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480" yWindow="180" windowWidth="27795" windowHeight="12015"/>
  </bookViews>
  <sheets>
    <sheet name="cover" sheetId="73" r:id="rId1"/>
    <sheet name="index" sheetId="4" r:id="rId2"/>
    <sheet name="RES_summary" sheetId="6" r:id="rId3"/>
    <sheet name="RES_hh_num" sheetId="7" r:id="rId4"/>
    <sheet name="RES_hh_fec" sheetId="8" r:id="rId5"/>
    <sheet name="RES_hh_tes" sheetId="9" r:id="rId6"/>
    <sheet name="RES_hh_eff" sheetId="10" r:id="rId7"/>
    <sheet name="RES_hh_emi" sheetId="11" r:id="rId8"/>
    <sheet name="RES_hh_fech" sheetId="12" r:id="rId9"/>
    <sheet name="RES_hh_tesh" sheetId="13" r:id="rId10"/>
    <sheet name="RES_hh_emih" sheetId="14" r:id="rId11"/>
    <sheet name="RES_hh_fecs" sheetId="15" r:id="rId12"/>
    <sheet name="RES_hh_tess" sheetId="16" r:id="rId13"/>
    <sheet name="RES_hh_emis" sheetId="17" r:id="rId14"/>
    <sheet name="RES_hh_num_in" sheetId="18" r:id="rId15"/>
    <sheet name="RES_hh_fec_in" sheetId="19" r:id="rId16"/>
    <sheet name="RES_hh_tes_in" sheetId="20" r:id="rId17"/>
    <sheet name="RES_hh_eff_in" sheetId="21" r:id="rId18"/>
    <sheet name="RES_hh_emi_in" sheetId="22" r:id="rId19"/>
    <sheet name="RES_hh_fech_in" sheetId="23" r:id="rId20"/>
    <sheet name="RES_hh_tesh_in" sheetId="24" r:id="rId21"/>
    <sheet name="RES_hh_emih_in" sheetId="25" r:id="rId22"/>
    <sheet name="RES_hh_fecs_in" sheetId="26" r:id="rId23"/>
    <sheet name="RES_hh_tess_in" sheetId="27" r:id="rId24"/>
    <sheet name="RES_hh_emis_in" sheetId="28" r:id="rId25"/>
    <sheet name="RES_se-appl" sheetId="29" r:id="rId26"/>
    <sheet name="RES_RF" sheetId="30" r:id="rId27"/>
    <sheet name="RES_WM" sheetId="31" r:id="rId28"/>
    <sheet name="RES_DR" sheetId="32" r:id="rId29"/>
    <sheet name="RES_DW" sheetId="33" r:id="rId30"/>
    <sheet name="RES_TV" sheetId="34" r:id="rId31"/>
    <sheet name="RES_IT" sheetId="35" r:id="rId32"/>
    <sheet name="RES_LI" sheetId="36" r:id="rId33"/>
    <sheet name="RES_OA" sheetId="37" r:id="rId34"/>
    <sheet name="RES_hhdet_num" sheetId="38" r:id="rId35"/>
    <sheet name="RES_hhdet_out" sheetId="39" r:id="rId36"/>
    <sheet name="RES_hhdet_in" sheetId="40" r:id="rId37"/>
    <sheet name="RES_hhdet_in_new" sheetId="41" r:id="rId38"/>
    <sheet name="RES_hhdet_in_repl" sheetId="42" r:id="rId39"/>
    <sheet name="RES_hhdet_numvin" sheetId="43" r:id="rId40"/>
    <sheet name="RES_hhdet_fec" sheetId="44" r:id="rId41"/>
    <sheet name="RES_hhdet_tes" sheetId="45" r:id="rId42"/>
    <sheet name="RES_hhdet_eff" sheetId="46" r:id="rId43"/>
    <sheet name="RES_hhdet_emi" sheetId="47" r:id="rId44"/>
    <sheet name="RES_hhdet_fech" sheetId="48" r:id="rId45"/>
    <sheet name="RES_hhdet_tesh" sheetId="49" r:id="rId46"/>
    <sheet name="RES_hhdet_emih" sheetId="50" r:id="rId47"/>
    <sheet name="RES_hhdet_fecs" sheetId="51" r:id="rId48"/>
    <sheet name="RES_hhdet_tess" sheetId="52" r:id="rId49"/>
    <sheet name="RES_hhdet_emis" sheetId="53" r:id="rId50"/>
    <sheet name="RES_hhdet_in_fec" sheetId="54" r:id="rId51"/>
    <sheet name="RES_hhdet_in_tes" sheetId="55" r:id="rId52"/>
    <sheet name="RES_hhdet_in_eff" sheetId="56" r:id="rId53"/>
    <sheet name="RES_hhdet_in_emi" sheetId="57" r:id="rId54"/>
    <sheet name="RES_hhdet_in_fech" sheetId="58" r:id="rId55"/>
    <sheet name="RES_hhdet_in_tesh" sheetId="59" r:id="rId56"/>
    <sheet name="RES_hhdet_in_emih" sheetId="60" r:id="rId57"/>
    <sheet name="RES_hhdet_in_fecs" sheetId="61" r:id="rId58"/>
    <sheet name="RES_hhdet_in_tess" sheetId="62" r:id="rId59"/>
    <sheet name="RES_hhdet_in_emis" sheetId="63" r:id="rId60"/>
    <sheet name="RES_hh_SLD" sheetId="64" r:id="rId61"/>
    <sheet name="RES_hh_LPG" sheetId="65" r:id="rId62"/>
    <sheet name="RES_hh_GDO" sheetId="66" r:id="rId63"/>
    <sheet name="RES_hh_NGS" sheetId="67" r:id="rId64"/>
    <sheet name="RES_hh_BMS" sheetId="68" r:id="rId65"/>
    <sheet name="RES_hh_GEO" sheetId="69" r:id="rId66"/>
    <sheet name="RES_hh_DHT" sheetId="70" r:id="rId67"/>
    <sheet name="RES_hh_AEL" sheetId="71" r:id="rId68"/>
    <sheet name="RES_hh_CEL" sheetId="72" r:id="rId69"/>
  </sheets>
  <definedNames>
    <definedName name="_xlnm.Print_Titles" localSheetId="28">RES_DR!$1:$1</definedName>
    <definedName name="_xlnm.Print_Titles" localSheetId="29">RES_DW!$1:$1</definedName>
    <definedName name="_xlnm.Print_Titles" localSheetId="67">RES_hh_AEL!$1:$1</definedName>
    <definedName name="_xlnm.Print_Titles" localSheetId="64">RES_hh_BMS!$1:$1</definedName>
    <definedName name="_xlnm.Print_Titles" localSheetId="68">RES_hh_CEL!$1:$1</definedName>
    <definedName name="_xlnm.Print_Titles" localSheetId="66">RES_hh_DHT!$1:$1</definedName>
    <definedName name="_xlnm.Print_Titles" localSheetId="6">RES_hh_eff!$1:$1</definedName>
    <definedName name="_xlnm.Print_Titles" localSheetId="17">RES_hh_eff_in!$1:$1</definedName>
    <definedName name="_xlnm.Print_Titles" localSheetId="7">RES_hh_emi!$1:$1</definedName>
    <definedName name="_xlnm.Print_Titles" localSheetId="18">RES_hh_emi_in!$1:$1</definedName>
    <definedName name="_xlnm.Print_Titles" localSheetId="10">RES_hh_emih!$1:$1</definedName>
    <definedName name="_xlnm.Print_Titles" localSheetId="21">RES_hh_emih_in!$1:$1</definedName>
    <definedName name="_xlnm.Print_Titles" localSheetId="13">RES_hh_emis!$1:$1</definedName>
    <definedName name="_xlnm.Print_Titles" localSheetId="24">RES_hh_emis_in!$1:$1</definedName>
    <definedName name="_xlnm.Print_Titles" localSheetId="4">RES_hh_fec!$1:$1</definedName>
    <definedName name="_xlnm.Print_Titles" localSheetId="15">RES_hh_fec_in!$1:$1</definedName>
    <definedName name="_xlnm.Print_Titles" localSheetId="8">RES_hh_fech!$1:$1</definedName>
    <definedName name="_xlnm.Print_Titles" localSheetId="19">RES_hh_fech_in!$1:$1</definedName>
    <definedName name="_xlnm.Print_Titles" localSheetId="11">RES_hh_fecs!$1:$1</definedName>
    <definedName name="_xlnm.Print_Titles" localSheetId="22">RES_hh_fecs_in!$1:$1</definedName>
    <definedName name="_xlnm.Print_Titles" localSheetId="62">RES_hh_GDO!$1:$1</definedName>
    <definedName name="_xlnm.Print_Titles" localSheetId="65">RES_hh_GEO!$1:$1</definedName>
    <definedName name="_xlnm.Print_Titles" localSheetId="61">RES_hh_LPG!$1:$1</definedName>
    <definedName name="_xlnm.Print_Titles" localSheetId="63">RES_hh_NGS!$1:$1</definedName>
    <definedName name="_xlnm.Print_Titles" localSheetId="3">RES_hh_num!$1:$1</definedName>
    <definedName name="_xlnm.Print_Titles" localSheetId="14">RES_hh_num_in!$1:$1</definedName>
    <definedName name="_xlnm.Print_Titles" localSheetId="60">RES_hh_SLD!$1:$1</definedName>
    <definedName name="_xlnm.Print_Titles" localSheetId="5">RES_hh_tes!$1:$1</definedName>
    <definedName name="_xlnm.Print_Titles" localSheetId="16">RES_hh_tes_in!$1:$1</definedName>
    <definedName name="_xlnm.Print_Titles" localSheetId="9">RES_hh_tesh!$1:$1</definedName>
    <definedName name="_xlnm.Print_Titles" localSheetId="20">RES_hh_tesh_in!$1:$1</definedName>
    <definedName name="_xlnm.Print_Titles" localSheetId="12">RES_hh_tess!$1:$1</definedName>
    <definedName name="_xlnm.Print_Titles" localSheetId="23">RES_hh_tess_in!$1:$1</definedName>
    <definedName name="_xlnm.Print_Titles" localSheetId="42">RES_hhdet_eff!$1:$1</definedName>
    <definedName name="_xlnm.Print_Titles" localSheetId="43">RES_hhdet_emi!$1:$1</definedName>
    <definedName name="_xlnm.Print_Titles" localSheetId="46">RES_hhdet_emih!$1:$1</definedName>
    <definedName name="_xlnm.Print_Titles" localSheetId="49">RES_hhdet_emis!$1:$1</definedName>
    <definedName name="_xlnm.Print_Titles" localSheetId="40">RES_hhdet_fec!$1:$1</definedName>
    <definedName name="_xlnm.Print_Titles" localSheetId="44">RES_hhdet_fech!$1:$1</definedName>
    <definedName name="_xlnm.Print_Titles" localSheetId="47">RES_hhdet_fecs!$1:$1</definedName>
    <definedName name="_xlnm.Print_Titles" localSheetId="36">RES_hhdet_in!$1:$1</definedName>
    <definedName name="_xlnm.Print_Titles" localSheetId="52">RES_hhdet_in_eff!$1:$1</definedName>
    <definedName name="_xlnm.Print_Titles" localSheetId="53">RES_hhdet_in_emi!$1:$1</definedName>
    <definedName name="_xlnm.Print_Titles" localSheetId="56">RES_hhdet_in_emih!$1:$1</definedName>
    <definedName name="_xlnm.Print_Titles" localSheetId="59">RES_hhdet_in_emis!$1:$1</definedName>
    <definedName name="_xlnm.Print_Titles" localSheetId="50">RES_hhdet_in_fec!$1:$1</definedName>
    <definedName name="_xlnm.Print_Titles" localSheetId="54">RES_hhdet_in_fech!$1:$1</definedName>
    <definedName name="_xlnm.Print_Titles" localSheetId="57">RES_hhdet_in_fecs!$1:$1</definedName>
    <definedName name="_xlnm.Print_Titles" localSheetId="37">RES_hhdet_in_new!$1:$1</definedName>
    <definedName name="_xlnm.Print_Titles" localSheetId="38">RES_hhdet_in_repl!$1:$1</definedName>
    <definedName name="_xlnm.Print_Titles" localSheetId="51">RES_hhdet_in_tes!$1:$1</definedName>
    <definedName name="_xlnm.Print_Titles" localSheetId="55">RES_hhdet_in_tesh!$1:$1</definedName>
    <definedName name="_xlnm.Print_Titles" localSheetId="58">RES_hhdet_in_tess!$1:$1</definedName>
    <definedName name="_xlnm.Print_Titles" localSheetId="34">RES_hhdet_num!$1:$1</definedName>
    <definedName name="_xlnm.Print_Titles" localSheetId="39">RES_hhdet_numvin!$1:$1</definedName>
    <definedName name="_xlnm.Print_Titles" localSheetId="35">RES_hhdet_out!$1:$1</definedName>
    <definedName name="_xlnm.Print_Titles" localSheetId="41">RES_hhdet_tes!$1:$1</definedName>
    <definedName name="_xlnm.Print_Titles" localSheetId="45">RES_hhdet_tesh!$1:$1</definedName>
    <definedName name="_xlnm.Print_Titles" localSheetId="48">RES_hhdet_tess!$1:$1</definedName>
    <definedName name="_xlnm.Print_Titles" localSheetId="31">RES_IT!$1:$1</definedName>
    <definedName name="_xlnm.Print_Titles" localSheetId="32">RES_LI!$1:$1</definedName>
    <definedName name="_xlnm.Print_Titles" localSheetId="33">RES_OA!$1:$1</definedName>
    <definedName name="_xlnm.Print_Titles" localSheetId="26">RES_RF!$1:$1</definedName>
    <definedName name="_xlnm.Print_Titles" localSheetId="25">'RES_se-appl'!$1:$1</definedName>
    <definedName name="_xlnm.Print_Titles" localSheetId="2">RES_summary!$1:$1</definedName>
    <definedName name="_xlnm.Print_Titles" localSheetId="30">RES_TV!$1:$1</definedName>
    <definedName name="_xlnm.Print_Titles" localSheetId="27">RES_WM!$1:$1</definedName>
  </definedNames>
  <calcPr calcId="145621"/>
</workbook>
</file>

<file path=xl/calcChain.xml><?xml version="1.0" encoding="utf-8"?>
<calcChain xmlns="http://schemas.openxmlformats.org/spreadsheetml/2006/main">
  <c r="Q13" i="6" l="1"/>
  <c r="P13" i="6"/>
  <c r="O13" i="6"/>
  <c r="N13" i="6"/>
  <c r="M13" i="6"/>
  <c r="L13" i="6"/>
  <c r="K13" i="6"/>
  <c r="J13" i="6"/>
  <c r="I13" i="6"/>
  <c r="H13" i="6"/>
  <c r="G13" i="6"/>
  <c r="F13" i="6"/>
  <c r="E13" i="6"/>
  <c r="D13" i="6"/>
  <c r="C13" i="6"/>
  <c r="B13" i="6" l="1"/>
  <c r="Q87" i="72" l="1"/>
  <c r="P87" i="72"/>
  <c r="O87" i="72"/>
  <c r="N87" i="72"/>
  <c r="M87" i="72"/>
  <c r="L87" i="72"/>
  <c r="K87" i="72"/>
  <c r="J87" i="72"/>
  <c r="I87" i="72"/>
  <c r="H87" i="72"/>
  <c r="G87" i="72"/>
  <c r="F87" i="72"/>
  <c r="E87" i="72"/>
  <c r="D87" i="72"/>
  <c r="C87" i="72"/>
  <c r="B87" i="72"/>
  <c r="Q82" i="72"/>
  <c r="P82" i="72"/>
  <c r="O82" i="72"/>
  <c r="N82" i="72"/>
  <c r="M82" i="72"/>
  <c r="L82" i="72"/>
  <c r="K82" i="72"/>
  <c r="J82" i="72"/>
  <c r="I82" i="72"/>
  <c r="H82" i="72"/>
  <c r="G82" i="72"/>
  <c r="F82" i="72"/>
  <c r="E82" i="72"/>
  <c r="D82" i="72"/>
  <c r="C82" i="72"/>
  <c r="B82" i="72"/>
  <c r="Q80" i="72"/>
  <c r="P80" i="72"/>
  <c r="O80" i="72"/>
  <c r="N80" i="72"/>
  <c r="M80" i="72"/>
  <c r="L80" i="72"/>
  <c r="K80" i="72"/>
  <c r="J80" i="72"/>
  <c r="I80" i="72"/>
  <c r="H80" i="72"/>
  <c r="G80" i="72"/>
  <c r="F80" i="72"/>
  <c r="E80" i="72"/>
  <c r="D80" i="72"/>
  <c r="C80" i="72"/>
  <c r="B80" i="72"/>
  <c r="Q78" i="72"/>
  <c r="P78" i="72"/>
  <c r="O78" i="72"/>
  <c r="N78" i="72"/>
  <c r="M78" i="72"/>
  <c r="L78" i="72"/>
  <c r="K78" i="72"/>
  <c r="J78" i="72"/>
  <c r="I78" i="72"/>
  <c r="H78" i="72"/>
  <c r="G78" i="72"/>
  <c r="F78" i="72"/>
  <c r="E78" i="72"/>
  <c r="D78" i="72"/>
  <c r="C78" i="72"/>
  <c r="B78" i="72"/>
  <c r="Q87" i="71"/>
  <c r="P87" i="71"/>
  <c r="O87" i="71"/>
  <c r="N87" i="71"/>
  <c r="M87" i="71"/>
  <c r="L87" i="71"/>
  <c r="K87" i="71"/>
  <c r="J87" i="71"/>
  <c r="I87" i="71"/>
  <c r="H87" i="71"/>
  <c r="G87" i="71"/>
  <c r="F87" i="71"/>
  <c r="E87" i="71"/>
  <c r="D87" i="71"/>
  <c r="C87" i="71"/>
  <c r="B87" i="71"/>
  <c r="Q82" i="71"/>
  <c r="P82" i="71"/>
  <c r="O82" i="71"/>
  <c r="N82" i="71"/>
  <c r="M82" i="71"/>
  <c r="L82" i="71"/>
  <c r="K82" i="71"/>
  <c r="J82" i="71"/>
  <c r="I82" i="71"/>
  <c r="H82" i="71"/>
  <c r="G82" i="71"/>
  <c r="F82" i="71"/>
  <c r="E82" i="71"/>
  <c r="D82" i="71"/>
  <c r="C82" i="71"/>
  <c r="B82" i="71"/>
  <c r="Q80" i="71"/>
  <c r="P80" i="71"/>
  <c r="O80" i="71"/>
  <c r="N80" i="71"/>
  <c r="M80" i="71"/>
  <c r="L80" i="71"/>
  <c r="K80" i="71"/>
  <c r="J80" i="71"/>
  <c r="I80" i="71"/>
  <c r="H80" i="71"/>
  <c r="G80" i="71"/>
  <c r="F80" i="71"/>
  <c r="E80" i="71"/>
  <c r="D80" i="71"/>
  <c r="C80" i="71"/>
  <c r="B80" i="71"/>
  <c r="Q78" i="71"/>
  <c r="P78" i="71"/>
  <c r="O78" i="71"/>
  <c r="N78" i="71"/>
  <c r="M78" i="71"/>
  <c r="L78" i="71"/>
  <c r="K78" i="71"/>
  <c r="J78" i="71"/>
  <c r="I78" i="71"/>
  <c r="H78" i="71"/>
  <c r="G78" i="71"/>
  <c r="F78" i="71"/>
  <c r="E78" i="71"/>
  <c r="D78" i="71"/>
  <c r="C78" i="71"/>
  <c r="B78" i="71"/>
  <c r="Q87" i="70"/>
  <c r="P87" i="70"/>
  <c r="O87" i="70"/>
  <c r="N87" i="70"/>
  <c r="M87" i="70"/>
  <c r="L87" i="70"/>
  <c r="K87" i="70"/>
  <c r="J87" i="70"/>
  <c r="I87" i="70"/>
  <c r="H87" i="70"/>
  <c r="G87" i="70"/>
  <c r="F87" i="70"/>
  <c r="E87" i="70"/>
  <c r="D87" i="70"/>
  <c r="C87" i="70"/>
  <c r="B87" i="70"/>
  <c r="Q82" i="70"/>
  <c r="P82" i="70"/>
  <c r="O82" i="70"/>
  <c r="N82" i="70"/>
  <c r="M82" i="70"/>
  <c r="L82" i="70"/>
  <c r="K82" i="70"/>
  <c r="J82" i="70"/>
  <c r="I82" i="70"/>
  <c r="H82" i="70"/>
  <c r="G82" i="70"/>
  <c r="F82" i="70"/>
  <c r="E82" i="70"/>
  <c r="D82" i="70"/>
  <c r="C82" i="70"/>
  <c r="B82" i="70"/>
  <c r="Q80" i="70"/>
  <c r="P80" i="70"/>
  <c r="O80" i="70"/>
  <c r="N80" i="70"/>
  <c r="M80" i="70"/>
  <c r="L80" i="70"/>
  <c r="K80" i="70"/>
  <c r="J80" i="70"/>
  <c r="I80" i="70"/>
  <c r="H80" i="70"/>
  <c r="G80" i="70"/>
  <c r="F80" i="70"/>
  <c r="E80" i="70"/>
  <c r="D80" i="70"/>
  <c r="C80" i="70"/>
  <c r="B80" i="70"/>
  <c r="Q78" i="70"/>
  <c r="P78" i="70"/>
  <c r="O78" i="70"/>
  <c r="N78" i="70"/>
  <c r="M78" i="70"/>
  <c r="L78" i="70"/>
  <c r="K78" i="70"/>
  <c r="J78" i="70"/>
  <c r="I78" i="70"/>
  <c r="H78" i="70"/>
  <c r="G78" i="70"/>
  <c r="F78" i="70"/>
  <c r="E78" i="70"/>
  <c r="D78" i="70"/>
  <c r="C78" i="70"/>
  <c r="B78" i="70"/>
  <c r="Q87" i="69"/>
  <c r="P87" i="69"/>
  <c r="O87" i="69"/>
  <c r="N87" i="69"/>
  <c r="M87" i="69"/>
  <c r="L87" i="69"/>
  <c r="K87" i="69"/>
  <c r="J87" i="69"/>
  <c r="I87" i="69"/>
  <c r="H87" i="69"/>
  <c r="G87" i="69"/>
  <c r="F87" i="69"/>
  <c r="E87" i="69"/>
  <c r="D87" i="69"/>
  <c r="C87" i="69"/>
  <c r="B87" i="69"/>
  <c r="Q82" i="69"/>
  <c r="P82" i="69"/>
  <c r="O82" i="69"/>
  <c r="N82" i="69"/>
  <c r="M82" i="69"/>
  <c r="L82" i="69"/>
  <c r="K82" i="69"/>
  <c r="J82" i="69"/>
  <c r="I82" i="69"/>
  <c r="H82" i="69"/>
  <c r="G82" i="69"/>
  <c r="F82" i="69"/>
  <c r="E82" i="69"/>
  <c r="D82" i="69"/>
  <c r="C82" i="69"/>
  <c r="B82" i="69"/>
  <c r="Q80" i="69"/>
  <c r="P80" i="69"/>
  <c r="O80" i="69"/>
  <c r="N80" i="69"/>
  <c r="M80" i="69"/>
  <c r="L80" i="69"/>
  <c r="K80" i="69"/>
  <c r="J80" i="69"/>
  <c r="I80" i="69"/>
  <c r="H80" i="69"/>
  <c r="G80" i="69"/>
  <c r="F80" i="69"/>
  <c r="E80" i="69"/>
  <c r="D80" i="69"/>
  <c r="C80" i="69"/>
  <c r="B80" i="69"/>
  <c r="Q78" i="69"/>
  <c r="P78" i="69"/>
  <c r="O78" i="69"/>
  <c r="N78" i="69"/>
  <c r="M78" i="69"/>
  <c r="L78" i="69"/>
  <c r="K78" i="69"/>
  <c r="J78" i="69"/>
  <c r="I78" i="69"/>
  <c r="H78" i="69"/>
  <c r="G78" i="69"/>
  <c r="F78" i="69"/>
  <c r="E78" i="69"/>
  <c r="D78" i="69"/>
  <c r="C78" i="69"/>
  <c r="B78" i="69"/>
  <c r="Q104" i="68"/>
  <c r="P104" i="68"/>
  <c r="O104" i="68"/>
  <c r="N104" i="68"/>
  <c r="M104" i="68"/>
  <c r="L104" i="68"/>
  <c r="K104" i="68"/>
  <c r="J104" i="68"/>
  <c r="I104" i="68"/>
  <c r="H104" i="68"/>
  <c r="G104" i="68"/>
  <c r="F104" i="68"/>
  <c r="E104" i="68"/>
  <c r="D104" i="68"/>
  <c r="C104" i="68"/>
  <c r="B104" i="68"/>
  <c r="Q97" i="68"/>
  <c r="P97" i="68"/>
  <c r="O97" i="68"/>
  <c r="N97" i="68"/>
  <c r="M97" i="68"/>
  <c r="L97" i="68"/>
  <c r="K97" i="68"/>
  <c r="J97" i="68"/>
  <c r="I97" i="68"/>
  <c r="H97" i="68"/>
  <c r="G97" i="68"/>
  <c r="F97" i="68"/>
  <c r="E97" i="68"/>
  <c r="D97" i="68"/>
  <c r="C97" i="68"/>
  <c r="B97" i="68"/>
  <c r="Q95" i="68"/>
  <c r="P95" i="68"/>
  <c r="O95" i="68"/>
  <c r="N95" i="68"/>
  <c r="M95" i="68"/>
  <c r="L95" i="68"/>
  <c r="K95" i="68"/>
  <c r="J95" i="68"/>
  <c r="I95" i="68"/>
  <c r="H95" i="68"/>
  <c r="G95" i="68"/>
  <c r="F95" i="68"/>
  <c r="E95" i="68"/>
  <c r="D95" i="68"/>
  <c r="C95" i="68"/>
  <c r="B95" i="68"/>
  <c r="Q93" i="68"/>
  <c r="P93" i="68"/>
  <c r="O93" i="68"/>
  <c r="N93" i="68"/>
  <c r="M93" i="68"/>
  <c r="L93" i="68"/>
  <c r="K93" i="68"/>
  <c r="J93" i="68"/>
  <c r="I93" i="68"/>
  <c r="H93" i="68"/>
  <c r="G93" i="68"/>
  <c r="F93" i="68"/>
  <c r="E93" i="68"/>
  <c r="D93" i="68"/>
  <c r="C93" i="68"/>
  <c r="B93" i="68"/>
  <c r="Q87" i="67"/>
  <c r="P87" i="67"/>
  <c r="O87" i="67"/>
  <c r="N87" i="67"/>
  <c r="M87" i="67"/>
  <c r="L87" i="67"/>
  <c r="K87" i="67"/>
  <c r="J87" i="67"/>
  <c r="I87" i="67"/>
  <c r="H87" i="67"/>
  <c r="G87" i="67"/>
  <c r="F87" i="67"/>
  <c r="E87" i="67"/>
  <c r="D87" i="67"/>
  <c r="C87" i="67"/>
  <c r="B87" i="67"/>
  <c r="Q82" i="67"/>
  <c r="P82" i="67"/>
  <c r="O82" i="67"/>
  <c r="N82" i="67"/>
  <c r="M82" i="67"/>
  <c r="L82" i="67"/>
  <c r="K82" i="67"/>
  <c r="J82" i="67"/>
  <c r="I82" i="67"/>
  <c r="H82" i="67"/>
  <c r="G82" i="67"/>
  <c r="F82" i="67"/>
  <c r="E82" i="67"/>
  <c r="D82" i="67"/>
  <c r="C82" i="67"/>
  <c r="B82" i="67"/>
  <c r="Q80" i="67"/>
  <c r="P80" i="67"/>
  <c r="O80" i="67"/>
  <c r="N80" i="67"/>
  <c r="M80" i="67"/>
  <c r="L80" i="67"/>
  <c r="K80" i="67"/>
  <c r="J80" i="67"/>
  <c r="I80" i="67"/>
  <c r="H80" i="67"/>
  <c r="G80" i="67"/>
  <c r="F80" i="67"/>
  <c r="E80" i="67"/>
  <c r="D80" i="67"/>
  <c r="C80" i="67"/>
  <c r="B80" i="67"/>
  <c r="Q78" i="67"/>
  <c r="P78" i="67"/>
  <c r="O78" i="67"/>
  <c r="N78" i="67"/>
  <c r="M78" i="67"/>
  <c r="L78" i="67"/>
  <c r="K78" i="67"/>
  <c r="J78" i="67"/>
  <c r="I78" i="67"/>
  <c r="H78" i="67"/>
  <c r="G78" i="67"/>
  <c r="F78" i="67"/>
  <c r="E78" i="67"/>
  <c r="D78" i="67"/>
  <c r="C78" i="67"/>
  <c r="B78" i="67"/>
  <c r="Q87" i="66"/>
  <c r="P87" i="66"/>
  <c r="O87" i="66"/>
  <c r="N87" i="66"/>
  <c r="M87" i="66"/>
  <c r="L87" i="66"/>
  <c r="K87" i="66"/>
  <c r="J87" i="66"/>
  <c r="I87" i="66"/>
  <c r="H87" i="66"/>
  <c r="G87" i="66"/>
  <c r="F87" i="66"/>
  <c r="E87" i="66"/>
  <c r="D87" i="66"/>
  <c r="C87" i="66"/>
  <c r="B87" i="66"/>
  <c r="Q82" i="66"/>
  <c r="P82" i="66"/>
  <c r="O82" i="66"/>
  <c r="N82" i="66"/>
  <c r="M82" i="66"/>
  <c r="L82" i="66"/>
  <c r="K82" i="66"/>
  <c r="J82" i="66"/>
  <c r="I82" i="66"/>
  <c r="H82" i="66"/>
  <c r="G82" i="66"/>
  <c r="F82" i="66"/>
  <c r="E82" i="66"/>
  <c r="D82" i="66"/>
  <c r="C82" i="66"/>
  <c r="B82" i="66"/>
  <c r="Q80" i="66"/>
  <c r="P80" i="66"/>
  <c r="O80" i="66"/>
  <c r="N80" i="66"/>
  <c r="M80" i="66"/>
  <c r="L80" i="66"/>
  <c r="K80" i="66"/>
  <c r="J80" i="66"/>
  <c r="I80" i="66"/>
  <c r="H80" i="66"/>
  <c r="G80" i="66"/>
  <c r="F80" i="66"/>
  <c r="E80" i="66"/>
  <c r="D80" i="66"/>
  <c r="C80" i="66"/>
  <c r="B80" i="66"/>
  <c r="Q78" i="66"/>
  <c r="P78" i="66"/>
  <c r="O78" i="66"/>
  <c r="N78" i="66"/>
  <c r="M78" i="66"/>
  <c r="L78" i="66"/>
  <c r="K78" i="66"/>
  <c r="J78" i="66"/>
  <c r="I78" i="66"/>
  <c r="H78" i="66"/>
  <c r="G78" i="66"/>
  <c r="F78" i="66"/>
  <c r="E78" i="66"/>
  <c r="D78" i="66"/>
  <c r="C78" i="66"/>
  <c r="B78" i="66"/>
  <c r="Q87" i="65"/>
  <c r="P87" i="65"/>
  <c r="O87" i="65"/>
  <c r="N87" i="65"/>
  <c r="M87" i="65"/>
  <c r="L87" i="65"/>
  <c r="K87" i="65"/>
  <c r="J87" i="65"/>
  <c r="I87" i="65"/>
  <c r="H87" i="65"/>
  <c r="G87" i="65"/>
  <c r="F87" i="65"/>
  <c r="E87" i="65"/>
  <c r="D87" i="65"/>
  <c r="C87" i="65"/>
  <c r="B87" i="65"/>
  <c r="Q82" i="65"/>
  <c r="P82" i="65"/>
  <c r="O82" i="65"/>
  <c r="N82" i="65"/>
  <c r="M82" i="65"/>
  <c r="L82" i="65"/>
  <c r="K82" i="65"/>
  <c r="J82" i="65"/>
  <c r="I82" i="65"/>
  <c r="H82" i="65"/>
  <c r="G82" i="65"/>
  <c r="F82" i="65"/>
  <c r="E82" i="65"/>
  <c r="D82" i="65"/>
  <c r="C82" i="65"/>
  <c r="B82" i="65"/>
  <c r="Q80" i="65"/>
  <c r="P80" i="65"/>
  <c r="O80" i="65"/>
  <c r="N80" i="65"/>
  <c r="M80" i="65"/>
  <c r="L80" i="65"/>
  <c r="K80" i="65"/>
  <c r="J80" i="65"/>
  <c r="I80" i="65"/>
  <c r="H80" i="65"/>
  <c r="G80" i="65"/>
  <c r="F80" i="65"/>
  <c r="E80" i="65"/>
  <c r="D80" i="65"/>
  <c r="C80" i="65"/>
  <c r="B80" i="65"/>
  <c r="Q78" i="65"/>
  <c r="P78" i="65"/>
  <c r="O78" i="65"/>
  <c r="N78" i="65"/>
  <c r="M78" i="65"/>
  <c r="L78" i="65"/>
  <c r="K78" i="65"/>
  <c r="J78" i="65"/>
  <c r="I78" i="65"/>
  <c r="H78" i="65"/>
  <c r="G78" i="65"/>
  <c r="F78" i="65"/>
  <c r="E78" i="65"/>
  <c r="D78" i="65"/>
  <c r="C78" i="65"/>
  <c r="B78" i="65"/>
  <c r="Q98" i="64"/>
  <c r="P98" i="64"/>
  <c r="O98" i="64"/>
  <c r="N98" i="64"/>
  <c r="M98" i="64"/>
  <c r="L98" i="64"/>
  <c r="K98" i="64"/>
  <c r="J98" i="64"/>
  <c r="I98" i="64"/>
  <c r="H98" i="64"/>
  <c r="G98" i="64"/>
  <c r="F98" i="64"/>
  <c r="E98" i="64"/>
  <c r="D98" i="64"/>
  <c r="C98" i="64"/>
  <c r="B98" i="64"/>
  <c r="Q92" i="64"/>
  <c r="P92" i="64"/>
  <c r="O92" i="64"/>
  <c r="N92" i="64"/>
  <c r="M92" i="64"/>
  <c r="L92" i="64"/>
  <c r="K92" i="64"/>
  <c r="J92" i="64"/>
  <c r="I92" i="64"/>
  <c r="H92" i="64"/>
  <c r="G92" i="64"/>
  <c r="F92" i="64"/>
  <c r="E92" i="64"/>
  <c r="D92" i="64"/>
  <c r="C92" i="64"/>
  <c r="B92" i="64"/>
  <c r="Q90" i="64"/>
  <c r="P90" i="64"/>
  <c r="O90" i="64"/>
  <c r="N90" i="64"/>
  <c r="M90" i="64"/>
  <c r="L90" i="64"/>
  <c r="K90" i="64"/>
  <c r="J90" i="64"/>
  <c r="I90" i="64"/>
  <c r="H90" i="64"/>
  <c r="G90" i="64"/>
  <c r="F90" i="64"/>
  <c r="E90" i="64"/>
  <c r="D90" i="64"/>
  <c r="C90" i="64"/>
  <c r="B90" i="64"/>
  <c r="Q88" i="64"/>
  <c r="P88" i="64"/>
  <c r="O88" i="64"/>
  <c r="N88" i="64"/>
  <c r="M88" i="64"/>
  <c r="L88" i="64"/>
  <c r="K88" i="64"/>
  <c r="J88" i="64"/>
  <c r="I88" i="64"/>
  <c r="H88" i="64"/>
  <c r="G88" i="64"/>
  <c r="F88" i="64"/>
  <c r="E88" i="64"/>
  <c r="D88" i="64"/>
  <c r="C88" i="64"/>
  <c r="B88" i="64"/>
  <c r="Q345" i="72" l="1"/>
  <c r="Q399" i="72" s="1"/>
  <c r="M345" i="72"/>
  <c r="M399" i="72" s="1"/>
  <c r="I345" i="72"/>
  <c r="I399" i="72" s="1"/>
  <c r="E345" i="72"/>
  <c r="E399" i="72" s="1"/>
  <c r="O176" i="60"/>
  <c r="K176" i="60"/>
  <c r="Q339" i="72"/>
  <c r="Q393" i="72" s="1"/>
  <c r="M339" i="72"/>
  <c r="M393" i="72" s="1"/>
  <c r="I339" i="72"/>
  <c r="I393" i="72" s="1"/>
  <c r="E339" i="72"/>
  <c r="E393" i="72" s="1"/>
  <c r="K338" i="72"/>
  <c r="K392" i="72" s="1"/>
  <c r="G338" i="72"/>
  <c r="G392" i="72" s="1"/>
  <c r="M169" i="60"/>
  <c r="F168" i="57"/>
  <c r="F168" i="60" s="1"/>
  <c r="M167" i="60"/>
  <c r="I167" i="60"/>
  <c r="N164" i="57"/>
  <c r="L164" i="57"/>
  <c r="K164" i="57"/>
  <c r="J164" i="57"/>
  <c r="G164" i="57"/>
  <c r="E165" i="60"/>
  <c r="O164" i="57"/>
  <c r="Q163" i="60"/>
  <c r="N162" i="57"/>
  <c r="L162" i="57"/>
  <c r="K162" i="57"/>
  <c r="G162" i="57"/>
  <c r="O162" i="57"/>
  <c r="J162" i="57"/>
  <c r="K345" i="71"/>
  <c r="K399" i="71" s="1"/>
  <c r="G345" i="71"/>
  <c r="G399" i="71" s="1"/>
  <c r="M158" i="60"/>
  <c r="I158" i="60"/>
  <c r="Q342" i="71"/>
  <c r="Q396" i="71" s="1"/>
  <c r="M342" i="71"/>
  <c r="M396" i="71" s="1"/>
  <c r="I342" i="71"/>
  <c r="I396" i="71" s="1"/>
  <c r="E342" i="71"/>
  <c r="E396" i="71" s="1"/>
  <c r="K155" i="60"/>
  <c r="G155" i="60"/>
  <c r="G149" i="60"/>
  <c r="Q146" i="57"/>
  <c r="N146" i="57"/>
  <c r="M146" i="57"/>
  <c r="L146" i="57"/>
  <c r="I146" i="57"/>
  <c r="E146" i="57"/>
  <c r="D146" i="57"/>
  <c r="Q144" i="57"/>
  <c r="P144" i="57"/>
  <c r="O145" i="60"/>
  <c r="M144" i="57"/>
  <c r="I144" i="57"/>
  <c r="H144" i="57"/>
  <c r="E144" i="57"/>
  <c r="Q359" i="70"/>
  <c r="Q416" i="70" s="1"/>
  <c r="M359" i="70"/>
  <c r="M416" i="70" s="1"/>
  <c r="I359" i="70"/>
  <c r="I416" i="70" s="1"/>
  <c r="E359" i="70"/>
  <c r="E416" i="70" s="1"/>
  <c r="K140" i="60"/>
  <c r="G140" i="60"/>
  <c r="O356" i="70"/>
  <c r="O413" i="70" s="1"/>
  <c r="K356" i="70"/>
  <c r="K413" i="70" s="1"/>
  <c r="G356" i="70"/>
  <c r="G413" i="70" s="1"/>
  <c r="Q137" i="60"/>
  <c r="I137" i="60"/>
  <c r="E137" i="60"/>
  <c r="M353" i="70"/>
  <c r="M410" i="70" s="1"/>
  <c r="K134" i="60"/>
  <c r="G132" i="57"/>
  <c r="G132" i="60" s="1"/>
  <c r="I133" i="60"/>
  <c r="E131" i="60"/>
  <c r="Q129" i="60"/>
  <c r="P128" i="57"/>
  <c r="O128" i="57"/>
  <c r="N128" i="57"/>
  <c r="L128" i="57"/>
  <c r="J128" i="57"/>
  <c r="H128" i="57"/>
  <c r="G128" i="57"/>
  <c r="F128" i="57"/>
  <c r="D128" i="57"/>
  <c r="K128" i="57"/>
  <c r="M127" i="60"/>
  <c r="Q125" i="57"/>
  <c r="I125" i="57"/>
  <c r="Q359" i="69"/>
  <c r="Q416" i="69" s="1"/>
  <c r="M359" i="69"/>
  <c r="M416" i="69" s="1"/>
  <c r="J120" i="57"/>
  <c r="I359" i="69"/>
  <c r="I416" i="69" s="1"/>
  <c r="F120" i="57"/>
  <c r="E359" i="69"/>
  <c r="E416" i="69" s="1"/>
  <c r="P120" i="57"/>
  <c r="L120" i="57"/>
  <c r="G121" i="60"/>
  <c r="D120" i="57"/>
  <c r="O356" i="69"/>
  <c r="O413" i="69" s="1"/>
  <c r="K356" i="69"/>
  <c r="K413" i="69" s="1"/>
  <c r="G356" i="69"/>
  <c r="G413" i="69" s="1"/>
  <c r="Q118" i="60"/>
  <c r="M118" i="60"/>
  <c r="O117" i="57"/>
  <c r="O117" i="60" s="1"/>
  <c r="Q353" i="69"/>
  <c r="Q410" i="69" s="1"/>
  <c r="M353" i="69"/>
  <c r="M410" i="69" s="1"/>
  <c r="I353" i="69"/>
  <c r="I410" i="69" s="1"/>
  <c r="E353" i="69"/>
  <c r="E410" i="69" s="1"/>
  <c r="O352" i="69"/>
  <c r="O409" i="69" s="1"/>
  <c r="K352" i="69"/>
  <c r="K409" i="69" s="1"/>
  <c r="G352" i="69"/>
  <c r="M114" i="60"/>
  <c r="I114" i="60"/>
  <c r="E351" i="69"/>
  <c r="Q112" i="60"/>
  <c r="Q347" i="69"/>
  <c r="P109" i="57"/>
  <c r="M110" i="60"/>
  <c r="K109" i="57"/>
  <c r="I347" i="69"/>
  <c r="H109" i="57"/>
  <c r="G109" i="57"/>
  <c r="E347" i="69"/>
  <c r="D109" i="57"/>
  <c r="L109" i="57"/>
  <c r="I345" i="69"/>
  <c r="I402" i="69" s="1"/>
  <c r="G344" i="69"/>
  <c r="Q447" i="68"/>
  <c r="Q519" i="68" s="1"/>
  <c r="O102" i="60"/>
  <c r="Q443" i="68"/>
  <c r="Q515" i="68" s="1"/>
  <c r="I99" i="60"/>
  <c r="G98" i="60"/>
  <c r="O440" i="68"/>
  <c r="O512" i="68" s="1"/>
  <c r="K440" i="68"/>
  <c r="K512" i="68" s="1"/>
  <c r="G440" i="68"/>
  <c r="G512" i="68" s="1"/>
  <c r="Q439" i="68"/>
  <c r="Q511" i="68" s="1"/>
  <c r="M439" i="68"/>
  <c r="M511" i="68" s="1"/>
  <c r="I95" i="60"/>
  <c r="E95" i="60"/>
  <c r="K438" i="68"/>
  <c r="K510" i="68" s="1"/>
  <c r="G94" i="60"/>
  <c r="O436" i="68"/>
  <c r="O508" i="68" s="1"/>
  <c r="K436" i="68"/>
  <c r="G436" i="68"/>
  <c r="Q435" i="68"/>
  <c r="Q507" i="68" s="1"/>
  <c r="M435" i="68"/>
  <c r="M507" i="68" s="1"/>
  <c r="I91" i="60"/>
  <c r="K434" i="68"/>
  <c r="G434" i="68"/>
  <c r="Q85" i="57"/>
  <c r="O86" i="60"/>
  <c r="M85" i="57"/>
  <c r="I85" i="57"/>
  <c r="E85" i="57"/>
  <c r="P428" i="68"/>
  <c r="P500" i="68" s="1"/>
  <c r="L428" i="68"/>
  <c r="L500" i="68" s="1"/>
  <c r="H428" i="68"/>
  <c r="H500" i="68" s="1"/>
  <c r="D428" i="68"/>
  <c r="D500" i="68" s="1"/>
  <c r="Q359" i="67"/>
  <c r="Q416" i="67" s="1"/>
  <c r="M79" i="60"/>
  <c r="E359" i="67"/>
  <c r="E416" i="67" s="1"/>
  <c r="O356" i="67"/>
  <c r="O413" i="67" s="1"/>
  <c r="K356" i="67"/>
  <c r="K413" i="67" s="1"/>
  <c r="G356" i="67"/>
  <c r="G413" i="67" s="1"/>
  <c r="Q355" i="67"/>
  <c r="M355" i="67"/>
  <c r="I355" i="67"/>
  <c r="E355" i="67"/>
  <c r="Q353" i="67"/>
  <c r="Q410" i="67" s="1"/>
  <c r="M353" i="67"/>
  <c r="M410" i="67" s="1"/>
  <c r="I353" i="67"/>
  <c r="I410" i="67" s="1"/>
  <c r="E353" i="67"/>
  <c r="E410" i="67" s="1"/>
  <c r="O352" i="67"/>
  <c r="O409" i="67" s="1"/>
  <c r="K352" i="67"/>
  <c r="K409" i="67" s="1"/>
  <c r="G352" i="67"/>
  <c r="G409" i="67" s="1"/>
  <c r="Q351" i="67"/>
  <c r="M351" i="67"/>
  <c r="I351" i="67"/>
  <c r="E351" i="67"/>
  <c r="O66" i="57"/>
  <c r="N66" i="57"/>
  <c r="J66" i="57"/>
  <c r="I66" i="57"/>
  <c r="F66" i="57"/>
  <c r="E67" i="60"/>
  <c r="K66" i="57"/>
  <c r="Q345" i="67"/>
  <c r="Q402" i="67" s="1"/>
  <c r="M345" i="67"/>
  <c r="M402" i="67" s="1"/>
  <c r="I345" i="67"/>
  <c r="I402" i="67" s="1"/>
  <c r="E345" i="67"/>
  <c r="E402" i="67" s="1"/>
  <c r="O344" i="67"/>
  <c r="K344" i="67"/>
  <c r="G344" i="67"/>
  <c r="Q359" i="66"/>
  <c r="Q416" i="66" s="1"/>
  <c r="M359" i="66"/>
  <c r="M416" i="66" s="1"/>
  <c r="I60" i="60"/>
  <c r="E359" i="66"/>
  <c r="E416" i="66" s="1"/>
  <c r="F55" i="57"/>
  <c r="F55" i="60" s="1"/>
  <c r="Q353" i="66"/>
  <c r="Q410" i="66" s="1"/>
  <c r="M353" i="66"/>
  <c r="M410" i="66" s="1"/>
  <c r="I353" i="66"/>
  <c r="I410" i="66" s="1"/>
  <c r="E353" i="66"/>
  <c r="E410" i="66" s="1"/>
  <c r="O53" i="60"/>
  <c r="K53" i="60"/>
  <c r="F352" i="66"/>
  <c r="F409" i="66" s="1"/>
  <c r="K351" i="66"/>
  <c r="I351" i="66"/>
  <c r="O349" i="66"/>
  <c r="K349" i="66"/>
  <c r="G349" i="66"/>
  <c r="M48" i="60"/>
  <c r="J47" i="57"/>
  <c r="I48" i="60"/>
  <c r="I47" i="60" s="1"/>
  <c r="H48" i="60"/>
  <c r="F47" i="57"/>
  <c r="E347" i="66"/>
  <c r="O47" i="57"/>
  <c r="N47" i="57"/>
  <c r="E47" i="57"/>
  <c r="Q345" i="66"/>
  <c r="N345" i="66"/>
  <c r="N402" i="66" s="1"/>
  <c r="M345" i="66"/>
  <c r="J345" i="66"/>
  <c r="J402" i="66" s="1"/>
  <c r="F345" i="66"/>
  <c r="F402" i="66" s="1"/>
  <c r="E345" i="66"/>
  <c r="E402" i="66" s="1"/>
  <c r="P344" i="66"/>
  <c r="L344" i="66"/>
  <c r="H344" i="66"/>
  <c r="D344" i="66"/>
  <c r="Q359" i="65"/>
  <c r="Q416" i="65" s="1"/>
  <c r="N359" i="65"/>
  <c r="N416" i="65" s="1"/>
  <c r="M359" i="65"/>
  <c r="M416" i="65" s="1"/>
  <c r="K41" i="60"/>
  <c r="J359" i="65"/>
  <c r="J416" i="65" s="1"/>
  <c r="I359" i="65"/>
  <c r="I416" i="65" s="1"/>
  <c r="F359" i="65"/>
  <c r="F416" i="65" s="1"/>
  <c r="E359" i="65"/>
  <c r="E416" i="65" s="1"/>
  <c r="O358" i="65"/>
  <c r="K358" i="65"/>
  <c r="G358" i="65"/>
  <c r="Q356" i="65"/>
  <c r="Q413" i="65" s="1"/>
  <c r="P356" i="65"/>
  <c r="P413" i="65" s="1"/>
  <c r="M356" i="65"/>
  <c r="M413" i="65" s="1"/>
  <c r="L356" i="65"/>
  <c r="L413" i="65" s="1"/>
  <c r="K38" i="60"/>
  <c r="I356" i="65"/>
  <c r="I413" i="65" s="1"/>
  <c r="H356" i="65"/>
  <c r="H413" i="65" s="1"/>
  <c r="E356" i="65"/>
  <c r="E413" i="65" s="1"/>
  <c r="D356" i="65"/>
  <c r="D413" i="65" s="1"/>
  <c r="O355" i="65"/>
  <c r="N355" i="65"/>
  <c r="K355" i="65"/>
  <c r="J355" i="65"/>
  <c r="I37" i="60"/>
  <c r="G355" i="65"/>
  <c r="F355" i="65"/>
  <c r="O353" i="65"/>
  <c r="O410" i="65" s="1"/>
  <c r="N353" i="65"/>
  <c r="N410" i="65" s="1"/>
  <c r="K353" i="65"/>
  <c r="K410" i="65" s="1"/>
  <c r="J353" i="65"/>
  <c r="J410" i="65" s="1"/>
  <c r="G353" i="65"/>
  <c r="G410" i="65" s="1"/>
  <c r="F353" i="65"/>
  <c r="F410" i="65" s="1"/>
  <c r="Q352" i="65"/>
  <c r="Q409" i="65" s="1"/>
  <c r="P352" i="65"/>
  <c r="P409" i="65" s="1"/>
  <c r="M352" i="65"/>
  <c r="M409" i="65" s="1"/>
  <c r="L352" i="65"/>
  <c r="L409" i="65" s="1"/>
  <c r="I352" i="65"/>
  <c r="I409" i="65" s="1"/>
  <c r="H352" i="65"/>
  <c r="H409" i="65" s="1"/>
  <c r="E352" i="65"/>
  <c r="E409" i="65" s="1"/>
  <c r="D352" i="65"/>
  <c r="D409" i="65" s="1"/>
  <c r="O351" i="65"/>
  <c r="K351" i="65"/>
  <c r="J351" i="65"/>
  <c r="G351" i="65"/>
  <c r="F351" i="65"/>
  <c r="K349" i="65"/>
  <c r="G349" i="65"/>
  <c r="O29" i="60"/>
  <c r="N347" i="65"/>
  <c r="K347" i="65"/>
  <c r="J347" i="65"/>
  <c r="I29" i="60"/>
  <c r="G347" i="65"/>
  <c r="F347" i="65"/>
  <c r="K28" i="57"/>
  <c r="P345" i="65"/>
  <c r="P402" i="65" s="1"/>
  <c r="O345" i="65"/>
  <c r="O402" i="65" s="1"/>
  <c r="L345" i="65"/>
  <c r="L402" i="65" s="1"/>
  <c r="K345" i="65"/>
  <c r="K402" i="65" s="1"/>
  <c r="H345" i="65"/>
  <c r="H402" i="65" s="1"/>
  <c r="D345" i="65"/>
  <c r="D402" i="65" s="1"/>
  <c r="M344" i="65"/>
  <c r="I344" i="65"/>
  <c r="E344" i="65"/>
  <c r="Q399" i="64"/>
  <c r="Q462" i="64" s="1"/>
  <c r="O399" i="64"/>
  <c r="O462" i="64" s="1"/>
  <c r="M399" i="64"/>
  <c r="M462" i="64" s="1"/>
  <c r="L399" i="64"/>
  <c r="L462" i="64" s="1"/>
  <c r="K399" i="64"/>
  <c r="K462" i="64" s="1"/>
  <c r="I399" i="64"/>
  <c r="I462" i="64" s="1"/>
  <c r="G399" i="64"/>
  <c r="G462" i="64" s="1"/>
  <c r="E399" i="64"/>
  <c r="E462" i="64" s="1"/>
  <c r="Q398" i="64"/>
  <c r="Q461" i="64" s="1"/>
  <c r="O398" i="64"/>
  <c r="O461" i="64" s="1"/>
  <c r="M398" i="64"/>
  <c r="K398" i="64"/>
  <c r="J398" i="64"/>
  <c r="J461" i="64" s="1"/>
  <c r="I398" i="64"/>
  <c r="I461" i="64" s="1"/>
  <c r="G398" i="64"/>
  <c r="G461" i="64" s="1"/>
  <c r="E398" i="64"/>
  <c r="K397" i="64"/>
  <c r="Q395" i="64"/>
  <c r="Q458" i="64" s="1"/>
  <c r="O395" i="64"/>
  <c r="O458" i="64" s="1"/>
  <c r="M395" i="64"/>
  <c r="M458" i="64" s="1"/>
  <c r="L395" i="64"/>
  <c r="L458" i="64" s="1"/>
  <c r="I395" i="64"/>
  <c r="I458" i="64" s="1"/>
  <c r="H395" i="64"/>
  <c r="H458" i="64" s="1"/>
  <c r="E395" i="64"/>
  <c r="E458" i="64" s="1"/>
  <c r="O394" i="64"/>
  <c r="M394" i="64"/>
  <c r="K394" i="64"/>
  <c r="G394" i="64"/>
  <c r="Q392" i="64"/>
  <c r="Q455" i="64" s="1"/>
  <c r="O392" i="64"/>
  <c r="O455" i="64" s="1"/>
  <c r="N392" i="64"/>
  <c r="N455" i="64" s="1"/>
  <c r="M392" i="64"/>
  <c r="M455" i="64" s="1"/>
  <c r="K392" i="64"/>
  <c r="K455" i="64" s="1"/>
  <c r="I392" i="64"/>
  <c r="I455" i="64" s="1"/>
  <c r="G392" i="64"/>
  <c r="G455" i="64" s="1"/>
  <c r="E392" i="64"/>
  <c r="E455" i="64" s="1"/>
  <c r="Q391" i="64"/>
  <c r="Q454" i="64" s="1"/>
  <c r="O391" i="64"/>
  <c r="O454" i="64" s="1"/>
  <c r="L14" i="60"/>
  <c r="K391" i="64"/>
  <c r="K454" i="64" s="1"/>
  <c r="I391" i="64"/>
  <c r="I454" i="64" s="1"/>
  <c r="G14" i="60"/>
  <c r="E391" i="64"/>
  <c r="E454" i="64" s="1"/>
  <c r="Q13" i="60"/>
  <c r="O390" i="64"/>
  <c r="M390" i="64"/>
  <c r="K390" i="64"/>
  <c r="J13" i="60"/>
  <c r="I390" i="64"/>
  <c r="G390" i="64"/>
  <c r="E390" i="64"/>
  <c r="Q388" i="64"/>
  <c r="Q451" i="64" s="1"/>
  <c r="O388" i="64"/>
  <c r="O451" i="64" s="1"/>
  <c r="K388" i="64"/>
  <c r="K451" i="64" s="1"/>
  <c r="I388" i="64"/>
  <c r="I451" i="64" s="1"/>
  <c r="G388" i="64"/>
  <c r="Q387" i="64"/>
  <c r="M387" i="64"/>
  <c r="K387" i="64"/>
  <c r="I387" i="64"/>
  <c r="E387" i="64"/>
  <c r="P385" i="64"/>
  <c r="L385" i="64"/>
  <c r="K385" i="64"/>
  <c r="H385" i="64"/>
  <c r="G385" i="64"/>
  <c r="E8" i="60"/>
  <c r="D385" i="64"/>
  <c r="Q383" i="64"/>
  <c r="Q446" i="64" s="1"/>
  <c r="P383" i="64"/>
  <c r="P446" i="64" s="1"/>
  <c r="O383" i="64"/>
  <c r="O446" i="64" s="1"/>
  <c r="M383" i="64"/>
  <c r="M446" i="64" s="1"/>
  <c r="L383" i="64"/>
  <c r="L446" i="64" s="1"/>
  <c r="K383" i="64"/>
  <c r="K446" i="64" s="1"/>
  <c r="I383" i="64"/>
  <c r="I446" i="64" s="1"/>
  <c r="H383" i="64"/>
  <c r="H446" i="64" s="1"/>
  <c r="G383" i="64"/>
  <c r="G446" i="64" s="1"/>
  <c r="E383" i="64"/>
  <c r="E446" i="64" s="1"/>
  <c r="D383" i="64"/>
  <c r="D446" i="64" s="1"/>
  <c r="N382" i="64"/>
  <c r="M382" i="64"/>
  <c r="J382" i="64"/>
  <c r="F382" i="64"/>
  <c r="E382" i="64"/>
  <c r="C344" i="72"/>
  <c r="C173" i="60"/>
  <c r="C337" i="72"/>
  <c r="C331" i="72"/>
  <c r="C345" i="71"/>
  <c r="C399" i="71" s="1"/>
  <c r="C341" i="71"/>
  <c r="C339" i="71"/>
  <c r="C393" i="71" s="1"/>
  <c r="C335" i="71"/>
  <c r="C333" i="71"/>
  <c r="C144" i="57"/>
  <c r="C140" i="60"/>
  <c r="C351" i="70"/>
  <c r="C127" i="60"/>
  <c r="C344" i="70"/>
  <c r="C119" i="60"/>
  <c r="C353" i="69"/>
  <c r="C410" i="69" s="1"/>
  <c r="C349" i="69"/>
  <c r="C344" i="69"/>
  <c r="C447" i="68"/>
  <c r="C519" i="68" s="1"/>
  <c r="C443" i="68"/>
  <c r="C515" i="68" s="1"/>
  <c r="C440" i="68"/>
  <c r="C512" i="68" s="1"/>
  <c r="C436" i="68"/>
  <c r="C508" i="68" s="1"/>
  <c r="C435" i="68"/>
  <c r="C507" i="68" s="1"/>
  <c r="C432" i="68"/>
  <c r="C85" i="57"/>
  <c r="C428" i="68"/>
  <c r="C500" i="68" s="1"/>
  <c r="C79" i="60"/>
  <c r="C356" i="67"/>
  <c r="C413" i="67" s="1"/>
  <c r="C353" i="67"/>
  <c r="C410" i="67" s="1"/>
  <c r="C352" i="67"/>
  <c r="C409" i="67" s="1"/>
  <c r="C344" i="67"/>
  <c r="C356" i="66"/>
  <c r="C413" i="66" s="1"/>
  <c r="C53" i="60"/>
  <c r="C351" i="66"/>
  <c r="C48" i="60"/>
  <c r="C359" i="65"/>
  <c r="C416" i="65" s="1"/>
  <c r="C355" i="65"/>
  <c r="C353" i="65"/>
  <c r="C410" i="65" s="1"/>
  <c r="C351" i="65"/>
  <c r="C347" i="65"/>
  <c r="C345" i="65"/>
  <c r="C402" i="65" s="1"/>
  <c r="C398" i="64"/>
  <c r="C394" i="64"/>
  <c r="C392" i="64"/>
  <c r="C455" i="64" s="1"/>
  <c r="C390" i="64"/>
  <c r="C388" i="64"/>
  <c r="C8" i="60"/>
  <c r="C383" i="64"/>
  <c r="C446" i="64" s="1"/>
  <c r="Q309" i="72"/>
  <c r="M309" i="72"/>
  <c r="I309" i="72"/>
  <c r="E309" i="72"/>
  <c r="Q176" i="59"/>
  <c r="O308" i="72"/>
  <c r="K308" i="72"/>
  <c r="G308" i="72"/>
  <c r="Q306" i="72"/>
  <c r="P306" i="72"/>
  <c r="I306" i="72"/>
  <c r="Q303" i="72"/>
  <c r="O303" i="72"/>
  <c r="M303" i="72"/>
  <c r="K303" i="72"/>
  <c r="I303" i="72"/>
  <c r="G303" i="72"/>
  <c r="E303" i="72"/>
  <c r="Q302" i="72"/>
  <c r="P302" i="72"/>
  <c r="O302" i="72"/>
  <c r="M302" i="72"/>
  <c r="K302" i="72"/>
  <c r="I302" i="72"/>
  <c r="G302" i="72"/>
  <c r="E302" i="72"/>
  <c r="Q301" i="72"/>
  <c r="M301" i="72"/>
  <c r="I301" i="72"/>
  <c r="E301" i="72"/>
  <c r="Q299" i="72"/>
  <c r="O167" i="59"/>
  <c r="M299" i="72"/>
  <c r="J167" i="59"/>
  <c r="I299" i="72"/>
  <c r="G167" i="59"/>
  <c r="F167" i="59"/>
  <c r="E299" i="72"/>
  <c r="P164" i="55"/>
  <c r="M164" i="55"/>
  <c r="L164" i="55"/>
  <c r="H164" i="55"/>
  <c r="E164" i="55"/>
  <c r="D164" i="55"/>
  <c r="Q295" i="72"/>
  <c r="M295" i="72"/>
  <c r="I295" i="72"/>
  <c r="E295" i="72"/>
  <c r="D295" i="72"/>
  <c r="Q309" i="71"/>
  <c r="P309" i="71"/>
  <c r="O309" i="71"/>
  <c r="M309" i="71"/>
  <c r="K309" i="71"/>
  <c r="I309" i="71"/>
  <c r="H309" i="71"/>
  <c r="G309" i="71"/>
  <c r="E309" i="71"/>
  <c r="Q308" i="71"/>
  <c r="O158" i="59"/>
  <c r="N158" i="59"/>
  <c r="M308" i="71"/>
  <c r="I308" i="71"/>
  <c r="G158" i="59"/>
  <c r="E308" i="71"/>
  <c r="Q306" i="71"/>
  <c r="M306" i="71"/>
  <c r="K306" i="71"/>
  <c r="I306" i="71"/>
  <c r="F306" i="71"/>
  <c r="E306" i="71"/>
  <c r="O305" i="71"/>
  <c r="K305" i="71"/>
  <c r="G305" i="71"/>
  <c r="Q303" i="71"/>
  <c r="P303" i="71"/>
  <c r="O303" i="71"/>
  <c r="M303" i="71"/>
  <c r="L303" i="71"/>
  <c r="K303" i="71"/>
  <c r="I303" i="71"/>
  <c r="H303" i="71"/>
  <c r="G303" i="71"/>
  <c r="E303" i="71"/>
  <c r="D303" i="71"/>
  <c r="Q302" i="71"/>
  <c r="M302" i="71"/>
  <c r="K302" i="71"/>
  <c r="I302" i="71"/>
  <c r="G152" i="59"/>
  <c r="E302" i="71"/>
  <c r="Q151" i="59"/>
  <c r="P151" i="59"/>
  <c r="O301" i="71"/>
  <c r="K301" i="71"/>
  <c r="I151" i="59"/>
  <c r="G301" i="71"/>
  <c r="E151" i="59"/>
  <c r="D151" i="59"/>
  <c r="P149" i="59"/>
  <c r="O299" i="71"/>
  <c r="M149" i="59"/>
  <c r="L149" i="59"/>
  <c r="K299" i="71"/>
  <c r="G299" i="71"/>
  <c r="E149" i="59"/>
  <c r="O297" i="71"/>
  <c r="K297" i="71"/>
  <c r="J146" i="55"/>
  <c r="G297" i="71"/>
  <c r="F146" i="55"/>
  <c r="O146" i="55"/>
  <c r="N146" i="55"/>
  <c r="O295" i="71"/>
  <c r="K295" i="71"/>
  <c r="J144" i="55"/>
  <c r="G295" i="71"/>
  <c r="F144" i="55"/>
  <c r="O144" i="55"/>
  <c r="N144" i="55"/>
  <c r="Q321" i="70"/>
  <c r="P321" i="70"/>
  <c r="M321" i="70"/>
  <c r="L321" i="70"/>
  <c r="I321" i="70"/>
  <c r="H321" i="70"/>
  <c r="E321" i="70"/>
  <c r="D321" i="70"/>
  <c r="O320" i="70"/>
  <c r="K320" i="70"/>
  <c r="G320" i="70"/>
  <c r="F140" i="59"/>
  <c r="Q318" i="70"/>
  <c r="N318" i="70"/>
  <c r="M318" i="70"/>
  <c r="J318" i="70"/>
  <c r="I318" i="70"/>
  <c r="F318" i="70"/>
  <c r="E318" i="70"/>
  <c r="P317" i="70"/>
  <c r="L317" i="70"/>
  <c r="H317" i="70"/>
  <c r="D317" i="70"/>
  <c r="Q315" i="70"/>
  <c r="P315" i="70"/>
  <c r="O315" i="70"/>
  <c r="L315" i="70"/>
  <c r="K315" i="70"/>
  <c r="H315" i="70"/>
  <c r="G315" i="70"/>
  <c r="D315" i="70"/>
  <c r="Q314" i="70"/>
  <c r="N314" i="70"/>
  <c r="J314" i="70"/>
  <c r="I314" i="70"/>
  <c r="F314" i="70"/>
  <c r="P313" i="70"/>
  <c r="L313" i="70"/>
  <c r="H313" i="70"/>
  <c r="D313" i="70"/>
  <c r="Q311" i="70"/>
  <c r="M311" i="70"/>
  <c r="I311" i="70"/>
  <c r="E311" i="70"/>
  <c r="P309" i="70"/>
  <c r="M128" i="55"/>
  <c r="L309" i="70"/>
  <c r="H309" i="70"/>
  <c r="D309" i="70"/>
  <c r="Q307" i="70"/>
  <c r="N307" i="70"/>
  <c r="M307" i="70"/>
  <c r="K307" i="70"/>
  <c r="J307" i="70"/>
  <c r="I307" i="70"/>
  <c r="F307" i="70"/>
  <c r="E307" i="70"/>
  <c r="O306" i="70"/>
  <c r="K306" i="70"/>
  <c r="G306" i="70"/>
  <c r="P321" i="69"/>
  <c r="M321" i="69"/>
  <c r="L321" i="69"/>
  <c r="K321" i="69"/>
  <c r="H321" i="69"/>
  <c r="D321" i="69"/>
  <c r="Q121" i="59"/>
  <c r="N121" i="59"/>
  <c r="M121" i="59"/>
  <c r="F121" i="59"/>
  <c r="Q318" i="69"/>
  <c r="N318" i="69"/>
  <c r="J318" i="69"/>
  <c r="I318" i="69"/>
  <c r="G318" i="69"/>
  <c r="F318" i="69"/>
  <c r="P317" i="69"/>
  <c r="L317" i="69"/>
  <c r="H317" i="69"/>
  <c r="E317" i="69"/>
  <c r="D317" i="69"/>
  <c r="Q315" i="69"/>
  <c r="P315" i="69"/>
  <c r="M315" i="69"/>
  <c r="L315" i="69"/>
  <c r="I315" i="69"/>
  <c r="H315" i="69"/>
  <c r="G315" i="69"/>
  <c r="E315" i="69"/>
  <c r="D315" i="69"/>
  <c r="O314" i="69"/>
  <c r="N314" i="69"/>
  <c r="K314" i="69"/>
  <c r="J314" i="69"/>
  <c r="G314" i="69"/>
  <c r="F314" i="69"/>
  <c r="Q313" i="69"/>
  <c r="P313" i="69"/>
  <c r="M313" i="69"/>
  <c r="L313" i="69"/>
  <c r="I313" i="69"/>
  <c r="H313" i="69"/>
  <c r="E313" i="69"/>
  <c r="D313" i="69"/>
  <c r="P112" i="59"/>
  <c r="O112" i="59"/>
  <c r="L112" i="59"/>
  <c r="K112" i="59"/>
  <c r="D112" i="59"/>
  <c r="L309" i="69"/>
  <c r="J109" i="55"/>
  <c r="G109" i="55"/>
  <c r="D309" i="69"/>
  <c r="O109" i="55"/>
  <c r="Q307" i="69"/>
  <c r="N307" i="69"/>
  <c r="M307" i="69"/>
  <c r="K307" i="69"/>
  <c r="I307" i="69"/>
  <c r="F307" i="69"/>
  <c r="E307" i="69"/>
  <c r="H306" i="69"/>
  <c r="Q399" i="68"/>
  <c r="O399" i="68"/>
  <c r="M399" i="68"/>
  <c r="K399" i="68"/>
  <c r="I399" i="68"/>
  <c r="G399" i="68"/>
  <c r="E399" i="68"/>
  <c r="Q398" i="68"/>
  <c r="O398" i="68"/>
  <c r="M398" i="68"/>
  <c r="K398" i="68"/>
  <c r="I398" i="68"/>
  <c r="G398" i="68"/>
  <c r="E398" i="68"/>
  <c r="O397" i="68"/>
  <c r="K397" i="68"/>
  <c r="G397" i="68"/>
  <c r="P395" i="68"/>
  <c r="O395" i="68"/>
  <c r="L395" i="68"/>
  <c r="K395" i="68"/>
  <c r="G395" i="68"/>
  <c r="E395" i="68"/>
  <c r="D395" i="68"/>
  <c r="Q394" i="68"/>
  <c r="M394" i="68"/>
  <c r="I394" i="68"/>
  <c r="E394" i="68"/>
  <c r="Q392" i="68"/>
  <c r="P392" i="68"/>
  <c r="O392" i="68"/>
  <c r="N392" i="68"/>
  <c r="M392" i="68"/>
  <c r="L392" i="68"/>
  <c r="K392" i="68"/>
  <c r="I392" i="68"/>
  <c r="H392" i="68"/>
  <c r="G392" i="68"/>
  <c r="E392" i="68"/>
  <c r="D392" i="68"/>
  <c r="Q391" i="68"/>
  <c r="O391" i="68"/>
  <c r="N391" i="68"/>
  <c r="M391" i="68"/>
  <c r="K391" i="68"/>
  <c r="I391" i="68"/>
  <c r="G391" i="68"/>
  <c r="F391" i="68"/>
  <c r="E391" i="68"/>
  <c r="Q390" i="68"/>
  <c r="M390" i="68"/>
  <c r="L390" i="68"/>
  <c r="J390" i="68"/>
  <c r="I390" i="68"/>
  <c r="H390" i="68"/>
  <c r="E390" i="68"/>
  <c r="D390" i="68"/>
  <c r="P388" i="68"/>
  <c r="O388" i="68"/>
  <c r="N388" i="68"/>
  <c r="L388" i="68"/>
  <c r="K388" i="68"/>
  <c r="J388" i="68"/>
  <c r="H388" i="68"/>
  <c r="G388" i="68"/>
  <c r="F388" i="68"/>
  <c r="D388" i="68"/>
  <c r="Q387" i="68"/>
  <c r="P387" i="68"/>
  <c r="N387" i="68"/>
  <c r="M387" i="68"/>
  <c r="L387" i="68"/>
  <c r="J387" i="68"/>
  <c r="I387" i="68"/>
  <c r="H387" i="68"/>
  <c r="F387" i="68"/>
  <c r="E387" i="68"/>
  <c r="D387" i="68"/>
  <c r="P386" i="68"/>
  <c r="J386" i="68"/>
  <c r="H386" i="68"/>
  <c r="Q384" i="68"/>
  <c r="P384" i="68"/>
  <c r="M384" i="68"/>
  <c r="L384" i="68"/>
  <c r="I384" i="68"/>
  <c r="H384" i="68"/>
  <c r="E384" i="68"/>
  <c r="D384" i="68"/>
  <c r="J382" i="68"/>
  <c r="I382" i="68"/>
  <c r="E382" i="68"/>
  <c r="E85" i="55"/>
  <c r="P380" i="68"/>
  <c r="O380" i="68"/>
  <c r="L380" i="68"/>
  <c r="K380" i="68"/>
  <c r="J380" i="68"/>
  <c r="H380" i="68"/>
  <c r="G380" i="68"/>
  <c r="F380" i="68"/>
  <c r="D380" i="68"/>
  <c r="N379" i="68"/>
  <c r="L379" i="68"/>
  <c r="J379" i="68"/>
  <c r="F379" i="68"/>
  <c r="D379" i="68"/>
  <c r="Q321" i="67"/>
  <c r="P321" i="67"/>
  <c r="N321" i="67"/>
  <c r="M321" i="67"/>
  <c r="L321" i="67"/>
  <c r="J321" i="67"/>
  <c r="I321" i="67"/>
  <c r="H321" i="67"/>
  <c r="F321" i="67"/>
  <c r="E321" i="67"/>
  <c r="D321" i="67"/>
  <c r="P320" i="67"/>
  <c r="O320" i="67"/>
  <c r="L320" i="67"/>
  <c r="K320" i="67"/>
  <c r="H320" i="67"/>
  <c r="G320" i="67"/>
  <c r="D320" i="67"/>
  <c r="Q318" i="67"/>
  <c r="O318" i="67"/>
  <c r="N318" i="67"/>
  <c r="M318" i="67"/>
  <c r="K318" i="67"/>
  <c r="J318" i="67"/>
  <c r="I318" i="67"/>
  <c r="G318" i="67"/>
  <c r="F318" i="67"/>
  <c r="E318" i="67"/>
  <c r="Q317" i="67"/>
  <c r="M317" i="67"/>
  <c r="I317" i="67"/>
  <c r="E317" i="67"/>
  <c r="P315" i="67"/>
  <c r="O315" i="67"/>
  <c r="N315" i="67"/>
  <c r="L315" i="67"/>
  <c r="K315" i="67"/>
  <c r="J315" i="67"/>
  <c r="H315" i="67"/>
  <c r="G315" i="67"/>
  <c r="F315" i="67"/>
  <c r="D315" i="67"/>
  <c r="Q314" i="67"/>
  <c r="P314" i="67"/>
  <c r="N314" i="67"/>
  <c r="M314" i="67"/>
  <c r="L314" i="67"/>
  <c r="J314" i="67"/>
  <c r="I314" i="67"/>
  <c r="H314" i="67"/>
  <c r="F314" i="67"/>
  <c r="E314" i="67"/>
  <c r="D314" i="67"/>
  <c r="P313" i="67"/>
  <c r="L313" i="67"/>
  <c r="J313" i="67"/>
  <c r="F313" i="67"/>
  <c r="D313" i="67"/>
  <c r="Q311" i="67"/>
  <c r="P311" i="67"/>
  <c r="O311" i="67"/>
  <c r="M311" i="67"/>
  <c r="K311" i="67"/>
  <c r="I311" i="67"/>
  <c r="H311" i="67"/>
  <c r="G311" i="67"/>
  <c r="E311" i="67"/>
  <c r="N309" i="67"/>
  <c r="M66" i="55"/>
  <c r="J309" i="67"/>
  <c r="F309" i="67"/>
  <c r="D309" i="67"/>
  <c r="P307" i="67"/>
  <c r="O307" i="67"/>
  <c r="N307" i="67"/>
  <c r="L307" i="67"/>
  <c r="K307" i="67"/>
  <c r="J307" i="67"/>
  <c r="H307" i="67"/>
  <c r="G307" i="67"/>
  <c r="F307" i="67"/>
  <c r="D307" i="67"/>
  <c r="L306" i="67"/>
  <c r="J306" i="67"/>
  <c r="Q321" i="66"/>
  <c r="P321" i="66"/>
  <c r="O321" i="66"/>
  <c r="M321" i="66"/>
  <c r="L321" i="66"/>
  <c r="K321" i="66"/>
  <c r="I321" i="66"/>
  <c r="H321" i="66"/>
  <c r="G321" i="66"/>
  <c r="E321" i="66"/>
  <c r="D321" i="66"/>
  <c r="O320" i="66"/>
  <c r="K320" i="66"/>
  <c r="G320" i="66"/>
  <c r="F320" i="66"/>
  <c r="Q318" i="66"/>
  <c r="O318" i="66"/>
  <c r="N318" i="66"/>
  <c r="M318" i="66"/>
  <c r="K318" i="66"/>
  <c r="J318" i="66"/>
  <c r="I318" i="66"/>
  <c r="G318" i="66"/>
  <c r="F318" i="66"/>
  <c r="E318" i="66"/>
  <c r="Q317" i="66"/>
  <c r="P317" i="66"/>
  <c r="M317" i="66"/>
  <c r="L317" i="66"/>
  <c r="I317" i="66"/>
  <c r="H317" i="66"/>
  <c r="E317" i="66"/>
  <c r="D317" i="66"/>
  <c r="Q315" i="66"/>
  <c r="P315" i="66"/>
  <c r="N315" i="66"/>
  <c r="M315" i="66"/>
  <c r="L315" i="66"/>
  <c r="J315" i="66"/>
  <c r="I315" i="66"/>
  <c r="H315" i="66"/>
  <c r="F315" i="66"/>
  <c r="E315" i="66"/>
  <c r="D315" i="66"/>
  <c r="P314" i="66"/>
  <c r="O314" i="66"/>
  <c r="N314" i="66"/>
  <c r="L314" i="66"/>
  <c r="K314" i="66"/>
  <c r="J314" i="66"/>
  <c r="H314" i="66"/>
  <c r="G314" i="66"/>
  <c r="F314" i="66"/>
  <c r="D314" i="66"/>
  <c r="Q313" i="66"/>
  <c r="N313" i="66"/>
  <c r="M313" i="66"/>
  <c r="J313" i="66"/>
  <c r="I313" i="66"/>
  <c r="F313" i="66"/>
  <c r="E313" i="66"/>
  <c r="Q311" i="66"/>
  <c r="P311" i="66"/>
  <c r="M311" i="66"/>
  <c r="L311" i="66"/>
  <c r="I311" i="66"/>
  <c r="H311" i="66"/>
  <c r="E311" i="66"/>
  <c r="D311" i="66"/>
  <c r="Q309" i="66"/>
  <c r="P309" i="66"/>
  <c r="M309" i="66"/>
  <c r="I309" i="66"/>
  <c r="H309" i="66"/>
  <c r="E309" i="66"/>
  <c r="Q307" i="66"/>
  <c r="P307" i="66"/>
  <c r="M307" i="66"/>
  <c r="L307" i="66"/>
  <c r="J307" i="66"/>
  <c r="I307" i="66"/>
  <c r="H307" i="66"/>
  <c r="E307" i="66"/>
  <c r="D307" i="66"/>
  <c r="O306" i="66"/>
  <c r="N306" i="66"/>
  <c r="K306" i="66"/>
  <c r="J306" i="66"/>
  <c r="G306" i="66"/>
  <c r="F306" i="66"/>
  <c r="D306" i="66"/>
  <c r="P321" i="65"/>
  <c r="N321" i="65"/>
  <c r="L321" i="65"/>
  <c r="K321" i="65"/>
  <c r="J321" i="65"/>
  <c r="H321" i="65"/>
  <c r="G321" i="65"/>
  <c r="F321" i="65"/>
  <c r="D321" i="65"/>
  <c r="L320" i="65"/>
  <c r="J320" i="65"/>
  <c r="D320" i="65"/>
  <c r="Q318" i="65"/>
  <c r="P318" i="65"/>
  <c r="N318" i="65"/>
  <c r="M318" i="65"/>
  <c r="L318" i="65"/>
  <c r="I318" i="65"/>
  <c r="H318" i="65"/>
  <c r="F318" i="65"/>
  <c r="E318" i="65"/>
  <c r="D318" i="65"/>
  <c r="P317" i="65"/>
  <c r="J317" i="65"/>
  <c r="H317" i="65"/>
  <c r="Q315" i="65"/>
  <c r="P315" i="65"/>
  <c r="O315" i="65"/>
  <c r="N315" i="65"/>
  <c r="M315" i="65"/>
  <c r="L315" i="65"/>
  <c r="K315" i="65"/>
  <c r="J315" i="65"/>
  <c r="I315" i="65"/>
  <c r="H315" i="65"/>
  <c r="G315" i="65"/>
  <c r="F315" i="65"/>
  <c r="E315" i="65"/>
  <c r="D315" i="65"/>
  <c r="Q314" i="65"/>
  <c r="P314" i="65"/>
  <c r="O314" i="65"/>
  <c r="N314" i="65"/>
  <c r="M314" i="65"/>
  <c r="K314" i="65"/>
  <c r="J314" i="65"/>
  <c r="I314" i="65"/>
  <c r="G314" i="65"/>
  <c r="F314" i="65"/>
  <c r="E314" i="65"/>
  <c r="D314" i="65"/>
  <c r="Q313" i="65"/>
  <c r="N313" i="65"/>
  <c r="L313" i="65"/>
  <c r="I313" i="65"/>
  <c r="H313" i="65"/>
  <c r="E313" i="65"/>
  <c r="D313" i="65"/>
  <c r="Q311" i="65"/>
  <c r="P311" i="65"/>
  <c r="O311" i="65"/>
  <c r="M311" i="65"/>
  <c r="K311" i="65"/>
  <c r="I311" i="65"/>
  <c r="H311" i="65"/>
  <c r="G311" i="65"/>
  <c r="E311" i="65"/>
  <c r="P309" i="65"/>
  <c r="N309" i="65"/>
  <c r="M309" i="65"/>
  <c r="L309" i="65"/>
  <c r="J309" i="65"/>
  <c r="I309" i="65"/>
  <c r="H309" i="65"/>
  <c r="E309" i="65"/>
  <c r="D309" i="65"/>
  <c r="Q307" i="65"/>
  <c r="O307" i="65"/>
  <c r="N307" i="65"/>
  <c r="M307" i="65"/>
  <c r="J307" i="65"/>
  <c r="I307" i="65"/>
  <c r="G307" i="65"/>
  <c r="F307" i="65"/>
  <c r="E307" i="65"/>
  <c r="O306" i="65"/>
  <c r="L306" i="65"/>
  <c r="K306" i="65"/>
  <c r="G306" i="65"/>
  <c r="D306" i="65"/>
  <c r="Q357" i="64"/>
  <c r="P357" i="64"/>
  <c r="N357" i="64"/>
  <c r="M357" i="64"/>
  <c r="L357" i="64"/>
  <c r="J357" i="64"/>
  <c r="I357" i="64"/>
  <c r="H357" i="64"/>
  <c r="F357" i="64"/>
  <c r="E357" i="64"/>
  <c r="D357" i="64"/>
  <c r="P356" i="64"/>
  <c r="O356" i="64"/>
  <c r="N356" i="64"/>
  <c r="L356" i="64"/>
  <c r="K356" i="64"/>
  <c r="H356" i="64"/>
  <c r="G356" i="64"/>
  <c r="F356" i="64"/>
  <c r="D356" i="64"/>
  <c r="N355" i="64"/>
  <c r="M355" i="64"/>
  <c r="L355" i="64"/>
  <c r="J355" i="64"/>
  <c r="I355" i="64"/>
  <c r="F355" i="64"/>
  <c r="E355" i="64"/>
  <c r="D355" i="64"/>
  <c r="Q353" i="64"/>
  <c r="P353" i="64"/>
  <c r="N353" i="64"/>
  <c r="M353" i="64"/>
  <c r="L353" i="64"/>
  <c r="K353" i="64"/>
  <c r="J353" i="64"/>
  <c r="I353" i="64"/>
  <c r="H353" i="64"/>
  <c r="F353" i="64"/>
  <c r="E353" i="64"/>
  <c r="D353" i="64"/>
  <c r="O352" i="64"/>
  <c r="K352" i="64"/>
  <c r="J352" i="64"/>
  <c r="G352" i="64"/>
  <c r="Q350" i="64"/>
  <c r="P350" i="64"/>
  <c r="O350" i="64"/>
  <c r="N350" i="64"/>
  <c r="M350" i="64"/>
  <c r="L350" i="64"/>
  <c r="K350" i="64"/>
  <c r="J350" i="64"/>
  <c r="I350" i="64"/>
  <c r="H350" i="64"/>
  <c r="G350" i="64"/>
  <c r="F350" i="64"/>
  <c r="E350" i="64"/>
  <c r="D350" i="64"/>
  <c r="Q349" i="64"/>
  <c r="P349" i="64"/>
  <c r="N349" i="64"/>
  <c r="M349" i="64"/>
  <c r="L349" i="64"/>
  <c r="K349" i="64"/>
  <c r="J349" i="64"/>
  <c r="I349" i="64"/>
  <c r="H349" i="64"/>
  <c r="G349" i="64"/>
  <c r="F349" i="64"/>
  <c r="E349" i="64"/>
  <c r="D349" i="64"/>
  <c r="O348" i="64"/>
  <c r="K348" i="64"/>
  <c r="J348" i="64"/>
  <c r="G348" i="64"/>
  <c r="Q346" i="64"/>
  <c r="O346" i="64"/>
  <c r="N346" i="64"/>
  <c r="M346" i="64"/>
  <c r="L346" i="64"/>
  <c r="K346" i="64"/>
  <c r="J346" i="64"/>
  <c r="I346" i="64"/>
  <c r="H346" i="64"/>
  <c r="G346" i="64"/>
  <c r="F346" i="64"/>
  <c r="E346" i="64"/>
  <c r="D346" i="64"/>
  <c r="Q345" i="64"/>
  <c r="M345" i="64"/>
  <c r="I345" i="64"/>
  <c r="E345" i="64"/>
  <c r="M7" i="55"/>
  <c r="L343" i="64"/>
  <c r="H343" i="64"/>
  <c r="F343" i="64"/>
  <c r="D343" i="64"/>
  <c r="P341" i="64"/>
  <c r="O341" i="64"/>
  <c r="N341" i="64"/>
  <c r="L341" i="64"/>
  <c r="K341" i="64"/>
  <c r="J341" i="64"/>
  <c r="H341" i="64"/>
  <c r="G341" i="64"/>
  <c r="F341" i="64"/>
  <c r="D341" i="64"/>
  <c r="J340" i="64"/>
  <c r="C309" i="72"/>
  <c r="C308" i="72"/>
  <c r="C306" i="72"/>
  <c r="C303" i="72"/>
  <c r="C301" i="72"/>
  <c r="C295" i="72"/>
  <c r="C309" i="71"/>
  <c r="C306" i="71"/>
  <c r="C305" i="71"/>
  <c r="C303" i="71"/>
  <c r="C301" i="71"/>
  <c r="C299" i="71"/>
  <c r="C297" i="71"/>
  <c r="C321" i="70"/>
  <c r="C320" i="70"/>
  <c r="C318" i="70"/>
  <c r="C315" i="70"/>
  <c r="C314" i="70"/>
  <c r="C313" i="70"/>
  <c r="C306" i="70"/>
  <c r="C320" i="69"/>
  <c r="C317" i="69"/>
  <c r="C314" i="69"/>
  <c r="C113" i="55"/>
  <c r="C113" i="59" s="1"/>
  <c r="C311" i="69"/>
  <c r="C307" i="69"/>
  <c r="C306" i="69"/>
  <c r="C399" i="68"/>
  <c r="C397" i="68"/>
  <c r="C395" i="68"/>
  <c r="C394" i="68"/>
  <c r="C391" i="68"/>
  <c r="C94" i="59"/>
  <c r="C388" i="68"/>
  <c r="C386" i="68"/>
  <c r="C384" i="68"/>
  <c r="C382" i="68"/>
  <c r="C321" i="67"/>
  <c r="C320" i="67"/>
  <c r="C317" i="67"/>
  <c r="C315" i="67"/>
  <c r="C314" i="67"/>
  <c r="C311" i="67"/>
  <c r="C307" i="67"/>
  <c r="C321" i="66"/>
  <c r="C318" i="66"/>
  <c r="C315" i="66"/>
  <c r="C313" i="66"/>
  <c r="C309" i="66"/>
  <c r="C306" i="66"/>
  <c r="C318" i="65"/>
  <c r="C317" i="65"/>
  <c r="C314" i="65"/>
  <c r="C311" i="65"/>
  <c r="C307" i="65"/>
  <c r="C357" i="64"/>
  <c r="C355" i="64"/>
  <c r="C352" i="64"/>
  <c r="C348" i="64"/>
  <c r="C346" i="64"/>
  <c r="C343" i="64"/>
  <c r="C340" i="64"/>
  <c r="C146" i="55"/>
  <c r="C85" i="55"/>
  <c r="Q291" i="72"/>
  <c r="P291" i="72"/>
  <c r="M291" i="72"/>
  <c r="L291" i="72"/>
  <c r="I291" i="72"/>
  <c r="H291" i="72"/>
  <c r="E291" i="72"/>
  <c r="D291" i="72"/>
  <c r="P176" i="58"/>
  <c r="O290" i="72"/>
  <c r="N290" i="72"/>
  <c r="N362" i="72" s="1"/>
  <c r="L176" i="58"/>
  <c r="K290" i="72"/>
  <c r="J290" i="72"/>
  <c r="H176" i="58"/>
  <c r="G290" i="72"/>
  <c r="F290" i="72"/>
  <c r="F362" i="72" s="1"/>
  <c r="D176" i="58"/>
  <c r="Q288" i="72"/>
  <c r="P288" i="72"/>
  <c r="N288" i="72"/>
  <c r="J288" i="72"/>
  <c r="F288" i="72"/>
  <c r="P287" i="72"/>
  <c r="L287" i="72"/>
  <c r="H287" i="72"/>
  <c r="D287" i="72"/>
  <c r="P285" i="72"/>
  <c r="O285" i="72"/>
  <c r="N285" i="72"/>
  <c r="L285" i="72"/>
  <c r="K285" i="72"/>
  <c r="J285" i="72"/>
  <c r="H285" i="72"/>
  <c r="G285" i="72"/>
  <c r="F285" i="72"/>
  <c r="D285" i="72"/>
  <c r="Q284" i="72"/>
  <c r="Q356" i="72" s="1"/>
  <c r="N284" i="72"/>
  <c r="N356" i="72" s="1"/>
  <c r="M284" i="72"/>
  <c r="M356" i="72" s="1"/>
  <c r="J284" i="72"/>
  <c r="J356" i="72" s="1"/>
  <c r="I284" i="72"/>
  <c r="F284" i="72"/>
  <c r="F356" i="72" s="1"/>
  <c r="E284" i="72"/>
  <c r="E356" i="72" s="1"/>
  <c r="P283" i="72"/>
  <c r="O169" i="58"/>
  <c r="N169" i="58"/>
  <c r="L283" i="72"/>
  <c r="K169" i="58"/>
  <c r="J169" i="58"/>
  <c r="H283" i="72"/>
  <c r="G169" i="58"/>
  <c r="F169" i="58"/>
  <c r="Q281" i="72"/>
  <c r="P281" i="72"/>
  <c r="N167" i="58"/>
  <c r="M281" i="72"/>
  <c r="L281" i="72"/>
  <c r="J167" i="58"/>
  <c r="I281" i="72"/>
  <c r="H281" i="72"/>
  <c r="F167" i="58"/>
  <c r="E281" i="72"/>
  <c r="D281" i="72"/>
  <c r="P279" i="72"/>
  <c r="L279" i="72"/>
  <c r="I279" i="72"/>
  <c r="H279" i="72"/>
  <c r="P277" i="72"/>
  <c r="M162" i="54"/>
  <c r="H277" i="72"/>
  <c r="E162" i="54"/>
  <c r="Q291" i="71"/>
  <c r="P291" i="71"/>
  <c r="N291" i="71"/>
  <c r="M291" i="71"/>
  <c r="L291" i="71"/>
  <c r="J291" i="71"/>
  <c r="I291" i="71"/>
  <c r="H291" i="71"/>
  <c r="F291" i="71"/>
  <c r="E291" i="71"/>
  <c r="D291" i="71"/>
  <c r="P290" i="71"/>
  <c r="P362" i="71" s="1"/>
  <c r="O158" i="58"/>
  <c r="N158" i="58"/>
  <c r="K158" i="58"/>
  <c r="J158" i="58"/>
  <c r="H290" i="71"/>
  <c r="H362" i="71" s="1"/>
  <c r="G158" i="58"/>
  <c r="F158" i="58"/>
  <c r="D290" i="71"/>
  <c r="Q288" i="71"/>
  <c r="P288" i="71"/>
  <c r="M288" i="71"/>
  <c r="L288" i="71"/>
  <c r="J288" i="71"/>
  <c r="I288" i="71"/>
  <c r="H288" i="71"/>
  <c r="E288" i="71"/>
  <c r="D288" i="71"/>
  <c r="O287" i="71"/>
  <c r="N287" i="71"/>
  <c r="K287" i="71"/>
  <c r="J287" i="71"/>
  <c r="G287" i="71"/>
  <c r="F287" i="71"/>
  <c r="P285" i="71"/>
  <c r="O285" i="71"/>
  <c r="N285" i="71"/>
  <c r="L285" i="71"/>
  <c r="K285" i="71"/>
  <c r="J285" i="71"/>
  <c r="H285" i="71"/>
  <c r="G285" i="71"/>
  <c r="F285" i="71"/>
  <c r="D285" i="71"/>
  <c r="Q284" i="71"/>
  <c r="Q356" i="71" s="1"/>
  <c r="P284" i="71"/>
  <c r="P356" i="71" s="1"/>
  <c r="N152" i="58"/>
  <c r="M284" i="71"/>
  <c r="M356" i="71" s="1"/>
  <c r="L284" i="71"/>
  <c r="L356" i="71" s="1"/>
  <c r="I284" i="71"/>
  <c r="I356" i="71" s="1"/>
  <c r="H284" i="71"/>
  <c r="H356" i="71" s="1"/>
  <c r="F152" i="58"/>
  <c r="E284" i="71"/>
  <c r="E356" i="71" s="1"/>
  <c r="D284" i="71"/>
  <c r="D356" i="71" s="1"/>
  <c r="P151" i="58"/>
  <c r="O283" i="71"/>
  <c r="N283" i="71"/>
  <c r="L151" i="58"/>
  <c r="K283" i="71"/>
  <c r="K355" i="71" s="1"/>
  <c r="J283" i="71"/>
  <c r="H151" i="58"/>
  <c r="G283" i="71"/>
  <c r="F283" i="71"/>
  <c r="D151" i="58"/>
  <c r="P149" i="58"/>
  <c r="O281" i="71"/>
  <c r="N281" i="71"/>
  <c r="L149" i="58"/>
  <c r="K281" i="71"/>
  <c r="J281" i="71"/>
  <c r="H149" i="58"/>
  <c r="G281" i="71"/>
  <c r="F281" i="71"/>
  <c r="D149" i="58"/>
  <c r="O279" i="71"/>
  <c r="N279" i="71"/>
  <c r="K279" i="71"/>
  <c r="K278" i="71" s="1"/>
  <c r="J279" i="71"/>
  <c r="F279" i="71"/>
  <c r="O146" i="54"/>
  <c r="N146" i="54"/>
  <c r="O277" i="71"/>
  <c r="N277" i="71"/>
  <c r="K277" i="71"/>
  <c r="J277" i="71"/>
  <c r="G277" i="71"/>
  <c r="O144" i="54"/>
  <c r="N144" i="54"/>
  <c r="P302" i="70"/>
  <c r="O302" i="70"/>
  <c r="N302" i="70"/>
  <c r="L302" i="70"/>
  <c r="K302" i="70"/>
  <c r="J302" i="70"/>
  <c r="H302" i="70"/>
  <c r="G302" i="70"/>
  <c r="F302" i="70"/>
  <c r="D302" i="70"/>
  <c r="Q299" i="70"/>
  <c r="P299" i="70"/>
  <c r="N299" i="70"/>
  <c r="M299" i="70"/>
  <c r="L299" i="70"/>
  <c r="J299" i="70"/>
  <c r="I299" i="70"/>
  <c r="H299" i="70"/>
  <c r="F299" i="70"/>
  <c r="E299" i="70"/>
  <c r="D299" i="70"/>
  <c r="P298" i="70"/>
  <c r="M136" i="54"/>
  <c r="L298" i="70"/>
  <c r="H298" i="70"/>
  <c r="D298" i="70"/>
  <c r="Q296" i="70"/>
  <c r="P296" i="70"/>
  <c r="N296" i="70"/>
  <c r="M296" i="70"/>
  <c r="L296" i="70"/>
  <c r="J296" i="70"/>
  <c r="I296" i="70"/>
  <c r="H296" i="70"/>
  <c r="F296" i="70"/>
  <c r="E296" i="70"/>
  <c r="D296" i="70"/>
  <c r="P295" i="70"/>
  <c r="O295" i="70"/>
  <c r="N295" i="70"/>
  <c r="K295" i="70"/>
  <c r="J295" i="70"/>
  <c r="H295" i="70"/>
  <c r="G295" i="70"/>
  <c r="F295" i="70"/>
  <c r="Q294" i="70"/>
  <c r="M294" i="70"/>
  <c r="L294" i="70"/>
  <c r="I294" i="70"/>
  <c r="H294" i="70"/>
  <c r="E294" i="70"/>
  <c r="D294" i="70"/>
  <c r="P292" i="70"/>
  <c r="O292" i="70"/>
  <c r="N292" i="70"/>
  <c r="L292" i="70"/>
  <c r="K292" i="70"/>
  <c r="J292" i="70"/>
  <c r="H292" i="70"/>
  <c r="G292" i="70"/>
  <c r="F292" i="70"/>
  <c r="D292" i="70"/>
  <c r="P290" i="70"/>
  <c r="M290" i="70"/>
  <c r="L290" i="70"/>
  <c r="H290" i="70"/>
  <c r="E290" i="70"/>
  <c r="D290" i="70"/>
  <c r="P288" i="70"/>
  <c r="N288" i="70"/>
  <c r="L288" i="70"/>
  <c r="K288" i="70"/>
  <c r="J288" i="70"/>
  <c r="H288" i="70"/>
  <c r="G288" i="70"/>
  <c r="F288" i="70"/>
  <c r="D288" i="70"/>
  <c r="N287" i="70"/>
  <c r="J287" i="70"/>
  <c r="Q302" i="69"/>
  <c r="P302" i="69"/>
  <c r="M302" i="69"/>
  <c r="L302" i="69"/>
  <c r="J302" i="69"/>
  <c r="I302" i="69"/>
  <c r="H302" i="69"/>
  <c r="E302" i="69"/>
  <c r="D302" i="69"/>
  <c r="P121" i="58"/>
  <c r="O301" i="69"/>
  <c r="L121" i="58"/>
  <c r="K301" i="69"/>
  <c r="H121" i="58"/>
  <c r="G301" i="69"/>
  <c r="D121" i="58"/>
  <c r="P299" i="69"/>
  <c r="O299" i="69"/>
  <c r="N299" i="69"/>
  <c r="K299" i="69"/>
  <c r="J299" i="69"/>
  <c r="H299" i="69"/>
  <c r="G299" i="69"/>
  <c r="F299" i="69"/>
  <c r="Q298" i="69"/>
  <c r="P298" i="69"/>
  <c r="M298" i="69"/>
  <c r="L298" i="69"/>
  <c r="I298" i="69"/>
  <c r="H298" i="69"/>
  <c r="E298" i="69"/>
  <c r="D298" i="69"/>
  <c r="P296" i="69"/>
  <c r="O296" i="69"/>
  <c r="N296" i="69"/>
  <c r="L296" i="69"/>
  <c r="K296" i="69"/>
  <c r="J296" i="69"/>
  <c r="H296" i="69"/>
  <c r="G296" i="69"/>
  <c r="F296" i="69"/>
  <c r="D296" i="69"/>
  <c r="Q295" i="69"/>
  <c r="Q371" i="69" s="1"/>
  <c r="P295" i="69"/>
  <c r="P371" i="69" s="1"/>
  <c r="M295" i="69"/>
  <c r="M371" i="69" s="1"/>
  <c r="L295" i="69"/>
  <c r="L371" i="69" s="1"/>
  <c r="I295" i="69"/>
  <c r="I371" i="69" s="1"/>
  <c r="H295" i="69"/>
  <c r="H371" i="69" s="1"/>
  <c r="E295" i="69"/>
  <c r="E371" i="69" s="1"/>
  <c r="D295" i="69"/>
  <c r="D371" i="69" s="1"/>
  <c r="Q292" i="69"/>
  <c r="N112" i="58"/>
  <c r="M292" i="69"/>
  <c r="J112" i="58"/>
  <c r="I292" i="69"/>
  <c r="F112" i="58"/>
  <c r="E292" i="69"/>
  <c r="O290" i="69"/>
  <c r="N290" i="69"/>
  <c r="J290" i="69"/>
  <c r="G290" i="69"/>
  <c r="F290" i="69"/>
  <c r="O109" i="54"/>
  <c r="N109" i="54"/>
  <c r="P288" i="69"/>
  <c r="O288" i="69"/>
  <c r="N288" i="69"/>
  <c r="L288" i="69"/>
  <c r="K288" i="69"/>
  <c r="J288" i="69"/>
  <c r="H288" i="69"/>
  <c r="G288" i="69"/>
  <c r="F288" i="69"/>
  <c r="D288" i="69"/>
  <c r="Q287" i="69"/>
  <c r="M287" i="69"/>
  <c r="L287" i="69"/>
  <c r="I287" i="69"/>
  <c r="E287" i="69"/>
  <c r="D287" i="69"/>
  <c r="P375" i="68"/>
  <c r="O375" i="68"/>
  <c r="N375" i="68"/>
  <c r="L375" i="68"/>
  <c r="K375" i="68"/>
  <c r="J375" i="68"/>
  <c r="H375" i="68"/>
  <c r="G375" i="68"/>
  <c r="F375" i="68"/>
  <c r="D375" i="68"/>
  <c r="Q374" i="68"/>
  <c r="Q470" i="68" s="1"/>
  <c r="P374" i="68"/>
  <c r="P470" i="68" s="1"/>
  <c r="N102" i="58"/>
  <c r="M374" i="68"/>
  <c r="M470" i="68" s="1"/>
  <c r="L374" i="68"/>
  <c r="L470" i="68" s="1"/>
  <c r="J102" i="58"/>
  <c r="I374" i="68"/>
  <c r="I470" i="68" s="1"/>
  <c r="H374" i="68"/>
  <c r="H470" i="68" s="1"/>
  <c r="F102" i="58"/>
  <c r="E374" i="68"/>
  <c r="E470" i="68" s="1"/>
  <c r="D374" i="68"/>
  <c r="D470" i="68" s="1"/>
  <c r="O373" i="68"/>
  <c r="N373" i="68"/>
  <c r="K373" i="68"/>
  <c r="J373" i="68"/>
  <c r="G373" i="68"/>
  <c r="F373" i="68"/>
  <c r="Q371" i="68"/>
  <c r="P371" i="68"/>
  <c r="N371" i="68"/>
  <c r="J371" i="68"/>
  <c r="F371" i="68"/>
  <c r="P370" i="68"/>
  <c r="L370" i="68"/>
  <c r="H370" i="68"/>
  <c r="D370" i="68"/>
  <c r="P368" i="68"/>
  <c r="O368" i="68"/>
  <c r="N368" i="68"/>
  <c r="L368" i="68"/>
  <c r="K368" i="68"/>
  <c r="J368" i="68"/>
  <c r="H368" i="68"/>
  <c r="G368" i="68"/>
  <c r="F368" i="68"/>
  <c r="D368" i="68"/>
  <c r="Q367" i="68"/>
  <c r="P367" i="68"/>
  <c r="N367" i="68"/>
  <c r="M367" i="68"/>
  <c r="M463" i="68" s="1"/>
  <c r="J367" i="68"/>
  <c r="J463" i="68" s="1"/>
  <c r="I367" i="68"/>
  <c r="H367" i="68"/>
  <c r="F367" i="68"/>
  <c r="F463" i="68" s="1"/>
  <c r="E367" i="68"/>
  <c r="E463" i="68" s="1"/>
  <c r="P366" i="68"/>
  <c r="L366" i="68"/>
  <c r="K94" i="58"/>
  <c r="J94" i="58"/>
  <c r="H366" i="68"/>
  <c r="G94" i="58"/>
  <c r="F94" i="58"/>
  <c r="D366" i="68"/>
  <c r="Q364" i="68"/>
  <c r="P364" i="68"/>
  <c r="M364" i="68"/>
  <c r="M460" i="68" s="1"/>
  <c r="L364" i="68"/>
  <c r="L460" i="68" s="1"/>
  <c r="J364" i="68"/>
  <c r="I364" i="68"/>
  <c r="H364" i="68"/>
  <c r="F364" i="68"/>
  <c r="E364" i="68"/>
  <c r="E460" i="68" s="1"/>
  <c r="D364" i="68"/>
  <c r="D460" i="68" s="1"/>
  <c r="P363" i="68"/>
  <c r="O363" i="68"/>
  <c r="N363" i="68"/>
  <c r="K363" i="68"/>
  <c r="J363" i="68"/>
  <c r="G363" i="68"/>
  <c r="F363" i="68"/>
  <c r="Q362" i="68"/>
  <c r="P362" i="68"/>
  <c r="M362" i="68"/>
  <c r="L362" i="68"/>
  <c r="I362" i="68"/>
  <c r="H362" i="68"/>
  <c r="E362" i="68"/>
  <c r="D362" i="68"/>
  <c r="Q360" i="68"/>
  <c r="P360" i="68"/>
  <c r="N360" i="68"/>
  <c r="M360" i="68"/>
  <c r="L360" i="68"/>
  <c r="J360" i="68"/>
  <c r="I360" i="68"/>
  <c r="H360" i="68"/>
  <c r="F360" i="68"/>
  <c r="E360" i="68"/>
  <c r="D360" i="68"/>
  <c r="Q358" i="68"/>
  <c r="P358" i="68"/>
  <c r="M358" i="68"/>
  <c r="L358" i="68"/>
  <c r="I358" i="68"/>
  <c r="H358" i="68"/>
  <c r="E358" i="68"/>
  <c r="D358" i="68"/>
  <c r="P356" i="68"/>
  <c r="O356" i="68"/>
  <c r="N356" i="68"/>
  <c r="L356" i="68"/>
  <c r="K356" i="68"/>
  <c r="J356" i="68"/>
  <c r="H356" i="68"/>
  <c r="G356" i="68"/>
  <c r="F356" i="68"/>
  <c r="D356" i="68"/>
  <c r="N355" i="68"/>
  <c r="J355" i="68"/>
  <c r="F355" i="68"/>
  <c r="P302" i="67"/>
  <c r="L302" i="67"/>
  <c r="H302" i="67"/>
  <c r="D302" i="67"/>
  <c r="N301" i="67"/>
  <c r="J301" i="67"/>
  <c r="F301" i="67"/>
  <c r="P299" i="67"/>
  <c r="O299" i="67"/>
  <c r="N299" i="67"/>
  <c r="K299" i="67"/>
  <c r="J299" i="67"/>
  <c r="G299" i="67"/>
  <c r="F299" i="67"/>
  <c r="P298" i="67"/>
  <c r="M298" i="67"/>
  <c r="L298" i="67"/>
  <c r="I298" i="67"/>
  <c r="H298" i="67"/>
  <c r="E298" i="67"/>
  <c r="D298" i="67"/>
  <c r="Q296" i="67"/>
  <c r="P296" i="67"/>
  <c r="N296" i="67"/>
  <c r="M296" i="67"/>
  <c r="L296" i="67"/>
  <c r="J296" i="67"/>
  <c r="I296" i="67"/>
  <c r="H296" i="67"/>
  <c r="F296" i="67"/>
  <c r="E296" i="67"/>
  <c r="D296" i="67"/>
  <c r="P295" i="67"/>
  <c r="O295" i="67"/>
  <c r="N295" i="67"/>
  <c r="L295" i="67"/>
  <c r="K295" i="67"/>
  <c r="J295" i="67"/>
  <c r="H295" i="67"/>
  <c r="G295" i="67"/>
  <c r="F295" i="67"/>
  <c r="D295" i="67"/>
  <c r="Q294" i="67"/>
  <c r="P294" i="67"/>
  <c r="M294" i="67"/>
  <c r="L294" i="67"/>
  <c r="I294" i="67"/>
  <c r="H294" i="67"/>
  <c r="E294" i="67"/>
  <c r="D294" i="67"/>
  <c r="P292" i="67"/>
  <c r="L292" i="67"/>
  <c r="H292" i="67"/>
  <c r="D292" i="67"/>
  <c r="O290" i="67"/>
  <c r="N290" i="67"/>
  <c r="K290" i="67"/>
  <c r="J290" i="67"/>
  <c r="G290" i="67"/>
  <c r="F290" i="67"/>
  <c r="O66" i="54"/>
  <c r="N66" i="54"/>
  <c r="P288" i="67"/>
  <c r="O288" i="67"/>
  <c r="N288" i="67"/>
  <c r="K288" i="67"/>
  <c r="J288" i="67"/>
  <c r="H288" i="67"/>
  <c r="G288" i="67"/>
  <c r="F288" i="67"/>
  <c r="Q287" i="67"/>
  <c r="P287" i="67"/>
  <c r="M287" i="67"/>
  <c r="L287" i="67"/>
  <c r="I287" i="67"/>
  <c r="H287" i="67"/>
  <c r="E287" i="67"/>
  <c r="D287" i="67"/>
  <c r="P302" i="66"/>
  <c r="O302" i="66"/>
  <c r="N302" i="66"/>
  <c r="L302" i="66"/>
  <c r="K302" i="66"/>
  <c r="J302" i="66"/>
  <c r="H302" i="66"/>
  <c r="G302" i="66"/>
  <c r="F302" i="66"/>
  <c r="D302" i="66"/>
  <c r="Q301" i="66"/>
  <c r="P301" i="66"/>
  <c r="N59" i="58"/>
  <c r="M301" i="66"/>
  <c r="L301" i="66"/>
  <c r="J59" i="58"/>
  <c r="I301" i="66"/>
  <c r="H301" i="66"/>
  <c r="E301" i="66"/>
  <c r="D301" i="66"/>
  <c r="P299" i="66"/>
  <c r="L299" i="66"/>
  <c r="K299" i="66"/>
  <c r="J299" i="66"/>
  <c r="H299" i="66"/>
  <c r="D299" i="66"/>
  <c r="N298" i="66"/>
  <c r="J298" i="66"/>
  <c r="F298" i="66"/>
  <c r="Q296" i="66"/>
  <c r="P296" i="66"/>
  <c r="N296" i="66"/>
  <c r="M296" i="66"/>
  <c r="L296" i="66"/>
  <c r="J296" i="66"/>
  <c r="I296" i="66"/>
  <c r="H296" i="66"/>
  <c r="F296" i="66"/>
  <c r="E296" i="66"/>
  <c r="D296" i="66"/>
  <c r="P295" i="66"/>
  <c r="L295" i="66"/>
  <c r="K295" i="66"/>
  <c r="J295" i="66"/>
  <c r="H295" i="66"/>
  <c r="D295" i="66"/>
  <c r="N294" i="66"/>
  <c r="J294" i="66"/>
  <c r="F294" i="66"/>
  <c r="N292" i="66"/>
  <c r="J292" i="66"/>
  <c r="F292" i="66"/>
  <c r="N290" i="66"/>
  <c r="J290" i="66"/>
  <c r="F290" i="66"/>
  <c r="O47" i="54"/>
  <c r="N47" i="54"/>
  <c r="Q288" i="66"/>
  <c r="P288" i="66"/>
  <c r="N288" i="66"/>
  <c r="J288" i="66"/>
  <c r="I288" i="66"/>
  <c r="H288" i="66"/>
  <c r="F288" i="66"/>
  <c r="P287" i="66"/>
  <c r="L287" i="66"/>
  <c r="H287" i="66"/>
  <c r="D287" i="66"/>
  <c r="Q302" i="65"/>
  <c r="P302" i="65"/>
  <c r="N302" i="65"/>
  <c r="M302" i="65"/>
  <c r="L302" i="65"/>
  <c r="J302" i="65"/>
  <c r="I302" i="65"/>
  <c r="H302" i="65"/>
  <c r="F302" i="65"/>
  <c r="E302" i="65"/>
  <c r="D302" i="65"/>
  <c r="P301" i="65"/>
  <c r="L301" i="65"/>
  <c r="H301" i="65"/>
  <c r="D301" i="65"/>
  <c r="Q299" i="65"/>
  <c r="P299" i="65"/>
  <c r="M299" i="65"/>
  <c r="L299" i="65"/>
  <c r="J299" i="65"/>
  <c r="I299" i="65"/>
  <c r="H299" i="65"/>
  <c r="E299" i="65"/>
  <c r="D299" i="65"/>
  <c r="O298" i="65"/>
  <c r="N298" i="65"/>
  <c r="K298" i="65"/>
  <c r="J298" i="65"/>
  <c r="G298" i="65"/>
  <c r="F298" i="65"/>
  <c r="P296" i="65"/>
  <c r="O296" i="65"/>
  <c r="N296" i="65"/>
  <c r="L296" i="65"/>
  <c r="K296" i="65"/>
  <c r="J296" i="65"/>
  <c r="H296" i="65"/>
  <c r="G296" i="65"/>
  <c r="F296" i="65"/>
  <c r="D296" i="65"/>
  <c r="Q295" i="65"/>
  <c r="P295" i="65"/>
  <c r="M295" i="65"/>
  <c r="L295" i="65"/>
  <c r="J295" i="65"/>
  <c r="I295" i="65"/>
  <c r="H295" i="65"/>
  <c r="E295" i="65"/>
  <c r="D295" i="65"/>
  <c r="O294" i="65"/>
  <c r="N294" i="65"/>
  <c r="K294" i="65"/>
  <c r="J294" i="65"/>
  <c r="G294" i="65"/>
  <c r="F294" i="65"/>
  <c r="O292" i="65"/>
  <c r="N292" i="65"/>
  <c r="K292" i="65"/>
  <c r="J292" i="65"/>
  <c r="G292" i="65"/>
  <c r="F292" i="65"/>
  <c r="O290" i="65"/>
  <c r="N290" i="65"/>
  <c r="K290" i="65"/>
  <c r="J290" i="65"/>
  <c r="G290" i="65"/>
  <c r="F290" i="65"/>
  <c r="O28" i="54"/>
  <c r="N28" i="54"/>
  <c r="P288" i="65"/>
  <c r="O288" i="65"/>
  <c r="N288" i="65"/>
  <c r="K288" i="65"/>
  <c r="J288" i="65"/>
  <c r="G288" i="65"/>
  <c r="F288" i="65"/>
  <c r="P287" i="65"/>
  <c r="M287" i="65"/>
  <c r="L287" i="65"/>
  <c r="J287" i="65"/>
  <c r="I287" i="65"/>
  <c r="H287" i="65"/>
  <c r="E287" i="65"/>
  <c r="D287" i="65"/>
  <c r="P336" i="64"/>
  <c r="O336" i="64"/>
  <c r="N336" i="64"/>
  <c r="L336" i="64"/>
  <c r="K336" i="64"/>
  <c r="J336" i="64"/>
  <c r="H336" i="64"/>
  <c r="G336" i="64"/>
  <c r="F336" i="64"/>
  <c r="D336" i="64"/>
  <c r="Q335" i="64"/>
  <c r="Q419" i="64" s="1"/>
  <c r="P335" i="64"/>
  <c r="N335" i="64"/>
  <c r="M335" i="64"/>
  <c r="J335" i="64"/>
  <c r="J419" i="64" s="1"/>
  <c r="I335" i="64"/>
  <c r="I419" i="64" s="1"/>
  <c r="H335" i="64"/>
  <c r="F335" i="64"/>
  <c r="E335" i="64"/>
  <c r="D335" i="64"/>
  <c r="O334" i="64"/>
  <c r="N334" i="64"/>
  <c r="L334" i="64"/>
  <c r="K334" i="64"/>
  <c r="J334" i="64"/>
  <c r="H334" i="64"/>
  <c r="G334" i="64"/>
  <c r="D334" i="64"/>
  <c r="Q332" i="64"/>
  <c r="P332" i="64"/>
  <c r="N332" i="64"/>
  <c r="L332" i="64"/>
  <c r="H332" i="64"/>
  <c r="F332" i="64"/>
  <c r="D332" i="64"/>
  <c r="L331" i="64"/>
  <c r="J331" i="64"/>
  <c r="H331" i="64"/>
  <c r="F331" i="64"/>
  <c r="Q329" i="64"/>
  <c r="P329" i="64"/>
  <c r="N329" i="64"/>
  <c r="M329" i="64"/>
  <c r="L329" i="64"/>
  <c r="J329" i="64"/>
  <c r="I329" i="64"/>
  <c r="H329" i="64"/>
  <c r="F329" i="64"/>
  <c r="E329" i="64"/>
  <c r="D329" i="64"/>
  <c r="P328" i="64"/>
  <c r="P412" i="64" s="1"/>
  <c r="O328" i="64"/>
  <c r="O412" i="64" s="1"/>
  <c r="N14" i="58"/>
  <c r="L328" i="64"/>
  <c r="K328" i="64"/>
  <c r="K412" i="64" s="1"/>
  <c r="J14" i="58"/>
  <c r="H328" i="64"/>
  <c r="G328" i="64"/>
  <c r="D328" i="64"/>
  <c r="Q327" i="64"/>
  <c r="P13" i="58"/>
  <c r="N327" i="64"/>
  <c r="M327" i="64"/>
  <c r="J327" i="64"/>
  <c r="I327" i="64"/>
  <c r="H327" i="64"/>
  <c r="F327" i="64"/>
  <c r="E327" i="64"/>
  <c r="O325" i="64"/>
  <c r="O409" i="64" s="1"/>
  <c r="N325" i="64"/>
  <c r="N409" i="64" s="1"/>
  <c r="K325" i="64"/>
  <c r="K409" i="64" s="1"/>
  <c r="H325" i="64"/>
  <c r="G325" i="64"/>
  <c r="F325" i="64"/>
  <c r="D325" i="64"/>
  <c r="Q324" i="64"/>
  <c r="P324" i="64"/>
  <c r="N324" i="64"/>
  <c r="M324" i="64"/>
  <c r="L324" i="64"/>
  <c r="J324" i="64"/>
  <c r="I324" i="64"/>
  <c r="F324" i="64"/>
  <c r="E324" i="64"/>
  <c r="P322" i="64"/>
  <c r="O322" i="64"/>
  <c r="L322" i="64"/>
  <c r="K322" i="64"/>
  <c r="G322" i="64"/>
  <c r="O7" i="54"/>
  <c r="Q320" i="64"/>
  <c r="P320" i="64"/>
  <c r="N320" i="64"/>
  <c r="M320" i="64"/>
  <c r="L320" i="64"/>
  <c r="J320" i="64"/>
  <c r="I320" i="64"/>
  <c r="F320" i="64"/>
  <c r="E320" i="64"/>
  <c r="D320" i="64"/>
  <c r="P319" i="64"/>
  <c r="N319" i="64"/>
  <c r="H319" i="64"/>
  <c r="D319" i="64"/>
  <c r="C291" i="72"/>
  <c r="C285" i="72"/>
  <c r="C284" i="72"/>
  <c r="C356" i="72" s="1"/>
  <c r="C279" i="72"/>
  <c r="C277" i="72"/>
  <c r="C288" i="71"/>
  <c r="C287" i="71"/>
  <c r="C152" i="58"/>
  <c r="C283" i="71"/>
  <c r="C355" i="71" s="1"/>
  <c r="C281" i="71"/>
  <c r="C277" i="71"/>
  <c r="C302" i="70"/>
  <c r="C296" i="70"/>
  <c r="C292" i="70"/>
  <c r="C290" i="70"/>
  <c r="C289" i="70" s="1"/>
  <c r="C288" i="70"/>
  <c r="C299" i="69"/>
  <c r="C296" i="69"/>
  <c r="C295" i="69"/>
  <c r="C371" i="69" s="1"/>
  <c r="C288" i="69"/>
  <c r="C374" i="68"/>
  <c r="C470" i="68" s="1"/>
  <c r="C373" i="68"/>
  <c r="C368" i="68"/>
  <c r="C366" i="68"/>
  <c r="C362" i="68"/>
  <c r="C360" i="68"/>
  <c r="C355" i="68"/>
  <c r="C302" i="67"/>
  <c r="C298" i="67"/>
  <c r="C296" i="67"/>
  <c r="C294" i="67"/>
  <c r="C292" i="67"/>
  <c r="C290" i="67"/>
  <c r="C302" i="66"/>
  <c r="C301" i="66"/>
  <c r="C296" i="66"/>
  <c r="C295" i="66"/>
  <c r="C292" i="66"/>
  <c r="C290" i="66"/>
  <c r="C288" i="66"/>
  <c r="C301" i="65"/>
  <c r="C299" i="65"/>
  <c r="C296" i="65"/>
  <c r="C295" i="65"/>
  <c r="C288" i="65"/>
  <c r="C287" i="65"/>
  <c r="C336" i="64"/>
  <c r="C334" i="64"/>
  <c r="C332" i="64"/>
  <c r="C329" i="64"/>
  <c r="C328" i="64"/>
  <c r="C412" i="64" s="1"/>
  <c r="C13" i="58"/>
  <c r="C324" i="64"/>
  <c r="C322" i="64"/>
  <c r="P163" i="72"/>
  <c r="P217" i="72" s="1"/>
  <c r="N163" i="72"/>
  <c r="N217" i="72" s="1"/>
  <c r="L163" i="72"/>
  <c r="L217" i="72" s="1"/>
  <c r="J163" i="72"/>
  <c r="J217" i="72" s="1"/>
  <c r="H163" i="72"/>
  <c r="H217" i="72" s="1"/>
  <c r="F163" i="72"/>
  <c r="F217" i="72" s="1"/>
  <c r="D163" i="72"/>
  <c r="D217" i="72" s="1"/>
  <c r="O162" i="72"/>
  <c r="K162" i="72"/>
  <c r="G162" i="72"/>
  <c r="C162" i="72"/>
  <c r="O160" i="72"/>
  <c r="O214" i="72" s="1"/>
  <c r="N160" i="72"/>
  <c r="N214" i="72" s="1"/>
  <c r="K160" i="72"/>
  <c r="K214" i="72" s="1"/>
  <c r="J160" i="72"/>
  <c r="J214" i="72" s="1"/>
  <c r="G160" i="72"/>
  <c r="G214" i="72" s="1"/>
  <c r="F160" i="72"/>
  <c r="F214" i="72" s="1"/>
  <c r="C160" i="72"/>
  <c r="C214" i="72" s="1"/>
  <c r="Q159" i="72"/>
  <c r="N173" i="50"/>
  <c r="M159" i="72"/>
  <c r="J159" i="72"/>
  <c r="I159" i="72"/>
  <c r="F173" i="50"/>
  <c r="E159" i="72"/>
  <c r="P157" i="72"/>
  <c r="P211" i="72" s="1"/>
  <c r="O157" i="72"/>
  <c r="O211" i="72" s="1"/>
  <c r="L157" i="72"/>
  <c r="L211" i="72" s="1"/>
  <c r="K157" i="72"/>
  <c r="K211" i="72" s="1"/>
  <c r="H157" i="72"/>
  <c r="H211" i="72" s="1"/>
  <c r="G157" i="72"/>
  <c r="G211" i="72" s="1"/>
  <c r="D157" i="72"/>
  <c r="D211" i="72" s="1"/>
  <c r="C157" i="72"/>
  <c r="C211" i="72" s="1"/>
  <c r="O156" i="72"/>
  <c r="O210" i="72" s="1"/>
  <c r="N156" i="72"/>
  <c r="N210" i="72" s="1"/>
  <c r="K156" i="72"/>
  <c r="K210" i="72" s="1"/>
  <c r="J156" i="72"/>
  <c r="J210" i="72" s="1"/>
  <c r="G156" i="72"/>
  <c r="G210" i="72" s="1"/>
  <c r="F156" i="72"/>
  <c r="F210" i="72" s="1"/>
  <c r="C156" i="72"/>
  <c r="C210" i="72" s="1"/>
  <c r="Q155" i="72"/>
  <c r="J155" i="72"/>
  <c r="I155" i="72"/>
  <c r="E155" i="72"/>
  <c r="P153" i="72"/>
  <c r="O153" i="72"/>
  <c r="L153" i="72"/>
  <c r="K153" i="72"/>
  <c r="G153" i="72"/>
  <c r="D153" i="72"/>
  <c r="C153" i="72"/>
  <c r="J151" i="72"/>
  <c r="H151" i="72"/>
  <c r="F151" i="72"/>
  <c r="E164" i="47"/>
  <c r="O162" i="47"/>
  <c r="N149" i="72"/>
  <c r="L162" i="47"/>
  <c r="J149" i="72"/>
  <c r="H162" i="47"/>
  <c r="G162" i="47"/>
  <c r="F149" i="72"/>
  <c r="C162" i="47"/>
  <c r="N162" i="47"/>
  <c r="Q163" i="71"/>
  <c r="Q217" i="71" s="1"/>
  <c r="O163" i="71"/>
  <c r="O217" i="71" s="1"/>
  <c r="M163" i="71"/>
  <c r="M217" i="71" s="1"/>
  <c r="K163" i="71"/>
  <c r="K217" i="71" s="1"/>
  <c r="I163" i="71"/>
  <c r="I217" i="71" s="1"/>
  <c r="G163" i="71"/>
  <c r="G217" i="71" s="1"/>
  <c r="E163" i="71"/>
  <c r="E217" i="71" s="1"/>
  <c r="C163" i="71"/>
  <c r="C217" i="71" s="1"/>
  <c r="N162" i="71"/>
  <c r="L162" i="71"/>
  <c r="J162" i="71"/>
  <c r="F162" i="71"/>
  <c r="N160" i="71"/>
  <c r="N214" i="71" s="1"/>
  <c r="J160" i="71"/>
  <c r="J214" i="71" s="1"/>
  <c r="F160" i="71"/>
  <c r="F214" i="71" s="1"/>
  <c r="N159" i="71"/>
  <c r="J159" i="71"/>
  <c r="I159" i="71"/>
  <c r="H154" i="47"/>
  <c r="H154" i="50" s="1"/>
  <c r="F159" i="71"/>
  <c r="O157" i="71"/>
  <c r="O211" i="71" s="1"/>
  <c r="N157" i="71"/>
  <c r="N211" i="71" s="1"/>
  <c r="K157" i="71"/>
  <c r="K211" i="71" s="1"/>
  <c r="J157" i="71"/>
  <c r="J211" i="71" s="1"/>
  <c r="G157" i="71"/>
  <c r="G211" i="71" s="1"/>
  <c r="F157" i="71"/>
  <c r="F211" i="71" s="1"/>
  <c r="C157" i="71"/>
  <c r="C211" i="71" s="1"/>
  <c r="Q156" i="71"/>
  <c r="Q210" i="71" s="1"/>
  <c r="N156" i="71"/>
  <c r="N210" i="71" s="1"/>
  <c r="M156" i="71"/>
  <c r="M210" i="71" s="1"/>
  <c r="J156" i="71"/>
  <c r="J210" i="71" s="1"/>
  <c r="I156" i="71"/>
  <c r="I210" i="71" s="1"/>
  <c r="F156" i="71"/>
  <c r="F210" i="71" s="1"/>
  <c r="E156" i="71"/>
  <c r="E210" i="71" s="1"/>
  <c r="Q155" i="71"/>
  <c r="P155" i="71"/>
  <c r="L155" i="71"/>
  <c r="I155" i="71"/>
  <c r="H155" i="71"/>
  <c r="D155" i="71"/>
  <c r="Q153" i="71"/>
  <c r="O153" i="71"/>
  <c r="M153" i="71"/>
  <c r="K153" i="71"/>
  <c r="I153" i="71"/>
  <c r="G153" i="71"/>
  <c r="E153" i="71"/>
  <c r="C153" i="71"/>
  <c r="Q151" i="71"/>
  <c r="O146" i="47"/>
  <c r="M151" i="71"/>
  <c r="L146" i="47"/>
  <c r="I151" i="71"/>
  <c r="H146" i="47"/>
  <c r="G146" i="47"/>
  <c r="E151" i="71"/>
  <c r="D146" i="47"/>
  <c r="C146" i="47"/>
  <c r="M146" i="47"/>
  <c r="Q149" i="71"/>
  <c r="I149" i="71"/>
  <c r="G144" i="47"/>
  <c r="E149" i="71"/>
  <c r="P167" i="70"/>
  <c r="P224" i="70" s="1"/>
  <c r="O167" i="70"/>
  <c r="O224" i="70" s="1"/>
  <c r="L167" i="70"/>
  <c r="L224" i="70" s="1"/>
  <c r="K167" i="70"/>
  <c r="K224" i="70" s="1"/>
  <c r="H167" i="70"/>
  <c r="H224" i="70" s="1"/>
  <c r="G167" i="70"/>
  <c r="G224" i="70" s="1"/>
  <c r="D167" i="70"/>
  <c r="D224" i="70" s="1"/>
  <c r="C167" i="70"/>
  <c r="C224" i="70" s="1"/>
  <c r="N166" i="70"/>
  <c r="J166" i="70"/>
  <c r="G166" i="70"/>
  <c r="F166" i="70"/>
  <c r="Q164" i="70"/>
  <c r="Q221" i="70" s="1"/>
  <c r="M164" i="70"/>
  <c r="M221" i="70" s="1"/>
  <c r="I164" i="70"/>
  <c r="I221" i="70" s="1"/>
  <c r="E164" i="70"/>
  <c r="E221" i="70" s="1"/>
  <c r="Q163" i="70"/>
  <c r="M163" i="70"/>
  <c r="I163" i="70"/>
  <c r="H137" i="50"/>
  <c r="E163" i="70"/>
  <c r="P161" i="70"/>
  <c r="P218" i="70" s="1"/>
  <c r="N161" i="70"/>
  <c r="N218" i="70" s="1"/>
  <c r="L161" i="70"/>
  <c r="L218" i="70" s="1"/>
  <c r="J161" i="70"/>
  <c r="J218" i="70" s="1"/>
  <c r="H161" i="70"/>
  <c r="H218" i="70" s="1"/>
  <c r="F161" i="70"/>
  <c r="F218" i="70" s="1"/>
  <c r="D161" i="70"/>
  <c r="D218" i="70" s="1"/>
  <c r="Q160" i="70"/>
  <c r="Q217" i="70" s="1"/>
  <c r="O160" i="70"/>
  <c r="O217" i="70" s="1"/>
  <c r="M160" i="70"/>
  <c r="M217" i="70" s="1"/>
  <c r="K160" i="70"/>
  <c r="K217" i="70" s="1"/>
  <c r="I160" i="70"/>
  <c r="I217" i="70" s="1"/>
  <c r="G160" i="70"/>
  <c r="G217" i="70" s="1"/>
  <c r="E160" i="70"/>
  <c r="E217" i="70" s="1"/>
  <c r="L159" i="70"/>
  <c r="D159" i="70"/>
  <c r="F131" i="50"/>
  <c r="P155" i="70"/>
  <c r="N128" i="47"/>
  <c r="K128" i="47"/>
  <c r="J128" i="47"/>
  <c r="H155" i="70"/>
  <c r="F128" i="47"/>
  <c r="D155" i="70"/>
  <c r="C128" i="47"/>
  <c r="N153" i="70"/>
  <c r="N210" i="70" s="1"/>
  <c r="J153" i="70"/>
  <c r="J210" i="70" s="1"/>
  <c r="F153" i="70"/>
  <c r="F210" i="70" s="1"/>
  <c r="Q152" i="70"/>
  <c r="M126" i="50"/>
  <c r="I152" i="70"/>
  <c r="K122" i="50"/>
  <c r="G122" i="50"/>
  <c r="C122" i="50"/>
  <c r="N166" i="69"/>
  <c r="J166" i="69"/>
  <c r="F166" i="69"/>
  <c r="P164" i="69"/>
  <c r="P221" i="69" s="1"/>
  <c r="L164" i="69"/>
  <c r="L221" i="69" s="1"/>
  <c r="H164" i="69"/>
  <c r="H221" i="69" s="1"/>
  <c r="O118" i="50"/>
  <c r="Q161" i="69"/>
  <c r="Q218" i="69" s="1"/>
  <c r="M161" i="69"/>
  <c r="M218" i="69" s="1"/>
  <c r="I161" i="69"/>
  <c r="I218" i="69" s="1"/>
  <c r="E161" i="69"/>
  <c r="E218" i="69" s="1"/>
  <c r="P160" i="69"/>
  <c r="P217" i="69" s="1"/>
  <c r="L160" i="69"/>
  <c r="L217" i="69" s="1"/>
  <c r="H160" i="69"/>
  <c r="H217" i="69" s="1"/>
  <c r="D160" i="69"/>
  <c r="D217" i="69" s="1"/>
  <c r="O114" i="50"/>
  <c r="K114" i="50"/>
  <c r="M112" i="50"/>
  <c r="I157" i="69"/>
  <c r="Q109" i="47"/>
  <c r="M109" i="47"/>
  <c r="I109" i="47"/>
  <c r="G155" i="69"/>
  <c r="E109" i="47"/>
  <c r="C155" i="69"/>
  <c r="P153" i="69"/>
  <c r="P210" i="69" s="1"/>
  <c r="L153" i="69"/>
  <c r="L210" i="69" s="1"/>
  <c r="H153" i="69"/>
  <c r="H210" i="69" s="1"/>
  <c r="D153" i="69"/>
  <c r="D210" i="69" s="1"/>
  <c r="O152" i="69"/>
  <c r="G152" i="69"/>
  <c r="C152" i="69"/>
  <c r="J205" i="68"/>
  <c r="J277" i="68" s="1"/>
  <c r="F103" i="50"/>
  <c r="Q204" i="68"/>
  <c r="M204" i="68"/>
  <c r="I204" i="68"/>
  <c r="E204" i="68"/>
  <c r="P203" i="68"/>
  <c r="L203" i="68"/>
  <c r="H203" i="68"/>
  <c r="D203" i="68"/>
  <c r="N201" i="68"/>
  <c r="N273" i="68" s="1"/>
  <c r="J201" i="68"/>
  <c r="J273" i="68" s="1"/>
  <c r="F99" i="50"/>
  <c r="Q200" i="68"/>
  <c r="M200" i="68"/>
  <c r="I200" i="68"/>
  <c r="E200" i="68"/>
  <c r="O198" i="68"/>
  <c r="O270" i="68" s="1"/>
  <c r="K198" i="68"/>
  <c r="K270" i="68" s="1"/>
  <c r="G198" i="68"/>
  <c r="G270" i="68" s="1"/>
  <c r="C198" i="68"/>
  <c r="C270" i="68" s="1"/>
  <c r="N197" i="68"/>
  <c r="N269" i="68" s="1"/>
  <c r="J197" i="68"/>
  <c r="J269" i="68" s="1"/>
  <c r="Q196" i="68"/>
  <c r="M196" i="68"/>
  <c r="I196" i="68"/>
  <c r="E196" i="68"/>
  <c r="O194" i="68"/>
  <c r="K194" i="68"/>
  <c r="G194" i="68"/>
  <c r="C194" i="68"/>
  <c r="N193" i="68"/>
  <c r="N265" i="68" s="1"/>
  <c r="J193" i="68"/>
  <c r="J265" i="68" s="1"/>
  <c r="Q192" i="68"/>
  <c r="M192" i="68"/>
  <c r="I192" i="68"/>
  <c r="E192" i="68"/>
  <c r="O190" i="68"/>
  <c r="C190" i="68"/>
  <c r="P85" i="47"/>
  <c r="O85" i="47"/>
  <c r="M188" i="68"/>
  <c r="L85" i="47"/>
  <c r="I86" i="50"/>
  <c r="H85" i="47"/>
  <c r="E188" i="68"/>
  <c r="D85" i="47"/>
  <c r="N186" i="68"/>
  <c r="N258" i="68" s="1"/>
  <c r="J186" i="68"/>
  <c r="J258" i="68" s="1"/>
  <c r="F186" i="68"/>
  <c r="F258" i="68" s="1"/>
  <c r="Q185" i="68"/>
  <c r="M185" i="68"/>
  <c r="I185" i="68"/>
  <c r="E185" i="68"/>
  <c r="L79" i="50"/>
  <c r="H79" i="50"/>
  <c r="D79" i="50"/>
  <c r="O166" i="67"/>
  <c r="K166" i="67"/>
  <c r="G166" i="67"/>
  <c r="C166" i="67"/>
  <c r="Q76" i="50"/>
  <c r="E76" i="50"/>
  <c r="P163" i="67"/>
  <c r="L163" i="67"/>
  <c r="H163" i="67"/>
  <c r="D163" i="67"/>
  <c r="N161" i="67"/>
  <c r="N218" i="67" s="1"/>
  <c r="J161" i="67"/>
  <c r="J218" i="67" s="1"/>
  <c r="F161" i="67"/>
  <c r="F218" i="67" s="1"/>
  <c r="Q72" i="50"/>
  <c r="M72" i="50"/>
  <c r="P159" i="67"/>
  <c r="L159" i="67"/>
  <c r="H159" i="67"/>
  <c r="D159" i="67"/>
  <c r="N157" i="67"/>
  <c r="J157" i="67"/>
  <c r="F157" i="67"/>
  <c r="O66" i="47"/>
  <c r="N66" i="47"/>
  <c r="M66" i="47"/>
  <c r="I66" i="47"/>
  <c r="H67" i="50"/>
  <c r="G66" i="47"/>
  <c r="F66" i="47"/>
  <c r="E66" i="47"/>
  <c r="C66" i="47"/>
  <c r="J66" i="47"/>
  <c r="P153" i="67"/>
  <c r="P210" i="67" s="1"/>
  <c r="L153" i="67"/>
  <c r="L210" i="67" s="1"/>
  <c r="H153" i="67"/>
  <c r="H210" i="67" s="1"/>
  <c r="D153" i="67"/>
  <c r="D210" i="67" s="1"/>
  <c r="O152" i="67"/>
  <c r="K152" i="67"/>
  <c r="G152" i="67"/>
  <c r="C152" i="67"/>
  <c r="Q167" i="66"/>
  <c r="Q224" i="66" s="1"/>
  <c r="M167" i="66"/>
  <c r="M224" i="66" s="1"/>
  <c r="I167" i="66"/>
  <c r="I224" i="66" s="1"/>
  <c r="E167" i="66"/>
  <c r="E224" i="66" s="1"/>
  <c r="P166" i="66"/>
  <c r="L166" i="66"/>
  <c r="H166" i="66"/>
  <c r="D166" i="66"/>
  <c r="N164" i="66"/>
  <c r="N221" i="66" s="1"/>
  <c r="J164" i="66"/>
  <c r="J221" i="66" s="1"/>
  <c r="F164" i="66"/>
  <c r="F221" i="66" s="1"/>
  <c r="Q163" i="66"/>
  <c r="M163" i="66"/>
  <c r="I163" i="66"/>
  <c r="O54" i="50"/>
  <c r="G161" i="66"/>
  <c r="G218" i="66" s="1"/>
  <c r="C161" i="66"/>
  <c r="C218" i="66" s="1"/>
  <c r="N160" i="66"/>
  <c r="N217" i="66" s="1"/>
  <c r="J160" i="66"/>
  <c r="J217" i="66" s="1"/>
  <c r="F160" i="66"/>
  <c r="F217" i="66" s="1"/>
  <c r="O157" i="66"/>
  <c r="K157" i="66"/>
  <c r="G157" i="66"/>
  <c r="C157" i="66"/>
  <c r="Q155" i="66"/>
  <c r="P47" i="47"/>
  <c r="O47" i="47"/>
  <c r="M155" i="66"/>
  <c r="L47" i="47"/>
  <c r="K47" i="47"/>
  <c r="I155" i="66"/>
  <c r="H47" i="47"/>
  <c r="G47" i="47"/>
  <c r="E155" i="66"/>
  <c r="D47" i="47"/>
  <c r="C47" i="47"/>
  <c r="Q153" i="66"/>
  <c r="Q210" i="66" s="1"/>
  <c r="M153" i="66"/>
  <c r="M210" i="66" s="1"/>
  <c r="I153" i="66"/>
  <c r="I210" i="66" s="1"/>
  <c r="E153" i="66"/>
  <c r="E210" i="66" s="1"/>
  <c r="P152" i="66"/>
  <c r="L152" i="66"/>
  <c r="H152" i="66"/>
  <c r="D152" i="66"/>
  <c r="J167" i="65"/>
  <c r="J224" i="65" s="1"/>
  <c r="F167" i="65"/>
  <c r="F224" i="65" s="1"/>
  <c r="Q166" i="65"/>
  <c r="M166" i="65"/>
  <c r="I166" i="65"/>
  <c r="E166" i="65"/>
  <c r="O164" i="65"/>
  <c r="O221" i="65" s="1"/>
  <c r="K164" i="65"/>
  <c r="K221" i="65" s="1"/>
  <c r="G164" i="65"/>
  <c r="G221" i="65" s="1"/>
  <c r="C164" i="65"/>
  <c r="C221" i="65" s="1"/>
  <c r="N163" i="65"/>
  <c r="J163" i="65"/>
  <c r="F163" i="65"/>
  <c r="P161" i="65"/>
  <c r="P218" i="65" s="1"/>
  <c r="L161" i="65"/>
  <c r="L218" i="65" s="1"/>
  <c r="H161" i="65"/>
  <c r="H218" i="65" s="1"/>
  <c r="D161" i="65"/>
  <c r="D218" i="65" s="1"/>
  <c r="O160" i="65"/>
  <c r="O217" i="65" s="1"/>
  <c r="K160" i="65"/>
  <c r="K217" i="65" s="1"/>
  <c r="G160" i="65"/>
  <c r="G217" i="65" s="1"/>
  <c r="C160" i="65"/>
  <c r="C217" i="65" s="1"/>
  <c r="N159" i="65"/>
  <c r="J159" i="65"/>
  <c r="F159" i="65"/>
  <c r="P157" i="65"/>
  <c r="L157" i="65"/>
  <c r="H157" i="65"/>
  <c r="D157" i="65"/>
  <c r="Q28" i="47"/>
  <c r="O28" i="47"/>
  <c r="N155" i="65"/>
  <c r="J155" i="65"/>
  <c r="I28" i="47"/>
  <c r="G28" i="47"/>
  <c r="F155" i="65"/>
  <c r="P153" i="65"/>
  <c r="P210" i="65" s="1"/>
  <c r="L153" i="65"/>
  <c r="L210" i="65" s="1"/>
  <c r="H153" i="65"/>
  <c r="H210" i="65" s="1"/>
  <c r="D153" i="65"/>
  <c r="D210" i="65" s="1"/>
  <c r="O152" i="65"/>
  <c r="K152" i="65"/>
  <c r="G152" i="65"/>
  <c r="C152" i="65"/>
  <c r="P187" i="64"/>
  <c r="P250" i="64" s="1"/>
  <c r="L187" i="64"/>
  <c r="L250" i="64" s="1"/>
  <c r="H187" i="64"/>
  <c r="H250" i="64" s="1"/>
  <c r="D187" i="64"/>
  <c r="D250" i="64" s="1"/>
  <c r="O186" i="64"/>
  <c r="K186" i="64"/>
  <c r="G186" i="64"/>
  <c r="C186" i="64"/>
  <c r="N185" i="64"/>
  <c r="J185" i="64"/>
  <c r="F185" i="64"/>
  <c r="P183" i="64"/>
  <c r="P246" i="64" s="1"/>
  <c r="L183" i="64"/>
  <c r="L246" i="64" s="1"/>
  <c r="H183" i="64"/>
  <c r="H246" i="64" s="1"/>
  <c r="D183" i="64"/>
  <c r="D246" i="64" s="1"/>
  <c r="O182" i="64"/>
  <c r="K182" i="64"/>
  <c r="G182" i="64"/>
  <c r="C182" i="64"/>
  <c r="Q180" i="64"/>
  <c r="Q243" i="64" s="1"/>
  <c r="M180" i="64"/>
  <c r="M243" i="64" s="1"/>
  <c r="I180" i="64"/>
  <c r="I243" i="64" s="1"/>
  <c r="E180" i="64"/>
  <c r="E243" i="64" s="1"/>
  <c r="P179" i="64"/>
  <c r="P242" i="64" s="1"/>
  <c r="L179" i="64"/>
  <c r="L242" i="64" s="1"/>
  <c r="H179" i="64"/>
  <c r="H242" i="64" s="1"/>
  <c r="D179" i="64"/>
  <c r="D242" i="64" s="1"/>
  <c r="O178" i="64"/>
  <c r="K178" i="64"/>
  <c r="G178" i="64"/>
  <c r="C178" i="64"/>
  <c r="Q176" i="64"/>
  <c r="M176" i="64"/>
  <c r="I176" i="64"/>
  <c r="E176" i="64"/>
  <c r="P175" i="64"/>
  <c r="L175" i="64"/>
  <c r="H175" i="64"/>
  <c r="D175" i="64"/>
  <c r="Q7" i="47"/>
  <c r="N173" i="64"/>
  <c r="M7" i="47"/>
  <c r="J173" i="64"/>
  <c r="I7" i="47"/>
  <c r="G7" i="47"/>
  <c r="F173" i="64"/>
  <c r="E7" i="47"/>
  <c r="Q171" i="64"/>
  <c r="Q234" i="64" s="1"/>
  <c r="M171" i="64"/>
  <c r="M234" i="64" s="1"/>
  <c r="I171" i="64"/>
  <c r="I234" i="64" s="1"/>
  <c r="E171" i="64"/>
  <c r="E234" i="64" s="1"/>
  <c r="P170" i="64"/>
  <c r="L170" i="64"/>
  <c r="H170" i="64"/>
  <c r="D170" i="64"/>
  <c r="B157" i="72"/>
  <c r="B211" i="72" s="1"/>
  <c r="B153" i="72"/>
  <c r="B163" i="71"/>
  <c r="B217" i="71" s="1"/>
  <c r="B159" i="71"/>
  <c r="B155" i="71"/>
  <c r="B151" i="71"/>
  <c r="B161" i="70"/>
  <c r="B218" i="70" s="1"/>
  <c r="B157" i="70"/>
  <c r="B128" i="47"/>
  <c r="B152" i="70"/>
  <c r="B160" i="69"/>
  <c r="B217" i="69" s="1"/>
  <c r="B205" i="68"/>
  <c r="B277" i="68" s="1"/>
  <c r="B201" i="68"/>
  <c r="B273" i="68" s="1"/>
  <c r="B197" i="68"/>
  <c r="B269" i="68" s="1"/>
  <c r="B91" i="50"/>
  <c r="B85" i="47"/>
  <c r="B167" i="67"/>
  <c r="B224" i="67" s="1"/>
  <c r="B163" i="67"/>
  <c r="B155" i="67"/>
  <c r="B47" i="47"/>
  <c r="B153" i="66"/>
  <c r="B210" i="66" s="1"/>
  <c r="B161" i="65"/>
  <c r="B218" i="65" s="1"/>
  <c r="B157" i="65"/>
  <c r="B152" i="65"/>
  <c r="B180" i="64"/>
  <c r="B243" i="64" s="1"/>
  <c r="B176" i="64"/>
  <c r="B7" i="47"/>
  <c r="B171" i="64"/>
  <c r="B234" i="64" s="1"/>
  <c r="B109" i="47"/>
  <c r="B164" i="47"/>
  <c r="N127" i="72"/>
  <c r="C124" i="72"/>
  <c r="P121" i="72"/>
  <c r="L121" i="72"/>
  <c r="H121" i="72"/>
  <c r="D121" i="72"/>
  <c r="K120" i="72"/>
  <c r="C120" i="72"/>
  <c r="P117" i="72"/>
  <c r="L117" i="72"/>
  <c r="H117" i="72"/>
  <c r="D117" i="72"/>
  <c r="Q164" i="45"/>
  <c r="O164" i="45"/>
  <c r="M164" i="45"/>
  <c r="K164" i="45"/>
  <c r="I164" i="45"/>
  <c r="G164" i="45"/>
  <c r="E164" i="45"/>
  <c r="C164" i="45"/>
  <c r="Q113" i="72"/>
  <c r="O162" i="45"/>
  <c r="M113" i="72"/>
  <c r="K162" i="45"/>
  <c r="I113" i="72"/>
  <c r="G162" i="45"/>
  <c r="E113" i="72"/>
  <c r="C162" i="45"/>
  <c r="Q127" i="71"/>
  <c r="M127" i="71"/>
  <c r="I127" i="71"/>
  <c r="E127" i="71"/>
  <c r="N124" i="71"/>
  <c r="J124" i="71"/>
  <c r="F124" i="71"/>
  <c r="O121" i="71"/>
  <c r="K121" i="71"/>
  <c r="G121" i="71"/>
  <c r="C121" i="71"/>
  <c r="N120" i="71"/>
  <c r="J120" i="71"/>
  <c r="F120" i="71"/>
  <c r="O117" i="71"/>
  <c r="N117" i="71"/>
  <c r="K117" i="71"/>
  <c r="J117" i="71"/>
  <c r="G117" i="71"/>
  <c r="F117" i="71"/>
  <c r="C117" i="71"/>
  <c r="P115" i="71"/>
  <c r="N146" i="45"/>
  <c r="L115" i="71"/>
  <c r="J146" i="45"/>
  <c r="H115" i="71"/>
  <c r="F146" i="45"/>
  <c r="D115" i="71"/>
  <c r="P144" i="45"/>
  <c r="N113" i="71"/>
  <c r="L144" i="45"/>
  <c r="J113" i="71"/>
  <c r="H144" i="45"/>
  <c r="F113" i="71"/>
  <c r="D144" i="45"/>
  <c r="N144" i="45"/>
  <c r="O129" i="70"/>
  <c r="N129" i="70"/>
  <c r="K129" i="70"/>
  <c r="J129" i="70"/>
  <c r="G129" i="70"/>
  <c r="F129" i="70"/>
  <c r="C129" i="70"/>
  <c r="N128" i="70"/>
  <c r="J128" i="70"/>
  <c r="F128" i="70"/>
  <c r="P126" i="70"/>
  <c r="M126" i="70"/>
  <c r="L126" i="70"/>
  <c r="K126" i="70"/>
  <c r="H126" i="70"/>
  <c r="E126" i="70"/>
  <c r="D126" i="70"/>
  <c r="C126" i="70"/>
  <c r="O125" i="70"/>
  <c r="K125" i="70"/>
  <c r="G125" i="70"/>
  <c r="C125" i="70"/>
  <c r="Q123" i="70"/>
  <c r="P123" i="70"/>
  <c r="N123" i="70"/>
  <c r="M123" i="70"/>
  <c r="L123" i="70"/>
  <c r="J123" i="70"/>
  <c r="I123" i="70"/>
  <c r="H123" i="70"/>
  <c r="F123" i="70"/>
  <c r="E123" i="70"/>
  <c r="D123" i="70"/>
  <c r="P122" i="70"/>
  <c r="O122" i="70"/>
  <c r="L122" i="70"/>
  <c r="K122" i="70"/>
  <c r="H122" i="70"/>
  <c r="G122" i="70"/>
  <c r="D122" i="70"/>
  <c r="C122" i="70"/>
  <c r="O121" i="70"/>
  <c r="K121" i="70"/>
  <c r="G121" i="70"/>
  <c r="C121" i="70"/>
  <c r="Q119" i="70"/>
  <c r="N119" i="70"/>
  <c r="M119" i="70"/>
  <c r="J119" i="70"/>
  <c r="I119" i="70"/>
  <c r="F119" i="70"/>
  <c r="E119" i="70"/>
  <c r="Q128" i="45"/>
  <c r="O117" i="70"/>
  <c r="M128" i="45"/>
  <c r="K117" i="70"/>
  <c r="I128" i="45"/>
  <c r="G117" i="70"/>
  <c r="E128" i="45"/>
  <c r="C117" i="70"/>
  <c r="Q115" i="70"/>
  <c r="O115" i="70"/>
  <c r="M115" i="70"/>
  <c r="L115" i="70"/>
  <c r="K115" i="70"/>
  <c r="I115" i="70"/>
  <c r="G115" i="70"/>
  <c r="E115" i="70"/>
  <c r="D115" i="70"/>
  <c r="C115" i="70"/>
  <c r="P114" i="70"/>
  <c r="N114" i="70"/>
  <c r="L114" i="70"/>
  <c r="J114" i="70"/>
  <c r="H114" i="70"/>
  <c r="F114" i="70"/>
  <c r="D114" i="70"/>
  <c r="Q129" i="69"/>
  <c r="O129" i="69"/>
  <c r="N129" i="69"/>
  <c r="M129" i="69"/>
  <c r="K129" i="69"/>
  <c r="I129" i="69"/>
  <c r="G129" i="69"/>
  <c r="F129" i="69"/>
  <c r="E129" i="69"/>
  <c r="C129" i="69"/>
  <c r="N128" i="69"/>
  <c r="L128" i="69"/>
  <c r="J128" i="69"/>
  <c r="H128" i="69"/>
  <c r="F128" i="69"/>
  <c r="D128" i="69"/>
  <c r="P126" i="69"/>
  <c r="N126" i="69"/>
  <c r="L126" i="69"/>
  <c r="K126" i="69"/>
  <c r="J126" i="69"/>
  <c r="H126" i="69"/>
  <c r="F126" i="69"/>
  <c r="D126" i="69"/>
  <c r="Q125" i="69"/>
  <c r="O125" i="69"/>
  <c r="M125" i="69"/>
  <c r="K125" i="69"/>
  <c r="I125" i="69"/>
  <c r="G125" i="69"/>
  <c r="E125" i="69"/>
  <c r="C125" i="69"/>
  <c r="Q123" i="69"/>
  <c r="P123" i="69"/>
  <c r="O123" i="69"/>
  <c r="M123" i="69"/>
  <c r="L123" i="69"/>
  <c r="K123" i="69"/>
  <c r="I123" i="69"/>
  <c r="H123" i="69"/>
  <c r="G123" i="69"/>
  <c r="E123" i="69"/>
  <c r="D123" i="69"/>
  <c r="C123" i="69"/>
  <c r="O122" i="69"/>
  <c r="N122" i="69"/>
  <c r="K122" i="69"/>
  <c r="J122" i="69"/>
  <c r="G122" i="69"/>
  <c r="F122" i="69"/>
  <c r="D115" i="49"/>
  <c r="C122" i="69"/>
  <c r="Q121" i="69"/>
  <c r="N121" i="69"/>
  <c r="M121" i="69"/>
  <c r="J121" i="69"/>
  <c r="I121" i="69"/>
  <c r="F121" i="69"/>
  <c r="E121" i="69"/>
  <c r="C114" i="49"/>
  <c r="Q112" i="49"/>
  <c r="P119" i="69"/>
  <c r="O119" i="69"/>
  <c r="M119" i="69"/>
  <c r="L119" i="69"/>
  <c r="K119" i="69"/>
  <c r="I119" i="69"/>
  <c r="H119" i="69"/>
  <c r="G119" i="69"/>
  <c r="E119" i="69"/>
  <c r="D119" i="69"/>
  <c r="C119" i="69"/>
  <c r="P109" i="45"/>
  <c r="M117" i="69"/>
  <c r="J117" i="69"/>
  <c r="I117" i="69"/>
  <c r="H109" i="45"/>
  <c r="P115" i="69"/>
  <c r="O115" i="69"/>
  <c r="L115" i="69"/>
  <c r="K115" i="69"/>
  <c r="H115" i="69"/>
  <c r="G115" i="69"/>
  <c r="D115" i="69"/>
  <c r="C115" i="69"/>
  <c r="P114" i="69"/>
  <c r="O114" i="69"/>
  <c r="N114" i="69"/>
  <c r="L114" i="69"/>
  <c r="J114" i="69"/>
  <c r="H114" i="69"/>
  <c r="G114" i="69"/>
  <c r="F114" i="69"/>
  <c r="D114" i="69"/>
  <c r="Q157" i="68"/>
  <c r="P157" i="68"/>
  <c r="N157" i="68"/>
  <c r="M157" i="68"/>
  <c r="L157" i="68"/>
  <c r="J157" i="68"/>
  <c r="I157" i="68"/>
  <c r="H157" i="68"/>
  <c r="F157" i="68"/>
  <c r="E157" i="68"/>
  <c r="D157" i="68"/>
  <c r="Q156" i="68"/>
  <c r="P156" i="68"/>
  <c r="O156" i="68"/>
  <c r="M156" i="68"/>
  <c r="L156" i="68"/>
  <c r="K156" i="68"/>
  <c r="I156" i="68"/>
  <c r="H156" i="68"/>
  <c r="G156" i="68"/>
  <c r="E156" i="68"/>
  <c r="D156" i="68"/>
  <c r="C156" i="68"/>
  <c r="P155" i="68"/>
  <c r="O155" i="68"/>
  <c r="N155" i="68"/>
  <c r="L155" i="68"/>
  <c r="K155" i="68"/>
  <c r="H155" i="68"/>
  <c r="G155" i="68"/>
  <c r="F155" i="68"/>
  <c r="D155" i="68"/>
  <c r="C155" i="68"/>
  <c r="P153" i="68"/>
  <c r="N153" i="68"/>
  <c r="L153" i="68"/>
  <c r="J153" i="68"/>
  <c r="H153" i="68"/>
  <c r="F153" i="68"/>
  <c r="D153" i="68"/>
  <c r="Q152" i="68"/>
  <c r="P152" i="68"/>
  <c r="M152" i="68"/>
  <c r="L152" i="68"/>
  <c r="I152" i="68"/>
  <c r="H152" i="68"/>
  <c r="G152" i="68"/>
  <c r="E152" i="68"/>
  <c r="D152" i="68"/>
  <c r="Q150" i="68"/>
  <c r="O150" i="68"/>
  <c r="N150" i="68"/>
  <c r="M150" i="68"/>
  <c r="K150" i="68"/>
  <c r="J150" i="68"/>
  <c r="I150" i="68"/>
  <c r="G150" i="68"/>
  <c r="F150" i="68"/>
  <c r="E150" i="68"/>
  <c r="C150" i="68"/>
  <c r="P149" i="68"/>
  <c r="N149" i="68"/>
  <c r="L149" i="68"/>
  <c r="J149" i="68"/>
  <c r="H149" i="68"/>
  <c r="F149" i="68"/>
  <c r="D149" i="68"/>
  <c r="Q148" i="68"/>
  <c r="P148" i="68"/>
  <c r="O148" i="68"/>
  <c r="M148" i="68"/>
  <c r="L148" i="68"/>
  <c r="I148" i="68"/>
  <c r="H148" i="68"/>
  <c r="G148" i="68"/>
  <c r="E148" i="68"/>
  <c r="D148" i="68"/>
  <c r="Q146" i="68"/>
  <c r="O146" i="68"/>
  <c r="N146" i="68"/>
  <c r="M146" i="68"/>
  <c r="K146" i="68"/>
  <c r="J146" i="68"/>
  <c r="I146" i="68"/>
  <c r="G146" i="68"/>
  <c r="F146" i="68"/>
  <c r="E146" i="68"/>
  <c r="C146" i="68"/>
  <c r="P145" i="68"/>
  <c r="N145" i="68"/>
  <c r="L145" i="68"/>
  <c r="J145" i="68"/>
  <c r="H145" i="68"/>
  <c r="F145" i="68"/>
  <c r="D145" i="68"/>
  <c r="Q144" i="68"/>
  <c r="P144" i="68"/>
  <c r="M144" i="68"/>
  <c r="L144" i="68"/>
  <c r="I144" i="68"/>
  <c r="H144" i="68"/>
  <c r="G144" i="68"/>
  <c r="E144" i="68"/>
  <c r="D144" i="68"/>
  <c r="O142" i="68"/>
  <c r="N142" i="68"/>
  <c r="M142" i="68"/>
  <c r="K142" i="68"/>
  <c r="J142" i="68"/>
  <c r="G142" i="68"/>
  <c r="F142" i="68"/>
  <c r="C142" i="68"/>
  <c r="Q140" i="68"/>
  <c r="N85" i="45"/>
  <c r="M140" i="68"/>
  <c r="I140" i="68"/>
  <c r="F85" i="45"/>
  <c r="E140" i="68"/>
  <c r="J85" i="45"/>
  <c r="Q138" i="68"/>
  <c r="P138" i="68"/>
  <c r="O138" i="68"/>
  <c r="M138" i="68"/>
  <c r="L138" i="68"/>
  <c r="K138" i="68"/>
  <c r="I138" i="68"/>
  <c r="H138" i="68"/>
  <c r="G138" i="68"/>
  <c r="E138" i="68"/>
  <c r="D138" i="68"/>
  <c r="C138" i="68"/>
  <c r="O137" i="68"/>
  <c r="N137" i="68"/>
  <c r="J137" i="68"/>
  <c r="H137" i="68"/>
  <c r="G137" i="68"/>
  <c r="F137" i="68"/>
  <c r="D137" i="68"/>
  <c r="C137" i="68"/>
  <c r="Q129" i="67"/>
  <c r="P129" i="67"/>
  <c r="M129" i="67"/>
  <c r="L129" i="67"/>
  <c r="I129" i="67"/>
  <c r="H129" i="67"/>
  <c r="E129" i="67"/>
  <c r="D129" i="67"/>
  <c r="P128" i="67"/>
  <c r="O128" i="67"/>
  <c r="L128" i="67"/>
  <c r="K128" i="67"/>
  <c r="H128" i="67"/>
  <c r="G128" i="67"/>
  <c r="D128" i="67"/>
  <c r="C128" i="67"/>
  <c r="Q126" i="67"/>
  <c r="N126" i="67"/>
  <c r="M126" i="67"/>
  <c r="J126" i="67"/>
  <c r="I126" i="67"/>
  <c r="F126" i="67"/>
  <c r="E126" i="67"/>
  <c r="P125" i="67"/>
  <c r="N125" i="67"/>
  <c r="M125" i="67"/>
  <c r="L125" i="67"/>
  <c r="J125" i="67"/>
  <c r="H125" i="67"/>
  <c r="F125" i="67"/>
  <c r="E125" i="67"/>
  <c r="D125" i="67"/>
  <c r="P123" i="67"/>
  <c r="O123" i="67"/>
  <c r="N123" i="67"/>
  <c r="L123" i="67"/>
  <c r="K123" i="67"/>
  <c r="J123" i="67"/>
  <c r="H123" i="67"/>
  <c r="G123" i="67"/>
  <c r="F123" i="67"/>
  <c r="D123" i="67"/>
  <c r="C123" i="67"/>
  <c r="Q122" i="67"/>
  <c r="N122" i="67"/>
  <c r="M122" i="67"/>
  <c r="J122" i="67"/>
  <c r="I122" i="67"/>
  <c r="F122" i="67"/>
  <c r="E122" i="67"/>
  <c r="P121" i="67"/>
  <c r="N121" i="67"/>
  <c r="L121" i="67"/>
  <c r="J121" i="67"/>
  <c r="H121" i="67"/>
  <c r="F121" i="67"/>
  <c r="D121" i="67"/>
  <c r="N119" i="67"/>
  <c r="K119" i="67"/>
  <c r="J119" i="67"/>
  <c r="F119" i="67"/>
  <c r="C119" i="67"/>
  <c r="Q117" i="67"/>
  <c r="P117" i="67"/>
  <c r="O66" i="45"/>
  <c r="M117" i="67"/>
  <c r="L117" i="67"/>
  <c r="K66" i="45"/>
  <c r="H117" i="67"/>
  <c r="G66" i="45"/>
  <c r="E117" i="67"/>
  <c r="D117" i="67"/>
  <c r="C66" i="45"/>
  <c r="Q115" i="67"/>
  <c r="N115" i="67"/>
  <c r="M115" i="67"/>
  <c r="J115" i="67"/>
  <c r="I115" i="67"/>
  <c r="F115" i="67"/>
  <c r="E115" i="67"/>
  <c r="Q114" i="67"/>
  <c r="P114" i="67"/>
  <c r="M114" i="67"/>
  <c r="L114" i="67"/>
  <c r="I114" i="67"/>
  <c r="H114" i="67"/>
  <c r="E114" i="67"/>
  <c r="D114" i="67"/>
  <c r="O129" i="66"/>
  <c r="N129" i="66"/>
  <c r="K129" i="66"/>
  <c r="J129" i="66"/>
  <c r="G129" i="66"/>
  <c r="F129" i="66"/>
  <c r="C129" i="66"/>
  <c r="Q128" i="66"/>
  <c r="O128" i="66"/>
  <c r="N128" i="66"/>
  <c r="M128" i="66"/>
  <c r="K128" i="66"/>
  <c r="I128" i="66"/>
  <c r="G128" i="66"/>
  <c r="F128" i="66"/>
  <c r="E128" i="66"/>
  <c r="C128" i="66"/>
  <c r="P126" i="66"/>
  <c r="O126" i="66"/>
  <c r="N55" i="45"/>
  <c r="L126" i="66"/>
  <c r="K126" i="66"/>
  <c r="H126" i="66"/>
  <c r="G126" i="66"/>
  <c r="D126" i="66"/>
  <c r="C126" i="66"/>
  <c r="P125" i="66"/>
  <c r="O125" i="66"/>
  <c r="N125" i="66"/>
  <c r="L125" i="66"/>
  <c r="J125" i="66"/>
  <c r="H125" i="66"/>
  <c r="F125" i="66"/>
  <c r="D125" i="66"/>
  <c r="Q123" i="66"/>
  <c r="P123" i="66"/>
  <c r="N123" i="66"/>
  <c r="M123" i="66"/>
  <c r="L123" i="66"/>
  <c r="J123" i="66"/>
  <c r="I123" i="66"/>
  <c r="H123" i="66"/>
  <c r="F123" i="66"/>
  <c r="E123" i="66"/>
  <c r="D123" i="66"/>
  <c r="P122" i="66"/>
  <c r="O122" i="66"/>
  <c r="L122" i="66"/>
  <c r="K122" i="66"/>
  <c r="H122" i="66"/>
  <c r="G122" i="66"/>
  <c r="D122" i="66"/>
  <c r="C122" i="66"/>
  <c r="P121" i="66"/>
  <c r="O121" i="66"/>
  <c r="N121" i="66"/>
  <c r="L121" i="66"/>
  <c r="J121" i="66"/>
  <c r="H121" i="66"/>
  <c r="G121" i="66"/>
  <c r="F121" i="66"/>
  <c r="D121" i="66"/>
  <c r="P119" i="66"/>
  <c r="N119" i="66"/>
  <c r="M119" i="66"/>
  <c r="L119" i="66"/>
  <c r="J119" i="66"/>
  <c r="H119" i="66"/>
  <c r="F119" i="66"/>
  <c r="E119" i="66"/>
  <c r="D119" i="66"/>
  <c r="Q47" i="45"/>
  <c r="N117" i="66"/>
  <c r="J117" i="66"/>
  <c r="I47" i="45"/>
  <c r="G117" i="66"/>
  <c r="F117" i="66"/>
  <c r="M47" i="45"/>
  <c r="E47" i="45"/>
  <c r="Q115" i="66"/>
  <c r="P115" i="66"/>
  <c r="O115" i="66"/>
  <c r="M115" i="66"/>
  <c r="L115" i="66"/>
  <c r="K115" i="66"/>
  <c r="I115" i="66"/>
  <c r="H115" i="66"/>
  <c r="G115" i="66"/>
  <c r="E115" i="66"/>
  <c r="D115" i="66"/>
  <c r="C115" i="66"/>
  <c r="O114" i="66"/>
  <c r="N114" i="66"/>
  <c r="L114" i="66"/>
  <c r="K114" i="66"/>
  <c r="J114" i="66"/>
  <c r="G114" i="66"/>
  <c r="F114" i="66"/>
  <c r="D114" i="66"/>
  <c r="C114" i="66"/>
  <c r="P129" i="65"/>
  <c r="O129" i="65"/>
  <c r="L129" i="65"/>
  <c r="K129" i="65"/>
  <c r="J129" i="65"/>
  <c r="H129" i="65"/>
  <c r="G129" i="65"/>
  <c r="D129" i="65"/>
  <c r="C129" i="65"/>
  <c r="O128" i="65"/>
  <c r="N128" i="65"/>
  <c r="K128" i="65"/>
  <c r="J128" i="65"/>
  <c r="G128" i="65"/>
  <c r="F128" i="65"/>
  <c r="C128" i="65"/>
  <c r="Q126" i="65"/>
  <c r="P126" i="65"/>
  <c r="M126" i="65"/>
  <c r="L126" i="65"/>
  <c r="I126" i="65"/>
  <c r="H126" i="65"/>
  <c r="G126" i="65"/>
  <c r="E126" i="65"/>
  <c r="D126" i="65"/>
  <c r="P125" i="65"/>
  <c r="O125" i="65"/>
  <c r="L125" i="65"/>
  <c r="K125" i="65"/>
  <c r="H125" i="65"/>
  <c r="G125" i="65"/>
  <c r="D125" i="65"/>
  <c r="C125" i="65"/>
  <c r="Q123" i="65"/>
  <c r="P123" i="65"/>
  <c r="N123" i="65"/>
  <c r="M123" i="65"/>
  <c r="L123" i="65"/>
  <c r="J123" i="65"/>
  <c r="I123" i="65"/>
  <c r="H123" i="65"/>
  <c r="F123" i="65"/>
  <c r="E123" i="65"/>
  <c r="D123" i="65"/>
  <c r="P122" i="65"/>
  <c r="O122" i="65"/>
  <c r="M122" i="65"/>
  <c r="L122" i="65"/>
  <c r="I122" i="65"/>
  <c r="H122" i="65"/>
  <c r="G122" i="65"/>
  <c r="D122" i="65"/>
  <c r="C122" i="65"/>
  <c r="O121" i="65"/>
  <c r="K121" i="65"/>
  <c r="H121" i="65"/>
  <c r="G121" i="65"/>
  <c r="D121" i="65"/>
  <c r="C121" i="65"/>
  <c r="Q119" i="65"/>
  <c r="P119" i="65"/>
  <c r="M119" i="65"/>
  <c r="L119" i="65"/>
  <c r="I119" i="65"/>
  <c r="H119" i="65"/>
  <c r="F119" i="65"/>
  <c r="E119" i="65"/>
  <c r="D119" i="65"/>
  <c r="O117" i="65"/>
  <c r="K117" i="65"/>
  <c r="I28" i="45"/>
  <c r="G117" i="65"/>
  <c r="E28" i="45"/>
  <c r="D117" i="65"/>
  <c r="C117" i="65"/>
  <c r="Q115" i="65"/>
  <c r="O115" i="65"/>
  <c r="N115" i="65"/>
  <c r="M115" i="65"/>
  <c r="K115" i="65"/>
  <c r="J115" i="65"/>
  <c r="I115" i="65"/>
  <c r="G115" i="65"/>
  <c r="F115" i="65"/>
  <c r="E115" i="65"/>
  <c r="C115" i="65"/>
  <c r="Q114" i="65"/>
  <c r="P114" i="65"/>
  <c r="M114" i="65"/>
  <c r="L114" i="65"/>
  <c r="I114" i="65"/>
  <c r="H114" i="65"/>
  <c r="E114" i="65"/>
  <c r="D114" i="65"/>
  <c r="Q145" i="64"/>
  <c r="O145" i="64"/>
  <c r="N145" i="64"/>
  <c r="M145" i="64"/>
  <c r="K145" i="64"/>
  <c r="J145" i="64"/>
  <c r="I145" i="64"/>
  <c r="G145" i="64"/>
  <c r="F145" i="64"/>
  <c r="E145" i="64"/>
  <c r="C145" i="64"/>
  <c r="Q144" i="64"/>
  <c r="P144" i="64"/>
  <c r="N144" i="64"/>
  <c r="M144" i="64"/>
  <c r="L144" i="64"/>
  <c r="J144" i="64"/>
  <c r="I144" i="64"/>
  <c r="H144" i="64"/>
  <c r="F144" i="64"/>
  <c r="E144" i="64"/>
  <c r="D144" i="64"/>
  <c r="P143" i="64"/>
  <c r="O143" i="64"/>
  <c r="L143" i="64"/>
  <c r="K143" i="64"/>
  <c r="H143" i="64"/>
  <c r="G143" i="64"/>
  <c r="D143" i="64"/>
  <c r="C143" i="64"/>
  <c r="Q141" i="64"/>
  <c r="O141" i="64"/>
  <c r="N141" i="64"/>
  <c r="M141" i="64"/>
  <c r="K141" i="64"/>
  <c r="J141" i="64"/>
  <c r="I141" i="64"/>
  <c r="G141" i="64"/>
  <c r="F141" i="64"/>
  <c r="E141" i="64"/>
  <c r="C141" i="64"/>
  <c r="Q140" i="64"/>
  <c r="P140" i="64"/>
  <c r="M140" i="64"/>
  <c r="L140" i="64"/>
  <c r="I140" i="64"/>
  <c r="H140" i="64"/>
  <c r="E140" i="64"/>
  <c r="D140" i="64"/>
  <c r="P138" i="64"/>
  <c r="O138" i="64"/>
  <c r="N138" i="64"/>
  <c r="L138" i="64"/>
  <c r="K138" i="64"/>
  <c r="J138" i="64"/>
  <c r="H138" i="64"/>
  <c r="G138" i="64"/>
  <c r="F138" i="64"/>
  <c r="D138" i="64"/>
  <c r="C138" i="64"/>
  <c r="Q137" i="64"/>
  <c r="O137" i="64"/>
  <c r="N137" i="64"/>
  <c r="M137" i="64"/>
  <c r="K137" i="64"/>
  <c r="J137" i="64"/>
  <c r="I137" i="64"/>
  <c r="G137" i="64"/>
  <c r="F137" i="64"/>
  <c r="E137" i="64"/>
  <c r="C137" i="64"/>
  <c r="Q136" i="64"/>
  <c r="P136" i="64"/>
  <c r="M136" i="64"/>
  <c r="L136" i="64"/>
  <c r="I136" i="64"/>
  <c r="H136" i="64"/>
  <c r="E136" i="64"/>
  <c r="D136" i="64"/>
  <c r="P134" i="64"/>
  <c r="O134" i="64"/>
  <c r="N134" i="64"/>
  <c r="L134" i="64"/>
  <c r="K134" i="64"/>
  <c r="J134" i="64"/>
  <c r="H134" i="64"/>
  <c r="G134" i="64"/>
  <c r="F134" i="64"/>
  <c r="D134" i="64"/>
  <c r="C134" i="64"/>
  <c r="Q133" i="64"/>
  <c r="O133" i="64"/>
  <c r="N133" i="64"/>
  <c r="M133" i="64"/>
  <c r="K133" i="64"/>
  <c r="J133" i="64"/>
  <c r="I133" i="64"/>
  <c r="G133" i="64"/>
  <c r="F133" i="64"/>
  <c r="E133" i="64"/>
  <c r="C133" i="64"/>
  <c r="P131" i="64"/>
  <c r="O131" i="64"/>
  <c r="L131" i="64"/>
  <c r="K131" i="64"/>
  <c r="H131" i="64"/>
  <c r="D131" i="64"/>
  <c r="C131" i="64"/>
  <c r="O129" i="64"/>
  <c r="N129" i="64"/>
  <c r="K129" i="64"/>
  <c r="J129" i="64"/>
  <c r="G129" i="64"/>
  <c r="F129" i="64"/>
  <c r="C129" i="64"/>
  <c r="Q128" i="64"/>
  <c r="M128" i="64"/>
  <c r="I128" i="64"/>
  <c r="B126" i="72"/>
  <c r="B124" i="72"/>
  <c r="B121" i="72"/>
  <c r="B120" i="72"/>
  <c r="B117" i="72"/>
  <c r="B164" i="45"/>
  <c r="B113" i="72"/>
  <c r="B127" i="71"/>
  <c r="B124" i="71"/>
  <c r="B123" i="71"/>
  <c r="B119" i="71"/>
  <c r="B128" i="70"/>
  <c r="B126" i="70"/>
  <c r="B123" i="70"/>
  <c r="B122" i="70"/>
  <c r="B119" i="70"/>
  <c r="B128" i="45"/>
  <c r="B115" i="70"/>
  <c r="B114" i="70"/>
  <c r="B129" i="69"/>
  <c r="B126" i="69"/>
  <c r="B123" i="69"/>
  <c r="B122" i="69"/>
  <c r="B121" i="69"/>
  <c r="B119" i="69"/>
  <c r="B114" i="69"/>
  <c r="B157" i="68"/>
  <c r="B153" i="68"/>
  <c r="B150" i="68"/>
  <c r="B149" i="68"/>
  <c r="B148" i="68"/>
  <c r="B146" i="68"/>
  <c r="B145" i="68"/>
  <c r="B144" i="68"/>
  <c r="B142" i="68"/>
  <c r="B137" i="68"/>
  <c r="B129" i="67"/>
  <c r="B128" i="67"/>
  <c r="B126" i="67"/>
  <c r="B125" i="67"/>
  <c r="B122" i="67"/>
  <c r="B117" i="67"/>
  <c r="B115" i="67"/>
  <c r="B129" i="66"/>
  <c r="B128" i="66"/>
  <c r="B123" i="66"/>
  <c r="B121" i="66"/>
  <c r="B119" i="66"/>
  <c r="B117" i="66"/>
  <c r="B115" i="66"/>
  <c r="B128" i="65"/>
  <c r="B126" i="65"/>
  <c r="B123" i="65"/>
  <c r="B122" i="65"/>
  <c r="B115" i="65"/>
  <c r="B114" i="65"/>
  <c r="B145" i="64"/>
  <c r="B143" i="64"/>
  <c r="B141" i="64"/>
  <c r="B138" i="64"/>
  <c r="B137" i="64"/>
  <c r="B134" i="64"/>
  <c r="B133" i="64"/>
  <c r="B131" i="64"/>
  <c r="B129" i="64"/>
  <c r="B15" i="8"/>
  <c r="B15" i="7"/>
  <c r="P109" i="72"/>
  <c r="N109" i="72"/>
  <c r="L109" i="72"/>
  <c r="J109" i="72"/>
  <c r="H109" i="72"/>
  <c r="F109" i="72"/>
  <c r="D109" i="72"/>
  <c r="P108" i="72"/>
  <c r="O108" i="72"/>
  <c r="L108" i="72"/>
  <c r="K108" i="72"/>
  <c r="H108" i="72"/>
  <c r="G108" i="72"/>
  <c r="D108" i="72"/>
  <c r="C108" i="72"/>
  <c r="Q106" i="72"/>
  <c r="O106" i="72"/>
  <c r="N106" i="72"/>
  <c r="M106" i="72"/>
  <c r="K106" i="72"/>
  <c r="J106" i="72"/>
  <c r="I106" i="72"/>
  <c r="G106" i="72"/>
  <c r="F106" i="72"/>
  <c r="E106" i="72"/>
  <c r="C106" i="72"/>
  <c r="Q105" i="72"/>
  <c r="P105" i="72"/>
  <c r="M105" i="72"/>
  <c r="L105" i="72"/>
  <c r="I105" i="72"/>
  <c r="H105" i="72"/>
  <c r="E105" i="72"/>
  <c r="D105" i="72"/>
  <c r="P103" i="72"/>
  <c r="O103" i="72"/>
  <c r="N103" i="72"/>
  <c r="L103" i="72"/>
  <c r="K103" i="72"/>
  <c r="J103" i="72"/>
  <c r="H103" i="72"/>
  <c r="G103" i="72"/>
  <c r="F103" i="72"/>
  <c r="D103" i="72"/>
  <c r="C103" i="72"/>
  <c r="Q102" i="72"/>
  <c r="O102" i="72"/>
  <c r="N102" i="72"/>
  <c r="M102" i="72"/>
  <c r="K102" i="72"/>
  <c r="J102" i="72"/>
  <c r="I102" i="72"/>
  <c r="G102" i="72"/>
  <c r="F102" i="72"/>
  <c r="E102" i="72"/>
  <c r="C102" i="72"/>
  <c r="Q101" i="72"/>
  <c r="P101" i="72"/>
  <c r="M101" i="72"/>
  <c r="L101" i="72"/>
  <c r="I101" i="72"/>
  <c r="H101" i="72"/>
  <c r="E101" i="72"/>
  <c r="D101" i="72"/>
  <c r="P99" i="72"/>
  <c r="O99" i="72"/>
  <c r="N99" i="72"/>
  <c r="L99" i="72"/>
  <c r="K99" i="72"/>
  <c r="J99" i="72"/>
  <c r="H99" i="72"/>
  <c r="G99" i="72"/>
  <c r="F99" i="72"/>
  <c r="D99" i="72"/>
  <c r="C99" i="72"/>
  <c r="Q97" i="72"/>
  <c r="P97" i="72"/>
  <c r="M97" i="72"/>
  <c r="L97" i="72"/>
  <c r="I97" i="72"/>
  <c r="H97" i="72"/>
  <c r="E97" i="72"/>
  <c r="D97" i="72"/>
  <c r="D96" i="72" s="1"/>
  <c r="O95" i="72"/>
  <c r="N162" i="44"/>
  <c r="K95" i="72"/>
  <c r="J162" i="44"/>
  <c r="G95" i="72"/>
  <c r="F162" i="44"/>
  <c r="C95" i="72"/>
  <c r="B109" i="71"/>
  <c r="B108" i="71"/>
  <c r="B105" i="71"/>
  <c r="B103" i="71"/>
  <c r="B101" i="71"/>
  <c r="B99" i="71"/>
  <c r="B97" i="71"/>
  <c r="B95" i="71"/>
  <c r="B109" i="72"/>
  <c r="B108" i="72"/>
  <c r="B106" i="72"/>
  <c r="B103" i="72"/>
  <c r="B102" i="72"/>
  <c r="B101" i="72"/>
  <c r="B99" i="72"/>
  <c r="B164" i="44"/>
  <c r="O109" i="71"/>
  <c r="N109" i="71"/>
  <c r="K109" i="71"/>
  <c r="J109" i="71"/>
  <c r="G109" i="71"/>
  <c r="F109" i="71"/>
  <c r="C109" i="71"/>
  <c r="P108" i="71"/>
  <c r="O108" i="71"/>
  <c r="N108" i="71"/>
  <c r="L108" i="71"/>
  <c r="K108" i="71"/>
  <c r="J108" i="71"/>
  <c r="H108" i="71"/>
  <c r="G108" i="71"/>
  <c r="D108" i="71"/>
  <c r="C108" i="71"/>
  <c r="Q106" i="71"/>
  <c r="P106" i="71"/>
  <c r="M106" i="71"/>
  <c r="L106" i="71"/>
  <c r="I106" i="71"/>
  <c r="H106" i="71"/>
  <c r="E106" i="71"/>
  <c r="D106" i="71"/>
  <c r="P105" i="71"/>
  <c r="O105" i="71"/>
  <c r="L105" i="71"/>
  <c r="K105" i="71"/>
  <c r="H105" i="71"/>
  <c r="G105" i="71"/>
  <c r="D105" i="71"/>
  <c r="C105" i="71"/>
  <c r="Q103" i="71"/>
  <c r="P103" i="71"/>
  <c r="N103" i="71"/>
  <c r="M103" i="71"/>
  <c r="L103" i="71"/>
  <c r="J103" i="71"/>
  <c r="I103" i="71"/>
  <c r="H103" i="71"/>
  <c r="F103" i="71"/>
  <c r="E103" i="71"/>
  <c r="D103" i="71"/>
  <c r="Q102" i="71"/>
  <c r="P102" i="71"/>
  <c r="O102" i="71"/>
  <c r="M102" i="71"/>
  <c r="L102" i="71"/>
  <c r="K102" i="71"/>
  <c r="I102" i="71"/>
  <c r="H102" i="71"/>
  <c r="G102" i="71"/>
  <c r="E102" i="71"/>
  <c r="D102" i="71"/>
  <c r="C102" i="71"/>
  <c r="P101" i="71"/>
  <c r="O101" i="71"/>
  <c r="N101" i="71"/>
  <c r="L101" i="71"/>
  <c r="K101" i="71"/>
  <c r="J101" i="71"/>
  <c r="H101" i="71"/>
  <c r="G101" i="71"/>
  <c r="F101" i="71"/>
  <c r="D101" i="71"/>
  <c r="C101" i="71"/>
  <c r="Q99" i="71"/>
  <c r="P99" i="71"/>
  <c r="N99" i="71"/>
  <c r="M99" i="71"/>
  <c r="L99" i="71"/>
  <c r="J99" i="71"/>
  <c r="I99" i="71"/>
  <c r="H99" i="71"/>
  <c r="F99" i="71"/>
  <c r="E99" i="71"/>
  <c r="D99" i="71"/>
  <c r="K97" i="71"/>
  <c r="C97" i="71"/>
  <c r="K146" i="44"/>
  <c r="Q95" i="71"/>
  <c r="M95" i="71"/>
  <c r="E95" i="71"/>
  <c r="C144" i="44"/>
  <c r="P110" i="70"/>
  <c r="O110" i="70"/>
  <c r="N110" i="70"/>
  <c r="L110" i="70"/>
  <c r="K110" i="70"/>
  <c r="J110" i="70"/>
  <c r="H110" i="70"/>
  <c r="G110" i="70"/>
  <c r="F110" i="70"/>
  <c r="D110" i="70"/>
  <c r="C110" i="70"/>
  <c r="P109" i="70"/>
  <c r="O109" i="70"/>
  <c r="N109" i="70"/>
  <c r="L109" i="70"/>
  <c r="K109" i="70"/>
  <c r="J109" i="70"/>
  <c r="H109" i="70"/>
  <c r="G109" i="70"/>
  <c r="F109" i="70"/>
  <c r="D109" i="70"/>
  <c r="C109" i="70"/>
  <c r="Q107" i="70"/>
  <c r="P107" i="70"/>
  <c r="O107" i="70"/>
  <c r="M107" i="70"/>
  <c r="L107" i="70"/>
  <c r="K107" i="70"/>
  <c r="I107" i="70"/>
  <c r="H107" i="70"/>
  <c r="G107" i="70"/>
  <c r="E107" i="70"/>
  <c r="D107" i="70"/>
  <c r="C107" i="70"/>
  <c r="P106" i="70"/>
  <c r="O106" i="70"/>
  <c r="N106" i="70"/>
  <c r="L106" i="70"/>
  <c r="K106" i="70"/>
  <c r="J106" i="70"/>
  <c r="H106" i="70"/>
  <c r="G106" i="70"/>
  <c r="F106" i="70"/>
  <c r="D106" i="70"/>
  <c r="C106" i="70"/>
  <c r="Q104" i="70"/>
  <c r="P104" i="70"/>
  <c r="N104" i="70"/>
  <c r="M104" i="70"/>
  <c r="L104" i="70"/>
  <c r="J104" i="70"/>
  <c r="I104" i="70"/>
  <c r="H104" i="70"/>
  <c r="F104" i="70"/>
  <c r="E104" i="70"/>
  <c r="D104" i="70"/>
  <c r="Q103" i="70"/>
  <c r="P103" i="70"/>
  <c r="O103" i="70"/>
  <c r="M103" i="70"/>
  <c r="L103" i="70"/>
  <c r="K103" i="70"/>
  <c r="I103" i="70"/>
  <c r="H103" i="70"/>
  <c r="G103" i="70"/>
  <c r="E103" i="70"/>
  <c r="D103" i="70"/>
  <c r="C103" i="70"/>
  <c r="P102" i="70"/>
  <c r="O102" i="70"/>
  <c r="N102" i="70"/>
  <c r="L102" i="70"/>
  <c r="K102" i="70"/>
  <c r="J102" i="70"/>
  <c r="H102" i="70"/>
  <c r="G102" i="70"/>
  <c r="F102" i="70"/>
  <c r="D102" i="70"/>
  <c r="C102" i="70"/>
  <c r="Q100" i="70"/>
  <c r="P100" i="70"/>
  <c r="N100" i="70"/>
  <c r="M100" i="70"/>
  <c r="L100" i="70"/>
  <c r="J100" i="70"/>
  <c r="I100" i="70"/>
  <c r="H100" i="70"/>
  <c r="F100" i="70"/>
  <c r="E100" i="70"/>
  <c r="D100" i="70"/>
  <c r="Q96" i="70"/>
  <c r="O96" i="70"/>
  <c r="N96" i="70"/>
  <c r="M96" i="70"/>
  <c r="K96" i="70"/>
  <c r="J96" i="70"/>
  <c r="I96" i="70"/>
  <c r="G96" i="70"/>
  <c r="F96" i="70"/>
  <c r="E96" i="70"/>
  <c r="C96" i="70"/>
  <c r="Q95" i="70"/>
  <c r="P95" i="70"/>
  <c r="N95" i="70"/>
  <c r="M95" i="70"/>
  <c r="L95" i="70"/>
  <c r="J95" i="70"/>
  <c r="I95" i="70"/>
  <c r="H95" i="70"/>
  <c r="F95" i="70"/>
  <c r="E95" i="70"/>
  <c r="D95" i="70"/>
  <c r="B107" i="70"/>
  <c r="B106" i="70"/>
  <c r="B104" i="70"/>
  <c r="B103" i="70"/>
  <c r="B102" i="70"/>
  <c r="B100" i="70"/>
  <c r="B95" i="70"/>
  <c r="B110" i="70"/>
  <c r="B109" i="70"/>
  <c r="B98" i="70"/>
  <c r="P110" i="69"/>
  <c r="O110" i="69"/>
  <c r="N110" i="69"/>
  <c r="L110" i="69"/>
  <c r="K110" i="69"/>
  <c r="J110" i="69"/>
  <c r="H110" i="69"/>
  <c r="G110" i="69"/>
  <c r="F110" i="69"/>
  <c r="D110" i="69"/>
  <c r="C110" i="69"/>
  <c r="P109" i="69"/>
  <c r="O109" i="69"/>
  <c r="N109" i="69"/>
  <c r="L109" i="69"/>
  <c r="K109" i="69"/>
  <c r="J109" i="69"/>
  <c r="H109" i="69"/>
  <c r="G109" i="69"/>
  <c r="F109" i="69"/>
  <c r="D109" i="69"/>
  <c r="C109" i="69"/>
  <c r="Q107" i="69"/>
  <c r="P107" i="69"/>
  <c r="N107" i="69"/>
  <c r="M107" i="69"/>
  <c r="L107" i="69"/>
  <c r="J107" i="69"/>
  <c r="I107" i="69"/>
  <c r="H107" i="69"/>
  <c r="F107" i="69"/>
  <c r="E107" i="69"/>
  <c r="D107" i="69"/>
  <c r="Q106" i="69"/>
  <c r="P106" i="69"/>
  <c r="O106" i="69"/>
  <c r="M106" i="69"/>
  <c r="L106" i="69"/>
  <c r="K106" i="69"/>
  <c r="I106" i="69"/>
  <c r="H106" i="69"/>
  <c r="G106" i="69"/>
  <c r="E106" i="69"/>
  <c r="D106" i="69"/>
  <c r="C106" i="69"/>
  <c r="Q104" i="69"/>
  <c r="O104" i="69"/>
  <c r="N104" i="69"/>
  <c r="M104" i="69"/>
  <c r="K104" i="69"/>
  <c r="J104" i="69"/>
  <c r="I104" i="69"/>
  <c r="G104" i="69"/>
  <c r="F104" i="69"/>
  <c r="E104" i="69"/>
  <c r="C104" i="69"/>
  <c r="Q103" i="69"/>
  <c r="Q179" i="69" s="1"/>
  <c r="P103" i="69"/>
  <c r="P179" i="69" s="1"/>
  <c r="N103" i="69"/>
  <c r="N179" i="69" s="1"/>
  <c r="M103" i="69"/>
  <c r="M179" i="69" s="1"/>
  <c r="L103" i="69"/>
  <c r="L179" i="69" s="1"/>
  <c r="J103" i="69"/>
  <c r="J179" i="69" s="1"/>
  <c r="I103" i="69"/>
  <c r="I179" i="69" s="1"/>
  <c r="H103" i="69"/>
  <c r="H179" i="69" s="1"/>
  <c r="F103" i="69"/>
  <c r="F179" i="69" s="1"/>
  <c r="E103" i="69"/>
  <c r="E179" i="69" s="1"/>
  <c r="D103" i="69"/>
  <c r="D179" i="69" s="1"/>
  <c r="Q102" i="69"/>
  <c r="P102" i="69"/>
  <c r="O102" i="69"/>
  <c r="M102" i="69"/>
  <c r="L102" i="69"/>
  <c r="K102" i="69"/>
  <c r="I102" i="69"/>
  <c r="H102" i="69"/>
  <c r="G102" i="69"/>
  <c r="E102" i="69"/>
  <c r="D102" i="69"/>
  <c r="C102" i="69"/>
  <c r="Q100" i="69"/>
  <c r="O100" i="69"/>
  <c r="N100" i="69"/>
  <c r="M100" i="69"/>
  <c r="K100" i="69"/>
  <c r="J100" i="69"/>
  <c r="I100" i="69"/>
  <c r="G100" i="69"/>
  <c r="F100" i="69"/>
  <c r="E100" i="69"/>
  <c r="C100" i="69"/>
  <c r="P96" i="69"/>
  <c r="O96" i="69"/>
  <c r="N96" i="69"/>
  <c r="L96" i="69"/>
  <c r="K96" i="69"/>
  <c r="J96" i="69"/>
  <c r="H96" i="69"/>
  <c r="G96" i="69"/>
  <c r="F96" i="69"/>
  <c r="D96" i="69"/>
  <c r="C96" i="69"/>
  <c r="Q95" i="69"/>
  <c r="O95" i="69"/>
  <c r="N95" i="69"/>
  <c r="M95" i="69"/>
  <c r="K95" i="69"/>
  <c r="J95" i="69"/>
  <c r="I95" i="69"/>
  <c r="G95" i="69"/>
  <c r="F95" i="69"/>
  <c r="E95" i="69"/>
  <c r="C95" i="69"/>
  <c r="B110" i="69"/>
  <c r="B109" i="69"/>
  <c r="B107" i="69"/>
  <c r="B106" i="69"/>
  <c r="B104" i="69"/>
  <c r="B103" i="69"/>
  <c r="B179" i="69" s="1"/>
  <c r="B102" i="69"/>
  <c r="B100" i="69"/>
  <c r="B98" i="69"/>
  <c r="B95" i="69"/>
  <c r="H125" i="57" l="1"/>
  <c r="D150" i="45"/>
  <c r="G4" i="47"/>
  <c r="K4" i="47"/>
  <c r="O4" i="47"/>
  <c r="H12" i="47"/>
  <c r="H63" i="57"/>
  <c r="E85" i="47"/>
  <c r="G93" i="47"/>
  <c r="L150" i="45"/>
  <c r="H175" i="45"/>
  <c r="L175" i="45"/>
  <c r="P175" i="47"/>
  <c r="E162" i="55"/>
  <c r="I120" i="57"/>
  <c r="H128" i="47"/>
  <c r="F16" i="47"/>
  <c r="F16" i="50" s="1"/>
  <c r="J16" i="47"/>
  <c r="J16" i="50" s="1"/>
  <c r="M44" i="47"/>
  <c r="L117" i="47"/>
  <c r="L117" i="50" s="1"/>
  <c r="E85" i="54"/>
  <c r="D128" i="54"/>
  <c r="Q93" i="57"/>
  <c r="P25" i="54"/>
  <c r="I70" i="54"/>
  <c r="I85" i="54"/>
  <c r="H128" i="54"/>
  <c r="C168" i="55"/>
  <c r="C168" i="59" s="1"/>
  <c r="K58" i="55"/>
  <c r="D39" i="57"/>
  <c r="L39" i="57"/>
  <c r="H82" i="57"/>
  <c r="F106" i="57"/>
  <c r="J106" i="57"/>
  <c r="N106" i="57"/>
  <c r="C146" i="44"/>
  <c r="B58" i="45"/>
  <c r="O44" i="45"/>
  <c r="N100" i="45"/>
  <c r="D128" i="47"/>
  <c r="L175" i="47"/>
  <c r="Q58" i="54"/>
  <c r="L128" i="54"/>
  <c r="L74" i="45"/>
  <c r="Q172" i="45"/>
  <c r="O32" i="47"/>
  <c r="H58" i="47"/>
  <c r="C47" i="54"/>
  <c r="C168" i="57"/>
  <c r="C168" i="60" s="1"/>
  <c r="D77" i="57"/>
  <c r="P77" i="57"/>
  <c r="L157" i="57"/>
  <c r="M36" i="45"/>
  <c r="I109" i="45"/>
  <c r="B12" i="47"/>
  <c r="B93" i="47"/>
  <c r="B113" i="47"/>
  <c r="B113" i="50" s="1"/>
  <c r="M172" i="47"/>
  <c r="M172" i="50" s="1"/>
  <c r="Q172" i="47"/>
  <c r="Q172" i="50" s="1"/>
  <c r="E4" i="54"/>
  <c r="E39" i="54"/>
  <c r="I44" i="54"/>
  <c r="M85" i="54"/>
  <c r="N125" i="54"/>
  <c r="E157" i="54"/>
  <c r="M157" i="54"/>
  <c r="L39" i="55"/>
  <c r="K125" i="55"/>
  <c r="E154" i="57"/>
  <c r="E154" i="60" s="1"/>
  <c r="B120" i="45"/>
  <c r="B175" i="45"/>
  <c r="C175" i="54"/>
  <c r="D85" i="54"/>
  <c r="Q85" i="54"/>
  <c r="F139" i="54"/>
  <c r="N139" i="54"/>
  <c r="E36" i="55"/>
  <c r="I70" i="55"/>
  <c r="I117" i="55"/>
  <c r="J139" i="55"/>
  <c r="C146" i="57"/>
  <c r="L7" i="57"/>
  <c r="M144" i="44"/>
  <c r="Q172" i="44"/>
  <c r="B113" i="45"/>
  <c r="B113" i="49" s="1"/>
  <c r="F89" i="45"/>
  <c r="H146" i="45"/>
  <c r="B125" i="47"/>
  <c r="I82" i="47"/>
  <c r="C93" i="54"/>
  <c r="P63" i="54"/>
  <c r="M128" i="54"/>
  <c r="C97" i="55"/>
  <c r="D28" i="55"/>
  <c r="E47" i="55"/>
  <c r="F51" i="57"/>
  <c r="F49" i="57" s="1"/>
  <c r="J51" i="57"/>
  <c r="N51" i="57"/>
  <c r="K162" i="44"/>
  <c r="M4" i="45"/>
  <c r="Q4" i="45"/>
  <c r="P146" i="45"/>
  <c r="M157" i="45"/>
  <c r="F28" i="47"/>
  <c r="N70" i="47"/>
  <c r="J106" i="47"/>
  <c r="G132" i="47"/>
  <c r="G132" i="50" s="1"/>
  <c r="H164" i="47"/>
  <c r="C154" i="54"/>
  <c r="K66" i="54"/>
  <c r="E128" i="54"/>
  <c r="P128" i="54"/>
  <c r="L28" i="55"/>
  <c r="M47" i="55"/>
  <c r="O63" i="55"/>
  <c r="G63" i="55"/>
  <c r="D132" i="55"/>
  <c r="K144" i="55"/>
  <c r="F150" i="57"/>
  <c r="F150" i="60" s="1"/>
  <c r="J150" i="57"/>
  <c r="J150" i="60" s="1"/>
  <c r="N150" i="57"/>
  <c r="N150" i="60" s="1"/>
  <c r="D150" i="57"/>
  <c r="D150" i="60" s="1"/>
  <c r="L150" i="57"/>
  <c r="L150" i="60" s="1"/>
  <c r="P150" i="57"/>
  <c r="P150" i="60" s="1"/>
  <c r="D157" i="57"/>
  <c r="F172" i="57"/>
  <c r="B7" i="45"/>
  <c r="D44" i="45"/>
  <c r="M109" i="45"/>
  <c r="L125" i="45"/>
  <c r="G16" i="47"/>
  <c r="G16" i="50" s="1"/>
  <c r="G25" i="47"/>
  <c r="N74" i="47"/>
  <c r="N74" i="50" s="1"/>
  <c r="G89" i="47"/>
  <c r="P128" i="47"/>
  <c r="J139" i="47"/>
  <c r="E144" i="47"/>
  <c r="C157" i="47"/>
  <c r="H175" i="47"/>
  <c r="J55" i="54"/>
  <c r="Q117" i="54"/>
  <c r="J144" i="54"/>
  <c r="E168" i="54"/>
  <c r="M168" i="54"/>
  <c r="M168" i="58" s="1"/>
  <c r="P28" i="55"/>
  <c r="D39" i="55"/>
  <c r="M89" i="55"/>
  <c r="F120" i="55"/>
  <c r="P128" i="69"/>
  <c r="P120" i="45"/>
  <c r="H306" i="66"/>
  <c r="H305" i="66" s="1"/>
  <c r="H44" i="55"/>
  <c r="I306" i="69"/>
  <c r="I106" i="55"/>
  <c r="L295" i="72"/>
  <c r="L162" i="55"/>
  <c r="Q144" i="44"/>
  <c r="E168" i="44"/>
  <c r="B63" i="45"/>
  <c r="B32" i="45"/>
  <c r="E128" i="64"/>
  <c r="E4" i="45"/>
  <c r="C7" i="45"/>
  <c r="F93" i="45"/>
  <c r="D117" i="45"/>
  <c r="H117" i="45"/>
  <c r="C290" i="69"/>
  <c r="C289" i="69" s="1"/>
  <c r="C109" i="54"/>
  <c r="C298" i="70"/>
  <c r="C136" i="54"/>
  <c r="O288" i="70"/>
  <c r="O125" i="54"/>
  <c r="D283" i="72"/>
  <c r="D168" i="54"/>
  <c r="D168" i="58" s="1"/>
  <c r="F309" i="65"/>
  <c r="F328" i="65" s="1"/>
  <c r="F28" i="55"/>
  <c r="K309" i="72"/>
  <c r="K175" i="55"/>
  <c r="O345" i="71"/>
  <c r="O399" i="71" s="1"/>
  <c r="O157" i="57"/>
  <c r="G131" i="64"/>
  <c r="G7" i="45"/>
  <c r="G125" i="66"/>
  <c r="G55" i="45"/>
  <c r="N167" i="65"/>
  <c r="N224" i="65" s="1"/>
  <c r="N39" i="47"/>
  <c r="J319" i="64"/>
  <c r="J361" i="64" s="1"/>
  <c r="J4" i="54"/>
  <c r="E16" i="45"/>
  <c r="D120" i="45"/>
  <c r="M155" i="72"/>
  <c r="M168" i="47"/>
  <c r="M166" i="47" s="1"/>
  <c r="H287" i="69"/>
  <c r="H106" i="54"/>
  <c r="H355" i="64"/>
  <c r="H376" i="64" s="1"/>
  <c r="H19" i="55"/>
  <c r="D162" i="55"/>
  <c r="C355" i="66"/>
  <c r="C55" i="57"/>
  <c r="C55" i="60" s="1"/>
  <c r="C355" i="70"/>
  <c r="C412" i="70" s="1"/>
  <c r="C136" i="57"/>
  <c r="C136" i="60" s="1"/>
  <c r="E309" i="70"/>
  <c r="E128" i="55"/>
  <c r="H164" i="44"/>
  <c r="B17" i="7"/>
  <c r="K7" i="45"/>
  <c r="M172" i="44"/>
  <c r="B51" i="45"/>
  <c r="B162" i="45"/>
  <c r="O7" i="45"/>
  <c r="P39" i="45"/>
  <c r="L44" i="45"/>
  <c r="L70" i="45"/>
  <c r="G97" i="45"/>
  <c r="G106" i="45"/>
  <c r="E117" i="69"/>
  <c r="E116" i="69" s="1"/>
  <c r="E109" i="45"/>
  <c r="Q117" i="69"/>
  <c r="Q109" i="45"/>
  <c r="B166" i="66"/>
  <c r="B58" i="47"/>
  <c r="E163" i="66"/>
  <c r="E55" i="47"/>
  <c r="E55" i="50" s="1"/>
  <c r="D151" i="72"/>
  <c r="D150" i="72" s="1"/>
  <c r="D164" i="47"/>
  <c r="L151" i="72"/>
  <c r="L150" i="72" s="1"/>
  <c r="L164" i="47"/>
  <c r="P151" i="72"/>
  <c r="P150" i="72" s="1"/>
  <c r="P164" i="47"/>
  <c r="Q287" i="65"/>
  <c r="Q25" i="54"/>
  <c r="I290" i="70"/>
  <c r="I289" i="70" s="1"/>
  <c r="I128" i="54"/>
  <c r="Q290" i="70"/>
  <c r="Q289" i="70" s="1"/>
  <c r="Q128" i="54"/>
  <c r="D277" i="72"/>
  <c r="D313" i="72" s="1"/>
  <c r="D162" i="54"/>
  <c r="C307" i="66"/>
  <c r="C44" i="55"/>
  <c r="N97" i="57"/>
  <c r="N97" i="60" s="1"/>
  <c r="M32" i="45"/>
  <c r="E58" i="45"/>
  <c r="I113" i="45"/>
  <c r="I113" i="49" s="1"/>
  <c r="Q113" i="45"/>
  <c r="Q113" i="49" s="1"/>
  <c r="L146" i="45"/>
  <c r="N150" i="45"/>
  <c r="J150" i="45"/>
  <c r="M172" i="45"/>
  <c r="N175" i="45"/>
  <c r="B132" i="47"/>
  <c r="B132" i="50" s="1"/>
  <c r="C19" i="47"/>
  <c r="K19" i="47"/>
  <c r="O19" i="47"/>
  <c r="L25" i="47"/>
  <c r="G36" i="47"/>
  <c r="G36" i="50" s="1"/>
  <c r="O36" i="47"/>
  <c r="O36" i="50" s="1"/>
  <c r="Q82" i="47"/>
  <c r="F82" i="47"/>
  <c r="J82" i="47"/>
  <c r="N82" i="47"/>
  <c r="H117" i="47"/>
  <c r="H117" i="50" s="1"/>
  <c r="P117" i="47"/>
  <c r="P117" i="50" s="1"/>
  <c r="M117" i="47"/>
  <c r="M117" i="50" s="1"/>
  <c r="Q144" i="47"/>
  <c r="C25" i="54"/>
  <c r="G66" i="54"/>
  <c r="H70" i="54"/>
  <c r="O82" i="54"/>
  <c r="G82" i="54"/>
  <c r="L85" i="54"/>
  <c r="Q106" i="54"/>
  <c r="E113" i="54"/>
  <c r="E113" i="58" s="1"/>
  <c r="G144" i="54"/>
  <c r="L7" i="55"/>
  <c r="J12" i="55"/>
  <c r="J12" i="59" s="1"/>
  <c r="N19" i="55"/>
  <c r="P97" i="55"/>
  <c r="O100" i="55"/>
  <c r="L109" i="55"/>
  <c r="K120" i="55"/>
  <c r="G144" i="55"/>
  <c r="K146" i="55"/>
  <c r="M162" i="55"/>
  <c r="M168" i="55"/>
  <c r="M168" i="59" s="1"/>
  <c r="C162" i="57"/>
  <c r="C120" i="57"/>
  <c r="O12" i="57"/>
  <c r="O12" i="60" s="1"/>
  <c r="F36" i="57"/>
  <c r="F36" i="60" s="1"/>
  <c r="J36" i="57"/>
  <c r="N36" i="57"/>
  <c r="M63" i="57"/>
  <c r="O63" i="57"/>
  <c r="F74" i="57"/>
  <c r="F74" i="60" s="1"/>
  <c r="Q89" i="57"/>
  <c r="E125" i="57"/>
  <c r="Q150" i="57"/>
  <c r="Q150" i="60" s="1"/>
  <c r="G132" i="45"/>
  <c r="D146" i="45"/>
  <c r="J4" i="47"/>
  <c r="K25" i="47"/>
  <c r="F39" i="47"/>
  <c r="D51" i="47"/>
  <c r="L51" i="47"/>
  <c r="P51" i="47"/>
  <c r="G97" i="47"/>
  <c r="G97" i="50" s="1"/>
  <c r="H120" i="47"/>
  <c r="F146" i="54"/>
  <c r="E157" i="45"/>
  <c r="I157" i="45"/>
  <c r="Q157" i="45"/>
  <c r="M113" i="47"/>
  <c r="M113" i="50" s="1"/>
  <c r="M120" i="47"/>
  <c r="I125" i="47"/>
  <c r="P89" i="54"/>
  <c r="E93" i="54"/>
  <c r="E93" i="58" s="1"/>
  <c r="I106" i="54"/>
  <c r="G125" i="54"/>
  <c r="H7" i="55"/>
  <c r="M36" i="55"/>
  <c r="K77" i="55"/>
  <c r="G146" i="55"/>
  <c r="F154" i="55"/>
  <c r="E168" i="55"/>
  <c r="H168" i="55"/>
  <c r="H168" i="59" s="1"/>
  <c r="P172" i="55"/>
  <c r="P44" i="57"/>
  <c r="D82" i="57"/>
  <c r="L82" i="57"/>
  <c r="P82" i="57"/>
  <c r="L100" i="57"/>
  <c r="N120" i="57"/>
  <c r="Q139" i="57"/>
  <c r="M154" i="57"/>
  <c r="M154" i="60" s="1"/>
  <c r="Q154" i="57"/>
  <c r="Q154" i="60" s="1"/>
  <c r="Q279" i="72"/>
  <c r="Q278" i="72" s="1"/>
  <c r="Q164" i="54"/>
  <c r="O349" i="64"/>
  <c r="O12" i="55"/>
  <c r="D395" i="64"/>
  <c r="D458" i="64" s="1"/>
  <c r="D16" i="57"/>
  <c r="D16" i="60" s="1"/>
  <c r="H175" i="44"/>
  <c r="B27" i="8"/>
  <c r="B89" i="45"/>
  <c r="B12" i="45"/>
  <c r="I12" i="45"/>
  <c r="Q16" i="45"/>
  <c r="D39" i="45"/>
  <c r="G51" i="45"/>
  <c r="G49" i="45" s="1"/>
  <c r="D74" i="45"/>
  <c r="K77" i="45"/>
  <c r="M117" i="45"/>
  <c r="Q117" i="45"/>
  <c r="B4" i="47"/>
  <c r="B36" i="47"/>
  <c r="B36" i="50" s="1"/>
  <c r="B77" i="47"/>
  <c r="N28" i="47"/>
  <c r="G32" i="47"/>
  <c r="L63" i="47"/>
  <c r="G139" i="47"/>
  <c r="N139" i="47"/>
  <c r="J168" i="47"/>
  <c r="C77" i="54"/>
  <c r="K7" i="54"/>
  <c r="N19" i="54"/>
  <c r="J28" i="54"/>
  <c r="Q298" i="67"/>
  <c r="Q74" i="54"/>
  <c r="G109" i="54"/>
  <c r="L113" i="54"/>
  <c r="L113" i="58" s="1"/>
  <c r="F287" i="70"/>
  <c r="F125" i="54"/>
  <c r="D136" i="54"/>
  <c r="D157" i="54"/>
  <c r="L277" i="72"/>
  <c r="L276" i="72" s="1"/>
  <c r="L162" i="54"/>
  <c r="D279" i="72"/>
  <c r="D278" i="72" s="1"/>
  <c r="D164" i="54"/>
  <c r="C7" i="55"/>
  <c r="C139" i="55"/>
  <c r="L340" i="64"/>
  <c r="L339" i="64" s="1"/>
  <c r="L4" i="55"/>
  <c r="F7" i="55"/>
  <c r="Q309" i="65"/>
  <c r="Q308" i="65" s="1"/>
  <c r="Q28" i="55"/>
  <c r="H309" i="67"/>
  <c r="H308" i="67" s="1"/>
  <c r="H66" i="55"/>
  <c r="H379" i="68"/>
  <c r="H82" i="55"/>
  <c r="P379" i="68"/>
  <c r="P82" i="55"/>
  <c r="N380" i="68"/>
  <c r="N378" i="68" s="1"/>
  <c r="N82" i="55"/>
  <c r="E397" i="64"/>
  <c r="E19" i="57"/>
  <c r="G279" i="71"/>
  <c r="G278" i="71" s="1"/>
  <c r="G146" i="54"/>
  <c r="E279" i="72"/>
  <c r="E278" i="72" s="1"/>
  <c r="E164" i="54"/>
  <c r="M279" i="72"/>
  <c r="M164" i="54"/>
  <c r="Q355" i="64"/>
  <c r="Q19" i="55"/>
  <c r="M313" i="65"/>
  <c r="M312" i="65" s="1"/>
  <c r="M32" i="55"/>
  <c r="Q382" i="64"/>
  <c r="Q381" i="64" s="1"/>
  <c r="Q4" i="57"/>
  <c r="I175" i="60"/>
  <c r="I175" i="57"/>
  <c r="M168" i="44"/>
  <c r="F47" i="45"/>
  <c r="I63" i="45"/>
  <c r="M74" i="45"/>
  <c r="C77" i="45"/>
  <c r="N89" i="45"/>
  <c r="J89" i="45"/>
  <c r="E100" i="45"/>
  <c r="I100" i="45"/>
  <c r="Q100" i="45"/>
  <c r="E136" i="45"/>
  <c r="M136" i="45"/>
  <c r="N139" i="45"/>
  <c r="F144" i="45"/>
  <c r="E172" i="45"/>
  <c r="I172" i="45"/>
  <c r="B25" i="47"/>
  <c r="E44" i="47"/>
  <c r="I44" i="47"/>
  <c r="Q44" i="47"/>
  <c r="M55" i="47"/>
  <c r="M55" i="50" s="1"/>
  <c r="D63" i="47"/>
  <c r="I77" i="47"/>
  <c r="N93" i="47"/>
  <c r="G109" i="47"/>
  <c r="E146" i="47"/>
  <c r="F162" i="47"/>
  <c r="F164" i="47"/>
  <c r="C162" i="54"/>
  <c r="N4" i="54"/>
  <c r="F16" i="54"/>
  <c r="F28" i="54"/>
  <c r="L39" i="54"/>
  <c r="J51" i="54"/>
  <c r="H58" i="54"/>
  <c r="Q63" i="54"/>
  <c r="P70" i="54"/>
  <c r="P74" i="54"/>
  <c r="K290" i="69"/>
  <c r="K289" i="69" s="1"/>
  <c r="K109" i="54"/>
  <c r="P294" i="70"/>
  <c r="P132" i="54"/>
  <c r="F277" i="71"/>
  <c r="F144" i="54"/>
  <c r="L290" i="71"/>
  <c r="L157" i="54"/>
  <c r="I164" i="54"/>
  <c r="C309" i="70"/>
  <c r="C328" i="70" s="1"/>
  <c r="C128" i="55"/>
  <c r="C297" i="72"/>
  <c r="C164" i="55"/>
  <c r="J343" i="64"/>
  <c r="J342" i="64" s="1"/>
  <c r="J7" i="55"/>
  <c r="N343" i="64"/>
  <c r="N342" i="64" s="1"/>
  <c r="N7" i="55"/>
  <c r="G12" i="55"/>
  <c r="O321" i="65"/>
  <c r="O39" i="55"/>
  <c r="L306" i="66"/>
  <c r="L305" i="66" s="1"/>
  <c r="L44" i="55"/>
  <c r="P306" i="66"/>
  <c r="P305" i="66" s="1"/>
  <c r="P44" i="55"/>
  <c r="F307" i="66"/>
  <c r="F326" i="66" s="1"/>
  <c r="F44" i="55"/>
  <c r="N307" i="66"/>
  <c r="N305" i="66" s="1"/>
  <c r="N44" i="55"/>
  <c r="M382" i="68"/>
  <c r="M406" i="68" s="1"/>
  <c r="M85" i="55"/>
  <c r="Q382" i="68"/>
  <c r="Q85" i="55"/>
  <c r="H16" i="57"/>
  <c r="H16" i="60" s="1"/>
  <c r="Q344" i="65"/>
  <c r="Q25" i="57"/>
  <c r="G345" i="65"/>
  <c r="G402" i="65" s="1"/>
  <c r="G25" i="57"/>
  <c r="J32" i="57"/>
  <c r="F302" i="71"/>
  <c r="F320" i="71" s="1"/>
  <c r="F150" i="55"/>
  <c r="F150" i="59" s="1"/>
  <c r="I382" i="64"/>
  <c r="I381" i="64" s="1"/>
  <c r="I4" i="57"/>
  <c r="P395" i="64"/>
  <c r="P458" i="64" s="1"/>
  <c r="P16" i="57"/>
  <c r="N351" i="65"/>
  <c r="N32" i="57"/>
  <c r="P164" i="44"/>
  <c r="H107" i="72"/>
  <c r="B36" i="45"/>
  <c r="B77" i="45"/>
  <c r="B139" i="45"/>
  <c r="M16" i="45"/>
  <c r="L19" i="45"/>
  <c r="D28" i="45"/>
  <c r="H39" i="45"/>
  <c r="N58" i="45"/>
  <c r="Q63" i="45"/>
  <c r="J63" i="45"/>
  <c r="D66" i="45"/>
  <c r="P66" i="45"/>
  <c r="P74" i="45"/>
  <c r="D77" i="45"/>
  <c r="G82" i="45"/>
  <c r="J97" i="45"/>
  <c r="J144" i="45"/>
  <c r="G157" i="45"/>
  <c r="B66" i="47"/>
  <c r="B154" i="47"/>
  <c r="B154" i="50" s="1"/>
  <c r="B82" i="47"/>
  <c r="J28" i="47"/>
  <c r="J97" i="47"/>
  <c r="J97" i="50" s="1"/>
  <c r="N97" i="47"/>
  <c r="N97" i="50" s="1"/>
  <c r="N106" i="47"/>
  <c r="L154" i="47"/>
  <c r="L154" i="50" s="1"/>
  <c r="I172" i="47"/>
  <c r="C66" i="54"/>
  <c r="C128" i="54"/>
  <c r="D4" i="54"/>
  <c r="G7" i="54"/>
  <c r="H19" i="54"/>
  <c r="J25" i="54"/>
  <c r="G28" i="54"/>
  <c r="P58" i="54"/>
  <c r="F66" i="54"/>
  <c r="Q70" i="54"/>
  <c r="N82" i="54"/>
  <c r="H85" i="54"/>
  <c r="P85" i="54"/>
  <c r="P287" i="69"/>
  <c r="P106" i="54"/>
  <c r="F109" i="54"/>
  <c r="E136" i="54"/>
  <c r="O139" i="54"/>
  <c r="J146" i="54"/>
  <c r="L164" i="54"/>
  <c r="C175" i="55"/>
  <c r="G4" i="55"/>
  <c r="G353" i="64"/>
  <c r="G16" i="55"/>
  <c r="O353" i="64"/>
  <c r="O16" i="55"/>
  <c r="K307" i="65"/>
  <c r="K25" i="55"/>
  <c r="E28" i="55"/>
  <c r="I32" i="55"/>
  <c r="J318" i="65"/>
  <c r="J36" i="55"/>
  <c r="D82" i="55"/>
  <c r="H295" i="72"/>
  <c r="H162" i="55"/>
  <c r="P295" i="72"/>
  <c r="P162" i="55"/>
  <c r="M391" i="64"/>
  <c r="M454" i="64" s="1"/>
  <c r="M12" i="57"/>
  <c r="O338" i="72"/>
  <c r="O392" i="72" s="1"/>
  <c r="O168" i="57"/>
  <c r="O168" i="60" s="1"/>
  <c r="O4" i="55"/>
  <c r="D19" i="55"/>
  <c r="J28" i="55"/>
  <c r="D32" i="55"/>
  <c r="Q51" i="55"/>
  <c r="I55" i="55"/>
  <c r="M74" i="55"/>
  <c r="K82" i="55"/>
  <c r="J89" i="55"/>
  <c r="M93" i="55"/>
  <c r="M93" i="59" s="1"/>
  <c r="Q97" i="55"/>
  <c r="H106" i="55"/>
  <c r="Q113" i="55"/>
  <c r="Q113" i="59" s="1"/>
  <c r="Q157" i="55"/>
  <c r="I162" i="55"/>
  <c r="Q162" i="55"/>
  <c r="D7" i="57"/>
  <c r="H12" i="57"/>
  <c r="J74" i="57"/>
  <c r="J74" i="60" s="1"/>
  <c r="N74" i="57"/>
  <c r="N74" i="60" s="1"/>
  <c r="D117" i="57"/>
  <c r="D117" i="60" s="1"/>
  <c r="L117" i="57"/>
  <c r="L117" i="60" s="1"/>
  <c r="F132" i="57"/>
  <c r="N132" i="57"/>
  <c r="N132" i="60" s="1"/>
  <c r="G136" i="57"/>
  <c r="C36" i="55"/>
  <c r="C154" i="55"/>
  <c r="L25" i="55"/>
  <c r="H28" i="55"/>
  <c r="N32" i="55"/>
  <c r="E51" i="55"/>
  <c r="E55" i="55"/>
  <c r="D128" i="55"/>
  <c r="C63" i="57"/>
  <c r="C4" i="57"/>
  <c r="C97" i="57"/>
  <c r="C97" i="60" s="1"/>
  <c r="L16" i="57"/>
  <c r="L16" i="60" s="1"/>
  <c r="E39" i="57"/>
  <c r="I55" i="57"/>
  <c r="I55" i="60" s="1"/>
  <c r="E58" i="60"/>
  <c r="M58" i="60"/>
  <c r="Q58" i="57"/>
  <c r="K58" i="57"/>
  <c r="N70" i="57"/>
  <c r="N68" i="57" s="1"/>
  <c r="Q97" i="57"/>
  <c r="D100" i="57"/>
  <c r="H100" i="57"/>
  <c r="P100" i="57"/>
  <c r="D125" i="57"/>
  <c r="N125" i="57"/>
  <c r="D136" i="57"/>
  <c r="D136" i="60" s="1"/>
  <c r="H136" i="57"/>
  <c r="H136" i="60" s="1"/>
  <c r="P136" i="57"/>
  <c r="P136" i="60" s="1"/>
  <c r="G168" i="57"/>
  <c r="G168" i="60" s="1"/>
  <c r="K168" i="57"/>
  <c r="K168" i="60" s="1"/>
  <c r="D172" i="57"/>
  <c r="D172" i="60" s="1"/>
  <c r="H172" i="57"/>
  <c r="H172" i="60" s="1"/>
  <c r="P172" i="57"/>
  <c r="P172" i="60" s="1"/>
  <c r="J172" i="57"/>
  <c r="J172" i="60" s="1"/>
  <c r="N172" i="57"/>
  <c r="N172" i="60" s="1"/>
  <c r="C162" i="44"/>
  <c r="Q168" i="44"/>
  <c r="Q166" i="44" s="1"/>
  <c r="B106" i="45"/>
  <c r="H19" i="45"/>
  <c r="G28" i="45"/>
  <c r="D32" i="45"/>
  <c r="J47" i="45"/>
  <c r="F55" i="45"/>
  <c r="I85" i="45"/>
  <c r="F100" i="45"/>
  <c r="G148" i="69"/>
  <c r="O148" i="69"/>
  <c r="M77" i="47"/>
  <c r="Q77" i="47"/>
  <c r="C114" i="48"/>
  <c r="G112" i="49"/>
  <c r="B67" i="50"/>
  <c r="B66" i="50" s="1"/>
  <c r="H18" i="50"/>
  <c r="Q46" i="50"/>
  <c r="J91" i="50"/>
  <c r="O107" i="50"/>
  <c r="L115" i="50"/>
  <c r="D133" i="50"/>
  <c r="I138" i="50"/>
  <c r="I147" i="50"/>
  <c r="I146" i="50" s="1"/>
  <c r="F163" i="50"/>
  <c r="K170" i="50"/>
  <c r="O174" i="50"/>
  <c r="C281" i="72"/>
  <c r="C353" i="72" s="1"/>
  <c r="C167" i="58"/>
  <c r="L325" i="64"/>
  <c r="L409" i="64" s="1"/>
  <c r="L11" i="58"/>
  <c r="P325" i="64"/>
  <c r="P409" i="64" s="1"/>
  <c r="P11" i="58"/>
  <c r="F47" i="54"/>
  <c r="L93" i="54"/>
  <c r="L93" i="58" s="1"/>
  <c r="P117" i="54"/>
  <c r="F301" i="69"/>
  <c r="F377" i="69" s="1"/>
  <c r="F121" i="58"/>
  <c r="J301" i="69"/>
  <c r="J377" i="69" s="1"/>
  <c r="J121" i="58"/>
  <c r="N301" i="69"/>
  <c r="N121" i="58"/>
  <c r="L136" i="54"/>
  <c r="G139" i="54"/>
  <c r="K144" i="54"/>
  <c r="K146" i="54"/>
  <c r="C313" i="69"/>
  <c r="C389" i="69" s="1"/>
  <c r="C114" i="59"/>
  <c r="C302" i="72"/>
  <c r="C374" i="72" s="1"/>
  <c r="C170" i="59"/>
  <c r="I28" i="55"/>
  <c r="J55" i="55"/>
  <c r="L58" i="55"/>
  <c r="L309" i="67"/>
  <c r="L308" i="67" s="1"/>
  <c r="L66" i="55"/>
  <c r="D70" i="55"/>
  <c r="N313" i="67"/>
  <c r="N312" i="67" s="1"/>
  <c r="N70" i="55"/>
  <c r="B17" i="8"/>
  <c r="M30" i="45"/>
  <c r="F51" i="45"/>
  <c r="F49" i="45" s="1"/>
  <c r="H70" i="45"/>
  <c r="E74" i="45"/>
  <c r="N154" i="45"/>
  <c r="C168" i="45"/>
  <c r="K168" i="45"/>
  <c r="L4" i="47"/>
  <c r="F7" i="47"/>
  <c r="H16" i="47"/>
  <c r="H16" i="50" s="1"/>
  <c r="L58" i="47"/>
  <c r="C63" i="47"/>
  <c r="J117" i="47"/>
  <c r="J117" i="50" s="1"/>
  <c r="Q125" i="47"/>
  <c r="K132" i="47"/>
  <c r="K132" i="50" s="1"/>
  <c r="L132" i="47"/>
  <c r="L132" i="50" s="1"/>
  <c r="H150" i="47"/>
  <c r="I154" i="47"/>
  <c r="I154" i="50" s="1"/>
  <c r="J162" i="47"/>
  <c r="B115" i="48"/>
  <c r="M114" i="48"/>
  <c r="J115" i="49"/>
  <c r="N8" i="50"/>
  <c r="N7" i="50" s="1"/>
  <c r="L22" i="50"/>
  <c r="Q56" i="50"/>
  <c r="Q98" i="50"/>
  <c r="P108" i="50"/>
  <c r="M116" i="50"/>
  <c r="I126" i="50"/>
  <c r="E134" i="50"/>
  <c r="L141" i="50"/>
  <c r="M147" i="50"/>
  <c r="J163" i="50"/>
  <c r="J162" i="50" s="1"/>
  <c r="L171" i="50"/>
  <c r="C7" i="54"/>
  <c r="D292" i="69"/>
  <c r="D368" i="69" s="1"/>
  <c r="D112" i="58"/>
  <c r="H292" i="69"/>
  <c r="H368" i="69" s="1"/>
  <c r="H112" i="58"/>
  <c r="L292" i="69"/>
  <c r="L368" i="69" s="1"/>
  <c r="L112" i="58"/>
  <c r="P292" i="69"/>
  <c r="P368" i="69" s="1"/>
  <c r="P112" i="58"/>
  <c r="H164" i="54"/>
  <c r="P164" i="54"/>
  <c r="L168" i="54"/>
  <c r="L168" i="58" s="1"/>
  <c r="D284" i="72"/>
  <c r="D170" i="58"/>
  <c r="H284" i="72"/>
  <c r="H170" i="58"/>
  <c r="L284" i="72"/>
  <c r="L170" i="58"/>
  <c r="P284" i="72"/>
  <c r="P170" i="58"/>
  <c r="C349" i="64"/>
  <c r="C14" i="59"/>
  <c r="P47" i="55"/>
  <c r="P55" i="55"/>
  <c r="L63" i="55"/>
  <c r="J66" i="55"/>
  <c r="J36" i="60"/>
  <c r="J30" i="57"/>
  <c r="L7" i="45"/>
  <c r="L77" i="45"/>
  <c r="Q85" i="45"/>
  <c r="G89" i="45"/>
  <c r="O93" i="45"/>
  <c r="G93" i="45"/>
  <c r="J109" i="45"/>
  <c r="F120" i="45"/>
  <c r="K128" i="45"/>
  <c r="C136" i="45"/>
  <c r="C172" i="45"/>
  <c r="K16" i="47"/>
  <c r="K16" i="50" s="1"/>
  <c r="E47" i="47"/>
  <c r="H55" i="47"/>
  <c r="H55" i="50" s="1"/>
  <c r="P55" i="47"/>
  <c r="P55" i="50" s="1"/>
  <c r="P58" i="47"/>
  <c r="C58" i="47"/>
  <c r="K63" i="47"/>
  <c r="J89" i="47"/>
  <c r="N89" i="47"/>
  <c r="C93" i="47"/>
  <c r="O93" i="47"/>
  <c r="L120" i="47"/>
  <c r="L125" i="47"/>
  <c r="Q146" i="47"/>
  <c r="P150" i="47"/>
  <c r="J164" i="47"/>
  <c r="E168" i="47"/>
  <c r="I168" i="47"/>
  <c r="Q168" i="47"/>
  <c r="E172" i="47"/>
  <c r="E172" i="50" s="1"/>
  <c r="F112" i="48"/>
  <c r="D115" i="48"/>
  <c r="B6" i="50"/>
  <c r="H27" i="50"/>
  <c r="E60" i="50"/>
  <c r="N73" i="50"/>
  <c r="N84" i="50"/>
  <c r="D101" i="50"/>
  <c r="G110" i="50"/>
  <c r="G109" i="50" s="1"/>
  <c r="J127" i="50"/>
  <c r="F135" i="50"/>
  <c r="Q145" i="50"/>
  <c r="Q147" i="50"/>
  <c r="N163" i="50"/>
  <c r="N162" i="50" s="1"/>
  <c r="C290" i="72"/>
  <c r="C176" i="58"/>
  <c r="L7" i="54"/>
  <c r="Q12" i="54"/>
  <c r="Q12" i="58" s="1"/>
  <c r="H16" i="54"/>
  <c r="K28" i="54"/>
  <c r="H44" i="54"/>
  <c r="K51" i="54"/>
  <c r="K55" i="54"/>
  <c r="J66" i="54"/>
  <c r="F82" i="54"/>
  <c r="N364" i="68"/>
  <c r="N460" i="68" s="1"/>
  <c r="N92" i="58"/>
  <c r="D93" i="54"/>
  <c r="D93" i="58" s="1"/>
  <c r="D294" i="69"/>
  <c r="D114" i="58"/>
  <c r="H294" i="69"/>
  <c r="H114" i="58"/>
  <c r="L294" i="69"/>
  <c r="L293" i="69" s="1"/>
  <c r="L114" i="58"/>
  <c r="P294" i="69"/>
  <c r="P114" i="58"/>
  <c r="F295" i="69"/>
  <c r="F371" i="69" s="1"/>
  <c r="F115" i="58"/>
  <c r="J295" i="69"/>
  <c r="J371" i="69" s="1"/>
  <c r="J115" i="58"/>
  <c r="N295" i="69"/>
  <c r="N371" i="69" s="1"/>
  <c r="N115" i="58"/>
  <c r="C12" i="55"/>
  <c r="C12" i="59" s="1"/>
  <c r="D25" i="55"/>
  <c r="G58" i="55"/>
  <c r="J320" i="66"/>
  <c r="J339" i="66" s="1"/>
  <c r="J59" i="59"/>
  <c r="N320" i="66"/>
  <c r="N339" i="66" s="1"/>
  <c r="N59" i="59"/>
  <c r="H313" i="67"/>
  <c r="H332" i="67" s="1"/>
  <c r="H70" i="55"/>
  <c r="D7" i="45"/>
  <c r="I25" i="45"/>
  <c r="C32" i="45"/>
  <c r="E36" i="45"/>
  <c r="H66" i="45"/>
  <c r="F106" i="45"/>
  <c r="E117" i="45"/>
  <c r="L120" i="45"/>
  <c r="D125" i="45"/>
  <c r="C128" i="45"/>
  <c r="C132" i="45"/>
  <c r="B136" i="47"/>
  <c r="B136" i="50" s="1"/>
  <c r="B157" i="47"/>
  <c r="L16" i="47"/>
  <c r="L16" i="50" s="1"/>
  <c r="D58" i="47"/>
  <c r="G106" i="47"/>
  <c r="C109" i="47"/>
  <c r="Q113" i="47"/>
  <c r="Q113" i="50" s="1"/>
  <c r="I146" i="47"/>
  <c r="D150" i="47"/>
  <c r="Q112" i="48"/>
  <c r="N115" i="48"/>
  <c r="I114" i="49"/>
  <c r="B46" i="50"/>
  <c r="G17" i="50"/>
  <c r="N29" i="50"/>
  <c r="N28" i="50" s="1"/>
  <c r="P65" i="50"/>
  <c r="P75" i="50"/>
  <c r="E86" i="50"/>
  <c r="E85" i="50" s="1"/>
  <c r="P119" i="50"/>
  <c r="P129" i="50"/>
  <c r="E147" i="50"/>
  <c r="E146" i="50" s="1"/>
  <c r="E159" i="50"/>
  <c r="F165" i="50"/>
  <c r="F164" i="50" s="1"/>
  <c r="C367" i="68"/>
  <c r="C463" i="68" s="1"/>
  <c r="C95" i="58"/>
  <c r="C301" i="69"/>
  <c r="C377" i="69" s="1"/>
  <c r="C121" i="58"/>
  <c r="D19" i="54"/>
  <c r="D39" i="54"/>
  <c r="Q89" i="54"/>
  <c r="D367" i="68"/>
  <c r="D95" i="58"/>
  <c r="L367" i="68"/>
  <c r="L95" i="58"/>
  <c r="J109" i="54"/>
  <c r="D113" i="54"/>
  <c r="D113" i="58" s="1"/>
  <c r="M113" i="54"/>
  <c r="M113" i="58" s="1"/>
  <c r="Q132" i="54"/>
  <c r="F301" i="70"/>
  <c r="F377" i="70" s="1"/>
  <c r="F140" i="58"/>
  <c r="J301" i="70"/>
  <c r="J140" i="58"/>
  <c r="N301" i="70"/>
  <c r="N140" i="58"/>
  <c r="J284" i="71"/>
  <c r="J152" i="58"/>
  <c r="P346" i="64"/>
  <c r="P11" i="59"/>
  <c r="I19" i="55"/>
  <c r="H47" i="55"/>
  <c r="F66" i="55"/>
  <c r="N66" i="55"/>
  <c r="J85" i="55"/>
  <c r="H136" i="55"/>
  <c r="I157" i="55"/>
  <c r="K12" i="57"/>
  <c r="K12" i="60" s="1"/>
  <c r="M16" i="57"/>
  <c r="M16" i="60" s="1"/>
  <c r="F28" i="57"/>
  <c r="Q44" i="57"/>
  <c r="Q74" i="57"/>
  <c r="Q74" i="60" s="1"/>
  <c r="K82" i="57"/>
  <c r="I154" i="57"/>
  <c r="I154" i="60" s="1"/>
  <c r="J115" i="59"/>
  <c r="F152" i="59"/>
  <c r="M158" i="59"/>
  <c r="I169" i="59"/>
  <c r="C73" i="60"/>
  <c r="C159" i="60"/>
  <c r="O6" i="60"/>
  <c r="K11" i="60"/>
  <c r="O13" i="60"/>
  <c r="N15" i="60"/>
  <c r="I18" i="60"/>
  <c r="Q22" i="60"/>
  <c r="N29" i="60"/>
  <c r="N28" i="60" s="1"/>
  <c r="O35" i="60"/>
  <c r="P38" i="60"/>
  <c r="F46" i="60"/>
  <c r="E75" i="60"/>
  <c r="E156" i="60"/>
  <c r="Q171" i="60"/>
  <c r="F82" i="55"/>
  <c r="J28" i="57"/>
  <c r="H39" i="57"/>
  <c r="P39" i="57"/>
  <c r="M44" i="57"/>
  <c r="D44" i="57"/>
  <c r="J55" i="57"/>
  <c r="J55" i="60" s="1"/>
  <c r="N55" i="57"/>
  <c r="E58" i="57"/>
  <c r="I63" i="57"/>
  <c r="K89" i="57"/>
  <c r="F89" i="57"/>
  <c r="K93" i="57"/>
  <c r="K93" i="60" s="1"/>
  <c r="K100" i="60"/>
  <c r="K113" i="57"/>
  <c r="K113" i="60" s="1"/>
  <c r="F125" i="57"/>
  <c r="L125" i="57"/>
  <c r="D132" i="57"/>
  <c r="H132" i="57"/>
  <c r="H132" i="60" s="1"/>
  <c r="P132" i="57"/>
  <c r="J132" i="57"/>
  <c r="J132" i="60" s="1"/>
  <c r="O136" i="57"/>
  <c r="O136" i="60" s="1"/>
  <c r="N92" i="59"/>
  <c r="O115" i="59"/>
  <c r="K140" i="59"/>
  <c r="K152" i="59"/>
  <c r="E167" i="59"/>
  <c r="E170" i="59"/>
  <c r="C13" i="60"/>
  <c r="Q11" i="60"/>
  <c r="O18" i="60"/>
  <c r="G27" i="60"/>
  <c r="H34" i="60"/>
  <c r="N37" i="60"/>
  <c r="F41" i="60"/>
  <c r="Q46" i="60"/>
  <c r="Q65" i="60"/>
  <c r="G76" i="60"/>
  <c r="E114" i="60"/>
  <c r="O119" i="60"/>
  <c r="I141" i="60"/>
  <c r="H113" i="55"/>
  <c r="P168" i="55"/>
  <c r="P168" i="59" s="1"/>
  <c r="J4" i="57"/>
  <c r="I139" i="57"/>
  <c r="K102" i="59"/>
  <c r="H114" i="59"/>
  <c r="Q152" i="59"/>
  <c r="K170" i="59"/>
  <c r="C99" i="60"/>
  <c r="C133" i="60"/>
  <c r="D6" i="60"/>
  <c r="K8" i="60"/>
  <c r="K7" i="60" s="1"/>
  <c r="Q14" i="60"/>
  <c r="G17" i="60"/>
  <c r="O21" i="60"/>
  <c r="L27" i="60"/>
  <c r="M34" i="60"/>
  <c r="E38" i="60"/>
  <c r="M54" i="60"/>
  <c r="O72" i="60"/>
  <c r="Q95" i="60"/>
  <c r="I108" i="60"/>
  <c r="G115" i="60"/>
  <c r="E122" i="60"/>
  <c r="K159" i="60"/>
  <c r="J82" i="55"/>
  <c r="I85" i="55"/>
  <c r="E89" i="55"/>
  <c r="E97" i="55"/>
  <c r="D109" i="55"/>
  <c r="P113" i="55"/>
  <c r="P113" i="59" s="1"/>
  <c r="D113" i="55"/>
  <c r="D111" i="55" s="1"/>
  <c r="L113" i="55"/>
  <c r="L113" i="59" s="1"/>
  <c r="D117" i="55"/>
  <c r="J125" i="55"/>
  <c r="L128" i="55"/>
  <c r="C28" i="57"/>
  <c r="C32" i="57"/>
  <c r="C89" i="57"/>
  <c r="C139" i="60"/>
  <c r="K7" i="57"/>
  <c r="E12" i="57"/>
  <c r="E12" i="60" s="1"/>
  <c r="K19" i="57"/>
  <c r="N28" i="57"/>
  <c r="F32" i="57"/>
  <c r="Q102" i="59"/>
  <c r="M114" i="59"/>
  <c r="K149" i="59"/>
  <c r="O151" i="59"/>
  <c r="G176" i="59"/>
  <c r="C107" i="60"/>
  <c r="C153" i="60"/>
  <c r="I6" i="60"/>
  <c r="P8" i="60"/>
  <c r="P7" i="60" s="1"/>
  <c r="E13" i="60"/>
  <c r="I15" i="60"/>
  <c r="D18" i="60"/>
  <c r="G22" i="60"/>
  <c r="J35" i="60"/>
  <c r="Q41" i="60"/>
  <c r="Q73" i="60"/>
  <c r="H84" i="60"/>
  <c r="I116" i="60"/>
  <c r="O170" i="60"/>
  <c r="M177" i="60"/>
  <c r="I85" i="50"/>
  <c r="B178" i="69"/>
  <c r="B101" i="69"/>
  <c r="B177" i="69" s="1"/>
  <c r="H95" i="69"/>
  <c r="E96" i="69"/>
  <c r="E94" i="69" s="1"/>
  <c r="M96" i="69"/>
  <c r="M94" i="69" s="1"/>
  <c r="J109" i="44"/>
  <c r="J98" i="69"/>
  <c r="G176" i="69"/>
  <c r="O176" i="69"/>
  <c r="L101" i="69"/>
  <c r="L178" i="69"/>
  <c r="M109" i="69"/>
  <c r="Q109" i="69"/>
  <c r="B97" i="70"/>
  <c r="J128" i="44"/>
  <c r="J98" i="70"/>
  <c r="C100" i="70"/>
  <c r="K100" i="70"/>
  <c r="O100" i="70"/>
  <c r="L101" i="70"/>
  <c r="G105" i="70"/>
  <c r="E109" i="70"/>
  <c r="Q109" i="70"/>
  <c r="C95" i="71"/>
  <c r="O144" i="44"/>
  <c r="O95" i="71"/>
  <c r="J146" i="44"/>
  <c r="J97" i="71"/>
  <c r="J96" i="71" s="1"/>
  <c r="N146" i="44"/>
  <c r="N97" i="71"/>
  <c r="G99" i="71"/>
  <c r="G135" i="71" s="1"/>
  <c r="O99" i="71"/>
  <c r="O135" i="71" s="1"/>
  <c r="G100" i="71"/>
  <c r="O100" i="71"/>
  <c r="H104" i="71"/>
  <c r="I108" i="71"/>
  <c r="Q108" i="71"/>
  <c r="B94" i="71"/>
  <c r="D162" i="44"/>
  <c r="D95" i="72"/>
  <c r="H162" i="44"/>
  <c r="H95" i="72"/>
  <c r="E96" i="72"/>
  <c r="M96" i="72"/>
  <c r="G168" i="44"/>
  <c r="G101" i="72"/>
  <c r="O168" i="44"/>
  <c r="O101" i="72"/>
  <c r="H168" i="44"/>
  <c r="H102" i="72"/>
  <c r="H100" i="72" s="1"/>
  <c r="P168" i="44"/>
  <c r="P102" i="72"/>
  <c r="P100" i="72" s="1"/>
  <c r="M103" i="72"/>
  <c r="J172" i="44"/>
  <c r="J105" i="72"/>
  <c r="D107" i="72"/>
  <c r="L107" i="72"/>
  <c r="E109" i="72"/>
  <c r="I109" i="72"/>
  <c r="Q109" i="72"/>
  <c r="B28" i="45"/>
  <c r="B117" i="65"/>
  <c r="B114" i="67"/>
  <c r="B142" i="69"/>
  <c r="B144" i="45"/>
  <c r="B113" i="71"/>
  <c r="B150" i="45"/>
  <c r="B120" i="71"/>
  <c r="B157" i="45"/>
  <c r="B126" i="71"/>
  <c r="B172" i="45"/>
  <c r="B123" i="72"/>
  <c r="G4" i="45"/>
  <c r="G128" i="64"/>
  <c r="D4" i="45"/>
  <c r="D129" i="64"/>
  <c r="L4" i="45"/>
  <c r="L129" i="64"/>
  <c r="E7" i="45"/>
  <c r="E131" i="64"/>
  <c r="M7" i="45"/>
  <c r="M131" i="64"/>
  <c r="Q7" i="45"/>
  <c r="Q131" i="64"/>
  <c r="G16" i="45"/>
  <c r="G140" i="64"/>
  <c r="O16" i="45"/>
  <c r="O140" i="64"/>
  <c r="L16" i="45"/>
  <c r="L141" i="64"/>
  <c r="L139" i="64" s="1"/>
  <c r="M19" i="45"/>
  <c r="M143" i="64"/>
  <c r="C116" i="65"/>
  <c r="O116" i="65"/>
  <c r="C119" i="65"/>
  <c r="G119" i="65"/>
  <c r="K119" i="65"/>
  <c r="O119" i="65"/>
  <c r="E121" i="65"/>
  <c r="I121" i="65"/>
  <c r="F122" i="65"/>
  <c r="C123" i="65"/>
  <c r="K123" i="65"/>
  <c r="D124" i="65"/>
  <c r="H124" i="65"/>
  <c r="L47" i="45"/>
  <c r="L117" i="66"/>
  <c r="C119" i="66"/>
  <c r="G119" i="66"/>
  <c r="O119" i="66"/>
  <c r="G120" i="66"/>
  <c r="I125" i="66"/>
  <c r="Q125" i="66"/>
  <c r="N126" i="66"/>
  <c r="N124" i="66" s="1"/>
  <c r="F114" i="67"/>
  <c r="C115" i="67"/>
  <c r="G115" i="67"/>
  <c r="E116" i="67"/>
  <c r="I66" i="45"/>
  <c r="I117" i="67"/>
  <c r="D119" i="67"/>
  <c r="P119" i="67"/>
  <c r="I70" i="45"/>
  <c r="I121" i="67"/>
  <c r="J124" i="67"/>
  <c r="C74" i="45"/>
  <c r="C126" i="67"/>
  <c r="K74" i="45"/>
  <c r="K126" i="67"/>
  <c r="D127" i="67"/>
  <c r="L127" i="67"/>
  <c r="H82" i="45"/>
  <c r="L82" i="45"/>
  <c r="L137" i="68"/>
  <c r="D134" i="69"/>
  <c r="P134" i="69"/>
  <c r="H117" i="69"/>
  <c r="D195" i="69"/>
  <c r="D138" i="69"/>
  <c r="P195" i="69"/>
  <c r="P138" i="69"/>
  <c r="F120" i="69"/>
  <c r="F197" i="69"/>
  <c r="F140" i="69"/>
  <c r="C198" i="69"/>
  <c r="C141" i="69"/>
  <c r="G198" i="69"/>
  <c r="G141" i="69"/>
  <c r="F117" i="45"/>
  <c r="F125" i="69"/>
  <c r="C117" i="45"/>
  <c r="C126" i="69"/>
  <c r="N127" i="69"/>
  <c r="N147" i="69"/>
  <c r="F133" i="70"/>
  <c r="C134" i="70"/>
  <c r="K134" i="70"/>
  <c r="D128" i="45"/>
  <c r="D117" i="70"/>
  <c r="P128" i="45"/>
  <c r="P117" i="70"/>
  <c r="C119" i="70"/>
  <c r="O119" i="70"/>
  <c r="H132" i="45"/>
  <c r="H121" i="70"/>
  <c r="P132" i="45"/>
  <c r="P121" i="70"/>
  <c r="I132" i="45"/>
  <c r="I122" i="70"/>
  <c r="F142" i="70"/>
  <c r="N142" i="70"/>
  <c r="C124" i="70"/>
  <c r="C144" i="70"/>
  <c r="O144" i="70"/>
  <c r="D145" i="70"/>
  <c r="P145" i="70"/>
  <c r="J127" i="70"/>
  <c r="J147" i="70"/>
  <c r="C148" i="70"/>
  <c r="K148" i="70"/>
  <c r="E144" i="45"/>
  <c r="E113" i="71"/>
  <c r="Q144" i="45"/>
  <c r="Q113" i="71"/>
  <c r="C146" i="45"/>
  <c r="C115" i="71"/>
  <c r="G146" i="45"/>
  <c r="G115" i="71"/>
  <c r="O146" i="45"/>
  <c r="O115" i="71"/>
  <c r="F135" i="71"/>
  <c r="F119" i="71"/>
  <c r="N119" i="71"/>
  <c r="G120" i="71"/>
  <c r="K120" i="71"/>
  <c r="D121" i="71"/>
  <c r="L121" i="71"/>
  <c r="P121" i="71"/>
  <c r="J123" i="71"/>
  <c r="G124" i="71"/>
  <c r="K126" i="71"/>
  <c r="H127" i="71"/>
  <c r="E112" i="72"/>
  <c r="Q112" i="72"/>
  <c r="F164" i="45"/>
  <c r="F115" i="72"/>
  <c r="N164" i="45"/>
  <c r="N115" i="72"/>
  <c r="E117" i="72"/>
  <c r="Q117" i="72"/>
  <c r="H168" i="45"/>
  <c r="H119" i="72"/>
  <c r="E168" i="45"/>
  <c r="E120" i="72"/>
  <c r="I168" i="45"/>
  <c r="I120" i="72"/>
  <c r="Q168" i="45"/>
  <c r="Q120" i="72"/>
  <c r="J121" i="72"/>
  <c r="C142" i="72"/>
  <c r="K172" i="45"/>
  <c r="K124" i="72"/>
  <c r="C175" i="45"/>
  <c r="C126" i="72"/>
  <c r="K175" i="45"/>
  <c r="K126" i="72"/>
  <c r="D127" i="72"/>
  <c r="P127" i="72"/>
  <c r="B182" i="64"/>
  <c r="B17" i="50"/>
  <c r="B152" i="66"/>
  <c r="B164" i="66"/>
  <c r="B221" i="66" s="1"/>
  <c r="B57" i="50"/>
  <c r="B160" i="67"/>
  <c r="B217" i="67" s="1"/>
  <c r="B72" i="50"/>
  <c r="B194" i="68"/>
  <c r="B209" i="70"/>
  <c r="B205" i="71"/>
  <c r="B150" i="71"/>
  <c r="C173" i="64"/>
  <c r="C8" i="50"/>
  <c r="K173" i="64"/>
  <c r="K8" i="50"/>
  <c r="O173" i="64"/>
  <c r="O8" i="50"/>
  <c r="P182" i="64"/>
  <c r="P17" i="50"/>
  <c r="E185" i="64"/>
  <c r="Q185" i="64"/>
  <c r="N186" i="64"/>
  <c r="K187" i="64"/>
  <c r="K250" i="64" s="1"/>
  <c r="K22" i="50"/>
  <c r="D152" i="65"/>
  <c r="H25" i="47"/>
  <c r="H152" i="65"/>
  <c r="E153" i="65"/>
  <c r="E210" i="65" s="1"/>
  <c r="E27" i="50"/>
  <c r="Q153" i="65"/>
  <c r="Q210" i="65" s="1"/>
  <c r="Q27" i="50"/>
  <c r="E155" i="65"/>
  <c r="E29" i="50"/>
  <c r="M155" i="65"/>
  <c r="M29" i="50"/>
  <c r="F220" i="65"/>
  <c r="G152" i="66"/>
  <c r="D44" i="47"/>
  <c r="D153" i="66"/>
  <c r="D210" i="66" s="1"/>
  <c r="D46" i="50"/>
  <c r="L44" i="47"/>
  <c r="L153" i="66"/>
  <c r="L46" i="50"/>
  <c r="E212" i="66"/>
  <c r="E154" i="66"/>
  <c r="Q212" i="66"/>
  <c r="Q154" i="66"/>
  <c r="D157" i="66"/>
  <c r="P157" i="66"/>
  <c r="I51" i="47"/>
  <c r="I159" i="66"/>
  <c r="K161" i="66"/>
  <c r="K218" i="66" s="1"/>
  <c r="L163" i="66"/>
  <c r="L56" i="50"/>
  <c r="E164" i="66"/>
  <c r="E221" i="66" s="1"/>
  <c r="E57" i="50"/>
  <c r="M164" i="66"/>
  <c r="M221" i="66" s="1"/>
  <c r="M57" i="50"/>
  <c r="J166" i="66"/>
  <c r="N166" i="66"/>
  <c r="G167" i="66"/>
  <c r="G224" i="66" s="1"/>
  <c r="G60" i="50"/>
  <c r="K167" i="66"/>
  <c r="K224" i="66" s="1"/>
  <c r="K60" i="50"/>
  <c r="O167" i="66"/>
  <c r="O224" i="66" s="1"/>
  <c r="O60" i="50"/>
  <c r="H152" i="67"/>
  <c r="E153" i="67"/>
  <c r="E210" i="67" s="1"/>
  <c r="E65" i="50"/>
  <c r="I153" i="67"/>
  <c r="I210" i="67" s="1"/>
  <c r="I65" i="50"/>
  <c r="G155" i="67"/>
  <c r="G67" i="50"/>
  <c r="D157" i="67"/>
  <c r="N159" i="67"/>
  <c r="G160" i="67"/>
  <c r="G217" i="67" s="1"/>
  <c r="G72" i="50"/>
  <c r="K160" i="67"/>
  <c r="K217" i="67" s="1"/>
  <c r="K72" i="50"/>
  <c r="D161" i="67"/>
  <c r="D218" i="67" s="1"/>
  <c r="D73" i="50"/>
  <c r="H161" i="67"/>
  <c r="H218" i="67" s="1"/>
  <c r="H73" i="50"/>
  <c r="P161" i="67"/>
  <c r="P218" i="67" s="1"/>
  <c r="P73" i="50"/>
  <c r="F163" i="67"/>
  <c r="F75" i="50"/>
  <c r="N163" i="67"/>
  <c r="N75" i="50"/>
  <c r="C164" i="67"/>
  <c r="C221" i="67" s="1"/>
  <c r="C76" i="50"/>
  <c r="K164" i="67"/>
  <c r="K221" i="67" s="1"/>
  <c r="K76" i="50"/>
  <c r="D166" i="67"/>
  <c r="P166" i="67"/>
  <c r="C82" i="47"/>
  <c r="C185" i="68"/>
  <c r="G82" i="47"/>
  <c r="G185" i="68"/>
  <c r="D82" i="47"/>
  <c r="D186" i="68"/>
  <c r="D258" i="68" s="1"/>
  <c r="D84" i="50"/>
  <c r="H82" i="47"/>
  <c r="H186" i="68"/>
  <c r="H258" i="68" s="1"/>
  <c r="H84" i="50"/>
  <c r="G188" i="68"/>
  <c r="G86" i="50"/>
  <c r="G190" i="68"/>
  <c r="K190" i="68"/>
  <c r="C192" i="68"/>
  <c r="K89" i="47"/>
  <c r="K192" i="68"/>
  <c r="H193" i="68"/>
  <c r="H265" i="68" s="1"/>
  <c r="H91" i="50"/>
  <c r="E194" i="68"/>
  <c r="F93" i="47"/>
  <c r="F197" i="68"/>
  <c r="F269" i="68" s="1"/>
  <c r="C200" i="68"/>
  <c r="C98" i="50"/>
  <c r="K97" i="47"/>
  <c r="K97" i="50" s="1"/>
  <c r="K200" i="68"/>
  <c r="K98" i="50"/>
  <c r="D201" i="68"/>
  <c r="D273" i="68" s="1"/>
  <c r="D99" i="50"/>
  <c r="P201" i="68"/>
  <c r="P273" i="68" s="1"/>
  <c r="P99" i="50"/>
  <c r="G203" i="68"/>
  <c r="G101" i="50"/>
  <c r="O100" i="47"/>
  <c r="O203" i="68"/>
  <c r="O101" i="50"/>
  <c r="H204" i="68"/>
  <c r="P204" i="68"/>
  <c r="E205" i="68"/>
  <c r="E277" i="68" s="1"/>
  <c r="E103" i="50"/>
  <c r="M205" i="68"/>
  <c r="M277" i="68" s="1"/>
  <c r="M103" i="50"/>
  <c r="H106" i="47"/>
  <c r="H152" i="69"/>
  <c r="H107" i="50"/>
  <c r="E153" i="69"/>
  <c r="E210" i="69" s="1"/>
  <c r="E108" i="50"/>
  <c r="M153" i="69"/>
  <c r="M210" i="69" s="1"/>
  <c r="M108" i="50"/>
  <c r="F155" i="69"/>
  <c r="F110" i="50"/>
  <c r="I214" i="69"/>
  <c r="Q157" i="69"/>
  <c r="E159" i="69"/>
  <c r="E114" i="50"/>
  <c r="M159" i="69"/>
  <c r="M114" i="50"/>
  <c r="J160" i="69"/>
  <c r="J217" i="69" s="1"/>
  <c r="J115" i="50"/>
  <c r="C161" i="69"/>
  <c r="C218" i="69" s="1"/>
  <c r="C116" i="50"/>
  <c r="F163" i="69"/>
  <c r="F118" i="50"/>
  <c r="N117" i="47"/>
  <c r="N117" i="50" s="1"/>
  <c r="N163" i="69"/>
  <c r="N118" i="50"/>
  <c r="G164" i="69"/>
  <c r="G221" i="69" s="1"/>
  <c r="G119" i="50"/>
  <c r="K164" i="69"/>
  <c r="K221" i="69" s="1"/>
  <c r="K119" i="50"/>
  <c r="C166" i="69"/>
  <c r="G166" i="69"/>
  <c r="D167" i="69"/>
  <c r="D224" i="69" s="1"/>
  <c r="D122" i="50"/>
  <c r="C152" i="70"/>
  <c r="C126" i="50"/>
  <c r="G152" i="70"/>
  <c r="G126" i="50"/>
  <c r="D153" i="70"/>
  <c r="D210" i="70" s="1"/>
  <c r="D127" i="50"/>
  <c r="P153" i="70"/>
  <c r="P210" i="70" s="1"/>
  <c r="P127" i="50"/>
  <c r="G155" i="70"/>
  <c r="G129" i="50"/>
  <c r="O155" i="70"/>
  <c r="O129" i="50"/>
  <c r="L157" i="70"/>
  <c r="L131" i="50"/>
  <c r="G159" i="70"/>
  <c r="G133" i="50"/>
  <c r="D160" i="70"/>
  <c r="D217" i="70" s="1"/>
  <c r="D134" i="50"/>
  <c r="P160" i="70"/>
  <c r="P217" i="70" s="1"/>
  <c r="P134" i="50"/>
  <c r="M161" i="70"/>
  <c r="M218" i="70" s="1"/>
  <c r="M135" i="50"/>
  <c r="C163" i="70"/>
  <c r="C137" i="50"/>
  <c r="K163" i="70"/>
  <c r="K137" i="50"/>
  <c r="K136" i="47"/>
  <c r="K136" i="50" s="1"/>
  <c r="H164" i="70"/>
  <c r="H221" i="70" s="1"/>
  <c r="H138" i="50"/>
  <c r="L164" i="70"/>
  <c r="L221" i="70" s="1"/>
  <c r="L138" i="50"/>
  <c r="F149" i="71"/>
  <c r="F145" i="50"/>
  <c r="F144" i="47"/>
  <c r="E150" i="47"/>
  <c r="E155" i="71"/>
  <c r="Q154" i="71"/>
  <c r="E154" i="47"/>
  <c r="E154" i="50" s="1"/>
  <c r="E159" i="71"/>
  <c r="Q154" i="47"/>
  <c r="Q154" i="50" s="1"/>
  <c r="Q159" i="71"/>
  <c r="G162" i="71"/>
  <c r="G161" i="71" s="1"/>
  <c r="O162" i="71"/>
  <c r="O157" i="47"/>
  <c r="H163" i="71"/>
  <c r="H217" i="71" s="1"/>
  <c r="H159" i="50"/>
  <c r="L163" i="71"/>
  <c r="L159" i="50"/>
  <c r="P163" i="71"/>
  <c r="P217" i="71" s="1"/>
  <c r="P159" i="50"/>
  <c r="I162" i="47"/>
  <c r="I149" i="72"/>
  <c r="I163" i="50"/>
  <c r="Q162" i="47"/>
  <c r="Q149" i="72"/>
  <c r="Q163" i="50"/>
  <c r="I151" i="72"/>
  <c r="I165" i="50"/>
  <c r="I164" i="47"/>
  <c r="Q151" i="72"/>
  <c r="Q165" i="50"/>
  <c r="I153" i="72"/>
  <c r="C172" i="47"/>
  <c r="C172" i="50" s="1"/>
  <c r="C159" i="72"/>
  <c r="C173" i="50"/>
  <c r="O172" i="47"/>
  <c r="O172" i="50" s="1"/>
  <c r="O159" i="72"/>
  <c r="O173" i="50"/>
  <c r="L172" i="47"/>
  <c r="L172" i="50" s="1"/>
  <c r="L160" i="72"/>
  <c r="L214" i="72" s="1"/>
  <c r="L174" i="50"/>
  <c r="F162" i="72"/>
  <c r="C175" i="47"/>
  <c r="C163" i="72"/>
  <c r="C177" i="50"/>
  <c r="K175" i="47"/>
  <c r="K163" i="72"/>
  <c r="K217" i="72" s="1"/>
  <c r="K177" i="50"/>
  <c r="I115" i="48"/>
  <c r="O115" i="49"/>
  <c r="E6" i="50"/>
  <c r="D14" i="50"/>
  <c r="H66" i="50"/>
  <c r="I112" i="50"/>
  <c r="O153" i="50"/>
  <c r="E331" i="64"/>
  <c r="I331" i="64"/>
  <c r="M331" i="64"/>
  <c r="Q331" i="64"/>
  <c r="Q16" i="54"/>
  <c r="G332" i="64"/>
  <c r="K332" i="64"/>
  <c r="K374" i="64" s="1"/>
  <c r="O332" i="64"/>
  <c r="E292" i="65"/>
  <c r="E330" i="65" s="1"/>
  <c r="I292" i="65"/>
  <c r="M292" i="65"/>
  <c r="M330" i="65" s="1"/>
  <c r="Q292" i="65"/>
  <c r="E36" i="54"/>
  <c r="E298" i="65"/>
  <c r="I36" i="54"/>
  <c r="I298" i="65"/>
  <c r="M36" i="54"/>
  <c r="M298" i="65"/>
  <c r="Q36" i="54"/>
  <c r="Q298" i="65"/>
  <c r="G36" i="54"/>
  <c r="G299" i="65"/>
  <c r="K299" i="65"/>
  <c r="K297" i="65" s="1"/>
  <c r="K36" i="54"/>
  <c r="O36" i="54"/>
  <c r="O299" i="65"/>
  <c r="G360" i="68"/>
  <c r="K360" i="68"/>
  <c r="O360" i="68"/>
  <c r="G89" i="54"/>
  <c r="G362" i="68"/>
  <c r="K89" i="54"/>
  <c r="K362" i="68"/>
  <c r="O89" i="54"/>
  <c r="O362" i="68"/>
  <c r="E89" i="54"/>
  <c r="E363" i="68"/>
  <c r="I89" i="54"/>
  <c r="I363" i="68"/>
  <c r="I411" i="68" s="1"/>
  <c r="M89" i="54"/>
  <c r="M363" i="68"/>
  <c r="M411" i="68" s="1"/>
  <c r="Q363" i="68"/>
  <c r="G364" i="68"/>
  <c r="G412" i="68" s="1"/>
  <c r="K364" i="68"/>
  <c r="O364" i="68"/>
  <c r="O460" i="68" s="1"/>
  <c r="O92" i="58"/>
  <c r="C345" i="64"/>
  <c r="C350" i="64"/>
  <c r="C356" i="64"/>
  <c r="C309" i="65"/>
  <c r="C28" i="55"/>
  <c r="C315" i="65"/>
  <c r="C321" i="65"/>
  <c r="C311" i="66"/>
  <c r="C317" i="66"/>
  <c r="C55" i="55"/>
  <c r="C306" i="67"/>
  <c r="C63" i="55"/>
  <c r="C313" i="67"/>
  <c r="C70" i="55"/>
  <c r="C74" i="55"/>
  <c r="C318" i="67"/>
  <c r="C380" i="68"/>
  <c r="C387" i="68"/>
  <c r="C385" i="68" s="1"/>
  <c r="C89" i="55"/>
  <c r="C392" i="68"/>
  <c r="C100" i="55"/>
  <c r="C398" i="68"/>
  <c r="C102" i="59"/>
  <c r="C109" i="55"/>
  <c r="C309" i="69"/>
  <c r="C315" i="69"/>
  <c r="C321" i="69"/>
  <c r="C120" i="55"/>
  <c r="C311" i="70"/>
  <c r="C136" i="55"/>
  <c r="C317" i="70"/>
  <c r="C144" i="55"/>
  <c r="C295" i="71"/>
  <c r="C150" i="55"/>
  <c r="C150" i="59" s="1"/>
  <c r="C302" i="71"/>
  <c r="C152" i="59"/>
  <c r="C157" i="55"/>
  <c r="C308" i="71"/>
  <c r="C299" i="72"/>
  <c r="C167" i="59"/>
  <c r="C172" i="55"/>
  <c r="C305" i="72"/>
  <c r="F311" i="65"/>
  <c r="J311" i="65"/>
  <c r="N311" i="65"/>
  <c r="F390" i="68"/>
  <c r="F93" i="55"/>
  <c r="F93" i="59" s="1"/>
  <c r="F94" i="59"/>
  <c r="J414" i="68"/>
  <c r="J486" i="68"/>
  <c r="N390" i="68"/>
  <c r="N93" i="55"/>
  <c r="D391" i="68"/>
  <c r="D389" i="68" s="1"/>
  <c r="D95" i="59"/>
  <c r="H391" i="68"/>
  <c r="H93" i="55"/>
  <c r="L391" i="68"/>
  <c r="L389" i="68" s="1"/>
  <c r="L93" i="55"/>
  <c r="L93" i="59" s="1"/>
  <c r="P391" i="68"/>
  <c r="P415" i="68" s="1"/>
  <c r="F392" i="68"/>
  <c r="J392" i="68"/>
  <c r="N416" i="68"/>
  <c r="D100" i="55"/>
  <c r="D397" i="68"/>
  <c r="H100" i="55"/>
  <c r="H397" i="68"/>
  <c r="L100" i="55"/>
  <c r="L397" i="68"/>
  <c r="P100" i="55"/>
  <c r="P397" i="68"/>
  <c r="F398" i="68"/>
  <c r="F102" i="59"/>
  <c r="J100" i="55"/>
  <c r="J398" i="68"/>
  <c r="J102" i="59"/>
  <c r="N398" i="68"/>
  <c r="N102" i="59"/>
  <c r="D399" i="68"/>
  <c r="H399" i="68"/>
  <c r="L399" i="68"/>
  <c r="P399" i="68"/>
  <c r="E313" i="70"/>
  <c r="I313" i="70"/>
  <c r="I132" i="55"/>
  <c r="M313" i="70"/>
  <c r="Q313" i="70"/>
  <c r="Q132" i="55"/>
  <c r="G314" i="70"/>
  <c r="K314" i="70"/>
  <c r="O314" i="70"/>
  <c r="E315" i="70"/>
  <c r="I315" i="70"/>
  <c r="M315" i="70"/>
  <c r="Q334" i="70"/>
  <c r="E305" i="72"/>
  <c r="I305" i="72"/>
  <c r="I172" i="55"/>
  <c r="M305" i="72"/>
  <c r="Q305" i="72"/>
  <c r="Q172" i="55"/>
  <c r="G306" i="72"/>
  <c r="K306" i="72"/>
  <c r="D175" i="55"/>
  <c r="D308" i="72"/>
  <c r="D176" i="59"/>
  <c r="H175" i="55"/>
  <c r="H308" i="72"/>
  <c r="H176" i="59"/>
  <c r="L175" i="55"/>
  <c r="L308" i="72"/>
  <c r="P175" i="55"/>
  <c r="P308" i="72"/>
  <c r="P176" i="59"/>
  <c r="F175" i="55"/>
  <c r="F309" i="72"/>
  <c r="J175" i="55"/>
  <c r="J309" i="72"/>
  <c r="N175" i="55"/>
  <c r="N309" i="72"/>
  <c r="G347" i="66"/>
  <c r="G48" i="60"/>
  <c r="G47" i="57"/>
  <c r="K347" i="66"/>
  <c r="K48" i="60"/>
  <c r="K47" i="57"/>
  <c r="O347" i="66"/>
  <c r="O48" i="60"/>
  <c r="D349" i="67"/>
  <c r="H349" i="67"/>
  <c r="L349" i="67"/>
  <c r="P349" i="67"/>
  <c r="G150" i="57"/>
  <c r="G150" i="60" s="1"/>
  <c r="G337" i="71"/>
  <c r="G151" i="60"/>
  <c r="K150" i="57"/>
  <c r="K150" i="60" s="1"/>
  <c r="K337" i="71"/>
  <c r="O150" i="57"/>
  <c r="O150" i="60" s="1"/>
  <c r="O337" i="71"/>
  <c r="O151" i="60"/>
  <c r="E338" i="71"/>
  <c r="E392" i="71" s="1"/>
  <c r="E152" i="60"/>
  <c r="E150" i="57"/>
  <c r="I338" i="71"/>
  <c r="I392" i="71" s="1"/>
  <c r="I152" i="60"/>
  <c r="I150" i="57"/>
  <c r="I148" i="60" s="1"/>
  <c r="M338" i="71"/>
  <c r="M392" i="71" s="1"/>
  <c r="M152" i="60"/>
  <c r="Q338" i="71"/>
  <c r="Q392" i="71" s="1"/>
  <c r="Q152" i="60"/>
  <c r="G339" i="71"/>
  <c r="G393" i="71" s="1"/>
  <c r="G153" i="60"/>
  <c r="K339" i="71"/>
  <c r="K393" i="71" s="1"/>
  <c r="K153" i="60"/>
  <c r="O339" i="71"/>
  <c r="O393" i="71" s="1"/>
  <c r="O153" i="60"/>
  <c r="C158" i="59"/>
  <c r="B96" i="69"/>
  <c r="B94" i="69" s="1"/>
  <c r="B108" i="69"/>
  <c r="C109" i="44"/>
  <c r="C98" i="69"/>
  <c r="G109" i="44"/>
  <c r="G98" i="69"/>
  <c r="K109" i="44"/>
  <c r="K98" i="69"/>
  <c r="O109" i="44"/>
  <c r="O98" i="69"/>
  <c r="D100" i="69"/>
  <c r="D112" i="48"/>
  <c r="H100" i="69"/>
  <c r="H112" i="48"/>
  <c r="L100" i="69"/>
  <c r="L176" i="69" s="1"/>
  <c r="L112" i="48"/>
  <c r="P100" i="69"/>
  <c r="P112" i="48"/>
  <c r="E178" i="69"/>
  <c r="E101" i="69"/>
  <c r="E177" i="69" s="1"/>
  <c r="I101" i="69"/>
  <c r="I177" i="69" s="1"/>
  <c r="I178" i="69"/>
  <c r="M178" i="69"/>
  <c r="M101" i="69"/>
  <c r="M177" i="69" s="1"/>
  <c r="Q101" i="69"/>
  <c r="Q177" i="69" s="1"/>
  <c r="Q178" i="69"/>
  <c r="D105" i="69"/>
  <c r="H105" i="69"/>
  <c r="L105" i="69"/>
  <c r="P105" i="69"/>
  <c r="F108" i="69"/>
  <c r="J108" i="69"/>
  <c r="N108" i="69"/>
  <c r="B108" i="70"/>
  <c r="B105" i="70"/>
  <c r="E94" i="70"/>
  <c r="I94" i="70"/>
  <c r="M94" i="70"/>
  <c r="Q94" i="70"/>
  <c r="C128" i="44"/>
  <c r="C98" i="70"/>
  <c r="C136" i="70" s="1"/>
  <c r="G128" i="44"/>
  <c r="G98" i="70"/>
  <c r="K128" i="44"/>
  <c r="K98" i="70"/>
  <c r="K136" i="70" s="1"/>
  <c r="O128" i="44"/>
  <c r="O98" i="70"/>
  <c r="E102" i="70"/>
  <c r="I102" i="70"/>
  <c r="M102" i="70"/>
  <c r="Q102" i="70"/>
  <c r="F103" i="70"/>
  <c r="F101" i="70" s="1"/>
  <c r="J103" i="70"/>
  <c r="N103" i="70"/>
  <c r="N101" i="70" s="1"/>
  <c r="C104" i="70"/>
  <c r="G104" i="70"/>
  <c r="K104" i="70"/>
  <c r="O104" i="70"/>
  <c r="D105" i="70"/>
  <c r="H105" i="70"/>
  <c r="L105" i="70"/>
  <c r="P105" i="70"/>
  <c r="F108" i="70"/>
  <c r="J108" i="70"/>
  <c r="N108" i="70"/>
  <c r="E144" i="44"/>
  <c r="D144" i="44"/>
  <c r="D95" i="71"/>
  <c r="H144" i="44"/>
  <c r="H95" i="71"/>
  <c r="L144" i="44"/>
  <c r="L95" i="71"/>
  <c r="P144" i="44"/>
  <c r="P95" i="71"/>
  <c r="C96" i="71"/>
  <c r="G146" i="44"/>
  <c r="G97" i="71"/>
  <c r="K96" i="71"/>
  <c r="O146" i="44"/>
  <c r="O97" i="71"/>
  <c r="D100" i="71"/>
  <c r="H100" i="71"/>
  <c r="H98" i="71" s="1"/>
  <c r="L100" i="71"/>
  <c r="P100" i="71"/>
  <c r="I154" i="44"/>
  <c r="E154" i="44"/>
  <c r="E105" i="71"/>
  <c r="I105" i="71"/>
  <c r="M105" i="71"/>
  <c r="Q105" i="71"/>
  <c r="F106" i="71"/>
  <c r="F142" i="71" s="1"/>
  <c r="J106" i="71"/>
  <c r="N106" i="71"/>
  <c r="J157" i="44"/>
  <c r="F157" i="44"/>
  <c r="F108" i="71"/>
  <c r="J107" i="71"/>
  <c r="N107" i="71"/>
  <c r="B107" i="72"/>
  <c r="B146" i="44"/>
  <c r="B150" i="44"/>
  <c r="B102" i="71"/>
  <c r="B157" i="44"/>
  <c r="E162" i="44"/>
  <c r="E95" i="72"/>
  <c r="E131" i="72" s="1"/>
  <c r="I162" i="44"/>
  <c r="I95" i="72"/>
  <c r="M162" i="44"/>
  <c r="M95" i="72"/>
  <c r="M131" i="72" s="1"/>
  <c r="Q162" i="44"/>
  <c r="Q95" i="72"/>
  <c r="I164" i="44"/>
  <c r="Q164" i="44"/>
  <c r="F164" i="44"/>
  <c r="F97" i="72"/>
  <c r="J164" i="44"/>
  <c r="J97" i="72"/>
  <c r="N164" i="44"/>
  <c r="N97" i="72"/>
  <c r="I168" i="44"/>
  <c r="E172" i="44"/>
  <c r="C172" i="44"/>
  <c r="C105" i="72"/>
  <c r="G172" i="44"/>
  <c r="G105" i="72"/>
  <c r="K172" i="44"/>
  <c r="K105" i="72"/>
  <c r="O172" i="44"/>
  <c r="O166" i="44" s="1"/>
  <c r="O105" i="72"/>
  <c r="D172" i="44"/>
  <c r="D106" i="72"/>
  <c r="D104" i="72" s="1"/>
  <c r="H172" i="44"/>
  <c r="H106" i="72"/>
  <c r="H104" i="72" s="1"/>
  <c r="L172" i="44"/>
  <c r="L106" i="72"/>
  <c r="L104" i="72" s="1"/>
  <c r="P172" i="44"/>
  <c r="P166" i="44" s="1"/>
  <c r="P106" i="72"/>
  <c r="L175" i="44"/>
  <c r="E175" i="44"/>
  <c r="E108" i="72"/>
  <c r="I175" i="44"/>
  <c r="I108" i="72"/>
  <c r="M175" i="44"/>
  <c r="M108" i="72"/>
  <c r="Q175" i="44"/>
  <c r="Q108" i="72"/>
  <c r="B4" i="7"/>
  <c r="B3" i="7" s="1"/>
  <c r="B19" i="45"/>
  <c r="B47" i="45"/>
  <c r="B66" i="45"/>
  <c r="B93" i="45"/>
  <c r="B125" i="45"/>
  <c r="B154" i="45"/>
  <c r="B4" i="45"/>
  <c r="B128" i="64"/>
  <c r="B16" i="45"/>
  <c r="B140" i="64"/>
  <c r="B119" i="65"/>
  <c r="B125" i="65"/>
  <c r="B44" i="45"/>
  <c r="B114" i="66"/>
  <c r="B126" i="66"/>
  <c r="B127" i="67"/>
  <c r="B85" i="45"/>
  <c r="B140" i="68"/>
  <c r="B97" i="45"/>
  <c r="B152" i="68"/>
  <c r="B195" i="69"/>
  <c r="B138" i="69"/>
  <c r="B117" i="45"/>
  <c r="B111" i="45" s="1"/>
  <c r="B125" i="69"/>
  <c r="B113" i="70"/>
  <c r="B133" i="70"/>
  <c r="B132" i="45"/>
  <c r="B121" i="70"/>
  <c r="B145" i="70"/>
  <c r="B146" i="45"/>
  <c r="B115" i="71"/>
  <c r="B121" i="71"/>
  <c r="B145" i="71"/>
  <c r="B168" i="45"/>
  <c r="B119" i="72"/>
  <c r="B142" i="72"/>
  <c r="I4" i="45"/>
  <c r="D128" i="64"/>
  <c r="H128" i="64"/>
  <c r="L128" i="64"/>
  <c r="P128" i="64"/>
  <c r="E129" i="64"/>
  <c r="I129" i="64"/>
  <c r="I127" i="64" s="1"/>
  <c r="M129" i="64"/>
  <c r="Q129" i="64"/>
  <c r="Q127" i="64" s="1"/>
  <c r="H7" i="45"/>
  <c r="P7" i="45"/>
  <c r="F7" i="45"/>
  <c r="F131" i="64"/>
  <c r="J7" i="45"/>
  <c r="J131" i="64"/>
  <c r="N7" i="45"/>
  <c r="N131" i="64"/>
  <c r="M12" i="45"/>
  <c r="E135" i="64"/>
  <c r="I135" i="64"/>
  <c r="M135" i="64"/>
  <c r="Q135" i="64"/>
  <c r="I16" i="45"/>
  <c r="P19" i="45"/>
  <c r="F19" i="45"/>
  <c r="F143" i="64"/>
  <c r="J19" i="45"/>
  <c r="J143" i="64"/>
  <c r="N19" i="45"/>
  <c r="N143" i="64"/>
  <c r="C19" i="45"/>
  <c r="C144" i="64"/>
  <c r="C142" i="64" s="1"/>
  <c r="G19" i="45"/>
  <c r="G144" i="64"/>
  <c r="G142" i="64" s="1"/>
  <c r="K19" i="45"/>
  <c r="K144" i="64"/>
  <c r="O19" i="45"/>
  <c r="O144" i="64"/>
  <c r="D145" i="64"/>
  <c r="H145" i="64"/>
  <c r="H142" i="64" s="1"/>
  <c r="L145" i="64"/>
  <c r="L142" i="64" s="1"/>
  <c r="P145" i="64"/>
  <c r="M25" i="45"/>
  <c r="E113" i="65"/>
  <c r="I113" i="65"/>
  <c r="M113" i="65"/>
  <c r="Q113" i="65"/>
  <c r="C28" i="45"/>
  <c r="D116" i="65"/>
  <c r="H28" i="45"/>
  <c r="H117" i="65"/>
  <c r="L28" i="45"/>
  <c r="L117" i="65"/>
  <c r="P28" i="45"/>
  <c r="P117" i="65"/>
  <c r="G32" i="45"/>
  <c r="O32" i="45"/>
  <c r="F32" i="45"/>
  <c r="F121" i="65"/>
  <c r="J32" i="45"/>
  <c r="J121" i="65"/>
  <c r="N32" i="45"/>
  <c r="N121" i="65"/>
  <c r="K32" i="45"/>
  <c r="K122" i="65"/>
  <c r="G36" i="45"/>
  <c r="P36" i="45"/>
  <c r="E125" i="65"/>
  <c r="I36" i="45"/>
  <c r="I125" i="65"/>
  <c r="M125" i="65"/>
  <c r="Q125" i="65"/>
  <c r="F126" i="65"/>
  <c r="J126" i="65"/>
  <c r="N126" i="65"/>
  <c r="C39" i="45"/>
  <c r="J39" i="45"/>
  <c r="C127" i="65"/>
  <c r="G127" i="65"/>
  <c r="K127" i="65"/>
  <c r="O127" i="65"/>
  <c r="G44" i="45"/>
  <c r="C113" i="66"/>
  <c r="G113" i="66"/>
  <c r="K113" i="66"/>
  <c r="O113" i="66"/>
  <c r="G47" i="45"/>
  <c r="N47" i="45"/>
  <c r="E117" i="66"/>
  <c r="I117" i="66"/>
  <c r="M117" i="66"/>
  <c r="Q117" i="66"/>
  <c r="J51" i="45"/>
  <c r="D120" i="66"/>
  <c r="H120" i="66"/>
  <c r="L120" i="66"/>
  <c r="P120" i="66"/>
  <c r="E51" i="45"/>
  <c r="E122" i="66"/>
  <c r="I51" i="45"/>
  <c r="I122" i="66"/>
  <c r="M51" i="45"/>
  <c r="M122" i="66"/>
  <c r="Q51" i="45"/>
  <c r="Q122" i="66"/>
  <c r="O55" i="45"/>
  <c r="F58" i="45"/>
  <c r="Q58" i="45"/>
  <c r="F127" i="66"/>
  <c r="J58" i="45"/>
  <c r="J128" i="66"/>
  <c r="N127" i="66"/>
  <c r="C63" i="45"/>
  <c r="C114" i="67"/>
  <c r="G63" i="45"/>
  <c r="G114" i="67"/>
  <c r="K63" i="45"/>
  <c r="K114" i="67"/>
  <c r="O63" i="45"/>
  <c r="O114" i="67"/>
  <c r="D63" i="45"/>
  <c r="D115" i="67"/>
  <c r="H63" i="45"/>
  <c r="H115" i="67"/>
  <c r="L63" i="45"/>
  <c r="L115" i="67"/>
  <c r="P63" i="45"/>
  <c r="P115" i="67"/>
  <c r="P113" i="67" s="1"/>
  <c r="E66" i="45"/>
  <c r="L66" i="45"/>
  <c r="Q66" i="45"/>
  <c r="F66" i="45"/>
  <c r="F117" i="67"/>
  <c r="J66" i="45"/>
  <c r="J117" i="67"/>
  <c r="N66" i="45"/>
  <c r="N117" i="67"/>
  <c r="E119" i="67"/>
  <c r="I119" i="67"/>
  <c r="M119" i="67"/>
  <c r="Q119" i="67"/>
  <c r="P70" i="45"/>
  <c r="F120" i="67"/>
  <c r="J120" i="67"/>
  <c r="N120" i="67"/>
  <c r="C70" i="45"/>
  <c r="C68" i="45" s="1"/>
  <c r="C122" i="67"/>
  <c r="G70" i="45"/>
  <c r="G122" i="67"/>
  <c r="K70" i="45"/>
  <c r="K122" i="67"/>
  <c r="O70" i="45"/>
  <c r="O122" i="67"/>
  <c r="H74" i="45"/>
  <c r="C125" i="67"/>
  <c r="G125" i="67"/>
  <c r="K125" i="67"/>
  <c r="O125" i="67"/>
  <c r="D126" i="67"/>
  <c r="H126" i="67"/>
  <c r="L126" i="67"/>
  <c r="L124" i="67" s="1"/>
  <c r="P126" i="67"/>
  <c r="G77" i="45"/>
  <c r="O77" i="45"/>
  <c r="E77" i="45"/>
  <c r="E128" i="67"/>
  <c r="I77" i="45"/>
  <c r="I128" i="67"/>
  <c r="M77" i="45"/>
  <c r="M128" i="67"/>
  <c r="Q77" i="45"/>
  <c r="Q128" i="67"/>
  <c r="F77" i="45"/>
  <c r="F129" i="67"/>
  <c r="J77" i="45"/>
  <c r="J129" i="67"/>
  <c r="N77" i="45"/>
  <c r="N129" i="67"/>
  <c r="C82" i="45"/>
  <c r="N82" i="45"/>
  <c r="E82" i="45"/>
  <c r="E137" i="68"/>
  <c r="I82" i="45"/>
  <c r="I137" i="68"/>
  <c r="M82" i="45"/>
  <c r="M137" i="68"/>
  <c r="Q82" i="45"/>
  <c r="Q137" i="68"/>
  <c r="F82" i="45"/>
  <c r="F138" i="68"/>
  <c r="J82" i="45"/>
  <c r="J138" i="68"/>
  <c r="N138" i="68"/>
  <c r="N136" i="68" s="1"/>
  <c r="E85" i="45"/>
  <c r="M85" i="45"/>
  <c r="D85" i="45"/>
  <c r="D140" i="68"/>
  <c r="H85" i="45"/>
  <c r="H140" i="68"/>
  <c r="L85" i="45"/>
  <c r="L140" i="68"/>
  <c r="P85" i="45"/>
  <c r="P140" i="68"/>
  <c r="D142" i="68"/>
  <c r="H142" i="68"/>
  <c r="L142" i="68"/>
  <c r="P142" i="68"/>
  <c r="C93" i="45"/>
  <c r="C148" i="68"/>
  <c r="K93" i="45"/>
  <c r="K148" i="68"/>
  <c r="N97" i="45"/>
  <c r="F152" i="68"/>
  <c r="J152" i="68"/>
  <c r="N152" i="68"/>
  <c r="C153" i="68"/>
  <c r="G153" i="68"/>
  <c r="G151" i="68" s="1"/>
  <c r="K153" i="68"/>
  <c r="O153" i="68"/>
  <c r="J100" i="45"/>
  <c r="J155" i="68"/>
  <c r="J106" i="45"/>
  <c r="D113" i="69"/>
  <c r="H113" i="69"/>
  <c r="H133" i="69"/>
  <c r="L113" i="69"/>
  <c r="P113" i="69"/>
  <c r="E106" i="45"/>
  <c r="E115" i="69"/>
  <c r="I106" i="45"/>
  <c r="I115" i="69"/>
  <c r="M106" i="45"/>
  <c r="M115" i="69"/>
  <c r="Q106" i="45"/>
  <c r="Q115" i="69"/>
  <c r="I116" i="69"/>
  <c r="M116" i="69"/>
  <c r="Q116" i="69"/>
  <c r="E195" i="69"/>
  <c r="E138" i="69"/>
  <c r="I138" i="69"/>
  <c r="I195" i="69"/>
  <c r="M195" i="69"/>
  <c r="M138" i="69"/>
  <c r="Q119" i="69"/>
  <c r="J113" i="45"/>
  <c r="C113" i="45"/>
  <c r="C121" i="69"/>
  <c r="G113" i="45"/>
  <c r="G121" i="69"/>
  <c r="K113" i="45"/>
  <c r="K113" i="49" s="1"/>
  <c r="K121" i="69"/>
  <c r="O113" i="45"/>
  <c r="O113" i="49" s="1"/>
  <c r="O121" i="69"/>
  <c r="D113" i="45"/>
  <c r="D122" i="69"/>
  <c r="H113" i="45"/>
  <c r="H122" i="69"/>
  <c r="L113" i="45"/>
  <c r="L122" i="69"/>
  <c r="P113" i="45"/>
  <c r="P113" i="49" s="1"/>
  <c r="P122" i="69"/>
  <c r="I142" i="69"/>
  <c r="M142" i="69"/>
  <c r="Q142" i="69"/>
  <c r="I117" i="45"/>
  <c r="C124" i="69"/>
  <c r="C144" i="69"/>
  <c r="G144" i="69"/>
  <c r="K124" i="69"/>
  <c r="K144" i="69"/>
  <c r="O144" i="69"/>
  <c r="D145" i="69"/>
  <c r="H145" i="69"/>
  <c r="L145" i="69"/>
  <c r="P145" i="69"/>
  <c r="H120" i="45"/>
  <c r="C120" i="45"/>
  <c r="C128" i="69"/>
  <c r="G120" i="45"/>
  <c r="G128" i="69"/>
  <c r="K120" i="45"/>
  <c r="K128" i="69"/>
  <c r="O120" i="45"/>
  <c r="O128" i="69"/>
  <c r="D129" i="69"/>
  <c r="H129" i="69"/>
  <c r="H127" i="69" s="1"/>
  <c r="L129" i="69"/>
  <c r="P129" i="69"/>
  <c r="P127" i="69" s="1"/>
  <c r="C125" i="45"/>
  <c r="C114" i="70"/>
  <c r="G125" i="45"/>
  <c r="G114" i="70"/>
  <c r="K125" i="45"/>
  <c r="K114" i="70"/>
  <c r="O125" i="45"/>
  <c r="O114" i="70"/>
  <c r="H125" i="45"/>
  <c r="H115" i="70"/>
  <c r="P125" i="45"/>
  <c r="P115" i="70"/>
  <c r="G128" i="45"/>
  <c r="O128" i="45"/>
  <c r="E117" i="70"/>
  <c r="I117" i="70"/>
  <c r="M117" i="70"/>
  <c r="Q117" i="70"/>
  <c r="D119" i="70"/>
  <c r="H119" i="70"/>
  <c r="L119" i="70"/>
  <c r="P119" i="70"/>
  <c r="K132" i="45"/>
  <c r="E121" i="70"/>
  <c r="I121" i="70"/>
  <c r="M121" i="70"/>
  <c r="Q121" i="70"/>
  <c r="F122" i="70"/>
  <c r="J122" i="70"/>
  <c r="N122" i="70"/>
  <c r="C123" i="70"/>
  <c r="G123" i="70"/>
  <c r="K123" i="70"/>
  <c r="O123" i="70"/>
  <c r="D136" i="45"/>
  <c r="D125" i="70"/>
  <c r="H136" i="45"/>
  <c r="H125" i="70"/>
  <c r="L136" i="45"/>
  <c r="L125" i="70"/>
  <c r="P136" i="45"/>
  <c r="P125" i="70"/>
  <c r="E145" i="70"/>
  <c r="I136" i="45"/>
  <c r="I126" i="70"/>
  <c r="M145" i="70"/>
  <c r="Q136" i="45"/>
  <c r="Q126" i="70"/>
  <c r="C139" i="45"/>
  <c r="C128" i="70"/>
  <c r="G139" i="45"/>
  <c r="G128" i="70"/>
  <c r="K139" i="45"/>
  <c r="K128" i="70"/>
  <c r="O139" i="45"/>
  <c r="O128" i="70"/>
  <c r="D139" i="45"/>
  <c r="D129" i="70"/>
  <c r="H139" i="45"/>
  <c r="H129" i="70"/>
  <c r="L139" i="45"/>
  <c r="L129" i="70"/>
  <c r="P139" i="45"/>
  <c r="P129" i="70"/>
  <c r="F112" i="71"/>
  <c r="J112" i="71"/>
  <c r="N112" i="71"/>
  <c r="D114" i="71"/>
  <c r="H114" i="71"/>
  <c r="L114" i="71"/>
  <c r="P114" i="71"/>
  <c r="F150" i="45"/>
  <c r="C150" i="45"/>
  <c r="C119" i="71"/>
  <c r="G150" i="45"/>
  <c r="G119" i="71"/>
  <c r="K150" i="45"/>
  <c r="K119" i="71"/>
  <c r="O150" i="45"/>
  <c r="O119" i="71"/>
  <c r="D120" i="71"/>
  <c r="H150" i="45"/>
  <c r="H120" i="71"/>
  <c r="L120" i="71"/>
  <c r="P150" i="45"/>
  <c r="P120" i="71"/>
  <c r="E121" i="71"/>
  <c r="I121" i="71"/>
  <c r="M121" i="71"/>
  <c r="Q121" i="71"/>
  <c r="C154" i="45"/>
  <c r="C123" i="71"/>
  <c r="G154" i="45"/>
  <c r="G123" i="71"/>
  <c r="K154" i="45"/>
  <c r="K123" i="71"/>
  <c r="O154" i="45"/>
  <c r="O123" i="71"/>
  <c r="D154" i="45"/>
  <c r="D124" i="71"/>
  <c r="H154" i="45"/>
  <c r="H124" i="71"/>
  <c r="L154" i="45"/>
  <c r="L124" i="71"/>
  <c r="P154" i="45"/>
  <c r="P124" i="71"/>
  <c r="D157" i="45"/>
  <c r="D126" i="71"/>
  <c r="H157" i="45"/>
  <c r="H126" i="71"/>
  <c r="L157" i="45"/>
  <c r="L126" i="71"/>
  <c r="P157" i="45"/>
  <c r="P126" i="71"/>
  <c r="I162" i="45"/>
  <c r="Q162" i="45"/>
  <c r="F162" i="45"/>
  <c r="F113" i="72"/>
  <c r="J162" i="45"/>
  <c r="J113" i="72"/>
  <c r="N162" i="45"/>
  <c r="N113" i="72"/>
  <c r="C115" i="72"/>
  <c r="G115" i="72"/>
  <c r="K115" i="72"/>
  <c r="O115" i="72"/>
  <c r="F117" i="72"/>
  <c r="J117" i="72"/>
  <c r="N117" i="72"/>
  <c r="E119" i="72"/>
  <c r="I119" i="72"/>
  <c r="M119" i="72"/>
  <c r="Q119" i="72"/>
  <c r="F120" i="72"/>
  <c r="J120" i="72"/>
  <c r="N120" i="72"/>
  <c r="C121" i="72"/>
  <c r="G121" i="72"/>
  <c r="K121" i="72"/>
  <c r="O121" i="72"/>
  <c r="C123" i="72"/>
  <c r="G123" i="72"/>
  <c r="K123" i="72"/>
  <c r="O123" i="72"/>
  <c r="D124" i="72"/>
  <c r="H124" i="72"/>
  <c r="L124" i="72"/>
  <c r="P124" i="72"/>
  <c r="D126" i="72"/>
  <c r="H126" i="72"/>
  <c r="L126" i="72"/>
  <c r="P126" i="72"/>
  <c r="E127" i="72"/>
  <c r="I127" i="72"/>
  <c r="M127" i="72"/>
  <c r="Q127" i="72"/>
  <c r="B146" i="47"/>
  <c r="B178" i="64"/>
  <c r="B16" i="47"/>
  <c r="B16" i="50" s="1"/>
  <c r="B183" i="64"/>
  <c r="B246" i="64" s="1"/>
  <c r="B18" i="50"/>
  <c r="B32" i="47"/>
  <c r="B159" i="65"/>
  <c r="B164" i="65"/>
  <c r="B221" i="65" s="1"/>
  <c r="B38" i="50"/>
  <c r="B160" i="66"/>
  <c r="B217" i="66" s="1"/>
  <c r="B53" i="50"/>
  <c r="B154" i="67"/>
  <c r="B212" i="67"/>
  <c r="B161" i="67"/>
  <c r="B218" i="67" s="1"/>
  <c r="B73" i="50"/>
  <c r="B190" i="68"/>
  <c r="B262" i="68" s="1"/>
  <c r="B88" i="50"/>
  <c r="B196" i="68"/>
  <c r="B106" i="47"/>
  <c r="B152" i="69"/>
  <c r="B107" i="50"/>
  <c r="B159" i="69"/>
  <c r="B114" i="50"/>
  <c r="B117" i="47"/>
  <c r="B117" i="50" s="1"/>
  <c r="B164" i="69"/>
  <c r="B221" i="69" s="1"/>
  <c r="B153" i="70"/>
  <c r="B210" i="70" s="1"/>
  <c r="B127" i="50"/>
  <c r="B160" i="70"/>
  <c r="B217" i="70" s="1"/>
  <c r="B134" i="50"/>
  <c r="B139" i="47"/>
  <c r="B166" i="70"/>
  <c r="B153" i="71"/>
  <c r="B213" i="71"/>
  <c r="B162" i="47"/>
  <c r="B149" i="72"/>
  <c r="B163" i="50"/>
  <c r="B168" i="47"/>
  <c r="B156" i="72"/>
  <c r="B210" i="72" s="1"/>
  <c r="B170" i="50"/>
  <c r="B175" i="47"/>
  <c r="B162" i="72"/>
  <c r="E4" i="47"/>
  <c r="E170" i="64"/>
  <c r="I4" i="47"/>
  <c r="I170" i="64"/>
  <c r="M4" i="47"/>
  <c r="M170" i="64"/>
  <c r="Q4" i="47"/>
  <c r="Q170" i="64"/>
  <c r="F4" i="47"/>
  <c r="F171" i="64"/>
  <c r="F234" i="64" s="1"/>
  <c r="F6" i="50"/>
  <c r="J171" i="64"/>
  <c r="J234" i="64" s="1"/>
  <c r="J6" i="50"/>
  <c r="N4" i="47"/>
  <c r="N171" i="64"/>
  <c r="N234" i="64" s="1"/>
  <c r="N6" i="50"/>
  <c r="C7" i="47"/>
  <c r="N7" i="47"/>
  <c r="D7" i="47"/>
  <c r="D173" i="64"/>
  <c r="D8" i="50"/>
  <c r="H7" i="47"/>
  <c r="H173" i="64"/>
  <c r="H8" i="50"/>
  <c r="L7" i="47"/>
  <c r="L173" i="64"/>
  <c r="L8" i="50"/>
  <c r="P7" i="47"/>
  <c r="P173" i="64"/>
  <c r="P8" i="50"/>
  <c r="E175" i="64"/>
  <c r="I175" i="64"/>
  <c r="M175" i="64"/>
  <c r="Q175" i="64"/>
  <c r="F176" i="64"/>
  <c r="J176" i="64"/>
  <c r="N176" i="64"/>
  <c r="C12" i="47"/>
  <c r="K12" i="47"/>
  <c r="D178" i="64"/>
  <c r="H178" i="64"/>
  <c r="L12" i="47"/>
  <c r="L178" i="64"/>
  <c r="P178" i="64"/>
  <c r="E179" i="64"/>
  <c r="E242" i="64" s="1"/>
  <c r="E14" i="50"/>
  <c r="I179" i="64"/>
  <c r="I242" i="64" s="1"/>
  <c r="I14" i="50"/>
  <c r="M179" i="64"/>
  <c r="M242" i="64" s="1"/>
  <c r="M14" i="50"/>
  <c r="Q179" i="64"/>
  <c r="Q242" i="64" s="1"/>
  <c r="Q14" i="50"/>
  <c r="F180" i="64"/>
  <c r="F243" i="64" s="1"/>
  <c r="F15" i="50"/>
  <c r="J180" i="64"/>
  <c r="J243" i="64" s="1"/>
  <c r="J15" i="50"/>
  <c r="N180" i="64"/>
  <c r="N243" i="64" s="1"/>
  <c r="N15" i="50"/>
  <c r="C16" i="47"/>
  <c r="O16" i="47"/>
  <c r="O16" i="50" s="1"/>
  <c r="E16" i="47"/>
  <c r="E16" i="50" s="1"/>
  <c r="E182" i="64"/>
  <c r="E17" i="50"/>
  <c r="I16" i="47"/>
  <c r="I16" i="50" s="1"/>
  <c r="I182" i="64"/>
  <c r="I17" i="50"/>
  <c r="M16" i="47"/>
  <c r="M16" i="50" s="1"/>
  <c r="M182" i="64"/>
  <c r="M17" i="50"/>
  <c r="Q16" i="47"/>
  <c r="Q16" i="50" s="1"/>
  <c r="Q182" i="64"/>
  <c r="Q17" i="50"/>
  <c r="F183" i="64"/>
  <c r="F246" i="64" s="1"/>
  <c r="F18" i="50"/>
  <c r="J183" i="64"/>
  <c r="J246" i="64" s="1"/>
  <c r="J18" i="50"/>
  <c r="N16" i="47"/>
  <c r="N16" i="50" s="1"/>
  <c r="N183" i="64"/>
  <c r="N246" i="64" s="1"/>
  <c r="N18" i="50"/>
  <c r="C25" i="47"/>
  <c r="E152" i="65"/>
  <c r="I152" i="65"/>
  <c r="M152" i="65"/>
  <c r="Q152" i="65"/>
  <c r="F25" i="47"/>
  <c r="F153" i="65"/>
  <c r="F210" i="65" s="1"/>
  <c r="F27" i="50"/>
  <c r="J25" i="47"/>
  <c r="J153" i="65"/>
  <c r="J210" i="65" s="1"/>
  <c r="J27" i="50"/>
  <c r="N25" i="47"/>
  <c r="N153" i="65"/>
  <c r="N210" i="65" s="1"/>
  <c r="N27" i="50"/>
  <c r="E28" i="47"/>
  <c r="F212" i="65"/>
  <c r="F154" i="65"/>
  <c r="J212" i="65"/>
  <c r="J154" i="65"/>
  <c r="N212" i="65"/>
  <c r="N154" i="65"/>
  <c r="E157" i="65"/>
  <c r="I157" i="65"/>
  <c r="M157" i="65"/>
  <c r="Q157" i="65"/>
  <c r="J32" i="47"/>
  <c r="C159" i="65"/>
  <c r="G159" i="65"/>
  <c r="K159" i="65"/>
  <c r="O159" i="65"/>
  <c r="D160" i="65"/>
  <c r="D217" i="65" s="1"/>
  <c r="D34" i="50"/>
  <c r="H160" i="65"/>
  <c r="H217" i="65" s="1"/>
  <c r="H34" i="50"/>
  <c r="L160" i="65"/>
  <c r="L217" i="65" s="1"/>
  <c r="L34" i="50"/>
  <c r="P160" i="65"/>
  <c r="P217" i="65" s="1"/>
  <c r="P34" i="50"/>
  <c r="E161" i="65"/>
  <c r="E218" i="65" s="1"/>
  <c r="E35" i="50"/>
  <c r="I161" i="65"/>
  <c r="I218" i="65" s="1"/>
  <c r="I35" i="50"/>
  <c r="M161" i="65"/>
  <c r="M218" i="65" s="1"/>
  <c r="M35" i="50"/>
  <c r="Q161" i="65"/>
  <c r="Q218" i="65" s="1"/>
  <c r="Q35" i="50"/>
  <c r="J36" i="47"/>
  <c r="J36" i="50" s="1"/>
  <c r="C163" i="65"/>
  <c r="C37" i="50"/>
  <c r="G163" i="65"/>
  <c r="G37" i="50"/>
  <c r="K163" i="65"/>
  <c r="K37" i="50"/>
  <c r="O163" i="65"/>
  <c r="O37" i="50"/>
  <c r="D164" i="65"/>
  <c r="D221" i="65" s="1"/>
  <c r="D38" i="50"/>
  <c r="H164" i="65"/>
  <c r="H221" i="65" s="1"/>
  <c r="H38" i="50"/>
  <c r="L164" i="65"/>
  <c r="L221" i="65" s="1"/>
  <c r="L38" i="50"/>
  <c r="P164" i="65"/>
  <c r="P221" i="65" s="1"/>
  <c r="P38" i="50"/>
  <c r="I39" i="47"/>
  <c r="Q39" i="47"/>
  <c r="F166" i="65"/>
  <c r="J166" i="65"/>
  <c r="N166" i="65"/>
  <c r="C167" i="65"/>
  <c r="C224" i="65" s="1"/>
  <c r="C41" i="50"/>
  <c r="G167" i="65"/>
  <c r="G224" i="65" s="1"/>
  <c r="G41" i="50"/>
  <c r="K167" i="65"/>
  <c r="K224" i="65" s="1"/>
  <c r="K41" i="50"/>
  <c r="O167" i="65"/>
  <c r="O224" i="65" s="1"/>
  <c r="O41" i="50"/>
  <c r="D151" i="66"/>
  <c r="Q47" i="47"/>
  <c r="F47" i="47"/>
  <c r="F155" i="66"/>
  <c r="F48" i="50"/>
  <c r="J47" i="47"/>
  <c r="J155" i="66"/>
  <c r="J48" i="50"/>
  <c r="N47" i="47"/>
  <c r="N155" i="66"/>
  <c r="N48" i="50"/>
  <c r="E157" i="66"/>
  <c r="I157" i="66"/>
  <c r="M157" i="66"/>
  <c r="Q157" i="66"/>
  <c r="F159" i="66"/>
  <c r="J159" i="66"/>
  <c r="N159" i="66"/>
  <c r="C51" i="47"/>
  <c r="C160" i="66"/>
  <c r="C217" i="66" s="1"/>
  <c r="C53" i="50"/>
  <c r="G51" i="47"/>
  <c r="G160" i="66"/>
  <c r="G217" i="66" s="1"/>
  <c r="G53" i="50"/>
  <c r="K51" i="47"/>
  <c r="K160" i="66"/>
  <c r="K217" i="66" s="1"/>
  <c r="K53" i="50"/>
  <c r="O51" i="47"/>
  <c r="O160" i="66"/>
  <c r="O217" i="66" s="1"/>
  <c r="O53" i="50"/>
  <c r="D161" i="66"/>
  <c r="D218" i="66" s="1"/>
  <c r="D54" i="50"/>
  <c r="H161" i="66"/>
  <c r="H218" i="66" s="1"/>
  <c r="H54" i="50"/>
  <c r="L161" i="66"/>
  <c r="L218" i="66" s="1"/>
  <c r="L54" i="50"/>
  <c r="P161" i="66"/>
  <c r="P218" i="66" s="1"/>
  <c r="P54" i="50"/>
  <c r="I220" i="66"/>
  <c r="M220" i="66"/>
  <c r="Q220" i="66"/>
  <c r="K58" i="47"/>
  <c r="C166" i="66"/>
  <c r="G166" i="66"/>
  <c r="K166" i="66"/>
  <c r="O166" i="66"/>
  <c r="D167" i="66"/>
  <c r="D224" i="66" s="1"/>
  <c r="D60" i="50"/>
  <c r="H167" i="66"/>
  <c r="H224" i="66" s="1"/>
  <c r="H60" i="50"/>
  <c r="L167" i="66"/>
  <c r="L224" i="66" s="1"/>
  <c r="L60" i="50"/>
  <c r="P167" i="66"/>
  <c r="P224" i="66" s="1"/>
  <c r="P60" i="50"/>
  <c r="G63" i="47"/>
  <c r="O63" i="47"/>
  <c r="E63" i="47"/>
  <c r="E152" i="67"/>
  <c r="I63" i="47"/>
  <c r="I152" i="67"/>
  <c r="M63" i="47"/>
  <c r="M152" i="67"/>
  <c r="Q63" i="47"/>
  <c r="Q152" i="67"/>
  <c r="F63" i="47"/>
  <c r="F153" i="67"/>
  <c r="F210" i="67" s="1"/>
  <c r="F65" i="50"/>
  <c r="J63" i="47"/>
  <c r="J153" i="67"/>
  <c r="J210" i="67" s="1"/>
  <c r="J65" i="50"/>
  <c r="N63" i="47"/>
  <c r="N153" i="67"/>
  <c r="N210" i="67" s="1"/>
  <c r="N65" i="50"/>
  <c r="D66" i="47"/>
  <c r="D155" i="67"/>
  <c r="H66" i="47"/>
  <c r="H155" i="67"/>
  <c r="L66" i="47"/>
  <c r="L155" i="67"/>
  <c r="P66" i="47"/>
  <c r="P155" i="67"/>
  <c r="E157" i="67"/>
  <c r="I157" i="67"/>
  <c r="M157" i="67"/>
  <c r="Q157" i="67"/>
  <c r="C70" i="47"/>
  <c r="C159" i="67"/>
  <c r="G70" i="47"/>
  <c r="G159" i="67"/>
  <c r="K70" i="47"/>
  <c r="K159" i="67"/>
  <c r="O70" i="47"/>
  <c r="O159" i="67"/>
  <c r="D160" i="67"/>
  <c r="D72" i="50"/>
  <c r="H160" i="67"/>
  <c r="H72" i="50"/>
  <c r="L160" i="67"/>
  <c r="L72" i="50"/>
  <c r="P160" i="67"/>
  <c r="P72" i="50"/>
  <c r="E161" i="67"/>
  <c r="E218" i="67" s="1"/>
  <c r="E73" i="50"/>
  <c r="I161" i="67"/>
  <c r="I218" i="67" s="1"/>
  <c r="I73" i="50"/>
  <c r="M161" i="67"/>
  <c r="M218" i="67" s="1"/>
  <c r="M73" i="50"/>
  <c r="Q161" i="67"/>
  <c r="Q218" i="67" s="1"/>
  <c r="Q73" i="50"/>
  <c r="C74" i="47"/>
  <c r="C74" i="50" s="1"/>
  <c r="C163" i="67"/>
  <c r="C75" i="50"/>
  <c r="G74" i="47"/>
  <c r="G74" i="50" s="1"/>
  <c r="G163" i="67"/>
  <c r="G75" i="50"/>
  <c r="K74" i="47"/>
  <c r="K74" i="50" s="1"/>
  <c r="K163" i="67"/>
  <c r="K75" i="50"/>
  <c r="O74" i="47"/>
  <c r="O74" i="50" s="1"/>
  <c r="O163" i="67"/>
  <c r="O75" i="50"/>
  <c r="D164" i="67"/>
  <c r="D76" i="50"/>
  <c r="H164" i="67"/>
  <c r="H221" i="67" s="1"/>
  <c r="H76" i="50"/>
  <c r="L164" i="67"/>
  <c r="L76" i="50"/>
  <c r="P164" i="67"/>
  <c r="P221" i="67" s="1"/>
  <c r="P76" i="50"/>
  <c r="E166" i="67"/>
  <c r="I166" i="67"/>
  <c r="M166" i="67"/>
  <c r="Q166" i="67"/>
  <c r="F167" i="67"/>
  <c r="F224" i="67" s="1"/>
  <c r="F79" i="50"/>
  <c r="J167" i="67"/>
  <c r="J224" i="67" s="1"/>
  <c r="J79" i="50"/>
  <c r="N167" i="67"/>
  <c r="N224" i="67" s="1"/>
  <c r="N79" i="50"/>
  <c r="E82" i="47"/>
  <c r="M82" i="47"/>
  <c r="D185" i="68"/>
  <c r="H185" i="68"/>
  <c r="L185" i="68"/>
  <c r="P185" i="68"/>
  <c r="E186" i="68"/>
  <c r="E84" i="50"/>
  <c r="I186" i="68"/>
  <c r="I258" i="68" s="1"/>
  <c r="I84" i="50"/>
  <c r="M186" i="68"/>
  <c r="M258" i="68" s="1"/>
  <c r="M84" i="50"/>
  <c r="Q186" i="68"/>
  <c r="Q84" i="50"/>
  <c r="G85" i="47"/>
  <c r="M85" i="47"/>
  <c r="D188" i="68"/>
  <c r="D86" i="50"/>
  <c r="H188" i="68"/>
  <c r="H86" i="50"/>
  <c r="L188" i="68"/>
  <c r="L86" i="50"/>
  <c r="P188" i="68"/>
  <c r="P86" i="50"/>
  <c r="D190" i="68"/>
  <c r="H190" i="68"/>
  <c r="L190" i="68"/>
  <c r="P190" i="68"/>
  <c r="D89" i="47"/>
  <c r="D192" i="68"/>
  <c r="H89" i="47"/>
  <c r="H192" i="68"/>
  <c r="L89" i="47"/>
  <c r="L192" i="68"/>
  <c r="P89" i="47"/>
  <c r="P192" i="68"/>
  <c r="E89" i="47"/>
  <c r="E193" i="68"/>
  <c r="E265" i="68" s="1"/>
  <c r="E91" i="50"/>
  <c r="I193" i="68"/>
  <c r="I91" i="50"/>
  <c r="M193" i="68"/>
  <c r="M265" i="68" s="1"/>
  <c r="M91" i="50"/>
  <c r="Q193" i="68"/>
  <c r="Q91" i="50"/>
  <c r="F194" i="68"/>
  <c r="J194" i="68"/>
  <c r="N194" i="68"/>
  <c r="F196" i="68"/>
  <c r="J196" i="68"/>
  <c r="N196" i="68"/>
  <c r="C197" i="68"/>
  <c r="C269" i="68" s="1"/>
  <c r="C95" i="50"/>
  <c r="G197" i="68"/>
  <c r="G269" i="68" s="1"/>
  <c r="G95" i="50"/>
  <c r="K197" i="68"/>
  <c r="K269" i="68" s="1"/>
  <c r="K95" i="50"/>
  <c r="O197" i="68"/>
  <c r="O269" i="68" s="1"/>
  <c r="O95" i="50"/>
  <c r="D198" i="68"/>
  <c r="D270" i="68" s="1"/>
  <c r="D96" i="50"/>
  <c r="H198" i="68"/>
  <c r="H270" i="68" s="1"/>
  <c r="H96" i="50"/>
  <c r="L198" i="68"/>
  <c r="L270" i="68" s="1"/>
  <c r="L96" i="50"/>
  <c r="P198" i="68"/>
  <c r="P270" i="68" s="1"/>
  <c r="P96" i="50"/>
  <c r="D97" i="47"/>
  <c r="D200" i="68"/>
  <c r="D98" i="50"/>
  <c r="H97" i="47"/>
  <c r="H97" i="50" s="1"/>
  <c r="H200" i="68"/>
  <c r="H98" i="50"/>
  <c r="L97" i="47"/>
  <c r="L97" i="50" s="1"/>
  <c r="L200" i="68"/>
  <c r="L98" i="50"/>
  <c r="P97" i="47"/>
  <c r="P97" i="50" s="1"/>
  <c r="P200" i="68"/>
  <c r="P98" i="50"/>
  <c r="E201" i="68"/>
  <c r="E99" i="50"/>
  <c r="I201" i="68"/>
  <c r="I99" i="50"/>
  <c r="M201" i="68"/>
  <c r="M99" i="50"/>
  <c r="Q201" i="68"/>
  <c r="Q273" i="68" s="1"/>
  <c r="Q99" i="50"/>
  <c r="D275" i="68"/>
  <c r="H275" i="68"/>
  <c r="P275" i="68"/>
  <c r="F100" i="47"/>
  <c r="F205" i="68"/>
  <c r="F277" i="68" s="1"/>
  <c r="N100" i="47"/>
  <c r="N205" i="68"/>
  <c r="N277" i="68" s="1"/>
  <c r="E152" i="69"/>
  <c r="E107" i="50"/>
  <c r="I152" i="69"/>
  <c r="I107" i="50"/>
  <c r="M152" i="69"/>
  <c r="M107" i="50"/>
  <c r="Q152" i="69"/>
  <c r="Q107" i="50"/>
  <c r="F106" i="47"/>
  <c r="F153" i="69"/>
  <c r="F210" i="69" s="1"/>
  <c r="F108" i="50"/>
  <c r="J153" i="69"/>
  <c r="J210" i="69" s="1"/>
  <c r="J108" i="50"/>
  <c r="N153" i="69"/>
  <c r="N210" i="69" s="1"/>
  <c r="N108" i="50"/>
  <c r="C154" i="69"/>
  <c r="C212" i="69"/>
  <c r="G154" i="69"/>
  <c r="G212" i="69"/>
  <c r="K109" i="47"/>
  <c r="K155" i="69"/>
  <c r="O109" i="47"/>
  <c r="O155" i="69"/>
  <c r="F157" i="69"/>
  <c r="F214" i="69" s="1"/>
  <c r="F112" i="50"/>
  <c r="J157" i="69"/>
  <c r="J112" i="50"/>
  <c r="N157" i="69"/>
  <c r="N112" i="50"/>
  <c r="E113" i="47"/>
  <c r="E113" i="50" s="1"/>
  <c r="F159" i="69"/>
  <c r="F114" i="50"/>
  <c r="J113" i="47"/>
  <c r="J159" i="69"/>
  <c r="J114" i="50"/>
  <c r="N113" i="47"/>
  <c r="N113" i="50" s="1"/>
  <c r="N159" i="69"/>
  <c r="N114" i="50"/>
  <c r="C160" i="69"/>
  <c r="C217" i="69" s="1"/>
  <c r="C115" i="50"/>
  <c r="G160" i="69"/>
  <c r="G217" i="69" s="1"/>
  <c r="G115" i="50"/>
  <c r="K160" i="69"/>
  <c r="K217" i="69" s="1"/>
  <c r="K115" i="50"/>
  <c r="O160" i="69"/>
  <c r="O217" i="69" s="1"/>
  <c r="O115" i="50"/>
  <c r="D161" i="69"/>
  <c r="D218" i="69" s="1"/>
  <c r="D116" i="50"/>
  <c r="H161" i="69"/>
  <c r="H218" i="69" s="1"/>
  <c r="H116" i="50"/>
  <c r="L161" i="69"/>
  <c r="L218" i="69" s="1"/>
  <c r="L116" i="50"/>
  <c r="P161" i="69"/>
  <c r="P218" i="69" s="1"/>
  <c r="P116" i="50"/>
  <c r="C117" i="47"/>
  <c r="C117" i="50" s="1"/>
  <c r="C163" i="69"/>
  <c r="G117" i="47"/>
  <c r="G117" i="50" s="1"/>
  <c r="G163" i="69"/>
  <c r="K117" i="47"/>
  <c r="K117" i="50" s="1"/>
  <c r="K163" i="69"/>
  <c r="O117" i="47"/>
  <c r="O117" i="50" s="1"/>
  <c r="O163" i="69"/>
  <c r="D117" i="47"/>
  <c r="D117" i="50" s="1"/>
  <c r="D164" i="69"/>
  <c r="D221" i="69" s="1"/>
  <c r="D166" i="69"/>
  <c r="H166" i="69"/>
  <c r="L166" i="69"/>
  <c r="P166" i="69"/>
  <c r="E167" i="69"/>
  <c r="E224" i="69" s="1"/>
  <c r="E122" i="50"/>
  <c r="I167" i="69"/>
  <c r="I224" i="69" s="1"/>
  <c r="I122" i="50"/>
  <c r="M167" i="69"/>
  <c r="M224" i="69" s="1"/>
  <c r="M122" i="50"/>
  <c r="Q167" i="69"/>
  <c r="Q224" i="69" s="1"/>
  <c r="Q122" i="50"/>
  <c r="D152" i="70"/>
  <c r="D126" i="50"/>
  <c r="H152" i="70"/>
  <c r="H126" i="50"/>
  <c r="L152" i="70"/>
  <c r="L126" i="50"/>
  <c r="P152" i="70"/>
  <c r="P126" i="50"/>
  <c r="E153" i="70"/>
  <c r="E210" i="70" s="1"/>
  <c r="E127" i="50"/>
  <c r="I153" i="70"/>
  <c r="I210" i="70" s="1"/>
  <c r="I127" i="50"/>
  <c r="M153" i="70"/>
  <c r="M210" i="70" s="1"/>
  <c r="M127" i="50"/>
  <c r="Q153" i="70"/>
  <c r="Q210" i="70" s="1"/>
  <c r="Q127" i="50"/>
  <c r="G128" i="47"/>
  <c r="D212" i="70"/>
  <c r="D154" i="70"/>
  <c r="H154" i="70"/>
  <c r="H212" i="70"/>
  <c r="L128" i="47"/>
  <c r="L155" i="70"/>
  <c r="P154" i="70"/>
  <c r="P212" i="70"/>
  <c r="E157" i="70"/>
  <c r="E131" i="50"/>
  <c r="I157" i="70"/>
  <c r="I131" i="50"/>
  <c r="M157" i="70"/>
  <c r="M131" i="50"/>
  <c r="Q157" i="70"/>
  <c r="Q131" i="50"/>
  <c r="D216" i="70"/>
  <c r="D158" i="70"/>
  <c r="D215" i="70" s="1"/>
  <c r="H132" i="47"/>
  <c r="H132" i="50" s="1"/>
  <c r="H159" i="70"/>
  <c r="L216" i="70"/>
  <c r="P132" i="47"/>
  <c r="P132" i="50" s="1"/>
  <c r="P159" i="70"/>
  <c r="C136" i="47"/>
  <c r="C136" i="50" s="1"/>
  <c r="D136" i="47"/>
  <c r="D163" i="70"/>
  <c r="H136" i="47"/>
  <c r="H136" i="50" s="1"/>
  <c r="H163" i="70"/>
  <c r="L136" i="47"/>
  <c r="L163" i="70"/>
  <c r="P136" i="47"/>
  <c r="P136" i="50" s="1"/>
  <c r="P163" i="70"/>
  <c r="C139" i="47"/>
  <c r="C166" i="70"/>
  <c r="G165" i="70"/>
  <c r="K139" i="47"/>
  <c r="K166" i="70"/>
  <c r="O166" i="70"/>
  <c r="O139" i="47"/>
  <c r="I144" i="47"/>
  <c r="C144" i="47"/>
  <c r="C149" i="71"/>
  <c r="C145" i="50"/>
  <c r="G149" i="71"/>
  <c r="G145" i="50"/>
  <c r="K144" i="47"/>
  <c r="K149" i="71"/>
  <c r="K145" i="50"/>
  <c r="O144" i="47"/>
  <c r="O149" i="71"/>
  <c r="O145" i="50"/>
  <c r="F146" i="47"/>
  <c r="F151" i="71"/>
  <c r="F147" i="50"/>
  <c r="J146" i="47"/>
  <c r="J151" i="71"/>
  <c r="J147" i="50"/>
  <c r="N146" i="47"/>
  <c r="N151" i="71"/>
  <c r="N147" i="50"/>
  <c r="F153" i="71"/>
  <c r="J153" i="71"/>
  <c r="N153" i="71"/>
  <c r="Q150" i="47"/>
  <c r="F150" i="47"/>
  <c r="F155" i="71"/>
  <c r="J150" i="47"/>
  <c r="J155" i="71"/>
  <c r="N150" i="47"/>
  <c r="N155" i="71"/>
  <c r="C150" i="47"/>
  <c r="C156" i="71"/>
  <c r="C210" i="71" s="1"/>
  <c r="C152" i="50"/>
  <c r="G150" i="47"/>
  <c r="G156" i="71"/>
  <c r="G210" i="71" s="1"/>
  <c r="G152" i="50"/>
  <c r="K150" i="47"/>
  <c r="K156" i="71"/>
  <c r="K210" i="71" s="1"/>
  <c r="K152" i="50"/>
  <c r="O150" i="47"/>
  <c r="O156" i="71"/>
  <c r="O210" i="71" s="1"/>
  <c r="O152" i="50"/>
  <c r="D157" i="71"/>
  <c r="D211" i="71" s="1"/>
  <c r="D153" i="50"/>
  <c r="H157" i="71"/>
  <c r="H211" i="71" s="1"/>
  <c r="H153" i="50"/>
  <c r="L157" i="71"/>
  <c r="L211" i="71" s="1"/>
  <c r="L153" i="50"/>
  <c r="P157" i="71"/>
  <c r="P211" i="71" s="1"/>
  <c r="P153" i="50"/>
  <c r="G157" i="47"/>
  <c r="D162" i="71"/>
  <c r="D157" i="47"/>
  <c r="H157" i="47"/>
  <c r="H162" i="71"/>
  <c r="P157" i="47"/>
  <c r="P162" i="71"/>
  <c r="Q164" i="47"/>
  <c r="F150" i="72"/>
  <c r="F205" i="72"/>
  <c r="J205" i="72"/>
  <c r="J150" i="72"/>
  <c r="N151" i="72"/>
  <c r="N164" i="47"/>
  <c r="F153" i="72"/>
  <c r="J153" i="72"/>
  <c r="N153" i="72"/>
  <c r="F155" i="72"/>
  <c r="F168" i="47"/>
  <c r="J154" i="72"/>
  <c r="N155" i="72"/>
  <c r="N168" i="47"/>
  <c r="J172" i="47"/>
  <c r="J172" i="50" s="1"/>
  <c r="D159" i="72"/>
  <c r="D173" i="50"/>
  <c r="H159" i="72"/>
  <c r="H173" i="50"/>
  <c r="L159" i="72"/>
  <c r="L173" i="50"/>
  <c r="P159" i="72"/>
  <c r="P173" i="50"/>
  <c r="E160" i="72"/>
  <c r="E174" i="50"/>
  <c r="I160" i="72"/>
  <c r="I214" i="72" s="1"/>
  <c r="I174" i="50"/>
  <c r="M160" i="72"/>
  <c r="M214" i="72" s="1"/>
  <c r="M174" i="50"/>
  <c r="Q160" i="72"/>
  <c r="Q214" i="72" s="1"/>
  <c r="Q174" i="50"/>
  <c r="G112" i="48"/>
  <c r="M112" i="48"/>
  <c r="D114" i="48"/>
  <c r="I114" i="48"/>
  <c r="O114" i="48"/>
  <c r="E115" i="48"/>
  <c r="J115" i="48"/>
  <c r="P115" i="48"/>
  <c r="B112" i="49"/>
  <c r="C112" i="49"/>
  <c r="H112" i="49"/>
  <c r="M112" i="49"/>
  <c r="E114" i="49"/>
  <c r="J114" i="49"/>
  <c r="O114" i="49"/>
  <c r="F115" i="49"/>
  <c r="K115" i="49"/>
  <c r="P115" i="49"/>
  <c r="B131" i="50"/>
  <c r="B171" i="50"/>
  <c r="I6" i="50"/>
  <c r="H14" i="50"/>
  <c r="I15" i="50"/>
  <c r="K17" i="50"/>
  <c r="L18" i="50"/>
  <c r="P22" i="50"/>
  <c r="L27" i="50"/>
  <c r="G34" i="50"/>
  <c r="H35" i="50"/>
  <c r="J37" i="50"/>
  <c r="K38" i="50"/>
  <c r="N41" i="50"/>
  <c r="E46" i="50"/>
  <c r="M48" i="50"/>
  <c r="C54" i="50"/>
  <c r="E56" i="50"/>
  <c r="F57" i="50"/>
  <c r="I60" i="50"/>
  <c r="D65" i="50"/>
  <c r="L67" i="50"/>
  <c r="D75" i="50"/>
  <c r="N91" i="50"/>
  <c r="C96" i="50"/>
  <c r="E98" i="50"/>
  <c r="H101" i="50"/>
  <c r="J103" i="50"/>
  <c r="C107" i="50"/>
  <c r="D108" i="50"/>
  <c r="K110" i="50"/>
  <c r="P115" i="50"/>
  <c r="Q116" i="50"/>
  <c r="C118" i="50"/>
  <c r="D119" i="50"/>
  <c r="N127" i="50"/>
  <c r="D129" i="50"/>
  <c r="H133" i="50"/>
  <c r="I134" i="50"/>
  <c r="J135" i="50"/>
  <c r="L137" i="50"/>
  <c r="M138" i="50"/>
  <c r="P141" i="50"/>
  <c r="E145" i="50"/>
  <c r="M146" i="50"/>
  <c r="C153" i="50"/>
  <c r="E155" i="50"/>
  <c r="F156" i="50"/>
  <c r="I159" i="50"/>
  <c r="J165" i="50"/>
  <c r="O170" i="50"/>
  <c r="P171" i="50"/>
  <c r="C174" i="50"/>
  <c r="F177" i="50"/>
  <c r="C319" i="64"/>
  <c r="C325" i="64"/>
  <c r="C367" i="64" s="1"/>
  <c r="C331" i="64"/>
  <c r="C16" i="54"/>
  <c r="C292" i="65"/>
  <c r="C298" i="65"/>
  <c r="C36" i="54"/>
  <c r="C287" i="66"/>
  <c r="C44" i="54"/>
  <c r="C294" i="66"/>
  <c r="C51" i="54"/>
  <c r="C299" i="66"/>
  <c r="C288" i="67"/>
  <c r="C295" i="67"/>
  <c r="C70" i="54"/>
  <c r="C301" i="67"/>
  <c r="C358" i="68"/>
  <c r="C85" i="54"/>
  <c r="C364" i="68"/>
  <c r="C460" i="68" s="1"/>
  <c r="C92" i="58"/>
  <c r="C370" i="68"/>
  <c r="C375" i="68"/>
  <c r="C100" i="54"/>
  <c r="C292" i="69"/>
  <c r="C298" i="69"/>
  <c r="C117" i="54"/>
  <c r="C287" i="70"/>
  <c r="C325" i="70" s="1"/>
  <c r="C125" i="54"/>
  <c r="C294" i="70"/>
  <c r="C299" i="70"/>
  <c r="C297" i="70" s="1"/>
  <c r="C279" i="71"/>
  <c r="C278" i="71" s="1"/>
  <c r="C146" i="54"/>
  <c r="C285" i="71"/>
  <c r="C291" i="71"/>
  <c r="C283" i="72"/>
  <c r="C169" i="58"/>
  <c r="C168" i="54"/>
  <c r="C288" i="72"/>
  <c r="C324" i="72" s="1"/>
  <c r="E319" i="64"/>
  <c r="I319" i="64"/>
  <c r="I4" i="54"/>
  <c r="M319" i="64"/>
  <c r="M4" i="54"/>
  <c r="Q319" i="64"/>
  <c r="Q4" i="54"/>
  <c r="G320" i="64"/>
  <c r="G362" i="64" s="1"/>
  <c r="K320" i="64"/>
  <c r="O320" i="64"/>
  <c r="G58" i="54"/>
  <c r="G301" i="66"/>
  <c r="K58" i="54"/>
  <c r="K301" i="66"/>
  <c r="K59" i="58"/>
  <c r="O58" i="54"/>
  <c r="O301" i="66"/>
  <c r="E302" i="66"/>
  <c r="E58" i="54"/>
  <c r="I302" i="66"/>
  <c r="I340" i="66" s="1"/>
  <c r="I58" i="54"/>
  <c r="M302" i="66"/>
  <c r="M58" i="54"/>
  <c r="Q302" i="66"/>
  <c r="G113" i="55"/>
  <c r="G313" i="69"/>
  <c r="G114" i="59"/>
  <c r="K113" i="55"/>
  <c r="K313" i="69"/>
  <c r="K114" i="59"/>
  <c r="O113" i="55"/>
  <c r="O113" i="59" s="1"/>
  <c r="O313" i="69"/>
  <c r="O114" i="59"/>
  <c r="E314" i="69"/>
  <c r="E113" i="55"/>
  <c r="E115" i="59"/>
  <c r="I314" i="69"/>
  <c r="I312" i="69" s="1"/>
  <c r="I115" i="59"/>
  <c r="I113" i="55"/>
  <c r="I113" i="59" s="1"/>
  <c r="M314" i="69"/>
  <c r="M115" i="59"/>
  <c r="M113" i="55"/>
  <c r="Q314" i="69"/>
  <c r="Q115" i="59"/>
  <c r="G334" i="69"/>
  <c r="K315" i="69"/>
  <c r="O315" i="69"/>
  <c r="C7" i="60"/>
  <c r="F430" i="68"/>
  <c r="F86" i="60"/>
  <c r="F85" i="57"/>
  <c r="J430" i="68"/>
  <c r="J86" i="60"/>
  <c r="J85" i="57"/>
  <c r="N430" i="68"/>
  <c r="N86" i="60"/>
  <c r="N85" i="57"/>
  <c r="E172" i="57"/>
  <c r="E341" i="72"/>
  <c r="E173" i="60"/>
  <c r="I172" i="57"/>
  <c r="I172" i="60" s="1"/>
  <c r="I341" i="72"/>
  <c r="I173" i="60"/>
  <c r="M172" i="57"/>
  <c r="M172" i="60" s="1"/>
  <c r="M341" i="72"/>
  <c r="M173" i="60"/>
  <c r="Q172" i="57"/>
  <c r="Q172" i="60" s="1"/>
  <c r="Q341" i="72"/>
  <c r="Q173" i="60"/>
  <c r="G342" i="72"/>
  <c r="G396" i="72" s="1"/>
  <c r="G174" i="60"/>
  <c r="G172" i="57"/>
  <c r="K342" i="72"/>
  <c r="K396" i="72" s="1"/>
  <c r="K174" i="60"/>
  <c r="O342" i="72"/>
  <c r="O396" i="72" s="1"/>
  <c r="O174" i="60"/>
  <c r="J94" i="59"/>
  <c r="L176" i="59"/>
  <c r="I28" i="60"/>
  <c r="L95" i="69"/>
  <c r="L133" i="69" s="1"/>
  <c r="I96" i="69"/>
  <c r="I94" i="69" s="1"/>
  <c r="F109" i="44"/>
  <c r="F98" i="69"/>
  <c r="K176" i="69"/>
  <c r="H178" i="69"/>
  <c r="H101" i="69"/>
  <c r="H177" i="69" s="1"/>
  <c r="E109" i="69"/>
  <c r="N128" i="44"/>
  <c r="N98" i="70"/>
  <c r="D101" i="70"/>
  <c r="P101" i="70"/>
  <c r="K105" i="70"/>
  <c r="M109" i="70"/>
  <c r="G144" i="44"/>
  <c r="G95" i="71"/>
  <c r="F146" i="44"/>
  <c r="F97" i="71"/>
  <c r="K99" i="71"/>
  <c r="K135" i="71" s="1"/>
  <c r="K100" i="71"/>
  <c r="D104" i="71"/>
  <c r="P104" i="71"/>
  <c r="P98" i="71" s="1"/>
  <c r="E108" i="71"/>
  <c r="M108" i="71"/>
  <c r="B154" i="44"/>
  <c r="B106" i="71"/>
  <c r="B104" i="71" s="1"/>
  <c r="L162" i="44"/>
  <c r="L95" i="72"/>
  <c r="Q96" i="72"/>
  <c r="K168" i="44"/>
  <c r="K166" i="44" s="1"/>
  <c r="K101" i="72"/>
  <c r="L168" i="44"/>
  <c r="L102" i="72"/>
  <c r="I103" i="72"/>
  <c r="Q103" i="72"/>
  <c r="F172" i="44"/>
  <c r="F105" i="72"/>
  <c r="N172" i="44"/>
  <c r="N105" i="72"/>
  <c r="B144" i="64"/>
  <c r="B82" i="45"/>
  <c r="B138" i="68"/>
  <c r="B136" i="68" s="1"/>
  <c r="B100" i="45"/>
  <c r="B156" i="68"/>
  <c r="B109" i="45"/>
  <c r="B117" i="69"/>
  <c r="B138" i="70"/>
  <c r="C4" i="45"/>
  <c r="C128" i="64"/>
  <c r="K4" i="45"/>
  <c r="K128" i="64"/>
  <c r="H4" i="45"/>
  <c r="H129" i="64"/>
  <c r="I7" i="45"/>
  <c r="I131" i="64"/>
  <c r="C16" i="45"/>
  <c r="C140" i="64"/>
  <c r="D16" i="45"/>
  <c r="D141" i="64"/>
  <c r="P16" i="45"/>
  <c r="P141" i="64"/>
  <c r="P139" i="64" s="1"/>
  <c r="I19" i="45"/>
  <c r="I143" i="64"/>
  <c r="Q19" i="45"/>
  <c r="Q143" i="64"/>
  <c r="G116" i="65"/>
  <c r="M121" i="65"/>
  <c r="N122" i="65"/>
  <c r="O123" i="65"/>
  <c r="L124" i="65"/>
  <c r="J127" i="65"/>
  <c r="H47" i="45"/>
  <c r="H117" i="66"/>
  <c r="P47" i="45"/>
  <c r="P117" i="66"/>
  <c r="K119" i="66"/>
  <c r="C51" i="45"/>
  <c r="C121" i="66"/>
  <c r="K51" i="45"/>
  <c r="K121" i="66"/>
  <c r="M125" i="66"/>
  <c r="J126" i="66"/>
  <c r="J124" i="66" s="1"/>
  <c r="N114" i="67"/>
  <c r="O115" i="67"/>
  <c r="Q116" i="67"/>
  <c r="L68" i="45"/>
  <c r="L119" i="67"/>
  <c r="E70" i="45"/>
  <c r="E121" i="67"/>
  <c r="Q70" i="45"/>
  <c r="Q121" i="67"/>
  <c r="N124" i="67"/>
  <c r="O74" i="45"/>
  <c r="O68" i="45" s="1"/>
  <c r="O126" i="67"/>
  <c r="H127" i="67"/>
  <c r="P127" i="67"/>
  <c r="D136" i="68"/>
  <c r="K85" i="45"/>
  <c r="K140" i="68"/>
  <c r="D143" i="68"/>
  <c r="L143" i="68"/>
  <c r="E89" i="45"/>
  <c r="E145" i="68"/>
  <c r="M89" i="45"/>
  <c r="M145" i="68"/>
  <c r="M143" i="68" s="1"/>
  <c r="Q89" i="45"/>
  <c r="Q145" i="68"/>
  <c r="J148" i="68"/>
  <c r="C149" i="68"/>
  <c r="K149" i="68"/>
  <c r="D150" i="68"/>
  <c r="L150" i="68"/>
  <c r="E155" i="68"/>
  <c r="M155" i="68"/>
  <c r="F156" i="68"/>
  <c r="N156" i="68"/>
  <c r="N154" i="68" s="1"/>
  <c r="G157" i="68"/>
  <c r="K157" i="68"/>
  <c r="O157" i="68"/>
  <c r="C106" i="45"/>
  <c r="C114" i="69"/>
  <c r="K106" i="45"/>
  <c r="K114" i="69"/>
  <c r="L134" i="69"/>
  <c r="D117" i="69"/>
  <c r="P117" i="69"/>
  <c r="L195" i="69"/>
  <c r="L138" i="69"/>
  <c r="N120" i="69"/>
  <c r="N197" i="69"/>
  <c r="N140" i="69"/>
  <c r="K198" i="69"/>
  <c r="K141" i="69"/>
  <c r="J117" i="45"/>
  <c r="J125" i="69"/>
  <c r="G117" i="45"/>
  <c r="G126" i="69"/>
  <c r="G124" i="69" s="1"/>
  <c r="O117" i="45"/>
  <c r="O126" i="69"/>
  <c r="J147" i="69"/>
  <c r="N133" i="70"/>
  <c r="O134" i="70"/>
  <c r="H128" i="45"/>
  <c r="H117" i="70"/>
  <c r="K119" i="70"/>
  <c r="D132" i="45"/>
  <c r="D121" i="70"/>
  <c r="E132" i="45"/>
  <c r="E122" i="70"/>
  <c r="M132" i="45"/>
  <c r="M122" i="70"/>
  <c r="J142" i="70"/>
  <c r="K124" i="70"/>
  <c r="K144" i="70"/>
  <c r="L145" i="70"/>
  <c r="N127" i="70"/>
  <c r="N147" i="70"/>
  <c r="I144" i="45"/>
  <c r="I113" i="71"/>
  <c r="K146" i="45"/>
  <c r="K115" i="71"/>
  <c r="J135" i="71"/>
  <c r="C120" i="71"/>
  <c r="O120" i="71"/>
  <c r="H121" i="71"/>
  <c r="F123" i="71"/>
  <c r="C124" i="71"/>
  <c r="K124" i="71"/>
  <c r="C126" i="71"/>
  <c r="O126" i="71"/>
  <c r="P127" i="71"/>
  <c r="M112" i="72"/>
  <c r="J164" i="45"/>
  <c r="J115" i="72"/>
  <c r="I117" i="72"/>
  <c r="D168" i="45"/>
  <c r="D119" i="72"/>
  <c r="P168" i="45"/>
  <c r="P119" i="72"/>
  <c r="M168" i="45"/>
  <c r="M120" i="72"/>
  <c r="F121" i="72"/>
  <c r="N121" i="72"/>
  <c r="F172" i="45"/>
  <c r="F123" i="72"/>
  <c r="N172" i="45"/>
  <c r="N123" i="72"/>
  <c r="O172" i="45"/>
  <c r="O124" i="72"/>
  <c r="G175" i="45"/>
  <c r="G126" i="72"/>
  <c r="L127" i="72"/>
  <c r="B170" i="64"/>
  <c r="B187" i="64"/>
  <c r="B250" i="64" s="1"/>
  <c r="B22" i="50"/>
  <c r="B153" i="67"/>
  <c r="B210" i="67" s="1"/>
  <c r="B65" i="50"/>
  <c r="B166" i="67"/>
  <c r="B188" i="68"/>
  <c r="B86" i="50"/>
  <c r="B200" i="68"/>
  <c r="B98" i="50"/>
  <c r="B157" i="69"/>
  <c r="B112" i="50"/>
  <c r="B160" i="72"/>
  <c r="B214" i="72" s="1"/>
  <c r="B174" i="50"/>
  <c r="G173" i="64"/>
  <c r="G8" i="50"/>
  <c r="D182" i="64"/>
  <c r="D17" i="50"/>
  <c r="L182" i="64"/>
  <c r="L17" i="50"/>
  <c r="E183" i="64"/>
  <c r="E246" i="64" s="1"/>
  <c r="E18" i="50"/>
  <c r="Q183" i="64"/>
  <c r="Q246" i="64" s="1"/>
  <c r="Q18" i="50"/>
  <c r="I185" i="64"/>
  <c r="F186" i="64"/>
  <c r="C187" i="64"/>
  <c r="C250" i="64" s="1"/>
  <c r="C22" i="50"/>
  <c r="P25" i="47"/>
  <c r="P152" i="65"/>
  <c r="M153" i="65"/>
  <c r="M210" i="65" s="1"/>
  <c r="M27" i="50"/>
  <c r="I155" i="65"/>
  <c r="I29" i="50"/>
  <c r="Q155" i="65"/>
  <c r="Q29" i="50"/>
  <c r="J220" i="65"/>
  <c r="C152" i="66"/>
  <c r="O152" i="66"/>
  <c r="H44" i="47"/>
  <c r="H153" i="66"/>
  <c r="H210" i="66" s="1"/>
  <c r="H46" i="50"/>
  <c r="M212" i="66"/>
  <c r="M154" i="66"/>
  <c r="L157" i="66"/>
  <c r="M51" i="47"/>
  <c r="M159" i="66"/>
  <c r="Q51" i="47"/>
  <c r="Q159" i="66"/>
  <c r="H163" i="66"/>
  <c r="H56" i="50"/>
  <c r="P163" i="66"/>
  <c r="P56" i="50"/>
  <c r="I164" i="66"/>
  <c r="I221" i="66" s="1"/>
  <c r="I57" i="50"/>
  <c r="Q164" i="66"/>
  <c r="Q57" i="50"/>
  <c r="F166" i="66"/>
  <c r="C167" i="66"/>
  <c r="C224" i="66" s="1"/>
  <c r="C60" i="50"/>
  <c r="D152" i="67"/>
  <c r="P152" i="67"/>
  <c r="M153" i="67"/>
  <c r="M210" i="67" s="1"/>
  <c r="M65" i="50"/>
  <c r="K155" i="67"/>
  <c r="K67" i="50"/>
  <c r="H157" i="67"/>
  <c r="P157" i="67"/>
  <c r="F159" i="67"/>
  <c r="C160" i="67"/>
  <c r="C217" i="67" s="1"/>
  <c r="C72" i="50"/>
  <c r="O160" i="67"/>
  <c r="O217" i="67" s="1"/>
  <c r="O72" i="50"/>
  <c r="L161" i="67"/>
  <c r="L218" i="67" s="1"/>
  <c r="L73" i="50"/>
  <c r="J163" i="67"/>
  <c r="J75" i="50"/>
  <c r="G164" i="67"/>
  <c r="G221" i="67" s="1"/>
  <c r="G76" i="50"/>
  <c r="O164" i="67"/>
  <c r="O221" i="67" s="1"/>
  <c r="O76" i="50"/>
  <c r="H166" i="67"/>
  <c r="E167" i="67"/>
  <c r="E224" i="67" s="1"/>
  <c r="E79" i="50"/>
  <c r="M167" i="67"/>
  <c r="M224" i="67" s="1"/>
  <c r="M79" i="50"/>
  <c r="O82" i="47"/>
  <c r="O185" i="68"/>
  <c r="L82" i="47"/>
  <c r="L186" i="68"/>
  <c r="L258" i="68" s="1"/>
  <c r="L84" i="50"/>
  <c r="C188" i="68"/>
  <c r="C86" i="50"/>
  <c r="G192" i="68"/>
  <c r="D193" i="68"/>
  <c r="D265" i="68" s="1"/>
  <c r="D91" i="50"/>
  <c r="P193" i="68"/>
  <c r="P265" i="68" s="1"/>
  <c r="P91" i="50"/>
  <c r="M194" i="68"/>
  <c r="Q194" i="68"/>
  <c r="G200" i="68"/>
  <c r="G98" i="50"/>
  <c r="H201" i="68"/>
  <c r="H273" i="68" s="1"/>
  <c r="H99" i="50"/>
  <c r="C100" i="47"/>
  <c r="C203" i="68"/>
  <c r="C101" i="50"/>
  <c r="D204" i="68"/>
  <c r="D106" i="47"/>
  <c r="D152" i="69"/>
  <c r="D107" i="50"/>
  <c r="P106" i="47"/>
  <c r="P152" i="69"/>
  <c r="P107" i="50"/>
  <c r="I153" i="69"/>
  <c r="I210" i="69" s="1"/>
  <c r="I108" i="50"/>
  <c r="J109" i="47"/>
  <c r="J155" i="69"/>
  <c r="J110" i="50"/>
  <c r="F160" i="69"/>
  <c r="F217" i="69" s="1"/>
  <c r="F115" i="50"/>
  <c r="O166" i="69"/>
  <c r="L167" i="69"/>
  <c r="L224" i="69" s="1"/>
  <c r="L122" i="50"/>
  <c r="K152" i="70"/>
  <c r="K126" i="50"/>
  <c r="H153" i="70"/>
  <c r="H210" i="70" s="1"/>
  <c r="H127" i="50"/>
  <c r="K155" i="70"/>
  <c r="K129" i="50"/>
  <c r="H157" i="70"/>
  <c r="H131" i="50"/>
  <c r="C159" i="70"/>
  <c r="C133" i="50"/>
  <c r="O159" i="70"/>
  <c r="O133" i="50"/>
  <c r="H160" i="70"/>
  <c r="H217" i="70" s="1"/>
  <c r="H134" i="50"/>
  <c r="I161" i="70"/>
  <c r="I218" i="70" s="1"/>
  <c r="I135" i="50"/>
  <c r="G163" i="70"/>
  <c r="G137" i="50"/>
  <c r="D164" i="70"/>
  <c r="D221" i="70" s="1"/>
  <c r="D138" i="50"/>
  <c r="J149" i="71"/>
  <c r="J145" i="50"/>
  <c r="M154" i="47"/>
  <c r="M154" i="50" s="1"/>
  <c r="M159" i="71"/>
  <c r="K162" i="71"/>
  <c r="M162" i="47"/>
  <c r="M149" i="72"/>
  <c r="M163" i="50"/>
  <c r="M151" i="72"/>
  <c r="M165" i="50"/>
  <c r="E153" i="72"/>
  <c r="Q166" i="47"/>
  <c r="Q153" i="72"/>
  <c r="K172" i="47"/>
  <c r="K172" i="50" s="1"/>
  <c r="K159" i="72"/>
  <c r="K173" i="50"/>
  <c r="H172" i="47"/>
  <c r="H172" i="50" s="1"/>
  <c r="H160" i="72"/>
  <c r="H214" i="72" s="1"/>
  <c r="H174" i="50"/>
  <c r="J162" i="72"/>
  <c r="G175" i="47"/>
  <c r="G163" i="72"/>
  <c r="G217" i="72" s="1"/>
  <c r="G177" i="50"/>
  <c r="K112" i="48"/>
  <c r="L112" i="49"/>
  <c r="N114" i="49"/>
  <c r="B126" i="50"/>
  <c r="C34" i="50"/>
  <c r="G38" i="50"/>
  <c r="J41" i="50"/>
  <c r="N53" i="50"/>
  <c r="O96" i="50"/>
  <c r="Q144" i="50"/>
  <c r="N152" i="50"/>
  <c r="Q155" i="50"/>
  <c r="O306" i="72"/>
  <c r="B97" i="69"/>
  <c r="F94" i="69"/>
  <c r="J94" i="69"/>
  <c r="N94" i="69"/>
  <c r="D109" i="44"/>
  <c r="D98" i="69"/>
  <c r="H109" i="44"/>
  <c r="H98" i="69"/>
  <c r="L109" i="44"/>
  <c r="L98" i="69"/>
  <c r="L97" i="69" s="1"/>
  <c r="P109" i="44"/>
  <c r="P98" i="69"/>
  <c r="E176" i="69"/>
  <c r="I176" i="69"/>
  <c r="M176" i="69"/>
  <c r="Q176" i="69"/>
  <c r="F102" i="69"/>
  <c r="F114" i="48"/>
  <c r="J102" i="69"/>
  <c r="J114" i="48"/>
  <c r="N102" i="69"/>
  <c r="N114" i="48"/>
  <c r="C103" i="69"/>
  <c r="C115" i="48"/>
  <c r="G103" i="69"/>
  <c r="G179" i="69" s="1"/>
  <c r="G115" i="48"/>
  <c r="K103" i="69"/>
  <c r="K115" i="48"/>
  <c r="O103" i="69"/>
  <c r="O179" i="69" s="1"/>
  <c r="O115" i="48"/>
  <c r="D104" i="69"/>
  <c r="H104" i="69"/>
  <c r="L104" i="69"/>
  <c r="P104" i="69"/>
  <c r="P142" i="69" s="1"/>
  <c r="E105" i="69"/>
  <c r="I105" i="69"/>
  <c r="M105" i="69"/>
  <c r="Q105" i="69"/>
  <c r="C108" i="69"/>
  <c r="G108" i="69"/>
  <c r="K108" i="69"/>
  <c r="O108" i="69"/>
  <c r="B101" i="70"/>
  <c r="F94" i="70"/>
  <c r="J94" i="70"/>
  <c r="N94" i="70"/>
  <c r="D128" i="44"/>
  <c r="D98" i="70"/>
  <c r="H128" i="44"/>
  <c r="H98" i="70"/>
  <c r="L128" i="44"/>
  <c r="L98" i="70"/>
  <c r="P128" i="44"/>
  <c r="P98" i="70"/>
  <c r="E106" i="70"/>
  <c r="I106" i="70"/>
  <c r="M106" i="70"/>
  <c r="Q106" i="70"/>
  <c r="F107" i="70"/>
  <c r="J107" i="70"/>
  <c r="N107" i="70"/>
  <c r="C108" i="70"/>
  <c r="G108" i="70"/>
  <c r="K108" i="70"/>
  <c r="O108" i="70"/>
  <c r="E94" i="71"/>
  <c r="I144" i="44"/>
  <c r="I95" i="71"/>
  <c r="M94" i="71"/>
  <c r="Q94" i="71"/>
  <c r="D146" i="44"/>
  <c r="D97" i="71"/>
  <c r="H146" i="44"/>
  <c r="H97" i="71"/>
  <c r="H133" i="71" s="1"/>
  <c r="L146" i="44"/>
  <c r="L97" i="71"/>
  <c r="L133" i="71" s="1"/>
  <c r="P146" i="44"/>
  <c r="P97" i="71"/>
  <c r="E101" i="71"/>
  <c r="I101" i="71"/>
  <c r="M101" i="71"/>
  <c r="Q101" i="71"/>
  <c r="F102" i="71"/>
  <c r="J102" i="71"/>
  <c r="N102" i="71"/>
  <c r="C103" i="71"/>
  <c r="G103" i="71"/>
  <c r="K103" i="71"/>
  <c r="O103" i="71"/>
  <c r="O139" i="71" s="1"/>
  <c r="Q154" i="44"/>
  <c r="F154" i="44"/>
  <c r="F105" i="71"/>
  <c r="J154" i="44"/>
  <c r="J105" i="71"/>
  <c r="N154" i="44"/>
  <c r="N105" i="71"/>
  <c r="C154" i="44"/>
  <c r="C106" i="71"/>
  <c r="G154" i="44"/>
  <c r="G106" i="71"/>
  <c r="G104" i="71" s="1"/>
  <c r="K154" i="44"/>
  <c r="K106" i="71"/>
  <c r="K104" i="71" s="1"/>
  <c r="O154" i="44"/>
  <c r="O106" i="71"/>
  <c r="O104" i="71" s="1"/>
  <c r="C107" i="71"/>
  <c r="G107" i="71"/>
  <c r="K107" i="71"/>
  <c r="O107" i="71"/>
  <c r="D157" i="44"/>
  <c r="D109" i="71"/>
  <c r="H157" i="44"/>
  <c r="H109" i="71"/>
  <c r="H107" i="71" s="1"/>
  <c r="L157" i="44"/>
  <c r="L109" i="71"/>
  <c r="L107" i="71" s="1"/>
  <c r="P157" i="44"/>
  <c r="P109" i="71"/>
  <c r="P107" i="71" s="1"/>
  <c r="B97" i="72"/>
  <c r="B96" i="71"/>
  <c r="B107" i="71"/>
  <c r="G162" i="44"/>
  <c r="O162" i="44"/>
  <c r="F95" i="72"/>
  <c r="J95" i="72"/>
  <c r="N95" i="72"/>
  <c r="D164" i="44"/>
  <c r="L164" i="44"/>
  <c r="C164" i="44"/>
  <c r="C97" i="72"/>
  <c r="G164" i="44"/>
  <c r="G97" i="72"/>
  <c r="K164" i="44"/>
  <c r="K97" i="72"/>
  <c r="O164" i="44"/>
  <c r="O97" i="72"/>
  <c r="E100" i="72"/>
  <c r="I100" i="72"/>
  <c r="M100" i="72"/>
  <c r="Q100" i="72"/>
  <c r="I172" i="44"/>
  <c r="P104" i="72"/>
  <c r="P175" i="44"/>
  <c r="F175" i="44"/>
  <c r="F108" i="72"/>
  <c r="J175" i="44"/>
  <c r="J108" i="72"/>
  <c r="N175" i="44"/>
  <c r="N108" i="72"/>
  <c r="C175" i="44"/>
  <c r="C109" i="72"/>
  <c r="C107" i="72" s="1"/>
  <c r="G175" i="44"/>
  <c r="G109" i="72"/>
  <c r="K175" i="44"/>
  <c r="K109" i="72"/>
  <c r="K107" i="72" s="1"/>
  <c r="O175" i="44"/>
  <c r="O109" i="72"/>
  <c r="B25" i="45"/>
  <c r="B74" i="45"/>
  <c r="B136" i="64"/>
  <c r="B113" i="65"/>
  <c r="B121" i="65"/>
  <c r="B122" i="66"/>
  <c r="B120" i="66" s="1"/>
  <c r="B127" i="66"/>
  <c r="B116" i="67"/>
  <c r="B123" i="67"/>
  <c r="B147" i="68"/>
  <c r="B133" i="69"/>
  <c r="B197" i="69"/>
  <c r="B120" i="69"/>
  <c r="B140" i="69"/>
  <c r="B145" i="69"/>
  <c r="B141" i="70"/>
  <c r="B147" i="70"/>
  <c r="B117" i="71"/>
  <c r="B122" i="71"/>
  <c r="B141" i="71"/>
  <c r="B112" i="72"/>
  <c r="B138" i="72"/>
  <c r="B144" i="72"/>
  <c r="E127" i="64"/>
  <c r="M127" i="64"/>
  <c r="C130" i="64"/>
  <c r="G130" i="64"/>
  <c r="K130" i="64"/>
  <c r="O130" i="64"/>
  <c r="D133" i="64"/>
  <c r="H133" i="64"/>
  <c r="L133" i="64"/>
  <c r="P133" i="64"/>
  <c r="E134" i="64"/>
  <c r="I134" i="64"/>
  <c r="M134" i="64"/>
  <c r="Q134" i="64"/>
  <c r="Q12" i="45"/>
  <c r="F12" i="45"/>
  <c r="F136" i="64"/>
  <c r="J12" i="45"/>
  <c r="J136" i="64"/>
  <c r="N12" i="45"/>
  <c r="N136" i="64"/>
  <c r="E139" i="64"/>
  <c r="I139" i="64"/>
  <c r="M139" i="64"/>
  <c r="Q139" i="64"/>
  <c r="D19" i="45"/>
  <c r="K142" i="64"/>
  <c r="Q25" i="45"/>
  <c r="F25" i="45"/>
  <c r="F114" i="65"/>
  <c r="J25" i="45"/>
  <c r="J114" i="65"/>
  <c r="N25" i="45"/>
  <c r="N114" i="65"/>
  <c r="K28" i="45"/>
  <c r="E117" i="65"/>
  <c r="I117" i="65"/>
  <c r="M28" i="45"/>
  <c r="M117" i="65"/>
  <c r="Q28" i="45"/>
  <c r="Q117" i="65"/>
  <c r="H32" i="45"/>
  <c r="C120" i="65"/>
  <c r="G120" i="65"/>
  <c r="O120" i="65"/>
  <c r="H36" i="45"/>
  <c r="Q36" i="45"/>
  <c r="F36" i="45"/>
  <c r="F125" i="65"/>
  <c r="J36" i="45"/>
  <c r="J125" i="65"/>
  <c r="N36" i="45"/>
  <c r="N125" i="65"/>
  <c r="C36" i="45"/>
  <c r="C126" i="65"/>
  <c r="K36" i="45"/>
  <c r="K126" i="65"/>
  <c r="O36" i="45"/>
  <c r="O126" i="65"/>
  <c r="O124" i="65" s="1"/>
  <c r="K39" i="45"/>
  <c r="D128" i="65"/>
  <c r="H128" i="65"/>
  <c r="L39" i="45"/>
  <c r="L128" i="65"/>
  <c r="P128" i="65"/>
  <c r="E129" i="65"/>
  <c r="I129" i="65"/>
  <c r="M129" i="65"/>
  <c r="Q129" i="65"/>
  <c r="K44" i="45"/>
  <c r="D113" i="66"/>
  <c r="H44" i="45"/>
  <c r="H114" i="66"/>
  <c r="L113" i="66"/>
  <c r="P44" i="45"/>
  <c r="P114" i="66"/>
  <c r="F116" i="66"/>
  <c r="J116" i="66"/>
  <c r="N116" i="66"/>
  <c r="I119" i="66"/>
  <c r="Q119" i="66"/>
  <c r="N51" i="45"/>
  <c r="E121" i="66"/>
  <c r="I121" i="66"/>
  <c r="M121" i="66"/>
  <c r="Q121" i="66"/>
  <c r="F122" i="66"/>
  <c r="F120" i="66" s="1"/>
  <c r="J122" i="66"/>
  <c r="J120" i="66" s="1"/>
  <c r="N122" i="66"/>
  <c r="C123" i="66"/>
  <c r="G123" i="66"/>
  <c r="K123" i="66"/>
  <c r="O123" i="66"/>
  <c r="C55" i="45"/>
  <c r="C125" i="66"/>
  <c r="G124" i="66"/>
  <c r="K55" i="45"/>
  <c r="K49" i="45" s="1"/>
  <c r="K125" i="66"/>
  <c r="O124" i="66"/>
  <c r="I58" i="45"/>
  <c r="C127" i="66"/>
  <c r="G127" i="66"/>
  <c r="K127" i="66"/>
  <c r="O127" i="66"/>
  <c r="D58" i="45"/>
  <c r="D129" i="66"/>
  <c r="H58" i="45"/>
  <c r="H129" i="66"/>
  <c r="L58" i="45"/>
  <c r="L129" i="66"/>
  <c r="P58" i="45"/>
  <c r="P129" i="66"/>
  <c r="E63" i="45"/>
  <c r="M63" i="45"/>
  <c r="H113" i="67"/>
  <c r="L113" i="67"/>
  <c r="M66" i="45"/>
  <c r="C117" i="67"/>
  <c r="G117" i="67"/>
  <c r="K117" i="67"/>
  <c r="O117" i="67"/>
  <c r="D70" i="45"/>
  <c r="C121" i="67"/>
  <c r="G121" i="67"/>
  <c r="K121" i="67"/>
  <c r="O121" i="67"/>
  <c r="D122" i="67"/>
  <c r="H122" i="67"/>
  <c r="H120" i="67" s="1"/>
  <c r="L122" i="67"/>
  <c r="L120" i="67" s="1"/>
  <c r="P122" i="67"/>
  <c r="E123" i="67"/>
  <c r="I123" i="67"/>
  <c r="M123" i="67"/>
  <c r="Q123" i="67"/>
  <c r="H124" i="67"/>
  <c r="P124" i="67"/>
  <c r="H77" i="45"/>
  <c r="P77" i="45"/>
  <c r="F128" i="67"/>
  <c r="J128" i="67"/>
  <c r="N128" i="67"/>
  <c r="C129" i="67"/>
  <c r="G129" i="67"/>
  <c r="K129" i="67"/>
  <c r="K127" i="67" s="1"/>
  <c r="O129" i="67"/>
  <c r="D82" i="45"/>
  <c r="O82" i="45"/>
  <c r="F136" i="68"/>
  <c r="J136" i="68"/>
  <c r="E139" i="68"/>
  <c r="I139" i="68"/>
  <c r="M139" i="68"/>
  <c r="Q139" i="68"/>
  <c r="E142" i="68"/>
  <c r="I142" i="68"/>
  <c r="Q142" i="68"/>
  <c r="F144" i="68"/>
  <c r="J144" i="68"/>
  <c r="N144" i="68"/>
  <c r="C145" i="68"/>
  <c r="G145" i="68"/>
  <c r="G143" i="68" s="1"/>
  <c r="K145" i="68"/>
  <c r="O145" i="68"/>
  <c r="D146" i="68"/>
  <c r="H146" i="68"/>
  <c r="L146" i="68"/>
  <c r="P146" i="68"/>
  <c r="J93" i="45"/>
  <c r="D147" i="68"/>
  <c r="H147" i="68"/>
  <c r="L147" i="68"/>
  <c r="P147" i="68"/>
  <c r="E93" i="45"/>
  <c r="E149" i="68"/>
  <c r="E147" i="68" s="1"/>
  <c r="I93" i="45"/>
  <c r="I149" i="68"/>
  <c r="I147" i="68" s="1"/>
  <c r="M93" i="45"/>
  <c r="M149" i="68"/>
  <c r="M147" i="68" s="1"/>
  <c r="Q93" i="45"/>
  <c r="Q149" i="68"/>
  <c r="F97" i="45"/>
  <c r="C97" i="45"/>
  <c r="C152" i="68"/>
  <c r="K97" i="45"/>
  <c r="K152" i="68"/>
  <c r="O97" i="45"/>
  <c r="O152" i="68"/>
  <c r="O154" i="68"/>
  <c r="N106" i="45"/>
  <c r="E114" i="69"/>
  <c r="I114" i="69"/>
  <c r="M114" i="69"/>
  <c r="Q114" i="69"/>
  <c r="F115" i="69"/>
  <c r="J115" i="69"/>
  <c r="N115" i="69"/>
  <c r="D109" i="45"/>
  <c r="F109" i="45"/>
  <c r="F117" i="69"/>
  <c r="J116" i="69"/>
  <c r="J136" i="69"/>
  <c r="N109" i="45"/>
  <c r="N117" i="69"/>
  <c r="F119" i="69"/>
  <c r="F112" i="49"/>
  <c r="J119" i="69"/>
  <c r="J112" i="49"/>
  <c r="N119" i="69"/>
  <c r="N112" i="49"/>
  <c r="E113" i="45"/>
  <c r="E113" i="49" s="1"/>
  <c r="M113" i="45"/>
  <c r="M113" i="49" s="1"/>
  <c r="D121" i="69"/>
  <c r="D114" i="49"/>
  <c r="H121" i="69"/>
  <c r="H114" i="49"/>
  <c r="L121" i="69"/>
  <c r="L114" i="49"/>
  <c r="P121" i="69"/>
  <c r="P114" i="49"/>
  <c r="E122" i="69"/>
  <c r="E120" i="69" s="1"/>
  <c r="E115" i="49"/>
  <c r="I122" i="69"/>
  <c r="I115" i="49"/>
  <c r="M122" i="69"/>
  <c r="M120" i="69" s="1"/>
  <c r="M115" i="49"/>
  <c r="Q122" i="69"/>
  <c r="Q115" i="49"/>
  <c r="F123" i="69"/>
  <c r="J123" i="69"/>
  <c r="N123" i="69"/>
  <c r="K117" i="45"/>
  <c r="D125" i="69"/>
  <c r="H125" i="69"/>
  <c r="L117" i="45"/>
  <c r="L125" i="69"/>
  <c r="P117" i="45"/>
  <c r="P125" i="69"/>
  <c r="E126" i="69"/>
  <c r="I126" i="69"/>
  <c r="M126" i="69"/>
  <c r="Q126" i="69"/>
  <c r="D127" i="69"/>
  <c r="D147" i="69"/>
  <c r="H147" i="69"/>
  <c r="L127" i="69"/>
  <c r="L147" i="69"/>
  <c r="P147" i="69"/>
  <c r="D113" i="70"/>
  <c r="D133" i="70"/>
  <c r="H133" i="70"/>
  <c r="L133" i="70"/>
  <c r="L113" i="70"/>
  <c r="P133" i="70"/>
  <c r="E134" i="70"/>
  <c r="I134" i="70"/>
  <c r="M134" i="70"/>
  <c r="Q134" i="70"/>
  <c r="F128" i="45"/>
  <c r="F117" i="70"/>
  <c r="J128" i="45"/>
  <c r="J117" i="70"/>
  <c r="N128" i="45"/>
  <c r="N117" i="70"/>
  <c r="E138" i="70"/>
  <c r="I138" i="70"/>
  <c r="M138" i="70"/>
  <c r="Q138" i="70"/>
  <c r="O132" i="45"/>
  <c r="F132" i="45"/>
  <c r="F121" i="70"/>
  <c r="J132" i="45"/>
  <c r="J121" i="70"/>
  <c r="N132" i="45"/>
  <c r="N121" i="70"/>
  <c r="C141" i="70"/>
  <c r="G141" i="70"/>
  <c r="K141" i="70"/>
  <c r="O141" i="70"/>
  <c r="D142" i="70"/>
  <c r="H142" i="70"/>
  <c r="L142" i="70"/>
  <c r="P142" i="70"/>
  <c r="K136" i="45"/>
  <c r="K130" i="45" s="1"/>
  <c r="E125" i="70"/>
  <c r="I125" i="70"/>
  <c r="M125" i="70"/>
  <c r="Q125" i="70"/>
  <c r="F126" i="70"/>
  <c r="J126" i="70"/>
  <c r="N126" i="70"/>
  <c r="F139" i="45"/>
  <c r="D128" i="70"/>
  <c r="H128" i="70"/>
  <c r="L128" i="70"/>
  <c r="P128" i="70"/>
  <c r="E129" i="70"/>
  <c r="I129" i="70"/>
  <c r="M129" i="70"/>
  <c r="Q129" i="70"/>
  <c r="C144" i="45"/>
  <c r="C113" i="71"/>
  <c r="G144" i="45"/>
  <c r="G113" i="71"/>
  <c r="K144" i="45"/>
  <c r="K113" i="71"/>
  <c r="O144" i="45"/>
  <c r="O113" i="71"/>
  <c r="E146" i="45"/>
  <c r="E115" i="71"/>
  <c r="I146" i="45"/>
  <c r="I115" i="71"/>
  <c r="M146" i="45"/>
  <c r="M115" i="71"/>
  <c r="Q146" i="45"/>
  <c r="Q115" i="71"/>
  <c r="D117" i="71"/>
  <c r="H117" i="71"/>
  <c r="L117" i="71"/>
  <c r="P117" i="71"/>
  <c r="D119" i="71"/>
  <c r="H119" i="71"/>
  <c r="L119" i="71"/>
  <c r="P119" i="71"/>
  <c r="E120" i="71"/>
  <c r="I120" i="71"/>
  <c r="M120" i="71"/>
  <c r="Q120" i="71"/>
  <c r="F121" i="71"/>
  <c r="J121" i="71"/>
  <c r="N121" i="71"/>
  <c r="F154" i="45"/>
  <c r="D123" i="71"/>
  <c r="H123" i="71"/>
  <c r="L123" i="71"/>
  <c r="P123" i="71"/>
  <c r="E124" i="71"/>
  <c r="I124" i="71"/>
  <c r="M124" i="71"/>
  <c r="Q124" i="71"/>
  <c r="E126" i="71"/>
  <c r="I126" i="71"/>
  <c r="M126" i="71"/>
  <c r="Q126" i="71"/>
  <c r="F127" i="71"/>
  <c r="J127" i="71"/>
  <c r="N127" i="71"/>
  <c r="C113" i="72"/>
  <c r="G113" i="72"/>
  <c r="K113" i="72"/>
  <c r="O113" i="72"/>
  <c r="D164" i="45"/>
  <c r="D115" i="72"/>
  <c r="H164" i="45"/>
  <c r="H115" i="72"/>
  <c r="L164" i="45"/>
  <c r="L115" i="72"/>
  <c r="P164" i="45"/>
  <c r="P115" i="72"/>
  <c r="C117" i="72"/>
  <c r="G117" i="72"/>
  <c r="K117" i="72"/>
  <c r="O117" i="72"/>
  <c r="F168" i="45"/>
  <c r="F119" i="72"/>
  <c r="J168" i="45"/>
  <c r="J119" i="72"/>
  <c r="N168" i="45"/>
  <c r="N119" i="72"/>
  <c r="C138" i="72"/>
  <c r="G168" i="45"/>
  <c r="G120" i="72"/>
  <c r="K138" i="72"/>
  <c r="O168" i="45"/>
  <c r="O120" i="72"/>
  <c r="D139" i="72"/>
  <c r="H139" i="72"/>
  <c r="L139" i="72"/>
  <c r="P139" i="72"/>
  <c r="D172" i="45"/>
  <c r="D123" i="72"/>
  <c r="H172" i="45"/>
  <c r="H123" i="72"/>
  <c r="L172" i="45"/>
  <c r="L123" i="72"/>
  <c r="P172" i="45"/>
  <c r="P123" i="72"/>
  <c r="E124" i="72"/>
  <c r="I124" i="72"/>
  <c r="M124" i="72"/>
  <c r="Q124" i="72"/>
  <c r="E175" i="45"/>
  <c r="E126" i="72"/>
  <c r="I175" i="45"/>
  <c r="I126" i="72"/>
  <c r="M175" i="45"/>
  <c r="M126" i="72"/>
  <c r="Q175" i="45"/>
  <c r="Q126" i="72"/>
  <c r="F175" i="45"/>
  <c r="F127" i="72"/>
  <c r="J175" i="45"/>
  <c r="J127" i="72"/>
  <c r="N145" i="72"/>
  <c r="B44" i="47"/>
  <c r="B97" i="47"/>
  <c r="B97" i="50" s="1"/>
  <c r="B173" i="64"/>
  <c r="B8" i="50"/>
  <c r="B179" i="64"/>
  <c r="B242" i="64" s="1"/>
  <c r="B14" i="50"/>
  <c r="B185" i="64"/>
  <c r="B153" i="65"/>
  <c r="B210" i="65" s="1"/>
  <c r="B27" i="50"/>
  <c r="B160" i="65"/>
  <c r="B217" i="65" s="1"/>
  <c r="B34" i="50"/>
  <c r="B166" i="65"/>
  <c r="B155" i="66"/>
  <c r="B48" i="50"/>
  <c r="B161" i="66"/>
  <c r="B218" i="66" s="1"/>
  <c r="B54" i="50"/>
  <c r="B167" i="66"/>
  <c r="B60" i="50"/>
  <c r="B157" i="67"/>
  <c r="B220" i="67"/>
  <c r="B185" i="68"/>
  <c r="B83" i="50"/>
  <c r="B192" i="68"/>
  <c r="B90" i="50"/>
  <c r="B203" i="68"/>
  <c r="B101" i="50"/>
  <c r="B153" i="69"/>
  <c r="B210" i="69" s="1"/>
  <c r="B108" i="50"/>
  <c r="B166" i="69"/>
  <c r="B155" i="70"/>
  <c r="B129" i="50"/>
  <c r="B167" i="70"/>
  <c r="B224" i="70" s="1"/>
  <c r="B141" i="50"/>
  <c r="B160" i="71"/>
  <c r="B214" i="71" s="1"/>
  <c r="B156" i="50"/>
  <c r="B151" i="72"/>
  <c r="B165" i="50"/>
  <c r="B163" i="72"/>
  <c r="B217" i="72" s="1"/>
  <c r="B177" i="50"/>
  <c r="P4" i="47"/>
  <c r="F170" i="64"/>
  <c r="J170" i="64"/>
  <c r="N170" i="64"/>
  <c r="C171" i="64"/>
  <c r="C234" i="64" s="1"/>
  <c r="C6" i="50"/>
  <c r="G171" i="64"/>
  <c r="G234" i="64" s="1"/>
  <c r="G6" i="50"/>
  <c r="K171" i="64"/>
  <c r="K234" i="64" s="1"/>
  <c r="K6" i="50"/>
  <c r="O171" i="64"/>
  <c r="O234" i="64" s="1"/>
  <c r="O6" i="50"/>
  <c r="J7" i="47"/>
  <c r="O7" i="47"/>
  <c r="E173" i="64"/>
  <c r="E8" i="50"/>
  <c r="I173" i="64"/>
  <c r="I8" i="50"/>
  <c r="M173" i="64"/>
  <c r="M8" i="50"/>
  <c r="Q173" i="64"/>
  <c r="Q8" i="50"/>
  <c r="F175" i="64"/>
  <c r="J175" i="64"/>
  <c r="N175" i="64"/>
  <c r="C176" i="64"/>
  <c r="G176" i="64"/>
  <c r="K176" i="64"/>
  <c r="O176" i="64"/>
  <c r="D12" i="47"/>
  <c r="O12" i="47"/>
  <c r="E12" i="47"/>
  <c r="E178" i="64"/>
  <c r="I12" i="47"/>
  <c r="I178" i="64"/>
  <c r="M12" i="47"/>
  <c r="M178" i="64"/>
  <c r="Q12" i="47"/>
  <c r="Q9" i="47" s="1"/>
  <c r="Q178" i="64"/>
  <c r="F12" i="47"/>
  <c r="F179" i="64"/>
  <c r="F242" i="64" s="1"/>
  <c r="F14" i="50"/>
  <c r="J12" i="47"/>
  <c r="J179" i="64"/>
  <c r="J242" i="64" s="1"/>
  <c r="J14" i="50"/>
  <c r="N12" i="47"/>
  <c r="N179" i="64"/>
  <c r="N242" i="64" s="1"/>
  <c r="N14" i="50"/>
  <c r="C180" i="64"/>
  <c r="C243" i="64" s="1"/>
  <c r="C15" i="50"/>
  <c r="G180" i="64"/>
  <c r="G243" i="64" s="1"/>
  <c r="G15" i="50"/>
  <c r="K180" i="64"/>
  <c r="K243" i="64" s="1"/>
  <c r="K15" i="50"/>
  <c r="O180" i="64"/>
  <c r="O243" i="64" s="1"/>
  <c r="O15" i="50"/>
  <c r="D16" i="47"/>
  <c r="D16" i="50" s="1"/>
  <c r="P16" i="47"/>
  <c r="P16" i="50" s="1"/>
  <c r="F182" i="64"/>
  <c r="F17" i="50"/>
  <c r="J182" i="64"/>
  <c r="J17" i="50"/>
  <c r="N182" i="64"/>
  <c r="N17" i="50"/>
  <c r="C183" i="64"/>
  <c r="C246" i="64" s="1"/>
  <c r="C18" i="50"/>
  <c r="G183" i="64"/>
  <c r="G18" i="50"/>
  <c r="K183" i="64"/>
  <c r="K246" i="64" s="1"/>
  <c r="K18" i="50"/>
  <c r="O183" i="64"/>
  <c r="O18" i="50"/>
  <c r="F19" i="47"/>
  <c r="C185" i="64"/>
  <c r="G185" i="64"/>
  <c r="K185" i="64"/>
  <c r="O185" i="64"/>
  <c r="D186" i="64"/>
  <c r="H186" i="64"/>
  <c r="L186" i="64"/>
  <c r="P186" i="64"/>
  <c r="E187" i="64"/>
  <c r="E250" i="64" s="1"/>
  <c r="E22" i="50"/>
  <c r="I187" i="64"/>
  <c r="I250" i="64" s="1"/>
  <c r="I22" i="50"/>
  <c r="M187" i="64"/>
  <c r="M250" i="64" s="1"/>
  <c r="M22" i="50"/>
  <c r="Q187" i="64"/>
  <c r="Q250" i="64" s="1"/>
  <c r="Q22" i="50"/>
  <c r="D25" i="47"/>
  <c r="O25" i="47"/>
  <c r="F152" i="65"/>
  <c r="J152" i="65"/>
  <c r="N152" i="65"/>
  <c r="C153" i="65"/>
  <c r="C210" i="65" s="1"/>
  <c r="C27" i="50"/>
  <c r="G153" i="65"/>
  <c r="G210" i="65" s="1"/>
  <c r="G27" i="50"/>
  <c r="K153" i="65"/>
  <c r="K210" i="65" s="1"/>
  <c r="K27" i="50"/>
  <c r="O153" i="65"/>
  <c r="O210" i="65" s="1"/>
  <c r="O27" i="50"/>
  <c r="M28" i="47"/>
  <c r="C28" i="47"/>
  <c r="C155" i="65"/>
  <c r="C29" i="50"/>
  <c r="G155" i="65"/>
  <c r="G29" i="50"/>
  <c r="K28" i="47"/>
  <c r="K155" i="65"/>
  <c r="K29" i="50"/>
  <c r="O155" i="65"/>
  <c r="O29" i="50"/>
  <c r="F157" i="65"/>
  <c r="J157" i="65"/>
  <c r="N157" i="65"/>
  <c r="C32" i="47"/>
  <c r="K32" i="47"/>
  <c r="D32" i="47"/>
  <c r="D159" i="65"/>
  <c r="H32" i="47"/>
  <c r="H159" i="65"/>
  <c r="L32" i="47"/>
  <c r="L159" i="65"/>
  <c r="L158" i="65" s="1"/>
  <c r="P32" i="47"/>
  <c r="P159" i="65"/>
  <c r="E32" i="47"/>
  <c r="E160" i="65"/>
  <c r="E217" i="65" s="1"/>
  <c r="E34" i="50"/>
  <c r="I32" i="47"/>
  <c r="I160" i="65"/>
  <c r="I217" i="65" s="1"/>
  <c r="I34" i="50"/>
  <c r="M32" i="47"/>
  <c r="M160" i="65"/>
  <c r="M217" i="65" s="1"/>
  <c r="M34" i="50"/>
  <c r="Q32" i="47"/>
  <c r="Q160" i="65"/>
  <c r="Q217" i="65" s="1"/>
  <c r="Q34" i="50"/>
  <c r="F161" i="65"/>
  <c r="F218" i="65" s="1"/>
  <c r="F35" i="50"/>
  <c r="J161" i="65"/>
  <c r="J218" i="65" s="1"/>
  <c r="J35" i="50"/>
  <c r="N161" i="65"/>
  <c r="N218" i="65" s="1"/>
  <c r="N35" i="50"/>
  <c r="C36" i="47"/>
  <c r="C36" i="50" s="1"/>
  <c r="K36" i="47"/>
  <c r="K36" i="50" s="1"/>
  <c r="D36" i="47"/>
  <c r="D36" i="50" s="1"/>
  <c r="D163" i="65"/>
  <c r="D37" i="50"/>
  <c r="H36" i="47"/>
  <c r="H36" i="50" s="1"/>
  <c r="H163" i="65"/>
  <c r="H37" i="50"/>
  <c r="L36" i="47"/>
  <c r="L36" i="50" s="1"/>
  <c r="L163" i="65"/>
  <c r="L37" i="50"/>
  <c r="P36" i="47"/>
  <c r="P36" i="50" s="1"/>
  <c r="P163" i="65"/>
  <c r="P37" i="50"/>
  <c r="E36" i="47"/>
  <c r="E36" i="50" s="1"/>
  <c r="E164" i="65"/>
  <c r="E221" i="65" s="1"/>
  <c r="E38" i="50"/>
  <c r="I36" i="47"/>
  <c r="I36" i="50" s="1"/>
  <c r="I164" i="65"/>
  <c r="I221" i="65" s="1"/>
  <c r="I38" i="50"/>
  <c r="M36" i="47"/>
  <c r="M36" i="50" s="1"/>
  <c r="M164" i="65"/>
  <c r="M221" i="65" s="1"/>
  <c r="M38" i="50"/>
  <c r="Q36" i="47"/>
  <c r="Q36" i="50" s="1"/>
  <c r="Q164" i="65"/>
  <c r="Q221" i="65" s="1"/>
  <c r="Q38" i="50"/>
  <c r="J39" i="47"/>
  <c r="C39" i="47"/>
  <c r="C166" i="65"/>
  <c r="G39" i="47"/>
  <c r="G166" i="65"/>
  <c r="K39" i="47"/>
  <c r="K166" i="65"/>
  <c r="O39" i="47"/>
  <c r="O166" i="65"/>
  <c r="D39" i="47"/>
  <c r="D167" i="65"/>
  <c r="D224" i="65" s="1"/>
  <c r="D41" i="50"/>
  <c r="H39" i="47"/>
  <c r="H167" i="65"/>
  <c r="H224" i="65" s="1"/>
  <c r="H41" i="50"/>
  <c r="L39" i="47"/>
  <c r="L167" i="65"/>
  <c r="L224" i="65" s="1"/>
  <c r="L41" i="50"/>
  <c r="P39" i="47"/>
  <c r="P167" i="65"/>
  <c r="P224" i="65" s="1"/>
  <c r="P41" i="50"/>
  <c r="E152" i="66"/>
  <c r="I152" i="66"/>
  <c r="I151" i="66" s="1"/>
  <c r="M152" i="66"/>
  <c r="Q152" i="66"/>
  <c r="Q151" i="66" s="1"/>
  <c r="F153" i="66"/>
  <c r="F210" i="66" s="1"/>
  <c r="F46" i="50"/>
  <c r="J153" i="66"/>
  <c r="J210" i="66" s="1"/>
  <c r="J46" i="50"/>
  <c r="N153" i="66"/>
  <c r="N210" i="66" s="1"/>
  <c r="N46" i="50"/>
  <c r="M47" i="47"/>
  <c r="C155" i="66"/>
  <c r="C48" i="50"/>
  <c r="G155" i="66"/>
  <c r="G48" i="50"/>
  <c r="K155" i="66"/>
  <c r="K48" i="50"/>
  <c r="O155" i="66"/>
  <c r="O48" i="50"/>
  <c r="F157" i="66"/>
  <c r="J157" i="66"/>
  <c r="N157" i="66"/>
  <c r="C159" i="66"/>
  <c r="G159" i="66"/>
  <c r="K159" i="66"/>
  <c r="O159" i="66"/>
  <c r="D160" i="66"/>
  <c r="D217" i="66" s="1"/>
  <c r="D53" i="50"/>
  <c r="H160" i="66"/>
  <c r="H217" i="66" s="1"/>
  <c r="H53" i="50"/>
  <c r="L160" i="66"/>
  <c r="L217" i="66" s="1"/>
  <c r="L53" i="50"/>
  <c r="P160" i="66"/>
  <c r="P217" i="66" s="1"/>
  <c r="P53" i="50"/>
  <c r="E161" i="66"/>
  <c r="E218" i="66" s="1"/>
  <c r="E54" i="50"/>
  <c r="I161" i="66"/>
  <c r="I218" i="66" s="1"/>
  <c r="I54" i="50"/>
  <c r="M161" i="66"/>
  <c r="M218" i="66" s="1"/>
  <c r="M54" i="50"/>
  <c r="Q161" i="66"/>
  <c r="Q218" i="66" s="1"/>
  <c r="Q54" i="50"/>
  <c r="I55" i="47"/>
  <c r="I55" i="50" s="1"/>
  <c r="Q55" i="47"/>
  <c r="Q55" i="50" s="1"/>
  <c r="F55" i="47"/>
  <c r="F55" i="50" s="1"/>
  <c r="F163" i="66"/>
  <c r="F56" i="50"/>
  <c r="J55" i="47"/>
  <c r="J55" i="50" s="1"/>
  <c r="J163" i="66"/>
  <c r="J56" i="50"/>
  <c r="N55" i="47"/>
  <c r="N55" i="50" s="1"/>
  <c r="N163" i="66"/>
  <c r="N56" i="50"/>
  <c r="C55" i="47"/>
  <c r="C55" i="50" s="1"/>
  <c r="C164" i="66"/>
  <c r="C221" i="66" s="1"/>
  <c r="C57" i="50"/>
  <c r="G55" i="47"/>
  <c r="G55" i="50" s="1"/>
  <c r="G164" i="66"/>
  <c r="G221" i="66" s="1"/>
  <c r="G57" i="50"/>
  <c r="K55" i="47"/>
  <c r="K55" i="50" s="1"/>
  <c r="K164" i="66"/>
  <c r="K221" i="66" s="1"/>
  <c r="K57" i="50"/>
  <c r="O55" i="47"/>
  <c r="O55" i="50" s="1"/>
  <c r="O164" i="66"/>
  <c r="O221" i="66" s="1"/>
  <c r="O57" i="50"/>
  <c r="D165" i="66"/>
  <c r="H165" i="66"/>
  <c r="P165" i="66"/>
  <c r="H63" i="47"/>
  <c r="P63" i="47"/>
  <c r="F152" i="67"/>
  <c r="J152" i="67"/>
  <c r="N152" i="67"/>
  <c r="C153" i="67"/>
  <c r="C65" i="50"/>
  <c r="G153" i="67"/>
  <c r="G210" i="67" s="1"/>
  <c r="G65" i="50"/>
  <c r="K153" i="67"/>
  <c r="K65" i="50"/>
  <c r="O153" i="67"/>
  <c r="O210" i="67" s="1"/>
  <c r="O65" i="50"/>
  <c r="E155" i="67"/>
  <c r="E67" i="50"/>
  <c r="I155" i="67"/>
  <c r="I67" i="50"/>
  <c r="M155" i="67"/>
  <c r="M67" i="50"/>
  <c r="Q155" i="67"/>
  <c r="Q67" i="50"/>
  <c r="F70" i="47"/>
  <c r="E70" i="47"/>
  <c r="E160" i="67"/>
  <c r="E217" i="67" s="1"/>
  <c r="I70" i="47"/>
  <c r="I160" i="67"/>
  <c r="I217" i="67" s="1"/>
  <c r="M70" i="47"/>
  <c r="M160" i="67"/>
  <c r="M217" i="67" s="1"/>
  <c r="Q70" i="47"/>
  <c r="Q160" i="67"/>
  <c r="Q217" i="67" s="1"/>
  <c r="F74" i="47"/>
  <c r="F74" i="50" s="1"/>
  <c r="D220" i="67"/>
  <c r="H220" i="67"/>
  <c r="H162" i="67"/>
  <c r="H219" i="67" s="1"/>
  <c r="L220" i="67"/>
  <c r="P220" i="67"/>
  <c r="P162" i="67"/>
  <c r="P219" i="67" s="1"/>
  <c r="E74" i="47"/>
  <c r="E74" i="50" s="1"/>
  <c r="E164" i="67"/>
  <c r="E221" i="67" s="1"/>
  <c r="I74" i="47"/>
  <c r="I74" i="50" s="1"/>
  <c r="I164" i="67"/>
  <c r="I221" i="67" s="1"/>
  <c r="M74" i="47"/>
  <c r="M74" i="50" s="1"/>
  <c r="M164" i="67"/>
  <c r="M221" i="67" s="1"/>
  <c r="Q74" i="47"/>
  <c r="Q74" i="50" s="1"/>
  <c r="Q164" i="67"/>
  <c r="Q221" i="67" s="1"/>
  <c r="F77" i="47"/>
  <c r="F166" i="67"/>
  <c r="J77" i="47"/>
  <c r="J166" i="67"/>
  <c r="N77" i="47"/>
  <c r="N166" i="67"/>
  <c r="C167" i="67"/>
  <c r="C79" i="50"/>
  <c r="G167" i="67"/>
  <c r="G224" i="67" s="1"/>
  <c r="G79" i="50"/>
  <c r="K167" i="67"/>
  <c r="K79" i="50"/>
  <c r="O167" i="67"/>
  <c r="O79" i="50"/>
  <c r="I184" i="68"/>
  <c r="C85" i="47"/>
  <c r="E187" i="68"/>
  <c r="E260" i="68"/>
  <c r="I85" i="47"/>
  <c r="I188" i="68"/>
  <c r="M187" i="68"/>
  <c r="M260" i="68"/>
  <c r="Q85" i="47"/>
  <c r="Q188" i="68"/>
  <c r="E190" i="68"/>
  <c r="I190" i="68"/>
  <c r="M190" i="68"/>
  <c r="Q190" i="68"/>
  <c r="E191" i="68"/>
  <c r="M191" i="68"/>
  <c r="F89" i="47"/>
  <c r="F193" i="68"/>
  <c r="F265" i="68" s="1"/>
  <c r="C196" i="68"/>
  <c r="G196" i="68"/>
  <c r="K93" i="47"/>
  <c r="K196" i="68"/>
  <c r="O196" i="68"/>
  <c r="D197" i="68"/>
  <c r="D269" i="68" s="1"/>
  <c r="D95" i="50"/>
  <c r="H197" i="68"/>
  <c r="H269" i="68" s="1"/>
  <c r="H95" i="50"/>
  <c r="L197" i="68"/>
  <c r="L269" i="68" s="1"/>
  <c r="L95" i="50"/>
  <c r="P197" i="68"/>
  <c r="P269" i="68" s="1"/>
  <c r="P95" i="50"/>
  <c r="E198" i="68"/>
  <c r="E270" i="68" s="1"/>
  <c r="E96" i="50"/>
  <c r="I198" i="68"/>
  <c r="I270" i="68" s="1"/>
  <c r="I96" i="50"/>
  <c r="M198" i="68"/>
  <c r="M270" i="68" s="1"/>
  <c r="M96" i="50"/>
  <c r="Q198" i="68"/>
  <c r="Q270" i="68" s="1"/>
  <c r="Q96" i="50"/>
  <c r="E272" i="68"/>
  <c r="I272" i="68"/>
  <c r="M272" i="68"/>
  <c r="Q272" i="68"/>
  <c r="Q199" i="68"/>
  <c r="Q271" i="68" s="1"/>
  <c r="F97" i="47"/>
  <c r="F97" i="50" s="1"/>
  <c r="F201" i="68"/>
  <c r="F273" i="68" s="1"/>
  <c r="G100" i="47"/>
  <c r="E203" i="68"/>
  <c r="E101" i="50"/>
  <c r="I203" i="68"/>
  <c r="I101" i="50"/>
  <c r="M203" i="68"/>
  <c r="M101" i="50"/>
  <c r="Q203" i="68"/>
  <c r="Q101" i="50"/>
  <c r="F204" i="68"/>
  <c r="J204" i="68"/>
  <c r="N204" i="68"/>
  <c r="C205" i="68"/>
  <c r="C277" i="68" s="1"/>
  <c r="C103" i="50"/>
  <c r="G205" i="68"/>
  <c r="G277" i="68" s="1"/>
  <c r="G103" i="50"/>
  <c r="K205" i="68"/>
  <c r="K277" i="68" s="1"/>
  <c r="K103" i="50"/>
  <c r="O205" i="68"/>
  <c r="O277" i="68" s="1"/>
  <c r="O103" i="50"/>
  <c r="C106" i="47"/>
  <c r="O106" i="47"/>
  <c r="F152" i="69"/>
  <c r="F107" i="50"/>
  <c r="J152" i="69"/>
  <c r="J107" i="50"/>
  <c r="N152" i="69"/>
  <c r="N107" i="50"/>
  <c r="C153" i="69"/>
  <c r="C210" i="69" s="1"/>
  <c r="C108" i="50"/>
  <c r="G153" i="69"/>
  <c r="G210" i="69" s="1"/>
  <c r="G108" i="50"/>
  <c r="K153" i="69"/>
  <c r="K210" i="69" s="1"/>
  <c r="K108" i="50"/>
  <c r="O153" i="69"/>
  <c r="O210" i="69" s="1"/>
  <c r="O108" i="50"/>
  <c r="D109" i="47"/>
  <c r="D155" i="69"/>
  <c r="D110" i="50"/>
  <c r="H109" i="47"/>
  <c r="H155" i="69"/>
  <c r="H110" i="50"/>
  <c r="L109" i="47"/>
  <c r="L155" i="69"/>
  <c r="L110" i="50"/>
  <c r="P109" i="47"/>
  <c r="P155" i="69"/>
  <c r="P110" i="50"/>
  <c r="C157" i="69"/>
  <c r="C112" i="50"/>
  <c r="G157" i="69"/>
  <c r="G112" i="50"/>
  <c r="K157" i="69"/>
  <c r="K112" i="50"/>
  <c r="O157" i="69"/>
  <c r="O112" i="50"/>
  <c r="F113" i="47"/>
  <c r="F113" i="50" s="1"/>
  <c r="C113" i="47"/>
  <c r="C159" i="69"/>
  <c r="G113" i="47"/>
  <c r="G159" i="69"/>
  <c r="K113" i="47"/>
  <c r="K159" i="69"/>
  <c r="O113" i="47"/>
  <c r="O159" i="69"/>
  <c r="D163" i="69"/>
  <c r="D118" i="50"/>
  <c r="H163" i="69"/>
  <c r="H118" i="50"/>
  <c r="L163" i="69"/>
  <c r="L118" i="50"/>
  <c r="P163" i="69"/>
  <c r="P118" i="50"/>
  <c r="E164" i="69"/>
  <c r="E221" i="69" s="1"/>
  <c r="E119" i="50"/>
  <c r="I164" i="69"/>
  <c r="I221" i="69" s="1"/>
  <c r="I119" i="50"/>
  <c r="M164" i="69"/>
  <c r="M221" i="69" s="1"/>
  <c r="M119" i="50"/>
  <c r="Q164" i="69"/>
  <c r="Q221" i="69" s="1"/>
  <c r="Q119" i="50"/>
  <c r="E120" i="47"/>
  <c r="E166" i="69"/>
  <c r="I120" i="47"/>
  <c r="I166" i="69"/>
  <c r="M166" i="69"/>
  <c r="Q120" i="47"/>
  <c r="Q166" i="69"/>
  <c r="F167" i="69"/>
  <c r="F224" i="69" s="1"/>
  <c r="F122" i="50"/>
  <c r="J167" i="69"/>
  <c r="J122" i="50"/>
  <c r="N167" i="69"/>
  <c r="N224" i="69" s="1"/>
  <c r="N122" i="50"/>
  <c r="D125" i="47"/>
  <c r="P125" i="47"/>
  <c r="E125" i="47"/>
  <c r="E152" i="70"/>
  <c r="I209" i="70"/>
  <c r="I151" i="70"/>
  <c r="M125" i="47"/>
  <c r="M152" i="70"/>
  <c r="Q209" i="70"/>
  <c r="Q151" i="70"/>
  <c r="O128" i="47"/>
  <c r="E128" i="47"/>
  <c r="E155" i="70"/>
  <c r="E129" i="50"/>
  <c r="I128" i="47"/>
  <c r="I155" i="70"/>
  <c r="I129" i="50"/>
  <c r="M128" i="47"/>
  <c r="M155" i="70"/>
  <c r="M129" i="50"/>
  <c r="Q128" i="47"/>
  <c r="Q155" i="70"/>
  <c r="Q129" i="50"/>
  <c r="F157" i="70"/>
  <c r="J157" i="70"/>
  <c r="N157" i="70"/>
  <c r="C132" i="47"/>
  <c r="E132" i="47"/>
  <c r="E132" i="50" s="1"/>
  <c r="E159" i="70"/>
  <c r="E133" i="50"/>
  <c r="I132" i="47"/>
  <c r="I132" i="50" s="1"/>
  <c r="I159" i="70"/>
  <c r="I133" i="50"/>
  <c r="M132" i="47"/>
  <c r="M132" i="50" s="1"/>
  <c r="M159" i="70"/>
  <c r="M133" i="50"/>
  <c r="Q132" i="47"/>
  <c r="Q132" i="50" s="1"/>
  <c r="Q159" i="70"/>
  <c r="Q133" i="50"/>
  <c r="F132" i="47"/>
  <c r="F132" i="50" s="1"/>
  <c r="F160" i="70"/>
  <c r="F217" i="70" s="1"/>
  <c r="F134" i="50"/>
  <c r="J132" i="47"/>
  <c r="J132" i="50" s="1"/>
  <c r="J160" i="70"/>
  <c r="J217" i="70" s="1"/>
  <c r="J134" i="50"/>
  <c r="N132" i="47"/>
  <c r="N132" i="50" s="1"/>
  <c r="N160" i="70"/>
  <c r="N217" i="70" s="1"/>
  <c r="N134" i="50"/>
  <c r="C161" i="70"/>
  <c r="C218" i="70" s="1"/>
  <c r="C135" i="50"/>
  <c r="G161" i="70"/>
  <c r="G218" i="70" s="1"/>
  <c r="G135" i="50"/>
  <c r="K161" i="70"/>
  <c r="K218" i="70" s="1"/>
  <c r="K135" i="50"/>
  <c r="O161" i="70"/>
  <c r="O218" i="70" s="1"/>
  <c r="O135" i="50"/>
  <c r="G136" i="47"/>
  <c r="G136" i="50" s="1"/>
  <c r="D166" i="70"/>
  <c r="H166" i="70"/>
  <c r="L166" i="70"/>
  <c r="P166" i="70"/>
  <c r="E139" i="47"/>
  <c r="E167" i="70"/>
  <c r="E224" i="70" s="1"/>
  <c r="E141" i="50"/>
  <c r="I139" i="47"/>
  <c r="I167" i="70"/>
  <c r="I224" i="70" s="1"/>
  <c r="I141" i="50"/>
  <c r="M139" i="47"/>
  <c r="M167" i="70"/>
  <c r="M224" i="70" s="1"/>
  <c r="M141" i="50"/>
  <c r="Q139" i="47"/>
  <c r="Q167" i="70"/>
  <c r="Q224" i="70" s="1"/>
  <c r="Q141" i="50"/>
  <c r="J144" i="47"/>
  <c r="C151" i="71"/>
  <c r="C147" i="50"/>
  <c r="G151" i="71"/>
  <c r="G147" i="50"/>
  <c r="K151" i="71"/>
  <c r="K147" i="50"/>
  <c r="K146" i="47"/>
  <c r="O151" i="71"/>
  <c r="O147" i="50"/>
  <c r="C155" i="71"/>
  <c r="G155" i="71"/>
  <c r="K155" i="71"/>
  <c r="O155" i="71"/>
  <c r="D156" i="71"/>
  <c r="D152" i="50"/>
  <c r="H156" i="71"/>
  <c r="H152" i="50"/>
  <c r="L156" i="71"/>
  <c r="L152" i="50"/>
  <c r="L150" i="47"/>
  <c r="P156" i="71"/>
  <c r="P210" i="71" s="1"/>
  <c r="P152" i="50"/>
  <c r="E157" i="71"/>
  <c r="E211" i="71" s="1"/>
  <c r="E153" i="50"/>
  <c r="I157" i="71"/>
  <c r="I211" i="71" s="1"/>
  <c r="I153" i="50"/>
  <c r="M157" i="71"/>
  <c r="M211" i="71" s="1"/>
  <c r="M153" i="50"/>
  <c r="Q157" i="71"/>
  <c r="Q211" i="71" s="1"/>
  <c r="Q153" i="50"/>
  <c r="C159" i="71"/>
  <c r="C155" i="50"/>
  <c r="G159" i="71"/>
  <c r="G155" i="50"/>
  <c r="K159" i="71"/>
  <c r="K155" i="50"/>
  <c r="O159" i="71"/>
  <c r="O155" i="50"/>
  <c r="D160" i="71"/>
  <c r="D214" i="71" s="1"/>
  <c r="D156" i="50"/>
  <c r="H160" i="71"/>
  <c r="H214" i="71" s="1"/>
  <c r="H156" i="50"/>
  <c r="L160" i="71"/>
  <c r="L214" i="71" s="1"/>
  <c r="L156" i="50"/>
  <c r="P160" i="71"/>
  <c r="P214" i="71" s="1"/>
  <c r="P156" i="50"/>
  <c r="K157" i="47"/>
  <c r="E162" i="71"/>
  <c r="I162" i="71"/>
  <c r="M162" i="71"/>
  <c r="Q162" i="71"/>
  <c r="F157" i="47"/>
  <c r="F163" i="71"/>
  <c r="F217" i="71" s="1"/>
  <c r="F159" i="50"/>
  <c r="J157" i="47"/>
  <c r="J163" i="71"/>
  <c r="J159" i="50"/>
  <c r="N157" i="47"/>
  <c r="N163" i="71"/>
  <c r="N217" i="71" s="1"/>
  <c r="N159" i="50"/>
  <c r="C149" i="72"/>
  <c r="C163" i="50"/>
  <c r="G149" i="72"/>
  <c r="G163" i="50"/>
  <c r="K149" i="72"/>
  <c r="K163" i="50"/>
  <c r="K162" i="47"/>
  <c r="O149" i="72"/>
  <c r="O163" i="50"/>
  <c r="C164" i="47"/>
  <c r="C151" i="72"/>
  <c r="C165" i="50"/>
  <c r="G164" i="47"/>
  <c r="G151" i="72"/>
  <c r="G165" i="50"/>
  <c r="K164" i="47"/>
  <c r="K151" i="72"/>
  <c r="K165" i="50"/>
  <c r="O164" i="47"/>
  <c r="O151" i="72"/>
  <c r="O165" i="50"/>
  <c r="C168" i="47"/>
  <c r="C155" i="72"/>
  <c r="G168" i="47"/>
  <c r="G155" i="72"/>
  <c r="K168" i="47"/>
  <c r="K155" i="72"/>
  <c r="O168" i="47"/>
  <c r="O155" i="72"/>
  <c r="D168" i="47"/>
  <c r="D156" i="72"/>
  <c r="D210" i="72" s="1"/>
  <c r="D170" i="50"/>
  <c r="H168" i="47"/>
  <c r="H156" i="72"/>
  <c r="H210" i="72" s="1"/>
  <c r="H170" i="50"/>
  <c r="L168" i="47"/>
  <c r="L156" i="72"/>
  <c r="L210" i="72" s="1"/>
  <c r="L170" i="50"/>
  <c r="P168" i="47"/>
  <c r="P156" i="72"/>
  <c r="P210" i="72" s="1"/>
  <c r="P170" i="50"/>
  <c r="E157" i="72"/>
  <c r="E211" i="72" s="1"/>
  <c r="E171" i="50"/>
  <c r="I157" i="72"/>
  <c r="I211" i="72" s="1"/>
  <c r="I171" i="50"/>
  <c r="M157" i="72"/>
  <c r="M211" i="72" s="1"/>
  <c r="M171" i="50"/>
  <c r="Q157" i="72"/>
  <c r="Q211" i="72" s="1"/>
  <c r="Q171" i="50"/>
  <c r="D162" i="72"/>
  <c r="D175" i="47"/>
  <c r="H162" i="72"/>
  <c r="L162" i="72"/>
  <c r="P162" i="72"/>
  <c r="P161" i="72" s="1"/>
  <c r="E163" i="72"/>
  <c r="E217" i="72" s="1"/>
  <c r="E177" i="50"/>
  <c r="I163" i="72"/>
  <c r="I217" i="72" s="1"/>
  <c r="I177" i="50"/>
  <c r="M163" i="72"/>
  <c r="M217" i="72" s="1"/>
  <c r="M177" i="50"/>
  <c r="Q163" i="72"/>
  <c r="Q217" i="72" s="1"/>
  <c r="Q177" i="50"/>
  <c r="B112" i="48"/>
  <c r="C112" i="48"/>
  <c r="I112" i="48"/>
  <c r="N112" i="48"/>
  <c r="E114" i="48"/>
  <c r="K114" i="48"/>
  <c r="P114" i="48"/>
  <c r="F115" i="48"/>
  <c r="L115" i="48"/>
  <c r="Q115" i="48"/>
  <c r="B114" i="49"/>
  <c r="D112" i="49"/>
  <c r="I112" i="49"/>
  <c r="O112" i="49"/>
  <c r="F114" i="49"/>
  <c r="K114" i="49"/>
  <c r="Q114" i="49"/>
  <c r="G115" i="49"/>
  <c r="L115" i="49"/>
  <c r="B15" i="50"/>
  <c r="B35" i="50"/>
  <c r="B75" i="50"/>
  <c r="B95" i="50"/>
  <c r="B115" i="50"/>
  <c r="B135" i="50"/>
  <c r="B155" i="50"/>
  <c r="M6" i="50"/>
  <c r="F8" i="50"/>
  <c r="L14" i="50"/>
  <c r="M15" i="50"/>
  <c r="O17" i="50"/>
  <c r="P18" i="50"/>
  <c r="D22" i="50"/>
  <c r="P27" i="50"/>
  <c r="F29" i="50"/>
  <c r="K34" i="50"/>
  <c r="L35" i="50"/>
  <c r="N37" i="50"/>
  <c r="O38" i="50"/>
  <c r="I46" i="50"/>
  <c r="Q48" i="50"/>
  <c r="F53" i="50"/>
  <c r="G54" i="50"/>
  <c r="I56" i="50"/>
  <c r="J57" i="50"/>
  <c r="M60" i="50"/>
  <c r="H65" i="50"/>
  <c r="P67" i="50"/>
  <c r="E72" i="50"/>
  <c r="F73" i="50"/>
  <c r="H75" i="50"/>
  <c r="I76" i="50"/>
  <c r="F84" i="50"/>
  <c r="M86" i="50"/>
  <c r="F95" i="50"/>
  <c r="G96" i="50"/>
  <c r="I98" i="50"/>
  <c r="J99" i="50"/>
  <c r="L101" i="50"/>
  <c r="N103" i="50"/>
  <c r="G107" i="50"/>
  <c r="H108" i="50"/>
  <c r="O110" i="50"/>
  <c r="Q112" i="50"/>
  <c r="C114" i="50"/>
  <c r="D115" i="50"/>
  <c r="E116" i="50"/>
  <c r="G118" i="50"/>
  <c r="H119" i="50"/>
  <c r="Q126" i="50"/>
  <c r="H129" i="50"/>
  <c r="J131" i="50"/>
  <c r="L133" i="50"/>
  <c r="M134" i="50"/>
  <c r="N135" i="50"/>
  <c r="P137" i="50"/>
  <c r="Q138" i="50"/>
  <c r="D141" i="50"/>
  <c r="I145" i="50"/>
  <c r="Q146" i="50"/>
  <c r="F152" i="50"/>
  <c r="G153" i="50"/>
  <c r="I155" i="50"/>
  <c r="J156" i="50"/>
  <c r="M159" i="50"/>
  <c r="F162" i="50"/>
  <c r="N165" i="50"/>
  <c r="C170" i="50"/>
  <c r="D171" i="50"/>
  <c r="G174" i="50"/>
  <c r="J177" i="50"/>
  <c r="G290" i="66"/>
  <c r="G47" i="54"/>
  <c r="K290" i="66"/>
  <c r="K47" i="54"/>
  <c r="O290" i="66"/>
  <c r="G292" i="66"/>
  <c r="K292" i="66"/>
  <c r="O292" i="66"/>
  <c r="G294" i="66"/>
  <c r="K294" i="66"/>
  <c r="K293" i="66" s="1"/>
  <c r="O294" i="66"/>
  <c r="E295" i="66"/>
  <c r="I295" i="66"/>
  <c r="M295" i="66"/>
  <c r="Q295" i="66"/>
  <c r="G296" i="66"/>
  <c r="K296" i="66"/>
  <c r="O296" i="66"/>
  <c r="G298" i="66"/>
  <c r="K298" i="66"/>
  <c r="O298" i="66"/>
  <c r="E299" i="66"/>
  <c r="I299" i="66"/>
  <c r="M299" i="66"/>
  <c r="M337" i="66" s="1"/>
  <c r="Q299" i="66"/>
  <c r="E144" i="54"/>
  <c r="E277" i="71"/>
  <c r="I144" i="54"/>
  <c r="I277" i="71"/>
  <c r="M144" i="54"/>
  <c r="M277" i="71"/>
  <c r="Q144" i="54"/>
  <c r="Q277" i="71"/>
  <c r="E146" i="54"/>
  <c r="E279" i="71"/>
  <c r="E278" i="71" s="1"/>
  <c r="I146" i="54"/>
  <c r="I279" i="71"/>
  <c r="M146" i="54"/>
  <c r="M279" i="71"/>
  <c r="M278" i="71" s="1"/>
  <c r="Q146" i="54"/>
  <c r="Q279" i="71"/>
  <c r="E150" i="54"/>
  <c r="E283" i="71"/>
  <c r="E151" i="58"/>
  <c r="I150" i="54"/>
  <c r="I150" i="58" s="1"/>
  <c r="I283" i="71"/>
  <c r="I151" i="58"/>
  <c r="M150" i="54"/>
  <c r="M150" i="58" s="1"/>
  <c r="M283" i="71"/>
  <c r="M151" i="58"/>
  <c r="Q150" i="54"/>
  <c r="Q283" i="71"/>
  <c r="Q151" i="58"/>
  <c r="G150" i="54"/>
  <c r="G284" i="71"/>
  <c r="G152" i="58"/>
  <c r="K284" i="71"/>
  <c r="K150" i="54"/>
  <c r="K152" i="58"/>
  <c r="O150" i="54"/>
  <c r="O284" i="71"/>
  <c r="O152" i="58"/>
  <c r="E285" i="71"/>
  <c r="E321" i="71" s="1"/>
  <c r="I285" i="71"/>
  <c r="M285" i="71"/>
  <c r="M321" i="71" s="1"/>
  <c r="Q285" i="71"/>
  <c r="F311" i="66"/>
  <c r="J311" i="66"/>
  <c r="N311" i="66"/>
  <c r="E311" i="69"/>
  <c r="E112" i="59"/>
  <c r="I311" i="69"/>
  <c r="I112" i="59"/>
  <c r="I111" i="55"/>
  <c r="M311" i="69"/>
  <c r="M112" i="59"/>
  <c r="Q311" i="69"/>
  <c r="Q112" i="59"/>
  <c r="D344" i="65"/>
  <c r="D25" i="57"/>
  <c r="H344" i="65"/>
  <c r="H25" i="57"/>
  <c r="L344" i="65"/>
  <c r="L25" i="57"/>
  <c r="P344" i="65"/>
  <c r="P25" i="57"/>
  <c r="F345" i="65"/>
  <c r="F402" i="65" s="1"/>
  <c r="F27" i="60"/>
  <c r="J345" i="65"/>
  <c r="J402" i="65" s="1"/>
  <c r="J27" i="60"/>
  <c r="N345" i="65"/>
  <c r="N402" i="65" s="1"/>
  <c r="N27" i="60"/>
  <c r="E349" i="65"/>
  <c r="I349" i="65"/>
  <c r="M349" i="65"/>
  <c r="Q349" i="65"/>
  <c r="E32" i="57"/>
  <c r="E351" i="65"/>
  <c r="I351" i="65"/>
  <c r="I32" i="57"/>
  <c r="M351" i="65"/>
  <c r="M32" i="57"/>
  <c r="Q32" i="57"/>
  <c r="Q351" i="65"/>
  <c r="G352" i="65"/>
  <c r="G34" i="60"/>
  <c r="G32" i="57"/>
  <c r="K32" i="57"/>
  <c r="K352" i="65"/>
  <c r="K34" i="60"/>
  <c r="O32" i="57"/>
  <c r="O352" i="65"/>
  <c r="O409" i="65" s="1"/>
  <c r="O34" i="60"/>
  <c r="E353" i="65"/>
  <c r="E410" i="65" s="1"/>
  <c r="E35" i="60"/>
  <c r="I353" i="65"/>
  <c r="I410" i="65" s="1"/>
  <c r="I35" i="60"/>
  <c r="M353" i="65"/>
  <c r="M410" i="65" s="1"/>
  <c r="M35" i="60"/>
  <c r="Q353" i="65"/>
  <c r="Q410" i="65" s="1"/>
  <c r="Q35" i="60"/>
  <c r="F58" i="57"/>
  <c r="F358" i="66"/>
  <c r="J58" i="57"/>
  <c r="J358" i="66"/>
  <c r="J59" i="60"/>
  <c r="J58" i="60"/>
  <c r="N58" i="57"/>
  <c r="N358" i="66"/>
  <c r="N59" i="60"/>
  <c r="N58" i="60"/>
  <c r="D359" i="66"/>
  <c r="D416" i="66" s="1"/>
  <c r="D60" i="60"/>
  <c r="D58" i="57"/>
  <c r="H359" i="66"/>
  <c r="H416" i="66" s="1"/>
  <c r="H60" i="60"/>
  <c r="L359" i="66"/>
  <c r="L416" i="66" s="1"/>
  <c r="L60" i="60"/>
  <c r="L58" i="57"/>
  <c r="P359" i="66"/>
  <c r="P416" i="66" s="1"/>
  <c r="P60" i="60"/>
  <c r="P58" i="57"/>
  <c r="Q128" i="60"/>
  <c r="L95" i="59"/>
  <c r="C47" i="60"/>
  <c r="E7" i="60"/>
  <c r="D95" i="69"/>
  <c r="P95" i="69"/>
  <c r="P133" i="69" s="1"/>
  <c r="Q96" i="69"/>
  <c r="N109" i="44"/>
  <c r="N98" i="69"/>
  <c r="C176" i="69"/>
  <c r="D178" i="69"/>
  <c r="D101" i="69"/>
  <c r="D177" i="69" s="1"/>
  <c r="P178" i="69"/>
  <c r="P101" i="69"/>
  <c r="P177" i="69" s="1"/>
  <c r="I109" i="69"/>
  <c r="B96" i="70"/>
  <c r="F128" i="44"/>
  <c r="F98" i="70"/>
  <c r="G100" i="70"/>
  <c r="H101" i="70"/>
  <c r="C105" i="70"/>
  <c r="O105" i="70"/>
  <c r="I109" i="70"/>
  <c r="K144" i="44"/>
  <c r="K95" i="71"/>
  <c r="C99" i="71"/>
  <c r="C100" i="71"/>
  <c r="L104" i="71"/>
  <c r="B162" i="44"/>
  <c r="B95" i="72"/>
  <c r="B100" i="72"/>
  <c r="B100" i="71"/>
  <c r="P162" i="44"/>
  <c r="P95" i="72"/>
  <c r="I96" i="72"/>
  <c r="C168" i="44"/>
  <c r="C101" i="72"/>
  <c r="D168" i="44"/>
  <c r="D102" i="72"/>
  <c r="E103" i="72"/>
  <c r="P107" i="72"/>
  <c r="M109" i="72"/>
  <c r="B39" i="45"/>
  <c r="B129" i="65"/>
  <c r="B55" i="45"/>
  <c r="B125" i="66"/>
  <c r="B70" i="45"/>
  <c r="B121" i="67"/>
  <c r="B148" i="69"/>
  <c r="B125" i="70"/>
  <c r="B135" i="72"/>
  <c r="O4" i="45"/>
  <c r="O128" i="64"/>
  <c r="P4" i="45"/>
  <c r="P129" i="64"/>
  <c r="K16" i="45"/>
  <c r="K140" i="64"/>
  <c r="H16" i="45"/>
  <c r="H141" i="64"/>
  <c r="H139" i="64" s="1"/>
  <c r="E19" i="45"/>
  <c r="E143" i="64"/>
  <c r="K116" i="65"/>
  <c r="Q121" i="65"/>
  <c r="J122" i="65"/>
  <c r="G123" i="65"/>
  <c r="P124" i="65"/>
  <c r="D47" i="45"/>
  <c r="D117" i="66"/>
  <c r="O120" i="66"/>
  <c r="E125" i="66"/>
  <c r="F126" i="66"/>
  <c r="F124" i="66" s="1"/>
  <c r="J114" i="67"/>
  <c r="K115" i="67"/>
  <c r="M116" i="67"/>
  <c r="H68" i="45"/>
  <c r="H119" i="67"/>
  <c r="M70" i="45"/>
  <c r="M121" i="67"/>
  <c r="F124" i="67"/>
  <c r="G74" i="45"/>
  <c r="G68" i="45" s="1"/>
  <c r="G126" i="67"/>
  <c r="H136" i="68"/>
  <c r="P82" i="45"/>
  <c r="P137" i="68"/>
  <c r="C85" i="45"/>
  <c r="C140" i="68"/>
  <c r="G85" i="45"/>
  <c r="G140" i="68"/>
  <c r="O85" i="45"/>
  <c r="O140" i="68"/>
  <c r="H143" i="68"/>
  <c r="P143" i="68"/>
  <c r="I89" i="45"/>
  <c r="I145" i="68"/>
  <c r="I143" i="68" s="1"/>
  <c r="F148" i="68"/>
  <c r="N148" i="68"/>
  <c r="G149" i="68"/>
  <c r="G147" i="68" s="1"/>
  <c r="O149" i="68"/>
  <c r="H150" i="68"/>
  <c r="P150" i="68"/>
  <c r="I155" i="68"/>
  <c r="Q155" i="68"/>
  <c r="J156" i="68"/>
  <c r="C157" i="68"/>
  <c r="G113" i="69"/>
  <c r="G133" i="69"/>
  <c r="O113" i="69"/>
  <c r="O133" i="69"/>
  <c r="H134" i="69"/>
  <c r="L117" i="69"/>
  <c r="H195" i="69"/>
  <c r="H138" i="69"/>
  <c r="J120" i="69"/>
  <c r="J197" i="69"/>
  <c r="J140" i="69"/>
  <c r="O198" i="69"/>
  <c r="O141" i="69"/>
  <c r="H142" i="69"/>
  <c r="N117" i="45"/>
  <c r="N125" i="69"/>
  <c r="F127" i="69"/>
  <c r="F147" i="69"/>
  <c r="C148" i="69"/>
  <c r="K148" i="69"/>
  <c r="J133" i="70"/>
  <c r="G134" i="70"/>
  <c r="L128" i="45"/>
  <c r="L117" i="70"/>
  <c r="G119" i="70"/>
  <c r="L132" i="45"/>
  <c r="L121" i="70"/>
  <c r="Q132" i="45"/>
  <c r="Q122" i="70"/>
  <c r="G144" i="70"/>
  <c r="H145" i="70"/>
  <c r="F127" i="70"/>
  <c r="F147" i="70"/>
  <c r="G148" i="70"/>
  <c r="O148" i="70"/>
  <c r="M144" i="45"/>
  <c r="M113" i="71"/>
  <c r="N135" i="71"/>
  <c r="J119" i="71"/>
  <c r="N123" i="71"/>
  <c r="O124" i="71"/>
  <c r="G126" i="71"/>
  <c r="D127" i="71"/>
  <c r="L127" i="71"/>
  <c r="I112" i="72"/>
  <c r="I131" i="72"/>
  <c r="M117" i="72"/>
  <c r="L168" i="45"/>
  <c r="L119" i="72"/>
  <c r="J172" i="45"/>
  <c r="J123" i="72"/>
  <c r="G172" i="45"/>
  <c r="G124" i="72"/>
  <c r="O175" i="45"/>
  <c r="O126" i="72"/>
  <c r="H127" i="72"/>
  <c r="H145" i="72" s="1"/>
  <c r="B163" i="65"/>
  <c r="B37" i="50"/>
  <c r="B159" i="66"/>
  <c r="B163" i="69"/>
  <c r="B118" i="50"/>
  <c r="B159" i="70"/>
  <c r="B133" i="50"/>
  <c r="B164" i="70"/>
  <c r="B221" i="70" s="1"/>
  <c r="B138" i="50"/>
  <c r="B157" i="71"/>
  <c r="B211" i="71" s="1"/>
  <c r="B153" i="50"/>
  <c r="B155" i="72"/>
  <c r="D4" i="47"/>
  <c r="H182" i="64"/>
  <c r="H17" i="50"/>
  <c r="I183" i="64"/>
  <c r="I246" i="64" s="1"/>
  <c r="I18" i="50"/>
  <c r="M183" i="64"/>
  <c r="M246" i="64" s="1"/>
  <c r="M18" i="50"/>
  <c r="M185" i="64"/>
  <c r="J186" i="64"/>
  <c r="G187" i="64"/>
  <c r="G250" i="64" s="1"/>
  <c r="G22" i="50"/>
  <c r="O187" i="64"/>
  <c r="O250" i="64" s="1"/>
  <c r="O22" i="50"/>
  <c r="L152" i="65"/>
  <c r="L151" i="65" s="1"/>
  <c r="I153" i="65"/>
  <c r="I210" i="65" s="1"/>
  <c r="I27" i="50"/>
  <c r="N220" i="65"/>
  <c r="K152" i="66"/>
  <c r="P44" i="47"/>
  <c r="P153" i="66"/>
  <c r="P210" i="66" s="1"/>
  <c r="P46" i="50"/>
  <c r="I154" i="66"/>
  <c r="I212" i="66"/>
  <c r="H157" i="66"/>
  <c r="E51" i="47"/>
  <c r="E159" i="66"/>
  <c r="O161" i="66"/>
  <c r="O218" i="66" s="1"/>
  <c r="D163" i="66"/>
  <c r="D56" i="50"/>
  <c r="L152" i="67"/>
  <c r="Q153" i="67"/>
  <c r="Q210" i="67" s="1"/>
  <c r="Q65" i="50"/>
  <c r="C155" i="67"/>
  <c r="C67" i="50"/>
  <c r="O155" i="67"/>
  <c r="O67" i="50"/>
  <c r="L157" i="67"/>
  <c r="J159" i="67"/>
  <c r="L166" i="67"/>
  <c r="I167" i="67"/>
  <c r="I224" i="67" s="1"/>
  <c r="I79" i="50"/>
  <c r="Q167" i="67"/>
  <c r="Q224" i="67" s="1"/>
  <c r="Q79" i="50"/>
  <c r="K82" i="47"/>
  <c r="K185" i="68"/>
  <c r="P82" i="47"/>
  <c r="P186" i="68"/>
  <c r="P258" i="68" s="1"/>
  <c r="P84" i="50"/>
  <c r="K188" i="68"/>
  <c r="K86" i="50"/>
  <c r="O188" i="68"/>
  <c r="O86" i="50"/>
  <c r="O192" i="68"/>
  <c r="L193" i="68"/>
  <c r="L265" i="68" s="1"/>
  <c r="L91" i="50"/>
  <c r="I194" i="68"/>
  <c r="O200" i="68"/>
  <c r="O98" i="50"/>
  <c r="L201" i="68"/>
  <c r="L273" i="68" s="1"/>
  <c r="L99" i="50"/>
  <c r="K100" i="47"/>
  <c r="K203" i="68"/>
  <c r="K101" i="50"/>
  <c r="L204" i="68"/>
  <c r="I100" i="47"/>
  <c r="I205" i="68"/>
  <c r="I277" i="68" s="1"/>
  <c r="I103" i="50"/>
  <c r="Q205" i="68"/>
  <c r="Q277" i="68" s="1"/>
  <c r="Q103" i="50"/>
  <c r="L106" i="47"/>
  <c r="L152" i="69"/>
  <c r="L107" i="50"/>
  <c r="Q153" i="69"/>
  <c r="Q210" i="69" s="1"/>
  <c r="Q108" i="50"/>
  <c r="N155" i="69"/>
  <c r="N110" i="50"/>
  <c r="E157" i="69"/>
  <c r="M111" i="47"/>
  <c r="M111" i="50" s="1"/>
  <c r="M157" i="69"/>
  <c r="I159" i="69"/>
  <c r="I114" i="50"/>
  <c r="Q159" i="69"/>
  <c r="Q114" i="50"/>
  <c r="N160" i="69"/>
  <c r="N217" i="69" s="1"/>
  <c r="N115" i="50"/>
  <c r="G161" i="69"/>
  <c r="G218" i="69" s="1"/>
  <c r="G116" i="50"/>
  <c r="K161" i="69"/>
  <c r="K218" i="69" s="1"/>
  <c r="K116" i="50"/>
  <c r="O161" i="69"/>
  <c r="O218" i="69" s="1"/>
  <c r="O116" i="50"/>
  <c r="J163" i="69"/>
  <c r="J118" i="50"/>
  <c r="C164" i="69"/>
  <c r="C221" i="69" s="1"/>
  <c r="C119" i="50"/>
  <c r="O164" i="69"/>
  <c r="O221" i="69" s="1"/>
  <c r="O119" i="50"/>
  <c r="K166" i="69"/>
  <c r="H167" i="69"/>
  <c r="H224" i="69" s="1"/>
  <c r="H122" i="50"/>
  <c r="P167" i="69"/>
  <c r="P224" i="69" s="1"/>
  <c r="P122" i="50"/>
  <c r="O152" i="70"/>
  <c r="O126" i="50"/>
  <c r="L153" i="70"/>
  <c r="L210" i="70" s="1"/>
  <c r="L127" i="50"/>
  <c r="C155" i="70"/>
  <c r="C129" i="50"/>
  <c r="D157" i="70"/>
  <c r="D131" i="50"/>
  <c r="P157" i="70"/>
  <c r="P131" i="50"/>
  <c r="K159" i="70"/>
  <c r="K133" i="50"/>
  <c r="L160" i="70"/>
  <c r="L134" i="50"/>
  <c r="E161" i="70"/>
  <c r="E218" i="70" s="1"/>
  <c r="E135" i="50"/>
  <c r="Q161" i="70"/>
  <c r="Q218" i="70" s="1"/>
  <c r="Q135" i="50"/>
  <c r="O163" i="70"/>
  <c r="O137" i="50"/>
  <c r="P164" i="70"/>
  <c r="P221" i="70" s="1"/>
  <c r="P138" i="50"/>
  <c r="N149" i="71"/>
  <c r="N145" i="50"/>
  <c r="I154" i="71"/>
  <c r="M150" i="47"/>
  <c r="M155" i="71"/>
  <c r="I213" i="71"/>
  <c r="C162" i="71"/>
  <c r="D163" i="71"/>
  <c r="D217" i="71" s="1"/>
  <c r="D159" i="50"/>
  <c r="E162" i="47"/>
  <c r="E149" i="72"/>
  <c r="E163" i="50"/>
  <c r="E151" i="72"/>
  <c r="E165" i="50"/>
  <c r="M153" i="72"/>
  <c r="G172" i="47"/>
  <c r="G172" i="50" s="1"/>
  <c r="G159" i="72"/>
  <c r="G173" i="50"/>
  <c r="D172" i="47"/>
  <c r="D172" i="50" s="1"/>
  <c r="D160" i="72"/>
  <c r="D214" i="72" s="1"/>
  <c r="D174" i="50"/>
  <c r="P172" i="47"/>
  <c r="P172" i="50" s="1"/>
  <c r="P160" i="72"/>
  <c r="P214" i="72" s="1"/>
  <c r="P174" i="50"/>
  <c r="N162" i="72"/>
  <c r="O175" i="47"/>
  <c r="O163" i="72"/>
  <c r="O177" i="50"/>
  <c r="H114" i="48"/>
  <c r="B103" i="50"/>
  <c r="B147" i="50"/>
  <c r="E15" i="50"/>
  <c r="D35" i="50"/>
  <c r="F37" i="50"/>
  <c r="I48" i="50"/>
  <c r="N95" i="50"/>
  <c r="P128" i="50"/>
  <c r="B176" i="69"/>
  <c r="B105" i="69"/>
  <c r="C94" i="69"/>
  <c r="G94" i="69"/>
  <c r="K94" i="69"/>
  <c r="O94" i="69"/>
  <c r="E109" i="44"/>
  <c r="E98" i="69"/>
  <c r="I109" i="44"/>
  <c r="I98" i="69"/>
  <c r="I136" i="69" s="1"/>
  <c r="M109" i="44"/>
  <c r="M98" i="69"/>
  <c r="Q109" i="44"/>
  <c r="Q98" i="69"/>
  <c r="F176" i="69"/>
  <c r="J176" i="69"/>
  <c r="N176" i="69"/>
  <c r="C178" i="69"/>
  <c r="G178" i="69"/>
  <c r="K178" i="69"/>
  <c r="O178" i="69"/>
  <c r="E142" i="69"/>
  <c r="F106" i="69"/>
  <c r="J106" i="69"/>
  <c r="N106" i="69"/>
  <c r="C107" i="69"/>
  <c r="G107" i="69"/>
  <c r="K107" i="69"/>
  <c r="O107" i="69"/>
  <c r="D108" i="69"/>
  <c r="H108" i="69"/>
  <c r="L108" i="69"/>
  <c r="P108" i="69"/>
  <c r="E110" i="69"/>
  <c r="I110" i="69"/>
  <c r="I148" i="69" s="1"/>
  <c r="M110" i="69"/>
  <c r="Q110" i="69"/>
  <c r="Q148" i="69" s="1"/>
  <c r="C95" i="70"/>
  <c r="G95" i="70"/>
  <c r="K95" i="70"/>
  <c r="O95" i="70"/>
  <c r="D96" i="70"/>
  <c r="H96" i="70"/>
  <c r="H94" i="70" s="1"/>
  <c r="L96" i="70"/>
  <c r="P96" i="70"/>
  <c r="P94" i="70" s="1"/>
  <c r="E128" i="44"/>
  <c r="E98" i="70"/>
  <c r="I128" i="44"/>
  <c r="I98" i="70"/>
  <c r="M128" i="44"/>
  <c r="M98" i="70"/>
  <c r="Q128" i="44"/>
  <c r="Q98" i="70"/>
  <c r="C101" i="70"/>
  <c r="G101" i="70"/>
  <c r="K101" i="70"/>
  <c r="O101" i="70"/>
  <c r="F105" i="70"/>
  <c r="N105" i="70"/>
  <c r="D108" i="70"/>
  <c r="H108" i="70"/>
  <c r="L108" i="70"/>
  <c r="P108" i="70"/>
  <c r="E110" i="70"/>
  <c r="I110" i="70"/>
  <c r="M110" i="70"/>
  <c r="Q110" i="70"/>
  <c r="F144" i="44"/>
  <c r="F95" i="71"/>
  <c r="J144" i="44"/>
  <c r="J95" i="71"/>
  <c r="N144" i="44"/>
  <c r="N95" i="71"/>
  <c r="E146" i="44"/>
  <c r="E97" i="71"/>
  <c r="I146" i="44"/>
  <c r="I97" i="71"/>
  <c r="M146" i="44"/>
  <c r="M97" i="71"/>
  <c r="Q146" i="44"/>
  <c r="Q97" i="71"/>
  <c r="C150" i="44"/>
  <c r="F100" i="71"/>
  <c r="D107" i="71"/>
  <c r="E109" i="71"/>
  <c r="I109" i="71"/>
  <c r="I145" i="71" s="1"/>
  <c r="M109" i="71"/>
  <c r="Q109" i="71"/>
  <c r="B172" i="44"/>
  <c r="B105" i="72"/>
  <c r="B104" i="72" s="1"/>
  <c r="B98" i="72" s="1"/>
  <c r="B144" i="44"/>
  <c r="C94" i="72"/>
  <c r="G94" i="72"/>
  <c r="K94" i="72"/>
  <c r="O94" i="72"/>
  <c r="E164" i="44"/>
  <c r="M164" i="44"/>
  <c r="H96" i="72"/>
  <c r="L96" i="72"/>
  <c r="P96" i="72"/>
  <c r="E99" i="72"/>
  <c r="I99" i="72"/>
  <c r="M99" i="72"/>
  <c r="Q99" i="72"/>
  <c r="F168" i="44"/>
  <c r="F101" i="72"/>
  <c r="J168" i="44"/>
  <c r="J101" i="72"/>
  <c r="N168" i="44"/>
  <c r="N101" i="72"/>
  <c r="E104" i="72"/>
  <c r="I104" i="72"/>
  <c r="M104" i="72"/>
  <c r="Q104" i="72"/>
  <c r="D175" i="44"/>
  <c r="G107" i="72"/>
  <c r="O107" i="72"/>
  <c r="B27" i="7"/>
  <c r="B4" i="8"/>
  <c r="B136" i="45"/>
  <c r="B130" i="64"/>
  <c r="B142" i="64"/>
  <c r="B127" i="65"/>
  <c r="B116" i="66"/>
  <c r="B119" i="67"/>
  <c r="B124" i="67"/>
  <c r="B143" i="68"/>
  <c r="B155" i="68"/>
  <c r="B115" i="69"/>
  <c r="B113" i="69" s="1"/>
  <c r="B198" i="69"/>
  <c r="B141" i="69"/>
  <c r="B128" i="69"/>
  <c r="B117" i="70"/>
  <c r="B142" i="70"/>
  <c r="B129" i="70"/>
  <c r="B127" i="70" s="1"/>
  <c r="B137" i="71"/>
  <c r="B115" i="72"/>
  <c r="B139" i="72"/>
  <c r="B127" i="72"/>
  <c r="F4" i="45"/>
  <c r="F128" i="64"/>
  <c r="J4" i="45"/>
  <c r="J128" i="64"/>
  <c r="N4" i="45"/>
  <c r="N128" i="64"/>
  <c r="D130" i="64"/>
  <c r="H130" i="64"/>
  <c r="L130" i="64"/>
  <c r="P130" i="64"/>
  <c r="E12" i="45"/>
  <c r="E9" i="45" s="1"/>
  <c r="C12" i="45"/>
  <c r="C136" i="64"/>
  <c r="G12" i="45"/>
  <c r="G136" i="64"/>
  <c r="K12" i="45"/>
  <c r="K136" i="64"/>
  <c r="O12" i="45"/>
  <c r="O136" i="64"/>
  <c r="D12" i="45"/>
  <c r="D137" i="64"/>
  <c r="H12" i="45"/>
  <c r="H137" i="64"/>
  <c r="L12" i="45"/>
  <c r="L137" i="64"/>
  <c r="L135" i="64" s="1"/>
  <c r="P12" i="45"/>
  <c r="P137" i="64"/>
  <c r="P135" i="64" s="1"/>
  <c r="E138" i="64"/>
  <c r="I138" i="64"/>
  <c r="M138" i="64"/>
  <c r="Q138" i="64"/>
  <c r="F16" i="45"/>
  <c r="F140" i="64"/>
  <c r="J16" i="45"/>
  <c r="J140" i="64"/>
  <c r="N16" i="45"/>
  <c r="N140" i="64"/>
  <c r="D142" i="64"/>
  <c r="E25" i="45"/>
  <c r="C25" i="45"/>
  <c r="C114" i="65"/>
  <c r="G25" i="45"/>
  <c r="G114" i="65"/>
  <c r="K25" i="45"/>
  <c r="K114" i="65"/>
  <c r="O25" i="45"/>
  <c r="O114" i="65"/>
  <c r="D25" i="45"/>
  <c r="D115" i="65"/>
  <c r="H25" i="45"/>
  <c r="H115" i="65"/>
  <c r="L25" i="45"/>
  <c r="L115" i="65"/>
  <c r="P25" i="45"/>
  <c r="P115" i="65"/>
  <c r="O28" i="45"/>
  <c r="F28" i="45"/>
  <c r="F117" i="65"/>
  <c r="J28" i="45"/>
  <c r="J117" i="65"/>
  <c r="N28" i="45"/>
  <c r="N117" i="65"/>
  <c r="J30" i="45"/>
  <c r="J119" i="65"/>
  <c r="N119" i="65"/>
  <c r="I32" i="45"/>
  <c r="D120" i="65"/>
  <c r="H120" i="65"/>
  <c r="L32" i="45"/>
  <c r="L121" i="65"/>
  <c r="P32" i="45"/>
  <c r="P121" i="65"/>
  <c r="E32" i="45"/>
  <c r="E122" i="65"/>
  <c r="Q32" i="45"/>
  <c r="Q122" i="65"/>
  <c r="D36" i="45"/>
  <c r="L36" i="45"/>
  <c r="G124" i="65"/>
  <c r="G39" i="45"/>
  <c r="O39" i="45"/>
  <c r="E39" i="45"/>
  <c r="E128" i="65"/>
  <c r="I39" i="45"/>
  <c r="I128" i="65"/>
  <c r="M39" i="45"/>
  <c r="M128" i="65"/>
  <c r="Q39" i="45"/>
  <c r="Q128" i="65"/>
  <c r="F39" i="45"/>
  <c r="F129" i="65"/>
  <c r="F127" i="65" s="1"/>
  <c r="N39" i="45"/>
  <c r="N129" i="65"/>
  <c r="C44" i="45"/>
  <c r="E114" i="66"/>
  <c r="I114" i="66"/>
  <c r="M114" i="66"/>
  <c r="Q114" i="66"/>
  <c r="F44" i="45"/>
  <c r="F115" i="66"/>
  <c r="F113" i="66" s="1"/>
  <c r="J44" i="45"/>
  <c r="J115" i="66"/>
  <c r="N44" i="45"/>
  <c r="N115" i="66"/>
  <c r="C47" i="45"/>
  <c r="C117" i="66"/>
  <c r="G116" i="66"/>
  <c r="K47" i="45"/>
  <c r="K117" i="66"/>
  <c r="O47" i="45"/>
  <c r="O117" i="66"/>
  <c r="O51" i="45"/>
  <c r="N120" i="66"/>
  <c r="N118" i="66" s="1"/>
  <c r="J55" i="45"/>
  <c r="D124" i="66"/>
  <c r="H124" i="66"/>
  <c r="L124" i="66"/>
  <c r="P124" i="66"/>
  <c r="E55" i="45"/>
  <c r="E126" i="66"/>
  <c r="I55" i="45"/>
  <c r="I126" i="66"/>
  <c r="M55" i="45"/>
  <c r="M126" i="66"/>
  <c r="Q55" i="45"/>
  <c r="Q126" i="66"/>
  <c r="M58" i="45"/>
  <c r="D128" i="66"/>
  <c r="H128" i="66"/>
  <c r="L128" i="66"/>
  <c r="P128" i="66"/>
  <c r="E129" i="66"/>
  <c r="I129" i="66"/>
  <c r="I127" i="66" s="1"/>
  <c r="M129" i="66"/>
  <c r="Q129" i="66"/>
  <c r="Q127" i="66" s="1"/>
  <c r="F63" i="45"/>
  <c r="N63" i="45"/>
  <c r="E113" i="67"/>
  <c r="I113" i="67"/>
  <c r="M113" i="67"/>
  <c r="Q113" i="67"/>
  <c r="D116" i="67"/>
  <c r="H116" i="67"/>
  <c r="L116" i="67"/>
  <c r="P116" i="67"/>
  <c r="G119" i="67"/>
  <c r="O119" i="67"/>
  <c r="D120" i="67"/>
  <c r="E124" i="67"/>
  <c r="I74" i="45"/>
  <c r="I125" i="67"/>
  <c r="M124" i="67"/>
  <c r="Q74" i="45"/>
  <c r="Q125" i="67"/>
  <c r="C127" i="67"/>
  <c r="C136" i="68"/>
  <c r="G136" i="68"/>
  <c r="K82" i="45"/>
  <c r="K137" i="68"/>
  <c r="O136" i="68"/>
  <c r="F140" i="68"/>
  <c r="J140" i="68"/>
  <c r="N140" i="68"/>
  <c r="C89" i="45"/>
  <c r="C87" i="45" s="1"/>
  <c r="C144" i="68"/>
  <c r="K89" i="45"/>
  <c r="K144" i="68"/>
  <c r="O89" i="45"/>
  <c r="O144" i="68"/>
  <c r="N93" i="45"/>
  <c r="Q147" i="68"/>
  <c r="D151" i="68"/>
  <c r="H151" i="68"/>
  <c r="L151" i="68"/>
  <c r="P151" i="68"/>
  <c r="E97" i="45"/>
  <c r="E153" i="68"/>
  <c r="I97" i="45"/>
  <c r="I153" i="68"/>
  <c r="M97" i="45"/>
  <c r="M153" i="68"/>
  <c r="M151" i="68" s="1"/>
  <c r="Q97" i="45"/>
  <c r="Q153" i="68"/>
  <c r="M100" i="45"/>
  <c r="D154" i="68"/>
  <c r="H154" i="68"/>
  <c r="L154" i="68"/>
  <c r="P154" i="68"/>
  <c r="O106" i="45"/>
  <c r="F113" i="69"/>
  <c r="F133" i="69"/>
  <c r="J113" i="69"/>
  <c r="J132" i="69" s="1"/>
  <c r="J133" i="69"/>
  <c r="N133" i="69"/>
  <c r="C134" i="69"/>
  <c r="G134" i="69"/>
  <c r="K134" i="69"/>
  <c r="O134" i="69"/>
  <c r="L109" i="45"/>
  <c r="C109" i="45"/>
  <c r="C117" i="69"/>
  <c r="G109" i="45"/>
  <c r="G117" i="69"/>
  <c r="K109" i="45"/>
  <c r="K117" i="69"/>
  <c r="O109" i="45"/>
  <c r="O117" i="69"/>
  <c r="C195" i="69"/>
  <c r="C138" i="69"/>
  <c r="G195" i="69"/>
  <c r="G138" i="69"/>
  <c r="K195" i="69"/>
  <c r="K138" i="69"/>
  <c r="O195" i="69"/>
  <c r="O138" i="69"/>
  <c r="F113" i="45"/>
  <c r="N113" i="45"/>
  <c r="E197" i="69"/>
  <c r="E140" i="69"/>
  <c r="I140" i="69"/>
  <c r="I120" i="69"/>
  <c r="I197" i="69"/>
  <c r="M140" i="69"/>
  <c r="M197" i="69"/>
  <c r="Q140" i="69"/>
  <c r="Q120" i="69"/>
  <c r="Q197" i="69"/>
  <c r="F198" i="69"/>
  <c r="F141" i="69"/>
  <c r="J198" i="69"/>
  <c r="J141" i="69"/>
  <c r="N198" i="69"/>
  <c r="N141" i="69"/>
  <c r="C142" i="69"/>
  <c r="G142" i="69"/>
  <c r="K142" i="69"/>
  <c r="O142" i="69"/>
  <c r="E144" i="69"/>
  <c r="E124" i="69"/>
  <c r="I144" i="69"/>
  <c r="M124" i="69"/>
  <c r="M144" i="69"/>
  <c r="Q144" i="69"/>
  <c r="F145" i="69"/>
  <c r="J145" i="69"/>
  <c r="N145" i="69"/>
  <c r="N120" i="45"/>
  <c r="E120" i="45"/>
  <c r="E128" i="69"/>
  <c r="I120" i="45"/>
  <c r="I128" i="69"/>
  <c r="M120" i="45"/>
  <c r="M128" i="69"/>
  <c r="Q120" i="45"/>
  <c r="Q128" i="69"/>
  <c r="F148" i="69"/>
  <c r="J120" i="45"/>
  <c r="J129" i="69"/>
  <c r="N148" i="69"/>
  <c r="E125" i="45"/>
  <c r="E114" i="70"/>
  <c r="I125" i="45"/>
  <c r="I114" i="70"/>
  <c r="M125" i="45"/>
  <c r="M114" i="70"/>
  <c r="Q125" i="45"/>
  <c r="Q114" i="70"/>
  <c r="F125" i="45"/>
  <c r="F115" i="70"/>
  <c r="J125" i="45"/>
  <c r="J115" i="70"/>
  <c r="J113" i="70" s="1"/>
  <c r="N125" i="45"/>
  <c r="N115" i="70"/>
  <c r="N113" i="70" s="1"/>
  <c r="C116" i="70"/>
  <c r="G116" i="70"/>
  <c r="G136" i="70"/>
  <c r="K116" i="70"/>
  <c r="O116" i="70"/>
  <c r="O136" i="70"/>
  <c r="F138" i="70"/>
  <c r="J138" i="70"/>
  <c r="N138" i="70"/>
  <c r="C120" i="70"/>
  <c r="C140" i="70"/>
  <c r="G120" i="70"/>
  <c r="G140" i="70"/>
  <c r="K120" i="70"/>
  <c r="K140" i="70"/>
  <c r="O120" i="70"/>
  <c r="O140" i="70"/>
  <c r="D141" i="70"/>
  <c r="H141" i="70"/>
  <c r="L141" i="70"/>
  <c r="P141" i="70"/>
  <c r="E142" i="70"/>
  <c r="I142" i="70"/>
  <c r="M142" i="70"/>
  <c r="Q142" i="70"/>
  <c r="F136" i="45"/>
  <c r="F125" i="70"/>
  <c r="J136" i="45"/>
  <c r="J130" i="45" s="1"/>
  <c r="J125" i="70"/>
  <c r="N136" i="45"/>
  <c r="N125" i="70"/>
  <c r="C145" i="70"/>
  <c r="G136" i="45"/>
  <c r="G126" i="70"/>
  <c r="K145" i="70"/>
  <c r="O136" i="45"/>
  <c r="O126" i="70"/>
  <c r="J139" i="45"/>
  <c r="E139" i="45"/>
  <c r="E128" i="70"/>
  <c r="I139" i="45"/>
  <c r="I128" i="70"/>
  <c r="M139" i="45"/>
  <c r="M128" i="70"/>
  <c r="Q139" i="45"/>
  <c r="Q128" i="70"/>
  <c r="F148" i="70"/>
  <c r="J148" i="70"/>
  <c r="N148" i="70"/>
  <c r="D113" i="71"/>
  <c r="H113" i="71"/>
  <c r="L113" i="71"/>
  <c r="P113" i="71"/>
  <c r="F115" i="71"/>
  <c r="J115" i="71"/>
  <c r="N115" i="71"/>
  <c r="E117" i="71"/>
  <c r="I117" i="71"/>
  <c r="M117" i="71"/>
  <c r="Q117" i="71"/>
  <c r="E150" i="45"/>
  <c r="E119" i="71"/>
  <c r="I150" i="45"/>
  <c r="I119" i="71"/>
  <c r="M150" i="45"/>
  <c r="M119" i="71"/>
  <c r="Q150" i="45"/>
  <c r="Q119" i="71"/>
  <c r="F138" i="71"/>
  <c r="G139" i="71"/>
  <c r="J154" i="45"/>
  <c r="E154" i="45"/>
  <c r="E123" i="71"/>
  <c r="I154" i="45"/>
  <c r="I123" i="71"/>
  <c r="M154" i="45"/>
  <c r="M123" i="71"/>
  <c r="Q154" i="45"/>
  <c r="Q123" i="71"/>
  <c r="F157" i="45"/>
  <c r="F126" i="71"/>
  <c r="J157" i="45"/>
  <c r="J126" i="71"/>
  <c r="N157" i="45"/>
  <c r="N126" i="71"/>
  <c r="C157" i="45"/>
  <c r="C127" i="71"/>
  <c r="G127" i="71"/>
  <c r="K157" i="45"/>
  <c r="K127" i="71"/>
  <c r="O157" i="45"/>
  <c r="O127" i="71"/>
  <c r="E162" i="45"/>
  <c r="M162" i="45"/>
  <c r="D162" i="45"/>
  <c r="D113" i="72"/>
  <c r="H162" i="45"/>
  <c r="H113" i="72"/>
  <c r="L162" i="45"/>
  <c r="L113" i="72"/>
  <c r="P162" i="45"/>
  <c r="P113" i="72"/>
  <c r="E115" i="72"/>
  <c r="I115" i="72"/>
  <c r="M115" i="72"/>
  <c r="Q115" i="72"/>
  <c r="D135" i="72"/>
  <c r="H135" i="72"/>
  <c r="L135" i="72"/>
  <c r="P135" i="72"/>
  <c r="C119" i="72"/>
  <c r="G119" i="72"/>
  <c r="K119" i="72"/>
  <c r="O119" i="72"/>
  <c r="D120" i="72"/>
  <c r="H120" i="72"/>
  <c r="L120" i="72"/>
  <c r="P120" i="72"/>
  <c r="E121" i="72"/>
  <c r="I121" i="72"/>
  <c r="M121" i="72"/>
  <c r="Q121" i="72"/>
  <c r="E123" i="72"/>
  <c r="I123" i="72"/>
  <c r="M123" i="72"/>
  <c r="Q123" i="72"/>
  <c r="F124" i="72"/>
  <c r="J124" i="72"/>
  <c r="N124" i="72"/>
  <c r="D175" i="45"/>
  <c r="P175" i="45"/>
  <c r="F126" i="72"/>
  <c r="J126" i="72"/>
  <c r="N126" i="72"/>
  <c r="C127" i="72"/>
  <c r="G127" i="72"/>
  <c r="K127" i="72"/>
  <c r="O127" i="72"/>
  <c r="B51" i="47"/>
  <c r="B172" i="47"/>
  <c r="B172" i="50" s="1"/>
  <c r="B175" i="64"/>
  <c r="B19" i="47"/>
  <c r="B186" i="64"/>
  <c r="B28" i="47"/>
  <c r="B155" i="65"/>
  <c r="B29" i="50"/>
  <c r="B39" i="47"/>
  <c r="B167" i="65"/>
  <c r="B224" i="65" s="1"/>
  <c r="B41" i="50"/>
  <c r="B157" i="66"/>
  <c r="B55" i="47"/>
  <c r="B55" i="50" s="1"/>
  <c r="B163" i="66"/>
  <c r="B56" i="50"/>
  <c r="B63" i="47"/>
  <c r="B152" i="67"/>
  <c r="B70" i="47"/>
  <c r="B159" i="67"/>
  <c r="B74" i="47"/>
  <c r="B74" i="50" s="1"/>
  <c r="B164" i="67"/>
  <c r="B221" i="67" s="1"/>
  <c r="B76" i="50"/>
  <c r="B186" i="68"/>
  <c r="B258" i="68" s="1"/>
  <c r="B84" i="50"/>
  <c r="B89" i="47"/>
  <c r="B89" i="50" s="1"/>
  <c r="B193" i="68"/>
  <c r="B265" i="68" s="1"/>
  <c r="B198" i="68"/>
  <c r="B270" i="68" s="1"/>
  <c r="B96" i="50"/>
  <c r="B100" i="47"/>
  <c r="B204" i="68"/>
  <c r="B155" i="69"/>
  <c r="B110" i="50"/>
  <c r="B161" i="69"/>
  <c r="B218" i="69" s="1"/>
  <c r="B116" i="50"/>
  <c r="B120" i="47"/>
  <c r="B167" i="69"/>
  <c r="B224" i="69" s="1"/>
  <c r="B122" i="50"/>
  <c r="B214" i="70"/>
  <c r="B163" i="70"/>
  <c r="B137" i="50"/>
  <c r="B144" i="47"/>
  <c r="B149" i="71"/>
  <c r="B145" i="50"/>
  <c r="B150" i="47"/>
  <c r="B156" i="71"/>
  <c r="B152" i="50"/>
  <c r="B162" i="71"/>
  <c r="B159" i="72"/>
  <c r="B173" i="50"/>
  <c r="C4" i="47"/>
  <c r="C170" i="64"/>
  <c r="G170" i="64"/>
  <c r="K170" i="64"/>
  <c r="O170" i="64"/>
  <c r="D171" i="64"/>
  <c r="D234" i="64" s="1"/>
  <c r="D6" i="50"/>
  <c r="H4" i="47"/>
  <c r="H171" i="64"/>
  <c r="H234" i="64" s="1"/>
  <c r="H6" i="50"/>
  <c r="L171" i="64"/>
  <c r="L234" i="64" s="1"/>
  <c r="L6" i="50"/>
  <c r="P171" i="64"/>
  <c r="P234" i="64" s="1"/>
  <c r="P6" i="50"/>
  <c r="K7" i="47"/>
  <c r="F236" i="64"/>
  <c r="F172" i="64"/>
  <c r="J172" i="64"/>
  <c r="J236" i="64"/>
  <c r="N172" i="64"/>
  <c r="N236" i="64"/>
  <c r="C175" i="64"/>
  <c r="G175" i="64"/>
  <c r="K175" i="64"/>
  <c r="O175" i="64"/>
  <c r="D176" i="64"/>
  <c r="H176" i="64"/>
  <c r="L176" i="64"/>
  <c r="P176" i="64"/>
  <c r="G12" i="47"/>
  <c r="P12" i="47"/>
  <c r="F178" i="64"/>
  <c r="J178" i="64"/>
  <c r="N178" i="64"/>
  <c r="C179" i="64"/>
  <c r="C242" i="64" s="1"/>
  <c r="C14" i="50"/>
  <c r="G179" i="64"/>
  <c r="G242" i="64" s="1"/>
  <c r="G14" i="50"/>
  <c r="K179" i="64"/>
  <c r="K242" i="64" s="1"/>
  <c r="K14" i="50"/>
  <c r="O179" i="64"/>
  <c r="O242" i="64" s="1"/>
  <c r="O14" i="50"/>
  <c r="D180" i="64"/>
  <c r="D243" i="64" s="1"/>
  <c r="D15" i="50"/>
  <c r="H180" i="64"/>
  <c r="H243" i="64" s="1"/>
  <c r="H15" i="50"/>
  <c r="L180" i="64"/>
  <c r="L243" i="64" s="1"/>
  <c r="L15" i="50"/>
  <c r="P180" i="64"/>
  <c r="P243" i="64" s="1"/>
  <c r="P15" i="50"/>
  <c r="C181" i="64"/>
  <c r="C244" i="64" s="1"/>
  <c r="C245" i="64"/>
  <c r="G245" i="64"/>
  <c r="K181" i="64"/>
  <c r="K244" i="64" s="1"/>
  <c r="K245" i="64"/>
  <c r="O245" i="64"/>
  <c r="G19" i="47"/>
  <c r="D19" i="47"/>
  <c r="D185" i="64"/>
  <c r="H19" i="47"/>
  <c r="H185" i="64"/>
  <c r="L19" i="47"/>
  <c r="L185" i="64"/>
  <c r="P19" i="47"/>
  <c r="P185" i="64"/>
  <c r="E19" i="47"/>
  <c r="E186" i="64"/>
  <c r="I19" i="47"/>
  <c r="I186" i="64"/>
  <c r="M19" i="47"/>
  <c r="M186" i="64"/>
  <c r="Q19" i="47"/>
  <c r="Q186" i="64"/>
  <c r="F187" i="64"/>
  <c r="F250" i="64" s="1"/>
  <c r="F22" i="50"/>
  <c r="J19" i="47"/>
  <c r="J187" i="64"/>
  <c r="J250" i="64" s="1"/>
  <c r="J22" i="50"/>
  <c r="N19" i="47"/>
  <c r="N187" i="64"/>
  <c r="N250" i="64" s="1"/>
  <c r="N22" i="50"/>
  <c r="C151" i="65"/>
  <c r="G151" i="65"/>
  <c r="K151" i="65"/>
  <c r="O151" i="65"/>
  <c r="D28" i="47"/>
  <c r="D155" i="65"/>
  <c r="D29" i="50"/>
  <c r="H28" i="47"/>
  <c r="H155" i="65"/>
  <c r="H29" i="50"/>
  <c r="L28" i="47"/>
  <c r="L155" i="65"/>
  <c r="L29" i="50"/>
  <c r="P28" i="47"/>
  <c r="P155" i="65"/>
  <c r="P29" i="50"/>
  <c r="C157" i="65"/>
  <c r="G157" i="65"/>
  <c r="K157" i="65"/>
  <c r="O157" i="65"/>
  <c r="F32" i="47"/>
  <c r="N32" i="47"/>
  <c r="E159" i="65"/>
  <c r="I159" i="65"/>
  <c r="M159" i="65"/>
  <c r="Q159" i="65"/>
  <c r="F160" i="65"/>
  <c r="F217" i="65" s="1"/>
  <c r="F34" i="50"/>
  <c r="J160" i="65"/>
  <c r="J217" i="65" s="1"/>
  <c r="J34" i="50"/>
  <c r="N160" i="65"/>
  <c r="N217" i="65" s="1"/>
  <c r="N34" i="50"/>
  <c r="C161" i="65"/>
  <c r="C218" i="65" s="1"/>
  <c r="C35" i="50"/>
  <c r="G161" i="65"/>
  <c r="G218" i="65" s="1"/>
  <c r="G35" i="50"/>
  <c r="K161" i="65"/>
  <c r="K218" i="65" s="1"/>
  <c r="K35" i="50"/>
  <c r="O161" i="65"/>
  <c r="O218" i="65" s="1"/>
  <c r="O35" i="50"/>
  <c r="F36" i="47"/>
  <c r="F36" i="50" s="1"/>
  <c r="N36" i="47"/>
  <c r="N36" i="50" s="1"/>
  <c r="E163" i="65"/>
  <c r="E37" i="50"/>
  <c r="I163" i="65"/>
  <c r="I37" i="50"/>
  <c r="M163" i="65"/>
  <c r="M37" i="50"/>
  <c r="Q163" i="65"/>
  <c r="Q37" i="50"/>
  <c r="F164" i="65"/>
  <c r="F221" i="65" s="1"/>
  <c r="F38" i="50"/>
  <c r="J164" i="65"/>
  <c r="J221" i="65" s="1"/>
  <c r="J38" i="50"/>
  <c r="N164" i="65"/>
  <c r="N221" i="65" s="1"/>
  <c r="N38" i="50"/>
  <c r="E39" i="47"/>
  <c r="M39" i="47"/>
  <c r="D166" i="65"/>
  <c r="H166" i="65"/>
  <c r="L166" i="65"/>
  <c r="P166" i="65"/>
  <c r="E167" i="65"/>
  <c r="E224" i="65" s="1"/>
  <c r="E41" i="50"/>
  <c r="I167" i="65"/>
  <c r="I224" i="65" s="1"/>
  <c r="I41" i="50"/>
  <c r="M167" i="65"/>
  <c r="M224" i="65" s="1"/>
  <c r="M41" i="50"/>
  <c r="Q167" i="65"/>
  <c r="Q224" i="65" s="1"/>
  <c r="Q41" i="50"/>
  <c r="F44" i="47"/>
  <c r="F152" i="66"/>
  <c r="J44" i="47"/>
  <c r="J152" i="66"/>
  <c r="N44" i="47"/>
  <c r="N152" i="66"/>
  <c r="C153" i="66"/>
  <c r="C210" i="66" s="1"/>
  <c r="C46" i="50"/>
  <c r="G153" i="66"/>
  <c r="G210" i="66" s="1"/>
  <c r="G46" i="50"/>
  <c r="K153" i="66"/>
  <c r="K210" i="66" s="1"/>
  <c r="K46" i="50"/>
  <c r="O153" i="66"/>
  <c r="O210" i="66" s="1"/>
  <c r="O46" i="50"/>
  <c r="I47" i="47"/>
  <c r="D155" i="66"/>
  <c r="D48" i="50"/>
  <c r="H155" i="66"/>
  <c r="H48" i="50"/>
  <c r="L155" i="66"/>
  <c r="L48" i="50"/>
  <c r="P155" i="66"/>
  <c r="P48" i="50"/>
  <c r="H51" i="47"/>
  <c r="D159" i="66"/>
  <c r="H159" i="66"/>
  <c r="L159" i="66"/>
  <c r="P159" i="66"/>
  <c r="E160" i="66"/>
  <c r="E217" i="66" s="1"/>
  <c r="E53" i="50"/>
  <c r="I160" i="66"/>
  <c r="I217" i="66" s="1"/>
  <c r="I53" i="50"/>
  <c r="M160" i="66"/>
  <c r="M217" i="66" s="1"/>
  <c r="M53" i="50"/>
  <c r="Q160" i="66"/>
  <c r="Q217" i="66" s="1"/>
  <c r="Q53" i="50"/>
  <c r="F161" i="66"/>
  <c r="F218" i="66" s="1"/>
  <c r="F54" i="50"/>
  <c r="J161" i="66"/>
  <c r="J218" i="66" s="1"/>
  <c r="J54" i="50"/>
  <c r="N161" i="66"/>
  <c r="N218" i="66" s="1"/>
  <c r="N54" i="50"/>
  <c r="D55" i="47"/>
  <c r="D55" i="50" s="1"/>
  <c r="L55" i="47"/>
  <c r="L55" i="50" s="1"/>
  <c r="C163" i="66"/>
  <c r="C56" i="50"/>
  <c r="G163" i="66"/>
  <c r="G56" i="50"/>
  <c r="K163" i="66"/>
  <c r="K56" i="50"/>
  <c r="O163" i="66"/>
  <c r="O56" i="50"/>
  <c r="D164" i="66"/>
  <c r="D221" i="66" s="1"/>
  <c r="D57" i="50"/>
  <c r="H164" i="66"/>
  <c r="H221" i="66" s="1"/>
  <c r="H57" i="50"/>
  <c r="L164" i="66"/>
  <c r="L221" i="66" s="1"/>
  <c r="L57" i="50"/>
  <c r="P164" i="66"/>
  <c r="P221" i="66" s="1"/>
  <c r="P57" i="50"/>
  <c r="G58" i="47"/>
  <c r="O58" i="47"/>
  <c r="E166" i="66"/>
  <c r="I166" i="66"/>
  <c r="M166" i="66"/>
  <c r="Q166" i="66"/>
  <c r="F58" i="47"/>
  <c r="F167" i="66"/>
  <c r="F224" i="66" s="1"/>
  <c r="F60" i="50"/>
  <c r="J58" i="47"/>
  <c r="J167" i="66"/>
  <c r="J224" i="66" s="1"/>
  <c r="J60" i="50"/>
  <c r="N58" i="47"/>
  <c r="N167" i="66"/>
  <c r="N224" i="66" s="1"/>
  <c r="N60" i="50"/>
  <c r="G151" i="67"/>
  <c r="O151" i="67"/>
  <c r="K66" i="47"/>
  <c r="Q66" i="47"/>
  <c r="F155" i="67"/>
  <c r="F67" i="50"/>
  <c r="J155" i="67"/>
  <c r="J67" i="50"/>
  <c r="N155" i="67"/>
  <c r="N67" i="50"/>
  <c r="C157" i="67"/>
  <c r="G157" i="67"/>
  <c r="K157" i="67"/>
  <c r="O157" i="67"/>
  <c r="J70" i="47"/>
  <c r="E159" i="67"/>
  <c r="I159" i="67"/>
  <c r="M159" i="67"/>
  <c r="Q159" i="67"/>
  <c r="F160" i="67"/>
  <c r="F217" i="67" s="1"/>
  <c r="F72" i="50"/>
  <c r="J160" i="67"/>
  <c r="J217" i="67" s="1"/>
  <c r="J72" i="50"/>
  <c r="N160" i="67"/>
  <c r="N217" i="67" s="1"/>
  <c r="N72" i="50"/>
  <c r="C161" i="67"/>
  <c r="C218" i="67" s="1"/>
  <c r="C73" i="50"/>
  <c r="G161" i="67"/>
  <c r="G218" i="67" s="1"/>
  <c r="G73" i="50"/>
  <c r="K161" i="67"/>
  <c r="K218" i="67" s="1"/>
  <c r="K73" i="50"/>
  <c r="O161" i="67"/>
  <c r="O218" i="67" s="1"/>
  <c r="O73" i="50"/>
  <c r="J74" i="47"/>
  <c r="J74" i="50" s="1"/>
  <c r="E163" i="67"/>
  <c r="E75" i="50"/>
  <c r="I163" i="67"/>
  <c r="I75" i="50"/>
  <c r="M163" i="67"/>
  <c r="M75" i="50"/>
  <c r="Q163" i="67"/>
  <c r="Q75" i="50"/>
  <c r="F164" i="67"/>
  <c r="F221" i="67" s="1"/>
  <c r="F76" i="50"/>
  <c r="J164" i="67"/>
  <c r="J221" i="67" s="1"/>
  <c r="J76" i="50"/>
  <c r="N164" i="67"/>
  <c r="N221" i="67" s="1"/>
  <c r="N76" i="50"/>
  <c r="E77" i="47"/>
  <c r="D77" i="47"/>
  <c r="D167" i="67"/>
  <c r="D224" i="67" s="1"/>
  <c r="H77" i="47"/>
  <c r="H167" i="67"/>
  <c r="H224" i="67" s="1"/>
  <c r="L77" i="47"/>
  <c r="L167" i="67"/>
  <c r="L224" i="67" s="1"/>
  <c r="P77" i="47"/>
  <c r="P167" i="67"/>
  <c r="P224" i="67" s="1"/>
  <c r="F185" i="68"/>
  <c r="J185" i="68"/>
  <c r="N185" i="68"/>
  <c r="C186" i="68"/>
  <c r="C258" i="68" s="1"/>
  <c r="C84" i="50"/>
  <c r="G186" i="68"/>
  <c r="G258" i="68" s="1"/>
  <c r="G84" i="50"/>
  <c r="K186" i="68"/>
  <c r="K258" i="68" s="1"/>
  <c r="K84" i="50"/>
  <c r="O186" i="68"/>
  <c r="O258" i="68" s="1"/>
  <c r="O84" i="50"/>
  <c r="K85" i="47"/>
  <c r="F85" i="47"/>
  <c r="F188" i="68"/>
  <c r="F86" i="50"/>
  <c r="J85" i="47"/>
  <c r="J188" i="68"/>
  <c r="J86" i="50"/>
  <c r="N85" i="47"/>
  <c r="N188" i="68"/>
  <c r="N86" i="50"/>
  <c r="F190" i="68"/>
  <c r="J190" i="68"/>
  <c r="N190" i="68"/>
  <c r="C89" i="47"/>
  <c r="O89" i="47"/>
  <c r="F192" i="68"/>
  <c r="J192" i="68"/>
  <c r="N192" i="68"/>
  <c r="C193" i="68"/>
  <c r="C265" i="68" s="1"/>
  <c r="C91" i="50"/>
  <c r="G193" i="68"/>
  <c r="G265" i="68" s="1"/>
  <c r="G91" i="50"/>
  <c r="K193" i="68"/>
  <c r="K265" i="68" s="1"/>
  <c r="K91" i="50"/>
  <c r="O193" i="68"/>
  <c r="O265" i="68" s="1"/>
  <c r="O91" i="50"/>
  <c r="D194" i="68"/>
  <c r="H194" i="68"/>
  <c r="L194" i="68"/>
  <c r="P194" i="68"/>
  <c r="J93" i="47"/>
  <c r="D93" i="47"/>
  <c r="D196" i="68"/>
  <c r="H93" i="47"/>
  <c r="H196" i="68"/>
  <c r="L93" i="47"/>
  <c r="L196" i="68"/>
  <c r="P93" i="47"/>
  <c r="P196" i="68"/>
  <c r="E197" i="68"/>
  <c r="E269" i="68" s="1"/>
  <c r="E95" i="50"/>
  <c r="I197" i="68"/>
  <c r="I269" i="68" s="1"/>
  <c r="I95" i="50"/>
  <c r="M197" i="68"/>
  <c r="M269" i="68" s="1"/>
  <c r="M95" i="50"/>
  <c r="Q197" i="68"/>
  <c r="Q269" i="68" s="1"/>
  <c r="Q95" i="50"/>
  <c r="F198" i="68"/>
  <c r="F270" i="68" s="1"/>
  <c r="F96" i="50"/>
  <c r="J198" i="68"/>
  <c r="J270" i="68" s="1"/>
  <c r="J96" i="50"/>
  <c r="N198" i="68"/>
  <c r="N270" i="68" s="1"/>
  <c r="N96" i="50"/>
  <c r="C97" i="47"/>
  <c r="C97" i="50" s="1"/>
  <c r="O97" i="47"/>
  <c r="F200" i="68"/>
  <c r="F98" i="50"/>
  <c r="J200" i="68"/>
  <c r="J98" i="50"/>
  <c r="N200" i="68"/>
  <c r="N98" i="50"/>
  <c r="C201" i="68"/>
  <c r="C273" i="68" s="1"/>
  <c r="C99" i="50"/>
  <c r="G201" i="68"/>
  <c r="G273" i="68" s="1"/>
  <c r="G99" i="50"/>
  <c r="K201" i="68"/>
  <c r="K273" i="68" s="1"/>
  <c r="K99" i="50"/>
  <c r="O201" i="68"/>
  <c r="O273" i="68" s="1"/>
  <c r="O99" i="50"/>
  <c r="M100" i="47"/>
  <c r="F203" i="68"/>
  <c r="F101" i="50"/>
  <c r="J203" i="68"/>
  <c r="J101" i="50"/>
  <c r="N203" i="68"/>
  <c r="N101" i="50"/>
  <c r="C204" i="68"/>
  <c r="G204" i="68"/>
  <c r="K204" i="68"/>
  <c r="O204" i="68"/>
  <c r="D205" i="68"/>
  <c r="D277" i="68" s="1"/>
  <c r="D103" i="50"/>
  <c r="H205" i="68"/>
  <c r="H277" i="68" s="1"/>
  <c r="H103" i="50"/>
  <c r="L205" i="68"/>
  <c r="L277" i="68" s="1"/>
  <c r="L103" i="50"/>
  <c r="P205" i="68"/>
  <c r="P103" i="50"/>
  <c r="C209" i="69"/>
  <c r="C151" i="69"/>
  <c r="G209" i="69"/>
  <c r="G151" i="69"/>
  <c r="K106" i="47"/>
  <c r="K152" i="69"/>
  <c r="O209" i="69"/>
  <c r="O151" i="69"/>
  <c r="F109" i="47"/>
  <c r="N109" i="47"/>
  <c r="E155" i="69"/>
  <c r="E110" i="50"/>
  <c r="I155" i="69"/>
  <c r="I110" i="50"/>
  <c r="M155" i="69"/>
  <c r="M110" i="50"/>
  <c r="Q155" i="69"/>
  <c r="Q110" i="50"/>
  <c r="D157" i="69"/>
  <c r="D112" i="50"/>
  <c r="H157" i="69"/>
  <c r="H112" i="50"/>
  <c r="L157" i="69"/>
  <c r="L112" i="50"/>
  <c r="P157" i="69"/>
  <c r="P112" i="50"/>
  <c r="I113" i="47"/>
  <c r="D159" i="69"/>
  <c r="D114" i="50"/>
  <c r="H159" i="69"/>
  <c r="H114" i="50"/>
  <c r="L159" i="69"/>
  <c r="L114" i="50"/>
  <c r="P159" i="69"/>
  <c r="P114" i="50"/>
  <c r="E160" i="69"/>
  <c r="E217" i="69" s="1"/>
  <c r="E115" i="50"/>
  <c r="I160" i="69"/>
  <c r="I217" i="69" s="1"/>
  <c r="I115" i="50"/>
  <c r="M160" i="69"/>
  <c r="M217" i="69" s="1"/>
  <c r="M115" i="50"/>
  <c r="Q160" i="69"/>
  <c r="Q217" i="69" s="1"/>
  <c r="Q115" i="50"/>
  <c r="F161" i="69"/>
  <c r="F218" i="69" s="1"/>
  <c r="F116" i="50"/>
  <c r="J161" i="69"/>
  <c r="J218" i="69" s="1"/>
  <c r="J116" i="50"/>
  <c r="N161" i="69"/>
  <c r="N218" i="69" s="1"/>
  <c r="N116" i="50"/>
  <c r="F117" i="47"/>
  <c r="F117" i="50" s="1"/>
  <c r="E117" i="47"/>
  <c r="E117" i="50" s="1"/>
  <c r="E163" i="69"/>
  <c r="E118" i="50"/>
  <c r="I117" i="47"/>
  <c r="I117" i="50" s="1"/>
  <c r="I163" i="69"/>
  <c r="I118" i="50"/>
  <c r="M163" i="69"/>
  <c r="M118" i="50"/>
  <c r="Q117" i="47"/>
  <c r="Q117" i="50" s="1"/>
  <c r="Q163" i="69"/>
  <c r="Q118" i="50"/>
  <c r="F164" i="69"/>
  <c r="F221" i="69" s="1"/>
  <c r="F119" i="50"/>
  <c r="J164" i="69"/>
  <c r="J221" i="69" s="1"/>
  <c r="J119" i="50"/>
  <c r="N164" i="69"/>
  <c r="N221" i="69" s="1"/>
  <c r="N119" i="50"/>
  <c r="D120" i="47"/>
  <c r="P120" i="47"/>
  <c r="F165" i="69"/>
  <c r="C120" i="47"/>
  <c r="C167" i="69"/>
  <c r="C224" i="69" s="1"/>
  <c r="G120" i="47"/>
  <c r="G167" i="69"/>
  <c r="G224" i="69" s="1"/>
  <c r="K120" i="47"/>
  <c r="K167" i="69"/>
  <c r="K224" i="69" s="1"/>
  <c r="O120" i="47"/>
  <c r="O167" i="69"/>
  <c r="O224" i="69" s="1"/>
  <c r="H125" i="47"/>
  <c r="F125" i="47"/>
  <c r="F152" i="70"/>
  <c r="F126" i="50"/>
  <c r="J125" i="47"/>
  <c r="J152" i="70"/>
  <c r="J126" i="50"/>
  <c r="N125" i="47"/>
  <c r="N152" i="70"/>
  <c r="N126" i="50"/>
  <c r="C125" i="47"/>
  <c r="C153" i="70"/>
  <c r="C210" i="70" s="1"/>
  <c r="C127" i="50"/>
  <c r="G125" i="47"/>
  <c r="G153" i="70"/>
  <c r="G210" i="70" s="1"/>
  <c r="G127" i="50"/>
  <c r="K125" i="47"/>
  <c r="K153" i="70"/>
  <c r="K210" i="70" s="1"/>
  <c r="K127" i="50"/>
  <c r="O125" i="47"/>
  <c r="O153" i="70"/>
  <c r="O210" i="70" s="1"/>
  <c r="O127" i="50"/>
  <c r="F155" i="70"/>
  <c r="F129" i="50"/>
  <c r="J155" i="70"/>
  <c r="J129" i="50"/>
  <c r="N155" i="70"/>
  <c r="N129" i="50"/>
  <c r="C157" i="70"/>
  <c r="C131" i="50"/>
  <c r="G157" i="70"/>
  <c r="G131" i="50"/>
  <c r="K157" i="70"/>
  <c r="K131" i="50"/>
  <c r="O157" i="70"/>
  <c r="O131" i="50"/>
  <c r="D132" i="47"/>
  <c r="D132" i="50" s="1"/>
  <c r="O132" i="47"/>
  <c r="O132" i="50" s="1"/>
  <c r="F159" i="70"/>
  <c r="F133" i="50"/>
  <c r="J159" i="70"/>
  <c r="J133" i="50"/>
  <c r="N159" i="70"/>
  <c r="N133" i="50"/>
  <c r="C160" i="70"/>
  <c r="C217" i="70" s="1"/>
  <c r="C134" i="50"/>
  <c r="O136" i="47"/>
  <c r="F163" i="70"/>
  <c r="F137" i="50"/>
  <c r="J163" i="70"/>
  <c r="J137" i="50"/>
  <c r="N163" i="70"/>
  <c r="N137" i="50"/>
  <c r="C164" i="70"/>
  <c r="C221" i="70" s="1"/>
  <c r="C138" i="50"/>
  <c r="G164" i="70"/>
  <c r="G221" i="70" s="1"/>
  <c r="G138" i="50"/>
  <c r="K164" i="70"/>
  <c r="K221" i="70" s="1"/>
  <c r="K138" i="50"/>
  <c r="O164" i="70"/>
  <c r="O221" i="70" s="1"/>
  <c r="O138" i="50"/>
  <c r="E166" i="70"/>
  <c r="I166" i="70"/>
  <c r="M166" i="70"/>
  <c r="Q166" i="70"/>
  <c r="F167" i="70"/>
  <c r="F224" i="70" s="1"/>
  <c r="F141" i="50"/>
  <c r="F139" i="47"/>
  <c r="J167" i="70"/>
  <c r="J224" i="70" s="1"/>
  <c r="J141" i="50"/>
  <c r="N167" i="70"/>
  <c r="N141" i="50"/>
  <c r="N144" i="47"/>
  <c r="E148" i="71"/>
  <c r="E203" i="71"/>
  <c r="I203" i="71"/>
  <c r="I148" i="71"/>
  <c r="M149" i="71"/>
  <c r="M144" i="47"/>
  <c r="Q203" i="71"/>
  <c r="Q148" i="71"/>
  <c r="D151" i="71"/>
  <c r="D147" i="50"/>
  <c r="H151" i="71"/>
  <c r="H147" i="50"/>
  <c r="L151" i="71"/>
  <c r="L147" i="50"/>
  <c r="P151" i="71"/>
  <c r="P147" i="50"/>
  <c r="P146" i="47"/>
  <c r="D153" i="71"/>
  <c r="H153" i="71"/>
  <c r="L153" i="71"/>
  <c r="P153" i="71"/>
  <c r="I150" i="47"/>
  <c r="D159" i="71"/>
  <c r="D155" i="50"/>
  <c r="D154" i="47"/>
  <c r="D154" i="50" s="1"/>
  <c r="H159" i="71"/>
  <c r="H155" i="50"/>
  <c r="L159" i="71"/>
  <c r="L155" i="50"/>
  <c r="P159" i="71"/>
  <c r="P155" i="50"/>
  <c r="P154" i="47"/>
  <c r="P154" i="50" s="1"/>
  <c r="E160" i="71"/>
  <c r="E214" i="71" s="1"/>
  <c r="E156" i="50"/>
  <c r="I160" i="71"/>
  <c r="I214" i="71" s="1"/>
  <c r="I156" i="50"/>
  <c r="M160" i="71"/>
  <c r="M214" i="71" s="1"/>
  <c r="M156" i="50"/>
  <c r="Q160" i="71"/>
  <c r="Q214" i="71" s="1"/>
  <c r="Q156" i="50"/>
  <c r="L157" i="47"/>
  <c r="D162" i="47"/>
  <c r="D149" i="72"/>
  <c r="D163" i="50"/>
  <c r="H149" i="72"/>
  <c r="H163" i="50"/>
  <c r="L149" i="72"/>
  <c r="L163" i="50"/>
  <c r="P149" i="72"/>
  <c r="P163" i="50"/>
  <c r="P162" i="47"/>
  <c r="M164" i="47"/>
  <c r="H153" i="72"/>
  <c r="D155" i="72"/>
  <c r="H155" i="72"/>
  <c r="L155" i="72"/>
  <c r="P155" i="72"/>
  <c r="E156" i="72"/>
  <c r="E210" i="72" s="1"/>
  <c r="E170" i="50"/>
  <c r="I156" i="72"/>
  <c r="I170" i="50"/>
  <c r="M156" i="72"/>
  <c r="M210" i="72" s="1"/>
  <c r="M170" i="50"/>
  <c r="Q156" i="72"/>
  <c r="Q170" i="50"/>
  <c r="F157" i="72"/>
  <c r="F211" i="72" s="1"/>
  <c r="F171" i="50"/>
  <c r="J157" i="72"/>
  <c r="J211" i="72" s="1"/>
  <c r="J171" i="50"/>
  <c r="N157" i="72"/>
  <c r="N211" i="72" s="1"/>
  <c r="N171" i="50"/>
  <c r="F159" i="72"/>
  <c r="F172" i="47"/>
  <c r="F172" i="50" s="1"/>
  <c r="J213" i="72"/>
  <c r="J158" i="72"/>
  <c r="J212" i="72" s="1"/>
  <c r="N159" i="72"/>
  <c r="N172" i="47"/>
  <c r="N172" i="50" s="1"/>
  <c r="E175" i="47"/>
  <c r="E162" i="72"/>
  <c r="I175" i="47"/>
  <c r="I162" i="72"/>
  <c r="M175" i="47"/>
  <c r="M162" i="72"/>
  <c r="Q175" i="47"/>
  <c r="Q162" i="72"/>
  <c r="B114" i="48"/>
  <c r="E112" i="48"/>
  <c r="J112" i="48"/>
  <c r="O112" i="48"/>
  <c r="G114" i="48"/>
  <c r="L114" i="48"/>
  <c r="Q114" i="48"/>
  <c r="H115" i="48"/>
  <c r="M115" i="48"/>
  <c r="B115" i="49"/>
  <c r="E112" i="49"/>
  <c r="K112" i="49"/>
  <c r="P112" i="49"/>
  <c r="G114" i="49"/>
  <c r="M114" i="49"/>
  <c r="C115" i="49"/>
  <c r="H115" i="49"/>
  <c r="N115" i="49"/>
  <c r="B79" i="50"/>
  <c r="B99" i="50"/>
  <c r="B119" i="50"/>
  <c r="B159" i="50"/>
  <c r="Q6" i="50"/>
  <c r="J8" i="50"/>
  <c r="P14" i="50"/>
  <c r="Q15" i="50"/>
  <c r="C17" i="50"/>
  <c r="D18" i="50"/>
  <c r="H22" i="50"/>
  <c r="D27" i="50"/>
  <c r="J29" i="50"/>
  <c r="O34" i="50"/>
  <c r="P35" i="50"/>
  <c r="C38" i="50"/>
  <c r="F41" i="50"/>
  <c r="M46" i="50"/>
  <c r="E48" i="50"/>
  <c r="J53" i="50"/>
  <c r="K54" i="50"/>
  <c r="M56" i="50"/>
  <c r="N57" i="50"/>
  <c r="Q60" i="50"/>
  <c r="L65" i="50"/>
  <c r="D67" i="50"/>
  <c r="I72" i="50"/>
  <c r="J73" i="50"/>
  <c r="L75" i="50"/>
  <c r="M76" i="50"/>
  <c r="P79" i="50"/>
  <c r="J84" i="50"/>
  <c r="Q86" i="50"/>
  <c r="F91" i="50"/>
  <c r="J95" i="50"/>
  <c r="K96" i="50"/>
  <c r="M98" i="50"/>
  <c r="N99" i="50"/>
  <c r="P101" i="50"/>
  <c r="K107" i="50"/>
  <c r="L108" i="50"/>
  <c r="C110" i="50"/>
  <c r="E112" i="50"/>
  <c r="G114" i="50"/>
  <c r="H115" i="50"/>
  <c r="I116" i="50"/>
  <c r="K118" i="50"/>
  <c r="L119" i="50"/>
  <c r="O122" i="50"/>
  <c r="E126" i="50"/>
  <c r="F127" i="50"/>
  <c r="L129" i="50"/>
  <c r="N131" i="50"/>
  <c r="P133" i="50"/>
  <c r="Q134" i="50"/>
  <c r="D137" i="50"/>
  <c r="E138" i="50"/>
  <c r="H141" i="50"/>
  <c r="M145" i="50"/>
  <c r="J152" i="50"/>
  <c r="K153" i="50"/>
  <c r="M155" i="50"/>
  <c r="N156" i="50"/>
  <c r="Q159" i="50"/>
  <c r="G170" i="50"/>
  <c r="H171" i="50"/>
  <c r="J173" i="50"/>
  <c r="K174" i="50"/>
  <c r="N177" i="50"/>
  <c r="E301" i="65"/>
  <c r="I301" i="65"/>
  <c r="I300" i="65" s="1"/>
  <c r="I39" i="54"/>
  <c r="M301" i="65"/>
  <c r="M39" i="54"/>
  <c r="Q301" i="65"/>
  <c r="Q39" i="54"/>
  <c r="G302" i="65"/>
  <c r="K302" i="65"/>
  <c r="K340" i="65" s="1"/>
  <c r="O302" i="65"/>
  <c r="E366" i="68"/>
  <c r="E94" i="58"/>
  <c r="I366" i="68"/>
  <c r="I414" i="68" s="1"/>
  <c r="I93" i="54"/>
  <c r="M366" i="68"/>
  <c r="M94" i="58"/>
  <c r="M93" i="54"/>
  <c r="M93" i="58" s="1"/>
  <c r="Q366" i="68"/>
  <c r="Q93" i="54"/>
  <c r="G367" i="68"/>
  <c r="G463" i="68" s="1"/>
  <c r="G95" i="58"/>
  <c r="K367" i="68"/>
  <c r="K463" i="68" s="1"/>
  <c r="K95" i="58"/>
  <c r="O367" i="68"/>
  <c r="O415" i="68" s="1"/>
  <c r="E368" i="68"/>
  <c r="E416" i="68" s="1"/>
  <c r="I368" i="68"/>
  <c r="I416" i="68" s="1"/>
  <c r="M368" i="68"/>
  <c r="M416" i="68" s="1"/>
  <c r="Q368" i="68"/>
  <c r="G320" i="65"/>
  <c r="G39" i="55"/>
  <c r="K320" i="65"/>
  <c r="K39" i="55"/>
  <c r="O320" i="65"/>
  <c r="E321" i="65"/>
  <c r="I321" i="65"/>
  <c r="M321" i="65"/>
  <c r="Q321" i="65"/>
  <c r="F47" i="55"/>
  <c r="F309" i="66"/>
  <c r="J309" i="66"/>
  <c r="J47" i="55"/>
  <c r="N47" i="55"/>
  <c r="N309" i="66"/>
  <c r="E317" i="70"/>
  <c r="E316" i="70" s="1"/>
  <c r="E136" i="55"/>
  <c r="I317" i="70"/>
  <c r="I316" i="70" s="1"/>
  <c r="I136" i="55"/>
  <c r="M317" i="70"/>
  <c r="M136" i="55"/>
  <c r="Q317" i="70"/>
  <c r="Q136" i="55"/>
  <c r="G318" i="70"/>
  <c r="K318" i="70"/>
  <c r="O318" i="70"/>
  <c r="E144" i="55"/>
  <c r="E295" i="71"/>
  <c r="I144" i="55"/>
  <c r="I295" i="71"/>
  <c r="M144" i="55"/>
  <c r="M295" i="71"/>
  <c r="Q144" i="55"/>
  <c r="Q295" i="71"/>
  <c r="E146" i="55"/>
  <c r="E297" i="71"/>
  <c r="I146" i="55"/>
  <c r="I297" i="71"/>
  <c r="M146" i="55"/>
  <c r="M297" i="71"/>
  <c r="Q146" i="55"/>
  <c r="Q297" i="71"/>
  <c r="E66" i="60"/>
  <c r="F113" i="57"/>
  <c r="F113" i="60" s="1"/>
  <c r="F351" i="69"/>
  <c r="F114" i="60"/>
  <c r="J113" i="57"/>
  <c r="J351" i="69"/>
  <c r="J114" i="60"/>
  <c r="N113" i="57"/>
  <c r="N113" i="60" s="1"/>
  <c r="N351" i="69"/>
  <c r="N114" i="60"/>
  <c r="D352" i="69"/>
  <c r="D409" i="69" s="1"/>
  <c r="D115" i="60"/>
  <c r="H352" i="69"/>
  <c r="H409" i="69" s="1"/>
  <c r="H115" i="60"/>
  <c r="L352" i="69"/>
  <c r="L409" i="69" s="1"/>
  <c r="L115" i="60"/>
  <c r="L113" i="57"/>
  <c r="P352" i="69"/>
  <c r="P409" i="69" s="1"/>
  <c r="P115" i="60"/>
  <c r="F353" i="69"/>
  <c r="F410" i="69" s="1"/>
  <c r="F116" i="60"/>
  <c r="J353" i="69"/>
  <c r="J410" i="69" s="1"/>
  <c r="J116" i="60"/>
  <c r="N353" i="69"/>
  <c r="N410" i="69" s="1"/>
  <c r="N116" i="60"/>
  <c r="C112" i="58"/>
  <c r="K151" i="60"/>
  <c r="E220" i="70"/>
  <c r="E162" i="70"/>
  <c r="E219" i="70" s="1"/>
  <c r="I220" i="70"/>
  <c r="I162" i="70"/>
  <c r="I219" i="70" s="1"/>
  <c r="M220" i="70"/>
  <c r="M162" i="70"/>
  <c r="M219" i="70" s="1"/>
  <c r="Q220" i="70"/>
  <c r="Q162" i="70"/>
  <c r="Q219" i="70" s="1"/>
  <c r="F136" i="47"/>
  <c r="F136" i="50" s="1"/>
  <c r="F164" i="70"/>
  <c r="F221" i="70" s="1"/>
  <c r="J136" i="47"/>
  <c r="J136" i="50" s="1"/>
  <c r="J164" i="70"/>
  <c r="J221" i="70" s="1"/>
  <c r="N136" i="47"/>
  <c r="N136" i="50" s="1"/>
  <c r="N164" i="70"/>
  <c r="N221" i="70" s="1"/>
  <c r="F165" i="70"/>
  <c r="D144" i="47"/>
  <c r="D149" i="71"/>
  <c r="H144" i="47"/>
  <c r="H149" i="71"/>
  <c r="L144" i="47"/>
  <c r="L149" i="71"/>
  <c r="P144" i="47"/>
  <c r="P149" i="71"/>
  <c r="E150" i="71"/>
  <c r="E205" i="71"/>
  <c r="I205" i="71"/>
  <c r="I150" i="71"/>
  <c r="M205" i="71"/>
  <c r="M150" i="71"/>
  <c r="Q150" i="71"/>
  <c r="Q205" i="71"/>
  <c r="F158" i="71"/>
  <c r="F212" i="71" s="1"/>
  <c r="F213" i="71"/>
  <c r="J158" i="71"/>
  <c r="J212" i="71" s="1"/>
  <c r="J213" i="71"/>
  <c r="N158" i="71"/>
  <c r="N212" i="71" s="1"/>
  <c r="N213" i="71"/>
  <c r="C154" i="47"/>
  <c r="C154" i="50" s="1"/>
  <c r="C160" i="71"/>
  <c r="C214" i="71" s="1"/>
  <c r="G154" i="47"/>
  <c r="G154" i="50" s="1"/>
  <c r="G160" i="71"/>
  <c r="G214" i="71" s="1"/>
  <c r="K154" i="47"/>
  <c r="K154" i="50" s="1"/>
  <c r="K160" i="71"/>
  <c r="K214" i="71" s="1"/>
  <c r="O154" i="47"/>
  <c r="O154" i="50" s="1"/>
  <c r="O160" i="71"/>
  <c r="O214" i="71" s="1"/>
  <c r="N161" i="71"/>
  <c r="F203" i="72"/>
  <c r="F148" i="72"/>
  <c r="J203" i="72"/>
  <c r="J148" i="72"/>
  <c r="N203" i="72"/>
  <c r="N148" i="72"/>
  <c r="D205" i="72"/>
  <c r="H205" i="72"/>
  <c r="H150" i="72"/>
  <c r="P205" i="72"/>
  <c r="E213" i="72"/>
  <c r="I213" i="72"/>
  <c r="M213" i="72"/>
  <c r="M158" i="72"/>
  <c r="M212" i="72" s="1"/>
  <c r="Q213" i="72"/>
  <c r="G161" i="72"/>
  <c r="E137" i="50"/>
  <c r="I137" i="50"/>
  <c r="M137" i="50"/>
  <c r="Q137" i="50"/>
  <c r="F138" i="50"/>
  <c r="J138" i="50"/>
  <c r="N138" i="50"/>
  <c r="F155" i="50"/>
  <c r="J155" i="50"/>
  <c r="N155" i="50"/>
  <c r="C156" i="50"/>
  <c r="G156" i="50"/>
  <c r="K156" i="50"/>
  <c r="O156" i="50"/>
  <c r="F322" i="64"/>
  <c r="F7" i="54"/>
  <c r="J322" i="64"/>
  <c r="J7" i="54"/>
  <c r="N7" i="54"/>
  <c r="N322" i="64"/>
  <c r="G324" i="64"/>
  <c r="K324" i="64"/>
  <c r="O324" i="64"/>
  <c r="E325" i="64"/>
  <c r="E367" i="64" s="1"/>
  <c r="I325" i="64"/>
  <c r="I409" i="64" s="1"/>
  <c r="I11" i="58"/>
  <c r="M325" i="64"/>
  <c r="M409" i="64" s="1"/>
  <c r="M11" i="58"/>
  <c r="Q325" i="64"/>
  <c r="Q409" i="64" s="1"/>
  <c r="Q11" i="58"/>
  <c r="E292" i="67"/>
  <c r="I292" i="67"/>
  <c r="I330" i="67" s="1"/>
  <c r="M292" i="67"/>
  <c r="M330" i="67" s="1"/>
  <c r="Q292" i="67"/>
  <c r="G70" i="54"/>
  <c r="G294" i="67"/>
  <c r="K70" i="54"/>
  <c r="K294" i="67"/>
  <c r="O70" i="54"/>
  <c r="O294" i="67"/>
  <c r="E295" i="67"/>
  <c r="E333" i="67" s="1"/>
  <c r="E70" i="54"/>
  <c r="I295" i="67"/>
  <c r="I293" i="67" s="1"/>
  <c r="M295" i="67"/>
  <c r="M70" i="54"/>
  <c r="Q295" i="67"/>
  <c r="G296" i="67"/>
  <c r="G334" i="67" s="1"/>
  <c r="K296" i="67"/>
  <c r="K334" i="67" s="1"/>
  <c r="O296" i="67"/>
  <c r="O334" i="67" s="1"/>
  <c r="G74" i="54"/>
  <c r="G298" i="67"/>
  <c r="K74" i="54"/>
  <c r="K298" i="67"/>
  <c r="O74" i="54"/>
  <c r="O298" i="67"/>
  <c r="E74" i="54"/>
  <c r="E299" i="67"/>
  <c r="E297" i="67" s="1"/>
  <c r="I74" i="54"/>
  <c r="I299" i="67"/>
  <c r="I297" i="67" s="1"/>
  <c r="M74" i="54"/>
  <c r="M299" i="67"/>
  <c r="M337" i="67" s="1"/>
  <c r="Q299" i="67"/>
  <c r="G301" i="67"/>
  <c r="K301" i="67"/>
  <c r="K339" i="67" s="1"/>
  <c r="O301" i="67"/>
  <c r="O339" i="67" s="1"/>
  <c r="E302" i="67"/>
  <c r="I302" i="67"/>
  <c r="I340" i="67" s="1"/>
  <c r="M302" i="67"/>
  <c r="M340" i="67" s="1"/>
  <c r="Q302" i="67"/>
  <c r="Q340" i="67" s="1"/>
  <c r="G355" i="68"/>
  <c r="K355" i="68"/>
  <c r="K82" i="54"/>
  <c r="O355" i="68"/>
  <c r="O354" i="68" s="1"/>
  <c r="E356" i="68"/>
  <c r="I356" i="68"/>
  <c r="M356" i="68"/>
  <c r="Q356" i="68"/>
  <c r="G85" i="54"/>
  <c r="G358" i="68"/>
  <c r="K85" i="54"/>
  <c r="K358" i="68"/>
  <c r="O85" i="54"/>
  <c r="O358" i="68"/>
  <c r="G117" i="54"/>
  <c r="G298" i="69"/>
  <c r="K117" i="54"/>
  <c r="K298" i="69"/>
  <c r="O117" i="54"/>
  <c r="O298" i="69"/>
  <c r="E117" i="54"/>
  <c r="E299" i="69"/>
  <c r="I299" i="69"/>
  <c r="I297" i="69" s="1"/>
  <c r="I117" i="54"/>
  <c r="M117" i="54"/>
  <c r="M299" i="69"/>
  <c r="M297" i="69" s="1"/>
  <c r="Q299" i="69"/>
  <c r="G132" i="54"/>
  <c r="G294" i="70"/>
  <c r="K132" i="54"/>
  <c r="K294" i="70"/>
  <c r="K293" i="70" s="1"/>
  <c r="O132" i="54"/>
  <c r="O294" i="70"/>
  <c r="E132" i="54"/>
  <c r="E295" i="70"/>
  <c r="E293" i="70" s="1"/>
  <c r="I295" i="70"/>
  <c r="I333" i="70" s="1"/>
  <c r="I132" i="54"/>
  <c r="M132" i="54"/>
  <c r="M295" i="70"/>
  <c r="M293" i="70" s="1"/>
  <c r="Q295" i="70"/>
  <c r="G296" i="70"/>
  <c r="K296" i="70"/>
  <c r="O296" i="70"/>
  <c r="O334" i="70" s="1"/>
  <c r="E298" i="70"/>
  <c r="I298" i="70"/>
  <c r="I136" i="54"/>
  <c r="M298" i="70"/>
  <c r="Q298" i="70"/>
  <c r="Q136" i="54"/>
  <c r="G299" i="70"/>
  <c r="K299" i="70"/>
  <c r="O299" i="70"/>
  <c r="G281" i="72"/>
  <c r="G167" i="58"/>
  <c r="K281" i="72"/>
  <c r="K167" i="58"/>
  <c r="O281" i="72"/>
  <c r="O167" i="58"/>
  <c r="E168" i="58"/>
  <c r="E283" i="72"/>
  <c r="E169" i="58"/>
  <c r="I283" i="72"/>
  <c r="I355" i="72" s="1"/>
  <c r="I169" i="58"/>
  <c r="I168" i="54"/>
  <c r="M283" i="72"/>
  <c r="M169" i="58"/>
  <c r="Q283" i="72"/>
  <c r="Q169" i="58"/>
  <c r="Q168" i="54"/>
  <c r="G284" i="72"/>
  <c r="G356" i="72" s="1"/>
  <c r="G170" i="58"/>
  <c r="K284" i="72"/>
  <c r="K356" i="72" s="1"/>
  <c r="K170" i="58"/>
  <c r="O284" i="72"/>
  <c r="O356" i="72" s="1"/>
  <c r="O170" i="58"/>
  <c r="E285" i="72"/>
  <c r="I285" i="72"/>
  <c r="M285" i="72"/>
  <c r="Q285" i="72"/>
  <c r="Q321" i="72" s="1"/>
  <c r="F345" i="64"/>
  <c r="J345" i="64"/>
  <c r="N345" i="64"/>
  <c r="D367" i="64"/>
  <c r="L430" i="64"/>
  <c r="L367" i="64"/>
  <c r="J16" i="55"/>
  <c r="G28" i="55"/>
  <c r="G309" i="65"/>
  <c r="K28" i="55"/>
  <c r="K309" i="65"/>
  <c r="O28" i="55"/>
  <c r="O309" i="65"/>
  <c r="G51" i="55"/>
  <c r="G313" i="66"/>
  <c r="K51" i="55"/>
  <c r="K313" i="66"/>
  <c r="O51" i="55"/>
  <c r="O313" i="66"/>
  <c r="E314" i="66"/>
  <c r="I314" i="66"/>
  <c r="I312" i="66" s="1"/>
  <c r="M314" i="66"/>
  <c r="M51" i="55"/>
  <c r="Q314" i="66"/>
  <c r="G315" i="66"/>
  <c r="K315" i="66"/>
  <c r="O315" i="66"/>
  <c r="G306" i="67"/>
  <c r="K306" i="67"/>
  <c r="K63" i="55"/>
  <c r="O306" i="67"/>
  <c r="E307" i="67"/>
  <c r="I307" i="67"/>
  <c r="M307" i="67"/>
  <c r="Q307" i="67"/>
  <c r="E309" i="67"/>
  <c r="E66" i="55"/>
  <c r="I309" i="67"/>
  <c r="I66" i="55"/>
  <c r="M309" i="67"/>
  <c r="Q309" i="67"/>
  <c r="Q66" i="55"/>
  <c r="F311" i="67"/>
  <c r="J311" i="67"/>
  <c r="N311" i="67"/>
  <c r="D85" i="55"/>
  <c r="D382" i="68"/>
  <c r="H382" i="68"/>
  <c r="H85" i="55"/>
  <c r="L85" i="55"/>
  <c r="L382" i="68"/>
  <c r="P382" i="68"/>
  <c r="P85" i="55"/>
  <c r="E306" i="69"/>
  <c r="E106" i="55"/>
  <c r="I325" i="69"/>
  <c r="I305" i="69"/>
  <c r="M306" i="69"/>
  <c r="M106" i="55"/>
  <c r="Q306" i="69"/>
  <c r="Q106" i="55"/>
  <c r="G307" i="69"/>
  <c r="K326" i="69"/>
  <c r="O307" i="69"/>
  <c r="E139" i="55"/>
  <c r="E320" i="70"/>
  <c r="I139" i="55"/>
  <c r="I320" i="70"/>
  <c r="I140" i="59"/>
  <c r="M139" i="55"/>
  <c r="M320" i="70"/>
  <c r="M140" i="59"/>
  <c r="Q139" i="55"/>
  <c r="Q320" i="70"/>
  <c r="G321" i="70"/>
  <c r="G139" i="55"/>
  <c r="K321" i="70"/>
  <c r="O321" i="70"/>
  <c r="O319" i="70" s="1"/>
  <c r="O139" i="55"/>
  <c r="F305" i="71"/>
  <c r="J305" i="71"/>
  <c r="N305" i="71"/>
  <c r="D306" i="71"/>
  <c r="H306" i="71"/>
  <c r="L306" i="71"/>
  <c r="P306" i="71"/>
  <c r="D308" i="71"/>
  <c r="D158" i="59"/>
  <c r="H308" i="71"/>
  <c r="H158" i="59"/>
  <c r="H157" i="55"/>
  <c r="L308" i="71"/>
  <c r="L158" i="59"/>
  <c r="P308" i="71"/>
  <c r="P158" i="59"/>
  <c r="P157" i="55"/>
  <c r="F309" i="71"/>
  <c r="J309" i="71"/>
  <c r="N309" i="71"/>
  <c r="G162" i="55"/>
  <c r="G295" i="72"/>
  <c r="K162" i="55"/>
  <c r="K295" i="72"/>
  <c r="O162" i="55"/>
  <c r="O295" i="72"/>
  <c r="E297" i="72"/>
  <c r="I297" i="72"/>
  <c r="I164" i="55"/>
  <c r="M297" i="72"/>
  <c r="Q297" i="72"/>
  <c r="Q164" i="55"/>
  <c r="P12" i="57"/>
  <c r="P12" i="60" s="1"/>
  <c r="E16" i="57"/>
  <c r="E16" i="60" s="1"/>
  <c r="E394" i="64"/>
  <c r="E17" i="60"/>
  <c r="I16" i="57"/>
  <c r="I394" i="64"/>
  <c r="I17" i="60"/>
  <c r="M457" i="64"/>
  <c r="M393" i="64"/>
  <c r="M456" i="64" s="1"/>
  <c r="Q16" i="57"/>
  <c r="Q394" i="64"/>
  <c r="Q17" i="60"/>
  <c r="G395" i="64"/>
  <c r="G458" i="64" s="1"/>
  <c r="G18" i="60"/>
  <c r="K395" i="64"/>
  <c r="K18" i="60"/>
  <c r="F19" i="57"/>
  <c r="J19" i="57"/>
  <c r="E28" i="57"/>
  <c r="E347" i="65"/>
  <c r="E29" i="60"/>
  <c r="I347" i="65"/>
  <c r="I28" i="57"/>
  <c r="M347" i="65"/>
  <c r="M29" i="60"/>
  <c r="M28" i="57"/>
  <c r="Q28" i="57"/>
  <c r="Q347" i="65"/>
  <c r="Q29" i="60"/>
  <c r="E349" i="66"/>
  <c r="I349" i="66"/>
  <c r="M349" i="66"/>
  <c r="Q349" i="66"/>
  <c r="E55" i="57"/>
  <c r="E55" i="60" s="1"/>
  <c r="E355" i="66"/>
  <c r="E56" i="60"/>
  <c r="I355" i="66"/>
  <c r="I56" i="60"/>
  <c r="M55" i="57"/>
  <c r="M55" i="60" s="1"/>
  <c r="M355" i="66"/>
  <c r="M56" i="60"/>
  <c r="Q55" i="57"/>
  <c r="Q55" i="60" s="1"/>
  <c r="Q355" i="66"/>
  <c r="G55" i="57"/>
  <c r="G356" i="66"/>
  <c r="G413" i="66" s="1"/>
  <c r="G57" i="60"/>
  <c r="K55" i="57"/>
  <c r="K55" i="60" s="1"/>
  <c r="K356" i="66"/>
  <c r="K413" i="66" s="1"/>
  <c r="K57" i="60"/>
  <c r="O55" i="57"/>
  <c r="O55" i="60" s="1"/>
  <c r="O356" i="66"/>
  <c r="O413" i="66" s="1"/>
  <c r="O57" i="60"/>
  <c r="P63" i="57"/>
  <c r="F351" i="67"/>
  <c r="F70" i="57"/>
  <c r="F68" i="57" s="1"/>
  <c r="J351" i="67"/>
  <c r="J70" i="57"/>
  <c r="N351" i="67"/>
  <c r="D352" i="67"/>
  <c r="D409" i="67" s="1"/>
  <c r="D72" i="60"/>
  <c r="H352" i="67"/>
  <c r="H409" i="67" s="1"/>
  <c r="H72" i="60"/>
  <c r="L352" i="67"/>
  <c r="L409" i="67" s="1"/>
  <c r="L72" i="60"/>
  <c r="P352" i="67"/>
  <c r="P409" i="67" s="1"/>
  <c r="P72" i="60"/>
  <c r="F353" i="67"/>
  <c r="F410" i="67" s="1"/>
  <c r="F73" i="60"/>
  <c r="J353" i="67"/>
  <c r="J410" i="67" s="1"/>
  <c r="J73" i="60"/>
  <c r="N353" i="67"/>
  <c r="N410" i="67" s="1"/>
  <c r="N73" i="60"/>
  <c r="D89" i="57"/>
  <c r="D434" i="68"/>
  <c r="H89" i="57"/>
  <c r="H434" i="68"/>
  <c r="L89" i="57"/>
  <c r="L434" i="68"/>
  <c r="P89" i="57"/>
  <c r="P434" i="68"/>
  <c r="F435" i="68"/>
  <c r="F91" i="60"/>
  <c r="J435" i="68"/>
  <c r="J507" i="68" s="1"/>
  <c r="J91" i="60"/>
  <c r="J89" i="57"/>
  <c r="N435" i="68"/>
  <c r="N507" i="68" s="1"/>
  <c r="N91" i="60"/>
  <c r="N89" i="57"/>
  <c r="D436" i="68"/>
  <c r="D508" i="68" s="1"/>
  <c r="D92" i="60"/>
  <c r="H436" i="68"/>
  <c r="L436" i="68"/>
  <c r="L508" i="68" s="1"/>
  <c r="L92" i="60"/>
  <c r="P436" i="68"/>
  <c r="D93" i="57"/>
  <c r="D438" i="68"/>
  <c r="D94" i="60"/>
  <c r="H93" i="57"/>
  <c r="H438" i="68"/>
  <c r="L93" i="57"/>
  <c r="L93" i="60" s="1"/>
  <c r="L438" i="68"/>
  <c r="L94" i="60"/>
  <c r="P93" i="57"/>
  <c r="P438" i="68"/>
  <c r="F439" i="68"/>
  <c r="F511" i="68" s="1"/>
  <c r="F95" i="60"/>
  <c r="F93" i="57"/>
  <c r="J439" i="68"/>
  <c r="J511" i="68" s="1"/>
  <c r="J95" i="60"/>
  <c r="J93" i="57"/>
  <c r="J93" i="60" s="1"/>
  <c r="N439" i="68"/>
  <c r="N511" i="68" s="1"/>
  <c r="N95" i="60"/>
  <c r="N93" i="57"/>
  <c r="D440" i="68"/>
  <c r="D512" i="68" s="1"/>
  <c r="D96" i="60"/>
  <c r="H440" i="68"/>
  <c r="H512" i="68" s="1"/>
  <c r="H96" i="60"/>
  <c r="L440" i="68"/>
  <c r="L512" i="68" s="1"/>
  <c r="L96" i="60"/>
  <c r="P440" i="68"/>
  <c r="P512" i="68" s="1"/>
  <c r="P96" i="60"/>
  <c r="Q97" i="60"/>
  <c r="O100" i="60"/>
  <c r="G401" i="69"/>
  <c r="K344" i="69"/>
  <c r="K107" i="60"/>
  <c r="O344" i="69"/>
  <c r="O107" i="60"/>
  <c r="E345" i="69"/>
  <c r="E402" i="69" s="1"/>
  <c r="E108" i="60"/>
  <c r="M345" i="69"/>
  <c r="M402" i="69" s="1"/>
  <c r="M108" i="60"/>
  <c r="Q345" i="69"/>
  <c r="Q402" i="69" s="1"/>
  <c r="Q108" i="60"/>
  <c r="F109" i="57"/>
  <c r="F347" i="69"/>
  <c r="F110" i="60"/>
  <c r="J109" i="57"/>
  <c r="J347" i="69"/>
  <c r="J110" i="60"/>
  <c r="N109" i="57"/>
  <c r="N347" i="69"/>
  <c r="N110" i="60"/>
  <c r="D349" i="70"/>
  <c r="D131" i="60"/>
  <c r="H349" i="70"/>
  <c r="H131" i="60"/>
  <c r="H130" i="60"/>
  <c r="L349" i="70"/>
  <c r="L131" i="60"/>
  <c r="P349" i="70"/>
  <c r="P131" i="60"/>
  <c r="O132" i="57"/>
  <c r="F355" i="70"/>
  <c r="F137" i="60"/>
  <c r="F136" i="57"/>
  <c r="J355" i="70"/>
  <c r="J137" i="60"/>
  <c r="J136" i="57"/>
  <c r="N355" i="70"/>
  <c r="N137" i="60"/>
  <c r="N136" i="57"/>
  <c r="D356" i="70"/>
  <c r="D413" i="70" s="1"/>
  <c r="D138" i="60"/>
  <c r="H356" i="70"/>
  <c r="H413" i="70" s="1"/>
  <c r="H138" i="60"/>
  <c r="L136" i="57"/>
  <c r="L136" i="60" s="1"/>
  <c r="L356" i="70"/>
  <c r="L413" i="70" s="1"/>
  <c r="L138" i="60"/>
  <c r="P356" i="70"/>
  <c r="P413" i="70" s="1"/>
  <c r="P138" i="60"/>
  <c r="D358" i="70"/>
  <c r="D139" i="60"/>
  <c r="D140" i="60"/>
  <c r="H358" i="70"/>
  <c r="H139" i="57"/>
  <c r="L358" i="70"/>
  <c r="L139" i="60"/>
  <c r="L140" i="60"/>
  <c r="P358" i="70"/>
  <c r="P139" i="57"/>
  <c r="F359" i="70"/>
  <c r="F416" i="70" s="1"/>
  <c r="F141" i="60"/>
  <c r="J359" i="70"/>
  <c r="J416" i="70" s="1"/>
  <c r="J141" i="60"/>
  <c r="N359" i="70"/>
  <c r="N416" i="70" s="1"/>
  <c r="N141" i="60"/>
  <c r="J154" i="57"/>
  <c r="G344" i="71"/>
  <c r="G158" i="60"/>
  <c r="G157" i="57"/>
  <c r="K344" i="71"/>
  <c r="K158" i="60"/>
  <c r="K157" i="57"/>
  <c r="K157" i="60"/>
  <c r="O344" i="71"/>
  <c r="O158" i="60"/>
  <c r="O157" i="60"/>
  <c r="E345" i="71"/>
  <c r="E399" i="71" s="1"/>
  <c r="E159" i="60"/>
  <c r="I345" i="71"/>
  <c r="I399" i="71" s="1"/>
  <c r="I159" i="60"/>
  <c r="M345" i="71"/>
  <c r="M399" i="71" s="1"/>
  <c r="M159" i="60"/>
  <c r="Q345" i="71"/>
  <c r="Q399" i="71" s="1"/>
  <c r="Q159" i="60"/>
  <c r="G335" i="72"/>
  <c r="G167" i="60"/>
  <c r="K335" i="72"/>
  <c r="K167" i="60"/>
  <c r="O335" i="72"/>
  <c r="O167" i="60"/>
  <c r="N168" i="57"/>
  <c r="N166" i="60" s="1"/>
  <c r="E344" i="72"/>
  <c r="E176" i="60"/>
  <c r="E175" i="60"/>
  <c r="E175" i="57"/>
  <c r="I344" i="72"/>
  <c r="I176" i="60"/>
  <c r="M344" i="72"/>
  <c r="M176" i="60"/>
  <c r="M175" i="60"/>
  <c r="M175" i="57"/>
  <c r="Q344" i="72"/>
  <c r="Q176" i="60"/>
  <c r="Q175" i="60"/>
  <c r="Q175" i="57"/>
  <c r="G345" i="72"/>
  <c r="G399" i="72" s="1"/>
  <c r="G177" i="60"/>
  <c r="K345" i="72"/>
  <c r="K399" i="72" s="1"/>
  <c r="K177" i="60"/>
  <c r="O345" i="72"/>
  <c r="O399" i="72" s="1"/>
  <c r="O177" i="60"/>
  <c r="J14" i="59"/>
  <c r="P170" i="59"/>
  <c r="C27" i="60"/>
  <c r="M17" i="60"/>
  <c r="Q103" i="60"/>
  <c r="G157" i="60"/>
  <c r="G134" i="50"/>
  <c r="K134" i="50"/>
  <c r="O134" i="50"/>
  <c r="D135" i="50"/>
  <c r="H135" i="50"/>
  <c r="L135" i="50"/>
  <c r="P135" i="50"/>
  <c r="C159" i="50"/>
  <c r="G159" i="50"/>
  <c r="K159" i="50"/>
  <c r="O159" i="50"/>
  <c r="D165" i="50"/>
  <c r="H165" i="50"/>
  <c r="L165" i="50"/>
  <c r="P165" i="50"/>
  <c r="D177" i="50"/>
  <c r="H177" i="50"/>
  <c r="L177" i="50"/>
  <c r="P177" i="50"/>
  <c r="G12" i="54"/>
  <c r="G327" i="64"/>
  <c r="K12" i="54"/>
  <c r="K327" i="64"/>
  <c r="K13" i="58"/>
  <c r="O12" i="54"/>
  <c r="O12" i="58" s="1"/>
  <c r="O327" i="64"/>
  <c r="O13" i="58"/>
  <c r="E12" i="54"/>
  <c r="E12" i="58" s="1"/>
  <c r="E328" i="64"/>
  <c r="E412" i="64" s="1"/>
  <c r="E14" i="58"/>
  <c r="I328" i="64"/>
  <c r="I14" i="58"/>
  <c r="I12" i="54"/>
  <c r="I12" i="58" s="1"/>
  <c r="M328" i="64"/>
  <c r="M14" i="58"/>
  <c r="M12" i="54"/>
  <c r="M12" i="58" s="1"/>
  <c r="Q328" i="64"/>
  <c r="Q412" i="64" s="1"/>
  <c r="Q14" i="58"/>
  <c r="G329" i="64"/>
  <c r="G371" i="64" s="1"/>
  <c r="K329" i="64"/>
  <c r="K371" i="64" s="1"/>
  <c r="O329" i="64"/>
  <c r="G25" i="54"/>
  <c r="G287" i="65"/>
  <c r="G325" i="65" s="1"/>
  <c r="K25" i="54"/>
  <c r="K287" i="65"/>
  <c r="O25" i="54"/>
  <c r="O287" i="65"/>
  <c r="O325" i="65" s="1"/>
  <c r="E288" i="65"/>
  <c r="E326" i="65" s="1"/>
  <c r="I25" i="54"/>
  <c r="I288" i="65"/>
  <c r="I286" i="65" s="1"/>
  <c r="M25" i="54"/>
  <c r="M288" i="65"/>
  <c r="M286" i="65" s="1"/>
  <c r="Q288" i="65"/>
  <c r="E28" i="54"/>
  <c r="E290" i="65"/>
  <c r="E328" i="65" s="1"/>
  <c r="I28" i="54"/>
  <c r="I290" i="65"/>
  <c r="M28" i="54"/>
  <c r="M290" i="65"/>
  <c r="Q28" i="54"/>
  <c r="Q290" i="65"/>
  <c r="E32" i="54"/>
  <c r="E30" i="54" s="1"/>
  <c r="E294" i="65"/>
  <c r="E332" i="65" s="1"/>
  <c r="I32" i="54"/>
  <c r="I294" i="65"/>
  <c r="M32" i="54"/>
  <c r="M294" i="65"/>
  <c r="Q32" i="54"/>
  <c r="Q294" i="65"/>
  <c r="G32" i="54"/>
  <c r="G295" i="65"/>
  <c r="K295" i="65"/>
  <c r="K32" i="54"/>
  <c r="O32" i="54"/>
  <c r="O295" i="65"/>
  <c r="E296" i="65"/>
  <c r="E334" i="65" s="1"/>
  <c r="I296" i="65"/>
  <c r="M296" i="65"/>
  <c r="M334" i="65" s="1"/>
  <c r="Q296" i="65"/>
  <c r="E287" i="66"/>
  <c r="I287" i="66"/>
  <c r="M287" i="66"/>
  <c r="Q287" i="66"/>
  <c r="Q286" i="66" s="1"/>
  <c r="Q44" i="54"/>
  <c r="G288" i="66"/>
  <c r="K288" i="66"/>
  <c r="O288" i="66"/>
  <c r="E370" i="68"/>
  <c r="I370" i="68"/>
  <c r="M370" i="68"/>
  <c r="Q370" i="68"/>
  <c r="Q418" i="68" s="1"/>
  <c r="Q97" i="54"/>
  <c r="G371" i="68"/>
  <c r="K371" i="68"/>
  <c r="K419" i="68" s="1"/>
  <c r="O371" i="68"/>
  <c r="O419" i="68" s="1"/>
  <c r="E100" i="54"/>
  <c r="E373" i="68"/>
  <c r="I100" i="54"/>
  <c r="I373" i="68"/>
  <c r="M100" i="54"/>
  <c r="M373" i="68"/>
  <c r="Q100" i="54"/>
  <c r="Q373" i="68"/>
  <c r="G100" i="54"/>
  <c r="G374" i="68"/>
  <c r="G102" i="58"/>
  <c r="K100" i="54"/>
  <c r="K374" i="68"/>
  <c r="K470" i="68" s="1"/>
  <c r="K102" i="58"/>
  <c r="O100" i="54"/>
  <c r="O374" i="68"/>
  <c r="O102" i="58"/>
  <c r="E375" i="68"/>
  <c r="I375" i="68"/>
  <c r="I423" i="68" s="1"/>
  <c r="M375" i="68"/>
  <c r="Q375" i="68"/>
  <c r="Q423" i="68" s="1"/>
  <c r="G106" i="54"/>
  <c r="G287" i="69"/>
  <c r="K106" i="54"/>
  <c r="K287" i="69"/>
  <c r="O106" i="54"/>
  <c r="O287" i="69"/>
  <c r="E288" i="69"/>
  <c r="E286" i="69" s="1"/>
  <c r="E106" i="54"/>
  <c r="I288" i="69"/>
  <c r="M288" i="69"/>
  <c r="M106" i="54"/>
  <c r="Q288" i="69"/>
  <c r="Q286" i="69" s="1"/>
  <c r="E109" i="54"/>
  <c r="E290" i="69"/>
  <c r="I109" i="54"/>
  <c r="I290" i="69"/>
  <c r="M109" i="54"/>
  <c r="M290" i="69"/>
  <c r="Q109" i="54"/>
  <c r="Q290" i="69"/>
  <c r="G287" i="70"/>
  <c r="K287" i="70"/>
  <c r="K125" i="54"/>
  <c r="O287" i="70"/>
  <c r="O325" i="70" s="1"/>
  <c r="E288" i="70"/>
  <c r="I288" i="70"/>
  <c r="I326" i="70" s="1"/>
  <c r="M288" i="70"/>
  <c r="M326" i="70" s="1"/>
  <c r="Q288" i="70"/>
  <c r="Q326" i="70" s="1"/>
  <c r="G128" i="54"/>
  <c r="G290" i="70"/>
  <c r="K128" i="54"/>
  <c r="K290" i="70"/>
  <c r="K289" i="70" s="1"/>
  <c r="O128" i="54"/>
  <c r="O290" i="70"/>
  <c r="E281" i="71"/>
  <c r="E149" i="58"/>
  <c r="I281" i="71"/>
  <c r="I149" i="58"/>
  <c r="M281" i="71"/>
  <c r="M353" i="71" s="1"/>
  <c r="M149" i="58"/>
  <c r="Q281" i="71"/>
  <c r="Q149" i="58"/>
  <c r="E154" i="54"/>
  <c r="E148" i="54" s="1"/>
  <c r="E287" i="71"/>
  <c r="I154" i="54"/>
  <c r="I287" i="71"/>
  <c r="M154" i="54"/>
  <c r="M287" i="71"/>
  <c r="Q154" i="54"/>
  <c r="Q287" i="71"/>
  <c r="G154" i="54"/>
  <c r="G288" i="71"/>
  <c r="G286" i="71" s="1"/>
  <c r="K288" i="71"/>
  <c r="K286" i="71" s="1"/>
  <c r="K154" i="54"/>
  <c r="O154" i="54"/>
  <c r="O288" i="71"/>
  <c r="O286" i="71" s="1"/>
  <c r="E290" i="71"/>
  <c r="E158" i="58"/>
  <c r="I290" i="71"/>
  <c r="I158" i="58"/>
  <c r="I157" i="54"/>
  <c r="M290" i="71"/>
  <c r="M158" i="58"/>
  <c r="Q290" i="71"/>
  <c r="Q158" i="58"/>
  <c r="Q157" i="54"/>
  <c r="G291" i="71"/>
  <c r="G327" i="71" s="1"/>
  <c r="K291" i="71"/>
  <c r="O291" i="71"/>
  <c r="O327" i="71" s="1"/>
  <c r="E277" i="72"/>
  <c r="I277" i="72"/>
  <c r="I313" i="72" s="1"/>
  <c r="I162" i="54"/>
  <c r="M277" i="72"/>
  <c r="M313" i="72" s="1"/>
  <c r="Q277" i="72"/>
  <c r="Q162" i="54"/>
  <c r="G164" i="54"/>
  <c r="G279" i="72"/>
  <c r="K164" i="54"/>
  <c r="K279" i="72"/>
  <c r="O164" i="54"/>
  <c r="O279" i="72"/>
  <c r="G340" i="64"/>
  <c r="K340" i="64"/>
  <c r="K4" i="55"/>
  <c r="O340" i="64"/>
  <c r="E341" i="64"/>
  <c r="I341" i="64"/>
  <c r="I362" i="64" s="1"/>
  <c r="M341" i="64"/>
  <c r="M362" i="64" s="1"/>
  <c r="Q341" i="64"/>
  <c r="Q362" i="64" s="1"/>
  <c r="E343" i="64"/>
  <c r="E7" i="55"/>
  <c r="I343" i="64"/>
  <c r="I7" i="55"/>
  <c r="M343" i="64"/>
  <c r="Q343" i="64"/>
  <c r="Q7" i="55"/>
  <c r="D348" i="64"/>
  <c r="D12" i="55"/>
  <c r="H12" i="55"/>
  <c r="H348" i="64"/>
  <c r="L348" i="64"/>
  <c r="L12" i="55"/>
  <c r="P12" i="55"/>
  <c r="P348" i="64"/>
  <c r="J370" i="64"/>
  <c r="J433" i="64"/>
  <c r="N370" i="64"/>
  <c r="N433" i="64"/>
  <c r="D371" i="64"/>
  <c r="H371" i="64"/>
  <c r="L371" i="64"/>
  <c r="P371" i="64"/>
  <c r="F313" i="65"/>
  <c r="F32" i="55"/>
  <c r="J313" i="65"/>
  <c r="J32" i="55"/>
  <c r="N332" i="65"/>
  <c r="N312" i="65"/>
  <c r="D333" i="65"/>
  <c r="H314" i="65"/>
  <c r="H312" i="65" s="1"/>
  <c r="H32" i="55"/>
  <c r="L314" i="65"/>
  <c r="L32" i="55"/>
  <c r="P333" i="65"/>
  <c r="F334" i="65"/>
  <c r="J334" i="65"/>
  <c r="N334" i="65"/>
  <c r="E317" i="65"/>
  <c r="I317" i="65"/>
  <c r="I36" i="55"/>
  <c r="M317" i="65"/>
  <c r="Q317" i="65"/>
  <c r="Q36" i="55"/>
  <c r="G318" i="65"/>
  <c r="K318" i="65"/>
  <c r="O318" i="65"/>
  <c r="F317" i="66"/>
  <c r="F55" i="55"/>
  <c r="J317" i="66"/>
  <c r="N317" i="66"/>
  <c r="N55" i="55"/>
  <c r="D318" i="66"/>
  <c r="D55" i="55"/>
  <c r="H318" i="66"/>
  <c r="H316" i="66" s="1"/>
  <c r="H55" i="55"/>
  <c r="L318" i="66"/>
  <c r="P318" i="66"/>
  <c r="P316" i="66" s="1"/>
  <c r="E313" i="67"/>
  <c r="E70" i="55"/>
  <c r="I313" i="67"/>
  <c r="M313" i="67"/>
  <c r="M70" i="55"/>
  <c r="Q313" i="67"/>
  <c r="Q70" i="55"/>
  <c r="G314" i="67"/>
  <c r="K314" i="67"/>
  <c r="O314" i="67"/>
  <c r="E315" i="67"/>
  <c r="I315" i="67"/>
  <c r="M315" i="67"/>
  <c r="Q315" i="67"/>
  <c r="F317" i="67"/>
  <c r="J317" i="67"/>
  <c r="J74" i="55"/>
  <c r="N317" i="67"/>
  <c r="D318" i="67"/>
  <c r="H318" i="67"/>
  <c r="L318" i="67"/>
  <c r="P318" i="67"/>
  <c r="E77" i="55"/>
  <c r="E320" i="67"/>
  <c r="I77" i="55"/>
  <c r="I320" i="67"/>
  <c r="M77" i="55"/>
  <c r="M320" i="67"/>
  <c r="Q77" i="55"/>
  <c r="Q320" i="67"/>
  <c r="G321" i="67"/>
  <c r="G77" i="55"/>
  <c r="K321" i="67"/>
  <c r="K319" i="67" s="1"/>
  <c r="O321" i="67"/>
  <c r="O319" i="67" s="1"/>
  <c r="O77" i="55"/>
  <c r="F384" i="68"/>
  <c r="J384" i="68"/>
  <c r="N384" i="68"/>
  <c r="E386" i="68"/>
  <c r="I386" i="68"/>
  <c r="I89" i="55"/>
  <c r="M386" i="68"/>
  <c r="Q386" i="68"/>
  <c r="Q89" i="55"/>
  <c r="G387" i="68"/>
  <c r="K387" i="68"/>
  <c r="O387" i="68"/>
  <c r="E388" i="68"/>
  <c r="E92" i="59"/>
  <c r="I388" i="68"/>
  <c r="M388" i="68"/>
  <c r="M92" i="59"/>
  <c r="Q388" i="68"/>
  <c r="G97" i="55"/>
  <c r="G394" i="68"/>
  <c r="K97" i="55"/>
  <c r="K394" i="68"/>
  <c r="O97" i="55"/>
  <c r="O394" i="68"/>
  <c r="I395" i="68"/>
  <c r="I393" i="68" s="1"/>
  <c r="M395" i="68"/>
  <c r="M393" i="68" s="1"/>
  <c r="M97" i="55"/>
  <c r="Q395" i="68"/>
  <c r="E336" i="69"/>
  <c r="I317" i="69"/>
  <c r="M317" i="69"/>
  <c r="Q317" i="69"/>
  <c r="Q117" i="55"/>
  <c r="G337" i="69"/>
  <c r="K318" i="69"/>
  <c r="O318" i="69"/>
  <c r="G320" i="69"/>
  <c r="G121" i="59"/>
  <c r="K320" i="69"/>
  <c r="O320" i="69"/>
  <c r="O121" i="59"/>
  <c r="E321" i="69"/>
  <c r="I321" i="69"/>
  <c r="M340" i="69"/>
  <c r="Q321" i="69"/>
  <c r="E125" i="55"/>
  <c r="E306" i="70"/>
  <c r="I125" i="55"/>
  <c r="I306" i="70"/>
  <c r="M125" i="55"/>
  <c r="M306" i="70"/>
  <c r="Q125" i="55"/>
  <c r="Q306" i="70"/>
  <c r="G307" i="70"/>
  <c r="G305" i="70" s="1"/>
  <c r="G125" i="55"/>
  <c r="K326" i="70"/>
  <c r="O307" i="70"/>
  <c r="O125" i="55"/>
  <c r="I309" i="70"/>
  <c r="I128" i="55"/>
  <c r="M309" i="70"/>
  <c r="Q309" i="70"/>
  <c r="Q128" i="55"/>
  <c r="G311" i="70"/>
  <c r="K311" i="70"/>
  <c r="O311" i="70"/>
  <c r="F301" i="71"/>
  <c r="F151" i="59"/>
  <c r="J301" i="71"/>
  <c r="J151" i="59"/>
  <c r="N301" i="71"/>
  <c r="N151" i="59"/>
  <c r="D302" i="71"/>
  <c r="D152" i="59"/>
  <c r="H302" i="71"/>
  <c r="H152" i="59"/>
  <c r="L302" i="71"/>
  <c r="L152" i="59"/>
  <c r="P302" i="71"/>
  <c r="P152" i="59"/>
  <c r="F303" i="71"/>
  <c r="J303" i="71"/>
  <c r="N303" i="71"/>
  <c r="D299" i="72"/>
  <c r="D167" i="59"/>
  <c r="H299" i="72"/>
  <c r="H167" i="59"/>
  <c r="L299" i="72"/>
  <c r="L167" i="59"/>
  <c r="P299" i="72"/>
  <c r="P167" i="59"/>
  <c r="P166" i="55"/>
  <c r="F168" i="55"/>
  <c r="F301" i="72"/>
  <c r="F169" i="59"/>
  <c r="J168" i="55"/>
  <c r="J168" i="59" s="1"/>
  <c r="J301" i="72"/>
  <c r="J169" i="59"/>
  <c r="N168" i="55"/>
  <c r="N168" i="59" s="1"/>
  <c r="N301" i="72"/>
  <c r="D302" i="72"/>
  <c r="D170" i="59"/>
  <c r="D168" i="55"/>
  <c r="H302" i="72"/>
  <c r="H170" i="59"/>
  <c r="L302" i="72"/>
  <c r="L168" i="55"/>
  <c r="L170" i="59"/>
  <c r="P374" i="72"/>
  <c r="P320" i="72"/>
  <c r="F303" i="72"/>
  <c r="J303" i="72"/>
  <c r="N303" i="72"/>
  <c r="F387" i="64"/>
  <c r="J387" i="64"/>
  <c r="N387" i="64"/>
  <c r="D388" i="64"/>
  <c r="H388" i="64"/>
  <c r="L388" i="64"/>
  <c r="L451" i="64" s="1"/>
  <c r="L11" i="60"/>
  <c r="P388" i="64"/>
  <c r="P451" i="64" s="1"/>
  <c r="P11" i="60"/>
  <c r="N36" i="60"/>
  <c r="E358" i="65"/>
  <c r="I358" i="65"/>
  <c r="I39" i="57"/>
  <c r="M39" i="57"/>
  <c r="M358" i="65"/>
  <c r="Q39" i="57"/>
  <c r="Q358" i="65"/>
  <c r="G39" i="57"/>
  <c r="G359" i="65"/>
  <c r="G41" i="60"/>
  <c r="K359" i="65"/>
  <c r="K416" i="65" s="1"/>
  <c r="K39" i="57"/>
  <c r="O359" i="65"/>
  <c r="O416" i="65" s="1"/>
  <c r="O41" i="60"/>
  <c r="F44" i="57"/>
  <c r="F344" i="66"/>
  <c r="J44" i="57"/>
  <c r="J344" i="66"/>
  <c r="N44" i="57"/>
  <c r="N344" i="66"/>
  <c r="D345" i="66"/>
  <c r="D46" i="60"/>
  <c r="H345" i="66"/>
  <c r="H46" i="60"/>
  <c r="L345" i="66"/>
  <c r="L44" i="57"/>
  <c r="P345" i="66"/>
  <c r="P46" i="60"/>
  <c r="H58" i="57"/>
  <c r="G74" i="57"/>
  <c r="G74" i="60" s="1"/>
  <c r="G355" i="67"/>
  <c r="G75" i="60"/>
  <c r="K74" i="57"/>
  <c r="K74" i="60" s="1"/>
  <c r="K355" i="67"/>
  <c r="K75" i="60"/>
  <c r="O355" i="67"/>
  <c r="O75" i="60"/>
  <c r="O74" i="57"/>
  <c r="E74" i="57"/>
  <c r="E74" i="60" s="1"/>
  <c r="E356" i="67"/>
  <c r="E413" i="67" s="1"/>
  <c r="E76" i="60"/>
  <c r="I74" i="57"/>
  <c r="I74" i="60" s="1"/>
  <c r="I356" i="67"/>
  <c r="I413" i="67" s="1"/>
  <c r="I76" i="60"/>
  <c r="M74" i="57"/>
  <c r="M74" i="60" s="1"/>
  <c r="M356" i="67"/>
  <c r="M76" i="60"/>
  <c r="Q356" i="67"/>
  <c r="Q413" i="67" s="1"/>
  <c r="Q76" i="60"/>
  <c r="F77" i="57"/>
  <c r="F358" i="67"/>
  <c r="J77" i="57"/>
  <c r="J358" i="67"/>
  <c r="N77" i="57"/>
  <c r="N358" i="67"/>
  <c r="D359" i="67"/>
  <c r="D416" i="67" s="1"/>
  <c r="D79" i="60"/>
  <c r="H359" i="67"/>
  <c r="H416" i="67" s="1"/>
  <c r="H79" i="60"/>
  <c r="H77" i="57"/>
  <c r="L359" i="67"/>
  <c r="L416" i="67" s="1"/>
  <c r="L79" i="60"/>
  <c r="L77" i="57"/>
  <c r="P359" i="67"/>
  <c r="P416" i="67" s="1"/>
  <c r="P79" i="60"/>
  <c r="E432" i="68"/>
  <c r="I432" i="68"/>
  <c r="M432" i="68"/>
  <c r="Q432" i="68"/>
  <c r="F442" i="68"/>
  <c r="F98" i="60"/>
  <c r="F97" i="57"/>
  <c r="F97" i="60" s="1"/>
  <c r="J442" i="68"/>
  <c r="J98" i="60"/>
  <c r="J97" i="57"/>
  <c r="J97" i="60" s="1"/>
  <c r="N442" i="68"/>
  <c r="N98" i="60"/>
  <c r="D443" i="68"/>
  <c r="D515" i="68" s="1"/>
  <c r="D99" i="60"/>
  <c r="H443" i="68"/>
  <c r="H515" i="68" s="1"/>
  <c r="H99" i="60"/>
  <c r="L443" i="68"/>
  <c r="L515" i="68" s="1"/>
  <c r="L99" i="60"/>
  <c r="P443" i="68"/>
  <c r="P515" i="68" s="1"/>
  <c r="P99" i="60"/>
  <c r="G355" i="69"/>
  <c r="G118" i="60"/>
  <c r="G117" i="57"/>
  <c r="G117" i="60" s="1"/>
  <c r="K355" i="69"/>
  <c r="K118" i="60"/>
  <c r="K117" i="57"/>
  <c r="K117" i="60" s="1"/>
  <c r="O355" i="69"/>
  <c r="O118" i="60"/>
  <c r="E356" i="69"/>
  <c r="E413" i="69" s="1"/>
  <c r="E119" i="60"/>
  <c r="I356" i="69"/>
  <c r="I413" i="69" s="1"/>
  <c r="I119" i="60"/>
  <c r="M356" i="69"/>
  <c r="M413" i="69" s="1"/>
  <c r="M119" i="60"/>
  <c r="Q356" i="69"/>
  <c r="Q413" i="69" s="1"/>
  <c r="Q119" i="60"/>
  <c r="G125" i="57"/>
  <c r="G344" i="70"/>
  <c r="G126" i="60"/>
  <c r="K125" i="57"/>
  <c r="K344" i="70"/>
  <c r="O125" i="57"/>
  <c r="O344" i="70"/>
  <c r="O126" i="60"/>
  <c r="E345" i="70"/>
  <c r="E402" i="70" s="1"/>
  <c r="E127" i="60"/>
  <c r="I345" i="70"/>
  <c r="I402" i="70" s="1"/>
  <c r="I127" i="60"/>
  <c r="M345" i="70"/>
  <c r="M402" i="70" s="1"/>
  <c r="M125" i="57"/>
  <c r="Q345" i="70"/>
  <c r="Q402" i="70" s="1"/>
  <c r="Q127" i="60"/>
  <c r="F333" i="71"/>
  <c r="F147" i="60"/>
  <c r="F146" i="57"/>
  <c r="J333" i="71"/>
  <c r="J147" i="60"/>
  <c r="J146" i="57"/>
  <c r="N333" i="71"/>
  <c r="N147" i="60"/>
  <c r="M150" i="57"/>
  <c r="M148" i="57" s="1"/>
  <c r="D333" i="72"/>
  <c r="D165" i="60"/>
  <c r="D164" i="57"/>
  <c r="H333" i="72"/>
  <c r="H165" i="60"/>
  <c r="H164" i="57"/>
  <c r="L333" i="72"/>
  <c r="L165" i="60"/>
  <c r="P333" i="72"/>
  <c r="P165" i="60"/>
  <c r="P164" i="57"/>
  <c r="O172" i="57"/>
  <c r="O166" i="60" s="1"/>
  <c r="N14" i="59"/>
  <c r="K121" i="59"/>
  <c r="N169" i="59"/>
  <c r="L22" i="60"/>
  <c r="L46" i="60"/>
  <c r="H47" i="60"/>
  <c r="Q56" i="60"/>
  <c r="O85" i="60"/>
  <c r="M109" i="60"/>
  <c r="Q162" i="60"/>
  <c r="C141" i="50"/>
  <c r="G141" i="50"/>
  <c r="K141" i="50"/>
  <c r="O141" i="50"/>
  <c r="D145" i="50"/>
  <c r="H145" i="50"/>
  <c r="L145" i="50"/>
  <c r="P145" i="50"/>
  <c r="E152" i="50"/>
  <c r="I152" i="50"/>
  <c r="M152" i="50"/>
  <c r="Q152" i="50"/>
  <c r="F153" i="50"/>
  <c r="J153" i="50"/>
  <c r="N153" i="50"/>
  <c r="F170" i="50"/>
  <c r="J170" i="50"/>
  <c r="N170" i="50"/>
  <c r="C171" i="50"/>
  <c r="G171" i="50"/>
  <c r="K171" i="50"/>
  <c r="O171" i="50"/>
  <c r="E173" i="50"/>
  <c r="I173" i="50"/>
  <c r="M173" i="50"/>
  <c r="Q173" i="50"/>
  <c r="F174" i="50"/>
  <c r="J174" i="50"/>
  <c r="N174" i="50"/>
  <c r="E19" i="54"/>
  <c r="E334" i="64"/>
  <c r="I19" i="54"/>
  <c r="I334" i="64"/>
  <c r="M19" i="54"/>
  <c r="M334" i="64"/>
  <c r="Q19" i="54"/>
  <c r="Q334" i="64"/>
  <c r="G19" i="54"/>
  <c r="G335" i="64"/>
  <c r="G21" i="58"/>
  <c r="K19" i="54"/>
  <c r="K335" i="64"/>
  <c r="O19" i="54"/>
  <c r="O335" i="64"/>
  <c r="O419" i="64" s="1"/>
  <c r="O21" i="58"/>
  <c r="E336" i="64"/>
  <c r="E378" i="64" s="1"/>
  <c r="I336" i="64"/>
  <c r="M336" i="64"/>
  <c r="Q336" i="64"/>
  <c r="Q378" i="64" s="1"/>
  <c r="G63" i="54"/>
  <c r="G287" i="67"/>
  <c r="K63" i="54"/>
  <c r="K287" i="67"/>
  <c r="O63" i="54"/>
  <c r="O287" i="67"/>
  <c r="E63" i="54"/>
  <c r="E288" i="67"/>
  <c r="I288" i="67"/>
  <c r="I286" i="67" s="1"/>
  <c r="I63" i="54"/>
  <c r="M63" i="54"/>
  <c r="M288" i="67"/>
  <c r="M286" i="67" s="1"/>
  <c r="Q288" i="67"/>
  <c r="E66" i="54"/>
  <c r="E290" i="67"/>
  <c r="I66" i="54"/>
  <c r="I290" i="67"/>
  <c r="M66" i="54"/>
  <c r="M290" i="67"/>
  <c r="Q66" i="54"/>
  <c r="Q290" i="67"/>
  <c r="G292" i="69"/>
  <c r="G112" i="58"/>
  <c r="K292" i="69"/>
  <c r="K112" i="58"/>
  <c r="O292" i="69"/>
  <c r="O112" i="58"/>
  <c r="E111" i="54"/>
  <c r="E294" i="69"/>
  <c r="E114" i="58"/>
  <c r="I294" i="69"/>
  <c r="I113" i="54"/>
  <c r="I114" i="58"/>
  <c r="M294" i="69"/>
  <c r="M114" i="58"/>
  <c r="Q294" i="69"/>
  <c r="Q113" i="54"/>
  <c r="Q114" i="58"/>
  <c r="G295" i="69"/>
  <c r="G371" i="69" s="1"/>
  <c r="G115" i="58"/>
  <c r="K295" i="69"/>
  <c r="K371" i="69" s="1"/>
  <c r="K115" i="58"/>
  <c r="O295" i="69"/>
  <c r="O371" i="69" s="1"/>
  <c r="O115" i="58"/>
  <c r="E296" i="69"/>
  <c r="I296" i="69"/>
  <c r="M296" i="69"/>
  <c r="M334" i="69" s="1"/>
  <c r="Q296" i="69"/>
  <c r="Q334" i="69" s="1"/>
  <c r="E120" i="54"/>
  <c r="E301" i="69"/>
  <c r="E121" i="58"/>
  <c r="I120" i="54"/>
  <c r="I301" i="69"/>
  <c r="I121" i="58"/>
  <c r="M120" i="54"/>
  <c r="M301" i="69"/>
  <c r="M121" i="58"/>
  <c r="Q120" i="54"/>
  <c r="Q301" i="69"/>
  <c r="Q121" i="58"/>
  <c r="G120" i="54"/>
  <c r="G302" i="69"/>
  <c r="K302" i="69"/>
  <c r="K300" i="69" s="1"/>
  <c r="K120" i="54"/>
  <c r="O120" i="54"/>
  <c r="O302" i="69"/>
  <c r="E292" i="70"/>
  <c r="E330" i="70" s="1"/>
  <c r="I292" i="70"/>
  <c r="M292" i="70"/>
  <c r="Q292" i="70"/>
  <c r="G301" i="70"/>
  <c r="G140" i="58"/>
  <c r="K301" i="70"/>
  <c r="K139" i="54"/>
  <c r="K140" i="58"/>
  <c r="O301" i="70"/>
  <c r="O339" i="70" s="1"/>
  <c r="E302" i="70"/>
  <c r="I302" i="70"/>
  <c r="M302" i="70"/>
  <c r="M340" i="70" s="1"/>
  <c r="Q302" i="70"/>
  <c r="Q340" i="70" s="1"/>
  <c r="E287" i="72"/>
  <c r="I287" i="72"/>
  <c r="M287" i="72"/>
  <c r="Q287" i="72"/>
  <c r="Q172" i="54"/>
  <c r="G288" i="72"/>
  <c r="K288" i="72"/>
  <c r="O288" i="72"/>
  <c r="E175" i="54"/>
  <c r="E290" i="72"/>
  <c r="E176" i="58"/>
  <c r="I175" i="54"/>
  <c r="I290" i="72"/>
  <c r="I176" i="58"/>
  <c r="M175" i="54"/>
  <c r="M290" i="72"/>
  <c r="M176" i="58"/>
  <c r="Q175" i="54"/>
  <c r="Q290" i="72"/>
  <c r="Q176" i="58"/>
  <c r="G175" i="54"/>
  <c r="G291" i="72"/>
  <c r="G289" i="72" s="1"/>
  <c r="K175" i="54"/>
  <c r="K291" i="72"/>
  <c r="O175" i="54"/>
  <c r="O291" i="72"/>
  <c r="O289" i="72" s="1"/>
  <c r="D352" i="64"/>
  <c r="D351" i="64" s="1"/>
  <c r="D16" i="55"/>
  <c r="H16" i="55"/>
  <c r="H352" i="64"/>
  <c r="L352" i="64"/>
  <c r="L351" i="64" s="1"/>
  <c r="L16" i="55"/>
  <c r="P16" i="55"/>
  <c r="P352" i="64"/>
  <c r="F374" i="64"/>
  <c r="N374" i="64"/>
  <c r="G19" i="55"/>
  <c r="G355" i="64"/>
  <c r="K19" i="55"/>
  <c r="K355" i="64"/>
  <c r="O19" i="55"/>
  <c r="O355" i="64"/>
  <c r="E356" i="64"/>
  <c r="E354" i="64" s="1"/>
  <c r="I356" i="64"/>
  <c r="I21" i="59"/>
  <c r="M356" i="64"/>
  <c r="M19" i="55"/>
  <c r="Q356" i="64"/>
  <c r="Q21" i="59"/>
  <c r="G357" i="64"/>
  <c r="K357" i="64"/>
  <c r="O357" i="64"/>
  <c r="F25" i="55"/>
  <c r="F306" i="65"/>
  <c r="J306" i="65"/>
  <c r="J25" i="55"/>
  <c r="N25" i="55"/>
  <c r="N306" i="65"/>
  <c r="D307" i="65"/>
  <c r="D305" i="65" s="1"/>
  <c r="H307" i="65"/>
  <c r="L307" i="65"/>
  <c r="P307" i="65"/>
  <c r="E44" i="55"/>
  <c r="E306" i="66"/>
  <c r="I44" i="55"/>
  <c r="I306" i="66"/>
  <c r="M44" i="55"/>
  <c r="M306" i="66"/>
  <c r="Q44" i="55"/>
  <c r="Q306" i="66"/>
  <c r="G307" i="66"/>
  <c r="G305" i="66" s="1"/>
  <c r="G44" i="55"/>
  <c r="K307" i="66"/>
  <c r="K44" i="55"/>
  <c r="O307" i="66"/>
  <c r="O305" i="66" s="1"/>
  <c r="D320" i="66"/>
  <c r="D58" i="55"/>
  <c r="H320" i="66"/>
  <c r="H59" i="59"/>
  <c r="H58" i="55"/>
  <c r="L320" i="66"/>
  <c r="P320" i="66"/>
  <c r="P58" i="55"/>
  <c r="F321" i="66"/>
  <c r="F58" i="55"/>
  <c r="J321" i="66"/>
  <c r="J58" i="55"/>
  <c r="N321" i="66"/>
  <c r="N340" i="66" s="1"/>
  <c r="G379" i="68"/>
  <c r="G82" i="55"/>
  <c r="K379" i="68"/>
  <c r="K378" i="68" s="1"/>
  <c r="O379" i="68"/>
  <c r="O82" i="55"/>
  <c r="E380" i="68"/>
  <c r="I380" i="68"/>
  <c r="M380" i="68"/>
  <c r="Q380" i="68"/>
  <c r="G309" i="69"/>
  <c r="K309" i="69"/>
  <c r="K109" i="55"/>
  <c r="O309" i="69"/>
  <c r="D113" i="59"/>
  <c r="F299" i="71"/>
  <c r="F149" i="59"/>
  <c r="J299" i="71"/>
  <c r="J149" i="59"/>
  <c r="N299" i="71"/>
  <c r="N149" i="59"/>
  <c r="C7" i="57"/>
  <c r="C385" i="64"/>
  <c r="C391" i="64"/>
  <c r="C14" i="60"/>
  <c r="C397" i="64"/>
  <c r="C19" i="57"/>
  <c r="C352" i="65"/>
  <c r="C34" i="60"/>
  <c r="C358" i="65"/>
  <c r="C39" i="57"/>
  <c r="C347" i="66"/>
  <c r="C47" i="57"/>
  <c r="C353" i="66"/>
  <c r="C410" i="66" s="1"/>
  <c r="C54" i="60"/>
  <c r="C359" i="66"/>
  <c r="C416" i="66" s="1"/>
  <c r="C60" i="60"/>
  <c r="C349" i="67"/>
  <c r="C355" i="67"/>
  <c r="C75" i="60"/>
  <c r="C74" i="57"/>
  <c r="C74" i="60" s="1"/>
  <c r="C427" i="68"/>
  <c r="C82" i="57"/>
  <c r="C434" i="68"/>
  <c r="C439" i="68"/>
  <c r="C511" i="68" s="1"/>
  <c r="C95" i="60"/>
  <c r="C445" i="68"/>
  <c r="C101" i="60"/>
  <c r="C100" i="60"/>
  <c r="C345" i="69"/>
  <c r="C402" i="69" s="1"/>
  <c r="C106" i="57"/>
  <c r="C108" i="60"/>
  <c r="C352" i="69"/>
  <c r="C409" i="69" s="1"/>
  <c r="C113" i="57"/>
  <c r="C113" i="60" s="1"/>
  <c r="C115" i="60"/>
  <c r="C358" i="69"/>
  <c r="C121" i="60"/>
  <c r="C120" i="60"/>
  <c r="C347" i="70"/>
  <c r="C129" i="60"/>
  <c r="C128" i="57"/>
  <c r="C353" i="70"/>
  <c r="C410" i="70" s="1"/>
  <c r="C135" i="60"/>
  <c r="C359" i="70"/>
  <c r="C416" i="70" s="1"/>
  <c r="C141" i="60"/>
  <c r="C337" i="71"/>
  <c r="C151" i="60"/>
  <c r="C342" i="71"/>
  <c r="C156" i="60"/>
  <c r="C333" i="72"/>
  <c r="C164" i="57"/>
  <c r="C165" i="60"/>
  <c r="C339" i="72"/>
  <c r="C393" i="72" s="1"/>
  <c r="C171" i="60"/>
  <c r="C345" i="72"/>
  <c r="C399" i="72" s="1"/>
  <c r="C177" i="60"/>
  <c r="D4" i="57"/>
  <c r="D382" i="64"/>
  <c r="H4" i="57"/>
  <c r="H382" i="64"/>
  <c r="L4" i="57"/>
  <c r="L382" i="64"/>
  <c r="P4" i="57"/>
  <c r="P382" i="64"/>
  <c r="F383" i="64"/>
  <c r="F446" i="64" s="1"/>
  <c r="F6" i="60"/>
  <c r="F4" i="57"/>
  <c r="J383" i="64"/>
  <c r="J446" i="64" s="1"/>
  <c r="J6" i="60"/>
  <c r="N383" i="64"/>
  <c r="N446" i="64" s="1"/>
  <c r="N6" i="60"/>
  <c r="N4" i="57"/>
  <c r="E7" i="57"/>
  <c r="E385" i="64"/>
  <c r="I7" i="57"/>
  <c r="I385" i="64"/>
  <c r="I8" i="60"/>
  <c r="M7" i="57"/>
  <c r="M385" i="64"/>
  <c r="M8" i="60"/>
  <c r="Q385" i="64"/>
  <c r="Q7" i="57"/>
  <c r="Q8" i="60"/>
  <c r="F12" i="57"/>
  <c r="F390" i="64"/>
  <c r="J12" i="57"/>
  <c r="J12" i="60" s="1"/>
  <c r="J390" i="64"/>
  <c r="N12" i="57"/>
  <c r="N390" i="64"/>
  <c r="N453" i="64" s="1"/>
  <c r="N13" i="60"/>
  <c r="D391" i="64"/>
  <c r="D454" i="64" s="1"/>
  <c r="D14" i="60"/>
  <c r="D12" i="57"/>
  <c r="H391" i="64"/>
  <c r="H454" i="64" s="1"/>
  <c r="H14" i="60"/>
  <c r="L12" i="57"/>
  <c r="L391" i="64"/>
  <c r="L454" i="64" s="1"/>
  <c r="P391" i="64"/>
  <c r="P454" i="64" s="1"/>
  <c r="P14" i="60"/>
  <c r="F392" i="64"/>
  <c r="F455" i="64" s="1"/>
  <c r="F15" i="60"/>
  <c r="J392" i="64"/>
  <c r="J455" i="64" s="1"/>
  <c r="J15" i="60"/>
  <c r="D19" i="57"/>
  <c r="D397" i="64"/>
  <c r="H19" i="57"/>
  <c r="H397" i="64"/>
  <c r="L19" i="57"/>
  <c r="L397" i="64"/>
  <c r="P19" i="57"/>
  <c r="P397" i="64"/>
  <c r="F398" i="64"/>
  <c r="N398" i="64"/>
  <c r="N19" i="57"/>
  <c r="D399" i="64"/>
  <c r="D462" i="64" s="1"/>
  <c r="D22" i="60"/>
  <c r="H399" i="64"/>
  <c r="H462" i="64" s="1"/>
  <c r="H22" i="60"/>
  <c r="P399" i="64"/>
  <c r="P462" i="64" s="1"/>
  <c r="P22" i="60"/>
  <c r="O28" i="60"/>
  <c r="E36" i="57"/>
  <c r="E36" i="60" s="1"/>
  <c r="E355" i="65"/>
  <c r="E37" i="60"/>
  <c r="I355" i="65"/>
  <c r="I36" i="57"/>
  <c r="M355" i="65"/>
  <c r="M37" i="60"/>
  <c r="M36" i="57"/>
  <c r="M36" i="60" s="1"/>
  <c r="Q36" i="57"/>
  <c r="Q36" i="60" s="1"/>
  <c r="Q355" i="65"/>
  <c r="Q37" i="60"/>
  <c r="G356" i="65"/>
  <c r="G413" i="65" s="1"/>
  <c r="G36" i="57"/>
  <c r="G36" i="60" s="1"/>
  <c r="G38" i="60"/>
  <c r="K36" i="57"/>
  <c r="K36" i="60" s="1"/>
  <c r="K356" i="65"/>
  <c r="K413" i="65" s="1"/>
  <c r="O36" i="57"/>
  <c r="O356" i="65"/>
  <c r="O38" i="60"/>
  <c r="G351" i="66"/>
  <c r="O351" i="66"/>
  <c r="E352" i="66"/>
  <c r="E409" i="66" s="1"/>
  <c r="E53" i="60"/>
  <c r="I352" i="66"/>
  <c r="I409" i="66" s="1"/>
  <c r="I53" i="60"/>
  <c r="I51" i="57"/>
  <c r="M352" i="66"/>
  <c r="M409" i="66" s="1"/>
  <c r="M53" i="60"/>
  <c r="Q352" i="66"/>
  <c r="Q409" i="66" s="1"/>
  <c r="Q53" i="60"/>
  <c r="G353" i="66"/>
  <c r="G410" i="66" s="1"/>
  <c r="G54" i="60"/>
  <c r="K353" i="66"/>
  <c r="K410" i="66" s="1"/>
  <c r="K54" i="60"/>
  <c r="O353" i="66"/>
  <c r="O410" i="66" s="1"/>
  <c r="O54" i="60"/>
  <c r="F63" i="57"/>
  <c r="F344" i="67"/>
  <c r="J63" i="57"/>
  <c r="J344" i="67"/>
  <c r="N63" i="57"/>
  <c r="N344" i="67"/>
  <c r="D345" i="67"/>
  <c r="D402" i="67" s="1"/>
  <c r="D65" i="60"/>
  <c r="D63" i="57"/>
  <c r="H345" i="67"/>
  <c r="H402" i="67" s="1"/>
  <c r="H65" i="60"/>
  <c r="L345" i="67"/>
  <c r="L402" i="67" s="1"/>
  <c r="L65" i="60"/>
  <c r="L63" i="57"/>
  <c r="P345" i="67"/>
  <c r="P402" i="67" s="1"/>
  <c r="P65" i="60"/>
  <c r="E347" i="67"/>
  <c r="E66" i="57"/>
  <c r="I347" i="67"/>
  <c r="I67" i="60"/>
  <c r="M347" i="67"/>
  <c r="M66" i="57"/>
  <c r="M67" i="60"/>
  <c r="Q347" i="67"/>
  <c r="Q67" i="60"/>
  <c r="Q66" i="57"/>
  <c r="E82" i="57"/>
  <c r="E427" i="68"/>
  <c r="I82" i="57"/>
  <c r="I427" i="68"/>
  <c r="M82" i="57"/>
  <c r="M427" i="68"/>
  <c r="Q82" i="57"/>
  <c r="Q427" i="68"/>
  <c r="G82" i="57"/>
  <c r="G428" i="68"/>
  <c r="G500" i="68" s="1"/>
  <c r="G84" i="60"/>
  <c r="K428" i="68"/>
  <c r="K84" i="60"/>
  <c r="O82" i="57"/>
  <c r="O428" i="68"/>
  <c r="O500" i="68" s="1"/>
  <c r="O84" i="60"/>
  <c r="E100" i="57"/>
  <c r="E445" i="68"/>
  <c r="E100" i="60"/>
  <c r="E101" i="60"/>
  <c r="I100" i="57"/>
  <c r="I445" i="68"/>
  <c r="I100" i="60"/>
  <c r="I101" i="60"/>
  <c r="M445" i="68"/>
  <c r="M100" i="60"/>
  <c r="M100" i="57"/>
  <c r="Q100" i="57"/>
  <c r="Q445" i="68"/>
  <c r="Q100" i="60"/>
  <c r="Q101" i="60"/>
  <c r="G100" i="57"/>
  <c r="G446" i="68"/>
  <c r="G518" i="68" s="1"/>
  <c r="G102" i="60"/>
  <c r="K446" i="68"/>
  <c r="K518" i="68" s="1"/>
  <c r="K102" i="60"/>
  <c r="O100" i="57"/>
  <c r="O446" i="68"/>
  <c r="O518" i="68" s="1"/>
  <c r="E447" i="68"/>
  <c r="E519" i="68" s="1"/>
  <c r="E103" i="60"/>
  <c r="I447" i="68"/>
  <c r="I519" i="68" s="1"/>
  <c r="I103" i="60"/>
  <c r="M447" i="68"/>
  <c r="M519" i="68" s="1"/>
  <c r="M103" i="60"/>
  <c r="E349" i="69"/>
  <c r="E112" i="60"/>
  <c r="I349" i="69"/>
  <c r="I112" i="60"/>
  <c r="M349" i="69"/>
  <c r="M112" i="60"/>
  <c r="Q349" i="69"/>
  <c r="E358" i="69"/>
  <c r="E121" i="60"/>
  <c r="E120" i="57"/>
  <c r="E120" i="60"/>
  <c r="I358" i="69"/>
  <c r="I121" i="60"/>
  <c r="I120" i="60"/>
  <c r="M358" i="69"/>
  <c r="M121" i="60"/>
  <c r="M120" i="60"/>
  <c r="M120" i="57"/>
  <c r="Q358" i="69"/>
  <c r="Q121" i="60"/>
  <c r="Q120" i="57"/>
  <c r="G359" i="69"/>
  <c r="G416" i="69" s="1"/>
  <c r="G122" i="60"/>
  <c r="K359" i="69"/>
  <c r="K416" i="69" s="1"/>
  <c r="K122" i="60"/>
  <c r="O359" i="69"/>
  <c r="O416" i="69" s="1"/>
  <c r="O122" i="60"/>
  <c r="E128" i="57"/>
  <c r="E347" i="70"/>
  <c r="E129" i="60"/>
  <c r="I128" i="57"/>
  <c r="I347" i="70"/>
  <c r="I129" i="60"/>
  <c r="M128" i="57"/>
  <c r="M347" i="70"/>
  <c r="M129" i="60"/>
  <c r="Q128" i="57"/>
  <c r="Q347" i="70"/>
  <c r="E132" i="57"/>
  <c r="E132" i="60" s="1"/>
  <c r="E351" i="70"/>
  <c r="E133" i="60"/>
  <c r="I132" i="57"/>
  <c r="I351" i="70"/>
  <c r="M132" i="57"/>
  <c r="M351" i="70"/>
  <c r="M133" i="60"/>
  <c r="Q132" i="57"/>
  <c r="Q351" i="70"/>
  <c r="Q133" i="60"/>
  <c r="G352" i="70"/>
  <c r="G409" i="70" s="1"/>
  <c r="G134" i="60"/>
  <c r="K352" i="70"/>
  <c r="K409" i="70" s="1"/>
  <c r="K132" i="57"/>
  <c r="K132" i="60" s="1"/>
  <c r="O352" i="70"/>
  <c r="O409" i="70" s="1"/>
  <c r="O134" i="60"/>
  <c r="E353" i="70"/>
  <c r="E410" i="70" s="1"/>
  <c r="E135" i="60"/>
  <c r="I353" i="70"/>
  <c r="I410" i="70" s="1"/>
  <c r="I135" i="60"/>
  <c r="Q353" i="70"/>
  <c r="Q410" i="70" s="1"/>
  <c r="Q135" i="60"/>
  <c r="F144" i="57"/>
  <c r="F331" i="71"/>
  <c r="F145" i="60"/>
  <c r="J144" i="57"/>
  <c r="J331" i="71"/>
  <c r="J145" i="60"/>
  <c r="N144" i="57"/>
  <c r="N331" i="71"/>
  <c r="N145" i="60"/>
  <c r="G335" i="71"/>
  <c r="K335" i="71"/>
  <c r="K149" i="60"/>
  <c r="O335" i="71"/>
  <c r="O149" i="60"/>
  <c r="D154" i="57"/>
  <c r="D154" i="60" s="1"/>
  <c r="D341" i="71"/>
  <c r="D155" i="60"/>
  <c r="H154" i="57"/>
  <c r="H154" i="60" s="1"/>
  <c r="H341" i="71"/>
  <c r="H155" i="60"/>
  <c r="L154" i="57"/>
  <c r="L154" i="60" s="1"/>
  <c r="L341" i="71"/>
  <c r="L155" i="60"/>
  <c r="P154" i="57"/>
  <c r="P341" i="71"/>
  <c r="P155" i="60"/>
  <c r="F342" i="71"/>
  <c r="F156" i="60"/>
  <c r="J342" i="71"/>
  <c r="J156" i="60"/>
  <c r="N342" i="71"/>
  <c r="N156" i="60"/>
  <c r="D331" i="72"/>
  <c r="D163" i="60"/>
  <c r="D162" i="57"/>
  <c r="H331" i="72"/>
  <c r="H163" i="60"/>
  <c r="H162" i="57"/>
  <c r="L331" i="72"/>
  <c r="L163" i="60"/>
  <c r="P331" i="72"/>
  <c r="P163" i="60"/>
  <c r="P162" i="57"/>
  <c r="D337" i="72"/>
  <c r="D169" i="60"/>
  <c r="D168" i="57"/>
  <c r="H337" i="72"/>
  <c r="H169" i="60"/>
  <c r="H168" i="57"/>
  <c r="L337" i="72"/>
  <c r="L169" i="60"/>
  <c r="P337" i="72"/>
  <c r="P169" i="60"/>
  <c r="P168" i="57"/>
  <c r="P166" i="60" s="1"/>
  <c r="F338" i="72"/>
  <c r="F392" i="72" s="1"/>
  <c r="F170" i="60"/>
  <c r="J338" i="72"/>
  <c r="J392" i="72" s="1"/>
  <c r="J170" i="60"/>
  <c r="N338" i="72"/>
  <c r="N392" i="72" s="1"/>
  <c r="N170" i="60"/>
  <c r="D339" i="72"/>
  <c r="D393" i="72" s="1"/>
  <c r="D171" i="60"/>
  <c r="H339" i="72"/>
  <c r="H393" i="72" s="1"/>
  <c r="H171" i="60"/>
  <c r="L339" i="72"/>
  <c r="L393" i="72" s="1"/>
  <c r="L171" i="60"/>
  <c r="P339" i="72"/>
  <c r="P393" i="72" s="1"/>
  <c r="P171" i="60"/>
  <c r="L11" i="59"/>
  <c r="P13" i="59"/>
  <c r="J21" i="60"/>
  <c r="M47" i="60"/>
  <c r="M101" i="60"/>
  <c r="G107" i="60"/>
  <c r="Q120" i="60"/>
  <c r="K126" i="60"/>
  <c r="M135" i="60"/>
  <c r="O144" i="60"/>
  <c r="E164" i="60"/>
  <c r="C58" i="54"/>
  <c r="C144" i="54"/>
  <c r="C164" i="54"/>
  <c r="C4" i="54"/>
  <c r="C320" i="64"/>
  <c r="C12" i="54"/>
  <c r="C12" i="58" s="1"/>
  <c r="C327" i="64"/>
  <c r="C286" i="65"/>
  <c r="C32" i="54"/>
  <c r="C294" i="65"/>
  <c r="C300" i="66"/>
  <c r="C289" i="67"/>
  <c r="C462" i="68"/>
  <c r="C97" i="54"/>
  <c r="C371" i="68"/>
  <c r="C419" i="68" s="1"/>
  <c r="C106" i="54"/>
  <c r="C287" i="69"/>
  <c r="C113" i="54"/>
  <c r="C113" i="58" s="1"/>
  <c r="C294" i="69"/>
  <c r="C132" i="54"/>
  <c r="C295" i="70"/>
  <c r="C139" i="54"/>
  <c r="C301" i="70"/>
  <c r="C353" i="71"/>
  <c r="C286" i="71"/>
  <c r="C276" i="72"/>
  <c r="P4" i="54"/>
  <c r="F4" i="54"/>
  <c r="F319" i="64"/>
  <c r="N318" i="64"/>
  <c r="H4" i="54"/>
  <c r="H320" i="64"/>
  <c r="P7" i="54"/>
  <c r="G321" i="64"/>
  <c r="K321" i="64"/>
  <c r="O321" i="64"/>
  <c r="D324" i="64"/>
  <c r="H324" i="64"/>
  <c r="J325" i="64"/>
  <c r="J409" i="64" s="1"/>
  <c r="H12" i="54"/>
  <c r="D12" i="54"/>
  <c r="D327" i="64"/>
  <c r="H326" i="64"/>
  <c r="L12" i="54"/>
  <c r="L327" i="64"/>
  <c r="P12" i="54"/>
  <c r="P327" i="64"/>
  <c r="F12" i="54"/>
  <c r="F328" i="64"/>
  <c r="J12" i="54"/>
  <c r="J12" i="58" s="1"/>
  <c r="J328" i="64"/>
  <c r="N12" i="54"/>
  <c r="N328" i="64"/>
  <c r="L16" i="54"/>
  <c r="F330" i="64"/>
  <c r="N16" i="54"/>
  <c r="N331" i="64"/>
  <c r="J19" i="54"/>
  <c r="F19" i="54"/>
  <c r="F334" i="64"/>
  <c r="F376" i="64" s="1"/>
  <c r="J333" i="64"/>
  <c r="N333" i="64"/>
  <c r="L19" i="54"/>
  <c r="L335" i="64"/>
  <c r="E25" i="54"/>
  <c r="L325" i="65"/>
  <c r="P286" i="65"/>
  <c r="F289" i="65"/>
  <c r="J289" i="65"/>
  <c r="N289" i="65"/>
  <c r="J32" i="54"/>
  <c r="J293" i="65"/>
  <c r="J36" i="54"/>
  <c r="J297" i="65"/>
  <c r="L337" i="65"/>
  <c r="H39" i="54"/>
  <c r="P39" i="54"/>
  <c r="F39" i="54"/>
  <c r="F301" i="65"/>
  <c r="J39" i="54"/>
  <c r="J301" i="65"/>
  <c r="N39" i="54"/>
  <c r="N301" i="65"/>
  <c r="P44" i="54"/>
  <c r="F44" i="54"/>
  <c r="F287" i="66"/>
  <c r="F325" i="66" s="1"/>
  <c r="J44" i="54"/>
  <c r="J287" i="66"/>
  <c r="J325" i="66" s="1"/>
  <c r="N44" i="54"/>
  <c r="N287" i="66"/>
  <c r="D44" i="54"/>
  <c r="D288" i="66"/>
  <c r="D326" i="66" s="1"/>
  <c r="L44" i="54"/>
  <c r="L288" i="66"/>
  <c r="J47" i="54"/>
  <c r="D47" i="54"/>
  <c r="D290" i="66"/>
  <c r="H47" i="54"/>
  <c r="H290" i="66"/>
  <c r="H328" i="66" s="1"/>
  <c r="L47" i="54"/>
  <c r="L290" i="66"/>
  <c r="P47" i="54"/>
  <c r="P290" i="66"/>
  <c r="P328" i="66" s="1"/>
  <c r="D292" i="66"/>
  <c r="H292" i="66"/>
  <c r="L292" i="66"/>
  <c r="P292" i="66"/>
  <c r="P330" i="66" s="1"/>
  <c r="D51" i="54"/>
  <c r="D294" i="66"/>
  <c r="H51" i="54"/>
  <c r="H294" i="66"/>
  <c r="L51" i="54"/>
  <c r="L294" i="66"/>
  <c r="P51" i="54"/>
  <c r="P294" i="66"/>
  <c r="F51" i="54"/>
  <c r="F295" i="66"/>
  <c r="N51" i="54"/>
  <c r="N295" i="66"/>
  <c r="D334" i="66"/>
  <c r="H334" i="66"/>
  <c r="L334" i="66"/>
  <c r="P334" i="66"/>
  <c r="D55" i="54"/>
  <c r="D298" i="66"/>
  <c r="H55" i="54"/>
  <c r="H298" i="66"/>
  <c r="H336" i="66" s="1"/>
  <c r="L55" i="54"/>
  <c r="L298" i="66"/>
  <c r="P55" i="54"/>
  <c r="P298" i="66"/>
  <c r="F55" i="54"/>
  <c r="F299" i="66"/>
  <c r="N55" i="54"/>
  <c r="N299" i="66"/>
  <c r="N297" i="66" s="1"/>
  <c r="D58" i="54"/>
  <c r="L58" i="54"/>
  <c r="H377" i="66"/>
  <c r="H300" i="66"/>
  <c r="F340" i="66"/>
  <c r="H63" i="54"/>
  <c r="H286" i="67"/>
  <c r="P286" i="67"/>
  <c r="F289" i="67"/>
  <c r="J289" i="67"/>
  <c r="N289" i="67"/>
  <c r="F292" i="67"/>
  <c r="J292" i="67"/>
  <c r="N292" i="67"/>
  <c r="D70" i="54"/>
  <c r="L70" i="54"/>
  <c r="D293" i="67"/>
  <c r="H293" i="67"/>
  <c r="L293" i="67"/>
  <c r="P293" i="67"/>
  <c r="P291" i="67" s="1"/>
  <c r="J333" i="67"/>
  <c r="P297" i="67"/>
  <c r="D77" i="54"/>
  <c r="D301" i="67"/>
  <c r="H77" i="54"/>
  <c r="H301" i="67"/>
  <c r="H339" i="67" s="1"/>
  <c r="L77" i="54"/>
  <c r="L301" i="67"/>
  <c r="P77" i="54"/>
  <c r="P301" i="67"/>
  <c r="P339" i="67" s="1"/>
  <c r="F77" i="54"/>
  <c r="F302" i="67"/>
  <c r="J77" i="54"/>
  <c r="J302" i="67"/>
  <c r="N77" i="54"/>
  <c r="N302" i="67"/>
  <c r="J82" i="54"/>
  <c r="D82" i="54"/>
  <c r="D355" i="68"/>
  <c r="H82" i="54"/>
  <c r="H355" i="68"/>
  <c r="L82" i="54"/>
  <c r="L355" i="68"/>
  <c r="L403" i="68" s="1"/>
  <c r="P82" i="54"/>
  <c r="P355" i="68"/>
  <c r="D357" i="68"/>
  <c r="H357" i="68"/>
  <c r="L357" i="68"/>
  <c r="P357" i="68"/>
  <c r="P361" i="68"/>
  <c r="H93" i="54"/>
  <c r="P93" i="54"/>
  <c r="F93" i="54"/>
  <c r="F93" i="58" s="1"/>
  <c r="F366" i="68"/>
  <c r="J93" i="54"/>
  <c r="J93" i="58" s="1"/>
  <c r="J366" i="68"/>
  <c r="N93" i="54"/>
  <c r="N366" i="68"/>
  <c r="P97" i="54"/>
  <c r="F97" i="54"/>
  <c r="F370" i="68"/>
  <c r="J97" i="54"/>
  <c r="J370" i="68"/>
  <c r="J369" i="68" s="1"/>
  <c r="N97" i="54"/>
  <c r="N370" i="68"/>
  <c r="D97" i="54"/>
  <c r="D371" i="68"/>
  <c r="D369" i="68" s="1"/>
  <c r="H97" i="54"/>
  <c r="H371" i="68"/>
  <c r="L97" i="54"/>
  <c r="L371" i="68"/>
  <c r="L369" i="68" s="1"/>
  <c r="D106" i="54"/>
  <c r="L106" i="54"/>
  <c r="D286" i="69"/>
  <c r="H286" i="69"/>
  <c r="L286" i="69"/>
  <c r="P286" i="69"/>
  <c r="F289" i="69"/>
  <c r="J289" i="69"/>
  <c r="N289" i="69"/>
  <c r="H113" i="54"/>
  <c r="P113" i="54"/>
  <c r="F113" i="54"/>
  <c r="F294" i="69"/>
  <c r="J113" i="54"/>
  <c r="J294" i="69"/>
  <c r="N113" i="54"/>
  <c r="N294" i="69"/>
  <c r="H117" i="54"/>
  <c r="H297" i="69"/>
  <c r="P297" i="69"/>
  <c r="J120" i="54"/>
  <c r="N377" i="69"/>
  <c r="J125" i="54"/>
  <c r="D125" i="54"/>
  <c r="D287" i="70"/>
  <c r="H125" i="54"/>
  <c r="H287" i="70"/>
  <c r="L125" i="54"/>
  <c r="L287" i="70"/>
  <c r="P125" i="54"/>
  <c r="P287" i="70"/>
  <c r="D289" i="70"/>
  <c r="H289" i="70"/>
  <c r="L289" i="70"/>
  <c r="P328" i="70"/>
  <c r="P289" i="70"/>
  <c r="H132" i="54"/>
  <c r="H293" i="70"/>
  <c r="H136" i="54"/>
  <c r="P136" i="54"/>
  <c r="F136" i="54"/>
  <c r="F298" i="70"/>
  <c r="J136" i="54"/>
  <c r="J298" i="70"/>
  <c r="N136" i="54"/>
  <c r="N298" i="70"/>
  <c r="H297" i="70"/>
  <c r="P297" i="70"/>
  <c r="J139" i="54"/>
  <c r="D139" i="54"/>
  <c r="D301" i="70"/>
  <c r="H139" i="54"/>
  <c r="H301" i="70"/>
  <c r="L139" i="54"/>
  <c r="L301" i="70"/>
  <c r="P139" i="54"/>
  <c r="P301" i="70"/>
  <c r="F276" i="71"/>
  <c r="J276" i="71"/>
  <c r="N276" i="71"/>
  <c r="F278" i="71"/>
  <c r="J278" i="71"/>
  <c r="N278" i="71"/>
  <c r="F353" i="71"/>
  <c r="J353" i="71"/>
  <c r="N353" i="71"/>
  <c r="J150" i="54"/>
  <c r="F355" i="71"/>
  <c r="J355" i="71"/>
  <c r="N355" i="71"/>
  <c r="J154" i="54"/>
  <c r="J286" i="71"/>
  <c r="H157" i="54"/>
  <c r="P157" i="54"/>
  <c r="F157" i="54"/>
  <c r="F290" i="71"/>
  <c r="J157" i="54"/>
  <c r="J290" i="71"/>
  <c r="N157" i="54"/>
  <c r="N290" i="71"/>
  <c r="H289" i="71"/>
  <c r="P289" i="71"/>
  <c r="H162" i="54"/>
  <c r="P162" i="54"/>
  <c r="F162" i="54"/>
  <c r="F277" i="72"/>
  <c r="J162" i="54"/>
  <c r="J277" i="72"/>
  <c r="J276" i="72" s="1"/>
  <c r="N162" i="54"/>
  <c r="N277" i="72"/>
  <c r="H278" i="72"/>
  <c r="L278" i="72"/>
  <c r="P278" i="72"/>
  <c r="D353" i="72"/>
  <c r="H353" i="72"/>
  <c r="L353" i="72"/>
  <c r="P353" i="72"/>
  <c r="H168" i="54"/>
  <c r="P168" i="54"/>
  <c r="F168" i="54"/>
  <c r="F168" i="58" s="1"/>
  <c r="F283" i="72"/>
  <c r="J168" i="54"/>
  <c r="J283" i="72"/>
  <c r="N168" i="54"/>
  <c r="N168" i="58" s="1"/>
  <c r="N283" i="72"/>
  <c r="P172" i="54"/>
  <c r="F172" i="54"/>
  <c r="F287" i="72"/>
  <c r="J172" i="54"/>
  <c r="J287" i="72"/>
  <c r="N172" i="54"/>
  <c r="N287" i="72"/>
  <c r="D172" i="54"/>
  <c r="D288" i="72"/>
  <c r="H172" i="54"/>
  <c r="H288" i="72"/>
  <c r="L172" i="54"/>
  <c r="L166" i="54" s="1"/>
  <c r="L288" i="72"/>
  <c r="J362" i="72"/>
  <c r="C19" i="55"/>
  <c r="C47" i="55"/>
  <c r="C77" i="55"/>
  <c r="C106" i="55"/>
  <c r="C132" i="55"/>
  <c r="C162" i="55"/>
  <c r="C361" i="64"/>
  <c r="C378" i="64"/>
  <c r="C330" i="65"/>
  <c r="C336" i="65"/>
  <c r="C316" i="65"/>
  <c r="C325" i="66"/>
  <c r="C337" i="66"/>
  <c r="C326" i="67"/>
  <c r="C319" i="67"/>
  <c r="C339" i="67"/>
  <c r="C406" i="68"/>
  <c r="C381" i="68"/>
  <c r="C412" i="68"/>
  <c r="C484" i="68"/>
  <c r="C418" i="68"/>
  <c r="C393" i="68"/>
  <c r="C387" i="69"/>
  <c r="C330" i="69"/>
  <c r="C336" i="69"/>
  <c r="C332" i="70"/>
  <c r="C312" i="70"/>
  <c r="C337" i="70"/>
  <c r="C296" i="71"/>
  <c r="C321" i="71"/>
  <c r="C319" i="72"/>
  <c r="C373" i="72"/>
  <c r="J4" i="55"/>
  <c r="D4" i="55"/>
  <c r="D340" i="64"/>
  <c r="H4" i="55"/>
  <c r="H340" i="64"/>
  <c r="P4" i="55"/>
  <c r="P340" i="64"/>
  <c r="F362" i="64"/>
  <c r="J362" i="64"/>
  <c r="N362" i="64"/>
  <c r="D7" i="55"/>
  <c r="F342" i="64"/>
  <c r="F364" i="64"/>
  <c r="G345" i="64"/>
  <c r="K345" i="64"/>
  <c r="O345" i="64"/>
  <c r="I430" i="64"/>
  <c r="I367" i="64"/>
  <c r="M430" i="64"/>
  <c r="M367" i="64"/>
  <c r="Q430" i="64"/>
  <c r="Q367" i="64"/>
  <c r="K12" i="55"/>
  <c r="K12" i="59" s="1"/>
  <c r="E12" i="55"/>
  <c r="E348" i="64"/>
  <c r="I12" i="55"/>
  <c r="I348" i="64"/>
  <c r="M12" i="55"/>
  <c r="M348" i="64"/>
  <c r="Q12" i="55"/>
  <c r="Q348" i="64"/>
  <c r="G370" i="64"/>
  <c r="K370" i="64"/>
  <c r="K433" i="64"/>
  <c r="E371" i="64"/>
  <c r="I371" i="64"/>
  <c r="M371" i="64"/>
  <c r="Q371" i="64"/>
  <c r="K16" i="55"/>
  <c r="E16" i="55"/>
  <c r="E352" i="64"/>
  <c r="I16" i="55"/>
  <c r="I352" i="64"/>
  <c r="M16" i="55"/>
  <c r="M352" i="64"/>
  <c r="Q16" i="55"/>
  <c r="Q352" i="64"/>
  <c r="E19" i="55"/>
  <c r="L19" i="55"/>
  <c r="D354" i="64"/>
  <c r="D376" i="64"/>
  <c r="H354" i="64"/>
  <c r="L354" i="64"/>
  <c r="L376" i="64"/>
  <c r="P19" i="55"/>
  <c r="P355" i="64"/>
  <c r="F377" i="64"/>
  <c r="J19" i="55"/>
  <c r="J356" i="64"/>
  <c r="J354" i="64" s="1"/>
  <c r="N377" i="64"/>
  <c r="D378" i="64"/>
  <c r="H378" i="64"/>
  <c r="L378" i="64"/>
  <c r="P378" i="64"/>
  <c r="G25" i="55"/>
  <c r="O25" i="55"/>
  <c r="K325" i="65"/>
  <c r="O305" i="65"/>
  <c r="Q326" i="65"/>
  <c r="M28" i="55"/>
  <c r="D308" i="65"/>
  <c r="H308" i="65"/>
  <c r="L308" i="65"/>
  <c r="P308" i="65"/>
  <c r="I30" i="55"/>
  <c r="G330" i="65"/>
  <c r="K330" i="65"/>
  <c r="E32" i="55"/>
  <c r="Q32" i="55"/>
  <c r="G32" i="55"/>
  <c r="G313" i="65"/>
  <c r="K32" i="55"/>
  <c r="K313" i="65"/>
  <c r="O32" i="55"/>
  <c r="O313" i="65"/>
  <c r="E333" i="65"/>
  <c r="I333" i="65"/>
  <c r="M333" i="65"/>
  <c r="Q333" i="65"/>
  <c r="G334" i="65"/>
  <c r="K334" i="65"/>
  <c r="O334" i="65"/>
  <c r="H36" i="55"/>
  <c r="P36" i="55"/>
  <c r="F36" i="55"/>
  <c r="F317" i="65"/>
  <c r="J336" i="65"/>
  <c r="N36" i="55"/>
  <c r="N317" i="65"/>
  <c r="D337" i="65"/>
  <c r="H337" i="65"/>
  <c r="P337" i="65"/>
  <c r="J39" i="55"/>
  <c r="D319" i="65"/>
  <c r="D339" i="65"/>
  <c r="H39" i="55"/>
  <c r="H320" i="65"/>
  <c r="L319" i="65"/>
  <c r="L339" i="65"/>
  <c r="P39" i="55"/>
  <c r="P320" i="65"/>
  <c r="J340" i="65"/>
  <c r="N340" i="65"/>
  <c r="D44" i="55"/>
  <c r="J44" i="55"/>
  <c r="O44" i="55"/>
  <c r="F305" i="66"/>
  <c r="J305" i="66"/>
  <c r="H326" i="66"/>
  <c r="P326" i="66"/>
  <c r="I47" i="55"/>
  <c r="Q47" i="55"/>
  <c r="G47" i="55"/>
  <c r="G309" i="66"/>
  <c r="K47" i="55"/>
  <c r="K309" i="66"/>
  <c r="O47" i="55"/>
  <c r="O309" i="66"/>
  <c r="G311" i="66"/>
  <c r="K311" i="66"/>
  <c r="O311" i="66"/>
  <c r="I51" i="55"/>
  <c r="D51" i="55"/>
  <c r="D313" i="66"/>
  <c r="H51" i="55"/>
  <c r="H313" i="66"/>
  <c r="L51" i="55"/>
  <c r="L313" i="66"/>
  <c r="P51" i="55"/>
  <c r="P313" i="66"/>
  <c r="J333" i="66"/>
  <c r="N312" i="66"/>
  <c r="L55" i="55"/>
  <c r="Q55" i="55"/>
  <c r="Q49" i="55" s="1"/>
  <c r="G55" i="55"/>
  <c r="G317" i="66"/>
  <c r="K55" i="55"/>
  <c r="K317" i="66"/>
  <c r="O55" i="55"/>
  <c r="O317" i="66"/>
  <c r="E337" i="66"/>
  <c r="N58" i="55"/>
  <c r="E58" i="55"/>
  <c r="E320" i="66"/>
  <c r="E319" i="66" s="1"/>
  <c r="I58" i="55"/>
  <c r="I320" i="66"/>
  <c r="M58" i="55"/>
  <c r="M320" i="66"/>
  <c r="M319" i="66" s="1"/>
  <c r="Q58" i="55"/>
  <c r="Q320" i="66"/>
  <c r="Q319" i="66" s="1"/>
  <c r="G340" i="66"/>
  <c r="K340" i="66"/>
  <c r="O340" i="66"/>
  <c r="J63" i="55"/>
  <c r="D63" i="55"/>
  <c r="D306" i="67"/>
  <c r="H63" i="55"/>
  <c r="H306" i="67"/>
  <c r="L305" i="67"/>
  <c r="L325" i="67"/>
  <c r="P63" i="55"/>
  <c r="P306" i="67"/>
  <c r="F326" i="67"/>
  <c r="J326" i="67"/>
  <c r="N326" i="67"/>
  <c r="D66" i="55"/>
  <c r="F328" i="67"/>
  <c r="F308" i="67"/>
  <c r="J308" i="67"/>
  <c r="J327" i="67" s="1"/>
  <c r="J328" i="67"/>
  <c r="N328" i="67"/>
  <c r="N308" i="67"/>
  <c r="J70" i="55"/>
  <c r="P70" i="55"/>
  <c r="F312" i="67"/>
  <c r="J312" i="67"/>
  <c r="D333" i="67"/>
  <c r="H333" i="67"/>
  <c r="L333" i="67"/>
  <c r="P333" i="67"/>
  <c r="F334" i="67"/>
  <c r="J334" i="67"/>
  <c r="N334" i="67"/>
  <c r="E74" i="55"/>
  <c r="Q74" i="55"/>
  <c r="G74" i="55"/>
  <c r="G317" i="67"/>
  <c r="K74" i="55"/>
  <c r="K317" i="67"/>
  <c r="O74" i="55"/>
  <c r="O317" i="67"/>
  <c r="I337" i="67"/>
  <c r="Q337" i="67"/>
  <c r="L77" i="55"/>
  <c r="F77" i="55"/>
  <c r="F320" i="67"/>
  <c r="J77" i="55"/>
  <c r="J320" i="67"/>
  <c r="N77" i="55"/>
  <c r="N320" i="67"/>
  <c r="D340" i="67"/>
  <c r="H340" i="67"/>
  <c r="L340" i="67"/>
  <c r="P340" i="67"/>
  <c r="L82" i="55"/>
  <c r="D378" i="68"/>
  <c r="H378" i="68"/>
  <c r="L378" i="68"/>
  <c r="F404" i="68"/>
  <c r="J404" i="68"/>
  <c r="E406" i="68"/>
  <c r="E381" i="68"/>
  <c r="I406" i="68"/>
  <c r="I381" i="68"/>
  <c r="G384" i="68"/>
  <c r="K384" i="68"/>
  <c r="O384" i="68"/>
  <c r="H89" i="55"/>
  <c r="P89" i="55"/>
  <c r="F89" i="55"/>
  <c r="F386" i="68"/>
  <c r="J385" i="68"/>
  <c r="N89" i="55"/>
  <c r="N386" i="68"/>
  <c r="P411" i="68"/>
  <c r="F412" i="68"/>
  <c r="J412" i="68"/>
  <c r="N412" i="68"/>
  <c r="N484" i="68"/>
  <c r="D93" i="55"/>
  <c r="D93" i="59" s="1"/>
  <c r="I93" i="55"/>
  <c r="Q93" i="55"/>
  <c r="G93" i="55"/>
  <c r="G93" i="59" s="1"/>
  <c r="G390" i="68"/>
  <c r="K93" i="55"/>
  <c r="K93" i="59" s="1"/>
  <c r="K390" i="68"/>
  <c r="O93" i="55"/>
  <c r="O390" i="68"/>
  <c r="E415" i="68"/>
  <c r="E487" i="68"/>
  <c r="I415" i="68"/>
  <c r="M415" i="68"/>
  <c r="M487" i="68"/>
  <c r="Q415" i="68"/>
  <c r="G416" i="68"/>
  <c r="K416" i="68"/>
  <c r="O416" i="68"/>
  <c r="I97" i="55"/>
  <c r="D97" i="55"/>
  <c r="D394" i="68"/>
  <c r="H394" i="68"/>
  <c r="L97" i="55"/>
  <c r="L394" i="68"/>
  <c r="P394" i="68"/>
  <c r="F395" i="68"/>
  <c r="J395" i="68"/>
  <c r="N395" i="68"/>
  <c r="G100" i="55"/>
  <c r="E100" i="55"/>
  <c r="E397" i="68"/>
  <c r="I100" i="55"/>
  <c r="I397" i="68"/>
  <c r="M100" i="55"/>
  <c r="M397" i="68"/>
  <c r="Q100" i="55"/>
  <c r="Q397" i="68"/>
  <c r="G422" i="68"/>
  <c r="G494" i="68"/>
  <c r="K422" i="68"/>
  <c r="K494" i="68"/>
  <c r="O422" i="68"/>
  <c r="O494" i="68"/>
  <c r="F106" i="55"/>
  <c r="F306" i="69"/>
  <c r="J306" i="69"/>
  <c r="N106" i="55"/>
  <c r="N306" i="69"/>
  <c r="D307" i="69"/>
  <c r="H307" i="69"/>
  <c r="L307" i="69"/>
  <c r="P307" i="69"/>
  <c r="D308" i="69"/>
  <c r="H109" i="55"/>
  <c r="H309" i="69"/>
  <c r="L308" i="69"/>
  <c r="P109" i="55"/>
  <c r="P309" i="69"/>
  <c r="F311" i="69"/>
  <c r="F112" i="59"/>
  <c r="J311" i="69"/>
  <c r="J112" i="59"/>
  <c r="N311" i="69"/>
  <c r="N112" i="59"/>
  <c r="D332" i="69"/>
  <c r="D389" i="69"/>
  <c r="H389" i="69"/>
  <c r="H332" i="69"/>
  <c r="L332" i="69"/>
  <c r="L389" i="69"/>
  <c r="P332" i="69"/>
  <c r="P389" i="69"/>
  <c r="F390" i="69"/>
  <c r="F333" i="69"/>
  <c r="J333" i="69"/>
  <c r="J390" i="69"/>
  <c r="N390" i="69"/>
  <c r="N333" i="69"/>
  <c r="D334" i="69"/>
  <c r="H334" i="69"/>
  <c r="L334" i="69"/>
  <c r="P334" i="69"/>
  <c r="P117" i="55"/>
  <c r="F117" i="55"/>
  <c r="F317" i="69"/>
  <c r="J117" i="55"/>
  <c r="J317" i="69"/>
  <c r="N117" i="55"/>
  <c r="N317" i="69"/>
  <c r="D318" i="69"/>
  <c r="H117" i="55"/>
  <c r="H318" i="69"/>
  <c r="L117" i="55"/>
  <c r="L111" i="55" s="1"/>
  <c r="L318" i="69"/>
  <c r="P318" i="69"/>
  <c r="D120" i="55"/>
  <c r="D320" i="69"/>
  <c r="D121" i="59"/>
  <c r="H120" i="55"/>
  <c r="H320" i="69"/>
  <c r="H121" i="59"/>
  <c r="L120" i="55"/>
  <c r="L320" i="69"/>
  <c r="L121" i="59"/>
  <c r="P120" i="55"/>
  <c r="P320" i="69"/>
  <c r="P121" i="59"/>
  <c r="F321" i="69"/>
  <c r="J120" i="55"/>
  <c r="J321" i="69"/>
  <c r="N120" i="55"/>
  <c r="N321" i="69"/>
  <c r="F125" i="55"/>
  <c r="N125" i="55"/>
  <c r="F306" i="70"/>
  <c r="J306" i="70"/>
  <c r="J305" i="70" s="1"/>
  <c r="N306" i="70"/>
  <c r="D307" i="70"/>
  <c r="H307" i="70"/>
  <c r="L307" i="70"/>
  <c r="P307" i="70"/>
  <c r="H128" i="55"/>
  <c r="P128" i="55"/>
  <c r="F128" i="55"/>
  <c r="F309" i="70"/>
  <c r="J128" i="55"/>
  <c r="J309" i="70"/>
  <c r="N128" i="55"/>
  <c r="N309" i="70"/>
  <c r="D311" i="70"/>
  <c r="H311" i="70"/>
  <c r="L311" i="70"/>
  <c r="P311" i="70"/>
  <c r="P132" i="55"/>
  <c r="F132" i="55"/>
  <c r="F313" i="70"/>
  <c r="J132" i="55"/>
  <c r="J313" i="70"/>
  <c r="N132" i="55"/>
  <c r="N313" i="70"/>
  <c r="D314" i="70"/>
  <c r="H132" i="55"/>
  <c r="H314" i="70"/>
  <c r="L132" i="55"/>
  <c r="L314" i="70"/>
  <c r="L312" i="70" s="1"/>
  <c r="P314" i="70"/>
  <c r="F315" i="70"/>
  <c r="J315" i="70"/>
  <c r="N315" i="70"/>
  <c r="P136" i="55"/>
  <c r="F136" i="55"/>
  <c r="F317" i="70"/>
  <c r="J136" i="55"/>
  <c r="J317" i="70"/>
  <c r="N136" i="55"/>
  <c r="N317" i="70"/>
  <c r="D136" i="55"/>
  <c r="D318" i="70"/>
  <c r="H318" i="70"/>
  <c r="L136" i="55"/>
  <c r="L318" i="70"/>
  <c r="P318" i="70"/>
  <c r="K139" i="55"/>
  <c r="F320" i="70"/>
  <c r="J320" i="70"/>
  <c r="N320" i="70"/>
  <c r="D340" i="70"/>
  <c r="H340" i="70"/>
  <c r="L340" i="70"/>
  <c r="P340" i="70"/>
  <c r="F295" i="71"/>
  <c r="J295" i="71"/>
  <c r="N295" i="71"/>
  <c r="F297" i="71"/>
  <c r="J297" i="71"/>
  <c r="N297" i="71"/>
  <c r="G317" i="71"/>
  <c r="G371" i="71"/>
  <c r="K371" i="71"/>
  <c r="K317" i="71"/>
  <c r="O371" i="71"/>
  <c r="O317" i="71"/>
  <c r="K150" i="55"/>
  <c r="G373" i="71"/>
  <c r="G319" i="71"/>
  <c r="K300" i="71"/>
  <c r="K319" i="71"/>
  <c r="K373" i="71"/>
  <c r="O319" i="71"/>
  <c r="O373" i="71"/>
  <c r="E374" i="71"/>
  <c r="E320" i="71"/>
  <c r="I374" i="71"/>
  <c r="I320" i="71"/>
  <c r="M374" i="71"/>
  <c r="M320" i="71"/>
  <c r="Q374" i="71"/>
  <c r="Q320" i="71"/>
  <c r="G321" i="71"/>
  <c r="K321" i="71"/>
  <c r="O321" i="71"/>
  <c r="K154" i="55"/>
  <c r="G323" i="71"/>
  <c r="K304" i="71"/>
  <c r="K323" i="71"/>
  <c r="O323" i="71"/>
  <c r="E324" i="71"/>
  <c r="I324" i="71"/>
  <c r="M324" i="71"/>
  <c r="Q324" i="71"/>
  <c r="M157" i="55"/>
  <c r="E380" i="71"/>
  <c r="E307" i="71"/>
  <c r="E326" i="71"/>
  <c r="I307" i="71"/>
  <c r="I326" i="71"/>
  <c r="I380" i="71"/>
  <c r="M326" i="71"/>
  <c r="M307" i="71"/>
  <c r="M380" i="71"/>
  <c r="Q380" i="71"/>
  <c r="Q307" i="71"/>
  <c r="Q326" i="71"/>
  <c r="K327" i="71"/>
  <c r="D294" i="72"/>
  <c r="H294" i="72"/>
  <c r="H313" i="72"/>
  <c r="F164" i="55"/>
  <c r="F297" i="72"/>
  <c r="J164" i="55"/>
  <c r="J297" i="72"/>
  <c r="N164" i="55"/>
  <c r="N297" i="72"/>
  <c r="E371" i="72"/>
  <c r="E317" i="72"/>
  <c r="I371" i="72"/>
  <c r="I317" i="72"/>
  <c r="M371" i="72"/>
  <c r="M317" i="72"/>
  <c r="Q371" i="72"/>
  <c r="Q317" i="72"/>
  <c r="I168" i="55"/>
  <c r="Q168" i="55"/>
  <c r="G168" i="55"/>
  <c r="G168" i="59" s="1"/>
  <c r="G301" i="72"/>
  <c r="K168" i="55"/>
  <c r="K301" i="72"/>
  <c r="O168" i="55"/>
  <c r="O301" i="72"/>
  <c r="E374" i="72"/>
  <c r="E320" i="72"/>
  <c r="I374" i="72"/>
  <c r="I320" i="72"/>
  <c r="M374" i="72"/>
  <c r="M320" i="72"/>
  <c r="Q374" i="72"/>
  <c r="Q320" i="72"/>
  <c r="G321" i="72"/>
  <c r="K321" i="72"/>
  <c r="O321" i="72"/>
  <c r="F172" i="55"/>
  <c r="F305" i="72"/>
  <c r="J172" i="55"/>
  <c r="J305" i="72"/>
  <c r="N172" i="55"/>
  <c r="N305" i="72"/>
  <c r="D172" i="55"/>
  <c r="D306" i="72"/>
  <c r="H172" i="55"/>
  <c r="H306" i="72"/>
  <c r="L172" i="55"/>
  <c r="L306" i="72"/>
  <c r="P324" i="72"/>
  <c r="E175" i="55"/>
  <c r="E308" i="72"/>
  <c r="I175" i="55"/>
  <c r="I308" i="72"/>
  <c r="M175" i="55"/>
  <c r="M308" i="72"/>
  <c r="Q175" i="55"/>
  <c r="Q308" i="72"/>
  <c r="G175" i="55"/>
  <c r="G309" i="72"/>
  <c r="K327" i="72"/>
  <c r="O175" i="55"/>
  <c r="O309" i="72"/>
  <c r="C12" i="57"/>
  <c r="C12" i="60" s="1"/>
  <c r="C154" i="57"/>
  <c r="C154" i="60" s="1"/>
  <c r="C175" i="57"/>
  <c r="C387" i="64"/>
  <c r="C346" i="65"/>
  <c r="C404" i="65"/>
  <c r="C349" i="66"/>
  <c r="C70" i="57"/>
  <c r="C351" i="67"/>
  <c r="C100" i="57"/>
  <c r="C446" i="68"/>
  <c r="C518" i="68" s="1"/>
  <c r="C102" i="60"/>
  <c r="C109" i="57"/>
  <c r="C347" i="69"/>
  <c r="C110" i="60"/>
  <c r="C359" i="69"/>
  <c r="C416" i="69" s="1"/>
  <c r="C122" i="60"/>
  <c r="C349" i="70"/>
  <c r="C331" i="71"/>
  <c r="C145" i="60"/>
  <c r="C150" i="57"/>
  <c r="C338" i="71"/>
  <c r="C392" i="71" s="1"/>
  <c r="C157" i="57"/>
  <c r="C344" i="71"/>
  <c r="C158" i="60"/>
  <c r="C335" i="72"/>
  <c r="C172" i="57"/>
  <c r="C172" i="60" s="1"/>
  <c r="C341" i="72"/>
  <c r="E4" i="57"/>
  <c r="M4" i="57"/>
  <c r="E381" i="64"/>
  <c r="M381" i="64"/>
  <c r="G7" i="57"/>
  <c r="P7" i="57"/>
  <c r="F7" i="57"/>
  <c r="F385" i="64"/>
  <c r="F8" i="60"/>
  <c r="J7" i="57"/>
  <c r="J385" i="64"/>
  <c r="J8" i="60"/>
  <c r="N7" i="57"/>
  <c r="N385" i="64"/>
  <c r="N8" i="60"/>
  <c r="G387" i="64"/>
  <c r="O387" i="64"/>
  <c r="E388" i="64"/>
  <c r="M388" i="64"/>
  <c r="M451" i="64" s="1"/>
  <c r="I12" i="57"/>
  <c r="I12" i="60" s="1"/>
  <c r="K389" i="64"/>
  <c r="K452" i="64" s="1"/>
  <c r="K453" i="64"/>
  <c r="O453" i="64"/>
  <c r="O389" i="64"/>
  <c r="O452" i="64" s="1"/>
  <c r="G16" i="57"/>
  <c r="G16" i="60" s="1"/>
  <c r="O16" i="57"/>
  <c r="O16" i="60" s="1"/>
  <c r="F16" i="57"/>
  <c r="F394" i="64"/>
  <c r="J16" i="57"/>
  <c r="J16" i="60" s="1"/>
  <c r="J394" i="64"/>
  <c r="N16" i="57"/>
  <c r="N16" i="60" s="1"/>
  <c r="N394" i="64"/>
  <c r="E396" i="64"/>
  <c r="I19" i="57"/>
  <c r="I397" i="64"/>
  <c r="M19" i="57"/>
  <c r="M397" i="64"/>
  <c r="Q19" i="57"/>
  <c r="Q397" i="64"/>
  <c r="G28" i="57"/>
  <c r="F346" i="65"/>
  <c r="F404" i="65"/>
  <c r="J346" i="65"/>
  <c r="J404" i="65"/>
  <c r="N404" i="65"/>
  <c r="N346" i="65"/>
  <c r="F349" i="65"/>
  <c r="J349" i="65"/>
  <c r="N349" i="65"/>
  <c r="F412" i="65"/>
  <c r="J412" i="65"/>
  <c r="N412" i="65"/>
  <c r="O39" i="57"/>
  <c r="F39" i="57"/>
  <c r="F358" i="65"/>
  <c r="J39" i="57"/>
  <c r="J358" i="65"/>
  <c r="N39" i="57"/>
  <c r="N358" i="65"/>
  <c r="D359" i="65"/>
  <c r="D416" i="65" s="1"/>
  <c r="D41" i="60"/>
  <c r="H359" i="65"/>
  <c r="H416" i="65" s="1"/>
  <c r="H41" i="60"/>
  <c r="L359" i="65"/>
  <c r="L416" i="65" s="1"/>
  <c r="L41" i="60"/>
  <c r="P359" i="65"/>
  <c r="P416" i="65" s="1"/>
  <c r="P41" i="60"/>
  <c r="H44" i="57"/>
  <c r="G44" i="57"/>
  <c r="G344" i="66"/>
  <c r="K44" i="57"/>
  <c r="K344" i="66"/>
  <c r="O44" i="57"/>
  <c r="O344" i="66"/>
  <c r="I44" i="57"/>
  <c r="I345" i="66"/>
  <c r="M402" i="66"/>
  <c r="Q402" i="66"/>
  <c r="D47" i="57"/>
  <c r="D347" i="66"/>
  <c r="H47" i="57"/>
  <c r="H347" i="66"/>
  <c r="L47" i="57"/>
  <c r="L347" i="66"/>
  <c r="P47" i="57"/>
  <c r="P347" i="66"/>
  <c r="F349" i="66"/>
  <c r="J349" i="66"/>
  <c r="N349" i="66"/>
  <c r="D51" i="57"/>
  <c r="D351" i="66"/>
  <c r="H51" i="57"/>
  <c r="H351" i="66"/>
  <c r="L51" i="57"/>
  <c r="L351" i="66"/>
  <c r="P51" i="57"/>
  <c r="P351" i="66"/>
  <c r="J352" i="66"/>
  <c r="J409" i="66" s="1"/>
  <c r="J53" i="60"/>
  <c r="N352" i="66"/>
  <c r="N409" i="66" s="1"/>
  <c r="N53" i="60"/>
  <c r="D353" i="66"/>
  <c r="D410" i="66" s="1"/>
  <c r="D54" i="60"/>
  <c r="H353" i="66"/>
  <c r="H410" i="66" s="1"/>
  <c r="H54" i="60"/>
  <c r="L353" i="66"/>
  <c r="L410" i="66" s="1"/>
  <c r="L54" i="60"/>
  <c r="P353" i="66"/>
  <c r="P410" i="66" s="1"/>
  <c r="P54" i="60"/>
  <c r="F355" i="66"/>
  <c r="F412" i="66" s="1"/>
  <c r="F56" i="60"/>
  <c r="J355" i="66"/>
  <c r="J56" i="60"/>
  <c r="N355" i="66"/>
  <c r="N56" i="60"/>
  <c r="D356" i="66"/>
  <c r="D413" i="66" s="1"/>
  <c r="D57" i="60"/>
  <c r="H356" i="66"/>
  <c r="H413" i="66" s="1"/>
  <c r="H57" i="60"/>
  <c r="L356" i="66"/>
  <c r="L57" i="60"/>
  <c r="P356" i="66"/>
  <c r="P413" i="66" s="1"/>
  <c r="P57" i="60"/>
  <c r="G58" i="57"/>
  <c r="G358" i="66"/>
  <c r="K358" i="66"/>
  <c r="K58" i="60"/>
  <c r="O58" i="57"/>
  <c r="O358" i="66"/>
  <c r="I58" i="57"/>
  <c r="I359" i="66"/>
  <c r="I416" i="66" s="1"/>
  <c r="F347" i="67"/>
  <c r="F67" i="60"/>
  <c r="J347" i="67"/>
  <c r="J67" i="60"/>
  <c r="N347" i="67"/>
  <c r="N67" i="60"/>
  <c r="E349" i="67"/>
  <c r="I349" i="67"/>
  <c r="M349" i="67"/>
  <c r="Q349" i="67"/>
  <c r="Q70" i="57"/>
  <c r="G70" i="57"/>
  <c r="G351" i="67"/>
  <c r="K70" i="57"/>
  <c r="K351" i="67"/>
  <c r="O70" i="57"/>
  <c r="O351" i="67"/>
  <c r="E70" i="57"/>
  <c r="E352" i="67"/>
  <c r="E409" i="67" s="1"/>
  <c r="E72" i="60"/>
  <c r="I70" i="57"/>
  <c r="I352" i="67"/>
  <c r="I409" i="67" s="1"/>
  <c r="I72" i="60"/>
  <c r="M70" i="57"/>
  <c r="M352" i="67"/>
  <c r="M72" i="60"/>
  <c r="Q352" i="67"/>
  <c r="Q409" i="67" s="1"/>
  <c r="Q72" i="60"/>
  <c r="G353" i="67"/>
  <c r="G410" i="67" s="1"/>
  <c r="G73" i="60"/>
  <c r="K353" i="67"/>
  <c r="K410" i="67" s="1"/>
  <c r="K73" i="60"/>
  <c r="O353" i="67"/>
  <c r="O410" i="67" s="1"/>
  <c r="O73" i="60"/>
  <c r="D74" i="57"/>
  <c r="D74" i="60" s="1"/>
  <c r="D355" i="67"/>
  <c r="D75" i="60"/>
  <c r="H74" i="57"/>
  <c r="H74" i="60" s="1"/>
  <c r="H355" i="67"/>
  <c r="H75" i="60"/>
  <c r="L74" i="57"/>
  <c r="L74" i="60" s="1"/>
  <c r="L355" i="67"/>
  <c r="L75" i="60"/>
  <c r="P74" i="57"/>
  <c r="P74" i="60" s="1"/>
  <c r="P355" i="67"/>
  <c r="P75" i="60"/>
  <c r="F356" i="67"/>
  <c r="F413" i="67" s="1"/>
  <c r="F76" i="60"/>
  <c r="J356" i="67"/>
  <c r="J413" i="67" s="1"/>
  <c r="J76" i="60"/>
  <c r="N356" i="67"/>
  <c r="N413" i="67" s="1"/>
  <c r="N76" i="60"/>
  <c r="Q77" i="57"/>
  <c r="G77" i="57"/>
  <c r="G358" i="67"/>
  <c r="K77" i="57"/>
  <c r="K358" i="67"/>
  <c r="O77" i="57"/>
  <c r="O358" i="67"/>
  <c r="I77" i="57"/>
  <c r="I359" i="67"/>
  <c r="I416" i="67" s="1"/>
  <c r="M77" i="57"/>
  <c r="M359" i="67"/>
  <c r="M416" i="67" s="1"/>
  <c r="F82" i="57"/>
  <c r="F427" i="68"/>
  <c r="J82" i="57"/>
  <c r="J427" i="68"/>
  <c r="N82" i="57"/>
  <c r="N427" i="68"/>
  <c r="G85" i="57"/>
  <c r="G430" i="68"/>
  <c r="K85" i="57"/>
  <c r="K430" i="68"/>
  <c r="O85" i="57"/>
  <c r="O430" i="68"/>
  <c r="F432" i="68"/>
  <c r="J432" i="68"/>
  <c r="N432" i="68"/>
  <c r="M89" i="57"/>
  <c r="E434" i="68"/>
  <c r="I434" i="68"/>
  <c r="M434" i="68"/>
  <c r="Q434" i="68"/>
  <c r="G435" i="68"/>
  <c r="G507" i="68" s="1"/>
  <c r="G91" i="60"/>
  <c r="K435" i="68"/>
  <c r="K91" i="60"/>
  <c r="O435" i="68"/>
  <c r="O507" i="68" s="1"/>
  <c r="O91" i="60"/>
  <c r="E436" i="68"/>
  <c r="E508" i="68" s="1"/>
  <c r="E92" i="60"/>
  <c r="I436" i="68"/>
  <c r="M436" i="68"/>
  <c r="M508" i="68" s="1"/>
  <c r="M92" i="60"/>
  <c r="Q436" i="68"/>
  <c r="M93" i="57"/>
  <c r="M93" i="60" s="1"/>
  <c r="E438" i="68"/>
  <c r="E94" i="60"/>
  <c r="I438" i="68"/>
  <c r="M438" i="68"/>
  <c r="M94" i="60"/>
  <c r="Q438" i="68"/>
  <c r="G439" i="68"/>
  <c r="G511" i="68" s="1"/>
  <c r="G95" i="60"/>
  <c r="K439" i="68"/>
  <c r="K95" i="60"/>
  <c r="O439" i="68"/>
  <c r="O511" i="68" s="1"/>
  <c r="O95" i="60"/>
  <c r="E440" i="68"/>
  <c r="E512" i="68" s="1"/>
  <c r="E96" i="60"/>
  <c r="I440" i="68"/>
  <c r="I512" i="68" s="1"/>
  <c r="I96" i="60"/>
  <c r="M440" i="68"/>
  <c r="M512" i="68" s="1"/>
  <c r="M96" i="60"/>
  <c r="Q440" i="68"/>
  <c r="Q512" i="68" s="1"/>
  <c r="Q96" i="60"/>
  <c r="G97" i="57"/>
  <c r="G97" i="60" s="1"/>
  <c r="G442" i="68"/>
  <c r="K97" i="57"/>
  <c r="K97" i="60" s="1"/>
  <c r="K442" i="68"/>
  <c r="O97" i="57"/>
  <c r="O97" i="60" s="1"/>
  <c r="O442" i="68"/>
  <c r="E97" i="57"/>
  <c r="E97" i="60" s="1"/>
  <c r="E443" i="68"/>
  <c r="E515" i="68" s="1"/>
  <c r="I97" i="57"/>
  <c r="I97" i="60" s="1"/>
  <c r="I443" i="68"/>
  <c r="I515" i="68" s="1"/>
  <c r="M97" i="57"/>
  <c r="M97" i="60" s="1"/>
  <c r="M443" i="68"/>
  <c r="M515" i="68" s="1"/>
  <c r="F100" i="57"/>
  <c r="F445" i="68"/>
  <c r="F100" i="60"/>
  <c r="F101" i="60"/>
  <c r="J100" i="57"/>
  <c r="J445" i="68"/>
  <c r="J100" i="60"/>
  <c r="J101" i="60"/>
  <c r="N100" i="57"/>
  <c r="N445" i="68"/>
  <c r="N100" i="60"/>
  <c r="N101" i="60"/>
  <c r="D446" i="68"/>
  <c r="D518" i="68" s="1"/>
  <c r="D102" i="60"/>
  <c r="H446" i="68"/>
  <c r="H518" i="68" s="1"/>
  <c r="H102" i="60"/>
  <c r="L446" i="68"/>
  <c r="L518" i="68" s="1"/>
  <c r="L102" i="60"/>
  <c r="P446" i="68"/>
  <c r="P518" i="68" s="1"/>
  <c r="P102" i="60"/>
  <c r="F447" i="68"/>
  <c r="F519" i="68" s="1"/>
  <c r="F103" i="60"/>
  <c r="J447" i="68"/>
  <c r="J519" i="68" s="1"/>
  <c r="J103" i="60"/>
  <c r="N447" i="68"/>
  <c r="N519" i="68" s="1"/>
  <c r="N103" i="60"/>
  <c r="D106" i="57"/>
  <c r="D344" i="69"/>
  <c r="D107" i="60"/>
  <c r="H106" i="57"/>
  <c r="H344" i="69"/>
  <c r="H107" i="60"/>
  <c r="L106" i="57"/>
  <c r="L344" i="69"/>
  <c r="L107" i="60"/>
  <c r="P106" i="57"/>
  <c r="P344" i="69"/>
  <c r="P107" i="60"/>
  <c r="F345" i="69"/>
  <c r="F402" i="69" s="1"/>
  <c r="F108" i="60"/>
  <c r="J345" i="69"/>
  <c r="J402" i="69" s="1"/>
  <c r="J108" i="60"/>
  <c r="N345" i="69"/>
  <c r="N402" i="69" s="1"/>
  <c r="N108" i="60"/>
  <c r="I109" i="57"/>
  <c r="Q109" i="57"/>
  <c r="G347" i="69"/>
  <c r="G110" i="60"/>
  <c r="K347" i="69"/>
  <c r="K110" i="60"/>
  <c r="O109" i="57"/>
  <c r="O347" i="69"/>
  <c r="O110" i="60"/>
  <c r="F349" i="69"/>
  <c r="F112" i="60"/>
  <c r="J349" i="69"/>
  <c r="J112" i="60"/>
  <c r="N349" i="69"/>
  <c r="N112" i="60"/>
  <c r="E113" i="57"/>
  <c r="E113" i="60" s="1"/>
  <c r="O113" i="57"/>
  <c r="G351" i="69"/>
  <c r="G408" i="69" s="1"/>
  <c r="G114" i="60"/>
  <c r="K351" i="69"/>
  <c r="K114" i="60"/>
  <c r="O351" i="69"/>
  <c r="O114" i="60"/>
  <c r="E352" i="69"/>
  <c r="E409" i="69" s="1"/>
  <c r="E115" i="60"/>
  <c r="I352" i="69"/>
  <c r="I409" i="69" s="1"/>
  <c r="I115" i="60"/>
  <c r="M352" i="69"/>
  <c r="M409" i="69" s="1"/>
  <c r="M115" i="60"/>
  <c r="Q352" i="69"/>
  <c r="Q409" i="69" s="1"/>
  <c r="Q115" i="60"/>
  <c r="G353" i="69"/>
  <c r="G410" i="69" s="1"/>
  <c r="G116" i="60"/>
  <c r="K353" i="69"/>
  <c r="K410" i="69" s="1"/>
  <c r="K116" i="60"/>
  <c r="O353" i="69"/>
  <c r="O410" i="69" s="1"/>
  <c r="O116" i="60"/>
  <c r="D355" i="69"/>
  <c r="D118" i="60"/>
  <c r="H355" i="69"/>
  <c r="H118" i="60"/>
  <c r="L355" i="69"/>
  <c r="L118" i="60"/>
  <c r="P355" i="69"/>
  <c r="P118" i="60"/>
  <c r="F356" i="69"/>
  <c r="F413" i="69" s="1"/>
  <c r="F119" i="60"/>
  <c r="J356" i="69"/>
  <c r="J413" i="69" s="1"/>
  <c r="J119" i="60"/>
  <c r="N356" i="69"/>
  <c r="N413" i="69" s="1"/>
  <c r="N119" i="60"/>
  <c r="F358" i="69"/>
  <c r="F121" i="60"/>
  <c r="F120" i="60"/>
  <c r="J358" i="69"/>
  <c r="J121" i="60"/>
  <c r="J120" i="60"/>
  <c r="N358" i="69"/>
  <c r="N121" i="60"/>
  <c r="N120" i="60"/>
  <c r="D359" i="69"/>
  <c r="D416" i="69" s="1"/>
  <c r="D122" i="60"/>
  <c r="H120" i="57"/>
  <c r="H359" i="69"/>
  <c r="H416" i="69" s="1"/>
  <c r="H122" i="60"/>
  <c r="L359" i="69"/>
  <c r="L416" i="69" s="1"/>
  <c r="L122" i="60"/>
  <c r="P359" i="69"/>
  <c r="P416" i="69" s="1"/>
  <c r="P122" i="60"/>
  <c r="D344" i="70"/>
  <c r="D126" i="60"/>
  <c r="H344" i="70"/>
  <c r="H126" i="60"/>
  <c r="L344" i="70"/>
  <c r="L126" i="60"/>
  <c r="P125" i="57"/>
  <c r="P344" i="70"/>
  <c r="P126" i="60"/>
  <c r="F345" i="70"/>
  <c r="F402" i="70" s="1"/>
  <c r="F127" i="60"/>
  <c r="J125" i="57"/>
  <c r="J345" i="70"/>
  <c r="J402" i="70" s="1"/>
  <c r="J127" i="60"/>
  <c r="N345" i="70"/>
  <c r="N402" i="70" s="1"/>
  <c r="N127" i="60"/>
  <c r="F347" i="70"/>
  <c r="F129" i="60"/>
  <c r="J347" i="70"/>
  <c r="J129" i="60"/>
  <c r="N347" i="70"/>
  <c r="N129" i="60"/>
  <c r="E349" i="70"/>
  <c r="I349" i="70"/>
  <c r="M349" i="70"/>
  <c r="Q349" i="70"/>
  <c r="F351" i="70"/>
  <c r="F133" i="60"/>
  <c r="J351" i="70"/>
  <c r="J133" i="60"/>
  <c r="N351" i="70"/>
  <c r="N133" i="60"/>
  <c r="D352" i="70"/>
  <c r="D409" i="70" s="1"/>
  <c r="D134" i="60"/>
  <c r="H352" i="70"/>
  <c r="H409" i="70" s="1"/>
  <c r="H134" i="60"/>
  <c r="L132" i="57"/>
  <c r="L352" i="70"/>
  <c r="L409" i="70" s="1"/>
  <c r="L134" i="60"/>
  <c r="P352" i="70"/>
  <c r="P409" i="70" s="1"/>
  <c r="P134" i="60"/>
  <c r="F353" i="70"/>
  <c r="F410" i="70" s="1"/>
  <c r="F135" i="60"/>
  <c r="J353" i="70"/>
  <c r="J410" i="70" s="1"/>
  <c r="J135" i="60"/>
  <c r="N353" i="70"/>
  <c r="N410" i="70" s="1"/>
  <c r="N135" i="60"/>
  <c r="G355" i="70"/>
  <c r="G137" i="60"/>
  <c r="K355" i="70"/>
  <c r="K137" i="60"/>
  <c r="O355" i="70"/>
  <c r="O137" i="60"/>
  <c r="E356" i="70"/>
  <c r="E413" i="70" s="1"/>
  <c r="E138" i="60"/>
  <c r="I356" i="70"/>
  <c r="I413" i="70" s="1"/>
  <c r="I138" i="60"/>
  <c r="M356" i="70"/>
  <c r="M413" i="70" s="1"/>
  <c r="M138" i="60"/>
  <c r="Q356" i="70"/>
  <c r="Q413" i="70" s="1"/>
  <c r="Q138" i="60"/>
  <c r="M139" i="57"/>
  <c r="E358" i="70"/>
  <c r="I358" i="70"/>
  <c r="I140" i="60"/>
  <c r="M358" i="70"/>
  <c r="M140" i="60"/>
  <c r="Q358" i="70"/>
  <c r="G359" i="70"/>
  <c r="G416" i="70" s="1"/>
  <c r="G141" i="60"/>
  <c r="K359" i="70"/>
  <c r="K416" i="70" s="1"/>
  <c r="K141" i="60"/>
  <c r="O359" i="70"/>
  <c r="O416" i="70" s="1"/>
  <c r="O141" i="60"/>
  <c r="G144" i="57"/>
  <c r="G331" i="71"/>
  <c r="K144" i="57"/>
  <c r="K331" i="71"/>
  <c r="O144" i="57"/>
  <c r="O331" i="71"/>
  <c r="G146" i="57"/>
  <c r="G333" i="71"/>
  <c r="K146" i="57"/>
  <c r="K333" i="71"/>
  <c r="O146" i="57"/>
  <c r="O333" i="71"/>
  <c r="D335" i="71"/>
  <c r="D149" i="60"/>
  <c r="H335" i="71"/>
  <c r="H149" i="60"/>
  <c r="L335" i="71"/>
  <c r="L148" i="60"/>
  <c r="L149" i="60"/>
  <c r="P335" i="71"/>
  <c r="P149" i="60"/>
  <c r="D337" i="71"/>
  <c r="D151" i="60"/>
  <c r="H337" i="71"/>
  <c r="H151" i="60"/>
  <c r="L337" i="71"/>
  <c r="L151" i="60"/>
  <c r="P337" i="71"/>
  <c r="P151" i="60"/>
  <c r="F338" i="71"/>
  <c r="F392" i="71" s="1"/>
  <c r="F152" i="60"/>
  <c r="J338" i="71"/>
  <c r="J392" i="71" s="1"/>
  <c r="J152" i="60"/>
  <c r="N338" i="71"/>
  <c r="N392" i="71" s="1"/>
  <c r="N152" i="60"/>
  <c r="D339" i="71"/>
  <c r="D393" i="71" s="1"/>
  <c r="D153" i="60"/>
  <c r="H339" i="71"/>
  <c r="H393" i="71" s="1"/>
  <c r="H153" i="60"/>
  <c r="L339" i="71"/>
  <c r="L393" i="71" s="1"/>
  <c r="L153" i="60"/>
  <c r="P339" i="71"/>
  <c r="P393" i="71" s="1"/>
  <c r="P153" i="60"/>
  <c r="E341" i="71"/>
  <c r="E155" i="60"/>
  <c r="I341" i="71"/>
  <c r="I155" i="60"/>
  <c r="M341" i="71"/>
  <c r="M155" i="60"/>
  <c r="Q341" i="71"/>
  <c r="Q155" i="60"/>
  <c r="G342" i="71"/>
  <c r="G396" i="71" s="1"/>
  <c r="G156" i="60"/>
  <c r="K342" i="71"/>
  <c r="K396" i="71" s="1"/>
  <c r="K156" i="60"/>
  <c r="O342" i="71"/>
  <c r="O396" i="71" s="1"/>
  <c r="O156" i="60"/>
  <c r="D344" i="71"/>
  <c r="D158" i="60"/>
  <c r="D157" i="60"/>
  <c r="H344" i="71"/>
  <c r="H158" i="60"/>
  <c r="H157" i="60"/>
  <c r="L344" i="71"/>
  <c r="L158" i="60"/>
  <c r="L157" i="60"/>
  <c r="P344" i="71"/>
  <c r="P158" i="60"/>
  <c r="P157" i="60"/>
  <c r="F345" i="71"/>
  <c r="F399" i="71" s="1"/>
  <c r="F159" i="60"/>
  <c r="J345" i="71"/>
  <c r="J399" i="71" s="1"/>
  <c r="J159" i="60"/>
  <c r="N345" i="71"/>
  <c r="N399" i="71" s="1"/>
  <c r="N159" i="60"/>
  <c r="E162" i="57"/>
  <c r="E331" i="72"/>
  <c r="I162" i="57"/>
  <c r="I331" i="72"/>
  <c r="M162" i="57"/>
  <c r="M331" i="72"/>
  <c r="Q162" i="57"/>
  <c r="Q331" i="72"/>
  <c r="E164" i="57"/>
  <c r="E333" i="72"/>
  <c r="I164" i="57"/>
  <c r="I333" i="72"/>
  <c r="M164" i="57"/>
  <c r="M333" i="72"/>
  <c r="Q164" i="57"/>
  <c r="Q333" i="72"/>
  <c r="D335" i="72"/>
  <c r="D167" i="60"/>
  <c r="H335" i="72"/>
  <c r="H167" i="60"/>
  <c r="H166" i="60"/>
  <c r="L335" i="72"/>
  <c r="L167" i="60"/>
  <c r="P335" i="72"/>
  <c r="P167" i="60"/>
  <c r="E168" i="57"/>
  <c r="E337" i="72"/>
  <c r="E391" i="72" s="1"/>
  <c r="I168" i="57"/>
  <c r="I337" i="72"/>
  <c r="M168" i="57"/>
  <c r="M166" i="60" s="1"/>
  <c r="M337" i="72"/>
  <c r="Q168" i="57"/>
  <c r="Q337" i="72"/>
  <c r="F341" i="72"/>
  <c r="F173" i="60"/>
  <c r="J341" i="72"/>
  <c r="J173" i="60"/>
  <c r="N341" i="72"/>
  <c r="N173" i="60"/>
  <c r="D342" i="72"/>
  <c r="D396" i="72" s="1"/>
  <c r="D174" i="60"/>
  <c r="H342" i="72"/>
  <c r="H174" i="60"/>
  <c r="L172" i="57"/>
  <c r="L172" i="60" s="1"/>
  <c r="L342" i="72"/>
  <c r="L396" i="72" s="1"/>
  <c r="L174" i="60"/>
  <c r="P342" i="72"/>
  <c r="P396" i="72" s="1"/>
  <c r="P174" i="60"/>
  <c r="F344" i="72"/>
  <c r="F176" i="60"/>
  <c r="F175" i="60"/>
  <c r="J344" i="72"/>
  <c r="J176" i="60"/>
  <c r="J175" i="60"/>
  <c r="N344" i="72"/>
  <c r="N176" i="60"/>
  <c r="N175" i="60"/>
  <c r="D345" i="72"/>
  <c r="D399" i="72" s="1"/>
  <c r="D177" i="60"/>
  <c r="H345" i="72"/>
  <c r="H399" i="72" s="1"/>
  <c r="H177" i="60"/>
  <c r="L345" i="72"/>
  <c r="L399" i="72" s="1"/>
  <c r="L177" i="60"/>
  <c r="P345" i="72"/>
  <c r="P399" i="72" s="1"/>
  <c r="P177" i="60"/>
  <c r="C14" i="58"/>
  <c r="C149" i="58"/>
  <c r="C158" i="58"/>
  <c r="E13" i="58"/>
  <c r="I13" i="58"/>
  <c r="M13" i="58"/>
  <c r="Q13" i="58"/>
  <c r="K14" i="58"/>
  <c r="O14" i="58"/>
  <c r="I21" i="58"/>
  <c r="Q21" i="58"/>
  <c r="E95" i="58"/>
  <c r="M95" i="58"/>
  <c r="E112" i="58"/>
  <c r="I112" i="58"/>
  <c r="M112" i="58"/>
  <c r="Q112" i="58"/>
  <c r="G121" i="58"/>
  <c r="K121" i="58"/>
  <c r="O121" i="58"/>
  <c r="E170" i="58"/>
  <c r="I170" i="58"/>
  <c r="M170" i="58"/>
  <c r="Q170" i="58"/>
  <c r="C95" i="59"/>
  <c r="C115" i="59"/>
  <c r="C151" i="59"/>
  <c r="I11" i="59"/>
  <c r="M11" i="59"/>
  <c r="Q11" i="59"/>
  <c r="E13" i="59"/>
  <c r="I13" i="59"/>
  <c r="M13" i="59"/>
  <c r="Q13" i="59"/>
  <c r="K14" i="59"/>
  <c r="O14" i="59"/>
  <c r="K59" i="59"/>
  <c r="O92" i="59"/>
  <c r="G94" i="59"/>
  <c r="K94" i="59"/>
  <c r="E95" i="59"/>
  <c r="M95" i="59"/>
  <c r="G102" i="59"/>
  <c r="M102" i="59"/>
  <c r="D114" i="59"/>
  <c r="I114" i="59"/>
  <c r="F115" i="59"/>
  <c r="K115" i="59"/>
  <c r="G140" i="59"/>
  <c r="G149" i="59"/>
  <c r="Q149" i="59"/>
  <c r="K151" i="59"/>
  <c r="M152" i="59"/>
  <c r="I158" i="59"/>
  <c r="K167" i="59"/>
  <c r="Q167" i="59"/>
  <c r="E169" i="59"/>
  <c r="O169" i="59"/>
  <c r="G170" i="59"/>
  <c r="Q170" i="59"/>
  <c r="M176" i="59"/>
  <c r="C15" i="60"/>
  <c r="C29" i="60"/>
  <c r="C35" i="60"/>
  <c r="C149" i="60"/>
  <c r="C155" i="60"/>
  <c r="C163" i="60"/>
  <c r="C169" i="60"/>
  <c r="C175" i="60"/>
  <c r="E6" i="60"/>
  <c r="K6" i="60"/>
  <c r="P6" i="60"/>
  <c r="G8" i="60"/>
  <c r="L8" i="60"/>
  <c r="M11" i="60"/>
  <c r="K13" i="60"/>
  <c r="M14" i="60"/>
  <c r="E15" i="60"/>
  <c r="O15" i="60"/>
  <c r="N17" i="60"/>
  <c r="E18" i="60"/>
  <c r="P18" i="60"/>
  <c r="Q21" i="60"/>
  <c r="M22" i="60"/>
  <c r="H27" i="60"/>
  <c r="J29" i="60"/>
  <c r="D34" i="60"/>
  <c r="I34" i="60"/>
  <c r="F35" i="60"/>
  <c r="K35" i="60"/>
  <c r="J37" i="60"/>
  <c r="O37" i="60"/>
  <c r="L38" i="60"/>
  <c r="Q38" i="60"/>
  <c r="M41" i="60"/>
  <c r="M46" i="60"/>
  <c r="D48" i="60"/>
  <c r="Q54" i="60"/>
  <c r="K59" i="60"/>
  <c r="M60" i="60"/>
  <c r="E65" i="60"/>
  <c r="E73" i="60"/>
  <c r="I75" i="60"/>
  <c r="K76" i="60"/>
  <c r="Q79" i="60"/>
  <c r="L84" i="60"/>
  <c r="M91" i="60"/>
  <c r="O92" i="60"/>
  <c r="G96" i="60"/>
  <c r="K98" i="60"/>
  <c r="M99" i="60"/>
  <c r="Q110" i="60"/>
  <c r="K115" i="60"/>
  <c r="M116" i="60"/>
  <c r="I122" i="60"/>
  <c r="I131" i="60"/>
  <c r="G138" i="60"/>
  <c r="I139" i="60"/>
  <c r="M141" i="60"/>
  <c r="G147" i="60"/>
  <c r="I156" i="60"/>
  <c r="O159" i="60"/>
  <c r="E163" i="60"/>
  <c r="I165" i="60"/>
  <c r="Q169" i="60"/>
  <c r="E171" i="60"/>
  <c r="Q177" i="60"/>
  <c r="C321" i="64"/>
  <c r="C289" i="66"/>
  <c r="C278" i="72"/>
  <c r="G4" i="54"/>
  <c r="G319" i="64"/>
  <c r="K4" i="54"/>
  <c r="K319" i="64"/>
  <c r="O4" i="54"/>
  <c r="O319" i="64"/>
  <c r="E362" i="64"/>
  <c r="D7" i="54"/>
  <c r="D322" i="64"/>
  <c r="D364" i="64" s="1"/>
  <c r="H7" i="54"/>
  <c r="H322" i="64"/>
  <c r="L321" i="64"/>
  <c r="P321" i="64"/>
  <c r="E411" i="64"/>
  <c r="E326" i="64"/>
  <c r="E410" i="64" s="1"/>
  <c r="I411" i="64"/>
  <c r="M411" i="64"/>
  <c r="Q326" i="64"/>
  <c r="Q410" i="64" s="1"/>
  <c r="Q411" i="64"/>
  <c r="G16" i="54"/>
  <c r="G331" i="64"/>
  <c r="G373" i="64" s="1"/>
  <c r="K16" i="54"/>
  <c r="K331" i="64"/>
  <c r="K373" i="64" s="1"/>
  <c r="O16" i="54"/>
  <c r="O331" i="64"/>
  <c r="E16" i="54"/>
  <c r="E332" i="64"/>
  <c r="I16" i="54"/>
  <c r="I332" i="64"/>
  <c r="I374" i="64" s="1"/>
  <c r="M16" i="54"/>
  <c r="M9" i="54" s="1"/>
  <c r="M332" i="64"/>
  <c r="Q374" i="64"/>
  <c r="O333" i="64"/>
  <c r="G289" i="65"/>
  <c r="K289" i="65"/>
  <c r="O289" i="65"/>
  <c r="O330" i="65"/>
  <c r="G297" i="65"/>
  <c r="O297" i="65"/>
  <c r="G39" i="54"/>
  <c r="G301" i="65"/>
  <c r="K39" i="54"/>
  <c r="K301" i="65"/>
  <c r="O39" i="54"/>
  <c r="O301" i="65"/>
  <c r="G44" i="54"/>
  <c r="G287" i="66"/>
  <c r="K44" i="54"/>
  <c r="K287" i="66"/>
  <c r="O44" i="54"/>
  <c r="O287" i="66"/>
  <c r="E44" i="54"/>
  <c r="E288" i="66"/>
  <c r="M44" i="54"/>
  <c r="M288" i="66"/>
  <c r="M326" i="66" s="1"/>
  <c r="E47" i="54"/>
  <c r="E290" i="66"/>
  <c r="E328" i="66" s="1"/>
  <c r="I47" i="54"/>
  <c r="I290" i="66"/>
  <c r="I328" i="66" s="1"/>
  <c r="M47" i="54"/>
  <c r="M290" i="66"/>
  <c r="M328" i="66" s="1"/>
  <c r="Q47" i="54"/>
  <c r="Q290" i="66"/>
  <c r="Q328" i="66" s="1"/>
  <c r="E292" i="66"/>
  <c r="I292" i="66"/>
  <c r="M292" i="66"/>
  <c r="Q292" i="66"/>
  <c r="E51" i="54"/>
  <c r="E294" i="66"/>
  <c r="E332" i="66" s="1"/>
  <c r="I51" i="54"/>
  <c r="I294" i="66"/>
  <c r="I332" i="66" s="1"/>
  <c r="M51" i="54"/>
  <c r="M294" i="66"/>
  <c r="M332" i="66" s="1"/>
  <c r="Q51" i="54"/>
  <c r="Q294" i="66"/>
  <c r="Q332" i="66" s="1"/>
  <c r="G51" i="54"/>
  <c r="G295" i="66"/>
  <c r="O51" i="54"/>
  <c r="O295" i="66"/>
  <c r="O333" i="66" s="1"/>
  <c r="E55" i="54"/>
  <c r="E298" i="66"/>
  <c r="E336" i="66" s="1"/>
  <c r="I55" i="54"/>
  <c r="I298" i="66"/>
  <c r="I336" i="66" s="1"/>
  <c r="M55" i="54"/>
  <c r="M298" i="66"/>
  <c r="Q55" i="54"/>
  <c r="Q298" i="66"/>
  <c r="G55" i="54"/>
  <c r="G299" i="66"/>
  <c r="G337" i="66" s="1"/>
  <c r="O55" i="54"/>
  <c r="O299" i="66"/>
  <c r="O337" i="66" s="1"/>
  <c r="E377" i="66"/>
  <c r="I300" i="66"/>
  <c r="M300" i="66"/>
  <c r="M377" i="66"/>
  <c r="G289" i="67"/>
  <c r="K289" i="67"/>
  <c r="O289" i="67"/>
  <c r="G292" i="67"/>
  <c r="K292" i="67"/>
  <c r="O292" i="67"/>
  <c r="O330" i="67" s="1"/>
  <c r="Q293" i="67"/>
  <c r="E77" i="54"/>
  <c r="E301" i="67"/>
  <c r="I77" i="54"/>
  <c r="I301" i="67"/>
  <c r="M77" i="54"/>
  <c r="M301" i="67"/>
  <c r="Q77" i="54"/>
  <c r="Q301" i="67"/>
  <c r="G77" i="54"/>
  <c r="G302" i="67"/>
  <c r="K77" i="54"/>
  <c r="K302" i="67"/>
  <c r="O77" i="54"/>
  <c r="O302" i="67"/>
  <c r="E82" i="54"/>
  <c r="E355" i="68"/>
  <c r="E354" i="68" s="1"/>
  <c r="I82" i="54"/>
  <c r="I355" i="68"/>
  <c r="M82" i="54"/>
  <c r="M355" i="68"/>
  <c r="Q82" i="54"/>
  <c r="Q355" i="68"/>
  <c r="G354" i="68"/>
  <c r="E357" i="68"/>
  <c r="I357" i="68"/>
  <c r="M357" i="68"/>
  <c r="Q357" i="68"/>
  <c r="I408" i="68"/>
  <c r="M361" i="68"/>
  <c r="Q361" i="68"/>
  <c r="G93" i="54"/>
  <c r="G366" i="68"/>
  <c r="K93" i="54"/>
  <c r="K93" i="58" s="1"/>
  <c r="K366" i="68"/>
  <c r="O93" i="54"/>
  <c r="O366" i="68"/>
  <c r="G97" i="54"/>
  <c r="G370" i="68"/>
  <c r="K97" i="54"/>
  <c r="K87" i="54" s="1"/>
  <c r="K370" i="68"/>
  <c r="O97" i="54"/>
  <c r="O370" i="68"/>
  <c r="E97" i="54"/>
  <c r="E371" i="68"/>
  <c r="I97" i="54"/>
  <c r="I371" i="68"/>
  <c r="M97" i="54"/>
  <c r="M371" i="68"/>
  <c r="I286" i="69"/>
  <c r="G289" i="69"/>
  <c r="O289" i="69"/>
  <c r="E368" i="69"/>
  <c r="I368" i="69"/>
  <c r="M368" i="69"/>
  <c r="Q368" i="69"/>
  <c r="G113" i="54"/>
  <c r="G113" i="58" s="1"/>
  <c r="G294" i="69"/>
  <c r="K113" i="54"/>
  <c r="K113" i="58" s="1"/>
  <c r="K294" i="69"/>
  <c r="O113" i="54"/>
  <c r="O113" i="58" s="1"/>
  <c r="O294" i="69"/>
  <c r="G377" i="69"/>
  <c r="G300" i="69"/>
  <c r="K377" i="69"/>
  <c r="O377" i="69"/>
  <c r="O300" i="69"/>
  <c r="E125" i="54"/>
  <c r="E287" i="70"/>
  <c r="I125" i="54"/>
  <c r="I287" i="70"/>
  <c r="M125" i="54"/>
  <c r="M287" i="70"/>
  <c r="Q125" i="54"/>
  <c r="Q287" i="70"/>
  <c r="E289" i="70"/>
  <c r="M289" i="70"/>
  <c r="I293" i="70"/>
  <c r="O293" i="70"/>
  <c r="G136" i="54"/>
  <c r="G298" i="70"/>
  <c r="K136" i="54"/>
  <c r="K298" i="70"/>
  <c r="O136" i="54"/>
  <c r="O298" i="70"/>
  <c r="E139" i="54"/>
  <c r="E301" i="70"/>
  <c r="I139" i="54"/>
  <c r="I301" i="70"/>
  <c r="M139" i="54"/>
  <c r="M301" i="70"/>
  <c r="Q139" i="54"/>
  <c r="Q301" i="70"/>
  <c r="G276" i="71"/>
  <c r="K276" i="71"/>
  <c r="O276" i="71"/>
  <c r="O278" i="71"/>
  <c r="G353" i="71"/>
  <c r="K353" i="71"/>
  <c r="O353" i="71"/>
  <c r="G355" i="71"/>
  <c r="O355" i="71"/>
  <c r="G157" i="54"/>
  <c r="G290" i="71"/>
  <c r="K157" i="54"/>
  <c r="K290" i="71"/>
  <c r="O157" i="54"/>
  <c r="O290" i="71"/>
  <c r="G162" i="54"/>
  <c r="G277" i="72"/>
  <c r="K162" i="54"/>
  <c r="K277" i="72"/>
  <c r="O162" i="54"/>
  <c r="O277" i="72"/>
  <c r="I278" i="72"/>
  <c r="M278" i="72"/>
  <c r="E353" i="72"/>
  <c r="I353" i="72"/>
  <c r="M353" i="72"/>
  <c r="Q353" i="72"/>
  <c r="G168" i="54"/>
  <c r="G283" i="72"/>
  <c r="K168" i="54"/>
  <c r="K168" i="58" s="1"/>
  <c r="K283" i="72"/>
  <c r="O168" i="54"/>
  <c r="O283" i="72"/>
  <c r="I282" i="72"/>
  <c r="I354" i="72" s="1"/>
  <c r="I356" i="72"/>
  <c r="G172" i="54"/>
  <c r="G287" i="72"/>
  <c r="K172" i="54"/>
  <c r="K287" i="72"/>
  <c r="O172" i="54"/>
  <c r="O287" i="72"/>
  <c r="E172" i="54"/>
  <c r="E288" i="72"/>
  <c r="I172" i="54"/>
  <c r="I288" i="72"/>
  <c r="I324" i="72" s="1"/>
  <c r="M172" i="54"/>
  <c r="M288" i="72"/>
  <c r="G362" i="72"/>
  <c r="K289" i="72"/>
  <c r="K362" i="72"/>
  <c r="O362" i="72"/>
  <c r="C4" i="55"/>
  <c r="C341" i="64"/>
  <c r="C432" i="64"/>
  <c r="C369" i="64"/>
  <c r="C16" i="55"/>
  <c r="C353" i="64"/>
  <c r="C25" i="55"/>
  <c r="C306" i="65"/>
  <c r="C32" i="55"/>
  <c r="C30" i="55" s="1"/>
  <c r="C313" i="65"/>
  <c r="C337" i="65"/>
  <c r="C51" i="55"/>
  <c r="C314" i="66"/>
  <c r="C58" i="55"/>
  <c r="C320" i="66"/>
  <c r="C66" i="55"/>
  <c r="C309" i="67"/>
  <c r="C334" i="67"/>
  <c r="C340" i="67"/>
  <c r="C408" i="68"/>
  <c r="C93" i="55"/>
  <c r="C390" i="68"/>
  <c r="C325" i="69"/>
  <c r="C305" i="69"/>
  <c r="C312" i="69"/>
  <c r="C117" i="55"/>
  <c r="C318" i="69"/>
  <c r="C316" i="69" s="1"/>
  <c r="C125" i="55"/>
  <c r="C307" i="70"/>
  <c r="C333" i="70"/>
  <c r="C339" i="70"/>
  <c r="C396" i="70"/>
  <c r="C319" i="70"/>
  <c r="C317" i="71"/>
  <c r="C371" i="71"/>
  <c r="C323" i="71"/>
  <c r="C304" i="71"/>
  <c r="C294" i="72"/>
  <c r="C312" i="72" s="1"/>
  <c r="C313" i="72"/>
  <c r="C320" i="72"/>
  <c r="C380" i="72"/>
  <c r="C326" i="72"/>
  <c r="C307" i="72"/>
  <c r="E4" i="55"/>
  <c r="E340" i="64"/>
  <c r="I4" i="55"/>
  <c r="I340" i="64"/>
  <c r="M4" i="55"/>
  <c r="M340" i="64"/>
  <c r="Q4" i="55"/>
  <c r="Q340" i="64"/>
  <c r="O362" i="64"/>
  <c r="G7" i="55"/>
  <c r="G343" i="64"/>
  <c r="K7" i="55"/>
  <c r="K343" i="64"/>
  <c r="O7" i="55"/>
  <c r="O343" i="64"/>
  <c r="D345" i="64"/>
  <c r="H345" i="64"/>
  <c r="L345" i="64"/>
  <c r="P345" i="64"/>
  <c r="F367" i="64"/>
  <c r="J430" i="64"/>
  <c r="J367" i="64"/>
  <c r="N367" i="64"/>
  <c r="N430" i="64"/>
  <c r="F12" i="55"/>
  <c r="F348" i="64"/>
  <c r="J432" i="64"/>
  <c r="J369" i="64"/>
  <c r="J347" i="64"/>
  <c r="N12" i="55"/>
  <c r="N348" i="64"/>
  <c r="D370" i="64"/>
  <c r="H370" i="64"/>
  <c r="L370" i="64"/>
  <c r="P433" i="64"/>
  <c r="P370" i="64"/>
  <c r="F371" i="64"/>
  <c r="J371" i="64"/>
  <c r="N371" i="64"/>
  <c r="F16" i="55"/>
  <c r="F352" i="64"/>
  <c r="J351" i="64"/>
  <c r="J373" i="64"/>
  <c r="N16" i="55"/>
  <c r="N352" i="64"/>
  <c r="D374" i="64"/>
  <c r="H374" i="64"/>
  <c r="L374" i="64"/>
  <c r="P374" i="64"/>
  <c r="F19" i="55"/>
  <c r="I354" i="64"/>
  <c r="M354" i="64"/>
  <c r="G440" i="64"/>
  <c r="G377" i="64"/>
  <c r="O440" i="64"/>
  <c r="O377" i="64"/>
  <c r="I378" i="64"/>
  <c r="M378" i="64"/>
  <c r="D325" i="65"/>
  <c r="H25" i="55"/>
  <c r="H306" i="65"/>
  <c r="L305" i="65"/>
  <c r="P25" i="55"/>
  <c r="P306" i="65"/>
  <c r="F326" i="65"/>
  <c r="J326" i="65"/>
  <c r="N326" i="65"/>
  <c r="N28" i="55"/>
  <c r="E308" i="65"/>
  <c r="I328" i="65"/>
  <c r="I308" i="65"/>
  <c r="M308" i="65"/>
  <c r="D311" i="65"/>
  <c r="L311" i="65"/>
  <c r="D312" i="65"/>
  <c r="L312" i="65"/>
  <c r="P32" i="55"/>
  <c r="P313" i="65"/>
  <c r="J333" i="65"/>
  <c r="D334" i="65"/>
  <c r="H334" i="65"/>
  <c r="L334" i="65"/>
  <c r="P334" i="65"/>
  <c r="G36" i="55"/>
  <c r="G317" i="65"/>
  <c r="K36" i="55"/>
  <c r="K30" i="55" s="1"/>
  <c r="K317" i="65"/>
  <c r="K336" i="65" s="1"/>
  <c r="O36" i="55"/>
  <c r="O317" i="65"/>
  <c r="E337" i="65"/>
  <c r="I337" i="65"/>
  <c r="M337" i="65"/>
  <c r="Q337" i="65"/>
  <c r="E39" i="55"/>
  <c r="E320" i="65"/>
  <c r="I39" i="55"/>
  <c r="I320" i="65"/>
  <c r="M39" i="55"/>
  <c r="M320" i="65"/>
  <c r="Q39" i="55"/>
  <c r="Q320" i="65"/>
  <c r="K325" i="66"/>
  <c r="I326" i="66"/>
  <c r="Q326" i="66"/>
  <c r="D47" i="55"/>
  <c r="D309" i="66"/>
  <c r="H308" i="66"/>
  <c r="L47" i="55"/>
  <c r="L309" i="66"/>
  <c r="P308" i="66"/>
  <c r="H330" i="66"/>
  <c r="J51" i="55"/>
  <c r="Q312" i="66"/>
  <c r="K333" i="66"/>
  <c r="E334" i="66"/>
  <c r="I334" i="66"/>
  <c r="M334" i="66"/>
  <c r="Q334" i="66"/>
  <c r="M55" i="55"/>
  <c r="D316" i="66"/>
  <c r="D336" i="66"/>
  <c r="L336" i="66"/>
  <c r="L316" i="66"/>
  <c r="F337" i="66"/>
  <c r="J337" i="66"/>
  <c r="O58" i="55"/>
  <c r="F319" i="66"/>
  <c r="N396" i="66"/>
  <c r="D340" i="66"/>
  <c r="H340" i="66"/>
  <c r="L340" i="66"/>
  <c r="P340" i="66"/>
  <c r="E63" i="55"/>
  <c r="E306" i="67"/>
  <c r="I63" i="55"/>
  <c r="I306" i="67"/>
  <c r="M63" i="55"/>
  <c r="M306" i="67"/>
  <c r="Q63" i="55"/>
  <c r="Q306" i="67"/>
  <c r="G326" i="67"/>
  <c r="K326" i="67"/>
  <c r="O326" i="67"/>
  <c r="G66" i="55"/>
  <c r="G309" i="67"/>
  <c r="K66" i="55"/>
  <c r="K309" i="67"/>
  <c r="O66" i="55"/>
  <c r="O309" i="67"/>
  <c r="D311" i="67"/>
  <c r="H330" i="67"/>
  <c r="L311" i="67"/>
  <c r="P330" i="67"/>
  <c r="F70" i="55"/>
  <c r="L70" i="55"/>
  <c r="G70" i="55"/>
  <c r="G68" i="55" s="1"/>
  <c r="G313" i="67"/>
  <c r="K70" i="55"/>
  <c r="K313" i="67"/>
  <c r="O70" i="55"/>
  <c r="O313" i="67"/>
  <c r="I333" i="67"/>
  <c r="Q333" i="67"/>
  <c r="I74" i="55"/>
  <c r="D74" i="55"/>
  <c r="D317" i="67"/>
  <c r="H74" i="55"/>
  <c r="H317" i="67"/>
  <c r="L74" i="55"/>
  <c r="L317" i="67"/>
  <c r="L336" i="67" s="1"/>
  <c r="P74" i="55"/>
  <c r="P317" i="67"/>
  <c r="F337" i="67"/>
  <c r="J337" i="67"/>
  <c r="N337" i="67"/>
  <c r="D77" i="55"/>
  <c r="G319" i="67"/>
  <c r="E340" i="67"/>
  <c r="E82" i="55"/>
  <c r="E379" i="68"/>
  <c r="I82" i="55"/>
  <c r="I379" i="68"/>
  <c r="M82" i="55"/>
  <c r="M379" i="68"/>
  <c r="Q82" i="55"/>
  <c r="Q379" i="68"/>
  <c r="G404" i="68"/>
  <c r="K404" i="68"/>
  <c r="O404" i="68"/>
  <c r="F85" i="55"/>
  <c r="F382" i="68"/>
  <c r="J381" i="68"/>
  <c r="N85" i="55"/>
  <c r="N382" i="68"/>
  <c r="D408" i="68"/>
  <c r="H408" i="68"/>
  <c r="L408" i="68"/>
  <c r="P408" i="68"/>
  <c r="G89" i="55"/>
  <c r="G386" i="68"/>
  <c r="K89" i="55"/>
  <c r="K386" i="68"/>
  <c r="O89" i="55"/>
  <c r="O386" i="68"/>
  <c r="Q411" i="68"/>
  <c r="K412" i="68"/>
  <c r="O412" i="68"/>
  <c r="O484" i="68"/>
  <c r="E93" i="55"/>
  <c r="D414" i="68"/>
  <c r="D486" i="68"/>
  <c r="H414" i="68"/>
  <c r="H389" i="68"/>
  <c r="L414" i="68"/>
  <c r="L486" i="68"/>
  <c r="P93" i="55"/>
  <c r="P390" i="68"/>
  <c r="F415" i="68"/>
  <c r="F487" i="68"/>
  <c r="J93" i="55"/>
  <c r="J93" i="59" s="1"/>
  <c r="J391" i="68"/>
  <c r="J389" i="68" s="1"/>
  <c r="N415" i="68"/>
  <c r="D416" i="68"/>
  <c r="H416" i="68"/>
  <c r="L416" i="68"/>
  <c r="P416" i="68"/>
  <c r="E393" i="68"/>
  <c r="I418" i="68"/>
  <c r="G419" i="68"/>
  <c r="K100" i="55"/>
  <c r="F397" i="68"/>
  <c r="J397" i="68"/>
  <c r="N397" i="68"/>
  <c r="D398" i="68"/>
  <c r="D102" i="59"/>
  <c r="H398" i="68"/>
  <c r="H102" i="59"/>
  <c r="L398" i="68"/>
  <c r="L102" i="59"/>
  <c r="P398" i="68"/>
  <c r="P102" i="59"/>
  <c r="F399" i="68"/>
  <c r="F423" i="68" s="1"/>
  <c r="J399" i="68"/>
  <c r="N399" i="68"/>
  <c r="G106" i="55"/>
  <c r="G306" i="69"/>
  <c r="K106" i="55"/>
  <c r="K306" i="69"/>
  <c r="O106" i="55"/>
  <c r="O306" i="69"/>
  <c r="I326" i="69"/>
  <c r="Q326" i="69"/>
  <c r="E109" i="55"/>
  <c r="E309" i="69"/>
  <c r="I109" i="55"/>
  <c r="I309" i="69"/>
  <c r="M109" i="55"/>
  <c r="M309" i="69"/>
  <c r="Q109" i="55"/>
  <c r="Q309" i="69"/>
  <c r="G311" i="69"/>
  <c r="K311" i="69"/>
  <c r="O311" i="69"/>
  <c r="E389" i="69"/>
  <c r="E332" i="69"/>
  <c r="E312" i="69"/>
  <c r="I389" i="69"/>
  <c r="I332" i="69"/>
  <c r="M332" i="69"/>
  <c r="M312" i="69"/>
  <c r="M389" i="69"/>
  <c r="Q332" i="69"/>
  <c r="Q389" i="69"/>
  <c r="Q312" i="69"/>
  <c r="G390" i="69"/>
  <c r="G333" i="69"/>
  <c r="K333" i="69"/>
  <c r="K390" i="69"/>
  <c r="O390" i="69"/>
  <c r="O333" i="69"/>
  <c r="I334" i="69"/>
  <c r="G117" i="55"/>
  <c r="G317" i="69"/>
  <c r="K117" i="55"/>
  <c r="K317" i="69"/>
  <c r="O117" i="55"/>
  <c r="O317" i="69"/>
  <c r="E117" i="55"/>
  <c r="E318" i="69"/>
  <c r="E316" i="69" s="1"/>
  <c r="M117" i="55"/>
  <c r="M318" i="69"/>
  <c r="E120" i="55"/>
  <c r="E320" i="69"/>
  <c r="I120" i="55"/>
  <c r="I320" i="69"/>
  <c r="M120" i="55"/>
  <c r="M320" i="69"/>
  <c r="M319" i="69" s="1"/>
  <c r="Q120" i="55"/>
  <c r="Q320" i="69"/>
  <c r="G120" i="55"/>
  <c r="G321" i="69"/>
  <c r="K340" i="69"/>
  <c r="O120" i="55"/>
  <c r="O321" i="69"/>
  <c r="G325" i="70"/>
  <c r="K305" i="70"/>
  <c r="E326" i="70"/>
  <c r="G128" i="55"/>
  <c r="G309" i="70"/>
  <c r="K128" i="55"/>
  <c r="K309" i="70"/>
  <c r="O128" i="55"/>
  <c r="O309" i="70"/>
  <c r="M330" i="70"/>
  <c r="Q330" i="70"/>
  <c r="G132" i="55"/>
  <c r="G313" i="70"/>
  <c r="K132" i="55"/>
  <c r="K313" i="70"/>
  <c r="O132" i="55"/>
  <c r="O313" i="70"/>
  <c r="E132" i="55"/>
  <c r="E314" i="70"/>
  <c r="M132" i="55"/>
  <c r="M314" i="70"/>
  <c r="G334" i="70"/>
  <c r="K334" i="70"/>
  <c r="G136" i="55"/>
  <c r="G130" i="55" s="1"/>
  <c r="G317" i="70"/>
  <c r="K136" i="55"/>
  <c r="K317" i="70"/>
  <c r="O136" i="55"/>
  <c r="O130" i="55" s="1"/>
  <c r="O317" i="70"/>
  <c r="E337" i="70"/>
  <c r="I337" i="70"/>
  <c r="M337" i="70"/>
  <c r="Q337" i="70"/>
  <c r="G319" i="70"/>
  <c r="G396" i="70"/>
  <c r="G339" i="70"/>
  <c r="K319" i="70"/>
  <c r="K396" i="70"/>
  <c r="K339" i="70"/>
  <c r="E340" i="70"/>
  <c r="I340" i="70"/>
  <c r="G294" i="71"/>
  <c r="G313" i="71"/>
  <c r="K313" i="71"/>
  <c r="K294" i="71"/>
  <c r="O313" i="71"/>
  <c r="O294" i="71"/>
  <c r="G315" i="71"/>
  <c r="G296" i="71"/>
  <c r="K296" i="71"/>
  <c r="K314" i="71" s="1"/>
  <c r="K315" i="71"/>
  <c r="O296" i="71"/>
  <c r="O315" i="71"/>
  <c r="D299" i="71"/>
  <c r="H299" i="71"/>
  <c r="L299" i="71"/>
  <c r="P299" i="71"/>
  <c r="D150" i="55"/>
  <c r="D301" i="71"/>
  <c r="H150" i="55"/>
  <c r="H150" i="59" s="1"/>
  <c r="H301" i="71"/>
  <c r="L150" i="55"/>
  <c r="L150" i="59" s="1"/>
  <c r="L301" i="71"/>
  <c r="P150" i="55"/>
  <c r="P150" i="59" s="1"/>
  <c r="P301" i="71"/>
  <c r="J150" i="55"/>
  <c r="J302" i="71"/>
  <c r="N150" i="55"/>
  <c r="N302" i="71"/>
  <c r="D321" i="71"/>
  <c r="H321" i="71"/>
  <c r="L321" i="71"/>
  <c r="P321" i="71"/>
  <c r="D154" i="55"/>
  <c r="D305" i="71"/>
  <c r="H154" i="55"/>
  <c r="H148" i="55" s="1"/>
  <c r="H305" i="71"/>
  <c r="L154" i="55"/>
  <c r="L305" i="71"/>
  <c r="P154" i="55"/>
  <c r="P305" i="71"/>
  <c r="F304" i="71"/>
  <c r="J154" i="55"/>
  <c r="J306" i="71"/>
  <c r="N154" i="55"/>
  <c r="N306" i="71"/>
  <c r="E157" i="55"/>
  <c r="F157" i="55"/>
  <c r="F308" i="71"/>
  <c r="J157" i="55"/>
  <c r="J308" i="71"/>
  <c r="N157" i="55"/>
  <c r="N308" i="71"/>
  <c r="D157" i="55"/>
  <c r="D309" i="71"/>
  <c r="H327" i="71"/>
  <c r="L157" i="55"/>
  <c r="L309" i="71"/>
  <c r="P327" i="71"/>
  <c r="E313" i="72"/>
  <c r="E294" i="72"/>
  <c r="I294" i="72"/>
  <c r="M294" i="72"/>
  <c r="Q294" i="72"/>
  <c r="G164" i="55"/>
  <c r="G297" i="72"/>
  <c r="K164" i="55"/>
  <c r="K297" i="72"/>
  <c r="O164" i="55"/>
  <c r="O297" i="72"/>
  <c r="F299" i="72"/>
  <c r="J299" i="72"/>
  <c r="N299" i="72"/>
  <c r="D301" i="72"/>
  <c r="D169" i="59"/>
  <c r="H301" i="72"/>
  <c r="H169" i="59"/>
  <c r="L301" i="72"/>
  <c r="L169" i="59"/>
  <c r="P301" i="72"/>
  <c r="P169" i="59"/>
  <c r="F302" i="72"/>
  <c r="F170" i="59"/>
  <c r="J302" i="72"/>
  <c r="J170" i="59"/>
  <c r="N302" i="72"/>
  <c r="N170" i="59"/>
  <c r="D303" i="72"/>
  <c r="H303" i="72"/>
  <c r="L303" i="72"/>
  <c r="P303" i="72"/>
  <c r="G172" i="55"/>
  <c r="G166" i="55" s="1"/>
  <c r="G305" i="72"/>
  <c r="K172" i="55"/>
  <c r="K305" i="72"/>
  <c r="O172" i="55"/>
  <c r="O166" i="55" s="1"/>
  <c r="O305" i="72"/>
  <c r="E172" i="55"/>
  <c r="E306" i="72"/>
  <c r="M172" i="55"/>
  <c r="M306" i="72"/>
  <c r="Q324" i="72"/>
  <c r="F308" i="72"/>
  <c r="F176" i="59"/>
  <c r="J308" i="72"/>
  <c r="J176" i="59"/>
  <c r="N308" i="72"/>
  <c r="N176" i="59"/>
  <c r="D309" i="72"/>
  <c r="H309" i="72"/>
  <c r="L309" i="72"/>
  <c r="P309" i="72"/>
  <c r="C382" i="64"/>
  <c r="C457" i="64"/>
  <c r="C399" i="64"/>
  <c r="C462" i="64" s="1"/>
  <c r="C22" i="60"/>
  <c r="C349" i="65"/>
  <c r="C412" i="65"/>
  <c r="C344" i="66"/>
  <c r="C345" i="67"/>
  <c r="C402" i="67" s="1"/>
  <c r="C65" i="60"/>
  <c r="C358" i="67"/>
  <c r="C430" i="68"/>
  <c r="C86" i="60"/>
  <c r="C442" i="68"/>
  <c r="C98" i="60"/>
  <c r="C406" i="69"/>
  <c r="C355" i="69"/>
  <c r="C118" i="60"/>
  <c r="C401" i="70"/>
  <c r="C408" i="70"/>
  <c r="C356" i="70"/>
  <c r="C413" i="70" s="1"/>
  <c r="C138" i="60"/>
  <c r="C332" i="71"/>
  <c r="C387" i="71"/>
  <c r="C391" i="72"/>
  <c r="C342" i="72"/>
  <c r="C396" i="72" s="1"/>
  <c r="C174" i="60"/>
  <c r="F381" i="64"/>
  <c r="H7" i="57"/>
  <c r="G448" i="64"/>
  <c r="G384" i="64"/>
  <c r="K448" i="64"/>
  <c r="K384" i="64"/>
  <c r="O7" i="57"/>
  <c r="O385" i="64"/>
  <c r="D387" i="64"/>
  <c r="H387" i="64"/>
  <c r="L387" i="64"/>
  <c r="P387" i="64"/>
  <c r="F388" i="64"/>
  <c r="J388" i="64"/>
  <c r="J451" i="64" s="1"/>
  <c r="N388" i="64"/>
  <c r="N451" i="64" s="1"/>
  <c r="D390" i="64"/>
  <c r="H390" i="64"/>
  <c r="L390" i="64"/>
  <c r="P390" i="64"/>
  <c r="P13" i="60"/>
  <c r="F391" i="64"/>
  <c r="F454" i="64" s="1"/>
  <c r="F14" i="60"/>
  <c r="J391" i="64"/>
  <c r="J454" i="64" s="1"/>
  <c r="J14" i="60"/>
  <c r="N391" i="64"/>
  <c r="N14" i="60"/>
  <c r="D392" i="64"/>
  <c r="D455" i="64" s="1"/>
  <c r="D15" i="60"/>
  <c r="H392" i="64"/>
  <c r="H455" i="64" s="1"/>
  <c r="H15" i="60"/>
  <c r="L392" i="64"/>
  <c r="L455" i="64" s="1"/>
  <c r="L15" i="60"/>
  <c r="P392" i="64"/>
  <c r="P455" i="64" s="1"/>
  <c r="P15" i="60"/>
  <c r="G457" i="64"/>
  <c r="K457" i="64"/>
  <c r="O457" i="64"/>
  <c r="O393" i="64"/>
  <c r="O456" i="64" s="1"/>
  <c r="F397" i="64"/>
  <c r="J397" i="64"/>
  <c r="N397" i="64"/>
  <c r="D398" i="64"/>
  <c r="H398" i="64"/>
  <c r="L398" i="64"/>
  <c r="P398" i="64"/>
  <c r="F399" i="64"/>
  <c r="F462" i="64" s="1"/>
  <c r="F22" i="60"/>
  <c r="J399" i="64"/>
  <c r="J462" i="64" s="1"/>
  <c r="J22" i="60"/>
  <c r="N399" i="64"/>
  <c r="N462" i="64" s="1"/>
  <c r="N22" i="60"/>
  <c r="F25" i="57"/>
  <c r="F344" i="65"/>
  <c r="J25" i="57"/>
  <c r="J344" i="65"/>
  <c r="N25" i="57"/>
  <c r="N344" i="65"/>
  <c r="G404" i="65"/>
  <c r="G346" i="65"/>
  <c r="K346" i="65"/>
  <c r="K404" i="65"/>
  <c r="O28" i="57"/>
  <c r="O347" i="65"/>
  <c r="O349" i="65"/>
  <c r="O350" i="65"/>
  <c r="G412" i="65"/>
  <c r="G354" i="65"/>
  <c r="G411" i="65" s="1"/>
  <c r="K354" i="65"/>
  <c r="K411" i="65" s="1"/>
  <c r="K412" i="65"/>
  <c r="O412" i="65"/>
  <c r="K357" i="65"/>
  <c r="O357" i="65"/>
  <c r="E404" i="66"/>
  <c r="E346" i="66"/>
  <c r="I47" i="57"/>
  <c r="I347" i="66"/>
  <c r="M47" i="57"/>
  <c r="M347" i="66"/>
  <c r="Q47" i="57"/>
  <c r="Q347" i="66"/>
  <c r="E51" i="57"/>
  <c r="E351" i="66"/>
  <c r="I350" i="66"/>
  <c r="M51" i="57"/>
  <c r="M351" i="66"/>
  <c r="Q51" i="57"/>
  <c r="Q351" i="66"/>
  <c r="G51" i="57"/>
  <c r="G352" i="66"/>
  <c r="G409" i="66" s="1"/>
  <c r="K51" i="57"/>
  <c r="K352" i="66"/>
  <c r="K409" i="66" s="1"/>
  <c r="O51" i="57"/>
  <c r="O352" i="66"/>
  <c r="O409" i="66" s="1"/>
  <c r="G355" i="66"/>
  <c r="G56" i="60"/>
  <c r="K355" i="66"/>
  <c r="K56" i="60"/>
  <c r="O355" i="66"/>
  <c r="O56" i="60"/>
  <c r="E356" i="66"/>
  <c r="E413" i="66" s="1"/>
  <c r="E57" i="60"/>
  <c r="I356" i="66"/>
  <c r="I413" i="66" s="1"/>
  <c r="I57" i="60"/>
  <c r="M356" i="66"/>
  <c r="M413" i="66" s="1"/>
  <c r="M57" i="60"/>
  <c r="Q356" i="66"/>
  <c r="Q413" i="66" s="1"/>
  <c r="Q57" i="60"/>
  <c r="D358" i="66"/>
  <c r="H358" i="66"/>
  <c r="H58" i="60"/>
  <c r="H59" i="60"/>
  <c r="L358" i="66"/>
  <c r="P358" i="66"/>
  <c r="F359" i="66"/>
  <c r="F416" i="66" s="1"/>
  <c r="F60" i="60"/>
  <c r="J359" i="66"/>
  <c r="J416" i="66" s="1"/>
  <c r="J60" i="60"/>
  <c r="N359" i="66"/>
  <c r="N416" i="66" s="1"/>
  <c r="N60" i="60"/>
  <c r="D344" i="67"/>
  <c r="H344" i="67"/>
  <c r="L344" i="67"/>
  <c r="P344" i="67"/>
  <c r="F345" i="67"/>
  <c r="F402" i="67" s="1"/>
  <c r="F65" i="60"/>
  <c r="J345" i="67"/>
  <c r="J402" i="67" s="1"/>
  <c r="J65" i="60"/>
  <c r="N345" i="67"/>
  <c r="N402" i="67" s="1"/>
  <c r="N65" i="60"/>
  <c r="G66" i="57"/>
  <c r="G347" i="67"/>
  <c r="G67" i="60"/>
  <c r="K347" i="67"/>
  <c r="K67" i="60"/>
  <c r="O347" i="67"/>
  <c r="O67" i="60"/>
  <c r="F349" i="67"/>
  <c r="J349" i="67"/>
  <c r="N349" i="67"/>
  <c r="D70" i="57"/>
  <c r="D351" i="67"/>
  <c r="H70" i="57"/>
  <c r="H68" i="57" s="1"/>
  <c r="H351" i="67"/>
  <c r="L70" i="57"/>
  <c r="L351" i="67"/>
  <c r="P70" i="57"/>
  <c r="P351" i="67"/>
  <c r="F352" i="67"/>
  <c r="F409" i="67" s="1"/>
  <c r="F72" i="60"/>
  <c r="J352" i="67"/>
  <c r="J409" i="67" s="1"/>
  <c r="J72" i="60"/>
  <c r="N352" i="67"/>
  <c r="N409" i="67" s="1"/>
  <c r="N72" i="60"/>
  <c r="D353" i="67"/>
  <c r="D410" i="67" s="1"/>
  <c r="D73" i="60"/>
  <c r="H353" i="67"/>
  <c r="H410" i="67" s="1"/>
  <c r="H73" i="60"/>
  <c r="L353" i="67"/>
  <c r="L410" i="67" s="1"/>
  <c r="L73" i="60"/>
  <c r="P353" i="67"/>
  <c r="P410" i="67" s="1"/>
  <c r="P73" i="60"/>
  <c r="E354" i="67"/>
  <c r="E411" i="67" s="1"/>
  <c r="E412" i="67"/>
  <c r="I354" i="67"/>
  <c r="I411" i="67" s="1"/>
  <c r="I412" i="67"/>
  <c r="M412" i="67"/>
  <c r="Q354" i="67"/>
  <c r="Q411" i="67" s="1"/>
  <c r="Q412" i="67"/>
  <c r="D358" i="67"/>
  <c r="H358" i="67"/>
  <c r="L358" i="67"/>
  <c r="P358" i="67"/>
  <c r="F359" i="67"/>
  <c r="F416" i="67" s="1"/>
  <c r="F79" i="60"/>
  <c r="J359" i="67"/>
  <c r="J416" i="67" s="1"/>
  <c r="J79" i="60"/>
  <c r="N359" i="67"/>
  <c r="N416" i="67" s="1"/>
  <c r="N79" i="60"/>
  <c r="G427" i="68"/>
  <c r="K427" i="68"/>
  <c r="O427" i="68"/>
  <c r="E428" i="68"/>
  <c r="E500" i="68" s="1"/>
  <c r="E84" i="60"/>
  <c r="I428" i="68"/>
  <c r="I500" i="68" s="1"/>
  <c r="I84" i="60"/>
  <c r="M428" i="68"/>
  <c r="M500" i="68" s="1"/>
  <c r="M84" i="60"/>
  <c r="Q428" i="68"/>
  <c r="Q500" i="68" s="1"/>
  <c r="Q84" i="60"/>
  <c r="D85" i="57"/>
  <c r="D430" i="68"/>
  <c r="D86" i="60"/>
  <c r="H85" i="57"/>
  <c r="H430" i="68"/>
  <c r="H86" i="60"/>
  <c r="L85" i="57"/>
  <c r="L430" i="68"/>
  <c r="L86" i="60"/>
  <c r="P85" i="57"/>
  <c r="P430" i="68"/>
  <c r="P86" i="60"/>
  <c r="G432" i="68"/>
  <c r="K432" i="68"/>
  <c r="O432" i="68"/>
  <c r="G89" i="57"/>
  <c r="F434" i="68"/>
  <c r="J434" i="68"/>
  <c r="N434" i="68"/>
  <c r="D435" i="68"/>
  <c r="D507" i="68" s="1"/>
  <c r="D91" i="60"/>
  <c r="H435" i="68"/>
  <c r="H507" i="68" s="1"/>
  <c r="H91" i="60"/>
  <c r="L435" i="68"/>
  <c r="L507" i="68" s="1"/>
  <c r="L91" i="60"/>
  <c r="P435" i="68"/>
  <c r="P507" i="68" s="1"/>
  <c r="P91" i="60"/>
  <c r="F436" i="68"/>
  <c r="J436" i="68"/>
  <c r="N436" i="68"/>
  <c r="N508" i="68" s="1"/>
  <c r="N92" i="60"/>
  <c r="F438" i="68"/>
  <c r="F94" i="60"/>
  <c r="J438" i="68"/>
  <c r="J94" i="60"/>
  <c r="N438" i="68"/>
  <c r="D439" i="68"/>
  <c r="D511" i="68" s="1"/>
  <c r="D95" i="60"/>
  <c r="H439" i="68"/>
  <c r="H511" i="68" s="1"/>
  <c r="H95" i="60"/>
  <c r="L439" i="68"/>
  <c r="L511" i="68" s="1"/>
  <c r="L95" i="60"/>
  <c r="P439" i="68"/>
  <c r="P511" i="68" s="1"/>
  <c r="P95" i="60"/>
  <c r="F440" i="68"/>
  <c r="F512" i="68" s="1"/>
  <c r="F96" i="60"/>
  <c r="J440" i="68"/>
  <c r="J512" i="68" s="1"/>
  <c r="J96" i="60"/>
  <c r="N440" i="68"/>
  <c r="N512" i="68" s="1"/>
  <c r="N96" i="60"/>
  <c r="D97" i="57"/>
  <c r="D97" i="60" s="1"/>
  <c r="D442" i="68"/>
  <c r="D98" i="60"/>
  <c r="H97" i="57"/>
  <c r="H97" i="60" s="1"/>
  <c r="H442" i="68"/>
  <c r="H98" i="60"/>
  <c r="L97" i="57"/>
  <c r="L442" i="68"/>
  <c r="L98" i="60"/>
  <c r="P97" i="57"/>
  <c r="P442" i="68"/>
  <c r="P98" i="60"/>
  <c r="F443" i="68"/>
  <c r="F515" i="68" s="1"/>
  <c r="F99" i="60"/>
  <c r="J443" i="68"/>
  <c r="J515" i="68" s="1"/>
  <c r="J99" i="60"/>
  <c r="N443" i="68"/>
  <c r="N515" i="68" s="1"/>
  <c r="N99" i="60"/>
  <c r="G445" i="68"/>
  <c r="G101" i="60"/>
  <c r="K445" i="68"/>
  <c r="K101" i="60"/>
  <c r="O445" i="68"/>
  <c r="O101" i="60"/>
  <c r="E446" i="68"/>
  <c r="E518" i="68" s="1"/>
  <c r="E102" i="60"/>
  <c r="I446" i="68"/>
  <c r="I518" i="68" s="1"/>
  <c r="I102" i="60"/>
  <c r="M446" i="68"/>
  <c r="M518" i="68" s="1"/>
  <c r="M102" i="60"/>
  <c r="Q446" i="68"/>
  <c r="Q518" i="68" s="1"/>
  <c r="Q102" i="60"/>
  <c r="G447" i="68"/>
  <c r="G519" i="68" s="1"/>
  <c r="G103" i="60"/>
  <c r="K447" i="68"/>
  <c r="K519" i="68" s="1"/>
  <c r="K103" i="60"/>
  <c r="O447" i="68"/>
  <c r="O519" i="68" s="1"/>
  <c r="O103" i="60"/>
  <c r="E106" i="57"/>
  <c r="E344" i="69"/>
  <c r="E107" i="60"/>
  <c r="I106" i="57"/>
  <c r="I344" i="69"/>
  <c r="I107" i="60"/>
  <c r="M106" i="57"/>
  <c r="M344" i="69"/>
  <c r="M107" i="60"/>
  <c r="Q106" i="57"/>
  <c r="Q344" i="69"/>
  <c r="Q107" i="60"/>
  <c r="G106" i="57"/>
  <c r="G345" i="69"/>
  <c r="G402" i="69" s="1"/>
  <c r="G108" i="60"/>
  <c r="K106" i="57"/>
  <c r="K345" i="69"/>
  <c r="K402" i="69" s="1"/>
  <c r="K108" i="60"/>
  <c r="O106" i="57"/>
  <c r="O345" i="69"/>
  <c r="O402" i="69" s="1"/>
  <c r="O108" i="60"/>
  <c r="E109" i="57"/>
  <c r="D347" i="69"/>
  <c r="D110" i="60"/>
  <c r="H347" i="69"/>
  <c r="H110" i="60"/>
  <c r="L347" i="69"/>
  <c r="L110" i="60"/>
  <c r="P347" i="69"/>
  <c r="P110" i="60"/>
  <c r="G349" i="69"/>
  <c r="G112" i="60"/>
  <c r="K349" i="69"/>
  <c r="K112" i="60"/>
  <c r="O349" i="69"/>
  <c r="O112" i="60"/>
  <c r="G113" i="57"/>
  <c r="D351" i="69"/>
  <c r="D114" i="60"/>
  <c r="H351" i="69"/>
  <c r="H114" i="60"/>
  <c r="L351" i="69"/>
  <c r="L114" i="60"/>
  <c r="P351" i="69"/>
  <c r="P114" i="60"/>
  <c r="F352" i="69"/>
  <c r="F409" i="69" s="1"/>
  <c r="F115" i="60"/>
  <c r="J352" i="69"/>
  <c r="J409" i="69" s="1"/>
  <c r="J115" i="60"/>
  <c r="N352" i="69"/>
  <c r="N409" i="69" s="1"/>
  <c r="N115" i="60"/>
  <c r="D353" i="69"/>
  <c r="D410" i="69" s="1"/>
  <c r="D116" i="60"/>
  <c r="H353" i="69"/>
  <c r="H410" i="69" s="1"/>
  <c r="H116" i="60"/>
  <c r="L353" i="69"/>
  <c r="L410" i="69" s="1"/>
  <c r="L116" i="60"/>
  <c r="P353" i="69"/>
  <c r="P410" i="69" s="1"/>
  <c r="P116" i="60"/>
  <c r="E117" i="57"/>
  <c r="E117" i="60" s="1"/>
  <c r="E355" i="69"/>
  <c r="I117" i="57"/>
  <c r="I117" i="60" s="1"/>
  <c r="I355" i="69"/>
  <c r="M117" i="57"/>
  <c r="M117" i="60" s="1"/>
  <c r="M355" i="69"/>
  <c r="Q117" i="57"/>
  <c r="Q117" i="60" s="1"/>
  <c r="Q355" i="69"/>
  <c r="G120" i="57"/>
  <c r="G358" i="69"/>
  <c r="G120" i="60"/>
  <c r="K120" i="57"/>
  <c r="K358" i="69"/>
  <c r="K120" i="60"/>
  <c r="O120" i="57"/>
  <c r="O358" i="69"/>
  <c r="O120" i="60"/>
  <c r="E344" i="70"/>
  <c r="E126" i="60"/>
  <c r="I344" i="70"/>
  <c r="I126" i="60"/>
  <c r="M344" i="70"/>
  <c r="M126" i="60"/>
  <c r="Q344" i="70"/>
  <c r="Q126" i="60"/>
  <c r="G345" i="70"/>
  <c r="G402" i="70" s="1"/>
  <c r="G127" i="60"/>
  <c r="K345" i="70"/>
  <c r="K402" i="70" s="1"/>
  <c r="K127" i="60"/>
  <c r="O345" i="70"/>
  <c r="O402" i="70" s="1"/>
  <c r="O127" i="60"/>
  <c r="G347" i="70"/>
  <c r="G129" i="60"/>
  <c r="K347" i="70"/>
  <c r="K129" i="60"/>
  <c r="O347" i="70"/>
  <c r="O129" i="60"/>
  <c r="F349" i="70"/>
  <c r="F131" i="60"/>
  <c r="J349" i="70"/>
  <c r="J131" i="60"/>
  <c r="N349" i="70"/>
  <c r="N131" i="60"/>
  <c r="G351" i="70"/>
  <c r="G133" i="60"/>
  <c r="K351" i="70"/>
  <c r="K133" i="60"/>
  <c r="O351" i="70"/>
  <c r="O133" i="60"/>
  <c r="E352" i="70"/>
  <c r="E409" i="70" s="1"/>
  <c r="E134" i="60"/>
  <c r="I352" i="70"/>
  <c r="I409" i="70" s="1"/>
  <c r="I134" i="60"/>
  <c r="M352" i="70"/>
  <c r="M409" i="70" s="1"/>
  <c r="M134" i="60"/>
  <c r="Q352" i="70"/>
  <c r="Q409" i="70" s="1"/>
  <c r="Q134" i="60"/>
  <c r="G353" i="70"/>
  <c r="G410" i="70" s="1"/>
  <c r="G135" i="60"/>
  <c r="K353" i="70"/>
  <c r="K410" i="70" s="1"/>
  <c r="K135" i="60"/>
  <c r="O353" i="70"/>
  <c r="O410" i="70" s="1"/>
  <c r="O135" i="60"/>
  <c r="K136" i="57"/>
  <c r="D355" i="70"/>
  <c r="D137" i="60"/>
  <c r="H355" i="70"/>
  <c r="H137" i="60"/>
  <c r="L355" i="70"/>
  <c r="L137" i="60"/>
  <c r="P355" i="70"/>
  <c r="P137" i="60"/>
  <c r="F356" i="70"/>
  <c r="F413" i="70" s="1"/>
  <c r="F138" i="60"/>
  <c r="J356" i="70"/>
  <c r="J413" i="70" s="1"/>
  <c r="J138" i="60"/>
  <c r="N356" i="70"/>
  <c r="N413" i="70" s="1"/>
  <c r="N138" i="60"/>
  <c r="E139" i="57"/>
  <c r="F139" i="57"/>
  <c r="F358" i="70"/>
  <c r="F140" i="60"/>
  <c r="F139" i="60"/>
  <c r="J139" i="57"/>
  <c r="J358" i="70"/>
  <c r="J140" i="60"/>
  <c r="J139" i="60"/>
  <c r="N139" i="57"/>
  <c r="N358" i="70"/>
  <c r="N140" i="60"/>
  <c r="N139" i="60"/>
  <c r="D359" i="70"/>
  <c r="D416" i="70" s="1"/>
  <c r="D141" i="60"/>
  <c r="H359" i="70"/>
  <c r="H416" i="70" s="1"/>
  <c r="H141" i="60"/>
  <c r="L359" i="70"/>
  <c r="L416" i="70" s="1"/>
  <c r="L141" i="60"/>
  <c r="P359" i="70"/>
  <c r="P416" i="70" s="1"/>
  <c r="P141" i="60"/>
  <c r="D144" i="57"/>
  <c r="D331" i="71"/>
  <c r="D145" i="60"/>
  <c r="H331" i="71"/>
  <c r="H145" i="60"/>
  <c r="L144" i="57"/>
  <c r="L331" i="71"/>
  <c r="L145" i="60"/>
  <c r="P331" i="71"/>
  <c r="P145" i="60"/>
  <c r="D333" i="71"/>
  <c r="D147" i="60"/>
  <c r="H333" i="71"/>
  <c r="H147" i="60"/>
  <c r="L333" i="71"/>
  <c r="L147" i="60"/>
  <c r="P146" i="57"/>
  <c r="P333" i="71"/>
  <c r="P147" i="60"/>
  <c r="E335" i="71"/>
  <c r="E149" i="60"/>
  <c r="I335" i="71"/>
  <c r="I149" i="60"/>
  <c r="M335" i="71"/>
  <c r="M149" i="60"/>
  <c r="Q335" i="71"/>
  <c r="Q149" i="60"/>
  <c r="E337" i="71"/>
  <c r="E151" i="60"/>
  <c r="I337" i="71"/>
  <c r="I151" i="60"/>
  <c r="M337" i="71"/>
  <c r="M151" i="60"/>
  <c r="Q337" i="71"/>
  <c r="Q151" i="60"/>
  <c r="G338" i="71"/>
  <c r="G392" i="71" s="1"/>
  <c r="G152" i="60"/>
  <c r="K338" i="71"/>
  <c r="K392" i="71" s="1"/>
  <c r="K152" i="60"/>
  <c r="O338" i="71"/>
  <c r="O392" i="71" s="1"/>
  <c r="O152" i="60"/>
  <c r="E339" i="71"/>
  <c r="E393" i="71" s="1"/>
  <c r="E153" i="60"/>
  <c r="I339" i="71"/>
  <c r="I393" i="71" s="1"/>
  <c r="I153" i="60"/>
  <c r="M339" i="71"/>
  <c r="M393" i="71" s="1"/>
  <c r="M153" i="60"/>
  <c r="Q339" i="71"/>
  <c r="Q393" i="71" s="1"/>
  <c r="Q153" i="60"/>
  <c r="F341" i="71"/>
  <c r="F395" i="71" s="1"/>
  <c r="F155" i="60"/>
  <c r="J341" i="71"/>
  <c r="J395" i="71" s="1"/>
  <c r="J155" i="60"/>
  <c r="N341" i="71"/>
  <c r="N395" i="71" s="1"/>
  <c r="N155" i="60"/>
  <c r="D342" i="71"/>
  <c r="D396" i="71" s="1"/>
  <c r="D156" i="60"/>
  <c r="H342" i="71"/>
  <c r="H396" i="71" s="1"/>
  <c r="H156" i="60"/>
  <c r="L342" i="71"/>
  <c r="L396" i="71" s="1"/>
  <c r="L156" i="60"/>
  <c r="P342" i="71"/>
  <c r="P396" i="71" s="1"/>
  <c r="P156" i="60"/>
  <c r="E157" i="57"/>
  <c r="E344" i="71"/>
  <c r="E157" i="60"/>
  <c r="I157" i="57"/>
  <c r="I344" i="71"/>
  <c r="I157" i="60"/>
  <c r="M157" i="57"/>
  <c r="M344" i="71"/>
  <c r="M157" i="60"/>
  <c r="Q157" i="57"/>
  <c r="Q344" i="71"/>
  <c r="Q157" i="60"/>
  <c r="F331" i="72"/>
  <c r="F163" i="60"/>
  <c r="J331" i="72"/>
  <c r="J163" i="60"/>
  <c r="N331" i="72"/>
  <c r="N163" i="60"/>
  <c r="F333" i="72"/>
  <c r="F165" i="60"/>
  <c r="J333" i="72"/>
  <c r="J165" i="60"/>
  <c r="N333" i="72"/>
  <c r="N165" i="60"/>
  <c r="E335" i="72"/>
  <c r="I335" i="72"/>
  <c r="M335" i="72"/>
  <c r="Q335" i="72"/>
  <c r="F337" i="72"/>
  <c r="F169" i="60"/>
  <c r="J337" i="72"/>
  <c r="J169" i="60"/>
  <c r="N337" i="72"/>
  <c r="N169" i="60"/>
  <c r="D338" i="72"/>
  <c r="D392" i="72" s="1"/>
  <c r="D170" i="60"/>
  <c r="H338" i="72"/>
  <c r="H392" i="72" s="1"/>
  <c r="H170" i="60"/>
  <c r="L168" i="57"/>
  <c r="L338" i="72"/>
  <c r="L392" i="72" s="1"/>
  <c r="L170" i="60"/>
  <c r="P338" i="72"/>
  <c r="P392" i="72" s="1"/>
  <c r="P170" i="60"/>
  <c r="F339" i="72"/>
  <c r="F393" i="72" s="1"/>
  <c r="F171" i="60"/>
  <c r="J339" i="72"/>
  <c r="J393" i="72" s="1"/>
  <c r="J171" i="60"/>
  <c r="N339" i="72"/>
  <c r="N393" i="72" s="1"/>
  <c r="N171" i="60"/>
  <c r="G341" i="72"/>
  <c r="G173" i="60"/>
  <c r="K341" i="72"/>
  <c r="K173" i="60"/>
  <c r="O341" i="72"/>
  <c r="O173" i="60"/>
  <c r="E342" i="72"/>
  <c r="E396" i="72" s="1"/>
  <c r="E174" i="60"/>
  <c r="I342" i="72"/>
  <c r="I396" i="72" s="1"/>
  <c r="I174" i="60"/>
  <c r="M342" i="72"/>
  <c r="M396" i="72" s="1"/>
  <c r="M174" i="60"/>
  <c r="Q342" i="72"/>
  <c r="Q396" i="72" s="1"/>
  <c r="Q174" i="60"/>
  <c r="G175" i="57"/>
  <c r="G344" i="72"/>
  <c r="G175" i="60"/>
  <c r="K175" i="57"/>
  <c r="K344" i="72"/>
  <c r="K175" i="60"/>
  <c r="O175" i="57"/>
  <c r="O344" i="72"/>
  <c r="O175" i="60"/>
  <c r="C102" i="58"/>
  <c r="C114" i="58"/>
  <c r="C140" i="58"/>
  <c r="J11" i="58"/>
  <c r="N11" i="58"/>
  <c r="J13" i="58"/>
  <c r="N13" i="58"/>
  <c r="P14" i="58"/>
  <c r="J21" i="58"/>
  <c r="H59" i="58"/>
  <c r="D92" i="58"/>
  <c r="L92" i="58"/>
  <c r="D94" i="58"/>
  <c r="L94" i="58"/>
  <c r="F95" i="58"/>
  <c r="J95" i="58"/>
  <c r="D102" i="58"/>
  <c r="H102" i="58"/>
  <c r="L102" i="58"/>
  <c r="P102" i="58"/>
  <c r="F114" i="58"/>
  <c r="J114" i="58"/>
  <c r="N114" i="58"/>
  <c r="D115" i="58"/>
  <c r="H115" i="58"/>
  <c r="L115" i="58"/>
  <c r="P115" i="58"/>
  <c r="D140" i="58"/>
  <c r="L140" i="58"/>
  <c r="F149" i="58"/>
  <c r="J149" i="58"/>
  <c r="N149" i="58"/>
  <c r="F151" i="58"/>
  <c r="J151" i="58"/>
  <c r="N151" i="58"/>
  <c r="D152" i="58"/>
  <c r="H152" i="58"/>
  <c r="L152" i="58"/>
  <c r="P152" i="58"/>
  <c r="D158" i="58"/>
  <c r="H158" i="58"/>
  <c r="L158" i="58"/>
  <c r="P158" i="58"/>
  <c r="D167" i="58"/>
  <c r="H167" i="58"/>
  <c r="L167" i="58"/>
  <c r="P167" i="58"/>
  <c r="D169" i="58"/>
  <c r="H169" i="58"/>
  <c r="L169" i="58"/>
  <c r="P169" i="58"/>
  <c r="F170" i="58"/>
  <c r="J170" i="58"/>
  <c r="N170" i="58"/>
  <c r="F176" i="58"/>
  <c r="J176" i="58"/>
  <c r="N176" i="58"/>
  <c r="C92" i="59"/>
  <c r="C112" i="59"/>
  <c r="C140" i="59"/>
  <c r="C176" i="59"/>
  <c r="J11" i="59"/>
  <c r="N11" i="59"/>
  <c r="J13" i="59"/>
  <c r="N13" i="59"/>
  <c r="P14" i="59"/>
  <c r="J21" i="59"/>
  <c r="D92" i="59"/>
  <c r="L92" i="59"/>
  <c r="D94" i="59"/>
  <c r="L94" i="59"/>
  <c r="F95" i="59"/>
  <c r="J95" i="59"/>
  <c r="I102" i="59"/>
  <c r="G112" i="59"/>
  <c r="E114" i="59"/>
  <c r="P114" i="59"/>
  <c r="G115" i="59"/>
  <c r="I121" i="59"/>
  <c r="N140" i="59"/>
  <c r="H149" i="59"/>
  <c r="G151" i="59"/>
  <c r="L151" i="59"/>
  <c r="I152" i="59"/>
  <c r="N152" i="59"/>
  <c r="E158" i="59"/>
  <c r="J158" i="59"/>
  <c r="M167" i="59"/>
  <c r="K169" i="59"/>
  <c r="Q169" i="59"/>
  <c r="M170" i="59"/>
  <c r="I176" i="59"/>
  <c r="O176" i="59"/>
  <c r="C41" i="60"/>
  <c r="C56" i="60"/>
  <c r="C76" i="60"/>
  <c r="C84" i="60"/>
  <c r="C91" i="60"/>
  <c r="C96" i="60"/>
  <c r="C116" i="60"/>
  <c r="C131" i="60"/>
  <c r="C176" i="60"/>
  <c r="G6" i="60"/>
  <c r="L6" i="60"/>
  <c r="Q6" i="60"/>
  <c r="H8" i="60"/>
  <c r="I11" i="60"/>
  <c r="N11" i="60"/>
  <c r="M13" i="60"/>
  <c r="I14" i="60"/>
  <c r="O14" i="60"/>
  <c r="K15" i="60"/>
  <c r="Q15" i="60"/>
  <c r="J17" i="60"/>
  <c r="O17" i="60"/>
  <c r="L18" i="60"/>
  <c r="Q18" i="60"/>
  <c r="G21" i="60"/>
  <c r="I22" i="60"/>
  <c r="O22" i="60"/>
  <c r="D27" i="60"/>
  <c r="O27" i="60"/>
  <c r="F29" i="60"/>
  <c r="K29" i="60"/>
  <c r="E34" i="60"/>
  <c r="P34" i="60"/>
  <c r="G35" i="60"/>
  <c r="F37" i="60"/>
  <c r="K37" i="60"/>
  <c r="H38" i="60"/>
  <c r="M38" i="60"/>
  <c r="I41" i="60"/>
  <c r="N41" i="60"/>
  <c r="I46" i="60"/>
  <c r="N46" i="60"/>
  <c r="E48" i="60"/>
  <c r="P48" i="60"/>
  <c r="F53" i="60"/>
  <c r="E54" i="60"/>
  <c r="Q60" i="60"/>
  <c r="I65" i="60"/>
  <c r="G72" i="60"/>
  <c r="I73" i="60"/>
  <c r="M75" i="60"/>
  <c r="O76" i="60"/>
  <c r="E79" i="60"/>
  <c r="P84" i="60"/>
  <c r="G86" i="60"/>
  <c r="Q91" i="60"/>
  <c r="K96" i="60"/>
  <c r="O98" i="60"/>
  <c r="Q99" i="60"/>
  <c r="E110" i="60"/>
  <c r="O115" i="60"/>
  <c r="Q116" i="60"/>
  <c r="E118" i="60"/>
  <c r="G119" i="60"/>
  <c r="K121" i="60"/>
  <c r="M122" i="60"/>
  <c r="M131" i="60"/>
  <c r="K138" i="60"/>
  <c r="M139" i="60"/>
  <c r="Q141" i="60"/>
  <c r="G145" i="60"/>
  <c r="K147" i="60"/>
  <c r="M156" i="60"/>
  <c r="Q158" i="60"/>
  <c r="I163" i="60"/>
  <c r="M165" i="60"/>
  <c r="Q167" i="60"/>
  <c r="E169" i="60"/>
  <c r="G170" i="60"/>
  <c r="I171" i="60"/>
  <c r="E177" i="60"/>
  <c r="C19" i="54"/>
  <c r="C335" i="64"/>
  <c r="C28" i="54"/>
  <c r="C290" i="65"/>
  <c r="C39" i="54"/>
  <c r="C302" i="65"/>
  <c r="C300" i="65" s="1"/>
  <c r="C55" i="54"/>
  <c r="C298" i="66"/>
  <c r="C63" i="54"/>
  <c r="C287" i="67"/>
  <c r="C74" i="54"/>
  <c r="C299" i="67"/>
  <c r="C82" i="54"/>
  <c r="C356" i="68"/>
  <c r="C89" i="54"/>
  <c r="C363" i="68"/>
  <c r="C120" i="54"/>
  <c r="C302" i="69"/>
  <c r="C276" i="71"/>
  <c r="C150" i="54"/>
  <c r="C150" i="58" s="1"/>
  <c r="C284" i="71"/>
  <c r="C157" i="54"/>
  <c r="C290" i="71"/>
  <c r="C172" i="54"/>
  <c r="C287" i="72"/>
  <c r="D318" i="64"/>
  <c r="L4" i="54"/>
  <c r="L319" i="64"/>
  <c r="P318" i="64"/>
  <c r="E7" i="54"/>
  <c r="E322" i="64"/>
  <c r="E321" i="64" s="1"/>
  <c r="I7" i="54"/>
  <c r="I322" i="64"/>
  <c r="I321" i="64" s="1"/>
  <c r="M7" i="54"/>
  <c r="M322" i="64"/>
  <c r="M321" i="64" s="1"/>
  <c r="Q7" i="54"/>
  <c r="Q322" i="64"/>
  <c r="H367" i="64"/>
  <c r="F326" i="64"/>
  <c r="J411" i="64"/>
  <c r="N411" i="64"/>
  <c r="D326" i="64"/>
  <c r="D16" i="54"/>
  <c r="D331" i="64"/>
  <c r="H330" i="64"/>
  <c r="L330" i="64"/>
  <c r="P16" i="54"/>
  <c r="P331" i="64"/>
  <c r="J16" i="54"/>
  <c r="J332" i="64"/>
  <c r="D333" i="64"/>
  <c r="H333" i="64"/>
  <c r="P19" i="54"/>
  <c r="P334" i="64"/>
  <c r="F25" i="54"/>
  <c r="F287" i="65"/>
  <c r="J286" i="65"/>
  <c r="N25" i="54"/>
  <c r="N287" i="65"/>
  <c r="D25" i="54"/>
  <c r="D288" i="65"/>
  <c r="H25" i="54"/>
  <c r="H288" i="65"/>
  <c r="H286" i="65" s="1"/>
  <c r="L25" i="54"/>
  <c r="L288" i="65"/>
  <c r="D28" i="54"/>
  <c r="D290" i="65"/>
  <c r="H28" i="54"/>
  <c r="H290" i="65"/>
  <c r="L28" i="54"/>
  <c r="L290" i="65"/>
  <c r="P28" i="54"/>
  <c r="P290" i="65"/>
  <c r="P328" i="65" s="1"/>
  <c r="D292" i="65"/>
  <c r="H292" i="65"/>
  <c r="H330" i="65" s="1"/>
  <c r="L292" i="65"/>
  <c r="P292" i="65"/>
  <c r="P330" i="65" s="1"/>
  <c r="D32" i="54"/>
  <c r="D294" i="65"/>
  <c r="D332" i="65" s="1"/>
  <c r="H32" i="54"/>
  <c r="H294" i="65"/>
  <c r="H332" i="65" s="1"/>
  <c r="L32" i="54"/>
  <c r="L294" i="65"/>
  <c r="P32" i="54"/>
  <c r="P294" i="65"/>
  <c r="F32" i="54"/>
  <c r="F295" i="65"/>
  <c r="F333" i="65" s="1"/>
  <c r="N32" i="54"/>
  <c r="N295" i="65"/>
  <c r="D36" i="54"/>
  <c r="D298" i="65"/>
  <c r="H36" i="54"/>
  <c r="H298" i="65"/>
  <c r="L36" i="54"/>
  <c r="L298" i="65"/>
  <c r="P36" i="54"/>
  <c r="P298" i="65"/>
  <c r="F36" i="54"/>
  <c r="F299" i="65"/>
  <c r="F337" i="65" s="1"/>
  <c r="N36" i="54"/>
  <c r="N299" i="65"/>
  <c r="N337" i="65" s="1"/>
  <c r="D300" i="65"/>
  <c r="H300" i="65"/>
  <c r="L300" i="65"/>
  <c r="P300" i="65"/>
  <c r="F340" i="65"/>
  <c r="D286" i="66"/>
  <c r="H286" i="66"/>
  <c r="P286" i="66"/>
  <c r="F289" i="66"/>
  <c r="J289" i="66"/>
  <c r="N289" i="66"/>
  <c r="F332" i="66"/>
  <c r="J293" i="66"/>
  <c r="J334" i="66"/>
  <c r="F297" i="66"/>
  <c r="J297" i="66"/>
  <c r="L297" i="66"/>
  <c r="F58" i="54"/>
  <c r="F301" i="66"/>
  <c r="F339" i="66" s="1"/>
  <c r="J58" i="54"/>
  <c r="J301" i="66"/>
  <c r="N58" i="54"/>
  <c r="N301" i="66"/>
  <c r="D300" i="66"/>
  <c r="L300" i="66"/>
  <c r="P300" i="66"/>
  <c r="F63" i="54"/>
  <c r="F287" i="67"/>
  <c r="J63" i="54"/>
  <c r="J287" i="67"/>
  <c r="J325" i="67" s="1"/>
  <c r="N63" i="54"/>
  <c r="N287" i="67"/>
  <c r="D63" i="54"/>
  <c r="D288" i="67"/>
  <c r="H326" i="67"/>
  <c r="L63" i="54"/>
  <c r="L288" i="67"/>
  <c r="L326" i="67" s="1"/>
  <c r="D66" i="54"/>
  <c r="D290" i="67"/>
  <c r="H66" i="54"/>
  <c r="H290" i="67"/>
  <c r="L66" i="54"/>
  <c r="L290" i="67"/>
  <c r="P66" i="54"/>
  <c r="P290" i="67"/>
  <c r="F70" i="54"/>
  <c r="F294" i="67"/>
  <c r="J70" i="54"/>
  <c r="J294" i="67"/>
  <c r="J332" i="67" s="1"/>
  <c r="N70" i="54"/>
  <c r="N294" i="67"/>
  <c r="F74" i="54"/>
  <c r="F298" i="67"/>
  <c r="J74" i="54"/>
  <c r="J298" i="67"/>
  <c r="N74" i="54"/>
  <c r="N298" i="67"/>
  <c r="D74" i="54"/>
  <c r="D299" i="67"/>
  <c r="H74" i="54"/>
  <c r="H299" i="67"/>
  <c r="H297" i="67" s="1"/>
  <c r="L74" i="54"/>
  <c r="L299" i="67"/>
  <c r="L297" i="67" s="1"/>
  <c r="F354" i="68"/>
  <c r="J354" i="68"/>
  <c r="N354" i="68"/>
  <c r="F85" i="54"/>
  <c r="F358" i="68"/>
  <c r="J85" i="54"/>
  <c r="J358" i="68"/>
  <c r="J406" i="68" s="1"/>
  <c r="N85" i="54"/>
  <c r="N358" i="68"/>
  <c r="F89" i="54"/>
  <c r="F362" i="68"/>
  <c r="J89" i="54"/>
  <c r="J362" i="68"/>
  <c r="N89" i="54"/>
  <c r="N362" i="68"/>
  <c r="N361" i="68" s="1"/>
  <c r="D89" i="54"/>
  <c r="D363" i="68"/>
  <c r="H89" i="54"/>
  <c r="H363" i="68"/>
  <c r="H361" i="68" s="1"/>
  <c r="L89" i="54"/>
  <c r="L363" i="68"/>
  <c r="D462" i="68"/>
  <c r="H365" i="68"/>
  <c r="L462" i="68"/>
  <c r="P365" i="68"/>
  <c r="P369" i="68"/>
  <c r="D100" i="54"/>
  <c r="D373" i="68"/>
  <c r="H100" i="54"/>
  <c r="H373" i="68"/>
  <c r="L100" i="54"/>
  <c r="L373" i="68"/>
  <c r="P100" i="54"/>
  <c r="P373" i="68"/>
  <c r="F100" i="54"/>
  <c r="F374" i="68"/>
  <c r="F470" i="68" s="1"/>
  <c r="J100" i="54"/>
  <c r="J374" i="68"/>
  <c r="J470" i="68" s="1"/>
  <c r="N100" i="54"/>
  <c r="N374" i="68"/>
  <c r="N470" i="68" s="1"/>
  <c r="F106" i="54"/>
  <c r="F287" i="69"/>
  <c r="J106" i="54"/>
  <c r="J287" i="69"/>
  <c r="N106" i="54"/>
  <c r="N287" i="69"/>
  <c r="D109" i="54"/>
  <c r="D290" i="69"/>
  <c r="H109" i="54"/>
  <c r="H290" i="69"/>
  <c r="L109" i="54"/>
  <c r="L290" i="69"/>
  <c r="L328" i="69" s="1"/>
  <c r="P109" i="54"/>
  <c r="P290" i="69"/>
  <c r="F292" i="69"/>
  <c r="J292" i="69"/>
  <c r="N292" i="69"/>
  <c r="L370" i="69"/>
  <c r="F117" i="54"/>
  <c r="F298" i="69"/>
  <c r="J117" i="54"/>
  <c r="J111" i="54" s="1"/>
  <c r="J298" i="69"/>
  <c r="N117" i="54"/>
  <c r="N298" i="69"/>
  <c r="D117" i="54"/>
  <c r="D299" i="69"/>
  <c r="L117" i="54"/>
  <c r="L299" i="69"/>
  <c r="D120" i="54"/>
  <c r="D301" i="69"/>
  <c r="H120" i="54"/>
  <c r="H301" i="69"/>
  <c r="L120" i="54"/>
  <c r="L301" i="69"/>
  <c r="P120" i="54"/>
  <c r="P301" i="69"/>
  <c r="F120" i="54"/>
  <c r="F302" i="69"/>
  <c r="N120" i="54"/>
  <c r="N302" i="69"/>
  <c r="F286" i="70"/>
  <c r="J286" i="70"/>
  <c r="N286" i="70"/>
  <c r="F128" i="54"/>
  <c r="F290" i="70"/>
  <c r="J128" i="54"/>
  <c r="J290" i="70"/>
  <c r="N128" i="54"/>
  <c r="N290" i="70"/>
  <c r="F132" i="54"/>
  <c r="F294" i="70"/>
  <c r="J132" i="54"/>
  <c r="J294" i="70"/>
  <c r="N132" i="54"/>
  <c r="N294" i="70"/>
  <c r="D132" i="54"/>
  <c r="D295" i="70"/>
  <c r="D293" i="70" s="1"/>
  <c r="L132" i="54"/>
  <c r="L295" i="70"/>
  <c r="F334" i="70"/>
  <c r="D297" i="70"/>
  <c r="L297" i="70"/>
  <c r="F300" i="70"/>
  <c r="D144" i="54"/>
  <c r="D277" i="71"/>
  <c r="H144" i="54"/>
  <c r="H277" i="71"/>
  <c r="L144" i="54"/>
  <c r="L277" i="71"/>
  <c r="P144" i="54"/>
  <c r="P277" i="71"/>
  <c r="D146" i="54"/>
  <c r="D279" i="71"/>
  <c r="H146" i="54"/>
  <c r="H279" i="71"/>
  <c r="L146" i="54"/>
  <c r="L279" i="71"/>
  <c r="P146" i="54"/>
  <c r="P279" i="71"/>
  <c r="D281" i="71"/>
  <c r="H281" i="71"/>
  <c r="L281" i="71"/>
  <c r="P281" i="71"/>
  <c r="D150" i="54"/>
  <c r="D150" i="58" s="1"/>
  <c r="D283" i="71"/>
  <c r="H150" i="54"/>
  <c r="H150" i="58" s="1"/>
  <c r="H283" i="71"/>
  <c r="L150" i="54"/>
  <c r="L150" i="58" s="1"/>
  <c r="L283" i="71"/>
  <c r="P150" i="54"/>
  <c r="P150" i="58" s="1"/>
  <c r="P283" i="71"/>
  <c r="F150" i="54"/>
  <c r="F284" i="71"/>
  <c r="F356" i="71" s="1"/>
  <c r="N150" i="54"/>
  <c r="N284" i="71"/>
  <c r="N356" i="71" s="1"/>
  <c r="D154" i="54"/>
  <c r="D287" i="71"/>
  <c r="H154" i="54"/>
  <c r="H287" i="71"/>
  <c r="L154" i="54"/>
  <c r="L287" i="71"/>
  <c r="P154" i="54"/>
  <c r="P287" i="71"/>
  <c r="F154" i="54"/>
  <c r="F288" i="71"/>
  <c r="N154" i="54"/>
  <c r="N288" i="71"/>
  <c r="D289" i="71"/>
  <c r="D362" i="71"/>
  <c r="H276" i="72"/>
  <c r="P276" i="72"/>
  <c r="F164" i="54"/>
  <c r="F279" i="72"/>
  <c r="J164" i="54"/>
  <c r="J279" i="72"/>
  <c r="N164" i="54"/>
  <c r="N279" i="72"/>
  <c r="F281" i="72"/>
  <c r="J281" i="72"/>
  <c r="N281" i="72"/>
  <c r="D355" i="72"/>
  <c r="H355" i="72"/>
  <c r="L355" i="72"/>
  <c r="P355" i="72"/>
  <c r="H286" i="72"/>
  <c r="P286" i="72"/>
  <c r="D175" i="54"/>
  <c r="D290" i="72"/>
  <c r="H175" i="54"/>
  <c r="H290" i="72"/>
  <c r="H362" i="72" s="1"/>
  <c r="L175" i="54"/>
  <c r="L290" i="72"/>
  <c r="P175" i="54"/>
  <c r="P290" i="72"/>
  <c r="P362" i="72" s="1"/>
  <c r="F175" i="54"/>
  <c r="F291" i="72"/>
  <c r="J175" i="54"/>
  <c r="J291" i="72"/>
  <c r="J289" i="72" s="1"/>
  <c r="N175" i="54"/>
  <c r="N291" i="72"/>
  <c r="C342" i="64"/>
  <c r="C363" i="64" s="1"/>
  <c r="C364" i="64"/>
  <c r="C376" i="64"/>
  <c r="C354" i="64"/>
  <c r="C326" i="65"/>
  <c r="C333" i="65"/>
  <c r="C39" i="55"/>
  <c r="C320" i="65"/>
  <c r="C328" i="66"/>
  <c r="C308" i="66"/>
  <c r="C334" i="66"/>
  <c r="C340" i="66"/>
  <c r="C330" i="67"/>
  <c r="C316" i="67"/>
  <c r="C336" i="67"/>
  <c r="C82" i="55"/>
  <c r="C379" i="68"/>
  <c r="C410" i="68"/>
  <c r="C415" i="68"/>
  <c r="C487" i="68"/>
  <c r="C421" i="68"/>
  <c r="C326" i="69"/>
  <c r="C333" i="69"/>
  <c r="C390" i="69"/>
  <c r="C339" i="69"/>
  <c r="C396" i="69"/>
  <c r="C319" i="69"/>
  <c r="C334" i="70"/>
  <c r="C340" i="70"/>
  <c r="C373" i="71"/>
  <c r="C300" i="71"/>
  <c r="C319" i="71"/>
  <c r="C324" i="71"/>
  <c r="C321" i="72"/>
  <c r="C327" i="72"/>
  <c r="F4" i="55"/>
  <c r="F340" i="64"/>
  <c r="J339" i="64"/>
  <c r="N4" i="55"/>
  <c r="N340" i="64"/>
  <c r="D362" i="64"/>
  <c r="L362" i="64"/>
  <c r="P362" i="64"/>
  <c r="D342" i="64"/>
  <c r="H342" i="64"/>
  <c r="H364" i="64"/>
  <c r="L342" i="64"/>
  <c r="L363" i="64" s="1"/>
  <c r="L364" i="64"/>
  <c r="P7" i="55"/>
  <c r="P343" i="64"/>
  <c r="E366" i="64"/>
  <c r="I366" i="64"/>
  <c r="M366" i="64"/>
  <c r="Q366" i="64"/>
  <c r="G367" i="64"/>
  <c r="K367" i="64"/>
  <c r="K430" i="64"/>
  <c r="O430" i="64"/>
  <c r="O367" i="64"/>
  <c r="G347" i="64"/>
  <c r="G369" i="64"/>
  <c r="K432" i="64"/>
  <c r="K347" i="64"/>
  <c r="K369" i="64"/>
  <c r="O432" i="64"/>
  <c r="O369" i="64"/>
  <c r="E370" i="64"/>
  <c r="E433" i="64"/>
  <c r="I370" i="64"/>
  <c r="I433" i="64"/>
  <c r="M433" i="64"/>
  <c r="M370" i="64"/>
  <c r="Q433" i="64"/>
  <c r="Q370" i="64"/>
  <c r="O371" i="64"/>
  <c r="K351" i="64"/>
  <c r="O373" i="64"/>
  <c r="F354" i="64"/>
  <c r="J376" i="64"/>
  <c r="N354" i="64"/>
  <c r="N376" i="64"/>
  <c r="D377" i="64"/>
  <c r="H377" i="64"/>
  <c r="P377" i="64"/>
  <c r="F378" i="64"/>
  <c r="J378" i="64"/>
  <c r="N378" i="64"/>
  <c r="E25" i="55"/>
  <c r="E306" i="65"/>
  <c r="I25" i="55"/>
  <c r="I306" i="65"/>
  <c r="M25" i="55"/>
  <c r="M306" i="65"/>
  <c r="Q25" i="55"/>
  <c r="Q306" i="65"/>
  <c r="G305" i="65"/>
  <c r="G326" i="65"/>
  <c r="O326" i="65"/>
  <c r="J308" i="65"/>
  <c r="J328" i="65"/>
  <c r="N308" i="65"/>
  <c r="N328" i="65"/>
  <c r="I330" i="65"/>
  <c r="Q330" i="65"/>
  <c r="E312" i="65"/>
  <c r="I312" i="65"/>
  <c r="I332" i="65"/>
  <c r="Q332" i="65"/>
  <c r="Q312" i="65"/>
  <c r="D36" i="55"/>
  <c r="D317" i="65"/>
  <c r="H316" i="65"/>
  <c r="L36" i="55"/>
  <c r="L317" i="65"/>
  <c r="P316" i="65"/>
  <c r="F39" i="55"/>
  <c r="F320" i="65"/>
  <c r="J339" i="65"/>
  <c r="J319" i="65"/>
  <c r="N39" i="55"/>
  <c r="N320" i="65"/>
  <c r="D340" i="65"/>
  <c r="H340" i="65"/>
  <c r="L340" i="65"/>
  <c r="P340" i="65"/>
  <c r="D305" i="66"/>
  <c r="D325" i="66"/>
  <c r="L325" i="66"/>
  <c r="J326" i="66"/>
  <c r="E308" i="66"/>
  <c r="I308" i="66"/>
  <c r="M308" i="66"/>
  <c r="Q308" i="66"/>
  <c r="F312" i="66"/>
  <c r="J332" i="66"/>
  <c r="J312" i="66"/>
  <c r="N332" i="66"/>
  <c r="D333" i="66"/>
  <c r="H333" i="66"/>
  <c r="L312" i="66"/>
  <c r="L333" i="66"/>
  <c r="P333" i="66"/>
  <c r="F334" i="66"/>
  <c r="N334" i="66"/>
  <c r="E316" i="66"/>
  <c r="I316" i="66"/>
  <c r="M316" i="66"/>
  <c r="Q316" i="66"/>
  <c r="K337" i="66"/>
  <c r="O316" i="66"/>
  <c r="G319" i="66"/>
  <c r="K396" i="66"/>
  <c r="K319" i="66"/>
  <c r="K339" i="66"/>
  <c r="O319" i="66"/>
  <c r="M340" i="66"/>
  <c r="F63" i="55"/>
  <c r="F306" i="67"/>
  <c r="J305" i="67"/>
  <c r="N63" i="55"/>
  <c r="N306" i="67"/>
  <c r="P326" i="67"/>
  <c r="D308" i="67"/>
  <c r="P66" i="55"/>
  <c r="P309" i="67"/>
  <c r="E330" i="67"/>
  <c r="Q330" i="67"/>
  <c r="D312" i="67"/>
  <c r="D332" i="67"/>
  <c r="L312" i="67"/>
  <c r="L332" i="67"/>
  <c r="P332" i="67"/>
  <c r="P312" i="67"/>
  <c r="F333" i="67"/>
  <c r="N333" i="67"/>
  <c r="D334" i="67"/>
  <c r="H334" i="67"/>
  <c r="L334" i="67"/>
  <c r="P334" i="67"/>
  <c r="E336" i="67"/>
  <c r="E316" i="67"/>
  <c r="I336" i="67"/>
  <c r="I316" i="67"/>
  <c r="M336" i="67"/>
  <c r="M316" i="67"/>
  <c r="Q316" i="67"/>
  <c r="G337" i="67"/>
  <c r="K337" i="67"/>
  <c r="O337" i="67"/>
  <c r="D319" i="67"/>
  <c r="H319" i="67"/>
  <c r="L319" i="67"/>
  <c r="P319" i="67"/>
  <c r="F378" i="68"/>
  <c r="F403" i="68"/>
  <c r="J378" i="68"/>
  <c r="J403" i="68"/>
  <c r="N403" i="68"/>
  <c r="D404" i="68"/>
  <c r="H404" i="68"/>
  <c r="L404" i="68"/>
  <c r="P404" i="68"/>
  <c r="G85" i="55"/>
  <c r="G382" i="68"/>
  <c r="K85" i="55"/>
  <c r="K382" i="68"/>
  <c r="O85" i="55"/>
  <c r="O382" i="68"/>
  <c r="E408" i="68"/>
  <c r="M408" i="68"/>
  <c r="Q408" i="68"/>
  <c r="D89" i="55"/>
  <c r="D386" i="68"/>
  <c r="H385" i="68"/>
  <c r="H410" i="68"/>
  <c r="L89" i="55"/>
  <c r="L386" i="68"/>
  <c r="P410" i="68"/>
  <c r="P385" i="68"/>
  <c r="F411" i="68"/>
  <c r="J411" i="68"/>
  <c r="N411" i="68"/>
  <c r="D412" i="68"/>
  <c r="D484" i="68"/>
  <c r="H412" i="68"/>
  <c r="L412" i="68"/>
  <c r="L484" i="68"/>
  <c r="P412" i="68"/>
  <c r="E486" i="68"/>
  <c r="E414" i="68"/>
  <c r="E389" i="68"/>
  <c r="I389" i="68"/>
  <c r="M414" i="68"/>
  <c r="M486" i="68"/>
  <c r="M389" i="68"/>
  <c r="Q389" i="68"/>
  <c r="G415" i="68"/>
  <c r="G487" i="68"/>
  <c r="K415" i="68"/>
  <c r="K487" i="68"/>
  <c r="Q416" i="68"/>
  <c r="F97" i="55"/>
  <c r="F394" i="68"/>
  <c r="J97" i="55"/>
  <c r="J394" i="68"/>
  <c r="N97" i="55"/>
  <c r="N394" i="68"/>
  <c r="D419" i="68"/>
  <c r="H97" i="55"/>
  <c r="H395" i="68"/>
  <c r="P419" i="68"/>
  <c r="G421" i="68"/>
  <c r="G396" i="68"/>
  <c r="K396" i="68"/>
  <c r="K421" i="68"/>
  <c r="O421" i="68"/>
  <c r="O396" i="68"/>
  <c r="E422" i="68"/>
  <c r="E494" i="68"/>
  <c r="I422" i="68"/>
  <c r="I494" i="68"/>
  <c r="M422" i="68"/>
  <c r="M494" i="68"/>
  <c r="Q422" i="68"/>
  <c r="Q494" i="68"/>
  <c r="G423" i="68"/>
  <c r="K423" i="68"/>
  <c r="O423" i="68"/>
  <c r="D106" i="55"/>
  <c r="D306" i="69"/>
  <c r="H305" i="69"/>
  <c r="H324" i="69" s="1"/>
  <c r="H325" i="69"/>
  <c r="L106" i="55"/>
  <c r="L306" i="69"/>
  <c r="P106" i="55"/>
  <c r="P306" i="69"/>
  <c r="F326" i="69"/>
  <c r="J106" i="55"/>
  <c r="J307" i="69"/>
  <c r="N326" i="69"/>
  <c r="F109" i="55"/>
  <c r="F309" i="69"/>
  <c r="J309" i="69"/>
  <c r="N109" i="55"/>
  <c r="N309" i="69"/>
  <c r="D311" i="69"/>
  <c r="H311" i="69"/>
  <c r="L311" i="69"/>
  <c r="P311" i="69"/>
  <c r="F113" i="55"/>
  <c r="F113" i="59" s="1"/>
  <c r="F313" i="69"/>
  <c r="F114" i="59"/>
  <c r="J113" i="55"/>
  <c r="J113" i="59" s="1"/>
  <c r="J313" i="69"/>
  <c r="J114" i="59"/>
  <c r="N113" i="55"/>
  <c r="N113" i="59" s="1"/>
  <c r="N313" i="69"/>
  <c r="N114" i="59"/>
  <c r="D314" i="69"/>
  <c r="D312" i="69" s="1"/>
  <c r="D115" i="59"/>
  <c r="H314" i="69"/>
  <c r="H312" i="69" s="1"/>
  <c r="H115" i="59"/>
  <c r="L314" i="69"/>
  <c r="L115" i="59"/>
  <c r="P314" i="69"/>
  <c r="P312" i="69" s="1"/>
  <c r="P115" i="59"/>
  <c r="F315" i="69"/>
  <c r="J315" i="69"/>
  <c r="J334" i="69" s="1"/>
  <c r="N315" i="69"/>
  <c r="D336" i="69"/>
  <c r="D316" i="69"/>
  <c r="H336" i="69"/>
  <c r="L336" i="69"/>
  <c r="L316" i="69"/>
  <c r="P316" i="69"/>
  <c r="P336" i="69"/>
  <c r="F337" i="69"/>
  <c r="J337" i="69"/>
  <c r="N337" i="69"/>
  <c r="F320" i="69"/>
  <c r="J320" i="69"/>
  <c r="N320" i="69"/>
  <c r="D340" i="69"/>
  <c r="H340" i="69"/>
  <c r="L340" i="69"/>
  <c r="P340" i="69"/>
  <c r="D125" i="55"/>
  <c r="D306" i="70"/>
  <c r="H125" i="55"/>
  <c r="H306" i="70"/>
  <c r="L125" i="55"/>
  <c r="L306" i="70"/>
  <c r="P125" i="55"/>
  <c r="P306" i="70"/>
  <c r="F326" i="70"/>
  <c r="J326" i="70"/>
  <c r="N326" i="70"/>
  <c r="D308" i="70"/>
  <c r="D328" i="70"/>
  <c r="H308" i="70"/>
  <c r="H328" i="70"/>
  <c r="L308" i="70"/>
  <c r="L327" i="70" s="1"/>
  <c r="L328" i="70"/>
  <c r="P308" i="70"/>
  <c r="P327" i="70" s="1"/>
  <c r="F311" i="70"/>
  <c r="J311" i="70"/>
  <c r="N311" i="70"/>
  <c r="D332" i="70"/>
  <c r="H312" i="70"/>
  <c r="H332" i="70"/>
  <c r="L332" i="70"/>
  <c r="F333" i="70"/>
  <c r="J333" i="70"/>
  <c r="N333" i="70"/>
  <c r="D334" i="70"/>
  <c r="H334" i="70"/>
  <c r="L334" i="70"/>
  <c r="P334" i="70"/>
  <c r="D316" i="70"/>
  <c r="D336" i="70"/>
  <c r="H336" i="70"/>
  <c r="H316" i="70"/>
  <c r="L336" i="70"/>
  <c r="P336" i="70"/>
  <c r="P316" i="70"/>
  <c r="F337" i="70"/>
  <c r="J337" i="70"/>
  <c r="N337" i="70"/>
  <c r="D139" i="55"/>
  <c r="D320" i="70"/>
  <c r="D140" i="59"/>
  <c r="H139" i="55"/>
  <c r="H320" i="70"/>
  <c r="L139" i="55"/>
  <c r="L320" i="70"/>
  <c r="L140" i="59"/>
  <c r="P139" i="55"/>
  <c r="P320" i="70"/>
  <c r="F139" i="55"/>
  <c r="F321" i="70"/>
  <c r="J321" i="70"/>
  <c r="N139" i="55"/>
  <c r="N321" i="70"/>
  <c r="D144" i="55"/>
  <c r="D295" i="71"/>
  <c r="H144" i="55"/>
  <c r="H295" i="71"/>
  <c r="L144" i="55"/>
  <c r="L295" i="71"/>
  <c r="P144" i="55"/>
  <c r="P295" i="71"/>
  <c r="D146" i="55"/>
  <c r="D297" i="71"/>
  <c r="H146" i="55"/>
  <c r="H297" i="71"/>
  <c r="L146" i="55"/>
  <c r="L297" i="71"/>
  <c r="P146" i="55"/>
  <c r="P297" i="71"/>
  <c r="E299" i="71"/>
  <c r="I299" i="71"/>
  <c r="M299" i="71"/>
  <c r="Q299" i="71"/>
  <c r="E150" i="55"/>
  <c r="E150" i="59" s="1"/>
  <c r="E301" i="71"/>
  <c r="I150" i="55"/>
  <c r="I301" i="71"/>
  <c r="M150" i="55"/>
  <c r="M150" i="59" s="1"/>
  <c r="M301" i="71"/>
  <c r="Q150" i="55"/>
  <c r="Q150" i="59" s="1"/>
  <c r="Q301" i="71"/>
  <c r="G150" i="55"/>
  <c r="G302" i="71"/>
  <c r="K374" i="71"/>
  <c r="K320" i="71"/>
  <c r="O150" i="55"/>
  <c r="O302" i="71"/>
  <c r="O300" i="71" s="1"/>
  <c r="I321" i="71"/>
  <c r="Q321" i="71"/>
  <c r="E154" i="55"/>
  <c r="E305" i="71"/>
  <c r="I154" i="55"/>
  <c r="I305" i="71"/>
  <c r="M154" i="55"/>
  <c r="M305" i="71"/>
  <c r="Q154" i="55"/>
  <c r="Q305" i="71"/>
  <c r="G154" i="55"/>
  <c r="G306" i="71"/>
  <c r="K324" i="71"/>
  <c r="O154" i="55"/>
  <c r="O306" i="71"/>
  <c r="G157" i="55"/>
  <c r="G308" i="71"/>
  <c r="K157" i="55"/>
  <c r="K308" i="71"/>
  <c r="O157" i="55"/>
  <c r="O308" i="71"/>
  <c r="E327" i="71"/>
  <c r="I327" i="71"/>
  <c r="M327" i="71"/>
  <c r="Q327" i="71"/>
  <c r="F162" i="55"/>
  <c r="F295" i="72"/>
  <c r="J162" i="55"/>
  <c r="J295" i="72"/>
  <c r="N162" i="55"/>
  <c r="N295" i="72"/>
  <c r="D297" i="72"/>
  <c r="H297" i="72"/>
  <c r="L297" i="72"/>
  <c r="P297" i="72"/>
  <c r="G299" i="72"/>
  <c r="K299" i="72"/>
  <c r="O299" i="72"/>
  <c r="E300" i="72"/>
  <c r="E319" i="72"/>
  <c r="E373" i="72"/>
  <c r="I319" i="72"/>
  <c r="I373" i="72"/>
  <c r="I300" i="72"/>
  <c r="M319" i="72"/>
  <c r="M300" i="72"/>
  <c r="M373" i="72"/>
  <c r="Q319" i="72"/>
  <c r="Q373" i="72"/>
  <c r="Q300" i="72"/>
  <c r="G374" i="72"/>
  <c r="G320" i="72"/>
  <c r="K320" i="72"/>
  <c r="K374" i="72"/>
  <c r="O374" i="72"/>
  <c r="O320" i="72"/>
  <c r="I321" i="72"/>
  <c r="D305" i="72"/>
  <c r="H305" i="72"/>
  <c r="L305" i="72"/>
  <c r="P305" i="72"/>
  <c r="P304" i="72" s="1"/>
  <c r="F306" i="72"/>
  <c r="J306" i="72"/>
  <c r="N306" i="72"/>
  <c r="G307" i="72"/>
  <c r="G380" i="72"/>
  <c r="G326" i="72"/>
  <c r="K307" i="72"/>
  <c r="K380" i="72"/>
  <c r="K326" i="72"/>
  <c r="O380" i="72"/>
  <c r="O326" i="72"/>
  <c r="E327" i="72"/>
  <c r="I327" i="72"/>
  <c r="M327" i="72"/>
  <c r="Q327" i="72"/>
  <c r="C453" i="64"/>
  <c r="C16" i="57"/>
  <c r="C395" i="64"/>
  <c r="C458" i="64" s="1"/>
  <c r="C18" i="60"/>
  <c r="C25" i="57"/>
  <c r="C344" i="65"/>
  <c r="C36" i="57"/>
  <c r="C36" i="60" s="1"/>
  <c r="C356" i="65"/>
  <c r="C413" i="65" s="1"/>
  <c r="C38" i="60"/>
  <c r="C44" i="57"/>
  <c r="C345" i="66"/>
  <c r="C402" i="66" s="1"/>
  <c r="C51" i="57"/>
  <c r="C352" i="66"/>
  <c r="C409" i="66" s="1"/>
  <c r="C58" i="57"/>
  <c r="C358" i="66"/>
  <c r="C66" i="57"/>
  <c r="C347" i="67"/>
  <c r="C77" i="57"/>
  <c r="C359" i="67"/>
  <c r="C416" i="67" s="1"/>
  <c r="C93" i="57"/>
  <c r="C93" i="60" s="1"/>
  <c r="C438" i="68"/>
  <c r="C94" i="60"/>
  <c r="C401" i="69"/>
  <c r="C351" i="69"/>
  <c r="C114" i="60"/>
  <c r="C117" i="57"/>
  <c r="C117" i="60" s="1"/>
  <c r="C356" i="69"/>
  <c r="C413" i="69" s="1"/>
  <c r="C125" i="57"/>
  <c r="C345" i="70"/>
  <c r="C402" i="70" s="1"/>
  <c r="C132" i="57"/>
  <c r="C352" i="70"/>
  <c r="C409" i="70" s="1"/>
  <c r="C134" i="60"/>
  <c r="C139" i="57"/>
  <c r="C358" i="70"/>
  <c r="C389" i="71"/>
  <c r="C395" i="71"/>
  <c r="C330" i="72"/>
  <c r="C385" i="72"/>
  <c r="C338" i="72"/>
  <c r="C392" i="72" s="1"/>
  <c r="C170" i="60"/>
  <c r="C343" i="72"/>
  <c r="C397" i="72" s="1"/>
  <c r="C398" i="72"/>
  <c r="G4" i="57"/>
  <c r="G382" i="64"/>
  <c r="K4" i="57"/>
  <c r="K382" i="64"/>
  <c r="O4" i="57"/>
  <c r="O382" i="64"/>
  <c r="D384" i="64"/>
  <c r="D448" i="64"/>
  <c r="H384" i="64"/>
  <c r="H448" i="64"/>
  <c r="L448" i="64"/>
  <c r="L384" i="64"/>
  <c r="P448" i="64"/>
  <c r="P384" i="64"/>
  <c r="E389" i="64"/>
  <c r="E452" i="64" s="1"/>
  <c r="E453" i="64"/>
  <c r="I453" i="64"/>
  <c r="I389" i="64"/>
  <c r="I452" i="64" s="1"/>
  <c r="M389" i="64"/>
  <c r="M452" i="64" s="1"/>
  <c r="M453" i="64"/>
  <c r="Q12" i="57"/>
  <c r="Q12" i="60" s="1"/>
  <c r="Q390" i="64"/>
  <c r="G12" i="57"/>
  <c r="G391" i="64"/>
  <c r="D394" i="64"/>
  <c r="D17" i="60"/>
  <c r="H394" i="64"/>
  <c r="H17" i="60"/>
  <c r="L394" i="64"/>
  <c r="L17" i="60"/>
  <c r="P394" i="64"/>
  <c r="P17" i="60"/>
  <c r="F395" i="64"/>
  <c r="F458" i="64" s="1"/>
  <c r="F18" i="60"/>
  <c r="J395" i="64"/>
  <c r="J458" i="64" s="1"/>
  <c r="J18" i="60"/>
  <c r="N395" i="64"/>
  <c r="N458" i="64" s="1"/>
  <c r="N18" i="60"/>
  <c r="G19" i="57"/>
  <c r="G397" i="64"/>
  <c r="K396" i="64"/>
  <c r="O19" i="57"/>
  <c r="O397" i="64"/>
  <c r="G344" i="65"/>
  <c r="K25" i="57"/>
  <c r="K344" i="65"/>
  <c r="O25" i="57"/>
  <c r="O344" i="65"/>
  <c r="E25" i="57"/>
  <c r="E345" i="65"/>
  <c r="E402" i="65" s="1"/>
  <c r="E27" i="60"/>
  <c r="I25" i="57"/>
  <c r="I345" i="65"/>
  <c r="I27" i="60"/>
  <c r="M345" i="65"/>
  <c r="M402" i="65" s="1"/>
  <c r="M27" i="60"/>
  <c r="Q345" i="65"/>
  <c r="Q27" i="60"/>
  <c r="D28" i="57"/>
  <c r="D347" i="65"/>
  <c r="D29" i="60"/>
  <c r="H28" i="57"/>
  <c r="H347" i="65"/>
  <c r="H29" i="60"/>
  <c r="L28" i="57"/>
  <c r="L347" i="65"/>
  <c r="L29" i="60"/>
  <c r="P28" i="57"/>
  <c r="P347" i="65"/>
  <c r="P29" i="60"/>
  <c r="D349" i="65"/>
  <c r="H349" i="65"/>
  <c r="L349" i="65"/>
  <c r="P349" i="65"/>
  <c r="D32" i="57"/>
  <c r="D351" i="65"/>
  <c r="H32" i="57"/>
  <c r="H351" i="65"/>
  <c r="L32" i="57"/>
  <c r="L351" i="65"/>
  <c r="P32" i="57"/>
  <c r="P351" i="65"/>
  <c r="F352" i="65"/>
  <c r="F409" i="65" s="1"/>
  <c r="F34" i="60"/>
  <c r="J352" i="65"/>
  <c r="J34" i="60"/>
  <c r="N352" i="65"/>
  <c r="N409" i="65" s="1"/>
  <c r="N34" i="60"/>
  <c r="D353" i="65"/>
  <c r="D410" i="65" s="1"/>
  <c r="D35" i="60"/>
  <c r="H353" i="65"/>
  <c r="H410" i="65" s="1"/>
  <c r="H35" i="60"/>
  <c r="L353" i="65"/>
  <c r="L410" i="65" s="1"/>
  <c r="L35" i="60"/>
  <c r="P353" i="65"/>
  <c r="P410" i="65" s="1"/>
  <c r="P35" i="60"/>
  <c r="D36" i="57"/>
  <c r="D36" i="60" s="1"/>
  <c r="D355" i="65"/>
  <c r="D37" i="60"/>
  <c r="H36" i="57"/>
  <c r="H36" i="60" s="1"/>
  <c r="H355" i="65"/>
  <c r="H37" i="60"/>
  <c r="L36" i="57"/>
  <c r="L36" i="60" s="1"/>
  <c r="L355" i="65"/>
  <c r="L37" i="60"/>
  <c r="P36" i="57"/>
  <c r="P36" i="60" s="1"/>
  <c r="P355" i="65"/>
  <c r="P37" i="60"/>
  <c r="F356" i="65"/>
  <c r="F38" i="60"/>
  <c r="J356" i="65"/>
  <c r="J413" i="65" s="1"/>
  <c r="J38" i="60"/>
  <c r="N356" i="65"/>
  <c r="N38" i="60"/>
  <c r="D358" i="65"/>
  <c r="H358" i="65"/>
  <c r="L358" i="65"/>
  <c r="P358" i="65"/>
  <c r="E44" i="57"/>
  <c r="E344" i="66"/>
  <c r="I344" i="66"/>
  <c r="M344" i="66"/>
  <c r="M343" i="66" s="1"/>
  <c r="Q344" i="66"/>
  <c r="Q343" i="66" s="1"/>
  <c r="G345" i="66"/>
  <c r="G402" i="66" s="1"/>
  <c r="G46" i="60"/>
  <c r="K345" i="66"/>
  <c r="K402" i="66" s="1"/>
  <c r="K46" i="60"/>
  <c r="O345" i="66"/>
  <c r="O402" i="66" s="1"/>
  <c r="O46" i="60"/>
  <c r="F347" i="66"/>
  <c r="F48" i="60"/>
  <c r="J347" i="66"/>
  <c r="J48" i="60"/>
  <c r="N347" i="66"/>
  <c r="N48" i="60"/>
  <c r="D349" i="66"/>
  <c r="H349" i="66"/>
  <c r="L349" i="66"/>
  <c r="P349" i="66"/>
  <c r="F351" i="66"/>
  <c r="J351" i="66"/>
  <c r="N351" i="66"/>
  <c r="D352" i="66"/>
  <c r="D409" i="66" s="1"/>
  <c r="D53" i="60"/>
  <c r="H352" i="66"/>
  <c r="H409" i="66" s="1"/>
  <c r="H53" i="60"/>
  <c r="L352" i="66"/>
  <c r="L409" i="66" s="1"/>
  <c r="L53" i="60"/>
  <c r="P352" i="66"/>
  <c r="P409" i="66" s="1"/>
  <c r="P53" i="60"/>
  <c r="F353" i="66"/>
  <c r="F410" i="66" s="1"/>
  <c r="F54" i="60"/>
  <c r="J353" i="66"/>
  <c r="J410" i="66" s="1"/>
  <c r="J54" i="60"/>
  <c r="N353" i="66"/>
  <c r="N410" i="66" s="1"/>
  <c r="N54" i="60"/>
  <c r="D55" i="57"/>
  <c r="D55" i="60" s="1"/>
  <c r="D355" i="66"/>
  <c r="D56" i="60"/>
  <c r="H55" i="57"/>
  <c r="H55" i="60" s="1"/>
  <c r="H355" i="66"/>
  <c r="H56" i="60"/>
  <c r="L55" i="57"/>
  <c r="L55" i="60" s="1"/>
  <c r="L355" i="66"/>
  <c r="L412" i="66" s="1"/>
  <c r="L56" i="60"/>
  <c r="P55" i="57"/>
  <c r="P355" i="66"/>
  <c r="P56" i="60"/>
  <c r="F356" i="66"/>
  <c r="F57" i="60"/>
  <c r="J356" i="66"/>
  <c r="J413" i="66" s="1"/>
  <c r="J57" i="60"/>
  <c r="N356" i="66"/>
  <c r="N413" i="66" s="1"/>
  <c r="N57" i="60"/>
  <c r="E358" i="66"/>
  <c r="E59" i="60"/>
  <c r="I358" i="66"/>
  <c r="M58" i="57"/>
  <c r="M358" i="66"/>
  <c r="M59" i="60"/>
  <c r="Q358" i="66"/>
  <c r="G359" i="66"/>
  <c r="G416" i="66" s="1"/>
  <c r="G60" i="60"/>
  <c r="K359" i="66"/>
  <c r="K416" i="66" s="1"/>
  <c r="K60" i="60"/>
  <c r="O359" i="66"/>
  <c r="O416" i="66" s="1"/>
  <c r="O60" i="60"/>
  <c r="E63" i="57"/>
  <c r="E344" i="67"/>
  <c r="I344" i="67"/>
  <c r="M344" i="67"/>
  <c r="Q63" i="57"/>
  <c r="Q344" i="67"/>
  <c r="G63" i="57"/>
  <c r="G345" i="67"/>
  <c r="G402" i="67" s="1"/>
  <c r="G65" i="60"/>
  <c r="K63" i="57"/>
  <c r="K345" i="67"/>
  <c r="K402" i="67" s="1"/>
  <c r="K65" i="60"/>
  <c r="O345" i="67"/>
  <c r="O402" i="67" s="1"/>
  <c r="O65" i="60"/>
  <c r="D66" i="57"/>
  <c r="D347" i="67"/>
  <c r="D67" i="60"/>
  <c r="H66" i="57"/>
  <c r="H62" i="57" s="1"/>
  <c r="H347" i="67"/>
  <c r="H67" i="60"/>
  <c r="L66" i="57"/>
  <c r="L347" i="67"/>
  <c r="L67" i="60"/>
  <c r="P66" i="57"/>
  <c r="P347" i="67"/>
  <c r="P67" i="60"/>
  <c r="G349" i="67"/>
  <c r="K349" i="67"/>
  <c r="O349" i="67"/>
  <c r="E350" i="67"/>
  <c r="I350" i="67"/>
  <c r="Q350" i="67"/>
  <c r="F355" i="67"/>
  <c r="F75" i="60"/>
  <c r="J355" i="67"/>
  <c r="J75" i="60"/>
  <c r="N355" i="67"/>
  <c r="N75" i="60"/>
  <c r="D356" i="67"/>
  <c r="D413" i="67" s="1"/>
  <c r="D76" i="60"/>
  <c r="H356" i="67"/>
  <c r="H413" i="67" s="1"/>
  <c r="H76" i="60"/>
  <c r="L356" i="67"/>
  <c r="L413" i="67" s="1"/>
  <c r="L76" i="60"/>
  <c r="P356" i="67"/>
  <c r="P413" i="67" s="1"/>
  <c r="P76" i="60"/>
  <c r="E358" i="67"/>
  <c r="I358" i="67"/>
  <c r="M358" i="67"/>
  <c r="Q358" i="67"/>
  <c r="G359" i="67"/>
  <c r="G416" i="67" s="1"/>
  <c r="G79" i="60"/>
  <c r="K359" i="67"/>
  <c r="K416" i="67" s="1"/>
  <c r="K79" i="60"/>
  <c r="O359" i="67"/>
  <c r="O416" i="67" s="1"/>
  <c r="O79" i="60"/>
  <c r="D427" i="68"/>
  <c r="H427" i="68"/>
  <c r="L427" i="68"/>
  <c r="P427" i="68"/>
  <c r="F428" i="68"/>
  <c r="F500" i="68" s="1"/>
  <c r="F84" i="60"/>
  <c r="J428" i="68"/>
  <c r="J500" i="68" s="1"/>
  <c r="J84" i="60"/>
  <c r="N428" i="68"/>
  <c r="N500" i="68" s="1"/>
  <c r="N84" i="60"/>
  <c r="E430" i="68"/>
  <c r="E86" i="60"/>
  <c r="I430" i="68"/>
  <c r="I86" i="60"/>
  <c r="M430" i="68"/>
  <c r="M86" i="60"/>
  <c r="Q430" i="68"/>
  <c r="Q86" i="60"/>
  <c r="D432" i="68"/>
  <c r="H432" i="68"/>
  <c r="L432" i="68"/>
  <c r="P432" i="68"/>
  <c r="G433" i="68"/>
  <c r="O89" i="57"/>
  <c r="O434" i="68"/>
  <c r="E89" i="57"/>
  <c r="E435" i="68"/>
  <c r="E507" i="68" s="1"/>
  <c r="I89" i="57"/>
  <c r="I435" i="68"/>
  <c r="I507" i="68" s="1"/>
  <c r="G93" i="57"/>
  <c r="G438" i="68"/>
  <c r="O93" i="57"/>
  <c r="O438" i="68"/>
  <c r="E93" i="57"/>
  <c r="E93" i="60" s="1"/>
  <c r="E439" i="68"/>
  <c r="E511" i="68" s="1"/>
  <c r="I93" i="57"/>
  <c r="I439" i="68"/>
  <c r="I511" i="68" s="1"/>
  <c r="E442" i="68"/>
  <c r="E98" i="60"/>
  <c r="I442" i="68"/>
  <c r="I98" i="60"/>
  <c r="M442" i="68"/>
  <c r="M98" i="60"/>
  <c r="Q442" i="68"/>
  <c r="Q98" i="60"/>
  <c r="G443" i="68"/>
  <c r="G515" i="68" s="1"/>
  <c r="G99" i="60"/>
  <c r="K443" i="68"/>
  <c r="K515" i="68" s="1"/>
  <c r="K99" i="60"/>
  <c r="O443" i="68"/>
  <c r="O515" i="68" s="1"/>
  <c r="O99" i="60"/>
  <c r="D445" i="68"/>
  <c r="D101" i="60"/>
  <c r="D100" i="60"/>
  <c r="H445" i="68"/>
  <c r="H101" i="60"/>
  <c r="H100" i="60"/>
  <c r="L445" i="68"/>
  <c r="L101" i="60"/>
  <c r="L100" i="60"/>
  <c r="P445" i="68"/>
  <c r="P101" i="60"/>
  <c r="P100" i="60"/>
  <c r="F446" i="68"/>
  <c r="F518" i="68" s="1"/>
  <c r="F102" i="60"/>
  <c r="J446" i="68"/>
  <c r="J518" i="68" s="1"/>
  <c r="J102" i="60"/>
  <c r="N446" i="68"/>
  <c r="N518" i="68" s="1"/>
  <c r="N102" i="60"/>
  <c r="D447" i="68"/>
  <c r="D519" i="68" s="1"/>
  <c r="D103" i="60"/>
  <c r="H447" i="68"/>
  <c r="H519" i="68" s="1"/>
  <c r="H103" i="60"/>
  <c r="L447" i="68"/>
  <c r="L519" i="68" s="1"/>
  <c r="L103" i="60"/>
  <c r="P447" i="68"/>
  <c r="P519" i="68" s="1"/>
  <c r="P103" i="60"/>
  <c r="F344" i="69"/>
  <c r="F107" i="60"/>
  <c r="J344" i="69"/>
  <c r="J107" i="60"/>
  <c r="N344" i="69"/>
  <c r="N107" i="60"/>
  <c r="D345" i="69"/>
  <c r="D402" i="69" s="1"/>
  <c r="D108" i="60"/>
  <c r="H345" i="69"/>
  <c r="H402" i="69" s="1"/>
  <c r="H108" i="60"/>
  <c r="L345" i="69"/>
  <c r="L402" i="69" s="1"/>
  <c r="L108" i="60"/>
  <c r="P345" i="69"/>
  <c r="P402" i="69" s="1"/>
  <c r="P108" i="60"/>
  <c r="E404" i="69"/>
  <c r="E346" i="69"/>
  <c r="I346" i="69"/>
  <c r="I404" i="69"/>
  <c r="M109" i="57"/>
  <c r="M347" i="69"/>
  <c r="Q346" i="69"/>
  <c r="Q404" i="69"/>
  <c r="D349" i="69"/>
  <c r="D112" i="60"/>
  <c r="H349" i="69"/>
  <c r="H112" i="60"/>
  <c r="L349" i="69"/>
  <c r="L112" i="60"/>
  <c r="P349" i="69"/>
  <c r="P112" i="60"/>
  <c r="E408" i="69"/>
  <c r="I113" i="57"/>
  <c r="I113" i="60" s="1"/>
  <c r="I351" i="69"/>
  <c r="M113" i="57"/>
  <c r="M351" i="69"/>
  <c r="Q113" i="57"/>
  <c r="Q113" i="60" s="1"/>
  <c r="Q351" i="69"/>
  <c r="G409" i="69"/>
  <c r="F117" i="57"/>
  <c r="F355" i="69"/>
  <c r="F118" i="60"/>
  <c r="J117" i="57"/>
  <c r="J117" i="60" s="1"/>
  <c r="J355" i="69"/>
  <c r="J118" i="60"/>
  <c r="N117" i="57"/>
  <c r="N117" i="60" s="1"/>
  <c r="N355" i="69"/>
  <c r="N118" i="60"/>
  <c r="D356" i="69"/>
  <c r="D413" i="69" s="1"/>
  <c r="D119" i="60"/>
  <c r="H356" i="69"/>
  <c r="H413" i="69" s="1"/>
  <c r="H119" i="60"/>
  <c r="L356" i="69"/>
  <c r="L413" i="69" s="1"/>
  <c r="L119" i="60"/>
  <c r="P356" i="69"/>
  <c r="P413" i="69" s="1"/>
  <c r="P119" i="60"/>
  <c r="D358" i="69"/>
  <c r="D120" i="60"/>
  <c r="D121" i="60"/>
  <c r="H358" i="69"/>
  <c r="H120" i="60"/>
  <c r="H121" i="60"/>
  <c r="L358" i="69"/>
  <c r="L120" i="60"/>
  <c r="L121" i="60"/>
  <c r="P358" i="69"/>
  <c r="P120" i="60"/>
  <c r="P121" i="60"/>
  <c r="F359" i="69"/>
  <c r="F416" i="69" s="1"/>
  <c r="F122" i="60"/>
  <c r="J359" i="69"/>
  <c r="J416" i="69" s="1"/>
  <c r="J122" i="60"/>
  <c r="N359" i="69"/>
  <c r="N416" i="69" s="1"/>
  <c r="N122" i="60"/>
  <c r="F344" i="70"/>
  <c r="F126" i="60"/>
  <c r="J344" i="70"/>
  <c r="J126" i="60"/>
  <c r="N344" i="70"/>
  <c r="N126" i="60"/>
  <c r="D345" i="70"/>
  <c r="D402" i="70" s="1"/>
  <c r="D127" i="60"/>
  <c r="H345" i="70"/>
  <c r="H402" i="70" s="1"/>
  <c r="H127" i="60"/>
  <c r="L345" i="70"/>
  <c r="L402" i="70" s="1"/>
  <c r="L127" i="60"/>
  <c r="P345" i="70"/>
  <c r="P402" i="70" s="1"/>
  <c r="P127" i="60"/>
  <c r="D347" i="70"/>
  <c r="D129" i="60"/>
  <c r="H347" i="70"/>
  <c r="H129" i="60"/>
  <c r="L347" i="70"/>
  <c r="L129" i="60"/>
  <c r="P347" i="70"/>
  <c r="P129" i="60"/>
  <c r="G349" i="70"/>
  <c r="G131" i="60"/>
  <c r="K349" i="70"/>
  <c r="K131" i="60"/>
  <c r="O349" i="70"/>
  <c r="O131" i="60"/>
  <c r="D351" i="70"/>
  <c r="D133" i="60"/>
  <c r="H351" i="70"/>
  <c r="H133" i="60"/>
  <c r="L351" i="70"/>
  <c r="L133" i="60"/>
  <c r="P351" i="70"/>
  <c r="P133" i="60"/>
  <c r="F352" i="70"/>
  <c r="F409" i="70" s="1"/>
  <c r="F134" i="60"/>
  <c r="J352" i="70"/>
  <c r="J409" i="70" s="1"/>
  <c r="J134" i="60"/>
  <c r="N352" i="70"/>
  <c r="N409" i="70" s="1"/>
  <c r="N134" i="60"/>
  <c r="D353" i="70"/>
  <c r="D410" i="70" s="1"/>
  <c r="D135" i="60"/>
  <c r="H353" i="70"/>
  <c r="H410" i="70" s="1"/>
  <c r="H135" i="60"/>
  <c r="L353" i="70"/>
  <c r="L410" i="70" s="1"/>
  <c r="L135" i="60"/>
  <c r="P353" i="70"/>
  <c r="P410" i="70" s="1"/>
  <c r="P135" i="60"/>
  <c r="E136" i="57"/>
  <c r="E136" i="60" s="1"/>
  <c r="E355" i="70"/>
  <c r="I136" i="57"/>
  <c r="I136" i="60" s="1"/>
  <c r="I355" i="70"/>
  <c r="M136" i="57"/>
  <c r="M136" i="60" s="1"/>
  <c r="M355" i="70"/>
  <c r="Q136" i="57"/>
  <c r="Q136" i="60" s="1"/>
  <c r="Q355" i="70"/>
  <c r="G139" i="57"/>
  <c r="G358" i="70"/>
  <c r="G139" i="60"/>
  <c r="K139" i="57"/>
  <c r="K358" i="70"/>
  <c r="K139" i="60"/>
  <c r="O139" i="57"/>
  <c r="O358" i="70"/>
  <c r="E331" i="71"/>
  <c r="E145" i="60"/>
  <c r="I331" i="71"/>
  <c r="I145" i="60"/>
  <c r="M331" i="71"/>
  <c r="M145" i="60"/>
  <c r="Q331" i="71"/>
  <c r="Q145" i="60"/>
  <c r="H146" i="57"/>
  <c r="E333" i="71"/>
  <c r="E147" i="60"/>
  <c r="I333" i="71"/>
  <c r="I147" i="60"/>
  <c r="M333" i="71"/>
  <c r="M147" i="60"/>
  <c r="Q333" i="71"/>
  <c r="Q147" i="60"/>
  <c r="F335" i="71"/>
  <c r="F149" i="60"/>
  <c r="J335" i="71"/>
  <c r="J149" i="60"/>
  <c r="N335" i="71"/>
  <c r="N149" i="60"/>
  <c r="F337" i="71"/>
  <c r="F151" i="60"/>
  <c r="J337" i="71"/>
  <c r="J151" i="60"/>
  <c r="N337" i="71"/>
  <c r="N151" i="60"/>
  <c r="D338" i="71"/>
  <c r="D392" i="71" s="1"/>
  <c r="D152" i="60"/>
  <c r="H150" i="57"/>
  <c r="H338" i="71"/>
  <c r="H392" i="71" s="1"/>
  <c r="H152" i="60"/>
  <c r="L338" i="71"/>
  <c r="L392" i="71" s="1"/>
  <c r="L152" i="60"/>
  <c r="P338" i="71"/>
  <c r="P392" i="71" s="1"/>
  <c r="P152" i="60"/>
  <c r="F339" i="71"/>
  <c r="F393" i="71" s="1"/>
  <c r="F153" i="60"/>
  <c r="J339" i="71"/>
  <c r="J393" i="71" s="1"/>
  <c r="J153" i="60"/>
  <c r="N339" i="71"/>
  <c r="N393" i="71" s="1"/>
  <c r="N153" i="60"/>
  <c r="G154" i="57"/>
  <c r="G341" i="71"/>
  <c r="K154" i="57"/>
  <c r="K341" i="71"/>
  <c r="O154" i="57"/>
  <c r="O154" i="60" s="1"/>
  <c r="O341" i="71"/>
  <c r="F157" i="57"/>
  <c r="F344" i="71"/>
  <c r="F157" i="60"/>
  <c r="F158" i="60"/>
  <c r="J157" i="57"/>
  <c r="J344" i="71"/>
  <c r="J157" i="60"/>
  <c r="J158" i="60"/>
  <c r="N157" i="57"/>
  <c r="N344" i="71"/>
  <c r="N157" i="60"/>
  <c r="N158" i="60"/>
  <c r="D345" i="71"/>
  <c r="D399" i="71" s="1"/>
  <c r="D159" i="60"/>
  <c r="H345" i="71"/>
  <c r="H399" i="71" s="1"/>
  <c r="H159" i="60"/>
  <c r="L345" i="71"/>
  <c r="L399" i="71" s="1"/>
  <c r="L159" i="60"/>
  <c r="P345" i="71"/>
  <c r="P399" i="71" s="1"/>
  <c r="P159" i="60"/>
  <c r="F162" i="57"/>
  <c r="G331" i="72"/>
  <c r="G163" i="60"/>
  <c r="K331" i="72"/>
  <c r="K163" i="60"/>
  <c r="O331" i="72"/>
  <c r="O163" i="60"/>
  <c r="F164" i="57"/>
  <c r="G333" i="72"/>
  <c r="G165" i="60"/>
  <c r="K333" i="72"/>
  <c r="K165" i="60"/>
  <c r="O333" i="72"/>
  <c r="O165" i="60"/>
  <c r="F335" i="72"/>
  <c r="F167" i="60"/>
  <c r="J335" i="72"/>
  <c r="J167" i="60"/>
  <c r="N335" i="72"/>
  <c r="N167" i="60"/>
  <c r="J168" i="57"/>
  <c r="G337" i="72"/>
  <c r="G169" i="60"/>
  <c r="K337" i="72"/>
  <c r="K169" i="60"/>
  <c r="O337" i="72"/>
  <c r="O169" i="60"/>
  <c r="E338" i="72"/>
  <c r="E170" i="60"/>
  <c r="I338" i="72"/>
  <c r="I392" i="72" s="1"/>
  <c r="I170" i="60"/>
  <c r="M338" i="72"/>
  <c r="M392" i="72" s="1"/>
  <c r="M170" i="60"/>
  <c r="Q338" i="72"/>
  <c r="Q392" i="72" s="1"/>
  <c r="Q170" i="60"/>
  <c r="G339" i="72"/>
  <c r="G393" i="72" s="1"/>
  <c r="G171" i="60"/>
  <c r="K339" i="72"/>
  <c r="K393" i="72" s="1"/>
  <c r="K171" i="60"/>
  <c r="O339" i="72"/>
  <c r="O393" i="72" s="1"/>
  <c r="O171" i="60"/>
  <c r="K172" i="57"/>
  <c r="K172" i="60" s="1"/>
  <c r="D341" i="72"/>
  <c r="D173" i="60"/>
  <c r="H341" i="72"/>
  <c r="H395" i="72" s="1"/>
  <c r="H173" i="60"/>
  <c r="L341" i="72"/>
  <c r="L173" i="60"/>
  <c r="P341" i="72"/>
  <c r="P173" i="60"/>
  <c r="F342" i="72"/>
  <c r="F396" i="72" s="1"/>
  <c r="F174" i="60"/>
  <c r="J342" i="72"/>
  <c r="J396" i="72" s="1"/>
  <c r="J174" i="60"/>
  <c r="N342" i="72"/>
  <c r="N396" i="72" s="1"/>
  <c r="N174" i="60"/>
  <c r="D175" i="57"/>
  <c r="D344" i="72"/>
  <c r="D175" i="60"/>
  <c r="D176" i="60"/>
  <c r="H175" i="57"/>
  <c r="H344" i="72"/>
  <c r="H175" i="60"/>
  <c r="H176" i="60"/>
  <c r="L175" i="57"/>
  <c r="L344" i="72"/>
  <c r="L175" i="60"/>
  <c r="L176" i="60"/>
  <c r="P175" i="57"/>
  <c r="P344" i="72"/>
  <c r="P175" i="60"/>
  <c r="P176" i="60"/>
  <c r="F345" i="72"/>
  <c r="F399" i="72" s="1"/>
  <c r="F177" i="60"/>
  <c r="J175" i="57"/>
  <c r="J345" i="72"/>
  <c r="J399" i="72" s="1"/>
  <c r="J177" i="60"/>
  <c r="N345" i="72"/>
  <c r="N399" i="72" s="1"/>
  <c r="N177" i="60"/>
  <c r="C94" i="58"/>
  <c r="C115" i="58"/>
  <c r="C151" i="58"/>
  <c r="C170" i="58"/>
  <c r="K11" i="58"/>
  <c r="O11" i="58"/>
  <c r="E59" i="58"/>
  <c r="M59" i="58"/>
  <c r="E92" i="58"/>
  <c r="M92" i="58"/>
  <c r="E102" i="58"/>
  <c r="I102" i="58"/>
  <c r="M102" i="58"/>
  <c r="Q102" i="58"/>
  <c r="G114" i="58"/>
  <c r="K114" i="58"/>
  <c r="O114" i="58"/>
  <c r="E115" i="58"/>
  <c r="I115" i="58"/>
  <c r="M115" i="58"/>
  <c r="Q115" i="58"/>
  <c r="I140" i="58"/>
  <c r="M140" i="58"/>
  <c r="G149" i="58"/>
  <c r="K149" i="58"/>
  <c r="O149" i="58"/>
  <c r="G151" i="58"/>
  <c r="K151" i="58"/>
  <c r="O151" i="58"/>
  <c r="E152" i="58"/>
  <c r="I152" i="58"/>
  <c r="M152" i="58"/>
  <c r="Q152" i="58"/>
  <c r="E167" i="58"/>
  <c r="I167" i="58"/>
  <c r="M167" i="58"/>
  <c r="Q167" i="58"/>
  <c r="G176" i="58"/>
  <c r="K176" i="58"/>
  <c r="O176" i="58"/>
  <c r="C13" i="59"/>
  <c r="C121" i="59"/>
  <c r="C149" i="59"/>
  <c r="C169" i="59"/>
  <c r="K11" i="59"/>
  <c r="O11" i="59"/>
  <c r="K13" i="59"/>
  <c r="O13" i="59"/>
  <c r="E14" i="59"/>
  <c r="I14" i="59"/>
  <c r="M14" i="59"/>
  <c r="Q14" i="59"/>
  <c r="G21" i="59"/>
  <c r="O21" i="59"/>
  <c r="E59" i="59"/>
  <c r="M59" i="59"/>
  <c r="E94" i="59"/>
  <c r="M94" i="59"/>
  <c r="G95" i="59"/>
  <c r="K95" i="59"/>
  <c r="E102" i="59"/>
  <c r="O102" i="59"/>
  <c r="H112" i="59"/>
  <c r="L114" i="59"/>
  <c r="Q114" i="59"/>
  <c r="N115" i="59"/>
  <c r="E121" i="59"/>
  <c r="J121" i="59"/>
  <c r="J140" i="59"/>
  <c r="D149" i="59"/>
  <c r="I149" i="59"/>
  <c r="O149" i="59"/>
  <c r="H151" i="59"/>
  <c r="M151" i="59"/>
  <c r="E152" i="59"/>
  <c r="J152" i="59"/>
  <c r="O152" i="59"/>
  <c r="F158" i="59"/>
  <c r="K158" i="59"/>
  <c r="Q158" i="59"/>
  <c r="I167" i="59"/>
  <c r="N167" i="59"/>
  <c r="E168" i="59"/>
  <c r="G169" i="59"/>
  <c r="M169" i="59"/>
  <c r="I170" i="59"/>
  <c r="O170" i="59"/>
  <c r="E176" i="59"/>
  <c r="K176" i="59"/>
  <c r="C6" i="60"/>
  <c r="C17" i="60"/>
  <c r="C37" i="60"/>
  <c r="C46" i="60"/>
  <c r="C57" i="60"/>
  <c r="C67" i="60"/>
  <c r="C72" i="60"/>
  <c r="C92" i="60"/>
  <c r="C103" i="60"/>
  <c r="C112" i="60"/>
  <c r="C126" i="60"/>
  <c r="C137" i="60"/>
  <c r="C147" i="60"/>
  <c r="C152" i="60"/>
  <c r="C157" i="60"/>
  <c r="C167" i="60"/>
  <c r="H6" i="60"/>
  <c r="M6" i="60"/>
  <c r="D8" i="60"/>
  <c r="O8" i="60"/>
  <c r="J11" i="60"/>
  <c r="O11" i="60"/>
  <c r="I13" i="60"/>
  <c r="E14" i="60"/>
  <c r="K14" i="60"/>
  <c r="G15" i="60"/>
  <c r="M15" i="60"/>
  <c r="F17" i="60"/>
  <c r="K17" i="60"/>
  <c r="H18" i="60"/>
  <c r="M18" i="60"/>
  <c r="I21" i="60"/>
  <c r="E22" i="60"/>
  <c r="K22" i="60"/>
  <c r="K27" i="60"/>
  <c r="P27" i="60"/>
  <c r="G29" i="60"/>
  <c r="L34" i="60"/>
  <c r="Q34" i="60"/>
  <c r="N35" i="60"/>
  <c r="G37" i="60"/>
  <c r="D38" i="60"/>
  <c r="I38" i="60"/>
  <c r="E41" i="60"/>
  <c r="J41" i="60"/>
  <c r="E46" i="60"/>
  <c r="J46" i="60"/>
  <c r="L48" i="60"/>
  <c r="Q48" i="60"/>
  <c r="G53" i="60"/>
  <c r="I54" i="60"/>
  <c r="E60" i="60"/>
  <c r="M65" i="60"/>
  <c r="K72" i="60"/>
  <c r="M73" i="60"/>
  <c r="Q75" i="60"/>
  <c r="I79" i="60"/>
  <c r="D84" i="60"/>
  <c r="K86" i="60"/>
  <c r="E91" i="60"/>
  <c r="K94" i="60"/>
  <c r="M95" i="60"/>
  <c r="O96" i="60"/>
  <c r="E99" i="60"/>
  <c r="G100" i="60"/>
  <c r="I110" i="60"/>
  <c r="Q114" i="60"/>
  <c r="E116" i="60"/>
  <c r="I118" i="60"/>
  <c r="K119" i="60"/>
  <c r="O121" i="60"/>
  <c r="Q122" i="60"/>
  <c r="Q131" i="60"/>
  <c r="M137" i="60"/>
  <c r="O138" i="60"/>
  <c r="E141" i="60"/>
  <c r="K145" i="60"/>
  <c r="O147" i="60"/>
  <c r="O155" i="60"/>
  <c r="Q156" i="60"/>
  <c r="E158" i="60"/>
  <c r="G159" i="60"/>
  <c r="M163" i="60"/>
  <c r="Q165" i="60"/>
  <c r="E167" i="60"/>
  <c r="I169" i="60"/>
  <c r="K170" i="60"/>
  <c r="M171" i="60"/>
  <c r="G176" i="60"/>
  <c r="I177" i="60"/>
  <c r="C68" i="57"/>
  <c r="N111" i="57"/>
  <c r="N105" i="57" s="1"/>
  <c r="E77" i="57"/>
  <c r="K16" i="57"/>
  <c r="M25" i="57"/>
  <c r="K100" i="57"/>
  <c r="F154" i="57"/>
  <c r="N154" i="57"/>
  <c r="N148" i="60" s="1"/>
  <c r="H157" i="57"/>
  <c r="P157" i="57"/>
  <c r="F175" i="57"/>
  <c r="N175" i="57"/>
  <c r="D113" i="57"/>
  <c r="H113" i="57"/>
  <c r="H113" i="60" s="1"/>
  <c r="P113" i="57"/>
  <c r="P113" i="60" s="1"/>
  <c r="H117" i="57"/>
  <c r="H117" i="60" s="1"/>
  <c r="P117" i="57"/>
  <c r="P117" i="60" s="1"/>
  <c r="D139" i="57"/>
  <c r="L139" i="57"/>
  <c r="L148" i="57"/>
  <c r="C166" i="57"/>
  <c r="F74" i="55"/>
  <c r="N74" i="55"/>
  <c r="H77" i="55"/>
  <c r="P77" i="55"/>
  <c r="J87" i="55"/>
  <c r="F100" i="55"/>
  <c r="N100" i="55"/>
  <c r="F51" i="55"/>
  <c r="N51" i="55"/>
  <c r="O68" i="55"/>
  <c r="O62" i="55" s="1"/>
  <c r="F130" i="55"/>
  <c r="N130" i="55"/>
  <c r="P148" i="55"/>
  <c r="C9" i="55"/>
  <c r="C111" i="55"/>
  <c r="C148" i="54"/>
  <c r="F130" i="54"/>
  <c r="G130" i="54"/>
  <c r="G124" i="54" s="1"/>
  <c r="C9" i="54"/>
  <c r="E25" i="47"/>
  <c r="I25" i="47"/>
  <c r="M25" i="47"/>
  <c r="Q25" i="47"/>
  <c r="J9" i="47"/>
  <c r="H49" i="47"/>
  <c r="C44" i="47"/>
  <c r="G44" i="47"/>
  <c r="K44" i="47"/>
  <c r="O44" i="47"/>
  <c r="E58" i="47"/>
  <c r="I58" i="47"/>
  <c r="M58" i="47"/>
  <c r="Q58" i="47"/>
  <c r="L87" i="47"/>
  <c r="I89" i="47"/>
  <c r="M89" i="47"/>
  <c r="Q89" i="47"/>
  <c r="E93" i="47"/>
  <c r="I93" i="47"/>
  <c r="M93" i="47"/>
  <c r="Q93" i="47"/>
  <c r="E97" i="47"/>
  <c r="E97" i="50" s="1"/>
  <c r="I97" i="47"/>
  <c r="I97" i="50" s="1"/>
  <c r="M97" i="47"/>
  <c r="M97" i="50" s="1"/>
  <c r="Q97" i="47"/>
  <c r="Q97" i="50" s="1"/>
  <c r="J100" i="47"/>
  <c r="E106" i="47"/>
  <c r="I106" i="47"/>
  <c r="M106" i="47"/>
  <c r="Q106" i="47"/>
  <c r="H148" i="47"/>
  <c r="H143" i="47" s="1"/>
  <c r="P148" i="47"/>
  <c r="F175" i="47"/>
  <c r="J175" i="47"/>
  <c r="N175" i="47"/>
  <c r="F51" i="47"/>
  <c r="J51" i="47"/>
  <c r="N51" i="47"/>
  <c r="N68" i="47"/>
  <c r="D70" i="47"/>
  <c r="H70" i="47"/>
  <c r="L70" i="47"/>
  <c r="P70" i="47"/>
  <c r="D74" i="47"/>
  <c r="D74" i="50" s="1"/>
  <c r="H74" i="47"/>
  <c r="H74" i="50" s="1"/>
  <c r="L74" i="47"/>
  <c r="L74" i="50" s="1"/>
  <c r="P74" i="47"/>
  <c r="P74" i="50" s="1"/>
  <c r="C77" i="47"/>
  <c r="G77" i="47"/>
  <c r="K77" i="47"/>
  <c r="O77" i="47"/>
  <c r="D100" i="47"/>
  <c r="H100" i="47"/>
  <c r="L100" i="47"/>
  <c r="P100" i="47"/>
  <c r="E100" i="47"/>
  <c r="Q100" i="47"/>
  <c r="G130" i="47"/>
  <c r="F154" i="47"/>
  <c r="J154" i="47"/>
  <c r="N154" i="47"/>
  <c r="D113" i="47"/>
  <c r="H113" i="47"/>
  <c r="H113" i="50" s="1"/>
  <c r="L113" i="47"/>
  <c r="P113" i="47"/>
  <c r="P113" i="50" s="1"/>
  <c r="E166" i="47"/>
  <c r="H130" i="47"/>
  <c r="H130" i="50" s="1"/>
  <c r="P130" i="47"/>
  <c r="M148" i="47"/>
  <c r="F120" i="47"/>
  <c r="J120" i="47"/>
  <c r="N120" i="47"/>
  <c r="E136" i="47"/>
  <c r="I136" i="47"/>
  <c r="M136" i="47"/>
  <c r="Q136" i="47"/>
  <c r="D139" i="47"/>
  <c r="H139" i="47"/>
  <c r="L139" i="47"/>
  <c r="P139" i="47"/>
  <c r="E157" i="47"/>
  <c r="I157" i="47"/>
  <c r="M157" i="47"/>
  <c r="Q157" i="47"/>
  <c r="B9" i="47"/>
  <c r="B49" i="47"/>
  <c r="C9" i="45"/>
  <c r="G9" i="45"/>
  <c r="K9" i="45"/>
  <c r="E44" i="45"/>
  <c r="M44" i="45"/>
  <c r="F70" i="45"/>
  <c r="N70" i="45"/>
  <c r="H30" i="45"/>
  <c r="L30" i="45"/>
  <c r="N49" i="45"/>
  <c r="D51" i="45"/>
  <c r="H51" i="45"/>
  <c r="L51" i="45"/>
  <c r="P51" i="45"/>
  <c r="D55" i="45"/>
  <c r="H55" i="45"/>
  <c r="L55" i="45"/>
  <c r="P55" i="45"/>
  <c r="C58" i="45"/>
  <c r="G58" i="45"/>
  <c r="K58" i="45"/>
  <c r="O58" i="45"/>
  <c r="F74" i="45"/>
  <c r="J74" i="45"/>
  <c r="N74" i="45"/>
  <c r="G130" i="45"/>
  <c r="D148" i="45"/>
  <c r="I44" i="45"/>
  <c r="Q44" i="45"/>
  <c r="J70" i="45"/>
  <c r="B148" i="45"/>
  <c r="O62" i="45"/>
  <c r="K166" i="45"/>
  <c r="D89" i="45"/>
  <c r="H89" i="45"/>
  <c r="L89" i="45"/>
  <c r="P89" i="45"/>
  <c r="D93" i="45"/>
  <c r="H93" i="45"/>
  <c r="L93" i="45"/>
  <c r="P93" i="45"/>
  <c r="D97" i="45"/>
  <c r="H97" i="45"/>
  <c r="L97" i="45"/>
  <c r="P97" i="45"/>
  <c r="C100" i="45"/>
  <c r="G100" i="45"/>
  <c r="K100" i="45"/>
  <c r="O100" i="45"/>
  <c r="D100" i="45"/>
  <c r="H100" i="45"/>
  <c r="L100" i="45"/>
  <c r="P100" i="45"/>
  <c r="D106" i="45"/>
  <c r="H106" i="45"/>
  <c r="L106" i="45"/>
  <c r="P106" i="45"/>
  <c r="G166" i="45"/>
  <c r="O166" i="45"/>
  <c r="I111" i="45"/>
  <c r="F166" i="45"/>
  <c r="J166" i="45"/>
  <c r="O148" i="45"/>
  <c r="D166" i="45"/>
  <c r="L166" i="45"/>
  <c r="F130" i="45"/>
  <c r="N130" i="45"/>
  <c r="B166" i="45"/>
  <c r="B14" i="7"/>
  <c r="L166" i="44"/>
  <c r="C166" i="44"/>
  <c r="B168" i="44"/>
  <c r="G150" i="44"/>
  <c r="O150" i="44"/>
  <c r="M154" i="44"/>
  <c r="E157" i="44"/>
  <c r="I157" i="44"/>
  <c r="M157" i="44"/>
  <c r="Q157" i="44"/>
  <c r="N157" i="44"/>
  <c r="B175" i="44"/>
  <c r="K150" i="44"/>
  <c r="C132" i="44"/>
  <c r="E150" i="44"/>
  <c r="I150" i="44"/>
  <c r="M150" i="44"/>
  <c r="Q150" i="44"/>
  <c r="D154" i="44"/>
  <c r="H154" i="44"/>
  <c r="L154" i="44"/>
  <c r="P154" i="44"/>
  <c r="C157" i="44"/>
  <c r="G157" i="44"/>
  <c r="K157" i="44"/>
  <c r="O157" i="44"/>
  <c r="E136" i="44"/>
  <c r="I136" i="44"/>
  <c r="M136" i="44"/>
  <c r="D150" i="44"/>
  <c r="H150" i="44"/>
  <c r="L150" i="44"/>
  <c r="P150" i="44"/>
  <c r="J125" i="44"/>
  <c r="E139" i="44"/>
  <c r="I139" i="44"/>
  <c r="M139" i="44"/>
  <c r="Q139" i="44"/>
  <c r="F150" i="44"/>
  <c r="J150" i="44"/>
  <c r="N150" i="44"/>
  <c r="B132" i="44"/>
  <c r="I132" i="44"/>
  <c r="Q132" i="44"/>
  <c r="H136" i="44"/>
  <c r="L136" i="44"/>
  <c r="Q136" i="44"/>
  <c r="D139" i="44"/>
  <c r="H139" i="44"/>
  <c r="L139" i="44"/>
  <c r="P139" i="44"/>
  <c r="E132" i="44"/>
  <c r="M132" i="44"/>
  <c r="D136" i="44"/>
  <c r="P136" i="44"/>
  <c r="K132" i="44"/>
  <c r="G139" i="44"/>
  <c r="O139" i="44"/>
  <c r="F136" i="44"/>
  <c r="J136" i="44"/>
  <c r="N136" i="44"/>
  <c r="C136" i="44"/>
  <c r="G136" i="44"/>
  <c r="K136" i="44"/>
  <c r="O136" i="44"/>
  <c r="G132" i="44"/>
  <c r="O132" i="44"/>
  <c r="C139" i="44"/>
  <c r="K139" i="44"/>
  <c r="F139" i="44"/>
  <c r="J139" i="44"/>
  <c r="N139" i="44"/>
  <c r="B139" i="44"/>
  <c r="C125" i="44"/>
  <c r="G125" i="44"/>
  <c r="K125" i="44"/>
  <c r="O125" i="44"/>
  <c r="D125" i="44"/>
  <c r="H125" i="44"/>
  <c r="L125" i="44"/>
  <c r="P125" i="44"/>
  <c r="B136" i="44"/>
  <c r="E125" i="44"/>
  <c r="I125" i="44"/>
  <c r="M125" i="44"/>
  <c r="Q125" i="44"/>
  <c r="F125" i="44"/>
  <c r="N125" i="44"/>
  <c r="C106" i="44"/>
  <c r="J120" i="44"/>
  <c r="D132" i="44"/>
  <c r="H132" i="44"/>
  <c r="L132" i="44"/>
  <c r="P132" i="44"/>
  <c r="F132" i="44"/>
  <c r="J132" i="44"/>
  <c r="N132" i="44"/>
  <c r="G117" i="44"/>
  <c r="K117" i="44"/>
  <c r="O117" i="44"/>
  <c r="F120" i="44"/>
  <c r="M106" i="44"/>
  <c r="C113" i="44"/>
  <c r="C113" i="48" s="1"/>
  <c r="G113" i="44"/>
  <c r="G113" i="48" s="1"/>
  <c r="K113" i="44"/>
  <c r="K113" i="48" s="1"/>
  <c r="O113" i="44"/>
  <c r="O113" i="48" s="1"/>
  <c r="B117" i="44"/>
  <c r="K106" i="44"/>
  <c r="O106" i="44"/>
  <c r="D106" i="44"/>
  <c r="H106" i="44"/>
  <c r="L106" i="44"/>
  <c r="P106" i="44"/>
  <c r="F106" i="44"/>
  <c r="J106" i="44"/>
  <c r="G106" i="44"/>
  <c r="E113" i="44"/>
  <c r="E113" i="48" s="1"/>
  <c r="I113" i="44"/>
  <c r="M113" i="44"/>
  <c r="M113" i="48" s="1"/>
  <c r="Q113" i="44"/>
  <c r="Q113" i="48" s="1"/>
  <c r="F117" i="44"/>
  <c r="J117" i="44"/>
  <c r="N117" i="44"/>
  <c r="C117" i="44"/>
  <c r="D120" i="44"/>
  <c r="H120" i="44"/>
  <c r="L120" i="44"/>
  <c r="P120" i="44"/>
  <c r="E117" i="44"/>
  <c r="I117" i="44"/>
  <c r="M117" i="44"/>
  <c r="Q117" i="44"/>
  <c r="E120" i="44"/>
  <c r="I120" i="44"/>
  <c r="M120" i="44"/>
  <c r="Q120" i="44"/>
  <c r="N120" i="44"/>
  <c r="D113" i="44"/>
  <c r="D113" i="48" s="1"/>
  <c r="H113" i="44"/>
  <c r="H113" i="48" s="1"/>
  <c r="L113" i="44"/>
  <c r="L113" i="48" s="1"/>
  <c r="P113" i="44"/>
  <c r="P113" i="48" s="1"/>
  <c r="D117" i="44"/>
  <c r="H117" i="44"/>
  <c r="L117" i="44"/>
  <c r="P117" i="44"/>
  <c r="C120" i="44"/>
  <c r="G120" i="44"/>
  <c r="K120" i="44"/>
  <c r="O120" i="44"/>
  <c r="E106" i="44"/>
  <c r="I106" i="44"/>
  <c r="Q106" i="44"/>
  <c r="N106" i="44"/>
  <c r="F113" i="44"/>
  <c r="F113" i="48" s="1"/>
  <c r="J113" i="44"/>
  <c r="N113" i="44"/>
  <c r="N113" i="48" s="1"/>
  <c r="B113" i="44"/>
  <c r="B113" i="48" s="1"/>
  <c r="C166" i="45" l="1"/>
  <c r="D30" i="45"/>
  <c r="B9" i="45"/>
  <c r="P49" i="47"/>
  <c r="K87" i="45"/>
  <c r="J30" i="47"/>
  <c r="J24" i="47" s="1"/>
  <c r="F68" i="47"/>
  <c r="J118" i="67"/>
  <c r="H166" i="44"/>
  <c r="G166" i="44"/>
  <c r="F99" i="70"/>
  <c r="O148" i="57"/>
  <c r="O143" i="57" s="1"/>
  <c r="L111" i="60"/>
  <c r="N381" i="64"/>
  <c r="M166" i="55"/>
  <c r="H304" i="71"/>
  <c r="I337" i="69"/>
  <c r="N319" i="66"/>
  <c r="P148" i="60"/>
  <c r="D9" i="57"/>
  <c r="D3" i="57" s="1"/>
  <c r="H166" i="47"/>
  <c r="H161" i="47" s="1"/>
  <c r="G165" i="67"/>
  <c r="H118" i="65"/>
  <c r="O101" i="69"/>
  <c r="G101" i="69"/>
  <c r="G177" i="69" s="1"/>
  <c r="M184" i="68"/>
  <c r="H9" i="47"/>
  <c r="C166" i="55"/>
  <c r="C161" i="55" s="1"/>
  <c r="O30" i="47"/>
  <c r="B30" i="45"/>
  <c r="B24" i="45" s="1"/>
  <c r="N111" i="47"/>
  <c r="N111" i="50" s="1"/>
  <c r="L148" i="55"/>
  <c r="L143" i="57"/>
  <c r="C343" i="69"/>
  <c r="C308" i="70"/>
  <c r="C327" i="70" s="1"/>
  <c r="D276" i="72"/>
  <c r="D312" i="72" s="1"/>
  <c r="F300" i="69"/>
  <c r="F87" i="54"/>
  <c r="F359" i="68" s="1"/>
  <c r="G393" i="64"/>
  <c r="G456" i="64" s="1"/>
  <c r="E326" i="69"/>
  <c r="C300" i="72"/>
  <c r="J130" i="60"/>
  <c r="E154" i="72"/>
  <c r="C161" i="45"/>
  <c r="J49" i="54"/>
  <c r="C111" i="57"/>
  <c r="G62" i="55"/>
  <c r="G166" i="57"/>
  <c r="G161" i="57" s="1"/>
  <c r="K68" i="54"/>
  <c r="F87" i="45"/>
  <c r="F81" i="45" s="1"/>
  <c r="Q111" i="45"/>
  <c r="F30" i="57"/>
  <c r="F24" i="57" s="1"/>
  <c r="G9" i="55"/>
  <c r="H291" i="70"/>
  <c r="N111" i="54"/>
  <c r="M143" i="57"/>
  <c r="M9" i="45"/>
  <c r="N87" i="45"/>
  <c r="N81" i="45" s="1"/>
  <c r="N30" i="57"/>
  <c r="Q286" i="65"/>
  <c r="E162" i="66"/>
  <c r="E219" i="66" s="1"/>
  <c r="E166" i="44"/>
  <c r="E161" i="44" s="1"/>
  <c r="G87" i="47"/>
  <c r="H9" i="55"/>
  <c r="H3" i="55" s="1"/>
  <c r="C315" i="72"/>
  <c r="C296" i="72"/>
  <c r="C314" i="72" s="1"/>
  <c r="J68" i="47"/>
  <c r="E87" i="57"/>
  <c r="E431" i="68" s="1"/>
  <c r="J130" i="54"/>
  <c r="P402" i="66"/>
  <c r="P343" i="66"/>
  <c r="H402" i="66"/>
  <c r="H343" i="66"/>
  <c r="Q293" i="70"/>
  <c r="Q333" i="70"/>
  <c r="K62" i="54"/>
  <c r="O224" i="67"/>
  <c r="O165" i="67"/>
  <c r="E258" i="68"/>
  <c r="E184" i="68"/>
  <c r="L221" i="67"/>
  <c r="L162" i="67"/>
  <c r="L219" i="67" s="1"/>
  <c r="D221" i="67"/>
  <c r="D162" i="67"/>
  <c r="D219" i="67" s="1"/>
  <c r="L217" i="67"/>
  <c r="L158" i="67"/>
  <c r="D217" i="67"/>
  <c r="D158" i="67"/>
  <c r="D156" i="67" s="1"/>
  <c r="E220" i="66"/>
  <c r="H113" i="59"/>
  <c r="H111" i="55"/>
  <c r="D132" i="60"/>
  <c r="D130" i="60"/>
  <c r="D130" i="57"/>
  <c r="D124" i="57" s="1"/>
  <c r="P430" i="64"/>
  <c r="P367" i="64"/>
  <c r="N300" i="70"/>
  <c r="N377" i="70"/>
  <c r="D463" i="68"/>
  <c r="D365" i="68"/>
  <c r="D461" i="68" s="1"/>
  <c r="D370" i="69"/>
  <c r="D293" i="69"/>
  <c r="D369" i="69" s="1"/>
  <c r="N87" i="47"/>
  <c r="N81" i="47" s="1"/>
  <c r="C370" i="64"/>
  <c r="C347" i="64"/>
  <c r="C368" i="64" s="1"/>
  <c r="C433" i="64"/>
  <c r="L356" i="72"/>
  <c r="L282" i="72"/>
  <c r="L354" i="72" s="1"/>
  <c r="D356" i="72"/>
  <c r="D282" i="72"/>
  <c r="D354" i="72" s="1"/>
  <c r="F130" i="60"/>
  <c r="F132" i="60"/>
  <c r="P294" i="72"/>
  <c r="P312" i="72" s="1"/>
  <c r="P313" i="72"/>
  <c r="E168" i="60"/>
  <c r="E166" i="57"/>
  <c r="E161" i="57" s="1"/>
  <c r="N100" i="71"/>
  <c r="N138" i="71"/>
  <c r="O12" i="59"/>
  <c r="O9" i="55"/>
  <c r="O3" i="55" s="1"/>
  <c r="C305" i="66"/>
  <c r="C326" i="66"/>
  <c r="E308" i="70"/>
  <c r="E328" i="70"/>
  <c r="F166" i="57"/>
  <c r="F161" i="57" s="1"/>
  <c r="F166" i="60"/>
  <c r="F172" i="60"/>
  <c r="C93" i="58"/>
  <c r="C87" i="54"/>
  <c r="C81" i="54" s="1"/>
  <c r="K148" i="44"/>
  <c r="Q148" i="60"/>
  <c r="B111" i="47"/>
  <c r="B105" i="47" s="1"/>
  <c r="B30" i="47"/>
  <c r="C105" i="57"/>
  <c r="E337" i="67"/>
  <c r="F148" i="55"/>
  <c r="F143" i="55" s="1"/>
  <c r="P12" i="59"/>
  <c r="P9" i="55"/>
  <c r="P3" i="55" s="1"/>
  <c r="O470" i="68"/>
  <c r="O372" i="68"/>
  <c r="O420" i="68" s="1"/>
  <c r="G333" i="65"/>
  <c r="G293" i="65"/>
  <c r="I412" i="64"/>
  <c r="I326" i="64"/>
  <c r="I410" i="64" s="1"/>
  <c r="Q300" i="66"/>
  <c r="Q340" i="66"/>
  <c r="C333" i="67"/>
  <c r="C293" i="67"/>
  <c r="I273" i="68"/>
  <c r="I199" i="68"/>
  <c r="I271" i="68" s="1"/>
  <c r="Q148" i="57"/>
  <c r="M168" i="60"/>
  <c r="M166" i="57"/>
  <c r="M161" i="57" s="1"/>
  <c r="L333" i="64"/>
  <c r="L377" i="64"/>
  <c r="N12" i="58"/>
  <c r="N9" i="54"/>
  <c r="N3" i="54" s="1"/>
  <c r="M132" i="60"/>
  <c r="M130" i="57"/>
  <c r="P16" i="60"/>
  <c r="P9" i="57"/>
  <c r="P3" i="57" s="1"/>
  <c r="Q336" i="67"/>
  <c r="Q297" i="67"/>
  <c r="C412" i="66"/>
  <c r="C354" i="66"/>
  <c r="C411" i="66" s="1"/>
  <c r="B87" i="47"/>
  <c r="B81" i="47" s="1"/>
  <c r="B130" i="47"/>
  <c r="P97" i="60"/>
  <c r="P87" i="57"/>
  <c r="P431" i="68" s="1"/>
  <c r="E293" i="67"/>
  <c r="E291" i="67" s="1"/>
  <c r="L105" i="55"/>
  <c r="L205" i="72"/>
  <c r="L204" i="72" s="1"/>
  <c r="O217" i="72"/>
  <c r="O161" i="72"/>
  <c r="O356" i="71"/>
  <c r="O282" i="71"/>
  <c r="O354" i="71" s="1"/>
  <c r="L210" i="71"/>
  <c r="L154" i="71"/>
  <c r="D210" i="71"/>
  <c r="D154" i="71"/>
  <c r="Q9" i="45"/>
  <c r="Q3" i="45" s="1"/>
  <c r="L310" i="66"/>
  <c r="C327" i="66"/>
  <c r="O130" i="54"/>
  <c r="L161" i="54"/>
  <c r="D166" i="54"/>
  <c r="N364" i="64"/>
  <c r="H154" i="72"/>
  <c r="B148" i="47"/>
  <c r="B143" i="47" s="1"/>
  <c r="P111" i="45"/>
  <c r="P105" i="45" s="1"/>
  <c r="P68" i="54"/>
  <c r="L143" i="55"/>
  <c r="C161" i="57"/>
  <c r="J291" i="65"/>
  <c r="I148" i="54"/>
  <c r="K130" i="54"/>
  <c r="K124" i="54" s="1"/>
  <c r="P87" i="47"/>
  <c r="P189" i="68" s="1"/>
  <c r="N118" i="67"/>
  <c r="N148" i="45"/>
  <c r="Q87" i="57"/>
  <c r="Q431" i="68" s="1"/>
  <c r="L328" i="67"/>
  <c r="C148" i="57"/>
  <c r="C143" i="57" s="1"/>
  <c r="P130" i="54"/>
  <c r="P124" i="54" s="1"/>
  <c r="B99" i="69"/>
  <c r="K30" i="45"/>
  <c r="N166" i="45"/>
  <c r="N161" i="45" s="1"/>
  <c r="K161" i="44"/>
  <c r="C49" i="54"/>
  <c r="C43" i="54" s="1"/>
  <c r="P143" i="47"/>
  <c r="B166" i="47"/>
  <c r="B161" i="47" s="1"/>
  <c r="G148" i="45"/>
  <c r="C148" i="45"/>
  <c r="H166" i="45"/>
  <c r="I68" i="45"/>
  <c r="I62" i="45" s="1"/>
  <c r="K87" i="57"/>
  <c r="K431" i="68" s="1"/>
  <c r="E111" i="45"/>
  <c r="C30" i="45"/>
  <c r="E49" i="55"/>
  <c r="P161" i="55"/>
  <c r="O374" i="64"/>
  <c r="J87" i="45"/>
  <c r="J81" i="45" s="1"/>
  <c r="Q68" i="54"/>
  <c r="Q62" i="54" s="1"/>
  <c r="M111" i="45"/>
  <c r="M105" i="45" s="1"/>
  <c r="E166" i="55"/>
  <c r="E161" i="55" s="1"/>
  <c r="M30" i="55"/>
  <c r="J148" i="45"/>
  <c r="J143" i="45" s="1"/>
  <c r="M154" i="72"/>
  <c r="M152" i="72" s="1"/>
  <c r="L313" i="72"/>
  <c r="N166" i="44"/>
  <c r="C3" i="45"/>
  <c r="F111" i="47"/>
  <c r="F111" i="50" s="1"/>
  <c r="K130" i="47"/>
  <c r="K130" i="50" s="1"/>
  <c r="M105" i="47"/>
  <c r="C3" i="55"/>
  <c r="H105" i="55"/>
  <c r="E49" i="57"/>
  <c r="E43" i="57" s="1"/>
  <c r="K111" i="60"/>
  <c r="H310" i="65"/>
  <c r="N327" i="65"/>
  <c r="F308" i="65"/>
  <c r="J166" i="55"/>
  <c r="J161" i="55" s="1"/>
  <c r="J396" i="66"/>
  <c r="C332" i="69"/>
  <c r="I361" i="68"/>
  <c r="E286" i="65"/>
  <c r="D148" i="60"/>
  <c r="E9" i="57"/>
  <c r="L294" i="72"/>
  <c r="N404" i="68"/>
  <c r="F43" i="57"/>
  <c r="H130" i="57"/>
  <c r="H124" i="57" s="1"/>
  <c r="N165" i="69"/>
  <c r="I166" i="44"/>
  <c r="I161" i="44" s="1"/>
  <c r="P68" i="45"/>
  <c r="H98" i="72"/>
  <c r="B148" i="44"/>
  <c r="B143" i="44" s="1"/>
  <c r="D98" i="71"/>
  <c r="C68" i="55"/>
  <c r="C49" i="55"/>
  <c r="C43" i="55" s="1"/>
  <c r="K68" i="45"/>
  <c r="K62" i="45" s="1"/>
  <c r="C87" i="57"/>
  <c r="C431" i="68" s="1"/>
  <c r="D148" i="47"/>
  <c r="D143" i="47" s="1"/>
  <c r="C130" i="45"/>
  <c r="C124" i="45" s="1"/>
  <c r="G87" i="45"/>
  <c r="G141" i="68" s="1"/>
  <c r="C3" i="54"/>
  <c r="F124" i="54"/>
  <c r="E9" i="54"/>
  <c r="E3" i="54" s="1"/>
  <c r="D148" i="57"/>
  <c r="D143" i="57" s="1"/>
  <c r="C49" i="57"/>
  <c r="C43" i="57" s="1"/>
  <c r="L419" i="68"/>
  <c r="H312" i="67"/>
  <c r="H325" i="66"/>
  <c r="D30" i="55"/>
  <c r="D24" i="55" s="1"/>
  <c r="O351" i="64"/>
  <c r="D111" i="54"/>
  <c r="L291" i="67"/>
  <c r="Q328" i="65"/>
  <c r="G3" i="55"/>
  <c r="J49" i="57"/>
  <c r="M381" i="68"/>
  <c r="M405" i="68" s="1"/>
  <c r="J300" i="69"/>
  <c r="J318" i="64"/>
  <c r="M148" i="54"/>
  <c r="P154" i="71"/>
  <c r="B3" i="8"/>
  <c r="K124" i="45"/>
  <c r="B68" i="45"/>
  <c r="B62" i="45" s="1"/>
  <c r="L148" i="44"/>
  <c r="L143" i="44" s="1"/>
  <c r="E350" i="69"/>
  <c r="E407" i="69" s="1"/>
  <c r="N130" i="60"/>
  <c r="L68" i="55"/>
  <c r="L62" i="55" s="1"/>
  <c r="K372" i="68"/>
  <c r="K420" i="68" s="1"/>
  <c r="L130" i="60"/>
  <c r="H403" i="68"/>
  <c r="C365" i="68"/>
  <c r="C461" i="68" s="1"/>
  <c r="Q158" i="72"/>
  <c r="Q212" i="72" s="1"/>
  <c r="I158" i="72"/>
  <c r="I212" i="72" s="1"/>
  <c r="F161" i="71"/>
  <c r="L202" i="68"/>
  <c r="L165" i="66"/>
  <c r="M3" i="45"/>
  <c r="Q9" i="54"/>
  <c r="H9" i="57"/>
  <c r="H3" i="57" s="1"/>
  <c r="G374" i="64"/>
  <c r="M166" i="44"/>
  <c r="D161" i="54"/>
  <c r="J166" i="47"/>
  <c r="J161" i="47" s="1"/>
  <c r="G30" i="47"/>
  <c r="I9" i="45"/>
  <c r="F68" i="55"/>
  <c r="F62" i="55" s="1"/>
  <c r="O132" i="60"/>
  <c r="O130" i="60"/>
  <c r="I172" i="50"/>
  <c r="I166" i="47"/>
  <c r="I161" i="47" s="1"/>
  <c r="L289" i="71"/>
  <c r="L362" i="71"/>
  <c r="N326" i="66"/>
  <c r="J291" i="66"/>
  <c r="M3" i="54"/>
  <c r="F154" i="60"/>
  <c r="F148" i="57"/>
  <c r="F143" i="57" s="1"/>
  <c r="G154" i="60"/>
  <c r="G148" i="57"/>
  <c r="G143" i="57" s="1"/>
  <c r="J381" i="64"/>
  <c r="M161" i="55"/>
  <c r="N327" i="67"/>
  <c r="D361" i="64"/>
  <c r="D339" i="64"/>
  <c r="C315" i="71"/>
  <c r="J300" i="67"/>
  <c r="J340" i="67"/>
  <c r="Q132" i="60"/>
  <c r="Q130" i="57"/>
  <c r="Q124" i="57" s="1"/>
  <c r="B142" i="71"/>
  <c r="Q258" i="68"/>
  <c r="Q184" i="68"/>
  <c r="P217" i="67"/>
  <c r="P158" i="67"/>
  <c r="H217" i="67"/>
  <c r="H158" i="67"/>
  <c r="H156" i="67" s="1"/>
  <c r="M162" i="66"/>
  <c r="M219" i="66" s="1"/>
  <c r="E361" i="68"/>
  <c r="E411" i="68"/>
  <c r="D286" i="67"/>
  <c r="D326" i="67"/>
  <c r="M409" i="67"/>
  <c r="M350" i="67"/>
  <c r="M326" i="69"/>
  <c r="M286" i="69"/>
  <c r="M12" i="60"/>
  <c r="M9" i="57"/>
  <c r="M3" i="57" s="1"/>
  <c r="J316" i="65"/>
  <c r="J335" i="65" s="1"/>
  <c r="J337" i="65"/>
  <c r="P293" i="70"/>
  <c r="P291" i="70" s="1"/>
  <c r="P332" i="70"/>
  <c r="P325" i="66"/>
  <c r="Q143" i="57"/>
  <c r="F374" i="71"/>
  <c r="D150" i="59"/>
  <c r="D148" i="55"/>
  <c r="D143" i="55" s="1"/>
  <c r="Q168" i="60"/>
  <c r="Q166" i="57"/>
  <c r="Q161" i="57" s="1"/>
  <c r="Q166" i="60"/>
  <c r="I168" i="60"/>
  <c r="I166" i="60"/>
  <c r="I166" i="57"/>
  <c r="J130" i="55"/>
  <c r="J124" i="55" s="1"/>
  <c r="P297" i="66"/>
  <c r="P335" i="66" s="1"/>
  <c r="P336" i="66"/>
  <c r="N333" i="66"/>
  <c r="N293" i="66"/>
  <c r="N331" i="66" s="1"/>
  <c r="J412" i="64"/>
  <c r="J326" i="64"/>
  <c r="J410" i="64" s="1"/>
  <c r="L402" i="66"/>
  <c r="L343" i="66"/>
  <c r="D402" i="66"/>
  <c r="D343" i="66"/>
  <c r="G416" i="65"/>
  <c r="G357" i="65"/>
  <c r="M87" i="55"/>
  <c r="M383" i="68" s="1"/>
  <c r="D93" i="60"/>
  <c r="D87" i="57"/>
  <c r="D431" i="68" s="1"/>
  <c r="H87" i="57"/>
  <c r="H81" i="57" s="1"/>
  <c r="G356" i="71"/>
  <c r="G282" i="71"/>
  <c r="G280" i="71" s="1"/>
  <c r="Q150" i="58"/>
  <c r="Q148" i="54"/>
  <c r="Q143" i="54" s="1"/>
  <c r="N30" i="45"/>
  <c r="N24" i="45" s="1"/>
  <c r="B87" i="45"/>
  <c r="B81" i="45" s="1"/>
  <c r="L217" i="71"/>
  <c r="L161" i="71"/>
  <c r="L210" i="66"/>
  <c r="L151" i="66"/>
  <c r="P132" i="60"/>
  <c r="P130" i="60"/>
  <c r="P130" i="57"/>
  <c r="P124" i="57" s="1"/>
  <c r="N55" i="60"/>
  <c r="N49" i="57"/>
  <c r="N43" i="57" s="1"/>
  <c r="J356" i="71"/>
  <c r="J282" i="71"/>
  <c r="J280" i="71" s="1"/>
  <c r="J377" i="70"/>
  <c r="J300" i="70"/>
  <c r="L463" i="68"/>
  <c r="L365" i="68"/>
  <c r="L461" i="68" s="1"/>
  <c r="P293" i="69"/>
  <c r="P369" i="69" s="1"/>
  <c r="P370" i="69"/>
  <c r="H293" i="69"/>
  <c r="H369" i="69" s="1"/>
  <c r="H370" i="69"/>
  <c r="C289" i="72"/>
  <c r="C325" i="72" s="1"/>
  <c r="C362" i="72"/>
  <c r="P356" i="72"/>
  <c r="P282" i="72"/>
  <c r="P354" i="72" s="1"/>
  <c r="H356" i="72"/>
  <c r="H282" i="72"/>
  <c r="H354" i="72" s="1"/>
  <c r="G136" i="60"/>
  <c r="G130" i="57"/>
  <c r="G124" i="57" s="1"/>
  <c r="G130" i="60"/>
  <c r="K326" i="65"/>
  <c r="K305" i="65"/>
  <c r="Q381" i="68"/>
  <c r="Q405" i="68" s="1"/>
  <c r="Q406" i="68"/>
  <c r="P403" i="68"/>
  <c r="P378" i="68"/>
  <c r="O433" i="64"/>
  <c r="O370" i="64"/>
  <c r="O347" i="64"/>
  <c r="O344" i="64" s="1"/>
  <c r="K81" i="45"/>
  <c r="G351" i="64"/>
  <c r="G344" i="64" s="1"/>
  <c r="K168" i="59"/>
  <c r="K166" i="55"/>
  <c r="K161" i="55" s="1"/>
  <c r="I49" i="55"/>
  <c r="I43" i="55" s="1"/>
  <c r="J362" i="71"/>
  <c r="J289" i="71"/>
  <c r="O413" i="65"/>
  <c r="O354" i="65"/>
  <c r="O411" i="65" s="1"/>
  <c r="C396" i="71"/>
  <c r="C340" i="71"/>
  <c r="C394" i="71" s="1"/>
  <c r="C409" i="65"/>
  <c r="C350" i="65"/>
  <c r="C454" i="64"/>
  <c r="C389" i="64"/>
  <c r="C452" i="64" s="1"/>
  <c r="K333" i="64"/>
  <c r="K377" i="64"/>
  <c r="M150" i="60"/>
  <c r="M148" i="60"/>
  <c r="M413" i="67"/>
  <c r="M354" i="67"/>
  <c r="M411" i="67" s="1"/>
  <c r="N30" i="47"/>
  <c r="N24" i="47" s="1"/>
  <c r="C16" i="50"/>
  <c r="C9" i="47"/>
  <c r="C3" i="47" s="1"/>
  <c r="C217" i="72"/>
  <c r="C161" i="72"/>
  <c r="P49" i="57"/>
  <c r="P43" i="57" s="1"/>
  <c r="O408" i="68"/>
  <c r="E68" i="55"/>
  <c r="E62" i="55" s="1"/>
  <c r="K169" i="64"/>
  <c r="F111" i="54"/>
  <c r="G314" i="71"/>
  <c r="D68" i="55"/>
  <c r="D62" i="55" s="1"/>
  <c r="C314" i="71"/>
  <c r="L165" i="65"/>
  <c r="C169" i="64"/>
  <c r="F132" i="69"/>
  <c r="D118" i="66"/>
  <c r="N99" i="70"/>
  <c r="P98" i="72"/>
  <c r="L142" i="72"/>
  <c r="K49" i="54"/>
  <c r="B166" i="44"/>
  <c r="B161" i="44" s="1"/>
  <c r="F124" i="55"/>
  <c r="C62" i="57"/>
  <c r="G9" i="57"/>
  <c r="G3" i="57" s="1"/>
  <c r="D105" i="55"/>
  <c r="I24" i="55"/>
  <c r="P62" i="54"/>
  <c r="I105" i="55"/>
  <c r="E327" i="70"/>
  <c r="P111" i="55"/>
  <c r="P105" i="55" s="1"/>
  <c r="E24" i="54"/>
  <c r="M111" i="54"/>
  <c r="M105" i="54" s="1"/>
  <c r="Q132" i="64"/>
  <c r="Q68" i="47"/>
  <c r="I125" i="50"/>
  <c r="L98" i="71"/>
  <c r="K124" i="47"/>
  <c r="N111" i="60"/>
  <c r="G343" i="67"/>
  <c r="O9" i="57"/>
  <c r="O3" i="57" s="1"/>
  <c r="O124" i="54"/>
  <c r="G343" i="69"/>
  <c r="I158" i="71"/>
  <c r="I212" i="71" s="1"/>
  <c r="E195" i="68"/>
  <c r="G177" i="64"/>
  <c r="I87" i="45"/>
  <c r="I141" i="68" s="1"/>
  <c r="I68" i="47"/>
  <c r="I62" i="47" s="1"/>
  <c r="O24" i="47"/>
  <c r="M24" i="45"/>
  <c r="B151" i="65"/>
  <c r="L30" i="57"/>
  <c r="C393" i="64"/>
  <c r="C456" i="64" s="1"/>
  <c r="E130" i="60"/>
  <c r="J111" i="55"/>
  <c r="J105" i="55" s="1"/>
  <c r="P291" i="69"/>
  <c r="J43" i="54"/>
  <c r="M124" i="57"/>
  <c r="K350" i="66"/>
  <c r="K166" i="57"/>
  <c r="K161" i="57" s="1"/>
  <c r="O130" i="57"/>
  <c r="F30" i="47"/>
  <c r="F24" i="47" s="1"/>
  <c r="F118" i="66"/>
  <c r="L169" i="64"/>
  <c r="Q87" i="45"/>
  <c r="O161" i="44"/>
  <c r="F161" i="45"/>
  <c r="D49" i="47"/>
  <c r="D43" i="47" s="1"/>
  <c r="I165" i="65"/>
  <c r="P81" i="57"/>
  <c r="F148" i="60"/>
  <c r="C62" i="55"/>
  <c r="M130" i="60"/>
  <c r="C354" i="70"/>
  <c r="C411" i="70" s="1"/>
  <c r="N124" i="55"/>
  <c r="F372" i="68"/>
  <c r="D202" i="68"/>
  <c r="J161" i="45"/>
  <c r="P118" i="66"/>
  <c r="Q195" i="68"/>
  <c r="H169" i="64"/>
  <c r="O343" i="67"/>
  <c r="C343" i="67"/>
  <c r="H411" i="68"/>
  <c r="J9" i="54"/>
  <c r="J3" i="54" s="1"/>
  <c r="G148" i="60"/>
  <c r="F30" i="55"/>
  <c r="F24" i="55" s="1"/>
  <c r="E111" i="47"/>
  <c r="E111" i="50" s="1"/>
  <c r="J130" i="47"/>
  <c r="J130" i="50" s="1"/>
  <c r="M161" i="44"/>
  <c r="B93" i="69"/>
  <c r="K177" i="64"/>
  <c r="K174" i="64" s="1"/>
  <c r="D331" i="69"/>
  <c r="D388" i="69"/>
  <c r="N43" i="45"/>
  <c r="K81" i="54"/>
  <c r="K359" i="68"/>
  <c r="E412" i="70"/>
  <c r="E354" i="70"/>
  <c r="E411" i="70" s="1"/>
  <c r="H323" i="72"/>
  <c r="F294" i="72"/>
  <c r="F313" i="72"/>
  <c r="H335" i="70"/>
  <c r="H331" i="70"/>
  <c r="H324" i="66"/>
  <c r="N339" i="65"/>
  <c r="N319" i="65"/>
  <c r="P355" i="71"/>
  <c r="P282" i="71"/>
  <c r="H355" i="71"/>
  <c r="H282" i="71"/>
  <c r="H354" i="71" s="1"/>
  <c r="H278" i="71"/>
  <c r="H276" i="71"/>
  <c r="D130" i="54"/>
  <c r="D124" i="54" s="1"/>
  <c r="D377" i="69"/>
  <c r="D300" i="69"/>
  <c r="C286" i="72"/>
  <c r="N385" i="72"/>
  <c r="N330" i="72"/>
  <c r="G113" i="60"/>
  <c r="G111" i="57"/>
  <c r="G105" i="57" s="1"/>
  <c r="G111" i="60"/>
  <c r="K406" i="69"/>
  <c r="H346" i="69"/>
  <c r="H404" i="69"/>
  <c r="G444" i="68"/>
  <c r="G516" i="68" s="1"/>
  <c r="G517" i="68"/>
  <c r="P514" i="68"/>
  <c r="P441" i="68"/>
  <c r="P513" i="68" s="1"/>
  <c r="L97" i="60"/>
  <c r="L87" i="57"/>
  <c r="Q49" i="57"/>
  <c r="Q43" i="57" s="1"/>
  <c r="C412" i="69"/>
  <c r="C354" i="69"/>
  <c r="C411" i="69" s="1"/>
  <c r="G323" i="72"/>
  <c r="G304" i="72"/>
  <c r="O336" i="65"/>
  <c r="G342" i="64"/>
  <c r="G363" i="64" s="1"/>
  <c r="G364" i="64"/>
  <c r="I297" i="66"/>
  <c r="G49" i="54"/>
  <c r="G43" i="54" s="1"/>
  <c r="G286" i="66"/>
  <c r="G325" i="66"/>
  <c r="I9" i="54"/>
  <c r="I3" i="54" s="1"/>
  <c r="J395" i="72"/>
  <c r="J340" i="72"/>
  <c r="J394" i="72" s="1"/>
  <c r="H389" i="71"/>
  <c r="G332" i="71"/>
  <c r="G387" i="71"/>
  <c r="F404" i="70"/>
  <c r="F346" i="70"/>
  <c r="L343" i="70"/>
  <c r="L401" i="70"/>
  <c r="N415" i="69"/>
  <c r="N357" i="69"/>
  <c r="N414" i="69" s="1"/>
  <c r="I433" i="68"/>
  <c r="O357" i="66"/>
  <c r="N412" i="66"/>
  <c r="N354" i="66"/>
  <c r="N411" i="66" s="1"/>
  <c r="J419" i="68"/>
  <c r="L338" i="65"/>
  <c r="L326" i="66"/>
  <c r="N300" i="65"/>
  <c r="H162" i="60"/>
  <c r="F144" i="60"/>
  <c r="I36" i="60"/>
  <c r="I30" i="57"/>
  <c r="I24" i="57" s="1"/>
  <c r="F389" i="64"/>
  <c r="Q384" i="64"/>
  <c r="Q448" i="64"/>
  <c r="L339" i="66"/>
  <c r="L319" i="66"/>
  <c r="D9" i="55"/>
  <c r="D3" i="55" s="1"/>
  <c r="E370" i="69"/>
  <c r="E293" i="69"/>
  <c r="J441" i="68"/>
  <c r="J513" i="68" s="1"/>
  <c r="J514" i="68"/>
  <c r="M357" i="65"/>
  <c r="G339" i="69"/>
  <c r="G396" i="69"/>
  <c r="G319" i="69"/>
  <c r="Q385" i="68"/>
  <c r="Q410" i="68"/>
  <c r="P337" i="67"/>
  <c r="G470" i="68"/>
  <c r="G372" i="68"/>
  <c r="M369" i="68"/>
  <c r="M418" i="68"/>
  <c r="O333" i="65"/>
  <c r="H437" i="68"/>
  <c r="J330" i="67"/>
  <c r="I336" i="70"/>
  <c r="I297" i="70"/>
  <c r="I291" i="70" s="1"/>
  <c r="Q297" i="69"/>
  <c r="Q337" i="69"/>
  <c r="G68" i="54"/>
  <c r="G62" i="54" s="1"/>
  <c r="I315" i="71"/>
  <c r="I296" i="71"/>
  <c r="N158" i="70"/>
  <c r="N215" i="70" s="1"/>
  <c r="N216" i="70"/>
  <c r="F216" i="70"/>
  <c r="F158" i="70"/>
  <c r="F215" i="70" s="1"/>
  <c r="G214" i="70"/>
  <c r="N154" i="70"/>
  <c r="N212" i="70"/>
  <c r="K125" i="50"/>
  <c r="L214" i="69"/>
  <c r="D214" i="69"/>
  <c r="M212" i="69"/>
  <c r="M154" i="69"/>
  <c r="L195" i="68"/>
  <c r="J191" i="68"/>
  <c r="F151" i="66"/>
  <c r="M148" i="45"/>
  <c r="G145" i="70"/>
  <c r="E133" i="70"/>
  <c r="E113" i="70"/>
  <c r="E132" i="70" s="1"/>
  <c r="I49" i="45"/>
  <c r="M145" i="71"/>
  <c r="N94" i="71"/>
  <c r="N130" i="71" s="1"/>
  <c r="N131" i="71"/>
  <c r="F94" i="71"/>
  <c r="F130" i="71" s="1"/>
  <c r="F131" i="71"/>
  <c r="O177" i="69"/>
  <c r="L217" i="70"/>
  <c r="L158" i="70"/>
  <c r="L215" i="70" s="1"/>
  <c r="P214" i="70"/>
  <c r="O151" i="70"/>
  <c r="O209" i="70"/>
  <c r="G125" i="71"/>
  <c r="G144" i="71"/>
  <c r="N124" i="69"/>
  <c r="N118" i="69" s="1"/>
  <c r="N144" i="69"/>
  <c r="B124" i="70"/>
  <c r="B144" i="70"/>
  <c r="H99" i="70"/>
  <c r="I350" i="65"/>
  <c r="J330" i="66"/>
  <c r="I278" i="71"/>
  <c r="E143" i="54"/>
  <c r="O109" i="50"/>
  <c r="O205" i="72"/>
  <c r="O150" i="72"/>
  <c r="C164" i="50"/>
  <c r="O148" i="72"/>
  <c r="O203" i="72"/>
  <c r="G162" i="50"/>
  <c r="J217" i="71"/>
  <c r="J161" i="71"/>
  <c r="E161" i="71"/>
  <c r="H210" i="71"/>
  <c r="H154" i="71"/>
  <c r="L165" i="70"/>
  <c r="Q165" i="69"/>
  <c r="L162" i="65"/>
  <c r="L220" i="65"/>
  <c r="I30" i="47"/>
  <c r="I24" i="47" s="1"/>
  <c r="O246" i="64"/>
  <c r="O181" i="64"/>
  <c r="O244" i="64" s="1"/>
  <c r="G246" i="64"/>
  <c r="G181" i="64"/>
  <c r="G244" i="64" s="1"/>
  <c r="N181" i="64"/>
  <c r="N244" i="64" s="1"/>
  <c r="N245" i="64"/>
  <c r="F181" i="64"/>
  <c r="F244" i="64" s="1"/>
  <c r="F245" i="64"/>
  <c r="E9" i="47"/>
  <c r="Q7" i="50"/>
  <c r="I7" i="50"/>
  <c r="F145" i="72"/>
  <c r="M125" i="72"/>
  <c r="M144" i="72"/>
  <c r="E125" i="72"/>
  <c r="E144" i="72"/>
  <c r="L114" i="72"/>
  <c r="L132" i="72" s="1"/>
  <c r="L133" i="72"/>
  <c r="M133" i="71"/>
  <c r="M114" i="71"/>
  <c r="E114" i="71"/>
  <c r="E133" i="71"/>
  <c r="K112" i="71"/>
  <c r="K131" i="71"/>
  <c r="C112" i="71"/>
  <c r="C131" i="71"/>
  <c r="F145" i="70"/>
  <c r="E124" i="70"/>
  <c r="E144" i="70"/>
  <c r="E116" i="65"/>
  <c r="K96" i="72"/>
  <c r="Q105" i="70"/>
  <c r="Q161" i="47"/>
  <c r="I3" i="45"/>
  <c r="K148" i="47"/>
  <c r="Q265" i="68"/>
  <c r="Q191" i="68"/>
  <c r="I265" i="68"/>
  <c r="I191" i="68"/>
  <c r="I245" i="64"/>
  <c r="I181" i="64"/>
  <c r="I244" i="64" s="1"/>
  <c r="N148" i="44"/>
  <c r="D148" i="44"/>
  <c r="K148" i="45"/>
  <c r="B143" i="45"/>
  <c r="H124" i="47"/>
  <c r="I130" i="47"/>
  <c r="I136" i="50"/>
  <c r="L148" i="47"/>
  <c r="L81" i="47"/>
  <c r="L189" i="68"/>
  <c r="P111" i="47"/>
  <c r="C359" i="68"/>
  <c r="F49" i="55"/>
  <c r="F43" i="55" s="1"/>
  <c r="D111" i="57"/>
  <c r="D105" i="57" s="1"/>
  <c r="D113" i="60"/>
  <c r="D111" i="60"/>
  <c r="G28" i="60"/>
  <c r="C66" i="60"/>
  <c r="K164" i="60"/>
  <c r="K330" i="72"/>
  <c r="K385" i="72"/>
  <c r="K154" i="60"/>
  <c r="K148" i="57"/>
  <c r="K143" i="57" s="1"/>
  <c r="K148" i="60"/>
  <c r="Q343" i="67"/>
  <c r="P357" i="65"/>
  <c r="P350" i="65"/>
  <c r="P346" i="65"/>
  <c r="P404" i="65"/>
  <c r="L24" i="57"/>
  <c r="D28" i="60"/>
  <c r="Q402" i="65"/>
  <c r="Q343" i="65"/>
  <c r="I402" i="65"/>
  <c r="I343" i="65"/>
  <c r="G324" i="71"/>
  <c r="G304" i="71"/>
  <c r="M323" i="71"/>
  <c r="M304" i="71"/>
  <c r="E304" i="71"/>
  <c r="E323" i="71"/>
  <c r="I371" i="71"/>
  <c r="I317" i="71"/>
  <c r="L319" i="70"/>
  <c r="L339" i="70"/>
  <c r="L396" i="70"/>
  <c r="L325" i="70"/>
  <c r="L305" i="70"/>
  <c r="D325" i="70"/>
  <c r="D305" i="70"/>
  <c r="N334" i="69"/>
  <c r="H388" i="69"/>
  <c r="H331" i="69"/>
  <c r="L325" i="69"/>
  <c r="L305" i="69"/>
  <c r="J375" i="64"/>
  <c r="N289" i="72"/>
  <c r="F289" i="72"/>
  <c r="L362" i="72"/>
  <c r="L289" i="72"/>
  <c r="D362" i="72"/>
  <c r="D289" i="72"/>
  <c r="H312" i="72"/>
  <c r="N148" i="54"/>
  <c r="N143" i="54" s="1"/>
  <c r="N150" i="58"/>
  <c r="L372" i="68"/>
  <c r="D372" i="68"/>
  <c r="H87" i="54"/>
  <c r="N87" i="54"/>
  <c r="H68" i="54"/>
  <c r="H62" i="54" s="1"/>
  <c r="P297" i="65"/>
  <c r="P336" i="65"/>
  <c r="H336" i="65"/>
  <c r="L286" i="65"/>
  <c r="L324" i="65" s="1"/>
  <c r="D286" i="65"/>
  <c r="Q321" i="64"/>
  <c r="G144" i="60"/>
  <c r="N391" i="72"/>
  <c r="N336" i="72"/>
  <c r="N390" i="72" s="1"/>
  <c r="F391" i="72"/>
  <c r="F336" i="72"/>
  <c r="F390" i="72" s="1"/>
  <c r="I389" i="72"/>
  <c r="I398" i="71"/>
  <c r="I343" i="71"/>
  <c r="I397" i="71" s="1"/>
  <c r="M391" i="71"/>
  <c r="M336" i="71"/>
  <c r="M390" i="71" s="1"/>
  <c r="E336" i="71"/>
  <c r="E391" i="71"/>
  <c r="M389" i="71"/>
  <c r="E389" i="71"/>
  <c r="L146" i="60"/>
  <c r="D146" i="60"/>
  <c r="L144" i="60"/>
  <c r="H385" i="71"/>
  <c r="H330" i="71"/>
  <c r="K136" i="60"/>
  <c r="K130" i="57"/>
  <c r="K124" i="57" s="1"/>
  <c r="O350" i="70"/>
  <c r="O407" i="70" s="1"/>
  <c r="O408" i="70"/>
  <c r="G408" i="70"/>
  <c r="G350" i="70"/>
  <c r="G407" i="70" s="1"/>
  <c r="K128" i="60"/>
  <c r="M125" i="60"/>
  <c r="E125" i="60"/>
  <c r="H85" i="60"/>
  <c r="D429" i="68"/>
  <c r="D502" i="68"/>
  <c r="P357" i="67"/>
  <c r="L68" i="57"/>
  <c r="L62" i="57" s="1"/>
  <c r="L343" i="67"/>
  <c r="O404" i="65"/>
  <c r="O346" i="65"/>
  <c r="O448" i="64"/>
  <c r="O384" i="64"/>
  <c r="C350" i="70"/>
  <c r="C407" i="70" s="1"/>
  <c r="C502" i="68"/>
  <c r="C429" i="68"/>
  <c r="N326" i="71"/>
  <c r="N380" i="71"/>
  <c r="N307" i="71"/>
  <c r="P323" i="71"/>
  <c r="P304" i="71"/>
  <c r="E130" i="55"/>
  <c r="E124" i="55" s="1"/>
  <c r="K130" i="55"/>
  <c r="K124" i="55" s="1"/>
  <c r="O336" i="69"/>
  <c r="O316" i="69"/>
  <c r="G316" i="69"/>
  <c r="G336" i="69"/>
  <c r="Q331" i="69"/>
  <c r="Q388" i="69"/>
  <c r="M388" i="69"/>
  <c r="M331" i="69"/>
  <c r="O330" i="69"/>
  <c r="O387" i="69"/>
  <c r="E93" i="59"/>
  <c r="E87" i="55"/>
  <c r="E383" i="68" s="1"/>
  <c r="P312" i="65"/>
  <c r="P332" i="65"/>
  <c r="H366" i="64"/>
  <c r="Q339" i="64"/>
  <c r="Q361" i="64"/>
  <c r="I361" i="64"/>
  <c r="I339" i="64"/>
  <c r="C331" i="69"/>
  <c r="C388" i="69"/>
  <c r="C310" i="69"/>
  <c r="O168" i="58"/>
  <c r="O166" i="54"/>
  <c r="O161" i="54" s="1"/>
  <c r="G168" i="58"/>
  <c r="G166" i="54"/>
  <c r="G161" i="54" s="1"/>
  <c r="K300" i="65"/>
  <c r="M387" i="72"/>
  <c r="M332" i="72"/>
  <c r="E387" i="72"/>
  <c r="E332" i="72"/>
  <c r="M385" i="72"/>
  <c r="M330" i="72"/>
  <c r="E385" i="72"/>
  <c r="E330" i="72"/>
  <c r="H398" i="71"/>
  <c r="H343" i="71"/>
  <c r="H397" i="71" s="1"/>
  <c r="O514" i="68"/>
  <c r="O441" i="68"/>
  <c r="O513" i="68" s="1"/>
  <c r="G514" i="68"/>
  <c r="G441" i="68"/>
  <c r="G513" i="68" s="1"/>
  <c r="O357" i="67"/>
  <c r="G68" i="57"/>
  <c r="G62" i="57" s="1"/>
  <c r="F16" i="60"/>
  <c r="F9" i="57"/>
  <c r="F3" i="57" s="1"/>
  <c r="G327" i="72"/>
  <c r="M380" i="72"/>
  <c r="M307" i="72"/>
  <c r="M326" i="72"/>
  <c r="E307" i="72"/>
  <c r="E380" i="72"/>
  <c r="E326" i="72"/>
  <c r="O168" i="59"/>
  <c r="H330" i="70"/>
  <c r="H310" i="70"/>
  <c r="H337" i="69"/>
  <c r="H316" i="69"/>
  <c r="K316" i="66"/>
  <c r="K336" i="66"/>
  <c r="P339" i="65"/>
  <c r="P319" i="65"/>
  <c r="O30" i="55"/>
  <c r="O24" i="55" s="1"/>
  <c r="G30" i="55"/>
  <c r="G24" i="55" s="1"/>
  <c r="M9" i="55"/>
  <c r="M12" i="59"/>
  <c r="E9" i="55"/>
  <c r="E3" i="55" s="1"/>
  <c r="E12" i="59"/>
  <c r="P361" i="64"/>
  <c r="P339" i="64"/>
  <c r="L377" i="70"/>
  <c r="L300" i="70"/>
  <c r="D377" i="70"/>
  <c r="D300" i="70"/>
  <c r="N370" i="69"/>
  <c r="N293" i="69"/>
  <c r="N369" i="69" s="1"/>
  <c r="F370" i="69"/>
  <c r="F293" i="69"/>
  <c r="F369" i="69" s="1"/>
  <c r="N300" i="67"/>
  <c r="N340" i="67"/>
  <c r="F300" i="67"/>
  <c r="F340" i="67"/>
  <c r="L300" i="67"/>
  <c r="L339" i="67"/>
  <c r="D300" i="67"/>
  <c r="D338" i="67" s="1"/>
  <c r="D339" i="67"/>
  <c r="D331" i="67"/>
  <c r="F293" i="66"/>
  <c r="F331" i="66" s="1"/>
  <c r="F333" i="66"/>
  <c r="L293" i="66"/>
  <c r="D293" i="66"/>
  <c r="L289" i="66"/>
  <c r="D289" i="66"/>
  <c r="H318" i="64"/>
  <c r="H362" i="64"/>
  <c r="C411" i="64"/>
  <c r="C326" i="64"/>
  <c r="P391" i="72"/>
  <c r="P336" i="72"/>
  <c r="P390" i="72" s="1"/>
  <c r="D391" i="72"/>
  <c r="D336" i="72"/>
  <c r="D390" i="72" s="1"/>
  <c r="O389" i="71"/>
  <c r="Q444" i="68"/>
  <c r="Q516" i="68" s="1"/>
  <c r="Q517" i="68"/>
  <c r="M517" i="68"/>
  <c r="M444" i="68"/>
  <c r="M516" i="68" s="1"/>
  <c r="Q66" i="60"/>
  <c r="M404" i="67"/>
  <c r="M346" i="67"/>
  <c r="E404" i="67"/>
  <c r="E346" i="67"/>
  <c r="L9" i="57"/>
  <c r="N12" i="60"/>
  <c r="N9" i="57"/>
  <c r="N3" i="57" s="1"/>
  <c r="K326" i="66"/>
  <c r="K305" i="66"/>
  <c r="K378" i="64"/>
  <c r="I286" i="72"/>
  <c r="I280" i="72" s="1"/>
  <c r="Q286" i="67"/>
  <c r="Q333" i="64"/>
  <c r="Q376" i="64"/>
  <c r="I333" i="64"/>
  <c r="I375" i="64" s="1"/>
  <c r="I376" i="64"/>
  <c r="H144" i="50"/>
  <c r="F146" i="60"/>
  <c r="O401" i="70"/>
  <c r="O343" i="70"/>
  <c r="G125" i="60"/>
  <c r="O412" i="69"/>
  <c r="O354" i="69"/>
  <c r="O411" i="69" s="1"/>
  <c r="O74" i="60"/>
  <c r="O68" i="57"/>
  <c r="O62" i="57" s="1"/>
  <c r="K412" i="67"/>
  <c r="K354" i="67"/>
  <c r="D374" i="72"/>
  <c r="D320" i="72"/>
  <c r="J300" i="72"/>
  <c r="J319" i="72"/>
  <c r="J373" i="72"/>
  <c r="F168" i="59"/>
  <c r="F321" i="71"/>
  <c r="L374" i="71"/>
  <c r="L320" i="71"/>
  <c r="D374" i="71"/>
  <c r="D320" i="71"/>
  <c r="J300" i="71"/>
  <c r="J319" i="71"/>
  <c r="J373" i="71"/>
  <c r="O326" i="70"/>
  <c r="O305" i="70"/>
  <c r="I305" i="70"/>
  <c r="I325" i="70"/>
  <c r="O316" i="65"/>
  <c r="I336" i="65"/>
  <c r="I316" i="65"/>
  <c r="Q276" i="72"/>
  <c r="Q312" i="72" s="1"/>
  <c r="Q313" i="72"/>
  <c r="I286" i="71"/>
  <c r="K286" i="70"/>
  <c r="K324" i="70" s="1"/>
  <c r="K325" i="70"/>
  <c r="M293" i="65"/>
  <c r="M332" i="65"/>
  <c r="P164" i="50"/>
  <c r="I398" i="72"/>
  <c r="I343" i="72"/>
  <c r="I397" i="72" s="1"/>
  <c r="E398" i="72"/>
  <c r="E343" i="72"/>
  <c r="E397" i="72" s="1"/>
  <c r="G55" i="60"/>
  <c r="M412" i="66"/>
  <c r="M354" i="66"/>
  <c r="M411" i="66" s="1"/>
  <c r="G326" i="69"/>
  <c r="E325" i="69"/>
  <c r="E305" i="69"/>
  <c r="E333" i="66"/>
  <c r="E312" i="66"/>
  <c r="F9" i="55"/>
  <c r="F3" i="55" s="1"/>
  <c r="M321" i="72"/>
  <c r="G293" i="70"/>
  <c r="E297" i="69"/>
  <c r="K297" i="67"/>
  <c r="D204" i="72"/>
  <c r="J202" i="72"/>
  <c r="Q204" i="71"/>
  <c r="P203" i="71"/>
  <c r="P148" i="71"/>
  <c r="H203" i="71"/>
  <c r="H148" i="71"/>
  <c r="L111" i="57"/>
  <c r="L105" i="57" s="1"/>
  <c r="L113" i="60"/>
  <c r="N408" i="69"/>
  <c r="N350" i="69"/>
  <c r="N407" i="69" s="1"/>
  <c r="J113" i="60"/>
  <c r="J111" i="60"/>
  <c r="J111" i="57"/>
  <c r="J105" i="57" s="1"/>
  <c r="I313" i="71"/>
  <c r="I294" i="71"/>
  <c r="Q87" i="54"/>
  <c r="E462" i="68"/>
  <c r="E365" i="68"/>
  <c r="E461" i="68" s="1"/>
  <c r="G340" i="65"/>
  <c r="M300" i="65"/>
  <c r="O208" i="69"/>
  <c r="G208" i="69"/>
  <c r="P277" i="68"/>
  <c r="P202" i="68"/>
  <c r="N202" i="68"/>
  <c r="N275" i="68"/>
  <c r="F202" i="68"/>
  <c r="F275" i="68"/>
  <c r="O97" i="50"/>
  <c r="O87" i="47"/>
  <c r="M158" i="67"/>
  <c r="J66" i="50"/>
  <c r="Q165" i="66"/>
  <c r="F235" i="64"/>
  <c r="H3" i="47"/>
  <c r="Q122" i="72"/>
  <c r="Q141" i="72"/>
  <c r="Q139" i="72"/>
  <c r="P138" i="72"/>
  <c r="O118" i="72"/>
  <c r="O137" i="72"/>
  <c r="E114" i="72"/>
  <c r="E132" i="72" s="1"/>
  <c r="E133" i="72"/>
  <c r="O145" i="71"/>
  <c r="N143" i="45"/>
  <c r="N114" i="71"/>
  <c r="N133" i="71"/>
  <c r="L112" i="71"/>
  <c r="L131" i="71"/>
  <c r="O145" i="70"/>
  <c r="O124" i="70"/>
  <c r="O118" i="70" s="1"/>
  <c r="Q139" i="69"/>
  <c r="Q196" i="69"/>
  <c r="F113" i="49"/>
  <c r="F111" i="45"/>
  <c r="F105" i="45" s="1"/>
  <c r="J113" i="66"/>
  <c r="N116" i="65"/>
  <c r="F116" i="65"/>
  <c r="O113" i="65"/>
  <c r="N139" i="64"/>
  <c r="F139" i="64"/>
  <c r="C135" i="64"/>
  <c r="B145" i="72"/>
  <c r="B125" i="72"/>
  <c r="M98" i="72"/>
  <c r="E148" i="69"/>
  <c r="C105" i="69"/>
  <c r="M97" i="69"/>
  <c r="M135" i="69" s="1"/>
  <c r="M136" i="69"/>
  <c r="E97" i="69"/>
  <c r="E136" i="69"/>
  <c r="I47" i="50"/>
  <c r="L165" i="67"/>
  <c r="O212" i="67"/>
  <c r="O154" i="67"/>
  <c r="M184" i="64"/>
  <c r="B154" i="72"/>
  <c r="B220" i="69"/>
  <c r="B162" i="69"/>
  <c r="B219" i="69" s="1"/>
  <c r="L118" i="72"/>
  <c r="L137" i="72"/>
  <c r="L136" i="70"/>
  <c r="L116" i="70"/>
  <c r="C154" i="68"/>
  <c r="P136" i="68"/>
  <c r="M68" i="45"/>
  <c r="M62" i="45" s="1"/>
  <c r="K409" i="65"/>
  <c r="K350" i="65"/>
  <c r="G409" i="65"/>
  <c r="G350" i="65"/>
  <c r="I387" i="69"/>
  <c r="I330" i="69"/>
  <c r="I276" i="71"/>
  <c r="Q337" i="66"/>
  <c r="O297" i="66"/>
  <c r="O335" i="66" s="1"/>
  <c r="Q125" i="50"/>
  <c r="K166" i="47"/>
  <c r="G154" i="71"/>
  <c r="M158" i="70"/>
  <c r="M215" i="70" s="1"/>
  <c r="M216" i="70"/>
  <c r="C132" i="50"/>
  <c r="C130" i="47"/>
  <c r="Q208" i="70"/>
  <c r="I208" i="70"/>
  <c r="J224" i="69"/>
  <c r="J165" i="69"/>
  <c r="F165" i="67"/>
  <c r="J151" i="67"/>
  <c r="K30" i="47"/>
  <c r="I177" i="64"/>
  <c r="I174" i="64" s="1"/>
  <c r="B164" i="50"/>
  <c r="B191" i="68"/>
  <c r="B263" i="68" s="1"/>
  <c r="B264" i="68"/>
  <c r="B184" i="64"/>
  <c r="B172" i="64"/>
  <c r="B236" i="64"/>
  <c r="P166" i="45"/>
  <c r="I142" i="71"/>
  <c r="H122" i="71"/>
  <c r="H141" i="71"/>
  <c r="N134" i="69"/>
  <c r="N113" i="69"/>
  <c r="N132" i="69" s="1"/>
  <c r="M113" i="69"/>
  <c r="M133" i="69"/>
  <c r="C151" i="68"/>
  <c r="E99" i="69"/>
  <c r="D142" i="69"/>
  <c r="K179" i="69"/>
  <c r="K101" i="69"/>
  <c r="C179" i="69"/>
  <c r="C101" i="69"/>
  <c r="J101" i="69"/>
  <c r="J178" i="69"/>
  <c r="J109" i="50"/>
  <c r="D106" i="50"/>
  <c r="N132" i="70"/>
  <c r="C168" i="58"/>
  <c r="C166" i="54"/>
  <c r="C161" i="54" s="1"/>
  <c r="M214" i="70"/>
  <c r="E214" i="70"/>
  <c r="D211" i="70"/>
  <c r="M125" i="50"/>
  <c r="L125" i="50"/>
  <c r="D125" i="50"/>
  <c r="J195" i="68"/>
  <c r="P142" i="71"/>
  <c r="P134" i="70"/>
  <c r="P113" i="70"/>
  <c r="O113" i="70"/>
  <c r="O133" i="70"/>
  <c r="G113" i="70"/>
  <c r="G133" i="70"/>
  <c r="I148" i="44"/>
  <c r="G148" i="44"/>
  <c r="F124" i="45"/>
  <c r="K3" i="45"/>
  <c r="M354" i="70"/>
  <c r="M411" i="70" s="1"/>
  <c r="M412" i="70"/>
  <c r="F353" i="72"/>
  <c r="P353" i="71"/>
  <c r="P276" i="71"/>
  <c r="M106" i="60"/>
  <c r="L357" i="66"/>
  <c r="K49" i="57"/>
  <c r="K43" i="57" s="1"/>
  <c r="C354" i="65"/>
  <c r="C411" i="65" s="1"/>
  <c r="Q403" i="68"/>
  <c r="Q378" i="68"/>
  <c r="G9" i="54"/>
  <c r="G3" i="54" s="1"/>
  <c r="O332" i="71"/>
  <c r="O387" i="71"/>
  <c r="K385" i="71"/>
  <c r="K330" i="71"/>
  <c r="D401" i="70"/>
  <c r="D343" i="70"/>
  <c r="C404" i="69"/>
  <c r="C346" i="69"/>
  <c r="P322" i="72"/>
  <c r="N166" i="55"/>
  <c r="N161" i="55" s="1"/>
  <c r="F385" i="68"/>
  <c r="F410" i="68"/>
  <c r="K308" i="66"/>
  <c r="K328" i="66"/>
  <c r="D338" i="65"/>
  <c r="K366" i="64"/>
  <c r="L330" i="66"/>
  <c r="P385" i="72"/>
  <c r="P330" i="72"/>
  <c r="D330" i="72"/>
  <c r="D385" i="72"/>
  <c r="I426" i="68"/>
  <c r="L9" i="55"/>
  <c r="L3" i="55" s="1"/>
  <c r="E334" i="69"/>
  <c r="Q113" i="58"/>
  <c r="Q111" i="54"/>
  <c r="Q105" i="54" s="1"/>
  <c r="Q289" i="67"/>
  <c r="O418" i="68"/>
  <c r="O393" i="68"/>
  <c r="N336" i="67"/>
  <c r="N316" i="67"/>
  <c r="K339" i="64"/>
  <c r="K361" i="64"/>
  <c r="M372" i="68"/>
  <c r="I30" i="54"/>
  <c r="I24" i="54" s="1"/>
  <c r="O411" i="64"/>
  <c r="O326" i="64"/>
  <c r="O410" i="64" s="1"/>
  <c r="K294" i="72"/>
  <c r="K313" i="72"/>
  <c r="L324" i="71"/>
  <c r="M333" i="67"/>
  <c r="J125" i="50"/>
  <c r="F151" i="70"/>
  <c r="F209" i="70"/>
  <c r="I113" i="50"/>
  <c r="I111" i="47"/>
  <c r="I111" i="50" s="1"/>
  <c r="E154" i="69"/>
  <c r="E212" i="69"/>
  <c r="N187" i="68"/>
  <c r="N260" i="68"/>
  <c r="C145" i="72"/>
  <c r="E135" i="71"/>
  <c r="M143" i="69"/>
  <c r="M118" i="69"/>
  <c r="Q49" i="45"/>
  <c r="Q43" i="45" s="1"/>
  <c r="E113" i="66"/>
  <c r="P113" i="65"/>
  <c r="K151" i="66"/>
  <c r="Q94" i="69"/>
  <c r="B108" i="64"/>
  <c r="B120" i="64"/>
  <c r="G107" i="64"/>
  <c r="G149" i="64" s="1"/>
  <c r="K107" i="64"/>
  <c r="K149" i="64" s="1"/>
  <c r="D108" i="64"/>
  <c r="L108" i="64"/>
  <c r="L150" i="64" s="1"/>
  <c r="E7" i="44"/>
  <c r="E110" i="64"/>
  <c r="E152" i="64" s="1"/>
  <c r="M7" i="44"/>
  <c r="M110" i="64"/>
  <c r="M152" i="64" s="1"/>
  <c r="F112" i="64"/>
  <c r="J112" i="64"/>
  <c r="C113" i="64"/>
  <c r="K113" i="64"/>
  <c r="D115" i="64"/>
  <c r="L115" i="64"/>
  <c r="E116" i="64"/>
  <c r="M116" i="64"/>
  <c r="F117" i="64"/>
  <c r="J117" i="64"/>
  <c r="C119" i="64"/>
  <c r="K119" i="64"/>
  <c r="K161" i="64" s="1"/>
  <c r="D120" i="64"/>
  <c r="D162" i="64" s="1"/>
  <c r="H120" i="64"/>
  <c r="H162" i="64" s="1"/>
  <c r="P120" i="64"/>
  <c r="I122" i="64"/>
  <c r="I164" i="64" s="1"/>
  <c r="Q122" i="64"/>
  <c r="Q164" i="64" s="1"/>
  <c r="J123" i="64"/>
  <c r="G124" i="64"/>
  <c r="K124" i="64"/>
  <c r="D95" i="65"/>
  <c r="P95" i="65"/>
  <c r="E96" i="65"/>
  <c r="M96" i="65"/>
  <c r="F28" i="44"/>
  <c r="F98" i="65"/>
  <c r="N28" i="44"/>
  <c r="N98" i="65"/>
  <c r="N136" i="65" s="1"/>
  <c r="C100" i="65"/>
  <c r="C138" i="65" s="1"/>
  <c r="K100" i="65"/>
  <c r="K138" i="65" s="1"/>
  <c r="D102" i="65"/>
  <c r="H102" i="65"/>
  <c r="P102" i="65"/>
  <c r="P140" i="65" s="1"/>
  <c r="I103" i="65"/>
  <c r="Q103" i="65"/>
  <c r="N104" i="65"/>
  <c r="G106" i="65"/>
  <c r="O106" i="65"/>
  <c r="H107" i="65"/>
  <c r="P107" i="65"/>
  <c r="I109" i="65"/>
  <c r="I147" i="65" s="1"/>
  <c r="M109" i="65"/>
  <c r="M147" i="65" s="1"/>
  <c r="Q109" i="65"/>
  <c r="F110" i="65"/>
  <c r="F148" i="65" s="1"/>
  <c r="J110" i="65"/>
  <c r="N110" i="65"/>
  <c r="B107" i="65"/>
  <c r="H95" i="66"/>
  <c r="L95" i="66"/>
  <c r="I96" i="66"/>
  <c r="Q96" i="66"/>
  <c r="J47" i="44"/>
  <c r="J98" i="66"/>
  <c r="C100" i="66"/>
  <c r="K100" i="66"/>
  <c r="D102" i="66"/>
  <c r="L102" i="66"/>
  <c r="I103" i="66"/>
  <c r="Q103" i="66"/>
  <c r="N104" i="66"/>
  <c r="G106" i="66"/>
  <c r="K106" i="66"/>
  <c r="D107" i="66"/>
  <c r="L107" i="66"/>
  <c r="E109" i="66"/>
  <c r="M109" i="66"/>
  <c r="F110" i="66"/>
  <c r="J110" i="66"/>
  <c r="N110" i="66"/>
  <c r="B96" i="66"/>
  <c r="E95" i="67"/>
  <c r="M95" i="67"/>
  <c r="F96" i="67"/>
  <c r="N96" i="67"/>
  <c r="G66" i="44"/>
  <c r="G98" i="67"/>
  <c r="G136" i="67" s="1"/>
  <c r="O66" i="44"/>
  <c r="O98" i="67"/>
  <c r="H100" i="67"/>
  <c r="P100" i="67"/>
  <c r="I102" i="67"/>
  <c r="Q102" i="67"/>
  <c r="Q140" i="67" s="1"/>
  <c r="J103" i="67"/>
  <c r="G104" i="67"/>
  <c r="K104" i="67"/>
  <c r="D106" i="67"/>
  <c r="L106" i="67"/>
  <c r="E107" i="67"/>
  <c r="M107" i="67"/>
  <c r="F109" i="67"/>
  <c r="N109" i="67"/>
  <c r="G110" i="67"/>
  <c r="K110" i="67"/>
  <c r="O110" i="67"/>
  <c r="E113" i="68"/>
  <c r="M113" i="68"/>
  <c r="M161" i="68" s="1"/>
  <c r="F114" i="68"/>
  <c r="N114" i="68"/>
  <c r="N162" i="68" s="1"/>
  <c r="G85" i="44"/>
  <c r="G116" i="68"/>
  <c r="G164" i="68" s="1"/>
  <c r="O85" i="44"/>
  <c r="O116" i="68"/>
  <c r="H118" i="68"/>
  <c r="L118" i="68"/>
  <c r="I120" i="68"/>
  <c r="Q120" i="68"/>
  <c r="J121" i="68"/>
  <c r="N121" i="68"/>
  <c r="C122" i="68"/>
  <c r="G122" i="68"/>
  <c r="K122" i="68"/>
  <c r="O122" i="68"/>
  <c r="D124" i="68"/>
  <c r="H124" i="68"/>
  <c r="P124" i="68"/>
  <c r="E125" i="68"/>
  <c r="I125" i="68"/>
  <c r="I173" i="68" s="1"/>
  <c r="M125" i="68"/>
  <c r="M173" i="68" s="1"/>
  <c r="Q125" i="68"/>
  <c r="F126" i="68"/>
  <c r="J126" i="68"/>
  <c r="N126" i="68"/>
  <c r="C128" i="68"/>
  <c r="G128" i="68"/>
  <c r="K128" i="68"/>
  <c r="K176" i="68" s="1"/>
  <c r="O128" i="68"/>
  <c r="O176" i="68" s="1"/>
  <c r="D129" i="68"/>
  <c r="H129" i="68"/>
  <c r="L129" i="68"/>
  <c r="P129" i="68"/>
  <c r="E131" i="68"/>
  <c r="I131" i="68"/>
  <c r="I179" i="68" s="1"/>
  <c r="M131" i="68"/>
  <c r="M179" i="68" s="1"/>
  <c r="Q131" i="68"/>
  <c r="Q179" i="68" s="1"/>
  <c r="F132" i="68"/>
  <c r="J132" i="68"/>
  <c r="N132" i="68"/>
  <c r="N180" i="68" s="1"/>
  <c r="C133" i="68"/>
  <c r="G133" i="68"/>
  <c r="K133" i="68"/>
  <c r="K181" i="68" s="1"/>
  <c r="O133" i="68"/>
  <c r="O181" i="68" s="1"/>
  <c r="E130" i="44"/>
  <c r="E124" i="44" s="1"/>
  <c r="G161" i="45"/>
  <c r="L24" i="45"/>
  <c r="C24" i="45"/>
  <c r="E161" i="47"/>
  <c r="B24" i="47"/>
  <c r="F81" i="54"/>
  <c r="L395" i="72"/>
  <c r="L340" i="72"/>
  <c r="L394" i="72" s="1"/>
  <c r="D395" i="72"/>
  <c r="D340" i="72"/>
  <c r="J168" i="60"/>
  <c r="J166" i="57"/>
  <c r="J161" i="57" s="1"/>
  <c r="J166" i="60"/>
  <c r="Q146" i="60"/>
  <c r="I146" i="60"/>
  <c r="M330" i="71"/>
  <c r="M385" i="71"/>
  <c r="E330" i="71"/>
  <c r="E385" i="71"/>
  <c r="G350" i="69"/>
  <c r="G407" i="69" s="1"/>
  <c r="M113" i="60"/>
  <c r="M111" i="57"/>
  <c r="M105" i="57" s="1"/>
  <c r="M111" i="60"/>
  <c r="G93" i="60"/>
  <c r="G87" i="57"/>
  <c r="Q85" i="60"/>
  <c r="I85" i="60"/>
  <c r="P404" i="67"/>
  <c r="P346" i="67"/>
  <c r="D66" i="60"/>
  <c r="Q357" i="66"/>
  <c r="P55" i="60"/>
  <c r="D412" i="66"/>
  <c r="D354" i="66"/>
  <c r="D411" i="66" s="1"/>
  <c r="N413" i="65"/>
  <c r="N354" i="65"/>
  <c r="N411" i="65" s="1"/>
  <c r="F413" i="65"/>
  <c r="F354" i="65"/>
  <c r="F411" i="65" s="1"/>
  <c r="H412" i="65"/>
  <c r="H354" i="65"/>
  <c r="H411" i="65" s="1"/>
  <c r="J409" i="65"/>
  <c r="J350" i="65"/>
  <c r="C510" i="68"/>
  <c r="C437" i="68"/>
  <c r="C509" i="68" s="1"/>
  <c r="G325" i="72"/>
  <c r="P323" i="72"/>
  <c r="E372" i="72"/>
  <c r="E318" i="72"/>
  <c r="D296" i="72"/>
  <c r="D314" i="72" s="1"/>
  <c r="D315" i="72"/>
  <c r="K380" i="71"/>
  <c r="K307" i="71"/>
  <c r="K326" i="71"/>
  <c r="O324" i="71"/>
  <c r="O304" i="71"/>
  <c r="O298" i="71" s="1"/>
  <c r="J340" i="70"/>
  <c r="P335" i="69"/>
  <c r="J308" i="69"/>
  <c r="J327" i="69" s="1"/>
  <c r="J328" i="69"/>
  <c r="D410" i="68"/>
  <c r="D385" i="68"/>
  <c r="J402" i="68"/>
  <c r="P364" i="64"/>
  <c r="P342" i="64"/>
  <c r="P363" i="64" s="1"/>
  <c r="J360" i="64"/>
  <c r="N353" i="72"/>
  <c r="H353" i="71"/>
  <c r="N289" i="70"/>
  <c r="F289" i="70"/>
  <c r="N297" i="69"/>
  <c r="F297" i="69"/>
  <c r="L289" i="67"/>
  <c r="D289" i="67"/>
  <c r="D327" i="67" s="1"/>
  <c r="D328" i="67"/>
  <c r="L286" i="66"/>
  <c r="L324" i="66" s="1"/>
  <c r="P330" i="64"/>
  <c r="F323" i="64"/>
  <c r="F28" i="60"/>
  <c r="K343" i="72"/>
  <c r="K397" i="72" s="1"/>
  <c r="K398" i="72"/>
  <c r="K340" i="72"/>
  <c r="K394" i="72" s="1"/>
  <c r="K395" i="72"/>
  <c r="P350" i="67"/>
  <c r="J343" i="65"/>
  <c r="N374" i="71"/>
  <c r="N320" i="71"/>
  <c r="L319" i="71"/>
  <c r="L300" i="71"/>
  <c r="L373" i="71"/>
  <c r="D300" i="71"/>
  <c r="D373" i="71"/>
  <c r="D319" i="71"/>
  <c r="M130" i="55"/>
  <c r="M124" i="55" s="1"/>
  <c r="Q339" i="69"/>
  <c r="Q319" i="69"/>
  <c r="Q396" i="69"/>
  <c r="I339" i="69"/>
  <c r="I319" i="69"/>
  <c r="I396" i="69"/>
  <c r="M308" i="69"/>
  <c r="M328" i="69"/>
  <c r="E308" i="69"/>
  <c r="E328" i="69"/>
  <c r="O332" i="67"/>
  <c r="O312" i="67"/>
  <c r="G312" i="67"/>
  <c r="G332" i="67"/>
  <c r="M325" i="67"/>
  <c r="M305" i="67"/>
  <c r="E325" i="67"/>
  <c r="E305" i="67"/>
  <c r="H305" i="65"/>
  <c r="H325" i="65"/>
  <c r="P366" i="64"/>
  <c r="M166" i="54"/>
  <c r="M161" i="54" s="1"/>
  <c r="E166" i="54"/>
  <c r="E161" i="54" s="1"/>
  <c r="O87" i="54"/>
  <c r="G93" i="58"/>
  <c r="G87" i="54"/>
  <c r="M354" i="68"/>
  <c r="Q300" i="67"/>
  <c r="I300" i="67"/>
  <c r="M293" i="67"/>
  <c r="E49" i="54"/>
  <c r="E43" i="54" s="1"/>
  <c r="O109" i="60"/>
  <c r="K404" i="69"/>
  <c r="K346" i="69"/>
  <c r="P401" i="69"/>
  <c r="P343" i="69"/>
  <c r="D106" i="60"/>
  <c r="Q433" i="68"/>
  <c r="K350" i="67"/>
  <c r="N357" i="65"/>
  <c r="C389" i="72"/>
  <c r="O327" i="72"/>
  <c r="O307" i="72"/>
  <c r="K322" i="71"/>
  <c r="O318" i="71"/>
  <c r="O372" i="71"/>
  <c r="N296" i="71"/>
  <c r="N315" i="71"/>
  <c r="J294" i="71"/>
  <c r="J312" i="71" s="1"/>
  <c r="J313" i="71"/>
  <c r="N316" i="70"/>
  <c r="N336" i="70"/>
  <c r="J334" i="70"/>
  <c r="D333" i="70"/>
  <c r="D312" i="70"/>
  <c r="N330" i="69"/>
  <c r="N387" i="69"/>
  <c r="F325" i="69"/>
  <c r="F305" i="69"/>
  <c r="Q396" i="68"/>
  <c r="Q421" i="68"/>
  <c r="I421" i="68"/>
  <c r="I396" i="68"/>
  <c r="P393" i="68"/>
  <c r="P418" i="68"/>
  <c r="O414" i="68"/>
  <c r="O389" i="68"/>
  <c r="G486" i="68"/>
  <c r="G414" i="68"/>
  <c r="G389" i="68"/>
  <c r="N87" i="55"/>
  <c r="G408" i="68"/>
  <c r="J319" i="67"/>
  <c r="J339" i="67"/>
  <c r="K330" i="66"/>
  <c r="N336" i="65"/>
  <c r="N316" i="65"/>
  <c r="J168" i="58"/>
  <c r="J166" i="54"/>
  <c r="J161" i="54" s="1"/>
  <c r="H168" i="58"/>
  <c r="H130" i="54"/>
  <c r="H124" i="54" s="1"/>
  <c r="J462" i="68"/>
  <c r="J365" i="68"/>
  <c r="J461" i="68" s="1"/>
  <c r="P87" i="54"/>
  <c r="D330" i="66"/>
  <c r="H297" i="65"/>
  <c r="N412" i="64"/>
  <c r="N326" i="64"/>
  <c r="F370" i="64"/>
  <c r="L326" i="64"/>
  <c r="D9" i="54"/>
  <c r="D3" i="54" s="1"/>
  <c r="I132" i="60"/>
  <c r="I130" i="60"/>
  <c r="I130" i="57"/>
  <c r="I124" i="57" s="1"/>
  <c r="Q404" i="70"/>
  <c r="Q346" i="70"/>
  <c r="E128" i="60"/>
  <c r="H381" i="64"/>
  <c r="C346" i="66"/>
  <c r="C404" i="66"/>
  <c r="N371" i="71"/>
  <c r="N317" i="71"/>
  <c r="O403" i="68"/>
  <c r="O378" i="68"/>
  <c r="J340" i="66"/>
  <c r="J319" i="66"/>
  <c r="J321" i="72"/>
  <c r="L371" i="72"/>
  <c r="L317" i="72"/>
  <c r="K337" i="69"/>
  <c r="E335" i="69"/>
  <c r="H337" i="67"/>
  <c r="M68" i="55"/>
  <c r="L347" i="64"/>
  <c r="L369" i="64"/>
  <c r="D369" i="64"/>
  <c r="D347" i="64"/>
  <c r="G278" i="72"/>
  <c r="I362" i="71"/>
  <c r="I289" i="71"/>
  <c r="O286" i="69"/>
  <c r="M423" i="68"/>
  <c r="Q372" i="68"/>
  <c r="I372" i="68"/>
  <c r="E369" i="68"/>
  <c r="E418" i="68"/>
  <c r="K286" i="66"/>
  <c r="I334" i="65"/>
  <c r="M289" i="65"/>
  <c r="M328" i="65"/>
  <c r="O398" i="71"/>
  <c r="O343" i="71"/>
  <c r="O397" i="71" s="1"/>
  <c r="K398" i="71"/>
  <c r="K343" i="71"/>
  <c r="K397" i="71" s="1"/>
  <c r="J154" i="60"/>
  <c r="J148" i="60"/>
  <c r="J148" i="57"/>
  <c r="J143" i="57" s="1"/>
  <c r="D357" i="70"/>
  <c r="D414" i="70" s="1"/>
  <c r="D415" i="70"/>
  <c r="N354" i="70"/>
  <c r="N411" i="70" s="1"/>
  <c r="N412" i="70"/>
  <c r="F136" i="60"/>
  <c r="F130" i="57"/>
  <c r="F124" i="57" s="1"/>
  <c r="N346" i="69"/>
  <c r="N404" i="69"/>
  <c r="O343" i="69"/>
  <c r="O401" i="69"/>
  <c r="J87" i="57"/>
  <c r="J431" i="68" s="1"/>
  <c r="F433" i="68"/>
  <c r="F507" i="68"/>
  <c r="K458" i="64"/>
  <c r="K393" i="64"/>
  <c r="K456" i="64" s="1"/>
  <c r="Q393" i="64"/>
  <c r="Q456" i="64" s="1"/>
  <c r="Q457" i="64"/>
  <c r="E457" i="64"/>
  <c r="E393" i="64"/>
  <c r="E456" i="64" s="1"/>
  <c r="D326" i="71"/>
  <c r="D307" i="71"/>
  <c r="D380" i="71"/>
  <c r="D304" i="71"/>
  <c r="D324" i="71"/>
  <c r="G300" i="67"/>
  <c r="G339" i="67"/>
  <c r="O68" i="54"/>
  <c r="O62" i="54" s="1"/>
  <c r="G366" i="64"/>
  <c r="J321" i="64"/>
  <c r="J364" i="64"/>
  <c r="J308" i="66"/>
  <c r="J328" i="66"/>
  <c r="Q365" i="68"/>
  <c r="Q414" i="68"/>
  <c r="I87" i="54"/>
  <c r="L128" i="50"/>
  <c r="P154" i="72"/>
  <c r="P203" i="72"/>
  <c r="P148" i="72"/>
  <c r="H148" i="72"/>
  <c r="H203" i="72"/>
  <c r="P213" i="71"/>
  <c r="P158" i="71"/>
  <c r="P212" i="71" s="1"/>
  <c r="H213" i="71"/>
  <c r="H158" i="71"/>
  <c r="H212" i="71" s="1"/>
  <c r="I148" i="47"/>
  <c r="L146" i="50"/>
  <c r="D146" i="50"/>
  <c r="E202" i="71"/>
  <c r="N224" i="70"/>
  <c r="N165" i="70"/>
  <c r="J87" i="47"/>
  <c r="J184" i="68"/>
  <c r="K220" i="66"/>
  <c r="K162" i="66"/>
  <c r="K219" i="66" s="1"/>
  <c r="C220" i="66"/>
  <c r="C162" i="66"/>
  <c r="C219" i="66" s="1"/>
  <c r="D158" i="66"/>
  <c r="P212" i="66"/>
  <c r="P154" i="66"/>
  <c r="H212" i="66"/>
  <c r="H154" i="66"/>
  <c r="P28" i="50"/>
  <c r="L154" i="65"/>
  <c r="L212" i="65"/>
  <c r="P9" i="47"/>
  <c r="G169" i="64"/>
  <c r="B158" i="67"/>
  <c r="K145" i="72"/>
  <c r="J125" i="72"/>
  <c r="J144" i="72"/>
  <c r="C145" i="71"/>
  <c r="M135" i="71"/>
  <c r="O139" i="70"/>
  <c r="Q127" i="69"/>
  <c r="Q147" i="69"/>
  <c r="I127" i="69"/>
  <c r="I147" i="69"/>
  <c r="M113" i="66"/>
  <c r="P9" i="45"/>
  <c r="J100" i="72"/>
  <c r="E145" i="71"/>
  <c r="M96" i="71"/>
  <c r="K202" i="68"/>
  <c r="K275" i="68"/>
  <c r="K260" i="68"/>
  <c r="K187" i="68"/>
  <c r="J158" i="67"/>
  <c r="L145" i="71"/>
  <c r="N122" i="71"/>
  <c r="N141" i="71"/>
  <c r="G124" i="70"/>
  <c r="L140" i="70"/>
  <c r="L120" i="70"/>
  <c r="F118" i="67"/>
  <c r="B49" i="45"/>
  <c r="P161" i="44"/>
  <c r="I108" i="69"/>
  <c r="D94" i="69"/>
  <c r="D132" i="69" s="1"/>
  <c r="D133" i="69"/>
  <c r="P343" i="65"/>
  <c r="M330" i="69"/>
  <c r="M387" i="69"/>
  <c r="K148" i="54"/>
  <c r="K143" i="54" s="1"/>
  <c r="K150" i="58"/>
  <c r="G148" i="54"/>
  <c r="G143" i="54" s="1"/>
  <c r="G150" i="58"/>
  <c r="I355" i="71"/>
  <c r="I282" i="71"/>
  <c r="I354" i="71" s="1"/>
  <c r="E150" i="58"/>
  <c r="K289" i="66"/>
  <c r="O154" i="72"/>
  <c r="M161" i="71"/>
  <c r="O205" i="71"/>
  <c r="O150" i="71"/>
  <c r="G146" i="50"/>
  <c r="D165" i="70"/>
  <c r="E165" i="69"/>
  <c r="O195" i="68"/>
  <c r="O165" i="65"/>
  <c r="H30" i="47"/>
  <c r="H24" i="47" s="1"/>
  <c r="O212" i="65"/>
  <c r="O154" i="65"/>
  <c r="G28" i="50"/>
  <c r="P3" i="47"/>
  <c r="J120" i="70"/>
  <c r="J140" i="70"/>
  <c r="O130" i="45"/>
  <c r="Q145" i="69"/>
  <c r="Q124" i="69"/>
  <c r="P124" i="69"/>
  <c r="P144" i="69"/>
  <c r="G127" i="67"/>
  <c r="F127" i="67"/>
  <c r="N9" i="45"/>
  <c r="F9" i="45"/>
  <c r="L181" i="64"/>
  <c r="L244" i="64" s="1"/>
  <c r="L245" i="64"/>
  <c r="B116" i="69"/>
  <c r="B135" i="69" s="1"/>
  <c r="B136" i="69"/>
  <c r="L94" i="69"/>
  <c r="L132" i="69" s="1"/>
  <c r="C318" i="64"/>
  <c r="J112" i="72"/>
  <c r="J131" i="72"/>
  <c r="D138" i="71"/>
  <c r="O142" i="70"/>
  <c r="N141" i="70"/>
  <c r="M140" i="70"/>
  <c r="M120" i="70"/>
  <c r="E3" i="45"/>
  <c r="J304" i="72"/>
  <c r="J324" i="72"/>
  <c r="L296" i="72"/>
  <c r="L314" i="72" s="1"/>
  <c r="L315" i="72"/>
  <c r="Q335" i="67"/>
  <c r="P324" i="66"/>
  <c r="P278" i="71"/>
  <c r="L300" i="69"/>
  <c r="L377" i="69"/>
  <c r="H291" i="67"/>
  <c r="P30" i="54"/>
  <c r="P24" i="54" s="1"/>
  <c r="E109" i="60"/>
  <c r="J387" i="72"/>
  <c r="J332" i="72"/>
  <c r="F330" i="72"/>
  <c r="F385" i="72"/>
  <c r="M412" i="69"/>
  <c r="M354" i="69"/>
  <c r="M411" i="69" s="1"/>
  <c r="E412" i="69"/>
  <c r="E354" i="69"/>
  <c r="E411" i="69" s="1"/>
  <c r="P404" i="69"/>
  <c r="P346" i="69"/>
  <c r="I401" i="69"/>
  <c r="I343" i="69"/>
  <c r="O517" i="68"/>
  <c r="O444" i="68"/>
  <c r="O516" i="68" s="1"/>
  <c r="O304" i="72"/>
  <c r="O323" i="72"/>
  <c r="J371" i="72"/>
  <c r="J317" i="72"/>
  <c r="I378" i="68"/>
  <c r="I403" i="68"/>
  <c r="Q310" i="66"/>
  <c r="G336" i="65"/>
  <c r="G316" i="65"/>
  <c r="O342" i="64"/>
  <c r="O363" i="64" s="1"/>
  <c r="O364" i="64"/>
  <c r="C322" i="71"/>
  <c r="Q297" i="66"/>
  <c r="Q336" i="66"/>
  <c r="O286" i="66"/>
  <c r="O325" i="66"/>
  <c r="O9" i="54"/>
  <c r="O3" i="54" s="1"/>
  <c r="J398" i="72"/>
  <c r="J343" i="72"/>
  <c r="J397" i="72" s="1"/>
  <c r="N346" i="70"/>
  <c r="N404" i="70"/>
  <c r="P125" i="60"/>
  <c r="L354" i="69"/>
  <c r="L411" i="69" s="1"/>
  <c r="L412" i="69"/>
  <c r="D412" i="69"/>
  <c r="D354" i="69"/>
  <c r="D411" i="69" s="1"/>
  <c r="O408" i="69"/>
  <c r="O350" i="69"/>
  <c r="O407" i="69" s="1"/>
  <c r="H166" i="55"/>
  <c r="H161" i="55" s="1"/>
  <c r="F296" i="71"/>
  <c r="F314" i="71" s="1"/>
  <c r="F315" i="71"/>
  <c r="L337" i="70"/>
  <c r="L316" i="70"/>
  <c r="L310" i="70" s="1"/>
  <c r="P333" i="70"/>
  <c r="P312" i="70"/>
  <c r="F332" i="70"/>
  <c r="F300" i="65"/>
  <c r="N343" i="67"/>
  <c r="O36" i="60"/>
  <c r="O30" i="57"/>
  <c r="O24" i="57" s="1"/>
  <c r="I7" i="60"/>
  <c r="K328" i="69"/>
  <c r="K308" i="69"/>
  <c r="K327" i="69" s="1"/>
  <c r="Q377" i="64"/>
  <c r="Q440" i="64"/>
  <c r="Q354" i="64"/>
  <c r="Q111" i="55"/>
  <c r="Q105" i="55" s="1"/>
  <c r="J408" i="68"/>
  <c r="L30" i="55"/>
  <c r="L24" i="55" s="1"/>
  <c r="I342" i="64"/>
  <c r="I363" i="64" s="1"/>
  <c r="I364" i="64"/>
  <c r="E105" i="54"/>
  <c r="E423" i="68"/>
  <c r="E372" i="68"/>
  <c r="Q334" i="65"/>
  <c r="M412" i="64"/>
  <c r="M326" i="64"/>
  <c r="K12" i="58"/>
  <c r="K9" i="54"/>
  <c r="K3" i="54" s="1"/>
  <c r="H433" i="68"/>
  <c r="J323" i="71"/>
  <c r="Q339" i="70"/>
  <c r="Q319" i="70"/>
  <c r="O357" i="68"/>
  <c r="M297" i="67"/>
  <c r="M291" i="67" s="1"/>
  <c r="O136" i="50"/>
  <c r="O130" i="47"/>
  <c r="O214" i="70"/>
  <c r="F154" i="70"/>
  <c r="F212" i="70"/>
  <c r="J81" i="47"/>
  <c r="L158" i="66"/>
  <c r="L184" i="64"/>
  <c r="O169" i="64"/>
  <c r="E148" i="45"/>
  <c r="O87" i="45"/>
  <c r="I30" i="45"/>
  <c r="D135" i="64"/>
  <c r="C212" i="70"/>
  <c r="C154" i="70"/>
  <c r="J132" i="70"/>
  <c r="B115" i="64"/>
  <c r="B157" i="64" s="1"/>
  <c r="C107" i="64"/>
  <c r="O107" i="64"/>
  <c r="H108" i="64"/>
  <c r="H150" i="64" s="1"/>
  <c r="P108" i="64"/>
  <c r="I7" i="44"/>
  <c r="I110" i="64"/>
  <c r="Q7" i="44"/>
  <c r="Q110" i="64"/>
  <c r="N112" i="64"/>
  <c r="G113" i="64"/>
  <c r="O113" i="64"/>
  <c r="H115" i="64"/>
  <c r="P115" i="64"/>
  <c r="I116" i="64"/>
  <c r="Q116" i="64"/>
  <c r="N117" i="64"/>
  <c r="G119" i="64"/>
  <c r="O119" i="64"/>
  <c r="O161" i="64" s="1"/>
  <c r="L120" i="64"/>
  <c r="L162" i="64" s="1"/>
  <c r="E122" i="64"/>
  <c r="M122" i="64"/>
  <c r="F123" i="64"/>
  <c r="N123" i="64"/>
  <c r="C124" i="64"/>
  <c r="O124" i="64"/>
  <c r="H95" i="65"/>
  <c r="L95" i="65"/>
  <c r="I96" i="65"/>
  <c r="Q96" i="65"/>
  <c r="J28" i="44"/>
  <c r="J98" i="65"/>
  <c r="J136" i="65" s="1"/>
  <c r="G100" i="65"/>
  <c r="O100" i="65"/>
  <c r="L102" i="65"/>
  <c r="E103" i="65"/>
  <c r="M103" i="65"/>
  <c r="F104" i="65"/>
  <c r="J104" i="65"/>
  <c r="C106" i="65"/>
  <c r="K106" i="65"/>
  <c r="D107" i="65"/>
  <c r="L107" i="65"/>
  <c r="E109" i="65"/>
  <c r="E147" i="65" s="1"/>
  <c r="B95" i="65"/>
  <c r="B102" i="65"/>
  <c r="D95" i="66"/>
  <c r="P95" i="66"/>
  <c r="E96" i="66"/>
  <c r="M96" i="66"/>
  <c r="F47" i="44"/>
  <c r="F98" i="66"/>
  <c r="N47" i="44"/>
  <c r="N98" i="66"/>
  <c r="G100" i="66"/>
  <c r="G138" i="66" s="1"/>
  <c r="O100" i="66"/>
  <c r="O138" i="66" s="1"/>
  <c r="H102" i="66"/>
  <c r="P102" i="66"/>
  <c r="E103" i="66"/>
  <c r="E141" i="66" s="1"/>
  <c r="M103" i="66"/>
  <c r="M141" i="66" s="1"/>
  <c r="F104" i="66"/>
  <c r="J104" i="66"/>
  <c r="C106" i="66"/>
  <c r="O106" i="66"/>
  <c r="H107" i="66"/>
  <c r="P107" i="66"/>
  <c r="I109" i="66"/>
  <c r="Q109" i="66"/>
  <c r="B95" i="67"/>
  <c r="B133" i="67" s="1"/>
  <c r="B102" i="67"/>
  <c r="B107" i="67"/>
  <c r="B103" i="66"/>
  <c r="B141" i="66" s="1"/>
  <c r="B109" i="66"/>
  <c r="I95" i="67"/>
  <c r="Q95" i="67"/>
  <c r="J96" i="67"/>
  <c r="C66" i="44"/>
  <c r="C98" i="67"/>
  <c r="K66" i="44"/>
  <c r="K98" i="67"/>
  <c r="D100" i="67"/>
  <c r="D138" i="67" s="1"/>
  <c r="L100" i="67"/>
  <c r="E102" i="67"/>
  <c r="M102" i="67"/>
  <c r="M140" i="67" s="1"/>
  <c r="F103" i="67"/>
  <c r="N103" i="67"/>
  <c r="C104" i="67"/>
  <c r="O104" i="67"/>
  <c r="H106" i="67"/>
  <c r="P106" i="67"/>
  <c r="I107" i="67"/>
  <c r="Q107" i="67"/>
  <c r="J109" i="67"/>
  <c r="J147" i="67" s="1"/>
  <c r="C110" i="67"/>
  <c r="B114" i="68"/>
  <c r="B162" i="68" s="1"/>
  <c r="B121" i="68"/>
  <c r="B126" i="68"/>
  <c r="B132" i="68"/>
  <c r="I113" i="68"/>
  <c r="I161" i="68" s="1"/>
  <c r="Q113" i="68"/>
  <c r="J114" i="68"/>
  <c r="C85" i="44"/>
  <c r="C116" i="68"/>
  <c r="C164" i="68" s="1"/>
  <c r="K85" i="44"/>
  <c r="K116" i="68"/>
  <c r="D118" i="68"/>
  <c r="P118" i="68"/>
  <c r="P166" i="68" s="1"/>
  <c r="E120" i="68"/>
  <c r="M120" i="68"/>
  <c r="F121" i="68"/>
  <c r="L124" i="68"/>
  <c r="C161" i="44"/>
  <c r="B105" i="45"/>
  <c r="D161" i="45"/>
  <c r="N141" i="68"/>
  <c r="K141" i="68"/>
  <c r="P124" i="47"/>
  <c r="P130" i="50"/>
  <c r="J148" i="47"/>
  <c r="J154" i="50"/>
  <c r="J62" i="47"/>
  <c r="F49" i="47"/>
  <c r="N9" i="47"/>
  <c r="B130" i="50"/>
  <c r="B124" i="47"/>
  <c r="K81" i="57"/>
  <c r="I109" i="60"/>
  <c r="N389" i="71"/>
  <c r="P128" i="60"/>
  <c r="H128" i="60"/>
  <c r="N125" i="60"/>
  <c r="F125" i="60"/>
  <c r="H357" i="69"/>
  <c r="H414" i="69" s="1"/>
  <c r="H415" i="69"/>
  <c r="J412" i="69"/>
  <c r="J354" i="69"/>
  <c r="J411" i="69" s="1"/>
  <c r="F117" i="60"/>
  <c r="F111" i="60"/>
  <c r="F111" i="57"/>
  <c r="F105" i="57" s="1"/>
  <c r="D406" i="69"/>
  <c r="E403" i="69"/>
  <c r="J401" i="69"/>
  <c r="J343" i="69"/>
  <c r="D444" i="68"/>
  <c r="D516" i="68" s="1"/>
  <c r="D517" i="68"/>
  <c r="Q514" i="68"/>
  <c r="Q441" i="68"/>
  <c r="Q513" i="68" s="1"/>
  <c r="I441" i="68"/>
  <c r="I513" i="68" s="1"/>
  <c r="I514" i="68"/>
  <c r="O437" i="68"/>
  <c r="J47" i="60"/>
  <c r="H357" i="65"/>
  <c r="G343" i="65"/>
  <c r="G454" i="64"/>
  <c r="G389" i="64"/>
  <c r="G386" i="64" s="1"/>
  <c r="L447" i="64"/>
  <c r="C400" i="69"/>
  <c r="C343" i="65"/>
  <c r="C16" i="60"/>
  <c r="C9" i="57"/>
  <c r="C3" i="57" s="1"/>
  <c r="Q300" i="71"/>
  <c r="Q373" i="71"/>
  <c r="Q319" i="71"/>
  <c r="I319" i="71"/>
  <c r="I373" i="71"/>
  <c r="I300" i="71"/>
  <c r="Q371" i="71"/>
  <c r="Q317" i="71"/>
  <c r="P315" i="71"/>
  <c r="P296" i="71"/>
  <c r="H315" i="71"/>
  <c r="H296" i="71"/>
  <c r="P294" i="71"/>
  <c r="P313" i="71"/>
  <c r="H294" i="71"/>
  <c r="H313" i="71"/>
  <c r="F312" i="70"/>
  <c r="F334" i="69"/>
  <c r="L312" i="69"/>
  <c r="L310" i="69" s="1"/>
  <c r="L390" i="69"/>
  <c r="L333" i="69"/>
  <c r="D333" i="69"/>
  <c r="D390" i="69"/>
  <c r="F389" i="69"/>
  <c r="F332" i="69"/>
  <c r="F312" i="69"/>
  <c r="J418" i="68"/>
  <c r="J393" i="68"/>
  <c r="L87" i="55"/>
  <c r="F305" i="67"/>
  <c r="F325" i="67"/>
  <c r="L316" i="65"/>
  <c r="L336" i="65"/>
  <c r="K344" i="64"/>
  <c r="J278" i="72"/>
  <c r="D291" i="70"/>
  <c r="L111" i="54"/>
  <c r="L105" i="54" s="1"/>
  <c r="N105" i="54"/>
  <c r="F105" i="54"/>
  <c r="N293" i="67"/>
  <c r="N332" i="67"/>
  <c r="F293" i="67"/>
  <c r="F331" i="67" s="1"/>
  <c r="F332" i="67"/>
  <c r="H30" i="54"/>
  <c r="H24" i="54" s="1"/>
  <c r="P333" i="64"/>
  <c r="C289" i="71"/>
  <c r="C362" i="71"/>
  <c r="C333" i="64"/>
  <c r="C375" i="64" s="1"/>
  <c r="L166" i="60"/>
  <c r="J510" i="68"/>
  <c r="J437" i="68"/>
  <c r="J509" i="68" s="1"/>
  <c r="J433" i="68"/>
  <c r="O66" i="60"/>
  <c r="G66" i="60"/>
  <c r="D343" i="67"/>
  <c r="O354" i="66"/>
  <c r="O411" i="66" s="1"/>
  <c r="O412" i="66"/>
  <c r="G354" i="66"/>
  <c r="G411" i="66" s="1"/>
  <c r="G412" i="66"/>
  <c r="E403" i="66"/>
  <c r="F166" i="55"/>
  <c r="F161" i="55" s="1"/>
  <c r="O336" i="70"/>
  <c r="O316" i="70"/>
  <c r="G336" i="70"/>
  <c r="G316" i="70"/>
  <c r="G330" i="69"/>
  <c r="G387" i="69"/>
  <c r="K325" i="69"/>
  <c r="K305" i="69"/>
  <c r="O87" i="55"/>
  <c r="G87" i="55"/>
  <c r="G383" i="68" s="1"/>
  <c r="K328" i="67"/>
  <c r="K308" i="67"/>
  <c r="K327" i="67" s="1"/>
  <c r="J49" i="55"/>
  <c r="J43" i="55" s="1"/>
  <c r="D308" i="66"/>
  <c r="D328" i="66"/>
  <c r="Q319" i="65"/>
  <c r="I339" i="65"/>
  <c r="I319" i="65"/>
  <c r="P325" i="65"/>
  <c r="P305" i="65"/>
  <c r="L372" i="64"/>
  <c r="N12" i="59"/>
  <c r="N9" i="55"/>
  <c r="N3" i="55" s="1"/>
  <c r="F347" i="64"/>
  <c r="F369" i="64"/>
  <c r="C93" i="59"/>
  <c r="C87" i="55"/>
  <c r="K370" i="69"/>
  <c r="K293" i="69"/>
  <c r="K369" i="69" s="1"/>
  <c r="E419" i="68"/>
  <c r="K369" i="68"/>
  <c r="K330" i="67"/>
  <c r="Q338" i="66"/>
  <c r="M49" i="54"/>
  <c r="M43" i="54" s="1"/>
  <c r="O293" i="65"/>
  <c r="M391" i="72"/>
  <c r="M336" i="72"/>
  <c r="M390" i="72" s="1"/>
  <c r="P389" i="72"/>
  <c r="O412" i="70"/>
  <c r="O354" i="70"/>
  <c r="O411" i="70" s="1"/>
  <c r="G412" i="70"/>
  <c r="G354" i="70"/>
  <c r="G411" i="70" s="1"/>
  <c r="J406" i="69"/>
  <c r="K507" i="68"/>
  <c r="K433" i="68"/>
  <c r="P354" i="67"/>
  <c r="P411" i="67" s="1"/>
  <c r="P412" i="67"/>
  <c r="I68" i="57"/>
  <c r="I62" i="57" s="1"/>
  <c r="J66" i="60"/>
  <c r="L350" i="66"/>
  <c r="D350" i="66"/>
  <c r="O343" i="66"/>
  <c r="G343" i="66"/>
  <c r="J403" i="65"/>
  <c r="J7" i="60"/>
  <c r="F448" i="64"/>
  <c r="F384" i="64"/>
  <c r="E3" i="57"/>
  <c r="P330" i="70"/>
  <c r="P310" i="70"/>
  <c r="N308" i="70"/>
  <c r="N327" i="70" s="1"/>
  <c r="N328" i="70"/>
  <c r="D319" i="69"/>
  <c r="D396" i="69"/>
  <c r="D339" i="69"/>
  <c r="J316" i="69"/>
  <c r="J336" i="69"/>
  <c r="P331" i="69"/>
  <c r="P388" i="69"/>
  <c r="K68" i="55"/>
  <c r="K62" i="55" s="1"/>
  <c r="D305" i="67"/>
  <c r="D324" i="67" s="1"/>
  <c r="D325" i="67"/>
  <c r="L49" i="55"/>
  <c r="L43" i="55" s="1"/>
  <c r="D49" i="55"/>
  <c r="D43" i="55" s="1"/>
  <c r="H375" i="64"/>
  <c r="M373" i="64"/>
  <c r="M351" i="64"/>
  <c r="E373" i="64"/>
  <c r="E351" i="64"/>
  <c r="C130" i="55"/>
  <c r="C124" i="55" s="1"/>
  <c r="H166" i="54"/>
  <c r="H161" i="54" s="1"/>
  <c r="N166" i="54"/>
  <c r="N161" i="54" s="1"/>
  <c r="F166" i="54"/>
  <c r="F161" i="54" s="1"/>
  <c r="P286" i="70"/>
  <c r="H286" i="70"/>
  <c r="J124" i="54"/>
  <c r="N372" i="68"/>
  <c r="H369" i="68"/>
  <c r="N369" i="68"/>
  <c r="F369" i="68"/>
  <c r="N337" i="66"/>
  <c r="J327" i="65"/>
  <c r="C30" i="54"/>
  <c r="C24" i="54" s="1"/>
  <c r="L395" i="71"/>
  <c r="L340" i="71"/>
  <c r="L394" i="71" s="1"/>
  <c r="C412" i="67"/>
  <c r="C354" i="67"/>
  <c r="C411" i="67" s="1"/>
  <c r="C384" i="64"/>
  <c r="C448" i="64"/>
  <c r="M305" i="66"/>
  <c r="M325" i="66"/>
  <c r="Q323" i="72"/>
  <c r="Q286" i="72"/>
  <c r="I330" i="70"/>
  <c r="E286" i="67"/>
  <c r="G419" i="64"/>
  <c r="G333" i="64"/>
  <c r="M333" i="64"/>
  <c r="M376" i="64"/>
  <c r="E333" i="64"/>
  <c r="E375" i="64" s="1"/>
  <c r="E376" i="64"/>
  <c r="P164" i="60"/>
  <c r="D164" i="60"/>
  <c r="J43" i="57"/>
  <c r="I357" i="65"/>
  <c r="N321" i="71"/>
  <c r="K330" i="70"/>
  <c r="Q419" i="68"/>
  <c r="Q393" i="68"/>
  <c r="N316" i="66"/>
  <c r="N336" i="66"/>
  <c r="G337" i="65"/>
  <c r="F332" i="65"/>
  <c r="F312" i="65"/>
  <c r="M289" i="71"/>
  <c r="M325" i="71" s="1"/>
  <c r="M362" i="71"/>
  <c r="I289" i="69"/>
  <c r="K293" i="65"/>
  <c r="K333" i="65"/>
  <c r="L406" i="70"/>
  <c r="H406" i="70"/>
  <c r="D406" i="70"/>
  <c r="N350" i="67"/>
  <c r="I404" i="65"/>
  <c r="I346" i="65"/>
  <c r="Q296" i="72"/>
  <c r="Q315" i="72"/>
  <c r="M396" i="70"/>
  <c r="M339" i="70"/>
  <c r="M319" i="70"/>
  <c r="O326" i="69"/>
  <c r="G325" i="67"/>
  <c r="G305" i="67"/>
  <c r="M333" i="66"/>
  <c r="M312" i="66"/>
  <c r="M310" i="66" s="1"/>
  <c r="G332" i="66"/>
  <c r="G312" i="66"/>
  <c r="E321" i="72"/>
  <c r="I168" i="58"/>
  <c r="E355" i="72"/>
  <c r="E282" i="72"/>
  <c r="E130" i="54"/>
  <c r="E124" i="54" s="1"/>
  <c r="I68" i="54"/>
  <c r="I62" i="54" s="1"/>
  <c r="Q316" i="70"/>
  <c r="N308" i="66"/>
  <c r="N327" i="66" s="1"/>
  <c r="N328" i="66"/>
  <c r="O340" i="65"/>
  <c r="Q339" i="65"/>
  <c r="Q300" i="65"/>
  <c r="M144" i="50"/>
  <c r="D66" i="50"/>
  <c r="N158" i="72"/>
  <c r="N212" i="72" s="1"/>
  <c r="N213" i="72"/>
  <c r="F158" i="72"/>
  <c r="F212" i="72" s="1"/>
  <c r="F213" i="72"/>
  <c r="Q210" i="72"/>
  <c r="Q154" i="72"/>
  <c r="I210" i="72"/>
  <c r="I154" i="72"/>
  <c r="C87" i="47"/>
  <c r="E158" i="67"/>
  <c r="I165" i="66"/>
  <c r="B210" i="71"/>
  <c r="B154" i="71"/>
  <c r="J142" i="72"/>
  <c r="I122" i="72"/>
  <c r="I141" i="72"/>
  <c r="I139" i="72"/>
  <c r="H138" i="72"/>
  <c r="G118" i="72"/>
  <c r="G137" i="72"/>
  <c r="M114" i="72"/>
  <c r="M132" i="72" s="1"/>
  <c r="M133" i="72"/>
  <c r="H112" i="72"/>
  <c r="H131" i="72"/>
  <c r="M141" i="71"/>
  <c r="M122" i="71"/>
  <c r="E141" i="71"/>
  <c r="E122" i="71"/>
  <c r="F133" i="71"/>
  <c r="F114" i="71"/>
  <c r="D112" i="71"/>
  <c r="D131" i="71"/>
  <c r="N124" i="70"/>
  <c r="N144" i="70"/>
  <c r="F124" i="70"/>
  <c r="F144" i="70"/>
  <c r="F134" i="70"/>
  <c r="F113" i="70"/>
  <c r="J148" i="69"/>
  <c r="J127" i="69"/>
  <c r="F112" i="66"/>
  <c r="Q127" i="65"/>
  <c r="Q147" i="65"/>
  <c r="I127" i="65"/>
  <c r="L120" i="65"/>
  <c r="L140" i="65"/>
  <c r="O9" i="45"/>
  <c r="B114" i="72"/>
  <c r="B133" i="72"/>
  <c r="E97" i="70"/>
  <c r="M148" i="69"/>
  <c r="K145" i="69"/>
  <c r="K105" i="69"/>
  <c r="J105" i="69"/>
  <c r="E205" i="72"/>
  <c r="E150" i="72"/>
  <c r="J162" i="69"/>
  <c r="J219" i="69" s="1"/>
  <c r="J220" i="69"/>
  <c r="I216" i="69"/>
  <c r="I158" i="69"/>
  <c r="O125" i="72"/>
  <c r="O144" i="72"/>
  <c r="J122" i="72"/>
  <c r="J141" i="72"/>
  <c r="J196" i="69"/>
  <c r="J139" i="69"/>
  <c r="Q154" i="68"/>
  <c r="O139" i="68"/>
  <c r="C139" i="68"/>
  <c r="I337" i="66"/>
  <c r="G297" i="66"/>
  <c r="L166" i="47"/>
  <c r="O154" i="71"/>
  <c r="Q154" i="70"/>
  <c r="Q212" i="70"/>
  <c r="E128" i="50"/>
  <c r="O113" i="50"/>
  <c r="O111" i="47"/>
  <c r="O111" i="50" s="1"/>
  <c r="G111" i="47"/>
  <c r="G113" i="50"/>
  <c r="P109" i="50"/>
  <c r="L212" i="69"/>
  <c r="L154" i="69"/>
  <c r="O106" i="50"/>
  <c r="N106" i="50"/>
  <c r="F106" i="50"/>
  <c r="F87" i="47"/>
  <c r="K224" i="67"/>
  <c r="K165" i="67"/>
  <c r="C224" i="67"/>
  <c r="C165" i="67"/>
  <c r="M212" i="67"/>
  <c r="M154" i="67"/>
  <c r="E154" i="67"/>
  <c r="E212" i="67"/>
  <c r="K210" i="67"/>
  <c r="K151" i="67"/>
  <c r="C210" i="67"/>
  <c r="C151" i="67"/>
  <c r="N162" i="66"/>
  <c r="N219" i="66" s="1"/>
  <c r="N220" i="66"/>
  <c r="O47" i="50"/>
  <c r="G47" i="50"/>
  <c r="F9" i="47"/>
  <c r="B165" i="69"/>
  <c r="B224" i="66"/>
  <c r="B165" i="66"/>
  <c r="B212" i="66"/>
  <c r="B154" i="66"/>
  <c r="D141" i="72"/>
  <c r="D122" i="72"/>
  <c r="J118" i="72"/>
  <c r="J137" i="72"/>
  <c r="Q142" i="71"/>
  <c r="P122" i="71"/>
  <c r="P141" i="71"/>
  <c r="D124" i="69"/>
  <c r="D144" i="69"/>
  <c r="F134" i="69"/>
  <c r="E133" i="69"/>
  <c r="E113" i="69"/>
  <c r="Q141" i="68"/>
  <c r="Q81" i="45"/>
  <c r="C124" i="65"/>
  <c r="J124" i="65"/>
  <c r="F154" i="68"/>
  <c r="C49" i="45"/>
  <c r="F96" i="71"/>
  <c r="K362" i="64"/>
  <c r="N158" i="69"/>
  <c r="N216" i="69"/>
  <c r="J113" i="50"/>
  <c r="J111" i="47"/>
  <c r="K154" i="69"/>
  <c r="K212" i="69"/>
  <c r="C211" i="69"/>
  <c r="M209" i="69"/>
  <c r="M151" i="69"/>
  <c r="E209" i="69"/>
  <c r="E151" i="69"/>
  <c r="C158" i="67"/>
  <c r="B106" i="50"/>
  <c r="I139" i="71"/>
  <c r="N145" i="70"/>
  <c r="M144" i="70"/>
  <c r="M124" i="70"/>
  <c r="L146" i="69"/>
  <c r="I145" i="69"/>
  <c r="I124" i="69"/>
  <c r="O127" i="67"/>
  <c r="N127" i="67"/>
  <c r="N147" i="67"/>
  <c r="D127" i="65"/>
  <c r="K124" i="65"/>
  <c r="J113" i="65"/>
  <c r="B196" i="69"/>
  <c r="B139" i="69"/>
  <c r="J105" i="70"/>
  <c r="I105" i="70"/>
  <c r="M99" i="69"/>
  <c r="C260" i="68"/>
  <c r="C187" i="68"/>
  <c r="K154" i="67"/>
  <c r="K212" i="67"/>
  <c r="M49" i="47"/>
  <c r="M43" i="47" s="1"/>
  <c r="C151" i="66"/>
  <c r="M130" i="45"/>
  <c r="D130" i="45"/>
  <c r="D124" i="45" s="1"/>
  <c r="D116" i="69"/>
  <c r="D136" i="69"/>
  <c r="G154" i="68"/>
  <c r="E154" i="68"/>
  <c r="E179" i="68"/>
  <c r="K139" i="68"/>
  <c r="J118" i="66"/>
  <c r="C139" i="64"/>
  <c r="C161" i="64"/>
  <c r="M318" i="64"/>
  <c r="C330" i="64"/>
  <c r="C373" i="64"/>
  <c r="L136" i="50"/>
  <c r="L130" i="47"/>
  <c r="D136" i="50"/>
  <c r="D130" i="47"/>
  <c r="M273" i="68"/>
  <c r="M199" i="68"/>
  <c r="M271" i="68" s="1"/>
  <c r="E273" i="68"/>
  <c r="E199" i="68"/>
  <c r="E271" i="68" s="1"/>
  <c r="H272" i="68"/>
  <c r="H199" i="68"/>
  <c r="H271" i="68" s="1"/>
  <c r="D97" i="50"/>
  <c r="D87" i="47"/>
  <c r="H87" i="47"/>
  <c r="O68" i="47"/>
  <c r="O62" i="47" s="1"/>
  <c r="L154" i="67"/>
  <c r="L212" i="67"/>
  <c r="D212" i="67"/>
  <c r="D154" i="67"/>
  <c r="L177" i="64"/>
  <c r="H7" i="50"/>
  <c r="D236" i="64"/>
  <c r="D172" i="64"/>
  <c r="Q139" i="71"/>
  <c r="P138" i="71"/>
  <c r="G118" i="71"/>
  <c r="G137" i="71"/>
  <c r="F148" i="45"/>
  <c r="G142" i="70"/>
  <c r="F141" i="70"/>
  <c r="E120" i="70"/>
  <c r="E140" i="70"/>
  <c r="H134" i="70"/>
  <c r="H113" i="70"/>
  <c r="H132" i="70" s="1"/>
  <c r="G120" i="67"/>
  <c r="Q116" i="65"/>
  <c r="B135" i="64"/>
  <c r="K139" i="71"/>
  <c r="J100" i="71"/>
  <c r="J138" i="71"/>
  <c r="I100" i="71"/>
  <c r="M205" i="72"/>
  <c r="M150" i="72"/>
  <c r="O216" i="70"/>
  <c r="O158" i="70"/>
  <c r="O215" i="70" s="1"/>
  <c r="H214" i="70"/>
  <c r="P156" i="67"/>
  <c r="Q221" i="66"/>
  <c r="Q162" i="66"/>
  <c r="Q219" i="66" s="1"/>
  <c r="P220" i="66"/>
  <c r="P162" i="66"/>
  <c r="P219" i="66" s="1"/>
  <c r="Q28" i="50"/>
  <c r="G172" i="64"/>
  <c r="G236" i="64"/>
  <c r="B214" i="69"/>
  <c r="B260" i="68"/>
  <c r="B187" i="68"/>
  <c r="G125" i="72"/>
  <c r="G144" i="72"/>
  <c r="N122" i="72"/>
  <c r="N141" i="72"/>
  <c r="K143" i="70"/>
  <c r="Q68" i="45"/>
  <c r="M124" i="66"/>
  <c r="I395" i="72"/>
  <c r="I340" i="72"/>
  <c r="I394" i="72" s="1"/>
  <c r="E172" i="60"/>
  <c r="E166" i="60"/>
  <c r="M390" i="69"/>
  <c r="M333" i="69"/>
  <c r="O332" i="69"/>
  <c r="O389" i="69"/>
  <c r="O312" i="69"/>
  <c r="K113" i="59"/>
  <c r="K111" i="55"/>
  <c r="K105" i="55" s="1"/>
  <c r="E340" i="66"/>
  <c r="E300" i="66"/>
  <c r="C327" i="71"/>
  <c r="C368" i="69"/>
  <c r="C293" i="66"/>
  <c r="C332" i="66"/>
  <c r="M47" i="50"/>
  <c r="E214" i="72"/>
  <c r="E158" i="72"/>
  <c r="E212" i="72" s="1"/>
  <c r="L158" i="72"/>
  <c r="L212" i="72" s="1"/>
  <c r="L213" i="72"/>
  <c r="D213" i="72"/>
  <c r="D158" i="72"/>
  <c r="D212" i="72" s="1"/>
  <c r="N150" i="72"/>
  <c r="N205" i="72"/>
  <c r="N154" i="71"/>
  <c r="N152" i="71" s="1"/>
  <c r="L191" i="68"/>
  <c r="P85" i="50"/>
  <c r="H85" i="50"/>
  <c r="C162" i="67"/>
  <c r="C219" i="67" s="1"/>
  <c r="C220" i="67"/>
  <c r="C165" i="66"/>
  <c r="C49" i="47"/>
  <c r="N47" i="50"/>
  <c r="J212" i="66"/>
  <c r="J154" i="66"/>
  <c r="G158" i="65"/>
  <c r="L148" i="45"/>
  <c r="D138" i="70"/>
  <c r="L111" i="45"/>
  <c r="L113" i="49"/>
  <c r="D111" i="45"/>
  <c r="D105" i="45" s="1"/>
  <c r="D113" i="49"/>
  <c r="C113" i="49"/>
  <c r="C111" i="45"/>
  <c r="G62" i="45"/>
  <c r="D124" i="67"/>
  <c r="C124" i="67"/>
  <c r="C62" i="45"/>
  <c r="D113" i="67"/>
  <c r="K113" i="67"/>
  <c r="C113" i="67"/>
  <c r="J49" i="45"/>
  <c r="P3" i="45"/>
  <c r="P120" i="67"/>
  <c r="O120" i="67"/>
  <c r="E132" i="64"/>
  <c r="B146" i="70"/>
  <c r="B132" i="69"/>
  <c r="C104" i="71"/>
  <c r="C98" i="71" s="1"/>
  <c r="J104" i="71"/>
  <c r="C139" i="71"/>
  <c r="Q100" i="71"/>
  <c r="P97" i="70"/>
  <c r="H97" i="70"/>
  <c r="K158" i="72"/>
  <c r="K212" i="72" s="1"/>
  <c r="K213" i="72"/>
  <c r="M213" i="71"/>
  <c r="M158" i="71"/>
  <c r="M212" i="71" s="1"/>
  <c r="H165" i="67"/>
  <c r="P151" i="67"/>
  <c r="F184" i="64"/>
  <c r="B169" i="64"/>
  <c r="P118" i="72"/>
  <c r="P137" i="72"/>
  <c r="K114" i="71"/>
  <c r="K132" i="71" s="1"/>
  <c r="K133" i="71"/>
  <c r="L142" i="69"/>
  <c r="Q143" i="68"/>
  <c r="E143" i="68"/>
  <c r="P132" i="64"/>
  <c r="E107" i="71"/>
  <c r="D99" i="70"/>
  <c r="J85" i="60"/>
  <c r="F429" i="68"/>
  <c r="F502" i="68"/>
  <c r="C111" i="54"/>
  <c r="C105" i="54" s="1"/>
  <c r="C423" i="68"/>
  <c r="C372" i="68"/>
  <c r="C68" i="54"/>
  <c r="C62" i="54" s="1"/>
  <c r="J164" i="50"/>
  <c r="Q148" i="47"/>
  <c r="N146" i="50"/>
  <c r="J150" i="71"/>
  <c r="J205" i="71"/>
  <c r="K144" i="50"/>
  <c r="G203" i="71"/>
  <c r="G148" i="71"/>
  <c r="Q151" i="67"/>
  <c r="K165" i="66"/>
  <c r="J158" i="66"/>
  <c r="O158" i="65"/>
  <c r="M169" i="64"/>
  <c r="O141" i="71"/>
  <c r="O122" i="71"/>
  <c r="P130" i="45"/>
  <c r="L138" i="70"/>
  <c r="K127" i="69"/>
  <c r="K147" i="69"/>
  <c r="K147" i="68"/>
  <c r="Q136" i="68"/>
  <c r="K124" i="67"/>
  <c r="H118" i="66"/>
  <c r="Q124" i="65"/>
  <c r="J120" i="65"/>
  <c r="L116" i="65"/>
  <c r="N130" i="64"/>
  <c r="B139" i="64"/>
  <c r="B127" i="64"/>
  <c r="M107" i="72"/>
  <c r="K336" i="71"/>
  <c r="K390" i="71" s="1"/>
  <c r="K391" i="71"/>
  <c r="O47" i="60"/>
  <c r="I323" i="72"/>
  <c r="I304" i="72"/>
  <c r="I298" i="72" s="1"/>
  <c r="Q312" i="70"/>
  <c r="Q331" i="70" s="1"/>
  <c r="Q332" i="70"/>
  <c r="F414" i="68"/>
  <c r="F389" i="68"/>
  <c r="F486" i="68"/>
  <c r="F330" i="65"/>
  <c r="C316" i="66"/>
  <c r="C336" i="66"/>
  <c r="Q297" i="65"/>
  <c r="I148" i="72"/>
  <c r="I203" i="72"/>
  <c r="Q214" i="69"/>
  <c r="G151" i="66"/>
  <c r="M154" i="65"/>
  <c r="M212" i="65"/>
  <c r="H151" i="65"/>
  <c r="O172" i="64"/>
  <c r="O236" i="64"/>
  <c r="C172" i="64"/>
  <c r="C236" i="64"/>
  <c r="B204" i="71"/>
  <c r="C114" i="71"/>
  <c r="C132" i="71" s="1"/>
  <c r="C133" i="71"/>
  <c r="J146" i="70"/>
  <c r="C145" i="69"/>
  <c r="I124" i="66"/>
  <c r="B138" i="71"/>
  <c r="H94" i="72"/>
  <c r="H93" i="72" s="1"/>
  <c r="B122" i="64"/>
  <c r="P107" i="64"/>
  <c r="P149" i="64" s="1"/>
  <c r="Q108" i="64"/>
  <c r="Q150" i="64" s="1"/>
  <c r="C112" i="64"/>
  <c r="D113" i="64"/>
  <c r="P113" i="64"/>
  <c r="Q115" i="64"/>
  <c r="N116" i="64"/>
  <c r="K117" i="64"/>
  <c r="H119" i="64"/>
  <c r="I120" i="64"/>
  <c r="F122" i="64"/>
  <c r="C123" i="64"/>
  <c r="C165" i="64" s="1"/>
  <c r="O123" i="64"/>
  <c r="O165" i="64" s="1"/>
  <c r="P124" i="64"/>
  <c r="P166" i="64" s="1"/>
  <c r="M95" i="65"/>
  <c r="N96" i="65"/>
  <c r="O28" i="44"/>
  <c r="O98" i="65"/>
  <c r="P100" i="65"/>
  <c r="Q102" i="65"/>
  <c r="Q140" i="65" s="1"/>
  <c r="J103" i="65"/>
  <c r="J141" i="65" s="1"/>
  <c r="K104" i="65"/>
  <c r="K142" i="65" s="1"/>
  <c r="H106" i="65"/>
  <c r="I107" i="65"/>
  <c r="B96" i="65"/>
  <c r="M95" i="66"/>
  <c r="N96" i="66"/>
  <c r="O47" i="44"/>
  <c r="O98" i="66"/>
  <c r="O136" i="66" s="1"/>
  <c r="P100" i="66"/>
  <c r="Q102" i="66"/>
  <c r="Q140" i="66" s="1"/>
  <c r="N103" i="66"/>
  <c r="N141" i="66" s="1"/>
  <c r="O104" i="66"/>
  <c r="O142" i="66" s="1"/>
  <c r="P106" i="66"/>
  <c r="M107" i="66"/>
  <c r="M145" i="66" s="1"/>
  <c r="J109" i="66"/>
  <c r="J147" i="66" s="1"/>
  <c r="G110" i="66"/>
  <c r="O110" i="66"/>
  <c r="B47" i="44"/>
  <c r="B98" i="66"/>
  <c r="N95" i="67"/>
  <c r="N133" i="67" s="1"/>
  <c r="K96" i="67"/>
  <c r="K134" i="67" s="1"/>
  <c r="L66" i="44"/>
  <c r="L98" i="67"/>
  <c r="I100" i="67"/>
  <c r="F102" i="67"/>
  <c r="G103" i="67"/>
  <c r="G141" i="67" s="1"/>
  <c r="D104" i="67"/>
  <c r="P104" i="67"/>
  <c r="M106" i="67"/>
  <c r="N107" i="67"/>
  <c r="O109" i="67"/>
  <c r="B116" i="68"/>
  <c r="J113" i="68"/>
  <c r="K114" i="68"/>
  <c r="L85" i="44"/>
  <c r="L116" i="68"/>
  <c r="I118" i="68"/>
  <c r="I166" i="68" s="1"/>
  <c r="J120" i="68"/>
  <c r="G121" i="68"/>
  <c r="G169" i="68" s="1"/>
  <c r="D122" i="68"/>
  <c r="P122" i="68"/>
  <c r="P170" i="68" s="1"/>
  <c r="M124" i="68"/>
  <c r="N125" i="68"/>
  <c r="K126" i="68"/>
  <c r="H128" i="68"/>
  <c r="I129" i="68"/>
  <c r="I177" i="68" s="1"/>
  <c r="F131" i="68"/>
  <c r="C132" i="68"/>
  <c r="H133" i="68"/>
  <c r="P148" i="44"/>
  <c r="J141" i="68"/>
  <c r="K43" i="45"/>
  <c r="G3" i="45"/>
  <c r="B3" i="47"/>
  <c r="N68" i="55"/>
  <c r="N62" i="55" s="1"/>
  <c r="O146" i="60"/>
  <c r="K85" i="60"/>
  <c r="O7" i="60"/>
  <c r="C125" i="60"/>
  <c r="P398" i="72"/>
  <c r="P343" i="72"/>
  <c r="P397" i="72" s="1"/>
  <c r="L398" i="72"/>
  <c r="L343" i="72"/>
  <c r="L397" i="72" s="1"/>
  <c r="H398" i="72"/>
  <c r="H343" i="72"/>
  <c r="H397" i="72" s="1"/>
  <c r="D398" i="72"/>
  <c r="D343" i="72"/>
  <c r="D397" i="72" s="1"/>
  <c r="E336" i="72"/>
  <c r="E390" i="72" s="1"/>
  <c r="E392" i="72"/>
  <c r="K391" i="72"/>
  <c r="K336" i="72"/>
  <c r="K390" i="72" s="1"/>
  <c r="F389" i="72"/>
  <c r="K387" i="72"/>
  <c r="K332" i="72"/>
  <c r="O162" i="60"/>
  <c r="G162" i="60"/>
  <c r="O395" i="71"/>
  <c r="O340" i="71"/>
  <c r="O394" i="71" s="1"/>
  <c r="G340" i="71"/>
  <c r="G394" i="71" s="1"/>
  <c r="G395" i="71"/>
  <c r="J336" i="71"/>
  <c r="J390" i="71" s="1"/>
  <c r="J391" i="71"/>
  <c r="Q387" i="71"/>
  <c r="Q332" i="71"/>
  <c r="I332" i="71"/>
  <c r="I387" i="71"/>
  <c r="Q144" i="60"/>
  <c r="I144" i="60"/>
  <c r="G357" i="70"/>
  <c r="G414" i="70" s="1"/>
  <c r="G415" i="70"/>
  <c r="P408" i="70"/>
  <c r="P350" i="70"/>
  <c r="P407" i="70" s="1"/>
  <c r="H408" i="70"/>
  <c r="H350" i="70"/>
  <c r="H407" i="70" s="1"/>
  <c r="K406" i="70"/>
  <c r="P404" i="70"/>
  <c r="P346" i="70"/>
  <c r="H404" i="70"/>
  <c r="H346" i="70"/>
  <c r="N343" i="70"/>
  <c r="N401" i="70"/>
  <c r="F343" i="70"/>
  <c r="F401" i="70"/>
  <c r="L415" i="69"/>
  <c r="L357" i="69"/>
  <c r="L414" i="69" s="1"/>
  <c r="N412" i="69"/>
  <c r="N354" i="69"/>
  <c r="N411" i="69" s="1"/>
  <c r="Q408" i="69"/>
  <c r="Q350" i="69"/>
  <c r="Q407" i="69" s="1"/>
  <c r="I408" i="69"/>
  <c r="I350" i="69"/>
  <c r="I407" i="69" s="1"/>
  <c r="P111" i="60"/>
  <c r="H406" i="69"/>
  <c r="Q403" i="69"/>
  <c r="I403" i="69"/>
  <c r="N106" i="60"/>
  <c r="F106" i="60"/>
  <c r="H444" i="68"/>
  <c r="H516" i="68" s="1"/>
  <c r="Q429" i="68"/>
  <c r="Q502" i="68"/>
  <c r="I429" i="68"/>
  <c r="I502" i="68"/>
  <c r="L426" i="68"/>
  <c r="D426" i="68"/>
  <c r="Q357" i="67"/>
  <c r="I357" i="67"/>
  <c r="N412" i="67"/>
  <c r="N354" i="67"/>
  <c r="N411" i="67" s="1"/>
  <c r="F412" i="67"/>
  <c r="F354" i="67"/>
  <c r="F411" i="67" s="1"/>
  <c r="H66" i="60"/>
  <c r="D404" i="67"/>
  <c r="D346" i="67"/>
  <c r="I343" i="67"/>
  <c r="I357" i="66"/>
  <c r="F354" i="66"/>
  <c r="F411" i="66" s="1"/>
  <c r="F413" i="66"/>
  <c r="H412" i="66"/>
  <c r="H354" i="66"/>
  <c r="H411" i="66" s="1"/>
  <c r="N350" i="66"/>
  <c r="N348" i="66" s="1"/>
  <c r="F350" i="66"/>
  <c r="D49" i="57"/>
  <c r="D43" i="57" s="1"/>
  <c r="J346" i="66"/>
  <c r="J404" i="66"/>
  <c r="E343" i="66"/>
  <c r="L412" i="65"/>
  <c r="L354" i="65"/>
  <c r="L411" i="65" s="1"/>
  <c r="D350" i="65"/>
  <c r="P30" i="57"/>
  <c r="P24" i="57" s="1"/>
  <c r="H28" i="60"/>
  <c r="D404" i="65"/>
  <c r="D346" i="65"/>
  <c r="K343" i="65"/>
  <c r="L457" i="64"/>
  <c r="L393" i="64"/>
  <c r="L456" i="64" s="1"/>
  <c r="D393" i="64"/>
  <c r="D456" i="64" s="1"/>
  <c r="D457" i="64"/>
  <c r="H447" i="64"/>
  <c r="O381" i="64"/>
  <c r="G381" i="64"/>
  <c r="C415" i="70"/>
  <c r="C357" i="70"/>
  <c r="C414" i="70" s="1"/>
  <c r="C130" i="57"/>
  <c r="C124" i="57" s="1"/>
  <c r="C132" i="60"/>
  <c r="C357" i="66"/>
  <c r="K325" i="72"/>
  <c r="Q318" i="72"/>
  <c r="Q372" i="72"/>
  <c r="M318" i="72"/>
  <c r="M372" i="72"/>
  <c r="K317" i="72"/>
  <c r="K371" i="72"/>
  <c r="J294" i="72"/>
  <c r="J313" i="72"/>
  <c r="I150" i="59"/>
  <c r="Q148" i="55"/>
  <c r="I148" i="55"/>
  <c r="N340" i="70"/>
  <c r="P319" i="70"/>
  <c r="P339" i="70"/>
  <c r="D335" i="70"/>
  <c r="J330" i="70"/>
  <c r="J339" i="69"/>
  <c r="J396" i="69"/>
  <c r="J319" i="69"/>
  <c r="J332" i="69"/>
  <c r="J312" i="69"/>
  <c r="J310" i="69" s="1"/>
  <c r="J389" i="69"/>
  <c r="P330" i="69"/>
  <c r="P387" i="69"/>
  <c r="P310" i="69"/>
  <c r="H330" i="69"/>
  <c r="H387" i="69"/>
  <c r="H310" i="69"/>
  <c r="N308" i="69"/>
  <c r="N327" i="69" s="1"/>
  <c r="N328" i="69"/>
  <c r="D325" i="69"/>
  <c r="D305" i="69"/>
  <c r="M413" i="68"/>
  <c r="M485" i="68"/>
  <c r="P409" i="68"/>
  <c r="D87" i="55"/>
  <c r="O406" i="68"/>
  <c r="O381" i="68"/>
  <c r="G381" i="68"/>
  <c r="G406" i="68"/>
  <c r="P331" i="67"/>
  <c r="P308" i="67"/>
  <c r="P328" i="67"/>
  <c r="I310" i="66"/>
  <c r="F339" i="65"/>
  <c r="F319" i="65"/>
  <c r="D316" i="65"/>
  <c r="D310" i="65" s="1"/>
  <c r="D336" i="65"/>
  <c r="M305" i="65"/>
  <c r="M324" i="65" s="1"/>
  <c r="M325" i="65"/>
  <c r="E305" i="65"/>
  <c r="E325" i="65"/>
  <c r="D360" i="64"/>
  <c r="L286" i="71"/>
  <c r="D286" i="71"/>
  <c r="P148" i="54"/>
  <c r="P143" i="54" s="1"/>
  <c r="H148" i="54"/>
  <c r="H143" i="54" s="1"/>
  <c r="N293" i="70"/>
  <c r="F293" i="70"/>
  <c r="J368" i="69"/>
  <c r="P328" i="69"/>
  <c r="P289" i="69"/>
  <c r="H289" i="69"/>
  <c r="N286" i="69"/>
  <c r="F286" i="69"/>
  <c r="J361" i="68"/>
  <c r="N357" i="68"/>
  <c r="F357" i="68"/>
  <c r="N402" i="68"/>
  <c r="J297" i="67"/>
  <c r="N286" i="67"/>
  <c r="F286" i="67"/>
  <c r="J377" i="66"/>
  <c r="J300" i="66"/>
  <c r="L293" i="65"/>
  <c r="D293" i="65"/>
  <c r="D331" i="65" s="1"/>
  <c r="L289" i="65"/>
  <c r="L327" i="65" s="1"/>
  <c r="D289" i="65"/>
  <c r="D327" i="65" s="1"/>
  <c r="L361" i="64"/>
  <c r="L318" i="64"/>
  <c r="C286" i="67"/>
  <c r="H7" i="60"/>
  <c r="O398" i="72"/>
  <c r="O343" i="72"/>
  <c r="O397" i="72" s="1"/>
  <c r="M389" i="72"/>
  <c r="N164" i="60"/>
  <c r="F164" i="60"/>
  <c r="J162" i="60"/>
  <c r="M398" i="71"/>
  <c r="M343" i="71"/>
  <c r="M397" i="71" s="1"/>
  <c r="P146" i="60"/>
  <c r="L387" i="71"/>
  <c r="L332" i="71"/>
  <c r="D387" i="71"/>
  <c r="D332" i="71"/>
  <c r="L385" i="71"/>
  <c r="L330" i="71"/>
  <c r="D144" i="60"/>
  <c r="P412" i="70"/>
  <c r="P354" i="70"/>
  <c r="P411" i="70" s="1"/>
  <c r="H412" i="70"/>
  <c r="H354" i="70"/>
  <c r="H411" i="70" s="1"/>
  <c r="F406" i="70"/>
  <c r="K404" i="70"/>
  <c r="K346" i="70"/>
  <c r="M401" i="70"/>
  <c r="M343" i="70"/>
  <c r="E401" i="70"/>
  <c r="E343" i="70"/>
  <c r="G415" i="69"/>
  <c r="G357" i="69"/>
  <c r="G414" i="69" s="1"/>
  <c r="P408" i="69"/>
  <c r="P350" i="69"/>
  <c r="P407" i="69" s="1"/>
  <c r="H408" i="69"/>
  <c r="H350" i="69"/>
  <c r="H407" i="69" s="1"/>
  <c r="L109" i="60"/>
  <c r="D109" i="60"/>
  <c r="Q106" i="60"/>
  <c r="M343" i="69"/>
  <c r="M401" i="69"/>
  <c r="D514" i="68"/>
  <c r="D441" i="68"/>
  <c r="D513" i="68" s="1"/>
  <c r="L85" i="60"/>
  <c r="H502" i="68"/>
  <c r="H429" i="68"/>
  <c r="D357" i="67"/>
  <c r="D350" i="67"/>
  <c r="O346" i="67"/>
  <c r="O404" i="67"/>
  <c r="G346" i="67"/>
  <c r="G404" i="67"/>
  <c r="P357" i="66"/>
  <c r="M350" i="66"/>
  <c r="E350" i="66"/>
  <c r="Q346" i="66"/>
  <c r="Q404" i="66"/>
  <c r="I346" i="66"/>
  <c r="I404" i="66"/>
  <c r="G403" i="65"/>
  <c r="J24" i="57"/>
  <c r="J396" i="64"/>
  <c r="P453" i="64"/>
  <c r="P389" i="64"/>
  <c r="P452" i="64" s="1"/>
  <c r="H389" i="64"/>
  <c r="G447" i="64"/>
  <c r="C400" i="70"/>
  <c r="C514" i="68"/>
  <c r="C441" i="68"/>
  <c r="C513" i="68" s="1"/>
  <c r="C381" i="64"/>
  <c r="L327" i="72"/>
  <c r="D327" i="72"/>
  <c r="J307" i="72"/>
  <c r="J380" i="72"/>
  <c r="J326" i="72"/>
  <c r="L321" i="72"/>
  <c r="D321" i="72"/>
  <c r="J374" i="72"/>
  <c r="J320" i="72"/>
  <c r="P300" i="72"/>
  <c r="P319" i="72"/>
  <c r="P373" i="72"/>
  <c r="H373" i="72"/>
  <c r="H300" i="72"/>
  <c r="H319" i="72"/>
  <c r="N371" i="72"/>
  <c r="N317" i="72"/>
  <c r="O315" i="72"/>
  <c r="O296" i="72"/>
  <c r="G315" i="72"/>
  <c r="G296" i="72"/>
  <c r="G314" i="72" s="1"/>
  <c r="L327" i="71"/>
  <c r="D327" i="71"/>
  <c r="N324" i="71"/>
  <c r="F324" i="71"/>
  <c r="N148" i="55"/>
  <c r="N143" i="55" s="1"/>
  <c r="N150" i="59"/>
  <c r="L317" i="71"/>
  <c r="L371" i="71"/>
  <c r="D317" i="71"/>
  <c r="D371" i="71"/>
  <c r="O332" i="70"/>
  <c r="O312" i="70"/>
  <c r="G332" i="70"/>
  <c r="G312" i="70"/>
  <c r="G310" i="70" s="1"/>
  <c r="K308" i="70"/>
  <c r="K327" i="70" s="1"/>
  <c r="K328" i="70"/>
  <c r="E310" i="69"/>
  <c r="E331" i="69"/>
  <c r="E388" i="69"/>
  <c r="O111" i="55"/>
  <c r="G111" i="55"/>
  <c r="G105" i="55" s="1"/>
  <c r="N423" i="68"/>
  <c r="L422" i="68"/>
  <c r="L494" i="68"/>
  <c r="D422" i="68"/>
  <c r="D494" i="68"/>
  <c r="J421" i="68"/>
  <c r="J396" i="68"/>
  <c r="J415" i="68"/>
  <c r="J487" i="68"/>
  <c r="P389" i="68"/>
  <c r="P414" i="68"/>
  <c r="K410" i="68"/>
  <c r="K385" i="68"/>
  <c r="P316" i="67"/>
  <c r="P336" i="67"/>
  <c r="H316" i="67"/>
  <c r="H310" i="67" s="1"/>
  <c r="H336" i="67"/>
  <c r="I68" i="55"/>
  <c r="M62" i="55"/>
  <c r="P30" i="55"/>
  <c r="P24" i="55" s="1"/>
  <c r="M327" i="65"/>
  <c r="J368" i="64"/>
  <c r="J431" i="64"/>
  <c r="C337" i="69"/>
  <c r="C319" i="66"/>
  <c r="C339" i="66"/>
  <c r="C312" i="65"/>
  <c r="C332" i="65"/>
  <c r="C374" i="64"/>
  <c r="O286" i="72"/>
  <c r="G286" i="72"/>
  <c r="K355" i="72"/>
  <c r="K282" i="72"/>
  <c r="K354" i="72" s="1"/>
  <c r="O276" i="72"/>
  <c r="G276" i="72"/>
  <c r="K362" i="71"/>
  <c r="K289" i="71"/>
  <c r="Q300" i="70"/>
  <c r="I377" i="70"/>
  <c r="I300" i="70"/>
  <c r="O297" i="70"/>
  <c r="G297" i="70"/>
  <c r="M286" i="70"/>
  <c r="E286" i="70"/>
  <c r="K462" i="68"/>
  <c r="K365" i="68"/>
  <c r="K461" i="68" s="1"/>
  <c r="O49" i="54"/>
  <c r="O43" i="54" s="1"/>
  <c r="Q293" i="66"/>
  <c r="Q330" i="66"/>
  <c r="I330" i="66"/>
  <c r="Q289" i="66"/>
  <c r="I289" i="66"/>
  <c r="I327" i="66" s="1"/>
  <c r="M374" i="64"/>
  <c r="E374" i="64"/>
  <c r="K330" i="64"/>
  <c r="D321" i="64"/>
  <c r="D363" i="64" s="1"/>
  <c r="C297" i="67"/>
  <c r="J28" i="60"/>
  <c r="L7" i="60"/>
  <c r="N398" i="72"/>
  <c r="N343" i="72"/>
  <c r="N397" i="72" s="1"/>
  <c r="D389" i="72"/>
  <c r="L398" i="71"/>
  <c r="L343" i="71"/>
  <c r="L397" i="71" s="1"/>
  <c r="M395" i="71"/>
  <c r="M340" i="71"/>
  <c r="E395" i="71"/>
  <c r="E340" i="71"/>
  <c r="E394" i="71" s="1"/>
  <c r="P391" i="71"/>
  <c r="P336" i="71"/>
  <c r="P390" i="71" s="1"/>
  <c r="H391" i="71"/>
  <c r="H336" i="71"/>
  <c r="H390" i="71" s="1"/>
  <c r="L389" i="71"/>
  <c r="M415" i="70"/>
  <c r="M357" i="70"/>
  <c r="M414" i="70" s="1"/>
  <c r="E357" i="70"/>
  <c r="N350" i="70"/>
  <c r="N407" i="70" s="1"/>
  <c r="N408" i="70"/>
  <c r="F408" i="70"/>
  <c r="F350" i="70"/>
  <c r="M406" i="70"/>
  <c r="E406" i="70"/>
  <c r="J128" i="60"/>
  <c r="P401" i="70"/>
  <c r="P343" i="70"/>
  <c r="H125" i="60"/>
  <c r="O113" i="60"/>
  <c r="O111" i="57"/>
  <c r="O111" i="60"/>
  <c r="N406" i="69"/>
  <c r="O404" i="69"/>
  <c r="O346" i="69"/>
  <c r="G109" i="60"/>
  <c r="H106" i="60"/>
  <c r="D401" i="69"/>
  <c r="D343" i="69"/>
  <c r="K437" i="68"/>
  <c r="K509" i="68" s="1"/>
  <c r="K511" i="68"/>
  <c r="Q437" i="68"/>
  <c r="I437" i="68"/>
  <c r="O429" i="68"/>
  <c r="O502" i="68"/>
  <c r="G429" i="68"/>
  <c r="G502" i="68"/>
  <c r="J426" i="68"/>
  <c r="D412" i="67"/>
  <c r="D354" i="67"/>
  <c r="D411" i="67" s="1"/>
  <c r="M68" i="57"/>
  <c r="M62" i="57" s="1"/>
  <c r="O350" i="67"/>
  <c r="K68" i="57"/>
  <c r="K62" i="57" s="1"/>
  <c r="Q68" i="57"/>
  <c r="Q62" i="57" s="1"/>
  <c r="E348" i="67"/>
  <c r="J346" i="67"/>
  <c r="J404" i="67"/>
  <c r="G357" i="66"/>
  <c r="P346" i="66"/>
  <c r="P404" i="66"/>
  <c r="H346" i="66"/>
  <c r="H404" i="66"/>
  <c r="I343" i="66"/>
  <c r="I402" i="66"/>
  <c r="M396" i="64"/>
  <c r="J457" i="64"/>
  <c r="J393" i="64"/>
  <c r="J456" i="64" s="1"/>
  <c r="N7" i="60"/>
  <c r="J384" i="64"/>
  <c r="J448" i="64"/>
  <c r="C395" i="72"/>
  <c r="C340" i="72"/>
  <c r="C394" i="72" s="1"/>
  <c r="C150" i="60"/>
  <c r="C148" i="60"/>
  <c r="C350" i="67"/>
  <c r="C348" i="67" s="1"/>
  <c r="O161" i="55"/>
  <c r="G161" i="55"/>
  <c r="L324" i="72"/>
  <c r="D324" i="72"/>
  <c r="J323" i="72"/>
  <c r="K319" i="72"/>
  <c r="K373" i="72"/>
  <c r="K300" i="72"/>
  <c r="Q166" i="55"/>
  <c r="Q161" i="55" s="1"/>
  <c r="Q168" i="59"/>
  <c r="J296" i="72"/>
  <c r="J315" i="72"/>
  <c r="K372" i="71"/>
  <c r="K318" i="71"/>
  <c r="K150" i="59"/>
  <c r="K148" i="55"/>
  <c r="K143" i="55" s="1"/>
  <c r="K298" i="71"/>
  <c r="K293" i="71" s="1"/>
  <c r="J339" i="70"/>
  <c r="J396" i="70"/>
  <c r="J319" i="70"/>
  <c r="D337" i="70"/>
  <c r="H333" i="70"/>
  <c r="J312" i="70"/>
  <c r="J332" i="70"/>
  <c r="L326" i="70"/>
  <c r="D326" i="70"/>
  <c r="J325" i="70"/>
  <c r="F340" i="69"/>
  <c r="H396" i="69"/>
  <c r="H339" i="69"/>
  <c r="H319" i="69"/>
  <c r="L337" i="69"/>
  <c r="N336" i="69"/>
  <c r="N316" i="69"/>
  <c r="N111" i="55"/>
  <c r="N105" i="55" s="1"/>
  <c r="P308" i="69"/>
  <c r="L326" i="69"/>
  <c r="D326" i="69"/>
  <c r="H393" i="68"/>
  <c r="H418" i="68"/>
  <c r="L411" i="68"/>
  <c r="F87" i="55"/>
  <c r="F383" i="68" s="1"/>
  <c r="E405" i="68"/>
  <c r="O336" i="67"/>
  <c r="O316" i="67"/>
  <c r="G336" i="67"/>
  <c r="G316" i="67"/>
  <c r="P325" i="67"/>
  <c r="P305" i="67"/>
  <c r="Q339" i="66"/>
  <c r="I339" i="66"/>
  <c r="I319" i="66"/>
  <c r="P332" i="66"/>
  <c r="P312" i="66"/>
  <c r="H332" i="66"/>
  <c r="H312" i="66"/>
  <c r="K49" i="55"/>
  <c r="H339" i="65"/>
  <c r="H319" i="65"/>
  <c r="F336" i="65"/>
  <c r="F316" i="65"/>
  <c r="K312" i="65"/>
  <c r="K332" i="65"/>
  <c r="D375" i="64"/>
  <c r="Q369" i="64"/>
  <c r="Q432" i="64"/>
  <c r="Q347" i="64"/>
  <c r="I369" i="64"/>
  <c r="I347" i="64"/>
  <c r="I432" i="64"/>
  <c r="K9" i="55"/>
  <c r="K3" i="55" s="1"/>
  <c r="J363" i="64"/>
  <c r="C351" i="64"/>
  <c r="H289" i="72"/>
  <c r="L286" i="72"/>
  <c r="D286" i="72"/>
  <c r="D280" i="72" s="1"/>
  <c r="J286" i="72"/>
  <c r="N355" i="72"/>
  <c r="N282" i="72"/>
  <c r="N354" i="72" s="1"/>
  <c r="F355" i="72"/>
  <c r="F282" i="72"/>
  <c r="N276" i="72"/>
  <c r="F276" i="72"/>
  <c r="N282" i="71"/>
  <c r="F282" i="71"/>
  <c r="N297" i="70"/>
  <c r="F297" i="70"/>
  <c r="N300" i="69"/>
  <c r="N113" i="58"/>
  <c r="F113" i="58"/>
  <c r="L354" i="68"/>
  <c r="L402" i="68" s="1"/>
  <c r="D354" i="68"/>
  <c r="D297" i="67"/>
  <c r="N68" i="54"/>
  <c r="F68" i="54"/>
  <c r="F62" i="54" s="1"/>
  <c r="H297" i="66"/>
  <c r="F49" i="54"/>
  <c r="F43" i="54" s="1"/>
  <c r="L49" i="54"/>
  <c r="L43" i="54" s="1"/>
  <c r="D49" i="54"/>
  <c r="D43" i="54" s="1"/>
  <c r="N286" i="66"/>
  <c r="F286" i="66"/>
  <c r="F324" i="66" s="1"/>
  <c r="F293" i="65"/>
  <c r="N330" i="64"/>
  <c r="F9" i="54"/>
  <c r="F3" i="54" s="1"/>
  <c r="L9" i="54"/>
  <c r="L3" i="54" s="1"/>
  <c r="C293" i="70"/>
  <c r="C370" i="69"/>
  <c r="C293" i="69"/>
  <c r="G106" i="60"/>
  <c r="H336" i="72"/>
  <c r="H390" i="72" s="1"/>
  <c r="H391" i="72"/>
  <c r="L162" i="60"/>
  <c r="H385" i="72"/>
  <c r="H330" i="72"/>
  <c r="J340" i="71"/>
  <c r="J394" i="71" s="1"/>
  <c r="J396" i="71"/>
  <c r="P395" i="71"/>
  <c r="P340" i="71"/>
  <c r="P394" i="71" s="1"/>
  <c r="G389" i="71"/>
  <c r="J144" i="60"/>
  <c r="F330" i="71"/>
  <c r="F385" i="71"/>
  <c r="M408" i="70"/>
  <c r="M350" i="70"/>
  <c r="M407" i="70" s="1"/>
  <c r="I128" i="60"/>
  <c r="E346" i="70"/>
  <c r="E404" i="70"/>
  <c r="Q111" i="60"/>
  <c r="I111" i="60"/>
  <c r="E111" i="60"/>
  <c r="K426" i="68"/>
  <c r="K500" i="68"/>
  <c r="M426" i="68"/>
  <c r="Q404" i="67"/>
  <c r="Q346" i="67"/>
  <c r="I66" i="60"/>
  <c r="N62" i="57"/>
  <c r="I49" i="57"/>
  <c r="I412" i="65"/>
  <c r="I354" i="65"/>
  <c r="I411" i="65" s="1"/>
  <c r="H396" i="64"/>
  <c r="D396" i="64"/>
  <c r="J453" i="64"/>
  <c r="J389" i="64"/>
  <c r="J452" i="64" s="1"/>
  <c r="M7" i="60"/>
  <c r="I384" i="64"/>
  <c r="I448" i="64"/>
  <c r="L381" i="64"/>
  <c r="C164" i="60"/>
  <c r="C128" i="60"/>
  <c r="C415" i="69"/>
  <c r="C357" i="69"/>
  <c r="C414" i="69" s="1"/>
  <c r="C426" i="68"/>
  <c r="C396" i="64"/>
  <c r="M404" i="68"/>
  <c r="E404" i="68"/>
  <c r="G378" i="68"/>
  <c r="G403" i="68"/>
  <c r="O326" i="66"/>
  <c r="Q325" i="66"/>
  <c r="Q305" i="66"/>
  <c r="P326" i="65"/>
  <c r="H326" i="65"/>
  <c r="N305" i="65"/>
  <c r="N325" i="65"/>
  <c r="J325" i="65"/>
  <c r="J305" i="65"/>
  <c r="I377" i="64"/>
  <c r="I440" i="64"/>
  <c r="L373" i="64"/>
  <c r="D373" i="64"/>
  <c r="G377" i="70"/>
  <c r="G300" i="70"/>
  <c r="Q370" i="69"/>
  <c r="Q293" i="69"/>
  <c r="I113" i="58"/>
  <c r="I111" i="54"/>
  <c r="I105" i="54" s="1"/>
  <c r="O368" i="69"/>
  <c r="K368" i="69"/>
  <c r="G368" i="69"/>
  <c r="E289" i="67"/>
  <c r="G286" i="67"/>
  <c r="D144" i="50"/>
  <c r="P332" i="72"/>
  <c r="P387" i="72"/>
  <c r="H164" i="60"/>
  <c r="D387" i="72"/>
  <c r="D332" i="72"/>
  <c r="J146" i="60"/>
  <c r="F332" i="71"/>
  <c r="F387" i="71"/>
  <c r="O124" i="57"/>
  <c r="G401" i="70"/>
  <c r="G343" i="70"/>
  <c r="N441" i="68"/>
  <c r="N513" i="68" s="1"/>
  <c r="N514" i="68"/>
  <c r="N343" i="66"/>
  <c r="Q357" i="65"/>
  <c r="H320" i="72"/>
  <c r="H374" i="72"/>
  <c r="N300" i="72"/>
  <c r="N373" i="72"/>
  <c r="N319" i="72"/>
  <c r="P317" i="72"/>
  <c r="P371" i="72"/>
  <c r="D371" i="72"/>
  <c r="D317" i="72"/>
  <c r="O330" i="70"/>
  <c r="Q308" i="70"/>
  <c r="Q327" i="70" s="1"/>
  <c r="Q328" i="70"/>
  <c r="G326" i="70"/>
  <c r="E340" i="69"/>
  <c r="K396" i="69"/>
  <c r="K319" i="69"/>
  <c r="K339" i="69"/>
  <c r="Q336" i="69"/>
  <c r="Q316" i="69"/>
  <c r="Q310" i="69" s="1"/>
  <c r="I316" i="69"/>
  <c r="I336" i="69"/>
  <c r="I419" i="68"/>
  <c r="Q412" i="68"/>
  <c r="I412" i="68"/>
  <c r="O411" i="68"/>
  <c r="G411" i="68"/>
  <c r="I410" i="68"/>
  <c r="I385" i="68"/>
  <c r="O340" i="67"/>
  <c r="Q339" i="67"/>
  <c r="Q319" i="67"/>
  <c r="M339" i="67"/>
  <c r="M319" i="67"/>
  <c r="I319" i="67"/>
  <c r="I339" i="67"/>
  <c r="E339" i="67"/>
  <c r="E319" i="67"/>
  <c r="F336" i="67"/>
  <c r="F316" i="67"/>
  <c r="F310" i="67" s="1"/>
  <c r="M334" i="67"/>
  <c r="E334" i="67"/>
  <c r="K333" i="67"/>
  <c r="M332" i="67"/>
  <c r="M312" i="67"/>
  <c r="P337" i="66"/>
  <c r="D337" i="66"/>
  <c r="F336" i="66"/>
  <c r="F316" i="66"/>
  <c r="M336" i="65"/>
  <c r="M316" i="65"/>
  <c r="M310" i="65" s="1"/>
  <c r="L333" i="65"/>
  <c r="P347" i="64"/>
  <c r="P432" i="64"/>
  <c r="P369" i="64"/>
  <c r="H347" i="64"/>
  <c r="H369" i="64"/>
  <c r="M364" i="64"/>
  <c r="M342" i="64"/>
  <c r="M363" i="64" s="1"/>
  <c r="O339" i="64"/>
  <c r="O361" i="64"/>
  <c r="K278" i="72"/>
  <c r="I276" i="72"/>
  <c r="Q362" i="71"/>
  <c r="Q289" i="71"/>
  <c r="Q325" i="71" s="1"/>
  <c r="M286" i="71"/>
  <c r="G289" i="70"/>
  <c r="I286" i="70"/>
  <c r="O286" i="70"/>
  <c r="M289" i="69"/>
  <c r="I286" i="66"/>
  <c r="O30" i="54"/>
  <c r="O24" i="54" s="1"/>
  <c r="Q293" i="65"/>
  <c r="Q331" i="65" s="1"/>
  <c r="Q289" i="65"/>
  <c r="Q327" i="65" s="1"/>
  <c r="G286" i="65"/>
  <c r="L164" i="50"/>
  <c r="C106" i="60"/>
  <c r="G389" i="72"/>
  <c r="L415" i="70"/>
  <c r="L357" i="70"/>
  <c r="L414" i="70" s="1"/>
  <c r="H357" i="70"/>
  <c r="J136" i="60"/>
  <c r="J130" i="57"/>
  <c r="J124" i="57" s="1"/>
  <c r="P406" i="70"/>
  <c r="F109" i="60"/>
  <c r="K106" i="60"/>
  <c r="L510" i="68"/>
  <c r="L437" i="68"/>
  <c r="L509" i="68" s="1"/>
  <c r="N87" i="57"/>
  <c r="N431" i="68" s="1"/>
  <c r="L433" i="68"/>
  <c r="J68" i="57"/>
  <c r="J62" i="57" s="1"/>
  <c r="Q354" i="66"/>
  <c r="Q411" i="66" s="1"/>
  <c r="Q412" i="66"/>
  <c r="E412" i="66"/>
  <c r="E354" i="66"/>
  <c r="E411" i="66" s="1"/>
  <c r="Q28" i="60"/>
  <c r="M28" i="60"/>
  <c r="E28" i="60"/>
  <c r="Q9" i="57"/>
  <c r="Q3" i="57" s="1"/>
  <c r="Q16" i="60"/>
  <c r="I393" i="64"/>
  <c r="I457" i="64"/>
  <c r="I315" i="72"/>
  <c r="I296" i="72"/>
  <c r="I314" i="72" s="1"/>
  <c r="O294" i="72"/>
  <c r="O313" i="72"/>
  <c r="J327" i="71"/>
  <c r="L380" i="71"/>
  <c r="L326" i="71"/>
  <c r="L307" i="71"/>
  <c r="H307" i="71"/>
  <c r="H380" i="71"/>
  <c r="H326" i="71"/>
  <c r="O340" i="70"/>
  <c r="P406" i="68"/>
  <c r="P381" i="68"/>
  <c r="P405" i="68" s="1"/>
  <c r="D381" i="68"/>
  <c r="D405" i="68" s="1"/>
  <c r="D406" i="68"/>
  <c r="N330" i="67"/>
  <c r="N310" i="67"/>
  <c r="Q308" i="67"/>
  <c r="Q328" i="67"/>
  <c r="E308" i="67"/>
  <c r="E327" i="67" s="1"/>
  <c r="E328" i="67"/>
  <c r="M326" i="67"/>
  <c r="E326" i="67"/>
  <c r="K334" i="66"/>
  <c r="K312" i="66"/>
  <c r="K332" i="66"/>
  <c r="G328" i="65"/>
  <c r="G308" i="65"/>
  <c r="G327" i="65" s="1"/>
  <c r="N366" i="64"/>
  <c r="J366" i="64"/>
  <c r="Q355" i="72"/>
  <c r="Q282" i="72"/>
  <c r="O353" i="72"/>
  <c r="K353" i="72"/>
  <c r="G353" i="72"/>
  <c r="M297" i="70"/>
  <c r="G297" i="69"/>
  <c r="K354" i="68"/>
  <c r="K300" i="67"/>
  <c r="O297" i="67"/>
  <c r="G293" i="67"/>
  <c r="I291" i="67"/>
  <c r="N321" i="64"/>
  <c r="I204" i="71"/>
  <c r="K130" i="60"/>
  <c r="M315" i="71"/>
  <c r="M296" i="71"/>
  <c r="M314" i="71" s="1"/>
  <c r="M294" i="71"/>
  <c r="M313" i="71"/>
  <c r="I143" i="55"/>
  <c r="O337" i="70"/>
  <c r="G337" i="70"/>
  <c r="E336" i="70"/>
  <c r="Q340" i="65"/>
  <c r="I340" i="65"/>
  <c r="K106" i="50"/>
  <c r="Q85" i="50"/>
  <c r="J28" i="50"/>
  <c r="M161" i="72"/>
  <c r="E161" i="72"/>
  <c r="L162" i="50"/>
  <c r="D162" i="50"/>
  <c r="L150" i="71"/>
  <c r="L205" i="71"/>
  <c r="D150" i="71"/>
  <c r="D205" i="71"/>
  <c r="M148" i="71"/>
  <c r="M203" i="71"/>
  <c r="M165" i="70"/>
  <c r="E165" i="70"/>
  <c r="J220" i="70"/>
  <c r="J162" i="70"/>
  <c r="J219" i="70" s="1"/>
  <c r="J128" i="50"/>
  <c r="O125" i="50"/>
  <c r="N125" i="50"/>
  <c r="J151" i="70"/>
  <c r="J209" i="70"/>
  <c r="M162" i="69"/>
  <c r="M219" i="69" s="1"/>
  <c r="M220" i="69"/>
  <c r="P216" i="69"/>
  <c r="P158" i="69"/>
  <c r="P215" i="69" s="1"/>
  <c r="H158" i="69"/>
  <c r="H215" i="69" s="1"/>
  <c r="H216" i="69"/>
  <c r="Q109" i="50"/>
  <c r="I109" i="50"/>
  <c r="K209" i="69"/>
  <c r="K151" i="69"/>
  <c r="J199" i="68"/>
  <c r="J271" i="68" s="1"/>
  <c r="J272" i="68"/>
  <c r="P195" i="68"/>
  <c r="F85" i="50"/>
  <c r="M162" i="67"/>
  <c r="M219" i="67" s="1"/>
  <c r="M220" i="67"/>
  <c r="E220" i="67"/>
  <c r="E162" i="67"/>
  <c r="E219" i="67" s="1"/>
  <c r="J154" i="67"/>
  <c r="J212" i="67"/>
  <c r="L47" i="50"/>
  <c r="D47" i="50"/>
  <c r="J151" i="66"/>
  <c r="D165" i="65"/>
  <c r="M220" i="65"/>
  <c r="M162" i="65"/>
  <c r="M219" i="65" s="1"/>
  <c r="E220" i="65"/>
  <c r="E162" i="65"/>
  <c r="E219" i="65" s="1"/>
  <c r="M158" i="65"/>
  <c r="E158" i="65"/>
  <c r="P212" i="65"/>
  <c r="P154" i="65"/>
  <c r="D28" i="50"/>
  <c r="P184" i="64"/>
  <c r="J177" i="64"/>
  <c r="J235" i="64"/>
  <c r="B68" i="47"/>
  <c r="L131" i="72"/>
  <c r="L112" i="72"/>
  <c r="F125" i="71"/>
  <c r="F144" i="71"/>
  <c r="Q118" i="71"/>
  <c r="Q137" i="71"/>
  <c r="I137" i="71"/>
  <c r="I118" i="71"/>
  <c r="M127" i="70"/>
  <c r="M147" i="70"/>
  <c r="E127" i="70"/>
  <c r="E147" i="70"/>
  <c r="C139" i="70"/>
  <c r="J134" i="70"/>
  <c r="I113" i="70"/>
  <c r="I133" i="70"/>
  <c r="E143" i="69"/>
  <c r="O116" i="69"/>
  <c r="O136" i="69"/>
  <c r="G116" i="69"/>
  <c r="G136" i="69"/>
  <c r="K143" i="68"/>
  <c r="J139" i="68"/>
  <c r="Q124" i="67"/>
  <c r="L127" i="66"/>
  <c r="D127" i="66"/>
  <c r="O49" i="45"/>
  <c r="O43" i="45" s="1"/>
  <c r="K116" i="66"/>
  <c r="E30" i="45"/>
  <c r="C113" i="65"/>
  <c r="G135" i="64"/>
  <c r="N127" i="64"/>
  <c r="F127" i="64"/>
  <c r="B118" i="71"/>
  <c r="B127" i="69"/>
  <c r="B147" i="69"/>
  <c r="B134" i="69"/>
  <c r="J166" i="44"/>
  <c r="Q98" i="72"/>
  <c r="Q96" i="71"/>
  <c r="I97" i="70"/>
  <c r="K94" i="70"/>
  <c r="C94" i="70"/>
  <c r="B146" i="50"/>
  <c r="E162" i="50"/>
  <c r="M154" i="71"/>
  <c r="N144" i="50"/>
  <c r="M214" i="69"/>
  <c r="N109" i="50"/>
  <c r="L106" i="50"/>
  <c r="O199" i="68"/>
  <c r="O271" i="68" s="1"/>
  <c r="O272" i="68"/>
  <c r="O85" i="50"/>
  <c r="K184" i="68"/>
  <c r="C66" i="50"/>
  <c r="D220" i="66"/>
  <c r="D162" i="66"/>
  <c r="B220" i="65"/>
  <c r="B162" i="65"/>
  <c r="B219" i="65" s="1"/>
  <c r="F146" i="69"/>
  <c r="L116" i="69"/>
  <c r="L135" i="69" s="1"/>
  <c r="L136" i="69"/>
  <c r="G132" i="69"/>
  <c r="I151" i="68"/>
  <c r="F147" i="68"/>
  <c r="H138" i="67"/>
  <c r="H118" i="67"/>
  <c r="H112" i="67" s="1"/>
  <c r="J113" i="67"/>
  <c r="E127" i="66"/>
  <c r="E124" i="66"/>
  <c r="D116" i="66"/>
  <c r="D112" i="66" s="1"/>
  <c r="K139" i="64"/>
  <c r="B120" i="67"/>
  <c r="C100" i="72"/>
  <c r="B94" i="72"/>
  <c r="N97" i="69"/>
  <c r="K30" i="57"/>
  <c r="K24" i="57" s="1"/>
  <c r="Q350" i="65"/>
  <c r="M350" i="65"/>
  <c r="M30" i="57"/>
  <c r="M24" i="57" s="1"/>
  <c r="D343" i="65"/>
  <c r="N330" i="66"/>
  <c r="N310" i="66"/>
  <c r="K282" i="71"/>
  <c r="K356" i="71"/>
  <c r="M355" i="71"/>
  <c r="M282" i="71"/>
  <c r="M276" i="71"/>
  <c r="I143" i="54"/>
  <c r="Q333" i="66"/>
  <c r="I293" i="66"/>
  <c r="I331" i="66" s="1"/>
  <c r="O293" i="66"/>
  <c r="G293" i="66"/>
  <c r="O330" i="66"/>
  <c r="O289" i="66"/>
  <c r="N164" i="50"/>
  <c r="Q47" i="50"/>
  <c r="L161" i="72"/>
  <c r="O166" i="47"/>
  <c r="O161" i="47" s="1"/>
  <c r="C154" i="72"/>
  <c r="G164" i="50"/>
  <c r="C205" i="72"/>
  <c r="C150" i="72"/>
  <c r="G148" i="72"/>
  <c r="G203" i="72"/>
  <c r="K213" i="71"/>
  <c r="K158" i="71"/>
  <c r="K212" i="71" s="1"/>
  <c r="C213" i="71"/>
  <c r="C158" i="71"/>
  <c r="C212" i="71" s="1"/>
  <c r="G205" i="71"/>
  <c r="G150" i="71"/>
  <c r="Q216" i="70"/>
  <c r="Q158" i="70"/>
  <c r="Q215" i="70" s="1"/>
  <c r="N214" i="70"/>
  <c r="F214" i="70"/>
  <c r="I128" i="50"/>
  <c r="E154" i="70"/>
  <c r="E212" i="70"/>
  <c r="M209" i="70"/>
  <c r="M151" i="70"/>
  <c r="E209" i="70"/>
  <c r="E151" i="70"/>
  <c r="I165" i="69"/>
  <c r="L162" i="69"/>
  <c r="L219" i="69" s="1"/>
  <c r="L220" i="69"/>
  <c r="D220" i="69"/>
  <c r="D162" i="69"/>
  <c r="D219" i="69" s="1"/>
  <c r="K216" i="69"/>
  <c r="K158" i="69"/>
  <c r="K215" i="69" s="1"/>
  <c r="C158" i="69"/>
  <c r="C215" i="69" s="1"/>
  <c r="C216" i="69"/>
  <c r="O214" i="69"/>
  <c r="G214" i="69"/>
  <c r="P212" i="69"/>
  <c r="P154" i="69"/>
  <c r="D109" i="50"/>
  <c r="N151" i="69"/>
  <c r="N209" i="69"/>
  <c r="F151" i="69"/>
  <c r="F209" i="69"/>
  <c r="M202" i="68"/>
  <c r="M275" i="68"/>
  <c r="E202" i="68"/>
  <c r="E275" i="68"/>
  <c r="G195" i="68"/>
  <c r="Q187" i="68"/>
  <c r="Q260" i="68"/>
  <c r="I260" i="68"/>
  <c r="I187" i="68"/>
  <c r="J165" i="67"/>
  <c r="Q66" i="50"/>
  <c r="I66" i="50"/>
  <c r="K158" i="66"/>
  <c r="C158" i="66"/>
  <c r="O154" i="66"/>
  <c r="O212" i="66"/>
  <c r="G212" i="66"/>
  <c r="G154" i="66"/>
  <c r="C165" i="65"/>
  <c r="P220" i="65"/>
  <c r="P162" i="65"/>
  <c r="P219" i="65" s="1"/>
  <c r="M30" i="47"/>
  <c r="P158" i="65"/>
  <c r="L30" i="47"/>
  <c r="C30" i="47"/>
  <c r="K28" i="50"/>
  <c r="G212" i="65"/>
  <c r="G154" i="65"/>
  <c r="J151" i="65"/>
  <c r="K184" i="64"/>
  <c r="C184" i="64"/>
  <c r="G9" i="47"/>
  <c r="M177" i="64"/>
  <c r="O9" i="47"/>
  <c r="Q172" i="64"/>
  <c r="Q236" i="64"/>
  <c r="I172" i="64"/>
  <c r="I236" i="64"/>
  <c r="J169" i="64"/>
  <c r="B150" i="72"/>
  <c r="B205" i="72"/>
  <c r="B128" i="50"/>
  <c r="B275" i="68"/>
  <c r="B202" i="68"/>
  <c r="B82" i="50"/>
  <c r="M142" i="72"/>
  <c r="E142" i="72"/>
  <c r="H122" i="72"/>
  <c r="H141" i="72"/>
  <c r="O135" i="72"/>
  <c r="G135" i="72"/>
  <c r="P114" i="72"/>
  <c r="P132" i="72" s="1"/>
  <c r="P133" i="72"/>
  <c r="O112" i="72"/>
  <c r="O131" i="72"/>
  <c r="G112" i="72"/>
  <c r="G131" i="72"/>
  <c r="N145" i="71"/>
  <c r="F145" i="71"/>
  <c r="M144" i="71"/>
  <c r="M125" i="71"/>
  <c r="E144" i="71"/>
  <c r="E125" i="71"/>
  <c r="N139" i="71"/>
  <c r="M138" i="71"/>
  <c r="E138" i="71"/>
  <c r="L118" i="71"/>
  <c r="L137" i="71"/>
  <c r="D118" i="71"/>
  <c r="D137" i="71"/>
  <c r="L135" i="71"/>
  <c r="D135" i="71"/>
  <c r="M148" i="70"/>
  <c r="E148" i="70"/>
  <c r="L127" i="70"/>
  <c r="L147" i="70"/>
  <c r="D127" i="70"/>
  <c r="D147" i="70"/>
  <c r="N116" i="70"/>
  <c r="N136" i="70"/>
  <c r="F116" i="70"/>
  <c r="F136" i="70"/>
  <c r="P146" i="69"/>
  <c r="K111" i="45"/>
  <c r="J142" i="69"/>
  <c r="Q141" i="69"/>
  <c r="Q198" i="69"/>
  <c r="I141" i="69"/>
  <c r="I198" i="69"/>
  <c r="P120" i="69"/>
  <c r="P197" i="69"/>
  <c r="P140" i="69"/>
  <c r="H120" i="69"/>
  <c r="H197" i="69"/>
  <c r="H140" i="69"/>
  <c r="J195" i="69"/>
  <c r="J138" i="69"/>
  <c r="Q105" i="45"/>
  <c r="O151" i="68"/>
  <c r="Q173" i="68"/>
  <c r="J143" i="68"/>
  <c r="K116" i="67"/>
  <c r="C116" i="67"/>
  <c r="C136" i="67"/>
  <c r="K124" i="66"/>
  <c r="M120" i="66"/>
  <c r="E120" i="66"/>
  <c r="P113" i="66"/>
  <c r="P127" i="65"/>
  <c r="J24" i="45"/>
  <c r="J135" i="64"/>
  <c r="D9" i="45"/>
  <c r="B116" i="71"/>
  <c r="B135" i="71"/>
  <c r="B140" i="65"/>
  <c r="B120" i="65"/>
  <c r="N107" i="72"/>
  <c r="F107" i="72"/>
  <c r="O96" i="72"/>
  <c r="J94" i="72"/>
  <c r="B96" i="72"/>
  <c r="P96" i="71"/>
  <c r="P132" i="71" s="1"/>
  <c r="H96" i="71"/>
  <c r="H132" i="71" s="1"/>
  <c r="I94" i="71"/>
  <c r="D97" i="69"/>
  <c r="B125" i="50"/>
  <c r="M162" i="50"/>
  <c r="J144" i="50"/>
  <c r="K128" i="50"/>
  <c r="J154" i="69"/>
  <c r="J212" i="69"/>
  <c r="P106" i="50"/>
  <c r="D209" i="69"/>
  <c r="D151" i="69"/>
  <c r="G191" i="68"/>
  <c r="O184" i="68"/>
  <c r="Q158" i="66"/>
  <c r="Q156" i="66" s="1"/>
  <c r="M211" i="66"/>
  <c r="F158" i="65"/>
  <c r="Q212" i="65"/>
  <c r="Q154" i="65"/>
  <c r="N139" i="72"/>
  <c r="M138" i="72"/>
  <c r="P145" i="71"/>
  <c r="C125" i="71"/>
  <c r="C144" i="71"/>
  <c r="C142" i="71"/>
  <c r="H139" i="71"/>
  <c r="C138" i="71"/>
  <c r="E141" i="70"/>
  <c r="O145" i="69"/>
  <c r="J124" i="69"/>
  <c r="J144" i="69"/>
  <c r="N196" i="69"/>
  <c r="N139" i="69"/>
  <c r="C113" i="69"/>
  <c r="C133" i="69"/>
  <c r="Q151" i="68"/>
  <c r="J147" i="68"/>
  <c r="E120" i="67"/>
  <c r="K120" i="66"/>
  <c r="H116" i="66"/>
  <c r="Q142" i="64"/>
  <c r="I130" i="64"/>
  <c r="I152" i="64"/>
  <c r="K127" i="64"/>
  <c r="N104" i="72"/>
  <c r="K100" i="72"/>
  <c r="N97" i="70"/>
  <c r="N93" i="70" s="1"/>
  <c r="M395" i="72"/>
  <c r="M340" i="72"/>
  <c r="M394" i="72" s="1"/>
  <c r="N85" i="60"/>
  <c r="J502" i="68"/>
  <c r="J429" i="68"/>
  <c r="C30" i="57"/>
  <c r="C24" i="57" s="1"/>
  <c r="K334" i="69"/>
  <c r="Q333" i="69"/>
  <c r="Q390" i="69"/>
  <c r="E111" i="55"/>
  <c r="E105" i="55" s="1"/>
  <c r="E113" i="59"/>
  <c r="Q318" i="64"/>
  <c r="E318" i="64"/>
  <c r="K109" i="50"/>
  <c r="D161" i="71"/>
  <c r="O148" i="47"/>
  <c r="N205" i="71"/>
  <c r="N150" i="71"/>
  <c r="O144" i="50"/>
  <c r="K148" i="71"/>
  <c r="K203" i="71"/>
  <c r="C144" i="50"/>
  <c r="P162" i="70"/>
  <c r="P219" i="70" s="1"/>
  <c r="P220" i="70"/>
  <c r="H162" i="70"/>
  <c r="H219" i="70" s="1"/>
  <c r="H220" i="70"/>
  <c r="P216" i="70"/>
  <c r="P158" i="70"/>
  <c r="H216" i="70"/>
  <c r="H158" i="70"/>
  <c r="P211" i="70"/>
  <c r="H211" i="70"/>
  <c r="L209" i="70"/>
  <c r="L151" i="70"/>
  <c r="D209" i="70"/>
  <c r="D151" i="70"/>
  <c r="L165" i="69"/>
  <c r="D165" i="69"/>
  <c r="K220" i="69"/>
  <c r="K162" i="69"/>
  <c r="K219" i="69" s="1"/>
  <c r="C220" i="69"/>
  <c r="C162" i="69"/>
  <c r="C219" i="69" s="1"/>
  <c r="N214" i="69"/>
  <c r="L199" i="68"/>
  <c r="L271" i="68" s="1"/>
  <c r="L272" i="68"/>
  <c r="N189" i="68"/>
  <c r="P191" i="68"/>
  <c r="P260" i="68"/>
  <c r="P187" i="68"/>
  <c r="H187" i="68"/>
  <c r="H260" i="68"/>
  <c r="L184" i="68"/>
  <c r="D184" i="68"/>
  <c r="M165" i="67"/>
  <c r="E165" i="67"/>
  <c r="G220" i="67"/>
  <c r="G162" i="67"/>
  <c r="G219" i="67" s="1"/>
  <c r="G158" i="67"/>
  <c r="C68" i="47"/>
  <c r="E68" i="47"/>
  <c r="E62" i="47" s="1"/>
  <c r="Q62" i="47"/>
  <c r="E151" i="67"/>
  <c r="I162" i="66"/>
  <c r="G49" i="47"/>
  <c r="G43" i="47" s="1"/>
  <c r="N212" i="66"/>
  <c r="N154" i="66"/>
  <c r="J165" i="65"/>
  <c r="K162" i="65"/>
  <c r="K219" i="65" s="1"/>
  <c r="K220" i="65"/>
  <c r="C162" i="65"/>
  <c r="C219" i="65" s="1"/>
  <c r="C220" i="65"/>
  <c r="N211" i="65"/>
  <c r="F211" i="65"/>
  <c r="Q151" i="65"/>
  <c r="I151" i="65"/>
  <c r="N184" i="64"/>
  <c r="M245" i="64"/>
  <c r="M181" i="64"/>
  <c r="M244" i="64" s="1"/>
  <c r="D177" i="64"/>
  <c r="L9" i="47"/>
  <c r="L7" i="50"/>
  <c r="H236" i="64"/>
  <c r="H172" i="64"/>
  <c r="Q169" i="64"/>
  <c r="B161" i="72"/>
  <c r="B158" i="71"/>
  <c r="B212" i="71" s="1"/>
  <c r="B151" i="69"/>
  <c r="B209" i="69"/>
  <c r="B195" i="68"/>
  <c r="B158" i="65"/>
  <c r="B177" i="64"/>
  <c r="Q145" i="72"/>
  <c r="I145" i="72"/>
  <c r="P144" i="72"/>
  <c r="P125" i="72"/>
  <c r="H125" i="72"/>
  <c r="H144" i="72"/>
  <c r="P142" i="72"/>
  <c r="H142" i="72"/>
  <c r="O122" i="72"/>
  <c r="O141" i="72"/>
  <c r="G122" i="72"/>
  <c r="G141" i="72"/>
  <c r="O139" i="72"/>
  <c r="G139" i="72"/>
  <c r="N138" i="72"/>
  <c r="F138" i="72"/>
  <c r="M137" i="72"/>
  <c r="M118" i="72"/>
  <c r="E118" i="72"/>
  <c r="E137" i="72"/>
  <c r="J135" i="72"/>
  <c r="O114" i="72"/>
  <c r="O133" i="72"/>
  <c r="G114" i="72"/>
  <c r="G133" i="72"/>
  <c r="N131" i="72"/>
  <c r="N112" i="72"/>
  <c r="L125" i="71"/>
  <c r="L144" i="71"/>
  <c r="D125" i="71"/>
  <c r="D144" i="71"/>
  <c r="P148" i="45"/>
  <c r="D142" i="71"/>
  <c r="C122" i="71"/>
  <c r="C141" i="71"/>
  <c r="H138" i="71"/>
  <c r="K118" i="71"/>
  <c r="K137" i="71"/>
  <c r="C135" i="71"/>
  <c r="L148" i="70"/>
  <c r="D148" i="70"/>
  <c r="K127" i="70"/>
  <c r="K147" i="70"/>
  <c r="C127" i="70"/>
  <c r="C147" i="70"/>
  <c r="L124" i="70"/>
  <c r="L144" i="70"/>
  <c r="D124" i="70"/>
  <c r="D144" i="70"/>
  <c r="L130" i="45"/>
  <c r="M116" i="70"/>
  <c r="M136" i="70"/>
  <c r="E116" i="70"/>
  <c r="E135" i="70" s="1"/>
  <c r="E136" i="70"/>
  <c r="P148" i="69"/>
  <c r="H148" i="69"/>
  <c r="O127" i="69"/>
  <c r="O147" i="69"/>
  <c r="P198" i="69"/>
  <c r="P141" i="69"/>
  <c r="H198" i="69"/>
  <c r="H141" i="69"/>
  <c r="O197" i="69"/>
  <c r="O120" i="69"/>
  <c r="O140" i="69"/>
  <c r="G197" i="69"/>
  <c r="G120" i="69"/>
  <c r="G140" i="69"/>
  <c r="J111" i="45"/>
  <c r="J113" i="49"/>
  <c r="O111" i="45"/>
  <c r="Q134" i="69"/>
  <c r="I134" i="69"/>
  <c r="J154" i="68"/>
  <c r="J151" i="68"/>
  <c r="C147" i="68"/>
  <c r="P139" i="68"/>
  <c r="H139" i="68"/>
  <c r="E136" i="68"/>
  <c r="M127" i="67"/>
  <c r="E127" i="67"/>
  <c r="I138" i="67"/>
  <c r="N116" i="67"/>
  <c r="F116" i="67"/>
  <c r="L62" i="45"/>
  <c r="J127" i="66"/>
  <c r="L118" i="66"/>
  <c r="Q116" i="66"/>
  <c r="I116" i="66"/>
  <c r="G30" i="45"/>
  <c r="L127" i="64"/>
  <c r="D127" i="64"/>
  <c r="B120" i="70"/>
  <c r="B140" i="70"/>
  <c r="B151" i="68"/>
  <c r="B164" i="68"/>
  <c r="B139" i="68"/>
  <c r="Q107" i="72"/>
  <c r="K104" i="72"/>
  <c r="N96" i="72"/>
  <c r="F96" i="72"/>
  <c r="Q94" i="72"/>
  <c r="I94" i="72"/>
  <c r="I130" i="72" s="1"/>
  <c r="F139" i="71"/>
  <c r="L99" i="70"/>
  <c r="K97" i="70"/>
  <c r="K135" i="70" s="1"/>
  <c r="C97" i="70"/>
  <c r="C135" i="70" s="1"/>
  <c r="P176" i="69"/>
  <c r="P99" i="69"/>
  <c r="H176" i="69"/>
  <c r="H99" i="69"/>
  <c r="O346" i="66"/>
  <c r="O404" i="66"/>
  <c r="N327" i="72"/>
  <c r="J327" i="72"/>
  <c r="M323" i="72"/>
  <c r="M304" i="72"/>
  <c r="M298" i="72" s="1"/>
  <c r="I334" i="70"/>
  <c r="O333" i="70"/>
  <c r="G333" i="70"/>
  <c r="I312" i="70"/>
  <c r="I331" i="70" s="1"/>
  <c r="I332" i="70"/>
  <c r="L423" i="68"/>
  <c r="D423" i="68"/>
  <c r="J494" i="68"/>
  <c r="J422" i="68"/>
  <c r="H415" i="68"/>
  <c r="N30" i="55"/>
  <c r="N24" i="55" s="1"/>
  <c r="J330" i="65"/>
  <c r="C336" i="70"/>
  <c r="C316" i="70"/>
  <c r="C330" i="70"/>
  <c r="C340" i="69"/>
  <c r="C328" i="69"/>
  <c r="C308" i="69"/>
  <c r="C327" i="69" s="1"/>
  <c r="C305" i="67"/>
  <c r="C325" i="67"/>
  <c r="C340" i="65"/>
  <c r="C366" i="64"/>
  <c r="E297" i="65"/>
  <c r="M330" i="64"/>
  <c r="E330" i="64"/>
  <c r="E323" i="64" s="1"/>
  <c r="Q148" i="72"/>
  <c r="Q203" i="72"/>
  <c r="C220" i="70"/>
  <c r="C162" i="70"/>
  <c r="C219" i="70" s="1"/>
  <c r="G216" i="70"/>
  <c r="G158" i="70"/>
  <c r="O154" i="70"/>
  <c r="O212" i="70"/>
  <c r="G151" i="70"/>
  <c r="G209" i="70"/>
  <c r="C165" i="69"/>
  <c r="M158" i="69"/>
  <c r="M216" i="69"/>
  <c r="Q111" i="47"/>
  <c r="Q111" i="50" s="1"/>
  <c r="F154" i="69"/>
  <c r="F212" i="69"/>
  <c r="G202" i="68"/>
  <c r="G275" i="68"/>
  <c r="K191" i="68"/>
  <c r="P165" i="67"/>
  <c r="N220" i="67"/>
  <c r="N162" i="67"/>
  <c r="N219" i="67" s="1"/>
  <c r="I158" i="66"/>
  <c r="P43" i="47"/>
  <c r="J158" i="65"/>
  <c r="E28" i="50"/>
  <c r="Q184" i="64"/>
  <c r="K7" i="50"/>
  <c r="D169" i="64"/>
  <c r="B208" i="70"/>
  <c r="D145" i="72"/>
  <c r="J139" i="72"/>
  <c r="E138" i="72"/>
  <c r="E135" i="72"/>
  <c r="H145" i="71"/>
  <c r="G142" i="71"/>
  <c r="P139" i="71"/>
  <c r="D139" i="71"/>
  <c r="G138" i="71"/>
  <c r="F137" i="71"/>
  <c r="F118" i="71"/>
  <c r="E143" i="45"/>
  <c r="P120" i="70"/>
  <c r="P140" i="70"/>
  <c r="P136" i="70"/>
  <c r="P116" i="70"/>
  <c r="P135" i="70" s="1"/>
  <c r="F113" i="67"/>
  <c r="O118" i="66"/>
  <c r="C138" i="66"/>
  <c r="E120" i="65"/>
  <c r="D113" i="65"/>
  <c r="G139" i="64"/>
  <c r="G161" i="64"/>
  <c r="M130" i="64"/>
  <c r="G127" i="64"/>
  <c r="B116" i="65"/>
  <c r="O100" i="72"/>
  <c r="G98" i="71"/>
  <c r="Q108" i="70"/>
  <c r="L99" i="69"/>
  <c r="L177" i="69"/>
  <c r="N142" i="64"/>
  <c r="B114" i="71"/>
  <c r="B132" i="71" s="1"/>
  <c r="B133" i="71"/>
  <c r="G104" i="72"/>
  <c r="E104" i="71"/>
  <c r="L94" i="71"/>
  <c r="O97" i="69"/>
  <c r="O135" i="69" s="1"/>
  <c r="P380" i="72"/>
  <c r="P307" i="72"/>
  <c r="P326" i="72"/>
  <c r="F422" i="68"/>
  <c r="F494" i="68"/>
  <c r="C326" i="71"/>
  <c r="C380" i="71"/>
  <c r="C307" i="71"/>
  <c r="C404" i="68"/>
  <c r="C377" i="64"/>
  <c r="Q150" i="72"/>
  <c r="Q205" i="72"/>
  <c r="O128" i="50"/>
  <c r="F109" i="50"/>
  <c r="I130" i="45"/>
  <c r="G100" i="72"/>
  <c r="E134" i="69"/>
  <c r="B110" i="64"/>
  <c r="B116" i="64"/>
  <c r="L107" i="64"/>
  <c r="I108" i="64"/>
  <c r="I150" i="64" s="1"/>
  <c r="J7" i="44"/>
  <c r="J110" i="64"/>
  <c r="J152" i="64" s="1"/>
  <c r="G112" i="64"/>
  <c r="O112" i="64"/>
  <c r="L113" i="64"/>
  <c r="I115" i="64"/>
  <c r="F116" i="64"/>
  <c r="G117" i="64"/>
  <c r="D119" i="64"/>
  <c r="P119" i="64"/>
  <c r="M120" i="64"/>
  <c r="N122" i="64"/>
  <c r="N164" i="64" s="1"/>
  <c r="K123" i="64"/>
  <c r="K165" i="64" s="1"/>
  <c r="L124" i="64"/>
  <c r="I95" i="65"/>
  <c r="F96" i="65"/>
  <c r="G28" i="44"/>
  <c r="G98" i="65"/>
  <c r="H100" i="65"/>
  <c r="I102" i="65"/>
  <c r="I140" i="65" s="1"/>
  <c r="G104" i="65"/>
  <c r="D106" i="65"/>
  <c r="P106" i="65"/>
  <c r="Q107" i="65"/>
  <c r="J109" i="65"/>
  <c r="G110" i="65"/>
  <c r="B103" i="65"/>
  <c r="I95" i="66"/>
  <c r="I133" i="66" s="1"/>
  <c r="J96" i="66"/>
  <c r="K47" i="44"/>
  <c r="K98" i="66"/>
  <c r="K136" i="66" s="1"/>
  <c r="L100" i="66"/>
  <c r="M102" i="66"/>
  <c r="J103" i="66"/>
  <c r="J141" i="66" s="1"/>
  <c r="K104" i="66"/>
  <c r="K142" i="66" s="1"/>
  <c r="H106" i="66"/>
  <c r="I107" i="66"/>
  <c r="F109" i="66"/>
  <c r="C110" i="66"/>
  <c r="K110" i="66"/>
  <c r="B109" i="67"/>
  <c r="J95" i="67"/>
  <c r="G96" i="67"/>
  <c r="G134" i="67" s="1"/>
  <c r="D66" i="44"/>
  <c r="D98" i="67"/>
  <c r="P66" i="44"/>
  <c r="P98" i="67"/>
  <c r="Q100" i="67"/>
  <c r="Q138" i="67" s="1"/>
  <c r="N102" i="67"/>
  <c r="K103" i="67"/>
  <c r="H104" i="67"/>
  <c r="E106" i="67"/>
  <c r="F107" i="67"/>
  <c r="C109" i="67"/>
  <c r="K109" i="67"/>
  <c r="P110" i="67"/>
  <c r="N113" i="68"/>
  <c r="O114" i="68"/>
  <c r="P85" i="44"/>
  <c r="P116" i="68"/>
  <c r="M118" i="68"/>
  <c r="N120" i="68"/>
  <c r="N168" i="68" s="1"/>
  <c r="K121" i="68"/>
  <c r="L122" i="68"/>
  <c r="I124" i="68"/>
  <c r="F125" i="68"/>
  <c r="C126" i="68"/>
  <c r="D128" i="68"/>
  <c r="P128" i="68"/>
  <c r="Q129" i="68"/>
  <c r="Q177" i="68" s="1"/>
  <c r="K132" i="68"/>
  <c r="L133" i="68"/>
  <c r="J148" i="44"/>
  <c r="E148" i="44"/>
  <c r="L161" i="44"/>
  <c r="H24" i="45"/>
  <c r="K24" i="45"/>
  <c r="F148" i="47"/>
  <c r="F154" i="50"/>
  <c r="H81" i="47"/>
  <c r="J3" i="47"/>
  <c r="B117" i="64"/>
  <c r="B123" i="64"/>
  <c r="B165" i="64" s="1"/>
  <c r="M107" i="64"/>
  <c r="N108" i="64"/>
  <c r="G7" i="44"/>
  <c r="G110" i="64"/>
  <c r="H112" i="64"/>
  <c r="H154" i="64" s="1"/>
  <c r="E113" i="64"/>
  <c r="Q113" i="64"/>
  <c r="Q155" i="64" s="1"/>
  <c r="N115" i="64"/>
  <c r="K116" i="64"/>
  <c r="H117" i="64"/>
  <c r="E119" i="64"/>
  <c r="Q119" i="64"/>
  <c r="N120" i="64"/>
  <c r="O122" i="64"/>
  <c r="L123" i="64"/>
  <c r="F95" i="65"/>
  <c r="F133" i="65" s="1"/>
  <c r="C96" i="65"/>
  <c r="K96" i="65"/>
  <c r="H28" i="44"/>
  <c r="H98" i="65"/>
  <c r="E100" i="65"/>
  <c r="Q100" i="65"/>
  <c r="N102" i="65"/>
  <c r="N140" i="65" s="1"/>
  <c r="K103" i="65"/>
  <c r="H104" i="65"/>
  <c r="E106" i="65"/>
  <c r="E144" i="65" s="1"/>
  <c r="M106" i="65"/>
  <c r="M144" i="65" s="1"/>
  <c r="J107" i="65"/>
  <c r="G109" i="65"/>
  <c r="O109" i="65"/>
  <c r="L110" i="65"/>
  <c r="B104" i="65"/>
  <c r="B110" i="65"/>
  <c r="B148" i="65" s="1"/>
  <c r="N95" i="66"/>
  <c r="K96" i="66"/>
  <c r="L47" i="44"/>
  <c r="L98" i="66"/>
  <c r="L136" i="66" s="1"/>
  <c r="I100" i="66"/>
  <c r="F102" i="66"/>
  <c r="C103" i="66"/>
  <c r="O103" i="66"/>
  <c r="L104" i="66"/>
  <c r="E106" i="66"/>
  <c r="E144" i="66" s="1"/>
  <c r="Q106" i="66"/>
  <c r="Q144" i="66" s="1"/>
  <c r="N107" i="66"/>
  <c r="N145" i="66" s="1"/>
  <c r="K109" i="66"/>
  <c r="H110" i="66"/>
  <c r="H148" i="66" s="1"/>
  <c r="B104" i="67"/>
  <c r="B142" i="67" s="1"/>
  <c r="B106" i="66"/>
  <c r="B144" i="66" s="1"/>
  <c r="G95" i="67"/>
  <c r="D96" i="67"/>
  <c r="D134" i="67" s="1"/>
  <c r="P96" i="67"/>
  <c r="P134" i="67" s="1"/>
  <c r="Q66" i="44"/>
  <c r="Q98" i="67"/>
  <c r="N100" i="67"/>
  <c r="G102" i="67"/>
  <c r="G140" i="67" s="1"/>
  <c r="D103" i="67"/>
  <c r="P103" i="67"/>
  <c r="M104" i="67"/>
  <c r="F106" i="67"/>
  <c r="N106" i="67"/>
  <c r="K107" i="67"/>
  <c r="K145" i="67" s="1"/>
  <c r="H109" i="67"/>
  <c r="P109" i="67"/>
  <c r="M110" i="67"/>
  <c r="B118" i="68"/>
  <c r="B129" i="68"/>
  <c r="G113" i="68"/>
  <c r="O113" i="68"/>
  <c r="P114" i="68"/>
  <c r="Q85" i="44"/>
  <c r="Q116" i="68"/>
  <c r="J118" i="68"/>
  <c r="G120" i="68"/>
  <c r="H121" i="68"/>
  <c r="E122" i="68"/>
  <c r="E170" i="68" s="1"/>
  <c r="Q122" i="68"/>
  <c r="J124" i="68"/>
  <c r="G125" i="68"/>
  <c r="D126" i="68"/>
  <c r="D174" i="68" s="1"/>
  <c r="P126" i="68"/>
  <c r="P174" i="68" s="1"/>
  <c r="I128" i="68"/>
  <c r="J129" i="68"/>
  <c r="G131" i="68"/>
  <c r="H132" i="68"/>
  <c r="I133" i="68"/>
  <c r="I111" i="44"/>
  <c r="I105" i="44" s="1"/>
  <c r="I113" i="48"/>
  <c r="D166" i="44"/>
  <c r="L161" i="45"/>
  <c r="J68" i="45"/>
  <c r="G124" i="45"/>
  <c r="F43" i="45"/>
  <c r="B111" i="50"/>
  <c r="M143" i="47"/>
  <c r="E105" i="47"/>
  <c r="C105" i="55"/>
  <c r="J81" i="55"/>
  <c r="J383" i="68"/>
  <c r="Q164" i="60"/>
  <c r="P395" i="72"/>
  <c r="P340" i="72"/>
  <c r="P394" i="72" s="1"/>
  <c r="G164" i="60"/>
  <c r="M146" i="60"/>
  <c r="Q385" i="71"/>
  <c r="Q330" i="71"/>
  <c r="K415" i="70"/>
  <c r="K357" i="70"/>
  <c r="K414" i="70" s="1"/>
  <c r="I354" i="70"/>
  <c r="I411" i="70" s="1"/>
  <c r="I412" i="70"/>
  <c r="D128" i="60"/>
  <c r="L406" i="69"/>
  <c r="N401" i="69"/>
  <c r="N343" i="69"/>
  <c r="O433" i="68"/>
  <c r="L66" i="60"/>
  <c r="M415" i="66"/>
  <c r="M357" i="66"/>
  <c r="M414" i="66" s="1"/>
  <c r="H49" i="57"/>
  <c r="H43" i="57" s="1"/>
  <c r="F47" i="60"/>
  <c r="L357" i="65"/>
  <c r="D357" i="65"/>
  <c r="P354" i="65"/>
  <c r="P411" i="65" s="1"/>
  <c r="P412" i="65"/>
  <c r="H404" i="65"/>
  <c r="H346" i="65"/>
  <c r="G396" i="64"/>
  <c r="Q453" i="64"/>
  <c r="Q389" i="64"/>
  <c r="N304" i="72"/>
  <c r="N324" i="72"/>
  <c r="F324" i="72"/>
  <c r="L304" i="72"/>
  <c r="L323" i="72"/>
  <c r="D304" i="72"/>
  <c r="D323" i="72"/>
  <c r="P296" i="72"/>
  <c r="P314" i="72" s="1"/>
  <c r="P315" i="72"/>
  <c r="H296" i="72"/>
  <c r="H314" i="72" s="1"/>
  <c r="H315" i="72"/>
  <c r="N294" i="72"/>
  <c r="N313" i="72"/>
  <c r="O380" i="71"/>
  <c r="O326" i="71"/>
  <c r="O307" i="71"/>
  <c r="G380" i="71"/>
  <c r="G326" i="71"/>
  <c r="G307" i="71"/>
  <c r="Q323" i="71"/>
  <c r="Q304" i="71"/>
  <c r="I323" i="71"/>
  <c r="I304" i="71"/>
  <c r="O374" i="71"/>
  <c r="O320" i="71"/>
  <c r="G374" i="71"/>
  <c r="G320" i="71"/>
  <c r="M319" i="71"/>
  <c r="M300" i="71"/>
  <c r="M298" i="71" s="1"/>
  <c r="M373" i="71"/>
  <c r="E300" i="71"/>
  <c r="E319" i="71"/>
  <c r="E373" i="71"/>
  <c r="M371" i="71"/>
  <c r="M317" i="71"/>
  <c r="E371" i="71"/>
  <c r="E317" i="71"/>
  <c r="L296" i="71"/>
  <c r="L315" i="71"/>
  <c r="D296" i="71"/>
  <c r="D315" i="71"/>
  <c r="L294" i="71"/>
  <c r="L313" i="71"/>
  <c r="D294" i="71"/>
  <c r="D313" i="71"/>
  <c r="F340" i="70"/>
  <c r="D339" i="70"/>
  <c r="D396" i="70"/>
  <c r="D319" i="70"/>
  <c r="P335" i="70"/>
  <c r="D327" i="70"/>
  <c r="P325" i="70"/>
  <c r="P305" i="70"/>
  <c r="H305" i="70"/>
  <c r="H325" i="70"/>
  <c r="P390" i="69"/>
  <c r="P333" i="69"/>
  <c r="H333" i="69"/>
  <c r="H390" i="69"/>
  <c r="N312" i="69"/>
  <c r="N389" i="69"/>
  <c r="N332" i="69"/>
  <c r="F308" i="69"/>
  <c r="F327" i="69" s="1"/>
  <c r="F328" i="69"/>
  <c r="J326" i="69"/>
  <c r="P305" i="69"/>
  <c r="H419" i="68"/>
  <c r="N418" i="68"/>
  <c r="F418" i="68"/>
  <c r="F393" i="68"/>
  <c r="F402" i="68"/>
  <c r="I335" i="67"/>
  <c r="E335" i="67"/>
  <c r="L331" i="67"/>
  <c r="P335" i="65"/>
  <c r="M24" i="55"/>
  <c r="K431" i="64"/>
  <c r="K368" i="64"/>
  <c r="N339" i="64"/>
  <c r="N361" i="64"/>
  <c r="C319" i="65"/>
  <c r="C339" i="65"/>
  <c r="J353" i="72"/>
  <c r="N278" i="72"/>
  <c r="F278" i="72"/>
  <c r="L282" i="71"/>
  <c r="L354" i="71" s="1"/>
  <c r="L355" i="71"/>
  <c r="D282" i="71"/>
  <c r="D354" i="71" s="1"/>
  <c r="D355" i="71"/>
  <c r="L353" i="71"/>
  <c r="D353" i="71"/>
  <c r="L278" i="71"/>
  <c r="D278" i="71"/>
  <c r="L276" i="71"/>
  <c r="D276" i="71"/>
  <c r="J289" i="70"/>
  <c r="J324" i="70"/>
  <c r="P300" i="69"/>
  <c r="P285" i="69" s="1"/>
  <c r="P377" i="69"/>
  <c r="H377" i="69"/>
  <c r="H300" i="69"/>
  <c r="D337" i="69"/>
  <c r="J297" i="69"/>
  <c r="P372" i="68"/>
  <c r="H372" i="68"/>
  <c r="L87" i="54"/>
  <c r="D87" i="54"/>
  <c r="D359" i="68" s="1"/>
  <c r="J293" i="67"/>
  <c r="P289" i="67"/>
  <c r="H289" i="67"/>
  <c r="H327" i="67" s="1"/>
  <c r="N62" i="54"/>
  <c r="L297" i="65"/>
  <c r="F30" i="54"/>
  <c r="L30" i="54"/>
  <c r="L24" i="54" s="1"/>
  <c r="D30" i="54"/>
  <c r="D24" i="54" s="1"/>
  <c r="N286" i="65"/>
  <c r="F286" i="65"/>
  <c r="D330" i="64"/>
  <c r="D323" i="64" s="1"/>
  <c r="C282" i="71"/>
  <c r="C356" i="71"/>
  <c r="C289" i="65"/>
  <c r="M164" i="60"/>
  <c r="G85" i="60"/>
  <c r="P47" i="60"/>
  <c r="C111" i="60"/>
  <c r="O395" i="72"/>
  <c r="O340" i="72"/>
  <c r="O394" i="72" s="1"/>
  <c r="G395" i="72"/>
  <c r="G340" i="72"/>
  <c r="G394" i="72" s="1"/>
  <c r="L166" i="57"/>
  <c r="L161" i="57" s="1"/>
  <c r="L168" i="60"/>
  <c r="J391" i="72"/>
  <c r="J336" i="72"/>
  <c r="J390" i="72" s="1"/>
  <c r="Q389" i="72"/>
  <c r="N332" i="72"/>
  <c r="N387" i="72"/>
  <c r="F332" i="72"/>
  <c r="F387" i="72"/>
  <c r="J385" i="72"/>
  <c r="J330" i="72"/>
  <c r="Q343" i="71"/>
  <c r="Q397" i="71" s="1"/>
  <c r="Q398" i="71"/>
  <c r="Q336" i="71"/>
  <c r="Q390" i="71" s="1"/>
  <c r="Q391" i="71"/>
  <c r="I336" i="71"/>
  <c r="I390" i="71" s="1"/>
  <c r="I391" i="71"/>
  <c r="Q389" i="71"/>
  <c r="I389" i="71"/>
  <c r="P387" i="71"/>
  <c r="P332" i="71"/>
  <c r="H146" i="60"/>
  <c r="P144" i="60"/>
  <c r="D330" i="71"/>
  <c r="D385" i="71"/>
  <c r="K408" i="70"/>
  <c r="K350" i="70"/>
  <c r="K407" i="70" s="1"/>
  <c r="J406" i="70"/>
  <c r="O128" i="60"/>
  <c r="G128" i="60"/>
  <c r="Q125" i="60"/>
  <c r="I125" i="60"/>
  <c r="K415" i="69"/>
  <c r="K357" i="69"/>
  <c r="K414" i="69" s="1"/>
  <c r="Q412" i="69"/>
  <c r="Q354" i="69"/>
  <c r="Q411" i="69" s="1"/>
  <c r="I412" i="69"/>
  <c r="I354" i="69"/>
  <c r="I411" i="69" s="1"/>
  <c r="O406" i="69"/>
  <c r="G406" i="69"/>
  <c r="L404" i="69"/>
  <c r="L346" i="69"/>
  <c r="D346" i="69"/>
  <c r="D404" i="69"/>
  <c r="O105" i="57"/>
  <c r="Q401" i="69"/>
  <c r="Q343" i="69"/>
  <c r="E106" i="60"/>
  <c r="K444" i="68"/>
  <c r="K516" i="68" s="1"/>
  <c r="K517" i="68"/>
  <c r="H514" i="68"/>
  <c r="H441" i="68"/>
  <c r="H513" i="68" s="1"/>
  <c r="N437" i="68"/>
  <c r="F437" i="68"/>
  <c r="F509" i="68" s="1"/>
  <c r="F510" i="68"/>
  <c r="N433" i="68"/>
  <c r="P85" i="60"/>
  <c r="L502" i="68"/>
  <c r="L429" i="68"/>
  <c r="H357" i="67"/>
  <c r="H350" i="67"/>
  <c r="K66" i="60"/>
  <c r="P343" i="67"/>
  <c r="H343" i="67"/>
  <c r="D357" i="66"/>
  <c r="K412" i="66"/>
  <c r="K354" i="66"/>
  <c r="O49" i="57"/>
  <c r="O43" i="57" s="1"/>
  <c r="G49" i="57"/>
  <c r="G43" i="57" s="1"/>
  <c r="K403" i="65"/>
  <c r="N343" i="65"/>
  <c r="F343" i="65"/>
  <c r="C343" i="70"/>
  <c r="C357" i="67"/>
  <c r="C343" i="66"/>
  <c r="M324" i="72"/>
  <c r="E324" i="72"/>
  <c r="K304" i="72"/>
  <c r="K323" i="72"/>
  <c r="I312" i="72"/>
  <c r="F380" i="71"/>
  <c r="F307" i="71"/>
  <c r="F326" i="71"/>
  <c r="L304" i="71"/>
  <c r="L323" i="71"/>
  <c r="D323" i="71"/>
  <c r="J320" i="71"/>
  <c r="J374" i="71"/>
  <c r="P373" i="71"/>
  <c r="P319" i="71"/>
  <c r="P300" i="71"/>
  <c r="H319" i="71"/>
  <c r="H373" i="71"/>
  <c r="H300" i="71"/>
  <c r="K312" i="71"/>
  <c r="K336" i="70"/>
  <c r="K316" i="70"/>
  <c r="O340" i="69"/>
  <c r="G340" i="69"/>
  <c r="M396" i="69"/>
  <c r="M339" i="69"/>
  <c r="E319" i="69"/>
  <c r="E396" i="69"/>
  <c r="E339" i="69"/>
  <c r="M337" i="69"/>
  <c r="E337" i="69"/>
  <c r="K336" i="69"/>
  <c r="K316" i="69"/>
  <c r="K387" i="69"/>
  <c r="K330" i="69"/>
  <c r="Q328" i="69"/>
  <c r="Q308" i="69"/>
  <c r="I308" i="69"/>
  <c r="I328" i="69"/>
  <c r="O325" i="69"/>
  <c r="O305" i="69"/>
  <c r="G305" i="69"/>
  <c r="G325" i="69"/>
  <c r="D413" i="68"/>
  <c r="D485" i="68"/>
  <c r="N406" i="68"/>
  <c r="N381" i="68"/>
  <c r="M378" i="68"/>
  <c r="M403" i="68"/>
  <c r="E403" i="68"/>
  <c r="E378" i="68"/>
  <c r="K338" i="67"/>
  <c r="P68" i="55"/>
  <c r="P62" i="55" s="1"/>
  <c r="H68" i="55"/>
  <c r="H62" i="55" s="1"/>
  <c r="K312" i="67"/>
  <c r="K332" i="67"/>
  <c r="O308" i="67"/>
  <c r="O327" i="67" s="1"/>
  <c r="O328" i="67"/>
  <c r="G308" i="67"/>
  <c r="G327" i="67" s="1"/>
  <c r="G328" i="67"/>
  <c r="Q305" i="67"/>
  <c r="Q324" i="67" s="1"/>
  <c r="Q325" i="67"/>
  <c r="I305" i="67"/>
  <c r="I325" i="67"/>
  <c r="L335" i="66"/>
  <c r="M339" i="65"/>
  <c r="M319" i="65"/>
  <c r="E339" i="65"/>
  <c r="K316" i="65"/>
  <c r="L330" i="65"/>
  <c r="L310" i="65"/>
  <c r="L304" i="65" s="1"/>
  <c r="N373" i="64"/>
  <c r="N351" i="64"/>
  <c r="J344" i="64"/>
  <c r="L366" i="64"/>
  <c r="D366" i="64"/>
  <c r="K342" i="64"/>
  <c r="K363" i="64" s="1"/>
  <c r="M339" i="64"/>
  <c r="M361" i="64"/>
  <c r="E361" i="64"/>
  <c r="E339" i="64"/>
  <c r="C362" i="64"/>
  <c r="I166" i="54"/>
  <c r="I161" i="54" s="1"/>
  <c r="O280" i="71"/>
  <c r="O293" i="69"/>
  <c r="O370" i="69"/>
  <c r="G293" i="69"/>
  <c r="G370" i="69"/>
  <c r="O369" i="68"/>
  <c r="G369" i="68"/>
  <c r="Q354" i="68"/>
  <c r="I354" i="68"/>
  <c r="M300" i="67"/>
  <c r="E300" i="67"/>
  <c r="M338" i="66"/>
  <c r="M336" i="66"/>
  <c r="M297" i="66"/>
  <c r="M335" i="66" s="1"/>
  <c r="E297" i="66"/>
  <c r="Q49" i="54"/>
  <c r="I49" i="54"/>
  <c r="I43" i="54" s="1"/>
  <c r="E286" i="66"/>
  <c r="O300" i="65"/>
  <c r="G300" i="65"/>
  <c r="G291" i="65"/>
  <c r="K318" i="64"/>
  <c r="C300" i="69"/>
  <c r="C361" i="68"/>
  <c r="I164" i="60"/>
  <c r="G146" i="60"/>
  <c r="D47" i="60"/>
  <c r="G7" i="60"/>
  <c r="C162" i="60"/>
  <c r="H340" i="72"/>
  <c r="H394" i="72" s="1"/>
  <c r="H396" i="72"/>
  <c r="N395" i="72"/>
  <c r="N340" i="72"/>
  <c r="N394" i="72" s="1"/>
  <c r="F395" i="72"/>
  <c r="F340" i="72"/>
  <c r="F394" i="72" s="1"/>
  <c r="Q391" i="72"/>
  <c r="Q336" i="72"/>
  <c r="Q390" i="72" s="1"/>
  <c r="I391" i="72"/>
  <c r="I336" i="72"/>
  <c r="H389" i="72"/>
  <c r="Q387" i="72"/>
  <c r="Q332" i="72"/>
  <c r="I387" i="72"/>
  <c r="I332" i="72"/>
  <c r="Q385" i="72"/>
  <c r="Q330" i="72"/>
  <c r="I385" i="72"/>
  <c r="I330" i="72"/>
  <c r="P398" i="71"/>
  <c r="P343" i="71"/>
  <c r="P397" i="71" s="1"/>
  <c r="P389" i="71"/>
  <c r="K332" i="71"/>
  <c r="K387" i="71"/>
  <c r="O385" i="71"/>
  <c r="O330" i="71"/>
  <c r="G330" i="71"/>
  <c r="G385" i="71"/>
  <c r="K412" i="70"/>
  <c r="K354" i="70"/>
  <c r="K411" i="70" s="1"/>
  <c r="Q130" i="60"/>
  <c r="J404" i="70"/>
  <c r="J346" i="70"/>
  <c r="H343" i="70"/>
  <c r="H401" i="70"/>
  <c r="F415" i="69"/>
  <c r="F357" i="69"/>
  <c r="F414" i="69" s="1"/>
  <c r="P354" i="69"/>
  <c r="P411" i="69" s="1"/>
  <c r="P412" i="69"/>
  <c r="H412" i="69"/>
  <c r="H354" i="69"/>
  <c r="H411" i="69" s="1"/>
  <c r="K408" i="69"/>
  <c r="K350" i="69"/>
  <c r="G404" i="69"/>
  <c r="G346" i="69"/>
  <c r="L106" i="60"/>
  <c r="H401" i="69"/>
  <c r="H343" i="69"/>
  <c r="K514" i="68"/>
  <c r="K441" i="68"/>
  <c r="K513" i="68" s="1"/>
  <c r="M433" i="68"/>
  <c r="E433" i="68"/>
  <c r="G357" i="67"/>
  <c r="H354" i="67"/>
  <c r="H411" i="67" s="1"/>
  <c r="H412" i="67"/>
  <c r="N66" i="60"/>
  <c r="F66" i="60"/>
  <c r="L354" i="66"/>
  <c r="L411" i="66" s="1"/>
  <c r="L413" i="66"/>
  <c r="J412" i="66"/>
  <c r="J354" i="66"/>
  <c r="J411" i="66" s="1"/>
  <c r="P350" i="66"/>
  <c r="H350" i="66"/>
  <c r="I43" i="57"/>
  <c r="K343" i="66"/>
  <c r="F357" i="65"/>
  <c r="F403" i="65"/>
  <c r="K386" i="64"/>
  <c r="N384" i="64"/>
  <c r="N448" i="64"/>
  <c r="C398" i="71"/>
  <c r="C343" i="71"/>
  <c r="C397" i="71" s="1"/>
  <c r="C144" i="60"/>
  <c r="C130" i="60"/>
  <c r="Q380" i="72"/>
  <c r="Q326" i="72"/>
  <c r="Q307" i="72"/>
  <c r="I307" i="72"/>
  <c r="I326" i="72"/>
  <c r="I380" i="72"/>
  <c r="I168" i="59"/>
  <c r="I166" i="55"/>
  <c r="I161" i="55" s="1"/>
  <c r="L312" i="72"/>
  <c r="J296" i="71"/>
  <c r="J314" i="71" s="1"/>
  <c r="J315" i="71"/>
  <c r="N294" i="71"/>
  <c r="N313" i="71"/>
  <c r="F294" i="71"/>
  <c r="F312" i="71" s="1"/>
  <c r="F313" i="71"/>
  <c r="P337" i="70"/>
  <c r="D130" i="55"/>
  <c r="D124" i="55" s="1"/>
  <c r="F316" i="70"/>
  <c r="F336" i="70"/>
  <c r="N334" i="70"/>
  <c r="L333" i="70"/>
  <c r="H130" i="55"/>
  <c r="H124" i="55" s="1"/>
  <c r="N312" i="70"/>
  <c r="N332" i="70"/>
  <c r="P130" i="55"/>
  <c r="P124" i="55" s="1"/>
  <c r="L330" i="70"/>
  <c r="D330" i="70"/>
  <c r="D310" i="70"/>
  <c r="F308" i="70"/>
  <c r="F328" i="70"/>
  <c r="J340" i="69"/>
  <c r="L339" i="69"/>
  <c r="L319" i="69"/>
  <c r="L396" i="69"/>
  <c r="F387" i="69"/>
  <c r="F330" i="69"/>
  <c r="H328" i="69"/>
  <c r="H308" i="69"/>
  <c r="H327" i="69" s="1"/>
  <c r="J325" i="69"/>
  <c r="J305" i="69"/>
  <c r="M421" i="68"/>
  <c r="M396" i="68"/>
  <c r="E396" i="68"/>
  <c r="E421" i="68"/>
  <c r="N393" i="68"/>
  <c r="N419" i="68"/>
  <c r="F419" i="68"/>
  <c r="L418" i="68"/>
  <c r="L393" i="68"/>
  <c r="K414" i="68"/>
  <c r="K486" i="68"/>
  <c r="K389" i="68"/>
  <c r="D411" i="68"/>
  <c r="J409" i="68"/>
  <c r="P87" i="55"/>
  <c r="K408" i="68"/>
  <c r="Q87" i="55"/>
  <c r="I405" i="68"/>
  <c r="N319" i="67"/>
  <c r="N339" i="67"/>
  <c r="F339" i="67"/>
  <c r="F319" i="67"/>
  <c r="G330" i="67"/>
  <c r="H305" i="67"/>
  <c r="H325" i="67"/>
  <c r="O336" i="66"/>
  <c r="G316" i="66"/>
  <c r="G336" i="66"/>
  <c r="P49" i="55"/>
  <c r="P43" i="55" s="1"/>
  <c r="H49" i="55"/>
  <c r="H43" i="55" s="1"/>
  <c r="G330" i="66"/>
  <c r="O308" i="66"/>
  <c r="O328" i="66"/>
  <c r="G308" i="66"/>
  <c r="G328" i="66"/>
  <c r="E30" i="55"/>
  <c r="E24" i="55" s="1"/>
  <c r="Q30" i="55"/>
  <c r="Q24" i="55" s="1"/>
  <c r="D328" i="65"/>
  <c r="Q351" i="64"/>
  <c r="Q373" i="64"/>
  <c r="I351" i="64"/>
  <c r="I373" i="64"/>
  <c r="Q9" i="55"/>
  <c r="Q3" i="55" s="1"/>
  <c r="Q12" i="59"/>
  <c r="I9" i="55"/>
  <c r="I3" i="55" s="1"/>
  <c r="I12" i="59"/>
  <c r="N363" i="64"/>
  <c r="C331" i="70"/>
  <c r="C339" i="64"/>
  <c r="P289" i="72"/>
  <c r="N314" i="71"/>
  <c r="P300" i="70"/>
  <c r="H300" i="70"/>
  <c r="L293" i="70"/>
  <c r="H327" i="70"/>
  <c r="L286" i="70"/>
  <c r="D286" i="70"/>
  <c r="D297" i="69"/>
  <c r="J370" i="69"/>
  <c r="J293" i="69"/>
  <c r="J369" i="69" s="1"/>
  <c r="P111" i="54"/>
  <c r="P105" i="54" s="1"/>
  <c r="P113" i="58"/>
  <c r="J372" i="68"/>
  <c r="N365" i="68"/>
  <c r="F462" i="68"/>
  <c r="F365" i="68"/>
  <c r="F461" i="68" s="1"/>
  <c r="P300" i="67"/>
  <c r="H300" i="67"/>
  <c r="L68" i="54"/>
  <c r="L62" i="54" s="1"/>
  <c r="N49" i="54"/>
  <c r="N43" i="54" s="1"/>
  <c r="P293" i="66"/>
  <c r="H293" i="66"/>
  <c r="P289" i="66"/>
  <c r="P327" i="66" s="1"/>
  <c r="H289" i="66"/>
  <c r="J300" i="65"/>
  <c r="D297" i="65"/>
  <c r="N293" i="65"/>
  <c r="N331" i="65" s="1"/>
  <c r="J30" i="54"/>
  <c r="J24" i="54" s="1"/>
  <c r="F327" i="65"/>
  <c r="F333" i="64"/>
  <c r="P411" i="64"/>
  <c r="P326" i="64"/>
  <c r="H323" i="64"/>
  <c r="K364" i="64"/>
  <c r="C130" i="54"/>
  <c r="C124" i="54" s="1"/>
  <c r="K125" i="60"/>
  <c r="P166" i="57"/>
  <c r="P161" i="57" s="1"/>
  <c r="P168" i="60"/>
  <c r="L391" i="72"/>
  <c r="L336" i="72"/>
  <c r="L390" i="72" s="1"/>
  <c r="D168" i="60"/>
  <c r="D166" i="57"/>
  <c r="D161" i="57" s="1"/>
  <c r="L330" i="72"/>
  <c r="L385" i="72"/>
  <c r="P148" i="57"/>
  <c r="P143" i="57" s="1"/>
  <c r="P154" i="60"/>
  <c r="D395" i="71"/>
  <c r="D340" i="71"/>
  <c r="D394" i="71" s="1"/>
  <c r="N144" i="60"/>
  <c r="J385" i="71"/>
  <c r="J330" i="71"/>
  <c r="Q408" i="70"/>
  <c r="Q350" i="70"/>
  <c r="Q407" i="70" s="1"/>
  <c r="E408" i="70"/>
  <c r="E350" i="70"/>
  <c r="E407" i="70" s="1"/>
  <c r="M128" i="60"/>
  <c r="I404" i="70"/>
  <c r="I346" i="70"/>
  <c r="I415" i="69"/>
  <c r="I357" i="69"/>
  <c r="I414" i="69" s="1"/>
  <c r="E415" i="69"/>
  <c r="E357" i="69"/>
  <c r="E414" i="69" s="1"/>
  <c r="Q406" i="69"/>
  <c r="M406" i="69"/>
  <c r="I406" i="69"/>
  <c r="E406" i="69"/>
  <c r="Q426" i="68"/>
  <c r="M66" i="60"/>
  <c r="I346" i="67"/>
  <c r="I404" i="67"/>
  <c r="F343" i="67"/>
  <c r="P396" i="64"/>
  <c r="L396" i="64"/>
  <c r="Q7" i="60"/>
  <c r="M384" i="64"/>
  <c r="M448" i="64"/>
  <c r="P381" i="64"/>
  <c r="L3" i="57"/>
  <c r="C404" i="70"/>
  <c r="C346" i="70"/>
  <c r="C444" i="68"/>
  <c r="C516" i="68" s="1"/>
  <c r="C517" i="68"/>
  <c r="C433" i="68"/>
  <c r="F317" i="71"/>
  <c r="F371" i="71"/>
  <c r="O308" i="69"/>
  <c r="O327" i="69" s="1"/>
  <c r="O328" i="69"/>
  <c r="G328" i="69"/>
  <c r="G308" i="69"/>
  <c r="G327" i="69" s="1"/>
  <c r="K403" i="68"/>
  <c r="P339" i="66"/>
  <c r="P319" i="66"/>
  <c r="D339" i="66"/>
  <c r="D319" i="66"/>
  <c r="K43" i="55"/>
  <c r="Q43" i="55"/>
  <c r="E305" i="66"/>
  <c r="E325" i="66"/>
  <c r="O378" i="64"/>
  <c r="G378" i="64"/>
  <c r="O376" i="64"/>
  <c r="O354" i="64"/>
  <c r="K354" i="64"/>
  <c r="K376" i="64"/>
  <c r="G354" i="64"/>
  <c r="G376" i="64"/>
  <c r="P373" i="64"/>
  <c r="P351" i="64"/>
  <c r="H373" i="64"/>
  <c r="H351" i="64"/>
  <c r="Q362" i="72"/>
  <c r="Q289" i="72"/>
  <c r="M289" i="72"/>
  <c r="M362" i="72"/>
  <c r="I362" i="72"/>
  <c r="I289" i="72"/>
  <c r="E289" i="72"/>
  <c r="E362" i="72"/>
  <c r="M286" i="72"/>
  <c r="E286" i="72"/>
  <c r="O300" i="70"/>
  <c r="O338" i="70" s="1"/>
  <c r="K377" i="70"/>
  <c r="K300" i="70"/>
  <c r="I293" i="69"/>
  <c r="I370" i="69"/>
  <c r="O111" i="54"/>
  <c r="O105" i="54" s="1"/>
  <c r="K111" i="54"/>
  <c r="K105" i="54" s="1"/>
  <c r="G111" i="54"/>
  <c r="G105" i="54" s="1"/>
  <c r="I289" i="67"/>
  <c r="K286" i="67"/>
  <c r="P144" i="50"/>
  <c r="L164" i="60"/>
  <c r="H387" i="72"/>
  <c r="H332" i="72"/>
  <c r="N146" i="60"/>
  <c r="J387" i="71"/>
  <c r="J332" i="71"/>
  <c r="K401" i="70"/>
  <c r="K343" i="70"/>
  <c r="G412" i="69"/>
  <c r="G354" i="69"/>
  <c r="G411" i="69" s="1"/>
  <c r="O412" i="67"/>
  <c r="O354" i="67"/>
  <c r="O411" i="67" s="1"/>
  <c r="F343" i="66"/>
  <c r="N321" i="72"/>
  <c r="F321" i="72"/>
  <c r="L166" i="55"/>
  <c r="L161" i="55" s="1"/>
  <c r="L168" i="59"/>
  <c r="D166" i="55"/>
  <c r="D161" i="55" s="1"/>
  <c r="D168" i="59"/>
  <c r="H317" i="72"/>
  <c r="H371" i="72"/>
  <c r="J321" i="71"/>
  <c r="P374" i="71"/>
  <c r="P320" i="71"/>
  <c r="H320" i="71"/>
  <c r="H374" i="71"/>
  <c r="N319" i="71"/>
  <c r="N373" i="71"/>
  <c r="N300" i="71"/>
  <c r="F373" i="71"/>
  <c r="F300" i="71"/>
  <c r="F319" i="71"/>
  <c r="G330" i="70"/>
  <c r="I308" i="70"/>
  <c r="I327" i="70" s="1"/>
  <c r="I328" i="70"/>
  <c r="M325" i="70"/>
  <c r="M305" i="70"/>
  <c r="Q340" i="69"/>
  <c r="O337" i="69"/>
  <c r="G418" i="68"/>
  <c r="G393" i="68"/>
  <c r="M385" i="68"/>
  <c r="M410" i="68"/>
  <c r="N408" i="68"/>
  <c r="F408" i="68"/>
  <c r="G340" i="67"/>
  <c r="L337" i="67"/>
  <c r="D337" i="67"/>
  <c r="Q332" i="67"/>
  <c r="Q312" i="67"/>
  <c r="E332" i="67"/>
  <c r="E312" i="67"/>
  <c r="H337" i="66"/>
  <c r="J336" i="66"/>
  <c r="J316" i="66"/>
  <c r="K337" i="65"/>
  <c r="E316" i="65"/>
  <c r="E336" i="65"/>
  <c r="H30" i="55"/>
  <c r="H24" i="55" s="1"/>
  <c r="J332" i="65"/>
  <c r="J312" i="65"/>
  <c r="G339" i="64"/>
  <c r="G361" i="64"/>
  <c r="O278" i="72"/>
  <c r="M276" i="72"/>
  <c r="M312" i="72" s="1"/>
  <c r="Q286" i="71"/>
  <c r="G286" i="70"/>
  <c r="Q289" i="69"/>
  <c r="G286" i="69"/>
  <c r="Q369" i="68"/>
  <c r="I369" i="68"/>
  <c r="I417" i="68" s="1"/>
  <c r="K30" i="54"/>
  <c r="K24" i="54" s="1"/>
  <c r="E293" i="65"/>
  <c r="E289" i="65"/>
  <c r="E327" i="65" s="1"/>
  <c r="I326" i="65"/>
  <c r="K286" i="65"/>
  <c r="G326" i="64"/>
  <c r="H164" i="50"/>
  <c r="Q398" i="72"/>
  <c r="Q343" i="72"/>
  <c r="Q397" i="72" s="1"/>
  <c r="M343" i="72"/>
  <c r="M397" i="72" s="1"/>
  <c r="M398" i="72"/>
  <c r="O389" i="72"/>
  <c r="K389" i="72"/>
  <c r="P357" i="70"/>
  <c r="N130" i="57"/>
  <c r="N124" i="57" s="1"/>
  <c r="N136" i="60"/>
  <c r="F412" i="70"/>
  <c r="F354" i="70"/>
  <c r="F411" i="70" s="1"/>
  <c r="K111" i="57"/>
  <c r="K105" i="57" s="1"/>
  <c r="J109" i="60"/>
  <c r="F346" i="69"/>
  <c r="F404" i="69"/>
  <c r="K343" i="69"/>
  <c r="K401" i="69"/>
  <c r="F93" i="60"/>
  <c r="F87" i="57"/>
  <c r="F431" i="68" s="1"/>
  <c r="P437" i="68"/>
  <c r="P433" i="68"/>
  <c r="F350" i="67"/>
  <c r="F348" i="67" s="1"/>
  <c r="Q404" i="65"/>
  <c r="Q346" i="65"/>
  <c r="M404" i="65"/>
  <c r="M346" i="65"/>
  <c r="E404" i="65"/>
  <c r="E346" i="65"/>
  <c r="I9" i="57"/>
  <c r="I3" i="57" s="1"/>
  <c r="I16" i="60"/>
  <c r="M315" i="72"/>
  <c r="M296" i="72"/>
  <c r="M314" i="72" s="1"/>
  <c r="G313" i="72"/>
  <c r="G294" i="72"/>
  <c r="G312" i="72" s="1"/>
  <c r="P380" i="71"/>
  <c r="P326" i="71"/>
  <c r="P307" i="71"/>
  <c r="P324" i="71"/>
  <c r="H324" i="71"/>
  <c r="N304" i="71"/>
  <c r="N323" i="71"/>
  <c r="F323" i="71"/>
  <c r="G340" i="70"/>
  <c r="M305" i="69"/>
  <c r="M325" i="69"/>
  <c r="F330" i="67"/>
  <c r="I308" i="67"/>
  <c r="I328" i="67"/>
  <c r="K305" i="67"/>
  <c r="K325" i="67"/>
  <c r="M49" i="55"/>
  <c r="M43" i="55" s="1"/>
  <c r="I333" i="66"/>
  <c r="O312" i="66"/>
  <c r="O332" i="66"/>
  <c r="K328" i="65"/>
  <c r="K308" i="65"/>
  <c r="K166" i="54"/>
  <c r="K161" i="54" s="1"/>
  <c r="E297" i="70"/>
  <c r="E291" i="70" s="1"/>
  <c r="K297" i="69"/>
  <c r="G357" i="68"/>
  <c r="O300" i="67"/>
  <c r="M68" i="54"/>
  <c r="M62" i="54" s="1"/>
  <c r="K293" i="67"/>
  <c r="O366" i="64"/>
  <c r="F321" i="64"/>
  <c r="F363" i="64" s="1"/>
  <c r="K161" i="72"/>
  <c r="P204" i="72"/>
  <c r="H204" i="72"/>
  <c r="N202" i="72"/>
  <c r="F202" i="72"/>
  <c r="E204" i="71"/>
  <c r="L203" i="71"/>
  <c r="L148" i="71"/>
  <c r="D148" i="71"/>
  <c r="D203" i="71"/>
  <c r="F408" i="69"/>
  <c r="F350" i="69"/>
  <c r="F407" i="69" s="1"/>
  <c r="Q315" i="71"/>
  <c r="Q296" i="71"/>
  <c r="Q294" i="71"/>
  <c r="Q313" i="71"/>
  <c r="F308" i="66"/>
  <c r="F327" i="66" s="1"/>
  <c r="F328" i="66"/>
  <c r="O339" i="65"/>
  <c r="O319" i="65"/>
  <c r="K319" i="65"/>
  <c r="K339" i="65"/>
  <c r="G319" i="65"/>
  <c r="G339" i="65"/>
  <c r="I365" i="68"/>
  <c r="E125" i="50"/>
  <c r="J7" i="50"/>
  <c r="L154" i="72"/>
  <c r="D154" i="72"/>
  <c r="L148" i="72"/>
  <c r="L203" i="72"/>
  <c r="D203" i="72"/>
  <c r="D148" i="72"/>
  <c r="L213" i="71"/>
  <c r="L158" i="71"/>
  <c r="P146" i="50"/>
  <c r="H146" i="50"/>
  <c r="J158" i="70"/>
  <c r="J215" i="70" s="1"/>
  <c r="J216" i="70"/>
  <c r="K214" i="70"/>
  <c r="C214" i="70"/>
  <c r="J154" i="70"/>
  <c r="J212" i="70"/>
  <c r="C125" i="50"/>
  <c r="N209" i="70"/>
  <c r="N151" i="70"/>
  <c r="Q162" i="69"/>
  <c r="Q219" i="69" s="1"/>
  <c r="Q220" i="69"/>
  <c r="E220" i="69"/>
  <c r="E162" i="69"/>
  <c r="E219" i="69" s="1"/>
  <c r="P214" i="69"/>
  <c r="H214" i="69"/>
  <c r="Q212" i="69"/>
  <c r="Q154" i="69"/>
  <c r="I154" i="69"/>
  <c r="I212" i="69"/>
  <c r="C208" i="69"/>
  <c r="J202" i="68"/>
  <c r="J275" i="68"/>
  <c r="D195" i="68"/>
  <c r="N191" i="68"/>
  <c r="F191" i="68"/>
  <c r="J85" i="50"/>
  <c r="F187" i="68"/>
  <c r="F260" i="68"/>
  <c r="N184" i="68"/>
  <c r="F184" i="68"/>
  <c r="Q158" i="67"/>
  <c r="I158" i="67"/>
  <c r="N66" i="50"/>
  <c r="F66" i="50"/>
  <c r="M165" i="66"/>
  <c r="E165" i="66"/>
  <c r="O162" i="66"/>
  <c r="O219" i="66" s="1"/>
  <c r="O220" i="66"/>
  <c r="G162" i="66"/>
  <c r="G220" i="66"/>
  <c r="P158" i="66"/>
  <c r="H158" i="66"/>
  <c r="L154" i="66"/>
  <c r="L212" i="66"/>
  <c r="D154" i="66"/>
  <c r="D212" i="66"/>
  <c r="N151" i="66"/>
  <c r="H28" i="50"/>
  <c r="D212" i="65"/>
  <c r="D154" i="65"/>
  <c r="D184" i="64"/>
  <c r="B158" i="72"/>
  <c r="B212" i="72" s="1"/>
  <c r="B213" i="72"/>
  <c r="B161" i="71"/>
  <c r="B144" i="50"/>
  <c r="B220" i="70"/>
  <c r="B162" i="70"/>
  <c r="B219" i="70" s="1"/>
  <c r="B109" i="50"/>
  <c r="B220" i="66"/>
  <c r="B162" i="66"/>
  <c r="B219" i="66" s="1"/>
  <c r="B28" i="50"/>
  <c r="O145" i="72"/>
  <c r="G145" i="72"/>
  <c r="N144" i="72"/>
  <c r="N125" i="72"/>
  <c r="F144" i="72"/>
  <c r="F125" i="72"/>
  <c r="N142" i="72"/>
  <c r="F142" i="72"/>
  <c r="M141" i="72"/>
  <c r="M122" i="72"/>
  <c r="E122" i="72"/>
  <c r="E141" i="72"/>
  <c r="M139" i="72"/>
  <c r="E139" i="72"/>
  <c r="L138" i="72"/>
  <c r="D138" i="72"/>
  <c r="K118" i="72"/>
  <c r="K137" i="72"/>
  <c r="C118" i="72"/>
  <c r="C137" i="72"/>
  <c r="Q114" i="72"/>
  <c r="Q132" i="72" s="1"/>
  <c r="Q133" i="72"/>
  <c r="I114" i="72"/>
  <c r="I132" i="72" s="1"/>
  <c r="I133" i="72"/>
  <c r="P112" i="72"/>
  <c r="P131" i="72"/>
  <c r="G145" i="71"/>
  <c r="J125" i="71"/>
  <c r="J144" i="71"/>
  <c r="N142" i="71"/>
  <c r="Q122" i="71"/>
  <c r="Q116" i="71" s="1"/>
  <c r="Q141" i="71"/>
  <c r="I141" i="71"/>
  <c r="I122" i="71"/>
  <c r="Q135" i="71"/>
  <c r="I135" i="71"/>
  <c r="J114" i="71"/>
  <c r="J132" i="71" s="1"/>
  <c r="J133" i="71"/>
  <c r="P112" i="71"/>
  <c r="P131" i="71"/>
  <c r="H112" i="71"/>
  <c r="H131" i="71"/>
  <c r="J124" i="70"/>
  <c r="J144" i="70"/>
  <c r="G118" i="70"/>
  <c r="G139" i="70"/>
  <c r="N134" i="70"/>
  <c r="M113" i="70"/>
  <c r="M133" i="70"/>
  <c r="I124" i="45"/>
  <c r="M127" i="69"/>
  <c r="M147" i="69"/>
  <c r="E127" i="69"/>
  <c r="E147" i="69"/>
  <c r="I139" i="69"/>
  <c r="I196" i="69"/>
  <c r="E139" i="69"/>
  <c r="E196" i="69"/>
  <c r="C143" i="68"/>
  <c r="I124" i="67"/>
  <c r="C116" i="66"/>
  <c r="Q113" i="66"/>
  <c r="I113" i="66"/>
  <c r="N148" i="65"/>
  <c r="M127" i="65"/>
  <c r="E127" i="65"/>
  <c r="Q141" i="65"/>
  <c r="P120" i="65"/>
  <c r="J116" i="65"/>
  <c r="G113" i="65"/>
  <c r="J139" i="64"/>
  <c r="K135" i="64"/>
  <c r="M132" i="64"/>
  <c r="N100" i="72"/>
  <c r="F100" i="72"/>
  <c r="E98" i="72"/>
  <c r="C148" i="44"/>
  <c r="E96" i="71"/>
  <c r="J94" i="71"/>
  <c r="J130" i="71" s="1"/>
  <c r="M97" i="70"/>
  <c r="N105" i="69"/>
  <c r="F105" i="69"/>
  <c r="Q97" i="69"/>
  <c r="Q135" i="69" s="1"/>
  <c r="I97" i="69"/>
  <c r="E148" i="72"/>
  <c r="E203" i="72"/>
  <c r="N148" i="71"/>
  <c r="N203" i="71"/>
  <c r="O220" i="70"/>
  <c r="O162" i="70"/>
  <c r="O219" i="70" s="1"/>
  <c r="K216" i="70"/>
  <c r="K158" i="70"/>
  <c r="K215" i="70" s="1"/>
  <c r="D214" i="70"/>
  <c r="K165" i="69"/>
  <c r="Q216" i="69"/>
  <c r="Q158" i="69"/>
  <c r="N154" i="69"/>
  <c r="N212" i="69"/>
  <c r="L209" i="69"/>
  <c r="L151" i="69"/>
  <c r="O260" i="68"/>
  <c r="O187" i="68"/>
  <c r="L156" i="67"/>
  <c r="C154" i="67"/>
  <c r="C212" i="67"/>
  <c r="L151" i="67"/>
  <c r="E158" i="66"/>
  <c r="E156" i="66" s="1"/>
  <c r="I211" i="66"/>
  <c r="N162" i="65"/>
  <c r="N219" i="65" s="1"/>
  <c r="H181" i="64"/>
  <c r="H244" i="64" s="1"/>
  <c r="H245" i="64"/>
  <c r="B216" i="70"/>
  <c r="B158" i="70"/>
  <c r="G142" i="72"/>
  <c r="D145" i="71"/>
  <c r="O142" i="71"/>
  <c r="Q141" i="70"/>
  <c r="O132" i="69"/>
  <c r="I154" i="68"/>
  <c r="G139" i="68"/>
  <c r="M127" i="66"/>
  <c r="N127" i="65"/>
  <c r="O127" i="64"/>
  <c r="O149" i="64"/>
  <c r="G99" i="70"/>
  <c r="P94" i="69"/>
  <c r="P132" i="69" s="1"/>
  <c r="N415" i="66"/>
  <c r="N357" i="66"/>
  <c r="N414" i="66" s="1"/>
  <c r="J357" i="66"/>
  <c r="J414" i="66" s="1"/>
  <c r="J415" i="66"/>
  <c r="F357" i="66"/>
  <c r="G30" i="57"/>
  <c r="G24" i="57" s="1"/>
  <c r="E350" i="65"/>
  <c r="H343" i="65"/>
  <c r="Q330" i="69"/>
  <c r="Q387" i="69"/>
  <c r="O148" i="54"/>
  <c r="O143" i="54" s="1"/>
  <c r="O150" i="58"/>
  <c r="Q355" i="71"/>
  <c r="Q282" i="71"/>
  <c r="Q354" i="71" s="1"/>
  <c r="Q278" i="71"/>
  <c r="Q276" i="71"/>
  <c r="M143" i="54"/>
  <c r="K297" i="66"/>
  <c r="I144" i="50"/>
  <c r="G106" i="50"/>
  <c r="M85" i="50"/>
  <c r="D161" i="72"/>
  <c r="D166" i="47"/>
  <c r="G154" i="72"/>
  <c r="C166" i="47"/>
  <c r="K164" i="50"/>
  <c r="G205" i="72"/>
  <c r="G150" i="72"/>
  <c r="K162" i="50"/>
  <c r="C162" i="50"/>
  <c r="Q161" i="71"/>
  <c r="I161" i="71"/>
  <c r="K154" i="71"/>
  <c r="C154" i="71"/>
  <c r="K146" i="50"/>
  <c r="C146" i="50"/>
  <c r="P165" i="70"/>
  <c r="H165" i="70"/>
  <c r="E158" i="70"/>
  <c r="E216" i="70"/>
  <c r="N130" i="47"/>
  <c r="F130" i="47"/>
  <c r="M128" i="50"/>
  <c r="I212" i="70"/>
  <c r="I154" i="70"/>
  <c r="K111" i="47"/>
  <c r="K113" i="50"/>
  <c r="C111" i="47"/>
  <c r="C111" i="50" s="1"/>
  <c r="C113" i="50"/>
  <c r="H109" i="50"/>
  <c r="D212" i="69"/>
  <c r="D154" i="69"/>
  <c r="J106" i="50"/>
  <c r="K195" i="68"/>
  <c r="N165" i="67"/>
  <c r="Q154" i="67"/>
  <c r="Q212" i="67"/>
  <c r="I154" i="67"/>
  <c r="I212" i="67"/>
  <c r="N151" i="67"/>
  <c r="F151" i="67"/>
  <c r="F162" i="66"/>
  <c r="F219" i="66" s="1"/>
  <c r="F220" i="66"/>
  <c r="K47" i="50"/>
  <c r="C47" i="50"/>
  <c r="M151" i="66"/>
  <c r="E151" i="66"/>
  <c r="G165" i="65"/>
  <c r="D220" i="65"/>
  <c r="D162" i="65"/>
  <c r="D219" i="65" s="1"/>
  <c r="Q30" i="47"/>
  <c r="P30" i="47"/>
  <c r="D158" i="65"/>
  <c r="K154" i="65"/>
  <c r="K212" i="65"/>
  <c r="C28" i="50"/>
  <c r="J181" i="64"/>
  <c r="J244" i="64" s="1"/>
  <c r="J245" i="64"/>
  <c r="Q177" i="64"/>
  <c r="D9" i="47"/>
  <c r="M7" i="50"/>
  <c r="E7" i="50"/>
  <c r="B154" i="70"/>
  <c r="B212" i="70"/>
  <c r="B184" i="68"/>
  <c r="B257" i="68"/>
  <c r="B165" i="65"/>
  <c r="J145" i="72"/>
  <c r="Q125" i="72"/>
  <c r="Q144" i="72"/>
  <c r="I125" i="72"/>
  <c r="I144" i="72"/>
  <c r="L122" i="72"/>
  <c r="L141" i="72"/>
  <c r="O138" i="72"/>
  <c r="G138" i="72"/>
  <c r="N118" i="72"/>
  <c r="N137" i="72"/>
  <c r="F118" i="72"/>
  <c r="F137" i="72"/>
  <c r="D133" i="72"/>
  <c r="D114" i="72"/>
  <c r="D132" i="72" s="1"/>
  <c r="M142" i="71"/>
  <c r="E142" i="71"/>
  <c r="L122" i="71"/>
  <c r="L141" i="71"/>
  <c r="D122" i="71"/>
  <c r="D141" i="71"/>
  <c r="Q114" i="71"/>
  <c r="Q133" i="71"/>
  <c r="I133" i="71"/>
  <c r="I114" i="71"/>
  <c r="O112" i="71"/>
  <c r="O131" i="71"/>
  <c r="G112" i="71"/>
  <c r="G131" i="71"/>
  <c r="J145" i="70"/>
  <c r="Q124" i="70"/>
  <c r="Q144" i="70"/>
  <c r="I124" i="70"/>
  <c r="I144" i="70"/>
  <c r="N120" i="70"/>
  <c r="N140" i="70"/>
  <c r="F120" i="70"/>
  <c r="F140" i="70"/>
  <c r="D146" i="69"/>
  <c r="M145" i="69"/>
  <c r="E145" i="69"/>
  <c r="H124" i="69"/>
  <c r="H144" i="69"/>
  <c r="N116" i="69"/>
  <c r="N136" i="69"/>
  <c r="J134" i="69"/>
  <c r="Q113" i="69"/>
  <c r="Q133" i="69"/>
  <c r="I113" i="69"/>
  <c r="I133" i="69"/>
  <c r="J127" i="67"/>
  <c r="K120" i="67"/>
  <c r="C120" i="67"/>
  <c r="C124" i="66"/>
  <c r="H113" i="66"/>
  <c r="H133" i="66"/>
  <c r="H127" i="65"/>
  <c r="N124" i="65"/>
  <c r="F124" i="65"/>
  <c r="I116" i="65"/>
  <c r="N113" i="65"/>
  <c r="F113" i="65"/>
  <c r="J9" i="45"/>
  <c r="J3" i="45" s="1"/>
  <c r="L132" i="64"/>
  <c r="H9" i="45"/>
  <c r="B131" i="72"/>
  <c r="C96" i="72"/>
  <c r="N104" i="71"/>
  <c r="F104" i="71"/>
  <c r="M100" i="71"/>
  <c r="E100" i="71"/>
  <c r="M105" i="70"/>
  <c r="E105" i="70"/>
  <c r="J101" i="70"/>
  <c r="L97" i="70"/>
  <c r="D97" i="70"/>
  <c r="N101" i="69"/>
  <c r="N178" i="69"/>
  <c r="F101" i="69"/>
  <c r="F178" i="69"/>
  <c r="O324" i="72"/>
  <c r="M148" i="72"/>
  <c r="M203" i="72"/>
  <c r="K161" i="71"/>
  <c r="J148" i="71"/>
  <c r="J203" i="71"/>
  <c r="G162" i="70"/>
  <c r="G219" i="70" s="1"/>
  <c r="G220" i="70"/>
  <c r="C216" i="70"/>
  <c r="C158" i="70"/>
  <c r="C215" i="70" s="1"/>
  <c r="K154" i="70"/>
  <c r="K212" i="70"/>
  <c r="K151" i="70"/>
  <c r="K209" i="70"/>
  <c r="O165" i="69"/>
  <c r="P151" i="69"/>
  <c r="P209" i="69"/>
  <c r="C202" i="68"/>
  <c r="C275" i="68"/>
  <c r="J162" i="67"/>
  <c r="J219" i="67" s="1"/>
  <c r="J220" i="67"/>
  <c r="F158" i="67"/>
  <c r="D151" i="67"/>
  <c r="F165" i="66"/>
  <c r="H220" i="66"/>
  <c r="H162" i="66"/>
  <c r="H219" i="66" s="1"/>
  <c r="Q49" i="47"/>
  <c r="O151" i="66"/>
  <c r="I28" i="50"/>
  <c r="I184" i="64"/>
  <c r="D245" i="64"/>
  <c r="D181" i="64"/>
  <c r="D244" i="64" s="1"/>
  <c r="B272" i="68"/>
  <c r="B199" i="68"/>
  <c r="B271" i="68" s="1"/>
  <c r="B165" i="67"/>
  <c r="L145" i="72"/>
  <c r="O142" i="72"/>
  <c r="F141" i="72"/>
  <c r="F122" i="72"/>
  <c r="M166" i="45"/>
  <c r="I135" i="72"/>
  <c r="I131" i="71"/>
  <c r="I112" i="71"/>
  <c r="N146" i="70"/>
  <c r="E130" i="45"/>
  <c r="K118" i="70"/>
  <c r="K138" i="70"/>
  <c r="P116" i="69"/>
  <c r="P136" i="69"/>
  <c r="M154" i="68"/>
  <c r="E68" i="45"/>
  <c r="K138" i="66"/>
  <c r="P162" i="64"/>
  <c r="M107" i="71"/>
  <c r="D94" i="70"/>
  <c r="E108" i="69"/>
  <c r="G172" i="60"/>
  <c r="G166" i="60"/>
  <c r="Q395" i="72"/>
  <c r="Q340" i="72"/>
  <c r="Q394" i="72" s="1"/>
  <c r="N429" i="68"/>
  <c r="N502" i="68"/>
  <c r="M111" i="55"/>
  <c r="M105" i="55" s="1"/>
  <c r="M113" i="59"/>
  <c r="E390" i="69"/>
  <c r="E333" i="69"/>
  <c r="G332" i="69"/>
  <c r="G389" i="69"/>
  <c r="G312" i="69"/>
  <c r="O318" i="64"/>
  <c r="G318" i="64"/>
  <c r="C355" i="72"/>
  <c r="C282" i="72"/>
  <c r="C297" i="69"/>
  <c r="C369" i="68"/>
  <c r="C300" i="67"/>
  <c r="C338" i="67" s="1"/>
  <c r="C297" i="65"/>
  <c r="E144" i="50"/>
  <c r="D128" i="50"/>
  <c r="P213" i="72"/>
  <c r="P158" i="72"/>
  <c r="P212" i="72" s="1"/>
  <c r="H158" i="72"/>
  <c r="H212" i="72" s="1"/>
  <c r="H213" i="72"/>
  <c r="N166" i="47"/>
  <c r="N161" i="47" s="1"/>
  <c r="F166" i="47"/>
  <c r="P166" i="47"/>
  <c r="J204" i="72"/>
  <c r="P161" i="71"/>
  <c r="H161" i="71"/>
  <c r="C148" i="47"/>
  <c r="F154" i="71"/>
  <c r="F152" i="71" s="1"/>
  <c r="F146" i="50"/>
  <c r="O203" i="71"/>
  <c r="O148" i="71"/>
  <c r="C148" i="71"/>
  <c r="C203" i="71"/>
  <c r="O165" i="70"/>
  <c r="Q214" i="70"/>
  <c r="I214" i="70"/>
  <c r="P125" i="50"/>
  <c r="H125" i="50"/>
  <c r="F216" i="69"/>
  <c r="F158" i="69"/>
  <c r="O212" i="69"/>
  <c r="O154" i="69"/>
  <c r="G211" i="69"/>
  <c r="Q209" i="69"/>
  <c r="Q151" i="69"/>
  <c r="I209" i="69"/>
  <c r="I151" i="69"/>
  <c r="H202" i="68"/>
  <c r="P272" i="68"/>
  <c r="P199" i="68"/>
  <c r="P271" i="68" s="1"/>
  <c r="N195" i="68"/>
  <c r="F195" i="68"/>
  <c r="D191" i="68"/>
  <c r="L85" i="50"/>
  <c r="D85" i="50"/>
  <c r="K162" i="67"/>
  <c r="K219" i="67" s="1"/>
  <c r="K220" i="67"/>
  <c r="K158" i="67"/>
  <c r="G68" i="47"/>
  <c r="P212" i="67"/>
  <c r="P154" i="67"/>
  <c r="H212" i="67"/>
  <c r="H154" i="67"/>
  <c r="I151" i="67"/>
  <c r="O165" i="66"/>
  <c r="G165" i="66"/>
  <c r="N158" i="66"/>
  <c r="F158" i="66"/>
  <c r="F47" i="50"/>
  <c r="P151" i="66"/>
  <c r="K158" i="65"/>
  <c r="C158" i="65"/>
  <c r="Q245" i="64"/>
  <c r="Q181" i="64"/>
  <c r="Q244" i="64" s="1"/>
  <c r="P177" i="64"/>
  <c r="K9" i="47"/>
  <c r="I9" i="47"/>
  <c r="P7" i="50"/>
  <c r="L236" i="64"/>
  <c r="L172" i="64"/>
  <c r="Q3" i="47"/>
  <c r="E169" i="64"/>
  <c r="B162" i="50"/>
  <c r="B165" i="70"/>
  <c r="H142" i="71"/>
  <c r="G122" i="71"/>
  <c r="G141" i="71"/>
  <c r="M139" i="71"/>
  <c r="E139" i="71"/>
  <c r="O118" i="71"/>
  <c r="O137" i="71"/>
  <c r="C118" i="71"/>
  <c r="C137" i="71"/>
  <c r="P133" i="71"/>
  <c r="K142" i="70"/>
  <c r="C142" i="70"/>
  <c r="J141" i="70"/>
  <c r="Q120" i="70"/>
  <c r="Q140" i="70"/>
  <c r="I120" i="70"/>
  <c r="I140" i="70"/>
  <c r="P138" i="70"/>
  <c r="H138" i="70"/>
  <c r="K113" i="70"/>
  <c r="K133" i="70"/>
  <c r="C113" i="70"/>
  <c r="C133" i="70"/>
  <c r="C127" i="69"/>
  <c r="C147" i="69"/>
  <c r="K143" i="69"/>
  <c r="H113" i="49"/>
  <c r="H111" i="45"/>
  <c r="H105" i="45" s="1"/>
  <c r="G113" i="49"/>
  <c r="G111" i="45"/>
  <c r="Q138" i="69"/>
  <c r="Q118" i="69"/>
  <c r="Q195" i="69"/>
  <c r="E118" i="69"/>
  <c r="H166" i="68"/>
  <c r="J162" i="68"/>
  <c r="I136" i="68"/>
  <c r="O124" i="67"/>
  <c r="G124" i="67"/>
  <c r="O113" i="67"/>
  <c r="G113" i="67"/>
  <c r="G133" i="67"/>
  <c r="M124" i="65"/>
  <c r="N120" i="65"/>
  <c r="F120" i="65"/>
  <c r="P116" i="65"/>
  <c r="H116" i="65"/>
  <c r="H136" i="65"/>
  <c r="L166" i="64"/>
  <c r="F142" i="64"/>
  <c r="F164" i="64"/>
  <c r="D139" i="64"/>
  <c r="F130" i="64"/>
  <c r="B118" i="72"/>
  <c r="B137" i="72"/>
  <c r="B130" i="45"/>
  <c r="B124" i="69"/>
  <c r="B144" i="69"/>
  <c r="B124" i="65"/>
  <c r="E107" i="72"/>
  <c r="O104" i="72"/>
  <c r="Q161" i="44"/>
  <c r="J142" i="71"/>
  <c r="Q104" i="71"/>
  <c r="I104" i="71"/>
  <c r="O96" i="71"/>
  <c r="G96" i="71"/>
  <c r="P94" i="71"/>
  <c r="H94" i="71"/>
  <c r="M101" i="70"/>
  <c r="E101" i="70"/>
  <c r="K97" i="69"/>
  <c r="C97" i="69"/>
  <c r="E150" i="60"/>
  <c r="E148" i="57"/>
  <c r="E143" i="57" s="1"/>
  <c r="E148" i="60"/>
  <c r="O391" i="71"/>
  <c r="O336" i="71"/>
  <c r="P68" i="57"/>
  <c r="P62" i="57" s="1"/>
  <c r="D68" i="57"/>
  <c r="D62" i="57" s="1"/>
  <c r="G47" i="60"/>
  <c r="K324" i="72"/>
  <c r="E323" i="72"/>
  <c r="E304" i="72"/>
  <c r="Q130" i="55"/>
  <c r="Q124" i="55" s="1"/>
  <c r="M332" i="70"/>
  <c r="M312" i="70"/>
  <c r="M331" i="70" s="1"/>
  <c r="D421" i="68"/>
  <c r="D396" i="68"/>
  <c r="F416" i="68"/>
  <c r="L415" i="68"/>
  <c r="L487" i="68"/>
  <c r="N389" i="68"/>
  <c r="N414" i="68"/>
  <c r="C304" i="72"/>
  <c r="C298" i="72" s="1"/>
  <c r="C323" i="72"/>
  <c r="C371" i="72"/>
  <c r="C317" i="72"/>
  <c r="C313" i="71"/>
  <c r="C294" i="71"/>
  <c r="C312" i="71" s="1"/>
  <c r="C411" i="68"/>
  <c r="C337" i="67"/>
  <c r="C312" i="67"/>
  <c r="C332" i="67"/>
  <c r="C328" i="65"/>
  <c r="C308" i="65"/>
  <c r="C327" i="65" s="1"/>
  <c r="C371" i="64"/>
  <c r="E87" i="54"/>
  <c r="E359" i="68" s="1"/>
  <c r="G361" i="68"/>
  <c r="I297" i="65"/>
  <c r="Q30" i="54"/>
  <c r="Q24" i="54" s="1"/>
  <c r="M30" i="54"/>
  <c r="M24" i="54" s="1"/>
  <c r="F161" i="72"/>
  <c r="C213" i="72"/>
  <c r="C158" i="72"/>
  <c r="C212" i="72" s="1"/>
  <c r="I164" i="50"/>
  <c r="O161" i="71"/>
  <c r="Q158" i="71"/>
  <c r="Q212" i="71" s="1"/>
  <c r="Q213" i="71"/>
  <c r="F144" i="50"/>
  <c r="G128" i="50"/>
  <c r="F162" i="69"/>
  <c r="F219" i="69" s="1"/>
  <c r="F220" i="69"/>
  <c r="M106" i="50"/>
  <c r="H106" i="50"/>
  <c r="O202" i="68"/>
  <c r="O275" i="68"/>
  <c r="C272" i="68"/>
  <c r="C199" i="68"/>
  <c r="C271" i="68" s="1"/>
  <c r="I195" i="68"/>
  <c r="K87" i="47"/>
  <c r="G85" i="50"/>
  <c r="C184" i="68"/>
  <c r="H151" i="67"/>
  <c r="N165" i="66"/>
  <c r="K49" i="47"/>
  <c r="I49" i="47"/>
  <c r="Q211" i="66"/>
  <c r="G24" i="47"/>
  <c r="E212" i="65"/>
  <c r="E154" i="65"/>
  <c r="P245" i="64"/>
  <c r="P181" i="64"/>
  <c r="P244" i="64" s="1"/>
  <c r="C177" i="64"/>
  <c r="K172" i="64"/>
  <c r="K236" i="64"/>
  <c r="B151" i="70"/>
  <c r="B151" i="66"/>
  <c r="C125" i="72"/>
  <c r="C144" i="72"/>
  <c r="I138" i="72"/>
  <c r="E166" i="45"/>
  <c r="N133" i="72"/>
  <c r="N114" i="72"/>
  <c r="G114" i="71"/>
  <c r="G133" i="71"/>
  <c r="Q112" i="71"/>
  <c r="Q131" i="71"/>
  <c r="C143" i="70"/>
  <c r="O138" i="70"/>
  <c r="N146" i="69"/>
  <c r="F124" i="69"/>
  <c r="F118" i="69" s="1"/>
  <c r="F144" i="69"/>
  <c r="F196" i="69"/>
  <c r="F139" i="69"/>
  <c r="H116" i="69"/>
  <c r="H136" i="69"/>
  <c r="L136" i="68"/>
  <c r="I120" i="67"/>
  <c r="D118" i="67"/>
  <c r="Q124" i="66"/>
  <c r="L116" i="66"/>
  <c r="H113" i="65"/>
  <c r="O139" i="64"/>
  <c r="B125" i="71"/>
  <c r="B144" i="71"/>
  <c r="B112" i="71"/>
  <c r="B130" i="71" s="1"/>
  <c r="B131" i="71"/>
  <c r="J104" i="72"/>
  <c r="D94" i="72"/>
  <c r="I107" i="71"/>
  <c r="N96" i="71"/>
  <c r="C94" i="71"/>
  <c r="O99" i="70"/>
  <c r="Q108" i="69"/>
  <c r="H94" i="69"/>
  <c r="I124" i="65"/>
  <c r="J161" i="44"/>
  <c r="F107" i="71"/>
  <c r="M104" i="71"/>
  <c r="D94" i="71"/>
  <c r="Q101" i="70"/>
  <c r="I101" i="70"/>
  <c r="G97" i="69"/>
  <c r="K404" i="66"/>
  <c r="K346" i="66"/>
  <c r="F327" i="72"/>
  <c r="G324" i="72"/>
  <c r="J416" i="68"/>
  <c r="J485" i="68"/>
  <c r="J413" i="68"/>
  <c r="N330" i="65"/>
  <c r="N310" i="65"/>
  <c r="C422" i="68"/>
  <c r="C494" i="68"/>
  <c r="M87" i="54"/>
  <c r="O361" i="68"/>
  <c r="Q162" i="50"/>
  <c r="E213" i="71"/>
  <c r="E158" i="71"/>
  <c r="E212" i="71" s="1"/>
  <c r="E106" i="50"/>
  <c r="C191" i="68"/>
  <c r="G189" i="68"/>
  <c r="G81" i="47"/>
  <c r="G154" i="67"/>
  <c r="G212" i="67"/>
  <c r="J165" i="66"/>
  <c r="E211" i="66"/>
  <c r="B181" i="64"/>
  <c r="B244" i="64" s="1"/>
  <c r="B245" i="64"/>
  <c r="K142" i="72"/>
  <c r="Q166" i="45"/>
  <c r="H118" i="72"/>
  <c r="H137" i="72"/>
  <c r="F133" i="72"/>
  <c r="F114" i="72"/>
  <c r="F132" i="72" s="1"/>
  <c r="O133" i="71"/>
  <c r="O114" i="71"/>
  <c r="E131" i="71"/>
  <c r="E112" i="71"/>
  <c r="C118" i="70"/>
  <c r="C138" i="70"/>
  <c r="I116" i="67"/>
  <c r="M164" i="64"/>
  <c r="M142" i="64"/>
  <c r="B122" i="72"/>
  <c r="B141" i="72"/>
  <c r="Q107" i="71"/>
  <c r="M108" i="69"/>
  <c r="D107" i="64"/>
  <c r="D149" i="64" s="1"/>
  <c r="H107" i="64"/>
  <c r="H149" i="64" s="1"/>
  <c r="E108" i="64"/>
  <c r="M108" i="64"/>
  <c r="M150" i="64" s="1"/>
  <c r="F7" i="44"/>
  <c r="F110" i="64"/>
  <c r="N7" i="44"/>
  <c r="N110" i="64"/>
  <c r="K112" i="64"/>
  <c r="H113" i="64"/>
  <c r="E115" i="64"/>
  <c r="M115" i="64"/>
  <c r="J116" i="64"/>
  <c r="C117" i="64"/>
  <c r="O117" i="64"/>
  <c r="L119" i="64"/>
  <c r="E120" i="64"/>
  <c r="Q120" i="64"/>
  <c r="J122" i="64"/>
  <c r="J164" i="64" s="1"/>
  <c r="G123" i="64"/>
  <c r="G165" i="64" s="1"/>
  <c r="D124" i="64"/>
  <c r="H124" i="64"/>
  <c r="H166" i="64" s="1"/>
  <c r="E95" i="65"/>
  <c r="Q95" i="65"/>
  <c r="J96" i="65"/>
  <c r="C28" i="44"/>
  <c r="C98" i="65"/>
  <c r="K28" i="44"/>
  <c r="K98" i="65"/>
  <c r="D100" i="65"/>
  <c r="L100" i="65"/>
  <c r="E102" i="65"/>
  <c r="E140" i="65" s="1"/>
  <c r="M102" i="65"/>
  <c r="M140" i="65" s="1"/>
  <c r="F103" i="65"/>
  <c r="F141" i="65" s="1"/>
  <c r="N103" i="65"/>
  <c r="N141" i="65" s="1"/>
  <c r="C104" i="65"/>
  <c r="O104" i="65"/>
  <c r="O142" i="65" s="1"/>
  <c r="L106" i="65"/>
  <c r="E107" i="65"/>
  <c r="M107" i="65"/>
  <c r="F109" i="65"/>
  <c r="N109" i="65"/>
  <c r="C110" i="65"/>
  <c r="K110" i="65"/>
  <c r="O110" i="65"/>
  <c r="B109" i="65"/>
  <c r="E95" i="66"/>
  <c r="Q95" i="66"/>
  <c r="Q133" i="66" s="1"/>
  <c r="F96" i="66"/>
  <c r="C47" i="44"/>
  <c r="C98" i="66"/>
  <c r="C136" i="66" s="1"/>
  <c r="G47" i="44"/>
  <c r="G98" i="66"/>
  <c r="D100" i="66"/>
  <c r="H100" i="66"/>
  <c r="E102" i="66"/>
  <c r="I102" i="66"/>
  <c r="I140" i="66" s="1"/>
  <c r="F103" i="66"/>
  <c r="C104" i="66"/>
  <c r="C142" i="66" s="1"/>
  <c r="G104" i="66"/>
  <c r="D106" i="66"/>
  <c r="L106" i="66"/>
  <c r="E107" i="66"/>
  <c r="E145" i="66" s="1"/>
  <c r="Q107" i="66"/>
  <c r="Q145" i="66" s="1"/>
  <c r="N109" i="66"/>
  <c r="B96" i="67"/>
  <c r="B103" i="67"/>
  <c r="B104" i="66"/>
  <c r="B110" i="66"/>
  <c r="F95" i="67"/>
  <c r="C96" i="67"/>
  <c r="C134" i="67" s="1"/>
  <c r="O96" i="67"/>
  <c r="H66" i="44"/>
  <c r="H98" i="67"/>
  <c r="E100" i="67"/>
  <c r="E138" i="67" s="1"/>
  <c r="M100" i="67"/>
  <c r="M138" i="67" s="1"/>
  <c r="J102" i="67"/>
  <c r="C103" i="67"/>
  <c r="O103" i="67"/>
  <c r="O141" i="67" s="1"/>
  <c r="L104" i="67"/>
  <c r="I106" i="67"/>
  <c r="Q106" i="67"/>
  <c r="Q144" i="67" s="1"/>
  <c r="J107" i="67"/>
  <c r="G109" i="67"/>
  <c r="D110" i="67"/>
  <c r="H110" i="67"/>
  <c r="L110" i="67"/>
  <c r="B122" i="68"/>
  <c r="B128" i="68"/>
  <c r="B133" i="68"/>
  <c r="F113" i="68"/>
  <c r="C114" i="68"/>
  <c r="G114" i="68"/>
  <c r="D85" i="44"/>
  <c r="D116" i="68"/>
  <c r="D164" i="68" s="1"/>
  <c r="H85" i="44"/>
  <c r="H116" i="68"/>
  <c r="E118" i="68"/>
  <c r="E166" i="68" s="1"/>
  <c r="Q118" i="68"/>
  <c r="F120" i="68"/>
  <c r="C121" i="68"/>
  <c r="O121" i="68"/>
  <c r="H122" i="68"/>
  <c r="H170" i="68" s="1"/>
  <c r="E124" i="68"/>
  <c r="Q124" i="68"/>
  <c r="J125" i="68"/>
  <c r="G126" i="68"/>
  <c r="O126" i="68"/>
  <c r="L128" i="68"/>
  <c r="E129" i="68"/>
  <c r="E177" i="68" s="1"/>
  <c r="M129" i="68"/>
  <c r="J131" i="68"/>
  <c r="N131" i="68"/>
  <c r="G132" i="68"/>
  <c r="O132" i="68"/>
  <c r="D133" i="68"/>
  <c r="P133" i="68"/>
  <c r="J111" i="44"/>
  <c r="J105" i="44" s="1"/>
  <c r="J113" i="48"/>
  <c r="O130" i="44"/>
  <c r="G143" i="45"/>
  <c r="I105" i="45"/>
  <c r="C81" i="45"/>
  <c r="C141" i="68"/>
  <c r="E130" i="47"/>
  <c r="E136" i="50"/>
  <c r="L111" i="47"/>
  <c r="L113" i="50"/>
  <c r="G124" i="47"/>
  <c r="G130" i="50"/>
  <c r="F62" i="47"/>
  <c r="M24" i="47"/>
  <c r="O124" i="55"/>
  <c r="P143" i="55"/>
  <c r="B112" i="64"/>
  <c r="E107" i="64"/>
  <c r="I107" i="64"/>
  <c r="Q107" i="64"/>
  <c r="F108" i="64"/>
  <c r="F150" i="64" s="1"/>
  <c r="J108" i="64"/>
  <c r="C7" i="44"/>
  <c r="C110" i="64"/>
  <c r="K7" i="44"/>
  <c r="K110" i="64"/>
  <c r="O7" i="44"/>
  <c r="O110" i="64"/>
  <c r="D112" i="64"/>
  <c r="D154" i="64" s="1"/>
  <c r="L112" i="64"/>
  <c r="L154" i="64" s="1"/>
  <c r="P112" i="64"/>
  <c r="I113" i="64"/>
  <c r="I155" i="64" s="1"/>
  <c r="M113" i="64"/>
  <c r="F115" i="64"/>
  <c r="J115" i="64"/>
  <c r="C116" i="64"/>
  <c r="C158" i="64" s="1"/>
  <c r="G116" i="64"/>
  <c r="O116" i="64"/>
  <c r="D117" i="64"/>
  <c r="L117" i="64"/>
  <c r="P117" i="64"/>
  <c r="I119" i="64"/>
  <c r="M119" i="64"/>
  <c r="F120" i="64"/>
  <c r="J120" i="64"/>
  <c r="C122" i="64"/>
  <c r="G122" i="64"/>
  <c r="K122" i="64"/>
  <c r="D123" i="64"/>
  <c r="H123" i="64"/>
  <c r="P123" i="64"/>
  <c r="E124" i="64"/>
  <c r="I124" i="64"/>
  <c r="M124" i="64"/>
  <c r="Q124" i="64"/>
  <c r="J95" i="65"/>
  <c r="J133" i="65" s="1"/>
  <c r="N95" i="65"/>
  <c r="N133" i="65" s="1"/>
  <c r="G96" i="65"/>
  <c r="O96" i="65"/>
  <c r="D28" i="44"/>
  <c r="D98" i="65"/>
  <c r="L28" i="44"/>
  <c r="L98" i="65"/>
  <c r="P28" i="44"/>
  <c r="P98" i="65"/>
  <c r="I100" i="65"/>
  <c r="M100" i="65"/>
  <c r="F102" i="65"/>
  <c r="J102" i="65"/>
  <c r="J140" i="65" s="1"/>
  <c r="C103" i="65"/>
  <c r="G103" i="65"/>
  <c r="O103" i="65"/>
  <c r="D104" i="65"/>
  <c r="L104" i="65"/>
  <c r="P104" i="65"/>
  <c r="I106" i="65"/>
  <c r="Q106" i="65"/>
  <c r="F107" i="65"/>
  <c r="F145" i="65" s="1"/>
  <c r="N107" i="65"/>
  <c r="N145" i="65" s="1"/>
  <c r="C109" i="65"/>
  <c r="K109" i="65"/>
  <c r="D110" i="65"/>
  <c r="H110" i="65"/>
  <c r="P110" i="65"/>
  <c r="B28" i="44"/>
  <c r="B98" i="65"/>
  <c r="B136" i="65" s="1"/>
  <c r="F95" i="66"/>
  <c r="J95" i="66"/>
  <c r="C96" i="66"/>
  <c r="G96" i="66"/>
  <c r="O96" i="66"/>
  <c r="D47" i="44"/>
  <c r="D98" i="66"/>
  <c r="H47" i="44"/>
  <c r="H98" i="66"/>
  <c r="P47" i="44"/>
  <c r="P98" i="66"/>
  <c r="P136" i="66" s="1"/>
  <c r="E100" i="66"/>
  <c r="M100" i="66"/>
  <c r="Q100" i="66"/>
  <c r="Q138" i="66" s="1"/>
  <c r="J102" i="66"/>
  <c r="N102" i="66"/>
  <c r="G103" i="66"/>
  <c r="K103" i="66"/>
  <c r="K141" i="66" s="1"/>
  <c r="D104" i="66"/>
  <c r="H104" i="66"/>
  <c r="P104" i="66"/>
  <c r="I106" i="66"/>
  <c r="M106" i="66"/>
  <c r="F107" i="66"/>
  <c r="F145" i="66" s="1"/>
  <c r="J107" i="66"/>
  <c r="J145" i="66" s="1"/>
  <c r="C109" i="66"/>
  <c r="G109" i="66"/>
  <c r="O109" i="66"/>
  <c r="D110" i="66"/>
  <c r="L110" i="66"/>
  <c r="L148" i="66" s="1"/>
  <c r="P110" i="66"/>
  <c r="P148" i="66" s="1"/>
  <c r="B66" i="44"/>
  <c r="B98" i="67"/>
  <c r="B110" i="67"/>
  <c r="B100" i="66"/>
  <c r="C95" i="67"/>
  <c r="C133" i="67" s="1"/>
  <c r="K95" i="67"/>
  <c r="O95" i="67"/>
  <c r="O133" i="67" s="1"/>
  <c r="H96" i="67"/>
  <c r="H134" i="67" s="1"/>
  <c r="L96" i="67"/>
  <c r="L134" i="67" s="1"/>
  <c r="E66" i="44"/>
  <c r="E98" i="67"/>
  <c r="I66" i="44"/>
  <c r="I98" i="67"/>
  <c r="I136" i="67" s="1"/>
  <c r="M66" i="44"/>
  <c r="M98" i="67"/>
  <c r="F100" i="67"/>
  <c r="J100" i="67"/>
  <c r="C102" i="67"/>
  <c r="C140" i="67" s="1"/>
  <c r="K102" i="67"/>
  <c r="K140" i="67" s="1"/>
  <c r="O102" i="67"/>
  <c r="H103" i="67"/>
  <c r="L103" i="67"/>
  <c r="E104" i="67"/>
  <c r="I104" i="67"/>
  <c r="Q104" i="67"/>
  <c r="J106" i="67"/>
  <c r="C107" i="67"/>
  <c r="C145" i="67" s="1"/>
  <c r="G107" i="67"/>
  <c r="O107" i="67"/>
  <c r="O145" i="67" s="1"/>
  <c r="D109" i="67"/>
  <c r="L109" i="67"/>
  <c r="E110" i="67"/>
  <c r="I110" i="67"/>
  <c r="Q110" i="67"/>
  <c r="B124" i="68"/>
  <c r="C113" i="68"/>
  <c r="K113" i="68"/>
  <c r="K161" i="68" s="1"/>
  <c r="D114" i="68"/>
  <c r="H114" i="68"/>
  <c r="L114" i="68"/>
  <c r="E85" i="44"/>
  <c r="E116" i="68"/>
  <c r="I85" i="44"/>
  <c r="I116" i="68"/>
  <c r="M85" i="44"/>
  <c r="M116" i="68"/>
  <c r="F118" i="68"/>
  <c r="N118" i="68"/>
  <c r="C120" i="68"/>
  <c r="K120" i="68"/>
  <c r="K168" i="68" s="1"/>
  <c r="O120" i="68"/>
  <c r="O168" i="68" s="1"/>
  <c r="D121" i="68"/>
  <c r="L121" i="68"/>
  <c r="P121" i="68"/>
  <c r="I122" i="68"/>
  <c r="M122" i="68"/>
  <c r="F124" i="68"/>
  <c r="N124" i="68"/>
  <c r="N172" i="68" s="1"/>
  <c r="C125" i="68"/>
  <c r="C173" i="68" s="1"/>
  <c r="K125" i="68"/>
  <c r="K173" i="68" s="1"/>
  <c r="O125" i="68"/>
  <c r="O173" i="68" s="1"/>
  <c r="H126" i="68"/>
  <c r="L126" i="68"/>
  <c r="L174" i="68" s="1"/>
  <c r="E128" i="68"/>
  <c r="M128" i="68"/>
  <c r="Q128" i="68"/>
  <c r="F129" i="68"/>
  <c r="N129" i="68"/>
  <c r="C131" i="68"/>
  <c r="K131" i="68"/>
  <c r="O131" i="68"/>
  <c r="D132" i="68"/>
  <c r="L132" i="68"/>
  <c r="P132" i="68"/>
  <c r="E133" i="68"/>
  <c r="M133" i="68"/>
  <c r="Q133" i="68"/>
  <c r="C130" i="44"/>
  <c r="C124" i="44" s="1"/>
  <c r="F148" i="44"/>
  <c r="Q148" i="44"/>
  <c r="H161" i="44"/>
  <c r="E105" i="45"/>
  <c r="B3" i="45"/>
  <c r="D143" i="45"/>
  <c r="G43" i="45"/>
  <c r="D24" i="45"/>
  <c r="N68" i="45"/>
  <c r="N124" i="45"/>
  <c r="B189" i="68"/>
  <c r="Q130" i="47"/>
  <c r="Q136" i="50"/>
  <c r="N49" i="47"/>
  <c r="C43" i="47"/>
  <c r="C24" i="55"/>
  <c r="K24" i="55"/>
  <c r="N148" i="57"/>
  <c r="N143" i="57" s="1"/>
  <c r="N154" i="60"/>
  <c r="K144" i="60"/>
  <c r="Q47" i="60"/>
  <c r="D7" i="60"/>
  <c r="J389" i="72"/>
  <c r="J334" i="72"/>
  <c r="J388" i="72" s="1"/>
  <c r="O164" i="60"/>
  <c r="O385" i="72"/>
  <c r="O330" i="72"/>
  <c r="G385" i="72"/>
  <c r="G330" i="72"/>
  <c r="F389" i="71"/>
  <c r="E146" i="60"/>
  <c r="I330" i="71"/>
  <c r="I385" i="71"/>
  <c r="Q354" i="70"/>
  <c r="Q411" i="70" s="1"/>
  <c r="Q412" i="70"/>
  <c r="L128" i="60"/>
  <c r="J125" i="60"/>
  <c r="P415" i="69"/>
  <c r="P357" i="69"/>
  <c r="P414" i="69" s="1"/>
  <c r="F401" i="69"/>
  <c r="F343" i="69"/>
  <c r="L517" i="68"/>
  <c r="L444" i="68"/>
  <c r="L516" i="68" s="1"/>
  <c r="M514" i="68"/>
  <c r="M441" i="68"/>
  <c r="M513" i="68" s="1"/>
  <c r="E441" i="68"/>
  <c r="E513" i="68" s="1"/>
  <c r="E514" i="68"/>
  <c r="M85" i="60"/>
  <c r="E85" i="60"/>
  <c r="H346" i="67"/>
  <c r="H404" i="67"/>
  <c r="N47" i="60"/>
  <c r="H350" i="65"/>
  <c r="D30" i="57"/>
  <c r="D24" i="57" s="1"/>
  <c r="L28" i="60"/>
  <c r="O343" i="65"/>
  <c r="O396" i="64"/>
  <c r="P447" i="64"/>
  <c r="C404" i="67"/>
  <c r="C346" i="67"/>
  <c r="B107" i="64"/>
  <c r="B113" i="64"/>
  <c r="B119" i="64"/>
  <c r="B161" i="64" s="1"/>
  <c r="B124" i="64"/>
  <c r="F107" i="64"/>
  <c r="J107" i="64"/>
  <c r="N107" i="64"/>
  <c r="C108" i="64"/>
  <c r="G108" i="64"/>
  <c r="K108" i="64"/>
  <c r="O108" i="64"/>
  <c r="D7" i="44"/>
  <c r="D110" i="64"/>
  <c r="H7" i="44"/>
  <c r="H110" i="64"/>
  <c r="L7" i="44"/>
  <c r="L110" i="64"/>
  <c r="P7" i="44"/>
  <c r="P110" i="64"/>
  <c r="E112" i="64"/>
  <c r="I112" i="64"/>
  <c r="M112" i="64"/>
  <c r="Q112" i="64"/>
  <c r="F113" i="64"/>
  <c r="J113" i="64"/>
  <c r="N113" i="64"/>
  <c r="C115" i="64"/>
  <c r="G115" i="64"/>
  <c r="G157" i="64" s="1"/>
  <c r="K115" i="64"/>
  <c r="O115" i="64"/>
  <c r="D116" i="64"/>
  <c r="D158" i="64" s="1"/>
  <c r="H116" i="64"/>
  <c r="L116" i="64"/>
  <c r="L158" i="64" s="1"/>
  <c r="P116" i="64"/>
  <c r="E117" i="64"/>
  <c r="I117" i="64"/>
  <c r="I159" i="64" s="1"/>
  <c r="M117" i="64"/>
  <c r="M159" i="64" s="1"/>
  <c r="Q117" i="64"/>
  <c r="F119" i="64"/>
  <c r="J119" i="64"/>
  <c r="N119" i="64"/>
  <c r="N161" i="64" s="1"/>
  <c r="C120" i="64"/>
  <c r="G120" i="64"/>
  <c r="K120" i="64"/>
  <c r="O120" i="64"/>
  <c r="D122" i="64"/>
  <c r="H122" i="64"/>
  <c r="L122" i="64"/>
  <c r="P122" i="64"/>
  <c r="E123" i="64"/>
  <c r="I123" i="64"/>
  <c r="M123" i="64"/>
  <c r="Q123" i="64"/>
  <c r="F124" i="64"/>
  <c r="J124" i="64"/>
  <c r="N124" i="64"/>
  <c r="C95" i="65"/>
  <c r="G95" i="65"/>
  <c r="K95" i="65"/>
  <c r="K133" i="65" s="1"/>
  <c r="O95" i="65"/>
  <c r="D96" i="65"/>
  <c r="D134" i="65" s="1"/>
  <c r="H96" i="65"/>
  <c r="H134" i="65" s="1"/>
  <c r="L96" i="65"/>
  <c r="L134" i="65" s="1"/>
  <c r="P96" i="65"/>
  <c r="P134" i="65" s="1"/>
  <c r="E28" i="44"/>
  <c r="E98" i="65"/>
  <c r="I28" i="44"/>
  <c r="I98" i="65"/>
  <c r="M28" i="44"/>
  <c r="M98" i="65"/>
  <c r="M136" i="65" s="1"/>
  <c r="Q28" i="44"/>
  <c r="Q98" i="65"/>
  <c r="Q136" i="65" s="1"/>
  <c r="F100" i="65"/>
  <c r="J100" i="65"/>
  <c r="N100" i="65"/>
  <c r="N138" i="65" s="1"/>
  <c r="C102" i="65"/>
  <c r="G102" i="65"/>
  <c r="K102" i="65"/>
  <c r="O102" i="65"/>
  <c r="D103" i="65"/>
  <c r="H103" i="65"/>
  <c r="L103" i="65"/>
  <c r="P103" i="65"/>
  <c r="E104" i="65"/>
  <c r="I104" i="65"/>
  <c r="M104" i="65"/>
  <c r="Q104" i="65"/>
  <c r="F106" i="65"/>
  <c r="J106" i="65"/>
  <c r="N106" i="65"/>
  <c r="C107" i="65"/>
  <c r="G107" i="65"/>
  <c r="K107" i="65"/>
  <c r="O107" i="65"/>
  <c r="D109" i="65"/>
  <c r="D147" i="65" s="1"/>
  <c r="H109" i="65"/>
  <c r="L109" i="65"/>
  <c r="L147" i="65" s="1"/>
  <c r="P109" i="65"/>
  <c r="E110" i="65"/>
  <c r="I110" i="65"/>
  <c r="M110" i="65"/>
  <c r="Q110" i="65"/>
  <c r="Q148" i="65" s="1"/>
  <c r="B100" i="65"/>
  <c r="B106" i="65"/>
  <c r="C95" i="66"/>
  <c r="G95" i="66"/>
  <c r="K95" i="66"/>
  <c r="O95" i="66"/>
  <c r="D96" i="66"/>
  <c r="H96" i="66"/>
  <c r="L96" i="66"/>
  <c r="P96" i="66"/>
  <c r="E47" i="44"/>
  <c r="E98" i="66"/>
  <c r="I47" i="44"/>
  <c r="I98" i="66"/>
  <c r="I136" i="66" s="1"/>
  <c r="M47" i="44"/>
  <c r="M98" i="66"/>
  <c r="M136" i="66" s="1"/>
  <c r="Q47" i="44"/>
  <c r="Q98" i="66"/>
  <c r="F100" i="66"/>
  <c r="J100" i="66"/>
  <c r="N100" i="66"/>
  <c r="C102" i="66"/>
  <c r="C140" i="66" s="1"/>
  <c r="G102" i="66"/>
  <c r="K102" i="66"/>
  <c r="O102" i="66"/>
  <c r="D103" i="66"/>
  <c r="H103" i="66"/>
  <c r="L103" i="66"/>
  <c r="P103" i="66"/>
  <c r="E104" i="66"/>
  <c r="I104" i="66"/>
  <c r="M104" i="66"/>
  <c r="Q104" i="66"/>
  <c r="F106" i="66"/>
  <c r="J106" i="66"/>
  <c r="N106" i="66"/>
  <c r="C107" i="66"/>
  <c r="G107" i="66"/>
  <c r="K107" i="66"/>
  <c r="O107" i="66"/>
  <c r="D109" i="66"/>
  <c r="D147" i="66" s="1"/>
  <c r="H109" i="66"/>
  <c r="H147" i="66" s="1"/>
  <c r="L109" i="66"/>
  <c r="L147" i="66" s="1"/>
  <c r="P109" i="66"/>
  <c r="E110" i="66"/>
  <c r="I110" i="66"/>
  <c r="I148" i="66" s="1"/>
  <c r="M110" i="66"/>
  <c r="M148" i="66" s="1"/>
  <c r="Q110" i="66"/>
  <c r="Q148" i="66" s="1"/>
  <c r="B100" i="67"/>
  <c r="B106" i="67"/>
  <c r="B95" i="66"/>
  <c r="B133" i="66" s="1"/>
  <c r="B102" i="66"/>
  <c r="B107" i="66"/>
  <c r="B145" i="66" s="1"/>
  <c r="D95" i="67"/>
  <c r="H95" i="67"/>
  <c r="L95" i="67"/>
  <c r="P95" i="67"/>
  <c r="E96" i="67"/>
  <c r="I96" i="67"/>
  <c r="M96" i="67"/>
  <c r="Q96" i="67"/>
  <c r="F66" i="44"/>
  <c r="F98" i="67"/>
  <c r="F136" i="67" s="1"/>
  <c r="J66" i="44"/>
  <c r="J98" i="67"/>
  <c r="J136" i="67" s="1"/>
  <c r="N66" i="44"/>
  <c r="N98" i="67"/>
  <c r="N136" i="67" s="1"/>
  <c r="C100" i="67"/>
  <c r="G100" i="67"/>
  <c r="K100" i="67"/>
  <c r="O100" i="67"/>
  <c r="O138" i="67" s="1"/>
  <c r="D102" i="67"/>
  <c r="H102" i="67"/>
  <c r="L102" i="67"/>
  <c r="P102" i="67"/>
  <c r="E103" i="67"/>
  <c r="I103" i="67"/>
  <c r="M103" i="67"/>
  <c r="Q103" i="67"/>
  <c r="F104" i="67"/>
  <c r="J104" i="67"/>
  <c r="N104" i="67"/>
  <c r="C106" i="67"/>
  <c r="G106" i="67"/>
  <c r="K106" i="67"/>
  <c r="O106" i="67"/>
  <c r="O144" i="67" s="1"/>
  <c r="D107" i="67"/>
  <c r="H107" i="67"/>
  <c r="L107" i="67"/>
  <c r="P107" i="67"/>
  <c r="E109" i="67"/>
  <c r="I109" i="67"/>
  <c r="I147" i="67" s="1"/>
  <c r="M109" i="67"/>
  <c r="Q109" i="67"/>
  <c r="Q147" i="67" s="1"/>
  <c r="F110" i="67"/>
  <c r="J110" i="67"/>
  <c r="N110" i="67"/>
  <c r="B113" i="68"/>
  <c r="B120" i="68"/>
  <c r="B125" i="68"/>
  <c r="B131" i="68"/>
  <c r="B179" i="68" s="1"/>
  <c r="D113" i="68"/>
  <c r="H113" i="68"/>
  <c r="L113" i="68"/>
  <c r="L161" i="68" s="1"/>
  <c r="P113" i="68"/>
  <c r="E114" i="68"/>
  <c r="I114" i="68"/>
  <c r="M114" i="68"/>
  <c r="Q114" i="68"/>
  <c r="F85" i="44"/>
  <c r="F116" i="68"/>
  <c r="F164" i="68" s="1"/>
  <c r="J85" i="44"/>
  <c r="J116" i="68"/>
  <c r="N85" i="44"/>
  <c r="N116" i="68"/>
  <c r="N164" i="68" s="1"/>
  <c r="C118" i="68"/>
  <c r="G118" i="68"/>
  <c r="K118" i="68"/>
  <c r="O118" i="68"/>
  <c r="D120" i="68"/>
  <c r="H120" i="68"/>
  <c r="L120" i="68"/>
  <c r="P120" i="68"/>
  <c r="E121" i="68"/>
  <c r="E169" i="68" s="1"/>
  <c r="I121" i="68"/>
  <c r="I169" i="68" s="1"/>
  <c r="M121" i="68"/>
  <c r="M169" i="68" s="1"/>
  <c r="Q121" i="68"/>
  <c r="F122" i="68"/>
  <c r="J122" i="68"/>
  <c r="N122" i="68"/>
  <c r="C124" i="68"/>
  <c r="G124" i="68"/>
  <c r="K124" i="68"/>
  <c r="O124" i="68"/>
  <c r="D125" i="68"/>
  <c r="H125" i="68"/>
  <c r="L125" i="68"/>
  <c r="P125" i="68"/>
  <c r="E126" i="68"/>
  <c r="I126" i="68"/>
  <c r="I174" i="68" s="1"/>
  <c r="M126" i="68"/>
  <c r="Q126" i="68"/>
  <c r="F128" i="68"/>
  <c r="J128" i="68"/>
  <c r="J176" i="68" s="1"/>
  <c r="N128" i="68"/>
  <c r="N176" i="68" s="1"/>
  <c r="C129" i="68"/>
  <c r="C177" i="68" s="1"/>
  <c r="G129" i="68"/>
  <c r="G177" i="68" s="1"/>
  <c r="K129" i="68"/>
  <c r="K177" i="68" s="1"/>
  <c r="O129" i="68"/>
  <c r="D131" i="68"/>
  <c r="H131" i="68"/>
  <c r="L131" i="68"/>
  <c r="P131" i="68"/>
  <c r="E132" i="68"/>
  <c r="I132" i="68"/>
  <c r="I180" i="68" s="1"/>
  <c r="M132" i="68"/>
  <c r="Q132" i="68"/>
  <c r="F133" i="68"/>
  <c r="J133" i="68"/>
  <c r="N133" i="68"/>
  <c r="L130" i="44"/>
  <c r="L124" i="44" s="1"/>
  <c r="M148" i="44"/>
  <c r="M143" i="44" s="1"/>
  <c r="O148" i="44"/>
  <c r="G161" i="44"/>
  <c r="N161" i="44"/>
  <c r="B161" i="45"/>
  <c r="J124" i="45"/>
  <c r="H161" i="45"/>
  <c r="O143" i="45"/>
  <c r="C143" i="45"/>
  <c r="O161" i="45"/>
  <c r="K161" i="45"/>
  <c r="P30" i="45"/>
  <c r="O30" i="45"/>
  <c r="B43" i="47"/>
  <c r="M130" i="47"/>
  <c r="M136" i="50"/>
  <c r="E148" i="47"/>
  <c r="M161" i="47"/>
  <c r="D111" i="47"/>
  <c r="D113" i="50"/>
  <c r="N148" i="47"/>
  <c r="N154" i="50"/>
  <c r="H111" i="47"/>
  <c r="P81" i="47"/>
  <c r="N62" i="47"/>
  <c r="J49" i="47"/>
  <c r="F161" i="47"/>
  <c r="E87" i="47"/>
  <c r="H43" i="47"/>
  <c r="N130" i="54"/>
  <c r="N124" i="54" s="1"/>
  <c r="J87" i="54"/>
  <c r="Q3" i="54"/>
  <c r="C143" i="54"/>
  <c r="C148" i="55"/>
  <c r="C143" i="55" s="1"/>
  <c r="G124" i="55"/>
  <c r="H143" i="55"/>
  <c r="N49" i="55"/>
  <c r="N43" i="55" s="1"/>
  <c r="E130" i="57"/>
  <c r="E124" i="57" s="1"/>
  <c r="K9" i="57"/>
  <c r="K3" i="57" s="1"/>
  <c r="K16" i="60"/>
  <c r="O87" i="57"/>
  <c r="I87" i="57"/>
  <c r="M162" i="60"/>
  <c r="L47" i="60"/>
  <c r="C146" i="60"/>
  <c r="O391" i="72"/>
  <c r="O336" i="72"/>
  <c r="O390" i="72" s="1"/>
  <c r="G391" i="72"/>
  <c r="G336" i="72"/>
  <c r="N389" i="72"/>
  <c r="O332" i="72"/>
  <c r="O387" i="72"/>
  <c r="G387" i="72"/>
  <c r="G332" i="72"/>
  <c r="K162" i="60"/>
  <c r="N398" i="71"/>
  <c r="N343" i="71"/>
  <c r="N397" i="71" s="1"/>
  <c r="J343" i="71"/>
  <c r="J397" i="71" s="1"/>
  <c r="J398" i="71"/>
  <c r="F398" i="71"/>
  <c r="F343" i="71"/>
  <c r="F397" i="71" s="1"/>
  <c r="K395" i="71"/>
  <c r="K340" i="71"/>
  <c r="K394" i="71" s="1"/>
  <c r="H150" i="60"/>
  <c r="H148" i="57"/>
  <c r="H143" i="57" s="1"/>
  <c r="N391" i="71"/>
  <c r="N336" i="71"/>
  <c r="F391" i="71"/>
  <c r="F336" i="71"/>
  <c r="F390" i="71" s="1"/>
  <c r="J389" i="71"/>
  <c r="M387" i="71"/>
  <c r="M332" i="71"/>
  <c r="E387" i="71"/>
  <c r="E332" i="71"/>
  <c r="M144" i="60"/>
  <c r="E144" i="60"/>
  <c r="O357" i="70"/>
  <c r="L408" i="70"/>
  <c r="L350" i="70"/>
  <c r="L407" i="70" s="1"/>
  <c r="D408" i="70"/>
  <c r="D350" i="70"/>
  <c r="D407" i="70" s="1"/>
  <c r="O406" i="70"/>
  <c r="G406" i="70"/>
  <c r="L404" i="70"/>
  <c r="L346" i="70"/>
  <c r="D346" i="70"/>
  <c r="D404" i="70"/>
  <c r="J343" i="70"/>
  <c r="J401" i="70"/>
  <c r="D415" i="69"/>
  <c r="D357" i="69"/>
  <c r="D414" i="69" s="1"/>
  <c r="F412" i="69"/>
  <c r="F354" i="69"/>
  <c r="F411" i="69" s="1"/>
  <c r="M350" i="69"/>
  <c r="M407" i="69" s="1"/>
  <c r="M408" i="69"/>
  <c r="P406" i="69"/>
  <c r="H111" i="60"/>
  <c r="M346" i="69"/>
  <c r="M404" i="69"/>
  <c r="J106" i="60"/>
  <c r="P444" i="68"/>
  <c r="P516" i="68" s="1"/>
  <c r="G437" i="68"/>
  <c r="G509" i="68" s="1"/>
  <c r="G510" i="68"/>
  <c r="M429" i="68"/>
  <c r="M502" i="68"/>
  <c r="E429" i="68"/>
  <c r="E502" i="68"/>
  <c r="P426" i="68"/>
  <c r="H426" i="68"/>
  <c r="M357" i="67"/>
  <c r="E357" i="67"/>
  <c r="J354" i="67"/>
  <c r="J411" i="67" s="1"/>
  <c r="J412" i="67"/>
  <c r="P66" i="60"/>
  <c r="L404" i="67"/>
  <c r="L346" i="67"/>
  <c r="M343" i="67"/>
  <c r="E343" i="67"/>
  <c r="E415" i="66"/>
  <c r="E357" i="66"/>
  <c r="E414" i="66" s="1"/>
  <c r="P412" i="66"/>
  <c r="P354" i="66"/>
  <c r="P411" i="66" s="1"/>
  <c r="J350" i="66"/>
  <c r="L49" i="57"/>
  <c r="L43" i="57" s="1"/>
  <c r="N404" i="66"/>
  <c r="N346" i="66"/>
  <c r="F404" i="66"/>
  <c r="F346" i="66"/>
  <c r="D412" i="65"/>
  <c r="D354" i="65"/>
  <c r="L350" i="65"/>
  <c r="H30" i="57"/>
  <c r="H24" i="57" s="1"/>
  <c r="P28" i="60"/>
  <c r="L404" i="65"/>
  <c r="L346" i="65"/>
  <c r="P457" i="64"/>
  <c r="P393" i="64"/>
  <c r="P456" i="64" s="1"/>
  <c r="H457" i="64"/>
  <c r="H393" i="64"/>
  <c r="H456" i="64" s="1"/>
  <c r="M386" i="64"/>
  <c r="D447" i="64"/>
  <c r="K381" i="64"/>
  <c r="C384" i="72"/>
  <c r="C408" i="69"/>
  <c r="C350" i="69"/>
  <c r="I372" i="72"/>
  <c r="I318" i="72"/>
  <c r="O317" i="72"/>
  <c r="O371" i="72"/>
  <c r="G317" i="72"/>
  <c r="G371" i="72"/>
  <c r="O148" i="55"/>
  <c r="O143" i="55" s="1"/>
  <c r="O150" i="59"/>
  <c r="G148" i="55"/>
  <c r="G143" i="55" s="1"/>
  <c r="G150" i="59"/>
  <c r="M148" i="55"/>
  <c r="M143" i="55" s="1"/>
  <c r="E148" i="55"/>
  <c r="E143" i="55" s="1"/>
  <c r="H319" i="70"/>
  <c r="H339" i="70"/>
  <c r="N330" i="70"/>
  <c r="F330" i="70"/>
  <c r="N396" i="69"/>
  <c r="N339" i="69"/>
  <c r="N319" i="69"/>
  <c r="F339" i="69"/>
  <c r="F396" i="69"/>
  <c r="F319" i="69"/>
  <c r="L387" i="69"/>
  <c r="L330" i="69"/>
  <c r="D387" i="69"/>
  <c r="D330" i="69"/>
  <c r="D310" i="69"/>
  <c r="Q413" i="68"/>
  <c r="E413" i="68"/>
  <c r="E485" i="68"/>
  <c r="L410" i="68"/>
  <c r="L385" i="68"/>
  <c r="H409" i="68"/>
  <c r="K381" i="68"/>
  <c r="K406" i="68"/>
  <c r="H331" i="67"/>
  <c r="L327" i="67"/>
  <c r="H328" i="67"/>
  <c r="N325" i="67"/>
  <c r="N305" i="67"/>
  <c r="J331" i="66"/>
  <c r="Q327" i="66"/>
  <c r="D324" i="66"/>
  <c r="H335" i="65"/>
  <c r="E331" i="65"/>
  <c r="Q325" i="65"/>
  <c r="Q305" i="65"/>
  <c r="I305" i="65"/>
  <c r="I324" i="65" s="1"/>
  <c r="I325" i="65"/>
  <c r="N375" i="64"/>
  <c r="O431" i="64"/>
  <c r="F339" i="64"/>
  <c r="F361" i="64"/>
  <c r="C318" i="71"/>
  <c r="C372" i="71"/>
  <c r="C396" i="68"/>
  <c r="C403" i="68"/>
  <c r="C378" i="68"/>
  <c r="P286" i="71"/>
  <c r="H323" i="71"/>
  <c r="H286" i="71"/>
  <c r="F148" i="54"/>
  <c r="F143" i="54" s="1"/>
  <c r="F150" i="58"/>
  <c r="L148" i="54"/>
  <c r="L143" i="54" s="1"/>
  <c r="D148" i="54"/>
  <c r="D143" i="54" s="1"/>
  <c r="J293" i="70"/>
  <c r="L369" i="69"/>
  <c r="N368" i="69"/>
  <c r="F368" i="69"/>
  <c r="L289" i="69"/>
  <c r="D328" i="69"/>
  <c r="D289" i="69"/>
  <c r="D327" i="69" s="1"/>
  <c r="J286" i="69"/>
  <c r="F361" i="68"/>
  <c r="J357" i="68"/>
  <c r="J405" i="68" s="1"/>
  <c r="N297" i="67"/>
  <c r="F297" i="67"/>
  <c r="J286" i="67"/>
  <c r="N300" i="66"/>
  <c r="N377" i="66"/>
  <c r="F300" i="66"/>
  <c r="J327" i="66"/>
  <c r="N30" i="54"/>
  <c r="N24" i="54" s="1"/>
  <c r="P293" i="65"/>
  <c r="H293" i="65"/>
  <c r="P289" i="65"/>
  <c r="P327" i="65" s="1"/>
  <c r="H289" i="65"/>
  <c r="H327" i="65" s="1"/>
  <c r="F24" i="54"/>
  <c r="C297" i="66"/>
  <c r="I162" i="60"/>
  <c r="K146" i="60"/>
  <c r="E47" i="60"/>
  <c r="K28" i="60"/>
  <c r="G343" i="72"/>
  <c r="G397" i="72" s="1"/>
  <c r="G398" i="72"/>
  <c r="E389" i="72"/>
  <c r="J164" i="60"/>
  <c r="N162" i="60"/>
  <c r="F162" i="60"/>
  <c r="E343" i="71"/>
  <c r="E397" i="71" s="1"/>
  <c r="E398" i="71"/>
  <c r="H387" i="71"/>
  <c r="H332" i="71"/>
  <c r="P330" i="71"/>
  <c r="P385" i="71"/>
  <c r="H144" i="60"/>
  <c r="N415" i="70"/>
  <c r="N357" i="70"/>
  <c r="N414" i="70" s="1"/>
  <c r="J415" i="70"/>
  <c r="J357" i="70"/>
  <c r="J414" i="70" s="1"/>
  <c r="F415" i="70"/>
  <c r="F357" i="70"/>
  <c r="F414" i="70" s="1"/>
  <c r="L412" i="70"/>
  <c r="L354" i="70"/>
  <c r="L411" i="70" s="1"/>
  <c r="D412" i="70"/>
  <c r="D354" i="70"/>
  <c r="D411" i="70" s="1"/>
  <c r="N406" i="70"/>
  <c r="O346" i="70"/>
  <c r="O404" i="70"/>
  <c r="G346" i="70"/>
  <c r="G404" i="70"/>
  <c r="Q401" i="70"/>
  <c r="Q343" i="70"/>
  <c r="I401" i="70"/>
  <c r="I343" i="70"/>
  <c r="O415" i="69"/>
  <c r="O357" i="69"/>
  <c r="O414" i="69" s="1"/>
  <c r="L350" i="69"/>
  <c r="L408" i="69"/>
  <c r="D408" i="69"/>
  <c r="D350" i="69"/>
  <c r="P109" i="60"/>
  <c r="H109" i="60"/>
  <c r="I106" i="60"/>
  <c r="E401" i="69"/>
  <c r="E343" i="69"/>
  <c r="L514" i="68"/>
  <c r="L441" i="68"/>
  <c r="L513" i="68" s="1"/>
  <c r="P429" i="68"/>
  <c r="P502" i="68"/>
  <c r="D85" i="60"/>
  <c r="O426" i="68"/>
  <c r="G426" i="68"/>
  <c r="L357" i="67"/>
  <c r="L350" i="67"/>
  <c r="K404" i="67"/>
  <c r="K346" i="67"/>
  <c r="H357" i="66"/>
  <c r="H414" i="66" s="1"/>
  <c r="H415" i="66"/>
  <c r="Q350" i="66"/>
  <c r="M404" i="66"/>
  <c r="M346" i="66"/>
  <c r="N24" i="57"/>
  <c r="N396" i="64"/>
  <c r="F396" i="64"/>
  <c r="N389" i="64"/>
  <c r="N452" i="64" s="1"/>
  <c r="N454" i="64"/>
  <c r="L389" i="64"/>
  <c r="D389" i="64"/>
  <c r="J9" i="57"/>
  <c r="J3" i="57" s="1"/>
  <c r="K447" i="64"/>
  <c r="C336" i="72"/>
  <c r="C390" i="72" s="1"/>
  <c r="C386" i="71"/>
  <c r="C85" i="60"/>
  <c r="C350" i="66"/>
  <c r="P327" i="72"/>
  <c r="H327" i="72"/>
  <c r="N326" i="72"/>
  <c r="N380" i="72"/>
  <c r="N307" i="72"/>
  <c r="F380" i="72"/>
  <c r="F326" i="72"/>
  <c r="F307" i="72"/>
  <c r="P321" i="72"/>
  <c r="H321" i="72"/>
  <c r="N374" i="72"/>
  <c r="N320" i="72"/>
  <c r="F374" i="72"/>
  <c r="F320" i="72"/>
  <c r="L373" i="72"/>
  <c r="L300" i="72"/>
  <c r="L319" i="72"/>
  <c r="D373" i="72"/>
  <c r="D300" i="72"/>
  <c r="D319" i="72"/>
  <c r="F371" i="72"/>
  <c r="F317" i="72"/>
  <c r="K315" i="72"/>
  <c r="K296" i="72"/>
  <c r="J307" i="71"/>
  <c r="J326" i="71"/>
  <c r="J380" i="71"/>
  <c r="J304" i="71"/>
  <c r="J324" i="71"/>
  <c r="J148" i="55"/>
  <c r="J143" i="55" s="1"/>
  <c r="J150" i="59"/>
  <c r="P317" i="71"/>
  <c r="P371" i="71"/>
  <c r="H371" i="71"/>
  <c r="H317" i="71"/>
  <c r="O314" i="71"/>
  <c r="O312" i="71"/>
  <c r="G312" i="71"/>
  <c r="M333" i="70"/>
  <c r="K312" i="70"/>
  <c r="K332" i="70"/>
  <c r="O328" i="70"/>
  <c r="O308" i="70"/>
  <c r="G328" i="70"/>
  <c r="G308" i="70"/>
  <c r="G327" i="70" s="1"/>
  <c r="I388" i="69"/>
  <c r="I331" i="69"/>
  <c r="O105" i="55"/>
  <c r="J423" i="68"/>
  <c r="P422" i="68"/>
  <c r="P494" i="68"/>
  <c r="H422" i="68"/>
  <c r="H494" i="68"/>
  <c r="N396" i="68"/>
  <c r="N421" i="68"/>
  <c r="F421" i="68"/>
  <c r="F396" i="68"/>
  <c r="L485" i="68"/>
  <c r="L413" i="68"/>
  <c r="H413" i="68"/>
  <c r="O385" i="68"/>
  <c r="O410" i="68"/>
  <c r="G385" i="68"/>
  <c r="G410" i="68"/>
  <c r="F381" i="68"/>
  <c r="F406" i="68"/>
  <c r="E81" i="55"/>
  <c r="L316" i="67"/>
  <c r="D336" i="67"/>
  <c r="D316" i="67"/>
  <c r="L330" i="67"/>
  <c r="L310" i="67"/>
  <c r="D330" i="67"/>
  <c r="D310" i="67"/>
  <c r="I62" i="55"/>
  <c r="L308" i="66"/>
  <c r="L327" i="66" s="1"/>
  <c r="L328" i="66"/>
  <c r="H327" i="66"/>
  <c r="E326" i="66"/>
  <c r="O324" i="66"/>
  <c r="N333" i="65"/>
  <c r="L332" i="65"/>
  <c r="H331" i="65"/>
  <c r="D330" i="65"/>
  <c r="D324" i="65"/>
  <c r="F373" i="64"/>
  <c r="F351" i="64"/>
  <c r="N432" i="64"/>
  <c r="N347" i="64"/>
  <c r="N369" i="64"/>
  <c r="M3" i="55"/>
  <c r="C298" i="71"/>
  <c r="C326" i="70"/>
  <c r="C414" i="68"/>
  <c r="C486" i="68"/>
  <c r="C389" i="68"/>
  <c r="C328" i="67"/>
  <c r="C308" i="67"/>
  <c r="C327" i="67" s="1"/>
  <c r="C333" i="66"/>
  <c r="C325" i="65"/>
  <c r="C305" i="65"/>
  <c r="K286" i="72"/>
  <c r="O355" i="72"/>
  <c r="O282" i="72"/>
  <c r="O354" i="72" s="1"/>
  <c r="G355" i="72"/>
  <c r="G282" i="72"/>
  <c r="G354" i="72" s="1"/>
  <c r="K276" i="72"/>
  <c r="O289" i="71"/>
  <c r="O362" i="71"/>
  <c r="G362" i="71"/>
  <c r="G289" i="71"/>
  <c r="M377" i="70"/>
  <c r="M300" i="70"/>
  <c r="E300" i="70"/>
  <c r="K297" i="70"/>
  <c r="Q286" i="70"/>
  <c r="O365" i="68"/>
  <c r="G365" i="68"/>
  <c r="G461" i="68" s="1"/>
  <c r="G462" i="68"/>
  <c r="G333" i="66"/>
  <c r="M293" i="66"/>
  <c r="E293" i="66"/>
  <c r="M330" i="66"/>
  <c r="E330" i="66"/>
  <c r="M289" i="66"/>
  <c r="M327" i="66" s="1"/>
  <c r="E289" i="66"/>
  <c r="E327" i="66" s="1"/>
  <c r="K43" i="54"/>
  <c r="O330" i="64"/>
  <c r="O323" i="64" s="1"/>
  <c r="G330" i="64"/>
  <c r="G372" i="64" s="1"/>
  <c r="H321" i="64"/>
  <c r="H363" i="64" s="1"/>
  <c r="C354" i="68"/>
  <c r="E162" i="60"/>
  <c r="Q109" i="60"/>
  <c r="C28" i="60"/>
  <c r="F398" i="72"/>
  <c r="F343" i="72"/>
  <c r="F397" i="72" s="1"/>
  <c r="L334" i="72"/>
  <c r="L388" i="72" s="1"/>
  <c r="L389" i="72"/>
  <c r="D166" i="60"/>
  <c r="I161" i="57"/>
  <c r="D398" i="71"/>
  <c r="D343" i="71"/>
  <c r="D397" i="71" s="1"/>
  <c r="Q340" i="71"/>
  <c r="Q394" i="71" s="1"/>
  <c r="Q395" i="71"/>
  <c r="I340" i="71"/>
  <c r="I394" i="71" s="1"/>
  <c r="I395" i="71"/>
  <c r="L336" i="71"/>
  <c r="L391" i="71"/>
  <c r="D391" i="71"/>
  <c r="D336" i="71"/>
  <c r="D390" i="71" s="1"/>
  <c r="H148" i="60"/>
  <c r="D389" i="71"/>
  <c r="Q357" i="70"/>
  <c r="I415" i="70"/>
  <c r="I357" i="70"/>
  <c r="I414" i="70" s="1"/>
  <c r="L130" i="57"/>
  <c r="L124" i="57" s="1"/>
  <c r="L132" i="60"/>
  <c r="J408" i="70"/>
  <c r="J350" i="70"/>
  <c r="J407" i="70" s="1"/>
  <c r="Q406" i="70"/>
  <c r="I406" i="70"/>
  <c r="N128" i="60"/>
  <c r="F128" i="60"/>
  <c r="L125" i="60"/>
  <c r="D125" i="60"/>
  <c r="J415" i="69"/>
  <c r="J357" i="69"/>
  <c r="J414" i="69" s="1"/>
  <c r="F406" i="69"/>
  <c r="K109" i="60"/>
  <c r="P106" i="60"/>
  <c r="L401" i="69"/>
  <c r="L343" i="69"/>
  <c r="N517" i="68"/>
  <c r="N444" i="68"/>
  <c r="N516" i="68" s="1"/>
  <c r="J517" i="68"/>
  <c r="J444" i="68"/>
  <c r="J516" i="68" s="1"/>
  <c r="F444" i="68"/>
  <c r="F516" i="68" s="1"/>
  <c r="M510" i="68"/>
  <c r="M437" i="68"/>
  <c r="M509" i="68" s="1"/>
  <c r="E510" i="68"/>
  <c r="E437" i="68"/>
  <c r="E509" i="68" s="1"/>
  <c r="M87" i="57"/>
  <c r="K429" i="68"/>
  <c r="K502" i="68"/>
  <c r="N426" i="68"/>
  <c r="F426" i="68"/>
  <c r="K357" i="67"/>
  <c r="L412" i="67"/>
  <c r="L354" i="67"/>
  <c r="L411" i="67" s="1"/>
  <c r="E68" i="57"/>
  <c r="E62" i="57" s="1"/>
  <c r="G350" i="67"/>
  <c r="Q348" i="67"/>
  <c r="I348" i="67"/>
  <c r="N404" i="67"/>
  <c r="N346" i="67"/>
  <c r="F404" i="67"/>
  <c r="F346" i="67"/>
  <c r="K343" i="67"/>
  <c r="K415" i="66"/>
  <c r="K357" i="66"/>
  <c r="K414" i="66" s="1"/>
  <c r="L346" i="66"/>
  <c r="L404" i="66"/>
  <c r="D346" i="66"/>
  <c r="D404" i="66"/>
  <c r="J357" i="65"/>
  <c r="J354" i="65"/>
  <c r="J411" i="65" s="1"/>
  <c r="N350" i="65"/>
  <c r="F350" i="65"/>
  <c r="N403" i="65"/>
  <c r="M343" i="65"/>
  <c r="E343" i="65"/>
  <c r="Q396" i="64"/>
  <c r="I396" i="64"/>
  <c r="N457" i="64"/>
  <c r="N393" i="64"/>
  <c r="N456" i="64" s="1"/>
  <c r="F457" i="64"/>
  <c r="F393" i="64"/>
  <c r="F456" i="64" s="1"/>
  <c r="O386" i="64"/>
  <c r="F7" i="60"/>
  <c r="C166" i="60"/>
  <c r="C385" i="71"/>
  <c r="C330" i="71"/>
  <c r="C406" i="70"/>
  <c r="C348" i="70"/>
  <c r="C405" i="70" s="1"/>
  <c r="C109" i="60"/>
  <c r="C403" i="65"/>
  <c r="H304" i="72"/>
  <c r="H324" i="72"/>
  <c r="N323" i="72"/>
  <c r="F304" i="72"/>
  <c r="F323" i="72"/>
  <c r="O373" i="72"/>
  <c r="O319" i="72"/>
  <c r="O300" i="72"/>
  <c r="G300" i="72"/>
  <c r="G319" i="72"/>
  <c r="G373" i="72"/>
  <c r="N296" i="72"/>
  <c r="N315" i="72"/>
  <c r="F296" i="72"/>
  <c r="F315" i="72"/>
  <c r="I325" i="71"/>
  <c r="G300" i="71"/>
  <c r="N396" i="70"/>
  <c r="N319" i="70"/>
  <c r="N339" i="70"/>
  <c r="F319" i="70"/>
  <c r="F396" i="70"/>
  <c r="F339" i="70"/>
  <c r="H337" i="70"/>
  <c r="J316" i="70"/>
  <c r="J336" i="70"/>
  <c r="L130" i="55"/>
  <c r="L124" i="55" s="1"/>
  <c r="J308" i="70"/>
  <c r="J327" i="70" s="1"/>
  <c r="J328" i="70"/>
  <c r="P326" i="70"/>
  <c r="H326" i="70"/>
  <c r="N305" i="70"/>
  <c r="N324" i="70" s="1"/>
  <c r="N325" i="70"/>
  <c r="F305" i="70"/>
  <c r="F324" i="70" s="1"/>
  <c r="F325" i="70"/>
  <c r="N340" i="69"/>
  <c r="P319" i="69"/>
  <c r="P396" i="69"/>
  <c r="P339" i="69"/>
  <c r="P337" i="69"/>
  <c r="F316" i="69"/>
  <c r="F336" i="69"/>
  <c r="J330" i="69"/>
  <c r="J387" i="69"/>
  <c r="F111" i="55"/>
  <c r="F105" i="55" s="1"/>
  <c r="P326" i="69"/>
  <c r="H326" i="69"/>
  <c r="N325" i="69"/>
  <c r="N305" i="69"/>
  <c r="D393" i="68"/>
  <c r="D418" i="68"/>
  <c r="N385" i="68"/>
  <c r="N410" i="68"/>
  <c r="J410" i="68"/>
  <c r="H87" i="55"/>
  <c r="K87" i="55"/>
  <c r="K383" i="68" s="1"/>
  <c r="D403" i="68"/>
  <c r="K316" i="67"/>
  <c r="K336" i="67"/>
  <c r="N331" i="67"/>
  <c r="J331" i="67"/>
  <c r="Q68" i="55"/>
  <c r="Q62" i="55" s="1"/>
  <c r="F327" i="67"/>
  <c r="M396" i="66"/>
  <c r="M339" i="66"/>
  <c r="E396" i="66"/>
  <c r="E339" i="66"/>
  <c r="L332" i="66"/>
  <c r="D312" i="66"/>
  <c r="D332" i="66"/>
  <c r="O49" i="55"/>
  <c r="O43" i="55" s="1"/>
  <c r="G49" i="55"/>
  <c r="G43" i="55" s="1"/>
  <c r="N325" i="66"/>
  <c r="O332" i="65"/>
  <c r="O312" i="65"/>
  <c r="G332" i="65"/>
  <c r="G312" i="65"/>
  <c r="L328" i="65"/>
  <c r="H328" i="65"/>
  <c r="J440" i="64"/>
  <c r="J377" i="64"/>
  <c r="P354" i="64"/>
  <c r="P376" i="64"/>
  <c r="L375" i="64"/>
  <c r="M347" i="64"/>
  <c r="M369" i="64"/>
  <c r="M432" i="64"/>
  <c r="E432" i="64"/>
  <c r="E347" i="64"/>
  <c r="E369" i="64"/>
  <c r="H361" i="64"/>
  <c r="H339" i="64"/>
  <c r="C372" i="72"/>
  <c r="C318" i="72"/>
  <c r="C305" i="70"/>
  <c r="C312" i="66"/>
  <c r="N286" i="72"/>
  <c r="F286" i="72"/>
  <c r="J355" i="72"/>
  <c r="J282" i="72"/>
  <c r="P166" i="54"/>
  <c r="P161" i="54" s="1"/>
  <c r="P168" i="58"/>
  <c r="N362" i="71"/>
  <c r="N289" i="71"/>
  <c r="F289" i="71"/>
  <c r="F362" i="71"/>
  <c r="N286" i="71"/>
  <c r="F286" i="71"/>
  <c r="J148" i="54"/>
  <c r="J143" i="54" s="1"/>
  <c r="J150" i="58"/>
  <c r="J297" i="70"/>
  <c r="L130" i="54"/>
  <c r="L124" i="54" s="1"/>
  <c r="J105" i="54"/>
  <c r="L297" i="69"/>
  <c r="J113" i="58"/>
  <c r="H113" i="58"/>
  <c r="H111" i="54"/>
  <c r="H105" i="54" s="1"/>
  <c r="P325" i="69"/>
  <c r="D105" i="54"/>
  <c r="L361" i="68"/>
  <c r="D361" i="68"/>
  <c r="P354" i="68"/>
  <c r="H354" i="68"/>
  <c r="D68" i="54"/>
  <c r="D62" i="54" s="1"/>
  <c r="J68" i="54"/>
  <c r="J62" i="54" s="1"/>
  <c r="L286" i="67"/>
  <c r="D297" i="66"/>
  <c r="P49" i="54"/>
  <c r="P43" i="54" s="1"/>
  <c r="H49" i="54"/>
  <c r="H43" i="54" s="1"/>
  <c r="J286" i="66"/>
  <c r="N297" i="65"/>
  <c r="F297" i="65"/>
  <c r="J330" i="64"/>
  <c r="P9" i="54"/>
  <c r="P3" i="54" s="1"/>
  <c r="P12" i="58"/>
  <c r="H9" i="54"/>
  <c r="H3" i="54" s="1"/>
  <c r="F318" i="64"/>
  <c r="C300" i="70"/>
  <c r="C377" i="70"/>
  <c r="C286" i="69"/>
  <c r="C324" i="69" s="1"/>
  <c r="C293" i="65"/>
  <c r="C291" i="65" s="1"/>
  <c r="H168" i="60"/>
  <c r="H166" i="57"/>
  <c r="H161" i="57" s="1"/>
  <c r="P162" i="60"/>
  <c r="D162" i="60"/>
  <c r="N340" i="71"/>
  <c r="N394" i="71" s="1"/>
  <c r="N396" i="71"/>
  <c r="F340" i="71"/>
  <c r="F394" i="71" s="1"/>
  <c r="F396" i="71"/>
  <c r="H395" i="71"/>
  <c r="H340" i="71"/>
  <c r="H394" i="71" s="1"/>
  <c r="O148" i="60"/>
  <c r="K389" i="71"/>
  <c r="N385" i="71"/>
  <c r="N330" i="71"/>
  <c r="I350" i="70"/>
  <c r="I407" i="70" s="1"/>
  <c r="I408" i="70"/>
  <c r="M346" i="70"/>
  <c r="M404" i="70"/>
  <c r="Q415" i="69"/>
  <c r="Q357" i="69"/>
  <c r="Q414" i="69" s="1"/>
  <c r="M415" i="69"/>
  <c r="M357" i="69"/>
  <c r="M414" i="69" s="1"/>
  <c r="Q111" i="57"/>
  <c r="Q105" i="57" s="1"/>
  <c r="I111" i="57"/>
  <c r="I105" i="57" s="1"/>
  <c r="E111" i="57"/>
  <c r="E105" i="57" s="1"/>
  <c r="I517" i="68"/>
  <c r="I444" i="68"/>
  <c r="I516" i="68" s="1"/>
  <c r="E517" i="68"/>
  <c r="E444" i="68"/>
  <c r="E516" i="68" s="1"/>
  <c r="E426" i="68"/>
  <c r="J343" i="67"/>
  <c r="F62" i="57"/>
  <c r="O350" i="66"/>
  <c r="G350" i="66"/>
  <c r="Q354" i="65"/>
  <c r="Q411" i="65" s="1"/>
  <c r="Q412" i="65"/>
  <c r="M412" i="65"/>
  <c r="M354" i="65"/>
  <c r="M411" i="65" s="1"/>
  <c r="E412" i="65"/>
  <c r="E354" i="65"/>
  <c r="E411" i="65" s="1"/>
  <c r="E448" i="64"/>
  <c r="E384" i="64"/>
  <c r="D381" i="64"/>
  <c r="C387" i="72"/>
  <c r="C332" i="72"/>
  <c r="C336" i="71"/>
  <c r="C391" i="71"/>
  <c r="C357" i="65"/>
  <c r="J371" i="71"/>
  <c r="J317" i="71"/>
  <c r="Q404" i="68"/>
  <c r="I404" i="68"/>
  <c r="H339" i="66"/>
  <c r="H319" i="66"/>
  <c r="H396" i="66"/>
  <c r="G326" i="66"/>
  <c r="I325" i="66"/>
  <c r="I305" i="66"/>
  <c r="I324" i="66" s="1"/>
  <c r="E43" i="55"/>
  <c r="L326" i="65"/>
  <c r="D326" i="65"/>
  <c r="F325" i="65"/>
  <c r="F305" i="65"/>
  <c r="M377" i="64"/>
  <c r="E377" i="64"/>
  <c r="J374" i="64"/>
  <c r="M130" i="54"/>
  <c r="M124" i="54" s="1"/>
  <c r="Q377" i="69"/>
  <c r="Q300" i="69"/>
  <c r="M300" i="69"/>
  <c r="M377" i="69"/>
  <c r="I377" i="69"/>
  <c r="I300" i="69"/>
  <c r="E377" i="69"/>
  <c r="E300" i="69"/>
  <c r="M370" i="69"/>
  <c r="M293" i="69"/>
  <c r="M289" i="67"/>
  <c r="O286" i="67"/>
  <c r="L144" i="50"/>
  <c r="O172" i="60"/>
  <c r="O166" i="57"/>
  <c r="O161" i="57" s="1"/>
  <c r="L332" i="72"/>
  <c r="L387" i="72"/>
  <c r="N332" i="71"/>
  <c r="N387" i="71"/>
  <c r="O125" i="60"/>
  <c r="K412" i="69"/>
  <c r="K354" i="69"/>
  <c r="K411" i="69" s="1"/>
  <c r="F514" i="68"/>
  <c r="F441" i="68"/>
  <c r="F513" i="68" s="1"/>
  <c r="N357" i="67"/>
  <c r="J357" i="67"/>
  <c r="F357" i="67"/>
  <c r="G354" i="67"/>
  <c r="G411" i="67" s="1"/>
  <c r="G412" i="67"/>
  <c r="J343" i="66"/>
  <c r="E357" i="65"/>
  <c r="L374" i="72"/>
  <c r="L320" i="72"/>
  <c r="F300" i="72"/>
  <c r="F373" i="72"/>
  <c r="F319" i="72"/>
  <c r="M308" i="70"/>
  <c r="M327" i="70" s="1"/>
  <c r="M328" i="70"/>
  <c r="Q305" i="70"/>
  <c r="Q325" i="70"/>
  <c r="E305" i="70"/>
  <c r="E325" i="70"/>
  <c r="I340" i="69"/>
  <c r="O339" i="69"/>
  <c r="O319" i="69"/>
  <c r="O396" i="69"/>
  <c r="M316" i="69"/>
  <c r="M336" i="69"/>
  <c r="M419" i="68"/>
  <c r="K418" i="68"/>
  <c r="K393" i="68"/>
  <c r="M484" i="68"/>
  <c r="M412" i="68"/>
  <c r="E484" i="68"/>
  <c r="E412" i="68"/>
  <c r="K411" i="68"/>
  <c r="I87" i="55"/>
  <c r="E385" i="68"/>
  <c r="E410" i="68"/>
  <c r="K340" i="67"/>
  <c r="J336" i="67"/>
  <c r="J316" i="67"/>
  <c r="Q334" i="67"/>
  <c r="I334" i="67"/>
  <c r="O333" i="67"/>
  <c r="G333" i="67"/>
  <c r="I332" i="67"/>
  <c r="I312" i="67"/>
  <c r="L337" i="66"/>
  <c r="Q316" i="65"/>
  <c r="Q310" i="65" s="1"/>
  <c r="Q336" i="65"/>
  <c r="H333" i="65"/>
  <c r="Q342" i="64"/>
  <c r="Q364" i="64"/>
  <c r="E342" i="64"/>
  <c r="E363" i="64" s="1"/>
  <c r="E364" i="64"/>
  <c r="E276" i="72"/>
  <c r="E289" i="71"/>
  <c r="E362" i="71"/>
  <c r="E286" i="71"/>
  <c r="Q353" i="71"/>
  <c r="I353" i="71"/>
  <c r="E353" i="71"/>
  <c r="O289" i="70"/>
  <c r="E289" i="69"/>
  <c r="K286" i="69"/>
  <c r="Q43" i="54"/>
  <c r="M286" i="66"/>
  <c r="G30" i="54"/>
  <c r="G24" i="54" s="1"/>
  <c r="I293" i="65"/>
  <c r="I289" i="65"/>
  <c r="M326" i="65"/>
  <c r="O286" i="65"/>
  <c r="O324" i="65" s="1"/>
  <c r="K326" i="64"/>
  <c r="K410" i="64" s="1"/>
  <c r="K411" i="64"/>
  <c r="D164" i="50"/>
  <c r="N168" i="60"/>
  <c r="N166" i="57"/>
  <c r="N161" i="57" s="1"/>
  <c r="K166" i="60"/>
  <c r="G398" i="71"/>
  <c r="G343" i="71"/>
  <c r="G397" i="71" s="1"/>
  <c r="J412" i="70"/>
  <c r="J354" i="70"/>
  <c r="J411" i="70" s="1"/>
  <c r="N109" i="60"/>
  <c r="J404" i="69"/>
  <c r="J346" i="69"/>
  <c r="O106" i="60"/>
  <c r="G400" i="69"/>
  <c r="D510" i="68"/>
  <c r="D437" i="68"/>
  <c r="D509" i="68" s="1"/>
  <c r="D433" i="68"/>
  <c r="J350" i="67"/>
  <c r="I412" i="66"/>
  <c r="I354" i="66"/>
  <c r="M49" i="57"/>
  <c r="M43" i="57" s="1"/>
  <c r="E296" i="72"/>
  <c r="E314" i="72" s="1"/>
  <c r="E315" i="72"/>
  <c r="N327" i="71"/>
  <c r="F327" i="71"/>
  <c r="K340" i="70"/>
  <c r="I319" i="70"/>
  <c r="I339" i="70"/>
  <c r="I396" i="70"/>
  <c r="E339" i="70"/>
  <c r="E319" i="70"/>
  <c r="Q325" i="69"/>
  <c r="Q305" i="69"/>
  <c r="I324" i="69"/>
  <c r="L381" i="68"/>
  <c r="L406" i="68"/>
  <c r="H381" i="68"/>
  <c r="H406" i="68"/>
  <c r="J68" i="55"/>
  <c r="J62" i="55" s="1"/>
  <c r="M328" i="67"/>
  <c r="M308" i="67"/>
  <c r="Q326" i="67"/>
  <c r="I326" i="67"/>
  <c r="O325" i="67"/>
  <c r="O305" i="67"/>
  <c r="O334" i="66"/>
  <c r="G334" i="66"/>
  <c r="O308" i="65"/>
  <c r="O328" i="65"/>
  <c r="J9" i="55"/>
  <c r="J3" i="55" s="1"/>
  <c r="F366" i="64"/>
  <c r="Q168" i="58"/>
  <c r="Q166" i="54"/>
  <c r="Q161" i="54" s="1"/>
  <c r="M355" i="72"/>
  <c r="M282" i="72"/>
  <c r="Q336" i="70"/>
  <c r="Q297" i="70"/>
  <c r="Q291" i="70" s="1"/>
  <c r="I130" i="54"/>
  <c r="I124" i="54" s="1"/>
  <c r="E333" i="70"/>
  <c r="Q130" i="54"/>
  <c r="Q124" i="54" s="1"/>
  <c r="O297" i="69"/>
  <c r="K357" i="68"/>
  <c r="G297" i="67"/>
  <c r="E68" i="54"/>
  <c r="E62" i="54" s="1"/>
  <c r="O293" i="67"/>
  <c r="Q291" i="67"/>
  <c r="M204" i="71"/>
  <c r="J165" i="70"/>
  <c r="J408" i="69"/>
  <c r="J350" i="69"/>
  <c r="J407" i="69" s="1"/>
  <c r="E296" i="71"/>
  <c r="E314" i="71" s="1"/>
  <c r="E315" i="71"/>
  <c r="Q143" i="55"/>
  <c r="E294" i="71"/>
  <c r="E313" i="71"/>
  <c r="K337" i="70"/>
  <c r="M316" i="70"/>
  <c r="M336" i="70"/>
  <c r="M340" i="65"/>
  <c r="E319" i="65"/>
  <c r="E340" i="65"/>
  <c r="M365" i="68"/>
  <c r="M461" i="68" s="1"/>
  <c r="M462" i="68"/>
  <c r="E300" i="65"/>
  <c r="C109" i="50"/>
  <c r="E47" i="50"/>
  <c r="Q161" i="72"/>
  <c r="I161" i="72"/>
  <c r="P162" i="50"/>
  <c r="H162" i="50"/>
  <c r="D158" i="71"/>
  <c r="D213" i="71"/>
  <c r="P205" i="71"/>
  <c r="P150" i="71"/>
  <c r="H205" i="71"/>
  <c r="H150" i="71"/>
  <c r="Q202" i="71"/>
  <c r="I202" i="71"/>
  <c r="Q165" i="70"/>
  <c r="I165" i="70"/>
  <c r="N220" i="70"/>
  <c r="N162" i="70"/>
  <c r="F220" i="70"/>
  <c r="F162" i="70"/>
  <c r="F219" i="70" s="1"/>
  <c r="N128" i="50"/>
  <c r="F128" i="50"/>
  <c r="G125" i="50"/>
  <c r="F125" i="50"/>
  <c r="I220" i="69"/>
  <c r="I162" i="69"/>
  <c r="I219" i="69" s="1"/>
  <c r="L216" i="69"/>
  <c r="L158" i="69"/>
  <c r="D158" i="69"/>
  <c r="D215" i="69" s="1"/>
  <c r="D216" i="69"/>
  <c r="M109" i="50"/>
  <c r="E109" i="50"/>
  <c r="N272" i="68"/>
  <c r="N199" i="68"/>
  <c r="N271" i="68" s="1"/>
  <c r="F199" i="68"/>
  <c r="F271" i="68" s="1"/>
  <c r="F272" i="68"/>
  <c r="H195" i="68"/>
  <c r="N85" i="50"/>
  <c r="J260" i="68"/>
  <c r="J187" i="68"/>
  <c r="Q220" i="67"/>
  <c r="Q162" i="67"/>
  <c r="Q219" i="67" s="1"/>
  <c r="I162" i="67"/>
  <c r="I219" i="67" s="1"/>
  <c r="I220" i="67"/>
  <c r="N154" i="67"/>
  <c r="N212" i="67"/>
  <c r="F212" i="67"/>
  <c r="F154" i="67"/>
  <c r="P47" i="50"/>
  <c r="H47" i="50"/>
  <c r="P165" i="65"/>
  <c r="H165" i="65"/>
  <c r="Q162" i="65"/>
  <c r="Q219" i="65" s="1"/>
  <c r="Q220" i="65"/>
  <c r="I220" i="65"/>
  <c r="I162" i="65"/>
  <c r="I219" i="65" s="1"/>
  <c r="Q158" i="65"/>
  <c r="I158" i="65"/>
  <c r="L28" i="50"/>
  <c r="H212" i="65"/>
  <c r="H154" i="65"/>
  <c r="H184" i="64"/>
  <c r="N177" i="64"/>
  <c r="N174" i="64" s="1"/>
  <c r="F177" i="64"/>
  <c r="N235" i="64"/>
  <c r="B203" i="71"/>
  <c r="B148" i="71"/>
  <c r="B212" i="69"/>
  <c r="B154" i="69"/>
  <c r="B151" i="67"/>
  <c r="B212" i="65"/>
  <c r="B154" i="65"/>
  <c r="D112" i="72"/>
  <c r="D131" i="72"/>
  <c r="K145" i="71"/>
  <c r="N125" i="71"/>
  <c r="N144" i="71"/>
  <c r="M118" i="71"/>
  <c r="M116" i="71" s="1"/>
  <c r="M137" i="71"/>
  <c r="E137" i="71"/>
  <c r="E118" i="71"/>
  <c r="Q148" i="45"/>
  <c r="I148" i="45"/>
  <c r="Q147" i="70"/>
  <c r="Q127" i="70"/>
  <c r="I127" i="70"/>
  <c r="I147" i="70"/>
  <c r="K139" i="70"/>
  <c r="Q113" i="70"/>
  <c r="Q133" i="70"/>
  <c r="M139" i="69"/>
  <c r="M196" i="69"/>
  <c r="N111" i="45"/>
  <c r="N113" i="49"/>
  <c r="K116" i="69"/>
  <c r="K136" i="69"/>
  <c r="C116" i="69"/>
  <c r="C136" i="69"/>
  <c r="M177" i="68"/>
  <c r="O143" i="68"/>
  <c r="N139" i="68"/>
  <c r="F139" i="68"/>
  <c r="K136" i="68"/>
  <c r="P127" i="66"/>
  <c r="P147" i="66"/>
  <c r="H127" i="66"/>
  <c r="I145" i="66"/>
  <c r="O116" i="66"/>
  <c r="O112" i="66" s="1"/>
  <c r="F134" i="66"/>
  <c r="Q30" i="45"/>
  <c r="J138" i="65"/>
  <c r="K113" i="65"/>
  <c r="G24" i="45"/>
  <c r="E24" i="45"/>
  <c r="P142" i="64"/>
  <c r="Q159" i="64"/>
  <c r="P158" i="64"/>
  <c r="O135" i="64"/>
  <c r="O157" i="64"/>
  <c r="I132" i="64"/>
  <c r="J127" i="64"/>
  <c r="J149" i="64"/>
  <c r="B148" i="70"/>
  <c r="B116" i="70"/>
  <c r="B135" i="70" s="1"/>
  <c r="B136" i="70"/>
  <c r="B154" i="68"/>
  <c r="F166" i="44"/>
  <c r="F161" i="44" s="1"/>
  <c r="I98" i="72"/>
  <c r="B98" i="71"/>
  <c r="I96" i="71"/>
  <c r="K99" i="70"/>
  <c r="C99" i="70"/>
  <c r="Q97" i="70"/>
  <c r="O94" i="70"/>
  <c r="G94" i="70"/>
  <c r="B94" i="70"/>
  <c r="N161" i="72"/>
  <c r="G213" i="72"/>
  <c r="G158" i="72"/>
  <c r="G212" i="72" s="1"/>
  <c r="E164" i="50"/>
  <c r="C161" i="71"/>
  <c r="C128" i="50"/>
  <c r="E214" i="69"/>
  <c r="Q106" i="50"/>
  <c r="O191" i="68"/>
  <c r="K85" i="50"/>
  <c r="O66" i="50"/>
  <c r="O49" i="47"/>
  <c r="E49" i="47"/>
  <c r="E43" i="47" s="1"/>
  <c r="M165" i="65"/>
  <c r="O177" i="64"/>
  <c r="O174" i="64" s="1"/>
  <c r="B158" i="66"/>
  <c r="M135" i="72"/>
  <c r="J118" i="71"/>
  <c r="J137" i="71"/>
  <c r="M131" i="71"/>
  <c r="M112" i="71"/>
  <c r="F146" i="70"/>
  <c r="Q130" i="45"/>
  <c r="G138" i="70"/>
  <c r="N147" i="68"/>
  <c r="M120" i="67"/>
  <c r="M118" i="67" s="1"/>
  <c r="G142" i="65"/>
  <c r="Q120" i="65"/>
  <c r="L113" i="65"/>
  <c r="E142" i="64"/>
  <c r="E164" i="64"/>
  <c r="B124" i="66"/>
  <c r="B118" i="66" s="1"/>
  <c r="P94" i="72"/>
  <c r="K94" i="71"/>
  <c r="I108" i="70"/>
  <c r="F97" i="70"/>
  <c r="F93" i="70" s="1"/>
  <c r="L94" i="70"/>
  <c r="O105" i="69"/>
  <c r="Q30" i="57"/>
  <c r="Q24" i="57" s="1"/>
  <c r="E30" i="57"/>
  <c r="E24" i="57" s="1"/>
  <c r="L343" i="65"/>
  <c r="E330" i="69"/>
  <c r="E387" i="69"/>
  <c r="F330" i="66"/>
  <c r="F310" i="66"/>
  <c r="E355" i="71"/>
  <c r="E282" i="71"/>
  <c r="E354" i="71" s="1"/>
  <c r="E276" i="71"/>
  <c r="G289" i="66"/>
  <c r="H128" i="50"/>
  <c r="P66" i="50"/>
  <c r="F28" i="50"/>
  <c r="F7" i="50"/>
  <c r="H161" i="72"/>
  <c r="K154" i="72"/>
  <c r="G166" i="47"/>
  <c r="O164" i="50"/>
  <c r="K205" i="72"/>
  <c r="K150" i="72"/>
  <c r="O162" i="50"/>
  <c r="K148" i="72"/>
  <c r="K203" i="72"/>
  <c r="C203" i="72"/>
  <c r="C148" i="72"/>
  <c r="O158" i="71"/>
  <c r="O212" i="71" s="1"/>
  <c r="O213" i="71"/>
  <c r="G213" i="71"/>
  <c r="G158" i="71"/>
  <c r="G212" i="71" s="1"/>
  <c r="O146" i="50"/>
  <c r="K150" i="71"/>
  <c r="K205" i="71"/>
  <c r="C150" i="71"/>
  <c r="C205" i="71"/>
  <c r="I158" i="70"/>
  <c r="I215" i="70" s="1"/>
  <c r="I216" i="70"/>
  <c r="J214" i="70"/>
  <c r="Q128" i="50"/>
  <c r="M212" i="70"/>
  <c r="M154" i="70"/>
  <c r="M165" i="69"/>
  <c r="P220" i="69"/>
  <c r="P162" i="69"/>
  <c r="P219" i="69" s="1"/>
  <c r="H220" i="69"/>
  <c r="H162" i="69"/>
  <c r="O216" i="69"/>
  <c r="O158" i="69"/>
  <c r="G216" i="69"/>
  <c r="G158" i="69"/>
  <c r="G215" i="69" s="1"/>
  <c r="K214" i="69"/>
  <c r="C214" i="69"/>
  <c r="L109" i="50"/>
  <c r="H212" i="69"/>
  <c r="H154" i="69"/>
  <c r="J151" i="69"/>
  <c r="J209" i="69"/>
  <c r="Q275" i="68"/>
  <c r="Q202" i="68"/>
  <c r="I202" i="68"/>
  <c r="C195" i="68"/>
  <c r="M259" i="68"/>
  <c r="E259" i="68"/>
  <c r="M66" i="50"/>
  <c r="E66" i="50"/>
  <c r="J220" i="66"/>
  <c r="J162" i="66"/>
  <c r="O158" i="66"/>
  <c r="G158" i="66"/>
  <c r="K212" i="66"/>
  <c r="K154" i="66"/>
  <c r="C154" i="66"/>
  <c r="C212" i="66"/>
  <c r="K165" i="65"/>
  <c r="H162" i="65"/>
  <c r="H219" i="65" s="1"/>
  <c r="H220" i="65"/>
  <c r="E30" i="47"/>
  <c r="E24" i="47" s="1"/>
  <c r="H158" i="65"/>
  <c r="D30" i="47"/>
  <c r="O28" i="50"/>
  <c r="K24" i="47"/>
  <c r="C212" i="65"/>
  <c r="C154" i="65"/>
  <c r="N151" i="65"/>
  <c r="F151" i="65"/>
  <c r="O184" i="64"/>
  <c r="G184" i="64"/>
  <c r="E177" i="64"/>
  <c r="M236" i="64"/>
  <c r="M172" i="64"/>
  <c r="E172" i="64"/>
  <c r="E236" i="64"/>
  <c r="N169" i="64"/>
  <c r="F169" i="64"/>
  <c r="B162" i="67"/>
  <c r="B219" i="67" s="1"/>
  <c r="B47" i="50"/>
  <c r="B7" i="50"/>
  <c r="Q142" i="72"/>
  <c r="I142" i="72"/>
  <c r="P122" i="72"/>
  <c r="P141" i="72"/>
  <c r="K135" i="72"/>
  <c r="C135" i="72"/>
  <c r="H114" i="72"/>
  <c r="H132" i="72" s="1"/>
  <c r="H133" i="72"/>
  <c r="K112" i="72"/>
  <c r="K131" i="72"/>
  <c r="C112" i="72"/>
  <c r="C131" i="72"/>
  <c r="J145" i="71"/>
  <c r="Q125" i="71"/>
  <c r="Q144" i="71"/>
  <c r="I125" i="71"/>
  <c r="I144" i="71"/>
  <c r="J139" i="71"/>
  <c r="Q138" i="71"/>
  <c r="I138" i="71"/>
  <c r="P118" i="71"/>
  <c r="P116" i="71" s="1"/>
  <c r="P137" i="71"/>
  <c r="H118" i="71"/>
  <c r="H137" i="71"/>
  <c r="P135" i="71"/>
  <c r="H135" i="71"/>
  <c r="Q148" i="70"/>
  <c r="I148" i="70"/>
  <c r="P127" i="70"/>
  <c r="P147" i="70"/>
  <c r="H127" i="70"/>
  <c r="H147" i="70"/>
  <c r="J136" i="70"/>
  <c r="J116" i="70"/>
  <c r="H146" i="69"/>
  <c r="L124" i="69"/>
  <c r="L144" i="69"/>
  <c r="N142" i="69"/>
  <c r="F142" i="69"/>
  <c r="M141" i="69"/>
  <c r="M198" i="69"/>
  <c r="E198" i="69"/>
  <c r="E141" i="69"/>
  <c r="L197" i="69"/>
  <c r="L140" i="69"/>
  <c r="L120" i="69"/>
  <c r="D120" i="69"/>
  <c r="D197" i="69"/>
  <c r="D140" i="69"/>
  <c r="N195" i="69"/>
  <c r="N138" i="69"/>
  <c r="F195" i="69"/>
  <c r="F138" i="69"/>
  <c r="F116" i="69"/>
  <c r="F136" i="69"/>
  <c r="K154" i="68"/>
  <c r="K151" i="68"/>
  <c r="N143" i="68"/>
  <c r="F143" i="68"/>
  <c r="F168" i="68"/>
  <c r="E87" i="45"/>
  <c r="O116" i="67"/>
  <c r="O136" i="67"/>
  <c r="G116" i="67"/>
  <c r="Q120" i="66"/>
  <c r="I120" i="66"/>
  <c r="M148" i="65"/>
  <c r="E148" i="65"/>
  <c r="L127" i="65"/>
  <c r="K120" i="65"/>
  <c r="M116" i="65"/>
  <c r="O142" i="64"/>
  <c r="N135" i="64"/>
  <c r="N157" i="64"/>
  <c r="F135" i="64"/>
  <c r="F157" i="64"/>
  <c r="P154" i="64"/>
  <c r="L9" i="45"/>
  <c r="B140" i="71"/>
  <c r="B134" i="70"/>
  <c r="J107" i="72"/>
  <c r="G96" i="72"/>
  <c r="N94" i="72"/>
  <c r="F94" i="72"/>
  <c r="L96" i="71"/>
  <c r="L132" i="71" s="1"/>
  <c r="D96" i="71"/>
  <c r="D132" i="71" s="1"/>
  <c r="B99" i="70"/>
  <c r="Q99" i="69"/>
  <c r="I99" i="69"/>
  <c r="P97" i="69"/>
  <c r="H97" i="69"/>
  <c r="J161" i="72"/>
  <c r="Q152" i="72"/>
  <c r="M164" i="50"/>
  <c r="I106" i="50"/>
  <c r="G272" i="68"/>
  <c r="G199" i="68"/>
  <c r="G271" i="68" s="1"/>
  <c r="M195" i="68"/>
  <c r="C85" i="50"/>
  <c r="K66" i="50"/>
  <c r="M158" i="66"/>
  <c r="M156" i="66" s="1"/>
  <c r="L49" i="47"/>
  <c r="E165" i="65"/>
  <c r="J162" i="65"/>
  <c r="J219" i="65" s="1"/>
  <c r="N158" i="65"/>
  <c r="I154" i="65"/>
  <c r="I212" i="65"/>
  <c r="P151" i="65"/>
  <c r="G7" i="50"/>
  <c r="P169" i="64"/>
  <c r="B85" i="50"/>
  <c r="F139" i="72"/>
  <c r="D118" i="72"/>
  <c r="D137" i="72"/>
  <c r="J114" i="72"/>
  <c r="J133" i="72"/>
  <c r="O125" i="71"/>
  <c r="O144" i="71"/>
  <c r="K142" i="71"/>
  <c r="F122" i="71"/>
  <c r="F141" i="71"/>
  <c r="O138" i="71"/>
  <c r="M141" i="70"/>
  <c r="D120" i="70"/>
  <c r="D140" i="70"/>
  <c r="H136" i="70"/>
  <c r="H116" i="70"/>
  <c r="G145" i="69"/>
  <c r="K113" i="69"/>
  <c r="K133" i="69"/>
  <c r="E151" i="68"/>
  <c r="M87" i="45"/>
  <c r="Q120" i="67"/>
  <c r="L118" i="67"/>
  <c r="L138" i="67"/>
  <c r="N113" i="67"/>
  <c r="C120" i="66"/>
  <c r="P116" i="66"/>
  <c r="N113" i="66"/>
  <c r="N112" i="66" s="1"/>
  <c r="M120" i="65"/>
  <c r="I142" i="64"/>
  <c r="C127" i="64"/>
  <c r="C149" i="64"/>
  <c r="F104" i="72"/>
  <c r="L94" i="72"/>
  <c r="K98" i="71"/>
  <c r="G94" i="71"/>
  <c r="M108" i="70"/>
  <c r="F97" i="69"/>
  <c r="E395" i="72"/>
  <c r="E340" i="72"/>
  <c r="E394" i="72" s="1"/>
  <c r="F85" i="60"/>
  <c r="O334" i="69"/>
  <c r="I390" i="69"/>
  <c r="I333" i="69"/>
  <c r="K312" i="69"/>
  <c r="K389" i="69"/>
  <c r="K332" i="69"/>
  <c r="G113" i="59"/>
  <c r="O339" i="66"/>
  <c r="O300" i="66"/>
  <c r="O338" i="66" s="1"/>
  <c r="K377" i="66"/>
  <c r="K300" i="66"/>
  <c r="G339" i="66"/>
  <c r="G300" i="66"/>
  <c r="I318" i="64"/>
  <c r="C286" i="70"/>
  <c r="C357" i="68"/>
  <c r="C405" i="68" s="1"/>
  <c r="C286" i="66"/>
  <c r="C106" i="50"/>
  <c r="L66" i="50"/>
  <c r="N154" i="72"/>
  <c r="F154" i="72"/>
  <c r="J152" i="72"/>
  <c r="F204" i="72"/>
  <c r="J154" i="71"/>
  <c r="G148" i="47"/>
  <c r="J146" i="50"/>
  <c r="F205" i="71"/>
  <c r="F150" i="71"/>
  <c r="G144" i="50"/>
  <c r="K165" i="70"/>
  <c r="C165" i="70"/>
  <c r="L162" i="70"/>
  <c r="L219" i="70" s="1"/>
  <c r="L220" i="70"/>
  <c r="D220" i="70"/>
  <c r="D162" i="70"/>
  <c r="L154" i="70"/>
  <c r="L212" i="70"/>
  <c r="P209" i="70"/>
  <c r="P151" i="70"/>
  <c r="H209" i="70"/>
  <c r="H151" i="70"/>
  <c r="P165" i="69"/>
  <c r="H165" i="69"/>
  <c r="O220" i="69"/>
  <c r="O162" i="69"/>
  <c r="O219" i="69" s="1"/>
  <c r="G162" i="69"/>
  <c r="G219" i="69" s="1"/>
  <c r="G220" i="69"/>
  <c r="J158" i="69"/>
  <c r="J215" i="69" s="1"/>
  <c r="J216" i="69"/>
  <c r="J214" i="69"/>
  <c r="D199" i="68"/>
  <c r="D271" i="68" s="1"/>
  <c r="D272" i="68"/>
  <c r="H191" i="68"/>
  <c r="L187" i="68"/>
  <c r="L260" i="68"/>
  <c r="D187" i="68"/>
  <c r="D260" i="68"/>
  <c r="P184" i="68"/>
  <c r="H184" i="68"/>
  <c r="Q165" i="67"/>
  <c r="I165" i="67"/>
  <c r="O162" i="67"/>
  <c r="O219" i="67" s="1"/>
  <c r="O220" i="67"/>
  <c r="O158" i="67"/>
  <c r="K68" i="47"/>
  <c r="M68" i="47"/>
  <c r="M151" i="67"/>
  <c r="J47" i="50"/>
  <c r="F154" i="66"/>
  <c r="F212" i="66"/>
  <c r="H151" i="66"/>
  <c r="N165" i="65"/>
  <c r="F165" i="65"/>
  <c r="O220" i="65"/>
  <c r="O162" i="65"/>
  <c r="G220" i="65"/>
  <c r="G162" i="65"/>
  <c r="G219" i="65" s="1"/>
  <c r="M156" i="65"/>
  <c r="J211" i="65"/>
  <c r="M151" i="65"/>
  <c r="E151" i="65"/>
  <c r="J184" i="64"/>
  <c r="E245" i="64"/>
  <c r="E181" i="64"/>
  <c r="E244" i="64" s="1"/>
  <c r="H177" i="64"/>
  <c r="Q174" i="64"/>
  <c r="M9" i="47"/>
  <c r="P236" i="64"/>
  <c r="P172" i="64"/>
  <c r="D7" i="50"/>
  <c r="I169" i="64"/>
  <c r="E3" i="47"/>
  <c r="B148" i="72"/>
  <c r="B203" i="72"/>
  <c r="B158" i="69"/>
  <c r="B215" i="69" s="1"/>
  <c r="B216" i="69"/>
  <c r="B211" i="67"/>
  <c r="M145" i="72"/>
  <c r="E145" i="72"/>
  <c r="L125" i="72"/>
  <c r="L144" i="72"/>
  <c r="D144" i="72"/>
  <c r="D125" i="72"/>
  <c r="D142" i="72"/>
  <c r="K141" i="72"/>
  <c r="K122" i="72"/>
  <c r="K116" i="72" s="1"/>
  <c r="C122" i="72"/>
  <c r="C141" i="72"/>
  <c r="K139" i="72"/>
  <c r="C139" i="72"/>
  <c r="J138" i="72"/>
  <c r="Q118" i="72"/>
  <c r="Q137" i="72"/>
  <c r="I118" i="72"/>
  <c r="I137" i="72"/>
  <c r="N135" i="72"/>
  <c r="F135" i="72"/>
  <c r="K114" i="72"/>
  <c r="K132" i="72" s="1"/>
  <c r="K133" i="72"/>
  <c r="C114" i="72"/>
  <c r="C133" i="72"/>
  <c r="F112" i="72"/>
  <c r="F131" i="72"/>
  <c r="Q145" i="71"/>
  <c r="P125" i="71"/>
  <c r="P144" i="71"/>
  <c r="H125" i="71"/>
  <c r="H144" i="71"/>
  <c r="L142" i="71"/>
  <c r="H148" i="45"/>
  <c r="K122" i="71"/>
  <c r="K141" i="71"/>
  <c r="L138" i="71"/>
  <c r="D133" i="71"/>
  <c r="J131" i="71"/>
  <c r="P148" i="70"/>
  <c r="H148" i="70"/>
  <c r="O127" i="70"/>
  <c r="O147" i="70"/>
  <c r="G127" i="70"/>
  <c r="G147" i="70"/>
  <c r="Q145" i="70"/>
  <c r="I145" i="70"/>
  <c r="P124" i="70"/>
  <c r="P118" i="70" s="1"/>
  <c r="P144" i="70"/>
  <c r="H124" i="70"/>
  <c r="H144" i="70"/>
  <c r="H130" i="45"/>
  <c r="Q136" i="70"/>
  <c r="Q116" i="70"/>
  <c r="Q135" i="70" s="1"/>
  <c r="I136" i="70"/>
  <c r="I116" i="70"/>
  <c r="I135" i="70" s="1"/>
  <c r="L134" i="70"/>
  <c r="D134" i="70"/>
  <c r="L148" i="69"/>
  <c r="D148" i="69"/>
  <c r="G127" i="69"/>
  <c r="G147" i="69"/>
  <c r="O124" i="69"/>
  <c r="L198" i="69"/>
  <c r="L141" i="69"/>
  <c r="D198" i="69"/>
  <c r="D141" i="69"/>
  <c r="K197" i="69"/>
  <c r="K120" i="69"/>
  <c r="K140" i="69"/>
  <c r="C197" i="69"/>
  <c r="C120" i="69"/>
  <c r="C140" i="69"/>
  <c r="I118" i="69"/>
  <c r="Q136" i="69"/>
  <c r="M134" i="69"/>
  <c r="O177" i="68"/>
  <c r="N151" i="68"/>
  <c r="F151" i="68"/>
  <c r="F176" i="68"/>
  <c r="O147" i="68"/>
  <c r="L139" i="68"/>
  <c r="D139" i="68"/>
  <c r="M136" i="68"/>
  <c r="Q127" i="67"/>
  <c r="I127" i="67"/>
  <c r="E118" i="67"/>
  <c r="J116" i="67"/>
  <c r="P62" i="45"/>
  <c r="H62" i="45"/>
  <c r="M49" i="45"/>
  <c r="E49" i="45"/>
  <c r="E43" i="45" s="1"/>
  <c r="M116" i="66"/>
  <c r="E116" i="66"/>
  <c r="E136" i="66"/>
  <c r="E124" i="65"/>
  <c r="F30" i="45"/>
  <c r="F24" i="45" s="1"/>
  <c r="D118" i="65"/>
  <c r="J142" i="64"/>
  <c r="J130" i="64"/>
  <c r="P127" i="64"/>
  <c r="H127" i="64"/>
  <c r="B139" i="71"/>
  <c r="B113" i="66"/>
  <c r="B138" i="65"/>
  <c r="I107" i="72"/>
  <c r="C104" i="72"/>
  <c r="L100" i="72"/>
  <c r="D100" i="72"/>
  <c r="J96" i="72"/>
  <c r="M94" i="72"/>
  <c r="E94" i="72"/>
  <c r="E130" i="72" s="1"/>
  <c r="P99" i="70"/>
  <c r="O97" i="70"/>
  <c r="O135" i="70" s="1"/>
  <c r="G97" i="70"/>
  <c r="G135" i="70" s="1"/>
  <c r="D176" i="69"/>
  <c r="D99" i="69"/>
  <c r="I148" i="57"/>
  <c r="I143" i="57" s="1"/>
  <c r="I150" i="60"/>
  <c r="G391" i="71"/>
  <c r="G336" i="71"/>
  <c r="K47" i="60"/>
  <c r="G404" i="66"/>
  <c r="G346" i="66"/>
  <c r="L326" i="72"/>
  <c r="L380" i="72"/>
  <c r="L307" i="72"/>
  <c r="H307" i="72"/>
  <c r="H326" i="72"/>
  <c r="H380" i="72"/>
  <c r="D380" i="72"/>
  <c r="D307" i="72"/>
  <c r="D326" i="72"/>
  <c r="Q304" i="72"/>
  <c r="M334" i="70"/>
  <c r="E334" i="70"/>
  <c r="K333" i="70"/>
  <c r="I130" i="55"/>
  <c r="I124" i="55" s="1"/>
  <c r="E312" i="70"/>
  <c r="E332" i="70"/>
  <c r="P423" i="68"/>
  <c r="H423" i="68"/>
  <c r="N494" i="68"/>
  <c r="N422" i="68"/>
  <c r="P396" i="68"/>
  <c r="P421" i="68"/>
  <c r="L396" i="68"/>
  <c r="L421" i="68"/>
  <c r="H421" i="68"/>
  <c r="H396" i="68"/>
  <c r="D415" i="68"/>
  <c r="D487" i="68"/>
  <c r="J30" i="55"/>
  <c r="J24" i="55" s="1"/>
  <c r="C374" i="71"/>
  <c r="C320" i="71"/>
  <c r="C334" i="69"/>
  <c r="C416" i="68"/>
  <c r="C330" i="66"/>
  <c r="C334" i="65"/>
  <c r="K361" i="68"/>
  <c r="O337" i="65"/>
  <c r="M297" i="65"/>
  <c r="Q330" i="64"/>
  <c r="I330" i="64"/>
  <c r="I323" i="64" s="1"/>
  <c r="O213" i="72"/>
  <c r="O158" i="72"/>
  <c r="O212" i="72" s="1"/>
  <c r="Q164" i="50"/>
  <c r="I205" i="72"/>
  <c r="I150" i="72"/>
  <c r="I162" i="50"/>
  <c r="E154" i="71"/>
  <c r="F203" i="71"/>
  <c r="F148" i="71"/>
  <c r="K162" i="70"/>
  <c r="K219" i="70" s="1"/>
  <c r="K220" i="70"/>
  <c r="L214" i="70"/>
  <c r="G212" i="70"/>
  <c r="G154" i="70"/>
  <c r="C209" i="70"/>
  <c r="C151" i="70"/>
  <c r="G165" i="69"/>
  <c r="N220" i="69"/>
  <c r="N162" i="69"/>
  <c r="N219" i="69" s="1"/>
  <c r="E216" i="69"/>
  <c r="E158" i="69"/>
  <c r="E215" i="69" s="1"/>
  <c r="H209" i="69"/>
  <c r="H151" i="69"/>
  <c r="K199" i="68"/>
  <c r="K271" i="68" s="1"/>
  <c r="K272" i="68"/>
  <c r="G187" i="68"/>
  <c r="G260" i="68"/>
  <c r="G184" i="68"/>
  <c r="D165" i="67"/>
  <c r="F162" i="67"/>
  <c r="F219" i="67" s="1"/>
  <c r="F220" i="67"/>
  <c r="N158" i="67"/>
  <c r="G66" i="50"/>
  <c r="L162" i="66"/>
  <c r="L220" i="66"/>
  <c r="Q165" i="65"/>
  <c r="F162" i="65"/>
  <c r="F219" i="65" s="1"/>
  <c r="M28" i="50"/>
  <c r="D151" i="65"/>
  <c r="E184" i="64"/>
  <c r="O7" i="50"/>
  <c r="C7" i="50"/>
  <c r="P145" i="72"/>
  <c r="K125" i="72"/>
  <c r="K144" i="72"/>
  <c r="Q138" i="72"/>
  <c r="Q135" i="72"/>
  <c r="Q131" i="72"/>
  <c r="K125" i="71"/>
  <c r="K144" i="71"/>
  <c r="J141" i="71"/>
  <c r="J122" i="71"/>
  <c r="L139" i="71"/>
  <c r="K138" i="71"/>
  <c r="N137" i="71"/>
  <c r="N118" i="71"/>
  <c r="I141" i="70"/>
  <c r="H140" i="70"/>
  <c r="H120" i="70"/>
  <c r="D116" i="70"/>
  <c r="D136" i="70"/>
  <c r="D68" i="45"/>
  <c r="G118" i="66"/>
  <c r="C142" i="65"/>
  <c r="I120" i="65"/>
  <c r="O138" i="65"/>
  <c r="O118" i="65"/>
  <c r="G138" i="65"/>
  <c r="G118" i="65"/>
  <c r="H135" i="64"/>
  <c r="H132" i="64" s="1"/>
  <c r="Q130" i="64"/>
  <c r="Q152" i="64"/>
  <c r="E130" i="64"/>
  <c r="D150" i="64"/>
  <c r="B113" i="67"/>
  <c r="O98" i="71"/>
  <c r="O94" i="71"/>
  <c r="E108" i="70"/>
  <c r="J97" i="70"/>
  <c r="G105" i="69"/>
  <c r="J97" i="69"/>
  <c r="J135" i="69" s="1"/>
  <c r="I166" i="45"/>
  <c r="P111" i="57"/>
  <c r="P105" i="57" s="1"/>
  <c r="H111" i="57"/>
  <c r="H105" i="57" s="1"/>
  <c r="H68" i="47"/>
  <c r="Q87" i="47"/>
  <c r="N105" i="47"/>
  <c r="D68" i="47"/>
  <c r="M87" i="47"/>
  <c r="P68" i="47"/>
  <c r="I87" i="47"/>
  <c r="L68" i="47"/>
  <c r="D87" i="45"/>
  <c r="D49" i="45"/>
  <c r="P87" i="45"/>
  <c r="P49" i="45"/>
  <c r="F68" i="45"/>
  <c r="L87" i="45"/>
  <c r="L49" i="45"/>
  <c r="H87" i="45"/>
  <c r="H49" i="45"/>
  <c r="B130" i="44"/>
  <c r="Q143" i="44"/>
  <c r="Q130" i="44"/>
  <c r="Q111" i="44"/>
  <c r="Q105" i="44" s="1"/>
  <c r="G111" i="44"/>
  <c r="O111" i="44"/>
  <c r="O105" i="44" s="1"/>
  <c r="J130" i="44"/>
  <c r="K143" i="44"/>
  <c r="M111" i="44"/>
  <c r="M105" i="44" s="1"/>
  <c r="D130" i="44"/>
  <c r="D124" i="44" s="1"/>
  <c r="H148" i="44"/>
  <c r="C111" i="44"/>
  <c r="O124" i="44"/>
  <c r="M130" i="44"/>
  <c r="B111" i="44"/>
  <c r="E111" i="44"/>
  <c r="K111" i="44"/>
  <c r="I130" i="44"/>
  <c r="H111" i="44"/>
  <c r="H105" i="44" s="1"/>
  <c r="F111" i="44"/>
  <c r="D111" i="44"/>
  <c r="D105" i="44" s="1"/>
  <c r="F130" i="44"/>
  <c r="P111" i="44"/>
  <c r="N111" i="44"/>
  <c r="L111" i="44"/>
  <c r="N130" i="44"/>
  <c r="P130" i="44"/>
  <c r="H130" i="44"/>
  <c r="G130" i="44"/>
  <c r="K130" i="44"/>
  <c r="P93" i="44"/>
  <c r="E100" i="44"/>
  <c r="M100" i="44"/>
  <c r="H97" i="44"/>
  <c r="D100" i="44"/>
  <c r="H100" i="44"/>
  <c r="L100" i="44"/>
  <c r="P100" i="44"/>
  <c r="B120" i="44"/>
  <c r="K82" i="44"/>
  <c r="B97" i="44"/>
  <c r="H93" i="44"/>
  <c r="C82" i="44"/>
  <c r="G82" i="44"/>
  <c r="O82" i="44"/>
  <c r="H89" i="44"/>
  <c r="F93" i="44"/>
  <c r="J93" i="44"/>
  <c r="N93" i="44"/>
  <c r="G100" i="44"/>
  <c r="O55" i="44"/>
  <c r="B93" i="44"/>
  <c r="E82" i="44"/>
  <c r="M82" i="44"/>
  <c r="E89" i="44"/>
  <c r="I89" i="44"/>
  <c r="M89" i="44"/>
  <c r="Q89" i="44"/>
  <c r="E97" i="44"/>
  <c r="I97" i="44"/>
  <c r="M97" i="44"/>
  <c r="Q97" i="44"/>
  <c r="D89" i="44"/>
  <c r="L89" i="44"/>
  <c r="P89" i="44"/>
  <c r="D97" i="44"/>
  <c r="L97" i="44"/>
  <c r="P97" i="44"/>
  <c r="F82" i="44"/>
  <c r="J82" i="44"/>
  <c r="N82" i="44"/>
  <c r="E93" i="44"/>
  <c r="I93" i="44"/>
  <c r="M93" i="44"/>
  <c r="Q93" i="44"/>
  <c r="F97" i="44"/>
  <c r="J97" i="44"/>
  <c r="N97" i="44"/>
  <c r="I100" i="44"/>
  <c r="Q100" i="44"/>
  <c r="C100" i="44"/>
  <c r="K100" i="44"/>
  <c r="O100" i="44"/>
  <c r="B89" i="44"/>
  <c r="I82" i="44"/>
  <c r="Q82" i="44"/>
  <c r="F89" i="44"/>
  <c r="J89" i="44"/>
  <c r="N89" i="44"/>
  <c r="D93" i="44"/>
  <c r="L93" i="44"/>
  <c r="H82" i="44"/>
  <c r="P82" i="44"/>
  <c r="C89" i="44"/>
  <c r="K89" i="44"/>
  <c r="G93" i="44"/>
  <c r="O93" i="44"/>
  <c r="C97" i="44"/>
  <c r="O97" i="44"/>
  <c r="F100" i="44"/>
  <c r="J100" i="44"/>
  <c r="N100" i="44"/>
  <c r="C70" i="44"/>
  <c r="D82" i="44"/>
  <c r="L82" i="44"/>
  <c r="G89" i="44"/>
  <c r="O89" i="44"/>
  <c r="C93" i="44"/>
  <c r="K93" i="44"/>
  <c r="G97" i="44"/>
  <c r="K97" i="44"/>
  <c r="J39" i="44"/>
  <c r="B32" i="44"/>
  <c r="N58" i="44"/>
  <c r="B77" i="44"/>
  <c r="B44" i="44"/>
  <c r="C74" i="44"/>
  <c r="F77" i="44"/>
  <c r="N77" i="44"/>
  <c r="F58" i="44"/>
  <c r="J58" i="44"/>
  <c r="F63" i="44"/>
  <c r="C77" i="44"/>
  <c r="G77" i="44"/>
  <c r="K77" i="44"/>
  <c r="O77" i="44"/>
  <c r="D77" i="44"/>
  <c r="H77" i="44"/>
  <c r="L77" i="44"/>
  <c r="P77" i="44"/>
  <c r="B100" i="44"/>
  <c r="M51" i="44"/>
  <c r="N63" i="44"/>
  <c r="E74" i="44"/>
  <c r="G51" i="44"/>
  <c r="O51" i="44"/>
  <c r="C63" i="44"/>
  <c r="G63" i="44"/>
  <c r="K63" i="44"/>
  <c r="O63" i="44"/>
  <c r="H63" i="44"/>
  <c r="L63" i="44"/>
  <c r="G74" i="44"/>
  <c r="K74" i="44"/>
  <c r="O74" i="44"/>
  <c r="B39" i="44"/>
  <c r="C55" i="44"/>
  <c r="G55" i="44"/>
  <c r="K55" i="44"/>
  <c r="D63" i="44"/>
  <c r="P63" i="44"/>
  <c r="D74" i="44"/>
  <c r="H74" i="44"/>
  <c r="L74" i="44"/>
  <c r="P74" i="44"/>
  <c r="I74" i="44"/>
  <c r="M74" i="44"/>
  <c r="Q74" i="44"/>
  <c r="B36" i="44"/>
  <c r="D44" i="44"/>
  <c r="H44" i="44"/>
  <c r="L44" i="44"/>
  <c r="P44" i="44"/>
  <c r="B51" i="44"/>
  <c r="G70" i="44"/>
  <c r="K70" i="44"/>
  <c r="O70" i="44"/>
  <c r="J77" i="44"/>
  <c r="E51" i="44"/>
  <c r="D70" i="44"/>
  <c r="L70" i="44"/>
  <c r="D58" i="44"/>
  <c r="H58" i="44"/>
  <c r="L58" i="44"/>
  <c r="P58" i="44"/>
  <c r="E63" i="44"/>
  <c r="I63" i="44"/>
  <c r="M63" i="44"/>
  <c r="Q63" i="44"/>
  <c r="J63" i="44"/>
  <c r="F74" i="44"/>
  <c r="J74" i="44"/>
  <c r="N74" i="44"/>
  <c r="E77" i="44"/>
  <c r="I77" i="44"/>
  <c r="M77" i="44"/>
  <c r="Q77" i="44"/>
  <c r="I51" i="44"/>
  <c r="Q51" i="44"/>
  <c r="H70" i="44"/>
  <c r="P70" i="44"/>
  <c r="B55" i="44"/>
  <c r="F51" i="44"/>
  <c r="J51" i="44"/>
  <c r="N51" i="44"/>
  <c r="C51" i="44"/>
  <c r="K51" i="44"/>
  <c r="B58" i="44"/>
  <c r="F70" i="44"/>
  <c r="J70" i="44"/>
  <c r="N70" i="44"/>
  <c r="F44" i="44"/>
  <c r="J44" i="44"/>
  <c r="N44" i="44"/>
  <c r="E55" i="44"/>
  <c r="I55" i="44"/>
  <c r="M55" i="44"/>
  <c r="Q55" i="44"/>
  <c r="E70" i="44"/>
  <c r="I70" i="44"/>
  <c r="M70" i="44"/>
  <c r="Q70" i="44"/>
  <c r="B63" i="44"/>
  <c r="F39" i="44"/>
  <c r="C44" i="44"/>
  <c r="G44" i="44"/>
  <c r="K44" i="44"/>
  <c r="O44" i="44"/>
  <c r="F55" i="44"/>
  <c r="J55" i="44"/>
  <c r="N55" i="44"/>
  <c r="E58" i="44"/>
  <c r="I58" i="44"/>
  <c r="M58" i="44"/>
  <c r="Q58" i="44"/>
  <c r="D51" i="44"/>
  <c r="H51" i="44"/>
  <c r="L51" i="44"/>
  <c r="P51" i="44"/>
  <c r="B74" i="44"/>
  <c r="M25" i="44"/>
  <c r="K36" i="44"/>
  <c r="O36" i="44"/>
  <c r="D39" i="44"/>
  <c r="H39" i="44"/>
  <c r="L39" i="44"/>
  <c r="P39" i="44"/>
  <c r="B25" i="44"/>
  <c r="E44" i="44"/>
  <c r="I44" i="44"/>
  <c r="M44" i="44"/>
  <c r="Q44" i="44"/>
  <c r="D55" i="44"/>
  <c r="H55" i="44"/>
  <c r="L55" i="44"/>
  <c r="P55" i="44"/>
  <c r="C58" i="44"/>
  <c r="G58" i="44"/>
  <c r="K58" i="44"/>
  <c r="O58" i="44"/>
  <c r="B70" i="44"/>
  <c r="E32" i="44"/>
  <c r="I32" i="44"/>
  <c r="M32" i="44"/>
  <c r="Q32" i="44"/>
  <c r="C32" i="44"/>
  <c r="G32" i="44"/>
  <c r="K32" i="44"/>
  <c r="O32" i="44"/>
  <c r="G25" i="44"/>
  <c r="D25" i="44"/>
  <c r="H25" i="44"/>
  <c r="L25" i="44"/>
  <c r="P25" i="44"/>
  <c r="D36" i="44"/>
  <c r="H36" i="44"/>
  <c r="L36" i="44"/>
  <c r="P36" i="44"/>
  <c r="E25" i="44"/>
  <c r="I25" i="44"/>
  <c r="Q25" i="44"/>
  <c r="C36" i="44"/>
  <c r="J25" i="44"/>
  <c r="C39" i="44"/>
  <c r="E36" i="44"/>
  <c r="I36" i="44"/>
  <c r="M36" i="44"/>
  <c r="Q36" i="44"/>
  <c r="N39" i="44"/>
  <c r="G36" i="44"/>
  <c r="O25" i="44"/>
  <c r="F32" i="44"/>
  <c r="J32" i="44"/>
  <c r="N32" i="44"/>
  <c r="G39" i="44"/>
  <c r="K39" i="44"/>
  <c r="O39" i="44"/>
  <c r="J36" i="44"/>
  <c r="I39" i="44"/>
  <c r="Q39" i="44"/>
  <c r="D32" i="44"/>
  <c r="H32" i="44"/>
  <c r="L32" i="44"/>
  <c r="P32" i="44"/>
  <c r="C25" i="44"/>
  <c r="K25" i="44"/>
  <c r="F36" i="44"/>
  <c r="N36" i="44"/>
  <c r="E39" i="44"/>
  <c r="M39" i="44"/>
  <c r="F25" i="44"/>
  <c r="N25" i="44"/>
  <c r="P16" i="44"/>
  <c r="D19" i="44"/>
  <c r="H19" i="44"/>
  <c r="L19" i="44"/>
  <c r="P19" i="44"/>
  <c r="E19" i="44"/>
  <c r="M19" i="44"/>
  <c r="G4" i="44"/>
  <c r="K4" i="44"/>
  <c r="O19" i="44"/>
  <c r="D4" i="44"/>
  <c r="L4" i="44"/>
  <c r="H16" i="44"/>
  <c r="G19" i="44"/>
  <c r="H12" i="44"/>
  <c r="P12" i="44"/>
  <c r="F16" i="44"/>
  <c r="J16" i="44"/>
  <c r="N16" i="44"/>
  <c r="D12" i="44"/>
  <c r="L12" i="44"/>
  <c r="E12" i="44"/>
  <c r="I12" i="44"/>
  <c r="M12" i="44"/>
  <c r="Q12" i="44"/>
  <c r="B12" i="44"/>
  <c r="C4" i="44"/>
  <c r="O4" i="44"/>
  <c r="F12" i="44"/>
  <c r="J12" i="44"/>
  <c r="N12" i="44"/>
  <c r="D16" i="44"/>
  <c r="L16" i="44"/>
  <c r="I19" i="44"/>
  <c r="Q19" i="44"/>
  <c r="C19" i="44"/>
  <c r="K19" i="44"/>
  <c r="B19" i="44"/>
  <c r="F4" i="44"/>
  <c r="J4" i="44"/>
  <c r="N4" i="44"/>
  <c r="E16" i="44"/>
  <c r="I16" i="44"/>
  <c r="M16" i="44"/>
  <c r="Q16" i="44"/>
  <c r="E4" i="44"/>
  <c r="M4" i="44"/>
  <c r="D9" i="44"/>
  <c r="G12" i="44"/>
  <c r="K12" i="44"/>
  <c r="O12" i="44"/>
  <c r="C16" i="44"/>
  <c r="G16" i="44"/>
  <c r="K16" i="44"/>
  <c r="O16" i="44"/>
  <c r="F19" i="44"/>
  <c r="J19" i="44"/>
  <c r="N19" i="44"/>
  <c r="I4" i="44"/>
  <c r="Q4" i="44"/>
  <c r="C12" i="44"/>
  <c r="H4" i="44"/>
  <c r="P4" i="44"/>
  <c r="B16" i="44"/>
  <c r="Q89" i="72"/>
  <c r="P89" i="72"/>
  <c r="O89" i="72"/>
  <c r="N89" i="72"/>
  <c r="M89" i="72"/>
  <c r="L89" i="72"/>
  <c r="K89" i="72"/>
  <c r="J89" i="72"/>
  <c r="I89" i="72"/>
  <c r="H89" i="72"/>
  <c r="G89" i="72"/>
  <c r="F89" i="72"/>
  <c r="E89" i="72"/>
  <c r="D89" i="72"/>
  <c r="C89" i="72"/>
  <c r="Q88" i="72"/>
  <c r="P88" i="72"/>
  <c r="O88" i="72"/>
  <c r="N88" i="72"/>
  <c r="M88" i="72"/>
  <c r="L88" i="72"/>
  <c r="K88" i="72"/>
  <c r="J88" i="72"/>
  <c r="I88" i="72"/>
  <c r="H88" i="72"/>
  <c r="G88" i="72"/>
  <c r="F88" i="72"/>
  <c r="E88" i="72"/>
  <c r="D88" i="72"/>
  <c r="C88" i="72"/>
  <c r="Q86" i="72"/>
  <c r="P86" i="72"/>
  <c r="O86" i="72"/>
  <c r="N86" i="72"/>
  <c r="M86" i="72"/>
  <c r="L86" i="72"/>
  <c r="K86" i="72"/>
  <c r="J86" i="72"/>
  <c r="I86" i="72"/>
  <c r="H86" i="72"/>
  <c r="G86" i="72"/>
  <c r="F86" i="72"/>
  <c r="E86" i="72"/>
  <c r="D86" i="72"/>
  <c r="C86" i="72"/>
  <c r="Q85" i="72"/>
  <c r="P85" i="72"/>
  <c r="O85" i="72"/>
  <c r="N85" i="72"/>
  <c r="M85" i="72"/>
  <c r="L85" i="72"/>
  <c r="K85" i="72"/>
  <c r="J85" i="72"/>
  <c r="I85" i="72"/>
  <c r="H85" i="72"/>
  <c r="G85" i="72"/>
  <c r="F85" i="72"/>
  <c r="E85" i="72"/>
  <c r="D85" i="72"/>
  <c r="C85" i="72"/>
  <c r="Q84" i="72"/>
  <c r="P84" i="72"/>
  <c r="O84" i="72"/>
  <c r="N84" i="72"/>
  <c r="M84" i="72"/>
  <c r="L84" i="72"/>
  <c r="K84" i="72"/>
  <c r="J84" i="72"/>
  <c r="I84" i="72"/>
  <c r="H84" i="72"/>
  <c r="G84" i="72"/>
  <c r="F84" i="72"/>
  <c r="E84" i="72"/>
  <c r="D84" i="72"/>
  <c r="C84" i="72"/>
  <c r="Q83" i="72"/>
  <c r="P83" i="72"/>
  <c r="O83" i="72"/>
  <c r="N83" i="72"/>
  <c r="M83" i="72"/>
  <c r="L83" i="72"/>
  <c r="K83" i="72"/>
  <c r="J83" i="72"/>
  <c r="I83" i="72"/>
  <c r="H83" i="72"/>
  <c r="G83" i="72"/>
  <c r="F83" i="72"/>
  <c r="E83" i="72"/>
  <c r="D83" i="72"/>
  <c r="C83" i="72"/>
  <c r="Q81" i="72"/>
  <c r="P81" i="72"/>
  <c r="O81" i="72"/>
  <c r="N81" i="72"/>
  <c r="M81" i="72"/>
  <c r="L81" i="72"/>
  <c r="K81" i="72"/>
  <c r="J81" i="72"/>
  <c r="I81" i="72"/>
  <c r="H81" i="72"/>
  <c r="G81" i="72"/>
  <c r="F81" i="72"/>
  <c r="E81" i="72"/>
  <c r="D81" i="72"/>
  <c r="C81" i="72"/>
  <c r="Q79" i="72"/>
  <c r="P79" i="72"/>
  <c r="O79" i="72"/>
  <c r="N79" i="72"/>
  <c r="M79" i="72"/>
  <c r="L79" i="72"/>
  <c r="K79" i="72"/>
  <c r="J79" i="72"/>
  <c r="I79" i="72"/>
  <c r="H79" i="72"/>
  <c r="G79" i="72"/>
  <c r="F79" i="72"/>
  <c r="E79" i="72"/>
  <c r="D79" i="72"/>
  <c r="C79" i="72"/>
  <c r="Q89" i="71"/>
  <c r="P89" i="71"/>
  <c r="O89" i="71"/>
  <c r="N89" i="71"/>
  <c r="M89" i="71"/>
  <c r="L89" i="71"/>
  <c r="K89" i="71"/>
  <c r="J89" i="71"/>
  <c r="I89" i="71"/>
  <c r="H89" i="71"/>
  <c r="G89" i="71"/>
  <c r="F89" i="71"/>
  <c r="E89" i="71"/>
  <c r="D89" i="71"/>
  <c r="C89" i="71"/>
  <c r="Q88" i="71"/>
  <c r="P88" i="71"/>
  <c r="O88" i="71"/>
  <c r="N88" i="71"/>
  <c r="M88" i="71"/>
  <c r="L88" i="71"/>
  <c r="K88" i="71"/>
  <c r="J88" i="71"/>
  <c r="I88" i="71"/>
  <c r="H88" i="71"/>
  <c r="G88" i="71"/>
  <c r="F88" i="71"/>
  <c r="E88" i="71"/>
  <c r="D88" i="71"/>
  <c r="C88" i="71"/>
  <c r="Q86" i="71"/>
  <c r="P86" i="71"/>
  <c r="O86" i="71"/>
  <c r="N86" i="71"/>
  <c r="M86" i="71"/>
  <c r="L86" i="71"/>
  <c r="K86" i="71"/>
  <c r="J86" i="71"/>
  <c r="I86" i="71"/>
  <c r="H86" i="71"/>
  <c r="G86" i="71"/>
  <c r="F86" i="71"/>
  <c r="E86" i="71"/>
  <c r="D86" i="71"/>
  <c r="C86" i="71"/>
  <c r="Q85" i="71"/>
  <c r="P85" i="71"/>
  <c r="O85" i="71"/>
  <c r="N85" i="71"/>
  <c r="M85" i="71"/>
  <c r="L85" i="71"/>
  <c r="K85" i="71"/>
  <c r="J85" i="71"/>
  <c r="I85" i="71"/>
  <c r="H85" i="71"/>
  <c r="G85" i="71"/>
  <c r="F85" i="71"/>
  <c r="E85" i="71"/>
  <c r="D85" i="71"/>
  <c r="C85" i="71"/>
  <c r="Q84" i="71"/>
  <c r="P84" i="71"/>
  <c r="O84" i="71"/>
  <c r="N84" i="71"/>
  <c r="M84" i="71"/>
  <c r="L84" i="71"/>
  <c r="K84" i="71"/>
  <c r="J84" i="71"/>
  <c r="I84" i="71"/>
  <c r="H84" i="71"/>
  <c r="G84" i="71"/>
  <c r="F84" i="71"/>
  <c r="E84" i="71"/>
  <c r="D84" i="71"/>
  <c r="C84" i="71"/>
  <c r="Q83" i="71"/>
  <c r="P83" i="71"/>
  <c r="O83" i="71"/>
  <c r="N83" i="71"/>
  <c r="M83" i="71"/>
  <c r="L83" i="71"/>
  <c r="K83" i="71"/>
  <c r="J83" i="71"/>
  <c r="I83" i="71"/>
  <c r="H83" i="71"/>
  <c r="G83" i="71"/>
  <c r="F83" i="71"/>
  <c r="E83" i="71"/>
  <c r="D83" i="71"/>
  <c r="C83" i="71"/>
  <c r="Q81" i="71"/>
  <c r="P81" i="71"/>
  <c r="O81" i="71"/>
  <c r="N81" i="71"/>
  <c r="M81" i="71"/>
  <c r="L81" i="71"/>
  <c r="K81" i="71"/>
  <c r="J81" i="71"/>
  <c r="I81" i="71"/>
  <c r="H81" i="71"/>
  <c r="G81" i="71"/>
  <c r="F81" i="71"/>
  <c r="E81" i="71"/>
  <c r="D81" i="71"/>
  <c r="C81" i="71"/>
  <c r="Q79" i="71"/>
  <c r="P79" i="71"/>
  <c r="O79" i="71"/>
  <c r="N79" i="71"/>
  <c r="M79" i="71"/>
  <c r="L79" i="71"/>
  <c r="K79" i="71"/>
  <c r="J79" i="71"/>
  <c r="I79" i="71"/>
  <c r="H79" i="71"/>
  <c r="G79" i="71"/>
  <c r="F79" i="71"/>
  <c r="E79" i="71"/>
  <c r="D79" i="71"/>
  <c r="C79" i="71"/>
  <c r="Q89" i="70"/>
  <c r="P89" i="70"/>
  <c r="O89" i="70"/>
  <c r="N89" i="70"/>
  <c r="M89" i="70"/>
  <c r="L89" i="70"/>
  <c r="K89" i="70"/>
  <c r="J89" i="70"/>
  <c r="I89" i="70"/>
  <c r="H89" i="70"/>
  <c r="G89" i="70"/>
  <c r="F89" i="70"/>
  <c r="E89" i="70"/>
  <c r="D89" i="70"/>
  <c r="C89" i="70"/>
  <c r="Q88" i="70"/>
  <c r="P88" i="70"/>
  <c r="O88" i="70"/>
  <c r="N88" i="70"/>
  <c r="M88" i="70"/>
  <c r="L88" i="70"/>
  <c r="K88" i="70"/>
  <c r="J88" i="70"/>
  <c r="I88" i="70"/>
  <c r="H88" i="70"/>
  <c r="G88" i="70"/>
  <c r="F88" i="70"/>
  <c r="E88" i="70"/>
  <c r="D88" i="70"/>
  <c r="C88" i="70"/>
  <c r="Q86" i="70"/>
  <c r="P86" i="70"/>
  <c r="O86" i="70"/>
  <c r="N86" i="70"/>
  <c r="M86" i="70"/>
  <c r="L86" i="70"/>
  <c r="K86" i="70"/>
  <c r="J86" i="70"/>
  <c r="I86" i="70"/>
  <c r="H86" i="70"/>
  <c r="G86" i="70"/>
  <c r="F86" i="70"/>
  <c r="E86" i="70"/>
  <c r="D86" i="70"/>
  <c r="C86" i="70"/>
  <c r="Q85" i="70"/>
  <c r="P85" i="70"/>
  <c r="O85" i="70"/>
  <c r="N85" i="70"/>
  <c r="M85" i="70"/>
  <c r="L85" i="70"/>
  <c r="K85" i="70"/>
  <c r="J85" i="70"/>
  <c r="I85" i="70"/>
  <c r="H85" i="70"/>
  <c r="G85" i="70"/>
  <c r="F85" i="70"/>
  <c r="E85" i="70"/>
  <c r="D85" i="70"/>
  <c r="C85" i="70"/>
  <c r="Q84" i="70"/>
  <c r="P84" i="70"/>
  <c r="O84" i="70"/>
  <c r="N84" i="70"/>
  <c r="M84" i="70"/>
  <c r="L84" i="70"/>
  <c r="K84" i="70"/>
  <c r="J84" i="70"/>
  <c r="I84" i="70"/>
  <c r="H84" i="70"/>
  <c r="G84" i="70"/>
  <c r="F84" i="70"/>
  <c r="E84" i="70"/>
  <c r="D84" i="70"/>
  <c r="C84" i="70"/>
  <c r="Q83" i="70"/>
  <c r="P83" i="70"/>
  <c r="O83" i="70"/>
  <c r="N83" i="70"/>
  <c r="M83" i="70"/>
  <c r="L83" i="70"/>
  <c r="K83" i="70"/>
  <c r="J83" i="70"/>
  <c r="I83" i="70"/>
  <c r="H83" i="70"/>
  <c r="G83" i="70"/>
  <c r="F83" i="70"/>
  <c r="E83" i="70"/>
  <c r="D83" i="70"/>
  <c r="C83" i="70"/>
  <c r="Q81" i="70"/>
  <c r="P81" i="70"/>
  <c r="O81" i="70"/>
  <c r="N81" i="70"/>
  <c r="M81" i="70"/>
  <c r="L81" i="70"/>
  <c r="K81" i="70"/>
  <c r="J81" i="70"/>
  <c r="I81" i="70"/>
  <c r="H81" i="70"/>
  <c r="G81" i="70"/>
  <c r="F81" i="70"/>
  <c r="E81" i="70"/>
  <c r="D81" i="70"/>
  <c r="C81" i="70"/>
  <c r="Q79" i="70"/>
  <c r="P79" i="70"/>
  <c r="O79" i="70"/>
  <c r="N79" i="70"/>
  <c r="M79" i="70"/>
  <c r="L79" i="70"/>
  <c r="K79" i="70"/>
  <c r="J79" i="70"/>
  <c r="I79" i="70"/>
  <c r="H79" i="70"/>
  <c r="G79" i="70"/>
  <c r="F79" i="70"/>
  <c r="E79" i="70"/>
  <c r="D79" i="70"/>
  <c r="C79" i="70"/>
  <c r="Q89" i="69"/>
  <c r="P89" i="69"/>
  <c r="O89" i="69"/>
  <c r="N89" i="69"/>
  <c r="M89" i="69"/>
  <c r="L89" i="69"/>
  <c r="K89" i="69"/>
  <c r="J89" i="69"/>
  <c r="I89" i="69"/>
  <c r="H89" i="69"/>
  <c r="G89" i="69"/>
  <c r="F89" i="69"/>
  <c r="E89" i="69"/>
  <c r="D89" i="69"/>
  <c r="C89" i="69"/>
  <c r="Q88" i="69"/>
  <c r="P88" i="69"/>
  <c r="O88" i="69"/>
  <c r="N88" i="69"/>
  <c r="M88" i="69"/>
  <c r="L88" i="69"/>
  <c r="K88" i="69"/>
  <c r="J88" i="69"/>
  <c r="I88" i="69"/>
  <c r="H88" i="69"/>
  <c r="G88" i="69"/>
  <c r="F88" i="69"/>
  <c r="E88" i="69"/>
  <c r="D88" i="69"/>
  <c r="C88" i="69"/>
  <c r="Q86" i="69"/>
  <c r="P86" i="69"/>
  <c r="O86" i="69"/>
  <c r="N86" i="69"/>
  <c r="M86" i="69"/>
  <c r="L86" i="69"/>
  <c r="K86" i="69"/>
  <c r="J86" i="69"/>
  <c r="I86" i="69"/>
  <c r="H86" i="69"/>
  <c r="G86" i="69"/>
  <c r="F86" i="69"/>
  <c r="E86" i="69"/>
  <c r="D86" i="69"/>
  <c r="C86" i="69"/>
  <c r="Q85" i="69"/>
  <c r="P85" i="69"/>
  <c r="O85" i="69"/>
  <c r="N85" i="69"/>
  <c r="M85" i="69"/>
  <c r="L85" i="69"/>
  <c r="K85" i="69"/>
  <c r="J85" i="69"/>
  <c r="I85" i="69"/>
  <c r="H85" i="69"/>
  <c r="G85" i="69"/>
  <c r="F85" i="69"/>
  <c r="E85" i="69"/>
  <c r="D85" i="69"/>
  <c r="C85" i="69"/>
  <c r="Q84" i="69"/>
  <c r="P84" i="69"/>
  <c r="O84" i="69"/>
  <c r="N84" i="69"/>
  <c r="M84" i="69"/>
  <c r="L84" i="69"/>
  <c r="K84" i="69"/>
  <c r="J84" i="69"/>
  <c r="I84" i="69"/>
  <c r="H84" i="69"/>
  <c r="G84" i="69"/>
  <c r="F84" i="69"/>
  <c r="E84" i="69"/>
  <c r="D84" i="69"/>
  <c r="C84" i="69"/>
  <c r="Q83" i="69"/>
  <c r="P83" i="69"/>
  <c r="O83" i="69"/>
  <c r="N83" i="69"/>
  <c r="M83" i="69"/>
  <c r="L83" i="69"/>
  <c r="K83" i="69"/>
  <c r="J83" i="69"/>
  <c r="I83" i="69"/>
  <c r="H83" i="69"/>
  <c r="G83" i="69"/>
  <c r="F83" i="69"/>
  <c r="E83" i="69"/>
  <c r="D83" i="69"/>
  <c r="C83" i="69"/>
  <c r="Q81" i="69"/>
  <c r="P81" i="69"/>
  <c r="O81" i="69"/>
  <c r="N81" i="69"/>
  <c r="M81" i="69"/>
  <c r="L81" i="69"/>
  <c r="K81" i="69"/>
  <c r="J81" i="69"/>
  <c r="I81" i="69"/>
  <c r="H81" i="69"/>
  <c r="G81" i="69"/>
  <c r="F81" i="69"/>
  <c r="E81" i="69"/>
  <c r="D81" i="69"/>
  <c r="C81" i="69"/>
  <c r="Q79" i="69"/>
  <c r="P79" i="69"/>
  <c r="O79" i="69"/>
  <c r="N79" i="69"/>
  <c r="M79" i="69"/>
  <c r="L79" i="69"/>
  <c r="K79" i="69"/>
  <c r="J79" i="69"/>
  <c r="I79" i="69"/>
  <c r="H79" i="69"/>
  <c r="G79" i="69"/>
  <c r="F79" i="69"/>
  <c r="E79" i="69"/>
  <c r="D79" i="69"/>
  <c r="C79" i="69"/>
  <c r="Q107" i="68"/>
  <c r="P107" i="68"/>
  <c r="O107" i="68"/>
  <c r="N107" i="68"/>
  <c r="M107" i="68"/>
  <c r="L107" i="68"/>
  <c r="K107" i="68"/>
  <c r="J107" i="68"/>
  <c r="I107" i="68"/>
  <c r="H107" i="68"/>
  <c r="G107" i="68"/>
  <c r="F107" i="68"/>
  <c r="E107" i="68"/>
  <c r="D107" i="68"/>
  <c r="C107" i="68"/>
  <c r="Q106" i="68"/>
  <c r="P106" i="68"/>
  <c r="O106" i="68"/>
  <c r="N106" i="68"/>
  <c r="M106" i="68"/>
  <c r="L106" i="68"/>
  <c r="K106" i="68"/>
  <c r="J106" i="68"/>
  <c r="I106" i="68"/>
  <c r="H106" i="68"/>
  <c r="G106" i="68"/>
  <c r="F106" i="68"/>
  <c r="E106" i="68"/>
  <c r="D106" i="68"/>
  <c r="C106" i="68"/>
  <c r="Q105" i="68"/>
  <c r="P105" i="68"/>
  <c r="O105" i="68"/>
  <c r="N105" i="68"/>
  <c r="M105" i="68"/>
  <c r="L105" i="68"/>
  <c r="K105" i="68"/>
  <c r="J105" i="68"/>
  <c r="I105" i="68"/>
  <c r="H105" i="68"/>
  <c r="G105" i="68"/>
  <c r="F105" i="68"/>
  <c r="E105" i="68"/>
  <c r="D105" i="68"/>
  <c r="C105" i="68"/>
  <c r="Q103" i="68"/>
  <c r="P103" i="68"/>
  <c r="O103" i="68"/>
  <c r="N103" i="68"/>
  <c r="M103" i="68"/>
  <c r="L103" i="68"/>
  <c r="K103" i="68"/>
  <c r="J103" i="68"/>
  <c r="I103" i="68"/>
  <c r="H103" i="68"/>
  <c r="G103" i="68"/>
  <c r="F103" i="68"/>
  <c r="E103" i="68"/>
  <c r="D103" i="68"/>
  <c r="C103" i="68"/>
  <c r="Q102" i="68"/>
  <c r="P102" i="68"/>
  <c r="O102" i="68"/>
  <c r="N102" i="68"/>
  <c r="M102" i="68"/>
  <c r="L102" i="68"/>
  <c r="K102" i="68"/>
  <c r="J102" i="68"/>
  <c r="I102" i="68"/>
  <c r="H102" i="68"/>
  <c r="G102" i="68"/>
  <c r="F102" i="68"/>
  <c r="E102" i="68"/>
  <c r="D102" i="68"/>
  <c r="C102" i="68"/>
  <c r="Q101" i="68"/>
  <c r="P101" i="68"/>
  <c r="O101" i="68"/>
  <c r="N101" i="68"/>
  <c r="M101" i="68"/>
  <c r="L101" i="68"/>
  <c r="K101" i="68"/>
  <c r="J101" i="68"/>
  <c r="I101" i="68"/>
  <c r="H101" i="68"/>
  <c r="G101" i="68"/>
  <c r="F101" i="68"/>
  <c r="E101" i="68"/>
  <c r="D101" i="68"/>
  <c r="C101" i="68"/>
  <c r="Q100" i="68"/>
  <c r="P100" i="68"/>
  <c r="O100" i="68"/>
  <c r="N100" i="68"/>
  <c r="M100" i="68"/>
  <c r="L100" i="68"/>
  <c r="K100" i="68"/>
  <c r="J100" i="68"/>
  <c r="I100" i="68"/>
  <c r="H100" i="68"/>
  <c r="G100" i="68"/>
  <c r="F100" i="68"/>
  <c r="E100" i="68"/>
  <c r="D100" i="68"/>
  <c r="C100" i="68"/>
  <c r="Q99" i="68"/>
  <c r="P99" i="68"/>
  <c r="O99" i="68"/>
  <c r="N99" i="68"/>
  <c r="M99" i="68"/>
  <c r="L99" i="68"/>
  <c r="K99" i="68"/>
  <c r="J99" i="68"/>
  <c r="I99" i="68"/>
  <c r="H99" i="68"/>
  <c r="G99" i="68"/>
  <c r="F99" i="68"/>
  <c r="E99" i="68"/>
  <c r="D99" i="68"/>
  <c r="C99" i="68"/>
  <c r="Q98" i="68"/>
  <c r="P98" i="68"/>
  <c r="O98" i="68"/>
  <c r="N98" i="68"/>
  <c r="M98" i="68"/>
  <c r="L98" i="68"/>
  <c r="K98" i="68"/>
  <c r="J98" i="68"/>
  <c r="I98" i="68"/>
  <c r="H98" i="68"/>
  <c r="G98" i="68"/>
  <c r="F98" i="68"/>
  <c r="E98" i="68"/>
  <c r="D98" i="68"/>
  <c r="C98" i="68"/>
  <c r="Q96" i="68"/>
  <c r="P96" i="68"/>
  <c r="O96" i="68"/>
  <c r="N96" i="68"/>
  <c r="M96" i="68"/>
  <c r="L96" i="68"/>
  <c r="K96" i="68"/>
  <c r="J96" i="68"/>
  <c r="I96" i="68"/>
  <c r="H96" i="68"/>
  <c r="G96" i="68"/>
  <c r="F96" i="68"/>
  <c r="E96" i="68"/>
  <c r="D96" i="68"/>
  <c r="C96" i="68"/>
  <c r="Q94" i="68"/>
  <c r="P94" i="68"/>
  <c r="O94" i="68"/>
  <c r="N94" i="68"/>
  <c r="M94" i="68"/>
  <c r="L94" i="68"/>
  <c r="K94" i="68"/>
  <c r="J94" i="68"/>
  <c r="I94" i="68"/>
  <c r="H94" i="68"/>
  <c r="G94" i="68"/>
  <c r="F94" i="68"/>
  <c r="E94" i="68"/>
  <c r="D94" i="68"/>
  <c r="C94" i="68"/>
  <c r="Q89" i="67"/>
  <c r="P89" i="67"/>
  <c r="O89" i="67"/>
  <c r="N89" i="67"/>
  <c r="M89" i="67"/>
  <c r="L89" i="67"/>
  <c r="K89" i="67"/>
  <c r="J89" i="67"/>
  <c r="I89" i="67"/>
  <c r="H89" i="67"/>
  <c r="G89" i="67"/>
  <c r="F89" i="67"/>
  <c r="E89" i="67"/>
  <c r="D89" i="67"/>
  <c r="C89" i="67"/>
  <c r="Q88" i="67"/>
  <c r="P88" i="67"/>
  <c r="O88" i="67"/>
  <c r="N88" i="67"/>
  <c r="M88" i="67"/>
  <c r="L88" i="67"/>
  <c r="K88" i="67"/>
  <c r="J88" i="67"/>
  <c r="I88" i="67"/>
  <c r="H88" i="67"/>
  <c r="G88" i="67"/>
  <c r="F88" i="67"/>
  <c r="E88" i="67"/>
  <c r="D88" i="67"/>
  <c r="C88" i="67"/>
  <c r="Q86" i="67"/>
  <c r="P86" i="67"/>
  <c r="O86" i="67"/>
  <c r="N86" i="67"/>
  <c r="M86" i="67"/>
  <c r="L86" i="67"/>
  <c r="K86" i="67"/>
  <c r="J86" i="67"/>
  <c r="I86" i="67"/>
  <c r="H86" i="67"/>
  <c r="G86" i="67"/>
  <c r="F86" i="67"/>
  <c r="E86" i="67"/>
  <c r="D86" i="67"/>
  <c r="C86" i="67"/>
  <c r="Q85" i="67"/>
  <c r="P85" i="67"/>
  <c r="O85" i="67"/>
  <c r="N85" i="67"/>
  <c r="M85" i="67"/>
  <c r="L85" i="67"/>
  <c r="K85" i="67"/>
  <c r="J85" i="67"/>
  <c r="I85" i="67"/>
  <c r="H85" i="67"/>
  <c r="G85" i="67"/>
  <c r="F85" i="67"/>
  <c r="E85" i="67"/>
  <c r="D85" i="67"/>
  <c r="C85" i="67"/>
  <c r="Q84" i="67"/>
  <c r="P84" i="67"/>
  <c r="O84" i="67"/>
  <c r="N84" i="67"/>
  <c r="M84" i="67"/>
  <c r="L84" i="67"/>
  <c r="K84" i="67"/>
  <c r="J84" i="67"/>
  <c r="I84" i="67"/>
  <c r="H84" i="67"/>
  <c r="G84" i="67"/>
  <c r="F84" i="67"/>
  <c r="E84" i="67"/>
  <c r="D84" i="67"/>
  <c r="C84" i="67"/>
  <c r="Q83" i="67"/>
  <c r="P83" i="67"/>
  <c r="O83" i="67"/>
  <c r="N83" i="67"/>
  <c r="M83" i="67"/>
  <c r="L83" i="67"/>
  <c r="K83" i="67"/>
  <c r="J83" i="67"/>
  <c r="I83" i="67"/>
  <c r="H83" i="67"/>
  <c r="G83" i="67"/>
  <c r="F83" i="67"/>
  <c r="E83" i="67"/>
  <c r="D83" i="67"/>
  <c r="C83" i="67"/>
  <c r="Q81" i="67"/>
  <c r="P81" i="67"/>
  <c r="O81" i="67"/>
  <c r="N81" i="67"/>
  <c r="M81" i="67"/>
  <c r="L81" i="67"/>
  <c r="K81" i="67"/>
  <c r="J81" i="67"/>
  <c r="I81" i="67"/>
  <c r="H81" i="67"/>
  <c r="G81" i="67"/>
  <c r="F81" i="67"/>
  <c r="E81" i="67"/>
  <c r="D81" i="67"/>
  <c r="C81" i="67"/>
  <c r="Q79" i="67"/>
  <c r="P79" i="67"/>
  <c r="O79" i="67"/>
  <c r="N79" i="67"/>
  <c r="M79" i="67"/>
  <c r="L79" i="67"/>
  <c r="K79" i="67"/>
  <c r="J79" i="67"/>
  <c r="I79" i="67"/>
  <c r="H79" i="67"/>
  <c r="G79" i="67"/>
  <c r="F79" i="67"/>
  <c r="E79" i="67"/>
  <c r="D79" i="67"/>
  <c r="C79" i="67"/>
  <c r="Q89" i="66"/>
  <c r="P89" i="66"/>
  <c r="O89" i="66"/>
  <c r="N89" i="66"/>
  <c r="M89" i="66"/>
  <c r="L89" i="66"/>
  <c r="K89" i="66"/>
  <c r="J89" i="66"/>
  <c r="I89" i="66"/>
  <c r="H89" i="66"/>
  <c r="G89" i="66"/>
  <c r="F89" i="66"/>
  <c r="E89" i="66"/>
  <c r="D89" i="66"/>
  <c r="C89" i="66"/>
  <c r="Q88" i="66"/>
  <c r="P88" i="66"/>
  <c r="O88" i="66"/>
  <c r="N88" i="66"/>
  <c r="M88" i="66"/>
  <c r="L88" i="66"/>
  <c r="K88" i="66"/>
  <c r="J88" i="66"/>
  <c r="I88" i="66"/>
  <c r="H88" i="66"/>
  <c r="G88" i="66"/>
  <c r="F88" i="66"/>
  <c r="E88" i="66"/>
  <c r="D88" i="66"/>
  <c r="C88" i="66"/>
  <c r="Q86" i="66"/>
  <c r="P86" i="66"/>
  <c r="O86" i="66"/>
  <c r="N86" i="66"/>
  <c r="M86" i="66"/>
  <c r="L86" i="66"/>
  <c r="K86" i="66"/>
  <c r="J86" i="66"/>
  <c r="I86" i="66"/>
  <c r="H86" i="66"/>
  <c r="G86" i="66"/>
  <c r="F86" i="66"/>
  <c r="E86" i="66"/>
  <c r="D86" i="66"/>
  <c r="C86" i="66"/>
  <c r="Q85" i="66"/>
  <c r="P85" i="66"/>
  <c r="O85" i="66"/>
  <c r="N85" i="66"/>
  <c r="M85" i="66"/>
  <c r="L85" i="66"/>
  <c r="K85" i="66"/>
  <c r="J85" i="66"/>
  <c r="I85" i="66"/>
  <c r="H85" i="66"/>
  <c r="G85" i="66"/>
  <c r="F85" i="66"/>
  <c r="E85" i="66"/>
  <c r="D85" i="66"/>
  <c r="C85" i="66"/>
  <c r="Q84" i="66"/>
  <c r="P84" i="66"/>
  <c r="O84" i="66"/>
  <c r="N84" i="66"/>
  <c r="M84" i="66"/>
  <c r="L84" i="66"/>
  <c r="K84" i="66"/>
  <c r="J84" i="66"/>
  <c r="I84" i="66"/>
  <c r="H84" i="66"/>
  <c r="G84" i="66"/>
  <c r="F84" i="66"/>
  <c r="E84" i="66"/>
  <c r="D84" i="66"/>
  <c r="C84" i="66"/>
  <c r="Q83" i="66"/>
  <c r="P83" i="66"/>
  <c r="O83" i="66"/>
  <c r="N83" i="66"/>
  <c r="M83" i="66"/>
  <c r="L83" i="66"/>
  <c r="K83" i="66"/>
  <c r="J83" i="66"/>
  <c r="I83" i="66"/>
  <c r="H83" i="66"/>
  <c r="G83" i="66"/>
  <c r="F83" i="66"/>
  <c r="E83" i="66"/>
  <c r="D83" i="66"/>
  <c r="C83" i="66"/>
  <c r="Q81" i="66"/>
  <c r="P81" i="66"/>
  <c r="O81" i="66"/>
  <c r="N81" i="66"/>
  <c r="M81" i="66"/>
  <c r="L81" i="66"/>
  <c r="K81" i="66"/>
  <c r="J81" i="66"/>
  <c r="I81" i="66"/>
  <c r="H81" i="66"/>
  <c r="G81" i="66"/>
  <c r="F81" i="66"/>
  <c r="E81" i="66"/>
  <c r="D81" i="66"/>
  <c r="C81" i="66"/>
  <c r="Q79" i="66"/>
  <c r="P79" i="66"/>
  <c r="O79" i="66"/>
  <c r="N79" i="66"/>
  <c r="M79" i="66"/>
  <c r="L79" i="66"/>
  <c r="K79" i="66"/>
  <c r="J79" i="66"/>
  <c r="I79" i="66"/>
  <c r="H79" i="66"/>
  <c r="G79" i="66"/>
  <c r="F79" i="66"/>
  <c r="E79" i="66"/>
  <c r="D79" i="66"/>
  <c r="C79" i="66"/>
  <c r="Q89" i="65"/>
  <c r="P89" i="65"/>
  <c r="O89" i="65"/>
  <c r="N89" i="65"/>
  <c r="M89" i="65"/>
  <c r="L89" i="65"/>
  <c r="K89" i="65"/>
  <c r="J89" i="65"/>
  <c r="I89" i="65"/>
  <c r="H89" i="65"/>
  <c r="G89" i="65"/>
  <c r="F89" i="65"/>
  <c r="E89" i="65"/>
  <c r="D89" i="65"/>
  <c r="C89" i="65"/>
  <c r="Q88" i="65"/>
  <c r="P88" i="65"/>
  <c r="O88" i="65"/>
  <c r="N88" i="65"/>
  <c r="M88" i="65"/>
  <c r="L88" i="65"/>
  <c r="K88" i="65"/>
  <c r="J88" i="65"/>
  <c r="I88" i="65"/>
  <c r="H88" i="65"/>
  <c r="G88" i="65"/>
  <c r="F88" i="65"/>
  <c r="E88" i="65"/>
  <c r="D88" i="65"/>
  <c r="C88" i="65"/>
  <c r="Q86" i="65"/>
  <c r="P86" i="65"/>
  <c r="O86" i="65"/>
  <c r="N86" i="65"/>
  <c r="M86" i="65"/>
  <c r="L86" i="65"/>
  <c r="K86" i="65"/>
  <c r="J86" i="65"/>
  <c r="I86" i="65"/>
  <c r="H86" i="65"/>
  <c r="G86" i="65"/>
  <c r="F86" i="65"/>
  <c r="E86" i="65"/>
  <c r="D86" i="65"/>
  <c r="C86" i="65"/>
  <c r="Q85" i="65"/>
  <c r="P85" i="65"/>
  <c r="O85" i="65"/>
  <c r="N85" i="65"/>
  <c r="M85" i="65"/>
  <c r="L85" i="65"/>
  <c r="K85" i="65"/>
  <c r="J85" i="65"/>
  <c r="I85" i="65"/>
  <c r="H85" i="65"/>
  <c r="G85" i="65"/>
  <c r="F85" i="65"/>
  <c r="E85" i="65"/>
  <c r="D85" i="65"/>
  <c r="C85" i="65"/>
  <c r="Q84" i="65"/>
  <c r="P84" i="65"/>
  <c r="O84" i="65"/>
  <c r="N84" i="65"/>
  <c r="M84" i="65"/>
  <c r="L84" i="65"/>
  <c r="K84" i="65"/>
  <c r="J84" i="65"/>
  <c r="I84" i="65"/>
  <c r="H84" i="65"/>
  <c r="G84" i="65"/>
  <c r="F84" i="65"/>
  <c r="E84" i="65"/>
  <c r="D84" i="65"/>
  <c r="C84" i="65"/>
  <c r="Q83" i="65"/>
  <c r="P83" i="65"/>
  <c r="O83" i="65"/>
  <c r="N83" i="65"/>
  <c r="M83" i="65"/>
  <c r="L83" i="65"/>
  <c r="K83" i="65"/>
  <c r="J83" i="65"/>
  <c r="I83" i="65"/>
  <c r="H83" i="65"/>
  <c r="G83" i="65"/>
  <c r="F83" i="65"/>
  <c r="E83" i="65"/>
  <c r="D83" i="65"/>
  <c r="C83" i="65"/>
  <c r="Q81" i="65"/>
  <c r="P81" i="65"/>
  <c r="O81" i="65"/>
  <c r="N81" i="65"/>
  <c r="M81" i="65"/>
  <c r="L81" i="65"/>
  <c r="K81" i="65"/>
  <c r="J81" i="65"/>
  <c r="I81" i="65"/>
  <c r="H81" i="65"/>
  <c r="G81" i="65"/>
  <c r="F81" i="65"/>
  <c r="E81" i="65"/>
  <c r="D81" i="65"/>
  <c r="C81" i="65"/>
  <c r="Q79" i="65"/>
  <c r="P79" i="65"/>
  <c r="O79" i="65"/>
  <c r="N79" i="65"/>
  <c r="M79" i="65"/>
  <c r="L79" i="65"/>
  <c r="K79" i="65"/>
  <c r="J79" i="65"/>
  <c r="I79" i="65"/>
  <c r="H79" i="65"/>
  <c r="G79" i="65"/>
  <c r="F79" i="65"/>
  <c r="E79" i="65"/>
  <c r="D79" i="65"/>
  <c r="C79" i="65"/>
  <c r="Q101" i="64"/>
  <c r="P101" i="64"/>
  <c r="O101" i="64"/>
  <c r="N101" i="64"/>
  <c r="M101" i="64"/>
  <c r="L101" i="64"/>
  <c r="K101" i="64"/>
  <c r="J101" i="64"/>
  <c r="I101" i="64"/>
  <c r="H101" i="64"/>
  <c r="G101" i="64"/>
  <c r="F101" i="64"/>
  <c r="E101" i="64"/>
  <c r="D101" i="64"/>
  <c r="C101" i="64"/>
  <c r="Q100" i="64"/>
  <c r="P100" i="64"/>
  <c r="O100" i="64"/>
  <c r="N100" i="64"/>
  <c r="M100" i="64"/>
  <c r="L100" i="64"/>
  <c r="K100" i="64"/>
  <c r="J100" i="64"/>
  <c r="I100" i="64"/>
  <c r="H100" i="64"/>
  <c r="G100" i="64"/>
  <c r="F100" i="64"/>
  <c r="E100" i="64"/>
  <c r="D100" i="64"/>
  <c r="C100" i="64"/>
  <c r="Q99" i="64"/>
  <c r="P99" i="64"/>
  <c r="O99" i="64"/>
  <c r="N99" i="64"/>
  <c r="M99" i="64"/>
  <c r="L99" i="64"/>
  <c r="K99" i="64"/>
  <c r="J99" i="64"/>
  <c r="I99" i="64"/>
  <c r="H99" i="64"/>
  <c r="G99" i="64"/>
  <c r="F99" i="64"/>
  <c r="E99" i="64"/>
  <c r="D99" i="64"/>
  <c r="C99" i="64"/>
  <c r="Q97" i="64"/>
  <c r="P97" i="64"/>
  <c r="O97" i="64"/>
  <c r="N97" i="64"/>
  <c r="M97" i="64"/>
  <c r="L97" i="64"/>
  <c r="K97" i="64"/>
  <c r="J97" i="64"/>
  <c r="I97" i="64"/>
  <c r="H97" i="64"/>
  <c r="G97" i="64"/>
  <c r="F97" i="64"/>
  <c r="E97" i="64"/>
  <c r="D97" i="64"/>
  <c r="C97" i="64"/>
  <c r="Q96" i="64"/>
  <c r="P96" i="64"/>
  <c r="O96" i="64"/>
  <c r="N96" i="64"/>
  <c r="M96" i="64"/>
  <c r="L96" i="64"/>
  <c r="K96" i="64"/>
  <c r="J96" i="64"/>
  <c r="I96" i="64"/>
  <c r="H96" i="64"/>
  <c r="G96" i="64"/>
  <c r="F96" i="64"/>
  <c r="E96" i="64"/>
  <c r="D96" i="64"/>
  <c r="C96" i="64"/>
  <c r="Q95" i="64"/>
  <c r="P95" i="64"/>
  <c r="O95" i="64"/>
  <c r="N95" i="64"/>
  <c r="M95" i="64"/>
  <c r="L95" i="64"/>
  <c r="K95" i="64"/>
  <c r="J95" i="64"/>
  <c r="I95" i="64"/>
  <c r="H95" i="64"/>
  <c r="G95" i="64"/>
  <c r="F95" i="64"/>
  <c r="E95" i="64"/>
  <c r="D95" i="64"/>
  <c r="C95" i="64"/>
  <c r="Q94" i="64"/>
  <c r="P94" i="64"/>
  <c r="O94" i="64"/>
  <c r="N94" i="64"/>
  <c r="M94" i="64"/>
  <c r="L94" i="64"/>
  <c r="K94" i="64"/>
  <c r="J94" i="64"/>
  <c r="I94" i="64"/>
  <c r="H94" i="64"/>
  <c r="G94" i="64"/>
  <c r="F94" i="64"/>
  <c r="E94" i="64"/>
  <c r="D94" i="64"/>
  <c r="C94" i="64"/>
  <c r="Q93" i="64"/>
  <c r="P93" i="64"/>
  <c r="O93" i="64"/>
  <c r="N93" i="64"/>
  <c r="M93" i="64"/>
  <c r="L93" i="64"/>
  <c r="K93" i="64"/>
  <c r="J93" i="64"/>
  <c r="I93" i="64"/>
  <c r="H93" i="64"/>
  <c r="G93" i="64"/>
  <c r="F93" i="64"/>
  <c r="E93" i="64"/>
  <c r="D93" i="64"/>
  <c r="C93" i="64"/>
  <c r="Q91" i="64"/>
  <c r="P91" i="64"/>
  <c r="O91" i="64"/>
  <c r="N91" i="64"/>
  <c r="M91" i="64"/>
  <c r="L91" i="64"/>
  <c r="K91" i="64"/>
  <c r="J91" i="64"/>
  <c r="I91" i="64"/>
  <c r="H91" i="64"/>
  <c r="G91" i="64"/>
  <c r="F91" i="64"/>
  <c r="E91" i="64"/>
  <c r="D91" i="64"/>
  <c r="C91" i="64"/>
  <c r="Q89" i="64"/>
  <c r="P89" i="64"/>
  <c r="O89" i="64"/>
  <c r="N89" i="64"/>
  <c r="M89" i="64"/>
  <c r="L89" i="64"/>
  <c r="K89" i="64"/>
  <c r="J89" i="64"/>
  <c r="I89" i="64"/>
  <c r="H89" i="64"/>
  <c r="G89" i="64"/>
  <c r="F89" i="64"/>
  <c r="E89" i="64"/>
  <c r="D89" i="64"/>
  <c r="C89" i="64"/>
  <c r="B89" i="72"/>
  <c r="B88" i="72"/>
  <c r="B86" i="72"/>
  <c r="B85" i="72"/>
  <c r="B84" i="72"/>
  <c r="B83" i="72"/>
  <c r="B81" i="72"/>
  <c r="B79" i="72"/>
  <c r="B89" i="71"/>
  <c r="B88" i="71"/>
  <c r="B86" i="71"/>
  <c r="B85" i="71"/>
  <c r="B84" i="71"/>
  <c r="B83" i="71"/>
  <c r="B81" i="71"/>
  <c r="B79" i="71"/>
  <c r="B89" i="70"/>
  <c r="B88" i="70"/>
  <c r="B86" i="70"/>
  <c r="B85" i="70"/>
  <c r="B84" i="70"/>
  <c r="B83" i="70"/>
  <c r="B81" i="70"/>
  <c r="B79" i="70"/>
  <c r="B89" i="69"/>
  <c r="B88" i="69"/>
  <c r="B86" i="69"/>
  <c r="B85" i="69"/>
  <c r="B84" i="69"/>
  <c r="B83" i="69"/>
  <c r="B81" i="69"/>
  <c r="B79" i="69"/>
  <c r="B107" i="68"/>
  <c r="B106" i="68"/>
  <c r="B105" i="68"/>
  <c r="B103" i="68"/>
  <c r="B102" i="68"/>
  <c r="B101" i="68"/>
  <c r="B100" i="68"/>
  <c r="B99" i="68"/>
  <c r="B98" i="68"/>
  <c r="B96" i="68"/>
  <c r="B94" i="68"/>
  <c r="B89" i="67"/>
  <c r="B88" i="67"/>
  <c r="B86" i="67"/>
  <c r="B85" i="67"/>
  <c r="B84" i="67"/>
  <c r="B83" i="67"/>
  <c r="B81" i="67"/>
  <c r="B79" i="67"/>
  <c r="B89" i="66"/>
  <c r="B88" i="66"/>
  <c r="B86" i="66"/>
  <c r="B85" i="66"/>
  <c r="B84" i="66"/>
  <c r="B83" i="66"/>
  <c r="B81" i="66"/>
  <c r="B79" i="66"/>
  <c r="B89" i="65"/>
  <c r="B88" i="65"/>
  <c r="B86" i="65"/>
  <c r="B85" i="65"/>
  <c r="B84" i="65"/>
  <c r="B83" i="65"/>
  <c r="B81" i="65"/>
  <c r="B79" i="65"/>
  <c r="B101" i="64"/>
  <c r="B100" i="64"/>
  <c r="B99" i="64"/>
  <c r="B97" i="64"/>
  <c r="B96" i="64"/>
  <c r="B95" i="64"/>
  <c r="B94" i="64"/>
  <c r="B93" i="64"/>
  <c r="B91" i="64"/>
  <c r="B89" i="64"/>
  <c r="Q170" i="40"/>
  <c r="P170" i="40"/>
  <c r="O170" i="40"/>
  <c r="O170" i="42" s="1"/>
  <c r="N170" i="40"/>
  <c r="N170" i="42" s="1"/>
  <c r="M170" i="40"/>
  <c r="L170" i="40"/>
  <c r="K170" i="40"/>
  <c r="K170" i="42" s="1"/>
  <c r="J170" i="40"/>
  <c r="J170" i="42" s="1"/>
  <c r="I170" i="40"/>
  <c r="H170" i="40"/>
  <c r="G170" i="40"/>
  <c r="G170" i="42" s="1"/>
  <c r="F170" i="40"/>
  <c r="F170" i="42" s="1"/>
  <c r="E170" i="40"/>
  <c r="D170" i="40"/>
  <c r="D170" i="42" s="1"/>
  <c r="Q169" i="40"/>
  <c r="Q169" i="42" s="1"/>
  <c r="P169" i="40"/>
  <c r="O169" i="40"/>
  <c r="O169" i="42" s="1"/>
  <c r="N169" i="40"/>
  <c r="M169" i="40"/>
  <c r="M169" i="42" s="1"/>
  <c r="L169" i="40"/>
  <c r="L169" i="42" s="1"/>
  <c r="K169" i="40"/>
  <c r="J169" i="40"/>
  <c r="I169" i="40"/>
  <c r="H169" i="40"/>
  <c r="G169" i="40"/>
  <c r="G169" i="42" s="1"/>
  <c r="F169" i="40"/>
  <c r="E169" i="40"/>
  <c r="E169" i="42" s="1"/>
  <c r="D169" i="40"/>
  <c r="Q152" i="40"/>
  <c r="P152" i="40"/>
  <c r="O152" i="40"/>
  <c r="O152" i="42" s="1"/>
  <c r="N152" i="40"/>
  <c r="M152" i="40"/>
  <c r="L152" i="40"/>
  <c r="L152" i="42" s="1"/>
  <c r="K152" i="40"/>
  <c r="K152" i="42" s="1"/>
  <c r="J152" i="40"/>
  <c r="I152" i="40"/>
  <c r="H152" i="40"/>
  <c r="H152" i="42" s="1"/>
  <c r="G152" i="40"/>
  <c r="G152" i="42" s="1"/>
  <c r="F152" i="40"/>
  <c r="E152" i="40"/>
  <c r="D152" i="40"/>
  <c r="D152" i="42" s="1"/>
  <c r="Q151" i="40"/>
  <c r="Q151" i="42" s="1"/>
  <c r="P151" i="40"/>
  <c r="P151" i="42" s="1"/>
  <c r="O151" i="40"/>
  <c r="N151" i="40"/>
  <c r="M151" i="40"/>
  <c r="M151" i="42" s="1"/>
  <c r="L151" i="40"/>
  <c r="K151" i="40"/>
  <c r="K151" i="42" s="1"/>
  <c r="J151" i="40"/>
  <c r="J151" i="42" s="1"/>
  <c r="I151" i="40"/>
  <c r="I151" i="42" s="1"/>
  <c r="H151" i="40"/>
  <c r="H151" i="42" s="1"/>
  <c r="G151" i="40"/>
  <c r="F151" i="40"/>
  <c r="E151" i="40"/>
  <c r="E151" i="42" s="1"/>
  <c r="D151" i="40"/>
  <c r="Q134" i="40"/>
  <c r="P134" i="40"/>
  <c r="O134" i="40"/>
  <c r="O134" i="42" s="1"/>
  <c r="N134" i="40"/>
  <c r="N134" i="42" s="1"/>
  <c r="M134" i="40"/>
  <c r="L134" i="40"/>
  <c r="K134" i="40"/>
  <c r="K134" i="42" s="1"/>
  <c r="J134" i="40"/>
  <c r="J134" i="42" s="1"/>
  <c r="I134" i="40"/>
  <c r="H134" i="40"/>
  <c r="G134" i="40"/>
  <c r="G134" i="42" s="1"/>
  <c r="F134" i="40"/>
  <c r="F134" i="42" s="1"/>
  <c r="E134" i="40"/>
  <c r="D134" i="40"/>
  <c r="D134" i="42" s="1"/>
  <c r="Q133" i="40"/>
  <c r="P133" i="40"/>
  <c r="O133" i="40"/>
  <c r="N133" i="40"/>
  <c r="M133" i="40"/>
  <c r="M133" i="42" s="1"/>
  <c r="L133" i="40"/>
  <c r="K133" i="40"/>
  <c r="K133" i="42" s="1"/>
  <c r="J133" i="40"/>
  <c r="J133" i="42" s="1"/>
  <c r="I133" i="40"/>
  <c r="H133" i="40"/>
  <c r="G133" i="40"/>
  <c r="F133" i="40"/>
  <c r="E133" i="40"/>
  <c r="E133" i="42" s="1"/>
  <c r="D133" i="40"/>
  <c r="Q115" i="40"/>
  <c r="Q115" i="42" s="1"/>
  <c r="P115" i="40"/>
  <c r="O115" i="40"/>
  <c r="N115" i="40"/>
  <c r="N115" i="42" s="1"/>
  <c r="M115" i="40"/>
  <c r="M115" i="42" s="1"/>
  <c r="L115" i="40"/>
  <c r="L115" i="42" s="1"/>
  <c r="K115" i="40"/>
  <c r="J115" i="40"/>
  <c r="I115" i="40"/>
  <c r="I115" i="42" s="1"/>
  <c r="H115" i="40"/>
  <c r="H115" i="42" s="1"/>
  <c r="G115" i="40"/>
  <c r="F115" i="40"/>
  <c r="E115" i="40"/>
  <c r="E115" i="42" s="1"/>
  <c r="D115" i="40"/>
  <c r="D115" i="42" s="1"/>
  <c r="Q114" i="40"/>
  <c r="Q114" i="42" s="1"/>
  <c r="P114" i="40"/>
  <c r="O114" i="40"/>
  <c r="N114" i="40"/>
  <c r="M114" i="40"/>
  <c r="L114" i="40"/>
  <c r="K114" i="40"/>
  <c r="K114" i="42" s="1"/>
  <c r="J114" i="40"/>
  <c r="J114" i="42" s="1"/>
  <c r="I114" i="40"/>
  <c r="I114" i="42" s="1"/>
  <c r="H114" i="40"/>
  <c r="G114" i="40"/>
  <c r="F114" i="40"/>
  <c r="E114" i="40"/>
  <c r="D114" i="40"/>
  <c r="Q95" i="40"/>
  <c r="Q95" i="42" s="1"/>
  <c r="P95" i="40"/>
  <c r="O95" i="40"/>
  <c r="O95" i="42" s="1"/>
  <c r="N95" i="40"/>
  <c r="N95" i="42" s="1"/>
  <c r="M95" i="40"/>
  <c r="M95" i="42" s="1"/>
  <c r="L95" i="40"/>
  <c r="L95" i="42" s="1"/>
  <c r="K95" i="40"/>
  <c r="J95" i="40"/>
  <c r="J95" i="42" s="1"/>
  <c r="I95" i="40"/>
  <c r="I95" i="42" s="1"/>
  <c r="H95" i="40"/>
  <c r="G95" i="40"/>
  <c r="G95" i="42" s="1"/>
  <c r="F95" i="40"/>
  <c r="F95" i="42" s="1"/>
  <c r="E95" i="40"/>
  <c r="E95" i="42" s="1"/>
  <c r="D95" i="40"/>
  <c r="Q94" i="40"/>
  <c r="P94" i="40"/>
  <c r="P94" i="42" s="1"/>
  <c r="O94" i="40"/>
  <c r="N94" i="40"/>
  <c r="M94" i="40"/>
  <c r="M94" i="42" s="1"/>
  <c r="L94" i="40"/>
  <c r="L94" i="42" s="1"/>
  <c r="K94" i="40"/>
  <c r="J94" i="40"/>
  <c r="I94" i="40"/>
  <c r="I94" i="42" s="1"/>
  <c r="H94" i="40"/>
  <c r="H94" i="42" s="1"/>
  <c r="G94" i="40"/>
  <c r="G94" i="42" s="1"/>
  <c r="F94" i="40"/>
  <c r="E94" i="40"/>
  <c r="D94" i="40"/>
  <c r="Q91" i="40"/>
  <c r="P91" i="40"/>
  <c r="P91" i="42" s="1"/>
  <c r="O91" i="40"/>
  <c r="N91" i="40"/>
  <c r="M91" i="40"/>
  <c r="M91" i="42" s="1"/>
  <c r="L91" i="40"/>
  <c r="K91" i="40"/>
  <c r="K91" i="42" s="1"/>
  <c r="J91" i="40"/>
  <c r="I91" i="40"/>
  <c r="H91" i="40"/>
  <c r="H91" i="42" s="1"/>
  <c r="G91" i="40"/>
  <c r="F91" i="40"/>
  <c r="E91" i="40"/>
  <c r="E91" i="42" s="1"/>
  <c r="D91" i="40"/>
  <c r="Q90" i="40"/>
  <c r="Q90" i="42" s="1"/>
  <c r="P90" i="40"/>
  <c r="O90" i="40"/>
  <c r="N90" i="40"/>
  <c r="M90" i="40"/>
  <c r="M90" i="42" s="1"/>
  <c r="L90" i="40"/>
  <c r="K90" i="40"/>
  <c r="J90" i="40"/>
  <c r="I90" i="40"/>
  <c r="I90" i="42" s="1"/>
  <c r="H90" i="40"/>
  <c r="H90" i="42" s="1"/>
  <c r="G90" i="40"/>
  <c r="F90" i="40"/>
  <c r="F90" i="42" s="1"/>
  <c r="E90" i="40"/>
  <c r="E90" i="42" s="1"/>
  <c r="D90" i="40"/>
  <c r="Q72" i="40"/>
  <c r="P72" i="40"/>
  <c r="P72" i="42" s="1"/>
  <c r="O72" i="40"/>
  <c r="O72" i="42" s="1"/>
  <c r="N72" i="40"/>
  <c r="M72" i="40"/>
  <c r="L72" i="40"/>
  <c r="K72" i="40"/>
  <c r="J72" i="40"/>
  <c r="I72" i="40"/>
  <c r="I72" i="42" s="1"/>
  <c r="H72" i="40"/>
  <c r="H72" i="42" s="1"/>
  <c r="G72" i="40"/>
  <c r="G72" i="42" s="1"/>
  <c r="F72" i="40"/>
  <c r="E72" i="40"/>
  <c r="E72" i="42" s="1"/>
  <c r="D72" i="40"/>
  <c r="D72" i="42" s="1"/>
  <c r="Q71" i="40"/>
  <c r="P71" i="40"/>
  <c r="O71" i="40"/>
  <c r="O71" i="42" s="1"/>
  <c r="N71" i="40"/>
  <c r="N71" i="42" s="1"/>
  <c r="M71" i="40"/>
  <c r="L71" i="40"/>
  <c r="K71" i="40"/>
  <c r="K71" i="42" s="1"/>
  <c r="J71" i="40"/>
  <c r="J71" i="42" s="1"/>
  <c r="I71" i="40"/>
  <c r="H71" i="40"/>
  <c r="G71" i="40"/>
  <c r="G71" i="42" s="1"/>
  <c r="F71" i="40"/>
  <c r="F71" i="42" s="1"/>
  <c r="E71" i="40"/>
  <c r="D71" i="40"/>
  <c r="Q53" i="40"/>
  <c r="P53" i="40"/>
  <c r="O53" i="40"/>
  <c r="N53" i="40"/>
  <c r="M53" i="40"/>
  <c r="M53" i="42" s="1"/>
  <c r="L53" i="40"/>
  <c r="L53" i="42" s="1"/>
  <c r="K53" i="40"/>
  <c r="K53" i="42" s="1"/>
  <c r="J53" i="40"/>
  <c r="I53" i="40"/>
  <c r="H53" i="40"/>
  <c r="G53" i="40"/>
  <c r="F53" i="40"/>
  <c r="E53" i="40"/>
  <c r="E53" i="42" s="1"/>
  <c r="D53" i="40"/>
  <c r="D53" i="42" s="1"/>
  <c r="Q52" i="40"/>
  <c r="Q52" i="42" s="1"/>
  <c r="P52" i="40"/>
  <c r="P52" i="42" s="1"/>
  <c r="O52" i="40"/>
  <c r="N52" i="40"/>
  <c r="M52" i="40"/>
  <c r="M52" i="42" s="1"/>
  <c r="L52" i="40"/>
  <c r="L52" i="42" s="1"/>
  <c r="K52" i="40"/>
  <c r="J52" i="40"/>
  <c r="J52" i="42" s="1"/>
  <c r="I52" i="40"/>
  <c r="I52" i="42" s="1"/>
  <c r="H52" i="40"/>
  <c r="H52" i="42" s="1"/>
  <c r="G52" i="40"/>
  <c r="F52" i="40"/>
  <c r="E52" i="40"/>
  <c r="E52" i="42" s="1"/>
  <c r="D52" i="40"/>
  <c r="D52" i="42" s="1"/>
  <c r="Q34" i="40"/>
  <c r="P34" i="40"/>
  <c r="O34" i="40"/>
  <c r="N34" i="40"/>
  <c r="N34" i="42" s="1"/>
  <c r="M34" i="40"/>
  <c r="M34" i="42" s="1"/>
  <c r="L34" i="40"/>
  <c r="K34" i="40"/>
  <c r="J34" i="40"/>
  <c r="J34" i="42" s="1"/>
  <c r="I34" i="40"/>
  <c r="H34" i="40"/>
  <c r="H34" i="42" s="1"/>
  <c r="G34" i="40"/>
  <c r="F34" i="40"/>
  <c r="F34" i="42" s="1"/>
  <c r="E34" i="40"/>
  <c r="E34" i="42" s="1"/>
  <c r="D34" i="40"/>
  <c r="Q33" i="40"/>
  <c r="P33" i="40"/>
  <c r="O33" i="40"/>
  <c r="O33" i="42" s="1"/>
  <c r="N33" i="40"/>
  <c r="N33" i="42" s="1"/>
  <c r="M33" i="40"/>
  <c r="M33" i="42" s="1"/>
  <c r="L33" i="40"/>
  <c r="K33" i="40"/>
  <c r="J33" i="40"/>
  <c r="J33" i="42" s="1"/>
  <c r="I33" i="40"/>
  <c r="H33" i="40"/>
  <c r="G33" i="40"/>
  <c r="G33" i="42" s="1"/>
  <c r="F33" i="40"/>
  <c r="F33" i="42" s="1"/>
  <c r="E33" i="40"/>
  <c r="E33" i="42" s="1"/>
  <c r="D33" i="40"/>
  <c r="Q14" i="40"/>
  <c r="P14" i="40"/>
  <c r="P14" i="42" s="1"/>
  <c r="O14" i="40"/>
  <c r="N14" i="40"/>
  <c r="M14" i="40"/>
  <c r="M14" i="42" s="1"/>
  <c r="L14" i="40"/>
  <c r="L14" i="42" s="1"/>
  <c r="K14" i="40"/>
  <c r="K14" i="42" s="1"/>
  <c r="J14" i="40"/>
  <c r="I14" i="40"/>
  <c r="H14" i="40"/>
  <c r="G14" i="40"/>
  <c r="F14" i="40"/>
  <c r="E14" i="40"/>
  <c r="E14" i="42" s="1"/>
  <c r="D14" i="40"/>
  <c r="D14" i="42" s="1"/>
  <c r="Q13" i="40"/>
  <c r="P13" i="40"/>
  <c r="O13" i="40"/>
  <c r="O13" i="42" s="1"/>
  <c r="N13" i="40"/>
  <c r="N13" i="42" s="1"/>
  <c r="M13" i="40"/>
  <c r="M13" i="42" s="1"/>
  <c r="L13" i="40"/>
  <c r="K13" i="40"/>
  <c r="K13" i="42" s="1"/>
  <c r="J13" i="40"/>
  <c r="J13" i="42" s="1"/>
  <c r="I13" i="40"/>
  <c r="H13" i="40"/>
  <c r="H13" i="42" s="1"/>
  <c r="G13" i="40"/>
  <c r="G13" i="42" s="1"/>
  <c r="F13" i="40"/>
  <c r="E13" i="40"/>
  <c r="E13" i="42" s="1"/>
  <c r="D13" i="40"/>
  <c r="C170" i="40"/>
  <c r="C170" i="42" s="1"/>
  <c r="C169" i="40"/>
  <c r="C169" i="42" s="1"/>
  <c r="C152" i="40"/>
  <c r="C152" i="42" s="1"/>
  <c r="C151" i="40"/>
  <c r="C151" i="42" s="1"/>
  <c r="C134" i="40"/>
  <c r="C134" i="42" s="1"/>
  <c r="C133" i="40"/>
  <c r="C133" i="42" s="1"/>
  <c r="C115" i="40"/>
  <c r="C115" i="42" s="1"/>
  <c r="C114" i="40"/>
  <c r="C114" i="42" s="1"/>
  <c r="C95" i="40"/>
  <c r="C95" i="42" s="1"/>
  <c r="C94" i="40"/>
  <c r="C94" i="42" s="1"/>
  <c r="C91" i="40"/>
  <c r="C91" i="42" s="1"/>
  <c r="C90" i="40"/>
  <c r="C90" i="42" s="1"/>
  <c r="C72" i="40"/>
  <c r="C72" i="42" s="1"/>
  <c r="C71" i="40"/>
  <c r="C71" i="42" s="1"/>
  <c r="C53" i="40"/>
  <c r="C53" i="42" s="1"/>
  <c r="C52" i="40"/>
  <c r="C52" i="42" s="1"/>
  <c r="C34" i="40"/>
  <c r="C34" i="42" s="1"/>
  <c r="C33" i="40"/>
  <c r="C33" i="42" s="1"/>
  <c r="C14" i="40"/>
  <c r="C14" i="42" s="1"/>
  <c r="C13" i="40"/>
  <c r="C13" i="42" s="1"/>
  <c r="D152" i="39"/>
  <c r="K151" i="39"/>
  <c r="L115" i="39"/>
  <c r="F95" i="39"/>
  <c r="O72" i="39"/>
  <c r="F34" i="39"/>
  <c r="H152" i="39"/>
  <c r="K133" i="39"/>
  <c r="O95" i="39"/>
  <c r="D134" i="39"/>
  <c r="N115" i="39"/>
  <c r="L95" i="39"/>
  <c r="H91" i="39"/>
  <c r="K152" i="39"/>
  <c r="P151" i="39"/>
  <c r="G134" i="39"/>
  <c r="M115" i="39"/>
  <c r="G94" i="39"/>
  <c r="G71" i="39"/>
  <c r="Q172" i="58"/>
  <c r="P172" i="58"/>
  <c r="O172" i="59"/>
  <c r="K172" i="59"/>
  <c r="J172" i="58"/>
  <c r="H172" i="58"/>
  <c r="G172" i="58"/>
  <c r="Q54" i="72"/>
  <c r="P54" i="72"/>
  <c r="O54" i="72"/>
  <c r="N54" i="72"/>
  <c r="M54" i="72"/>
  <c r="L54" i="72"/>
  <c r="K54" i="72"/>
  <c r="J54" i="72"/>
  <c r="I54" i="72"/>
  <c r="H54" i="72"/>
  <c r="G54" i="72"/>
  <c r="F54" i="72"/>
  <c r="E54" i="72"/>
  <c r="D54" i="72"/>
  <c r="L53" i="72"/>
  <c r="D53" i="72"/>
  <c r="O154" i="58"/>
  <c r="N154" i="58"/>
  <c r="K154" i="58"/>
  <c r="I154" i="58"/>
  <c r="E154" i="58"/>
  <c r="D154" i="58"/>
  <c r="Q54" i="71"/>
  <c r="P54" i="71"/>
  <c r="O54" i="71"/>
  <c r="N54" i="71"/>
  <c r="M54" i="71"/>
  <c r="L54" i="71"/>
  <c r="K54" i="71"/>
  <c r="J54" i="71"/>
  <c r="I54" i="71"/>
  <c r="H54" i="71"/>
  <c r="G54" i="71"/>
  <c r="F54" i="71"/>
  <c r="E54" i="71"/>
  <c r="D54" i="71"/>
  <c r="P53" i="71"/>
  <c r="N53" i="71"/>
  <c r="J53" i="71"/>
  <c r="H53" i="71"/>
  <c r="E53" i="71"/>
  <c r="Q136" i="59"/>
  <c r="O136" i="58"/>
  <c r="K136" i="59"/>
  <c r="J136" i="59"/>
  <c r="G136" i="59"/>
  <c r="F136" i="59"/>
  <c r="N132" i="58"/>
  <c r="M132" i="58"/>
  <c r="L132" i="58"/>
  <c r="K132" i="58"/>
  <c r="J132" i="59"/>
  <c r="G132" i="58"/>
  <c r="O117" i="58"/>
  <c r="N117" i="59"/>
  <c r="M117" i="58"/>
  <c r="K117" i="59"/>
  <c r="J117" i="58"/>
  <c r="H117" i="58"/>
  <c r="Q54" i="69"/>
  <c r="P54" i="69"/>
  <c r="O54" i="69"/>
  <c r="N54" i="69"/>
  <c r="M54" i="69"/>
  <c r="L54" i="69"/>
  <c r="K54" i="69"/>
  <c r="J54" i="69"/>
  <c r="I54" i="69"/>
  <c r="H54" i="69"/>
  <c r="G54" i="69"/>
  <c r="F54" i="69"/>
  <c r="E54" i="69"/>
  <c r="D54" i="69"/>
  <c r="O53" i="69"/>
  <c r="N53" i="69"/>
  <c r="G53" i="69"/>
  <c r="Q70" i="68"/>
  <c r="P70" i="68"/>
  <c r="O70" i="68"/>
  <c r="N70" i="68"/>
  <c r="M70" i="68"/>
  <c r="L70" i="68"/>
  <c r="K70" i="68"/>
  <c r="J70" i="68"/>
  <c r="I70" i="68"/>
  <c r="H70" i="68"/>
  <c r="G70" i="68"/>
  <c r="F70" i="68"/>
  <c r="E70" i="68"/>
  <c r="D70" i="68"/>
  <c r="P97" i="58"/>
  <c r="O97" i="58"/>
  <c r="M97" i="58"/>
  <c r="L97" i="58"/>
  <c r="J97" i="59"/>
  <c r="I97" i="58"/>
  <c r="H97" i="59"/>
  <c r="G97" i="59"/>
  <c r="Q93" i="59"/>
  <c r="P93" i="60"/>
  <c r="O93" i="59"/>
  <c r="N93" i="58"/>
  <c r="M65" i="68"/>
  <c r="L65" i="68"/>
  <c r="K65" i="68"/>
  <c r="J65" i="68"/>
  <c r="I93" i="59"/>
  <c r="G65" i="68"/>
  <c r="F65" i="68"/>
  <c r="E65" i="68"/>
  <c r="D65" i="68"/>
  <c r="O64" i="68"/>
  <c r="N64" i="68"/>
  <c r="M64" i="68"/>
  <c r="L64" i="68"/>
  <c r="E64" i="68"/>
  <c r="D64" i="68"/>
  <c r="Q89" i="59"/>
  <c r="P89" i="59"/>
  <c r="M89" i="58"/>
  <c r="L89" i="60"/>
  <c r="J89" i="60"/>
  <c r="H89" i="60"/>
  <c r="G89" i="59"/>
  <c r="E89" i="58"/>
  <c r="P74" i="59"/>
  <c r="O74" i="58"/>
  <c r="N74" i="59"/>
  <c r="L74" i="59"/>
  <c r="I74" i="58"/>
  <c r="G74" i="59"/>
  <c r="F74" i="59"/>
  <c r="E74" i="58"/>
  <c r="D74" i="58"/>
  <c r="M70" i="58"/>
  <c r="G70" i="60"/>
  <c r="F70" i="58"/>
  <c r="P55" i="58"/>
  <c r="O55" i="59"/>
  <c r="N55" i="58"/>
  <c r="K55" i="59"/>
  <c r="H55" i="58"/>
  <c r="Q51" i="58"/>
  <c r="P51" i="59"/>
  <c r="O51" i="60"/>
  <c r="I51" i="59"/>
  <c r="H51" i="60"/>
  <c r="E51" i="58"/>
  <c r="D51" i="60"/>
  <c r="N36" i="58"/>
  <c r="M36" i="58"/>
  <c r="K36" i="59"/>
  <c r="I36" i="59"/>
  <c r="Q32" i="58"/>
  <c r="O32" i="60"/>
  <c r="M32" i="60"/>
  <c r="J32" i="59"/>
  <c r="I32" i="58"/>
  <c r="Q66" i="64"/>
  <c r="O66" i="64"/>
  <c r="J66" i="64"/>
  <c r="I66" i="64"/>
  <c r="G66" i="64"/>
  <c r="O16" i="58"/>
  <c r="N16" i="59"/>
  <c r="L16" i="58"/>
  <c r="J16" i="58"/>
  <c r="D16" i="58"/>
  <c r="Q61" i="64"/>
  <c r="P61" i="64"/>
  <c r="O61" i="64"/>
  <c r="N61" i="64"/>
  <c r="M61" i="64"/>
  <c r="K61" i="64"/>
  <c r="J61" i="64"/>
  <c r="I61" i="64"/>
  <c r="G12" i="58"/>
  <c r="E61" i="64"/>
  <c r="Q60" i="64"/>
  <c r="P60" i="64"/>
  <c r="O60" i="64"/>
  <c r="N60" i="64"/>
  <c r="M60" i="64"/>
  <c r="L60" i="64"/>
  <c r="K60" i="64"/>
  <c r="J60" i="64"/>
  <c r="I60" i="64"/>
  <c r="C54" i="72"/>
  <c r="C54" i="71"/>
  <c r="C136" i="59"/>
  <c r="C117" i="59"/>
  <c r="C54" i="69"/>
  <c r="C70" i="68"/>
  <c r="C65" i="68"/>
  <c r="C64" i="68"/>
  <c r="C70" i="59"/>
  <c r="C55" i="59"/>
  <c r="C32" i="58"/>
  <c r="C16" i="59"/>
  <c r="C61" i="64"/>
  <c r="P172" i="48"/>
  <c r="L172" i="49"/>
  <c r="K172" i="49"/>
  <c r="H172" i="49"/>
  <c r="G172" i="48"/>
  <c r="D172" i="49"/>
  <c r="C172" i="48"/>
  <c r="O168" i="48"/>
  <c r="M168" i="49"/>
  <c r="L168" i="50"/>
  <c r="J168" i="48"/>
  <c r="I168" i="48"/>
  <c r="H168" i="49"/>
  <c r="D168" i="50"/>
  <c r="C168" i="50"/>
  <c r="P9" i="72"/>
  <c r="O9" i="72"/>
  <c r="N9" i="72"/>
  <c r="L9" i="72"/>
  <c r="K9" i="72"/>
  <c r="J9" i="72"/>
  <c r="H9" i="72"/>
  <c r="G9" i="72"/>
  <c r="F9" i="72"/>
  <c r="D9" i="72"/>
  <c r="C9" i="72"/>
  <c r="Q175" i="48"/>
  <c r="P175" i="48"/>
  <c r="N166" i="48"/>
  <c r="M175" i="50"/>
  <c r="L166" i="49"/>
  <c r="G175" i="49"/>
  <c r="F175" i="48"/>
  <c r="C175" i="49"/>
  <c r="P154" i="48"/>
  <c r="O154" i="49"/>
  <c r="N154" i="48"/>
  <c r="M154" i="48"/>
  <c r="I154" i="48"/>
  <c r="H154" i="48"/>
  <c r="G154" i="48"/>
  <c r="C154" i="49"/>
  <c r="O150" i="48"/>
  <c r="N150" i="50"/>
  <c r="J150" i="48"/>
  <c r="I150" i="49"/>
  <c r="C150" i="49"/>
  <c r="Q9" i="71"/>
  <c r="P9" i="71"/>
  <c r="O9" i="71"/>
  <c r="N9" i="71"/>
  <c r="M9" i="71"/>
  <c r="L9" i="71"/>
  <c r="K9" i="71"/>
  <c r="J9" i="71"/>
  <c r="I9" i="71"/>
  <c r="H9" i="71"/>
  <c r="G9" i="71"/>
  <c r="F9" i="71"/>
  <c r="E9" i="71"/>
  <c r="D9" i="71"/>
  <c r="C9" i="71"/>
  <c r="L157" i="49"/>
  <c r="K157" i="50"/>
  <c r="J157" i="48"/>
  <c r="H157" i="48"/>
  <c r="G157" i="50"/>
  <c r="C157" i="49"/>
  <c r="P136" i="48"/>
  <c r="O136" i="48"/>
  <c r="I136" i="48"/>
  <c r="H136" i="49"/>
  <c r="C136" i="48"/>
  <c r="Q132" i="49"/>
  <c r="N132" i="48"/>
  <c r="J132" i="49"/>
  <c r="I132" i="49"/>
  <c r="H132" i="48"/>
  <c r="E132" i="49"/>
  <c r="C132" i="48"/>
  <c r="P9" i="70"/>
  <c r="O9" i="70"/>
  <c r="N9" i="70"/>
  <c r="L9" i="70"/>
  <c r="K9" i="70"/>
  <c r="J9" i="70"/>
  <c r="H9" i="70"/>
  <c r="G9" i="70"/>
  <c r="F9" i="70"/>
  <c r="D9" i="70"/>
  <c r="C9" i="70"/>
  <c r="O139" i="48"/>
  <c r="N130" i="49"/>
  <c r="M139" i="49"/>
  <c r="L139" i="49"/>
  <c r="K130" i="49"/>
  <c r="H139" i="50"/>
  <c r="C139" i="49"/>
  <c r="O117" i="48"/>
  <c r="N117" i="48"/>
  <c r="L117" i="48"/>
  <c r="K117" i="49"/>
  <c r="I117" i="48"/>
  <c r="H117" i="48"/>
  <c r="D117" i="48"/>
  <c r="C117" i="49"/>
  <c r="Q12" i="69"/>
  <c r="P12" i="69"/>
  <c r="N12" i="69"/>
  <c r="M12" i="69"/>
  <c r="L12" i="69"/>
  <c r="J12" i="69"/>
  <c r="I12" i="69"/>
  <c r="H12" i="69"/>
  <c r="F12" i="69"/>
  <c r="E12" i="69"/>
  <c r="D12" i="69"/>
  <c r="C12" i="69"/>
  <c r="Q11" i="69"/>
  <c r="P11" i="69"/>
  <c r="O11" i="69"/>
  <c r="M11" i="69"/>
  <c r="L11" i="69"/>
  <c r="K11" i="69"/>
  <c r="I11" i="69"/>
  <c r="H11" i="69"/>
  <c r="G11" i="69"/>
  <c r="E11" i="69"/>
  <c r="D11" i="69"/>
  <c r="C11" i="69"/>
  <c r="P9" i="69"/>
  <c r="O9" i="69"/>
  <c r="N9" i="69"/>
  <c r="L9" i="69"/>
  <c r="K9" i="69"/>
  <c r="J9" i="69"/>
  <c r="H9" i="69"/>
  <c r="G9" i="69"/>
  <c r="F9" i="69"/>
  <c r="D9" i="69"/>
  <c r="C9" i="69"/>
  <c r="O120" i="48"/>
  <c r="K120" i="50"/>
  <c r="I120" i="50"/>
  <c r="G120" i="50"/>
  <c r="F120" i="50"/>
  <c r="D120" i="48"/>
  <c r="C120" i="49"/>
  <c r="Q103" i="48"/>
  <c r="N103" i="48"/>
  <c r="J103" i="48"/>
  <c r="F103" i="48"/>
  <c r="E103" i="48"/>
  <c r="Q102" i="48"/>
  <c r="M102" i="48"/>
  <c r="L102" i="48"/>
  <c r="I102" i="48"/>
  <c r="H102" i="48"/>
  <c r="E102" i="48"/>
  <c r="P101" i="48"/>
  <c r="O101" i="48"/>
  <c r="L101" i="48"/>
  <c r="H101" i="48"/>
  <c r="D101" i="48"/>
  <c r="C101" i="48"/>
  <c r="N98" i="48"/>
  <c r="M98" i="48"/>
  <c r="L98" i="48"/>
  <c r="K99" i="48"/>
  <c r="J99" i="48"/>
  <c r="H97" i="49"/>
  <c r="G99" i="48"/>
  <c r="C99" i="48"/>
  <c r="P96" i="48"/>
  <c r="M96" i="48"/>
  <c r="L96" i="48"/>
  <c r="G96" i="48"/>
  <c r="E96" i="48"/>
  <c r="O95" i="48"/>
  <c r="L95" i="48"/>
  <c r="K94" i="48"/>
  <c r="J94" i="48"/>
  <c r="H93" i="49"/>
  <c r="G95" i="48"/>
  <c r="M92" i="48"/>
  <c r="L92" i="48"/>
  <c r="J92" i="48"/>
  <c r="H92" i="48"/>
  <c r="E92" i="48"/>
  <c r="Q91" i="48"/>
  <c r="N90" i="48"/>
  <c r="M89" i="49"/>
  <c r="L89" i="49"/>
  <c r="I91" i="48"/>
  <c r="H91" i="48"/>
  <c r="G90" i="48"/>
  <c r="Q88" i="48"/>
  <c r="O88" i="48"/>
  <c r="N88" i="48"/>
  <c r="J88" i="48"/>
  <c r="F88" i="48"/>
  <c r="Q9" i="68"/>
  <c r="P9" i="68"/>
  <c r="M9" i="68"/>
  <c r="L9" i="68"/>
  <c r="I9" i="68"/>
  <c r="H9" i="68"/>
  <c r="E9" i="68"/>
  <c r="D9" i="68"/>
  <c r="C9" i="68"/>
  <c r="Q100" i="50"/>
  <c r="M100" i="50"/>
  <c r="J100" i="50"/>
  <c r="I86" i="48"/>
  <c r="H86" i="48"/>
  <c r="D86" i="48"/>
  <c r="C87" i="49"/>
  <c r="P79" i="48"/>
  <c r="H79" i="48"/>
  <c r="O78" i="48"/>
  <c r="K78" i="48"/>
  <c r="G78" i="48"/>
  <c r="C78" i="48"/>
  <c r="O76" i="48"/>
  <c r="N76" i="48"/>
  <c r="M75" i="48"/>
  <c r="J74" i="49"/>
  <c r="I74" i="49"/>
  <c r="F76" i="48"/>
  <c r="E75" i="48"/>
  <c r="Q73" i="48"/>
  <c r="L73" i="48"/>
  <c r="J73" i="48"/>
  <c r="E73" i="48"/>
  <c r="D73" i="48"/>
  <c r="Q72" i="48"/>
  <c r="P72" i="48"/>
  <c r="O70" i="50"/>
  <c r="M70" i="50"/>
  <c r="J70" i="49"/>
  <c r="H72" i="48"/>
  <c r="G71" i="48"/>
  <c r="F71" i="48"/>
  <c r="C72" i="48"/>
  <c r="Q69" i="48"/>
  <c r="O69" i="48"/>
  <c r="J69" i="48"/>
  <c r="G69" i="48"/>
  <c r="Q9" i="67"/>
  <c r="O9" i="67"/>
  <c r="M9" i="67"/>
  <c r="K9" i="67"/>
  <c r="I9" i="67"/>
  <c r="G9" i="67"/>
  <c r="E9" i="67"/>
  <c r="C9" i="67"/>
  <c r="N67" i="48"/>
  <c r="J64" i="48"/>
  <c r="C67" i="48"/>
  <c r="Q60" i="48"/>
  <c r="L60" i="48"/>
  <c r="H60" i="48"/>
  <c r="G60" i="48"/>
  <c r="E60" i="48"/>
  <c r="C60" i="48"/>
  <c r="O59" i="48"/>
  <c r="K59" i="48"/>
  <c r="H59" i="48"/>
  <c r="C59" i="48"/>
  <c r="K57" i="48"/>
  <c r="J56" i="48"/>
  <c r="D55" i="49"/>
  <c r="Q54" i="48"/>
  <c r="M54" i="48"/>
  <c r="L54" i="48"/>
  <c r="K54" i="48"/>
  <c r="I54" i="48"/>
  <c r="H54" i="48"/>
  <c r="G54" i="48"/>
  <c r="E54" i="48"/>
  <c r="Q52" i="48"/>
  <c r="P53" i="48"/>
  <c r="H53" i="48"/>
  <c r="F53" i="48"/>
  <c r="D53" i="48"/>
  <c r="J50" i="48"/>
  <c r="I50" i="48"/>
  <c r="D50" i="48"/>
  <c r="Q9" i="66"/>
  <c r="O9" i="66"/>
  <c r="M9" i="66"/>
  <c r="K9" i="66"/>
  <c r="I9" i="66"/>
  <c r="G9" i="66"/>
  <c r="E9" i="66"/>
  <c r="C9" i="66"/>
  <c r="N58" i="50"/>
  <c r="M58" i="49"/>
  <c r="L58" i="49"/>
  <c r="J45" i="48"/>
  <c r="I48" i="48"/>
  <c r="C46" i="48"/>
  <c r="P41" i="48"/>
  <c r="O41" i="48"/>
  <c r="L41" i="48"/>
  <c r="G41" i="48"/>
  <c r="E41" i="48"/>
  <c r="D41" i="48"/>
  <c r="C41" i="48"/>
  <c r="H40" i="48"/>
  <c r="G40" i="48"/>
  <c r="F40" i="48"/>
  <c r="C40" i="48"/>
  <c r="Q36" i="49"/>
  <c r="N37" i="48"/>
  <c r="M37" i="48"/>
  <c r="J37" i="48"/>
  <c r="I37" i="48"/>
  <c r="G36" i="49"/>
  <c r="E38" i="48"/>
  <c r="Q35" i="48"/>
  <c r="O35" i="48"/>
  <c r="M35" i="48"/>
  <c r="L35" i="48"/>
  <c r="I35" i="48"/>
  <c r="H35" i="48"/>
  <c r="E35" i="48"/>
  <c r="O34" i="48"/>
  <c r="M32" i="50"/>
  <c r="I34" i="48"/>
  <c r="H32" i="49"/>
  <c r="F32" i="49"/>
  <c r="L31" i="48"/>
  <c r="K31" i="48"/>
  <c r="J31" i="48"/>
  <c r="Q9" i="65"/>
  <c r="O9" i="65"/>
  <c r="N9" i="65"/>
  <c r="M9" i="65"/>
  <c r="K9" i="65"/>
  <c r="J9" i="65"/>
  <c r="I9" i="65"/>
  <c r="G9" i="65"/>
  <c r="F9" i="65"/>
  <c r="E9" i="65"/>
  <c r="C9" i="65"/>
  <c r="J39" i="50"/>
  <c r="G26" i="48"/>
  <c r="C27" i="48"/>
  <c r="N22" i="48"/>
  <c r="L22" i="48"/>
  <c r="I22" i="48"/>
  <c r="H22" i="48"/>
  <c r="G22" i="48"/>
  <c r="F22" i="48"/>
  <c r="D22" i="48"/>
  <c r="C22" i="48"/>
  <c r="P21" i="48"/>
  <c r="O21" i="48"/>
  <c r="M21" i="48"/>
  <c r="K21" i="48"/>
  <c r="G21" i="48"/>
  <c r="F21" i="48"/>
  <c r="E21" i="48"/>
  <c r="D21" i="48"/>
  <c r="Q20" i="48"/>
  <c r="N20" i="48"/>
  <c r="L20" i="48"/>
  <c r="J20" i="48"/>
  <c r="F20" i="48"/>
  <c r="E20" i="48"/>
  <c r="D20" i="48"/>
  <c r="O17" i="48"/>
  <c r="L17" i="48"/>
  <c r="K18" i="48"/>
  <c r="F18" i="48"/>
  <c r="P15" i="48"/>
  <c r="N15" i="48"/>
  <c r="L15" i="48"/>
  <c r="I15" i="48"/>
  <c r="H15" i="48"/>
  <c r="G15" i="48"/>
  <c r="F15" i="48"/>
  <c r="D15" i="48"/>
  <c r="C15" i="48"/>
  <c r="Q12" i="50"/>
  <c r="P12" i="50"/>
  <c r="H13" i="48"/>
  <c r="E14" i="48"/>
  <c r="D13" i="48"/>
  <c r="C14" i="48"/>
  <c r="Q11" i="48"/>
  <c r="N11" i="48"/>
  <c r="M11" i="48"/>
  <c r="K11" i="48"/>
  <c r="J11" i="48"/>
  <c r="H11" i="48"/>
  <c r="G11" i="48"/>
  <c r="F11" i="48"/>
  <c r="Q10" i="48"/>
  <c r="P10" i="48"/>
  <c r="O10" i="48"/>
  <c r="M10" i="48"/>
  <c r="J10" i="48"/>
  <c r="I10" i="48"/>
  <c r="H10" i="48"/>
  <c r="F10" i="48"/>
  <c r="E10" i="48"/>
  <c r="D10" i="48"/>
  <c r="Q9" i="64"/>
  <c r="P9" i="64"/>
  <c r="O9" i="64"/>
  <c r="M9" i="64"/>
  <c r="L9" i="64"/>
  <c r="K9" i="64"/>
  <c r="I9" i="64"/>
  <c r="H9" i="64"/>
  <c r="G9" i="64"/>
  <c r="E9" i="64"/>
  <c r="D9" i="64"/>
  <c r="C9" i="64"/>
  <c r="P19" i="50"/>
  <c r="O5" i="48"/>
  <c r="N8" i="48"/>
  <c r="M8" i="48"/>
  <c r="G5" i="48"/>
  <c r="F19" i="50"/>
  <c r="B9" i="72"/>
  <c r="B175" i="50"/>
  <c r="B154" i="48"/>
  <c r="B150" i="48"/>
  <c r="B9" i="71"/>
  <c r="B9" i="70"/>
  <c r="B117" i="48"/>
  <c r="B12" i="69"/>
  <c r="B11" i="69"/>
  <c r="B9" i="69"/>
  <c r="B101" i="48"/>
  <c r="B97" i="49"/>
  <c r="B93" i="49"/>
  <c r="B92" i="48"/>
  <c r="B90" i="48"/>
  <c r="B9" i="68"/>
  <c r="B78" i="48"/>
  <c r="B74" i="49"/>
  <c r="B73" i="48"/>
  <c r="B9" i="67"/>
  <c r="B54" i="48"/>
  <c r="B50" i="48"/>
  <c r="B9" i="66"/>
  <c r="B45" i="48"/>
  <c r="B41" i="48"/>
  <c r="B37" i="48"/>
  <c r="B9" i="65"/>
  <c r="B22" i="48"/>
  <c r="B10" i="48"/>
  <c r="B9" i="64"/>
  <c r="Q15" i="22"/>
  <c r="P15" i="22"/>
  <c r="O15" i="22"/>
  <c r="N15" i="22"/>
  <c r="M15" i="22"/>
  <c r="L15" i="22"/>
  <c r="K15" i="22"/>
  <c r="J15" i="22"/>
  <c r="I15" i="22"/>
  <c r="H15" i="22"/>
  <c r="G15" i="22"/>
  <c r="F15" i="22"/>
  <c r="E15" i="22"/>
  <c r="D15" i="22"/>
  <c r="C15" i="22"/>
  <c r="Q15" i="20"/>
  <c r="P15" i="20"/>
  <c r="O15" i="20"/>
  <c r="N15" i="20"/>
  <c r="M15" i="20"/>
  <c r="L15" i="20"/>
  <c r="K15" i="20"/>
  <c r="J15" i="20"/>
  <c r="I15" i="20"/>
  <c r="H15" i="20"/>
  <c r="G15" i="20"/>
  <c r="F15" i="20"/>
  <c r="E15" i="20"/>
  <c r="D15" i="20"/>
  <c r="C15" i="20"/>
  <c r="Q15" i="19"/>
  <c r="P15" i="19"/>
  <c r="O15" i="19"/>
  <c r="N15" i="19"/>
  <c r="M15" i="19"/>
  <c r="L15" i="19"/>
  <c r="K15" i="19"/>
  <c r="J15" i="19"/>
  <c r="I15" i="19"/>
  <c r="H15" i="19"/>
  <c r="G15" i="19"/>
  <c r="F15" i="19"/>
  <c r="E15" i="19"/>
  <c r="D15" i="19"/>
  <c r="C15" i="19"/>
  <c r="Q291" i="65" l="1"/>
  <c r="P298" i="71"/>
  <c r="H151" i="39"/>
  <c r="L169" i="39"/>
  <c r="N95" i="39"/>
  <c r="J134" i="39"/>
  <c r="F170" i="39"/>
  <c r="F141" i="68"/>
  <c r="C156" i="67"/>
  <c r="H280" i="72"/>
  <c r="D348" i="67"/>
  <c r="D280" i="71"/>
  <c r="P348" i="67"/>
  <c r="J151" i="39"/>
  <c r="H13" i="39"/>
  <c r="J114" i="39"/>
  <c r="J52" i="39"/>
  <c r="D170" i="39"/>
  <c r="H90" i="39"/>
  <c r="H115" i="39"/>
  <c r="J170" i="39"/>
  <c r="G174" i="64"/>
  <c r="O368" i="64"/>
  <c r="M126" i="64"/>
  <c r="F116" i="72"/>
  <c r="D291" i="69"/>
  <c r="G156" i="67"/>
  <c r="D425" i="68"/>
  <c r="N116" i="72"/>
  <c r="D81" i="57"/>
  <c r="L53" i="39"/>
  <c r="P91" i="39"/>
  <c r="J133" i="39"/>
  <c r="N34" i="39"/>
  <c r="J95" i="39"/>
  <c r="F134" i="39"/>
  <c r="L152" i="39"/>
  <c r="E335" i="70"/>
  <c r="H93" i="71"/>
  <c r="L174" i="64"/>
  <c r="M169" i="39"/>
  <c r="E348" i="69"/>
  <c r="E405" i="69" s="1"/>
  <c r="H298" i="71"/>
  <c r="F353" i="68"/>
  <c r="C81" i="57"/>
  <c r="G354" i="71"/>
  <c r="C386" i="64"/>
  <c r="O33" i="39"/>
  <c r="M90" i="39"/>
  <c r="E33" i="39"/>
  <c r="K114" i="39"/>
  <c r="D135" i="70"/>
  <c r="P386" i="64"/>
  <c r="L280" i="72"/>
  <c r="C291" i="67"/>
  <c r="I152" i="72"/>
  <c r="E81" i="57"/>
  <c r="B141" i="68"/>
  <c r="E52" i="39"/>
  <c r="O170" i="39"/>
  <c r="N348" i="70"/>
  <c r="N405" i="70" s="1"/>
  <c r="G348" i="70"/>
  <c r="G405" i="70" s="1"/>
  <c r="O348" i="67"/>
  <c r="I105" i="47"/>
  <c r="K156" i="65"/>
  <c r="O327" i="66"/>
  <c r="N405" i="68"/>
  <c r="N348" i="69"/>
  <c r="N405" i="69" s="1"/>
  <c r="K118" i="66"/>
  <c r="D298" i="71"/>
  <c r="J116" i="72"/>
  <c r="P152" i="71"/>
  <c r="G135" i="68"/>
  <c r="C348" i="65"/>
  <c r="M52" i="39"/>
  <c r="O134" i="39"/>
  <c r="M151" i="39"/>
  <c r="O152" i="39"/>
  <c r="K53" i="39"/>
  <c r="I114" i="39"/>
  <c r="M33" i="39"/>
  <c r="M133" i="39"/>
  <c r="C118" i="66"/>
  <c r="C112" i="66" s="1"/>
  <c r="F135" i="68"/>
  <c r="G298" i="72"/>
  <c r="C342" i="67"/>
  <c r="G81" i="45"/>
  <c r="C93" i="71"/>
  <c r="N98" i="71"/>
  <c r="I285" i="67"/>
  <c r="Q285" i="65"/>
  <c r="G150" i="67"/>
  <c r="F344" i="64"/>
  <c r="M156" i="67"/>
  <c r="M150" i="67" s="1"/>
  <c r="J298" i="72"/>
  <c r="J293" i="72" s="1"/>
  <c r="M348" i="67"/>
  <c r="Q9" i="49"/>
  <c r="L130" i="59"/>
  <c r="P130" i="59"/>
  <c r="D148" i="58"/>
  <c r="P166" i="58"/>
  <c r="Q52" i="39"/>
  <c r="E90" i="39"/>
  <c r="M94" i="39"/>
  <c r="E151" i="39"/>
  <c r="H72" i="39"/>
  <c r="F90" i="39"/>
  <c r="J13" i="39"/>
  <c r="I94" i="39"/>
  <c r="D72" i="39"/>
  <c r="Q126" i="64"/>
  <c r="I126" i="64"/>
  <c r="C431" i="64"/>
  <c r="F291" i="67"/>
  <c r="F285" i="67" s="1"/>
  <c r="I291" i="66"/>
  <c r="E156" i="65"/>
  <c r="H314" i="71"/>
  <c r="I152" i="71"/>
  <c r="I147" i="71" s="1"/>
  <c r="Q81" i="57"/>
  <c r="H34" i="39"/>
  <c r="D53" i="39"/>
  <c r="I90" i="39"/>
  <c r="G152" i="39"/>
  <c r="G170" i="39"/>
  <c r="P72" i="39"/>
  <c r="M13" i="39"/>
  <c r="G95" i="39"/>
  <c r="N13" i="39"/>
  <c r="Q169" i="39"/>
  <c r="F405" i="68"/>
  <c r="C348" i="66"/>
  <c r="C342" i="66" s="1"/>
  <c r="H431" i="68"/>
  <c r="P93" i="71"/>
  <c r="Q156" i="70"/>
  <c r="Q213" i="70" s="1"/>
  <c r="P334" i="71"/>
  <c r="K112" i="66"/>
  <c r="M348" i="66"/>
  <c r="M342" i="66" s="1"/>
  <c r="C310" i="66"/>
  <c r="C304" i="66" s="1"/>
  <c r="H93" i="70"/>
  <c r="F310" i="70"/>
  <c r="G33" i="39"/>
  <c r="I52" i="39"/>
  <c r="E72" i="39"/>
  <c r="Q90" i="39"/>
  <c r="I115" i="39"/>
  <c r="K134" i="39"/>
  <c r="I151" i="39"/>
  <c r="Q151" i="39"/>
  <c r="G169" i="39"/>
  <c r="K170" i="39"/>
  <c r="E13" i="39"/>
  <c r="K91" i="39"/>
  <c r="Q114" i="39"/>
  <c r="K14" i="39"/>
  <c r="J34" i="39"/>
  <c r="G72" i="39"/>
  <c r="M91" i="39"/>
  <c r="I95" i="39"/>
  <c r="Q95" i="39"/>
  <c r="E133" i="39"/>
  <c r="N134" i="39"/>
  <c r="E169" i="39"/>
  <c r="N170" i="39"/>
  <c r="C132" i="72"/>
  <c r="H116" i="71"/>
  <c r="H134" i="71" s="1"/>
  <c r="C105" i="47"/>
  <c r="K156" i="69"/>
  <c r="O291" i="67"/>
  <c r="O285" i="67" s="1"/>
  <c r="M327" i="67"/>
  <c r="Q363" i="64"/>
  <c r="E425" i="68"/>
  <c r="E386" i="64"/>
  <c r="J334" i="71"/>
  <c r="Q132" i="71"/>
  <c r="O348" i="65"/>
  <c r="O342" i="65" s="1"/>
  <c r="J386" i="64"/>
  <c r="J380" i="64" s="1"/>
  <c r="O405" i="68"/>
  <c r="M156" i="70"/>
  <c r="M213" i="70" s="1"/>
  <c r="I280" i="71"/>
  <c r="I275" i="71" s="1"/>
  <c r="J275" i="71"/>
  <c r="F9" i="60"/>
  <c r="J49" i="59"/>
  <c r="N87" i="58"/>
  <c r="E14" i="39"/>
  <c r="K71" i="39"/>
  <c r="Q115" i="39"/>
  <c r="O169" i="39"/>
  <c r="E34" i="39"/>
  <c r="I72" i="39"/>
  <c r="K13" i="39"/>
  <c r="E53" i="39"/>
  <c r="E95" i="39"/>
  <c r="M95" i="39"/>
  <c r="E93" i="72"/>
  <c r="E112" i="67"/>
  <c r="I168" i="64"/>
  <c r="C156" i="69"/>
  <c r="C213" i="69" s="1"/>
  <c r="H291" i="69"/>
  <c r="N291" i="66"/>
  <c r="L348" i="65"/>
  <c r="L342" i="65" s="1"/>
  <c r="J348" i="66"/>
  <c r="H344" i="64"/>
  <c r="I348" i="69"/>
  <c r="F327" i="70"/>
  <c r="J81" i="57"/>
  <c r="I348" i="65"/>
  <c r="G9" i="60"/>
  <c r="O49" i="58"/>
  <c r="G68" i="59"/>
  <c r="G87" i="59"/>
  <c r="K87" i="58"/>
  <c r="O87" i="59"/>
  <c r="E111" i="59"/>
  <c r="M111" i="59"/>
  <c r="E130" i="59"/>
  <c r="M130" i="59"/>
  <c r="M148" i="58"/>
  <c r="M166" i="59"/>
  <c r="M14" i="39"/>
  <c r="O71" i="39"/>
  <c r="E115" i="39"/>
  <c r="M34" i="39"/>
  <c r="M53" i="39"/>
  <c r="E91" i="39"/>
  <c r="M93" i="72"/>
  <c r="I116" i="72"/>
  <c r="I111" i="72" s="1"/>
  <c r="N156" i="66"/>
  <c r="N150" i="66" s="1"/>
  <c r="L93" i="70"/>
  <c r="P93" i="72"/>
  <c r="N314" i="72"/>
  <c r="J348" i="65"/>
  <c r="J342" i="65" s="1"/>
  <c r="F291" i="69"/>
  <c r="D335" i="69"/>
  <c r="K168" i="64"/>
  <c r="P156" i="66"/>
  <c r="P150" i="66" s="1"/>
  <c r="K334" i="72"/>
  <c r="K388" i="72" s="1"/>
  <c r="B118" i="65"/>
  <c r="Q150" i="70"/>
  <c r="F105" i="47"/>
  <c r="E380" i="64"/>
  <c r="Q348" i="70"/>
  <c r="M81" i="55"/>
  <c r="J298" i="71"/>
  <c r="K314" i="72"/>
  <c r="N334" i="72"/>
  <c r="N388" i="72" s="1"/>
  <c r="C135" i="68"/>
  <c r="M93" i="69"/>
  <c r="O132" i="71"/>
  <c r="H150" i="67"/>
  <c r="L168" i="64"/>
  <c r="E152" i="72"/>
  <c r="E147" i="72" s="1"/>
  <c r="O105" i="47"/>
  <c r="J124" i="47"/>
  <c r="H152" i="71"/>
  <c r="H147" i="71" s="1"/>
  <c r="J310" i="65"/>
  <c r="J304" i="65" s="1"/>
  <c r="Q327" i="67"/>
  <c r="J354" i="71"/>
  <c r="C68" i="59"/>
  <c r="C130" i="58"/>
  <c r="H118" i="70"/>
  <c r="L156" i="70"/>
  <c r="L213" i="70" s="1"/>
  <c r="J156" i="70"/>
  <c r="I291" i="65"/>
  <c r="I285" i="65" s="1"/>
  <c r="F348" i="66"/>
  <c r="F342" i="66" s="1"/>
  <c r="M291" i="66"/>
  <c r="N291" i="69"/>
  <c r="C335" i="67"/>
  <c r="M342" i="67"/>
  <c r="H425" i="68"/>
  <c r="L348" i="66"/>
  <c r="L342" i="66" s="1"/>
  <c r="N135" i="69"/>
  <c r="Q425" i="68"/>
  <c r="C324" i="67"/>
  <c r="P348" i="70"/>
  <c r="P280" i="72"/>
  <c r="D348" i="66"/>
  <c r="I81" i="45"/>
  <c r="P9" i="59"/>
  <c r="D30" i="58"/>
  <c r="Q156" i="67"/>
  <c r="Q118" i="67"/>
  <c r="Q112" i="67" s="1"/>
  <c r="G291" i="67"/>
  <c r="G285" i="67" s="1"/>
  <c r="K334" i="71"/>
  <c r="D275" i="72"/>
  <c r="F314" i="72"/>
  <c r="D342" i="66"/>
  <c r="D386" i="64"/>
  <c r="D380" i="64" s="1"/>
  <c r="E342" i="69"/>
  <c r="P348" i="69"/>
  <c r="P405" i="69" s="1"/>
  <c r="G132" i="71"/>
  <c r="D81" i="54"/>
  <c r="L280" i="71"/>
  <c r="L275" i="71" s="1"/>
  <c r="N342" i="69"/>
  <c r="I285" i="70"/>
  <c r="J8" i="48"/>
  <c r="J7" i="48" s="1"/>
  <c r="J5" i="48"/>
  <c r="J12" i="49"/>
  <c r="J13" i="48"/>
  <c r="N14" i="48"/>
  <c r="N12" i="49"/>
  <c r="N12" i="50"/>
  <c r="D16" i="49"/>
  <c r="D18" i="48"/>
  <c r="H17" i="48"/>
  <c r="H16" i="49"/>
  <c r="P16" i="49"/>
  <c r="P17" i="48"/>
  <c r="P18" i="48"/>
  <c r="D29" i="48"/>
  <c r="D28" i="48" s="1"/>
  <c r="D26" i="48"/>
  <c r="H39" i="50"/>
  <c r="H26" i="48"/>
  <c r="H27" i="48"/>
  <c r="L39" i="50"/>
  <c r="L30" i="49"/>
  <c r="P39" i="50"/>
  <c r="P27" i="48"/>
  <c r="C34" i="48"/>
  <c r="C32" i="50"/>
  <c r="C33" i="48"/>
  <c r="K32" i="49"/>
  <c r="K33" i="48"/>
  <c r="D48" i="48"/>
  <c r="D47" i="48" s="1"/>
  <c r="D49" i="50"/>
  <c r="H45" i="48"/>
  <c r="H58" i="49"/>
  <c r="H46" i="48"/>
  <c r="H44" i="48" s="1"/>
  <c r="P49" i="50"/>
  <c r="P46" i="48"/>
  <c r="C53" i="48"/>
  <c r="C52" i="48"/>
  <c r="K53" i="48"/>
  <c r="K51" i="49"/>
  <c r="K51" i="50"/>
  <c r="K52" i="48"/>
  <c r="I56" i="48"/>
  <c r="I57" i="48"/>
  <c r="M57" i="48"/>
  <c r="M55" i="49"/>
  <c r="Q56" i="48"/>
  <c r="Q57" i="48"/>
  <c r="D67" i="48"/>
  <c r="D66" i="48" s="1"/>
  <c r="D64" i="48"/>
  <c r="H67" i="48"/>
  <c r="H66" i="48" s="1"/>
  <c r="H77" i="49"/>
  <c r="H65" i="48"/>
  <c r="L67" i="48"/>
  <c r="L66" i="48" s="1"/>
  <c r="L77" i="50"/>
  <c r="L64" i="48"/>
  <c r="P77" i="49"/>
  <c r="P65" i="48"/>
  <c r="K71" i="48"/>
  <c r="K70" i="49"/>
  <c r="K72" i="48"/>
  <c r="Q75" i="48"/>
  <c r="Q74" i="49"/>
  <c r="L100" i="50"/>
  <c r="L87" i="50"/>
  <c r="L100" i="49"/>
  <c r="P86" i="48"/>
  <c r="P100" i="49"/>
  <c r="D95" i="48"/>
  <c r="D93" i="50"/>
  <c r="F97" i="49"/>
  <c r="F98" i="48"/>
  <c r="F99" i="48"/>
  <c r="J120" i="49"/>
  <c r="J120" i="48"/>
  <c r="N120" i="48"/>
  <c r="N120" i="49"/>
  <c r="N120" i="50"/>
  <c r="N105" i="50" s="1"/>
  <c r="G117" i="48"/>
  <c r="G117" i="49"/>
  <c r="F130" i="49"/>
  <c r="F139" i="50"/>
  <c r="J139" i="48"/>
  <c r="J130" i="49"/>
  <c r="M132" i="48"/>
  <c r="M132" i="49"/>
  <c r="M150" i="50"/>
  <c r="M150" i="48"/>
  <c r="Q150" i="49"/>
  <c r="Q150" i="48"/>
  <c r="J175" i="50"/>
  <c r="J166" i="49"/>
  <c r="J175" i="49"/>
  <c r="D32" i="58"/>
  <c r="D32" i="60"/>
  <c r="H32" i="59"/>
  <c r="H32" i="60"/>
  <c r="D36" i="58"/>
  <c r="D36" i="59"/>
  <c r="L51" i="59"/>
  <c r="L51" i="58"/>
  <c r="D89" i="60"/>
  <c r="D89" i="58"/>
  <c r="B51" i="50"/>
  <c r="B52" i="48"/>
  <c r="B70" i="49"/>
  <c r="B70" i="50"/>
  <c r="B148" i="48"/>
  <c r="B157" i="48"/>
  <c r="B157" i="49"/>
  <c r="C8" i="48"/>
  <c r="C7" i="48" s="1"/>
  <c r="C6" i="48"/>
  <c r="C9" i="49"/>
  <c r="K8" i="48"/>
  <c r="K19" i="49"/>
  <c r="K6" i="48"/>
  <c r="G14" i="48"/>
  <c r="G13" i="48"/>
  <c r="K12" i="50"/>
  <c r="K14" i="48"/>
  <c r="O14" i="48"/>
  <c r="O13" i="48"/>
  <c r="E18" i="48"/>
  <c r="E17" i="48"/>
  <c r="I17" i="48"/>
  <c r="I16" i="49"/>
  <c r="M18" i="48"/>
  <c r="M17" i="48"/>
  <c r="Q17" i="48"/>
  <c r="Q18" i="48"/>
  <c r="E26" i="48"/>
  <c r="E27" i="48"/>
  <c r="E39" i="49"/>
  <c r="I26" i="48"/>
  <c r="I39" i="49"/>
  <c r="I27" i="48"/>
  <c r="M27" i="48"/>
  <c r="M39" i="50"/>
  <c r="Q27" i="48"/>
  <c r="Q39" i="50"/>
  <c r="Q26" i="48"/>
  <c r="Q29" i="48"/>
  <c r="Q28" i="48" s="1"/>
  <c r="D34" i="48"/>
  <c r="D32" i="50"/>
  <c r="L32" i="50"/>
  <c r="L32" i="49"/>
  <c r="L34" i="48"/>
  <c r="P34" i="48"/>
  <c r="P32" i="50"/>
  <c r="F36" i="49"/>
  <c r="F37" i="48"/>
  <c r="E48" i="48"/>
  <c r="E47" i="48" s="1"/>
  <c r="E58" i="50"/>
  <c r="E45" i="48"/>
  <c r="Q45" i="48"/>
  <c r="Q58" i="50"/>
  <c r="Q48" i="48"/>
  <c r="L51" i="49"/>
  <c r="L53" i="48"/>
  <c r="F57" i="48"/>
  <c r="F56" i="48"/>
  <c r="N57" i="48"/>
  <c r="N56" i="48"/>
  <c r="E65" i="48"/>
  <c r="E77" i="50"/>
  <c r="I65" i="48"/>
  <c r="I67" i="48"/>
  <c r="I66" i="48" s="1"/>
  <c r="M67" i="48"/>
  <c r="M66" i="48" s="1"/>
  <c r="M77" i="49"/>
  <c r="M65" i="48"/>
  <c r="Q65" i="48"/>
  <c r="Q77" i="49"/>
  <c r="D70" i="49"/>
  <c r="D70" i="50"/>
  <c r="E100" i="50"/>
  <c r="E86" i="48"/>
  <c r="E85" i="48" s="1"/>
  <c r="C89" i="50"/>
  <c r="C90" i="48"/>
  <c r="K90" i="48"/>
  <c r="K89" i="50"/>
  <c r="O89" i="50"/>
  <c r="O90" i="48"/>
  <c r="Q94" i="48"/>
  <c r="Q93" i="49"/>
  <c r="O97" i="49"/>
  <c r="O99" i="48"/>
  <c r="G130" i="49"/>
  <c r="G139" i="49"/>
  <c r="F132" i="48"/>
  <c r="F132" i="49"/>
  <c r="D136" i="49"/>
  <c r="D136" i="48"/>
  <c r="L136" i="49"/>
  <c r="L136" i="48"/>
  <c r="O157" i="50"/>
  <c r="O148" i="49"/>
  <c r="F150" i="50"/>
  <c r="F150" i="48"/>
  <c r="D154" i="49"/>
  <c r="D154" i="48"/>
  <c r="L154" i="48"/>
  <c r="L154" i="49"/>
  <c r="K175" i="50"/>
  <c r="K175" i="49"/>
  <c r="K166" i="49"/>
  <c r="O166" i="48"/>
  <c r="O175" i="49"/>
  <c r="O175" i="48"/>
  <c r="O166" i="49"/>
  <c r="F168" i="48"/>
  <c r="F168" i="50"/>
  <c r="N168" i="50"/>
  <c r="N168" i="48"/>
  <c r="K16" i="58"/>
  <c r="K16" i="59"/>
  <c r="E32" i="59"/>
  <c r="E32" i="58"/>
  <c r="Q36" i="59"/>
  <c r="Q36" i="58"/>
  <c r="M51" i="59"/>
  <c r="M51" i="60"/>
  <c r="M55" i="59"/>
  <c r="M55" i="58"/>
  <c r="K68" i="60"/>
  <c r="K68" i="59"/>
  <c r="E70" i="60"/>
  <c r="E70" i="58"/>
  <c r="I89" i="58"/>
  <c r="I89" i="59"/>
  <c r="I89" i="60"/>
  <c r="G117" i="58"/>
  <c r="G117" i="59"/>
  <c r="O132" i="58"/>
  <c r="O132" i="59"/>
  <c r="I53" i="71"/>
  <c r="I148" i="59"/>
  <c r="G154" i="58"/>
  <c r="G154" i="59"/>
  <c r="B17" i="48"/>
  <c r="B16" i="49"/>
  <c r="B30" i="49"/>
  <c r="B39" i="49"/>
  <c r="B65" i="48"/>
  <c r="B67" i="48"/>
  <c r="B86" i="48"/>
  <c r="B87" i="50"/>
  <c r="B172" i="48"/>
  <c r="B172" i="49"/>
  <c r="D6" i="48"/>
  <c r="D5" i="48"/>
  <c r="H5" i="48"/>
  <c r="H8" i="48"/>
  <c r="H7" i="48" s="1"/>
  <c r="L5" i="48"/>
  <c r="L19" i="50"/>
  <c r="L83" i="38"/>
  <c r="C49" i="60"/>
  <c r="L30" i="59"/>
  <c r="P30" i="59"/>
  <c r="H49" i="59"/>
  <c r="L87" i="60"/>
  <c r="N87" i="59"/>
  <c r="N19" i="48"/>
  <c r="K16" i="48"/>
  <c r="K12" i="48"/>
  <c r="E16" i="48"/>
  <c r="B19" i="48"/>
  <c r="B12" i="48"/>
  <c r="E12" i="48"/>
  <c r="G19" i="48"/>
  <c r="O19" i="48"/>
  <c r="D19" i="48"/>
  <c r="I14" i="48"/>
  <c r="I12" i="50"/>
  <c r="I13" i="48"/>
  <c r="M12" i="50"/>
  <c r="M13" i="48"/>
  <c r="C17" i="48"/>
  <c r="C18" i="48"/>
  <c r="K30" i="49"/>
  <c r="K39" i="49"/>
  <c r="K29" i="48"/>
  <c r="K28" i="48" s="1"/>
  <c r="O27" i="48"/>
  <c r="O26" i="48"/>
  <c r="N32" i="50"/>
  <c r="N34" i="48"/>
  <c r="G58" i="50"/>
  <c r="G45" i="48"/>
  <c r="K48" i="48"/>
  <c r="K47" i="48" s="1"/>
  <c r="K58" i="50"/>
  <c r="O45" i="48"/>
  <c r="O46" i="48"/>
  <c r="L55" i="49"/>
  <c r="L56" i="48"/>
  <c r="G64" i="48"/>
  <c r="G65" i="48"/>
  <c r="K68" i="49"/>
  <c r="K64" i="48"/>
  <c r="O65" i="48"/>
  <c r="O77" i="49"/>
  <c r="G86" i="48"/>
  <c r="G100" i="50"/>
  <c r="O84" i="48"/>
  <c r="O100" i="50"/>
  <c r="C93" i="49"/>
  <c r="C95" i="48"/>
  <c r="C94" i="48"/>
  <c r="E120" i="49"/>
  <c r="E111" i="49"/>
  <c r="E120" i="48"/>
  <c r="Q120" i="49"/>
  <c r="Q120" i="48"/>
  <c r="M30" i="60"/>
  <c r="M30" i="58"/>
  <c r="K32" i="59"/>
  <c r="K32" i="60"/>
  <c r="O36" i="58"/>
  <c r="O36" i="59"/>
  <c r="I68" i="60"/>
  <c r="E87" i="59"/>
  <c r="K53" i="69"/>
  <c r="K111" i="58"/>
  <c r="G130" i="59"/>
  <c r="G130" i="58"/>
  <c r="I172" i="58"/>
  <c r="I172" i="59"/>
  <c r="M39" i="48"/>
  <c r="H32" i="48"/>
  <c r="J36" i="48"/>
  <c r="N32" i="48"/>
  <c r="I36" i="48"/>
  <c r="P36" i="48"/>
  <c r="C32" i="48"/>
  <c r="G58" i="48"/>
  <c r="H55" i="48"/>
  <c r="L39" i="48"/>
  <c r="L51" i="48"/>
  <c r="M58" i="48"/>
  <c r="J55" i="48"/>
  <c r="Q55" i="48"/>
  <c r="J70" i="48"/>
  <c r="C51" i="48"/>
  <c r="E77" i="48"/>
  <c r="D58" i="48"/>
  <c r="B51" i="48"/>
  <c r="I74" i="48"/>
  <c r="D74" i="48"/>
  <c r="O51" i="48"/>
  <c r="H77" i="48"/>
  <c r="G77" i="48"/>
  <c r="C93" i="48"/>
  <c r="G93" i="48"/>
  <c r="J89" i="48"/>
  <c r="B89" i="48"/>
  <c r="Q100" i="48"/>
  <c r="F97" i="48"/>
  <c r="E93" i="48"/>
  <c r="I97" i="48"/>
  <c r="I89" i="48"/>
  <c r="H100" i="48"/>
  <c r="E100" i="48"/>
  <c r="C111" i="48"/>
  <c r="G111" i="48"/>
  <c r="B130" i="48"/>
  <c r="O156" i="67"/>
  <c r="O150" i="67" s="1"/>
  <c r="J132" i="72"/>
  <c r="I383" i="68"/>
  <c r="I377" i="68" s="1"/>
  <c r="I81" i="55"/>
  <c r="J354" i="72"/>
  <c r="J280" i="72"/>
  <c r="F425" i="68"/>
  <c r="L390" i="71"/>
  <c r="L334" i="71"/>
  <c r="Q285" i="70"/>
  <c r="O327" i="70"/>
  <c r="M68" i="50"/>
  <c r="D219" i="70"/>
  <c r="D156" i="70"/>
  <c r="O275" i="71"/>
  <c r="C285" i="65"/>
  <c r="M49" i="49"/>
  <c r="N111" i="49"/>
  <c r="L348" i="67"/>
  <c r="L342" i="67" s="1"/>
  <c r="H219" i="69"/>
  <c r="H156" i="69"/>
  <c r="B93" i="70"/>
  <c r="I411" i="66"/>
  <c r="I348" i="66"/>
  <c r="I342" i="66" s="1"/>
  <c r="L407" i="69"/>
  <c r="L348" i="69"/>
  <c r="E148" i="50"/>
  <c r="K114" i="64"/>
  <c r="K156" i="64" s="1"/>
  <c r="K157" i="64"/>
  <c r="J111" i="48"/>
  <c r="K49" i="50"/>
  <c r="P93" i="69"/>
  <c r="C156" i="70"/>
  <c r="C213" i="70" s="1"/>
  <c r="H152" i="72"/>
  <c r="M334" i="72"/>
  <c r="P327" i="69"/>
  <c r="E112" i="69"/>
  <c r="D342" i="67"/>
  <c r="G68" i="50"/>
  <c r="L150" i="67"/>
  <c r="N147" i="71"/>
  <c r="L93" i="71"/>
  <c r="M348" i="70"/>
  <c r="F81" i="55"/>
  <c r="I147" i="72"/>
  <c r="P334" i="72"/>
  <c r="P388" i="72" s="1"/>
  <c r="D93" i="71"/>
  <c r="L329" i="72"/>
  <c r="J324" i="69"/>
  <c r="M312" i="71"/>
  <c r="D327" i="66"/>
  <c r="C135" i="69"/>
  <c r="P135" i="69"/>
  <c r="H156" i="66"/>
  <c r="Q327" i="69"/>
  <c r="L314" i="71"/>
  <c r="J425" i="68"/>
  <c r="H285" i="69"/>
  <c r="I314" i="71"/>
  <c r="M7" i="48"/>
  <c r="H85" i="48"/>
  <c r="P85" i="48"/>
  <c r="P137" i="70"/>
  <c r="Q329" i="65"/>
  <c r="K150" i="65"/>
  <c r="D317" i="64"/>
  <c r="I85" i="48"/>
  <c r="C293" i="72"/>
  <c r="H150" i="66"/>
  <c r="H365" i="64"/>
  <c r="K7" i="48"/>
  <c r="I47" i="48"/>
  <c r="N66" i="48"/>
  <c r="P134" i="71"/>
  <c r="B14" i="66"/>
  <c r="B57" i="49"/>
  <c r="B56" i="49"/>
  <c r="B16" i="70"/>
  <c r="B140" i="49"/>
  <c r="B140" i="50"/>
  <c r="B140" i="48"/>
  <c r="E5" i="38"/>
  <c r="E7" i="64" s="1"/>
  <c r="E192" i="64" s="1"/>
  <c r="E5" i="64"/>
  <c r="E5" i="49"/>
  <c r="E6" i="49"/>
  <c r="E5" i="50"/>
  <c r="E8" i="49"/>
  <c r="E9" i="49"/>
  <c r="E8" i="48"/>
  <c r="I5" i="38"/>
  <c r="I7" i="64" s="1"/>
  <c r="I5" i="64"/>
  <c r="I8" i="49"/>
  <c r="I6" i="49"/>
  <c r="I5" i="50"/>
  <c r="I5" i="49"/>
  <c r="I19" i="50"/>
  <c r="I8" i="48"/>
  <c r="N11" i="64"/>
  <c r="N10" i="49"/>
  <c r="N10" i="50"/>
  <c r="C12" i="64"/>
  <c r="C11" i="49"/>
  <c r="C11" i="50"/>
  <c r="O12" i="64"/>
  <c r="O197" i="64" s="1"/>
  <c r="O11" i="50"/>
  <c r="O11" i="49"/>
  <c r="L13" i="64"/>
  <c r="L13" i="50"/>
  <c r="L13" i="49"/>
  <c r="L14" i="49"/>
  <c r="E14" i="64"/>
  <c r="E201" i="64" s="1"/>
  <c r="E15" i="49"/>
  <c r="M14" i="64"/>
  <c r="M201" i="64" s="1"/>
  <c r="M15" i="49"/>
  <c r="J15" i="64"/>
  <c r="J203" i="64" s="1"/>
  <c r="J17" i="49"/>
  <c r="J18" i="49"/>
  <c r="C17" i="64"/>
  <c r="C20" i="49"/>
  <c r="C20" i="50"/>
  <c r="K17" i="64"/>
  <c r="K20" i="49"/>
  <c r="K20" i="50"/>
  <c r="H18" i="64"/>
  <c r="H21" i="50"/>
  <c r="H21" i="49"/>
  <c r="F26" i="38"/>
  <c r="F5" i="65"/>
  <c r="F174" i="65" s="1"/>
  <c r="F27" i="49"/>
  <c r="F26" i="49"/>
  <c r="F29" i="49"/>
  <c r="F26" i="50"/>
  <c r="F39" i="50"/>
  <c r="F29" i="48"/>
  <c r="N26" i="38"/>
  <c r="N7" i="65" s="1"/>
  <c r="N5" i="65"/>
  <c r="N27" i="49"/>
  <c r="N26" i="50"/>
  <c r="N26" i="49"/>
  <c r="N39" i="50"/>
  <c r="N29" i="49"/>
  <c r="D11" i="65"/>
  <c r="D176" i="65" s="1"/>
  <c r="D31" i="50"/>
  <c r="D31" i="49"/>
  <c r="P11" i="65"/>
  <c r="P176" i="65" s="1"/>
  <c r="P31" i="50"/>
  <c r="P31" i="49"/>
  <c r="P31" i="48"/>
  <c r="E12" i="65"/>
  <c r="E196" i="65" s="1"/>
  <c r="E34" i="49"/>
  <c r="E33" i="49"/>
  <c r="E33" i="50"/>
  <c r="E34" i="48"/>
  <c r="E32" i="49"/>
  <c r="Q12" i="65"/>
  <c r="Q34" i="49"/>
  <c r="Q33" i="49"/>
  <c r="Q33" i="50"/>
  <c r="Q33" i="48"/>
  <c r="N13" i="65"/>
  <c r="N180" i="65" s="1"/>
  <c r="N35" i="49"/>
  <c r="C14" i="65"/>
  <c r="C200" i="65" s="1"/>
  <c r="C38" i="49"/>
  <c r="C37" i="49"/>
  <c r="C37" i="48"/>
  <c r="O14" i="65"/>
  <c r="O183" i="65" s="1"/>
  <c r="O38" i="49"/>
  <c r="O37" i="49"/>
  <c r="L16" i="65"/>
  <c r="L40" i="49"/>
  <c r="L40" i="50"/>
  <c r="I17" i="65"/>
  <c r="I186" i="65" s="1"/>
  <c r="I41" i="49"/>
  <c r="F45" i="38"/>
  <c r="F5" i="66"/>
  <c r="F45" i="50"/>
  <c r="F46" i="49"/>
  <c r="F48" i="49"/>
  <c r="F45" i="49"/>
  <c r="L11" i="66"/>
  <c r="L176" i="66" s="1"/>
  <c r="L50" i="49"/>
  <c r="L50" i="50"/>
  <c r="E12" i="66"/>
  <c r="E53" i="49"/>
  <c r="E52" i="50"/>
  <c r="E52" i="49"/>
  <c r="E53" i="48"/>
  <c r="M12" i="66"/>
  <c r="M53" i="49"/>
  <c r="M52" i="50"/>
  <c r="M52" i="49"/>
  <c r="M53" i="48"/>
  <c r="M51" i="50"/>
  <c r="F13" i="66"/>
  <c r="F180" i="66" s="1"/>
  <c r="F54" i="49"/>
  <c r="F54" i="48"/>
  <c r="C14" i="66"/>
  <c r="C57" i="49"/>
  <c r="C56" i="49"/>
  <c r="C56" i="48"/>
  <c r="O14" i="66"/>
  <c r="O183" i="66" s="1"/>
  <c r="O56" i="49"/>
  <c r="O57" i="49"/>
  <c r="O56" i="48"/>
  <c r="L16" i="66"/>
  <c r="L59" i="50"/>
  <c r="L59" i="49"/>
  <c r="I17" i="66"/>
  <c r="I186" i="66" s="1"/>
  <c r="I60" i="49"/>
  <c r="F64" i="38"/>
  <c r="F7" i="67" s="1"/>
  <c r="F5" i="67"/>
  <c r="F193" i="67" s="1"/>
  <c r="F65" i="49"/>
  <c r="F64" i="49"/>
  <c r="F64" i="50"/>
  <c r="F67" i="49"/>
  <c r="F65" i="48"/>
  <c r="F77" i="50"/>
  <c r="H11" i="67"/>
  <c r="H176" i="67" s="1"/>
  <c r="H69" i="49"/>
  <c r="H69" i="50"/>
  <c r="H69" i="48"/>
  <c r="E12" i="67"/>
  <c r="E71" i="49"/>
  <c r="E71" i="50"/>
  <c r="E72" i="49"/>
  <c r="E71" i="48"/>
  <c r="I12" i="67"/>
  <c r="I72" i="49"/>
  <c r="I71" i="50"/>
  <c r="I71" i="49"/>
  <c r="I71" i="48"/>
  <c r="F13" i="67"/>
  <c r="F180" i="67" s="1"/>
  <c r="F73" i="49"/>
  <c r="C14" i="67"/>
  <c r="C75" i="49"/>
  <c r="C76" i="49"/>
  <c r="C74" i="49"/>
  <c r="K14" i="67"/>
  <c r="K75" i="49"/>
  <c r="K76" i="49"/>
  <c r="D16" i="67"/>
  <c r="D78" i="50"/>
  <c r="D78" i="49"/>
  <c r="L16" i="67"/>
  <c r="L185" i="67" s="1"/>
  <c r="L78" i="50"/>
  <c r="L78" i="49"/>
  <c r="P16" i="67"/>
  <c r="P185" i="67" s="1"/>
  <c r="P78" i="50"/>
  <c r="P78" i="49"/>
  <c r="I17" i="67"/>
  <c r="I79" i="49"/>
  <c r="M17" i="67"/>
  <c r="M186" i="67" s="1"/>
  <c r="M79" i="49"/>
  <c r="Q17" i="67"/>
  <c r="Q79" i="49"/>
  <c r="N83" i="38"/>
  <c r="N7" i="68" s="1"/>
  <c r="N210" i="68" s="1"/>
  <c r="N5" i="68"/>
  <c r="N212" i="68" s="1"/>
  <c r="N83" i="49"/>
  <c r="N84" i="49"/>
  <c r="N86" i="49"/>
  <c r="N100" i="49"/>
  <c r="N83" i="50"/>
  <c r="N84" i="48"/>
  <c r="N87" i="49"/>
  <c r="J86" i="39"/>
  <c r="J9" i="68"/>
  <c r="C11" i="68"/>
  <c r="C214" i="68" s="1"/>
  <c r="C88" i="49"/>
  <c r="C88" i="50"/>
  <c r="K11" i="68"/>
  <c r="K214" i="68" s="1"/>
  <c r="K88" i="49"/>
  <c r="K88" i="50"/>
  <c r="D12" i="68"/>
  <c r="D90" i="49"/>
  <c r="D90" i="50"/>
  <c r="D91" i="49"/>
  <c r="P89" i="39"/>
  <c r="P12" i="68"/>
  <c r="P91" i="49"/>
  <c r="P90" i="49"/>
  <c r="P90" i="50"/>
  <c r="I92" i="39"/>
  <c r="I13" i="68"/>
  <c r="I92" i="49"/>
  <c r="I92" i="50"/>
  <c r="F93" i="39"/>
  <c r="F14" i="68"/>
  <c r="F221" i="68" s="1"/>
  <c r="F93" i="49"/>
  <c r="F94" i="50"/>
  <c r="F95" i="49"/>
  <c r="F94" i="49"/>
  <c r="C15" i="68"/>
  <c r="C96" i="49"/>
  <c r="K15" i="68"/>
  <c r="K96" i="49"/>
  <c r="K96" i="48"/>
  <c r="D97" i="39"/>
  <c r="D16" i="68"/>
  <c r="D225" i="68" s="1"/>
  <c r="D99" i="49"/>
  <c r="D98" i="49"/>
  <c r="D99" i="48"/>
  <c r="P97" i="39"/>
  <c r="P16" i="68"/>
  <c r="P98" i="49"/>
  <c r="P99" i="49"/>
  <c r="P99" i="48"/>
  <c r="I18" i="68"/>
  <c r="I101" i="49"/>
  <c r="I101" i="48"/>
  <c r="F19" i="68"/>
  <c r="F228" i="68" s="1"/>
  <c r="F102" i="49"/>
  <c r="F102" i="50"/>
  <c r="F102" i="48"/>
  <c r="J19" i="68"/>
  <c r="J228" i="68" s="1"/>
  <c r="J102" i="50"/>
  <c r="J102" i="49"/>
  <c r="J102" i="48"/>
  <c r="C20" i="68"/>
  <c r="C229" i="68" s="1"/>
  <c r="C103" i="49"/>
  <c r="C103" i="48"/>
  <c r="G103" i="39"/>
  <c r="G20" i="68"/>
  <c r="G229" i="68" s="1"/>
  <c r="G103" i="49"/>
  <c r="G103" i="48"/>
  <c r="O103" i="39"/>
  <c r="O20" i="68"/>
  <c r="O229" i="68" s="1"/>
  <c r="O103" i="49"/>
  <c r="O103" i="48"/>
  <c r="L107" i="38"/>
  <c r="L5" i="69"/>
  <c r="L222" i="69" s="1"/>
  <c r="L107" i="48"/>
  <c r="L110" i="48"/>
  <c r="L120" i="50"/>
  <c r="L120" i="49"/>
  <c r="L108" i="49"/>
  <c r="L107" i="49"/>
  <c r="L108" i="48"/>
  <c r="L110" i="49"/>
  <c r="E110" i="39"/>
  <c r="E9" i="69"/>
  <c r="M110" i="39"/>
  <c r="M9" i="69"/>
  <c r="F11" i="69"/>
  <c r="J112" i="39"/>
  <c r="J11" i="69"/>
  <c r="G12" i="69"/>
  <c r="D116" i="39"/>
  <c r="D13" i="69"/>
  <c r="D116" i="48"/>
  <c r="D116" i="49"/>
  <c r="P116" i="39"/>
  <c r="P13" i="69"/>
  <c r="P116" i="49"/>
  <c r="P116" i="48"/>
  <c r="M117" i="39"/>
  <c r="M14" i="69"/>
  <c r="M119" i="48"/>
  <c r="M118" i="49"/>
  <c r="M118" i="48"/>
  <c r="M117" i="49"/>
  <c r="M119" i="49"/>
  <c r="J121" i="39"/>
  <c r="J16" i="69"/>
  <c r="J121" i="48"/>
  <c r="J121" i="50"/>
  <c r="J121" i="49"/>
  <c r="G122" i="39"/>
  <c r="G17" i="69"/>
  <c r="G122" i="48"/>
  <c r="G122" i="49"/>
  <c r="D126" i="38"/>
  <c r="D5" i="70"/>
  <c r="D127" i="49"/>
  <c r="D129" i="48"/>
  <c r="D126" i="49"/>
  <c r="D129" i="49"/>
  <c r="D126" i="48"/>
  <c r="D127" i="48"/>
  <c r="D139" i="50"/>
  <c r="P126" i="38"/>
  <c r="P5" i="70"/>
  <c r="P222" i="70" s="1"/>
  <c r="P129" i="48"/>
  <c r="P127" i="49"/>
  <c r="P126" i="49"/>
  <c r="P127" i="48"/>
  <c r="P126" i="48"/>
  <c r="P129" i="49"/>
  <c r="P139" i="49"/>
  <c r="E129" i="39"/>
  <c r="E9" i="70"/>
  <c r="Q9" i="70"/>
  <c r="F11" i="70"/>
  <c r="F131" i="49"/>
  <c r="F131" i="48"/>
  <c r="G12" i="70"/>
  <c r="G133" i="48"/>
  <c r="G132" i="49"/>
  <c r="G134" i="49"/>
  <c r="G133" i="49"/>
  <c r="G134" i="48"/>
  <c r="H13" i="70"/>
  <c r="H135" i="49"/>
  <c r="H135" i="48"/>
  <c r="E14" i="70"/>
  <c r="E137" i="49"/>
  <c r="E136" i="49"/>
  <c r="E137" i="48"/>
  <c r="E138" i="49"/>
  <c r="E138" i="48"/>
  <c r="Q14" i="70"/>
  <c r="Q200" i="70" s="1"/>
  <c r="Q138" i="48"/>
  <c r="Q137" i="48"/>
  <c r="Q137" i="49"/>
  <c r="Q138" i="49"/>
  <c r="Q136" i="49"/>
  <c r="N16" i="70"/>
  <c r="N140" i="49"/>
  <c r="N140" i="50"/>
  <c r="N140" i="48"/>
  <c r="D145" i="38"/>
  <c r="D5" i="71"/>
  <c r="D197" i="71" s="1"/>
  <c r="D147" i="48"/>
  <c r="D145" i="49"/>
  <c r="D147" i="49"/>
  <c r="D145" i="48"/>
  <c r="P145" i="38"/>
  <c r="P7" i="71" s="1"/>
  <c r="P5" i="71"/>
  <c r="P147" i="49"/>
  <c r="P145" i="48"/>
  <c r="P145" i="49"/>
  <c r="P147" i="48"/>
  <c r="P157" i="49"/>
  <c r="N11" i="71"/>
  <c r="N149" i="48"/>
  <c r="N149" i="50"/>
  <c r="N149" i="49"/>
  <c r="G12" i="71"/>
  <c r="G151" i="49"/>
  <c r="G151" i="50"/>
  <c r="G152" i="48"/>
  <c r="G152" i="49"/>
  <c r="G151" i="48"/>
  <c r="G150" i="48"/>
  <c r="D13" i="71"/>
  <c r="D153" i="48"/>
  <c r="D153" i="49"/>
  <c r="L13" i="71"/>
  <c r="L153" i="49"/>
  <c r="L153" i="48"/>
  <c r="E14" i="71"/>
  <c r="E155" i="49"/>
  <c r="E155" i="48"/>
  <c r="E156" i="48"/>
  <c r="E156" i="49"/>
  <c r="E154" i="49"/>
  <c r="Q14" i="71"/>
  <c r="Q194" i="71" s="1"/>
  <c r="Q156" i="49"/>
  <c r="Q156" i="48"/>
  <c r="Q155" i="49"/>
  <c r="Q155" i="48"/>
  <c r="Q154" i="48"/>
  <c r="N16" i="71"/>
  <c r="N158" i="49"/>
  <c r="N158" i="48"/>
  <c r="N158" i="50"/>
  <c r="D163" i="38"/>
  <c r="D7" i="72" s="1"/>
  <c r="D5" i="72"/>
  <c r="D165" i="48"/>
  <c r="D163" i="49"/>
  <c r="D163" i="48"/>
  <c r="D165" i="49"/>
  <c r="D166" i="49"/>
  <c r="D175" i="50"/>
  <c r="D175" i="49"/>
  <c r="H163" i="38"/>
  <c r="H7" i="72" s="1"/>
  <c r="H5" i="72"/>
  <c r="H163" i="48"/>
  <c r="H163" i="49"/>
  <c r="H175" i="48"/>
  <c r="H165" i="49"/>
  <c r="H175" i="49"/>
  <c r="H165" i="48"/>
  <c r="H175" i="50"/>
  <c r="E9" i="72"/>
  <c r="Q9" i="72"/>
  <c r="J11" i="72"/>
  <c r="J167" i="50"/>
  <c r="J167" i="48"/>
  <c r="J167" i="49"/>
  <c r="G168" i="39"/>
  <c r="G12" i="72"/>
  <c r="G172" i="72" s="1"/>
  <c r="G170" i="49"/>
  <c r="G169" i="48"/>
  <c r="G169" i="49"/>
  <c r="G170" i="48"/>
  <c r="G169" i="50"/>
  <c r="H13" i="72"/>
  <c r="H171" i="49"/>
  <c r="H171" i="48"/>
  <c r="E14" i="72"/>
  <c r="E194" i="72" s="1"/>
  <c r="E172" i="49"/>
  <c r="E174" i="48"/>
  <c r="E173" i="48"/>
  <c r="E173" i="49"/>
  <c r="E174" i="49"/>
  <c r="M172" i="39"/>
  <c r="M14" i="72"/>
  <c r="M173" i="48"/>
  <c r="M172" i="49"/>
  <c r="M172" i="48"/>
  <c r="M173" i="49"/>
  <c r="M174" i="48"/>
  <c r="M174" i="49"/>
  <c r="F176" i="39"/>
  <c r="F16" i="72"/>
  <c r="F176" i="48"/>
  <c r="F176" i="50"/>
  <c r="F176" i="49"/>
  <c r="C17" i="72"/>
  <c r="C177" i="49"/>
  <c r="C177" i="48"/>
  <c r="K17" i="72"/>
  <c r="K177" i="49"/>
  <c r="K177" i="48"/>
  <c r="C59" i="64"/>
  <c r="C10" i="59"/>
  <c r="C10" i="60"/>
  <c r="C9" i="59"/>
  <c r="C10" i="58"/>
  <c r="C9" i="58"/>
  <c r="C56" i="65"/>
  <c r="C38" i="58"/>
  <c r="C38" i="59"/>
  <c r="C37" i="58"/>
  <c r="C37" i="59"/>
  <c r="C36" i="59"/>
  <c r="C58" i="66"/>
  <c r="C59" i="60"/>
  <c r="C59" i="58"/>
  <c r="C58" i="59"/>
  <c r="C59" i="59"/>
  <c r="C58" i="60"/>
  <c r="C58" i="58"/>
  <c r="C59" i="67"/>
  <c r="C79" i="59"/>
  <c r="C79" i="58"/>
  <c r="C53" i="69"/>
  <c r="C111" i="59"/>
  <c r="C54" i="70"/>
  <c r="C134" i="59"/>
  <c r="C133" i="59"/>
  <c r="C134" i="58"/>
  <c r="C133" i="58"/>
  <c r="C55" i="71"/>
  <c r="C153" i="59"/>
  <c r="C153" i="58"/>
  <c r="C51" i="72"/>
  <c r="C165" i="58"/>
  <c r="C165" i="59"/>
  <c r="C56" i="72"/>
  <c r="C376" i="72" s="1"/>
  <c r="C174" i="59"/>
  <c r="C173" i="58"/>
  <c r="C174" i="58"/>
  <c r="C173" i="59"/>
  <c r="D55" i="64"/>
  <c r="D6" i="58"/>
  <c r="D6" i="59"/>
  <c r="D5" i="60"/>
  <c r="D5" i="59"/>
  <c r="D5" i="58"/>
  <c r="L55" i="64"/>
  <c r="L6" i="59"/>
  <c r="L6" i="58"/>
  <c r="L5" i="58"/>
  <c r="L5" i="59"/>
  <c r="L5" i="60"/>
  <c r="J57" i="64"/>
  <c r="J8" i="59"/>
  <c r="J8" i="58"/>
  <c r="D59" i="64"/>
  <c r="D10" i="60"/>
  <c r="D10" i="58"/>
  <c r="D9" i="60"/>
  <c r="D10" i="59"/>
  <c r="L59" i="64"/>
  <c r="L10" i="58"/>
  <c r="L10" i="60"/>
  <c r="L10" i="59"/>
  <c r="L9" i="60"/>
  <c r="F60" i="64"/>
  <c r="F11" i="60"/>
  <c r="F11" i="58"/>
  <c r="F11" i="59"/>
  <c r="N62" i="64"/>
  <c r="N15" i="58"/>
  <c r="N15" i="59"/>
  <c r="H63" i="64"/>
  <c r="H435" i="64" s="1"/>
  <c r="H17" i="58"/>
  <c r="H17" i="59"/>
  <c r="H18" i="58"/>
  <c r="H16" i="58"/>
  <c r="H18" i="59"/>
  <c r="F65" i="64"/>
  <c r="F20" i="58"/>
  <c r="F20" i="59"/>
  <c r="F19" i="58"/>
  <c r="F19" i="60"/>
  <c r="F20" i="60"/>
  <c r="F19" i="59"/>
  <c r="D66" i="64"/>
  <c r="D21" i="58"/>
  <c r="D21" i="59"/>
  <c r="D21" i="60"/>
  <c r="H66" i="64"/>
  <c r="H21" i="58"/>
  <c r="H21" i="59"/>
  <c r="H21" i="60"/>
  <c r="D49" i="65"/>
  <c r="D26" i="58"/>
  <c r="D26" i="59"/>
  <c r="D27" i="59"/>
  <c r="D27" i="58"/>
  <c r="D26" i="60"/>
  <c r="P49" i="65"/>
  <c r="P26" i="58"/>
  <c r="P26" i="59"/>
  <c r="P26" i="60"/>
  <c r="P27" i="58"/>
  <c r="P27" i="59"/>
  <c r="N51" i="65"/>
  <c r="N29" i="58"/>
  <c r="N29" i="59"/>
  <c r="H53" i="65"/>
  <c r="H31" i="58"/>
  <c r="H31" i="59"/>
  <c r="H31" i="60"/>
  <c r="H30" i="60"/>
  <c r="H30" i="58"/>
  <c r="F54" i="65"/>
  <c r="F369" i="65" s="1"/>
  <c r="F33" i="60"/>
  <c r="F33" i="58"/>
  <c r="F33" i="59"/>
  <c r="F34" i="58"/>
  <c r="F32" i="60"/>
  <c r="F34" i="59"/>
  <c r="D55" i="65"/>
  <c r="D35" i="59"/>
  <c r="D35" i="58"/>
  <c r="F56" i="65"/>
  <c r="F392" i="65" s="1"/>
  <c r="F37" i="59"/>
  <c r="F37" i="58"/>
  <c r="F38" i="59"/>
  <c r="F38" i="58"/>
  <c r="D58" i="65"/>
  <c r="D40" i="58"/>
  <c r="D40" i="60"/>
  <c r="D40" i="59"/>
  <c r="D39" i="58"/>
  <c r="D39" i="60"/>
  <c r="D39" i="59"/>
  <c r="F59" i="65"/>
  <c r="F41" i="58"/>
  <c r="F41" i="59"/>
  <c r="D49" i="66"/>
  <c r="D46" i="58"/>
  <c r="D45" i="60"/>
  <c r="D46" i="59"/>
  <c r="D45" i="59"/>
  <c r="D45" i="58"/>
  <c r="H49" i="66"/>
  <c r="H46" i="59"/>
  <c r="H46" i="58"/>
  <c r="H45" i="58"/>
  <c r="H45" i="60"/>
  <c r="H45" i="59"/>
  <c r="F51" i="66"/>
  <c r="F48" i="59"/>
  <c r="F48" i="58"/>
  <c r="D53" i="66"/>
  <c r="D50" i="58"/>
  <c r="D50" i="59"/>
  <c r="D50" i="60"/>
  <c r="D49" i="59"/>
  <c r="F54" i="66"/>
  <c r="F53" i="58"/>
  <c r="F53" i="59"/>
  <c r="F52" i="58"/>
  <c r="F52" i="59"/>
  <c r="F51" i="60"/>
  <c r="F52" i="60"/>
  <c r="F51" i="59"/>
  <c r="N54" i="66"/>
  <c r="N407" i="66" s="1"/>
  <c r="N53" i="59"/>
  <c r="N53" i="58"/>
  <c r="N51" i="60"/>
  <c r="N52" i="59"/>
  <c r="N52" i="58"/>
  <c r="N52" i="60"/>
  <c r="H55" i="66"/>
  <c r="H54" i="58"/>
  <c r="H54" i="59"/>
  <c r="F56" i="66"/>
  <c r="F392" i="66" s="1"/>
  <c r="F57" i="59"/>
  <c r="F57" i="58"/>
  <c r="F56" i="58"/>
  <c r="F56" i="59"/>
  <c r="F55" i="58"/>
  <c r="D58" i="66"/>
  <c r="D58" i="58"/>
  <c r="D58" i="59"/>
  <c r="D59" i="58"/>
  <c r="D59" i="59"/>
  <c r="D58" i="60"/>
  <c r="D59" i="60"/>
  <c r="H58" i="66"/>
  <c r="H58" i="58"/>
  <c r="H58" i="59"/>
  <c r="F59" i="66"/>
  <c r="F60" i="58"/>
  <c r="F60" i="59"/>
  <c r="D49" i="67"/>
  <c r="D65" i="58"/>
  <c r="D65" i="59"/>
  <c r="D64" i="60"/>
  <c r="D64" i="58"/>
  <c r="D64" i="59"/>
  <c r="P49" i="67"/>
  <c r="P65" i="58"/>
  <c r="P65" i="59"/>
  <c r="P64" i="60"/>
  <c r="P64" i="58"/>
  <c r="P64" i="59"/>
  <c r="N51" i="67"/>
  <c r="N67" i="58"/>
  <c r="N67" i="59"/>
  <c r="P53" i="67"/>
  <c r="P69" i="58"/>
  <c r="P69" i="59"/>
  <c r="P68" i="58"/>
  <c r="P69" i="60"/>
  <c r="N54" i="67"/>
  <c r="N369" i="67" s="1"/>
  <c r="N72" i="59"/>
  <c r="N72" i="58"/>
  <c r="N71" i="60"/>
  <c r="N70" i="60"/>
  <c r="N71" i="59"/>
  <c r="N71" i="58"/>
  <c r="N70" i="59"/>
  <c r="N70" i="58"/>
  <c r="H55" i="67"/>
  <c r="H73" i="58"/>
  <c r="H73" i="59"/>
  <c r="J56" i="67"/>
  <c r="J76" i="59"/>
  <c r="J76" i="58"/>
  <c r="J75" i="58"/>
  <c r="J75" i="59"/>
  <c r="D58" i="67"/>
  <c r="D77" i="58"/>
  <c r="D77" i="59"/>
  <c r="D78" i="60"/>
  <c r="D78" i="58"/>
  <c r="D78" i="59"/>
  <c r="D77" i="60"/>
  <c r="L58" i="67"/>
  <c r="L77" i="59"/>
  <c r="L77" i="58"/>
  <c r="L77" i="60"/>
  <c r="L78" i="59"/>
  <c r="L78" i="60"/>
  <c r="L78" i="58"/>
  <c r="D58" i="68"/>
  <c r="D83" i="59"/>
  <c r="D83" i="58"/>
  <c r="D84" i="59"/>
  <c r="D84" i="58"/>
  <c r="D83" i="60"/>
  <c r="P58" i="68"/>
  <c r="P83" i="58"/>
  <c r="P83" i="59"/>
  <c r="P84" i="59"/>
  <c r="P83" i="60"/>
  <c r="P84" i="58"/>
  <c r="N60" i="68"/>
  <c r="N86" i="58"/>
  <c r="N86" i="59"/>
  <c r="D62" i="68"/>
  <c r="D88" i="58"/>
  <c r="D88" i="59"/>
  <c r="D88" i="60"/>
  <c r="D87" i="60"/>
  <c r="D87" i="59"/>
  <c r="P62" i="68"/>
  <c r="P88" i="58"/>
  <c r="P88" i="59"/>
  <c r="P87" i="60"/>
  <c r="P88" i="60"/>
  <c r="F63" i="68"/>
  <c r="F457" i="68" s="1"/>
  <c r="F90" i="58"/>
  <c r="F90" i="59"/>
  <c r="F89" i="60"/>
  <c r="F91" i="58"/>
  <c r="F90" i="60"/>
  <c r="F91" i="59"/>
  <c r="F89" i="59"/>
  <c r="F89" i="58"/>
  <c r="D66" i="68"/>
  <c r="D96" i="59"/>
  <c r="D96" i="58"/>
  <c r="P66" i="68"/>
  <c r="P96" i="59"/>
  <c r="P96" i="58"/>
  <c r="N67" i="68"/>
  <c r="N465" i="68" s="1"/>
  <c r="N98" i="59"/>
  <c r="N98" i="58"/>
  <c r="N99" i="58"/>
  <c r="N99" i="59"/>
  <c r="D69" i="68"/>
  <c r="D101" i="58"/>
  <c r="D100" i="58"/>
  <c r="D100" i="59"/>
  <c r="D101" i="59"/>
  <c r="P69" i="68"/>
  <c r="P101" i="58"/>
  <c r="P100" i="58"/>
  <c r="P100" i="59"/>
  <c r="P101" i="59"/>
  <c r="H71" i="68"/>
  <c r="H103" i="58"/>
  <c r="H103" i="59"/>
  <c r="L71" i="68"/>
  <c r="L103" i="58"/>
  <c r="L103" i="59"/>
  <c r="P71" i="68"/>
  <c r="P468" i="68" s="1"/>
  <c r="P103" i="58"/>
  <c r="P103" i="59"/>
  <c r="N49" i="69"/>
  <c r="N108" i="58"/>
  <c r="N108" i="59"/>
  <c r="N107" i="59"/>
  <c r="N107" i="58"/>
  <c r="P51" i="69"/>
  <c r="P110" i="59"/>
  <c r="P110" i="58"/>
  <c r="F55" i="69"/>
  <c r="F116" i="59"/>
  <c r="F116" i="58"/>
  <c r="D56" i="69"/>
  <c r="D373" i="69" s="1"/>
  <c r="D118" i="58"/>
  <c r="D118" i="59"/>
  <c r="D119" i="59"/>
  <c r="D117" i="59"/>
  <c r="D119" i="58"/>
  <c r="P56" i="69"/>
  <c r="P118" i="59"/>
  <c r="P118" i="58"/>
  <c r="P119" i="59"/>
  <c r="P117" i="58"/>
  <c r="P119" i="58"/>
  <c r="N58" i="69"/>
  <c r="N120" i="58"/>
  <c r="N120" i="59"/>
  <c r="H59" i="69"/>
  <c r="H122" i="58"/>
  <c r="H122" i="59"/>
  <c r="N49" i="70"/>
  <c r="N127" i="58"/>
  <c r="N126" i="59"/>
  <c r="N126" i="58"/>
  <c r="N127" i="59"/>
  <c r="L51" i="70"/>
  <c r="L129" i="58"/>
  <c r="L129" i="59"/>
  <c r="J53" i="70"/>
  <c r="J131" i="59"/>
  <c r="J131" i="58"/>
  <c r="H54" i="70"/>
  <c r="H133" i="59"/>
  <c r="H133" i="58"/>
  <c r="H134" i="58"/>
  <c r="H134" i="59"/>
  <c r="H132" i="58"/>
  <c r="F55" i="70"/>
  <c r="F135" i="59"/>
  <c r="F135" i="58"/>
  <c r="D56" i="70"/>
  <c r="D137" i="58"/>
  <c r="D136" i="58"/>
  <c r="D137" i="59"/>
  <c r="D138" i="58"/>
  <c r="D138" i="59"/>
  <c r="L56" i="70"/>
  <c r="L392" i="70" s="1"/>
  <c r="L137" i="58"/>
  <c r="L138" i="59"/>
  <c r="L136" i="58"/>
  <c r="L137" i="59"/>
  <c r="L138" i="58"/>
  <c r="F58" i="70"/>
  <c r="F139" i="59"/>
  <c r="F139" i="58"/>
  <c r="D59" i="70"/>
  <c r="D141" i="58"/>
  <c r="D141" i="59"/>
  <c r="P59" i="70"/>
  <c r="P141" i="58"/>
  <c r="P141" i="59"/>
  <c r="J49" i="71"/>
  <c r="J145" i="59"/>
  <c r="J145" i="58"/>
  <c r="D51" i="71"/>
  <c r="D147" i="58"/>
  <c r="D147" i="59"/>
  <c r="P51" i="71"/>
  <c r="P147" i="58"/>
  <c r="P147" i="59"/>
  <c r="F53" i="71"/>
  <c r="F148" i="59"/>
  <c r="N55" i="71"/>
  <c r="N153" i="59"/>
  <c r="N153" i="58"/>
  <c r="H56" i="71"/>
  <c r="H155" i="58"/>
  <c r="H156" i="59"/>
  <c r="H156" i="58"/>
  <c r="H155" i="59"/>
  <c r="H154" i="58"/>
  <c r="H154" i="59"/>
  <c r="P56" i="71"/>
  <c r="P358" i="71" s="1"/>
  <c r="P155" i="58"/>
  <c r="P156" i="58"/>
  <c r="P155" i="59"/>
  <c r="P156" i="59"/>
  <c r="P154" i="58"/>
  <c r="N58" i="71"/>
  <c r="N157" i="59"/>
  <c r="N157" i="58"/>
  <c r="L59" i="71"/>
  <c r="L159" i="58"/>
  <c r="L159" i="59"/>
  <c r="P59" i="71"/>
  <c r="P159" i="58"/>
  <c r="P159" i="59"/>
  <c r="N49" i="72"/>
  <c r="N163" i="58"/>
  <c r="N163" i="59"/>
  <c r="D51" i="72"/>
  <c r="D165" i="59"/>
  <c r="D165" i="58"/>
  <c r="P51" i="72"/>
  <c r="P165" i="58"/>
  <c r="P165" i="59"/>
  <c r="J53" i="72"/>
  <c r="J166" i="59"/>
  <c r="F55" i="72"/>
  <c r="F171" i="58"/>
  <c r="F171" i="59"/>
  <c r="D56" i="72"/>
  <c r="D376" i="72" s="1"/>
  <c r="D174" i="58"/>
  <c r="D173" i="58"/>
  <c r="D173" i="59"/>
  <c r="D174" i="59"/>
  <c r="L56" i="72"/>
  <c r="L174" i="58"/>
  <c r="L174" i="59"/>
  <c r="L173" i="59"/>
  <c r="L173" i="58"/>
  <c r="F58" i="72"/>
  <c r="F175" i="58"/>
  <c r="F175" i="59"/>
  <c r="D59" i="72"/>
  <c r="D177" i="58"/>
  <c r="D177" i="59"/>
  <c r="P59" i="72"/>
  <c r="P177" i="59"/>
  <c r="P177" i="58"/>
  <c r="E19" i="48"/>
  <c r="G36" i="48"/>
  <c r="E32" i="48"/>
  <c r="K36" i="48"/>
  <c r="I51" i="48"/>
  <c r="J77" i="48"/>
  <c r="F58" i="48"/>
  <c r="B93" i="48"/>
  <c r="F105" i="44"/>
  <c r="F111" i="48"/>
  <c r="E105" i="44"/>
  <c r="E111" i="48"/>
  <c r="H81" i="45"/>
  <c r="H141" i="68"/>
  <c r="H87" i="49"/>
  <c r="D62" i="47"/>
  <c r="D68" i="50"/>
  <c r="G99" i="69"/>
  <c r="G143" i="69"/>
  <c r="C196" i="69"/>
  <c r="C139" i="69"/>
  <c r="C118" i="69"/>
  <c r="K140" i="71"/>
  <c r="L143" i="72"/>
  <c r="D259" i="68"/>
  <c r="G150" i="50"/>
  <c r="F152" i="72"/>
  <c r="I317" i="64"/>
  <c r="M118" i="65"/>
  <c r="M112" i="65" s="1"/>
  <c r="F112" i="69"/>
  <c r="D196" i="69"/>
  <c r="D139" i="69"/>
  <c r="D118" i="69"/>
  <c r="H146" i="70"/>
  <c r="C130" i="72"/>
  <c r="O215" i="69"/>
  <c r="O156" i="69"/>
  <c r="G168" i="50"/>
  <c r="K135" i="68"/>
  <c r="Q132" i="70"/>
  <c r="E136" i="71"/>
  <c r="H211" i="65"/>
  <c r="O324" i="67"/>
  <c r="Q324" i="69"/>
  <c r="Q304" i="69"/>
  <c r="E338" i="70"/>
  <c r="F55" i="59"/>
  <c r="J87" i="59"/>
  <c r="N386" i="71"/>
  <c r="M403" i="70"/>
  <c r="J335" i="70"/>
  <c r="F298" i="72"/>
  <c r="F322" i="72"/>
  <c r="L124" i="60"/>
  <c r="D304" i="67"/>
  <c r="K403" i="67"/>
  <c r="F161" i="60"/>
  <c r="L327" i="69"/>
  <c r="H322" i="71"/>
  <c r="J43" i="47"/>
  <c r="J49" i="50"/>
  <c r="O30" i="49"/>
  <c r="O24" i="45"/>
  <c r="D97" i="49"/>
  <c r="H139" i="48"/>
  <c r="J115" i="68"/>
  <c r="J163" i="68" s="1"/>
  <c r="E162" i="68"/>
  <c r="D112" i="68"/>
  <c r="D161" i="68"/>
  <c r="B112" i="68"/>
  <c r="B161" i="68"/>
  <c r="G105" i="67"/>
  <c r="M141" i="67"/>
  <c r="D101" i="67"/>
  <c r="D140" i="67"/>
  <c r="J67" i="48"/>
  <c r="I60" i="48"/>
  <c r="O57" i="48"/>
  <c r="Q47" i="48"/>
  <c r="I41" i="48"/>
  <c r="G38" i="48"/>
  <c r="H14" i="48"/>
  <c r="H89" i="49"/>
  <c r="L91" i="48"/>
  <c r="C112" i="68"/>
  <c r="C161" i="68"/>
  <c r="E148" i="67"/>
  <c r="J105" i="67"/>
  <c r="J144" i="67"/>
  <c r="O101" i="67"/>
  <c r="O139" i="67" s="1"/>
  <c r="O140" i="67"/>
  <c r="M105" i="66"/>
  <c r="M144" i="66"/>
  <c r="G141" i="66"/>
  <c r="F45" i="48"/>
  <c r="K108" i="65"/>
  <c r="K147" i="65"/>
  <c r="Q105" i="65"/>
  <c r="Q143" i="65" s="1"/>
  <c r="Q144" i="65"/>
  <c r="D142" i="65"/>
  <c r="G141" i="65"/>
  <c r="M138" i="65"/>
  <c r="N26" i="48"/>
  <c r="D181" i="68"/>
  <c r="J130" i="68"/>
  <c r="J178" i="68" s="1"/>
  <c r="J173" i="68"/>
  <c r="D85" i="48"/>
  <c r="B127" i="68"/>
  <c r="B175" i="68" s="1"/>
  <c r="L148" i="67"/>
  <c r="D148" i="67"/>
  <c r="I105" i="67"/>
  <c r="J101" i="67"/>
  <c r="J140" i="67"/>
  <c r="F64" i="48"/>
  <c r="E52" i="48"/>
  <c r="M33" i="48"/>
  <c r="C97" i="65"/>
  <c r="C136" i="65"/>
  <c r="N7" i="48"/>
  <c r="E6" i="48"/>
  <c r="B140" i="72"/>
  <c r="Q166" i="49"/>
  <c r="Q161" i="45"/>
  <c r="G93" i="69"/>
  <c r="E211" i="65"/>
  <c r="D420" i="68"/>
  <c r="F118" i="65"/>
  <c r="J58" i="49"/>
  <c r="G111" i="49"/>
  <c r="G105" i="45"/>
  <c r="P211" i="67"/>
  <c r="I130" i="71"/>
  <c r="Q51" i="50"/>
  <c r="B256" i="68"/>
  <c r="M150" i="66"/>
  <c r="I211" i="70"/>
  <c r="P118" i="65"/>
  <c r="I211" i="69"/>
  <c r="F304" i="67"/>
  <c r="G323" i="64"/>
  <c r="G317" i="64" s="1"/>
  <c r="G324" i="70"/>
  <c r="P338" i="66"/>
  <c r="K124" i="60"/>
  <c r="J32" i="58"/>
  <c r="C360" i="64"/>
  <c r="M420" i="68"/>
  <c r="L338" i="69"/>
  <c r="L172" i="59"/>
  <c r="H400" i="69"/>
  <c r="K386" i="71"/>
  <c r="Q386" i="72"/>
  <c r="C148" i="58"/>
  <c r="C338" i="69"/>
  <c r="L81" i="54"/>
  <c r="L359" i="68"/>
  <c r="L353" i="68" s="1"/>
  <c r="N360" i="64"/>
  <c r="N331" i="69"/>
  <c r="N388" i="69"/>
  <c r="N310" i="69"/>
  <c r="N304" i="69" s="1"/>
  <c r="M293" i="71"/>
  <c r="P139" i="50"/>
  <c r="B177" i="68"/>
  <c r="M148" i="67"/>
  <c r="N138" i="67"/>
  <c r="B142" i="65"/>
  <c r="M106" i="64"/>
  <c r="M149" i="64"/>
  <c r="H148" i="50"/>
  <c r="P127" i="68"/>
  <c r="P176" i="68"/>
  <c r="I123" i="68"/>
  <c r="I172" i="68"/>
  <c r="K169" i="68"/>
  <c r="M166" i="68"/>
  <c r="J134" i="66"/>
  <c r="B141" i="65"/>
  <c r="P105" i="65"/>
  <c r="P144" i="65"/>
  <c r="H138" i="65"/>
  <c r="B158" i="64"/>
  <c r="L175" i="48"/>
  <c r="M19" i="49"/>
  <c r="F112" i="67"/>
  <c r="C335" i="70"/>
  <c r="Q93" i="72"/>
  <c r="Q130" i="72"/>
  <c r="B176" i="68"/>
  <c r="L143" i="70"/>
  <c r="G140" i="72"/>
  <c r="G116" i="72"/>
  <c r="G111" i="72" s="1"/>
  <c r="C68" i="50"/>
  <c r="C62" i="47"/>
  <c r="J143" i="69"/>
  <c r="E211" i="70"/>
  <c r="G204" i="71"/>
  <c r="O168" i="50"/>
  <c r="B136" i="71"/>
  <c r="P368" i="64"/>
  <c r="P431" i="64"/>
  <c r="P344" i="64"/>
  <c r="P338" i="64" s="1"/>
  <c r="M331" i="67"/>
  <c r="M310" i="67"/>
  <c r="F386" i="71"/>
  <c r="H275" i="72"/>
  <c r="C372" i="64"/>
  <c r="F407" i="70"/>
  <c r="F348" i="70"/>
  <c r="F405" i="70" s="1"/>
  <c r="D316" i="71"/>
  <c r="H318" i="72"/>
  <c r="H372" i="72"/>
  <c r="K403" i="70"/>
  <c r="F291" i="70"/>
  <c r="F329" i="70" s="1"/>
  <c r="D81" i="55"/>
  <c r="D383" i="68"/>
  <c r="P30" i="60"/>
  <c r="Q501" i="68"/>
  <c r="C180" i="68"/>
  <c r="P138" i="65"/>
  <c r="C43" i="45"/>
  <c r="C49" i="49"/>
  <c r="F331" i="65"/>
  <c r="C132" i="59"/>
  <c r="K115" i="68"/>
  <c r="K163" i="68" s="1"/>
  <c r="P105" i="67"/>
  <c r="P144" i="67"/>
  <c r="Q94" i="67"/>
  <c r="Q133" i="67"/>
  <c r="B145" i="67"/>
  <c r="I108" i="66"/>
  <c r="I147" i="66"/>
  <c r="C105" i="66"/>
  <c r="P94" i="66"/>
  <c r="P132" i="66" s="1"/>
  <c r="E108" i="65"/>
  <c r="E146" i="65" s="1"/>
  <c r="C105" i="65"/>
  <c r="C182" i="65"/>
  <c r="C144" i="65"/>
  <c r="E141" i="65"/>
  <c r="Q8" i="48"/>
  <c r="E420" i="68"/>
  <c r="H172" i="59"/>
  <c r="C49" i="59"/>
  <c r="O322" i="72"/>
  <c r="J130" i="58"/>
  <c r="M62" i="47"/>
  <c r="P143" i="69"/>
  <c r="O124" i="45"/>
  <c r="O130" i="49"/>
  <c r="O152" i="72"/>
  <c r="O147" i="72" s="1"/>
  <c r="K259" i="68"/>
  <c r="J98" i="72"/>
  <c r="J189" i="68"/>
  <c r="J183" i="68" s="1"/>
  <c r="J87" i="50"/>
  <c r="I143" i="47"/>
  <c r="I148" i="50"/>
  <c r="F68" i="60"/>
  <c r="O402" i="68"/>
  <c r="H285" i="67"/>
  <c r="N335" i="70"/>
  <c r="Q338" i="69"/>
  <c r="E384" i="71"/>
  <c r="D394" i="72"/>
  <c r="D334" i="72"/>
  <c r="D388" i="72" s="1"/>
  <c r="D139" i="48"/>
  <c r="I130" i="68"/>
  <c r="I178" i="68" s="1"/>
  <c r="I227" i="68"/>
  <c r="H177" i="68"/>
  <c r="G127" i="68"/>
  <c r="G176" i="68"/>
  <c r="F174" i="68"/>
  <c r="O170" i="68"/>
  <c r="N169" i="68"/>
  <c r="G85" i="48"/>
  <c r="M145" i="67"/>
  <c r="K142" i="67"/>
  <c r="I101" i="67"/>
  <c r="I139" i="67" s="1"/>
  <c r="N134" i="67"/>
  <c r="B134" i="66"/>
  <c r="M108" i="66"/>
  <c r="M146" i="66" s="1"/>
  <c r="M147" i="66"/>
  <c r="K105" i="66"/>
  <c r="K144" i="66"/>
  <c r="F97" i="65"/>
  <c r="F136" i="65"/>
  <c r="C11" i="48"/>
  <c r="P30" i="58"/>
  <c r="G348" i="65"/>
  <c r="O211" i="67"/>
  <c r="E93" i="69"/>
  <c r="E324" i="69"/>
  <c r="E304" i="69"/>
  <c r="L291" i="66"/>
  <c r="M325" i="72"/>
  <c r="J148" i="59"/>
  <c r="E390" i="71"/>
  <c r="E334" i="71"/>
  <c r="N148" i="58"/>
  <c r="E322" i="71"/>
  <c r="P403" i="65"/>
  <c r="I19" i="49"/>
  <c r="N30" i="50"/>
  <c r="F143" i="60"/>
  <c r="F403" i="70"/>
  <c r="B5" i="38"/>
  <c r="B7" i="64" s="1"/>
  <c r="B5" i="64"/>
  <c r="B247" i="64" s="1"/>
  <c r="B5" i="49"/>
  <c r="B5" i="50"/>
  <c r="B8" i="49"/>
  <c r="B6" i="49"/>
  <c r="B13" i="64"/>
  <c r="B240" i="64" s="1"/>
  <c r="B12" i="49"/>
  <c r="B13" i="49"/>
  <c r="B14" i="49"/>
  <c r="B13" i="50"/>
  <c r="B12" i="50"/>
  <c r="B18" i="64"/>
  <c r="B207" i="64" s="1"/>
  <c r="B21" i="49"/>
  <c r="B21" i="50"/>
  <c r="B11" i="65"/>
  <c r="B31" i="49"/>
  <c r="B31" i="50"/>
  <c r="B16" i="65"/>
  <c r="B40" i="50"/>
  <c r="B40" i="49"/>
  <c r="B11" i="66"/>
  <c r="B176" i="66" s="1"/>
  <c r="B50" i="49"/>
  <c r="B50" i="50"/>
  <c r="B16" i="66"/>
  <c r="B185" i="66" s="1"/>
  <c r="B59" i="49"/>
  <c r="B59" i="50"/>
  <c r="B59" i="48"/>
  <c r="B11" i="67"/>
  <c r="B176" i="67" s="1"/>
  <c r="B69" i="49"/>
  <c r="B69" i="50"/>
  <c r="B16" i="67"/>
  <c r="B78" i="49"/>
  <c r="B78" i="50"/>
  <c r="B11" i="68"/>
  <c r="B214" i="68" s="1"/>
  <c r="B88" i="49"/>
  <c r="B15" i="68"/>
  <c r="B222" i="68" s="1"/>
  <c r="B96" i="49"/>
  <c r="B96" i="48"/>
  <c r="B20" i="68"/>
  <c r="B103" i="49"/>
  <c r="B17" i="69"/>
  <c r="B122" i="49"/>
  <c r="B122" i="48"/>
  <c r="B12" i="70"/>
  <c r="B133" i="48"/>
  <c r="B134" i="48"/>
  <c r="B133" i="49"/>
  <c r="B134" i="49"/>
  <c r="B17" i="70"/>
  <c r="B141" i="48"/>
  <c r="B141" i="49"/>
  <c r="B12" i="71"/>
  <c r="B190" i="71" s="1"/>
  <c r="B151" i="49"/>
  <c r="B152" i="48"/>
  <c r="B151" i="48"/>
  <c r="B151" i="50"/>
  <c r="B152" i="49"/>
  <c r="B17" i="71"/>
  <c r="B159" i="49"/>
  <c r="B159" i="48"/>
  <c r="B12" i="72"/>
  <c r="B169" i="48"/>
  <c r="B170" i="48"/>
  <c r="B169" i="50"/>
  <c r="B170" i="49"/>
  <c r="B169" i="49"/>
  <c r="B17" i="72"/>
  <c r="B177" i="49"/>
  <c r="B177" i="48"/>
  <c r="F5" i="38"/>
  <c r="F5" i="64"/>
  <c r="F215" i="64" s="1"/>
  <c r="F6" i="49"/>
  <c r="F5" i="50"/>
  <c r="F5" i="49"/>
  <c r="F8" i="49"/>
  <c r="J5" i="38"/>
  <c r="J5" i="64"/>
  <c r="J215" i="64" s="1"/>
  <c r="J5" i="49"/>
  <c r="J8" i="49"/>
  <c r="J6" i="49"/>
  <c r="J5" i="50"/>
  <c r="J19" i="50"/>
  <c r="N5" i="38"/>
  <c r="N5" i="64"/>
  <c r="N194" i="64" s="1"/>
  <c r="N8" i="49"/>
  <c r="N5" i="50"/>
  <c r="N6" i="49"/>
  <c r="N5" i="49"/>
  <c r="D5" i="38"/>
  <c r="D7" i="64" s="1"/>
  <c r="F9" i="64"/>
  <c r="J8" i="39"/>
  <c r="J9" i="64"/>
  <c r="N9" i="64"/>
  <c r="C10" i="39"/>
  <c r="C11" i="64"/>
  <c r="C10" i="49"/>
  <c r="C10" i="50"/>
  <c r="G11" i="64"/>
  <c r="G10" i="50"/>
  <c r="G10" i="49"/>
  <c r="K10" i="39"/>
  <c r="K11" i="64"/>
  <c r="K10" i="49"/>
  <c r="K10" i="50"/>
  <c r="O11" i="64"/>
  <c r="O10" i="49"/>
  <c r="O10" i="50"/>
  <c r="D11" i="39"/>
  <c r="D12" i="64"/>
  <c r="D11" i="49"/>
  <c r="D11" i="50"/>
  <c r="H12" i="64"/>
  <c r="H11" i="49"/>
  <c r="H11" i="50"/>
  <c r="L12" i="64"/>
  <c r="L11" i="49"/>
  <c r="L11" i="50"/>
  <c r="P11" i="39"/>
  <c r="P12" i="64"/>
  <c r="P11" i="49"/>
  <c r="P11" i="50"/>
  <c r="E13" i="64"/>
  <c r="E14" i="49"/>
  <c r="E13" i="50"/>
  <c r="E13" i="49"/>
  <c r="E12" i="50"/>
  <c r="I13" i="64"/>
  <c r="I13" i="49"/>
  <c r="I14" i="49"/>
  <c r="I13" i="50"/>
  <c r="I12" i="49"/>
  <c r="M13" i="64"/>
  <c r="M13" i="49"/>
  <c r="M14" i="49"/>
  <c r="M13" i="50"/>
  <c r="Q13" i="64"/>
  <c r="Q240" i="64" s="1"/>
  <c r="Q14" i="49"/>
  <c r="Q13" i="50"/>
  <c r="Q13" i="49"/>
  <c r="F14" i="64"/>
  <c r="F15" i="49"/>
  <c r="J14" i="64"/>
  <c r="J15" i="49"/>
  <c r="N14" i="64"/>
  <c r="N15" i="49"/>
  <c r="C15" i="64"/>
  <c r="C223" i="64" s="1"/>
  <c r="C17" i="49"/>
  <c r="C18" i="49"/>
  <c r="G15" i="64"/>
  <c r="G18" i="49"/>
  <c r="G17" i="49"/>
  <c r="K15" i="64"/>
  <c r="K204" i="64" s="1"/>
  <c r="K18" i="49"/>
  <c r="K17" i="49"/>
  <c r="O15" i="64"/>
  <c r="O223" i="64" s="1"/>
  <c r="O17" i="49"/>
  <c r="O18" i="49"/>
  <c r="D17" i="64"/>
  <c r="D206" i="64" s="1"/>
  <c r="D20" i="49"/>
  <c r="D20" i="50"/>
  <c r="H17" i="64"/>
  <c r="H20" i="50"/>
  <c r="H20" i="49"/>
  <c r="L17" i="64"/>
  <c r="L206" i="64" s="1"/>
  <c r="L20" i="50"/>
  <c r="L20" i="49"/>
  <c r="P17" i="64"/>
  <c r="P206" i="64" s="1"/>
  <c r="P20" i="49"/>
  <c r="P20" i="50"/>
  <c r="E18" i="64"/>
  <c r="E21" i="49"/>
  <c r="E21" i="50"/>
  <c r="I18" i="64"/>
  <c r="I21" i="50"/>
  <c r="I21" i="49"/>
  <c r="M18" i="64"/>
  <c r="M21" i="49"/>
  <c r="M21" i="50"/>
  <c r="Q18" i="64"/>
  <c r="Q21" i="49"/>
  <c r="Q21" i="50"/>
  <c r="F19" i="64"/>
  <c r="F208" i="64" s="1"/>
  <c r="F22" i="49"/>
  <c r="J19" i="64"/>
  <c r="J22" i="49"/>
  <c r="N19" i="64"/>
  <c r="N208" i="64" s="1"/>
  <c r="N22" i="49"/>
  <c r="C26" i="38"/>
  <c r="C5" i="65"/>
  <c r="C174" i="65" s="1"/>
  <c r="C26" i="50"/>
  <c r="C29" i="49"/>
  <c r="C27" i="49"/>
  <c r="C26" i="49"/>
  <c r="C30" i="49"/>
  <c r="G26" i="38"/>
  <c r="G5" i="65"/>
  <c r="G194" i="65" s="1"/>
  <c r="G26" i="50"/>
  <c r="G27" i="49"/>
  <c r="G29" i="49"/>
  <c r="G26" i="49"/>
  <c r="G39" i="49"/>
  <c r="K26" i="38"/>
  <c r="K5" i="65"/>
  <c r="K213" i="65" s="1"/>
  <c r="K27" i="49"/>
  <c r="K26" i="49"/>
  <c r="K29" i="49"/>
  <c r="K26" i="50"/>
  <c r="O26" i="38"/>
  <c r="O5" i="65"/>
  <c r="O26" i="49"/>
  <c r="O27" i="49"/>
  <c r="O26" i="50"/>
  <c r="O29" i="49"/>
  <c r="O29" i="48"/>
  <c r="O39" i="49"/>
  <c r="O30" i="50"/>
  <c r="O39" i="50"/>
  <c r="D9" i="65"/>
  <c r="H29" i="39"/>
  <c r="H9" i="65"/>
  <c r="L9" i="65"/>
  <c r="P9" i="65"/>
  <c r="E11" i="65"/>
  <c r="E31" i="49"/>
  <c r="E31" i="50"/>
  <c r="I11" i="65"/>
  <c r="I31" i="49"/>
  <c r="I31" i="50"/>
  <c r="M11" i="65"/>
  <c r="M31" i="50"/>
  <c r="M31" i="49"/>
  <c r="Q11" i="65"/>
  <c r="Q31" i="49"/>
  <c r="Q31" i="50"/>
  <c r="F12" i="65"/>
  <c r="F34" i="49"/>
  <c r="F33" i="49"/>
  <c r="F33" i="50"/>
  <c r="J12" i="65"/>
  <c r="J33" i="49"/>
  <c r="J33" i="50"/>
  <c r="J34" i="49"/>
  <c r="J34" i="48"/>
  <c r="N12" i="65"/>
  <c r="N33" i="49"/>
  <c r="N33" i="50"/>
  <c r="N34" i="49"/>
  <c r="C13" i="65"/>
  <c r="C35" i="49"/>
  <c r="G13" i="65"/>
  <c r="G180" i="65" s="1"/>
  <c r="G35" i="49"/>
  <c r="K35" i="39"/>
  <c r="K13" i="65"/>
  <c r="K35" i="49"/>
  <c r="K35" i="48"/>
  <c r="O13" i="65"/>
  <c r="O35" i="49"/>
  <c r="D14" i="65"/>
  <c r="D182" i="65" s="1"/>
  <c r="D38" i="49"/>
  <c r="D37" i="49"/>
  <c r="D38" i="48"/>
  <c r="H14" i="65"/>
  <c r="H38" i="49"/>
  <c r="H37" i="49"/>
  <c r="H37" i="48"/>
  <c r="L14" i="65"/>
  <c r="L183" i="65" s="1"/>
  <c r="L37" i="49"/>
  <c r="L38" i="49"/>
  <c r="L38" i="48"/>
  <c r="P14" i="65"/>
  <c r="P38" i="49"/>
  <c r="P37" i="49"/>
  <c r="E16" i="65"/>
  <c r="E40" i="49"/>
  <c r="E40" i="50"/>
  <c r="E40" i="48"/>
  <c r="I16" i="65"/>
  <c r="I40" i="50"/>
  <c r="I40" i="49"/>
  <c r="M16" i="65"/>
  <c r="M185" i="65" s="1"/>
  <c r="M40" i="49"/>
  <c r="M40" i="50"/>
  <c r="Q16" i="65"/>
  <c r="Q185" i="65" s="1"/>
  <c r="Q40" i="49"/>
  <c r="Q40" i="50"/>
  <c r="F17" i="65"/>
  <c r="F186" i="65" s="1"/>
  <c r="F41" i="49"/>
  <c r="J17" i="65"/>
  <c r="J41" i="49"/>
  <c r="N17" i="65"/>
  <c r="N41" i="49"/>
  <c r="C45" i="38"/>
  <c r="C5" i="66"/>
  <c r="C48" i="49"/>
  <c r="C58" i="50"/>
  <c r="C45" i="50"/>
  <c r="C46" i="49"/>
  <c r="C45" i="49"/>
  <c r="G45" i="38"/>
  <c r="G5" i="66"/>
  <c r="G194" i="66" s="1"/>
  <c r="G45" i="49"/>
  <c r="G45" i="50"/>
  <c r="G49" i="49"/>
  <c r="G48" i="49"/>
  <c r="G46" i="49"/>
  <c r="K45" i="38"/>
  <c r="K5" i="66"/>
  <c r="K46" i="49"/>
  <c r="K45" i="50"/>
  <c r="K45" i="49"/>
  <c r="K48" i="49"/>
  <c r="O45" i="38"/>
  <c r="O5" i="66"/>
  <c r="O48" i="49"/>
  <c r="O45" i="50"/>
  <c r="O45" i="49"/>
  <c r="O46" i="49"/>
  <c r="O58" i="49"/>
  <c r="D9" i="66"/>
  <c r="H9" i="66"/>
  <c r="L9" i="66"/>
  <c r="P9" i="66"/>
  <c r="E11" i="66"/>
  <c r="E176" i="66" s="1"/>
  <c r="E50" i="49"/>
  <c r="E50" i="50"/>
  <c r="I11" i="66"/>
  <c r="I50" i="50"/>
  <c r="I50" i="49"/>
  <c r="M11" i="66"/>
  <c r="M176" i="66" s="1"/>
  <c r="M50" i="49"/>
  <c r="M50" i="50"/>
  <c r="Q11" i="66"/>
  <c r="Q50" i="50"/>
  <c r="Q50" i="49"/>
  <c r="F12" i="66"/>
  <c r="F51" i="49"/>
  <c r="F52" i="50"/>
  <c r="F52" i="49"/>
  <c r="F53" i="49"/>
  <c r="F51" i="50"/>
  <c r="J12" i="66"/>
  <c r="J52" i="50"/>
  <c r="J53" i="49"/>
  <c r="J52" i="49"/>
  <c r="N12" i="66"/>
  <c r="N52" i="49"/>
  <c r="N52" i="50"/>
  <c r="N53" i="49"/>
  <c r="C13" i="66"/>
  <c r="C54" i="49"/>
  <c r="G13" i="66"/>
  <c r="G54" i="49"/>
  <c r="K13" i="66"/>
  <c r="K180" i="66" s="1"/>
  <c r="K54" i="49"/>
  <c r="O13" i="66"/>
  <c r="O54" i="49"/>
  <c r="D14" i="66"/>
  <c r="D182" i="66" s="1"/>
  <c r="D57" i="49"/>
  <c r="D56" i="49"/>
  <c r="D57" i="48"/>
  <c r="H14" i="66"/>
  <c r="H56" i="49"/>
  <c r="H57" i="49"/>
  <c r="H57" i="48"/>
  <c r="L14" i="66"/>
  <c r="L182" i="66" s="1"/>
  <c r="L57" i="49"/>
  <c r="L56" i="49"/>
  <c r="L57" i="48"/>
  <c r="P14" i="66"/>
  <c r="P56" i="49"/>
  <c r="P57" i="49"/>
  <c r="P57" i="48"/>
  <c r="P55" i="49"/>
  <c r="E16" i="66"/>
  <c r="E59" i="49"/>
  <c r="E59" i="50"/>
  <c r="E59" i="48"/>
  <c r="I16" i="66"/>
  <c r="I59" i="50"/>
  <c r="I59" i="49"/>
  <c r="I59" i="48"/>
  <c r="M16" i="66"/>
  <c r="M59" i="49"/>
  <c r="M59" i="50"/>
  <c r="M59" i="48"/>
  <c r="Q16" i="66"/>
  <c r="Q59" i="50"/>
  <c r="Q59" i="49"/>
  <c r="Q59" i="48"/>
  <c r="F60" i="39"/>
  <c r="F17" i="66"/>
  <c r="F60" i="49"/>
  <c r="F60" i="48"/>
  <c r="J60" i="39"/>
  <c r="J17" i="66"/>
  <c r="J60" i="49"/>
  <c r="J60" i="48"/>
  <c r="N17" i="66"/>
  <c r="N60" i="49"/>
  <c r="N60" i="48"/>
  <c r="C64" i="38"/>
  <c r="C7" i="67" s="1"/>
  <c r="C172" i="67" s="1"/>
  <c r="C5" i="67"/>
  <c r="C77" i="49"/>
  <c r="C65" i="49"/>
  <c r="C64" i="49"/>
  <c r="C64" i="50"/>
  <c r="C67" i="49"/>
  <c r="G64" i="38"/>
  <c r="G5" i="67"/>
  <c r="G213" i="67" s="1"/>
  <c r="G64" i="49"/>
  <c r="G67" i="49"/>
  <c r="G65" i="49"/>
  <c r="G64" i="50"/>
  <c r="K64" i="38"/>
  <c r="K5" i="67"/>
  <c r="K77" i="49"/>
  <c r="K65" i="49"/>
  <c r="K64" i="50"/>
  <c r="K64" i="49"/>
  <c r="K67" i="49"/>
  <c r="K77" i="50"/>
  <c r="K67" i="48"/>
  <c r="K65" i="48"/>
  <c r="O64" i="38"/>
  <c r="O5" i="67"/>
  <c r="O64" i="50"/>
  <c r="O67" i="49"/>
  <c r="O65" i="49"/>
  <c r="O64" i="49"/>
  <c r="O67" i="48"/>
  <c r="D9" i="67"/>
  <c r="H9" i="67"/>
  <c r="L9" i="67"/>
  <c r="P9" i="67"/>
  <c r="E11" i="67"/>
  <c r="E69" i="50"/>
  <c r="E69" i="49"/>
  <c r="I11" i="67"/>
  <c r="I69" i="50"/>
  <c r="I69" i="49"/>
  <c r="M11" i="67"/>
  <c r="M69" i="49"/>
  <c r="M69" i="50"/>
  <c r="Q11" i="67"/>
  <c r="Q69" i="50"/>
  <c r="Q69" i="49"/>
  <c r="F12" i="67"/>
  <c r="F71" i="49"/>
  <c r="F71" i="50"/>
  <c r="F72" i="49"/>
  <c r="F72" i="48"/>
  <c r="J12" i="67"/>
  <c r="J178" i="67" s="1"/>
  <c r="J71" i="50"/>
  <c r="J71" i="49"/>
  <c r="J72" i="49"/>
  <c r="J72" i="48"/>
  <c r="N12" i="67"/>
  <c r="N71" i="49"/>
  <c r="N72" i="49"/>
  <c r="N70" i="50"/>
  <c r="N71" i="50"/>
  <c r="N72" i="48"/>
  <c r="C13" i="67"/>
  <c r="C73" i="49"/>
  <c r="C73" i="48"/>
  <c r="G13" i="67"/>
  <c r="G73" i="49"/>
  <c r="G73" i="48"/>
  <c r="K13" i="67"/>
  <c r="K73" i="49"/>
  <c r="K73" i="48"/>
  <c r="O73" i="39"/>
  <c r="O13" i="67"/>
  <c r="O73" i="49"/>
  <c r="O73" i="48"/>
  <c r="D14" i="67"/>
  <c r="D76" i="49"/>
  <c r="D75" i="49"/>
  <c r="D74" i="49"/>
  <c r="D75" i="48"/>
  <c r="H14" i="67"/>
  <c r="H76" i="49"/>
  <c r="H75" i="49"/>
  <c r="H75" i="48"/>
  <c r="H74" i="49"/>
  <c r="L14" i="67"/>
  <c r="L75" i="49"/>
  <c r="L76" i="49"/>
  <c r="L74" i="49"/>
  <c r="L75" i="48"/>
  <c r="P14" i="67"/>
  <c r="P183" i="67" s="1"/>
  <c r="P74" i="49"/>
  <c r="P76" i="49"/>
  <c r="P75" i="49"/>
  <c r="P75" i="48"/>
  <c r="E16" i="67"/>
  <c r="E78" i="49"/>
  <c r="E78" i="50"/>
  <c r="I16" i="67"/>
  <c r="I78" i="49"/>
  <c r="I78" i="50"/>
  <c r="M16" i="67"/>
  <c r="M78" i="49"/>
  <c r="M78" i="50"/>
  <c r="Q78" i="39"/>
  <c r="Q16" i="67"/>
  <c r="Q78" i="50"/>
  <c r="Q78" i="49"/>
  <c r="F17" i="67"/>
  <c r="F79" i="49"/>
  <c r="J17" i="67"/>
  <c r="J186" i="67" s="1"/>
  <c r="J79" i="49"/>
  <c r="N17" i="67"/>
  <c r="N79" i="49"/>
  <c r="C83" i="38"/>
  <c r="C7" i="68" s="1"/>
  <c r="C209" i="68" s="1"/>
  <c r="C5" i="68"/>
  <c r="C83" i="49"/>
  <c r="C86" i="49"/>
  <c r="C83" i="50"/>
  <c r="C84" i="49"/>
  <c r="G83" i="38"/>
  <c r="G5" i="68"/>
  <c r="G83" i="49"/>
  <c r="G83" i="50"/>
  <c r="G86" i="49"/>
  <c r="G84" i="49"/>
  <c r="K83" i="38"/>
  <c r="K5" i="68"/>
  <c r="K83" i="49"/>
  <c r="K84" i="49"/>
  <c r="K86" i="49"/>
  <c r="K83" i="50"/>
  <c r="K87" i="49"/>
  <c r="K86" i="48"/>
  <c r="O83" i="38"/>
  <c r="O5" i="68"/>
  <c r="O84" i="49"/>
  <c r="O83" i="49"/>
  <c r="O83" i="50"/>
  <c r="O86" i="49"/>
  <c r="O100" i="49"/>
  <c r="O86" i="48"/>
  <c r="G9" i="68"/>
  <c r="K9" i="68"/>
  <c r="O9" i="68"/>
  <c r="D11" i="68"/>
  <c r="D214" i="68" s="1"/>
  <c r="D88" i="49"/>
  <c r="D88" i="50"/>
  <c r="D88" i="48"/>
  <c r="H11" i="68"/>
  <c r="H88" i="49"/>
  <c r="H88" i="50"/>
  <c r="H88" i="48"/>
  <c r="L11" i="68"/>
  <c r="L88" i="49"/>
  <c r="L88" i="50"/>
  <c r="L88" i="48"/>
  <c r="P11" i="68"/>
  <c r="P214" i="68" s="1"/>
  <c r="P88" i="49"/>
  <c r="P88" i="50"/>
  <c r="P88" i="48"/>
  <c r="E12" i="68"/>
  <c r="E239" i="68" s="1"/>
  <c r="E90" i="49"/>
  <c r="E91" i="49"/>
  <c r="E90" i="50"/>
  <c r="E90" i="48"/>
  <c r="E89" i="49"/>
  <c r="I12" i="68"/>
  <c r="I216" i="68" s="1"/>
  <c r="I90" i="50"/>
  <c r="I90" i="49"/>
  <c r="I91" i="49"/>
  <c r="I90" i="48"/>
  <c r="M12" i="68"/>
  <c r="M90" i="49"/>
  <c r="M90" i="50"/>
  <c r="M91" i="49"/>
  <c r="M90" i="48"/>
  <c r="Q12" i="68"/>
  <c r="Q263" i="68" s="1"/>
  <c r="Q91" i="49"/>
  <c r="Q90" i="49"/>
  <c r="Q90" i="50"/>
  <c r="Q89" i="50"/>
  <c r="Q90" i="48"/>
  <c r="F13" i="68"/>
  <c r="F218" i="68" s="1"/>
  <c r="F92" i="49"/>
  <c r="F92" i="50"/>
  <c r="J13" i="68"/>
  <c r="J92" i="50"/>
  <c r="J92" i="49"/>
  <c r="N13" i="68"/>
  <c r="N92" i="50"/>
  <c r="N92" i="49"/>
  <c r="C14" i="68"/>
  <c r="C94" i="49"/>
  <c r="C95" i="49"/>
  <c r="C94" i="50"/>
  <c r="C93" i="50"/>
  <c r="G14" i="68"/>
  <c r="G94" i="49"/>
  <c r="G93" i="49"/>
  <c r="G95" i="49"/>
  <c r="G94" i="50"/>
  <c r="G93" i="50"/>
  <c r="K14" i="68"/>
  <c r="K243" i="68" s="1"/>
  <c r="K94" i="49"/>
  <c r="K94" i="50"/>
  <c r="K95" i="49"/>
  <c r="O14" i="68"/>
  <c r="O267" i="68" s="1"/>
  <c r="O94" i="49"/>
  <c r="O94" i="50"/>
  <c r="O93" i="50"/>
  <c r="O93" i="49"/>
  <c r="O95" i="49"/>
  <c r="D15" i="68"/>
  <c r="D96" i="49"/>
  <c r="H96" i="39"/>
  <c r="H15" i="68"/>
  <c r="H96" i="49"/>
  <c r="L15" i="68"/>
  <c r="L222" i="68" s="1"/>
  <c r="L96" i="49"/>
  <c r="P15" i="68"/>
  <c r="P96" i="49"/>
  <c r="E16" i="68"/>
  <c r="E98" i="49"/>
  <c r="E99" i="49"/>
  <c r="E97" i="49"/>
  <c r="I16" i="68"/>
  <c r="I98" i="49"/>
  <c r="I99" i="49"/>
  <c r="I99" i="48"/>
  <c r="M16" i="68"/>
  <c r="M99" i="49"/>
  <c r="M98" i="49"/>
  <c r="Q16" i="68"/>
  <c r="Q98" i="49"/>
  <c r="Q99" i="49"/>
  <c r="F18" i="68"/>
  <c r="F227" i="68" s="1"/>
  <c r="F101" i="49"/>
  <c r="F101" i="48"/>
  <c r="J18" i="68"/>
  <c r="J227" i="68" s="1"/>
  <c r="J101" i="49"/>
  <c r="N18" i="68"/>
  <c r="N101" i="49"/>
  <c r="C19" i="68"/>
  <c r="C102" i="49"/>
  <c r="C102" i="50"/>
  <c r="C102" i="48"/>
  <c r="G19" i="68"/>
  <c r="G102" i="50"/>
  <c r="G102" i="49"/>
  <c r="K19" i="68"/>
  <c r="K228" i="68" s="1"/>
  <c r="K102" i="49"/>
  <c r="K102" i="50"/>
  <c r="O19" i="68"/>
  <c r="O102" i="50"/>
  <c r="O102" i="49"/>
  <c r="D20" i="68"/>
  <c r="D229" i="68" s="1"/>
  <c r="D103" i="49"/>
  <c r="H20" i="68"/>
  <c r="H229" i="68" s="1"/>
  <c r="H103" i="49"/>
  <c r="H103" i="48"/>
  <c r="L20" i="68"/>
  <c r="L103" i="49"/>
  <c r="P20" i="68"/>
  <c r="P229" i="68" s="1"/>
  <c r="P103" i="49"/>
  <c r="E107" i="38"/>
  <c r="E7" i="69" s="1"/>
  <c r="E5" i="69"/>
  <c r="E108" i="49"/>
  <c r="E110" i="49"/>
  <c r="E107" i="48"/>
  <c r="E110" i="48"/>
  <c r="E108" i="48"/>
  <c r="E107" i="49"/>
  <c r="E120" i="50"/>
  <c r="I107" i="38"/>
  <c r="I7" i="69" s="1"/>
  <c r="I5" i="69"/>
  <c r="I203" i="69" s="1"/>
  <c r="I110" i="48"/>
  <c r="I107" i="48"/>
  <c r="I108" i="48"/>
  <c r="I107" i="49"/>
  <c r="I110" i="49"/>
  <c r="I108" i="49"/>
  <c r="M107" i="38"/>
  <c r="M7" i="69" s="1"/>
  <c r="M5" i="69"/>
  <c r="M222" i="69" s="1"/>
  <c r="M107" i="49"/>
  <c r="M108" i="49"/>
  <c r="M110" i="48"/>
  <c r="M110" i="49"/>
  <c r="M108" i="48"/>
  <c r="M120" i="50"/>
  <c r="M107" i="48"/>
  <c r="M120" i="48"/>
  <c r="Q107" i="38"/>
  <c r="Q5" i="69"/>
  <c r="Q107" i="48"/>
  <c r="Q108" i="48"/>
  <c r="Q110" i="48"/>
  <c r="Q108" i="49"/>
  <c r="Q107" i="49"/>
  <c r="Q110" i="49"/>
  <c r="E13" i="69"/>
  <c r="E116" i="49"/>
  <c r="E116" i="48"/>
  <c r="I13" i="69"/>
  <c r="I116" i="49"/>
  <c r="I116" i="48"/>
  <c r="M13" i="69"/>
  <c r="M116" i="49"/>
  <c r="M116" i="48"/>
  <c r="Q13" i="69"/>
  <c r="Q116" i="48"/>
  <c r="Q116" i="49"/>
  <c r="F14" i="69"/>
  <c r="F119" i="49"/>
  <c r="F118" i="48"/>
  <c r="F118" i="49"/>
  <c r="F119" i="48"/>
  <c r="J14" i="69"/>
  <c r="J181" i="69" s="1"/>
  <c r="J119" i="48"/>
  <c r="J118" i="48"/>
  <c r="J118" i="49"/>
  <c r="J119" i="49"/>
  <c r="N14" i="69"/>
  <c r="N181" i="69" s="1"/>
  <c r="N119" i="49"/>
  <c r="N119" i="48"/>
  <c r="N118" i="49"/>
  <c r="N118" i="48"/>
  <c r="N117" i="49"/>
  <c r="C16" i="69"/>
  <c r="C121" i="50"/>
  <c r="C121" i="49"/>
  <c r="C121" i="48"/>
  <c r="G16" i="69"/>
  <c r="G121" i="50"/>
  <c r="G121" i="49"/>
  <c r="G121" i="48"/>
  <c r="K16" i="69"/>
  <c r="K121" i="49"/>
  <c r="K121" i="48"/>
  <c r="K121" i="50"/>
  <c r="O16" i="69"/>
  <c r="O121" i="48"/>
  <c r="O121" i="50"/>
  <c r="O121" i="49"/>
  <c r="D17" i="69"/>
  <c r="D122" i="48"/>
  <c r="D122" i="49"/>
  <c r="H17" i="69"/>
  <c r="H122" i="49"/>
  <c r="H122" i="48"/>
  <c r="L17" i="69"/>
  <c r="L122" i="49"/>
  <c r="L122" i="48"/>
  <c r="P17" i="69"/>
  <c r="P122" i="48"/>
  <c r="P122" i="49"/>
  <c r="E126" i="38"/>
  <c r="E5" i="70"/>
  <c r="E129" i="48"/>
  <c r="E126" i="49"/>
  <c r="E126" i="48"/>
  <c r="E127" i="48"/>
  <c r="E129" i="49"/>
  <c r="E127" i="49"/>
  <c r="I126" i="38"/>
  <c r="I5" i="70"/>
  <c r="I127" i="49"/>
  <c r="I126" i="48"/>
  <c r="I129" i="49"/>
  <c r="I127" i="48"/>
  <c r="I129" i="48"/>
  <c r="I126" i="49"/>
  <c r="I139" i="49"/>
  <c r="I139" i="48"/>
  <c r="M126" i="38"/>
  <c r="M7" i="70" s="1"/>
  <c r="M5" i="70"/>
  <c r="M127" i="48"/>
  <c r="M129" i="48"/>
  <c r="M126" i="49"/>
  <c r="M127" i="49"/>
  <c r="M129" i="49"/>
  <c r="M126" i="48"/>
  <c r="M139" i="48"/>
  <c r="Q126" i="38"/>
  <c r="Q7" i="70" s="1"/>
  <c r="Q5" i="70"/>
  <c r="Q126" i="48"/>
  <c r="Q127" i="49"/>
  <c r="Q129" i="49"/>
  <c r="Q129" i="48"/>
  <c r="Q126" i="49"/>
  <c r="Q127" i="48"/>
  <c r="Q139" i="49"/>
  <c r="C11" i="70"/>
  <c r="C131" i="49"/>
  <c r="C131" i="48"/>
  <c r="G11" i="70"/>
  <c r="G131" i="49"/>
  <c r="G131" i="48"/>
  <c r="K11" i="70"/>
  <c r="K131" i="48"/>
  <c r="K131" i="49"/>
  <c r="O11" i="70"/>
  <c r="O131" i="48"/>
  <c r="O131" i="49"/>
  <c r="D12" i="70"/>
  <c r="D196" i="70" s="1"/>
  <c r="D134" i="49"/>
  <c r="D133" i="49"/>
  <c r="D134" i="48"/>
  <c r="D133" i="48"/>
  <c r="H12" i="70"/>
  <c r="H134" i="48"/>
  <c r="H134" i="49"/>
  <c r="H133" i="48"/>
  <c r="H133" i="49"/>
  <c r="L12" i="70"/>
  <c r="L196" i="70" s="1"/>
  <c r="L133" i="48"/>
  <c r="L134" i="48"/>
  <c r="L134" i="49"/>
  <c r="L133" i="49"/>
  <c r="P12" i="70"/>
  <c r="P134" i="49"/>
  <c r="P134" i="48"/>
  <c r="P133" i="48"/>
  <c r="P133" i="49"/>
  <c r="E13" i="70"/>
  <c r="E135" i="49"/>
  <c r="E135" i="48"/>
  <c r="I13" i="70"/>
  <c r="I135" i="48"/>
  <c r="I135" i="49"/>
  <c r="M13" i="70"/>
  <c r="M135" i="48"/>
  <c r="M135" i="49"/>
  <c r="Q13" i="70"/>
  <c r="Q135" i="49"/>
  <c r="Q135" i="48"/>
  <c r="F14" i="70"/>
  <c r="F200" i="70" s="1"/>
  <c r="F137" i="48"/>
  <c r="F138" i="49"/>
  <c r="F137" i="49"/>
  <c r="F138" i="48"/>
  <c r="F136" i="48"/>
  <c r="F136" i="49"/>
  <c r="J14" i="70"/>
  <c r="J138" i="48"/>
  <c r="J137" i="48"/>
  <c r="J137" i="49"/>
  <c r="J138" i="49"/>
  <c r="N14" i="70"/>
  <c r="N200" i="70" s="1"/>
  <c r="N138" i="49"/>
  <c r="N138" i="48"/>
  <c r="N137" i="48"/>
  <c r="N137" i="49"/>
  <c r="C16" i="70"/>
  <c r="C140" i="48"/>
  <c r="C140" i="50"/>
  <c r="C140" i="49"/>
  <c r="G16" i="70"/>
  <c r="G140" i="49"/>
  <c r="G140" i="50"/>
  <c r="G140" i="48"/>
  <c r="K16" i="70"/>
  <c r="K140" i="50"/>
  <c r="K140" i="49"/>
  <c r="K140" i="48"/>
  <c r="O16" i="70"/>
  <c r="O140" i="49"/>
  <c r="O140" i="48"/>
  <c r="O140" i="50"/>
  <c r="D17" i="70"/>
  <c r="D141" i="48"/>
  <c r="D141" i="49"/>
  <c r="H17" i="70"/>
  <c r="H141" i="48"/>
  <c r="H141" i="49"/>
  <c r="L17" i="70"/>
  <c r="L141" i="49"/>
  <c r="L141" i="48"/>
  <c r="P17" i="70"/>
  <c r="P141" i="49"/>
  <c r="P141" i="48"/>
  <c r="E145" i="38"/>
  <c r="E7" i="71" s="1"/>
  <c r="E5" i="71"/>
  <c r="E215" i="71" s="1"/>
  <c r="E147" i="49"/>
  <c r="E145" i="48"/>
  <c r="E145" i="49"/>
  <c r="E147" i="48"/>
  <c r="E157" i="49"/>
  <c r="I145" i="38"/>
  <c r="I7" i="71" s="1"/>
  <c r="I5" i="71"/>
  <c r="I147" i="48"/>
  <c r="I147" i="49"/>
  <c r="I145" i="49"/>
  <c r="I157" i="49"/>
  <c r="I145" i="48"/>
  <c r="I157" i="48"/>
  <c r="M145" i="38"/>
  <c r="M5" i="71"/>
  <c r="M147" i="48"/>
  <c r="M157" i="49"/>
  <c r="M145" i="49"/>
  <c r="M147" i="49"/>
  <c r="M145" i="48"/>
  <c r="Q145" i="38"/>
  <c r="Q7" i="71" s="1"/>
  <c r="Q5" i="71"/>
  <c r="Q157" i="49"/>
  <c r="Q145" i="49"/>
  <c r="Q147" i="49"/>
  <c r="Q145" i="48"/>
  <c r="Q147" i="48"/>
  <c r="Q157" i="50"/>
  <c r="C11" i="71"/>
  <c r="C149" i="50"/>
  <c r="C149" i="49"/>
  <c r="C149" i="48"/>
  <c r="G11" i="71"/>
  <c r="G149" i="49"/>
  <c r="G149" i="50"/>
  <c r="G149" i="48"/>
  <c r="K11" i="71"/>
  <c r="K149" i="50"/>
  <c r="K149" i="49"/>
  <c r="K149" i="48"/>
  <c r="O11" i="71"/>
  <c r="O149" i="50"/>
  <c r="O149" i="49"/>
  <c r="O149" i="48"/>
  <c r="D12" i="71"/>
  <c r="D150" i="49"/>
  <c r="D152" i="49"/>
  <c r="D152" i="48"/>
  <c r="D150" i="50"/>
  <c r="D151" i="50"/>
  <c r="D151" i="48"/>
  <c r="D151" i="49"/>
  <c r="D150" i="48"/>
  <c r="H12" i="71"/>
  <c r="H151" i="48"/>
  <c r="H150" i="50"/>
  <c r="H151" i="49"/>
  <c r="H152" i="48"/>
  <c r="H152" i="49"/>
  <c r="H151" i="50"/>
  <c r="L12" i="71"/>
  <c r="L190" i="71" s="1"/>
  <c r="L150" i="49"/>
  <c r="L151" i="48"/>
  <c r="L151" i="50"/>
  <c r="L152" i="49"/>
  <c r="L152" i="48"/>
  <c r="L151" i="49"/>
  <c r="L150" i="50"/>
  <c r="P12" i="71"/>
  <c r="P152" i="49"/>
  <c r="P152" i="48"/>
  <c r="P151" i="49"/>
  <c r="P151" i="50"/>
  <c r="P150" i="50"/>
  <c r="P151" i="48"/>
  <c r="P150" i="48"/>
  <c r="E13" i="71"/>
  <c r="E153" i="48"/>
  <c r="E153" i="49"/>
  <c r="I13" i="71"/>
  <c r="I153" i="49"/>
  <c r="I153" i="48"/>
  <c r="M13" i="71"/>
  <c r="M153" i="48"/>
  <c r="M153" i="49"/>
  <c r="Q13" i="71"/>
  <c r="Q153" i="49"/>
  <c r="Q153" i="48"/>
  <c r="F14" i="71"/>
  <c r="F156" i="49"/>
  <c r="F156" i="48"/>
  <c r="F155" i="49"/>
  <c r="F155" i="48"/>
  <c r="J14" i="71"/>
  <c r="J155" i="49"/>
  <c r="J156" i="48"/>
  <c r="J156" i="49"/>
  <c r="J155" i="48"/>
  <c r="N14" i="71"/>
  <c r="N156" i="48"/>
  <c r="N155" i="49"/>
  <c r="N155" i="48"/>
  <c r="N154" i="49"/>
  <c r="N156" i="49"/>
  <c r="C16" i="71"/>
  <c r="C158" i="50"/>
  <c r="C158" i="49"/>
  <c r="C158" i="48"/>
  <c r="G16" i="71"/>
  <c r="G158" i="50"/>
  <c r="G158" i="49"/>
  <c r="G158" i="48"/>
  <c r="K16" i="71"/>
  <c r="K158" i="49"/>
  <c r="K158" i="48"/>
  <c r="K158" i="50"/>
  <c r="O16" i="71"/>
  <c r="O158" i="48"/>
  <c r="O158" i="49"/>
  <c r="O158" i="50"/>
  <c r="D17" i="71"/>
  <c r="D159" i="48"/>
  <c r="D159" i="49"/>
  <c r="H17" i="71"/>
  <c r="H159" i="49"/>
  <c r="H159" i="48"/>
  <c r="L17" i="71"/>
  <c r="L159" i="49"/>
  <c r="L159" i="48"/>
  <c r="P17" i="71"/>
  <c r="P159" i="48"/>
  <c r="P159" i="49"/>
  <c r="E163" i="38"/>
  <c r="E7" i="72" s="1"/>
  <c r="E5" i="72"/>
  <c r="E163" i="48"/>
  <c r="E163" i="49"/>
  <c r="E165" i="49"/>
  <c r="E165" i="48"/>
  <c r="I163" i="38"/>
  <c r="I7" i="72" s="1"/>
  <c r="I5" i="72"/>
  <c r="I163" i="49"/>
  <c r="I165" i="48"/>
  <c r="I165" i="49"/>
  <c r="I163" i="48"/>
  <c r="M163" i="38"/>
  <c r="M7" i="72" s="1"/>
  <c r="M5" i="72"/>
  <c r="M165" i="49"/>
  <c r="M163" i="48"/>
  <c r="M163" i="49"/>
  <c r="M165" i="48"/>
  <c r="M166" i="48"/>
  <c r="Q163" i="38"/>
  <c r="Q7" i="72" s="1"/>
  <c r="Q5" i="72"/>
  <c r="Q165" i="48"/>
  <c r="Q163" i="49"/>
  <c r="Q163" i="48"/>
  <c r="Q165" i="49"/>
  <c r="Q175" i="50"/>
  <c r="C11" i="72"/>
  <c r="C167" i="48"/>
  <c r="C167" i="49"/>
  <c r="C167" i="50"/>
  <c r="G11" i="72"/>
  <c r="G167" i="48"/>
  <c r="G167" i="50"/>
  <c r="G167" i="49"/>
  <c r="K11" i="72"/>
  <c r="K167" i="48"/>
  <c r="K167" i="49"/>
  <c r="K167" i="50"/>
  <c r="O11" i="72"/>
  <c r="O167" i="50"/>
  <c r="O167" i="48"/>
  <c r="O167" i="49"/>
  <c r="D12" i="72"/>
  <c r="D169" i="48"/>
  <c r="D169" i="49"/>
  <c r="D170" i="48"/>
  <c r="D170" i="49"/>
  <c r="D169" i="50"/>
  <c r="D168" i="49"/>
  <c r="H12" i="72"/>
  <c r="H190" i="72" s="1"/>
  <c r="H169" i="49"/>
  <c r="H170" i="49"/>
  <c r="H169" i="50"/>
  <c r="H170" i="48"/>
  <c r="H169" i="48"/>
  <c r="L12" i="72"/>
  <c r="L169" i="49"/>
  <c r="L170" i="48"/>
  <c r="L170" i="49"/>
  <c r="L169" i="50"/>
  <c r="L169" i="48"/>
  <c r="P12" i="72"/>
  <c r="P208" i="72" s="1"/>
  <c r="P169" i="49"/>
  <c r="P170" i="49"/>
  <c r="P169" i="50"/>
  <c r="P170" i="48"/>
  <c r="P169" i="48"/>
  <c r="P168" i="50"/>
  <c r="E13" i="72"/>
  <c r="E171" i="48"/>
  <c r="E171" i="49"/>
  <c r="I13" i="72"/>
  <c r="I171" i="48"/>
  <c r="I171" i="49"/>
  <c r="M13" i="72"/>
  <c r="M171" i="48"/>
  <c r="M171" i="49"/>
  <c r="Q13" i="72"/>
  <c r="Q171" i="49"/>
  <c r="Q171" i="48"/>
  <c r="F14" i="72"/>
  <c r="F174" i="48"/>
  <c r="F173" i="49"/>
  <c r="F174" i="49"/>
  <c r="F173" i="48"/>
  <c r="J14" i="72"/>
  <c r="J174" i="49"/>
  <c r="J173" i="49"/>
  <c r="J174" i="48"/>
  <c r="J173" i="48"/>
  <c r="N14" i="72"/>
  <c r="N174" i="48"/>
  <c r="N173" i="49"/>
  <c r="N173" i="48"/>
  <c r="N174" i="49"/>
  <c r="N172" i="49"/>
  <c r="C16" i="72"/>
  <c r="C176" i="50"/>
  <c r="C176" i="48"/>
  <c r="C176" i="49"/>
  <c r="G16" i="72"/>
  <c r="G176" i="49"/>
  <c r="G176" i="50"/>
  <c r="G176" i="48"/>
  <c r="K16" i="72"/>
  <c r="K176" i="49"/>
  <c r="K176" i="48"/>
  <c r="K176" i="50"/>
  <c r="O16" i="72"/>
  <c r="O176" i="48"/>
  <c r="O176" i="49"/>
  <c r="O176" i="50"/>
  <c r="D17" i="72"/>
  <c r="D177" i="48"/>
  <c r="D177" i="49"/>
  <c r="H17" i="72"/>
  <c r="H177" i="48"/>
  <c r="H177" i="49"/>
  <c r="L17" i="72"/>
  <c r="L177" i="49"/>
  <c r="L177" i="48"/>
  <c r="P17" i="72"/>
  <c r="P177" i="48"/>
  <c r="P177" i="49"/>
  <c r="C60" i="64"/>
  <c r="C11" i="59"/>
  <c r="C11" i="58"/>
  <c r="C11" i="60"/>
  <c r="C65" i="64"/>
  <c r="C19" i="60"/>
  <c r="C20" i="60"/>
  <c r="C20" i="59"/>
  <c r="C19" i="59"/>
  <c r="C20" i="58"/>
  <c r="C19" i="58"/>
  <c r="C53" i="65"/>
  <c r="C31" i="58"/>
  <c r="C31" i="60"/>
  <c r="C31" i="59"/>
  <c r="C30" i="60"/>
  <c r="C58" i="65"/>
  <c r="C40" i="60"/>
  <c r="C40" i="58"/>
  <c r="C39" i="58"/>
  <c r="C39" i="59"/>
  <c r="C39" i="60"/>
  <c r="C40" i="59"/>
  <c r="C54" i="66"/>
  <c r="C52" i="58"/>
  <c r="C53" i="59"/>
  <c r="C52" i="60"/>
  <c r="C53" i="58"/>
  <c r="C52" i="59"/>
  <c r="C51" i="59"/>
  <c r="C51" i="60"/>
  <c r="C59" i="66"/>
  <c r="C60" i="59"/>
  <c r="C60" i="58"/>
  <c r="C55" i="67"/>
  <c r="C73" i="58"/>
  <c r="C73" i="59"/>
  <c r="C60" i="68"/>
  <c r="C86" i="59"/>
  <c r="C86" i="58"/>
  <c r="C59" i="69"/>
  <c r="C122" i="59"/>
  <c r="C122" i="58"/>
  <c r="C55" i="70"/>
  <c r="C135" i="59"/>
  <c r="C135" i="58"/>
  <c r="C51" i="71"/>
  <c r="C147" i="59"/>
  <c r="C147" i="58"/>
  <c r="C56" i="71"/>
  <c r="C156" i="58"/>
  <c r="C154" i="59"/>
  <c r="C154" i="58"/>
  <c r="C156" i="59"/>
  <c r="C155" i="59"/>
  <c r="C155" i="58"/>
  <c r="C53" i="72"/>
  <c r="C166" i="59"/>
  <c r="C58" i="72"/>
  <c r="C175" i="58"/>
  <c r="C175" i="59"/>
  <c r="C49" i="66"/>
  <c r="C45" i="59"/>
  <c r="C46" i="59"/>
  <c r="C45" i="58"/>
  <c r="C45" i="60"/>
  <c r="C46" i="58"/>
  <c r="C49" i="70"/>
  <c r="C127" i="58"/>
  <c r="C126" i="59"/>
  <c r="C127" i="59"/>
  <c r="C126" i="58"/>
  <c r="E55" i="64"/>
  <c r="E5" i="59"/>
  <c r="E6" i="59"/>
  <c r="E5" i="60"/>
  <c r="E6" i="58"/>
  <c r="E5" i="58"/>
  <c r="I55" i="64"/>
  <c r="I5" i="60"/>
  <c r="I5" i="59"/>
  <c r="I5" i="58"/>
  <c r="I6" i="58"/>
  <c r="I6" i="59"/>
  <c r="M55" i="64"/>
  <c r="M5" i="60"/>
  <c r="M5" i="58"/>
  <c r="M6" i="58"/>
  <c r="M6" i="59"/>
  <c r="M5" i="59"/>
  <c r="Q55" i="64"/>
  <c r="Q6" i="58"/>
  <c r="Q5" i="60"/>
  <c r="Q5" i="58"/>
  <c r="Q6" i="59"/>
  <c r="Q5" i="59"/>
  <c r="G57" i="64"/>
  <c r="G8" i="59"/>
  <c r="G8" i="58"/>
  <c r="K57" i="64"/>
  <c r="K8" i="59"/>
  <c r="K8" i="58"/>
  <c r="O57" i="64"/>
  <c r="O8" i="58"/>
  <c r="O8" i="59"/>
  <c r="E59" i="64"/>
  <c r="E10" i="60"/>
  <c r="E10" i="58"/>
  <c r="E10" i="59"/>
  <c r="E9" i="60"/>
  <c r="E9" i="59"/>
  <c r="I59" i="64"/>
  <c r="I10" i="60"/>
  <c r="I10" i="58"/>
  <c r="I9" i="59"/>
  <c r="I9" i="60"/>
  <c r="I10" i="59"/>
  <c r="I9" i="58"/>
  <c r="M59" i="64"/>
  <c r="M9" i="60"/>
  <c r="M10" i="59"/>
  <c r="M10" i="60"/>
  <c r="M10" i="58"/>
  <c r="M9" i="58"/>
  <c r="M9" i="59"/>
  <c r="Q59" i="64"/>
  <c r="Q9" i="58"/>
  <c r="Q10" i="58"/>
  <c r="Q9" i="60"/>
  <c r="Q9" i="59"/>
  <c r="Q10" i="59"/>
  <c r="Q10" i="60"/>
  <c r="G60" i="64"/>
  <c r="G11" i="58"/>
  <c r="G11" i="60"/>
  <c r="G11" i="59"/>
  <c r="G62" i="64"/>
  <c r="G15" i="59"/>
  <c r="G15" i="58"/>
  <c r="K62" i="64"/>
  <c r="K15" i="59"/>
  <c r="K15" i="58"/>
  <c r="O62" i="64"/>
  <c r="O15" i="58"/>
  <c r="O15" i="59"/>
  <c r="E63" i="64"/>
  <c r="E17" i="59"/>
  <c r="E18" i="59"/>
  <c r="E17" i="58"/>
  <c r="E18" i="58"/>
  <c r="E16" i="59"/>
  <c r="I63" i="64"/>
  <c r="I18" i="58"/>
  <c r="I17" i="58"/>
  <c r="I17" i="59"/>
  <c r="I18" i="59"/>
  <c r="I16" i="58"/>
  <c r="M63" i="64"/>
  <c r="M435" i="64" s="1"/>
  <c r="M18" i="59"/>
  <c r="M18" i="58"/>
  <c r="M17" i="58"/>
  <c r="M17" i="59"/>
  <c r="Q63" i="64"/>
  <c r="Q18" i="59"/>
  <c r="Q17" i="58"/>
  <c r="Q18" i="58"/>
  <c r="Q17" i="59"/>
  <c r="G65" i="64"/>
  <c r="G20" i="58"/>
  <c r="G19" i="59"/>
  <c r="G20" i="60"/>
  <c r="G19" i="60"/>
  <c r="G20" i="59"/>
  <c r="G19" i="58"/>
  <c r="K65" i="64"/>
  <c r="K19" i="60"/>
  <c r="K19" i="58"/>
  <c r="K20" i="58"/>
  <c r="K19" i="59"/>
  <c r="K20" i="59"/>
  <c r="K20" i="60"/>
  <c r="O65" i="64"/>
  <c r="O20" i="60"/>
  <c r="O19" i="58"/>
  <c r="O19" i="60"/>
  <c r="O19" i="59"/>
  <c r="O20" i="58"/>
  <c r="O20" i="59"/>
  <c r="E66" i="64"/>
  <c r="E21" i="60"/>
  <c r="E21" i="59"/>
  <c r="E21" i="58"/>
  <c r="M66" i="64"/>
  <c r="M21" i="58"/>
  <c r="M21" i="60"/>
  <c r="M21" i="59"/>
  <c r="G67" i="64"/>
  <c r="G22" i="59"/>
  <c r="G22" i="58"/>
  <c r="K67" i="64"/>
  <c r="K22" i="59"/>
  <c r="K22" i="58"/>
  <c r="O67" i="64"/>
  <c r="O22" i="58"/>
  <c r="O22" i="59"/>
  <c r="E49" i="65"/>
  <c r="E26" i="60"/>
  <c r="E27" i="59"/>
  <c r="E26" i="59"/>
  <c r="E26" i="58"/>
  <c r="E27" i="58"/>
  <c r="I49" i="65"/>
  <c r="I27" i="59"/>
  <c r="I27" i="58"/>
  <c r="I26" i="59"/>
  <c r="I26" i="58"/>
  <c r="I26" i="60"/>
  <c r="M49" i="65"/>
  <c r="M26" i="59"/>
  <c r="M26" i="58"/>
  <c r="M26" i="60"/>
  <c r="M27" i="58"/>
  <c r="M27" i="59"/>
  <c r="Q49" i="65"/>
  <c r="Q26" i="60"/>
  <c r="Q26" i="59"/>
  <c r="Q26" i="58"/>
  <c r="Q27" i="59"/>
  <c r="Q27" i="58"/>
  <c r="G51" i="65"/>
  <c r="G29" i="58"/>
  <c r="G29" i="59"/>
  <c r="K51" i="65"/>
  <c r="K29" i="59"/>
  <c r="K29" i="58"/>
  <c r="O51" i="65"/>
  <c r="O29" i="59"/>
  <c r="O29" i="58"/>
  <c r="E53" i="65"/>
  <c r="E31" i="60"/>
  <c r="E30" i="59"/>
  <c r="E31" i="58"/>
  <c r="E31" i="59"/>
  <c r="E30" i="60"/>
  <c r="I53" i="65"/>
  <c r="I31" i="59"/>
  <c r="I31" i="58"/>
  <c r="I31" i="60"/>
  <c r="I30" i="59"/>
  <c r="I30" i="60"/>
  <c r="I30" i="58"/>
  <c r="M53" i="65"/>
  <c r="M30" i="59"/>
  <c r="M31" i="58"/>
  <c r="M31" i="59"/>
  <c r="M31" i="60"/>
  <c r="Q53" i="65"/>
  <c r="Q30" i="59"/>
  <c r="Q31" i="60"/>
  <c r="Q31" i="59"/>
  <c r="Q31" i="58"/>
  <c r="G54" i="65"/>
  <c r="G388" i="65" s="1"/>
  <c r="G33" i="59"/>
  <c r="G33" i="60"/>
  <c r="G34" i="58"/>
  <c r="G33" i="58"/>
  <c r="G34" i="59"/>
  <c r="G32" i="59"/>
  <c r="K54" i="65"/>
  <c r="K33" i="60"/>
  <c r="K34" i="58"/>
  <c r="K33" i="58"/>
  <c r="K34" i="59"/>
  <c r="K33" i="59"/>
  <c r="O54" i="65"/>
  <c r="O34" i="58"/>
  <c r="O33" i="58"/>
  <c r="O34" i="59"/>
  <c r="O33" i="60"/>
  <c r="O33" i="59"/>
  <c r="E55" i="65"/>
  <c r="E35" i="58"/>
  <c r="E35" i="59"/>
  <c r="I55" i="65"/>
  <c r="I35" i="58"/>
  <c r="I35" i="59"/>
  <c r="M55" i="65"/>
  <c r="M35" i="59"/>
  <c r="M35" i="58"/>
  <c r="Q55" i="65"/>
  <c r="Q35" i="58"/>
  <c r="Q35" i="59"/>
  <c r="G56" i="65"/>
  <c r="G38" i="59"/>
  <c r="G37" i="59"/>
  <c r="G37" i="58"/>
  <c r="G38" i="58"/>
  <c r="G36" i="59"/>
  <c r="K56" i="65"/>
  <c r="K38" i="58"/>
  <c r="K37" i="59"/>
  <c r="K38" i="59"/>
  <c r="K37" i="58"/>
  <c r="O56" i="65"/>
  <c r="O38" i="59"/>
  <c r="O37" i="59"/>
  <c r="O38" i="58"/>
  <c r="O37" i="58"/>
  <c r="E58" i="65"/>
  <c r="E39" i="58"/>
  <c r="E40" i="59"/>
  <c r="E39" i="60"/>
  <c r="E40" i="58"/>
  <c r="E40" i="60"/>
  <c r="E39" i="59"/>
  <c r="I58" i="65"/>
  <c r="I39" i="58"/>
  <c r="I39" i="60"/>
  <c r="I40" i="60"/>
  <c r="I40" i="58"/>
  <c r="I40" i="59"/>
  <c r="I39" i="59"/>
  <c r="M58" i="65"/>
  <c r="M39" i="58"/>
  <c r="M40" i="60"/>
  <c r="M39" i="59"/>
  <c r="M40" i="58"/>
  <c r="M39" i="60"/>
  <c r="M40" i="59"/>
  <c r="Q58" i="65"/>
  <c r="Q39" i="58"/>
  <c r="Q40" i="59"/>
  <c r="Q40" i="60"/>
  <c r="Q39" i="59"/>
  <c r="Q40" i="58"/>
  <c r="Q39" i="60"/>
  <c r="G59" i="65"/>
  <c r="G41" i="58"/>
  <c r="G41" i="59"/>
  <c r="K59" i="65"/>
  <c r="K41" i="59"/>
  <c r="K41" i="58"/>
  <c r="O59" i="65"/>
  <c r="O41" i="58"/>
  <c r="O41" i="59"/>
  <c r="E49" i="66"/>
  <c r="E46" i="58"/>
  <c r="E45" i="58"/>
  <c r="E46" i="59"/>
  <c r="E45" i="59"/>
  <c r="E45" i="60"/>
  <c r="I49" i="66"/>
  <c r="I46" i="58"/>
  <c r="I45" i="59"/>
  <c r="I45" i="60"/>
  <c r="I46" i="59"/>
  <c r="I45" i="58"/>
  <c r="M49" i="66"/>
  <c r="M45" i="59"/>
  <c r="M45" i="58"/>
  <c r="M46" i="58"/>
  <c r="M45" i="60"/>
  <c r="M46" i="59"/>
  <c r="Q49" i="66"/>
  <c r="Q46" i="59"/>
  <c r="Q45" i="60"/>
  <c r="Q46" i="58"/>
  <c r="Q45" i="59"/>
  <c r="Q45" i="58"/>
  <c r="G51" i="66"/>
  <c r="G48" i="58"/>
  <c r="G48" i="59"/>
  <c r="K51" i="66"/>
  <c r="K48" i="58"/>
  <c r="K48" i="59"/>
  <c r="O51" i="66"/>
  <c r="O48" i="59"/>
  <c r="O48" i="58"/>
  <c r="E53" i="66"/>
  <c r="E50" i="60"/>
  <c r="E50" i="59"/>
  <c r="E49" i="59"/>
  <c r="E50" i="58"/>
  <c r="E49" i="58"/>
  <c r="I53" i="66"/>
  <c r="I50" i="58"/>
  <c r="I50" i="59"/>
  <c r="I49" i="58"/>
  <c r="I49" i="59"/>
  <c r="I50" i="60"/>
  <c r="M53" i="66"/>
  <c r="M50" i="58"/>
  <c r="M50" i="59"/>
  <c r="M50" i="60"/>
  <c r="M49" i="59"/>
  <c r="M49" i="58"/>
  <c r="M49" i="60"/>
  <c r="Q53" i="66"/>
  <c r="Q50" i="58"/>
  <c r="Q50" i="60"/>
  <c r="Q49" i="58"/>
  <c r="Q50" i="59"/>
  <c r="Q49" i="60"/>
  <c r="G54" i="66"/>
  <c r="G369" i="66" s="1"/>
  <c r="G52" i="59"/>
  <c r="G53" i="59"/>
  <c r="G52" i="60"/>
  <c r="G52" i="58"/>
  <c r="G53" i="58"/>
  <c r="G51" i="59"/>
  <c r="G51" i="58"/>
  <c r="K54" i="66"/>
  <c r="K388" i="66" s="1"/>
  <c r="K52" i="60"/>
  <c r="K51" i="58"/>
  <c r="K52" i="58"/>
  <c r="K53" i="59"/>
  <c r="K53" i="58"/>
  <c r="K52" i="59"/>
  <c r="K51" i="60"/>
  <c r="O54" i="66"/>
  <c r="O53" i="58"/>
  <c r="O52" i="60"/>
  <c r="O52" i="59"/>
  <c r="O53" i="59"/>
  <c r="O52" i="58"/>
  <c r="O51" i="58"/>
  <c r="E55" i="66"/>
  <c r="E54" i="58"/>
  <c r="E54" i="59"/>
  <c r="I55" i="66"/>
  <c r="I54" i="58"/>
  <c r="I54" i="59"/>
  <c r="M55" i="66"/>
  <c r="M54" i="58"/>
  <c r="M54" i="59"/>
  <c r="Q55" i="66"/>
  <c r="Q54" i="58"/>
  <c r="Q54" i="59"/>
  <c r="G56" i="66"/>
  <c r="G56" i="58"/>
  <c r="G56" i="59"/>
  <c r="G57" i="58"/>
  <c r="G57" i="59"/>
  <c r="K56" i="66"/>
  <c r="K392" i="66" s="1"/>
  <c r="K57" i="59"/>
  <c r="K56" i="59"/>
  <c r="K55" i="58"/>
  <c r="K56" i="58"/>
  <c r="K57" i="58"/>
  <c r="O56" i="66"/>
  <c r="O373" i="66" s="1"/>
  <c r="O56" i="58"/>
  <c r="O57" i="59"/>
  <c r="O57" i="58"/>
  <c r="O56" i="59"/>
  <c r="O55" i="58"/>
  <c r="E58" i="66"/>
  <c r="E58" i="58"/>
  <c r="E58" i="59"/>
  <c r="I58" i="66"/>
  <c r="I59" i="58"/>
  <c r="I58" i="58"/>
  <c r="I58" i="60"/>
  <c r="I59" i="60"/>
  <c r="I59" i="59"/>
  <c r="I58" i="59"/>
  <c r="M58" i="66"/>
  <c r="M58" i="59"/>
  <c r="M58" i="58"/>
  <c r="Q58" i="66"/>
  <c r="Q59" i="60"/>
  <c r="Q59" i="59"/>
  <c r="Q58" i="60"/>
  <c r="Q58" i="59"/>
  <c r="Q58" i="58"/>
  <c r="Q59" i="58"/>
  <c r="G59" i="66"/>
  <c r="G60" i="58"/>
  <c r="G60" i="59"/>
  <c r="K59" i="66"/>
  <c r="K60" i="58"/>
  <c r="K60" i="59"/>
  <c r="O59" i="66"/>
  <c r="O60" i="59"/>
  <c r="O60" i="58"/>
  <c r="E49" i="67"/>
  <c r="E65" i="58"/>
  <c r="E64" i="60"/>
  <c r="E64" i="59"/>
  <c r="E65" i="59"/>
  <c r="E64" i="58"/>
  <c r="I49" i="67"/>
  <c r="I64" i="58"/>
  <c r="I65" i="59"/>
  <c r="I64" i="59"/>
  <c r="I65" i="58"/>
  <c r="I64" i="60"/>
  <c r="M49" i="67"/>
  <c r="M64" i="58"/>
  <c r="M64" i="60"/>
  <c r="M65" i="58"/>
  <c r="M65" i="59"/>
  <c r="M64" i="59"/>
  <c r="Q49" i="67"/>
  <c r="Q65" i="58"/>
  <c r="Q64" i="60"/>
  <c r="Q64" i="59"/>
  <c r="Q65" i="59"/>
  <c r="Q64" i="58"/>
  <c r="G51" i="67"/>
  <c r="G67" i="59"/>
  <c r="G67" i="58"/>
  <c r="K51" i="67"/>
  <c r="K67" i="59"/>
  <c r="K67" i="58"/>
  <c r="O51" i="67"/>
  <c r="O67" i="58"/>
  <c r="O67" i="59"/>
  <c r="E53" i="67"/>
  <c r="E69" i="59"/>
  <c r="E69" i="58"/>
  <c r="E69" i="60"/>
  <c r="E68" i="60"/>
  <c r="E68" i="59"/>
  <c r="I53" i="67"/>
  <c r="I69" i="60"/>
  <c r="I69" i="58"/>
  <c r="I68" i="59"/>
  <c r="I69" i="59"/>
  <c r="I68" i="58"/>
  <c r="M53" i="67"/>
  <c r="M69" i="60"/>
  <c r="M69" i="59"/>
  <c r="M69" i="58"/>
  <c r="M68" i="60"/>
  <c r="M68" i="58"/>
  <c r="Q53" i="67"/>
  <c r="Q69" i="60"/>
  <c r="Q68" i="58"/>
  <c r="Q68" i="60"/>
  <c r="Q68" i="59"/>
  <c r="Q69" i="58"/>
  <c r="Q69" i="59"/>
  <c r="G54" i="67"/>
  <c r="G72" i="58"/>
  <c r="G72" i="59"/>
  <c r="G71" i="60"/>
  <c r="G71" i="59"/>
  <c r="G71" i="58"/>
  <c r="G70" i="59"/>
  <c r="K54" i="67"/>
  <c r="K71" i="60"/>
  <c r="K72" i="58"/>
  <c r="K71" i="58"/>
  <c r="K72" i="59"/>
  <c r="K71" i="59"/>
  <c r="O54" i="67"/>
  <c r="O369" i="67" s="1"/>
  <c r="O71" i="59"/>
  <c r="O71" i="58"/>
  <c r="O72" i="59"/>
  <c r="O72" i="58"/>
  <c r="O71" i="60"/>
  <c r="O70" i="58"/>
  <c r="E55" i="67"/>
  <c r="E73" i="59"/>
  <c r="E73" i="58"/>
  <c r="I55" i="67"/>
  <c r="I73" i="58"/>
  <c r="I73" i="59"/>
  <c r="M55" i="67"/>
  <c r="M73" i="58"/>
  <c r="M73" i="59"/>
  <c r="Q55" i="67"/>
  <c r="Q73" i="59"/>
  <c r="Q73" i="58"/>
  <c r="G56" i="67"/>
  <c r="G76" i="59"/>
  <c r="G75" i="59"/>
  <c r="G75" i="58"/>
  <c r="G76" i="58"/>
  <c r="G74" i="58"/>
  <c r="K56" i="67"/>
  <c r="K75" i="58"/>
  <c r="K76" i="58"/>
  <c r="K75" i="59"/>
  <c r="K76" i="59"/>
  <c r="O56" i="67"/>
  <c r="O76" i="58"/>
  <c r="O76" i="59"/>
  <c r="O75" i="59"/>
  <c r="O75" i="58"/>
  <c r="E58" i="67"/>
  <c r="E77" i="59"/>
  <c r="E78" i="58"/>
  <c r="E78" i="60"/>
  <c r="E77" i="58"/>
  <c r="E77" i="60"/>
  <c r="E78" i="59"/>
  <c r="I58" i="67"/>
  <c r="I77" i="60"/>
  <c r="I77" i="59"/>
  <c r="I78" i="58"/>
  <c r="I77" i="58"/>
  <c r="I78" i="60"/>
  <c r="I78" i="59"/>
  <c r="M58" i="67"/>
  <c r="M77" i="59"/>
  <c r="M77" i="60"/>
  <c r="M78" i="60"/>
  <c r="M78" i="58"/>
  <c r="M78" i="59"/>
  <c r="M77" i="58"/>
  <c r="Q58" i="67"/>
  <c r="Q77" i="59"/>
  <c r="Q77" i="58"/>
  <c r="Q77" i="60"/>
  <c r="Q78" i="59"/>
  <c r="Q78" i="58"/>
  <c r="Q78" i="60"/>
  <c r="G59" i="67"/>
  <c r="G79" i="58"/>
  <c r="G79" i="59"/>
  <c r="K59" i="67"/>
  <c r="K79" i="58"/>
  <c r="K79" i="59"/>
  <c r="O59" i="67"/>
  <c r="O79" i="58"/>
  <c r="O79" i="59"/>
  <c r="E58" i="68"/>
  <c r="E84" i="58"/>
  <c r="E83" i="59"/>
  <c r="E83" i="58"/>
  <c r="E83" i="60"/>
  <c r="E84" i="59"/>
  <c r="I58" i="68"/>
  <c r="I83" i="60"/>
  <c r="I84" i="59"/>
  <c r="I84" i="58"/>
  <c r="I83" i="59"/>
  <c r="I83" i="58"/>
  <c r="M58" i="68"/>
  <c r="M84" i="58"/>
  <c r="M83" i="59"/>
  <c r="M83" i="58"/>
  <c r="M83" i="60"/>
  <c r="M84" i="59"/>
  <c r="Q58" i="68"/>
  <c r="Q83" i="59"/>
  <c r="Q83" i="58"/>
  <c r="Q84" i="59"/>
  <c r="Q84" i="58"/>
  <c r="Q83" i="60"/>
  <c r="G60" i="68"/>
  <c r="G86" i="59"/>
  <c r="G86" i="58"/>
  <c r="K60" i="68"/>
  <c r="K86" i="58"/>
  <c r="K86" i="59"/>
  <c r="O60" i="68"/>
  <c r="O86" i="58"/>
  <c r="O86" i="59"/>
  <c r="E62" i="68"/>
  <c r="E88" i="59"/>
  <c r="E88" i="60"/>
  <c r="E87" i="60"/>
  <c r="E88" i="58"/>
  <c r="I62" i="68"/>
  <c r="I88" i="58"/>
  <c r="I88" i="60"/>
  <c r="I87" i="59"/>
  <c r="I88" i="59"/>
  <c r="I87" i="60"/>
  <c r="M62" i="68"/>
  <c r="M88" i="60"/>
  <c r="M88" i="58"/>
  <c r="M88" i="59"/>
  <c r="M87" i="58"/>
  <c r="M87" i="59"/>
  <c r="Q62" i="68"/>
  <c r="Q87" i="60"/>
  <c r="Q88" i="59"/>
  <c r="Q88" i="58"/>
  <c r="Q88" i="60"/>
  <c r="G63" i="68"/>
  <c r="G90" i="60"/>
  <c r="G90" i="59"/>
  <c r="G90" i="58"/>
  <c r="G91" i="59"/>
  <c r="G91" i="58"/>
  <c r="K63" i="68"/>
  <c r="K91" i="58"/>
  <c r="K90" i="58"/>
  <c r="K90" i="59"/>
  <c r="K91" i="59"/>
  <c r="K90" i="60"/>
  <c r="K89" i="60"/>
  <c r="O63" i="68"/>
  <c r="O90" i="58"/>
  <c r="O91" i="58"/>
  <c r="O90" i="60"/>
  <c r="O90" i="59"/>
  <c r="O91" i="59"/>
  <c r="O89" i="59"/>
  <c r="I64" i="68"/>
  <c r="I92" i="60"/>
  <c r="I92" i="59"/>
  <c r="I92" i="58"/>
  <c r="Q64" i="68"/>
  <c r="Q92" i="58"/>
  <c r="Q92" i="60"/>
  <c r="Q92" i="59"/>
  <c r="O65" i="68"/>
  <c r="O94" i="60"/>
  <c r="O94" i="59"/>
  <c r="O94" i="58"/>
  <c r="O95" i="58"/>
  <c r="O95" i="59"/>
  <c r="E66" i="68"/>
  <c r="E96" i="59"/>
  <c r="E96" i="58"/>
  <c r="I66" i="68"/>
  <c r="I96" i="59"/>
  <c r="I96" i="58"/>
  <c r="M66" i="68"/>
  <c r="M96" i="58"/>
  <c r="M96" i="59"/>
  <c r="Q66" i="68"/>
  <c r="Q96" i="58"/>
  <c r="Q96" i="59"/>
  <c r="G67" i="68"/>
  <c r="G98" i="58"/>
  <c r="G99" i="58"/>
  <c r="G98" i="59"/>
  <c r="G99" i="59"/>
  <c r="K67" i="68"/>
  <c r="K99" i="59"/>
  <c r="K98" i="58"/>
  <c r="K98" i="59"/>
  <c r="K99" i="58"/>
  <c r="K97" i="59"/>
  <c r="O67" i="68"/>
  <c r="O465" i="68" s="1"/>
  <c r="O98" i="59"/>
  <c r="O99" i="58"/>
  <c r="O98" i="58"/>
  <c r="O99" i="59"/>
  <c r="O97" i="59"/>
  <c r="E69" i="68"/>
  <c r="E100" i="58"/>
  <c r="E101" i="58"/>
  <c r="E101" i="59"/>
  <c r="E100" i="59"/>
  <c r="I69" i="68"/>
  <c r="I101" i="59"/>
  <c r="I100" i="58"/>
  <c r="I100" i="59"/>
  <c r="I101" i="58"/>
  <c r="M69" i="68"/>
  <c r="M100" i="59"/>
  <c r="M100" i="58"/>
  <c r="M101" i="58"/>
  <c r="M101" i="59"/>
  <c r="Q69" i="68"/>
  <c r="Q100" i="58"/>
  <c r="Q101" i="58"/>
  <c r="Q100" i="59"/>
  <c r="Q101" i="59"/>
  <c r="E71" i="68"/>
  <c r="E103" i="58"/>
  <c r="E103" i="59"/>
  <c r="I71" i="68"/>
  <c r="I103" i="59"/>
  <c r="I103" i="58"/>
  <c r="M71" i="68"/>
  <c r="M103" i="59"/>
  <c r="M103" i="58"/>
  <c r="Q71" i="68"/>
  <c r="Q103" i="58"/>
  <c r="Q103" i="59"/>
  <c r="G49" i="69"/>
  <c r="G108" i="59"/>
  <c r="G108" i="58"/>
  <c r="G107" i="58"/>
  <c r="G107" i="59"/>
  <c r="K49" i="69"/>
  <c r="K107" i="59"/>
  <c r="K107" i="58"/>
  <c r="K108" i="58"/>
  <c r="K108" i="59"/>
  <c r="O49" i="69"/>
  <c r="O107" i="59"/>
  <c r="O108" i="59"/>
  <c r="O107" i="58"/>
  <c r="O108" i="58"/>
  <c r="E51" i="69"/>
  <c r="E110" i="59"/>
  <c r="E110" i="58"/>
  <c r="I51" i="69"/>
  <c r="I110" i="58"/>
  <c r="I110" i="59"/>
  <c r="M51" i="69"/>
  <c r="M110" i="59"/>
  <c r="M110" i="58"/>
  <c r="Q51" i="69"/>
  <c r="Q110" i="59"/>
  <c r="Q110" i="58"/>
  <c r="G55" i="69"/>
  <c r="G116" i="59"/>
  <c r="G116" i="58"/>
  <c r="K55" i="69"/>
  <c r="K116" i="59"/>
  <c r="K116" i="58"/>
  <c r="O55" i="69"/>
  <c r="O116" i="58"/>
  <c r="O116" i="59"/>
  <c r="E56" i="69"/>
  <c r="E373" i="69" s="1"/>
  <c r="E119" i="58"/>
  <c r="E118" i="59"/>
  <c r="E119" i="59"/>
  <c r="E118" i="58"/>
  <c r="I56" i="69"/>
  <c r="I118" i="58"/>
  <c r="I119" i="59"/>
  <c r="I117" i="59"/>
  <c r="I119" i="58"/>
  <c r="I118" i="59"/>
  <c r="I117" i="58"/>
  <c r="M56" i="69"/>
  <c r="M392" i="69" s="1"/>
  <c r="M119" i="59"/>
  <c r="M118" i="59"/>
  <c r="M118" i="58"/>
  <c r="M119" i="58"/>
  <c r="Q56" i="69"/>
  <c r="Q117" i="58"/>
  <c r="Q119" i="58"/>
  <c r="Q118" i="59"/>
  <c r="Q118" i="58"/>
  <c r="Q119" i="59"/>
  <c r="Q117" i="59"/>
  <c r="G58" i="69"/>
  <c r="G120" i="59"/>
  <c r="G120" i="58"/>
  <c r="K58" i="69"/>
  <c r="K120" i="58"/>
  <c r="K120" i="59"/>
  <c r="O58" i="69"/>
  <c r="O120" i="59"/>
  <c r="O120" i="58"/>
  <c r="E59" i="69"/>
  <c r="E122" i="58"/>
  <c r="E122" i="59"/>
  <c r="I59" i="69"/>
  <c r="I122" i="59"/>
  <c r="I122" i="58"/>
  <c r="M59" i="69"/>
  <c r="M122" i="59"/>
  <c r="M122" i="58"/>
  <c r="Q59" i="69"/>
  <c r="Q122" i="58"/>
  <c r="Q122" i="59"/>
  <c r="G49" i="70"/>
  <c r="G127" i="59"/>
  <c r="G127" i="58"/>
  <c r="G126" i="58"/>
  <c r="G126" i="59"/>
  <c r="K49" i="70"/>
  <c r="K126" i="58"/>
  <c r="K127" i="59"/>
  <c r="K126" i="59"/>
  <c r="K127" i="58"/>
  <c r="O49" i="70"/>
  <c r="O126" i="59"/>
  <c r="O127" i="59"/>
  <c r="O126" i="58"/>
  <c r="O127" i="58"/>
  <c r="E51" i="70"/>
  <c r="E129" i="59"/>
  <c r="E129" i="58"/>
  <c r="I51" i="70"/>
  <c r="I129" i="58"/>
  <c r="I129" i="59"/>
  <c r="M51" i="70"/>
  <c r="M129" i="59"/>
  <c r="M129" i="58"/>
  <c r="Q51" i="70"/>
  <c r="Q129" i="59"/>
  <c r="Q129" i="58"/>
  <c r="G53" i="70"/>
  <c r="G131" i="58"/>
  <c r="G131" i="59"/>
  <c r="K53" i="70"/>
  <c r="K131" i="58"/>
  <c r="K131" i="59"/>
  <c r="O53" i="70"/>
  <c r="O131" i="59"/>
  <c r="O131" i="58"/>
  <c r="O130" i="59"/>
  <c r="O130" i="58"/>
  <c r="E54" i="70"/>
  <c r="E134" i="59"/>
  <c r="E133" i="59"/>
  <c r="E134" i="58"/>
  <c r="E133" i="58"/>
  <c r="E132" i="59"/>
  <c r="I54" i="70"/>
  <c r="I133" i="58"/>
  <c r="I134" i="59"/>
  <c r="I133" i="59"/>
  <c r="I134" i="58"/>
  <c r="M54" i="70"/>
  <c r="M134" i="59"/>
  <c r="M133" i="58"/>
  <c r="M133" i="59"/>
  <c r="M134" i="58"/>
  <c r="M132" i="59"/>
  <c r="Q54" i="70"/>
  <c r="Q388" i="70" s="1"/>
  <c r="Q133" i="59"/>
  <c r="Q132" i="58"/>
  <c r="Q134" i="58"/>
  <c r="Q134" i="59"/>
  <c r="Q133" i="58"/>
  <c r="G55" i="70"/>
  <c r="G135" i="59"/>
  <c r="G135" i="58"/>
  <c r="K55" i="70"/>
  <c r="K135" i="58"/>
  <c r="K135" i="59"/>
  <c r="O55" i="70"/>
  <c r="O135" i="59"/>
  <c r="O135" i="58"/>
  <c r="E56" i="70"/>
  <c r="E373" i="70" s="1"/>
  <c r="E137" i="59"/>
  <c r="E136" i="58"/>
  <c r="E138" i="59"/>
  <c r="E137" i="58"/>
  <c r="E138" i="58"/>
  <c r="E136" i="59"/>
  <c r="I56" i="70"/>
  <c r="I138" i="59"/>
  <c r="I137" i="58"/>
  <c r="I137" i="59"/>
  <c r="I138" i="58"/>
  <c r="M56" i="70"/>
  <c r="M138" i="59"/>
  <c r="M138" i="58"/>
  <c r="M137" i="59"/>
  <c r="M136" i="58"/>
  <c r="M137" i="58"/>
  <c r="M136" i="59"/>
  <c r="Q56" i="70"/>
  <c r="Q138" i="59"/>
  <c r="Q138" i="58"/>
  <c r="Q137" i="59"/>
  <c r="Q137" i="58"/>
  <c r="G58" i="70"/>
  <c r="G139" i="59"/>
  <c r="G139" i="58"/>
  <c r="K58" i="70"/>
  <c r="K139" i="58"/>
  <c r="K139" i="59"/>
  <c r="O58" i="70"/>
  <c r="O140" i="60"/>
  <c r="O139" i="60"/>
  <c r="O139" i="59"/>
  <c r="O139" i="58"/>
  <c r="O140" i="58"/>
  <c r="O140" i="59"/>
  <c r="E59" i="70"/>
  <c r="E141" i="59"/>
  <c r="E141" i="58"/>
  <c r="I59" i="70"/>
  <c r="I141" i="59"/>
  <c r="I141" i="58"/>
  <c r="M59" i="70"/>
  <c r="M141" i="59"/>
  <c r="M141" i="58"/>
  <c r="Q59" i="70"/>
  <c r="Q141" i="59"/>
  <c r="Q141" i="58"/>
  <c r="G49" i="71"/>
  <c r="G145" i="58"/>
  <c r="G145" i="59"/>
  <c r="K49" i="71"/>
  <c r="K145" i="59"/>
  <c r="K145" i="58"/>
  <c r="O49" i="71"/>
  <c r="O145" i="58"/>
  <c r="O145" i="59"/>
  <c r="E51" i="71"/>
  <c r="E147" i="58"/>
  <c r="E147" i="59"/>
  <c r="I51" i="71"/>
  <c r="I147" i="58"/>
  <c r="I147" i="59"/>
  <c r="M51" i="71"/>
  <c r="M147" i="58"/>
  <c r="M147" i="59"/>
  <c r="Q51" i="71"/>
  <c r="Q147" i="59"/>
  <c r="Q147" i="58"/>
  <c r="G53" i="71"/>
  <c r="G148" i="59"/>
  <c r="G148" i="58"/>
  <c r="K53" i="71"/>
  <c r="K148" i="59"/>
  <c r="K148" i="58"/>
  <c r="O53" i="71"/>
  <c r="O148" i="58"/>
  <c r="O148" i="59"/>
  <c r="G55" i="71"/>
  <c r="G153" i="59"/>
  <c r="G153" i="58"/>
  <c r="K55" i="71"/>
  <c r="K153" i="59"/>
  <c r="K153" i="58"/>
  <c r="O55" i="71"/>
  <c r="O153" i="59"/>
  <c r="O153" i="58"/>
  <c r="E56" i="71"/>
  <c r="E155" i="58"/>
  <c r="E156" i="59"/>
  <c r="E156" i="58"/>
  <c r="E155" i="59"/>
  <c r="I56" i="71"/>
  <c r="I156" i="59"/>
  <c r="I155" i="58"/>
  <c r="I156" i="58"/>
  <c r="I155" i="59"/>
  <c r="M56" i="71"/>
  <c r="M155" i="59"/>
  <c r="M156" i="58"/>
  <c r="M155" i="58"/>
  <c r="M156" i="59"/>
  <c r="M154" i="59"/>
  <c r="Q56" i="71"/>
  <c r="Q376" i="71" s="1"/>
  <c r="Q155" i="59"/>
  <c r="Q156" i="59"/>
  <c r="Q155" i="58"/>
  <c r="Q156" i="58"/>
  <c r="G58" i="71"/>
  <c r="G157" i="59"/>
  <c r="G157" i="58"/>
  <c r="K58" i="71"/>
  <c r="K157" i="59"/>
  <c r="K157" i="58"/>
  <c r="O58" i="71"/>
  <c r="O157" i="59"/>
  <c r="O157" i="58"/>
  <c r="E59" i="71"/>
  <c r="E159" i="58"/>
  <c r="E159" i="59"/>
  <c r="I59" i="71"/>
  <c r="I159" i="59"/>
  <c r="I159" i="58"/>
  <c r="M59" i="71"/>
  <c r="M159" i="59"/>
  <c r="M159" i="58"/>
  <c r="Q59" i="71"/>
  <c r="Q159" i="58"/>
  <c r="Q159" i="59"/>
  <c r="G49" i="72"/>
  <c r="G163" i="59"/>
  <c r="G163" i="58"/>
  <c r="K49" i="72"/>
  <c r="K163" i="59"/>
  <c r="K163" i="58"/>
  <c r="O49" i="72"/>
  <c r="O163" i="58"/>
  <c r="O163" i="59"/>
  <c r="E51" i="72"/>
  <c r="E165" i="58"/>
  <c r="E165" i="59"/>
  <c r="I51" i="72"/>
  <c r="I165" i="58"/>
  <c r="I165" i="59"/>
  <c r="M51" i="72"/>
  <c r="M165" i="59"/>
  <c r="M165" i="58"/>
  <c r="Q51" i="72"/>
  <c r="Q165" i="59"/>
  <c r="Q165" i="58"/>
  <c r="G53" i="72"/>
  <c r="G166" i="59"/>
  <c r="G166" i="58"/>
  <c r="K53" i="72"/>
  <c r="K166" i="58"/>
  <c r="O53" i="72"/>
  <c r="O166" i="58"/>
  <c r="G55" i="72"/>
  <c r="G171" i="59"/>
  <c r="G171" i="58"/>
  <c r="K55" i="72"/>
  <c r="K171" i="59"/>
  <c r="K171" i="58"/>
  <c r="O55" i="72"/>
  <c r="O171" i="59"/>
  <c r="O171" i="58"/>
  <c r="E56" i="72"/>
  <c r="E376" i="72" s="1"/>
  <c r="E173" i="59"/>
  <c r="E174" i="58"/>
  <c r="E173" i="58"/>
  <c r="E174" i="59"/>
  <c r="E172" i="58"/>
  <c r="I56" i="72"/>
  <c r="I173" i="59"/>
  <c r="I173" i="58"/>
  <c r="I174" i="59"/>
  <c r="I174" i="58"/>
  <c r="M56" i="72"/>
  <c r="M174" i="59"/>
  <c r="M174" i="58"/>
  <c r="M173" i="58"/>
  <c r="M173" i="59"/>
  <c r="M172" i="58"/>
  <c r="Q56" i="72"/>
  <c r="Q358" i="72" s="1"/>
  <c r="Q173" i="58"/>
  <c r="Q174" i="58"/>
  <c r="Q174" i="59"/>
  <c r="Q173" i="59"/>
  <c r="G58" i="72"/>
  <c r="G175" i="59"/>
  <c r="G175" i="58"/>
  <c r="K58" i="72"/>
  <c r="K175" i="59"/>
  <c r="K175" i="58"/>
  <c r="O58" i="72"/>
  <c r="O175" i="59"/>
  <c r="O175" i="58"/>
  <c r="E59" i="72"/>
  <c r="E177" i="59"/>
  <c r="E177" i="58"/>
  <c r="I59" i="72"/>
  <c r="I177" i="59"/>
  <c r="I177" i="58"/>
  <c r="M59" i="72"/>
  <c r="M177" i="58"/>
  <c r="M177" i="59"/>
  <c r="Q59" i="72"/>
  <c r="Q177" i="59"/>
  <c r="Q177" i="58"/>
  <c r="C12" i="48"/>
  <c r="J19" i="48"/>
  <c r="G16" i="48"/>
  <c r="G12" i="48"/>
  <c r="Q16" i="48"/>
  <c r="K19" i="48"/>
  <c r="L16" i="48"/>
  <c r="F9" i="44"/>
  <c r="F12" i="48"/>
  <c r="Q12" i="48"/>
  <c r="L12" i="48"/>
  <c r="F16" i="48"/>
  <c r="H16" i="48"/>
  <c r="P19" i="48"/>
  <c r="P16" i="48"/>
  <c r="E39" i="48"/>
  <c r="D32" i="48"/>
  <c r="O39" i="48"/>
  <c r="J32" i="48"/>
  <c r="N39" i="48"/>
  <c r="E36" i="48"/>
  <c r="L36" i="48"/>
  <c r="O32" i="48"/>
  <c r="Q32" i="48"/>
  <c r="B70" i="48"/>
  <c r="C58" i="48"/>
  <c r="D55" i="48"/>
  <c r="H39" i="48"/>
  <c r="H51" i="48"/>
  <c r="I58" i="48"/>
  <c r="F55" i="48"/>
  <c r="M70" i="48"/>
  <c r="M55" i="48"/>
  <c r="F70" i="48"/>
  <c r="N51" i="48"/>
  <c r="P70" i="48"/>
  <c r="Q77" i="48"/>
  <c r="N74" i="48"/>
  <c r="P58" i="48"/>
  <c r="L70" i="48"/>
  <c r="O70" i="48"/>
  <c r="B36" i="48"/>
  <c r="P74" i="48"/>
  <c r="C55" i="48"/>
  <c r="G74" i="48"/>
  <c r="G51" i="48"/>
  <c r="B100" i="48"/>
  <c r="D77" i="48"/>
  <c r="C77" i="48"/>
  <c r="N77" i="48"/>
  <c r="B77" i="48"/>
  <c r="K97" i="48"/>
  <c r="O89" i="48"/>
  <c r="C70" i="48"/>
  <c r="O97" i="48"/>
  <c r="K89" i="48"/>
  <c r="L93" i="48"/>
  <c r="F89" i="48"/>
  <c r="O100" i="48"/>
  <c r="I100" i="48"/>
  <c r="Q93" i="48"/>
  <c r="L97" i="48"/>
  <c r="D89" i="48"/>
  <c r="E97" i="48"/>
  <c r="E89" i="48"/>
  <c r="O55" i="48"/>
  <c r="F93" i="48"/>
  <c r="B120" i="48"/>
  <c r="D100" i="48"/>
  <c r="P93" i="48"/>
  <c r="H124" i="44"/>
  <c r="H130" i="48"/>
  <c r="N124" i="44"/>
  <c r="N130" i="48"/>
  <c r="P105" i="44"/>
  <c r="P111" i="48"/>
  <c r="H111" i="48"/>
  <c r="B111" i="48"/>
  <c r="H143" i="44"/>
  <c r="H148" i="48"/>
  <c r="Q111" i="48"/>
  <c r="L43" i="45"/>
  <c r="L49" i="49"/>
  <c r="P81" i="45"/>
  <c r="P141" i="68"/>
  <c r="P87" i="49"/>
  <c r="I81" i="47"/>
  <c r="I189" i="68"/>
  <c r="I87" i="50"/>
  <c r="E184" i="70"/>
  <c r="O93" i="71"/>
  <c r="J172" i="48"/>
  <c r="O194" i="65"/>
  <c r="N136" i="71"/>
  <c r="N116" i="71"/>
  <c r="K143" i="72"/>
  <c r="G259" i="68"/>
  <c r="E152" i="71"/>
  <c r="Q414" i="64"/>
  <c r="Q30" i="58"/>
  <c r="O87" i="58"/>
  <c r="H420" i="68"/>
  <c r="L420" i="68"/>
  <c r="G390" i="71"/>
  <c r="G334" i="71"/>
  <c r="G388" i="71" s="1"/>
  <c r="B19" i="49"/>
  <c r="B168" i="49"/>
  <c r="N32" i="49"/>
  <c r="J39" i="49"/>
  <c r="E49" i="49"/>
  <c r="F58" i="49"/>
  <c r="P70" i="49"/>
  <c r="O243" i="68"/>
  <c r="I137" i="69"/>
  <c r="O143" i="69"/>
  <c r="H130" i="49"/>
  <c r="H124" i="45"/>
  <c r="O146" i="70"/>
  <c r="G154" i="49"/>
  <c r="H154" i="49"/>
  <c r="I136" i="72"/>
  <c r="C140" i="72"/>
  <c r="H174" i="64"/>
  <c r="E150" i="65"/>
  <c r="O219" i="65"/>
  <c r="O156" i="65"/>
  <c r="E89" i="50"/>
  <c r="L211" i="70"/>
  <c r="F204" i="71"/>
  <c r="H157" i="50"/>
  <c r="C324" i="66"/>
  <c r="L112" i="67"/>
  <c r="M130" i="72"/>
  <c r="C100" i="50"/>
  <c r="D148" i="66"/>
  <c r="O169" i="68"/>
  <c r="E173" i="68"/>
  <c r="L196" i="69"/>
  <c r="L139" i="69"/>
  <c r="L118" i="69"/>
  <c r="J135" i="70"/>
  <c r="N132" i="49"/>
  <c r="I197" i="71"/>
  <c r="I143" i="71"/>
  <c r="C116" i="72"/>
  <c r="O168" i="49"/>
  <c r="P140" i="72"/>
  <c r="M235" i="64"/>
  <c r="C211" i="65"/>
  <c r="J30" i="50"/>
  <c r="D30" i="50"/>
  <c r="D24" i="47"/>
  <c r="E30" i="50"/>
  <c r="K211" i="66"/>
  <c r="O156" i="66"/>
  <c r="O213" i="66" s="1"/>
  <c r="N77" i="50"/>
  <c r="J208" i="69"/>
  <c r="K204" i="71"/>
  <c r="H215" i="72"/>
  <c r="I184" i="70"/>
  <c r="I89" i="49"/>
  <c r="E51" i="50"/>
  <c r="O93" i="70"/>
  <c r="D175" i="48"/>
  <c r="J16" i="49"/>
  <c r="D36" i="49"/>
  <c r="M39" i="49"/>
  <c r="J55" i="49"/>
  <c r="M120" i="49"/>
  <c r="J136" i="49"/>
  <c r="I146" i="70"/>
  <c r="I148" i="49"/>
  <c r="I143" i="45"/>
  <c r="I154" i="49"/>
  <c r="B211" i="65"/>
  <c r="B202" i="71"/>
  <c r="E39" i="50"/>
  <c r="N211" i="67"/>
  <c r="P204" i="71"/>
  <c r="E338" i="65"/>
  <c r="E312" i="71"/>
  <c r="J147" i="72"/>
  <c r="K70" i="58"/>
  <c r="K117" i="58"/>
  <c r="I132" i="58"/>
  <c r="I136" i="58"/>
  <c r="P148" i="58"/>
  <c r="H405" i="68"/>
  <c r="O105" i="60"/>
  <c r="J403" i="69"/>
  <c r="L9" i="59"/>
  <c r="N55" i="59"/>
  <c r="I331" i="67"/>
  <c r="I310" i="67"/>
  <c r="M285" i="67"/>
  <c r="O111" i="58"/>
  <c r="H338" i="66"/>
  <c r="E447" i="64"/>
  <c r="G348" i="66"/>
  <c r="C68" i="60"/>
  <c r="F360" i="64"/>
  <c r="F317" i="64"/>
  <c r="J323" i="64"/>
  <c r="J365" i="64" s="1"/>
  <c r="H51" i="58"/>
  <c r="L405" i="68"/>
  <c r="J275" i="72"/>
  <c r="E368" i="64"/>
  <c r="E431" i="64"/>
  <c r="E344" i="64"/>
  <c r="M431" i="64"/>
  <c r="M368" i="64"/>
  <c r="M344" i="64"/>
  <c r="M338" i="64" s="1"/>
  <c r="K407" i="68"/>
  <c r="D417" i="68"/>
  <c r="F310" i="69"/>
  <c r="F304" i="69" s="1"/>
  <c r="F335" i="69"/>
  <c r="F304" i="70"/>
  <c r="F338" i="70"/>
  <c r="H322" i="72"/>
  <c r="F407" i="65"/>
  <c r="D403" i="66"/>
  <c r="G407" i="67"/>
  <c r="M89" i="60"/>
  <c r="P105" i="60"/>
  <c r="F348" i="69"/>
  <c r="F405" i="69" s="1"/>
  <c r="C353" i="68"/>
  <c r="G55" i="58"/>
  <c r="C413" i="68"/>
  <c r="C485" i="68"/>
  <c r="N431" i="64"/>
  <c r="N368" i="64"/>
  <c r="N344" i="64"/>
  <c r="D304" i="65"/>
  <c r="O409" i="68"/>
  <c r="D154" i="59"/>
  <c r="D318" i="72"/>
  <c r="D372" i="72"/>
  <c r="D298" i="72"/>
  <c r="D293" i="72" s="1"/>
  <c r="M172" i="59"/>
  <c r="N325" i="72"/>
  <c r="G89" i="60"/>
  <c r="E400" i="69"/>
  <c r="I400" i="70"/>
  <c r="G403" i="70"/>
  <c r="P384" i="71"/>
  <c r="E334" i="72"/>
  <c r="E388" i="72" s="1"/>
  <c r="L130" i="58"/>
  <c r="N338" i="66"/>
  <c r="D117" i="58"/>
  <c r="J331" i="70"/>
  <c r="J291" i="70"/>
  <c r="C402" i="68"/>
  <c r="L331" i="66"/>
  <c r="N324" i="67"/>
  <c r="N304" i="67"/>
  <c r="K405" i="68"/>
  <c r="L409" i="68"/>
  <c r="I154" i="59"/>
  <c r="P348" i="66"/>
  <c r="E342" i="67"/>
  <c r="E501" i="68"/>
  <c r="O348" i="70"/>
  <c r="O405" i="70" s="1"/>
  <c r="M143" i="60"/>
  <c r="K161" i="60"/>
  <c r="O386" i="72"/>
  <c r="H49" i="50"/>
  <c r="P87" i="50"/>
  <c r="F175" i="50"/>
  <c r="N68" i="50"/>
  <c r="O77" i="50"/>
  <c r="H105" i="47"/>
  <c r="H111" i="50"/>
  <c r="D105" i="47"/>
  <c r="D111" i="50"/>
  <c r="J120" i="50"/>
  <c r="E157" i="50"/>
  <c r="F70" i="49"/>
  <c r="C58" i="49"/>
  <c r="C100" i="49"/>
  <c r="O143" i="44"/>
  <c r="O148" i="48"/>
  <c r="M148" i="48"/>
  <c r="H150" i="48"/>
  <c r="K139" i="48"/>
  <c r="F117" i="48"/>
  <c r="J181" i="68"/>
  <c r="Q180" i="68"/>
  <c r="P130" i="68"/>
  <c r="P179" i="68"/>
  <c r="H130" i="68"/>
  <c r="H179" i="68"/>
  <c r="N127" i="68"/>
  <c r="F127" i="68"/>
  <c r="F175" i="68" s="1"/>
  <c r="M174" i="68"/>
  <c r="E174" i="68"/>
  <c r="L173" i="68"/>
  <c r="D173" i="68"/>
  <c r="K123" i="68"/>
  <c r="K220" i="68"/>
  <c r="C123" i="68"/>
  <c r="C219" i="68" s="1"/>
  <c r="C220" i="68"/>
  <c r="C172" i="68"/>
  <c r="J218" i="68"/>
  <c r="J170" i="68"/>
  <c r="P119" i="68"/>
  <c r="P168" i="68"/>
  <c r="H119" i="68"/>
  <c r="H168" i="68"/>
  <c r="O166" i="68"/>
  <c r="G166" i="68"/>
  <c r="N115" i="68"/>
  <c r="N163" i="68" s="1"/>
  <c r="Q84" i="48"/>
  <c r="I84" i="48"/>
  <c r="P83" i="48"/>
  <c r="H83" i="48"/>
  <c r="N79" i="48"/>
  <c r="F79" i="48"/>
  <c r="M78" i="48"/>
  <c r="E78" i="48"/>
  <c r="L76" i="48"/>
  <c r="D76" i="48"/>
  <c r="K75" i="48"/>
  <c r="C75" i="48"/>
  <c r="I72" i="48"/>
  <c r="P71" i="48"/>
  <c r="H71" i="48"/>
  <c r="J97" i="67"/>
  <c r="J135" i="67" s="1"/>
  <c r="M134" i="67"/>
  <c r="E134" i="67"/>
  <c r="L94" i="67"/>
  <c r="L133" i="67"/>
  <c r="D94" i="67"/>
  <c r="D133" i="67"/>
  <c r="B101" i="66"/>
  <c r="B140" i="66"/>
  <c r="B105" i="67"/>
  <c r="B144" i="67"/>
  <c r="P108" i="66"/>
  <c r="P146" i="66" s="1"/>
  <c r="H108" i="66"/>
  <c r="O145" i="66"/>
  <c r="G145" i="66"/>
  <c r="N105" i="66"/>
  <c r="N144" i="66"/>
  <c r="F105" i="66"/>
  <c r="F144" i="66"/>
  <c r="M142" i="66"/>
  <c r="E142" i="66"/>
  <c r="L141" i="66"/>
  <c r="D141" i="66"/>
  <c r="K101" i="66"/>
  <c r="K139" i="66" s="1"/>
  <c r="C101" i="66"/>
  <c r="J138" i="66"/>
  <c r="Q97" i="66"/>
  <c r="Q135" i="66" s="1"/>
  <c r="P134" i="66"/>
  <c r="H134" i="66"/>
  <c r="O94" i="66"/>
  <c r="O133" i="66"/>
  <c r="G94" i="66"/>
  <c r="G133" i="66"/>
  <c r="B105" i="65"/>
  <c r="P108" i="65"/>
  <c r="P146" i="65" s="1"/>
  <c r="P147" i="65"/>
  <c r="H108" i="65"/>
  <c r="H146" i="65" s="1"/>
  <c r="G145" i="65"/>
  <c r="N105" i="65"/>
  <c r="F105" i="65"/>
  <c r="F143" i="65" s="1"/>
  <c r="M142" i="65"/>
  <c r="E142" i="65"/>
  <c r="L141" i="65"/>
  <c r="D141" i="65"/>
  <c r="K101" i="65"/>
  <c r="K140" i="65"/>
  <c r="C101" i="65"/>
  <c r="C99" i="65" s="1"/>
  <c r="C175" i="65" s="1"/>
  <c r="C140" i="65"/>
  <c r="Q97" i="65"/>
  <c r="Q135" i="65" s="1"/>
  <c r="E29" i="48"/>
  <c r="O94" i="65"/>
  <c r="O133" i="65"/>
  <c r="G94" i="65"/>
  <c r="G132" i="65" s="1"/>
  <c r="N166" i="64"/>
  <c r="F166" i="64"/>
  <c r="M165" i="64"/>
  <c r="E165" i="64"/>
  <c r="L121" i="64"/>
  <c r="L164" i="64"/>
  <c r="D121" i="64"/>
  <c r="D164" i="64"/>
  <c r="K162" i="64"/>
  <c r="C162" i="64"/>
  <c r="J118" i="64"/>
  <c r="O114" i="64"/>
  <c r="G114" i="64"/>
  <c r="G156" i="64" s="1"/>
  <c r="N155" i="64"/>
  <c r="F155" i="64"/>
  <c r="M154" i="64"/>
  <c r="E154" i="64"/>
  <c r="L8" i="48"/>
  <c r="H109" i="64"/>
  <c r="H151" i="64" s="1"/>
  <c r="H152" i="64"/>
  <c r="K150" i="64"/>
  <c r="C150" i="64"/>
  <c r="J106" i="64"/>
  <c r="B166" i="64"/>
  <c r="B155" i="64"/>
  <c r="G348" i="67"/>
  <c r="G342" i="67" s="1"/>
  <c r="O384" i="72"/>
  <c r="C77" i="50"/>
  <c r="N70" i="49"/>
  <c r="H51" i="49"/>
  <c r="D148" i="49"/>
  <c r="G87" i="49"/>
  <c r="Q148" i="48"/>
  <c r="F143" i="44"/>
  <c r="F148" i="48"/>
  <c r="P132" i="48"/>
  <c r="I120" i="48"/>
  <c r="Q181" i="68"/>
  <c r="E181" i="68"/>
  <c r="L180" i="68"/>
  <c r="O130" i="68"/>
  <c r="O179" i="68"/>
  <c r="C130" i="68"/>
  <c r="C179" i="68"/>
  <c r="F177" i="68"/>
  <c r="M127" i="68"/>
  <c r="M176" i="68"/>
  <c r="C221" i="68"/>
  <c r="F123" i="68"/>
  <c r="I170" i="68"/>
  <c r="L169" i="68"/>
  <c r="O119" i="68"/>
  <c r="C119" i="68"/>
  <c r="F166" i="68"/>
  <c r="E115" i="68"/>
  <c r="E163" i="68" s="1"/>
  <c r="E164" i="68"/>
  <c r="H84" i="48"/>
  <c r="K83" i="48"/>
  <c r="B94" i="48"/>
  <c r="I79" i="48"/>
  <c r="L78" i="48"/>
  <c r="C76" i="48"/>
  <c r="I97" i="67"/>
  <c r="I135" i="67" s="1"/>
  <c r="K94" i="67"/>
  <c r="K133" i="67"/>
  <c r="B138" i="66"/>
  <c r="B97" i="67"/>
  <c r="B135" i="67" s="1"/>
  <c r="B136" i="67"/>
  <c r="N52" i="48"/>
  <c r="Q50" i="48"/>
  <c r="E50" i="48"/>
  <c r="O134" i="66"/>
  <c r="C134" i="66"/>
  <c r="F94" i="66"/>
  <c r="F133" i="66"/>
  <c r="F38" i="48"/>
  <c r="F33" i="48"/>
  <c r="I31" i="48"/>
  <c r="O134" i="65"/>
  <c r="N94" i="65"/>
  <c r="Q166" i="64"/>
  <c r="I166" i="64"/>
  <c r="P165" i="64"/>
  <c r="D165" i="64"/>
  <c r="G121" i="64"/>
  <c r="G164" i="64"/>
  <c r="J162" i="64"/>
  <c r="M118" i="64"/>
  <c r="M161" i="64"/>
  <c r="P159" i="64"/>
  <c r="D159" i="64"/>
  <c r="G158" i="64"/>
  <c r="J114" i="64"/>
  <c r="J111" i="64" s="1"/>
  <c r="J195" i="64" s="1"/>
  <c r="J157" i="64"/>
  <c r="C109" i="64"/>
  <c r="C151" i="64" s="1"/>
  <c r="C152" i="64"/>
  <c r="F6" i="48"/>
  <c r="I5" i="48"/>
  <c r="F68" i="50"/>
  <c r="E124" i="47"/>
  <c r="E130" i="50"/>
  <c r="I111" i="49"/>
  <c r="H166" i="48"/>
  <c r="K148" i="48"/>
  <c r="O130" i="48"/>
  <c r="M117" i="48"/>
  <c r="P103" i="48"/>
  <c r="O102" i="48"/>
  <c r="N101" i="48"/>
  <c r="M99" i="48"/>
  <c r="C91" i="48"/>
  <c r="D115" i="68"/>
  <c r="D163" i="68" s="1"/>
  <c r="C84" i="48"/>
  <c r="B103" i="48"/>
  <c r="M69" i="48"/>
  <c r="F94" i="67"/>
  <c r="F132" i="67" s="1"/>
  <c r="B142" i="66"/>
  <c r="B134" i="67"/>
  <c r="L105" i="66"/>
  <c r="L144" i="66"/>
  <c r="G180" i="66"/>
  <c r="E101" i="66"/>
  <c r="E139" i="66" s="1"/>
  <c r="E140" i="66"/>
  <c r="D138" i="66"/>
  <c r="C48" i="48"/>
  <c r="E94" i="66"/>
  <c r="E132" i="66" s="1"/>
  <c r="O148" i="65"/>
  <c r="C148" i="65"/>
  <c r="F108" i="65"/>
  <c r="F147" i="65"/>
  <c r="E145" i="65"/>
  <c r="O180" i="65"/>
  <c r="M101" i="65"/>
  <c r="L138" i="65"/>
  <c r="K174" i="65"/>
  <c r="K97" i="65"/>
  <c r="K135" i="65" s="1"/>
  <c r="K136" i="65"/>
  <c r="Q94" i="65"/>
  <c r="Q133" i="65"/>
  <c r="Q162" i="64"/>
  <c r="L118" i="64"/>
  <c r="L161" i="64"/>
  <c r="C159" i="64"/>
  <c r="M114" i="64"/>
  <c r="M199" i="64"/>
  <c r="M157" i="64"/>
  <c r="H197" i="64"/>
  <c r="H155" i="64"/>
  <c r="N109" i="64"/>
  <c r="N151" i="64" s="1"/>
  <c r="N152" i="64"/>
  <c r="D191" i="64"/>
  <c r="D106" i="64"/>
  <c r="P168" i="48"/>
  <c r="C137" i="70"/>
  <c r="G211" i="67"/>
  <c r="E105" i="50"/>
  <c r="I175" i="48"/>
  <c r="H93" i="69"/>
  <c r="I179" i="71"/>
  <c r="Q118" i="66"/>
  <c r="K74" i="49"/>
  <c r="O112" i="70"/>
  <c r="O137" i="70"/>
  <c r="K235" i="64"/>
  <c r="G30" i="50"/>
  <c r="M310" i="70"/>
  <c r="M304" i="70" s="1"/>
  <c r="E322" i="72"/>
  <c r="Q172" i="59"/>
  <c r="Q176" i="71"/>
  <c r="L172" i="48"/>
  <c r="B154" i="49"/>
  <c r="B143" i="69"/>
  <c r="D132" i="64"/>
  <c r="D126" i="64" s="1"/>
  <c r="P145" i="67"/>
  <c r="F77" i="49"/>
  <c r="I135" i="68"/>
  <c r="J100" i="49"/>
  <c r="C146" i="69"/>
  <c r="K132" i="70"/>
  <c r="K112" i="70"/>
  <c r="Q139" i="70"/>
  <c r="Q118" i="70"/>
  <c r="K9" i="50"/>
  <c r="K3" i="47"/>
  <c r="O222" i="66"/>
  <c r="N100" i="50"/>
  <c r="Q208" i="69"/>
  <c r="F156" i="69"/>
  <c r="F213" i="69" s="1"/>
  <c r="F215" i="69"/>
  <c r="H124" i="50"/>
  <c r="O202" i="71"/>
  <c r="F166" i="50"/>
  <c r="C373" i="65"/>
  <c r="C335" i="65"/>
  <c r="G331" i="69"/>
  <c r="G388" i="69"/>
  <c r="G310" i="69"/>
  <c r="D93" i="70"/>
  <c r="M179" i="71"/>
  <c r="K194" i="66"/>
  <c r="Q49" i="50"/>
  <c r="Q43" i="47"/>
  <c r="F215" i="67"/>
  <c r="F156" i="67"/>
  <c r="K208" i="70"/>
  <c r="M98" i="71"/>
  <c r="M134" i="71" s="1"/>
  <c r="N132" i="65"/>
  <c r="O145" i="65"/>
  <c r="C144" i="66"/>
  <c r="P58" i="49"/>
  <c r="K118" i="67"/>
  <c r="M142" i="67"/>
  <c r="C148" i="67"/>
  <c r="H143" i="69"/>
  <c r="D132" i="70"/>
  <c r="F139" i="70"/>
  <c r="F118" i="70"/>
  <c r="F139" i="49"/>
  <c r="I132" i="71"/>
  <c r="F136" i="72"/>
  <c r="B183" i="68"/>
  <c r="P30" i="50"/>
  <c r="Q30" i="50"/>
  <c r="Q24" i="47"/>
  <c r="I211" i="67"/>
  <c r="F70" i="50"/>
  <c r="G204" i="72"/>
  <c r="D166" i="50"/>
  <c r="D161" i="47"/>
  <c r="Q348" i="65"/>
  <c r="Q32" i="60"/>
  <c r="K16" i="49"/>
  <c r="B215" i="70"/>
  <c r="B156" i="70"/>
  <c r="B213" i="70" s="1"/>
  <c r="I93" i="69"/>
  <c r="F98" i="72"/>
  <c r="F93" i="72" s="1"/>
  <c r="N30" i="49"/>
  <c r="G68" i="49"/>
  <c r="I144" i="67"/>
  <c r="K89" i="49"/>
  <c r="M146" i="69"/>
  <c r="M132" i="70"/>
  <c r="J200" i="70"/>
  <c r="J143" i="70"/>
  <c r="J143" i="71"/>
  <c r="K136" i="72"/>
  <c r="E140" i="72"/>
  <c r="N143" i="72"/>
  <c r="B100" i="50"/>
  <c r="D211" i="65"/>
  <c r="L211" i="66"/>
  <c r="F58" i="50"/>
  <c r="C120" i="50"/>
  <c r="C105" i="50" s="1"/>
  <c r="N208" i="70"/>
  <c r="J211" i="70"/>
  <c r="K156" i="70"/>
  <c r="K213" i="70" s="1"/>
  <c r="D202" i="72"/>
  <c r="L152" i="72"/>
  <c r="L147" i="72" s="1"/>
  <c r="G405" i="68"/>
  <c r="F9" i="59"/>
  <c r="O331" i="66"/>
  <c r="M324" i="69"/>
  <c r="K166" i="59"/>
  <c r="M403" i="65"/>
  <c r="K32" i="58"/>
  <c r="I148" i="58"/>
  <c r="E335" i="65"/>
  <c r="E310" i="65"/>
  <c r="Q331" i="67"/>
  <c r="Q310" i="67"/>
  <c r="M409" i="68"/>
  <c r="H298" i="72"/>
  <c r="K400" i="70"/>
  <c r="J386" i="71"/>
  <c r="H386" i="72"/>
  <c r="I369" i="69"/>
  <c r="I291" i="69"/>
  <c r="G375" i="64"/>
  <c r="C403" i="70"/>
  <c r="M447" i="64"/>
  <c r="M348" i="69"/>
  <c r="M405" i="69" s="1"/>
  <c r="I403" i="70"/>
  <c r="N143" i="60"/>
  <c r="N291" i="65"/>
  <c r="N329" i="65" s="1"/>
  <c r="J285" i="65"/>
  <c r="N51" i="58"/>
  <c r="D285" i="70"/>
  <c r="L291" i="70"/>
  <c r="L331" i="70"/>
  <c r="L172" i="58"/>
  <c r="F36" i="59"/>
  <c r="O310" i="66"/>
  <c r="G335" i="66"/>
  <c r="G392" i="66"/>
  <c r="O74" i="59"/>
  <c r="Q383" i="68"/>
  <c r="Q81" i="55"/>
  <c r="P87" i="59"/>
  <c r="L417" i="68"/>
  <c r="F335" i="70"/>
  <c r="C70" i="60"/>
  <c r="C143" i="60"/>
  <c r="K407" i="69"/>
  <c r="K348" i="69"/>
  <c r="K405" i="69" s="1"/>
  <c r="G329" i="71"/>
  <c r="H334" i="72"/>
  <c r="H388" i="72" s="1"/>
  <c r="I390" i="72"/>
  <c r="I334" i="72"/>
  <c r="I388" i="72" s="1"/>
  <c r="E9" i="58"/>
  <c r="C161" i="60"/>
  <c r="E16" i="58"/>
  <c r="I51" i="58"/>
  <c r="G369" i="69"/>
  <c r="G291" i="69"/>
  <c r="G285" i="69" s="1"/>
  <c r="G136" i="58"/>
  <c r="E360" i="64"/>
  <c r="E338" i="64"/>
  <c r="N372" i="64"/>
  <c r="K335" i="65"/>
  <c r="K392" i="65"/>
  <c r="I324" i="67"/>
  <c r="K335" i="70"/>
  <c r="P148" i="59"/>
  <c r="P318" i="71"/>
  <c r="P372" i="71"/>
  <c r="F325" i="71"/>
  <c r="K322" i="72"/>
  <c r="C342" i="70"/>
  <c r="G51" i="60"/>
  <c r="L501" i="68"/>
  <c r="E105" i="60"/>
  <c r="O348" i="69"/>
  <c r="O405" i="69" s="1"/>
  <c r="J348" i="70"/>
  <c r="J405" i="70" s="1"/>
  <c r="Q334" i="71"/>
  <c r="Q388" i="71" s="1"/>
  <c r="J329" i="72"/>
  <c r="N386" i="72"/>
  <c r="F32" i="58"/>
  <c r="L74" i="58"/>
  <c r="D275" i="71"/>
  <c r="C338" i="65"/>
  <c r="L338" i="67"/>
  <c r="F377" i="68"/>
  <c r="F401" i="68" s="1"/>
  <c r="H324" i="70"/>
  <c r="H304" i="70"/>
  <c r="D314" i="71"/>
  <c r="E298" i="71"/>
  <c r="E318" i="71"/>
  <c r="E372" i="71"/>
  <c r="I322" i="71"/>
  <c r="Q322" i="71"/>
  <c r="Q298" i="71"/>
  <c r="D322" i="72"/>
  <c r="L322" i="72"/>
  <c r="H403" i="65"/>
  <c r="H55" i="49"/>
  <c r="J68" i="49"/>
  <c r="H180" i="68"/>
  <c r="J177" i="68"/>
  <c r="P222" i="68"/>
  <c r="Q170" i="68"/>
  <c r="H169" i="68"/>
  <c r="J166" i="68"/>
  <c r="P84" i="48"/>
  <c r="G83" i="48"/>
  <c r="B88" i="48"/>
  <c r="P78" i="48"/>
  <c r="K76" i="48"/>
  <c r="F75" i="48"/>
  <c r="Q67" i="48"/>
  <c r="G94" i="67"/>
  <c r="K108" i="66"/>
  <c r="K147" i="66"/>
  <c r="Q105" i="66"/>
  <c r="Q143" i="66" s="1"/>
  <c r="L142" i="66"/>
  <c r="C141" i="66"/>
  <c r="I138" i="66"/>
  <c r="K46" i="48"/>
  <c r="N33" i="48"/>
  <c r="E31" i="48"/>
  <c r="C134" i="65"/>
  <c r="L165" i="64"/>
  <c r="N162" i="64"/>
  <c r="E118" i="64"/>
  <c r="E161" i="64"/>
  <c r="K158" i="64"/>
  <c r="N6" i="48"/>
  <c r="B21" i="48"/>
  <c r="J9" i="50"/>
  <c r="G77" i="50"/>
  <c r="E157" i="48"/>
  <c r="L103" i="48"/>
  <c r="Q99" i="48"/>
  <c r="D98" i="48"/>
  <c r="F95" i="48"/>
  <c r="O162" i="68"/>
  <c r="P148" i="67"/>
  <c r="C108" i="67"/>
  <c r="C147" i="67"/>
  <c r="E105" i="67"/>
  <c r="E144" i="67"/>
  <c r="K141" i="67"/>
  <c r="Q176" i="67"/>
  <c r="B185" i="67"/>
  <c r="B108" i="67"/>
  <c r="B147" i="67"/>
  <c r="C148" i="66"/>
  <c r="M101" i="66"/>
  <c r="M140" i="66"/>
  <c r="K174" i="66"/>
  <c r="K97" i="66"/>
  <c r="I45" i="48"/>
  <c r="Q38" i="48"/>
  <c r="D37" i="48"/>
  <c r="I33" i="48"/>
  <c r="G29" i="48"/>
  <c r="F134" i="65"/>
  <c r="N121" i="64"/>
  <c r="P118" i="64"/>
  <c r="P161" i="64"/>
  <c r="G159" i="64"/>
  <c r="I199" i="64"/>
  <c r="I114" i="64"/>
  <c r="I157" i="64"/>
  <c r="O196" i="64"/>
  <c r="O154" i="64"/>
  <c r="J109" i="64"/>
  <c r="J194" i="64"/>
  <c r="B8" i="48"/>
  <c r="G98" i="72"/>
  <c r="G93" i="72" s="1"/>
  <c r="Q204" i="72"/>
  <c r="K89" i="58"/>
  <c r="C166" i="49"/>
  <c r="D112" i="65"/>
  <c r="F116" i="71"/>
  <c r="F136" i="71"/>
  <c r="G208" i="70"/>
  <c r="C310" i="70"/>
  <c r="E154" i="48"/>
  <c r="M175" i="48"/>
  <c r="B139" i="70"/>
  <c r="B118" i="70"/>
  <c r="B112" i="70" s="1"/>
  <c r="B131" i="70" s="1"/>
  <c r="E150" i="64"/>
  <c r="N19" i="49"/>
  <c r="Q51" i="49"/>
  <c r="C243" i="68"/>
  <c r="C171" i="68"/>
  <c r="H132" i="69"/>
  <c r="I135" i="69"/>
  <c r="O196" i="69"/>
  <c r="O139" i="69"/>
  <c r="O118" i="69"/>
  <c r="O146" i="69"/>
  <c r="M135" i="70"/>
  <c r="D143" i="70"/>
  <c r="P150" i="49"/>
  <c r="L143" i="71"/>
  <c r="O132" i="72"/>
  <c r="P143" i="72"/>
  <c r="L9" i="50"/>
  <c r="L3" i="47"/>
  <c r="I39" i="50"/>
  <c r="N87" i="50"/>
  <c r="P215" i="70"/>
  <c r="P156" i="70"/>
  <c r="P213" i="70" s="1"/>
  <c r="K140" i="66"/>
  <c r="O134" i="67"/>
  <c r="Q247" i="68"/>
  <c r="D157" i="48"/>
  <c r="J132" i="64"/>
  <c r="H36" i="49"/>
  <c r="P133" i="66"/>
  <c r="M139" i="66"/>
  <c r="M118" i="66"/>
  <c r="G142" i="66"/>
  <c r="I58" i="49"/>
  <c r="C97" i="49"/>
  <c r="N135" i="70"/>
  <c r="D190" i="71"/>
  <c r="D136" i="71"/>
  <c r="G130" i="72"/>
  <c r="J168" i="49"/>
  <c r="E175" i="49"/>
  <c r="C222" i="65"/>
  <c r="G211" i="66"/>
  <c r="C156" i="66"/>
  <c r="C213" i="66" s="1"/>
  <c r="E70" i="50"/>
  <c r="I222" i="69"/>
  <c r="E208" i="70"/>
  <c r="I139" i="50"/>
  <c r="B118" i="67"/>
  <c r="G173" i="68"/>
  <c r="L132" i="49"/>
  <c r="O175" i="50"/>
  <c r="K93" i="70"/>
  <c r="G132" i="64"/>
  <c r="G126" i="64" s="1"/>
  <c r="E30" i="49"/>
  <c r="Q39" i="49"/>
  <c r="K135" i="66"/>
  <c r="G135" i="69"/>
  <c r="N136" i="49"/>
  <c r="E146" i="70"/>
  <c r="I136" i="71"/>
  <c r="Q136" i="71"/>
  <c r="B68" i="50"/>
  <c r="P211" i="65"/>
  <c r="J70" i="50"/>
  <c r="C150" i="69"/>
  <c r="M202" i="71"/>
  <c r="L204" i="71"/>
  <c r="K323" i="64"/>
  <c r="K353" i="68"/>
  <c r="K402" i="68"/>
  <c r="E117" i="58"/>
  <c r="H325" i="71"/>
  <c r="I456" i="64"/>
  <c r="I386" i="64"/>
  <c r="O32" i="58"/>
  <c r="M358" i="71"/>
  <c r="N372" i="72"/>
  <c r="N318" i="72"/>
  <c r="N298" i="72"/>
  <c r="N293" i="72" s="1"/>
  <c r="G342" i="70"/>
  <c r="D386" i="72"/>
  <c r="N324" i="65"/>
  <c r="N304" i="65"/>
  <c r="C425" i="68"/>
  <c r="K425" i="68"/>
  <c r="G105" i="60"/>
  <c r="C369" i="69"/>
  <c r="C291" i="69"/>
  <c r="C329" i="69" s="1"/>
  <c r="F51" i="58"/>
  <c r="F354" i="71"/>
  <c r="F280" i="71"/>
  <c r="Q32" i="59"/>
  <c r="I338" i="66"/>
  <c r="F407" i="68"/>
  <c r="P117" i="59"/>
  <c r="K318" i="72"/>
  <c r="K372" i="72"/>
  <c r="K298" i="72"/>
  <c r="K70" i="60"/>
  <c r="O403" i="69"/>
  <c r="Q291" i="66"/>
  <c r="Q329" i="66" s="1"/>
  <c r="E81" i="54"/>
  <c r="K97" i="58"/>
  <c r="H335" i="67"/>
  <c r="K377" i="68"/>
  <c r="K401" i="68" s="1"/>
  <c r="G304" i="70"/>
  <c r="P154" i="59"/>
  <c r="O342" i="67"/>
  <c r="M400" i="70"/>
  <c r="C172" i="58"/>
  <c r="D291" i="65"/>
  <c r="D329" i="65" s="1"/>
  <c r="N291" i="70"/>
  <c r="D335" i="65"/>
  <c r="J338" i="69"/>
  <c r="J403" i="66"/>
  <c r="F105" i="60"/>
  <c r="F400" i="70"/>
  <c r="I143" i="60"/>
  <c r="G9" i="49"/>
  <c r="J87" i="49"/>
  <c r="C157" i="48"/>
  <c r="F130" i="68"/>
  <c r="F178" i="68" s="1"/>
  <c r="F179" i="68"/>
  <c r="N173" i="68"/>
  <c r="B97" i="66"/>
  <c r="B135" i="66" s="1"/>
  <c r="B136" i="66"/>
  <c r="O54" i="48"/>
  <c r="O48" i="48"/>
  <c r="M94" i="66"/>
  <c r="M133" i="66"/>
  <c r="K180" i="65"/>
  <c r="O97" i="65"/>
  <c r="O135" i="65" s="1"/>
  <c r="O174" i="65"/>
  <c r="O136" i="65"/>
  <c r="M26" i="48"/>
  <c r="P11" i="48"/>
  <c r="C10" i="48"/>
  <c r="P5" i="48"/>
  <c r="C335" i="66"/>
  <c r="F310" i="65"/>
  <c r="I141" i="66"/>
  <c r="G202" i="71"/>
  <c r="F247" i="64"/>
  <c r="P93" i="70"/>
  <c r="C175" i="48"/>
  <c r="C68" i="49"/>
  <c r="L111" i="49"/>
  <c r="L105" i="45"/>
  <c r="H139" i="49"/>
  <c r="C49" i="50"/>
  <c r="C291" i="66"/>
  <c r="N140" i="72"/>
  <c r="N194" i="72"/>
  <c r="E135" i="69"/>
  <c r="E139" i="70"/>
  <c r="E118" i="70"/>
  <c r="L130" i="50"/>
  <c r="L124" i="47"/>
  <c r="P24" i="47"/>
  <c r="B118" i="69"/>
  <c r="N215" i="69"/>
  <c r="N156" i="69"/>
  <c r="N213" i="69" s="1"/>
  <c r="Q87" i="49"/>
  <c r="B211" i="66"/>
  <c r="F9" i="50"/>
  <c r="F3" i="47"/>
  <c r="G111" i="50"/>
  <c r="G105" i="50" s="1"/>
  <c r="G105" i="47"/>
  <c r="O143" i="72"/>
  <c r="B132" i="72"/>
  <c r="F30" i="50"/>
  <c r="E132" i="58"/>
  <c r="G324" i="67"/>
  <c r="M372" i="64"/>
  <c r="N304" i="66"/>
  <c r="K130" i="58"/>
  <c r="G338" i="70"/>
  <c r="L335" i="65"/>
  <c r="C9" i="60"/>
  <c r="N124" i="60"/>
  <c r="E119" i="68"/>
  <c r="E167" i="68" s="1"/>
  <c r="E168" i="68"/>
  <c r="B174" i="68"/>
  <c r="J108" i="67"/>
  <c r="J146" i="67" s="1"/>
  <c r="H182" i="67"/>
  <c r="H105" i="67"/>
  <c r="H144" i="67"/>
  <c r="F179" i="67"/>
  <c r="F141" i="67"/>
  <c r="I94" i="67"/>
  <c r="I133" i="67"/>
  <c r="B101" i="67"/>
  <c r="B140" i="67"/>
  <c r="P183" i="66"/>
  <c r="P145" i="66"/>
  <c r="J142" i="66"/>
  <c r="P101" i="66"/>
  <c r="P140" i="66"/>
  <c r="N97" i="66"/>
  <c r="N135" i="66" s="1"/>
  <c r="N136" i="66"/>
  <c r="D94" i="66"/>
  <c r="D133" i="66"/>
  <c r="L145" i="65"/>
  <c r="J142" i="65"/>
  <c r="L101" i="65"/>
  <c r="L139" i="65" s="1"/>
  <c r="P6" i="48"/>
  <c r="B13" i="48"/>
  <c r="E148" i="49"/>
  <c r="O156" i="70"/>
  <c r="Q375" i="64"/>
  <c r="P68" i="59"/>
  <c r="Q335" i="66"/>
  <c r="M43" i="45"/>
  <c r="E132" i="69"/>
  <c r="E139" i="50"/>
  <c r="E148" i="58"/>
  <c r="D93" i="69"/>
  <c r="L139" i="70"/>
  <c r="L118" i="70"/>
  <c r="Q203" i="69"/>
  <c r="Q146" i="69"/>
  <c r="J143" i="72"/>
  <c r="I87" i="58"/>
  <c r="O400" i="69"/>
  <c r="M68" i="59"/>
  <c r="D9" i="58"/>
  <c r="N410" i="64"/>
  <c r="N323" i="64"/>
  <c r="N383" i="68"/>
  <c r="N81" i="55"/>
  <c r="O413" i="68"/>
  <c r="O485" i="68"/>
  <c r="P417" i="68"/>
  <c r="M87" i="60"/>
  <c r="D105" i="60"/>
  <c r="G87" i="58"/>
  <c r="O93" i="58"/>
  <c r="G338" i="67"/>
  <c r="E327" i="69"/>
  <c r="N280" i="72"/>
  <c r="G431" i="68"/>
  <c r="G425" i="68" s="1"/>
  <c r="G81" i="57"/>
  <c r="E166" i="50"/>
  <c r="B87" i="49"/>
  <c r="E130" i="48"/>
  <c r="G181" i="68"/>
  <c r="F180" i="68"/>
  <c r="E130" i="68"/>
  <c r="E178" i="68" s="1"/>
  <c r="D177" i="68"/>
  <c r="C127" i="68"/>
  <c r="C175" i="68" s="1"/>
  <c r="C176" i="68"/>
  <c r="P123" i="68"/>
  <c r="P172" i="68"/>
  <c r="K170" i="68"/>
  <c r="J169" i="68"/>
  <c r="H214" i="68"/>
  <c r="M112" i="68"/>
  <c r="M160" i="68" s="1"/>
  <c r="G148" i="67"/>
  <c r="E145" i="67"/>
  <c r="G180" i="67"/>
  <c r="G142" i="67"/>
  <c r="P138" i="67"/>
  <c r="G67" i="48"/>
  <c r="F134" i="67"/>
  <c r="N186" i="66"/>
  <c r="N148" i="66"/>
  <c r="E108" i="66"/>
  <c r="E185" i="66"/>
  <c r="E147" i="66"/>
  <c r="G105" i="66"/>
  <c r="G144" i="66"/>
  <c r="L101" i="66"/>
  <c r="L140" i="66"/>
  <c r="J97" i="66"/>
  <c r="J135" i="66" s="1"/>
  <c r="J136" i="66"/>
  <c r="I46" i="48"/>
  <c r="N41" i="48"/>
  <c r="F41" i="48"/>
  <c r="M40" i="48"/>
  <c r="P38" i="48"/>
  <c r="O37" i="48"/>
  <c r="N35" i="48"/>
  <c r="H33" i="48"/>
  <c r="N29" i="48"/>
  <c r="E109" i="64"/>
  <c r="E151" i="64" s="1"/>
  <c r="B6" i="48"/>
  <c r="E133" i="66"/>
  <c r="M137" i="69"/>
  <c r="N183" i="68"/>
  <c r="K312" i="72"/>
  <c r="C166" i="58"/>
  <c r="B235" i="64"/>
  <c r="G152" i="71"/>
  <c r="G147" i="71" s="1"/>
  <c r="E19" i="49"/>
  <c r="B208" i="72"/>
  <c r="B152" i="72"/>
  <c r="Q359" i="68"/>
  <c r="Q353" i="68" s="1"/>
  <c r="Q81" i="54"/>
  <c r="E70" i="59"/>
  <c r="K411" i="67"/>
  <c r="K348" i="67"/>
  <c r="O32" i="59"/>
  <c r="Q49" i="59"/>
  <c r="C304" i="69"/>
  <c r="H384" i="71"/>
  <c r="Q342" i="67"/>
  <c r="D143" i="44"/>
  <c r="D148" i="48"/>
  <c r="K148" i="50"/>
  <c r="K143" i="50" s="1"/>
  <c r="K143" i="47"/>
  <c r="Q222" i="69"/>
  <c r="F386" i="64"/>
  <c r="Q51" i="60"/>
  <c r="P354" i="71"/>
  <c r="P280" i="71"/>
  <c r="B17" i="64"/>
  <c r="B20" i="50"/>
  <c r="B20" i="49"/>
  <c r="B14" i="65"/>
  <c r="B38" i="49"/>
  <c r="B36" i="49"/>
  <c r="B37" i="49"/>
  <c r="B14" i="67"/>
  <c r="B76" i="49"/>
  <c r="B75" i="49"/>
  <c r="B76" i="48"/>
  <c r="B14" i="68"/>
  <c r="B93" i="50"/>
  <c r="B94" i="49"/>
  <c r="B95" i="49"/>
  <c r="B94" i="50"/>
  <c r="B16" i="69"/>
  <c r="B121" i="50"/>
  <c r="B121" i="48"/>
  <c r="B121" i="49"/>
  <c r="B16" i="71"/>
  <c r="B158" i="48"/>
  <c r="B158" i="50"/>
  <c r="B158" i="49"/>
  <c r="B16" i="72"/>
  <c r="B176" i="49"/>
  <c r="B176" i="48"/>
  <c r="B176" i="50"/>
  <c r="Q5" i="38"/>
  <c r="Q7" i="64" s="1"/>
  <c r="Q5" i="64"/>
  <c r="Q247" i="64" s="1"/>
  <c r="Q6" i="49"/>
  <c r="Q5" i="49"/>
  <c r="Q8" i="49"/>
  <c r="Q5" i="50"/>
  <c r="Q9" i="50"/>
  <c r="F11" i="64"/>
  <c r="F196" i="64" s="1"/>
  <c r="F10" i="49"/>
  <c r="F10" i="50"/>
  <c r="G12" i="64"/>
  <c r="G11" i="49"/>
  <c r="G11" i="50"/>
  <c r="D13" i="64"/>
  <c r="D14" i="49"/>
  <c r="D13" i="50"/>
  <c r="D13" i="49"/>
  <c r="D12" i="49"/>
  <c r="P13" i="64"/>
  <c r="P13" i="49"/>
  <c r="P14" i="49"/>
  <c r="P13" i="50"/>
  <c r="Q14" i="64"/>
  <c r="Q222" i="64" s="1"/>
  <c r="Q15" i="49"/>
  <c r="N15" i="64"/>
  <c r="N204" i="64" s="1"/>
  <c r="N17" i="49"/>
  <c r="N18" i="49"/>
  <c r="N16" i="49"/>
  <c r="O17" i="64"/>
  <c r="O20" i="49"/>
  <c r="O20" i="50"/>
  <c r="L18" i="64"/>
  <c r="L21" i="50"/>
  <c r="L21" i="49"/>
  <c r="E19" i="64"/>
  <c r="E22" i="49"/>
  <c r="M19" i="64"/>
  <c r="M22" i="49"/>
  <c r="J26" i="38"/>
  <c r="J7" i="65" s="1"/>
  <c r="J5" i="65"/>
  <c r="J174" i="65" s="1"/>
  <c r="J29" i="49"/>
  <c r="J26" i="49"/>
  <c r="J27" i="49"/>
  <c r="J26" i="50"/>
  <c r="J30" i="49"/>
  <c r="J29" i="48"/>
  <c r="H11" i="65"/>
  <c r="H31" i="49"/>
  <c r="H31" i="50"/>
  <c r="M12" i="65"/>
  <c r="M32" i="49"/>
  <c r="M33" i="49"/>
  <c r="M34" i="49"/>
  <c r="M33" i="50"/>
  <c r="M34" i="48"/>
  <c r="J13" i="65"/>
  <c r="J180" i="65" s="1"/>
  <c r="J35" i="49"/>
  <c r="J35" i="48"/>
  <c r="K14" i="65"/>
  <c r="K37" i="49"/>
  <c r="K38" i="49"/>
  <c r="K37" i="48"/>
  <c r="D16" i="65"/>
  <c r="D40" i="49"/>
  <c r="D40" i="50"/>
  <c r="P16" i="65"/>
  <c r="P185" i="65" s="1"/>
  <c r="P40" i="50"/>
  <c r="P40" i="49"/>
  <c r="M17" i="65"/>
  <c r="M41" i="49"/>
  <c r="N45" i="38"/>
  <c r="N7" i="66" s="1"/>
  <c r="N5" i="66"/>
  <c r="N222" i="66" s="1"/>
  <c r="N48" i="49"/>
  <c r="N45" i="49"/>
  <c r="N45" i="50"/>
  <c r="N58" i="49"/>
  <c r="N46" i="49"/>
  <c r="N48" i="48"/>
  <c r="N49" i="49"/>
  <c r="N46" i="48"/>
  <c r="H11" i="66"/>
  <c r="H50" i="49"/>
  <c r="H50" i="50"/>
  <c r="I12" i="66"/>
  <c r="I52" i="49"/>
  <c r="I52" i="50"/>
  <c r="I53" i="49"/>
  <c r="I53" i="48"/>
  <c r="N13" i="66"/>
  <c r="N54" i="49"/>
  <c r="N54" i="48"/>
  <c r="G14" i="66"/>
  <c r="G183" i="66" s="1"/>
  <c r="G57" i="49"/>
  <c r="G55" i="49"/>
  <c r="G56" i="49"/>
  <c r="G56" i="48"/>
  <c r="D16" i="66"/>
  <c r="D59" i="50"/>
  <c r="D59" i="49"/>
  <c r="P16" i="66"/>
  <c r="P185" i="66" s="1"/>
  <c r="P59" i="49"/>
  <c r="P59" i="50"/>
  <c r="M17" i="66"/>
  <c r="M60" i="49"/>
  <c r="N64" i="38"/>
  <c r="N7" i="67" s="1"/>
  <c r="N5" i="67"/>
  <c r="N174" i="67" s="1"/>
  <c r="N67" i="49"/>
  <c r="N64" i="49"/>
  <c r="N65" i="49"/>
  <c r="N64" i="50"/>
  <c r="N64" i="48"/>
  <c r="N65" i="48"/>
  <c r="P11" i="67"/>
  <c r="P69" i="50"/>
  <c r="P69" i="49"/>
  <c r="P69" i="48"/>
  <c r="Q12" i="67"/>
  <c r="Q179" i="67" s="1"/>
  <c r="Q72" i="49"/>
  <c r="Q71" i="50"/>
  <c r="Q71" i="49"/>
  <c r="Q71" i="48"/>
  <c r="Q70" i="49"/>
  <c r="N13" i="67"/>
  <c r="N73" i="49"/>
  <c r="O14" i="67"/>
  <c r="O200" i="67" s="1"/>
  <c r="O76" i="49"/>
  <c r="O75" i="49"/>
  <c r="F83" i="38"/>
  <c r="F7" i="68" s="1"/>
  <c r="F209" i="68" s="1"/>
  <c r="F5" i="68"/>
  <c r="F236" i="68" s="1"/>
  <c r="F86" i="49"/>
  <c r="F100" i="49"/>
  <c r="F83" i="49"/>
  <c r="F83" i="50"/>
  <c r="F84" i="49"/>
  <c r="F84" i="48"/>
  <c r="N9" i="68"/>
  <c r="O11" i="68"/>
  <c r="O88" i="49"/>
  <c r="O88" i="50"/>
  <c r="L12" i="68"/>
  <c r="L217" i="68" s="1"/>
  <c r="L90" i="50"/>
  <c r="L90" i="49"/>
  <c r="L91" i="49"/>
  <c r="L89" i="50"/>
  <c r="Q13" i="68"/>
  <c r="Q92" i="49"/>
  <c r="Q92" i="50"/>
  <c r="N14" i="68"/>
  <c r="N95" i="49"/>
  <c r="N93" i="50"/>
  <c r="N94" i="49"/>
  <c r="N94" i="50"/>
  <c r="N95" i="48"/>
  <c r="G15" i="68"/>
  <c r="G96" i="49"/>
  <c r="H16" i="68"/>
  <c r="H225" i="68" s="1"/>
  <c r="H99" i="49"/>
  <c r="H98" i="49"/>
  <c r="H98" i="48"/>
  <c r="H99" i="48"/>
  <c r="E18" i="68"/>
  <c r="E251" i="68" s="1"/>
  <c r="E101" i="49"/>
  <c r="E101" i="48"/>
  <c r="Q18" i="68"/>
  <c r="Q101" i="49"/>
  <c r="Q101" i="48"/>
  <c r="N19" i="68"/>
  <c r="N228" i="68" s="1"/>
  <c r="N102" i="49"/>
  <c r="N102" i="50"/>
  <c r="N102" i="48"/>
  <c r="K20" i="68"/>
  <c r="K103" i="49"/>
  <c r="K103" i="48"/>
  <c r="H107" i="38"/>
  <c r="H5" i="69"/>
  <c r="H120" i="50"/>
  <c r="H107" i="49"/>
  <c r="H108" i="48"/>
  <c r="H107" i="48"/>
  <c r="H110" i="49"/>
  <c r="H110" i="48"/>
  <c r="H108" i="49"/>
  <c r="H120" i="49"/>
  <c r="O12" i="69"/>
  <c r="L116" i="39"/>
  <c r="L13" i="69"/>
  <c r="L116" i="48"/>
  <c r="L116" i="49"/>
  <c r="E14" i="69"/>
  <c r="E117" i="49"/>
  <c r="E118" i="48"/>
  <c r="E118" i="49"/>
  <c r="E119" i="49"/>
  <c r="E119" i="48"/>
  <c r="Q14" i="69"/>
  <c r="Q118" i="48"/>
  <c r="Q119" i="49"/>
  <c r="Q117" i="49"/>
  <c r="Q119" i="48"/>
  <c r="Q118" i="49"/>
  <c r="Q117" i="48"/>
  <c r="N16" i="69"/>
  <c r="N121" i="48"/>
  <c r="N121" i="49"/>
  <c r="N121" i="50"/>
  <c r="K122" i="39"/>
  <c r="K17" i="69"/>
  <c r="K122" i="48"/>
  <c r="K122" i="49"/>
  <c r="L126" i="38"/>
  <c r="L5" i="70"/>
  <c r="L222" i="70" s="1"/>
  <c r="L129" i="49"/>
  <c r="L129" i="48"/>
  <c r="L126" i="49"/>
  <c r="L127" i="48"/>
  <c r="L126" i="48"/>
  <c r="L127" i="49"/>
  <c r="I9" i="70"/>
  <c r="J11" i="70"/>
  <c r="J131" i="48"/>
  <c r="J131" i="49"/>
  <c r="C12" i="70"/>
  <c r="C133" i="49"/>
  <c r="C134" i="48"/>
  <c r="C132" i="49"/>
  <c r="C133" i="48"/>
  <c r="C134" i="49"/>
  <c r="O12" i="70"/>
  <c r="O134" i="49"/>
  <c r="O134" i="48"/>
  <c r="O133" i="48"/>
  <c r="O133" i="49"/>
  <c r="O132" i="49"/>
  <c r="L13" i="70"/>
  <c r="L135" i="49"/>
  <c r="L135" i="48"/>
  <c r="I14" i="70"/>
  <c r="I137" i="48"/>
  <c r="I138" i="48"/>
  <c r="I137" i="49"/>
  <c r="I138" i="49"/>
  <c r="I136" i="49"/>
  <c r="J16" i="70"/>
  <c r="J140" i="48"/>
  <c r="J140" i="50"/>
  <c r="J140" i="49"/>
  <c r="G17" i="70"/>
  <c r="G141" i="49"/>
  <c r="G141" i="48"/>
  <c r="K17" i="70"/>
  <c r="K141" i="49"/>
  <c r="K141" i="48"/>
  <c r="H145" i="38"/>
  <c r="H7" i="71" s="1"/>
  <c r="H5" i="71"/>
  <c r="H147" i="49"/>
  <c r="H145" i="48"/>
  <c r="H145" i="49"/>
  <c r="H147" i="48"/>
  <c r="F11" i="71"/>
  <c r="F149" i="48"/>
  <c r="F149" i="50"/>
  <c r="F149" i="49"/>
  <c r="C12" i="71"/>
  <c r="C151" i="49"/>
  <c r="C152" i="48"/>
  <c r="C151" i="50"/>
  <c r="C152" i="49"/>
  <c r="C151" i="48"/>
  <c r="O12" i="71"/>
  <c r="O152" i="48"/>
  <c r="O151" i="50"/>
  <c r="O151" i="48"/>
  <c r="O152" i="49"/>
  <c r="O151" i="49"/>
  <c r="O150" i="50"/>
  <c r="P13" i="71"/>
  <c r="P153" i="48"/>
  <c r="P153" i="49"/>
  <c r="M14" i="71"/>
  <c r="M155" i="48"/>
  <c r="M155" i="49"/>
  <c r="M156" i="49"/>
  <c r="M156" i="48"/>
  <c r="J16" i="71"/>
  <c r="J158" i="48"/>
  <c r="J158" i="49"/>
  <c r="J158" i="50"/>
  <c r="G17" i="71"/>
  <c r="G159" i="48"/>
  <c r="G159" i="49"/>
  <c r="O17" i="71"/>
  <c r="O159" i="48"/>
  <c r="O159" i="49"/>
  <c r="P163" i="38"/>
  <c r="P5" i="72"/>
  <c r="P165" i="48"/>
  <c r="P175" i="50"/>
  <c r="P163" i="48"/>
  <c r="P163" i="49"/>
  <c r="P165" i="49"/>
  <c r="P166" i="48"/>
  <c r="M9" i="72"/>
  <c r="F167" i="39"/>
  <c r="F11" i="72"/>
  <c r="F167" i="49"/>
  <c r="F167" i="48"/>
  <c r="F167" i="50"/>
  <c r="C12" i="72"/>
  <c r="C170" i="48"/>
  <c r="C168" i="49"/>
  <c r="C169" i="49"/>
  <c r="C170" i="49"/>
  <c r="C169" i="50"/>
  <c r="C169" i="48"/>
  <c r="K12" i="72"/>
  <c r="K170" i="49"/>
  <c r="K168" i="49"/>
  <c r="K169" i="50"/>
  <c r="K169" i="49"/>
  <c r="K169" i="48"/>
  <c r="K170" i="48"/>
  <c r="K168" i="50"/>
  <c r="L13" i="72"/>
  <c r="L171" i="49"/>
  <c r="L171" i="48"/>
  <c r="I14" i="72"/>
  <c r="I174" i="48"/>
  <c r="I173" i="48"/>
  <c r="I173" i="49"/>
  <c r="I172" i="49"/>
  <c r="I174" i="49"/>
  <c r="J16" i="72"/>
  <c r="J176" i="48"/>
  <c r="J176" i="49"/>
  <c r="J176" i="50"/>
  <c r="G17" i="72"/>
  <c r="G177" i="48"/>
  <c r="G177" i="49"/>
  <c r="C63" i="64"/>
  <c r="C18" i="59"/>
  <c r="C17" i="59"/>
  <c r="C17" i="58"/>
  <c r="C18" i="58"/>
  <c r="C53" i="66"/>
  <c r="C50" i="58"/>
  <c r="C50" i="60"/>
  <c r="C50" i="59"/>
  <c r="C58" i="69"/>
  <c r="C395" i="69" s="1"/>
  <c r="C120" i="59"/>
  <c r="C120" i="58"/>
  <c r="C49" i="65"/>
  <c r="C26" i="59"/>
  <c r="C27" i="59"/>
  <c r="C26" i="58"/>
  <c r="C26" i="60"/>
  <c r="C27" i="58"/>
  <c r="H55" i="64"/>
  <c r="H6" i="59"/>
  <c r="H6" i="58"/>
  <c r="H5" i="60"/>
  <c r="H5" i="58"/>
  <c r="H5" i="59"/>
  <c r="F57" i="64"/>
  <c r="F8" i="59"/>
  <c r="F8" i="58"/>
  <c r="H59" i="64"/>
  <c r="H9" i="60"/>
  <c r="H10" i="58"/>
  <c r="H10" i="60"/>
  <c r="H10" i="59"/>
  <c r="H9" i="59"/>
  <c r="D61" i="64"/>
  <c r="D13" i="58"/>
  <c r="D13" i="59"/>
  <c r="D13" i="60"/>
  <c r="D14" i="58"/>
  <c r="D14" i="59"/>
  <c r="D12" i="58"/>
  <c r="L61" i="64"/>
  <c r="L452" i="64" s="1"/>
  <c r="L13" i="58"/>
  <c r="L14" i="58"/>
  <c r="L13" i="60"/>
  <c r="L14" i="59"/>
  <c r="L13" i="59"/>
  <c r="L12" i="60"/>
  <c r="L12" i="58"/>
  <c r="J62" i="64"/>
  <c r="J15" i="59"/>
  <c r="J15" i="58"/>
  <c r="L63" i="64"/>
  <c r="L17" i="58"/>
  <c r="L17" i="59"/>
  <c r="L18" i="58"/>
  <c r="L18" i="59"/>
  <c r="J65" i="64"/>
  <c r="J20" i="59"/>
  <c r="J20" i="58"/>
  <c r="J19" i="60"/>
  <c r="J19" i="58"/>
  <c r="J19" i="59"/>
  <c r="J20" i="60"/>
  <c r="P66" i="64"/>
  <c r="P21" i="59"/>
  <c r="P21" i="58"/>
  <c r="P21" i="60"/>
  <c r="N67" i="64"/>
  <c r="N22" i="59"/>
  <c r="N22" i="58"/>
  <c r="L49" i="65"/>
  <c r="L26" i="59"/>
  <c r="L26" i="58"/>
  <c r="L27" i="58"/>
  <c r="L26" i="60"/>
  <c r="L27" i="59"/>
  <c r="J51" i="65"/>
  <c r="J29" i="59"/>
  <c r="J29" i="58"/>
  <c r="L53" i="65"/>
  <c r="L31" i="60"/>
  <c r="L31" i="58"/>
  <c r="L31" i="59"/>
  <c r="J54" i="65"/>
  <c r="J33" i="58"/>
  <c r="J34" i="59"/>
  <c r="J33" i="60"/>
  <c r="J33" i="59"/>
  <c r="J34" i="58"/>
  <c r="J32" i="60"/>
  <c r="N54" i="65"/>
  <c r="N33" i="58"/>
  <c r="N32" i="59"/>
  <c r="N34" i="59"/>
  <c r="N34" i="58"/>
  <c r="N32" i="60"/>
  <c r="N33" i="59"/>
  <c r="N33" i="60"/>
  <c r="L55" i="65"/>
  <c r="L35" i="59"/>
  <c r="L35" i="58"/>
  <c r="J56" i="65"/>
  <c r="J37" i="59"/>
  <c r="J37" i="58"/>
  <c r="J36" i="59"/>
  <c r="J38" i="59"/>
  <c r="J38" i="58"/>
  <c r="J36" i="58"/>
  <c r="H58" i="65"/>
  <c r="H40" i="58"/>
  <c r="H40" i="59"/>
  <c r="H39" i="59"/>
  <c r="H39" i="60"/>
  <c r="H39" i="58"/>
  <c r="H40" i="60"/>
  <c r="P58" i="65"/>
  <c r="P40" i="59"/>
  <c r="P40" i="58"/>
  <c r="P40" i="60"/>
  <c r="P39" i="60"/>
  <c r="P39" i="59"/>
  <c r="P39" i="58"/>
  <c r="J59" i="65"/>
  <c r="J41" i="58"/>
  <c r="J41" i="59"/>
  <c r="L49" i="66"/>
  <c r="L46" i="59"/>
  <c r="L46" i="58"/>
  <c r="L45" i="58"/>
  <c r="L45" i="60"/>
  <c r="L45" i="59"/>
  <c r="J51" i="66"/>
  <c r="J48" i="59"/>
  <c r="J48" i="58"/>
  <c r="H53" i="66"/>
  <c r="H50" i="59"/>
  <c r="H50" i="58"/>
  <c r="H50" i="60"/>
  <c r="H49" i="58"/>
  <c r="H49" i="60"/>
  <c r="P53" i="66"/>
  <c r="P50" i="58"/>
  <c r="P50" i="59"/>
  <c r="P49" i="58"/>
  <c r="P50" i="60"/>
  <c r="P49" i="59"/>
  <c r="P49" i="60"/>
  <c r="D55" i="66"/>
  <c r="D54" i="59"/>
  <c r="D54" i="58"/>
  <c r="L55" i="66"/>
  <c r="L54" i="58"/>
  <c r="L54" i="59"/>
  <c r="J56" i="66"/>
  <c r="J392" i="66" s="1"/>
  <c r="J57" i="59"/>
  <c r="J55" i="58"/>
  <c r="J57" i="58"/>
  <c r="J55" i="59"/>
  <c r="J56" i="59"/>
  <c r="J56" i="58"/>
  <c r="L58" i="66"/>
  <c r="L58" i="58"/>
  <c r="L59" i="59"/>
  <c r="L58" i="59"/>
  <c r="L58" i="60"/>
  <c r="L59" i="60"/>
  <c r="L59" i="58"/>
  <c r="J59" i="66"/>
  <c r="J60" i="59"/>
  <c r="J60" i="58"/>
  <c r="L49" i="67"/>
  <c r="L65" i="59"/>
  <c r="L65" i="58"/>
  <c r="L64" i="60"/>
  <c r="L64" i="58"/>
  <c r="L64" i="59"/>
  <c r="F51" i="67"/>
  <c r="F67" i="59"/>
  <c r="F67" i="58"/>
  <c r="D53" i="67"/>
  <c r="D69" i="58"/>
  <c r="D69" i="59"/>
  <c r="D69" i="60"/>
  <c r="D68" i="58"/>
  <c r="D68" i="59"/>
  <c r="L53" i="67"/>
  <c r="L69" i="59"/>
  <c r="L69" i="58"/>
  <c r="L69" i="60"/>
  <c r="L68" i="60"/>
  <c r="J54" i="67"/>
  <c r="J72" i="58"/>
  <c r="J72" i="59"/>
  <c r="J71" i="58"/>
  <c r="J71" i="60"/>
  <c r="J71" i="59"/>
  <c r="J70" i="59"/>
  <c r="J70" i="60"/>
  <c r="L55" i="67"/>
  <c r="L73" i="58"/>
  <c r="L73" i="59"/>
  <c r="F56" i="67"/>
  <c r="F392" i="67" s="1"/>
  <c r="F76" i="59"/>
  <c r="F76" i="58"/>
  <c r="F75" i="58"/>
  <c r="F75" i="59"/>
  <c r="F74" i="58"/>
  <c r="H58" i="67"/>
  <c r="H77" i="59"/>
  <c r="H77" i="58"/>
  <c r="H78" i="59"/>
  <c r="H78" i="58"/>
  <c r="H77" i="60"/>
  <c r="H78" i="60"/>
  <c r="F59" i="67"/>
  <c r="F79" i="58"/>
  <c r="F79" i="59"/>
  <c r="J59" i="67"/>
  <c r="J79" i="59"/>
  <c r="J79" i="58"/>
  <c r="L58" i="68"/>
  <c r="L83" i="58"/>
  <c r="L83" i="59"/>
  <c r="L84" i="58"/>
  <c r="L84" i="59"/>
  <c r="L83" i="60"/>
  <c r="F60" i="68"/>
  <c r="F86" i="59"/>
  <c r="F86" i="58"/>
  <c r="H62" i="68"/>
  <c r="H87" i="60"/>
  <c r="H88" i="60"/>
  <c r="H88" i="58"/>
  <c r="H88" i="59"/>
  <c r="J63" i="68"/>
  <c r="J90" i="59"/>
  <c r="J90" i="58"/>
  <c r="J90" i="60"/>
  <c r="J91" i="59"/>
  <c r="J89" i="59"/>
  <c r="J91" i="58"/>
  <c r="P64" i="68"/>
  <c r="P92" i="59"/>
  <c r="P92" i="60"/>
  <c r="P92" i="58"/>
  <c r="N65" i="68"/>
  <c r="N485" i="68" s="1"/>
  <c r="N94" i="58"/>
  <c r="N95" i="59"/>
  <c r="N94" i="59"/>
  <c r="N94" i="60"/>
  <c r="N95" i="58"/>
  <c r="H66" i="68"/>
  <c r="H96" i="58"/>
  <c r="H96" i="59"/>
  <c r="J67" i="68"/>
  <c r="J98" i="58"/>
  <c r="J99" i="59"/>
  <c r="J99" i="58"/>
  <c r="J98" i="59"/>
  <c r="L69" i="68"/>
  <c r="L492" i="68" s="1"/>
  <c r="L101" i="58"/>
  <c r="L100" i="59"/>
  <c r="L101" i="59"/>
  <c r="L100" i="58"/>
  <c r="J49" i="69"/>
  <c r="J108" i="58"/>
  <c r="J108" i="59"/>
  <c r="J107" i="58"/>
  <c r="J107" i="59"/>
  <c r="H51" i="69"/>
  <c r="H110" i="58"/>
  <c r="H110" i="59"/>
  <c r="F53" i="69"/>
  <c r="F111" i="58"/>
  <c r="J53" i="69"/>
  <c r="J111" i="59"/>
  <c r="J55" i="69"/>
  <c r="J116" i="59"/>
  <c r="J116" i="58"/>
  <c r="H56" i="69"/>
  <c r="H118" i="58"/>
  <c r="H119" i="59"/>
  <c r="H119" i="58"/>
  <c r="H118" i="59"/>
  <c r="H117" i="59"/>
  <c r="L56" i="69"/>
  <c r="L373" i="69" s="1"/>
  <c r="L118" i="58"/>
  <c r="L118" i="59"/>
  <c r="L119" i="58"/>
  <c r="L119" i="59"/>
  <c r="L117" i="58"/>
  <c r="F58" i="69"/>
  <c r="F120" i="59"/>
  <c r="F120" i="58"/>
  <c r="D59" i="69"/>
  <c r="D122" i="58"/>
  <c r="D122" i="59"/>
  <c r="P59" i="69"/>
  <c r="P122" i="58"/>
  <c r="P122" i="59"/>
  <c r="J49" i="70"/>
  <c r="J127" i="58"/>
  <c r="J126" i="58"/>
  <c r="J127" i="59"/>
  <c r="J126" i="59"/>
  <c r="H51" i="70"/>
  <c r="H129" i="58"/>
  <c r="H129" i="59"/>
  <c r="F53" i="70"/>
  <c r="F131" i="59"/>
  <c r="F131" i="58"/>
  <c r="F130" i="59"/>
  <c r="D54" i="70"/>
  <c r="D133" i="58"/>
  <c r="D134" i="59"/>
  <c r="D134" i="58"/>
  <c r="D132" i="59"/>
  <c r="D133" i="59"/>
  <c r="P54" i="70"/>
  <c r="P133" i="58"/>
  <c r="P134" i="59"/>
  <c r="P132" i="58"/>
  <c r="P134" i="58"/>
  <c r="P133" i="59"/>
  <c r="N55" i="70"/>
  <c r="N135" i="58"/>
  <c r="N135" i="59"/>
  <c r="P56" i="70"/>
  <c r="P137" i="59"/>
  <c r="P137" i="58"/>
  <c r="P138" i="58"/>
  <c r="P138" i="59"/>
  <c r="P136" i="59"/>
  <c r="N58" i="70"/>
  <c r="N139" i="59"/>
  <c r="N139" i="58"/>
  <c r="L59" i="70"/>
  <c r="L141" i="58"/>
  <c r="L141" i="59"/>
  <c r="F49" i="71"/>
  <c r="F145" i="59"/>
  <c r="F145" i="58"/>
  <c r="H51" i="71"/>
  <c r="H147" i="58"/>
  <c r="H147" i="59"/>
  <c r="J55" i="71"/>
  <c r="J153" i="58"/>
  <c r="J153" i="59"/>
  <c r="L56" i="71"/>
  <c r="L358" i="71" s="1"/>
  <c r="L155" i="58"/>
  <c r="L155" i="59"/>
  <c r="L156" i="59"/>
  <c r="L156" i="58"/>
  <c r="J58" i="71"/>
  <c r="J157" i="59"/>
  <c r="J157" i="58"/>
  <c r="D59" i="71"/>
  <c r="D159" i="59"/>
  <c r="D159" i="58"/>
  <c r="J49" i="72"/>
  <c r="J163" i="58"/>
  <c r="J163" i="59"/>
  <c r="H51" i="72"/>
  <c r="H165" i="59"/>
  <c r="H165" i="58"/>
  <c r="F53" i="72"/>
  <c r="F166" i="59"/>
  <c r="N53" i="72"/>
  <c r="N166" i="59"/>
  <c r="J55" i="72"/>
  <c r="J171" i="58"/>
  <c r="J171" i="59"/>
  <c r="H56" i="72"/>
  <c r="H376" i="72" s="1"/>
  <c r="H174" i="59"/>
  <c r="H174" i="58"/>
  <c r="H173" i="59"/>
  <c r="H173" i="58"/>
  <c r="N58" i="72"/>
  <c r="N175" i="58"/>
  <c r="N175" i="59"/>
  <c r="L59" i="72"/>
  <c r="L177" i="58"/>
  <c r="L177" i="59"/>
  <c r="J16" i="48"/>
  <c r="C36" i="48"/>
  <c r="Q70" i="48"/>
  <c r="K74" i="48"/>
  <c r="M51" i="48"/>
  <c r="J39" i="48"/>
  <c r="F100" i="48"/>
  <c r="L89" i="48"/>
  <c r="J93" i="48"/>
  <c r="L62" i="47"/>
  <c r="L68" i="50"/>
  <c r="C329" i="66"/>
  <c r="F30" i="59"/>
  <c r="P68" i="60"/>
  <c r="L98" i="72"/>
  <c r="L93" i="72" s="1"/>
  <c r="H126" i="64"/>
  <c r="G146" i="69"/>
  <c r="H143" i="70"/>
  <c r="Q136" i="72"/>
  <c r="J247" i="64"/>
  <c r="F211" i="66"/>
  <c r="H208" i="70"/>
  <c r="G148" i="50"/>
  <c r="G143" i="50" s="1"/>
  <c r="G143" i="47"/>
  <c r="O36" i="49"/>
  <c r="I118" i="66"/>
  <c r="N112" i="69"/>
  <c r="Q143" i="71"/>
  <c r="E32" i="50"/>
  <c r="K222" i="65"/>
  <c r="O156" i="64"/>
  <c r="O132" i="64"/>
  <c r="M136" i="71"/>
  <c r="P175" i="49"/>
  <c r="N219" i="70"/>
  <c r="N156" i="70"/>
  <c r="N213" i="70" s="1"/>
  <c r="I338" i="70"/>
  <c r="J348" i="67"/>
  <c r="D12" i="59"/>
  <c r="J9" i="60"/>
  <c r="C390" i="71"/>
  <c r="C334" i="71"/>
  <c r="C388" i="71" s="1"/>
  <c r="O348" i="66"/>
  <c r="P161" i="60"/>
  <c r="O310" i="65"/>
  <c r="O304" i="65" s="1"/>
  <c r="O388" i="65"/>
  <c r="O331" i="65"/>
  <c r="D331" i="66"/>
  <c r="D310" i="66"/>
  <c r="H383" i="68"/>
  <c r="H377" i="68" s="1"/>
  <c r="H81" i="55"/>
  <c r="H130" i="59"/>
  <c r="N403" i="67"/>
  <c r="O372" i="64"/>
  <c r="D335" i="67"/>
  <c r="K331" i="70"/>
  <c r="K310" i="70"/>
  <c r="L386" i="64"/>
  <c r="H143" i="60"/>
  <c r="H329" i="67"/>
  <c r="N97" i="59"/>
  <c r="G293" i="72"/>
  <c r="F403" i="66"/>
  <c r="E386" i="71"/>
  <c r="N390" i="71"/>
  <c r="N334" i="71"/>
  <c r="N388" i="71" s="1"/>
  <c r="O81" i="57"/>
  <c r="O431" i="68"/>
  <c r="P148" i="50"/>
  <c r="L139" i="50"/>
  <c r="L130" i="48"/>
  <c r="H90" i="48"/>
  <c r="N86" i="48"/>
  <c r="M162" i="68"/>
  <c r="H183" i="67"/>
  <c r="N142" i="67"/>
  <c r="E141" i="67"/>
  <c r="K138" i="67"/>
  <c r="C138" i="67"/>
  <c r="F97" i="67"/>
  <c r="F135" i="67" s="1"/>
  <c r="P40" i="48"/>
  <c r="Q15" i="48"/>
  <c r="D109" i="64"/>
  <c r="D151" i="64" s="1"/>
  <c r="D152" i="64"/>
  <c r="D148" i="50"/>
  <c r="I92" i="48"/>
  <c r="D162" i="68"/>
  <c r="D108" i="67"/>
  <c r="D147" i="67"/>
  <c r="C101" i="67"/>
  <c r="F138" i="67"/>
  <c r="E97" i="67"/>
  <c r="E135" i="67" s="1"/>
  <c r="E136" i="67"/>
  <c r="D142" i="66"/>
  <c r="M138" i="66"/>
  <c r="H148" i="65"/>
  <c r="P142" i="65"/>
  <c r="J18" i="48"/>
  <c r="J150" i="64"/>
  <c r="E191" i="64"/>
  <c r="E106" i="64"/>
  <c r="E149" i="64"/>
  <c r="G180" i="68"/>
  <c r="O174" i="68"/>
  <c r="E123" i="68"/>
  <c r="E172" i="68"/>
  <c r="F119" i="68"/>
  <c r="F112" i="68"/>
  <c r="F161" i="68"/>
  <c r="J145" i="67"/>
  <c r="E176" i="67"/>
  <c r="F109" i="64"/>
  <c r="F151" i="64" s="1"/>
  <c r="F194" i="64"/>
  <c r="I118" i="67"/>
  <c r="I112" i="67" s="1"/>
  <c r="F143" i="69"/>
  <c r="C143" i="72"/>
  <c r="C335" i="69"/>
  <c r="Q19" i="49"/>
  <c r="I134" i="72"/>
  <c r="D140" i="71"/>
  <c r="Q32" i="50"/>
  <c r="N130" i="50"/>
  <c r="N124" i="47"/>
  <c r="K152" i="71"/>
  <c r="C166" i="50"/>
  <c r="C161" i="47"/>
  <c r="N211" i="69"/>
  <c r="I140" i="71"/>
  <c r="Q19" i="50"/>
  <c r="K338" i="65"/>
  <c r="Q358" i="71"/>
  <c r="J74" i="59"/>
  <c r="K375" i="64"/>
  <c r="E324" i="66"/>
  <c r="J384" i="71"/>
  <c r="P410" i="64"/>
  <c r="P323" i="64"/>
  <c r="L166" i="58"/>
  <c r="D329" i="70"/>
  <c r="G384" i="71"/>
  <c r="H148" i="59"/>
  <c r="I124" i="60"/>
  <c r="D338" i="70"/>
  <c r="Q384" i="71"/>
  <c r="H108" i="67"/>
  <c r="H147" i="67"/>
  <c r="H97" i="65"/>
  <c r="H135" i="65" s="1"/>
  <c r="N18" i="48"/>
  <c r="B159" i="64"/>
  <c r="E136" i="48"/>
  <c r="K180" i="68"/>
  <c r="J108" i="65"/>
  <c r="J147" i="65"/>
  <c r="L175" i="69"/>
  <c r="O98" i="72"/>
  <c r="O211" i="70"/>
  <c r="Q147" i="72"/>
  <c r="J111" i="49"/>
  <c r="J105" i="45"/>
  <c r="P148" i="49"/>
  <c r="P143" i="45"/>
  <c r="M136" i="72"/>
  <c r="H259" i="68"/>
  <c r="L208" i="70"/>
  <c r="C143" i="71"/>
  <c r="B111" i="71"/>
  <c r="B134" i="71"/>
  <c r="J93" i="49"/>
  <c r="D116" i="71"/>
  <c r="D111" i="71" s="1"/>
  <c r="E143" i="71"/>
  <c r="O130" i="72"/>
  <c r="H140" i="72"/>
  <c r="B204" i="72"/>
  <c r="N208" i="69"/>
  <c r="L130" i="72"/>
  <c r="J174" i="64"/>
  <c r="G280" i="72"/>
  <c r="G316" i="72" s="1"/>
  <c r="G285" i="65"/>
  <c r="F291" i="65"/>
  <c r="H105" i="60"/>
  <c r="E348" i="70"/>
  <c r="P298" i="72"/>
  <c r="P318" i="72"/>
  <c r="P372" i="72"/>
  <c r="E304" i="65"/>
  <c r="E324" i="65"/>
  <c r="J83" i="48"/>
  <c r="N94" i="67"/>
  <c r="N171" i="67"/>
  <c r="K141" i="65"/>
  <c r="D200" i="67"/>
  <c r="Q62" i="45"/>
  <c r="Q68" i="49"/>
  <c r="G235" i="64"/>
  <c r="L211" i="69"/>
  <c r="G331" i="66"/>
  <c r="Q314" i="72"/>
  <c r="H348" i="70"/>
  <c r="O342" i="66"/>
  <c r="F124" i="60"/>
  <c r="K43" i="47"/>
  <c r="M119" i="68"/>
  <c r="M216" i="68"/>
  <c r="M168" i="68"/>
  <c r="C66" i="48"/>
  <c r="F27" i="20"/>
  <c r="N27" i="20"/>
  <c r="B14" i="64"/>
  <c r="B15" i="49"/>
  <c r="B19" i="64"/>
  <c r="B22" i="49"/>
  <c r="B12" i="65"/>
  <c r="B32" i="49"/>
  <c r="B33" i="49"/>
  <c r="B33" i="50"/>
  <c r="B34" i="49"/>
  <c r="B33" i="48"/>
  <c r="B17" i="65"/>
  <c r="B186" i="65" s="1"/>
  <c r="B41" i="49"/>
  <c r="B12" i="66"/>
  <c r="B51" i="49"/>
  <c r="B53" i="49"/>
  <c r="B52" i="50"/>
  <c r="B52" i="49"/>
  <c r="B53" i="48"/>
  <c r="B17" i="66"/>
  <c r="B186" i="66" s="1"/>
  <c r="B60" i="49"/>
  <c r="B12" i="67"/>
  <c r="B215" i="67" s="1"/>
  <c r="B71" i="50"/>
  <c r="B72" i="49"/>
  <c r="B71" i="49"/>
  <c r="B71" i="48"/>
  <c r="B17" i="67"/>
  <c r="B79" i="49"/>
  <c r="B12" i="68"/>
  <c r="B91" i="49"/>
  <c r="B90" i="49"/>
  <c r="B89" i="49"/>
  <c r="B91" i="48"/>
  <c r="B16" i="68"/>
  <c r="B247" i="68" s="1"/>
  <c r="B99" i="49"/>
  <c r="B98" i="49"/>
  <c r="B107" i="38"/>
  <c r="B5" i="69"/>
  <c r="B222" i="69" s="1"/>
  <c r="B120" i="49"/>
  <c r="B108" i="48"/>
  <c r="B107" i="48"/>
  <c r="B110" i="49"/>
  <c r="B110" i="48"/>
  <c r="B107" i="49"/>
  <c r="B108" i="49"/>
  <c r="B111" i="49"/>
  <c r="B13" i="69"/>
  <c r="B116" i="48"/>
  <c r="B116" i="49"/>
  <c r="B126" i="38"/>
  <c r="B7" i="70" s="1"/>
  <c r="B5" i="70"/>
  <c r="B175" i="70" s="1"/>
  <c r="B129" i="49"/>
  <c r="B139" i="49"/>
  <c r="B129" i="48"/>
  <c r="B127" i="49"/>
  <c r="B126" i="48"/>
  <c r="B126" i="49"/>
  <c r="B127" i="48"/>
  <c r="B13" i="70"/>
  <c r="B135" i="49"/>
  <c r="B135" i="48"/>
  <c r="B145" i="38"/>
  <c r="B7" i="71" s="1"/>
  <c r="B5" i="71"/>
  <c r="B170" i="71" s="1"/>
  <c r="B145" i="49"/>
  <c r="B147" i="48"/>
  <c r="B147" i="49"/>
  <c r="B145" i="48"/>
  <c r="B157" i="50"/>
  <c r="B148" i="49"/>
  <c r="B148" i="50"/>
  <c r="B13" i="71"/>
  <c r="B153" i="49"/>
  <c r="B153" i="48"/>
  <c r="B163" i="38"/>
  <c r="B7" i="72" s="1"/>
  <c r="B5" i="72"/>
  <c r="B165" i="49"/>
  <c r="B175" i="49"/>
  <c r="B163" i="48"/>
  <c r="B165" i="48"/>
  <c r="B163" i="49"/>
  <c r="B166" i="48"/>
  <c r="B175" i="48"/>
  <c r="B166" i="50"/>
  <c r="B13" i="72"/>
  <c r="B171" i="49"/>
  <c r="B171" i="48"/>
  <c r="C5" i="38"/>
  <c r="C7" i="64" s="1"/>
  <c r="C191" i="64" s="1"/>
  <c r="C5" i="64"/>
  <c r="C247" i="64" s="1"/>
  <c r="C8" i="49"/>
  <c r="C19" i="50"/>
  <c r="C6" i="49"/>
  <c r="C5" i="49"/>
  <c r="C5" i="50"/>
  <c r="C9" i="50"/>
  <c r="G5" i="38"/>
  <c r="G7" i="64" s="1"/>
  <c r="G5" i="64"/>
  <c r="G237" i="64" s="1"/>
  <c r="G5" i="50"/>
  <c r="G6" i="49"/>
  <c r="G5" i="49"/>
  <c r="G8" i="49"/>
  <c r="K5" i="38"/>
  <c r="K7" i="64" s="1"/>
  <c r="K192" i="64" s="1"/>
  <c r="K5" i="64"/>
  <c r="K6" i="49"/>
  <c r="K8" i="49"/>
  <c r="K5" i="49"/>
  <c r="K5" i="50"/>
  <c r="K19" i="50"/>
  <c r="K9" i="49"/>
  <c r="O5" i="38"/>
  <c r="O5" i="64"/>
  <c r="O5" i="50"/>
  <c r="O19" i="50"/>
  <c r="O8" i="49"/>
  <c r="O5" i="49"/>
  <c r="O6" i="49"/>
  <c r="D11" i="64"/>
  <c r="D10" i="49"/>
  <c r="D10" i="50"/>
  <c r="H11" i="64"/>
  <c r="H10" i="50"/>
  <c r="H10" i="49"/>
  <c r="L11" i="64"/>
  <c r="L196" i="64" s="1"/>
  <c r="L10" i="49"/>
  <c r="L10" i="50"/>
  <c r="P11" i="64"/>
  <c r="P196" i="64" s="1"/>
  <c r="P10" i="50"/>
  <c r="P10" i="49"/>
  <c r="E12" i="64"/>
  <c r="E11" i="49"/>
  <c r="E11" i="50"/>
  <c r="I12" i="64"/>
  <c r="I11" i="50"/>
  <c r="I11" i="49"/>
  <c r="M12" i="64"/>
  <c r="M11" i="49"/>
  <c r="M11" i="50"/>
  <c r="Q12" i="64"/>
  <c r="Q11" i="50"/>
  <c r="Q11" i="49"/>
  <c r="F13" i="64"/>
  <c r="F219" i="64" s="1"/>
  <c r="F13" i="49"/>
  <c r="F13" i="50"/>
  <c r="F14" i="49"/>
  <c r="F12" i="50"/>
  <c r="J13" i="64"/>
  <c r="J13" i="49"/>
  <c r="J14" i="49"/>
  <c r="J13" i="50"/>
  <c r="J12" i="50"/>
  <c r="N13" i="64"/>
  <c r="N14" i="49"/>
  <c r="N13" i="49"/>
  <c r="N13" i="50"/>
  <c r="C14" i="64"/>
  <c r="C201" i="64" s="1"/>
  <c r="C15" i="49"/>
  <c r="G14" i="64"/>
  <c r="G15" i="49"/>
  <c r="K14" i="64"/>
  <c r="K201" i="64" s="1"/>
  <c r="K15" i="49"/>
  <c r="O14" i="64"/>
  <c r="O15" i="49"/>
  <c r="D15" i="64"/>
  <c r="D18" i="49"/>
  <c r="D17" i="49"/>
  <c r="H15" i="64"/>
  <c r="H204" i="64" s="1"/>
  <c r="H18" i="49"/>
  <c r="H17" i="49"/>
  <c r="L15" i="64"/>
  <c r="L204" i="64" s="1"/>
  <c r="L17" i="49"/>
  <c r="L18" i="49"/>
  <c r="P15" i="64"/>
  <c r="P18" i="49"/>
  <c r="P17" i="49"/>
  <c r="E17" i="64"/>
  <c r="E206" i="64" s="1"/>
  <c r="E20" i="49"/>
  <c r="E20" i="50"/>
  <c r="I17" i="64"/>
  <c r="I206" i="64" s="1"/>
  <c r="I20" i="50"/>
  <c r="I20" i="49"/>
  <c r="M17" i="64"/>
  <c r="M206" i="64" s="1"/>
  <c r="M20" i="50"/>
  <c r="M20" i="49"/>
  <c r="Q17" i="64"/>
  <c r="Q20" i="50"/>
  <c r="Q20" i="49"/>
  <c r="F18" i="64"/>
  <c r="F21" i="50"/>
  <c r="F21" i="49"/>
  <c r="J18" i="64"/>
  <c r="J207" i="64" s="1"/>
  <c r="J21" i="49"/>
  <c r="J21" i="50"/>
  <c r="N18" i="64"/>
  <c r="N207" i="64" s="1"/>
  <c r="N21" i="50"/>
  <c r="N21" i="49"/>
  <c r="C19" i="64"/>
  <c r="C22" i="49"/>
  <c r="G19" i="64"/>
  <c r="G22" i="49"/>
  <c r="K19" i="64"/>
  <c r="K22" i="49"/>
  <c r="O19" i="64"/>
  <c r="O208" i="64" s="1"/>
  <c r="O22" i="49"/>
  <c r="D26" i="38"/>
  <c r="D7" i="65" s="1"/>
  <c r="D5" i="65"/>
  <c r="D193" i="65" s="1"/>
  <c r="D29" i="49"/>
  <c r="D39" i="49"/>
  <c r="D26" i="50"/>
  <c r="D26" i="49"/>
  <c r="D27" i="49"/>
  <c r="H26" i="38"/>
  <c r="H5" i="65"/>
  <c r="H26" i="50"/>
  <c r="H26" i="49"/>
  <c r="H39" i="49"/>
  <c r="H27" i="49"/>
  <c r="H29" i="49"/>
  <c r="L26" i="38"/>
  <c r="L5" i="65"/>
  <c r="L26" i="50"/>
  <c r="L27" i="49"/>
  <c r="L29" i="49"/>
  <c r="L26" i="49"/>
  <c r="L39" i="49"/>
  <c r="P26" i="38"/>
  <c r="P7" i="65" s="1"/>
  <c r="P5" i="65"/>
  <c r="P29" i="49"/>
  <c r="P27" i="49"/>
  <c r="P26" i="50"/>
  <c r="P39" i="49"/>
  <c r="P26" i="49"/>
  <c r="F11" i="65"/>
  <c r="F31" i="49"/>
  <c r="F31" i="50"/>
  <c r="J11" i="65"/>
  <c r="J31" i="49"/>
  <c r="J31" i="50"/>
  <c r="N11" i="65"/>
  <c r="N31" i="49"/>
  <c r="N31" i="50"/>
  <c r="C12" i="65"/>
  <c r="C179" i="65" s="1"/>
  <c r="C33" i="49"/>
  <c r="C34" i="49"/>
  <c r="C32" i="49"/>
  <c r="C33" i="50"/>
  <c r="G12" i="65"/>
  <c r="G178" i="65" s="1"/>
  <c r="G33" i="50"/>
  <c r="G32" i="50"/>
  <c r="G33" i="49"/>
  <c r="G34" i="49"/>
  <c r="K12" i="65"/>
  <c r="K179" i="65" s="1"/>
  <c r="K33" i="50"/>
  <c r="K34" i="49"/>
  <c r="K33" i="49"/>
  <c r="K32" i="50"/>
  <c r="O12" i="65"/>
  <c r="O34" i="49"/>
  <c r="O32" i="50"/>
  <c r="O33" i="50"/>
  <c r="O33" i="49"/>
  <c r="D13" i="65"/>
  <c r="D35" i="49"/>
  <c r="H13" i="65"/>
  <c r="H180" i="65" s="1"/>
  <c r="H35" i="49"/>
  <c r="L13" i="65"/>
  <c r="L180" i="65" s="1"/>
  <c r="L35" i="49"/>
  <c r="P13" i="65"/>
  <c r="P180" i="65" s="1"/>
  <c r="P35" i="49"/>
  <c r="E14" i="65"/>
  <c r="E37" i="49"/>
  <c r="E36" i="49"/>
  <c r="E38" i="49"/>
  <c r="I14" i="65"/>
  <c r="I37" i="49"/>
  <c r="I38" i="49"/>
  <c r="I38" i="48"/>
  <c r="M14" i="65"/>
  <c r="M182" i="65" s="1"/>
  <c r="M36" i="49"/>
  <c r="M37" i="49"/>
  <c r="M38" i="49"/>
  <c r="Q14" i="65"/>
  <c r="Q37" i="49"/>
  <c r="Q38" i="49"/>
  <c r="F16" i="65"/>
  <c r="F185" i="65" s="1"/>
  <c r="F40" i="50"/>
  <c r="F40" i="49"/>
  <c r="J16" i="65"/>
  <c r="J185" i="65" s="1"/>
  <c r="J40" i="49"/>
  <c r="J40" i="50"/>
  <c r="N16" i="65"/>
  <c r="N40" i="50"/>
  <c r="N40" i="49"/>
  <c r="C17" i="65"/>
  <c r="C41" i="49"/>
  <c r="G17" i="65"/>
  <c r="G186" i="65" s="1"/>
  <c r="G41" i="49"/>
  <c r="K17" i="65"/>
  <c r="K41" i="49"/>
  <c r="O17" i="65"/>
  <c r="O186" i="65" s="1"/>
  <c r="O41" i="49"/>
  <c r="D45" i="38"/>
  <c r="D7" i="66" s="1"/>
  <c r="D172" i="66" s="1"/>
  <c r="D5" i="66"/>
  <c r="D174" i="66" s="1"/>
  <c r="D45" i="49"/>
  <c r="D46" i="49"/>
  <c r="D45" i="50"/>
  <c r="D58" i="50"/>
  <c r="D48" i="49"/>
  <c r="D45" i="48"/>
  <c r="D58" i="49"/>
  <c r="H45" i="38"/>
  <c r="H7" i="66" s="1"/>
  <c r="H172" i="66" s="1"/>
  <c r="H5" i="66"/>
  <c r="H46" i="49"/>
  <c r="H45" i="50"/>
  <c r="H58" i="50"/>
  <c r="H45" i="49"/>
  <c r="H48" i="49"/>
  <c r="L45" i="38"/>
  <c r="L5" i="66"/>
  <c r="L203" i="66" s="1"/>
  <c r="L45" i="49"/>
  <c r="L58" i="50"/>
  <c r="L48" i="49"/>
  <c r="L45" i="50"/>
  <c r="L46" i="49"/>
  <c r="P45" i="38"/>
  <c r="P7" i="66" s="1"/>
  <c r="P171" i="66" s="1"/>
  <c r="P5" i="66"/>
  <c r="P45" i="50"/>
  <c r="P46" i="49"/>
  <c r="P45" i="49"/>
  <c r="P58" i="50"/>
  <c r="P48" i="49"/>
  <c r="P45" i="48"/>
  <c r="F11" i="66"/>
  <c r="F50" i="49"/>
  <c r="F50" i="50"/>
  <c r="J11" i="66"/>
  <c r="J50" i="49"/>
  <c r="J50" i="50"/>
  <c r="N11" i="66"/>
  <c r="N176" i="66" s="1"/>
  <c r="N50" i="50"/>
  <c r="N50" i="49"/>
  <c r="C12" i="66"/>
  <c r="C53" i="49"/>
  <c r="C52" i="49"/>
  <c r="C52" i="50"/>
  <c r="C51" i="50"/>
  <c r="C51" i="49"/>
  <c r="G12" i="66"/>
  <c r="G52" i="50"/>
  <c r="G52" i="49"/>
  <c r="G53" i="49"/>
  <c r="G51" i="49"/>
  <c r="G51" i="50"/>
  <c r="K12" i="66"/>
  <c r="K53" i="49"/>
  <c r="K52" i="50"/>
  <c r="K52" i="49"/>
  <c r="O12" i="66"/>
  <c r="O53" i="49"/>
  <c r="O52" i="49"/>
  <c r="O52" i="50"/>
  <c r="D13" i="66"/>
  <c r="D180" i="66" s="1"/>
  <c r="D54" i="49"/>
  <c r="H13" i="66"/>
  <c r="H180" i="66" s="1"/>
  <c r="H54" i="49"/>
  <c r="L13" i="66"/>
  <c r="L180" i="66" s="1"/>
  <c r="L54" i="49"/>
  <c r="P13" i="66"/>
  <c r="P180" i="66" s="1"/>
  <c r="P54" i="49"/>
  <c r="E14" i="66"/>
  <c r="E57" i="49"/>
  <c r="E56" i="49"/>
  <c r="I14" i="66"/>
  <c r="I56" i="49"/>
  <c r="I57" i="49"/>
  <c r="I55" i="49"/>
  <c r="M14" i="66"/>
  <c r="M182" i="66" s="1"/>
  <c r="M56" i="49"/>
  <c r="M57" i="49"/>
  <c r="Q14" i="66"/>
  <c r="Q183" i="66" s="1"/>
  <c r="Q57" i="49"/>
  <c r="Q56" i="49"/>
  <c r="Q55" i="49"/>
  <c r="F16" i="66"/>
  <c r="F59" i="49"/>
  <c r="F59" i="50"/>
  <c r="J16" i="66"/>
  <c r="J185" i="66" s="1"/>
  <c r="J59" i="50"/>
  <c r="J59" i="49"/>
  <c r="N16" i="66"/>
  <c r="N185" i="66" s="1"/>
  <c r="N59" i="49"/>
  <c r="N59" i="50"/>
  <c r="C17" i="66"/>
  <c r="C186" i="66" s="1"/>
  <c r="C60" i="49"/>
  <c r="G17" i="66"/>
  <c r="G186" i="66" s="1"/>
  <c r="G60" i="49"/>
  <c r="K17" i="66"/>
  <c r="K60" i="49"/>
  <c r="O17" i="66"/>
  <c r="O186" i="66" s="1"/>
  <c r="O60" i="49"/>
  <c r="D64" i="38"/>
  <c r="D7" i="67" s="1"/>
  <c r="D171" i="67" s="1"/>
  <c r="D5" i="67"/>
  <c r="D67" i="49"/>
  <c r="D65" i="49"/>
  <c r="D64" i="49"/>
  <c r="D77" i="49"/>
  <c r="D64" i="50"/>
  <c r="H64" i="38"/>
  <c r="H7" i="67" s="1"/>
  <c r="H5" i="67"/>
  <c r="H222" i="67" s="1"/>
  <c r="H65" i="49"/>
  <c r="H64" i="50"/>
  <c r="H64" i="49"/>
  <c r="H67" i="49"/>
  <c r="H77" i="50"/>
  <c r="L64" i="38"/>
  <c r="L7" i="67" s="1"/>
  <c r="L5" i="67"/>
  <c r="L64" i="49"/>
  <c r="L67" i="49"/>
  <c r="L65" i="49"/>
  <c r="L77" i="49"/>
  <c r="L64" i="50"/>
  <c r="L68" i="49"/>
  <c r="P64" i="38"/>
  <c r="P7" i="67" s="1"/>
  <c r="P171" i="67" s="1"/>
  <c r="P5" i="67"/>
  <c r="P64" i="50"/>
  <c r="P67" i="49"/>
  <c r="P65" i="49"/>
  <c r="P64" i="49"/>
  <c r="P77" i="50"/>
  <c r="P68" i="49"/>
  <c r="F11" i="67"/>
  <c r="F176" i="67" s="1"/>
  <c r="F69" i="49"/>
  <c r="F69" i="50"/>
  <c r="J11" i="67"/>
  <c r="J176" i="67" s="1"/>
  <c r="J69" i="50"/>
  <c r="J69" i="49"/>
  <c r="N11" i="67"/>
  <c r="N69" i="50"/>
  <c r="N69" i="49"/>
  <c r="C12" i="67"/>
  <c r="C72" i="49"/>
  <c r="C71" i="50"/>
  <c r="C71" i="49"/>
  <c r="C70" i="50"/>
  <c r="G12" i="67"/>
  <c r="G178" i="67" s="1"/>
  <c r="G71" i="49"/>
  <c r="G71" i="50"/>
  <c r="G72" i="49"/>
  <c r="K12" i="67"/>
  <c r="K178" i="67" s="1"/>
  <c r="K72" i="49"/>
  <c r="K71" i="50"/>
  <c r="K71" i="49"/>
  <c r="O12" i="67"/>
  <c r="O71" i="49"/>
  <c r="O71" i="50"/>
  <c r="O72" i="49"/>
  <c r="D13" i="67"/>
  <c r="D199" i="67" s="1"/>
  <c r="D73" i="49"/>
  <c r="H13" i="67"/>
  <c r="H73" i="49"/>
  <c r="L13" i="67"/>
  <c r="L199" i="67" s="1"/>
  <c r="L73" i="49"/>
  <c r="P13" i="67"/>
  <c r="P73" i="49"/>
  <c r="E14" i="67"/>
  <c r="E74" i="49"/>
  <c r="E75" i="49"/>
  <c r="E76" i="49"/>
  <c r="E76" i="48"/>
  <c r="I14" i="67"/>
  <c r="I75" i="49"/>
  <c r="I76" i="49"/>
  <c r="I76" i="48"/>
  <c r="M14" i="67"/>
  <c r="M76" i="49"/>
  <c r="M75" i="49"/>
  <c r="M74" i="49"/>
  <c r="M76" i="48"/>
  <c r="Q14" i="67"/>
  <c r="Q75" i="49"/>
  <c r="Q76" i="49"/>
  <c r="Q76" i="48"/>
  <c r="F16" i="67"/>
  <c r="F78" i="49"/>
  <c r="F78" i="50"/>
  <c r="F78" i="48"/>
  <c r="J16" i="67"/>
  <c r="J78" i="49"/>
  <c r="J78" i="50"/>
  <c r="J78" i="48"/>
  <c r="N16" i="67"/>
  <c r="N185" i="67" s="1"/>
  <c r="N78" i="49"/>
  <c r="N78" i="50"/>
  <c r="N78" i="48"/>
  <c r="C17" i="67"/>
  <c r="C79" i="49"/>
  <c r="C79" i="48"/>
  <c r="G17" i="67"/>
  <c r="G186" i="67" s="1"/>
  <c r="G79" i="49"/>
  <c r="G79" i="48"/>
  <c r="K17" i="67"/>
  <c r="K186" i="67" s="1"/>
  <c r="K79" i="49"/>
  <c r="K79" i="48"/>
  <c r="O17" i="67"/>
  <c r="O186" i="67" s="1"/>
  <c r="O79" i="49"/>
  <c r="O79" i="48"/>
  <c r="D83" i="38"/>
  <c r="D7" i="68" s="1"/>
  <c r="D210" i="68" s="1"/>
  <c r="D5" i="68"/>
  <c r="D84" i="49"/>
  <c r="D86" i="49"/>
  <c r="D83" i="49"/>
  <c r="D83" i="50"/>
  <c r="H83" i="38"/>
  <c r="H7" i="68" s="1"/>
  <c r="H210" i="68" s="1"/>
  <c r="H5" i="68"/>
  <c r="H212" i="68" s="1"/>
  <c r="H83" i="50"/>
  <c r="H86" i="49"/>
  <c r="H83" i="49"/>
  <c r="H84" i="49"/>
  <c r="L5" i="68"/>
  <c r="L212" i="68" s="1"/>
  <c r="L86" i="49"/>
  <c r="L84" i="49"/>
  <c r="L83" i="49"/>
  <c r="L83" i="50"/>
  <c r="L86" i="48"/>
  <c r="P83" i="38"/>
  <c r="P7" i="68" s="1"/>
  <c r="P5" i="68"/>
  <c r="P86" i="49"/>
  <c r="P83" i="49"/>
  <c r="P83" i="50"/>
  <c r="P84" i="49"/>
  <c r="E11" i="68"/>
  <c r="E214" i="68" s="1"/>
  <c r="E88" i="50"/>
  <c r="E88" i="49"/>
  <c r="I11" i="68"/>
  <c r="I88" i="49"/>
  <c r="I88" i="50"/>
  <c r="I88" i="48"/>
  <c r="M11" i="68"/>
  <c r="M214" i="68" s="1"/>
  <c r="M88" i="49"/>
  <c r="M88" i="50"/>
  <c r="Q11" i="68"/>
  <c r="Q214" i="68" s="1"/>
  <c r="Q88" i="50"/>
  <c r="Q88" i="49"/>
  <c r="F12" i="68"/>
  <c r="F90" i="49"/>
  <c r="F89" i="49"/>
  <c r="F91" i="49"/>
  <c r="F90" i="50"/>
  <c r="F91" i="48"/>
  <c r="F89" i="50"/>
  <c r="J12" i="68"/>
  <c r="J91" i="49"/>
  <c r="J89" i="49"/>
  <c r="J90" i="50"/>
  <c r="J89" i="50"/>
  <c r="J90" i="49"/>
  <c r="J91" i="48"/>
  <c r="J90" i="48"/>
  <c r="N12" i="68"/>
  <c r="N89" i="49"/>
  <c r="N91" i="49"/>
  <c r="N89" i="50"/>
  <c r="N90" i="49"/>
  <c r="N90" i="50"/>
  <c r="N91" i="48"/>
  <c r="C13" i="68"/>
  <c r="C218" i="68" s="1"/>
  <c r="C92" i="49"/>
  <c r="C92" i="50"/>
  <c r="C92" i="48"/>
  <c r="G13" i="68"/>
  <c r="G92" i="49"/>
  <c r="G92" i="50"/>
  <c r="G92" i="48"/>
  <c r="K13" i="68"/>
  <c r="K92" i="50"/>
  <c r="K92" i="49"/>
  <c r="K92" i="48"/>
  <c r="O13" i="68"/>
  <c r="O218" i="68" s="1"/>
  <c r="O92" i="50"/>
  <c r="O92" i="49"/>
  <c r="O92" i="48"/>
  <c r="D14" i="68"/>
  <c r="D267" i="68" s="1"/>
  <c r="D95" i="49"/>
  <c r="D94" i="49"/>
  <c r="D94" i="50"/>
  <c r="D94" i="48"/>
  <c r="H14" i="68"/>
  <c r="H94" i="49"/>
  <c r="H94" i="50"/>
  <c r="H95" i="49"/>
  <c r="H93" i="50"/>
  <c r="H94" i="48"/>
  <c r="L14" i="68"/>
  <c r="L94" i="50"/>
  <c r="L94" i="49"/>
  <c r="L95" i="49"/>
  <c r="L94" i="48"/>
  <c r="L93" i="50"/>
  <c r="P14" i="68"/>
  <c r="P94" i="49"/>
  <c r="P95" i="49"/>
  <c r="P94" i="50"/>
  <c r="P94" i="48"/>
  <c r="P93" i="49"/>
  <c r="E15" i="68"/>
  <c r="E96" i="49"/>
  <c r="I15" i="68"/>
  <c r="I96" i="49"/>
  <c r="M15" i="68"/>
  <c r="M246" i="68" s="1"/>
  <c r="M96" i="49"/>
  <c r="Q15" i="68"/>
  <c r="Q96" i="49"/>
  <c r="F16" i="68"/>
  <c r="F225" i="68" s="1"/>
  <c r="F98" i="49"/>
  <c r="F99" i="49"/>
  <c r="J16" i="68"/>
  <c r="J224" i="68" s="1"/>
  <c r="J97" i="49"/>
  <c r="J99" i="49"/>
  <c r="J98" i="49"/>
  <c r="N16" i="68"/>
  <c r="N98" i="49"/>
  <c r="N99" i="49"/>
  <c r="N97" i="49"/>
  <c r="C18" i="68"/>
  <c r="C101" i="49"/>
  <c r="G18" i="68"/>
  <c r="G101" i="49"/>
  <c r="K18" i="68"/>
  <c r="K227" i="68" s="1"/>
  <c r="K101" i="49"/>
  <c r="O18" i="68"/>
  <c r="O227" i="68" s="1"/>
  <c r="O101" i="49"/>
  <c r="D19" i="68"/>
  <c r="D228" i="68" s="1"/>
  <c r="D102" i="50"/>
  <c r="D102" i="49"/>
  <c r="H19" i="68"/>
  <c r="H228" i="68" s="1"/>
  <c r="H102" i="50"/>
  <c r="H102" i="49"/>
  <c r="L19" i="68"/>
  <c r="L228" i="68" s="1"/>
  <c r="L102" i="49"/>
  <c r="L102" i="50"/>
  <c r="P19" i="68"/>
  <c r="P102" i="49"/>
  <c r="P102" i="50"/>
  <c r="E20" i="68"/>
  <c r="E103" i="49"/>
  <c r="I20" i="68"/>
  <c r="I103" i="49"/>
  <c r="M20" i="68"/>
  <c r="M229" i="68" s="1"/>
  <c r="M103" i="49"/>
  <c r="Q20" i="68"/>
  <c r="Q253" i="68" s="1"/>
  <c r="Q103" i="49"/>
  <c r="F107" i="38"/>
  <c r="F7" i="69" s="1"/>
  <c r="F5" i="69"/>
  <c r="F108" i="48"/>
  <c r="F120" i="49"/>
  <c r="F108" i="49"/>
  <c r="F110" i="48"/>
  <c r="F110" i="49"/>
  <c r="F107" i="48"/>
  <c r="F107" i="49"/>
  <c r="J107" i="38"/>
  <c r="J7" i="69" s="1"/>
  <c r="J5" i="69"/>
  <c r="J110" i="49"/>
  <c r="J107" i="48"/>
  <c r="J107" i="49"/>
  <c r="J108" i="48"/>
  <c r="J110" i="48"/>
  <c r="J108" i="49"/>
  <c r="N107" i="38"/>
  <c r="N7" i="69" s="1"/>
  <c r="N5" i="69"/>
  <c r="N194" i="69" s="1"/>
  <c r="N108" i="49"/>
  <c r="N107" i="49"/>
  <c r="N108" i="48"/>
  <c r="N107" i="48"/>
  <c r="N110" i="49"/>
  <c r="N110" i="48"/>
  <c r="F13" i="69"/>
  <c r="F116" i="48"/>
  <c r="F116" i="49"/>
  <c r="J13" i="69"/>
  <c r="J116" i="48"/>
  <c r="J116" i="49"/>
  <c r="N13" i="69"/>
  <c r="N116" i="49"/>
  <c r="N116" i="48"/>
  <c r="C14" i="69"/>
  <c r="C118" i="49"/>
  <c r="C119" i="48"/>
  <c r="C119" i="49"/>
  <c r="C118" i="48"/>
  <c r="C117" i="48"/>
  <c r="G14" i="69"/>
  <c r="G181" i="69" s="1"/>
  <c r="G118" i="49"/>
  <c r="G118" i="48"/>
  <c r="G119" i="48"/>
  <c r="G119" i="49"/>
  <c r="K14" i="69"/>
  <c r="K119" i="48"/>
  <c r="K118" i="49"/>
  <c r="K119" i="49"/>
  <c r="K118" i="48"/>
  <c r="K117" i="48"/>
  <c r="O14" i="69"/>
  <c r="O118" i="48"/>
  <c r="O119" i="48"/>
  <c r="O119" i="49"/>
  <c r="O118" i="49"/>
  <c r="D16" i="69"/>
  <c r="D121" i="48"/>
  <c r="D121" i="49"/>
  <c r="D121" i="50"/>
  <c r="H16" i="69"/>
  <c r="H121" i="48"/>
  <c r="H121" i="50"/>
  <c r="H121" i="49"/>
  <c r="L16" i="69"/>
  <c r="L121" i="49"/>
  <c r="L121" i="48"/>
  <c r="L121" i="50"/>
  <c r="P16" i="69"/>
  <c r="P121" i="49"/>
  <c r="P121" i="50"/>
  <c r="P121" i="48"/>
  <c r="E17" i="69"/>
  <c r="E122" i="48"/>
  <c r="E122" i="49"/>
  <c r="I17" i="69"/>
  <c r="I122" i="49"/>
  <c r="I122" i="48"/>
  <c r="M17" i="69"/>
  <c r="M122" i="48"/>
  <c r="M122" i="49"/>
  <c r="Q17" i="69"/>
  <c r="Q122" i="49"/>
  <c r="Q122" i="48"/>
  <c r="F126" i="38"/>
  <c r="F5" i="70"/>
  <c r="F129" i="48"/>
  <c r="F127" i="48"/>
  <c r="F127" i="49"/>
  <c r="F129" i="49"/>
  <c r="F126" i="48"/>
  <c r="F126" i="49"/>
  <c r="J126" i="38"/>
  <c r="J7" i="70" s="1"/>
  <c r="J5" i="70"/>
  <c r="J222" i="70" s="1"/>
  <c r="J127" i="48"/>
  <c r="J139" i="50"/>
  <c r="J124" i="50" s="1"/>
  <c r="J129" i="49"/>
  <c r="J126" i="49"/>
  <c r="J126" i="48"/>
  <c r="J129" i="48"/>
  <c r="J127" i="49"/>
  <c r="N126" i="38"/>
  <c r="N7" i="70" s="1"/>
  <c r="N5" i="70"/>
  <c r="N222" i="70" s="1"/>
  <c r="N126" i="48"/>
  <c r="N126" i="49"/>
  <c r="N129" i="49"/>
  <c r="N139" i="49"/>
  <c r="N139" i="50"/>
  <c r="N127" i="49"/>
  <c r="N127" i="48"/>
  <c r="N129" i="48"/>
  <c r="N139" i="48"/>
  <c r="D11" i="70"/>
  <c r="D131" i="48"/>
  <c r="D131" i="49"/>
  <c r="H11" i="70"/>
  <c r="H131" i="49"/>
  <c r="H131" i="48"/>
  <c r="L11" i="70"/>
  <c r="L131" i="49"/>
  <c r="L131" i="48"/>
  <c r="P11" i="70"/>
  <c r="P131" i="48"/>
  <c r="P131" i="49"/>
  <c r="E12" i="70"/>
  <c r="E177" i="70" s="1"/>
  <c r="E133" i="49"/>
  <c r="E134" i="49"/>
  <c r="E133" i="48"/>
  <c r="E134" i="48"/>
  <c r="E132" i="48"/>
  <c r="I12" i="70"/>
  <c r="I133" i="48"/>
  <c r="I134" i="48"/>
  <c r="I134" i="49"/>
  <c r="I133" i="49"/>
  <c r="M12" i="70"/>
  <c r="M133" i="49"/>
  <c r="M134" i="49"/>
  <c r="M133" i="48"/>
  <c r="M134" i="48"/>
  <c r="Q12" i="70"/>
  <c r="Q196" i="70" s="1"/>
  <c r="Q133" i="48"/>
  <c r="Q134" i="49"/>
  <c r="Q134" i="48"/>
  <c r="Q133" i="49"/>
  <c r="Q132" i="48"/>
  <c r="F13" i="70"/>
  <c r="F135" i="49"/>
  <c r="F135" i="48"/>
  <c r="J13" i="70"/>
  <c r="J135" i="48"/>
  <c r="J135" i="49"/>
  <c r="N13" i="70"/>
  <c r="N135" i="49"/>
  <c r="N135" i="48"/>
  <c r="C14" i="70"/>
  <c r="C138" i="49"/>
  <c r="C136" i="49"/>
  <c r="C137" i="49"/>
  <c r="C137" i="48"/>
  <c r="C138" i="48"/>
  <c r="G14" i="70"/>
  <c r="G138" i="48"/>
  <c r="G138" i="49"/>
  <c r="G137" i="48"/>
  <c r="G137" i="49"/>
  <c r="K14" i="70"/>
  <c r="K137" i="48"/>
  <c r="K138" i="48"/>
  <c r="K137" i="49"/>
  <c r="K138" i="49"/>
  <c r="K136" i="48"/>
  <c r="O14" i="70"/>
  <c r="O200" i="70" s="1"/>
  <c r="O138" i="49"/>
  <c r="O138" i="48"/>
  <c r="O137" i="49"/>
  <c r="O137" i="48"/>
  <c r="D16" i="70"/>
  <c r="D140" i="48"/>
  <c r="D140" i="50"/>
  <c r="D140" i="49"/>
  <c r="H16" i="70"/>
  <c r="H140" i="49"/>
  <c r="H140" i="50"/>
  <c r="H140" i="48"/>
  <c r="L16" i="70"/>
  <c r="L140" i="50"/>
  <c r="L140" i="48"/>
  <c r="L140" i="49"/>
  <c r="P16" i="70"/>
  <c r="P140" i="48"/>
  <c r="P140" i="49"/>
  <c r="P140" i="50"/>
  <c r="E17" i="70"/>
  <c r="E141" i="48"/>
  <c r="E141" i="49"/>
  <c r="I17" i="70"/>
  <c r="I141" i="49"/>
  <c r="I141" i="48"/>
  <c r="M17" i="70"/>
  <c r="M141" i="49"/>
  <c r="M141" i="48"/>
  <c r="Q17" i="70"/>
  <c r="Q141" i="49"/>
  <c r="Q141" i="48"/>
  <c r="F145" i="38"/>
  <c r="F7" i="71" s="1"/>
  <c r="F5" i="71"/>
  <c r="F145" i="49"/>
  <c r="F147" i="49"/>
  <c r="F145" i="48"/>
  <c r="F147" i="48"/>
  <c r="F157" i="50"/>
  <c r="J145" i="38"/>
  <c r="J5" i="71"/>
  <c r="J197" i="71" s="1"/>
  <c r="J145" i="48"/>
  <c r="J147" i="48"/>
  <c r="J147" i="49"/>
  <c r="J145" i="49"/>
  <c r="N145" i="38"/>
  <c r="N5" i="71"/>
  <c r="N197" i="71" s="1"/>
  <c r="N147" i="49"/>
  <c r="N145" i="48"/>
  <c r="N148" i="49"/>
  <c r="N145" i="49"/>
  <c r="N147" i="48"/>
  <c r="N157" i="49"/>
  <c r="D11" i="71"/>
  <c r="D149" i="50"/>
  <c r="D149" i="48"/>
  <c r="D149" i="49"/>
  <c r="H11" i="71"/>
  <c r="H149" i="48"/>
  <c r="H149" i="49"/>
  <c r="H149" i="50"/>
  <c r="L11" i="71"/>
  <c r="L149" i="48"/>
  <c r="L149" i="50"/>
  <c r="L149" i="49"/>
  <c r="P11" i="71"/>
  <c r="P149" i="49"/>
  <c r="P149" i="50"/>
  <c r="P149" i="48"/>
  <c r="E12" i="71"/>
  <c r="E151" i="49"/>
  <c r="E151" i="50"/>
  <c r="E152" i="48"/>
  <c r="E151" i="48"/>
  <c r="E152" i="49"/>
  <c r="E150" i="49"/>
  <c r="I12" i="71"/>
  <c r="I190" i="71" s="1"/>
  <c r="I152" i="48"/>
  <c r="I151" i="48"/>
  <c r="I152" i="49"/>
  <c r="I151" i="49"/>
  <c r="I151" i="50"/>
  <c r="I150" i="48"/>
  <c r="I150" i="50"/>
  <c r="M12" i="71"/>
  <c r="M190" i="71" s="1"/>
  <c r="M151" i="50"/>
  <c r="M151" i="48"/>
  <c r="M151" i="49"/>
  <c r="M152" i="48"/>
  <c r="M152" i="49"/>
  <c r="M150" i="49"/>
  <c r="Q12" i="71"/>
  <c r="Q172" i="71" s="1"/>
  <c r="Q151" i="49"/>
  <c r="Q151" i="48"/>
  <c r="Q151" i="50"/>
  <c r="Q152" i="49"/>
  <c r="Q152" i="48"/>
  <c r="Q150" i="50"/>
  <c r="F13" i="71"/>
  <c r="F153" i="48"/>
  <c r="F153" i="49"/>
  <c r="J13" i="71"/>
  <c r="J153" i="48"/>
  <c r="J153" i="49"/>
  <c r="N13" i="71"/>
  <c r="N153" i="48"/>
  <c r="N153" i="49"/>
  <c r="C14" i="71"/>
  <c r="C156" i="48"/>
  <c r="C155" i="48"/>
  <c r="C155" i="49"/>
  <c r="C156" i="49"/>
  <c r="C154" i="48"/>
  <c r="G14" i="71"/>
  <c r="G194" i="71" s="1"/>
  <c r="G155" i="48"/>
  <c r="G156" i="49"/>
  <c r="G155" i="49"/>
  <c r="G156" i="48"/>
  <c r="K14" i="71"/>
  <c r="K155" i="48"/>
  <c r="K155" i="49"/>
  <c r="K156" i="49"/>
  <c r="K156" i="48"/>
  <c r="K154" i="49"/>
  <c r="O14" i="71"/>
  <c r="O155" i="49"/>
  <c r="O156" i="48"/>
  <c r="O156" i="49"/>
  <c r="O155" i="48"/>
  <c r="D16" i="71"/>
  <c r="D158" i="50"/>
  <c r="D158" i="48"/>
  <c r="D158" i="49"/>
  <c r="H16" i="71"/>
  <c r="H158" i="49"/>
  <c r="H158" i="48"/>
  <c r="H158" i="50"/>
  <c r="L16" i="71"/>
  <c r="L158" i="48"/>
  <c r="L158" i="50"/>
  <c r="L158" i="49"/>
  <c r="P16" i="71"/>
  <c r="P158" i="49"/>
  <c r="P158" i="50"/>
  <c r="P158" i="48"/>
  <c r="E17" i="71"/>
  <c r="E159" i="48"/>
  <c r="E159" i="49"/>
  <c r="I17" i="71"/>
  <c r="I159" i="49"/>
  <c r="I159" i="48"/>
  <c r="M17" i="71"/>
  <c r="M159" i="49"/>
  <c r="M159" i="48"/>
  <c r="Q17" i="71"/>
  <c r="Q159" i="49"/>
  <c r="Q159" i="48"/>
  <c r="F163" i="38"/>
  <c r="F7" i="72" s="1"/>
  <c r="F5" i="72"/>
  <c r="F163" i="49"/>
  <c r="F163" i="48"/>
  <c r="F165" i="48"/>
  <c r="F165" i="49"/>
  <c r="F175" i="49"/>
  <c r="J163" i="38"/>
  <c r="J7" i="72" s="1"/>
  <c r="J5" i="72"/>
  <c r="J165" i="48"/>
  <c r="J163" i="49"/>
  <c r="J163" i="48"/>
  <c r="J165" i="49"/>
  <c r="J175" i="48"/>
  <c r="N163" i="38"/>
  <c r="N7" i="72" s="1"/>
  <c r="N5" i="72"/>
  <c r="N179" i="72" s="1"/>
  <c r="N175" i="49"/>
  <c r="N163" i="48"/>
  <c r="N165" i="49"/>
  <c r="N165" i="48"/>
  <c r="N163" i="49"/>
  <c r="N166" i="49"/>
  <c r="N175" i="50"/>
  <c r="D11" i="72"/>
  <c r="D167" i="49"/>
  <c r="D167" i="48"/>
  <c r="D167" i="50"/>
  <c r="H11" i="72"/>
  <c r="H167" i="50"/>
  <c r="H167" i="48"/>
  <c r="H167" i="49"/>
  <c r="L11" i="72"/>
  <c r="L167" i="48"/>
  <c r="L167" i="50"/>
  <c r="L167" i="49"/>
  <c r="P11" i="72"/>
  <c r="P167" i="48"/>
  <c r="P167" i="49"/>
  <c r="P167" i="50"/>
  <c r="E12" i="72"/>
  <c r="E170" i="48"/>
  <c r="E168" i="50"/>
  <c r="E169" i="48"/>
  <c r="E168" i="48"/>
  <c r="E169" i="50"/>
  <c r="E170" i="49"/>
  <c r="E169" i="49"/>
  <c r="I12" i="72"/>
  <c r="I169" i="48"/>
  <c r="I168" i="50"/>
  <c r="I169" i="49"/>
  <c r="I170" i="48"/>
  <c r="I170" i="49"/>
  <c r="I169" i="50"/>
  <c r="M12" i="72"/>
  <c r="M190" i="72" s="1"/>
  <c r="M168" i="48"/>
  <c r="M168" i="50"/>
  <c r="M170" i="48"/>
  <c r="M169" i="49"/>
  <c r="M170" i="49"/>
  <c r="M169" i="48"/>
  <c r="M169" i="50"/>
  <c r="Q12" i="72"/>
  <c r="Q190" i="72" s="1"/>
  <c r="Q170" i="48"/>
  <c r="Q169" i="48"/>
  <c r="Q169" i="50"/>
  <c r="Q168" i="48"/>
  <c r="Q170" i="49"/>
  <c r="Q169" i="49"/>
  <c r="Q168" i="50"/>
  <c r="F13" i="72"/>
  <c r="F171" i="48"/>
  <c r="F171" i="49"/>
  <c r="J13" i="72"/>
  <c r="J171" i="48"/>
  <c r="J171" i="49"/>
  <c r="N13" i="72"/>
  <c r="N171" i="48"/>
  <c r="N171" i="49"/>
  <c r="C14" i="72"/>
  <c r="C176" i="72" s="1"/>
  <c r="C174" i="49"/>
  <c r="C173" i="48"/>
  <c r="C173" i="49"/>
  <c r="C172" i="49"/>
  <c r="C174" i="48"/>
  <c r="G14" i="72"/>
  <c r="G194" i="72" s="1"/>
  <c r="G173" i="48"/>
  <c r="G174" i="48"/>
  <c r="G174" i="49"/>
  <c r="G173" i="49"/>
  <c r="K14" i="72"/>
  <c r="K173" i="48"/>
  <c r="K174" i="49"/>
  <c r="K173" i="49"/>
  <c r="K174" i="48"/>
  <c r="O14" i="72"/>
  <c r="O174" i="49"/>
  <c r="O173" i="48"/>
  <c r="O174" i="48"/>
  <c r="O173" i="49"/>
  <c r="D16" i="72"/>
  <c r="D176" i="49"/>
  <c r="D176" i="50"/>
  <c r="D176" i="48"/>
  <c r="H176" i="39"/>
  <c r="H16" i="72"/>
  <c r="H176" i="50"/>
  <c r="H176" i="48"/>
  <c r="H176" i="49"/>
  <c r="L176" i="39"/>
  <c r="L16" i="72"/>
  <c r="L176" i="48"/>
  <c r="L176" i="49"/>
  <c r="L176" i="50"/>
  <c r="P16" i="72"/>
  <c r="P176" i="50"/>
  <c r="P176" i="48"/>
  <c r="P176" i="49"/>
  <c r="E177" i="39"/>
  <c r="E17" i="72"/>
  <c r="E177" i="48"/>
  <c r="E177" i="49"/>
  <c r="I17" i="72"/>
  <c r="I177" i="48"/>
  <c r="I177" i="49"/>
  <c r="M17" i="72"/>
  <c r="M177" i="49"/>
  <c r="M177" i="48"/>
  <c r="Q17" i="72"/>
  <c r="Q177" i="48"/>
  <c r="Q177" i="49"/>
  <c r="C66" i="64"/>
  <c r="C21" i="59"/>
  <c r="C21" i="58"/>
  <c r="C21" i="60"/>
  <c r="C54" i="65"/>
  <c r="C34" i="59"/>
  <c r="C33" i="60"/>
  <c r="C34" i="58"/>
  <c r="C33" i="58"/>
  <c r="C33" i="59"/>
  <c r="C32" i="60"/>
  <c r="C59" i="65"/>
  <c r="C41" i="59"/>
  <c r="C41" i="58"/>
  <c r="C55" i="66"/>
  <c r="C54" i="59"/>
  <c r="C54" i="58"/>
  <c r="C51" i="67"/>
  <c r="C67" i="58"/>
  <c r="C67" i="59"/>
  <c r="C56" i="67"/>
  <c r="C373" i="67" s="1"/>
  <c r="C75" i="58"/>
  <c r="C76" i="58"/>
  <c r="C75" i="59"/>
  <c r="C76" i="59"/>
  <c r="C62" i="68"/>
  <c r="C88" i="60"/>
  <c r="C87" i="60"/>
  <c r="C88" i="59"/>
  <c r="C88" i="58"/>
  <c r="C87" i="59"/>
  <c r="C66" i="68"/>
  <c r="C96" i="58"/>
  <c r="C96" i="59"/>
  <c r="C71" i="68"/>
  <c r="C103" i="58"/>
  <c r="C103" i="59"/>
  <c r="C55" i="69"/>
  <c r="C116" i="58"/>
  <c r="C116" i="59"/>
  <c r="C51" i="70"/>
  <c r="C129" i="59"/>
  <c r="C129" i="58"/>
  <c r="C56" i="70"/>
  <c r="C392" i="70" s="1"/>
  <c r="C138" i="59"/>
  <c r="C137" i="58"/>
  <c r="C137" i="59"/>
  <c r="C138" i="58"/>
  <c r="C136" i="58"/>
  <c r="C53" i="71"/>
  <c r="C148" i="59"/>
  <c r="C58" i="71"/>
  <c r="C157" i="59"/>
  <c r="C157" i="58"/>
  <c r="C59" i="72"/>
  <c r="C177" i="58"/>
  <c r="C177" i="59"/>
  <c r="C49" i="67"/>
  <c r="C65" i="59"/>
  <c r="C64" i="58"/>
  <c r="C64" i="59"/>
  <c r="C65" i="58"/>
  <c r="C64" i="60"/>
  <c r="C49" i="71"/>
  <c r="C145" i="58"/>
  <c r="C145" i="59"/>
  <c r="F55" i="64"/>
  <c r="F5" i="59"/>
  <c r="F5" i="58"/>
  <c r="F5" i="60"/>
  <c r="F6" i="58"/>
  <c r="F6" i="59"/>
  <c r="J55" i="64"/>
  <c r="J5" i="59"/>
  <c r="J5" i="58"/>
  <c r="J6" i="59"/>
  <c r="J5" i="60"/>
  <c r="J6" i="58"/>
  <c r="N55" i="64"/>
  <c r="N5" i="58"/>
  <c r="N5" i="59"/>
  <c r="N6" i="58"/>
  <c r="N5" i="60"/>
  <c r="N6" i="59"/>
  <c r="D57" i="64"/>
  <c r="D8" i="58"/>
  <c r="D8" i="59"/>
  <c r="H57" i="64"/>
  <c r="H8" i="58"/>
  <c r="H8" i="59"/>
  <c r="L57" i="64"/>
  <c r="L8" i="59"/>
  <c r="L8" i="58"/>
  <c r="P57" i="64"/>
  <c r="P8" i="58"/>
  <c r="P8" i="59"/>
  <c r="F59" i="64"/>
  <c r="F10" i="58"/>
  <c r="F10" i="60"/>
  <c r="F10" i="59"/>
  <c r="F9" i="58"/>
  <c r="J59" i="64"/>
  <c r="J10" i="58"/>
  <c r="J10" i="59"/>
  <c r="J9" i="59"/>
  <c r="J10" i="60"/>
  <c r="J9" i="58"/>
  <c r="N59" i="64"/>
  <c r="N10" i="58"/>
  <c r="N10" i="59"/>
  <c r="N10" i="60"/>
  <c r="N9" i="58"/>
  <c r="N9" i="59"/>
  <c r="N9" i="60"/>
  <c r="D60" i="64"/>
  <c r="D11" i="58"/>
  <c r="D11" i="59"/>
  <c r="D11" i="60"/>
  <c r="H60" i="64"/>
  <c r="H11" i="58"/>
  <c r="H11" i="59"/>
  <c r="H11" i="60"/>
  <c r="F61" i="64"/>
  <c r="F14" i="58"/>
  <c r="F14" i="59"/>
  <c r="F13" i="60"/>
  <c r="F13" i="59"/>
  <c r="F13" i="58"/>
  <c r="F12" i="58"/>
  <c r="F12" i="60"/>
  <c r="D62" i="64"/>
  <c r="D15" i="58"/>
  <c r="D15" i="59"/>
  <c r="H62" i="64"/>
  <c r="H15" i="58"/>
  <c r="H15" i="59"/>
  <c r="L62" i="64"/>
  <c r="L15" i="58"/>
  <c r="L15" i="59"/>
  <c r="P62" i="64"/>
  <c r="P15" i="58"/>
  <c r="P15" i="59"/>
  <c r="F63" i="64"/>
  <c r="F435" i="64" s="1"/>
  <c r="F16" i="58"/>
  <c r="F18" i="58"/>
  <c r="F17" i="58"/>
  <c r="F18" i="59"/>
  <c r="F17" i="59"/>
  <c r="F16" i="59"/>
  <c r="J63" i="64"/>
  <c r="J414" i="64" s="1"/>
  <c r="J18" i="58"/>
  <c r="J18" i="59"/>
  <c r="J17" i="58"/>
  <c r="J17" i="59"/>
  <c r="N63" i="64"/>
  <c r="N435" i="64" s="1"/>
  <c r="N18" i="58"/>
  <c r="N18" i="59"/>
  <c r="N17" i="59"/>
  <c r="N17" i="58"/>
  <c r="D65" i="64"/>
  <c r="D19" i="58"/>
  <c r="D19" i="59"/>
  <c r="D20" i="60"/>
  <c r="D20" i="59"/>
  <c r="D19" i="60"/>
  <c r="D20" i="58"/>
  <c r="H65" i="64"/>
  <c r="H19" i="59"/>
  <c r="H20" i="60"/>
  <c r="H19" i="58"/>
  <c r="H20" i="58"/>
  <c r="H20" i="59"/>
  <c r="H19" i="60"/>
  <c r="L65" i="64"/>
  <c r="L19" i="59"/>
  <c r="L19" i="58"/>
  <c r="L20" i="58"/>
  <c r="L19" i="60"/>
  <c r="L20" i="59"/>
  <c r="L20" i="60"/>
  <c r="P65" i="64"/>
  <c r="P19" i="58"/>
  <c r="P19" i="59"/>
  <c r="P19" i="60"/>
  <c r="P20" i="58"/>
  <c r="P20" i="59"/>
  <c r="P20" i="60"/>
  <c r="F66" i="64"/>
  <c r="F21" i="59"/>
  <c r="F21" i="60"/>
  <c r="F21" i="58"/>
  <c r="N66" i="64"/>
  <c r="N21" i="60"/>
  <c r="N21" i="58"/>
  <c r="N21" i="59"/>
  <c r="D67" i="64"/>
  <c r="D22" i="58"/>
  <c r="D22" i="59"/>
  <c r="H67" i="64"/>
  <c r="H22" i="59"/>
  <c r="H22" i="58"/>
  <c r="L67" i="64"/>
  <c r="L22" i="59"/>
  <c r="L22" i="58"/>
  <c r="P67" i="64"/>
  <c r="P22" i="58"/>
  <c r="P22" i="59"/>
  <c r="F49" i="65"/>
  <c r="F27" i="58"/>
  <c r="F27" i="59"/>
  <c r="F26" i="58"/>
  <c r="F26" i="60"/>
  <c r="F26" i="59"/>
  <c r="J49" i="65"/>
  <c r="J27" i="59"/>
  <c r="J26" i="60"/>
  <c r="J27" i="58"/>
  <c r="J26" i="58"/>
  <c r="J26" i="59"/>
  <c r="N49" i="65"/>
  <c r="N27" i="59"/>
  <c r="N27" i="58"/>
  <c r="N26" i="60"/>
  <c r="N26" i="58"/>
  <c r="N26" i="59"/>
  <c r="D51" i="65"/>
  <c r="D29" i="58"/>
  <c r="D29" i="59"/>
  <c r="H51" i="65"/>
  <c r="H29" i="59"/>
  <c r="H29" i="58"/>
  <c r="L51" i="65"/>
  <c r="L29" i="59"/>
  <c r="L29" i="58"/>
  <c r="P51" i="65"/>
  <c r="P29" i="58"/>
  <c r="P29" i="59"/>
  <c r="F53" i="65"/>
  <c r="F31" i="58"/>
  <c r="F31" i="59"/>
  <c r="F31" i="60"/>
  <c r="F30" i="60"/>
  <c r="F30" i="58"/>
  <c r="J53" i="65"/>
  <c r="J31" i="58"/>
  <c r="J30" i="58"/>
  <c r="J31" i="59"/>
  <c r="J30" i="60"/>
  <c r="J31" i="60"/>
  <c r="J30" i="59"/>
  <c r="N53" i="65"/>
  <c r="N31" i="58"/>
  <c r="N31" i="60"/>
  <c r="N31" i="59"/>
  <c r="N30" i="60"/>
  <c r="N30" i="58"/>
  <c r="D54" i="65"/>
  <c r="D34" i="58"/>
  <c r="D33" i="58"/>
  <c r="D32" i="59"/>
  <c r="D34" i="59"/>
  <c r="D33" i="60"/>
  <c r="D33" i="59"/>
  <c r="H54" i="65"/>
  <c r="H34" i="58"/>
  <c r="H34" i="59"/>
  <c r="H33" i="59"/>
  <c r="H33" i="58"/>
  <c r="H33" i="60"/>
  <c r="L54" i="65"/>
  <c r="L34" i="58"/>
  <c r="L33" i="60"/>
  <c r="L33" i="59"/>
  <c r="L34" i="59"/>
  <c r="L33" i="58"/>
  <c r="L32" i="60"/>
  <c r="L32" i="59"/>
  <c r="P54" i="65"/>
  <c r="P369" i="65" s="1"/>
  <c r="P34" i="58"/>
  <c r="P33" i="58"/>
  <c r="P34" i="59"/>
  <c r="P33" i="60"/>
  <c r="P33" i="59"/>
  <c r="P32" i="60"/>
  <c r="P32" i="58"/>
  <c r="F55" i="65"/>
  <c r="F35" i="58"/>
  <c r="F35" i="59"/>
  <c r="J55" i="65"/>
  <c r="J35" i="58"/>
  <c r="J35" i="59"/>
  <c r="N55" i="65"/>
  <c r="N35" i="58"/>
  <c r="N35" i="59"/>
  <c r="D56" i="65"/>
  <c r="D373" i="65" s="1"/>
  <c r="D38" i="58"/>
  <c r="D38" i="59"/>
  <c r="D37" i="58"/>
  <c r="D37" i="59"/>
  <c r="H56" i="65"/>
  <c r="H38" i="59"/>
  <c r="H38" i="58"/>
  <c r="H37" i="58"/>
  <c r="H37" i="59"/>
  <c r="H36" i="59"/>
  <c r="H36" i="58"/>
  <c r="L56" i="65"/>
  <c r="L38" i="59"/>
  <c r="L38" i="58"/>
  <c r="L37" i="59"/>
  <c r="L37" i="58"/>
  <c r="L36" i="59"/>
  <c r="P56" i="65"/>
  <c r="P38" i="58"/>
  <c r="P38" i="59"/>
  <c r="P37" i="58"/>
  <c r="P37" i="59"/>
  <c r="F58" i="65"/>
  <c r="F39" i="58"/>
  <c r="F39" i="59"/>
  <c r="F40" i="58"/>
  <c r="F39" i="60"/>
  <c r="F40" i="59"/>
  <c r="F40" i="60"/>
  <c r="J58" i="65"/>
  <c r="J39" i="59"/>
  <c r="J39" i="58"/>
  <c r="J40" i="60"/>
  <c r="J40" i="58"/>
  <c r="J39" i="60"/>
  <c r="J40" i="59"/>
  <c r="N58" i="65"/>
  <c r="N39" i="59"/>
  <c r="N39" i="58"/>
  <c r="N40" i="60"/>
  <c r="N39" i="60"/>
  <c r="N40" i="58"/>
  <c r="N40" i="59"/>
  <c r="D59" i="65"/>
  <c r="D41" i="59"/>
  <c r="D41" i="58"/>
  <c r="H59" i="65"/>
  <c r="H395" i="65" s="1"/>
  <c r="H41" i="58"/>
  <c r="H41" i="59"/>
  <c r="L59" i="65"/>
  <c r="L41" i="58"/>
  <c r="L41" i="59"/>
  <c r="P59" i="65"/>
  <c r="P41" i="58"/>
  <c r="P41" i="59"/>
  <c r="F49" i="66"/>
  <c r="F45" i="59"/>
  <c r="F45" i="58"/>
  <c r="F46" i="59"/>
  <c r="F45" i="60"/>
  <c r="F46" i="58"/>
  <c r="J49" i="66"/>
  <c r="J45" i="59"/>
  <c r="J45" i="58"/>
  <c r="J45" i="60"/>
  <c r="J46" i="58"/>
  <c r="J46" i="59"/>
  <c r="N49" i="66"/>
  <c r="N45" i="58"/>
  <c r="N45" i="59"/>
  <c r="N46" i="58"/>
  <c r="N46" i="59"/>
  <c r="N45" i="60"/>
  <c r="D51" i="66"/>
  <c r="D48" i="59"/>
  <c r="D48" i="58"/>
  <c r="H51" i="66"/>
  <c r="H48" i="59"/>
  <c r="H48" i="58"/>
  <c r="L51" i="66"/>
  <c r="L48" i="58"/>
  <c r="L48" i="59"/>
  <c r="P51" i="66"/>
  <c r="P48" i="58"/>
  <c r="P48" i="59"/>
  <c r="F53" i="66"/>
  <c r="F50" i="59"/>
  <c r="F50" i="60"/>
  <c r="F50" i="58"/>
  <c r="F49" i="60"/>
  <c r="F49" i="58"/>
  <c r="F49" i="59"/>
  <c r="J53" i="66"/>
  <c r="J49" i="58"/>
  <c r="J50" i="59"/>
  <c r="J49" i="60"/>
  <c r="J50" i="58"/>
  <c r="J50" i="60"/>
  <c r="N53" i="66"/>
  <c r="N50" i="60"/>
  <c r="N49" i="60"/>
  <c r="N50" i="59"/>
  <c r="N50" i="58"/>
  <c r="D54" i="66"/>
  <c r="D52" i="58"/>
  <c r="D52" i="59"/>
  <c r="D52" i="60"/>
  <c r="D53" i="59"/>
  <c r="D53" i="58"/>
  <c r="D51" i="58"/>
  <c r="H54" i="66"/>
  <c r="H52" i="58"/>
  <c r="H52" i="59"/>
  <c r="H53" i="58"/>
  <c r="H52" i="60"/>
  <c r="H53" i="59"/>
  <c r="L54" i="66"/>
  <c r="L369" i="66" s="1"/>
  <c r="L52" i="59"/>
  <c r="L52" i="58"/>
  <c r="L52" i="60"/>
  <c r="L53" i="59"/>
  <c r="L53" i="58"/>
  <c r="L51" i="60"/>
  <c r="P54" i="66"/>
  <c r="P388" i="66" s="1"/>
  <c r="P52" i="59"/>
  <c r="P52" i="60"/>
  <c r="P52" i="58"/>
  <c r="P53" i="59"/>
  <c r="P53" i="58"/>
  <c r="F55" i="66"/>
  <c r="F54" i="59"/>
  <c r="F54" i="58"/>
  <c r="J55" i="66"/>
  <c r="J54" i="58"/>
  <c r="J54" i="59"/>
  <c r="N55" i="66"/>
  <c r="N54" i="59"/>
  <c r="N54" i="58"/>
  <c r="D56" i="66"/>
  <c r="D373" i="66" s="1"/>
  <c r="D56" i="59"/>
  <c r="D56" i="58"/>
  <c r="D57" i="59"/>
  <c r="D57" i="58"/>
  <c r="D55" i="59"/>
  <c r="D55" i="58"/>
  <c r="H56" i="66"/>
  <c r="H373" i="66" s="1"/>
  <c r="H56" i="59"/>
  <c r="H56" i="58"/>
  <c r="H57" i="59"/>
  <c r="H57" i="58"/>
  <c r="H55" i="59"/>
  <c r="L56" i="66"/>
  <c r="L56" i="58"/>
  <c r="L56" i="59"/>
  <c r="L57" i="59"/>
  <c r="L57" i="58"/>
  <c r="L55" i="59"/>
  <c r="P56" i="66"/>
  <c r="P56" i="58"/>
  <c r="P56" i="59"/>
  <c r="P55" i="59"/>
  <c r="P57" i="58"/>
  <c r="P57" i="59"/>
  <c r="F58" i="66"/>
  <c r="F59" i="58"/>
  <c r="F59" i="59"/>
  <c r="F58" i="58"/>
  <c r="F58" i="59"/>
  <c r="F59" i="60"/>
  <c r="F58" i="60"/>
  <c r="J58" i="66"/>
  <c r="J58" i="58"/>
  <c r="J58" i="59"/>
  <c r="N58" i="66"/>
  <c r="N58" i="59"/>
  <c r="N58" i="58"/>
  <c r="D59" i="66"/>
  <c r="D60" i="58"/>
  <c r="D60" i="59"/>
  <c r="H59" i="66"/>
  <c r="H60" i="58"/>
  <c r="H60" i="59"/>
  <c r="L59" i="66"/>
  <c r="L60" i="59"/>
  <c r="L60" i="58"/>
  <c r="P59" i="66"/>
  <c r="P60" i="59"/>
  <c r="P60" i="58"/>
  <c r="F49" i="67"/>
  <c r="F64" i="59"/>
  <c r="F64" i="58"/>
  <c r="F65" i="58"/>
  <c r="F65" i="59"/>
  <c r="F64" i="60"/>
  <c r="J49" i="67"/>
  <c r="J64" i="59"/>
  <c r="J64" i="58"/>
  <c r="J64" i="60"/>
  <c r="J65" i="58"/>
  <c r="J65" i="59"/>
  <c r="N49" i="67"/>
  <c r="N64" i="58"/>
  <c r="N64" i="59"/>
  <c r="N64" i="60"/>
  <c r="N65" i="58"/>
  <c r="N65" i="59"/>
  <c r="D51" i="67"/>
  <c r="D67" i="59"/>
  <c r="D67" i="58"/>
  <c r="H51" i="67"/>
  <c r="H67" i="59"/>
  <c r="H67" i="58"/>
  <c r="L51" i="67"/>
  <c r="L67" i="58"/>
  <c r="L67" i="59"/>
  <c r="P51" i="67"/>
  <c r="P67" i="58"/>
  <c r="P67" i="59"/>
  <c r="F53" i="67"/>
  <c r="F69" i="59"/>
  <c r="F69" i="60"/>
  <c r="F69" i="58"/>
  <c r="F68" i="58"/>
  <c r="F68" i="59"/>
  <c r="J53" i="67"/>
  <c r="J68" i="60"/>
  <c r="J69" i="59"/>
  <c r="J69" i="60"/>
  <c r="J69" i="58"/>
  <c r="N53" i="67"/>
  <c r="N69" i="60"/>
  <c r="N69" i="58"/>
  <c r="N68" i="60"/>
  <c r="N69" i="59"/>
  <c r="D54" i="67"/>
  <c r="D407" i="67" s="1"/>
  <c r="D71" i="58"/>
  <c r="D71" i="59"/>
  <c r="D70" i="59"/>
  <c r="D72" i="58"/>
  <c r="D72" i="59"/>
  <c r="D71" i="60"/>
  <c r="H54" i="67"/>
  <c r="H71" i="58"/>
  <c r="H71" i="59"/>
  <c r="H70" i="59"/>
  <c r="H71" i="60"/>
  <c r="H72" i="58"/>
  <c r="H72" i="59"/>
  <c r="H70" i="58"/>
  <c r="L54" i="67"/>
  <c r="L407" i="67" s="1"/>
  <c r="L71" i="59"/>
  <c r="L71" i="58"/>
  <c r="L71" i="60"/>
  <c r="L72" i="58"/>
  <c r="L72" i="59"/>
  <c r="L70" i="60"/>
  <c r="P54" i="67"/>
  <c r="P71" i="59"/>
  <c r="P71" i="58"/>
  <c r="P71" i="60"/>
  <c r="P72" i="58"/>
  <c r="P72" i="59"/>
  <c r="P70" i="58"/>
  <c r="P70" i="59"/>
  <c r="P70" i="60"/>
  <c r="F55" i="67"/>
  <c r="F73" i="58"/>
  <c r="F73" i="59"/>
  <c r="J55" i="67"/>
  <c r="J73" i="58"/>
  <c r="J73" i="59"/>
  <c r="N55" i="67"/>
  <c r="N73" i="59"/>
  <c r="N73" i="58"/>
  <c r="D56" i="67"/>
  <c r="D75" i="59"/>
  <c r="D75" i="58"/>
  <c r="D76" i="58"/>
  <c r="D76" i="59"/>
  <c r="H56" i="67"/>
  <c r="H75" i="59"/>
  <c r="H75" i="58"/>
  <c r="H76" i="59"/>
  <c r="H76" i="58"/>
  <c r="H74" i="58"/>
  <c r="L56" i="67"/>
  <c r="L75" i="58"/>
  <c r="L75" i="59"/>
  <c r="L76" i="58"/>
  <c r="L76" i="59"/>
  <c r="P56" i="67"/>
  <c r="P75" i="58"/>
  <c r="P75" i="59"/>
  <c r="P76" i="59"/>
  <c r="P76" i="58"/>
  <c r="P74" i="58"/>
  <c r="F58" i="67"/>
  <c r="F78" i="58"/>
  <c r="F78" i="59"/>
  <c r="F77" i="59"/>
  <c r="F78" i="60"/>
  <c r="F77" i="58"/>
  <c r="F77" i="60"/>
  <c r="J58" i="67"/>
  <c r="J414" i="67" s="1"/>
  <c r="J78" i="59"/>
  <c r="J78" i="58"/>
  <c r="J78" i="60"/>
  <c r="J77" i="59"/>
  <c r="J77" i="60"/>
  <c r="J77" i="58"/>
  <c r="N58" i="67"/>
  <c r="N78" i="59"/>
  <c r="N78" i="58"/>
  <c r="N78" i="60"/>
  <c r="N77" i="60"/>
  <c r="N77" i="59"/>
  <c r="N77" i="58"/>
  <c r="D59" i="67"/>
  <c r="D79" i="58"/>
  <c r="D79" i="59"/>
  <c r="H59" i="67"/>
  <c r="H79" i="58"/>
  <c r="H79" i="59"/>
  <c r="L59" i="67"/>
  <c r="L79" i="59"/>
  <c r="L79" i="58"/>
  <c r="P59" i="67"/>
  <c r="P79" i="59"/>
  <c r="P79" i="58"/>
  <c r="F58" i="68"/>
  <c r="F83" i="60"/>
  <c r="F84" i="59"/>
  <c r="F84" i="58"/>
  <c r="F83" i="59"/>
  <c r="F83" i="58"/>
  <c r="J58" i="68"/>
  <c r="J84" i="59"/>
  <c r="J84" i="58"/>
  <c r="J83" i="60"/>
  <c r="J83" i="58"/>
  <c r="J83" i="59"/>
  <c r="N58" i="68"/>
  <c r="N84" i="58"/>
  <c r="N84" i="59"/>
  <c r="N83" i="59"/>
  <c r="N83" i="58"/>
  <c r="N83" i="60"/>
  <c r="D60" i="68"/>
  <c r="D86" i="58"/>
  <c r="D86" i="59"/>
  <c r="H60" i="68"/>
  <c r="H86" i="59"/>
  <c r="H86" i="58"/>
  <c r="L60" i="68"/>
  <c r="L86" i="58"/>
  <c r="L86" i="59"/>
  <c r="P60" i="68"/>
  <c r="P86" i="58"/>
  <c r="P86" i="59"/>
  <c r="F62" i="68"/>
  <c r="F88" i="58"/>
  <c r="F88" i="60"/>
  <c r="F87" i="60"/>
  <c r="F88" i="59"/>
  <c r="F87" i="58"/>
  <c r="F87" i="59"/>
  <c r="J62" i="68"/>
  <c r="J88" i="58"/>
  <c r="J88" i="59"/>
  <c r="J87" i="58"/>
  <c r="J88" i="60"/>
  <c r="N62" i="68"/>
  <c r="N88" i="58"/>
  <c r="N88" i="59"/>
  <c r="N88" i="60"/>
  <c r="N87" i="60"/>
  <c r="D63" i="68"/>
  <c r="D457" i="68" s="1"/>
  <c r="D91" i="58"/>
  <c r="D91" i="59"/>
  <c r="D90" i="59"/>
  <c r="D90" i="60"/>
  <c r="D90" i="58"/>
  <c r="H63" i="68"/>
  <c r="H505" i="68" s="1"/>
  <c r="H91" i="58"/>
  <c r="H91" i="59"/>
  <c r="H90" i="60"/>
  <c r="H90" i="59"/>
  <c r="H90" i="58"/>
  <c r="H89" i="58"/>
  <c r="L63" i="68"/>
  <c r="L91" i="59"/>
  <c r="L91" i="58"/>
  <c r="L90" i="59"/>
  <c r="L90" i="60"/>
  <c r="L90" i="58"/>
  <c r="P63" i="68"/>
  <c r="P505" i="68" s="1"/>
  <c r="P91" i="59"/>
  <c r="P89" i="58"/>
  <c r="P91" i="58"/>
  <c r="P90" i="58"/>
  <c r="P90" i="60"/>
  <c r="P90" i="59"/>
  <c r="F64" i="68"/>
  <c r="F92" i="58"/>
  <c r="F92" i="59"/>
  <c r="F92" i="60"/>
  <c r="J64" i="68"/>
  <c r="J92" i="58"/>
  <c r="J92" i="59"/>
  <c r="J92" i="60"/>
  <c r="H65" i="68"/>
  <c r="H509" i="68" s="1"/>
  <c r="H95" i="58"/>
  <c r="H94" i="60"/>
  <c r="H94" i="58"/>
  <c r="H95" i="59"/>
  <c r="H94" i="59"/>
  <c r="H93" i="58"/>
  <c r="P65" i="68"/>
  <c r="P95" i="58"/>
  <c r="P95" i="59"/>
  <c r="P94" i="59"/>
  <c r="P94" i="60"/>
  <c r="P94" i="58"/>
  <c r="P93" i="58"/>
  <c r="F66" i="68"/>
  <c r="F96" i="58"/>
  <c r="F96" i="59"/>
  <c r="J66" i="68"/>
  <c r="J96" i="58"/>
  <c r="J96" i="59"/>
  <c r="N66" i="68"/>
  <c r="N96" i="58"/>
  <c r="N96" i="59"/>
  <c r="D67" i="68"/>
  <c r="D99" i="58"/>
  <c r="D99" i="59"/>
  <c r="D98" i="59"/>
  <c r="D98" i="58"/>
  <c r="H67" i="68"/>
  <c r="H99" i="58"/>
  <c r="H98" i="58"/>
  <c r="H99" i="59"/>
  <c r="H98" i="59"/>
  <c r="H97" i="58"/>
  <c r="L67" i="68"/>
  <c r="L99" i="58"/>
  <c r="L98" i="58"/>
  <c r="L98" i="59"/>
  <c r="L99" i="59"/>
  <c r="P67" i="68"/>
  <c r="P99" i="59"/>
  <c r="P99" i="58"/>
  <c r="P98" i="59"/>
  <c r="P98" i="58"/>
  <c r="P97" i="59"/>
  <c r="F69" i="68"/>
  <c r="F100" i="58"/>
  <c r="F101" i="59"/>
  <c r="F101" i="58"/>
  <c r="F100" i="59"/>
  <c r="J69" i="68"/>
  <c r="J100" i="58"/>
  <c r="J100" i="59"/>
  <c r="J101" i="59"/>
  <c r="J101" i="58"/>
  <c r="N69" i="68"/>
  <c r="N100" i="58"/>
  <c r="N101" i="58"/>
  <c r="N100" i="59"/>
  <c r="N101" i="59"/>
  <c r="F71" i="68"/>
  <c r="F103" i="58"/>
  <c r="F103" i="59"/>
  <c r="J71" i="68"/>
  <c r="J492" i="68" s="1"/>
  <c r="J103" i="59"/>
  <c r="J103" i="58"/>
  <c r="N71" i="68"/>
  <c r="N103" i="59"/>
  <c r="N103" i="58"/>
  <c r="D49" i="69"/>
  <c r="D107" i="59"/>
  <c r="D107" i="58"/>
  <c r="D108" i="58"/>
  <c r="D108" i="59"/>
  <c r="H49" i="69"/>
  <c r="H107" i="58"/>
  <c r="H108" i="59"/>
  <c r="H108" i="58"/>
  <c r="H107" i="59"/>
  <c r="L49" i="69"/>
  <c r="L107" i="58"/>
  <c r="L107" i="59"/>
  <c r="L108" i="58"/>
  <c r="L108" i="59"/>
  <c r="P49" i="69"/>
  <c r="P107" i="58"/>
  <c r="P107" i="59"/>
  <c r="P108" i="59"/>
  <c r="P108" i="58"/>
  <c r="F51" i="69"/>
  <c r="F110" i="58"/>
  <c r="F110" i="59"/>
  <c r="J51" i="69"/>
  <c r="J110" i="59"/>
  <c r="J110" i="58"/>
  <c r="N51" i="69"/>
  <c r="N110" i="58"/>
  <c r="N110" i="59"/>
  <c r="D53" i="69"/>
  <c r="D111" i="59"/>
  <c r="D111" i="58"/>
  <c r="H53" i="69"/>
  <c r="H111" i="58"/>
  <c r="H111" i="59"/>
  <c r="L53" i="69"/>
  <c r="L111" i="59"/>
  <c r="P53" i="69"/>
  <c r="P111" i="58"/>
  <c r="P111" i="59"/>
  <c r="D55" i="69"/>
  <c r="D116" i="58"/>
  <c r="D116" i="59"/>
  <c r="H55" i="69"/>
  <c r="H116" i="58"/>
  <c r="H116" i="59"/>
  <c r="L55" i="69"/>
  <c r="L116" i="59"/>
  <c r="L116" i="58"/>
  <c r="P55" i="69"/>
  <c r="P116" i="58"/>
  <c r="P116" i="59"/>
  <c r="F56" i="69"/>
  <c r="F373" i="69" s="1"/>
  <c r="F119" i="58"/>
  <c r="F118" i="59"/>
  <c r="F119" i="59"/>
  <c r="F118" i="58"/>
  <c r="J56" i="69"/>
  <c r="J373" i="69" s="1"/>
  <c r="J119" i="58"/>
  <c r="J118" i="58"/>
  <c r="J118" i="59"/>
  <c r="J119" i="59"/>
  <c r="J117" i="59"/>
  <c r="N56" i="69"/>
  <c r="N119" i="58"/>
  <c r="N118" i="58"/>
  <c r="N119" i="59"/>
  <c r="N118" i="59"/>
  <c r="N117" i="58"/>
  <c r="D58" i="69"/>
  <c r="D120" i="59"/>
  <c r="D120" i="58"/>
  <c r="H58" i="69"/>
  <c r="H120" i="58"/>
  <c r="H120" i="59"/>
  <c r="L58" i="69"/>
  <c r="L120" i="58"/>
  <c r="L120" i="59"/>
  <c r="P58" i="69"/>
  <c r="P120" i="58"/>
  <c r="P120" i="59"/>
  <c r="F59" i="69"/>
  <c r="F122" i="58"/>
  <c r="F122" i="59"/>
  <c r="J59" i="69"/>
  <c r="J122" i="59"/>
  <c r="J122" i="58"/>
  <c r="N59" i="69"/>
  <c r="N122" i="58"/>
  <c r="N122" i="59"/>
  <c r="D49" i="70"/>
  <c r="D126" i="59"/>
  <c r="D126" i="58"/>
  <c r="D127" i="58"/>
  <c r="D127" i="59"/>
  <c r="H49" i="70"/>
  <c r="H126" i="58"/>
  <c r="H127" i="59"/>
  <c r="H126" i="59"/>
  <c r="H127" i="58"/>
  <c r="L49" i="70"/>
  <c r="L126" i="58"/>
  <c r="L127" i="58"/>
  <c r="L126" i="59"/>
  <c r="L127" i="59"/>
  <c r="P49" i="70"/>
  <c r="P126" i="58"/>
  <c r="P126" i="59"/>
  <c r="P127" i="59"/>
  <c r="P127" i="58"/>
  <c r="F51" i="70"/>
  <c r="F129" i="58"/>
  <c r="F129" i="59"/>
  <c r="J51" i="70"/>
  <c r="J129" i="59"/>
  <c r="J129" i="58"/>
  <c r="N51" i="70"/>
  <c r="N129" i="59"/>
  <c r="N129" i="58"/>
  <c r="D53" i="70"/>
  <c r="D131" i="59"/>
  <c r="D131" i="58"/>
  <c r="D130" i="59"/>
  <c r="D130" i="58"/>
  <c r="H53" i="70"/>
  <c r="H131" i="58"/>
  <c r="H131" i="59"/>
  <c r="H130" i="58"/>
  <c r="L53" i="70"/>
  <c r="L131" i="58"/>
  <c r="L131" i="59"/>
  <c r="P53" i="70"/>
  <c r="P131" i="58"/>
  <c r="P130" i="58"/>
  <c r="P131" i="59"/>
  <c r="F54" i="70"/>
  <c r="F134" i="58"/>
  <c r="F133" i="59"/>
  <c r="F134" i="59"/>
  <c r="F133" i="58"/>
  <c r="F132" i="59"/>
  <c r="J54" i="70"/>
  <c r="J369" i="70" s="1"/>
  <c r="J134" i="58"/>
  <c r="J134" i="59"/>
  <c r="J133" i="58"/>
  <c r="J133" i="59"/>
  <c r="J132" i="58"/>
  <c r="N54" i="70"/>
  <c r="N134" i="58"/>
  <c r="N133" i="58"/>
  <c r="N133" i="59"/>
  <c r="N134" i="59"/>
  <c r="D55" i="70"/>
  <c r="D135" i="58"/>
  <c r="D135" i="59"/>
  <c r="H55" i="70"/>
  <c r="H135" i="58"/>
  <c r="H135" i="59"/>
  <c r="L55" i="70"/>
  <c r="L135" i="59"/>
  <c r="L135" i="58"/>
  <c r="P55" i="70"/>
  <c r="P135" i="58"/>
  <c r="P135" i="59"/>
  <c r="F56" i="70"/>
  <c r="F392" i="70" s="1"/>
  <c r="F138" i="58"/>
  <c r="F137" i="59"/>
  <c r="F137" i="58"/>
  <c r="F138" i="59"/>
  <c r="J56" i="70"/>
  <c r="J373" i="70" s="1"/>
  <c r="J138" i="58"/>
  <c r="J137" i="59"/>
  <c r="J138" i="59"/>
  <c r="J137" i="58"/>
  <c r="N56" i="70"/>
  <c r="N138" i="58"/>
  <c r="N137" i="59"/>
  <c r="N137" i="58"/>
  <c r="N138" i="59"/>
  <c r="N136" i="59"/>
  <c r="D58" i="70"/>
  <c r="D395" i="70" s="1"/>
  <c r="D139" i="58"/>
  <c r="D139" i="59"/>
  <c r="H58" i="70"/>
  <c r="H139" i="58"/>
  <c r="H140" i="60"/>
  <c r="H139" i="59"/>
  <c r="H140" i="58"/>
  <c r="H140" i="59"/>
  <c r="H139" i="60"/>
  <c r="L58" i="70"/>
  <c r="L139" i="58"/>
  <c r="L139" i="59"/>
  <c r="P58" i="70"/>
  <c r="P139" i="58"/>
  <c r="P139" i="59"/>
  <c r="P139" i="60"/>
  <c r="P124" i="60" s="1"/>
  <c r="P140" i="60"/>
  <c r="P140" i="58"/>
  <c r="P140" i="59"/>
  <c r="F59" i="70"/>
  <c r="F141" i="58"/>
  <c r="F141" i="59"/>
  <c r="J59" i="70"/>
  <c r="J141" i="59"/>
  <c r="J141" i="58"/>
  <c r="N59" i="70"/>
  <c r="N141" i="58"/>
  <c r="N141" i="59"/>
  <c r="D49" i="71"/>
  <c r="D145" i="58"/>
  <c r="D145" i="59"/>
  <c r="H49" i="71"/>
  <c r="H145" i="58"/>
  <c r="H145" i="59"/>
  <c r="L49" i="71"/>
  <c r="L145" i="58"/>
  <c r="L145" i="59"/>
  <c r="P49" i="71"/>
  <c r="P145" i="58"/>
  <c r="P145" i="59"/>
  <c r="F51" i="71"/>
  <c r="F147" i="59"/>
  <c r="F147" i="58"/>
  <c r="J51" i="71"/>
  <c r="J147" i="59"/>
  <c r="J147" i="58"/>
  <c r="N51" i="71"/>
  <c r="N147" i="59"/>
  <c r="N147" i="58"/>
  <c r="D53" i="71"/>
  <c r="D148" i="59"/>
  <c r="L53" i="71"/>
  <c r="L148" i="58"/>
  <c r="L148" i="59"/>
  <c r="D55" i="71"/>
  <c r="D153" i="58"/>
  <c r="D153" i="59"/>
  <c r="H55" i="71"/>
  <c r="H153" i="59"/>
  <c r="H153" i="58"/>
  <c r="L55" i="71"/>
  <c r="L153" i="58"/>
  <c r="L153" i="59"/>
  <c r="P55" i="71"/>
  <c r="P153" i="58"/>
  <c r="P153" i="59"/>
  <c r="F56" i="71"/>
  <c r="F358" i="71" s="1"/>
  <c r="F156" i="58"/>
  <c r="F154" i="59"/>
  <c r="F155" i="59"/>
  <c r="F155" i="58"/>
  <c r="F156" i="59"/>
  <c r="J56" i="71"/>
  <c r="J156" i="58"/>
  <c r="J155" i="59"/>
  <c r="J156" i="59"/>
  <c r="J155" i="58"/>
  <c r="J154" i="59"/>
  <c r="N56" i="71"/>
  <c r="N156" i="59"/>
  <c r="N156" i="58"/>
  <c r="N155" i="58"/>
  <c r="N155" i="59"/>
  <c r="D58" i="71"/>
  <c r="D157" i="58"/>
  <c r="D157" i="59"/>
  <c r="H58" i="71"/>
  <c r="H157" i="58"/>
  <c r="H157" i="59"/>
  <c r="L58" i="71"/>
  <c r="L157" i="58"/>
  <c r="L157" i="59"/>
  <c r="P58" i="71"/>
  <c r="P157" i="58"/>
  <c r="P157" i="59"/>
  <c r="F59" i="71"/>
  <c r="F159" i="58"/>
  <c r="F159" i="59"/>
  <c r="J59" i="71"/>
  <c r="J159" i="58"/>
  <c r="J159" i="59"/>
  <c r="N59" i="71"/>
  <c r="N159" i="59"/>
  <c r="N159" i="58"/>
  <c r="D49" i="72"/>
  <c r="D163" i="58"/>
  <c r="D163" i="59"/>
  <c r="H49" i="72"/>
  <c r="H163" i="58"/>
  <c r="H163" i="59"/>
  <c r="L49" i="72"/>
  <c r="L163" i="59"/>
  <c r="L163" i="58"/>
  <c r="P49" i="72"/>
  <c r="P163" i="58"/>
  <c r="P163" i="59"/>
  <c r="F51" i="72"/>
  <c r="F165" i="59"/>
  <c r="F165" i="58"/>
  <c r="J51" i="72"/>
  <c r="J165" i="58"/>
  <c r="J165" i="59"/>
  <c r="N51" i="72"/>
  <c r="N165" i="58"/>
  <c r="N165" i="59"/>
  <c r="H53" i="72"/>
  <c r="H166" i="58"/>
  <c r="H166" i="59"/>
  <c r="P53" i="72"/>
  <c r="P166" i="59"/>
  <c r="D55" i="72"/>
  <c r="D171" i="58"/>
  <c r="D171" i="59"/>
  <c r="H55" i="72"/>
  <c r="H171" i="59"/>
  <c r="H171" i="58"/>
  <c r="L55" i="72"/>
  <c r="L171" i="59"/>
  <c r="L171" i="58"/>
  <c r="P55" i="72"/>
  <c r="P171" i="58"/>
  <c r="P171" i="59"/>
  <c r="F56" i="72"/>
  <c r="F173" i="59"/>
  <c r="F173" i="58"/>
  <c r="F174" i="58"/>
  <c r="F174" i="59"/>
  <c r="F172" i="58"/>
  <c r="F172" i="59"/>
  <c r="J56" i="72"/>
  <c r="J358" i="72" s="1"/>
  <c r="J173" i="58"/>
  <c r="J174" i="59"/>
  <c r="J174" i="58"/>
  <c r="J173" i="59"/>
  <c r="N56" i="72"/>
  <c r="N173" i="58"/>
  <c r="N173" i="59"/>
  <c r="N174" i="59"/>
  <c r="N174" i="58"/>
  <c r="N172" i="59"/>
  <c r="N172" i="58"/>
  <c r="D58" i="72"/>
  <c r="D175" i="59"/>
  <c r="D175" i="58"/>
  <c r="H58" i="72"/>
  <c r="H175" i="58"/>
  <c r="H175" i="59"/>
  <c r="L58" i="72"/>
  <c r="L379" i="72" s="1"/>
  <c r="L175" i="59"/>
  <c r="L175" i="58"/>
  <c r="P58" i="72"/>
  <c r="P175" i="59"/>
  <c r="P175" i="58"/>
  <c r="F59" i="72"/>
  <c r="F177" i="58"/>
  <c r="F177" i="59"/>
  <c r="J59" i="72"/>
  <c r="J177" i="58"/>
  <c r="J177" i="59"/>
  <c r="N59" i="72"/>
  <c r="N177" i="58"/>
  <c r="N177" i="59"/>
  <c r="B16" i="48"/>
  <c r="F19" i="48"/>
  <c r="C16" i="48"/>
  <c r="D9" i="48"/>
  <c r="M16" i="48"/>
  <c r="C19" i="48"/>
  <c r="D16" i="48"/>
  <c r="M12" i="48"/>
  <c r="D12" i="48"/>
  <c r="P12" i="48"/>
  <c r="L19" i="48"/>
  <c r="N36" i="48"/>
  <c r="P32" i="48"/>
  <c r="Q39" i="48"/>
  <c r="K39" i="48"/>
  <c r="F32" i="48"/>
  <c r="Q36" i="48"/>
  <c r="C39" i="48"/>
  <c r="H36" i="48"/>
  <c r="K32" i="48"/>
  <c r="M32" i="48"/>
  <c r="O58" i="48"/>
  <c r="P55" i="48"/>
  <c r="D39" i="48"/>
  <c r="B74" i="48"/>
  <c r="D51" i="48"/>
  <c r="E58" i="48"/>
  <c r="F39" i="48"/>
  <c r="I70" i="48"/>
  <c r="I55" i="48"/>
  <c r="B58" i="48"/>
  <c r="J51" i="48"/>
  <c r="H70" i="48"/>
  <c r="M77" i="48"/>
  <c r="J74" i="48"/>
  <c r="L58" i="48"/>
  <c r="D70" i="48"/>
  <c r="K70" i="48"/>
  <c r="Q74" i="48"/>
  <c r="L74" i="48"/>
  <c r="B39" i="48"/>
  <c r="E74" i="48"/>
  <c r="P77" i="48"/>
  <c r="O77" i="48"/>
  <c r="F77" i="48"/>
  <c r="N58" i="48"/>
  <c r="G97" i="48"/>
  <c r="G89" i="48"/>
  <c r="N100" i="48"/>
  <c r="C97" i="48"/>
  <c r="C89" i="48"/>
  <c r="D93" i="48"/>
  <c r="K100" i="48"/>
  <c r="N97" i="48"/>
  <c r="M93" i="48"/>
  <c r="D97" i="48"/>
  <c r="Q97" i="48"/>
  <c r="Q89" i="48"/>
  <c r="G100" i="48"/>
  <c r="H87" i="44"/>
  <c r="H89" i="48"/>
  <c r="H93" i="48"/>
  <c r="P100" i="48"/>
  <c r="H97" i="48"/>
  <c r="K124" i="44"/>
  <c r="K130" i="48"/>
  <c r="C105" i="44"/>
  <c r="L105" i="44"/>
  <c r="L111" i="48"/>
  <c r="F124" i="44"/>
  <c r="F130" i="48"/>
  <c r="I124" i="44"/>
  <c r="I130" i="48"/>
  <c r="M124" i="44"/>
  <c r="M130" i="48"/>
  <c r="D130" i="48"/>
  <c r="J124" i="44"/>
  <c r="J130" i="48"/>
  <c r="Q124" i="44"/>
  <c r="Q130" i="48"/>
  <c r="L81" i="45"/>
  <c r="L141" i="68"/>
  <c r="L135" i="68" s="1"/>
  <c r="L87" i="49"/>
  <c r="D43" i="45"/>
  <c r="D49" i="49"/>
  <c r="P62" i="47"/>
  <c r="P68" i="50"/>
  <c r="E143" i="47"/>
  <c r="O16" i="49"/>
  <c r="I118" i="65"/>
  <c r="D68" i="49"/>
  <c r="D62" i="45"/>
  <c r="Q116" i="72"/>
  <c r="Q111" i="72" s="1"/>
  <c r="L156" i="66"/>
  <c r="L219" i="66"/>
  <c r="N215" i="67"/>
  <c r="N156" i="67"/>
  <c r="G211" i="70"/>
  <c r="F147" i="71"/>
  <c r="I36" i="58"/>
  <c r="G89" i="58"/>
  <c r="N30" i="59"/>
  <c r="E388" i="70"/>
  <c r="E331" i="70"/>
  <c r="E310" i="70"/>
  <c r="D325" i="72"/>
  <c r="H325" i="72"/>
  <c r="D68" i="60"/>
  <c r="E175" i="48"/>
  <c r="B117" i="49"/>
  <c r="J151" i="64"/>
  <c r="J226" i="64"/>
  <c r="E51" i="49"/>
  <c r="G70" i="49"/>
  <c r="Q111" i="49"/>
  <c r="P143" i="70"/>
  <c r="G146" i="70"/>
  <c r="O150" i="49"/>
  <c r="H148" i="49"/>
  <c r="H143" i="45"/>
  <c r="P143" i="71"/>
  <c r="F130" i="72"/>
  <c r="F111" i="72"/>
  <c r="F134" i="72"/>
  <c r="K140" i="72"/>
  <c r="B139" i="50"/>
  <c r="P235" i="64"/>
  <c r="J32" i="50"/>
  <c r="O51" i="50"/>
  <c r="L259" i="68"/>
  <c r="D89" i="50"/>
  <c r="P208" i="70"/>
  <c r="P157" i="50"/>
  <c r="C111" i="58"/>
  <c r="F166" i="58"/>
  <c r="M184" i="70"/>
  <c r="K93" i="71"/>
  <c r="L168" i="48"/>
  <c r="N132" i="67"/>
  <c r="N112" i="67"/>
  <c r="O74" i="49"/>
  <c r="H135" i="70"/>
  <c r="F140" i="71"/>
  <c r="F172" i="49"/>
  <c r="L49" i="50"/>
  <c r="L43" i="47"/>
  <c r="I175" i="69"/>
  <c r="O154" i="48"/>
  <c r="P157" i="48"/>
  <c r="M9" i="49"/>
  <c r="N132" i="64"/>
  <c r="N126" i="64" s="1"/>
  <c r="C55" i="49"/>
  <c r="F135" i="69"/>
  <c r="L143" i="69"/>
  <c r="F154" i="49"/>
  <c r="F168" i="49"/>
  <c r="I175" i="49"/>
  <c r="E235" i="64"/>
  <c r="G247" i="64"/>
  <c r="N156" i="65"/>
  <c r="G39" i="50"/>
  <c r="C211" i="66"/>
  <c r="C267" i="68"/>
  <c r="H211" i="69"/>
  <c r="M211" i="70"/>
  <c r="Q139" i="50"/>
  <c r="C202" i="72"/>
  <c r="K152" i="72"/>
  <c r="F304" i="66"/>
  <c r="E32" i="60"/>
  <c r="Q130" i="49"/>
  <c r="Q124" i="45"/>
  <c r="M111" i="71"/>
  <c r="M130" i="71"/>
  <c r="J136" i="71"/>
  <c r="G172" i="49"/>
  <c r="E49" i="50"/>
  <c r="E156" i="69"/>
  <c r="E213" i="69" s="1"/>
  <c r="K12" i="49"/>
  <c r="L12" i="49"/>
  <c r="P32" i="49"/>
  <c r="F39" i="49"/>
  <c r="O167" i="68"/>
  <c r="J139" i="49"/>
  <c r="Q148" i="49"/>
  <c r="Q143" i="45"/>
  <c r="Q154" i="49"/>
  <c r="N143" i="71"/>
  <c r="B211" i="69"/>
  <c r="E19" i="50"/>
  <c r="O58" i="50"/>
  <c r="J259" i="68"/>
  <c r="E68" i="58"/>
  <c r="M354" i="72"/>
  <c r="M280" i="72"/>
  <c r="M275" i="72" s="1"/>
  <c r="O327" i="65"/>
  <c r="P89" i="60"/>
  <c r="E280" i="71"/>
  <c r="E275" i="71" s="1"/>
  <c r="E358" i="71"/>
  <c r="L12" i="59"/>
  <c r="Q335" i="65"/>
  <c r="K417" i="68"/>
  <c r="O338" i="69"/>
  <c r="Q324" i="70"/>
  <c r="J342" i="66"/>
  <c r="L386" i="72"/>
  <c r="H16" i="59"/>
  <c r="F324" i="65"/>
  <c r="F304" i="65"/>
  <c r="C386" i="72"/>
  <c r="N384" i="71"/>
  <c r="D161" i="60"/>
  <c r="P51" i="58"/>
  <c r="D70" i="58"/>
  <c r="H402" i="68"/>
  <c r="J97" i="58"/>
  <c r="C331" i="66"/>
  <c r="I16" i="59"/>
  <c r="G331" i="65"/>
  <c r="G310" i="65"/>
  <c r="K392" i="67"/>
  <c r="K335" i="67"/>
  <c r="H89" i="59"/>
  <c r="L97" i="59"/>
  <c r="N132" i="59"/>
  <c r="G318" i="71"/>
  <c r="G372" i="71"/>
  <c r="G298" i="71"/>
  <c r="G372" i="72"/>
  <c r="G318" i="72"/>
  <c r="C329" i="71"/>
  <c r="P51" i="60"/>
  <c r="F403" i="67"/>
  <c r="N425" i="68"/>
  <c r="M431" i="68"/>
  <c r="M425" i="68" s="1"/>
  <c r="M81" i="57"/>
  <c r="D124" i="60"/>
  <c r="Q87" i="59"/>
  <c r="E161" i="60"/>
  <c r="Q323" i="64"/>
  <c r="O461" i="68"/>
  <c r="C324" i="65"/>
  <c r="F70" i="59"/>
  <c r="O338" i="67"/>
  <c r="G409" i="68"/>
  <c r="G481" i="68"/>
  <c r="F420" i="68"/>
  <c r="N420" i="68"/>
  <c r="E117" i="59"/>
  <c r="L154" i="59"/>
  <c r="J325" i="71"/>
  <c r="F325" i="72"/>
  <c r="M403" i="66"/>
  <c r="P501" i="68"/>
  <c r="I105" i="60"/>
  <c r="N161" i="60"/>
  <c r="L68" i="58"/>
  <c r="O111" i="59"/>
  <c r="P291" i="65"/>
  <c r="L36" i="58"/>
  <c r="F338" i="66"/>
  <c r="Q324" i="65"/>
  <c r="Q304" i="65"/>
  <c r="N310" i="70"/>
  <c r="Q154" i="59"/>
  <c r="K380" i="64"/>
  <c r="L403" i="65"/>
  <c r="D348" i="65"/>
  <c r="D411" i="65"/>
  <c r="N403" i="66"/>
  <c r="J105" i="60"/>
  <c r="M403" i="69"/>
  <c r="L403" i="70"/>
  <c r="M386" i="71"/>
  <c r="G390" i="72"/>
  <c r="G334" i="72"/>
  <c r="C87" i="58"/>
  <c r="D30" i="60"/>
  <c r="M161" i="60"/>
  <c r="N49" i="59"/>
  <c r="J81" i="54"/>
  <c r="J359" i="68"/>
  <c r="J407" i="68" s="1"/>
  <c r="M166" i="50"/>
  <c r="M161" i="50" s="1"/>
  <c r="B49" i="50"/>
  <c r="P24" i="45"/>
  <c r="P30" i="49"/>
  <c r="F74" i="49"/>
  <c r="D89" i="49"/>
  <c r="D100" i="49"/>
  <c r="H166" i="49"/>
  <c r="B166" i="49"/>
  <c r="G166" i="48"/>
  <c r="M157" i="48"/>
  <c r="Q139" i="48"/>
  <c r="G139" i="48"/>
  <c r="B139" i="48"/>
  <c r="F120" i="48"/>
  <c r="J98" i="48"/>
  <c r="Q96" i="48"/>
  <c r="I96" i="48"/>
  <c r="P95" i="48"/>
  <c r="H95" i="48"/>
  <c r="O94" i="48"/>
  <c r="G94" i="48"/>
  <c r="N92" i="48"/>
  <c r="F92" i="48"/>
  <c r="M91" i="48"/>
  <c r="E91" i="48"/>
  <c r="L90" i="48"/>
  <c r="D90" i="48"/>
  <c r="K88" i="48"/>
  <c r="C88" i="48"/>
  <c r="F86" i="48"/>
  <c r="Q162" i="68"/>
  <c r="I162" i="68"/>
  <c r="P112" i="68"/>
  <c r="P160" i="68" s="1"/>
  <c r="H112" i="68"/>
  <c r="H209" i="68"/>
  <c r="H161" i="68"/>
  <c r="B130" i="68"/>
  <c r="B119" i="68"/>
  <c r="B168" i="68"/>
  <c r="N186" i="67"/>
  <c r="F186" i="67"/>
  <c r="F148" i="67"/>
  <c r="M108" i="67"/>
  <c r="M185" i="67"/>
  <c r="M147" i="67"/>
  <c r="E185" i="67"/>
  <c r="E108" i="67"/>
  <c r="E146" i="67" s="1"/>
  <c r="L183" i="67"/>
  <c r="L145" i="67"/>
  <c r="D183" i="67"/>
  <c r="D145" i="67"/>
  <c r="K105" i="67"/>
  <c r="K181" i="67" s="1"/>
  <c r="K144" i="67"/>
  <c r="C105" i="67"/>
  <c r="C143" i="67" s="1"/>
  <c r="C182" i="67"/>
  <c r="J142" i="67"/>
  <c r="Q141" i="67"/>
  <c r="I141" i="67"/>
  <c r="P101" i="67"/>
  <c r="P139" i="67" s="1"/>
  <c r="P140" i="67"/>
  <c r="H101" i="67"/>
  <c r="H140" i="67"/>
  <c r="N97" i="67"/>
  <c r="N135" i="67" s="1"/>
  <c r="P64" i="48"/>
  <c r="H64" i="48"/>
  <c r="B57" i="48"/>
  <c r="B69" i="48"/>
  <c r="M60" i="48"/>
  <c r="L59" i="48"/>
  <c r="D59" i="48"/>
  <c r="C57" i="48"/>
  <c r="O52" i="48"/>
  <c r="G52" i="48"/>
  <c r="N50" i="48"/>
  <c r="F50" i="48"/>
  <c r="E97" i="66"/>
  <c r="E135" i="66" s="1"/>
  <c r="L46" i="48"/>
  <c r="D46" i="48"/>
  <c r="K45" i="48"/>
  <c r="C45" i="48"/>
  <c r="B31" i="48"/>
  <c r="M41" i="48"/>
  <c r="L40" i="48"/>
  <c r="D40" i="48"/>
  <c r="K38" i="48"/>
  <c r="C38" i="48"/>
  <c r="H34" i="48"/>
  <c r="O33" i="48"/>
  <c r="G33" i="48"/>
  <c r="N31" i="48"/>
  <c r="F31" i="48"/>
  <c r="I29" i="48"/>
  <c r="E97" i="65"/>
  <c r="E136" i="65"/>
  <c r="L27" i="48"/>
  <c r="D27" i="48"/>
  <c r="D25" i="48" s="1"/>
  <c r="K26" i="48"/>
  <c r="C26" i="48"/>
  <c r="J22" i="48"/>
  <c r="Q21" i="48"/>
  <c r="I21" i="48"/>
  <c r="P20" i="48"/>
  <c r="H20" i="48"/>
  <c r="O18" i="48"/>
  <c r="G18" i="48"/>
  <c r="N17" i="48"/>
  <c r="F17" i="48"/>
  <c r="M15" i="48"/>
  <c r="E15" i="48"/>
  <c r="L14" i="48"/>
  <c r="D14" i="48"/>
  <c r="K13" i="48"/>
  <c r="C13" i="48"/>
  <c r="P8" i="48"/>
  <c r="L109" i="64"/>
  <c r="L151" i="64" s="1"/>
  <c r="L152" i="64"/>
  <c r="O6" i="48"/>
  <c r="O4" i="48" s="1"/>
  <c r="G6" i="48"/>
  <c r="G4" i="48" s="1"/>
  <c r="N5" i="48"/>
  <c r="F5" i="48"/>
  <c r="B5" i="48"/>
  <c r="C403" i="67"/>
  <c r="F342" i="69"/>
  <c r="J124" i="60"/>
  <c r="I89" i="50"/>
  <c r="N51" i="50"/>
  <c r="D100" i="50"/>
  <c r="Q124" i="47"/>
  <c r="Q130" i="50"/>
  <c r="N62" i="45"/>
  <c r="N68" i="49"/>
  <c r="G58" i="49"/>
  <c r="G100" i="49"/>
  <c r="F166" i="49"/>
  <c r="B168" i="48"/>
  <c r="B132" i="48"/>
  <c r="C130" i="48"/>
  <c r="M103" i="48"/>
  <c r="P102" i="48"/>
  <c r="D102" i="48"/>
  <c r="K101" i="48"/>
  <c r="N99" i="48"/>
  <c r="Q98" i="48"/>
  <c r="E98" i="48"/>
  <c r="H96" i="48"/>
  <c r="K95" i="48"/>
  <c r="N94" i="48"/>
  <c r="P91" i="48"/>
  <c r="D91" i="48"/>
  <c r="M86" i="48"/>
  <c r="I115" i="68"/>
  <c r="I163" i="68" s="1"/>
  <c r="I164" i="68"/>
  <c r="H162" i="68"/>
  <c r="K112" i="68"/>
  <c r="K160" i="68" s="1"/>
  <c r="B123" i="68"/>
  <c r="B172" i="68"/>
  <c r="I186" i="67"/>
  <c r="I148" i="67"/>
  <c r="L108" i="67"/>
  <c r="L147" i="67"/>
  <c r="O183" i="67"/>
  <c r="K101" i="67"/>
  <c r="K139" i="67" s="1"/>
  <c r="J138" i="67"/>
  <c r="M97" i="67"/>
  <c r="M135" i="67" s="1"/>
  <c r="M136" i="67"/>
  <c r="L65" i="48"/>
  <c r="O64" i="48"/>
  <c r="C64" i="48"/>
  <c r="B79" i="48"/>
  <c r="O108" i="66"/>
  <c r="O147" i="66"/>
  <c r="C108" i="66"/>
  <c r="C147" i="66"/>
  <c r="I182" i="66"/>
  <c r="I105" i="66"/>
  <c r="I144" i="66"/>
  <c r="H142" i="66"/>
  <c r="N101" i="66"/>
  <c r="N140" i="66"/>
  <c r="E138" i="66"/>
  <c r="H48" i="48"/>
  <c r="D97" i="66"/>
  <c r="D135" i="66" s="1"/>
  <c r="D136" i="66"/>
  <c r="G46" i="48"/>
  <c r="B29" i="48"/>
  <c r="P148" i="65"/>
  <c r="D148" i="65"/>
  <c r="C108" i="65"/>
  <c r="C147" i="65"/>
  <c r="I105" i="65"/>
  <c r="L142" i="65"/>
  <c r="O179" i="65"/>
  <c r="O141" i="65"/>
  <c r="C141" i="65"/>
  <c r="F178" i="65"/>
  <c r="F101" i="65"/>
  <c r="F177" i="65" s="1"/>
  <c r="I176" i="65"/>
  <c r="I138" i="65"/>
  <c r="L29" i="48"/>
  <c r="D97" i="65"/>
  <c r="D135" i="65" s="1"/>
  <c r="D136" i="65"/>
  <c r="G27" i="48"/>
  <c r="G25" i="48" s="1"/>
  <c r="J26" i="48"/>
  <c r="M22" i="48"/>
  <c r="E22" i="48"/>
  <c r="H21" i="48"/>
  <c r="K20" i="48"/>
  <c r="C20" i="48"/>
  <c r="F13" i="48"/>
  <c r="I11" i="48"/>
  <c r="L10" i="48"/>
  <c r="O8" i="48"/>
  <c r="K109" i="64"/>
  <c r="K151" i="64" s="1"/>
  <c r="K152" i="64"/>
  <c r="I106" i="64"/>
  <c r="I149" i="64"/>
  <c r="B154" i="64"/>
  <c r="M157" i="50"/>
  <c r="N74" i="49"/>
  <c r="Q136" i="48"/>
  <c r="D132" i="48"/>
  <c r="P181" i="68"/>
  <c r="O228" i="68"/>
  <c r="O180" i="68"/>
  <c r="N227" i="68"/>
  <c r="N130" i="68"/>
  <c r="N179" i="68"/>
  <c r="L127" i="68"/>
  <c r="L176" i="68"/>
  <c r="G222" i="68"/>
  <c r="G174" i="68"/>
  <c r="Q123" i="68"/>
  <c r="Q172" i="68"/>
  <c r="H115" i="68"/>
  <c r="H163" i="68" s="1"/>
  <c r="H164" i="68"/>
  <c r="C210" i="68"/>
  <c r="C162" i="68"/>
  <c r="B229" i="68"/>
  <c r="B181" i="68"/>
  <c r="B170" i="68"/>
  <c r="H148" i="67"/>
  <c r="G108" i="67"/>
  <c r="G147" i="67"/>
  <c r="Q105" i="67"/>
  <c r="Q143" i="67" s="1"/>
  <c r="L180" i="67"/>
  <c r="L142" i="67"/>
  <c r="C141" i="67"/>
  <c r="M176" i="67"/>
  <c r="H174" i="67"/>
  <c r="H97" i="67"/>
  <c r="H135" i="67" s="1"/>
  <c r="H136" i="67"/>
  <c r="C65" i="48"/>
  <c r="B60" i="48"/>
  <c r="B72" i="48"/>
  <c r="N59" i="48"/>
  <c r="E57" i="48"/>
  <c r="D56" i="48"/>
  <c r="C54" i="48"/>
  <c r="I52" i="48"/>
  <c r="H50" i="48"/>
  <c r="G48" i="48"/>
  <c r="C97" i="66"/>
  <c r="C135" i="66" s="1"/>
  <c r="C174" i="66"/>
  <c r="B40" i="48"/>
  <c r="K41" i="48"/>
  <c r="N40" i="48"/>
  <c r="M38" i="48"/>
  <c r="L37" i="48"/>
  <c r="C35" i="48"/>
  <c r="F34" i="48"/>
  <c r="E33" i="48"/>
  <c r="D31" i="48"/>
  <c r="J27" i="48"/>
  <c r="O15" i="48"/>
  <c r="J14" i="48"/>
  <c r="E13" i="48"/>
  <c r="K10" i="48"/>
  <c r="M6" i="48"/>
  <c r="H132" i="49"/>
  <c r="H136" i="72"/>
  <c r="H116" i="72"/>
  <c r="H111" i="72" s="1"/>
  <c r="H129" i="72" s="1"/>
  <c r="G87" i="50"/>
  <c r="M81" i="54"/>
  <c r="M359" i="68"/>
  <c r="N93" i="59"/>
  <c r="I99" i="70"/>
  <c r="I93" i="70" s="1"/>
  <c r="O32" i="49"/>
  <c r="J145" i="65"/>
  <c r="B143" i="71"/>
  <c r="I140" i="67"/>
  <c r="P132" i="49"/>
  <c r="E168" i="49"/>
  <c r="I51" i="50"/>
  <c r="Q152" i="71"/>
  <c r="G36" i="58"/>
  <c r="G457" i="68"/>
  <c r="C322" i="72"/>
  <c r="M99" i="70"/>
  <c r="K172" i="48"/>
  <c r="B144" i="65"/>
  <c r="B132" i="49"/>
  <c r="B190" i="72"/>
  <c r="B136" i="72"/>
  <c r="B116" i="72"/>
  <c r="M12" i="49"/>
  <c r="F226" i="64"/>
  <c r="N118" i="65"/>
  <c r="G143" i="67"/>
  <c r="G118" i="67"/>
  <c r="N77" i="49"/>
  <c r="Q194" i="69"/>
  <c r="Q137" i="69"/>
  <c r="C112" i="70"/>
  <c r="C132" i="70"/>
  <c r="I139" i="70"/>
  <c r="I118" i="70"/>
  <c r="C116" i="71"/>
  <c r="C190" i="71"/>
  <c r="C136" i="71"/>
  <c r="O136" i="71"/>
  <c r="O116" i="71"/>
  <c r="B32" i="50"/>
  <c r="I3" i="47"/>
  <c r="I9" i="50"/>
  <c r="C215" i="65"/>
  <c r="H211" i="67"/>
  <c r="K156" i="67"/>
  <c r="P89" i="50"/>
  <c r="C202" i="71"/>
  <c r="C150" i="50"/>
  <c r="C354" i="72"/>
  <c r="C280" i="72"/>
  <c r="N172" i="48"/>
  <c r="J117" i="49"/>
  <c r="K137" i="70"/>
  <c r="M166" i="49"/>
  <c r="M161" i="45"/>
  <c r="J202" i="71"/>
  <c r="M202" i="72"/>
  <c r="F177" i="69"/>
  <c r="F99" i="69"/>
  <c r="F93" i="69" s="1"/>
  <c r="F98" i="71"/>
  <c r="N175" i="48"/>
  <c r="H9" i="49"/>
  <c r="H3" i="45"/>
  <c r="I9" i="49"/>
  <c r="J9" i="49"/>
  <c r="N144" i="65"/>
  <c r="C143" i="66"/>
  <c r="C139" i="67"/>
  <c r="C118" i="67"/>
  <c r="D141" i="67"/>
  <c r="Q132" i="69"/>
  <c r="Q112" i="69"/>
  <c r="L132" i="70"/>
  <c r="Q143" i="70"/>
  <c r="O130" i="71"/>
  <c r="Q143" i="72"/>
  <c r="B156" i="67"/>
  <c r="F174" i="64"/>
  <c r="F237" i="64" s="1"/>
  <c r="D12" i="50"/>
  <c r="D39" i="50"/>
  <c r="E150" i="66"/>
  <c r="E215" i="70"/>
  <c r="E156" i="70"/>
  <c r="E213" i="70" s="1"/>
  <c r="C208" i="71"/>
  <c r="C152" i="71"/>
  <c r="N148" i="59"/>
  <c r="E348" i="65"/>
  <c r="H68" i="49"/>
  <c r="C211" i="67"/>
  <c r="O259" i="68"/>
  <c r="C150" i="48"/>
  <c r="E12" i="49"/>
  <c r="K132" i="64"/>
  <c r="K126" i="64" s="1"/>
  <c r="G133" i="65"/>
  <c r="O68" i="49"/>
  <c r="C168" i="68"/>
  <c r="I97" i="49"/>
  <c r="E146" i="69"/>
  <c r="P111" i="71"/>
  <c r="P130" i="71"/>
  <c r="J154" i="49"/>
  <c r="F157" i="49"/>
  <c r="P130" i="72"/>
  <c r="M140" i="72"/>
  <c r="M194" i="72"/>
  <c r="F143" i="72"/>
  <c r="N19" i="50"/>
  <c r="P156" i="69"/>
  <c r="P213" i="69" s="1"/>
  <c r="L202" i="72"/>
  <c r="D208" i="72"/>
  <c r="D152" i="72"/>
  <c r="Q93" i="58"/>
  <c r="G338" i="65"/>
  <c r="Q314" i="71"/>
  <c r="G70" i="58"/>
  <c r="K51" i="59"/>
  <c r="J130" i="59"/>
  <c r="K400" i="69"/>
  <c r="F403" i="69"/>
  <c r="G324" i="69"/>
  <c r="G360" i="64"/>
  <c r="G338" i="64"/>
  <c r="J331" i="65"/>
  <c r="H30" i="59"/>
  <c r="J335" i="66"/>
  <c r="J310" i="66"/>
  <c r="E331" i="67"/>
  <c r="E310" i="67"/>
  <c r="G489" i="68"/>
  <c r="G417" i="68"/>
  <c r="N318" i="71"/>
  <c r="N372" i="71"/>
  <c r="L166" i="59"/>
  <c r="N386" i="64"/>
  <c r="Q161" i="60"/>
  <c r="P372" i="64"/>
  <c r="M380" i="64"/>
  <c r="F342" i="67"/>
  <c r="I403" i="67"/>
  <c r="C132" i="58"/>
  <c r="H291" i="66"/>
  <c r="N49" i="58"/>
  <c r="H338" i="67"/>
  <c r="F136" i="58"/>
  <c r="D166" i="58"/>
  <c r="Q344" i="64"/>
  <c r="Q372" i="64"/>
  <c r="Q435" i="64"/>
  <c r="L304" i="66"/>
  <c r="G327" i="66"/>
  <c r="G310" i="66"/>
  <c r="G304" i="66" s="1"/>
  <c r="H304" i="67"/>
  <c r="H324" i="67"/>
  <c r="P402" i="68"/>
  <c r="P81" i="55"/>
  <c r="P383" i="68"/>
  <c r="L117" i="59"/>
  <c r="P132" i="59"/>
  <c r="D136" i="59"/>
  <c r="J172" i="59"/>
  <c r="N447" i="64"/>
  <c r="L105" i="60"/>
  <c r="G403" i="69"/>
  <c r="H400" i="70"/>
  <c r="I384" i="72"/>
  <c r="I386" i="72"/>
  <c r="N111" i="59"/>
  <c r="M16" i="58"/>
  <c r="C30" i="59"/>
  <c r="C338" i="70"/>
  <c r="M360" i="64"/>
  <c r="J372" i="64"/>
  <c r="M338" i="65"/>
  <c r="K331" i="67"/>
  <c r="K310" i="67"/>
  <c r="K304" i="67" s="1"/>
  <c r="E402" i="68"/>
  <c r="E377" i="68"/>
  <c r="M377" i="68"/>
  <c r="M402" i="68"/>
  <c r="P93" i="59"/>
  <c r="O324" i="69"/>
  <c r="K335" i="69"/>
  <c r="H372" i="71"/>
  <c r="H318" i="71"/>
  <c r="L376" i="71"/>
  <c r="L322" i="71"/>
  <c r="L298" i="71"/>
  <c r="L293" i="71" s="1"/>
  <c r="L311" i="71" s="1"/>
  <c r="E49" i="60"/>
  <c r="K411" i="66"/>
  <c r="K348" i="66"/>
  <c r="P342" i="67"/>
  <c r="D70" i="60"/>
  <c r="L403" i="69"/>
  <c r="P143" i="60"/>
  <c r="P386" i="71"/>
  <c r="J384" i="72"/>
  <c r="C74" i="58"/>
  <c r="C354" i="71"/>
  <c r="C280" i="71"/>
  <c r="C316" i="71" s="1"/>
  <c r="L291" i="65"/>
  <c r="P327" i="67"/>
  <c r="P285" i="67"/>
  <c r="J291" i="67"/>
  <c r="J89" i="58"/>
  <c r="L89" i="58"/>
  <c r="P420" i="68"/>
  <c r="F132" i="58"/>
  <c r="L154" i="58"/>
  <c r="G338" i="66"/>
  <c r="P324" i="69"/>
  <c r="P304" i="69"/>
  <c r="P323" i="69" s="1"/>
  <c r="L335" i="69"/>
  <c r="P324" i="70"/>
  <c r="P304" i="70"/>
  <c r="L312" i="71"/>
  <c r="O325" i="71"/>
  <c r="N322" i="72"/>
  <c r="Q452" i="64"/>
  <c r="Q386" i="64"/>
  <c r="H348" i="65"/>
  <c r="N400" i="69"/>
  <c r="M148" i="50"/>
  <c r="F87" i="49"/>
  <c r="H100" i="49"/>
  <c r="D166" i="48"/>
  <c r="D161" i="44"/>
  <c r="O157" i="48"/>
  <c r="F139" i="48"/>
  <c r="I111" i="48"/>
  <c r="I103" i="48"/>
  <c r="G101" i="48"/>
  <c r="I98" i="48"/>
  <c r="D96" i="48"/>
  <c r="Q86" i="48"/>
  <c r="P162" i="68"/>
  <c r="G112" i="68"/>
  <c r="G161" i="68"/>
  <c r="B166" i="68"/>
  <c r="P108" i="67"/>
  <c r="P147" i="67"/>
  <c r="F105" i="67"/>
  <c r="F144" i="67"/>
  <c r="P141" i="67"/>
  <c r="G101" i="67"/>
  <c r="Q97" i="67"/>
  <c r="Q135" i="67" s="1"/>
  <c r="Q136" i="67"/>
  <c r="D65" i="48"/>
  <c r="B56" i="48"/>
  <c r="E56" i="48"/>
  <c r="O53" i="48"/>
  <c r="F52" i="48"/>
  <c r="L48" i="48"/>
  <c r="K134" i="66"/>
  <c r="L148" i="65"/>
  <c r="G108" i="65"/>
  <c r="G147" i="65"/>
  <c r="M105" i="65"/>
  <c r="H142" i="65"/>
  <c r="N178" i="65"/>
  <c r="N101" i="65"/>
  <c r="E176" i="65"/>
  <c r="E138" i="65"/>
  <c r="K27" i="48"/>
  <c r="F26" i="48"/>
  <c r="O20" i="48"/>
  <c r="N13" i="48"/>
  <c r="E11" i="48"/>
  <c r="G8" i="48"/>
  <c r="N150" i="64"/>
  <c r="G62" i="47"/>
  <c r="F143" i="47"/>
  <c r="F148" i="50"/>
  <c r="H30" i="49"/>
  <c r="K100" i="49"/>
  <c r="E150" i="48"/>
  <c r="J143" i="44"/>
  <c r="J148" i="48"/>
  <c r="L229" i="68"/>
  <c r="L181" i="68"/>
  <c r="Q225" i="68"/>
  <c r="D127" i="68"/>
  <c r="D176" i="68"/>
  <c r="F173" i="68"/>
  <c r="N119" i="68"/>
  <c r="P115" i="68"/>
  <c r="P163" i="68" s="1"/>
  <c r="N83" i="48"/>
  <c r="H73" i="48"/>
  <c r="N71" i="48"/>
  <c r="P67" i="48"/>
  <c r="D97" i="67"/>
  <c r="D135" i="67" s="1"/>
  <c r="D136" i="67"/>
  <c r="K60" i="48"/>
  <c r="F59" i="48"/>
  <c r="H56" i="48"/>
  <c r="J53" i="48"/>
  <c r="L50" i="48"/>
  <c r="I94" i="66"/>
  <c r="I132" i="66" s="1"/>
  <c r="G148" i="65"/>
  <c r="Q145" i="65"/>
  <c r="D105" i="65"/>
  <c r="D144" i="65"/>
  <c r="I101" i="65"/>
  <c r="G97" i="65"/>
  <c r="G135" i="65" s="1"/>
  <c r="G136" i="65"/>
  <c r="D17" i="48"/>
  <c r="F14" i="48"/>
  <c r="L11" i="48"/>
  <c r="G10" i="48"/>
  <c r="L106" i="64"/>
  <c r="B109" i="64"/>
  <c r="B151" i="64" s="1"/>
  <c r="B194" i="64"/>
  <c r="B152" i="64"/>
  <c r="B93" i="71"/>
  <c r="L16" i="49"/>
  <c r="I130" i="49"/>
  <c r="C325" i="71"/>
  <c r="G168" i="48"/>
  <c r="K118" i="65"/>
  <c r="K112" i="65" s="1"/>
  <c r="P139" i="70"/>
  <c r="P196" i="70"/>
  <c r="J156" i="65"/>
  <c r="J150" i="65" s="1"/>
  <c r="F211" i="69"/>
  <c r="M215" i="69"/>
  <c r="M156" i="69"/>
  <c r="G215" i="70"/>
  <c r="G156" i="70"/>
  <c r="G213" i="70" s="1"/>
  <c r="E291" i="65"/>
  <c r="E285" i="65" s="1"/>
  <c r="M291" i="65"/>
  <c r="K36" i="58"/>
  <c r="M376" i="72"/>
  <c r="M322" i="72"/>
  <c r="F157" i="48"/>
  <c r="I93" i="72"/>
  <c r="B132" i="70"/>
  <c r="L149" i="64"/>
  <c r="G32" i="49"/>
  <c r="G30" i="49"/>
  <c r="O55" i="49"/>
  <c r="H135" i="68"/>
  <c r="J179" i="68"/>
  <c r="O111" i="49"/>
  <c r="G196" i="69"/>
  <c r="G139" i="69"/>
  <c r="G118" i="69"/>
  <c r="L130" i="49"/>
  <c r="L124" i="45"/>
  <c r="K146" i="70"/>
  <c r="O140" i="72"/>
  <c r="B156" i="65"/>
  <c r="B150" i="65" s="1"/>
  <c r="I156" i="65"/>
  <c r="N211" i="66"/>
  <c r="E68" i="50"/>
  <c r="L183" i="68"/>
  <c r="K202" i="71"/>
  <c r="N152" i="72"/>
  <c r="E317" i="64"/>
  <c r="J501" i="68"/>
  <c r="K98" i="72"/>
  <c r="C16" i="49"/>
  <c r="Q89" i="49"/>
  <c r="P168" i="49"/>
  <c r="Q211" i="65"/>
  <c r="J154" i="48"/>
  <c r="C36" i="49"/>
  <c r="L112" i="66"/>
  <c r="E118" i="66"/>
  <c r="E112" i="66" s="1"/>
  <c r="C169" i="68"/>
  <c r="D170" i="68"/>
  <c r="J118" i="69"/>
  <c r="K111" i="49"/>
  <c r="D146" i="70"/>
  <c r="O116" i="72"/>
  <c r="O111" i="72" s="1"/>
  <c r="M175" i="49"/>
  <c r="I235" i="64"/>
  <c r="M240" i="64"/>
  <c r="F156" i="65"/>
  <c r="O211" i="66"/>
  <c r="I259" i="68"/>
  <c r="P211" i="69"/>
  <c r="Q120" i="50"/>
  <c r="Q105" i="50" s="1"/>
  <c r="J157" i="50"/>
  <c r="C152" i="72"/>
  <c r="G291" i="66"/>
  <c r="B130" i="72"/>
  <c r="B93" i="72"/>
  <c r="E146" i="66"/>
  <c r="L168" i="49"/>
  <c r="H158" i="64"/>
  <c r="N134" i="66"/>
  <c r="O51" i="49"/>
  <c r="M112" i="67"/>
  <c r="G138" i="67"/>
  <c r="J164" i="68"/>
  <c r="G136" i="49"/>
  <c r="M154" i="49"/>
  <c r="B156" i="66"/>
  <c r="B150" i="66" s="1"/>
  <c r="B150" i="50"/>
  <c r="G156" i="65"/>
  <c r="C150" i="67"/>
  <c r="C213" i="67"/>
  <c r="M222" i="70"/>
  <c r="H166" i="50"/>
  <c r="M373" i="70"/>
  <c r="Q354" i="72"/>
  <c r="Q280" i="72"/>
  <c r="Q275" i="72" s="1"/>
  <c r="K331" i="66"/>
  <c r="K310" i="66"/>
  <c r="I275" i="72"/>
  <c r="F335" i="66"/>
  <c r="M97" i="59"/>
  <c r="Q392" i="69"/>
  <c r="Q335" i="69"/>
  <c r="K338" i="69"/>
  <c r="J324" i="65"/>
  <c r="Q403" i="67"/>
  <c r="E403" i="70"/>
  <c r="L161" i="60"/>
  <c r="O143" i="60"/>
  <c r="H9" i="58"/>
  <c r="N97" i="58"/>
  <c r="N111" i="58"/>
  <c r="F354" i="72"/>
  <c r="F280" i="72"/>
  <c r="M16" i="59"/>
  <c r="N335" i="69"/>
  <c r="F348" i="65"/>
  <c r="P403" i="66"/>
  <c r="M394" i="71"/>
  <c r="M334" i="71"/>
  <c r="M388" i="71" s="1"/>
  <c r="O70" i="59"/>
  <c r="I403" i="66"/>
  <c r="H501" i="68"/>
  <c r="L360" i="64"/>
  <c r="F117" i="58"/>
  <c r="P329" i="69"/>
  <c r="D403" i="67"/>
  <c r="I501" i="68"/>
  <c r="N105" i="60"/>
  <c r="H348" i="69"/>
  <c r="K348" i="70"/>
  <c r="K405" i="70" s="1"/>
  <c r="Q143" i="60"/>
  <c r="G161" i="60"/>
  <c r="F334" i="72"/>
  <c r="F388" i="72" s="1"/>
  <c r="C124" i="60"/>
  <c r="P143" i="44"/>
  <c r="P148" i="48"/>
  <c r="G120" i="48"/>
  <c r="M123" i="68"/>
  <c r="M172" i="68"/>
  <c r="J119" i="68"/>
  <c r="J168" i="68"/>
  <c r="K84" i="48"/>
  <c r="P73" i="48"/>
  <c r="G72" i="48"/>
  <c r="I69" i="48"/>
  <c r="B134" i="65"/>
  <c r="J19" i="49"/>
  <c r="C39" i="49"/>
  <c r="K172" i="68"/>
  <c r="K146" i="69"/>
  <c r="H157" i="49"/>
  <c r="F172" i="48"/>
  <c r="Q169" i="68"/>
  <c r="P150" i="67"/>
  <c r="Q98" i="71"/>
  <c r="E126" i="64"/>
  <c r="Q142" i="67"/>
  <c r="J51" i="49"/>
  <c r="C144" i="67"/>
  <c r="N204" i="72"/>
  <c r="B156" i="69"/>
  <c r="B213" i="69" s="1"/>
  <c r="M204" i="72"/>
  <c r="H141" i="67"/>
  <c r="G116" i="71"/>
  <c r="G136" i="71"/>
  <c r="C36" i="58"/>
  <c r="D132" i="49"/>
  <c r="C150" i="66"/>
  <c r="J181" i="70"/>
  <c r="Q166" i="68"/>
  <c r="M143" i="70"/>
  <c r="G120" i="49"/>
  <c r="N135" i="68"/>
  <c r="F189" i="68"/>
  <c r="F183" i="68" s="1"/>
  <c r="F87" i="50"/>
  <c r="F81" i="47"/>
  <c r="F105" i="50"/>
  <c r="E204" i="72"/>
  <c r="O9" i="49"/>
  <c r="O3" i="45"/>
  <c r="E194" i="71"/>
  <c r="E140" i="71"/>
  <c r="Q335" i="70"/>
  <c r="M331" i="66"/>
  <c r="I403" i="65"/>
  <c r="D348" i="70"/>
  <c r="D405" i="70" s="1"/>
  <c r="L348" i="70"/>
  <c r="N335" i="66"/>
  <c r="K74" i="59"/>
  <c r="P329" i="70"/>
  <c r="J348" i="69"/>
  <c r="J405" i="69" s="1"/>
  <c r="L331" i="65"/>
  <c r="Q338" i="65"/>
  <c r="N291" i="67"/>
  <c r="N329" i="67" s="1"/>
  <c r="J314" i="72"/>
  <c r="L89" i="59"/>
  <c r="F331" i="70"/>
  <c r="F43" i="47"/>
  <c r="F49" i="50"/>
  <c r="P89" i="49"/>
  <c r="L123" i="68"/>
  <c r="L172" i="68"/>
  <c r="C86" i="48"/>
  <c r="Q112" i="68"/>
  <c r="Q161" i="68"/>
  <c r="B169" i="68"/>
  <c r="Q145" i="67"/>
  <c r="O180" i="67"/>
  <c r="O142" i="67"/>
  <c r="M101" i="67"/>
  <c r="M139" i="67" s="1"/>
  <c r="K97" i="67"/>
  <c r="K135" i="67" s="1"/>
  <c r="K174" i="67"/>
  <c r="K136" i="67"/>
  <c r="B108" i="66"/>
  <c r="B147" i="66"/>
  <c r="B94" i="67"/>
  <c r="B132" i="67" s="1"/>
  <c r="H183" i="66"/>
  <c r="H145" i="66"/>
  <c r="F142" i="66"/>
  <c r="H101" i="66"/>
  <c r="H140" i="66"/>
  <c r="M134" i="66"/>
  <c r="B101" i="65"/>
  <c r="D145" i="65"/>
  <c r="F142" i="65"/>
  <c r="L26" i="48"/>
  <c r="O22" i="48"/>
  <c r="N21" i="48"/>
  <c r="M20" i="48"/>
  <c r="L18" i="48"/>
  <c r="G17" i="48"/>
  <c r="Q14" i="48"/>
  <c r="P13" i="48"/>
  <c r="O11" i="48"/>
  <c r="N10" i="48"/>
  <c r="C211" i="70"/>
  <c r="D97" i="59"/>
  <c r="G275" i="71"/>
  <c r="Q331" i="66"/>
  <c r="J386" i="72"/>
  <c r="F12" i="49"/>
  <c r="O204" i="71"/>
  <c r="B55" i="49"/>
  <c r="M97" i="49"/>
  <c r="G19" i="50"/>
  <c r="H202" i="72"/>
  <c r="J166" i="50"/>
  <c r="I175" i="50"/>
  <c r="I136" i="59"/>
  <c r="J338" i="66"/>
  <c r="N298" i="71"/>
  <c r="D49" i="58"/>
  <c r="P359" i="68"/>
  <c r="P81" i="54"/>
  <c r="K324" i="65"/>
  <c r="G413" i="68"/>
  <c r="G485" i="68"/>
  <c r="C334" i="72"/>
  <c r="C388" i="72" s="1"/>
  <c r="C49" i="58"/>
  <c r="P348" i="65"/>
  <c r="P342" i="65" s="1"/>
  <c r="M384" i="71"/>
  <c r="J136" i="48"/>
  <c r="C181" i="68"/>
  <c r="Q130" i="68"/>
  <c r="Q178" i="68" s="1"/>
  <c r="P177" i="68"/>
  <c r="O127" i="68"/>
  <c r="N174" i="68"/>
  <c r="H123" i="68"/>
  <c r="H220" i="68"/>
  <c r="H172" i="68"/>
  <c r="G218" i="68"/>
  <c r="G170" i="68"/>
  <c r="Q119" i="68"/>
  <c r="Q168" i="68"/>
  <c r="O115" i="68"/>
  <c r="O163" i="68" s="1"/>
  <c r="O164" i="68"/>
  <c r="E112" i="68"/>
  <c r="E160" i="68" s="1"/>
  <c r="E161" i="68"/>
  <c r="N108" i="67"/>
  <c r="N146" i="67" s="1"/>
  <c r="L105" i="67"/>
  <c r="L182" i="67"/>
  <c r="L144" i="67"/>
  <c r="J179" i="67"/>
  <c r="J141" i="67"/>
  <c r="M94" i="67"/>
  <c r="M133" i="67"/>
  <c r="J186" i="66"/>
  <c r="J148" i="66"/>
  <c r="L183" i="66"/>
  <c r="L145" i="66"/>
  <c r="N180" i="66"/>
  <c r="N142" i="66"/>
  <c r="D101" i="66"/>
  <c r="D140" i="66"/>
  <c r="P26" i="48"/>
  <c r="K22" i="48"/>
  <c r="J21" i="48"/>
  <c r="I20" i="48"/>
  <c r="H18" i="48"/>
  <c r="K17" i="48"/>
  <c r="J15" i="48"/>
  <c r="M14" i="48"/>
  <c r="L13" i="48"/>
  <c r="I166" i="48"/>
  <c r="E211" i="69"/>
  <c r="O417" i="68"/>
  <c r="L16" i="59"/>
  <c r="D329" i="72"/>
  <c r="F409" i="68"/>
  <c r="K81" i="55"/>
  <c r="C177" i="69"/>
  <c r="C99" i="69"/>
  <c r="C93" i="69" s="1"/>
  <c r="K39" i="50"/>
  <c r="B62" i="47"/>
  <c r="P147" i="71"/>
  <c r="E331" i="66"/>
  <c r="E310" i="66"/>
  <c r="O166" i="59"/>
  <c r="K130" i="59"/>
  <c r="D157" i="50"/>
  <c r="Q166" i="50"/>
  <c r="D156" i="69"/>
  <c r="I335" i="66"/>
  <c r="D132" i="58"/>
  <c r="B12" i="64"/>
  <c r="B11" i="49"/>
  <c r="B11" i="50"/>
  <c r="B19" i="68"/>
  <c r="B228" i="68" s="1"/>
  <c r="B102" i="49"/>
  <c r="B102" i="50"/>
  <c r="B102" i="48"/>
  <c r="B11" i="70"/>
  <c r="B131" i="48"/>
  <c r="B131" i="49"/>
  <c r="B11" i="71"/>
  <c r="B149" i="50"/>
  <c r="B149" i="48"/>
  <c r="B149" i="49"/>
  <c r="B11" i="72"/>
  <c r="B167" i="50"/>
  <c r="B167" i="48"/>
  <c r="B167" i="49"/>
  <c r="M5" i="38"/>
  <c r="M7" i="64" s="1"/>
  <c r="M192" i="64" s="1"/>
  <c r="M5" i="64"/>
  <c r="M215" i="64" s="1"/>
  <c r="M5" i="50"/>
  <c r="M8" i="49"/>
  <c r="M6" i="49"/>
  <c r="M5" i="49"/>
  <c r="J11" i="64"/>
  <c r="J10" i="50"/>
  <c r="J10" i="49"/>
  <c r="K12" i="64"/>
  <c r="K11" i="50"/>
  <c r="K11" i="49"/>
  <c r="H13" i="64"/>
  <c r="H13" i="49"/>
  <c r="H13" i="50"/>
  <c r="H12" i="50"/>
  <c r="H14" i="49"/>
  <c r="I14" i="64"/>
  <c r="I15" i="49"/>
  <c r="F15" i="64"/>
  <c r="F17" i="49"/>
  <c r="F18" i="49"/>
  <c r="G17" i="64"/>
  <c r="G206" i="64" s="1"/>
  <c r="G20" i="49"/>
  <c r="G20" i="50"/>
  <c r="D18" i="64"/>
  <c r="D21" i="49"/>
  <c r="D21" i="50"/>
  <c r="P18" i="64"/>
  <c r="P21" i="49"/>
  <c r="P21" i="50"/>
  <c r="I19" i="64"/>
  <c r="I208" i="64" s="1"/>
  <c r="I22" i="49"/>
  <c r="Q19" i="64"/>
  <c r="Q229" i="64" s="1"/>
  <c r="Q22" i="49"/>
  <c r="L11" i="65"/>
  <c r="L176" i="65" s="1"/>
  <c r="L31" i="49"/>
  <c r="L31" i="50"/>
  <c r="I12" i="65"/>
  <c r="I178" i="65" s="1"/>
  <c r="I34" i="49"/>
  <c r="I33" i="49"/>
  <c r="I33" i="50"/>
  <c r="I32" i="50"/>
  <c r="F13" i="65"/>
  <c r="F35" i="49"/>
  <c r="F35" i="48"/>
  <c r="G14" i="65"/>
  <c r="G37" i="49"/>
  <c r="G38" i="49"/>
  <c r="H16" i="65"/>
  <c r="H185" i="65" s="1"/>
  <c r="H40" i="50"/>
  <c r="H40" i="49"/>
  <c r="E17" i="65"/>
  <c r="E186" i="65" s="1"/>
  <c r="E41" i="49"/>
  <c r="Q17" i="65"/>
  <c r="Q205" i="65" s="1"/>
  <c r="Q41" i="49"/>
  <c r="J45" i="38"/>
  <c r="J5" i="66"/>
  <c r="J48" i="49"/>
  <c r="J46" i="49"/>
  <c r="J45" i="49"/>
  <c r="J45" i="50"/>
  <c r="J48" i="48"/>
  <c r="D11" i="66"/>
  <c r="D176" i="66" s="1"/>
  <c r="D50" i="50"/>
  <c r="D50" i="49"/>
  <c r="P11" i="66"/>
  <c r="P176" i="66" s="1"/>
  <c r="P50" i="49"/>
  <c r="P50" i="50"/>
  <c r="Q12" i="66"/>
  <c r="Q179" i="66" s="1"/>
  <c r="Q52" i="50"/>
  <c r="Q52" i="49"/>
  <c r="Q53" i="49"/>
  <c r="Q53" i="48"/>
  <c r="J13" i="66"/>
  <c r="J54" i="49"/>
  <c r="J54" i="48"/>
  <c r="K14" i="66"/>
  <c r="K200" i="66" s="1"/>
  <c r="K56" i="49"/>
  <c r="K57" i="49"/>
  <c r="K56" i="48"/>
  <c r="H16" i="66"/>
  <c r="H59" i="50"/>
  <c r="H59" i="49"/>
  <c r="E17" i="66"/>
  <c r="E186" i="66" s="1"/>
  <c r="E60" i="49"/>
  <c r="Q17" i="66"/>
  <c r="Q205" i="66" s="1"/>
  <c r="Q60" i="49"/>
  <c r="J64" i="38"/>
  <c r="J5" i="67"/>
  <c r="J203" i="67" s="1"/>
  <c r="J67" i="49"/>
  <c r="J64" i="50"/>
  <c r="J65" i="49"/>
  <c r="J64" i="49"/>
  <c r="J65" i="48"/>
  <c r="J68" i="50"/>
  <c r="J77" i="49"/>
  <c r="D11" i="67"/>
  <c r="D69" i="49"/>
  <c r="D69" i="50"/>
  <c r="D69" i="48"/>
  <c r="L11" i="67"/>
  <c r="L69" i="49"/>
  <c r="L69" i="50"/>
  <c r="L69" i="48"/>
  <c r="M12" i="67"/>
  <c r="M71" i="50"/>
  <c r="M72" i="49"/>
  <c r="M71" i="49"/>
  <c r="M70" i="49"/>
  <c r="M71" i="48"/>
  <c r="J13" i="67"/>
  <c r="J180" i="67" s="1"/>
  <c r="J73" i="49"/>
  <c r="G14" i="67"/>
  <c r="G182" i="67" s="1"/>
  <c r="G76" i="49"/>
  <c r="G75" i="49"/>
  <c r="H16" i="67"/>
  <c r="H185" i="67" s="1"/>
  <c r="H78" i="50"/>
  <c r="H78" i="49"/>
  <c r="E17" i="67"/>
  <c r="E79" i="49"/>
  <c r="J83" i="38"/>
  <c r="J7" i="68" s="1"/>
  <c r="J210" i="68" s="1"/>
  <c r="J5" i="68"/>
  <c r="J236" i="68" s="1"/>
  <c r="J83" i="50"/>
  <c r="J84" i="49"/>
  <c r="J83" i="49"/>
  <c r="J86" i="49"/>
  <c r="J84" i="48"/>
  <c r="F86" i="39"/>
  <c r="F9" i="68"/>
  <c r="G11" i="68"/>
  <c r="G214" i="68" s="1"/>
  <c r="G88" i="50"/>
  <c r="G88" i="49"/>
  <c r="H12" i="68"/>
  <c r="H216" i="68" s="1"/>
  <c r="H90" i="49"/>
  <c r="H90" i="50"/>
  <c r="H91" i="49"/>
  <c r="H89" i="50"/>
  <c r="E13" i="68"/>
  <c r="E92" i="50"/>
  <c r="E92" i="49"/>
  <c r="M92" i="39"/>
  <c r="M13" i="68"/>
  <c r="M92" i="49"/>
  <c r="M92" i="50"/>
  <c r="J93" i="39"/>
  <c r="J14" i="68"/>
  <c r="J94" i="50"/>
  <c r="J95" i="49"/>
  <c r="J94" i="49"/>
  <c r="J93" i="50"/>
  <c r="O15" i="68"/>
  <c r="O222" i="68" s="1"/>
  <c r="O96" i="49"/>
  <c r="L16" i="68"/>
  <c r="L98" i="49"/>
  <c r="L99" i="49"/>
  <c r="L99" i="48"/>
  <c r="M18" i="68"/>
  <c r="M101" i="49"/>
  <c r="M101" i="48"/>
  <c r="D107" i="38"/>
  <c r="D5" i="69"/>
  <c r="D110" i="48"/>
  <c r="D107" i="49"/>
  <c r="D120" i="49"/>
  <c r="D110" i="49"/>
  <c r="D107" i="48"/>
  <c r="D108" i="49"/>
  <c r="D108" i="48"/>
  <c r="P107" i="38"/>
  <c r="P5" i="69"/>
  <c r="P222" i="69" s="1"/>
  <c r="P108" i="48"/>
  <c r="P110" i="48"/>
  <c r="P120" i="49"/>
  <c r="P110" i="49"/>
  <c r="P107" i="48"/>
  <c r="P108" i="49"/>
  <c r="P107" i="49"/>
  <c r="P111" i="49"/>
  <c r="I9" i="69"/>
  <c r="Q9" i="69"/>
  <c r="N11" i="69"/>
  <c r="K12" i="69"/>
  <c r="H116" i="39"/>
  <c r="H13" i="69"/>
  <c r="H116" i="48"/>
  <c r="H116" i="49"/>
  <c r="I14" i="69"/>
  <c r="I119" i="49"/>
  <c r="I118" i="49"/>
  <c r="I118" i="48"/>
  <c r="I119" i="48"/>
  <c r="I117" i="49"/>
  <c r="F121" i="39"/>
  <c r="F16" i="69"/>
  <c r="F121" i="48"/>
  <c r="F121" i="49"/>
  <c r="F121" i="50"/>
  <c r="C17" i="69"/>
  <c r="C122" i="49"/>
  <c r="C122" i="48"/>
  <c r="O122" i="39"/>
  <c r="O17" i="69"/>
  <c r="O122" i="48"/>
  <c r="O122" i="49"/>
  <c r="H126" i="38"/>
  <c r="H5" i="70"/>
  <c r="H126" i="49"/>
  <c r="H129" i="48"/>
  <c r="H129" i="49"/>
  <c r="H127" i="48"/>
  <c r="H127" i="49"/>
  <c r="H126" i="48"/>
  <c r="M129" i="39"/>
  <c r="M9" i="70"/>
  <c r="N11" i="70"/>
  <c r="N131" i="49"/>
  <c r="N131" i="48"/>
  <c r="K12" i="70"/>
  <c r="K133" i="48"/>
  <c r="K133" i="49"/>
  <c r="K134" i="49"/>
  <c r="K134" i="48"/>
  <c r="K132" i="48"/>
  <c r="D13" i="70"/>
  <c r="D135" i="48"/>
  <c r="D135" i="49"/>
  <c r="P13" i="70"/>
  <c r="P135" i="49"/>
  <c r="P135" i="48"/>
  <c r="M14" i="70"/>
  <c r="M181" i="70" s="1"/>
  <c r="M138" i="49"/>
  <c r="M137" i="49"/>
  <c r="M136" i="49"/>
  <c r="M138" i="48"/>
  <c r="M137" i="48"/>
  <c r="F16" i="70"/>
  <c r="F140" i="49"/>
  <c r="F140" i="48"/>
  <c r="F140" i="50"/>
  <c r="C17" i="70"/>
  <c r="C141" i="48"/>
  <c r="C141" i="49"/>
  <c r="O17" i="70"/>
  <c r="O141" i="48"/>
  <c r="O141" i="49"/>
  <c r="L145" i="38"/>
  <c r="L7" i="71" s="1"/>
  <c r="L5" i="71"/>
  <c r="L197" i="71" s="1"/>
  <c r="L145" i="49"/>
  <c r="L147" i="49"/>
  <c r="L147" i="48"/>
  <c r="L145" i="48"/>
  <c r="L148" i="48"/>
  <c r="L157" i="50"/>
  <c r="L157" i="48"/>
  <c r="J11" i="71"/>
  <c r="J149" i="50"/>
  <c r="J149" i="48"/>
  <c r="J149" i="49"/>
  <c r="K12" i="71"/>
  <c r="K208" i="71" s="1"/>
  <c r="K152" i="49"/>
  <c r="K151" i="50"/>
  <c r="K151" i="48"/>
  <c r="K152" i="48"/>
  <c r="K151" i="49"/>
  <c r="K150" i="50"/>
  <c r="H13" i="71"/>
  <c r="H153" i="49"/>
  <c r="H153" i="48"/>
  <c r="I14" i="71"/>
  <c r="I194" i="71" s="1"/>
  <c r="I156" i="49"/>
  <c r="I155" i="49"/>
  <c r="I155" i="48"/>
  <c r="I156" i="48"/>
  <c r="F16" i="71"/>
  <c r="F158" i="48"/>
  <c r="F158" i="50"/>
  <c r="F158" i="49"/>
  <c r="C17" i="71"/>
  <c r="C159" i="49"/>
  <c r="C159" i="48"/>
  <c r="K17" i="71"/>
  <c r="K159" i="48"/>
  <c r="K159" i="49"/>
  <c r="L163" i="38"/>
  <c r="L7" i="72" s="1"/>
  <c r="L5" i="72"/>
  <c r="L197" i="72" s="1"/>
  <c r="L165" i="49"/>
  <c r="L175" i="50"/>
  <c r="L163" i="48"/>
  <c r="L175" i="49"/>
  <c r="L165" i="48"/>
  <c r="L163" i="49"/>
  <c r="I9" i="72"/>
  <c r="N11" i="72"/>
  <c r="N167" i="49"/>
  <c r="N167" i="50"/>
  <c r="N167" i="48"/>
  <c r="O12" i="72"/>
  <c r="O170" i="48"/>
  <c r="O169" i="50"/>
  <c r="O169" i="49"/>
  <c r="O170" i="49"/>
  <c r="O169" i="48"/>
  <c r="D13" i="72"/>
  <c r="D171" i="49"/>
  <c r="D171" i="48"/>
  <c r="P13" i="72"/>
  <c r="P171" i="48"/>
  <c r="P171" i="49"/>
  <c r="Q14" i="72"/>
  <c r="Q172" i="48"/>
  <c r="Q173" i="49"/>
  <c r="Q173" i="48"/>
  <c r="Q174" i="49"/>
  <c r="Q172" i="49"/>
  <c r="Q174" i="48"/>
  <c r="N16" i="72"/>
  <c r="N176" i="50"/>
  <c r="N176" i="49"/>
  <c r="N176" i="48"/>
  <c r="O17" i="72"/>
  <c r="O177" i="48"/>
  <c r="O177" i="49"/>
  <c r="C51" i="65"/>
  <c r="C29" i="58"/>
  <c r="C29" i="59"/>
  <c r="C54" i="67"/>
  <c r="C388" i="67" s="1"/>
  <c r="C71" i="58"/>
  <c r="C72" i="58"/>
  <c r="C71" i="60"/>
  <c r="C71" i="59"/>
  <c r="C72" i="59"/>
  <c r="C70" i="58"/>
  <c r="C69" i="68"/>
  <c r="C101" i="59"/>
  <c r="C101" i="58"/>
  <c r="C100" i="59"/>
  <c r="C100" i="58"/>
  <c r="C59" i="70"/>
  <c r="C141" i="58"/>
  <c r="C141" i="59"/>
  <c r="C49" i="69"/>
  <c r="C107" i="58"/>
  <c r="C108" i="58"/>
  <c r="C107" i="59"/>
  <c r="C108" i="59"/>
  <c r="P55" i="64"/>
  <c r="P6" i="58"/>
  <c r="P6" i="59"/>
  <c r="P5" i="58"/>
  <c r="P5" i="60"/>
  <c r="P5" i="59"/>
  <c r="N57" i="64"/>
  <c r="N8" i="59"/>
  <c r="N8" i="58"/>
  <c r="P59" i="64"/>
  <c r="P10" i="59"/>
  <c r="P9" i="60"/>
  <c r="P10" i="60"/>
  <c r="P10" i="58"/>
  <c r="H61" i="64"/>
  <c r="H13" i="58"/>
  <c r="H14" i="59"/>
  <c r="H13" i="59"/>
  <c r="H14" i="58"/>
  <c r="H13" i="60"/>
  <c r="H12" i="60"/>
  <c r="H12" i="58"/>
  <c r="F62" i="64"/>
  <c r="F15" i="58"/>
  <c r="F15" i="59"/>
  <c r="D63" i="64"/>
  <c r="D414" i="64" s="1"/>
  <c r="D17" i="58"/>
  <c r="D17" i="59"/>
  <c r="D18" i="58"/>
  <c r="D18" i="59"/>
  <c r="D16" i="59"/>
  <c r="P63" i="64"/>
  <c r="P17" i="58"/>
  <c r="P18" i="59"/>
  <c r="P17" i="59"/>
  <c r="P18" i="58"/>
  <c r="P16" i="58"/>
  <c r="N65" i="64"/>
  <c r="N20" i="59"/>
  <c r="N20" i="58"/>
  <c r="N20" i="60"/>
  <c r="N19" i="60"/>
  <c r="N19" i="58"/>
  <c r="N19" i="59"/>
  <c r="L66" i="64"/>
  <c r="L21" i="59"/>
  <c r="L21" i="58"/>
  <c r="L21" i="60"/>
  <c r="F67" i="64"/>
  <c r="F22" i="58"/>
  <c r="F22" i="59"/>
  <c r="J67" i="64"/>
  <c r="J459" i="64" s="1"/>
  <c r="J22" i="58"/>
  <c r="J22" i="59"/>
  <c r="H49" i="65"/>
  <c r="H26" i="59"/>
  <c r="H26" i="58"/>
  <c r="H26" i="60"/>
  <c r="H27" i="58"/>
  <c r="H27" i="59"/>
  <c r="F51" i="65"/>
  <c r="F29" i="59"/>
  <c r="F29" i="58"/>
  <c r="D53" i="65"/>
  <c r="D31" i="58"/>
  <c r="D31" i="59"/>
  <c r="D31" i="60"/>
  <c r="D30" i="59"/>
  <c r="P53" i="65"/>
  <c r="P31" i="60"/>
  <c r="P31" i="58"/>
  <c r="P31" i="59"/>
  <c r="H55" i="65"/>
  <c r="H35" i="58"/>
  <c r="H35" i="59"/>
  <c r="P55" i="65"/>
  <c r="P35" i="59"/>
  <c r="P35" i="58"/>
  <c r="N56" i="65"/>
  <c r="N37" i="58"/>
  <c r="N37" i="59"/>
  <c r="N38" i="58"/>
  <c r="N38" i="59"/>
  <c r="N36" i="59"/>
  <c r="L58" i="65"/>
  <c r="L40" i="59"/>
  <c r="L40" i="58"/>
  <c r="L40" i="60"/>
  <c r="L39" i="59"/>
  <c r="L39" i="58"/>
  <c r="L39" i="60"/>
  <c r="N59" i="65"/>
  <c r="N41" i="59"/>
  <c r="N41" i="58"/>
  <c r="P49" i="66"/>
  <c r="P46" i="58"/>
  <c r="P46" i="59"/>
  <c r="P45" i="58"/>
  <c r="P45" i="59"/>
  <c r="P45" i="60"/>
  <c r="N51" i="66"/>
  <c r="N48" i="59"/>
  <c r="N48" i="58"/>
  <c r="L53" i="66"/>
  <c r="L50" i="59"/>
  <c r="L50" i="58"/>
  <c r="L50" i="60"/>
  <c r="L49" i="60"/>
  <c r="L49" i="58"/>
  <c r="L49" i="59"/>
  <c r="J54" i="66"/>
  <c r="J53" i="58"/>
  <c r="J53" i="59"/>
  <c r="J51" i="58"/>
  <c r="J52" i="59"/>
  <c r="J51" i="60"/>
  <c r="J52" i="58"/>
  <c r="J52" i="60"/>
  <c r="J51" i="59"/>
  <c r="P55" i="66"/>
  <c r="P54" i="59"/>
  <c r="P54" i="58"/>
  <c r="N56" i="66"/>
  <c r="N57" i="58"/>
  <c r="N57" i="59"/>
  <c r="N56" i="58"/>
  <c r="N56" i="59"/>
  <c r="P58" i="66"/>
  <c r="P58" i="58"/>
  <c r="P58" i="59"/>
  <c r="P59" i="60"/>
  <c r="P59" i="58"/>
  <c r="P58" i="60"/>
  <c r="P59" i="59"/>
  <c r="N59" i="66"/>
  <c r="N60" i="59"/>
  <c r="N60" i="58"/>
  <c r="H49" i="67"/>
  <c r="H65" i="59"/>
  <c r="H65" i="58"/>
  <c r="H64" i="58"/>
  <c r="H64" i="59"/>
  <c r="H64" i="60"/>
  <c r="J51" i="67"/>
  <c r="J67" i="58"/>
  <c r="J67" i="59"/>
  <c r="H53" i="67"/>
  <c r="H69" i="59"/>
  <c r="H69" i="58"/>
  <c r="H69" i="60"/>
  <c r="H68" i="59"/>
  <c r="H68" i="58"/>
  <c r="F54" i="67"/>
  <c r="F407" i="67" s="1"/>
  <c r="F72" i="58"/>
  <c r="F72" i="59"/>
  <c r="F71" i="58"/>
  <c r="F71" i="60"/>
  <c r="F71" i="59"/>
  <c r="F70" i="60"/>
  <c r="D55" i="67"/>
  <c r="D73" i="59"/>
  <c r="D73" i="58"/>
  <c r="P55" i="67"/>
  <c r="P73" i="59"/>
  <c r="P73" i="58"/>
  <c r="N56" i="67"/>
  <c r="N373" i="67" s="1"/>
  <c r="N76" i="58"/>
  <c r="N76" i="59"/>
  <c r="N75" i="59"/>
  <c r="N75" i="58"/>
  <c r="N74" i="58"/>
  <c r="P58" i="67"/>
  <c r="P77" i="58"/>
  <c r="P77" i="59"/>
  <c r="P77" i="60"/>
  <c r="P78" i="60"/>
  <c r="P78" i="59"/>
  <c r="P78" i="58"/>
  <c r="N59" i="67"/>
  <c r="N79" i="59"/>
  <c r="N79" i="58"/>
  <c r="H58" i="68"/>
  <c r="H83" i="59"/>
  <c r="H83" i="58"/>
  <c r="H83" i="60"/>
  <c r="H84" i="59"/>
  <c r="H84" i="58"/>
  <c r="J60" i="68"/>
  <c r="J86" i="58"/>
  <c r="J86" i="59"/>
  <c r="L62" i="68"/>
  <c r="L88" i="60"/>
  <c r="L88" i="58"/>
  <c r="L88" i="59"/>
  <c r="L87" i="59"/>
  <c r="N63" i="68"/>
  <c r="N90" i="59"/>
  <c r="N90" i="58"/>
  <c r="N91" i="59"/>
  <c r="N90" i="60"/>
  <c r="N91" i="58"/>
  <c r="N89" i="58"/>
  <c r="N89" i="60"/>
  <c r="N89" i="59"/>
  <c r="H64" i="68"/>
  <c r="H92" i="58"/>
  <c r="H92" i="60"/>
  <c r="H92" i="59"/>
  <c r="L66" i="68"/>
  <c r="L96" i="58"/>
  <c r="L96" i="59"/>
  <c r="F67" i="68"/>
  <c r="F98" i="58"/>
  <c r="F98" i="59"/>
  <c r="F99" i="59"/>
  <c r="F99" i="58"/>
  <c r="F97" i="58"/>
  <c r="H69" i="68"/>
  <c r="H101" i="58"/>
  <c r="H100" i="59"/>
  <c r="H101" i="59"/>
  <c r="H100" i="58"/>
  <c r="D71" i="68"/>
  <c r="D103" i="58"/>
  <c r="D103" i="59"/>
  <c r="F49" i="69"/>
  <c r="F108" i="58"/>
  <c r="F108" i="59"/>
  <c r="F107" i="59"/>
  <c r="F107" i="58"/>
  <c r="D51" i="69"/>
  <c r="D110" i="58"/>
  <c r="D110" i="59"/>
  <c r="L51" i="69"/>
  <c r="L110" i="58"/>
  <c r="L110" i="59"/>
  <c r="N55" i="69"/>
  <c r="N116" i="58"/>
  <c r="N116" i="59"/>
  <c r="J58" i="69"/>
  <c r="J120" i="58"/>
  <c r="J120" i="59"/>
  <c r="L59" i="69"/>
  <c r="L122" i="58"/>
  <c r="L122" i="59"/>
  <c r="F49" i="70"/>
  <c r="F127" i="59"/>
  <c r="F127" i="58"/>
  <c r="F126" i="59"/>
  <c r="F126" i="58"/>
  <c r="D51" i="70"/>
  <c r="D129" i="58"/>
  <c r="D129" i="59"/>
  <c r="P51" i="70"/>
  <c r="P129" i="58"/>
  <c r="P129" i="59"/>
  <c r="N53" i="70"/>
  <c r="N131" i="58"/>
  <c r="N131" i="59"/>
  <c r="N130" i="59"/>
  <c r="L54" i="70"/>
  <c r="L133" i="58"/>
  <c r="L133" i="59"/>
  <c r="L134" i="59"/>
  <c r="L134" i="58"/>
  <c r="J55" i="70"/>
  <c r="J135" i="59"/>
  <c r="J135" i="58"/>
  <c r="H56" i="70"/>
  <c r="H137" i="58"/>
  <c r="H138" i="59"/>
  <c r="H136" i="59"/>
  <c r="H138" i="58"/>
  <c r="H137" i="59"/>
  <c r="H136" i="58"/>
  <c r="J58" i="70"/>
  <c r="J395" i="70" s="1"/>
  <c r="J139" i="58"/>
  <c r="J139" i="59"/>
  <c r="H59" i="70"/>
  <c r="H141" i="59"/>
  <c r="H141" i="58"/>
  <c r="N49" i="71"/>
  <c r="N145" i="58"/>
  <c r="N145" i="59"/>
  <c r="L51" i="71"/>
  <c r="L147" i="59"/>
  <c r="L147" i="58"/>
  <c r="F55" i="71"/>
  <c r="F153" i="59"/>
  <c r="F153" i="58"/>
  <c r="D56" i="71"/>
  <c r="D155" i="58"/>
  <c r="D156" i="59"/>
  <c r="D155" i="59"/>
  <c r="D156" i="58"/>
  <c r="F58" i="71"/>
  <c r="F157" i="58"/>
  <c r="F157" i="59"/>
  <c r="H59" i="71"/>
  <c r="H159" i="58"/>
  <c r="H159" i="59"/>
  <c r="F49" i="72"/>
  <c r="F163" i="59"/>
  <c r="F163" i="58"/>
  <c r="L51" i="72"/>
  <c r="L165" i="58"/>
  <c r="L165" i="59"/>
  <c r="N55" i="72"/>
  <c r="N171" i="58"/>
  <c r="N171" i="59"/>
  <c r="P56" i="72"/>
  <c r="P174" i="58"/>
  <c r="P172" i="59"/>
  <c r="P173" i="58"/>
  <c r="P173" i="59"/>
  <c r="P174" i="59"/>
  <c r="J58" i="72"/>
  <c r="J175" i="58"/>
  <c r="J175" i="59"/>
  <c r="H59" i="72"/>
  <c r="H177" i="58"/>
  <c r="H177" i="59"/>
  <c r="I19" i="48"/>
  <c r="J9" i="44"/>
  <c r="J9" i="48" s="1"/>
  <c r="J12" i="48"/>
  <c r="B55" i="48"/>
  <c r="G55" i="48"/>
  <c r="P97" i="48"/>
  <c r="G124" i="44"/>
  <c r="G130" i="48"/>
  <c r="N105" i="44"/>
  <c r="N111" i="48"/>
  <c r="P43" i="45"/>
  <c r="P49" i="49"/>
  <c r="H62" i="47"/>
  <c r="H68" i="50"/>
  <c r="K143" i="71"/>
  <c r="I204" i="72"/>
  <c r="K457" i="68"/>
  <c r="K68" i="50"/>
  <c r="K62" i="47"/>
  <c r="J156" i="69"/>
  <c r="J213" i="69" s="1"/>
  <c r="C324" i="70"/>
  <c r="F176" i="72"/>
  <c r="I226" i="64"/>
  <c r="K132" i="69"/>
  <c r="I211" i="65"/>
  <c r="H136" i="71"/>
  <c r="K111" i="72"/>
  <c r="K130" i="72"/>
  <c r="G168" i="49"/>
  <c r="Q70" i="50"/>
  <c r="K204" i="72"/>
  <c r="O99" i="69"/>
  <c r="G74" i="49"/>
  <c r="Q30" i="49"/>
  <c r="Q24" i="45"/>
  <c r="F211" i="67"/>
  <c r="G373" i="67"/>
  <c r="F32" i="59"/>
  <c r="O124" i="60"/>
  <c r="M338" i="69"/>
  <c r="P9" i="58"/>
  <c r="J285" i="66"/>
  <c r="J324" i="66"/>
  <c r="L285" i="67"/>
  <c r="L324" i="67"/>
  <c r="J111" i="58"/>
  <c r="P136" i="58"/>
  <c r="N409" i="68"/>
  <c r="P338" i="69"/>
  <c r="L318" i="72"/>
  <c r="L372" i="72"/>
  <c r="L298" i="72"/>
  <c r="D407" i="69"/>
  <c r="D348" i="69"/>
  <c r="D405" i="69" s="1"/>
  <c r="H386" i="71"/>
  <c r="I161" i="60"/>
  <c r="H291" i="65"/>
  <c r="H285" i="65" s="1"/>
  <c r="H369" i="65"/>
  <c r="J68" i="58"/>
  <c r="F148" i="58"/>
  <c r="J324" i="67"/>
  <c r="D329" i="69"/>
  <c r="F338" i="69"/>
  <c r="G386" i="72"/>
  <c r="F111" i="59"/>
  <c r="E81" i="47"/>
  <c r="E189" i="68"/>
  <c r="E87" i="50"/>
  <c r="M136" i="48"/>
  <c r="P90" i="48"/>
  <c r="G88" i="48"/>
  <c r="L112" i="68"/>
  <c r="B173" i="68"/>
  <c r="Q185" i="67"/>
  <c r="Q108" i="67"/>
  <c r="Q146" i="67" s="1"/>
  <c r="I108" i="67"/>
  <c r="I146" i="67" s="1"/>
  <c r="I185" i="67"/>
  <c r="O105" i="67"/>
  <c r="F142" i="67"/>
  <c r="L101" i="67"/>
  <c r="L140" i="67"/>
  <c r="B75" i="48"/>
  <c r="P59" i="48"/>
  <c r="G57" i="48"/>
  <c r="M97" i="66"/>
  <c r="M135" i="66" s="1"/>
  <c r="Q41" i="48"/>
  <c r="O38" i="48"/>
  <c r="M97" i="65"/>
  <c r="M135" i="65" s="1"/>
  <c r="J17" i="48"/>
  <c r="P14" i="48"/>
  <c r="B11" i="48"/>
  <c r="F94" i="48"/>
  <c r="L162" i="68"/>
  <c r="Q148" i="67"/>
  <c r="G108" i="66"/>
  <c r="G147" i="66"/>
  <c r="P142" i="66"/>
  <c r="J101" i="66"/>
  <c r="J178" i="66"/>
  <c r="J140" i="66"/>
  <c r="P97" i="66"/>
  <c r="P135" i="66" s="1"/>
  <c r="P174" i="66"/>
  <c r="J101" i="65"/>
  <c r="P97" i="65"/>
  <c r="P135" i="65" s="1"/>
  <c r="Q22" i="48"/>
  <c r="G20" i="48"/>
  <c r="Q106" i="64"/>
  <c r="Q149" i="64"/>
  <c r="O132" i="48"/>
  <c r="G162" i="68"/>
  <c r="F46" i="48"/>
  <c r="E130" i="71"/>
  <c r="Q99" i="70"/>
  <c r="M176" i="71"/>
  <c r="E99" i="70"/>
  <c r="D139" i="49"/>
  <c r="P240" i="64"/>
  <c r="N501" i="68"/>
  <c r="E68" i="49"/>
  <c r="E62" i="45"/>
  <c r="P208" i="69"/>
  <c r="N177" i="69"/>
  <c r="N99" i="69"/>
  <c r="J99" i="70"/>
  <c r="N176" i="71"/>
  <c r="L141" i="67"/>
  <c r="N139" i="70"/>
  <c r="N118" i="70"/>
  <c r="N112" i="70" s="1"/>
  <c r="N131" i="70" s="1"/>
  <c r="G111" i="71"/>
  <c r="G130" i="71"/>
  <c r="N136" i="72"/>
  <c r="L140" i="72"/>
  <c r="C168" i="48"/>
  <c r="G145" i="67"/>
  <c r="Q140" i="71"/>
  <c r="G156" i="66"/>
  <c r="G219" i="66"/>
  <c r="D120" i="50"/>
  <c r="D105" i="50" s="1"/>
  <c r="Q312" i="71"/>
  <c r="Q293" i="71"/>
  <c r="D202" i="71"/>
  <c r="P325" i="71"/>
  <c r="Q348" i="66"/>
  <c r="F298" i="71"/>
  <c r="F318" i="71"/>
  <c r="F372" i="71"/>
  <c r="F375" i="64"/>
  <c r="P291" i="66"/>
  <c r="N413" i="68"/>
  <c r="H132" i="59"/>
  <c r="M293" i="72"/>
  <c r="M316" i="72"/>
  <c r="Q325" i="72"/>
  <c r="K342" i="66"/>
  <c r="Q384" i="72"/>
  <c r="J338" i="64"/>
  <c r="Q400" i="69"/>
  <c r="L30" i="58"/>
  <c r="N130" i="58"/>
  <c r="Q92" i="48"/>
  <c r="O112" i="68"/>
  <c r="O161" i="68"/>
  <c r="N105" i="67"/>
  <c r="N144" i="67"/>
  <c r="N94" i="66"/>
  <c r="N133" i="66"/>
  <c r="O108" i="65"/>
  <c r="O147" i="65"/>
  <c r="E105" i="65"/>
  <c r="Q176" i="65"/>
  <c r="Q138" i="65"/>
  <c r="L21" i="48"/>
  <c r="C174" i="68"/>
  <c r="M52" i="48"/>
  <c r="F27" i="48"/>
  <c r="P325" i="72"/>
  <c r="G93" i="71"/>
  <c r="I51" i="49"/>
  <c r="F100" i="50"/>
  <c r="D208" i="69"/>
  <c r="G3" i="47"/>
  <c r="G9" i="50"/>
  <c r="I132" i="70"/>
  <c r="P120" i="50"/>
  <c r="K105" i="60"/>
  <c r="C105" i="60"/>
  <c r="I338" i="67"/>
  <c r="J68" i="59"/>
  <c r="H403" i="66"/>
  <c r="H452" i="64"/>
  <c r="Q403" i="66"/>
  <c r="M342" i="69"/>
  <c r="K174" i="68"/>
  <c r="L115" i="68"/>
  <c r="H182" i="65"/>
  <c r="H105" i="65"/>
  <c r="H144" i="65"/>
  <c r="I293" i="72"/>
  <c r="I316" i="72"/>
  <c r="O140" i="71"/>
  <c r="O194" i="71"/>
  <c r="F501" i="68"/>
  <c r="F148" i="49"/>
  <c r="F143" i="45"/>
  <c r="P140" i="71"/>
  <c r="M211" i="67"/>
  <c r="M338" i="70"/>
  <c r="F447" i="64"/>
  <c r="G335" i="70"/>
  <c r="N179" i="67"/>
  <c r="N141" i="67"/>
  <c r="J97" i="65"/>
  <c r="J135" i="65" s="1"/>
  <c r="B11" i="64"/>
  <c r="B196" i="64" s="1"/>
  <c r="B10" i="50"/>
  <c r="B10" i="49"/>
  <c r="B15" i="64"/>
  <c r="B17" i="49"/>
  <c r="B18" i="49"/>
  <c r="B26" i="38"/>
  <c r="B7" i="65" s="1"/>
  <c r="B172" i="65" s="1"/>
  <c r="B5" i="65"/>
  <c r="B194" i="65" s="1"/>
  <c r="B26" i="50"/>
  <c r="B29" i="49"/>
  <c r="B27" i="49"/>
  <c r="B26" i="49"/>
  <c r="B26" i="48"/>
  <c r="B39" i="50"/>
  <c r="B27" i="48"/>
  <c r="B13" i="65"/>
  <c r="B35" i="49"/>
  <c r="B45" i="38"/>
  <c r="B7" i="66" s="1"/>
  <c r="B172" i="66" s="1"/>
  <c r="B5" i="66"/>
  <c r="B45" i="49"/>
  <c r="B48" i="49"/>
  <c r="B58" i="49"/>
  <c r="B46" i="49"/>
  <c r="B45" i="50"/>
  <c r="B58" i="50"/>
  <c r="B46" i="48"/>
  <c r="B48" i="48"/>
  <c r="B13" i="66"/>
  <c r="B180" i="66" s="1"/>
  <c r="B54" i="49"/>
  <c r="B64" i="38"/>
  <c r="B7" i="67" s="1"/>
  <c r="B5" i="67"/>
  <c r="B65" i="49"/>
  <c r="B77" i="50"/>
  <c r="B64" i="49"/>
  <c r="B64" i="50"/>
  <c r="B77" i="49"/>
  <c r="B67" i="49"/>
  <c r="B64" i="48"/>
  <c r="B13" i="67"/>
  <c r="B73" i="49"/>
  <c r="B83" i="38"/>
  <c r="B5" i="68"/>
  <c r="B236" i="68" s="1"/>
  <c r="B86" i="49"/>
  <c r="B83" i="49"/>
  <c r="B84" i="49"/>
  <c r="B84" i="48"/>
  <c r="B13" i="68"/>
  <c r="B92" i="50"/>
  <c r="B92" i="49"/>
  <c r="B18" i="68"/>
  <c r="B227" i="68" s="1"/>
  <c r="B101" i="49"/>
  <c r="B14" i="69"/>
  <c r="B200" i="69" s="1"/>
  <c r="B118" i="48"/>
  <c r="B119" i="49"/>
  <c r="B118" i="49"/>
  <c r="B119" i="48"/>
  <c r="B14" i="70"/>
  <c r="B137" i="48"/>
  <c r="B138" i="49"/>
  <c r="B137" i="49"/>
  <c r="B138" i="48"/>
  <c r="B14" i="71"/>
  <c r="B156" i="49"/>
  <c r="B156" i="48"/>
  <c r="B155" i="49"/>
  <c r="B155" i="48"/>
  <c r="B14" i="72"/>
  <c r="B173" i="48"/>
  <c r="B173" i="49"/>
  <c r="B174" i="48"/>
  <c r="B174" i="49"/>
  <c r="D5" i="64"/>
  <c r="D8" i="49"/>
  <c r="D6" i="49"/>
  <c r="D5" i="49"/>
  <c r="D5" i="50"/>
  <c r="D19" i="49"/>
  <c r="H5" i="38"/>
  <c r="H7" i="64" s="1"/>
  <c r="H5" i="64"/>
  <c r="H247" i="64" s="1"/>
  <c r="H19" i="49"/>
  <c r="H8" i="49"/>
  <c r="H5" i="49"/>
  <c r="H6" i="49"/>
  <c r="H5" i="50"/>
  <c r="L5" i="38"/>
  <c r="L5" i="64"/>
  <c r="L237" i="64" s="1"/>
  <c r="L8" i="49"/>
  <c r="L19" i="49"/>
  <c r="L5" i="50"/>
  <c r="L5" i="49"/>
  <c r="L6" i="49"/>
  <c r="P5" i="38"/>
  <c r="P7" i="64" s="1"/>
  <c r="P5" i="64"/>
  <c r="P247" i="64" s="1"/>
  <c r="P5" i="49"/>
  <c r="P8" i="49"/>
  <c r="P5" i="50"/>
  <c r="P6" i="49"/>
  <c r="E11" i="64"/>
  <c r="E10" i="49"/>
  <c r="E10" i="50"/>
  <c r="I11" i="64"/>
  <c r="I196" i="64" s="1"/>
  <c r="I10" i="50"/>
  <c r="I10" i="49"/>
  <c r="M11" i="64"/>
  <c r="M10" i="50"/>
  <c r="M10" i="49"/>
  <c r="Q11" i="64"/>
  <c r="Q10" i="49"/>
  <c r="Q10" i="50"/>
  <c r="F12" i="64"/>
  <c r="F197" i="64" s="1"/>
  <c r="F11" i="49"/>
  <c r="F11" i="50"/>
  <c r="J12" i="64"/>
  <c r="J197" i="64" s="1"/>
  <c r="J11" i="50"/>
  <c r="J11" i="49"/>
  <c r="N12" i="64"/>
  <c r="N11" i="49"/>
  <c r="N11" i="50"/>
  <c r="C13" i="64"/>
  <c r="C14" i="49"/>
  <c r="C13" i="49"/>
  <c r="C13" i="50"/>
  <c r="C12" i="49"/>
  <c r="G13" i="64"/>
  <c r="G13" i="50"/>
  <c r="G13" i="49"/>
  <c r="G14" i="49"/>
  <c r="G12" i="50"/>
  <c r="K13" i="64"/>
  <c r="K13" i="49"/>
  <c r="K14" i="49"/>
  <c r="K13" i="50"/>
  <c r="O13" i="64"/>
  <c r="O13" i="50"/>
  <c r="O13" i="49"/>
  <c r="O14" i="49"/>
  <c r="O12" i="49"/>
  <c r="O12" i="50"/>
  <c r="D14" i="64"/>
  <c r="D15" i="49"/>
  <c r="H14" i="64"/>
  <c r="H201" i="64" s="1"/>
  <c r="H15" i="49"/>
  <c r="L14" i="64"/>
  <c r="L15" i="49"/>
  <c r="P14" i="64"/>
  <c r="P15" i="49"/>
  <c r="E15" i="64"/>
  <c r="E17" i="49"/>
  <c r="E18" i="49"/>
  <c r="E16" i="49"/>
  <c r="I15" i="64"/>
  <c r="I17" i="49"/>
  <c r="I18" i="49"/>
  <c r="M15" i="64"/>
  <c r="M18" i="49"/>
  <c r="M17" i="49"/>
  <c r="M16" i="49"/>
  <c r="Q15" i="64"/>
  <c r="Q17" i="49"/>
  <c r="Q16" i="49"/>
  <c r="Q18" i="49"/>
  <c r="F17" i="64"/>
  <c r="F20" i="50"/>
  <c r="F20" i="49"/>
  <c r="J17" i="64"/>
  <c r="J206" i="64" s="1"/>
  <c r="J20" i="50"/>
  <c r="J20" i="49"/>
  <c r="N17" i="64"/>
  <c r="N20" i="49"/>
  <c r="N20" i="50"/>
  <c r="C18" i="64"/>
  <c r="C21" i="50"/>
  <c r="C21" i="49"/>
  <c r="G18" i="64"/>
  <c r="G21" i="49"/>
  <c r="G21" i="50"/>
  <c r="K18" i="64"/>
  <c r="K207" i="64" s="1"/>
  <c r="K21" i="50"/>
  <c r="K21" i="49"/>
  <c r="O18" i="64"/>
  <c r="O207" i="64" s="1"/>
  <c r="O21" i="49"/>
  <c r="O21" i="50"/>
  <c r="D19" i="64"/>
  <c r="D22" i="49"/>
  <c r="H19" i="64"/>
  <c r="H22" i="49"/>
  <c r="L19" i="64"/>
  <c r="L22" i="49"/>
  <c r="P19" i="64"/>
  <c r="P22" i="49"/>
  <c r="E26" i="38"/>
  <c r="E7" i="65" s="1"/>
  <c r="E5" i="65"/>
  <c r="E193" i="65" s="1"/>
  <c r="E26" i="49"/>
  <c r="E29" i="49"/>
  <c r="E26" i="50"/>
  <c r="E27" i="49"/>
  <c r="I26" i="38"/>
  <c r="I5" i="65"/>
  <c r="I203" i="65" s="1"/>
  <c r="I26" i="49"/>
  <c r="I29" i="49"/>
  <c r="I26" i="50"/>
  <c r="I27" i="49"/>
  <c r="M26" i="38"/>
  <c r="M7" i="65" s="1"/>
  <c r="M5" i="65"/>
  <c r="M193" i="65" s="1"/>
  <c r="M26" i="50"/>
  <c r="M29" i="49"/>
  <c r="M26" i="49"/>
  <c r="M30" i="49"/>
  <c r="M27" i="49"/>
  <c r="Q26" i="38"/>
  <c r="Q7" i="65" s="1"/>
  <c r="Q171" i="65" s="1"/>
  <c r="Q5" i="65"/>
  <c r="Q193" i="65" s="1"/>
  <c r="Q27" i="49"/>
  <c r="Q26" i="49"/>
  <c r="Q29" i="49"/>
  <c r="Q26" i="50"/>
  <c r="C11" i="65"/>
  <c r="C176" i="65" s="1"/>
  <c r="C31" i="49"/>
  <c r="C31" i="50"/>
  <c r="G11" i="65"/>
  <c r="G31" i="49"/>
  <c r="G31" i="50"/>
  <c r="G31" i="48"/>
  <c r="K11" i="65"/>
  <c r="K31" i="50"/>
  <c r="K31" i="49"/>
  <c r="O11" i="65"/>
  <c r="O176" i="65" s="1"/>
  <c r="O31" i="49"/>
  <c r="O31" i="50"/>
  <c r="O31" i="48"/>
  <c r="D12" i="65"/>
  <c r="D34" i="49"/>
  <c r="D33" i="50"/>
  <c r="D33" i="49"/>
  <c r="D32" i="49"/>
  <c r="H12" i="65"/>
  <c r="H33" i="49"/>
  <c r="H33" i="50"/>
  <c r="H34" i="49"/>
  <c r="L12" i="65"/>
  <c r="L179" i="65" s="1"/>
  <c r="L33" i="50"/>
  <c r="L34" i="49"/>
  <c r="L33" i="49"/>
  <c r="L33" i="48"/>
  <c r="P12" i="65"/>
  <c r="P178" i="65" s="1"/>
  <c r="P33" i="49"/>
  <c r="P34" i="49"/>
  <c r="P33" i="50"/>
  <c r="E13" i="65"/>
  <c r="E35" i="49"/>
  <c r="I13" i="65"/>
  <c r="I35" i="49"/>
  <c r="M13" i="65"/>
  <c r="M35" i="49"/>
  <c r="Q13" i="65"/>
  <c r="Q35" i="49"/>
  <c r="F14" i="65"/>
  <c r="F200" i="65" s="1"/>
  <c r="F38" i="49"/>
  <c r="F37" i="49"/>
  <c r="J14" i="65"/>
  <c r="J38" i="49"/>
  <c r="J37" i="49"/>
  <c r="J36" i="49"/>
  <c r="N14" i="65"/>
  <c r="N182" i="65" s="1"/>
  <c r="N37" i="49"/>
  <c r="N38" i="49"/>
  <c r="C16" i="65"/>
  <c r="C40" i="49"/>
  <c r="C40" i="50"/>
  <c r="G16" i="65"/>
  <c r="G185" i="65" s="1"/>
  <c r="G40" i="49"/>
  <c r="G40" i="50"/>
  <c r="K16" i="65"/>
  <c r="K40" i="49"/>
  <c r="K40" i="50"/>
  <c r="O16" i="65"/>
  <c r="O40" i="49"/>
  <c r="O40" i="50"/>
  <c r="D17" i="65"/>
  <c r="D186" i="65" s="1"/>
  <c r="D41" i="49"/>
  <c r="H17" i="65"/>
  <c r="H41" i="49"/>
  <c r="L17" i="65"/>
  <c r="L186" i="65" s="1"/>
  <c r="L41" i="49"/>
  <c r="P17" i="65"/>
  <c r="P186" i="65" s="1"/>
  <c r="P41" i="49"/>
  <c r="E45" i="38"/>
  <c r="E7" i="66" s="1"/>
  <c r="E171" i="66" s="1"/>
  <c r="E5" i="66"/>
  <c r="E193" i="66" s="1"/>
  <c r="E45" i="49"/>
  <c r="E48" i="49"/>
  <c r="E58" i="49"/>
  <c r="E45" i="50"/>
  <c r="E46" i="49"/>
  <c r="E46" i="48"/>
  <c r="I45" i="38"/>
  <c r="I7" i="66" s="1"/>
  <c r="I171" i="66" s="1"/>
  <c r="I5" i="66"/>
  <c r="I222" i="66" s="1"/>
  <c r="I45" i="50"/>
  <c r="I46" i="49"/>
  <c r="I45" i="49"/>
  <c r="I48" i="49"/>
  <c r="M45" i="38"/>
  <c r="M5" i="66"/>
  <c r="M193" i="66" s="1"/>
  <c r="M46" i="49"/>
  <c r="M45" i="49"/>
  <c r="M48" i="49"/>
  <c r="M45" i="50"/>
  <c r="M58" i="50"/>
  <c r="M45" i="48"/>
  <c r="M46" i="48"/>
  <c r="Q45" i="38"/>
  <c r="Q7" i="66" s="1"/>
  <c r="Q172" i="66" s="1"/>
  <c r="Q5" i="66"/>
  <c r="Q213" i="66" s="1"/>
  <c r="Q45" i="50"/>
  <c r="Q46" i="49"/>
  <c r="Q45" i="49"/>
  <c r="Q48" i="49"/>
  <c r="F9" i="66"/>
  <c r="J48" i="39"/>
  <c r="J9" i="66"/>
  <c r="N9" i="66"/>
  <c r="C11" i="66"/>
  <c r="C50" i="49"/>
  <c r="C50" i="50"/>
  <c r="C50" i="48"/>
  <c r="G11" i="66"/>
  <c r="G50" i="49"/>
  <c r="G50" i="50"/>
  <c r="G50" i="48"/>
  <c r="K11" i="66"/>
  <c r="K50" i="50"/>
  <c r="K50" i="49"/>
  <c r="K50" i="48"/>
  <c r="O11" i="66"/>
  <c r="O176" i="66" s="1"/>
  <c r="O50" i="50"/>
  <c r="O50" i="49"/>
  <c r="O50" i="48"/>
  <c r="D51" i="39"/>
  <c r="D12" i="66"/>
  <c r="D179" i="66" s="1"/>
  <c r="D52" i="50"/>
  <c r="D51" i="50"/>
  <c r="D53" i="49"/>
  <c r="D52" i="49"/>
  <c r="D52" i="48"/>
  <c r="H12" i="66"/>
  <c r="H53" i="49"/>
  <c r="H52" i="49"/>
  <c r="H52" i="50"/>
  <c r="H52" i="48"/>
  <c r="L51" i="39"/>
  <c r="L12" i="66"/>
  <c r="L179" i="66" s="1"/>
  <c r="L52" i="49"/>
  <c r="L52" i="50"/>
  <c r="L53" i="49"/>
  <c r="L51" i="50"/>
  <c r="L52" i="48"/>
  <c r="P12" i="66"/>
  <c r="P179" i="66" s="1"/>
  <c r="P51" i="50"/>
  <c r="P52" i="49"/>
  <c r="P52" i="50"/>
  <c r="P53" i="49"/>
  <c r="P51" i="49"/>
  <c r="P52" i="48"/>
  <c r="E54" i="39"/>
  <c r="E13" i="66"/>
  <c r="E180" i="66" s="1"/>
  <c r="E54" i="49"/>
  <c r="I13" i="66"/>
  <c r="I180" i="66" s="1"/>
  <c r="I54" i="49"/>
  <c r="M13" i="66"/>
  <c r="M180" i="66" s="1"/>
  <c r="M54" i="49"/>
  <c r="Q54" i="39"/>
  <c r="Q13" i="66"/>
  <c r="Q199" i="66" s="1"/>
  <c r="Q54" i="49"/>
  <c r="F14" i="66"/>
  <c r="F56" i="49"/>
  <c r="F55" i="49"/>
  <c r="F57" i="49"/>
  <c r="J14" i="66"/>
  <c r="J57" i="49"/>
  <c r="J56" i="49"/>
  <c r="N55" i="39"/>
  <c r="N14" i="66"/>
  <c r="N55" i="49"/>
  <c r="N57" i="49"/>
  <c r="N56" i="49"/>
  <c r="C16" i="66"/>
  <c r="C185" i="66" s="1"/>
  <c r="C59" i="49"/>
  <c r="C59" i="50"/>
  <c r="G16" i="66"/>
  <c r="G59" i="49"/>
  <c r="G59" i="50"/>
  <c r="K16" i="66"/>
  <c r="K185" i="66" s="1"/>
  <c r="K59" i="50"/>
  <c r="K59" i="49"/>
  <c r="O16" i="66"/>
  <c r="O185" i="66" s="1"/>
  <c r="O59" i="50"/>
  <c r="O59" i="49"/>
  <c r="D17" i="66"/>
  <c r="D186" i="66" s="1"/>
  <c r="D60" i="49"/>
  <c r="H17" i="66"/>
  <c r="H60" i="49"/>
  <c r="L17" i="66"/>
  <c r="L60" i="49"/>
  <c r="P17" i="66"/>
  <c r="P186" i="66" s="1"/>
  <c r="P60" i="49"/>
  <c r="E64" i="38"/>
  <c r="E5" i="67"/>
  <c r="E65" i="49"/>
  <c r="E64" i="49"/>
  <c r="E67" i="49"/>
  <c r="E64" i="50"/>
  <c r="E64" i="48"/>
  <c r="I64" i="38"/>
  <c r="I5" i="67"/>
  <c r="I193" i="67" s="1"/>
  <c r="I65" i="49"/>
  <c r="I64" i="50"/>
  <c r="I64" i="49"/>
  <c r="I77" i="50"/>
  <c r="I67" i="49"/>
  <c r="I68" i="49"/>
  <c r="I68" i="50"/>
  <c r="I64" i="48"/>
  <c r="I77" i="49"/>
  <c r="M64" i="38"/>
  <c r="M5" i="67"/>
  <c r="M193" i="67" s="1"/>
  <c r="M65" i="49"/>
  <c r="M67" i="49"/>
  <c r="M64" i="50"/>
  <c r="M77" i="50"/>
  <c r="M64" i="49"/>
  <c r="M64" i="48"/>
  <c r="Q64" i="38"/>
  <c r="Q5" i="67"/>
  <c r="Q193" i="67" s="1"/>
  <c r="Q64" i="49"/>
  <c r="Q64" i="50"/>
  <c r="Q67" i="49"/>
  <c r="Q77" i="50"/>
  <c r="Q65" i="49"/>
  <c r="Q68" i="50"/>
  <c r="Q64" i="48"/>
  <c r="F67" i="39"/>
  <c r="F9" i="67"/>
  <c r="J9" i="67"/>
  <c r="N9" i="67"/>
  <c r="C11" i="67"/>
  <c r="C176" i="67" s="1"/>
  <c r="C69" i="49"/>
  <c r="C69" i="50"/>
  <c r="G69" i="39"/>
  <c r="G11" i="67"/>
  <c r="G176" i="67" s="1"/>
  <c r="G69" i="50"/>
  <c r="G69" i="49"/>
  <c r="K11" i="67"/>
  <c r="K176" i="67" s="1"/>
  <c r="K69" i="49"/>
  <c r="K69" i="50"/>
  <c r="O11" i="67"/>
  <c r="O69" i="50"/>
  <c r="O69" i="49"/>
  <c r="D12" i="67"/>
  <c r="D179" i="67" s="1"/>
  <c r="D71" i="50"/>
  <c r="D71" i="49"/>
  <c r="D72" i="49"/>
  <c r="H12" i="67"/>
  <c r="H179" i="67" s="1"/>
  <c r="H71" i="49"/>
  <c r="H72" i="49"/>
  <c r="H70" i="49"/>
  <c r="H71" i="50"/>
  <c r="H70" i="50"/>
  <c r="L12" i="67"/>
  <c r="L179" i="67" s="1"/>
  <c r="L71" i="50"/>
  <c r="L70" i="49"/>
  <c r="L71" i="49"/>
  <c r="L72" i="49"/>
  <c r="L70" i="50"/>
  <c r="P70" i="39"/>
  <c r="P12" i="67"/>
  <c r="P178" i="67" s="1"/>
  <c r="P72" i="49"/>
  <c r="P71" i="50"/>
  <c r="P71" i="49"/>
  <c r="E73" i="39"/>
  <c r="E13" i="67"/>
  <c r="E180" i="67" s="1"/>
  <c r="E73" i="49"/>
  <c r="I73" i="39"/>
  <c r="I13" i="67"/>
  <c r="I180" i="67" s="1"/>
  <c r="I73" i="49"/>
  <c r="M13" i="67"/>
  <c r="M73" i="49"/>
  <c r="Q13" i="67"/>
  <c r="Q73" i="49"/>
  <c r="F14" i="67"/>
  <c r="F182" i="67" s="1"/>
  <c r="F75" i="49"/>
  <c r="F76" i="49"/>
  <c r="J14" i="67"/>
  <c r="J75" i="49"/>
  <c r="J76" i="49"/>
  <c r="N14" i="67"/>
  <c r="N75" i="49"/>
  <c r="N76" i="49"/>
  <c r="C16" i="67"/>
  <c r="C78" i="50"/>
  <c r="C78" i="49"/>
  <c r="G78" i="39"/>
  <c r="G16" i="67"/>
  <c r="G78" i="50"/>
  <c r="G78" i="49"/>
  <c r="K78" i="39"/>
  <c r="K16" i="67"/>
  <c r="K78" i="49"/>
  <c r="K78" i="50"/>
  <c r="O16" i="67"/>
  <c r="O185" i="67" s="1"/>
  <c r="O78" i="49"/>
  <c r="O78" i="50"/>
  <c r="D17" i="67"/>
  <c r="D79" i="49"/>
  <c r="H17" i="67"/>
  <c r="H79" i="49"/>
  <c r="L17" i="67"/>
  <c r="L186" i="67" s="1"/>
  <c r="L79" i="49"/>
  <c r="P17" i="67"/>
  <c r="P186" i="67" s="1"/>
  <c r="P79" i="49"/>
  <c r="E83" i="38"/>
  <c r="E5" i="68"/>
  <c r="E250" i="68" s="1"/>
  <c r="E86" i="49"/>
  <c r="E84" i="49"/>
  <c r="E100" i="49"/>
  <c r="E83" i="49"/>
  <c r="E83" i="50"/>
  <c r="E83" i="48"/>
  <c r="I83" i="38"/>
  <c r="I5" i="68"/>
  <c r="I100" i="49"/>
  <c r="I84" i="49"/>
  <c r="I83" i="50"/>
  <c r="I83" i="49"/>
  <c r="I86" i="49"/>
  <c r="I83" i="48"/>
  <c r="I87" i="49"/>
  <c r="I100" i="50"/>
  <c r="M83" i="38"/>
  <c r="M7" i="68" s="1"/>
  <c r="M209" i="68" s="1"/>
  <c r="M5" i="68"/>
  <c r="M236" i="68" s="1"/>
  <c r="M83" i="50"/>
  <c r="M84" i="49"/>
  <c r="M83" i="49"/>
  <c r="M86" i="49"/>
  <c r="M83" i="48"/>
  <c r="M100" i="49"/>
  <c r="Q83" i="38"/>
  <c r="Q7" i="68" s="1"/>
  <c r="Q5" i="68"/>
  <c r="Q236" i="68" s="1"/>
  <c r="Q83" i="49"/>
  <c r="Q100" i="49"/>
  <c r="Q86" i="49"/>
  <c r="Q83" i="50"/>
  <c r="Q84" i="49"/>
  <c r="Q83" i="48"/>
  <c r="F11" i="68"/>
  <c r="F88" i="49"/>
  <c r="F88" i="50"/>
  <c r="J11" i="68"/>
  <c r="J88" i="50"/>
  <c r="J88" i="49"/>
  <c r="N11" i="68"/>
  <c r="N214" i="68" s="1"/>
  <c r="N88" i="50"/>
  <c r="N88" i="49"/>
  <c r="C12" i="68"/>
  <c r="C217" i="68" s="1"/>
  <c r="C90" i="50"/>
  <c r="C91" i="49"/>
  <c r="C90" i="49"/>
  <c r="G12" i="68"/>
  <c r="G217" i="68" s="1"/>
  <c r="G89" i="49"/>
  <c r="G91" i="49"/>
  <c r="G90" i="50"/>
  <c r="G89" i="50"/>
  <c r="G90" i="49"/>
  <c r="G91" i="48"/>
  <c r="K12" i="68"/>
  <c r="K263" i="68" s="1"/>
  <c r="K90" i="49"/>
  <c r="K90" i="50"/>
  <c r="K91" i="49"/>
  <c r="O12" i="68"/>
  <c r="O217" i="68" s="1"/>
  <c r="O90" i="49"/>
  <c r="O91" i="49"/>
  <c r="O90" i="50"/>
  <c r="D13" i="68"/>
  <c r="D92" i="50"/>
  <c r="D92" i="49"/>
  <c r="D92" i="48"/>
  <c r="H13" i="68"/>
  <c r="H92" i="49"/>
  <c r="H92" i="50"/>
  <c r="L13" i="68"/>
  <c r="L92" i="50"/>
  <c r="L92" i="49"/>
  <c r="P13" i="68"/>
  <c r="P218" i="68" s="1"/>
  <c r="P92" i="49"/>
  <c r="P92" i="50"/>
  <c r="P92" i="48"/>
  <c r="E14" i="68"/>
  <c r="E95" i="49"/>
  <c r="E94" i="50"/>
  <c r="E94" i="49"/>
  <c r="E93" i="49"/>
  <c r="E95" i="48"/>
  <c r="I14" i="68"/>
  <c r="I267" i="68" s="1"/>
  <c r="I95" i="49"/>
  <c r="I94" i="49"/>
  <c r="I94" i="50"/>
  <c r="I95" i="48"/>
  <c r="M14" i="68"/>
  <c r="M267" i="68" s="1"/>
  <c r="M94" i="49"/>
  <c r="M95" i="49"/>
  <c r="M94" i="50"/>
  <c r="M93" i="49"/>
  <c r="M95" i="48"/>
  <c r="M94" i="48"/>
  <c r="Q14" i="68"/>
  <c r="Q95" i="49"/>
  <c r="Q94" i="50"/>
  <c r="Q94" i="49"/>
  <c r="Q95" i="48"/>
  <c r="F15" i="68"/>
  <c r="F222" i="68" s="1"/>
  <c r="F96" i="49"/>
  <c r="F96" i="48"/>
  <c r="J15" i="68"/>
  <c r="J222" i="68" s="1"/>
  <c r="J96" i="49"/>
  <c r="J96" i="48"/>
  <c r="N15" i="68"/>
  <c r="N96" i="49"/>
  <c r="N96" i="48"/>
  <c r="C16" i="68"/>
  <c r="C225" i="68" s="1"/>
  <c r="C98" i="49"/>
  <c r="C99" i="49"/>
  <c r="C98" i="48"/>
  <c r="G16" i="68"/>
  <c r="G224" i="68" s="1"/>
  <c r="G98" i="49"/>
  <c r="G99" i="49"/>
  <c r="G97" i="49"/>
  <c r="G98" i="48"/>
  <c r="K16" i="68"/>
  <c r="K98" i="49"/>
  <c r="K99" i="49"/>
  <c r="K98" i="48"/>
  <c r="O16" i="68"/>
  <c r="O224" i="68" s="1"/>
  <c r="O99" i="49"/>
  <c r="O98" i="49"/>
  <c r="O98" i="48"/>
  <c r="D18" i="68"/>
  <c r="D227" i="68" s="1"/>
  <c r="D101" i="49"/>
  <c r="H18" i="68"/>
  <c r="H227" i="68" s="1"/>
  <c r="H101" i="49"/>
  <c r="L18" i="68"/>
  <c r="L101" i="49"/>
  <c r="P18" i="68"/>
  <c r="P227" i="68" s="1"/>
  <c r="P101" i="49"/>
  <c r="E19" i="68"/>
  <c r="E228" i="68" s="1"/>
  <c r="E102" i="50"/>
  <c r="E102" i="49"/>
  <c r="I19" i="68"/>
  <c r="I102" i="50"/>
  <c r="I102" i="49"/>
  <c r="M19" i="68"/>
  <c r="M102" i="49"/>
  <c r="M102" i="50"/>
  <c r="Q19" i="68"/>
  <c r="Q102" i="50"/>
  <c r="Q102" i="49"/>
  <c r="F20" i="68"/>
  <c r="F229" i="68" s="1"/>
  <c r="F103" i="49"/>
  <c r="J20" i="68"/>
  <c r="J229" i="68" s="1"/>
  <c r="J103" i="49"/>
  <c r="N20" i="68"/>
  <c r="N229" i="68" s="1"/>
  <c r="N103" i="49"/>
  <c r="C107" i="38"/>
  <c r="C7" i="69" s="1"/>
  <c r="C5" i="69"/>
  <c r="C203" i="69" s="1"/>
  <c r="C108" i="48"/>
  <c r="C107" i="48"/>
  <c r="C110" i="49"/>
  <c r="C108" i="49"/>
  <c r="C110" i="48"/>
  <c r="C107" i="49"/>
  <c r="G107" i="38"/>
  <c r="G7" i="69" s="1"/>
  <c r="G5" i="69"/>
  <c r="G222" i="69" s="1"/>
  <c r="G108" i="49"/>
  <c r="G107" i="49"/>
  <c r="G110" i="49"/>
  <c r="G108" i="48"/>
  <c r="G107" i="48"/>
  <c r="G110" i="48"/>
  <c r="K107" i="38"/>
  <c r="K7" i="69" s="1"/>
  <c r="K5" i="69"/>
  <c r="K203" i="69" s="1"/>
  <c r="K108" i="48"/>
  <c r="K108" i="49"/>
  <c r="K110" i="49"/>
  <c r="K107" i="49"/>
  <c r="K107" i="48"/>
  <c r="K110" i="48"/>
  <c r="K120" i="48"/>
  <c r="O107" i="38"/>
  <c r="O5" i="69"/>
  <c r="O110" i="49"/>
  <c r="O110" i="48"/>
  <c r="O107" i="48"/>
  <c r="O108" i="49"/>
  <c r="O108" i="48"/>
  <c r="O107" i="49"/>
  <c r="O120" i="50"/>
  <c r="O105" i="50" s="1"/>
  <c r="C13" i="69"/>
  <c r="C116" i="48"/>
  <c r="C116" i="49"/>
  <c r="G13" i="69"/>
  <c r="G116" i="49"/>
  <c r="G116" i="48"/>
  <c r="K13" i="69"/>
  <c r="K116" i="49"/>
  <c r="K116" i="48"/>
  <c r="O13" i="69"/>
  <c r="O116" i="48"/>
  <c r="O116" i="49"/>
  <c r="D14" i="69"/>
  <c r="D200" i="69" s="1"/>
  <c r="D117" i="49"/>
  <c r="D118" i="49"/>
  <c r="D118" i="48"/>
  <c r="D119" i="48"/>
  <c r="D119" i="49"/>
  <c r="H14" i="69"/>
  <c r="H200" i="69" s="1"/>
  <c r="H119" i="49"/>
  <c r="H118" i="48"/>
  <c r="H117" i="49"/>
  <c r="H119" i="48"/>
  <c r="H118" i="49"/>
  <c r="L14" i="69"/>
  <c r="L118" i="48"/>
  <c r="L119" i="48"/>
  <c r="L118" i="49"/>
  <c r="L119" i="49"/>
  <c r="P14" i="69"/>
  <c r="P200" i="69" s="1"/>
  <c r="P118" i="49"/>
  <c r="P119" i="48"/>
  <c r="P119" i="49"/>
  <c r="P118" i="48"/>
  <c r="P117" i="49"/>
  <c r="E16" i="69"/>
  <c r="E121" i="49"/>
  <c r="E121" i="50"/>
  <c r="E121" i="48"/>
  <c r="I16" i="69"/>
  <c r="I121" i="48"/>
  <c r="I121" i="49"/>
  <c r="I121" i="50"/>
  <c r="M16" i="69"/>
  <c r="M121" i="48"/>
  <c r="M121" i="50"/>
  <c r="M121" i="49"/>
  <c r="Q16" i="69"/>
  <c r="Q121" i="50"/>
  <c r="Q121" i="49"/>
  <c r="Q121" i="48"/>
  <c r="F17" i="69"/>
  <c r="F122" i="49"/>
  <c r="F122" i="48"/>
  <c r="J17" i="69"/>
  <c r="J122" i="48"/>
  <c r="J122" i="49"/>
  <c r="N17" i="69"/>
  <c r="N122" i="48"/>
  <c r="N122" i="49"/>
  <c r="C126" i="38"/>
  <c r="C7" i="70" s="1"/>
  <c r="C5" i="70"/>
  <c r="C129" i="48"/>
  <c r="C126" i="49"/>
  <c r="C127" i="48"/>
  <c r="C127" i="49"/>
  <c r="C126" i="48"/>
  <c r="C129" i="49"/>
  <c r="C130" i="49"/>
  <c r="G126" i="38"/>
  <c r="G7" i="70" s="1"/>
  <c r="G5" i="70"/>
  <c r="G175" i="70" s="1"/>
  <c r="G127" i="48"/>
  <c r="G129" i="49"/>
  <c r="G126" i="48"/>
  <c r="G139" i="50"/>
  <c r="G127" i="49"/>
  <c r="G126" i="49"/>
  <c r="G129" i="48"/>
  <c r="K126" i="38"/>
  <c r="K7" i="70" s="1"/>
  <c r="K5" i="70"/>
  <c r="K222" i="70" s="1"/>
  <c r="K127" i="49"/>
  <c r="K126" i="49"/>
  <c r="K127" i="48"/>
  <c r="K129" i="49"/>
  <c r="K129" i="48"/>
  <c r="K126" i="48"/>
  <c r="O126" i="38"/>
  <c r="O7" i="70" s="1"/>
  <c r="O5" i="70"/>
  <c r="O175" i="70" s="1"/>
  <c r="O129" i="49"/>
  <c r="O127" i="48"/>
  <c r="O127" i="49"/>
  <c r="O129" i="48"/>
  <c r="O126" i="48"/>
  <c r="O126" i="49"/>
  <c r="O139" i="49"/>
  <c r="O139" i="50"/>
  <c r="E11" i="70"/>
  <c r="E131" i="48"/>
  <c r="E131" i="49"/>
  <c r="I11" i="70"/>
  <c r="I131" i="48"/>
  <c r="I131" i="49"/>
  <c r="M11" i="70"/>
  <c r="M131" i="49"/>
  <c r="M131" i="48"/>
  <c r="Q11" i="70"/>
  <c r="Q131" i="49"/>
  <c r="Q131" i="48"/>
  <c r="F12" i="70"/>
  <c r="F196" i="70" s="1"/>
  <c r="F134" i="49"/>
  <c r="F133" i="48"/>
  <c r="F133" i="49"/>
  <c r="F134" i="48"/>
  <c r="J12" i="70"/>
  <c r="J177" i="70" s="1"/>
  <c r="J134" i="48"/>
  <c r="J133" i="48"/>
  <c r="J133" i="49"/>
  <c r="J134" i="49"/>
  <c r="J132" i="48"/>
  <c r="N12" i="70"/>
  <c r="N133" i="49"/>
  <c r="N134" i="49"/>
  <c r="N134" i="48"/>
  <c r="N133" i="48"/>
  <c r="C13" i="70"/>
  <c r="C135" i="48"/>
  <c r="C135" i="49"/>
  <c r="G13" i="70"/>
  <c r="G135" i="49"/>
  <c r="G135" i="48"/>
  <c r="K13" i="70"/>
  <c r="K135" i="48"/>
  <c r="K135" i="49"/>
  <c r="O13" i="70"/>
  <c r="O135" i="49"/>
  <c r="O135" i="48"/>
  <c r="D14" i="70"/>
  <c r="D137" i="49"/>
  <c r="D137" i="48"/>
  <c r="D138" i="49"/>
  <c r="D138" i="48"/>
  <c r="H14" i="70"/>
  <c r="H138" i="48"/>
  <c r="H138" i="49"/>
  <c r="H137" i="49"/>
  <c r="H137" i="48"/>
  <c r="L14" i="70"/>
  <c r="L200" i="70" s="1"/>
  <c r="L137" i="49"/>
  <c r="L138" i="49"/>
  <c r="L137" i="48"/>
  <c r="L138" i="48"/>
  <c r="P14" i="70"/>
  <c r="P137" i="48"/>
  <c r="P138" i="49"/>
  <c r="P138" i="48"/>
  <c r="P137" i="49"/>
  <c r="E16" i="70"/>
  <c r="E140" i="49"/>
  <c r="E140" i="48"/>
  <c r="E140" i="50"/>
  <c r="I16" i="70"/>
  <c r="I140" i="49"/>
  <c r="I140" i="48"/>
  <c r="I140" i="50"/>
  <c r="M16" i="70"/>
  <c r="M140" i="49"/>
  <c r="M140" i="48"/>
  <c r="M140" i="50"/>
  <c r="Q16" i="70"/>
  <c r="Q140" i="49"/>
  <c r="Q140" i="50"/>
  <c r="Q140" i="48"/>
  <c r="F17" i="70"/>
  <c r="F141" i="49"/>
  <c r="F141" i="48"/>
  <c r="J17" i="70"/>
  <c r="J141" i="48"/>
  <c r="J141" i="49"/>
  <c r="N17" i="70"/>
  <c r="N141" i="49"/>
  <c r="N141" i="48"/>
  <c r="C145" i="38"/>
  <c r="C7" i="71" s="1"/>
  <c r="C5" i="71"/>
  <c r="C147" i="49"/>
  <c r="C157" i="50"/>
  <c r="C145" i="49"/>
  <c r="C147" i="48"/>
  <c r="C145" i="48"/>
  <c r="G145" i="38"/>
  <c r="G5" i="71"/>
  <c r="G157" i="49"/>
  <c r="G147" i="49"/>
  <c r="G147" i="48"/>
  <c r="G145" i="48"/>
  <c r="G145" i="49"/>
  <c r="G157" i="48"/>
  <c r="K145" i="38"/>
  <c r="K5" i="71"/>
  <c r="K197" i="71" s="1"/>
  <c r="K145" i="49"/>
  <c r="K147" i="48"/>
  <c r="K145" i="48"/>
  <c r="K147" i="49"/>
  <c r="K157" i="49"/>
  <c r="O145" i="38"/>
  <c r="O7" i="71" s="1"/>
  <c r="O5" i="71"/>
  <c r="O147" i="48"/>
  <c r="O145" i="48"/>
  <c r="O147" i="49"/>
  <c r="O145" i="49"/>
  <c r="E11" i="71"/>
  <c r="E149" i="49"/>
  <c r="E149" i="48"/>
  <c r="E149" i="50"/>
  <c r="I11" i="71"/>
  <c r="I149" i="49"/>
  <c r="I149" i="50"/>
  <c r="I149" i="48"/>
  <c r="M11" i="71"/>
  <c r="M149" i="49"/>
  <c r="M149" i="48"/>
  <c r="M149" i="50"/>
  <c r="Q11" i="71"/>
  <c r="Q149" i="48"/>
  <c r="Q149" i="50"/>
  <c r="Q149" i="49"/>
  <c r="F12" i="71"/>
  <c r="F190" i="71" s="1"/>
  <c r="F152" i="49"/>
  <c r="F151" i="48"/>
  <c r="F151" i="49"/>
  <c r="F151" i="50"/>
  <c r="F152" i="48"/>
  <c r="F150" i="49"/>
  <c r="J12" i="71"/>
  <c r="J151" i="48"/>
  <c r="J152" i="48"/>
  <c r="J151" i="50"/>
  <c r="J152" i="49"/>
  <c r="J151" i="49"/>
  <c r="J150" i="49"/>
  <c r="J150" i="50"/>
  <c r="N12" i="71"/>
  <c r="N190" i="71" s="1"/>
  <c r="N151" i="48"/>
  <c r="N151" i="50"/>
  <c r="N150" i="49"/>
  <c r="N151" i="49"/>
  <c r="N152" i="48"/>
  <c r="N152" i="49"/>
  <c r="C13" i="71"/>
  <c r="C153" i="49"/>
  <c r="C153" i="48"/>
  <c r="G13" i="71"/>
  <c r="G153" i="49"/>
  <c r="G153" i="48"/>
  <c r="K13" i="71"/>
  <c r="K153" i="48"/>
  <c r="K153" i="49"/>
  <c r="O13" i="71"/>
  <c r="O153" i="49"/>
  <c r="O153" i="48"/>
  <c r="D14" i="71"/>
  <c r="D194" i="71" s="1"/>
  <c r="D155" i="48"/>
  <c r="D156" i="48"/>
  <c r="D155" i="49"/>
  <c r="D156" i="49"/>
  <c r="H14" i="71"/>
  <c r="H194" i="71" s="1"/>
  <c r="H156" i="48"/>
  <c r="H155" i="49"/>
  <c r="H155" i="48"/>
  <c r="H156" i="49"/>
  <c r="L14" i="71"/>
  <c r="L194" i="71" s="1"/>
  <c r="L156" i="49"/>
  <c r="L155" i="48"/>
  <c r="L155" i="49"/>
  <c r="L156" i="48"/>
  <c r="P14" i="71"/>
  <c r="P156" i="49"/>
  <c r="P155" i="49"/>
  <c r="P155" i="48"/>
  <c r="P156" i="48"/>
  <c r="E16" i="71"/>
  <c r="E158" i="48"/>
  <c r="E158" i="50"/>
  <c r="E158" i="49"/>
  <c r="I16" i="71"/>
  <c r="I158" i="49"/>
  <c r="I158" i="48"/>
  <c r="I158" i="50"/>
  <c r="M16" i="71"/>
  <c r="M158" i="50"/>
  <c r="M158" i="48"/>
  <c r="M158" i="49"/>
  <c r="Q16" i="71"/>
  <c r="Q158" i="48"/>
  <c r="Q158" i="49"/>
  <c r="Q158" i="50"/>
  <c r="F17" i="71"/>
  <c r="F159" i="48"/>
  <c r="F159" i="49"/>
  <c r="J17" i="71"/>
  <c r="J159" i="49"/>
  <c r="J159" i="48"/>
  <c r="N17" i="71"/>
  <c r="N159" i="48"/>
  <c r="N159" i="49"/>
  <c r="C163" i="38"/>
  <c r="C7" i="72" s="1"/>
  <c r="C5" i="72"/>
  <c r="C197" i="72" s="1"/>
  <c r="C165" i="49"/>
  <c r="C163" i="49"/>
  <c r="C165" i="48"/>
  <c r="C163" i="48"/>
  <c r="C175" i="50"/>
  <c r="G163" i="38"/>
  <c r="G5" i="72"/>
  <c r="G163" i="48"/>
  <c r="G165" i="48"/>
  <c r="G165" i="49"/>
  <c r="G163" i="49"/>
  <c r="G166" i="49"/>
  <c r="K163" i="38"/>
  <c r="K7" i="72" s="1"/>
  <c r="K5" i="72"/>
  <c r="K163" i="48"/>
  <c r="K165" i="48"/>
  <c r="K165" i="49"/>
  <c r="K163" i="49"/>
  <c r="K175" i="48"/>
  <c r="O163" i="38"/>
  <c r="O7" i="72" s="1"/>
  <c r="O5" i="72"/>
  <c r="O165" i="48"/>
  <c r="O165" i="49"/>
  <c r="O163" i="49"/>
  <c r="O163" i="48"/>
  <c r="E11" i="72"/>
  <c r="E167" i="49"/>
  <c r="E167" i="50"/>
  <c r="E167" i="48"/>
  <c r="I11" i="72"/>
  <c r="I167" i="48"/>
  <c r="I167" i="49"/>
  <c r="I167" i="50"/>
  <c r="M11" i="72"/>
  <c r="M167" i="48"/>
  <c r="M167" i="49"/>
  <c r="M167" i="50"/>
  <c r="Q11" i="72"/>
  <c r="Q167" i="49"/>
  <c r="Q167" i="50"/>
  <c r="Q167" i="48"/>
  <c r="F12" i="72"/>
  <c r="F169" i="49"/>
  <c r="F169" i="50"/>
  <c r="F169" i="48"/>
  <c r="F170" i="48"/>
  <c r="F170" i="49"/>
  <c r="J12" i="72"/>
  <c r="J170" i="48"/>
  <c r="J169" i="50"/>
  <c r="J168" i="50"/>
  <c r="J169" i="49"/>
  <c r="J170" i="49"/>
  <c r="J169" i="48"/>
  <c r="N12" i="72"/>
  <c r="N169" i="48"/>
  <c r="N169" i="50"/>
  <c r="N169" i="49"/>
  <c r="N170" i="48"/>
  <c r="N170" i="49"/>
  <c r="C13" i="72"/>
  <c r="C171" i="49"/>
  <c r="C171" i="48"/>
  <c r="G13" i="72"/>
  <c r="G171" i="48"/>
  <c r="G171" i="49"/>
  <c r="K13" i="72"/>
  <c r="K171" i="48"/>
  <c r="K171" i="49"/>
  <c r="O13" i="72"/>
  <c r="O171" i="48"/>
  <c r="O171" i="49"/>
  <c r="D14" i="72"/>
  <c r="D173" i="49"/>
  <c r="D174" i="48"/>
  <c r="D174" i="49"/>
  <c r="D173" i="48"/>
  <c r="H14" i="72"/>
  <c r="H173" i="48"/>
  <c r="H174" i="48"/>
  <c r="H174" i="49"/>
  <c r="H173" i="49"/>
  <c r="L14" i="72"/>
  <c r="L194" i="72" s="1"/>
  <c r="L174" i="49"/>
  <c r="L173" i="49"/>
  <c r="L174" i="48"/>
  <c r="L173" i="48"/>
  <c r="P14" i="72"/>
  <c r="P173" i="48"/>
  <c r="P173" i="49"/>
  <c r="P174" i="48"/>
  <c r="P174" i="49"/>
  <c r="P172" i="49"/>
  <c r="E16" i="72"/>
  <c r="E176" i="50"/>
  <c r="E176" i="49"/>
  <c r="E176" i="48"/>
  <c r="I16" i="72"/>
  <c r="I176" i="50"/>
  <c r="I176" i="48"/>
  <c r="I176" i="49"/>
  <c r="M16" i="72"/>
  <c r="M176" i="49"/>
  <c r="M176" i="48"/>
  <c r="M176" i="50"/>
  <c r="Q16" i="72"/>
  <c r="Q176" i="50"/>
  <c r="Q176" i="49"/>
  <c r="Q176" i="48"/>
  <c r="F17" i="72"/>
  <c r="F177" i="49"/>
  <c r="F177" i="48"/>
  <c r="J17" i="72"/>
  <c r="J177" i="48"/>
  <c r="J177" i="49"/>
  <c r="N17" i="72"/>
  <c r="N177" i="49"/>
  <c r="N177" i="48"/>
  <c r="C57" i="64"/>
  <c r="C8" i="58"/>
  <c r="C8" i="59"/>
  <c r="C62" i="64"/>
  <c r="C15" i="58"/>
  <c r="C15" i="59"/>
  <c r="C67" i="64"/>
  <c r="C22" i="59"/>
  <c r="C22" i="58"/>
  <c r="C55" i="65"/>
  <c r="C35" i="58"/>
  <c r="C35" i="59"/>
  <c r="C51" i="66"/>
  <c r="C48" i="58"/>
  <c r="C48" i="59"/>
  <c r="C56" i="66"/>
  <c r="C56" i="59"/>
  <c r="C56" i="58"/>
  <c r="C57" i="59"/>
  <c r="C57" i="58"/>
  <c r="C55" i="58"/>
  <c r="C53" i="67"/>
  <c r="C69" i="60"/>
  <c r="C69" i="58"/>
  <c r="C69" i="59"/>
  <c r="C58" i="67"/>
  <c r="C78" i="59"/>
  <c r="C77" i="59"/>
  <c r="C77" i="60"/>
  <c r="C77" i="58"/>
  <c r="C78" i="60"/>
  <c r="C78" i="58"/>
  <c r="C63" i="68"/>
  <c r="C505" i="68" s="1"/>
  <c r="C90" i="59"/>
  <c r="C91" i="58"/>
  <c r="C89" i="60"/>
  <c r="C90" i="58"/>
  <c r="C91" i="59"/>
  <c r="C90" i="60"/>
  <c r="C67" i="68"/>
  <c r="C99" i="58"/>
  <c r="C98" i="59"/>
  <c r="C97" i="59"/>
  <c r="C99" i="59"/>
  <c r="C98" i="58"/>
  <c r="C51" i="69"/>
  <c r="C110" i="58"/>
  <c r="C110" i="59"/>
  <c r="C56" i="69"/>
  <c r="C118" i="59"/>
  <c r="C118" i="58"/>
  <c r="C119" i="59"/>
  <c r="C119" i="58"/>
  <c r="C117" i="58"/>
  <c r="C53" i="70"/>
  <c r="C131" i="59"/>
  <c r="C131" i="58"/>
  <c r="C130" i="59"/>
  <c r="C58" i="70"/>
  <c r="C139" i="58"/>
  <c r="C139" i="59"/>
  <c r="C59" i="71"/>
  <c r="C159" i="58"/>
  <c r="C159" i="59"/>
  <c r="C55" i="72"/>
  <c r="C171" i="58"/>
  <c r="C171" i="59"/>
  <c r="C55" i="64"/>
  <c r="C5" i="59"/>
  <c r="C5" i="58"/>
  <c r="C6" i="58"/>
  <c r="C6" i="59"/>
  <c r="C5" i="60"/>
  <c r="C58" i="68"/>
  <c r="C84" i="59"/>
  <c r="C83" i="59"/>
  <c r="C83" i="60"/>
  <c r="C83" i="58"/>
  <c r="C84" i="58"/>
  <c r="C49" i="72"/>
  <c r="C163" i="59"/>
  <c r="C163" i="58"/>
  <c r="G55" i="64"/>
  <c r="G5" i="60"/>
  <c r="G5" i="58"/>
  <c r="G6" i="59"/>
  <c r="G6" i="58"/>
  <c r="G5" i="59"/>
  <c r="K55" i="64"/>
  <c r="K6" i="58"/>
  <c r="K6" i="59"/>
  <c r="K5" i="58"/>
  <c r="K5" i="59"/>
  <c r="K5" i="60"/>
  <c r="O55" i="64"/>
  <c r="O6" i="58"/>
  <c r="O5" i="58"/>
  <c r="O5" i="60"/>
  <c r="O6" i="59"/>
  <c r="O5" i="59"/>
  <c r="E57" i="64"/>
  <c r="E8" i="58"/>
  <c r="E8" i="59"/>
  <c r="I57" i="64"/>
  <c r="I8" i="59"/>
  <c r="I8" i="58"/>
  <c r="M57" i="64"/>
  <c r="M8" i="59"/>
  <c r="M8" i="58"/>
  <c r="Q57" i="64"/>
  <c r="Q8" i="58"/>
  <c r="Q8" i="59"/>
  <c r="G59" i="64"/>
  <c r="G10" i="58"/>
  <c r="G10" i="60"/>
  <c r="G10" i="59"/>
  <c r="G9" i="59"/>
  <c r="K59" i="64"/>
  <c r="K10" i="58"/>
  <c r="K9" i="59"/>
  <c r="K10" i="60"/>
  <c r="K10" i="59"/>
  <c r="K9" i="60"/>
  <c r="K9" i="58"/>
  <c r="O59" i="64"/>
  <c r="O10" i="60"/>
  <c r="O10" i="59"/>
  <c r="O9" i="60"/>
  <c r="O9" i="59"/>
  <c r="O10" i="58"/>
  <c r="E60" i="64"/>
  <c r="E11" i="58"/>
  <c r="E11" i="59"/>
  <c r="E11" i="60"/>
  <c r="G61" i="64"/>
  <c r="G12" i="59"/>
  <c r="G14" i="58"/>
  <c r="G14" i="59"/>
  <c r="G13" i="59"/>
  <c r="G13" i="58"/>
  <c r="G13" i="60"/>
  <c r="G12" i="60"/>
  <c r="E62" i="64"/>
  <c r="E15" i="58"/>
  <c r="E15" i="59"/>
  <c r="I62" i="64"/>
  <c r="I15" i="58"/>
  <c r="I15" i="59"/>
  <c r="M62" i="64"/>
  <c r="M15" i="58"/>
  <c r="M15" i="59"/>
  <c r="Q62" i="64"/>
  <c r="Q15" i="58"/>
  <c r="Q15" i="59"/>
  <c r="G63" i="64"/>
  <c r="G414" i="64" s="1"/>
  <c r="G18" i="58"/>
  <c r="G16" i="59"/>
  <c r="G18" i="59"/>
  <c r="G17" i="58"/>
  <c r="G17" i="59"/>
  <c r="G16" i="58"/>
  <c r="K63" i="64"/>
  <c r="K17" i="59"/>
  <c r="K18" i="59"/>
  <c r="K17" i="58"/>
  <c r="K18" i="58"/>
  <c r="O63" i="64"/>
  <c r="O18" i="58"/>
  <c r="O17" i="59"/>
  <c r="O16" i="59"/>
  <c r="O18" i="59"/>
  <c r="O17" i="58"/>
  <c r="E65" i="64"/>
  <c r="E20" i="58"/>
  <c r="E19" i="58"/>
  <c r="E20" i="60"/>
  <c r="E20" i="59"/>
  <c r="E19" i="59"/>
  <c r="E19" i="60"/>
  <c r="I65" i="64"/>
  <c r="I20" i="58"/>
  <c r="I19" i="59"/>
  <c r="I20" i="60"/>
  <c r="I19" i="60"/>
  <c r="I19" i="58"/>
  <c r="I20" i="59"/>
  <c r="M65" i="64"/>
  <c r="M20" i="60"/>
  <c r="M20" i="58"/>
  <c r="M20" i="59"/>
  <c r="M19" i="58"/>
  <c r="M19" i="59"/>
  <c r="M19" i="60"/>
  <c r="Q65" i="64"/>
  <c r="Q19" i="60"/>
  <c r="Q20" i="58"/>
  <c r="Q20" i="59"/>
  <c r="Q19" i="58"/>
  <c r="Q19" i="59"/>
  <c r="Q20" i="60"/>
  <c r="K66" i="64"/>
  <c r="K438" i="64" s="1"/>
  <c r="K21" i="60"/>
  <c r="K21" i="58"/>
  <c r="K21" i="59"/>
  <c r="E67" i="64"/>
  <c r="E22" i="58"/>
  <c r="E22" i="59"/>
  <c r="I67" i="64"/>
  <c r="I22" i="58"/>
  <c r="I22" i="59"/>
  <c r="M67" i="64"/>
  <c r="M22" i="58"/>
  <c r="M22" i="59"/>
  <c r="Q67" i="64"/>
  <c r="Q22" i="59"/>
  <c r="Q22" i="58"/>
  <c r="G49" i="65"/>
  <c r="G26" i="60"/>
  <c r="G26" i="59"/>
  <c r="G27" i="58"/>
  <c r="G26" i="58"/>
  <c r="G27" i="59"/>
  <c r="K49" i="65"/>
  <c r="K27" i="59"/>
  <c r="K26" i="58"/>
  <c r="K26" i="59"/>
  <c r="K27" i="58"/>
  <c r="K26" i="60"/>
  <c r="O49" i="65"/>
  <c r="O27" i="58"/>
  <c r="O26" i="58"/>
  <c r="O27" i="59"/>
  <c r="O26" i="60"/>
  <c r="O26" i="59"/>
  <c r="E51" i="65"/>
  <c r="E29" i="59"/>
  <c r="E29" i="58"/>
  <c r="I51" i="65"/>
  <c r="I29" i="58"/>
  <c r="I29" i="59"/>
  <c r="M51" i="65"/>
  <c r="M29" i="58"/>
  <c r="M29" i="59"/>
  <c r="Q51" i="65"/>
  <c r="Q29" i="58"/>
  <c r="Q29" i="59"/>
  <c r="G53" i="65"/>
  <c r="G31" i="60"/>
  <c r="G31" i="58"/>
  <c r="G31" i="59"/>
  <c r="G30" i="58"/>
  <c r="G30" i="60"/>
  <c r="K53" i="65"/>
  <c r="K30" i="59"/>
  <c r="K31" i="58"/>
  <c r="K31" i="59"/>
  <c r="K30" i="58"/>
  <c r="K31" i="60"/>
  <c r="O53" i="65"/>
  <c r="O31" i="59"/>
  <c r="O31" i="58"/>
  <c r="O31" i="60"/>
  <c r="O30" i="60"/>
  <c r="O30" i="59"/>
  <c r="E54" i="65"/>
  <c r="E34" i="59"/>
  <c r="E33" i="60"/>
  <c r="E33" i="58"/>
  <c r="E34" i="58"/>
  <c r="E33" i="59"/>
  <c r="I54" i="65"/>
  <c r="I369" i="65" s="1"/>
  <c r="I33" i="59"/>
  <c r="I33" i="60"/>
  <c r="I33" i="58"/>
  <c r="I34" i="59"/>
  <c r="I32" i="59"/>
  <c r="I34" i="58"/>
  <c r="M54" i="65"/>
  <c r="M369" i="65" s="1"/>
  <c r="M33" i="58"/>
  <c r="M34" i="58"/>
  <c r="M33" i="59"/>
  <c r="M32" i="59"/>
  <c r="M34" i="59"/>
  <c r="M33" i="60"/>
  <c r="M32" i="58"/>
  <c r="Q54" i="65"/>
  <c r="Q34" i="58"/>
  <c r="Q33" i="60"/>
  <c r="Q33" i="59"/>
  <c r="Q33" i="58"/>
  <c r="Q34" i="59"/>
  <c r="G55" i="65"/>
  <c r="G35" i="59"/>
  <c r="G35" i="58"/>
  <c r="K55" i="65"/>
  <c r="K35" i="59"/>
  <c r="K35" i="58"/>
  <c r="O55" i="65"/>
  <c r="O35" i="58"/>
  <c r="O35" i="59"/>
  <c r="E56" i="65"/>
  <c r="E373" i="65" s="1"/>
  <c r="E36" i="59"/>
  <c r="E38" i="58"/>
  <c r="E37" i="58"/>
  <c r="E37" i="59"/>
  <c r="E38" i="59"/>
  <c r="I56" i="65"/>
  <c r="I37" i="59"/>
  <c r="I38" i="59"/>
  <c r="I38" i="58"/>
  <c r="I37" i="58"/>
  <c r="M56" i="65"/>
  <c r="M36" i="59"/>
  <c r="M37" i="58"/>
  <c r="M38" i="59"/>
  <c r="M38" i="58"/>
  <c r="M37" i="59"/>
  <c r="Q56" i="65"/>
  <c r="Q37" i="58"/>
  <c r="Q37" i="59"/>
  <c r="Q38" i="59"/>
  <c r="Q38" i="58"/>
  <c r="G58" i="65"/>
  <c r="G376" i="65" s="1"/>
  <c r="G39" i="58"/>
  <c r="G39" i="60"/>
  <c r="G40" i="60"/>
  <c r="G40" i="58"/>
  <c r="G40" i="59"/>
  <c r="G39" i="59"/>
  <c r="K58" i="65"/>
  <c r="K395" i="65" s="1"/>
  <c r="K39" i="59"/>
  <c r="K39" i="60"/>
  <c r="K40" i="59"/>
  <c r="K39" i="58"/>
  <c r="K40" i="58"/>
  <c r="K40" i="60"/>
  <c r="O58" i="65"/>
  <c r="O395" i="65" s="1"/>
  <c r="O40" i="60"/>
  <c r="O39" i="60"/>
  <c r="O40" i="59"/>
  <c r="O39" i="59"/>
  <c r="O39" i="58"/>
  <c r="O40" i="58"/>
  <c r="E59" i="65"/>
  <c r="E41" i="58"/>
  <c r="E41" i="59"/>
  <c r="I59" i="65"/>
  <c r="I41" i="58"/>
  <c r="I41" i="59"/>
  <c r="M59" i="65"/>
  <c r="M41" i="59"/>
  <c r="M41" i="58"/>
  <c r="Q59" i="65"/>
  <c r="Q41" i="59"/>
  <c r="Q41" i="58"/>
  <c r="G49" i="66"/>
  <c r="G45" i="60"/>
  <c r="G46" i="59"/>
  <c r="G45" i="58"/>
  <c r="G46" i="58"/>
  <c r="G45" i="59"/>
  <c r="K49" i="66"/>
  <c r="K46" i="58"/>
  <c r="K46" i="59"/>
  <c r="K45" i="60"/>
  <c r="K45" i="58"/>
  <c r="K45" i="59"/>
  <c r="O49" i="66"/>
  <c r="O45" i="60"/>
  <c r="O45" i="58"/>
  <c r="O45" i="59"/>
  <c r="O46" i="58"/>
  <c r="O46" i="59"/>
  <c r="E51" i="66"/>
  <c r="E48" i="59"/>
  <c r="E48" i="58"/>
  <c r="I51" i="66"/>
  <c r="I48" i="58"/>
  <c r="I48" i="59"/>
  <c r="M51" i="66"/>
  <c r="M48" i="58"/>
  <c r="M48" i="59"/>
  <c r="Q51" i="66"/>
  <c r="Q48" i="59"/>
  <c r="Q48" i="58"/>
  <c r="G53" i="66"/>
  <c r="G50" i="60"/>
  <c r="G50" i="58"/>
  <c r="G49" i="59"/>
  <c r="G50" i="59"/>
  <c r="G49" i="58"/>
  <c r="G49" i="60"/>
  <c r="K53" i="66"/>
  <c r="K50" i="58"/>
  <c r="K49" i="58"/>
  <c r="K49" i="59"/>
  <c r="K50" i="59"/>
  <c r="K50" i="60"/>
  <c r="K49" i="60"/>
  <c r="O53" i="66"/>
  <c r="O50" i="58"/>
  <c r="O49" i="59"/>
  <c r="O50" i="60"/>
  <c r="O50" i="59"/>
  <c r="E54" i="66"/>
  <c r="E369" i="66" s="1"/>
  <c r="E52" i="60"/>
  <c r="E51" i="59"/>
  <c r="E53" i="59"/>
  <c r="E52" i="59"/>
  <c r="E53" i="58"/>
  <c r="E52" i="58"/>
  <c r="I54" i="66"/>
  <c r="I52" i="58"/>
  <c r="I52" i="59"/>
  <c r="I53" i="59"/>
  <c r="I52" i="60"/>
  <c r="I53" i="58"/>
  <c r="I51" i="60"/>
  <c r="M54" i="66"/>
  <c r="M388" i="66" s="1"/>
  <c r="M53" i="59"/>
  <c r="M53" i="58"/>
  <c r="M52" i="58"/>
  <c r="M52" i="60"/>
  <c r="M52" i="59"/>
  <c r="Q54" i="66"/>
  <c r="Q369" i="66" s="1"/>
  <c r="Q51" i="59"/>
  <c r="Q52" i="58"/>
  <c r="Q52" i="60"/>
  <c r="Q53" i="59"/>
  <c r="Q52" i="59"/>
  <c r="Q53" i="58"/>
  <c r="G55" i="66"/>
  <c r="G54" i="58"/>
  <c r="G54" i="59"/>
  <c r="K55" i="66"/>
  <c r="K54" i="58"/>
  <c r="K54" i="59"/>
  <c r="O55" i="66"/>
  <c r="O54" i="58"/>
  <c r="O54" i="59"/>
  <c r="E56" i="66"/>
  <c r="E55" i="59"/>
  <c r="E56" i="58"/>
  <c r="E57" i="58"/>
  <c r="E56" i="59"/>
  <c r="E57" i="59"/>
  <c r="I56" i="66"/>
  <c r="I57" i="58"/>
  <c r="I56" i="59"/>
  <c r="I57" i="59"/>
  <c r="I55" i="59"/>
  <c r="I56" i="58"/>
  <c r="I55" i="58"/>
  <c r="M56" i="66"/>
  <c r="M386" i="66" s="1"/>
  <c r="M56" i="59"/>
  <c r="M57" i="59"/>
  <c r="M57" i="58"/>
  <c r="M56" i="58"/>
  <c r="Q56" i="66"/>
  <c r="Q57" i="58"/>
  <c r="Q56" i="58"/>
  <c r="Q56" i="59"/>
  <c r="Q57" i="59"/>
  <c r="Q55" i="59"/>
  <c r="G58" i="66"/>
  <c r="G376" i="66" s="1"/>
  <c r="G59" i="60"/>
  <c r="G58" i="58"/>
  <c r="G59" i="58"/>
  <c r="G59" i="59"/>
  <c r="G58" i="60"/>
  <c r="G58" i="59"/>
  <c r="K58" i="66"/>
  <c r="K395" i="66" s="1"/>
  <c r="K58" i="59"/>
  <c r="K58" i="58"/>
  <c r="O58" i="66"/>
  <c r="O58" i="60"/>
  <c r="O59" i="59"/>
  <c r="O59" i="60"/>
  <c r="O58" i="59"/>
  <c r="O58" i="58"/>
  <c r="O59" i="58"/>
  <c r="E59" i="66"/>
  <c r="E60" i="58"/>
  <c r="E60" i="59"/>
  <c r="I59" i="66"/>
  <c r="I414" i="66" s="1"/>
  <c r="I60" i="59"/>
  <c r="I60" i="58"/>
  <c r="M59" i="66"/>
  <c r="M60" i="58"/>
  <c r="M60" i="59"/>
  <c r="Q59" i="66"/>
  <c r="Q60" i="59"/>
  <c r="Q60" i="58"/>
  <c r="G49" i="67"/>
  <c r="G64" i="59"/>
  <c r="G65" i="59"/>
  <c r="G64" i="60"/>
  <c r="G65" i="58"/>
  <c r="G64" i="58"/>
  <c r="K49" i="67"/>
  <c r="K65" i="58"/>
  <c r="K64" i="58"/>
  <c r="K65" i="59"/>
  <c r="K64" i="60"/>
  <c r="K64" i="59"/>
  <c r="O49" i="67"/>
  <c r="O64" i="60"/>
  <c r="O65" i="58"/>
  <c r="O64" i="59"/>
  <c r="O64" i="58"/>
  <c r="O65" i="59"/>
  <c r="E51" i="67"/>
  <c r="E67" i="59"/>
  <c r="E67" i="58"/>
  <c r="I51" i="67"/>
  <c r="I67" i="59"/>
  <c r="I67" i="58"/>
  <c r="M51" i="67"/>
  <c r="M67" i="59"/>
  <c r="M67" i="58"/>
  <c r="Q51" i="67"/>
  <c r="Q67" i="59"/>
  <c r="Q67" i="58"/>
  <c r="G53" i="67"/>
  <c r="G69" i="58"/>
  <c r="G69" i="60"/>
  <c r="G69" i="59"/>
  <c r="G68" i="60"/>
  <c r="K53" i="67"/>
  <c r="K69" i="60"/>
  <c r="K69" i="59"/>
  <c r="K68" i="58"/>
  <c r="K69" i="58"/>
  <c r="O53" i="67"/>
  <c r="O69" i="59"/>
  <c r="O69" i="60"/>
  <c r="O68" i="58"/>
  <c r="O68" i="59"/>
  <c r="O69" i="58"/>
  <c r="O68" i="60"/>
  <c r="E54" i="67"/>
  <c r="E388" i="67" s="1"/>
  <c r="E71" i="58"/>
  <c r="E71" i="60"/>
  <c r="E72" i="59"/>
  <c r="E71" i="59"/>
  <c r="E72" i="58"/>
  <c r="I54" i="67"/>
  <c r="I70" i="58"/>
  <c r="I70" i="59"/>
  <c r="I71" i="59"/>
  <c r="I71" i="58"/>
  <c r="I72" i="58"/>
  <c r="I72" i="59"/>
  <c r="I71" i="60"/>
  <c r="I70" i="60"/>
  <c r="M54" i="67"/>
  <c r="M369" i="67" s="1"/>
  <c r="M71" i="60"/>
  <c r="M72" i="58"/>
  <c r="M71" i="59"/>
  <c r="M71" i="58"/>
  <c r="M72" i="59"/>
  <c r="M70" i="60"/>
  <c r="Q54" i="67"/>
  <c r="Q70" i="58"/>
  <c r="Q72" i="59"/>
  <c r="Q71" i="60"/>
  <c r="Q71" i="59"/>
  <c r="Q71" i="58"/>
  <c r="Q72" i="58"/>
  <c r="Q70" i="59"/>
  <c r="G55" i="67"/>
  <c r="G73" i="59"/>
  <c r="G73" i="58"/>
  <c r="K55" i="67"/>
  <c r="K73" i="59"/>
  <c r="K73" i="58"/>
  <c r="O55" i="67"/>
  <c r="O73" i="58"/>
  <c r="O73" i="59"/>
  <c r="E56" i="67"/>
  <c r="E75" i="59"/>
  <c r="E76" i="58"/>
  <c r="E75" i="58"/>
  <c r="E76" i="59"/>
  <c r="E74" i="59"/>
  <c r="I56" i="67"/>
  <c r="I75" i="58"/>
  <c r="I76" i="59"/>
  <c r="I76" i="58"/>
  <c r="I75" i="59"/>
  <c r="I74" i="59"/>
  <c r="M56" i="67"/>
  <c r="M76" i="58"/>
  <c r="M74" i="59"/>
  <c r="M75" i="58"/>
  <c r="M76" i="59"/>
  <c r="M75" i="59"/>
  <c r="M74" i="58"/>
  <c r="Q56" i="67"/>
  <c r="Q74" i="58"/>
  <c r="Q76" i="58"/>
  <c r="Q75" i="58"/>
  <c r="Q76" i="59"/>
  <c r="Q75" i="59"/>
  <c r="G58" i="67"/>
  <c r="G414" i="67" s="1"/>
  <c r="G77" i="58"/>
  <c r="G78" i="58"/>
  <c r="G77" i="60"/>
  <c r="G78" i="59"/>
  <c r="G78" i="60"/>
  <c r="G77" i="59"/>
  <c r="K58" i="67"/>
  <c r="K78" i="60"/>
  <c r="K78" i="58"/>
  <c r="K78" i="59"/>
  <c r="K77" i="59"/>
  <c r="K77" i="60"/>
  <c r="K77" i="58"/>
  <c r="O58" i="67"/>
  <c r="O77" i="60"/>
  <c r="O77" i="59"/>
  <c r="O78" i="59"/>
  <c r="O77" i="58"/>
  <c r="O78" i="60"/>
  <c r="O78" i="58"/>
  <c r="E59" i="67"/>
  <c r="E376" i="67" s="1"/>
  <c r="E79" i="58"/>
  <c r="E79" i="59"/>
  <c r="I59" i="67"/>
  <c r="I79" i="58"/>
  <c r="I79" i="59"/>
  <c r="M59" i="67"/>
  <c r="M376" i="67" s="1"/>
  <c r="M79" i="59"/>
  <c r="M79" i="58"/>
  <c r="Q59" i="67"/>
  <c r="Q79" i="59"/>
  <c r="Q79" i="58"/>
  <c r="G58" i="68"/>
  <c r="G83" i="58"/>
  <c r="G83" i="60"/>
  <c r="G84" i="58"/>
  <c r="G84" i="59"/>
  <c r="G83" i="59"/>
  <c r="K58" i="68"/>
  <c r="K83" i="59"/>
  <c r="K83" i="60"/>
  <c r="K84" i="58"/>
  <c r="K83" i="58"/>
  <c r="K84" i="59"/>
  <c r="O58" i="68"/>
  <c r="O83" i="59"/>
  <c r="O84" i="58"/>
  <c r="O84" i="59"/>
  <c r="O83" i="60"/>
  <c r="O83" i="58"/>
  <c r="E60" i="68"/>
  <c r="E86" i="59"/>
  <c r="E86" i="58"/>
  <c r="I60" i="68"/>
  <c r="I86" i="58"/>
  <c r="I86" i="59"/>
  <c r="M60" i="68"/>
  <c r="M86" i="59"/>
  <c r="M86" i="58"/>
  <c r="Q60" i="68"/>
  <c r="Q86" i="59"/>
  <c r="Q86" i="58"/>
  <c r="G62" i="68"/>
  <c r="G88" i="60"/>
  <c r="G88" i="59"/>
  <c r="G88" i="58"/>
  <c r="G87" i="60"/>
  <c r="K62" i="68"/>
  <c r="K87" i="60"/>
  <c r="K88" i="58"/>
  <c r="K88" i="59"/>
  <c r="K88" i="60"/>
  <c r="K87" i="59"/>
  <c r="O62" i="68"/>
  <c r="O88" i="58"/>
  <c r="O88" i="59"/>
  <c r="O87" i="60"/>
  <c r="O88" i="60"/>
  <c r="E63" i="68"/>
  <c r="E481" i="68" s="1"/>
  <c r="E91" i="59"/>
  <c r="E90" i="59"/>
  <c r="E90" i="60"/>
  <c r="E91" i="58"/>
  <c r="E89" i="59"/>
  <c r="E90" i="58"/>
  <c r="E89" i="60"/>
  <c r="I63" i="68"/>
  <c r="I90" i="60"/>
  <c r="I90" i="58"/>
  <c r="I91" i="59"/>
  <c r="I91" i="58"/>
  <c r="I90" i="59"/>
  <c r="M63" i="68"/>
  <c r="M481" i="68" s="1"/>
  <c r="M91" i="58"/>
  <c r="M90" i="58"/>
  <c r="M89" i="59"/>
  <c r="M90" i="59"/>
  <c r="M90" i="60"/>
  <c r="M91" i="59"/>
  <c r="Q63" i="68"/>
  <c r="Q505" i="68" s="1"/>
  <c r="Q90" i="59"/>
  <c r="Q90" i="60"/>
  <c r="Q89" i="60"/>
  <c r="Q90" i="58"/>
  <c r="Q89" i="58"/>
  <c r="Q91" i="58"/>
  <c r="Q91" i="59"/>
  <c r="G64" i="68"/>
  <c r="G92" i="59"/>
  <c r="G92" i="60"/>
  <c r="G92" i="58"/>
  <c r="K64" i="68"/>
  <c r="K92" i="60"/>
  <c r="K92" i="58"/>
  <c r="K92" i="59"/>
  <c r="I65" i="68"/>
  <c r="I461" i="68" s="1"/>
  <c r="I94" i="58"/>
  <c r="I95" i="58"/>
  <c r="I94" i="59"/>
  <c r="I94" i="60"/>
  <c r="I95" i="59"/>
  <c r="I93" i="60"/>
  <c r="Q65" i="68"/>
  <c r="Q94" i="58"/>
  <c r="Q95" i="58"/>
  <c r="Q94" i="59"/>
  <c r="Q95" i="59"/>
  <c r="Q93" i="60"/>
  <c r="Q94" i="60"/>
  <c r="G66" i="68"/>
  <c r="G96" i="58"/>
  <c r="G96" i="59"/>
  <c r="K66" i="68"/>
  <c r="K96" i="58"/>
  <c r="K96" i="59"/>
  <c r="O66" i="68"/>
  <c r="O96" i="59"/>
  <c r="O96" i="58"/>
  <c r="E67" i="68"/>
  <c r="E98" i="58"/>
  <c r="E99" i="59"/>
  <c r="E98" i="59"/>
  <c r="E97" i="59"/>
  <c r="E99" i="58"/>
  <c r="E97" i="58"/>
  <c r="I67" i="68"/>
  <c r="I98" i="59"/>
  <c r="I99" i="58"/>
  <c r="I98" i="58"/>
  <c r="I99" i="59"/>
  <c r="I97" i="59"/>
  <c r="M67" i="68"/>
  <c r="M98" i="58"/>
  <c r="M98" i="59"/>
  <c r="M99" i="58"/>
  <c r="M99" i="59"/>
  <c r="Q67" i="68"/>
  <c r="Q489" i="68" s="1"/>
  <c r="Q97" i="59"/>
  <c r="Q99" i="59"/>
  <c r="Q99" i="58"/>
  <c r="Q98" i="59"/>
  <c r="Q98" i="58"/>
  <c r="Q97" i="58"/>
  <c r="G69" i="68"/>
  <c r="G100" i="59"/>
  <c r="G100" i="58"/>
  <c r="G101" i="59"/>
  <c r="G101" i="58"/>
  <c r="K69" i="68"/>
  <c r="K100" i="59"/>
  <c r="K100" i="58"/>
  <c r="K101" i="59"/>
  <c r="K101" i="58"/>
  <c r="O69" i="68"/>
  <c r="O101" i="59"/>
  <c r="O100" i="59"/>
  <c r="O101" i="58"/>
  <c r="O100" i="58"/>
  <c r="G71" i="68"/>
  <c r="G103" i="58"/>
  <c r="G103" i="59"/>
  <c r="K71" i="68"/>
  <c r="K103" i="59"/>
  <c r="K103" i="58"/>
  <c r="O71" i="68"/>
  <c r="O103" i="59"/>
  <c r="O103" i="58"/>
  <c r="E49" i="69"/>
  <c r="E107" i="58"/>
  <c r="E108" i="59"/>
  <c r="E107" i="59"/>
  <c r="E108" i="58"/>
  <c r="I49" i="69"/>
  <c r="I108" i="58"/>
  <c r="I107" i="59"/>
  <c r="I107" i="58"/>
  <c r="I108" i="59"/>
  <c r="M49" i="69"/>
  <c r="M107" i="59"/>
  <c r="M107" i="58"/>
  <c r="M108" i="59"/>
  <c r="M108" i="58"/>
  <c r="Q49" i="69"/>
  <c r="Q108" i="59"/>
  <c r="Q107" i="59"/>
  <c r="Q108" i="58"/>
  <c r="Q107" i="58"/>
  <c r="G51" i="69"/>
  <c r="G110" i="58"/>
  <c r="G110" i="59"/>
  <c r="K51" i="69"/>
  <c r="K110" i="58"/>
  <c r="K110" i="59"/>
  <c r="O51" i="69"/>
  <c r="O110" i="59"/>
  <c r="O110" i="58"/>
  <c r="E53" i="69"/>
  <c r="E111" i="58"/>
  <c r="I53" i="69"/>
  <c r="I111" i="59"/>
  <c r="M53" i="69"/>
  <c r="M111" i="58"/>
  <c r="Q53" i="69"/>
  <c r="Q111" i="59"/>
  <c r="Q111" i="58"/>
  <c r="E55" i="69"/>
  <c r="E116" i="58"/>
  <c r="E116" i="59"/>
  <c r="I55" i="69"/>
  <c r="I116" i="58"/>
  <c r="I116" i="59"/>
  <c r="M55" i="69"/>
  <c r="M116" i="58"/>
  <c r="M116" i="59"/>
  <c r="Q55" i="69"/>
  <c r="Q116" i="59"/>
  <c r="Q116" i="58"/>
  <c r="G56" i="69"/>
  <c r="G119" i="59"/>
  <c r="G118" i="59"/>
  <c r="G118" i="58"/>
  <c r="G119" i="58"/>
  <c r="K56" i="69"/>
  <c r="K373" i="69" s="1"/>
  <c r="K118" i="59"/>
  <c r="K119" i="59"/>
  <c r="K119" i="58"/>
  <c r="K118" i="58"/>
  <c r="O56" i="69"/>
  <c r="O373" i="69" s="1"/>
  <c r="O118" i="59"/>
  <c r="O118" i="58"/>
  <c r="O119" i="58"/>
  <c r="O119" i="59"/>
  <c r="O117" i="59"/>
  <c r="E58" i="69"/>
  <c r="E395" i="69" s="1"/>
  <c r="E120" i="59"/>
  <c r="E120" i="58"/>
  <c r="I58" i="69"/>
  <c r="I120" i="58"/>
  <c r="I120" i="59"/>
  <c r="M58" i="69"/>
  <c r="M395" i="69" s="1"/>
  <c r="M120" i="59"/>
  <c r="M120" i="58"/>
  <c r="Q58" i="69"/>
  <c r="Q120" i="58"/>
  <c r="Q120" i="59"/>
  <c r="G59" i="69"/>
  <c r="G122" i="59"/>
  <c r="G122" i="58"/>
  <c r="K59" i="69"/>
  <c r="K395" i="69" s="1"/>
  <c r="K122" i="59"/>
  <c r="K122" i="58"/>
  <c r="O59" i="69"/>
  <c r="O122" i="59"/>
  <c r="O122" i="58"/>
  <c r="E49" i="70"/>
  <c r="E126" i="58"/>
  <c r="E127" i="58"/>
  <c r="E126" i="59"/>
  <c r="E127" i="59"/>
  <c r="I49" i="70"/>
  <c r="I126" i="59"/>
  <c r="I127" i="59"/>
  <c r="I126" i="58"/>
  <c r="I127" i="58"/>
  <c r="M49" i="70"/>
  <c r="M127" i="58"/>
  <c r="M126" i="59"/>
  <c r="M127" i="59"/>
  <c r="M126" i="58"/>
  <c r="Q49" i="70"/>
  <c r="Q127" i="59"/>
  <c r="Q126" i="58"/>
  <c r="Q126" i="59"/>
  <c r="Q127" i="58"/>
  <c r="G51" i="70"/>
  <c r="G129" i="59"/>
  <c r="G129" i="58"/>
  <c r="K51" i="70"/>
  <c r="K129" i="59"/>
  <c r="K129" i="58"/>
  <c r="O51" i="70"/>
  <c r="O129" i="58"/>
  <c r="O129" i="59"/>
  <c r="E53" i="70"/>
  <c r="E131" i="59"/>
  <c r="E131" i="58"/>
  <c r="E130" i="58"/>
  <c r="I53" i="70"/>
  <c r="I131" i="59"/>
  <c r="I130" i="58"/>
  <c r="I131" i="58"/>
  <c r="I130" i="59"/>
  <c r="M53" i="70"/>
  <c r="M131" i="58"/>
  <c r="M131" i="59"/>
  <c r="M130" i="58"/>
  <c r="Q53" i="70"/>
  <c r="Q131" i="58"/>
  <c r="Q130" i="59"/>
  <c r="Q131" i="59"/>
  <c r="Q130" i="58"/>
  <c r="G54" i="70"/>
  <c r="G133" i="58"/>
  <c r="G134" i="59"/>
  <c r="G134" i="58"/>
  <c r="G133" i="59"/>
  <c r="K54" i="70"/>
  <c r="K134" i="58"/>
  <c r="K134" i="59"/>
  <c r="K133" i="59"/>
  <c r="K133" i="58"/>
  <c r="K132" i="59"/>
  <c r="O54" i="70"/>
  <c r="O133" i="59"/>
  <c r="O134" i="58"/>
  <c r="O133" i="58"/>
  <c r="O134" i="59"/>
  <c r="E55" i="70"/>
  <c r="E135" i="59"/>
  <c r="E135" i="58"/>
  <c r="I55" i="70"/>
  <c r="I135" i="59"/>
  <c r="I135" i="58"/>
  <c r="M55" i="70"/>
  <c r="M135" i="58"/>
  <c r="M135" i="59"/>
  <c r="Q55" i="70"/>
  <c r="Q135" i="59"/>
  <c r="Q135" i="58"/>
  <c r="G56" i="70"/>
  <c r="G392" i="70" s="1"/>
  <c r="G138" i="58"/>
  <c r="G137" i="59"/>
  <c r="G138" i="59"/>
  <c r="G137" i="58"/>
  <c r="K56" i="70"/>
  <c r="K137" i="59"/>
  <c r="K137" i="58"/>
  <c r="K138" i="59"/>
  <c r="K138" i="58"/>
  <c r="K136" i="58"/>
  <c r="O56" i="70"/>
  <c r="O392" i="70" s="1"/>
  <c r="O138" i="58"/>
  <c r="O137" i="58"/>
  <c r="O137" i="59"/>
  <c r="O138" i="59"/>
  <c r="O136" i="59"/>
  <c r="E58" i="70"/>
  <c r="E139" i="60"/>
  <c r="E124" i="60" s="1"/>
  <c r="E139" i="58"/>
  <c r="E140" i="59"/>
  <c r="E139" i="59"/>
  <c r="E140" i="58"/>
  <c r="E140" i="60"/>
  <c r="I58" i="70"/>
  <c r="I395" i="70" s="1"/>
  <c r="I139" i="58"/>
  <c r="I139" i="59"/>
  <c r="M58" i="70"/>
  <c r="M395" i="70" s="1"/>
  <c r="M139" i="59"/>
  <c r="M139" i="58"/>
  <c r="Q58" i="70"/>
  <c r="Q139" i="58"/>
  <c r="Q139" i="59"/>
  <c r="Q140" i="59"/>
  <c r="Q140" i="58"/>
  <c r="Q140" i="60"/>
  <c r="Q139" i="60"/>
  <c r="Q124" i="60" s="1"/>
  <c r="G59" i="70"/>
  <c r="G141" i="59"/>
  <c r="G141" i="58"/>
  <c r="K59" i="70"/>
  <c r="K141" i="59"/>
  <c r="K141" i="58"/>
  <c r="O59" i="70"/>
  <c r="O414" i="70" s="1"/>
  <c r="O141" i="59"/>
  <c r="O141" i="58"/>
  <c r="E49" i="71"/>
  <c r="E145" i="58"/>
  <c r="E145" i="59"/>
  <c r="I49" i="71"/>
  <c r="I145" i="58"/>
  <c r="I145" i="59"/>
  <c r="M49" i="71"/>
  <c r="M145" i="58"/>
  <c r="M145" i="59"/>
  <c r="Q49" i="71"/>
  <c r="Q145" i="58"/>
  <c r="Q145" i="59"/>
  <c r="G51" i="71"/>
  <c r="G147" i="59"/>
  <c r="G147" i="58"/>
  <c r="K51" i="71"/>
  <c r="K147" i="59"/>
  <c r="K147" i="58"/>
  <c r="O51" i="71"/>
  <c r="O147" i="59"/>
  <c r="O147" i="58"/>
  <c r="M53" i="71"/>
  <c r="M148" i="59"/>
  <c r="Q53" i="71"/>
  <c r="Q148" i="58"/>
  <c r="E55" i="71"/>
  <c r="E153" i="58"/>
  <c r="E153" i="59"/>
  <c r="I55" i="71"/>
  <c r="I153" i="59"/>
  <c r="I153" i="58"/>
  <c r="M55" i="71"/>
  <c r="M153" i="59"/>
  <c r="M153" i="58"/>
  <c r="Q55" i="71"/>
  <c r="Q153" i="59"/>
  <c r="Q153" i="58"/>
  <c r="G56" i="71"/>
  <c r="G155" i="59"/>
  <c r="G155" i="58"/>
  <c r="G156" i="58"/>
  <c r="G156" i="59"/>
  <c r="K56" i="71"/>
  <c r="K156" i="58"/>
  <c r="K155" i="59"/>
  <c r="K155" i="58"/>
  <c r="K156" i="59"/>
  <c r="K154" i="59"/>
  <c r="O56" i="71"/>
  <c r="O376" i="71" s="1"/>
  <c r="O156" i="59"/>
  <c r="O155" i="59"/>
  <c r="O155" i="58"/>
  <c r="O156" i="58"/>
  <c r="O154" i="59"/>
  <c r="E58" i="71"/>
  <c r="E379" i="71" s="1"/>
  <c r="E157" i="59"/>
  <c r="E157" i="58"/>
  <c r="I58" i="71"/>
  <c r="I157" i="59"/>
  <c r="I157" i="58"/>
  <c r="M58" i="71"/>
  <c r="M157" i="58"/>
  <c r="M157" i="59"/>
  <c r="Q58" i="71"/>
  <c r="Q157" i="59"/>
  <c r="Q157" i="58"/>
  <c r="G59" i="71"/>
  <c r="G159" i="59"/>
  <c r="G159" i="58"/>
  <c r="K59" i="71"/>
  <c r="K361" i="71" s="1"/>
  <c r="K159" i="58"/>
  <c r="K159" i="59"/>
  <c r="O59" i="71"/>
  <c r="O361" i="71" s="1"/>
  <c r="O159" i="59"/>
  <c r="O159" i="58"/>
  <c r="E49" i="72"/>
  <c r="E163" i="58"/>
  <c r="E163" i="59"/>
  <c r="I49" i="72"/>
  <c r="I163" i="58"/>
  <c r="I163" i="59"/>
  <c r="M49" i="72"/>
  <c r="M163" i="58"/>
  <c r="M163" i="59"/>
  <c r="Q49" i="72"/>
  <c r="Q163" i="59"/>
  <c r="Q163" i="58"/>
  <c r="G51" i="72"/>
  <c r="G165" i="58"/>
  <c r="G165" i="59"/>
  <c r="K51" i="72"/>
  <c r="K165" i="59"/>
  <c r="K165" i="58"/>
  <c r="O51" i="72"/>
  <c r="O165" i="58"/>
  <c r="O165" i="59"/>
  <c r="E53" i="72"/>
  <c r="E166" i="59"/>
  <c r="E166" i="58"/>
  <c r="I53" i="72"/>
  <c r="I166" i="59"/>
  <c r="I166" i="58"/>
  <c r="M53" i="72"/>
  <c r="M166" i="58"/>
  <c r="Q53" i="72"/>
  <c r="Q166" i="58"/>
  <c r="Q166" i="59"/>
  <c r="E55" i="72"/>
  <c r="E171" i="58"/>
  <c r="E171" i="59"/>
  <c r="I55" i="72"/>
  <c r="I171" i="58"/>
  <c r="I171" i="59"/>
  <c r="M55" i="72"/>
  <c r="M171" i="59"/>
  <c r="M171" i="58"/>
  <c r="Q55" i="72"/>
  <c r="Q171" i="59"/>
  <c r="Q171" i="58"/>
  <c r="G56" i="72"/>
  <c r="G174" i="59"/>
  <c r="G173" i="58"/>
  <c r="G174" i="58"/>
  <c r="G173" i="59"/>
  <c r="G172" i="59"/>
  <c r="K56" i="72"/>
  <c r="K376" i="72" s="1"/>
  <c r="K173" i="59"/>
  <c r="K173" i="58"/>
  <c r="K174" i="58"/>
  <c r="K174" i="59"/>
  <c r="O56" i="72"/>
  <c r="O173" i="58"/>
  <c r="O174" i="59"/>
  <c r="O173" i="59"/>
  <c r="O174" i="58"/>
  <c r="E58" i="72"/>
  <c r="E379" i="72" s="1"/>
  <c r="E175" i="59"/>
  <c r="E175" i="58"/>
  <c r="I58" i="72"/>
  <c r="I175" i="58"/>
  <c r="I175" i="59"/>
  <c r="M58" i="72"/>
  <c r="M361" i="72" s="1"/>
  <c r="M175" i="59"/>
  <c r="M175" i="58"/>
  <c r="Q58" i="72"/>
  <c r="Q175" i="58"/>
  <c r="Q175" i="59"/>
  <c r="G59" i="72"/>
  <c r="G177" i="58"/>
  <c r="G177" i="59"/>
  <c r="K59" i="72"/>
  <c r="K177" i="59"/>
  <c r="K177" i="58"/>
  <c r="O59" i="72"/>
  <c r="O379" i="72" s="1"/>
  <c r="O177" i="58"/>
  <c r="O177" i="59"/>
  <c r="O16" i="48"/>
  <c r="O12" i="48"/>
  <c r="I9" i="44"/>
  <c r="I9" i="48" s="1"/>
  <c r="I16" i="48"/>
  <c r="Q19" i="48"/>
  <c r="N9" i="44"/>
  <c r="N9" i="48" s="1"/>
  <c r="N12" i="48"/>
  <c r="I12" i="48"/>
  <c r="N16" i="48"/>
  <c r="H12" i="48"/>
  <c r="M19" i="48"/>
  <c r="H19" i="48"/>
  <c r="F36" i="48"/>
  <c r="L32" i="48"/>
  <c r="I39" i="48"/>
  <c r="G39" i="48"/>
  <c r="M36" i="48"/>
  <c r="D36" i="48"/>
  <c r="G32" i="48"/>
  <c r="I32" i="48"/>
  <c r="K58" i="48"/>
  <c r="L55" i="48"/>
  <c r="P39" i="48"/>
  <c r="O36" i="48"/>
  <c r="P51" i="48"/>
  <c r="Q58" i="48"/>
  <c r="N55" i="48"/>
  <c r="E70" i="48"/>
  <c r="E55" i="48"/>
  <c r="N70" i="48"/>
  <c r="K51" i="48"/>
  <c r="F51" i="48"/>
  <c r="Q51" i="48"/>
  <c r="I77" i="48"/>
  <c r="F74" i="48"/>
  <c r="H58" i="48"/>
  <c r="E51" i="48"/>
  <c r="G70" i="48"/>
  <c r="M74" i="48"/>
  <c r="H74" i="48"/>
  <c r="K55" i="48"/>
  <c r="O74" i="48"/>
  <c r="L77" i="48"/>
  <c r="K77" i="48"/>
  <c r="J58" i="48"/>
  <c r="C74" i="48"/>
  <c r="B32" i="48"/>
  <c r="K93" i="48"/>
  <c r="J100" i="48"/>
  <c r="O93" i="48"/>
  <c r="N89" i="48"/>
  <c r="C100" i="48"/>
  <c r="J97" i="48"/>
  <c r="I93" i="48"/>
  <c r="P89" i="48"/>
  <c r="M97" i="48"/>
  <c r="M89" i="48"/>
  <c r="N93" i="48"/>
  <c r="B97" i="48"/>
  <c r="L100" i="48"/>
  <c r="M100" i="48"/>
  <c r="G105" i="44"/>
  <c r="P124" i="44"/>
  <c r="P130" i="48"/>
  <c r="D111" i="48"/>
  <c r="K105" i="44"/>
  <c r="K111" i="48"/>
  <c r="M111" i="48"/>
  <c r="O111" i="48"/>
  <c r="H43" i="45"/>
  <c r="H49" i="49"/>
  <c r="F62" i="45"/>
  <c r="F68" i="49"/>
  <c r="D81" i="45"/>
  <c r="D141" i="68"/>
  <c r="D87" i="49"/>
  <c r="M81" i="47"/>
  <c r="M189" i="68"/>
  <c r="M87" i="50"/>
  <c r="Q81" i="47"/>
  <c r="Q189" i="68"/>
  <c r="Q183" i="68" s="1"/>
  <c r="Q87" i="50"/>
  <c r="I166" i="49"/>
  <c r="I161" i="45"/>
  <c r="H168" i="48"/>
  <c r="I70" i="49"/>
  <c r="F117" i="49"/>
  <c r="H139" i="70"/>
  <c r="H196" i="70"/>
  <c r="J116" i="71"/>
  <c r="J140" i="71"/>
  <c r="I168" i="49"/>
  <c r="Q222" i="65"/>
  <c r="G183" i="68"/>
  <c r="H208" i="69"/>
  <c r="C208" i="70"/>
  <c r="F202" i="71"/>
  <c r="I414" i="64"/>
  <c r="E30" i="58"/>
  <c r="C74" i="59"/>
  <c r="C172" i="59"/>
  <c r="H93" i="59"/>
  <c r="I132" i="59"/>
  <c r="Q376" i="72"/>
  <c r="Q322" i="72"/>
  <c r="L325" i="72"/>
  <c r="G403" i="66"/>
  <c r="H68" i="60"/>
  <c r="D172" i="72"/>
  <c r="D98" i="72"/>
  <c r="O172" i="48"/>
  <c r="I143" i="72"/>
  <c r="I179" i="72"/>
  <c r="B112" i="66"/>
  <c r="P126" i="64"/>
  <c r="F19" i="49"/>
  <c r="G19" i="49"/>
  <c r="F30" i="49"/>
  <c r="E143" i="65"/>
  <c r="M51" i="49"/>
  <c r="O70" i="49"/>
  <c r="J148" i="67"/>
  <c r="L164" i="68"/>
  <c r="K196" i="69"/>
  <c r="K139" i="69"/>
  <c r="K118" i="69"/>
  <c r="K112" i="69" s="1"/>
  <c r="H143" i="71"/>
  <c r="D143" i="72"/>
  <c r="B202" i="72"/>
  <c r="M9" i="50"/>
  <c r="M3" i="47"/>
  <c r="C12" i="50"/>
  <c r="M150" i="65"/>
  <c r="K70" i="50"/>
  <c r="C16" i="58"/>
  <c r="G111" i="59"/>
  <c r="K331" i="69"/>
  <c r="K388" i="69"/>
  <c r="B100" i="49"/>
  <c r="M141" i="68"/>
  <c r="M87" i="49"/>
  <c r="M81" i="45"/>
  <c r="D139" i="70"/>
  <c r="D118" i="70"/>
  <c r="O143" i="71"/>
  <c r="D136" i="72"/>
  <c r="D190" i="72"/>
  <c r="D116" i="72"/>
  <c r="D111" i="72" s="1"/>
  <c r="O172" i="49"/>
  <c r="H9" i="50"/>
  <c r="I105" i="50"/>
  <c r="Q175" i="69"/>
  <c r="F154" i="48"/>
  <c r="B112" i="65"/>
  <c r="L9" i="49"/>
  <c r="L3" i="45"/>
  <c r="F132" i="64"/>
  <c r="N36" i="49"/>
  <c r="E141" i="68"/>
  <c r="E135" i="68" s="1"/>
  <c r="E87" i="49"/>
  <c r="E81" i="45"/>
  <c r="N105" i="45"/>
  <c r="P146" i="70"/>
  <c r="P136" i="71"/>
  <c r="N168" i="49"/>
  <c r="Q175" i="49"/>
  <c r="N168" i="64"/>
  <c r="E240" i="64"/>
  <c r="E174" i="64"/>
  <c r="H215" i="65"/>
  <c r="H156" i="65"/>
  <c r="H213" i="65" s="1"/>
  <c r="F156" i="66"/>
  <c r="J219" i="66"/>
  <c r="J156" i="66"/>
  <c r="I70" i="50"/>
  <c r="K93" i="50"/>
  <c r="Q274" i="68"/>
  <c r="C204" i="71"/>
  <c r="K202" i="72"/>
  <c r="G166" i="50"/>
  <c r="G161" i="47"/>
  <c r="H168" i="50"/>
  <c r="M348" i="65"/>
  <c r="M342" i="65" s="1"/>
  <c r="I32" i="60"/>
  <c r="D168" i="48"/>
  <c r="Q196" i="65"/>
  <c r="Q118" i="65"/>
  <c r="N243" i="68"/>
  <c r="M116" i="72"/>
  <c r="P174" i="64"/>
  <c r="O49" i="50"/>
  <c r="G93" i="70"/>
  <c r="E166" i="48"/>
  <c r="F166" i="48"/>
  <c r="B136" i="49"/>
  <c r="Q32" i="49"/>
  <c r="N39" i="49"/>
  <c r="C89" i="49"/>
  <c r="N93" i="49"/>
  <c r="Q146" i="70"/>
  <c r="J157" i="49"/>
  <c r="D130" i="72"/>
  <c r="B19" i="50"/>
  <c r="B120" i="50"/>
  <c r="B105" i="50" s="1"/>
  <c r="D19" i="50"/>
  <c r="C156" i="65"/>
  <c r="C213" i="65" s="1"/>
  <c r="F32" i="50"/>
  <c r="H222" i="65"/>
  <c r="J58" i="50"/>
  <c r="L215" i="69"/>
  <c r="L156" i="69"/>
  <c r="L213" i="69" s="1"/>
  <c r="H204" i="71"/>
  <c r="D212" i="71"/>
  <c r="D152" i="71"/>
  <c r="M392" i="70"/>
  <c r="M335" i="70"/>
  <c r="G9" i="58"/>
  <c r="F338" i="64"/>
  <c r="F365" i="64"/>
  <c r="J16" i="59"/>
  <c r="O51" i="59"/>
  <c r="G32" i="58"/>
  <c r="M285" i="66"/>
  <c r="Q280" i="71"/>
  <c r="Q154" i="58"/>
  <c r="J335" i="67"/>
  <c r="J310" i="67"/>
  <c r="E409" i="68"/>
  <c r="M335" i="69"/>
  <c r="M310" i="69"/>
  <c r="E324" i="70"/>
  <c r="E304" i="70"/>
  <c r="Q148" i="59"/>
  <c r="D166" i="59"/>
  <c r="F372" i="72"/>
  <c r="F318" i="72"/>
  <c r="G111" i="58"/>
  <c r="M369" i="69"/>
  <c r="M291" i="69"/>
  <c r="E376" i="69"/>
  <c r="P16" i="59"/>
  <c r="C414" i="65"/>
  <c r="D12" i="60"/>
  <c r="J342" i="67"/>
  <c r="D335" i="66"/>
  <c r="D97" i="58"/>
  <c r="J148" i="58"/>
  <c r="H338" i="64"/>
  <c r="H360" i="64"/>
  <c r="Q16" i="59"/>
  <c r="P375" i="64"/>
  <c r="P36" i="59"/>
  <c r="G55" i="59"/>
  <c r="Q74" i="59"/>
  <c r="H87" i="59"/>
  <c r="N324" i="69"/>
  <c r="J304" i="69"/>
  <c r="L132" i="59"/>
  <c r="N338" i="70"/>
  <c r="Q298" i="72"/>
  <c r="Q293" i="72" s="1"/>
  <c r="O372" i="72"/>
  <c r="O318" i="72"/>
  <c r="C384" i="71"/>
  <c r="E342" i="65"/>
  <c r="L403" i="66"/>
  <c r="K501" i="68"/>
  <c r="L400" i="69"/>
  <c r="I348" i="70"/>
  <c r="I405" i="70" s="1"/>
  <c r="D334" i="71"/>
  <c r="D388" i="71" s="1"/>
  <c r="E291" i="66"/>
  <c r="E55" i="58"/>
  <c r="G97" i="58"/>
  <c r="C293" i="71"/>
  <c r="F372" i="64"/>
  <c r="I327" i="65"/>
  <c r="L304" i="67"/>
  <c r="L329" i="67"/>
  <c r="K70" i="59"/>
  <c r="L335" i="67"/>
  <c r="M117" i="59"/>
  <c r="F322" i="71"/>
  <c r="J376" i="71"/>
  <c r="J322" i="71"/>
  <c r="E172" i="59"/>
  <c r="H70" i="60"/>
  <c r="Q400" i="70"/>
  <c r="O403" i="70"/>
  <c r="L68" i="59"/>
  <c r="N32" i="58"/>
  <c r="F36" i="58"/>
  <c r="J70" i="58"/>
  <c r="L291" i="69"/>
  <c r="L285" i="69" s="1"/>
  <c r="I331" i="65"/>
  <c r="F97" i="59"/>
  <c r="N338" i="69"/>
  <c r="H338" i="70"/>
  <c r="O298" i="72"/>
  <c r="O293" i="72" s="1"/>
  <c r="C407" i="69"/>
  <c r="C348" i="69"/>
  <c r="D49" i="60"/>
  <c r="J407" i="66"/>
  <c r="L403" i="67"/>
  <c r="P425" i="68"/>
  <c r="M501" i="68"/>
  <c r="O89" i="60"/>
  <c r="J400" i="70"/>
  <c r="D403" i="70"/>
  <c r="E143" i="60"/>
  <c r="O30" i="58"/>
  <c r="I431" i="68"/>
  <c r="I81" i="57"/>
  <c r="N51" i="59"/>
  <c r="O43" i="47"/>
  <c r="E93" i="50"/>
  <c r="Q105" i="47"/>
  <c r="J51" i="50"/>
  <c r="P70" i="50"/>
  <c r="P100" i="50"/>
  <c r="N143" i="47"/>
  <c r="N148" i="50"/>
  <c r="M124" i="47"/>
  <c r="M130" i="50"/>
  <c r="D51" i="49"/>
  <c r="D93" i="49"/>
  <c r="K150" i="48"/>
  <c r="K157" i="48"/>
  <c r="H136" i="48"/>
  <c r="N136" i="48"/>
  <c r="L132" i="48"/>
  <c r="E117" i="48"/>
  <c r="P117" i="48"/>
  <c r="N181" i="68"/>
  <c r="F181" i="68"/>
  <c r="M228" i="68"/>
  <c r="M180" i="68"/>
  <c r="E180" i="68"/>
  <c r="L130" i="68"/>
  <c r="L179" i="68"/>
  <c r="D130" i="68"/>
  <c r="D179" i="68"/>
  <c r="J127" i="68"/>
  <c r="Q174" i="68"/>
  <c r="P173" i="68"/>
  <c r="H173" i="68"/>
  <c r="O123" i="68"/>
  <c r="O219" i="68" s="1"/>
  <c r="O172" i="68"/>
  <c r="G123" i="68"/>
  <c r="G220" i="68"/>
  <c r="G172" i="68"/>
  <c r="N218" i="68"/>
  <c r="N170" i="68"/>
  <c r="F170" i="68"/>
  <c r="M217" i="68"/>
  <c r="L119" i="68"/>
  <c r="L168" i="68"/>
  <c r="D119" i="68"/>
  <c r="D168" i="68"/>
  <c r="K166" i="68"/>
  <c r="C166" i="68"/>
  <c r="J86" i="48"/>
  <c r="F115" i="68"/>
  <c r="F163" i="68" s="1"/>
  <c r="F212" i="68"/>
  <c r="M84" i="48"/>
  <c r="E84" i="48"/>
  <c r="L83" i="48"/>
  <c r="D83" i="48"/>
  <c r="B95" i="48"/>
  <c r="B83" i="48"/>
  <c r="J79" i="48"/>
  <c r="Q78" i="48"/>
  <c r="I78" i="48"/>
  <c r="P76" i="48"/>
  <c r="H76" i="48"/>
  <c r="O75" i="48"/>
  <c r="G75" i="48"/>
  <c r="N73" i="48"/>
  <c r="F73" i="48"/>
  <c r="M72" i="48"/>
  <c r="E72" i="48"/>
  <c r="L71" i="48"/>
  <c r="D71" i="48"/>
  <c r="K69" i="48"/>
  <c r="C69" i="48"/>
  <c r="F67" i="48"/>
  <c r="Q134" i="67"/>
  <c r="I134" i="67"/>
  <c r="P94" i="67"/>
  <c r="P133" i="67"/>
  <c r="H94" i="67"/>
  <c r="H133" i="67"/>
  <c r="B94" i="66"/>
  <c r="B138" i="67"/>
  <c r="M186" i="66"/>
  <c r="L108" i="66"/>
  <c r="L146" i="66" s="1"/>
  <c r="L185" i="66"/>
  <c r="D185" i="66"/>
  <c r="D108" i="66"/>
  <c r="K145" i="66"/>
  <c r="C183" i="66"/>
  <c r="C145" i="66"/>
  <c r="J105" i="66"/>
  <c r="J144" i="66"/>
  <c r="Q180" i="66"/>
  <c r="Q142" i="66"/>
  <c r="I142" i="66"/>
  <c r="P141" i="66"/>
  <c r="H141" i="66"/>
  <c r="O101" i="66"/>
  <c r="O140" i="66"/>
  <c r="G101" i="66"/>
  <c r="G140" i="66"/>
  <c r="N138" i="66"/>
  <c r="F176" i="66"/>
  <c r="F138" i="66"/>
  <c r="M48" i="48"/>
  <c r="I97" i="66"/>
  <c r="I135" i="66" s="1"/>
  <c r="I174" i="66"/>
  <c r="L134" i="66"/>
  <c r="D134" i="66"/>
  <c r="K94" i="66"/>
  <c r="K133" i="66"/>
  <c r="C94" i="66"/>
  <c r="C133" i="66"/>
  <c r="B176" i="65"/>
  <c r="M186" i="65"/>
  <c r="L108" i="65"/>
  <c r="D108" i="65"/>
  <c r="D185" i="65"/>
  <c r="K145" i="65"/>
  <c r="C183" i="65"/>
  <c r="C145" i="65"/>
  <c r="J105" i="65"/>
  <c r="J182" i="65"/>
  <c r="J144" i="65"/>
  <c r="Q142" i="65"/>
  <c r="I180" i="65"/>
  <c r="I142" i="65"/>
  <c r="P141" i="65"/>
  <c r="H179" i="65"/>
  <c r="H141" i="65"/>
  <c r="O101" i="65"/>
  <c r="O178" i="65"/>
  <c r="O140" i="65"/>
  <c r="G101" i="65"/>
  <c r="G140" i="65"/>
  <c r="F176" i="65"/>
  <c r="F138" i="65"/>
  <c r="M29" i="48"/>
  <c r="I97" i="65"/>
  <c r="I135" i="65" s="1"/>
  <c r="D172" i="65"/>
  <c r="K94" i="65"/>
  <c r="K132" i="65" s="1"/>
  <c r="C94" i="65"/>
  <c r="C132" i="65" s="1"/>
  <c r="C133" i="65"/>
  <c r="J208" i="64"/>
  <c r="J166" i="64"/>
  <c r="Q165" i="64"/>
  <c r="I165" i="64"/>
  <c r="P121" i="64"/>
  <c r="P164" i="64"/>
  <c r="H121" i="64"/>
  <c r="H164" i="64"/>
  <c r="O162" i="64"/>
  <c r="G162" i="64"/>
  <c r="N118" i="64"/>
  <c r="N202" i="64" s="1"/>
  <c r="N203" i="64"/>
  <c r="F118" i="64"/>
  <c r="F160" i="64" s="1"/>
  <c r="F161" i="64"/>
  <c r="E159" i="64"/>
  <c r="C114" i="64"/>
  <c r="C198" i="64" s="1"/>
  <c r="C157" i="64"/>
  <c r="J155" i="64"/>
  <c r="Q154" i="64"/>
  <c r="I154" i="64"/>
  <c r="P109" i="64"/>
  <c r="P151" i="64" s="1"/>
  <c r="P152" i="64"/>
  <c r="D8" i="48"/>
  <c r="O150" i="64"/>
  <c r="G150" i="64"/>
  <c r="N106" i="64"/>
  <c r="N148" i="64" s="1"/>
  <c r="N149" i="64"/>
  <c r="F106" i="64"/>
  <c r="F148" i="64" s="1"/>
  <c r="F149" i="64"/>
  <c r="B118" i="64"/>
  <c r="B106" i="64"/>
  <c r="B148" i="64" s="1"/>
  <c r="B149" i="64"/>
  <c r="H403" i="67"/>
  <c r="F400" i="69"/>
  <c r="I384" i="71"/>
  <c r="F334" i="71"/>
  <c r="G384" i="72"/>
  <c r="K143" i="60"/>
  <c r="N43" i="47"/>
  <c r="N49" i="50"/>
  <c r="I157" i="50"/>
  <c r="D30" i="49"/>
  <c r="B9" i="49"/>
  <c r="C148" i="49"/>
  <c r="Q157" i="48"/>
  <c r="L150" i="48"/>
  <c r="L139" i="48"/>
  <c r="G132" i="48"/>
  <c r="J117" i="48"/>
  <c r="C120" i="48"/>
  <c r="M181" i="68"/>
  <c r="P180" i="68"/>
  <c r="D180" i="68"/>
  <c r="K130" i="68"/>
  <c r="K179" i="68"/>
  <c r="N177" i="68"/>
  <c r="Q127" i="68"/>
  <c r="Q223" i="68" s="1"/>
  <c r="Q224" i="68"/>
  <c r="Q176" i="68"/>
  <c r="E127" i="68"/>
  <c r="E223" i="68" s="1"/>
  <c r="E224" i="68"/>
  <c r="E176" i="68"/>
  <c r="H222" i="68"/>
  <c r="H174" i="68"/>
  <c r="K221" i="68"/>
  <c r="N220" i="68"/>
  <c r="N123" i="68"/>
  <c r="M170" i="68"/>
  <c r="P169" i="68"/>
  <c r="D169" i="68"/>
  <c r="K216" i="68"/>
  <c r="K119" i="68"/>
  <c r="K167" i="68" s="1"/>
  <c r="N166" i="68"/>
  <c r="M115" i="68"/>
  <c r="M163" i="68" s="1"/>
  <c r="M164" i="68"/>
  <c r="L84" i="48"/>
  <c r="D84" i="48"/>
  <c r="C83" i="48"/>
  <c r="Q79" i="48"/>
  <c r="E79" i="48"/>
  <c r="D78" i="48"/>
  <c r="G76" i="48"/>
  <c r="J75" i="48"/>
  <c r="I73" i="48"/>
  <c r="L72" i="48"/>
  <c r="O71" i="48"/>
  <c r="C71" i="48"/>
  <c r="F69" i="48"/>
  <c r="E67" i="48"/>
  <c r="O94" i="67"/>
  <c r="C94" i="67"/>
  <c r="C132" i="67" s="1"/>
  <c r="B148" i="67"/>
  <c r="P60" i="48"/>
  <c r="D60" i="48"/>
  <c r="G59" i="48"/>
  <c r="J57" i="48"/>
  <c r="M56" i="48"/>
  <c r="P54" i="48"/>
  <c r="D54" i="48"/>
  <c r="G53" i="48"/>
  <c r="J52" i="48"/>
  <c r="M50" i="48"/>
  <c r="P48" i="48"/>
  <c r="H97" i="66"/>
  <c r="H135" i="66" s="1"/>
  <c r="G134" i="66"/>
  <c r="J94" i="66"/>
  <c r="J133" i="66"/>
  <c r="B97" i="65"/>
  <c r="B135" i="65" s="1"/>
  <c r="H41" i="48"/>
  <c r="K40" i="48"/>
  <c r="N38" i="48"/>
  <c r="Q37" i="48"/>
  <c r="P35" i="48"/>
  <c r="D35" i="48"/>
  <c r="G34" i="48"/>
  <c r="J33" i="48"/>
  <c r="M31" i="48"/>
  <c r="P29" i="48"/>
  <c r="L97" i="65"/>
  <c r="L135" i="65" s="1"/>
  <c r="L136" i="65"/>
  <c r="G134" i="65"/>
  <c r="J94" i="65"/>
  <c r="J171" i="65"/>
  <c r="M208" i="64"/>
  <c r="M166" i="64"/>
  <c r="E208" i="64"/>
  <c r="E166" i="64"/>
  <c r="H207" i="64"/>
  <c r="H165" i="64"/>
  <c r="K121" i="64"/>
  <c r="K164" i="64"/>
  <c r="C121" i="64"/>
  <c r="C164" i="64"/>
  <c r="F162" i="64"/>
  <c r="I203" i="64"/>
  <c r="I118" i="64"/>
  <c r="I161" i="64"/>
  <c r="L159" i="64"/>
  <c r="O158" i="64"/>
  <c r="F114" i="64"/>
  <c r="F111" i="64" s="1"/>
  <c r="I197" i="64"/>
  <c r="O109" i="64"/>
  <c r="O151" i="64" s="1"/>
  <c r="O152" i="64"/>
  <c r="J6" i="48"/>
  <c r="Q5" i="48"/>
  <c r="E5" i="48"/>
  <c r="M89" i="50"/>
  <c r="L105" i="47"/>
  <c r="L111" i="50"/>
  <c r="K49" i="49"/>
  <c r="B68" i="49"/>
  <c r="L93" i="49"/>
  <c r="G148" i="49"/>
  <c r="N157" i="48"/>
  <c r="G136" i="48"/>
  <c r="D103" i="48"/>
  <c r="G102" i="48"/>
  <c r="J101" i="48"/>
  <c r="E99" i="48"/>
  <c r="O96" i="48"/>
  <c r="J95" i="48"/>
  <c r="E94" i="48"/>
  <c r="O91" i="48"/>
  <c r="F90" i="48"/>
  <c r="E88" i="48"/>
  <c r="G84" i="48"/>
  <c r="F83" i="48"/>
  <c r="B98" i="48"/>
  <c r="L79" i="48"/>
  <c r="D79" i="48"/>
  <c r="J76" i="48"/>
  <c r="I75" i="48"/>
  <c r="O72" i="48"/>
  <c r="J71" i="48"/>
  <c r="E69" i="48"/>
  <c r="B148" i="66"/>
  <c r="B141" i="67"/>
  <c r="N108" i="66"/>
  <c r="N147" i="66"/>
  <c r="D105" i="66"/>
  <c r="D144" i="66"/>
  <c r="I101" i="66"/>
  <c r="I177" i="66" s="1"/>
  <c r="H176" i="66"/>
  <c r="H138" i="66"/>
  <c r="G97" i="66"/>
  <c r="G135" i="66" s="1"/>
  <c r="G136" i="66"/>
  <c r="Q94" i="66"/>
  <c r="Q132" i="66" s="1"/>
  <c r="B185" i="65"/>
  <c r="B108" i="65"/>
  <c r="B147" i="65"/>
  <c r="K186" i="65"/>
  <c r="K148" i="65"/>
  <c r="N108" i="65"/>
  <c r="N147" i="65"/>
  <c r="M183" i="65"/>
  <c r="M145" i="65"/>
  <c r="L182" i="65"/>
  <c r="L105" i="65"/>
  <c r="L144" i="65"/>
  <c r="C180" i="65"/>
  <c r="F179" i="65"/>
  <c r="E101" i="65"/>
  <c r="E99" i="65" s="1"/>
  <c r="D138" i="65"/>
  <c r="C29" i="48"/>
  <c r="J172" i="65"/>
  <c r="J134" i="65"/>
  <c r="E94" i="65"/>
  <c r="E171" i="65"/>
  <c r="E133" i="65"/>
  <c r="D208" i="64"/>
  <c r="J121" i="64"/>
  <c r="J205" i="64" s="1"/>
  <c r="E204" i="64"/>
  <c r="E162" i="64"/>
  <c r="O159" i="64"/>
  <c r="J158" i="64"/>
  <c r="E114" i="64"/>
  <c r="E199" i="64"/>
  <c r="E157" i="64"/>
  <c r="K196" i="64"/>
  <c r="K154" i="64"/>
  <c r="F8" i="48"/>
  <c r="H106" i="64"/>
  <c r="H148" i="64" s="1"/>
  <c r="Q168" i="49"/>
  <c r="K403" i="66"/>
  <c r="P19" i="49"/>
  <c r="I144" i="65"/>
  <c r="Q184" i="69"/>
  <c r="G16" i="49"/>
  <c r="H112" i="65"/>
  <c r="L160" i="68"/>
  <c r="H135" i="69"/>
  <c r="Q130" i="71"/>
  <c r="Q111" i="71"/>
  <c r="N132" i="72"/>
  <c r="E166" i="49"/>
  <c r="E161" i="45"/>
  <c r="C240" i="64"/>
  <c r="I49" i="50"/>
  <c r="I43" i="47"/>
  <c r="K189" i="68"/>
  <c r="K261" i="68" s="1"/>
  <c r="K87" i="50"/>
  <c r="F93" i="50"/>
  <c r="M105" i="50"/>
  <c r="I166" i="50"/>
  <c r="Q16" i="58"/>
  <c r="E36" i="58"/>
  <c r="E353" i="68"/>
  <c r="C331" i="67"/>
  <c r="C310" i="67"/>
  <c r="Q132" i="59"/>
  <c r="O390" i="71"/>
  <c r="O334" i="71"/>
  <c r="O388" i="71" s="1"/>
  <c r="K135" i="69"/>
  <c r="P129" i="71"/>
  <c r="B130" i="49"/>
  <c r="B124" i="45"/>
  <c r="F152" i="64"/>
  <c r="C19" i="49"/>
  <c r="D166" i="64"/>
  <c r="P136" i="65"/>
  <c r="F140" i="65"/>
  <c r="G112" i="66"/>
  <c r="Q58" i="49"/>
  <c r="G112" i="67"/>
  <c r="G144" i="67"/>
  <c r="H145" i="67"/>
  <c r="E77" i="49"/>
  <c r="H111" i="49"/>
  <c r="O120" i="49"/>
  <c r="K139" i="49"/>
  <c r="K150" i="49"/>
  <c r="H150" i="49"/>
  <c r="G140" i="71"/>
  <c r="D157" i="49"/>
  <c r="L235" i="64"/>
  <c r="M174" i="64"/>
  <c r="G70" i="50"/>
  <c r="H274" i="68"/>
  <c r="I208" i="69"/>
  <c r="O211" i="69"/>
  <c r="P124" i="50"/>
  <c r="I156" i="70"/>
  <c r="C147" i="71"/>
  <c r="C148" i="50"/>
  <c r="C143" i="47"/>
  <c r="P166" i="50"/>
  <c r="P161" i="47"/>
  <c r="N166" i="50"/>
  <c r="C51" i="58"/>
  <c r="C417" i="68"/>
  <c r="O317" i="64"/>
  <c r="K168" i="48"/>
  <c r="B180" i="68"/>
  <c r="E70" i="49"/>
  <c r="O117" i="49"/>
  <c r="E130" i="49"/>
  <c r="E124" i="45"/>
  <c r="F194" i="72"/>
  <c r="F140" i="72"/>
  <c r="B222" i="67"/>
  <c r="D150" i="67"/>
  <c r="K211" i="70"/>
  <c r="M147" i="72"/>
  <c r="E98" i="71"/>
  <c r="E93" i="71" s="1"/>
  <c r="G175" i="48"/>
  <c r="L216" i="64"/>
  <c r="M155" i="64"/>
  <c r="F112" i="65"/>
  <c r="I136" i="65"/>
  <c r="F144" i="65"/>
  <c r="H147" i="65"/>
  <c r="N51" i="49"/>
  <c r="K55" i="49"/>
  <c r="E142" i="67"/>
  <c r="K148" i="67"/>
  <c r="I93" i="49"/>
  <c r="I132" i="69"/>
  <c r="I112" i="69"/>
  <c r="I143" i="70"/>
  <c r="L140" i="71"/>
  <c r="I197" i="72"/>
  <c r="B211" i="70"/>
  <c r="D9" i="50"/>
  <c r="D3" i="47"/>
  <c r="K211" i="65"/>
  <c r="D215" i="65"/>
  <c r="D156" i="65"/>
  <c r="C39" i="50"/>
  <c r="Q211" i="67"/>
  <c r="J77" i="50"/>
  <c r="D211" i="69"/>
  <c r="K111" i="50"/>
  <c r="K105" i="47"/>
  <c r="F130" i="50"/>
  <c r="F124" i="47"/>
  <c r="M139" i="50"/>
  <c r="I215" i="71"/>
  <c r="N157" i="50"/>
  <c r="G152" i="72"/>
  <c r="K335" i="66"/>
  <c r="K291" i="66"/>
  <c r="K285" i="66" s="1"/>
  <c r="H342" i="65"/>
  <c r="G32" i="60"/>
  <c r="J180" i="68"/>
  <c r="K81" i="47"/>
  <c r="L208" i="69"/>
  <c r="Q215" i="69"/>
  <c r="Q156" i="69"/>
  <c r="Q213" i="69" s="1"/>
  <c r="N202" i="71"/>
  <c r="E202" i="72"/>
  <c r="C148" i="48"/>
  <c r="C143" i="44"/>
  <c r="Q166" i="48"/>
  <c r="N98" i="72"/>
  <c r="N170" i="72" s="1"/>
  <c r="G12" i="49"/>
  <c r="H12" i="49"/>
  <c r="J161" i="64"/>
  <c r="G112" i="65"/>
  <c r="L36" i="49"/>
  <c r="Q112" i="66"/>
  <c r="E55" i="49"/>
  <c r="I143" i="67"/>
  <c r="C239" i="68"/>
  <c r="C167" i="68"/>
  <c r="Q97" i="49"/>
  <c r="G112" i="70"/>
  <c r="G137" i="70"/>
  <c r="E139" i="49"/>
  <c r="H111" i="71"/>
  <c r="H129" i="71" s="1"/>
  <c r="H130" i="71"/>
  <c r="I116" i="71"/>
  <c r="C136" i="72"/>
  <c r="B174" i="64"/>
  <c r="B168" i="64" s="1"/>
  <c r="D211" i="66"/>
  <c r="Q215" i="67"/>
  <c r="D77" i="50"/>
  <c r="F259" i="68"/>
  <c r="P93" i="50"/>
  <c r="Q211" i="69"/>
  <c r="L212" i="71"/>
  <c r="L152" i="71"/>
  <c r="E175" i="50"/>
  <c r="O338" i="65"/>
  <c r="L202" i="71"/>
  <c r="K291" i="69"/>
  <c r="K285" i="69" s="1"/>
  <c r="Q136" i="58"/>
  <c r="K327" i="65"/>
  <c r="K324" i="67"/>
  <c r="I327" i="67"/>
  <c r="N322" i="71"/>
  <c r="E403" i="65"/>
  <c r="Q403" i="65"/>
  <c r="K342" i="69"/>
  <c r="O334" i="72"/>
  <c r="O388" i="72" s="1"/>
  <c r="I465" i="68"/>
  <c r="M154" i="58"/>
  <c r="H12" i="59"/>
  <c r="M324" i="70"/>
  <c r="M358" i="72"/>
  <c r="H372" i="64"/>
  <c r="O375" i="64"/>
  <c r="D338" i="66"/>
  <c r="P380" i="64"/>
  <c r="Q348" i="69"/>
  <c r="L384" i="72"/>
  <c r="C97" i="58"/>
  <c r="N16" i="58"/>
  <c r="L70" i="58"/>
  <c r="L285" i="70"/>
  <c r="N136" i="58"/>
  <c r="D172" i="58"/>
  <c r="O365" i="64"/>
  <c r="I435" i="64"/>
  <c r="I372" i="64"/>
  <c r="H51" i="59"/>
  <c r="F338" i="67"/>
  <c r="N338" i="67"/>
  <c r="K413" i="68"/>
  <c r="K485" i="68"/>
  <c r="N417" i="68"/>
  <c r="L329" i="70"/>
  <c r="N331" i="70"/>
  <c r="N312" i="71"/>
  <c r="N293" i="71"/>
  <c r="D172" i="59"/>
  <c r="I325" i="72"/>
  <c r="H348" i="66"/>
  <c r="H342" i="66" s="1"/>
  <c r="O70" i="60"/>
  <c r="J403" i="70"/>
  <c r="O384" i="71"/>
  <c r="E87" i="58"/>
  <c r="C457" i="68"/>
  <c r="C409" i="68"/>
  <c r="G465" i="68"/>
  <c r="O369" i="69"/>
  <c r="O291" i="69"/>
  <c r="K291" i="70"/>
  <c r="O172" i="58"/>
  <c r="C32" i="59"/>
  <c r="H335" i="66"/>
  <c r="L70" i="59"/>
  <c r="H74" i="59"/>
  <c r="K89" i="59"/>
  <c r="I327" i="69"/>
  <c r="K310" i="69"/>
  <c r="K304" i="69" s="1"/>
  <c r="E338" i="69"/>
  <c r="G132" i="59"/>
  <c r="N154" i="59"/>
  <c r="F342" i="65"/>
  <c r="E51" i="60"/>
  <c r="O49" i="60"/>
  <c r="D403" i="69"/>
  <c r="G348" i="69"/>
  <c r="G405" i="69" s="1"/>
  <c r="D384" i="71"/>
  <c r="I334" i="71"/>
  <c r="I388" i="71" s="1"/>
  <c r="F386" i="72"/>
  <c r="Q334" i="72"/>
  <c r="Q388" i="72" s="1"/>
  <c r="C89" i="58"/>
  <c r="D372" i="64"/>
  <c r="F285" i="65"/>
  <c r="L32" i="58"/>
  <c r="J74" i="58"/>
  <c r="D87" i="58"/>
  <c r="L87" i="58"/>
  <c r="F130" i="58"/>
  <c r="F154" i="58"/>
  <c r="L275" i="72"/>
  <c r="G368" i="64"/>
  <c r="G324" i="65"/>
  <c r="J338" i="65"/>
  <c r="M329" i="66"/>
  <c r="P338" i="67"/>
  <c r="I413" i="68"/>
  <c r="F417" i="68"/>
  <c r="D312" i="71"/>
  <c r="D293" i="71"/>
  <c r="M372" i="71"/>
  <c r="M318" i="71"/>
  <c r="G325" i="71"/>
  <c r="N312" i="72"/>
  <c r="J377" i="68"/>
  <c r="I93" i="50"/>
  <c r="F49" i="49"/>
  <c r="J148" i="49"/>
  <c r="K166" i="48"/>
  <c r="E139" i="48"/>
  <c r="B136" i="48"/>
  <c r="H120" i="48"/>
  <c r="I181" i="68"/>
  <c r="G227" i="68"/>
  <c r="G130" i="68"/>
  <c r="G179" i="68"/>
  <c r="I224" i="68"/>
  <c r="I127" i="68"/>
  <c r="I176" i="68"/>
  <c r="D222" i="68"/>
  <c r="J123" i="68"/>
  <c r="J171" i="68" s="1"/>
  <c r="G119" i="68"/>
  <c r="G216" i="68"/>
  <c r="G168" i="68"/>
  <c r="Q115" i="68"/>
  <c r="Q163" i="68" s="1"/>
  <c r="Q212" i="68"/>
  <c r="Q164" i="68"/>
  <c r="O83" i="48"/>
  <c r="B99" i="48"/>
  <c r="M79" i="48"/>
  <c r="H78" i="48"/>
  <c r="N75" i="48"/>
  <c r="M73" i="48"/>
  <c r="D72" i="48"/>
  <c r="N69" i="48"/>
  <c r="D172" i="67"/>
  <c r="B105" i="66"/>
  <c r="E105" i="66"/>
  <c r="O141" i="66"/>
  <c r="F101" i="66"/>
  <c r="F140" i="66"/>
  <c r="L97" i="66"/>
  <c r="L135" i="66" s="1"/>
  <c r="N45" i="48"/>
  <c r="B35" i="48"/>
  <c r="O40" i="48"/>
  <c r="J38" i="48"/>
  <c r="E37" i="48"/>
  <c r="K34" i="48"/>
  <c r="Q31" i="48"/>
  <c r="H29" i="48"/>
  <c r="K134" i="65"/>
  <c r="F94" i="65"/>
  <c r="O206" i="64"/>
  <c r="O121" i="64"/>
  <c r="O164" i="64"/>
  <c r="Q118" i="64"/>
  <c r="Q161" i="64"/>
  <c r="H159" i="64"/>
  <c r="N114" i="64"/>
  <c r="E155" i="64"/>
  <c r="G109" i="64"/>
  <c r="G151" i="64" s="1"/>
  <c r="G152" i="64"/>
  <c r="M5" i="48"/>
  <c r="B15" i="48"/>
  <c r="M93" i="50"/>
  <c r="H100" i="50"/>
  <c r="L166" i="48"/>
  <c r="E143" i="44"/>
  <c r="E148" i="48"/>
  <c r="I132" i="48"/>
  <c r="L120" i="48"/>
  <c r="K102" i="48"/>
  <c r="P98" i="48"/>
  <c r="C96" i="48"/>
  <c r="I94" i="48"/>
  <c r="K91" i="48"/>
  <c r="M88" i="48"/>
  <c r="N112" i="68"/>
  <c r="N161" i="68"/>
  <c r="K108" i="67"/>
  <c r="K147" i="67"/>
  <c r="F183" i="67"/>
  <c r="F145" i="67"/>
  <c r="H142" i="67"/>
  <c r="N101" i="67"/>
  <c r="N178" i="67"/>
  <c r="N140" i="67"/>
  <c r="P97" i="67"/>
  <c r="P135" i="67" s="1"/>
  <c r="P136" i="67"/>
  <c r="J94" i="67"/>
  <c r="J132" i="67" s="1"/>
  <c r="K186" i="66"/>
  <c r="K148" i="66"/>
  <c r="F108" i="66"/>
  <c r="F147" i="66"/>
  <c r="H105" i="66"/>
  <c r="H182" i="66"/>
  <c r="H144" i="66"/>
  <c r="J179" i="66"/>
  <c r="L138" i="66"/>
  <c r="J46" i="48"/>
  <c r="B34" i="48"/>
  <c r="J40" i="48"/>
  <c r="P37" i="48"/>
  <c r="G35" i="48"/>
  <c r="H31" i="48"/>
  <c r="I94" i="65"/>
  <c r="I133" i="65"/>
  <c r="M162" i="64"/>
  <c r="D118" i="64"/>
  <c r="D161" i="64"/>
  <c r="F158" i="64"/>
  <c r="L197" i="64"/>
  <c r="L155" i="64"/>
  <c r="G196" i="64"/>
  <c r="G154" i="64"/>
  <c r="I6" i="48"/>
  <c r="B14" i="48"/>
  <c r="E150" i="50"/>
  <c r="D172" i="48"/>
  <c r="P36" i="49"/>
  <c r="B150" i="49"/>
  <c r="C118" i="65"/>
  <c r="C112" i="65" s="1"/>
  <c r="E139" i="65"/>
  <c r="E118" i="65"/>
  <c r="O194" i="66"/>
  <c r="F133" i="67"/>
  <c r="E116" i="72"/>
  <c r="Q202" i="72"/>
  <c r="O89" i="58"/>
  <c r="C344" i="64"/>
  <c r="C89" i="59"/>
  <c r="I388" i="70"/>
  <c r="I310" i="70"/>
  <c r="I304" i="70" s="1"/>
  <c r="I323" i="70" s="1"/>
  <c r="O403" i="66"/>
  <c r="H348" i="67"/>
  <c r="H342" i="67" s="1"/>
  <c r="N68" i="59"/>
  <c r="E172" i="48"/>
  <c r="H172" i="48"/>
  <c r="B135" i="68"/>
  <c r="L148" i="64"/>
  <c r="L126" i="64"/>
  <c r="O19" i="49"/>
  <c r="J32" i="49"/>
  <c r="I36" i="49"/>
  <c r="Q136" i="66"/>
  <c r="C70" i="49"/>
  <c r="E147" i="67"/>
  <c r="N148" i="67"/>
  <c r="F162" i="68"/>
  <c r="P164" i="68"/>
  <c r="K93" i="49"/>
  <c r="J250" i="68"/>
  <c r="J135" i="68"/>
  <c r="K120" i="49"/>
  <c r="K132" i="49"/>
  <c r="G150" i="49"/>
  <c r="C140" i="71"/>
  <c r="P154" i="49"/>
  <c r="D143" i="71"/>
  <c r="N130" i="72"/>
  <c r="N111" i="72"/>
  <c r="G132" i="72"/>
  <c r="B168" i="50"/>
  <c r="Q168" i="64"/>
  <c r="H235" i="64"/>
  <c r="L12" i="50"/>
  <c r="Q156" i="65"/>
  <c r="Q213" i="65" s="1"/>
  <c r="G49" i="50"/>
  <c r="I156" i="66"/>
  <c r="I219" i="66"/>
  <c r="I156" i="67"/>
  <c r="E222" i="67"/>
  <c r="P259" i="68"/>
  <c r="L150" i="70"/>
  <c r="H215" i="70"/>
  <c r="H156" i="70"/>
  <c r="H213" i="70" s="1"/>
  <c r="O148" i="50"/>
  <c r="O143" i="47"/>
  <c r="N166" i="58"/>
  <c r="H136" i="66"/>
  <c r="J172" i="68"/>
  <c r="G263" i="68"/>
  <c r="J211" i="69"/>
  <c r="G175" i="50"/>
  <c r="K154" i="48"/>
  <c r="Q12" i="49"/>
  <c r="K36" i="49"/>
  <c r="I148" i="65"/>
  <c r="P112" i="66"/>
  <c r="F141" i="66"/>
  <c r="L170" i="68"/>
  <c r="P196" i="69"/>
  <c r="P139" i="69"/>
  <c r="P118" i="69"/>
  <c r="K136" i="49"/>
  <c r="L116" i="71"/>
  <c r="O9" i="50"/>
  <c r="O3" i="47"/>
  <c r="G211" i="65"/>
  <c r="L30" i="50"/>
  <c r="L24" i="47"/>
  <c r="M30" i="50"/>
  <c r="Q259" i="68"/>
  <c r="G156" i="69"/>
  <c r="M208" i="70"/>
  <c r="F156" i="70"/>
  <c r="F213" i="70" s="1"/>
  <c r="C204" i="72"/>
  <c r="O291" i="66"/>
  <c r="O285" i="66" s="1"/>
  <c r="M280" i="71"/>
  <c r="M275" i="71" s="1"/>
  <c r="M354" i="71"/>
  <c r="K354" i="71"/>
  <c r="K280" i="71"/>
  <c r="K316" i="71" s="1"/>
  <c r="K30" i="60"/>
  <c r="C170" i="71"/>
  <c r="C98" i="72"/>
  <c r="J133" i="67"/>
  <c r="F172" i="68"/>
  <c r="J172" i="49"/>
  <c r="K100" i="50"/>
  <c r="M208" i="71"/>
  <c r="M152" i="71"/>
  <c r="M206" i="71" s="1"/>
  <c r="C93" i="70"/>
  <c r="B146" i="69"/>
  <c r="F16" i="49"/>
  <c r="O49" i="49"/>
  <c r="E148" i="66"/>
  <c r="O118" i="67"/>
  <c r="O112" i="67" s="1"/>
  <c r="O105" i="45"/>
  <c r="I120" i="49"/>
  <c r="O136" i="49"/>
  <c r="M203" i="70"/>
  <c r="M146" i="70"/>
  <c r="O157" i="49"/>
  <c r="C174" i="64"/>
  <c r="C237" i="64" s="1"/>
  <c r="M19" i="50"/>
  <c r="H51" i="50"/>
  <c r="K208" i="69"/>
  <c r="J208" i="70"/>
  <c r="O9" i="58"/>
  <c r="K74" i="58"/>
  <c r="H148" i="58"/>
  <c r="O280" i="72"/>
  <c r="I49" i="60"/>
  <c r="H93" i="60"/>
  <c r="E148" i="59"/>
  <c r="Q369" i="69"/>
  <c r="Q291" i="69"/>
  <c r="Q285" i="69" s="1"/>
  <c r="M291" i="70"/>
  <c r="M285" i="70" s="1"/>
  <c r="Q324" i="66"/>
  <c r="Q304" i="66"/>
  <c r="L9" i="58"/>
  <c r="D353" i="68"/>
  <c r="D402" i="68"/>
  <c r="D285" i="69"/>
  <c r="J154" i="58"/>
  <c r="K388" i="65"/>
  <c r="K331" i="65"/>
  <c r="K310" i="65"/>
  <c r="K304" i="65" s="1"/>
  <c r="H338" i="65"/>
  <c r="H310" i="66"/>
  <c r="H331" i="66"/>
  <c r="G392" i="67"/>
  <c r="G335" i="67"/>
  <c r="H417" i="68"/>
  <c r="H338" i="69"/>
  <c r="J388" i="70"/>
  <c r="J310" i="70"/>
  <c r="L136" i="59"/>
  <c r="E325" i="71"/>
  <c r="J447" i="64"/>
  <c r="N348" i="65"/>
  <c r="J403" i="67"/>
  <c r="Q70" i="60"/>
  <c r="D400" i="69"/>
  <c r="Q55" i="58"/>
  <c r="O373" i="70"/>
  <c r="C331" i="65"/>
  <c r="C310" i="65"/>
  <c r="F12" i="59"/>
  <c r="P32" i="59"/>
  <c r="P335" i="67"/>
  <c r="P310" i="67"/>
  <c r="K338" i="70"/>
  <c r="M407" i="66"/>
  <c r="E400" i="70"/>
  <c r="C285" i="67"/>
  <c r="P36" i="58"/>
  <c r="F324" i="67"/>
  <c r="N68" i="58"/>
  <c r="N285" i="69"/>
  <c r="J291" i="69"/>
  <c r="E335" i="66"/>
  <c r="D89" i="59"/>
  <c r="E154" i="59"/>
  <c r="J312" i="72"/>
  <c r="I342" i="67"/>
  <c r="O93" i="60"/>
  <c r="N400" i="70"/>
  <c r="I386" i="71"/>
  <c r="O161" i="60"/>
  <c r="I58" i="50"/>
  <c r="B9" i="50"/>
  <c r="K58" i="49"/>
  <c r="L97" i="49"/>
  <c r="P139" i="48"/>
  <c r="H181" i="68"/>
  <c r="H127" i="68"/>
  <c r="H176" i="68"/>
  <c r="O60" i="48"/>
  <c r="J59" i="48"/>
  <c r="P56" i="48"/>
  <c r="N53" i="48"/>
  <c r="P50" i="48"/>
  <c r="I145" i="65"/>
  <c r="Q101" i="65"/>
  <c r="N27" i="48"/>
  <c r="P22" i="48"/>
  <c r="C21" i="48"/>
  <c r="I18" i="48"/>
  <c r="K15" i="48"/>
  <c r="Q13" i="48"/>
  <c r="D11" i="48"/>
  <c r="Q6" i="48"/>
  <c r="B20" i="48"/>
  <c r="P118" i="67"/>
  <c r="Q373" i="65"/>
  <c r="F485" i="68"/>
  <c r="F413" i="68"/>
  <c r="Q310" i="70"/>
  <c r="Q304" i="70" s="1"/>
  <c r="Q323" i="70" s="1"/>
  <c r="J118" i="65"/>
  <c r="P136" i="49"/>
  <c r="C139" i="50"/>
  <c r="Q148" i="50"/>
  <c r="Q143" i="47"/>
  <c r="C68" i="58"/>
  <c r="K105" i="45"/>
  <c r="K132" i="67"/>
  <c r="K112" i="67"/>
  <c r="J62" i="45"/>
  <c r="G77" i="49"/>
  <c r="C111" i="49"/>
  <c r="D111" i="49"/>
  <c r="J152" i="71"/>
  <c r="J206" i="71" s="1"/>
  <c r="K111" i="59"/>
  <c r="M200" i="66"/>
  <c r="I172" i="48"/>
  <c r="I142" i="67"/>
  <c r="L166" i="68"/>
  <c r="L211" i="67"/>
  <c r="H189" i="68"/>
  <c r="H87" i="50"/>
  <c r="D130" i="50"/>
  <c r="D124" i="47"/>
  <c r="K139" i="50"/>
  <c r="K124" i="50" s="1"/>
  <c r="K164" i="68"/>
  <c r="M49" i="50"/>
  <c r="I143" i="69"/>
  <c r="I200" i="69"/>
  <c r="K97" i="49"/>
  <c r="O152" i="71"/>
  <c r="G373" i="66"/>
  <c r="Q30" i="60"/>
  <c r="Q250" i="68"/>
  <c r="F132" i="70"/>
  <c r="F112" i="70"/>
  <c r="F131" i="70" s="1"/>
  <c r="N143" i="70"/>
  <c r="I194" i="72"/>
  <c r="I140" i="72"/>
  <c r="H19" i="50"/>
  <c r="E215" i="67"/>
  <c r="E156" i="67"/>
  <c r="I111" i="58"/>
  <c r="K369" i="65"/>
  <c r="K291" i="65"/>
  <c r="Q417" i="68"/>
  <c r="E285" i="67"/>
  <c r="C447" i="64"/>
  <c r="C30" i="58"/>
  <c r="D51" i="59"/>
  <c r="J392" i="69"/>
  <c r="J335" i="69"/>
  <c r="F368" i="64"/>
  <c r="P324" i="65"/>
  <c r="O335" i="70"/>
  <c r="O310" i="70"/>
  <c r="E312" i="72"/>
  <c r="L111" i="58"/>
  <c r="P312" i="71"/>
  <c r="P293" i="71"/>
  <c r="I318" i="71"/>
  <c r="I372" i="71"/>
  <c r="I298" i="71"/>
  <c r="H414" i="65"/>
  <c r="J143" i="47"/>
  <c r="J148" i="50"/>
  <c r="K237" i="68"/>
  <c r="P97" i="49"/>
  <c r="C166" i="48"/>
  <c r="F169" i="68"/>
  <c r="D166" i="68"/>
  <c r="I112" i="68"/>
  <c r="I160" i="68" s="1"/>
  <c r="I145" i="67"/>
  <c r="C180" i="67"/>
  <c r="C142" i="67"/>
  <c r="E101" i="67"/>
  <c r="E177" i="67" s="1"/>
  <c r="E140" i="67"/>
  <c r="J134" i="67"/>
  <c r="Q108" i="66"/>
  <c r="Q147" i="66"/>
  <c r="O105" i="66"/>
  <c r="O144" i="66"/>
  <c r="F48" i="48"/>
  <c r="E172" i="66"/>
  <c r="E134" i="66"/>
  <c r="B171" i="65"/>
  <c r="B94" i="65"/>
  <c r="B133" i="65"/>
  <c r="K182" i="65"/>
  <c r="K105" i="65"/>
  <c r="K143" i="65" s="1"/>
  <c r="K144" i="65"/>
  <c r="M141" i="65"/>
  <c r="G176" i="65"/>
  <c r="I109" i="64"/>
  <c r="I151" i="64" s="1"/>
  <c r="H6" i="48"/>
  <c r="C5" i="48"/>
  <c r="I32" i="49"/>
  <c r="O89" i="49"/>
  <c r="L215" i="66"/>
  <c r="F211" i="70"/>
  <c r="O124" i="47"/>
  <c r="O130" i="50"/>
  <c r="M335" i="67"/>
  <c r="L335" i="70"/>
  <c r="F81" i="57"/>
  <c r="M51" i="58"/>
  <c r="D74" i="59"/>
  <c r="I400" i="69"/>
  <c r="L30" i="60"/>
  <c r="H32" i="50"/>
  <c r="Q150" i="66"/>
  <c r="M215" i="71"/>
  <c r="G143" i="70"/>
  <c r="G200" i="70"/>
  <c r="P12" i="49"/>
  <c r="C105" i="45"/>
  <c r="G168" i="64"/>
  <c r="L211" i="65"/>
  <c r="I93" i="58"/>
  <c r="E348" i="66"/>
  <c r="E405" i="66" s="1"/>
  <c r="J87" i="60"/>
  <c r="N93" i="60"/>
  <c r="Q87" i="58"/>
  <c r="M70" i="59"/>
  <c r="H373" i="65"/>
  <c r="L55" i="58"/>
  <c r="P87" i="58"/>
  <c r="J136" i="58"/>
  <c r="J166" i="58"/>
  <c r="N392" i="65"/>
  <c r="N335" i="65"/>
  <c r="F117" i="59"/>
  <c r="E298" i="72"/>
  <c r="P342" i="69"/>
  <c r="K403" i="69"/>
  <c r="K172" i="58"/>
  <c r="E324" i="67"/>
  <c r="M327" i="69"/>
  <c r="H386" i="64"/>
  <c r="H380" i="64" s="1"/>
  <c r="H280" i="71"/>
  <c r="H275" i="71" s="1"/>
  <c r="K338" i="66"/>
  <c r="B30" i="50"/>
  <c r="M111" i="49"/>
  <c r="C139" i="48"/>
  <c r="P120" i="48"/>
  <c r="M130" i="68"/>
  <c r="M226" i="68" s="1"/>
  <c r="M227" i="68"/>
  <c r="L225" i="68"/>
  <c r="L177" i="68"/>
  <c r="K127" i="68"/>
  <c r="J174" i="68"/>
  <c r="I221" i="68"/>
  <c r="D220" i="68"/>
  <c r="D123" i="68"/>
  <c r="D172" i="68"/>
  <c r="C170" i="68"/>
  <c r="I119" i="68"/>
  <c r="I168" i="68"/>
  <c r="O148" i="67"/>
  <c r="F108" i="67"/>
  <c r="F185" i="67"/>
  <c r="F147" i="67"/>
  <c r="D182" i="67"/>
  <c r="D105" i="67"/>
  <c r="D181" i="67" s="1"/>
  <c r="D144" i="67"/>
  <c r="Q101" i="67"/>
  <c r="O97" i="67"/>
  <c r="O135" i="67" s="1"/>
  <c r="E94" i="67"/>
  <c r="E133" i="67"/>
  <c r="F186" i="66"/>
  <c r="F148" i="66"/>
  <c r="D145" i="66"/>
  <c r="Q141" i="66"/>
  <c r="K176" i="66"/>
  <c r="Q46" i="48"/>
  <c r="L45" i="48"/>
  <c r="B38" i="48"/>
  <c r="J41" i="48"/>
  <c r="Q40" i="48"/>
  <c r="I40" i="48"/>
  <c r="H38" i="48"/>
  <c r="G37" i="48"/>
  <c r="Q34" i="48"/>
  <c r="P33" i="48"/>
  <c r="D33" i="48"/>
  <c r="C31" i="48"/>
  <c r="L6" i="48"/>
  <c r="K5" i="48"/>
  <c r="B18" i="48"/>
  <c r="Q49" i="49"/>
  <c r="E116" i="71"/>
  <c r="K384" i="71"/>
  <c r="I143" i="44"/>
  <c r="I148" i="48"/>
  <c r="L117" i="49"/>
  <c r="P161" i="68"/>
  <c r="C143" i="69"/>
  <c r="N132" i="71"/>
  <c r="G30" i="59"/>
  <c r="O335" i="69"/>
  <c r="D501" i="68"/>
  <c r="H87" i="58"/>
  <c r="G322" i="71"/>
  <c r="K384" i="72"/>
  <c r="Q93" i="50"/>
  <c r="N150" i="48"/>
  <c r="G68" i="58"/>
  <c r="D9" i="59"/>
  <c r="N81" i="57"/>
  <c r="H334" i="71"/>
  <c r="H388" i="71" s="1"/>
  <c r="N329" i="72"/>
  <c r="H32" i="58"/>
  <c r="F293" i="72"/>
  <c r="F312" i="72"/>
  <c r="O291" i="70"/>
  <c r="O285" i="70" s="1"/>
  <c r="P384" i="72"/>
  <c r="Q402" i="68"/>
  <c r="Q377" i="68"/>
  <c r="O132" i="70"/>
  <c r="K177" i="69"/>
  <c r="K99" i="69"/>
  <c r="E137" i="69"/>
  <c r="E175" i="69"/>
  <c r="P166" i="49"/>
  <c r="P161" i="45"/>
  <c r="C124" i="47"/>
  <c r="C130" i="50"/>
  <c r="K166" i="50"/>
  <c r="K407" i="65"/>
  <c r="K348" i="65"/>
  <c r="M68" i="49"/>
  <c r="B143" i="72"/>
  <c r="F223" i="64"/>
  <c r="O112" i="65"/>
  <c r="O143" i="70"/>
  <c r="O136" i="72"/>
  <c r="J318" i="71"/>
  <c r="J372" i="71"/>
  <c r="J318" i="72"/>
  <c r="J372" i="72"/>
  <c r="O400" i="70"/>
  <c r="C410" i="64"/>
  <c r="C323" i="64"/>
  <c r="C317" i="64" s="1"/>
  <c r="E325" i="72"/>
  <c r="E329" i="72"/>
  <c r="P388" i="65"/>
  <c r="P331" i="65"/>
  <c r="P310" i="65"/>
  <c r="N325" i="71"/>
  <c r="C501" i="68"/>
  <c r="L143" i="60"/>
  <c r="G143" i="60"/>
  <c r="H359" i="68"/>
  <c r="H81" i="54"/>
  <c r="L338" i="70"/>
  <c r="L143" i="47"/>
  <c r="L148" i="50"/>
  <c r="K143" i="45"/>
  <c r="K148" i="49"/>
  <c r="E143" i="70"/>
  <c r="K130" i="71"/>
  <c r="E143" i="72"/>
  <c r="E9" i="50"/>
  <c r="L219" i="65"/>
  <c r="L156" i="65"/>
  <c r="J215" i="71"/>
  <c r="G143" i="71"/>
  <c r="N93" i="71"/>
  <c r="I49" i="49"/>
  <c r="Q409" i="68"/>
  <c r="L338" i="66"/>
  <c r="Q447" i="64"/>
  <c r="H161" i="60"/>
  <c r="G386" i="71"/>
  <c r="G324" i="66"/>
  <c r="G285" i="66"/>
  <c r="L431" i="68"/>
  <c r="L425" i="68" s="1"/>
  <c r="L81" i="57"/>
  <c r="I43" i="45"/>
  <c r="C146" i="70"/>
  <c r="K116" i="71"/>
  <c r="K190" i="71"/>
  <c r="K136" i="71"/>
  <c r="J188" i="72"/>
  <c r="E136" i="72"/>
  <c r="E190" i="72"/>
  <c r="H143" i="72"/>
  <c r="H197" i="72"/>
  <c r="B208" i="69"/>
  <c r="P183" i="68"/>
  <c r="D208" i="70"/>
  <c r="N204" i="71"/>
  <c r="Q317" i="64"/>
  <c r="N176" i="72"/>
  <c r="C132" i="69"/>
  <c r="F215" i="65"/>
  <c r="J93" i="72"/>
  <c r="D9" i="49"/>
  <c r="O175" i="68"/>
  <c r="H196" i="69"/>
  <c r="H139" i="69"/>
  <c r="H118" i="69"/>
  <c r="F135" i="70"/>
  <c r="L146" i="70"/>
  <c r="L136" i="71"/>
  <c r="M143" i="71"/>
  <c r="M197" i="71"/>
  <c r="Q235" i="64"/>
  <c r="C24" i="47"/>
  <c r="C30" i="50"/>
  <c r="P156" i="65"/>
  <c r="K156" i="66"/>
  <c r="K213" i="66" s="1"/>
  <c r="F208" i="69"/>
  <c r="M150" i="70"/>
  <c r="G202" i="72"/>
  <c r="O166" i="50"/>
  <c r="Q407" i="65"/>
  <c r="J112" i="67"/>
  <c r="F171" i="68"/>
  <c r="D174" i="64"/>
  <c r="D156" i="66"/>
  <c r="D219" i="66"/>
  <c r="J166" i="48"/>
  <c r="F143" i="71"/>
  <c r="F197" i="71"/>
  <c r="J211" i="67"/>
  <c r="E222" i="70"/>
  <c r="D204" i="71"/>
  <c r="G369" i="67"/>
  <c r="K280" i="72"/>
  <c r="O360" i="64"/>
  <c r="O338" i="64"/>
  <c r="H431" i="64"/>
  <c r="H368" i="64"/>
  <c r="M335" i="65"/>
  <c r="E338" i="67"/>
  <c r="E395" i="67"/>
  <c r="I409" i="68"/>
  <c r="I335" i="69"/>
  <c r="I392" i="69"/>
  <c r="N342" i="66"/>
  <c r="G400" i="70"/>
  <c r="P386" i="72"/>
  <c r="F384" i="71"/>
  <c r="D291" i="67"/>
  <c r="N354" i="71"/>
  <c r="N280" i="71"/>
  <c r="H361" i="72"/>
  <c r="Q368" i="64"/>
  <c r="Q431" i="64"/>
  <c r="J338" i="70"/>
  <c r="O501" i="68"/>
  <c r="H124" i="60"/>
  <c r="K414" i="64"/>
  <c r="O358" i="72"/>
  <c r="C338" i="66"/>
  <c r="K481" i="68"/>
  <c r="K409" i="68"/>
  <c r="G331" i="70"/>
  <c r="G388" i="70"/>
  <c r="O314" i="72"/>
  <c r="C380" i="64"/>
  <c r="G403" i="67"/>
  <c r="N348" i="67"/>
  <c r="Q105" i="60"/>
  <c r="L384" i="71"/>
  <c r="L386" i="71"/>
  <c r="F338" i="65"/>
  <c r="H304" i="69"/>
  <c r="H329" i="69"/>
  <c r="J388" i="69"/>
  <c r="J331" i="69"/>
  <c r="P338" i="70"/>
  <c r="O380" i="64"/>
  <c r="F342" i="70"/>
  <c r="P403" i="70"/>
  <c r="K386" i="72"/>
  <c r="K162" i="68"/>
  <c r="B212" i="68"/>
  <c r="B115" i="68"/>
  <c r="B163" i="68" s="1"/>
  <c r="N145" i="67"/>
  <c r="P142" i="67"/>
  <c r="G179" i="67"/>
  <c r="I176" i="67"/>
  <c r="O148" i="66"/>
  <c r="J108" i="66"/>
  <c r="P105" i="66"/>
  <c r="P182" i="66"/>
  <c r="P144" i="66"/>
  <c r="P138" i="66"/>
  <c r="M94" i="65"/>
  <c r="M171" i="65"/>
  <c r="M133" i="65"/>
  <c r="F121" i="64"/>
  <c r="F205" i="64" s="1"/>
  <c r="F206" i="64"/>
  <c r="H118" i="64"/>
  <c r="H161" i="64"/>
  <c r="N200" i="64"/>
  <c r="N158" i="64"/>
  <c r="P197" i="64"/>
  <c r="P155" i="64"/>
  <c r="C196" i="64"/>
  <c r="C154" i="64"/>
  <c r="P106" i="64"/>
  <c r="C235" i="64"/>
  <c r="I202" i="72"/>
  <c r="H112" i="66"/>
  <c r="K171" i="68"/>
  <c r="K222" i="66"/>
  <c r="C420" i="68"/>
  <c r="Q239" i="68"/>
  <c r="Q167" i="68"/>
  <c r="J49" i="49"/>
  <c r="J43" i="45"/>
  <c r="J211" i="66"/>
  <c r="C222" i="66"/>
  <c r="O331" i="69"/>
  <c r="O388" i="69"/>
  <c r="G197" i="72"/>
  <c r="G143" i="72"/>
  <c r="I98" i="71"/>
  <c r="I170" i="71" s="1"/>
  <c r="I172" i="71"/>
  <c r="D130" i="49"/>
  <c r="M208" i="69"/>
  <c r="K211" i="69"/>
  <c r="J105" i="47"/>
  <c r="J111" i="50"/>
  <c r="J200" i="65"/>
  <c r="J143" i="65"/>
  <c r="D143" i="69"/>
  <c r="J190" i="72"/>
  <c r="J136" i="72"/>
  <c r="E211" i="67"/>
  <c r="K222" i="67"/>
  <c r="L166" i="50"/>
  <c r="L161" i="50" s="1"/>
  <c r="L161" i="47"/>
  <c r="I215" i="69"/>
  <c r="I156" i="69"/>
  <c r="I213" i="69" s="1"/>
  <c r="L196" i="65"/>
  <c r="L118" i="65"/>
  <c r="D130" i="71"/>
  <c r="M140" i="71"/>
  <c r="M194" i="71"/>
  <c r="H130" i="72"/>
  <c r="C81" i="47"/>
  <c r="C189" i="68"/>
  <c r="C261" i="68" s="1"/>
  <c r="C87" i="50"/>
  <c r="I208" i="72"/>
  <c r="M417" i="64"/>
  <c r="M324" i="66"/>
  <c r="M304" i="66"/>
  <c r="H285" i="70"/>
  <c r="E372" i="64"/>
  <c r="D395" i="69"/>
  <c r="D338" i="69"/>
  <c r="C383" i="68"/>
  <c r="C377" i="68" s="1"/>
  <c r="C401" i="68" s="1"/>
  <c r="C81" i="55"/>
  <c r="I338" i="65"/>
  <c r="K372" i="64"/>
  <c r="J417" i="68"/>
  <c r="J489" i="68"/>
  <c r="H312" i="71"/>
  <c r="H293" i="71"/>
  <c r="P314" i="71"/>
  <c r="G342" i="65"/>
  <c r="O509" i="68"/>
  <c r="J400" i="69"/>
  <c r="N9" i="50"/>
  <c r="N3" i="47"/>
  <c r="C212" i="68"/>
  <c r="C115" i="68"/>
  <c r="C163" i="68" s="1"/>
  <c r="C97" i="67"/>
  <c r="C135" i="67" s="1"/>
  <c r="C174" i="67"/>
  <c r="Q172" i="65"/>
  <c r="Q134" i="65"/>
  <c r="L94" i="65"/>
  <c r="L133" i="65"/>
  <c r="O166" i="64"/>
  <c r="N165" i="64"/>
  <c r="M121" i="64"/>
  <c r="G118" i="64"/>
  <c r="G160" i="64" s="1"/>
  <c r="Q200" i="64"/>
  <c r="Q158" i="64"/>
  <c r="P114" i="64"/>
  <c r="P111" i="64" s="1"/>
  <c r="P199" i="64"/>
  <c r="P157" i="64"/>
  <c r="O155" i="64"/>
  <c r="N154" i="64"/>
  <c r="O106" i="64"/>
  <c r="B114" i="64"/>
  <c r="B198" i="64" s="1"/>
  <c r="B199" i="64"/>
  <c r="O81" i="45"/>
  <c r="O141" i="68"/>
  <c r="O135" i="68" s="1"/>
  <c r="O87" i="49"/>
  <c r="O168" i="64"/>
  <c r="M375" i="64"/>
  <c r="I402" i="68"/>
  <c r="P403" i="69"/>
  <c r="G420" i="68"/>
  <c r="D3" i="45"/>
  <c r="M139" i="70"/>
  <c r="M118" i="70"/>
  <c r="M112" i="70" s="1"/>
  <c r="F9" i="49"/>
  <c r="F3" i="45"/>
  <c r="Q143" i="69"/>
  <c r="Q200" i="69"/>
  <c r="H30" i="50"/>
  <c r="E222" i="69"/>
  <c r="I184" i="69"/>
  <c r="P150" i="64"/>
  <c r="N140" i="71"/>
  <c r="N194" i="71"/>
  <c r="J215" i="67"/>
  <c r="J156" i="67"/>
  <c r="P9" i="49"/>
  <c r="M112" i="66"/>
  <c r="I146" i="69"/>
  <c r="P211" i="66"/>
  <c r="H147" i="72"/>
  <c r="P152" i="72"/>
  <c r="P206" i="72" s="1"/>
  <c r="I359" i="68"/>
  <c r="I353" i="68" s="1"/>
  <c r="I81" i="54"/>
  <c r="D325" i="71"/>
  <c r="N403" i="69"/>
  <c r="Q420" i="68"/>
  <c r="Q468" i="68"/>
  <c r="O285" i="69"/>
  <c r="L410" i="64"/>
  <c r="L323" i="64"/>
  <c r="D291" i="66"/>
  <c r="D285" i="66" s="1"/>
  <c r="I492" i="68"/>
  <c r="I420" i="68"/>
  <c r="F324" i="69"/>
  <c r="O293" i="71"/>
  <c r="O316" i="71"/>
  <c r="O325" i="72"/>
  <c r="G81" i="54"/>
  <c r="G359" i="68"/>
  <c r="G353" i="68" s="1"/>
  <c r="H324" i="65"/>
  <c r="H304" i="65"/>
  <c r="M324" i="67"/>
  <c r="M304" i="67"/>
  <c r="M323" i="67" s="1"/>
  <c r="G388" i="67"/>
  <c r="G331" i="67"/>
  <c r="G310" i="67"/>
  <c r="I338" i="69"/>
  <c r="L318" i="71"/>
  <c r="L372" i="71"/>
  <c r="L285" i="66"/>
  <c r="G81" i="55"/>
  <c r="O322" i="71"/>
  <c r="K379" i="71"/>
  <c r="K325" i="71"/>
  <c r="G115" i="68"/>
  <c r="G163" i="68" s="1"/>
  <c r="I172" i="66"/>
  <c r="I134" i="66"/>
  <c r="H94" i="66"/>
  <c r="N186" i="65"/>
  <c r="M108" i="65"/>
  <c r="M146" i="65" s="1"/>
  <c r="P183" i="65"/>
  <c r="P145" i="65"/>
  <c r="O105" i="65"/>
  <c r="O182" i="65"/>
  <c r="O144" i="65"/>
  <c r="N142" i="65"/>
  <c r="I179" i="65"/>
  <c r="I141" i="65"/>
  <c r="H101" i="65"/>
  <c r="H178" i="65"/>
  <c r="H140" i="65"/>
  <c r="K176" i="65"/>
  <c r="N97" i="65"/>
  <c r="N135" i="65" s="1"/>
  <c r="E172" i="65"/>
  <c r="E134" i="65"/>
  <c r="D171" i="65"/>
  <c r="D94" i="65"/>
  <c r="D133" i="65"/>
  <c r="G208" i="64"/>
  <c r="G166" i="64"/>
  <c r="Q121" i="64"/>
  <c r="Q206" i="64"/>
  <c r="P204" i="64"/>
  <c r="C118" i="64"/>
  <c r="F201" i="64"/>
  <c r="F159" i="64"/>
  <c r="E200" i="64"/>
  <c r="E158" i="64"/>
  <c r="D114" i="64"/>
  <c r="D157" i="64"/>
  <c r="C197" i="64"/>
  <c r="C155" i="64"/>
  <c r="F154" i="64"/>
  <c r="K106" i="64"/>
  <c r="B162" i="64"/>
  <c r="Q93" i="69"/>
  <c r="F208" i="70"/>
  <c r="K338" i="64"/>
  <c r="K360" i="64"/>
  <c r="D384" i="72"/>
  <c r="M105" i="60"/>
  <c r="G132" i="70"/>
  <c r="P112" i="70"/>
  <c r="P131" i="70" s="1"/>
  <c r="P132" i="70"/>
  <c r="J177" i="69"/>
  <c r="J99" i="69"/>
  <c r="H140" i="71"/>
  <c r="K30" i="50"/>
  <c r="I310" i="69"/>
  <c r="L135" i="70"/>
  <c r="L190" i="72"/>
  <c r="L136" i="72"/>
  <c r="L116" i="72"/>
  <c r="L111" i="72" s="1"/>
  <c r="C219" i="64"/>
  <c r="C132" i="64"/>
  <c r="C126" i="64" s="1"/>
  <c r="F135" i="65"/>
  <c r="Q222" i="66"/>
  <c r="O189" i="68"/>
  <c r="O261" i="68" s="1"/>
  <c r="O87" i="50"/>
  <c r="O81" i="47"/>
  <c r="N274" i="68"/>
  <c r="M376" i="65"/>
  <c r="H202" i="71"/>
  <c r="K291" i="67"/>
  <c r="K373" i="67"/>
  <c r="G291" i="70"/>
  <c r="G329" i="70" s="1"/>
  <c r="G369" i="70"/>
  <c r="I335" i="65"/>
  <c r="I392" i="65"/>
  <c r="I310" i="65"/>
  <c r="O335" i="65"/>
  <c r="I324" i="70"/>
  <c r="G124" i="60"/>
  <c r="Q417" i="64"/>
  <c r="E403" i="67"/>
  <c r="F291" i="66"/>
  <c r="F329" i="66" s="1"/>
  <c r="P338" i="65"/>
  <c r="P395" i="65"/>
  <c r="O414" i="67"/>
  <c r="E384" i="72"/>
  <c r="E386" i="72"/>
  <c r="I360" i="64"/>
  <c r="Q338" i="64"/>
  <c r="Q360" i="64"/>
  <c r="E407" i="68"/>
  <c r="O310" i="69"/>
  <c r="O304" i="69" s="1"/>
  <c r="G392" i="69"/>
  <c r="G335" i="69"/>
  <c r="P322" i="71"/>
  <c r="O403" i="65"/>
  <c r="H329" i="71"/>
  <c r="P373" i="65"/>
  <c r="N81" i="54"/>
  <c r="N359" i="68"/>
  <c r="N353" i="68" s="1"/>
  <c r="L324" i="70"/>
  <c r="L304" i="70"/>
  <c r="P111" i="50"/>
  <c r="P105" i="47"/>
  <c r="I124" i="47"/>
  <c r="I130" i="50"/>
  <c r="I124" i="50" s="1"/>
  <c r="E135" i="65"/>
  <c r="C130" i="71"/>
  <c r="M132" i="71"/>
  <c r="I30" i="50"/>
  <c r="O202" i="72"/>
  <c r="K161" i="47"/>
  <c r="B200" i="70"/>
  <c r="B143" i="70"/>
  <c r="N200" i="69"/>
  <c r="N143" i="69"/>
  <c r="O208" i="70"/>
  <c r="F93" i="71"/>
  <c r="M211" i="69"/>
  <c r="N211" i="70"/>
  <c r="I373" i="70"/>
  <c r="G338" i="69"/>
  <c r="E369" i="69"/>
  <c r="E291" i="69"/>
  <c r="I335" i="70"/>
  <c r="H403" i="69"/>
  <c r="N338" i="65"/>
  <c r="L325" i="71"/>
  <c r="O312" i="72"/>
  <c r="Q369" i="65"/>
  <c r="O324" i="70"/>
  <c r="F335" i="67"/>
  <c r="M338" i="67"/>
  <c r="Q338" i="67"/>
  <c r="G402" i="68"/>
  <c r="G377" i="68"/>
  <c r="C459" i="64"/>
  <c r="L380" i="64"/>
  <c r="I447" i="64"/>
  <c r="J143" i="60"/>
  <c r="H384" i="72"/>
  <c r="C291" i="70"/>
  <c r="C285" i="70" s="1"/>
  <c r="I368" i="64"/>
  <c r="I431" i="64"/>
  <c r="I344" i="64"/>
  <c r="F335" i="65"/>
  <c r="P310" i="66"/>
  <c r="P331" i="66"/>
  <c r="P324" i="67"/>
  <c r="O335" i="67"/>
  <c r="G501" i="68"/>
  <c r="I509" i="68"/>
  <c r="D342" i="69"/>
  <c r="P400" i="70"/>
  <c r="E285" i="70"/>
  <c r="E323" i="70" s="1"/>
  <c r="I376" i="70"/>
  <c r="P413" i="68"/>
  <c r="J420" i="68"/>
  <c r="O388" i="70"/>
  <c r="O331" i="70"/>
  <c r="J325" i="72"/>
  <c r="O403" i="67"/>
  <c r="M400" i="69"/>
  <c r="D143" i="60"/>
  <c r="D386" i="71"/>
  <c r="J161" i="60"/>
  <c r="N285" i="67"/>
  <c r="D358" i="71"/>
  <c r="M304" i="65"/>
  <c r="I304" i="66"/>
  <c r="D324" i="69"/>
  <c r="D304" i="69"/>
  <c r="G380" i="64"/>
  <c r="D403" i="65"/>
  <c r="N342" i="70"/>
  <c r="H403" i="70"/>
  <c r="Q386" i="71"/>
  <c r="J237" i="68"/>
  <c r="J112" i="68"/>
  <c r="J161" i="68"/>
  <c r="O108" i="67"/>
  <c r="O146" i="67" s="1"/>
  <c r="O147" i="67"/>
  <c r="M105" i="67"/>
  <c r="M144" i="67"/>
  <c r="D142" i="67"/>
  <c r="F101" i="67"/>
  <c r="F99" i="67" s="1"/>
  <c r="F178" i="67"/>
  <c r="F140" i="67"/>
  <c r="L97" i="67"/>
  <c r="L135" i="67" s="1"/>
  <c r="L136" i="67"/>
  <c r="G148" i="66"/>
  <c r="M183" i="66"/>
  <c r="O180" i="66"/>
  <c r="Q101" i="66"/>
  <c r="O97" i="66"/>
  <c r="O135" i="66" s="1"/>
  <c r="O174" i="66"/>
  <c r="N134" i="65"/>
  <c r="P208" i="64"/>
  <c r="C207" i="64"/>
  <c r="I204" i="64"/>
  <c r="I162" i="64"/>
  <c r="K159" i="64"/>
  <c r="Q114" i="64"/>
  <c r="Q199" i="64"/>
  <c r="Q157" i="64"/>
  <c r="D197" i="64"/>
  <c r="D155" i="64"/>
  <c r="Q192" i="64"/>
  <c r="B121" i="64"/>
  <c r="B206" i="64"/>
  <c r="B164" i="64"/>
  <c r="I143" i="66"/>
  <c r="I200" i="66"/>
  <c r="O235" i="64"/>
  <c r="M211" i="65"/>
  <c r="I322" i="72"/>
  <c r="I376" i="72"/>
  <c r="Q135" i="68"/>
  <c r="P130" i="49"/>
  <c r="P124" i="45"/>
  <c r="B152" i="71"/>
  <c r="B206" i="71" s="1"/>
  <c r="O215" i="65"/>
  <c r="J215" i="66"/>
  <c r="Q150" i="67"/>
  <c r="J204" i="71"/>
  <c r="P216" i="64"/>
  <c r="P153" i="64"/>
  <c r="P116" i="72"/>
  <c r="P111" i="72" s="1"/>
  <c r="P129" i="72" s="1"/>
  <c r="P136" i="72"/>
  <c r="C112" i="67"/>
  <c r="D112" i="67"/>
  <c r="L148" i="49"/>
  <c r="L143" i="45"/>
  <c r="N208" i="71"/>
  <c r="E376" i="66"/>
  <c r="B259" i="68"/>
  <c r="J172" i="71"/>
  <c r="J98" i="71"/>
  <c r="J170" i="71" s="1"/>
  <c r="B219" i="64"/>
  <c r="B132" i="64"/>
  <c r="G139" i="67"/>
  <c r="D235" i="64"/>
  <c r="D211" i="67"/>
  <c r="O68" i="50"/>
  <c r="D81" i="47"/>
  <c r="D189" i="68"/>
  <c r="D87" i="50"/>
  <c r="D135" i="69"/>
  <c r="M124" i="45"/>
  <c r="M130" i="49"/>
  <c r="K211" i="67"/>
  <c r="C259" i="68"/>
  <c r="M175" i="69"/>
  <c r="E208" i="69"/>
  <c r="Q237" i="68"/>
  <c r="D194" i="72"/>
  <c r="D140" i="72"/>
  <c r="B222" i="66"/>
  <c r="K150" i="67"/>
  <c r="C222" i="67"/>
  <c r="Q211" i="70"/>
  <c r="J140" i="72"/>
  <c r="Q203" i="65"/>
  <c r="J146" i="69"/>
  <c r="F143" i="70"/>
  <c r="F111" i="71"/>
  <c r="F132" i="71"/>
  <c r="G136" i="72"/>
  <c r="Q208" i="72"/>
  <c r="E354" i="72"/>
  <c r="E280" i="72"/>
  <c r="I414" i="65"/>
  <c r="G417" i="64"/>
  <c r="I367" i="70"/>
  <c r="P285" i="70"/>
  <c r="N324" i="66"/>
  <c r="L407" i="66"/>
  <c r="K505" i="68"/>
  <c r="O369" i="65"/>
  <c r="O291" i="65"/>
  <c r="O285" i="65" s="1"/>
  <c r="O383" i="68"/>
  <c r="O81" i="55"/>
  <c r="K324" i="69"/>
  <c r="K428" i="64"/>
  <c r="E338" i="66"/>
  <c r="L383" i="68"/>
  <c r="L81" i="55"/>
  <c r="F331" i="69"/>
  <c r="F388" i="69"/>
  <c r="L388" i="69"/>
  <c r="L331" i="69"/>
  <c r="Q318" i="71"/>
  <c r="Q372" i="71"/>
  <c r="C342" i="65"/>
  <c r="F97" i="66"/>
  <c r="F135" i="66" s="1"/>
  <c r="F136" i="66"/>
  <c r="I134" i="65"/>
  <c r="H94" i="65"/>
  <c r="H132" i="65" s="1"/>
  <c r="H133" i="65"/>
  <c r="C208" i="64"/>
  <c r="C166" i="64"/>
  <c r="F207" i="64"/>
  <c r="F165" i="64"/>
  <c r="E121" i="64"/>
  <c r="E163" i="64" s="1"/>
  <c r="O118" i="64"/>
  <c r="N201" i="64"/>
  <c r="N159" i="64"/>
  <c r="I200" i="64"/>
  <c r="I158" i="64"/>
  <c r="H114" i="64"/>
  <c r="H157" i="64"/>
  <c r="G197" i="64"/>
  <c r="G155" i="64"/>
  <c r="Q109" i="64"/>
  <c r="Q151" i="64" s="1"/>
  <c r="H192" i="64"/>
  <c r="C106" i="64"/>
  <c r="I30" i="49"/>
  <c r="I24" i="45"/>
  <c r="Q338" i="70"/>
  <c r="M410" i="64"/>
  <c r="M323" i="64"/>
  <c r="P331" i="70"/>
  <c r="P388" i="70"/>
  <c r="N403" i="70"/>
  <c r="G392" i="65"/>
  <c r="G335" i="65"/>
  <c r="F384" i="72"/>
  <c r="J322" i="72"/>
  <c r="J130" i="72"/>
  <c r="L93" i="69"/>
  <c r="N9" i="49"/>
  <c r="N3" i="45"/>
  <c r="G146" i="67"/>
  <c r="J196" i="70"/>
  <c r="J139" i="70"/>
  <c r="J118" i="70"/>
  <c r="J194" i="70" s="1"/>
  <c r="O211" i="65"/>
  <c r="O222" i="65"/>
  <c r="B43" i="45"/>
  <c r="B49" i="49"/>
  <c r="K274" i="68"/>
  <c r="P9" i="50"/>
  <c r="H211" i="66"/>
  <c r="P202" i="72"/>
  <c r="D376" i="71"/>
  <c r="D322" i="71"/>
  <c r="O342" i="69"/>
  <c r="E417" i="68"/>
  <c r="D344" i="64"/>
  <c r="D368" i="64"/>
  <c r="L344" i="64"/>
  <c r="L431" i="64"/>
  <c r="L368" i="64"/>
  <c r="C403" i="66"/>
  <c r="Q403" i="70"/>
  <c r="J338" i="67"/>
  <c r="D331" i="70"/>
  <c r="D388" i="70"/>
  <c r="N414" i="65"/>
  <c r="P400" i="69"/>
  <c r="Q376" i="67"/>
  <c r="O81" i="54"/>
  <c r="O359" i="68"/>
  <c r="O331" i="67"/>
  <c r="O310" i="67"/>
  <c r="O304" i="67" s="1"/>
  <c r="O323" i="67" s="1"/>
  <c r="D372" i="71"/>
  <c r="D318" i="71"/>
  <c r="P407" i="67"/>
  <c r="D481" i="68"/>
  <c r="D409" i="68"/>
  <c r="Q414" i="66"/>
  <c r="P403" i="67"/>
  <c r="M329" i="71"/>
  <c r="B237" i="68"/>
  <c r="G97" i="67"/>
  <c r="G135" i="67" s="1"/>
  <c r="Q134" i="66"/>
  <c r="L94" i="66"/>
  <c r="L132" i="66" s="1"/>
  <c r="L133" i="66"/>
  <c r="B183" i="65"/>
  <c r="B145" i="65"/>
  <c r="J186" i="65"/>
  <c r="J148" i="65"/>
  <c r="Q108" i="65"/>
  <c r="Q184" i="65" s="1"/>
  <c r="I108" i="65"/>
  <c r="I184" i="65" s="1"/>
  <c r="H183" i="65"/>
  <c r="H145" i="65"/>
  <c r="G105" i="65"/>
  <c r="G182" i="65"/>
  <c r="G144" i="65"/>
  <c r="P101" i="65"/>
  <c r="D178" i="65"/>
  <c r="D101" i="65"/>
  <c r="D140" i="65"/>
  <c r="M172" i="65"/>
  <c r="M134" i="65"/>
  <c r="P94" i="65"/>
  <c r="P132" i="65" s="1"/>
  <c r="P133" i="65"/>
  <c r="K208" i="64"/>
  <c r="K166" i="64"/>
  <c r="J165" i="64"/>
  <c r="I121" i="64"/>
  <c r="I163" i="64" s="1"/>
  <c r="K118" i="64"/>
  <c r="K202" i="64" s="1"/>
  <c r="J201" i="64"/>
  <c r="J159" i="64"/>
  <c r="M200" i="64"/>
  <c r="M158" i="64"/>
  <c r="L114" i="64"/>
  <c r="L157" i="64"/>
  <c r="K155" i="64"/>
  <c r="J196" i="64"/>
  <c r="J154" i="64"/>
  <c r="M109" i="64"/>
  <c r="M151" i="64" s="1"/>
  <c r="D192" i="64"/>
  <c r="G106" i="64"/>
  <c r="B150" i="64"/>
  <c r="P112" i="65"/>
  <c r="N259" i="68"/>
  <c r="M468" i="68"/>
  <c r="N335" i="67"/>
  <c r="I425" i="68"/>
  <c r="P329" i="72"/>
  <c r="K327" i="66"/>
  <c r="C403" i="69"/>
  <c r="D400" i="70"/>
  <c r="O386" i="71"/>
  <c r="G143" i="44"/>
  <c r="G148" i="48"/>
  <c r="M132" i="69"/>
  <c r="M112" i="69"/>
  <c r="I240" i="64"/>
  <c r="Q124" i="50"/>
  <c r="P135" i="68"/>
  <c r="N223" i="64"/>
  <c r="J112" i="66"/>
  <c r="F111" i="49"/>
  <c r="L111" i="71"/>
  <c r="L129" i="71" s="1"/>
  <c r="L130" i="71"/>
  <c r="Q140" i="72"/>
  <c r="Q194" i="72"/>
  <c r="I312" i="71"/>
  <c r="P202" i="71"/>
  <c r="H143" i="50"/>
  <c r="Q285" i="67"/>
  <c r="I358" i="72"/>
  <c r="K324" i="66"/>
  <c r="K304" i="66"/>
  <c r="M403" i="67"/>
  <c r="H317" i="64"/>
  <c r="P360" i="64"/>
  <c r="H335" i="69"/>
  <c r="H392" i="69"/>
  <c r="H329" i="70"/>
  <c r="M384" i="72"/>
  <c r="M386" i="72"/>
  <c r="O447" i="64"/>
  <c r="M124" i="60"/>
  <c r="L304" i="69"/>
  <c r="L324" i="69"/>
  <c r="D324" i="70"/>
  <c r="D304" i="70"/>
  <c r="D323" i="70" s="1"/>
  <c r="M376" i="71"/>
  <c r="M322" i="71"/>
  <c r="I342" i="65"/>
  <c r="P414" i="65"/>
  <c r="K329" i="72"/>
  <c r="N143" i="44"/>
  <c r="N148" i="48"/>
  <c r="Q181" i="70"/>
  <c r="E132" i="71"/>
  <c r="M143" i="72"/>
  <c r="O204" i="72"/>
  <c r="M143" i="45"/>
  <c r="M148" i="49"/>
  <c r="Q373" i="69"/>
  <c r="M417" i="68"/>
  <c r="M465" i="68"/>
  <c r="L400" i="70"/>
  <c r="G322" i="72"/>
  <c r="N384" i="72"/>
  <c r="M331" i="65"/>
  <c r="B30" i="44"/>
  <c r="D87" i="44"/>
  <c r="M87" i="44"/>
  <c r="P87" i="44"/>
  <c r="O49" i="44"/>
  <c r="J87" i="44"/>
  <c r="B87" i="44"/>
  <c r="E87" i="44"/>
  <c r="I87" i="44"/>
  <c r="L87" i="44"/>
  <c r="G87" i="44"/>
  <c r="C87" i="44"/>
  <c r="N87" i="44"/>
  <c r="Q87" i="44"/>
  <c r="F87" i="44"/>
  <c r="C68" i="44"/>
  <c r="E68" i="44"/>
  <c r="K87" i="44"/>
  <c r="O87" i="44"/>
  <c r="K68" i="44"/>
  <c r="K68" i="48" s="1"/>
  <c r="J68" i="44"/>
  <c r="J68" i="48" s="1"/>
  <c r="G68" i="44"/>
  <c r="M49" i="44"/>
  <c r="L49" i="44"/>
  <c r="N49" i="44"/>
  <c r="I68" i="44"/>
  <c r="L68" i="44"/>
  <c r="O68" i="44"/>
  <c r="G49" i="44"/>
  <c r="F49" i="44"/>
  <c r="Q68" i="44"/>
  <c r="J62" i="44"/>
  <c r="B49" i="44"/>
  <c r="E49" i="44"/>
  <c r="K30" i="44"/>
  <c r="Q49" i="44"/>
  <c r="M68" i="44"/>
  <c r="J49" i="44"/>
  <c r="P68" i="44"/>
  <c r="I49" i="44"/>
  <c r="D68" i="44"/>
  <c r="C49" i="44"/>
  <c r="N68" i="44"/>
  <c r="K49" i="44"/>
  <c r="H68" i="44"/>
  <c r="D30" i="44"/>
  <c r="F68" i="44"/>
  <c r="C30" i="44"/>
  <c r="D49" i="44"/>
  <c r="P49" i="44"/>
  <c r="L30" i="44"/>
  <c r="H49" i="44"/>
  <c r="B68" i="44"/>
  <c r="E30" i="44"/>
  <c r="G30" i="44"/>
  <c r="M30" i="44"/>
  <c r="O30" i="44"/>
  <c r="Q30" i="44"/>
  <c r="I30" i="44"/>
  <c r="P30" i="44"/>
  <c r="H30" i="44"/>
  <c r="J30" i="44"/>
  <c r="N30" i="44"/>
  <c r="H9" i="44"/>
  <c r="F30" i="44"/>
  <c r="P9" i="44"/>
  <c r="E9" i="44"/>
  <c r="Q9" i="44"/>
  <c r="L9" i="44"/>
  <c r="D3" i="44"/>
  <c r="M9" i="44"/>
  <c r="B9" i="44"/>
  <c r="B9" i="48" s="1"/>
  <c r="N3" i="44"/>
  <c r="C9" i="44"/>
  <c r="O9" i="44"/>
  <c r="K9" i="44"/>
  <c r="G9" i="44"/>
  <c r="I3" i="44"/>
  <c r="I17" i="20"/>
  <c r="Q17" i="20"/>
  <c r="I5" i="39"/>
  <c r="Q8" i="39"/>
  <c r="F10" i="39"/>
  <c r="K11" i="39"/>
  <c r="O11" i="39"/>
  <c r="D12" i="39"/>
  <c r="L12" i="39"/>
  <c r="E15" i="39"/>
  <c r="I15" i="39"/>
  <c r="M15" i="39"/>
  <c r="Q15" i="39"/>
  <c r="K20" i="39"/>
  <c r="O20" i="39"/>
  <c r="E22" i="39"/>
  <c r="I22" i="39"/>
  <c r="M22" i="39"/>
  <c r="Q22" i="39"/>
  <c r="L10" i="39"/>
  <c r="P10" i="39"/>
  <c r="E11" i="39"/>
  <c r="M11" i="39"/>
  <c r="F12" i="39"/>
  <c r="K15" i="39"/>
  <c r="O15" i="39"/>
  <c r="D16" i="39"/>
  <c r="L16" i="39"/>
  <c r="E20" i="39"/>
  <c r="F21" i="39"/>
  <c r="K22" i="39"/>
  <c r="O22" i="39"/>
  <c r="M29" i="39"/>
  <c r="Q29" i="39"/>
  <c r="F31" i="39"/>
  <c r="J31" i="39"/>
  <c r="N31" i="39"/>
  <c r="D35" i="39"/>
  <c r="L35" i="39"/>
  <c r="P35" i="39"/>
  <c r="M36" i="39"/>
  <c r="D31" i="39"/>
  <c r="H31" i="39"/>
  <c r="E32" i="39"/>
  <c r="G36" i="39"/>
  <c r="K36" i="39"/>
  <c r="O36" i="39"/>
  <c r="H40" i="39"/>
  <c r="L40" i="39"/>
  <c r="I41" i="39"/>
  <c r="K48" i="39"/>
  <c r="D50" i="39"/>
  <c r="E51" i="39"/>
  <c r="I51" i="39"/>
  <c r="M51" i="39"/>
  <c r="K55" i="39"/>
  <c r="D59" i="39"/>
  <c r="H59" i="39"/>
  <c r="L59" i="39"/>
  <c r="E60" i="39"/>
  <c r="I60" i="39"/>
  <c r="M60" i="39"/>
  <c r="E70" i="39"/>
  <c r="I70" i="39"/>
  <c r="M70" i="39"/>
  <c r="N73" i="39"/>
  <c r="D78" i="39"/>
  <c r="L78" i="39"/>
  <c r="P78" i="39"/>
  <c r="I79" i="39"/>
  <c r="F83" i="39"/>
  <c r="Q97" i="39"/>
  <c r="N101" i="39"/>
  <c r="G102" i="39"/>
  <c r="K102" i="39"/>
  <c r="H103" i="39"/>
  <c r="I107" i="39"/>
  <c r="F110" i="39"/>
  <c r="N110" i="39"/>
  <c r="G112" i="39"/>
  <c r="O112" i="39"/>
  <c r="I116" i="39"/>
  <c r="M116" i="39"/>
  <c r="N117" i="39"/>
  <c r="K121" i="39"/>
  <c r="D122" i="39"/>
  <c r="M126" i="39"/>
  <c r="L132" i="39"/>
  <c r="E135" i="39"/>
  <c r="I135" i="39"/>
  <c r="M135" i="39"/>
  <c r="J136" i="39"/>
  <c r="K140" i="39"/>
  <c r="O140" i="39"/>
  <c r="D141" i="39"/>
  <c r="H141" i="39"/>
  <c r="P141" i="39"/>
  <c r="G13" i="39"/>
  <c r="O13" i="39"/>
  <c r="I13" i="42"/>
  <c r="I13" i="39"/>
  <c r="Q13" i="42"/>
  <c r="Q13" i="39"/>
  <c r="G14" i="42"/>
  <c r="G14" i="39"/>
  <c r="O14" i="42"/>
  <c r="O14" i="39"/>
  <c r="I33" i="42"/>
  <c r="I33" i="39"/>
  <c r="Q33" i="42"/>
  <c r="Q33" i="39"/>
  <c r="G34" i="42"/>
  <c r="G34" i="39"/>
  <c r="K34" i="42"/>
  <c r="K34" i="39"/>
  <c r="O34" i="42"/>
  <c r="O34" i="39"/>
  <c r="G53" i="42"/>
  <c r="G53" i="39"/>
  <c r="O53" i="42"/>
  <c r="O53" i="39"/>
  <c r="E71" i="42"/>
  <c r="E71" i="39"/>
  <c r="I71" i="42"/>
  <c r="I71" i="39"/>
  <c r="M71" i="42"/>
  <c r="M71" i="39"/>
  <c r="Q71" i="42"/>
  <c r="Q71" i="39"/>
  <c r="K72" i="42"/>
  <c r="K72" i="39"/>
  <c r="G91" i="42"/>
  <c r="G91" i="39"/>
  <c r="O91" i="42"/>
  <c r="O91" i="39"/>
  <c r="E94" i="42"/>
  <c r="E94" i="39"/>
  <c r="Q94" i="42"/>
  <c r="Q94" i="39"/>
  <c r="K95" i="42"/>
  <c r="K95" i="39"/>
  <c r="E114" i="42"/>
  <c r="E114" i="39"/>
  <c r="M114" i="42"/>
  <c r="M114" i="39"/>
  <c r="G115" i="42"/>
  <c r="G115" i="39"/>
  <c r="K115" i="42"/>
  <c r="K115" i="39"/>
  <c r="O115" i="42"/>
  <c r="O115" i="39"/>
  <c r="I133" i="42"/>
  <c r="I133" i="39"/>
  <c r="Q133" i="42"/>
  <c r="Q133" i="39"/>
  <c r="I169" i="42"/>
  <c r="I169" i="39"/>
  <c r="I86" i="39"/>
  <c r="M86" i="39"/>
  <c r="Q86" i="39"/>
  <c r="N88" i="39"/>
  <c r="G89" i="39"/>
  <c r="O89" i="39"/>
  <c r="H92" i="39"/>
  <c r="I14" i="42"/>
  <c r="I14" i="39"/>
  <c r="Q14" i="42"/>
  <c r="Q14" i="39"/>
  <c r="K33" i="42"/>
  <c r="K33" i="39"/>
  <c r="I34" i="42"/>
  <c r="I34" i="39"/>
  <c r="Q34" i="42"/>
  <c r="Q34" i="39"/>
  <c r="G52" i="42"/>
  <c r="G52" i="39"/>
  <c r="K52" i="42"/>
  <c r="K52" i="39"/>
  <c r="O52" i="42"/>
  <c r="O52" i="39"/>
  <c r="I53" i="42"/>
  <c r="I53" i="39"/>
  <c r="Q53" i="42"/>
  <c r="Q53" i="39"/>
  <c r="M72" i="42"/>
  <c r="M72" i="39"/>
  <c r="Q72" i="42"/>
  <c r="Q72" i="39"/>
  <c r="G90" i="42"/>
  <c r="G90" i="39"/>
  <c r="K90" i="42"/>
  <c r="K90" i="39"/>
  <c r="O90" i="42"/>
  <c r="O90" i="39"/>
  <c r="I91" i="42"/>
  <c r="I91" i="39"/>
  <c r="Q91" i="42"/>
  <c r="Q91" i="39"/>
  <c r="K94" i="42"/>
  <c r="K94" i="39"/>
  <c r="O94" i="42"/>
  <c r="O94" i="39"/>
  <c r="G114" i="42"/>
  <c r="G114" i="39"/>
  <c r="O114" i="42"/>
  <c r="O114" i="39"/>
  <c r="G133" i="42"/>
  <c r="G133" i="39"/>
  <c r="O133" i="42"/>
  <c r="O133" i="39"/>
  <c r="E134" i="42"/>
  <c r="E134" i="39"/>
  <c r="I134" i="42"/>
  <c r="I134" i="39"/>
  <c r="M134" i="42"/>
  <c r="M134" i="39"/>
  <c r="Q134" i="42"/>
  <c r="Q134" i="39"/>
  <c r="G151" i="42"/>
  <c r="G151" i="39"/>
  <c r="O151" i="42"/>
  <c r="O151" i="39"/>
  <c r="E152" i="42"/>
  <c r="E152" i="39"/>
  <c r="I152" i="42"/>
  <c r="I152" i="39"/>
  <c r="M152" i="42"/>
  <c r="M152" i="39"/>
  <c r="Q152" i="42"/>
  <c r="Q152" i="39"/>
  <c r="K169" i="42"/>
  <c r="K169" i="39"/>
  <c r="E170" i="42"/>
  <c r="E170" i="39"/>
  <c r="I170" i="42"/>
  <c r="I170" i="39"/>
  <c r="M170" i="42"/>
  <c r="M170" i="39"/>
  <c r="Q170" i="42"/>
  <c r="Q170" i="39"/>
  <c r="F147" i="39"/>
  <c r="J147" i="39"/>
  <c r="N147" i="39"/>
  <c r="K149" i="39"/>
  <c r="P150" i="39"/>
  <c r="E153" i="39"/>
  <c r="M153" i="39"/>
  <c r="F154" i="39"/>
  <c r="D159" i="39"/>
  <c r="F165" i="39"/>
  <c r="G167" i="39"/>
  <c r="D168" i="39"/>
  <c r="E171" i="39"/>
  <c r="M171" i="39"/>
  <c r="F172" i="39"/>
  <c r="O176" i="39"/>
  <c r="D177" i="39"/>
  <c r="L177" i="39"/>
  <c r="C59" i="39"/>
  <c r="C8" i="39"/>
  <c r="C93" i="39"/>
  <c r="L27" i="19"/>
  <c r="L27" i="20"/>
  <c r="I27" i="22"/>
  <c r="Q27" i="22"/>
  <c r="D8" i="39"/>
  <c r="H8" i="39"/>
  <c r="I10" i="39"/>
  <c r="J11" i="39"/>
  <c r="K12" i="39"/>
  <c r="L15" i="39"/>
  <c r="E16" i="39"/>
  <c r="M16" i="39"/>
  <c r="Q16" i="39"/>
  <c r="N20" i="39"/>
  <c r="O21" i="39"/>
  <c r="D22" i="39"/>
  <c r="H22" i="39"/>
  <c r="P22" i="39"/>
  <c r="E26" i="39"/>
  <c r="F29" i="39"/>
  <c r="J29" i="39"/>
  <c r="N29" i="39"/>
  <c r="L32" i="39"/>
  <c r="P32" i="39"/>
  <c r="I35" i="39"/>
  <c r="M35" i="39"/>
  <c r="Q35" i="39"/>
  <c r="J36" i="39"/>
  <c r="N36" i="39"/>
  <c r="G40" i="39"/>
  <c r="K40" i="39"/>
  <c r="L41" i="39"/>
  <c r="E48" i="39"/>
  <c r="M48" i="39"/>
  <c r="F50" i="39"/>
  <c r="J50" i="39"/>
  <c r="C51" i="39"/>
  <c r="K51" i="39"/>
  <c r="O51" i="39"/>
  <c r="E55" i="39"/>
  <c r="I55" i="39"/>
  <c r="M55" i="39"/>
  <c r="F59" i="39"/>
  <c r="J59" i="39"/>
  <c r="C103" i="39"/>
  <c r="O132" i="39"/>
  <c r="D135" i="39"/>
  <c r="P135" i="39"/>
  <c r="E136" i="39"/>
  <c r="I136" i="39"/>
  <c r="C141" i="39"/>
  <c r="O141" i="39"/>
  <c r="G150" i="39"/>
  <c r="O150" i="39"/>
  <c r="E154" i="39"/>
  <c r="I154" i="39"/>
  <c r="M154" i="39"/>
  <c r="Q154" i="39"/>
  <c r="J158" i="39"/>
  <c r="C159" i="39"/>
  <c r="G159" i="39"/>
  <c r="K159" i="39"/>
  <c r="O159" i="39"/>
  <c r="D165" i="39"/>
  <c r="H165" i="39"/>
  <c r="L165" i="39"/>
  <c r="I167" i="39"/>
  <c r="C171" i="39"/>
  <c r="C121" i="39"/>
  <c r="G60" i="39"/>
  <c r="K60" i="39"/>
  <c r="P64" i="39"/>
  <c r="I67" i="39"/>
  <c r="F69" i="39"/>
  <c r="K70" i="39"/>
  <c r="O70" i="39"/>
  <c r="L73" i="39"/>
  <c r="E74" i="39"/>
  <c r="M74" i="39"/>
  <c r="C79" i="39"/>
  <c r="K79" i="39"/>
  <c r="O79" i="39"/>
  <c r="D86" i="39"/>
  <c r="P86" i="39"/>
  <c r="M88" i="39"/>
  <c r="G92" i="39"/>
  <c r="K92" i="39"/>
  <c r="H93" i="39"/>
  <c r="P93" i="39"/>
  <c r="Q96" i="39"/>
  <c r="F97" i="39"/>
  <c r="J97" i="39"/>
  <c r="C101" i="39"/>
  <c r="G101" i="39"/>
  <c r="K101" i="39"/>
  <c r="H102" i="39"/>
  <c r="P102" i="39"/>
  <c r="I103" i="39"/>
  <c r="Q103" i="39"/>
  <c r="K110" i="39"/>
  <c r="O110" i="39"/>
  <c r="D112" i="39"/>
  <c r="P112" i="39"/>
  <c r="E113" i="39"/>
  <c r="Q113" i="39"/>
  <c r="C117" i="39"/>
  <c r="D121" i="39"/>
  <c r="L121" i="39"/>
  <c r="M122" i="39"/>
  <c r="N126" i="39"/>
  <c r="G129" i="39"/>
  <c r="O129" i="39"/>
  <c r="L131" i="39"/>
  <c r="E132" i="39"/>
  <c r="I132" i="39"/>
  <c r="Q132" i="39"/>
  <c r="K136" i="39"/>
  <c r="D140" i="39"/>
  <c r="H140" i="39"/>
  <c r="M141" i="39"/>
  <c r="F145" i="39"/>
  <c r="D149" i="39"/>
  <c r="H149" i="39"/>
  <c r="Q150" i="39"/>
  <c r="J153" i="39"/>
  <c r="G154" i="39"/>
  <c r="K154" i="39"/>
  <c r="O154" i="39"/>
  <c r="D158" i="39"/>
  <c r="L158" i="39"/>
  <c r="E159" i="39"/>
  <c r="M159" i="39"/>
  <c r="Q159" i="39"/>
  <c r="J163" i="39"/>
  <c r="P92" i="39"/>
  <c r="M93" i="39"/>
  <c r="F96" i="39"/>
  <c r="N96" i="39"/>
  <c r="C97" i="39"/>
  <c r="K97" i="39"/>
  <c r="D101" i="39"/>
  <c r="H101" i="39"/>
  <c r="M102" i="39"/>
  <c r="F103" i="39"/>
  <c r="G107" i="39"/>
  <c r="D110" i="39"/>
  <c r="Q112" i="39"/>
  <c r="F113" i="39"/>
  <c r="O116" i="39"/>
  <c r="P117" i="39"/>
  <c r="M121" i="39"/>
  <c r="N122" i="39"/>
  <c r="O126" i="39"/>
  <c r="M131" i="39"/>
  <c r="F132" i="39"/>
  <c r="J132" i="39"/>
  <c r="C135" i="39"/>
  <c r="K135" i="39"/>
  <c r="O135" i="39"/>
  <c r="D136" i="39"/>
  <c r="L136" i="39"/>
  <c r="P136" i="39"/>
  <c r="N141" i="39"/>
  <c r="P147" i="39"/>
  <c r="E149" i="39"/>
  <c r="I149" i="39"/>
  <c r="M149" i="39"/>
  <c r="Q149" i="39"/>
  <c r="J150" i="39"/>
  <c r="N150" i="39"/>
  <c r="C153" i="39"/>
  <c r="K153" i="39"/>
  <c r="D154" i="39"/>
  <c r="H154" i="39"/>
  <c r="E158" i="39"/>
  <c r="I158" i="39"/>
  <c r="M158" i="39"/>
  <c r="F159" i="39"/>
  <c r="C165" i="39"/>
  <c r="G165" i="39"/>
  <c r="H167" i="39"/>
  <c r="I168" i="39"/>
  <c r="Q168" i="39"/>
  <c r="N171" i="39"/>
  <c r="D13" i="39"/>
  <c r="D13" i="42"/>
  <c r="L13" i="39"/>
  <c r="L13" i="42"/>
  <c r="P13" i="39"/>
  <c r="P13" i="42"/>
  <c r="F14" i="39"/>
  <c r="F14" i="42"/>
  <c r="J14" i="39"/>
  <c r="J14" i="42"/>
  <c r="N14" i="39"/>
  <c r="N14" i="42"/>
  <c r="D34" i="39"/>
  <c r="D34" i="42"/>
  <c r="L34" i="39"/>
  <c r="L34" i="42"/>
  <c r="P34" i="39"/>
  <c r="P34" i="42"/>
  <c r="F52" i="39"/>
  <c r="F52" i="42"/>
  <c r="N52" i="39"/>
  <c r="N52" i="42"/>
  <c r="H53" i="39"/>
  <c r="H53" i="42"/>
  <c r="P53" i="39"/>
  <c r="P53" i="42"/>
  <c r="L72" i="39"/>
  <c r="L72" i="42"/>
  <c r="D90" i="39"/>
  <c r="D90" i="42"/>
  <c r="F168" i="39"/>
  <c r="J168" i="39"/>
  <c r="N168" i="39"/>
  <c r="G171" i="39"/>
  <c r="H172" i="39"/>
  <c r="L172" i="39"/>
  <c r="P172" i="39"/>
  <c r="I176" i="39"/>
  <c r="M176" i="39"/>
  <c r="J177" i="39"/>
  <c r="N177" i="39"/>
  <c r="J176" i="39"/>
  <c r="N176" i="39"/>
  <c r="O177" i="39"/>
  <c r="F13" i="39"/>
  <c r="F13" i="42"/>
  <c r="H14" i="39"/>
  <c r="H14" i="42"/>
  <c r="D33" i="39"/>
  <c r="D33" i="42"/>
  <c r="H33" i="39"/>
  <c r="H33" i="42"/>
  <c r="L33" i="39"/>
  <c r="L33" i="42"/>
  <c r="P33" i="39"/>
  <c r="P33" i="42"/>
  <c r="F53" i="39"/>
  <c r="F53" i="42"/>
  <c r="J53" i="39"/>
  <c r="J53" i="42"/>
  <c r="N53" i="39"/>
  <c r="N53" i="42"/>
  <c r="D71" i="39"/>
  <c r="D71" i="42"/>
  <c r="H71" i="39"/>
  <c r="H71" i="42"/>
  <c r="L71" i="39"/>
  <c r="L71" i="42"/>
  <c r="P71" i="39"/>
  <c r="P71" i="42"/>
  <c r="F72" i="39"/>
  <c r="F72" i="42"/>
  <c r="J72" i="39"/>
  <c r="J72" i="42"/>
  <c r="N72" i="39"/>
  <c r="N72" i="42"/>
  <c r="L90" i="39"/>
  <c r="L90" i="42"/>
  <c r="P90" i="39"/>
  <c r="P90" i="42"/>
  <c r="F91" i="39"/>
  <c r="F91" i="42"/>
  <c r="J91" i="39"/>
  <c r="J91" i="42"/>
  <c r="N91" i="39"/>
  <c r="N91" i="42"/>
  <c r="D94" i="39"/>
  <c r="D94" i="42"/>
  <c r="F114" i="39"/>
  <c r="F114" i="42"/>
  <c r="N114" i="39"/>
  <c r="N114" i="42"/>
  <c r="P115" i="39"/>
  <c r="P115" i="42"/>
  <c r="F133" i="39"/>
  <c r="F133" i="42"/>
  <c r="N133" i="39"/>
  <c r="N133" i="42"/>
  <c r="H134" i="39"/>
  <c r="H134" i="42"/>
  <c r="L134" i="39"/>
  <c r="L134" i="42"/>
  <c r="P134" i="39"/>
  <c r="P134" i="42"/>
  <c r="F151" i="39"/>
  <c r="F151" i="42"/>
  <c r="N151" i="39"/>
  <c r="N151" i="42"/>
  <c r="P152" i="39"/>
  <c r="P152" i="42"/>
  <c r="F169" i="39"/>
  <c r="F169" i="42"/>
  <c r="J169" i="39"/>
  <c r="J169" i="42"/>
  <c r="N169" i="39"/>
  <c r="N169" i="42"/>
  <c r="H170" i="39"/>
  <c r="H170" i="42"/>
  <c r="L170" i="39"/>
  <c r="L170" i="42"/>
  <c r="P170" i="39"/>
  <c r="P170" i="42"/>
  <c r="J90" i="39"/>
  <c r="J90" i="42"/>
  <c r="N90" i="39"/>
  <c r="N90" i="42"/>
  <c r="D91" i="39"/>
  <c r="D91" i="42"/>
  <c r="L91" i="39"/>
  <c r="L91" i="42"/>
  <c r="F94" i="39"/>
  <c r="F94" i="42"/>
  <c r="J94" i="39"/>
  <c r="J94" i="42"/>
  <c r="N94" i="39"/>
  <c r="N94" i="42"/>
  <c r="D95" i="39"/>
  <c r="D95" i="42"/>
  <c r="H95" i="39"/>
  <c r="H95" i="42"/>
  <c r="P95" i="39"/>
  <c r="P95" i="42"/>
  <c r="D114" i="39"/>
  <c r="D114" i="42"/>
  <c r="H114" i="39"/>
  <c r="H114" i="42"/>
  <c r="L114" i="39"/>
  <c r="L114" i="42"/>
  <c r="P114" i="39"/>
  <c r="P114" i="42"/>
  <c r="F115" i="39"/>
  <c r="F115" i="42"/>
  <c r="J115" i="39"/>
  <c r="J115" i="42"/>
  <c r="D133" i="39"/>
  <c r="D133" i="42"/>
  <c r="H133" i="39"/>
  <c r="H133" i="42"/>
  <c r="L133" i="39"/>
  <c r="L133" i="42"/>
  <c r="P133" i="39"/>
  <c r="P133" i="42"/>
  <c r="D151" i="39"/>
  <c r="D151" i="42"/>
  <c r="L151" i="39"/>
  <c r="L151" i="42"/>
  <c r="F152" i="39"/>
  <c r="F152" i="42"/>
  <c r="J152" i="39"/>
  <c r="J152" i="42"/>
  <c r="N152" i="39"/>
  <c r="N152" i="42"/>
  <c r="D169" i="39"/>
  <c r="D169" i="42"/>
  <c r="H169" i="39"/>
  <c r="H169" i="42"/>
  <c r="P169" i="39"/>
  <c r="P169" i="42"/>
  <c r="H52" i="39"/>
  <c r="L52" i="39"/>
  <c r="P52" i="39"/>
  <c r="F71" i="39"/>
  <c r="J71" i="39"/>
  <c r="N71" i="39"/>
  <c r="H94" i="39"/>
  <c r="L94" i="39"/>
  <c r="P94" i="39"/>
  <c r="L14" i="39"/>
  <c r="P14" i="39"/>
  <c r="F33" i="39"/>
  <c r="J33" i="39"/>
  <c r="N33" i="39"/>
  <c r="D14" i="39"/>
  <c r="D52" i="39"/>
  <c r="D115" i="39"/>
  <c r="M21" i="39"/>
  <c r="I59" i="39"/>
  <c r="O86" i="39"/>
  <c r="Q92" i="39"/>
  <c r="Q110" i="39"/>
  <c r="H36" i="39"/>
  <c r="Q12" i="39"/>
  <c r="I54" i="39"/>
  <c r="O102" i="39"/>
  <c r="O27" i="19"/>
  <c r="J27" i="20"/>
  <c r="D27" i="20"/>
  <c r="H27" i="20"/>
  <c r="G16" i="39"/>
  <c r="G50" i="39"/>
  <c r="K54" i="39"/>
  <c r="G86" i="39"/>
  <c r="E40" i="39"/>
  <c r="H17" i="19"/>
  <c r="J51" i="39"/>
  <c r="F55" i="39"/>
  <c r="J79" i="39"/>
  <c r="E50" i="39"/>
  <c r="H51" i="39"/>
  <c r="L60" i="39"/>
  <c r="H70" i="39"/>
  <c r="H74" i="39"/>
  <c r="P74" i="39"/>
  <c r="H79" i="39"/>
  <c r="H89" i="39"/>
  <c r="L102" i="39"/>
  <c r="H153" i="39"/>
  <c r="D171" i="39"/>
  <c r="H171" i="39"/>
  <c r="P171" i="39"/>
  <c r="K88" i="39"/>
  <c r="K96" i="39"/>
  <c r="G113" i="39"/>
  <c r="K113" i="39"/>
  <c r="O113" i="39"/>
  <c r="O147" i="39"/>
  <c r="M167" i="39"/>
  <c r="O168" i="39"/>
  <c r="N86" i="39"/>
  <c r="F89" i="39"/>
  <c r="N93" i="39"/>
  <c r="N102" i="39"/>
  <c r="F112" i="39"/>
  <c r="J131" i="39"/>
  <c r="N131" i="39"/>
  <c r="F135" i="39"/>
  <c r="N167" i="39"/>
  <c r="F102" i="39"/>
  <c r="L50" i="39"/>
  <c r="L88" i="39"/>
  <c r="P88" i="39"/>
  <c r="D96" i="39"/>
  <c r="L96" i="39"/>
  <c r="P96" i="39"/>
  <c r="P103" i="39"/>
  <c r="D117" i="39"/>
  <c r="N35" i="39"/>
  <c r="J92" i="39"/>
  <c r="N92" i="39"/>
  <c r="J122" i="39"/>
  <c r="K29" i="39"/>
  <c r="G67" i="39"/>
  <c r="G93" i="39"/>
  <c r="K93" i="39"/>
  <c r="J113" i="39"/>
  <c r="M32" i="39"/>
  <c r="E41" i="39"/>
  <c r="Q51" i="39"/>
  <c r="Q60" i="39"/>
  <c r="E86" i="39"/>
  <c r="I89" i="39"/>
  <c r="M89" i="39"/>
  <c r="Q89" i="39"/>
  <c r="E97" i="39"/>
  <c r="I97" i="39"/>
  <c r="M97" i="39"/>
  <c r="I121" i="39"/>
  <c r="F136" i="39"/>
  <c r="F141" i="39"/>
  <c r="P129" i="39"/>
  <c r="L141" i="39"/>
  <c r="H150" i="39"/>
  <c r="C129" i="39"/>
  <c r="C71" i="39"/>
  <c r="C33" i="39"/>
  <c r="C13" i="39"/>
  <c r="C169" i="39"/>
  <c r="C133" i="39"/>
  <c r="C95" i="39"/>
  <c r="C91" i="39"/>
  <c r="C53" i="39"/>
  <c r="C115" i="39"/>
  <c r="C35" i="39"/>
  <c r="C11" i="39"/>
  <c r="C151" i="39"/>
  <c r="H88" i="39"/>
  <c r="H21" i="39"/>
  <c r="F22" i="39"/>
  <c r="J22" i="39"/>
  <c r="N22" i="39"/>
  <c r="D20" i="39"/>
  <c r="H20" i="39"/>
  <c r="L20" i="39"/>
  <c r="P20" i="39"/>
  <c r="L22" i="39"/>
  <c r="H15" i="39"/>
  <c r="J16" i="39"/>
  <c r="F8" i="39"/>
  <c r="N8" i="39"/>
  <c r="K8" i="39"/>
  <c r="M113" i="39"/>
  <c r="J101" i="39"/>
  <c r="P121" i="39"/>
  <c r="O4" i="19"/>
  <c r="Q27" i="20"/>
  <c r="G27" i="19"/>
  <c r="K27" i="19"/>
  <c r="G17" i="20"/>
  <c r="K17" i="20"/>
  <c r="J10" i="39"/>
  <c r="O4" i="22"/>
  <c r="I11" i="39"/>
  <c r="K32" i="39"/>
  <c r="J40" i="39"/>
  <c r="N40" i="39"/>
  <c r="D48" i="39"/>
  <c r="H48" i="39"/>
  <c r="L48" i="39"/>
  <c r="P48" i="39"/>
  <c r="I50" i="39"/>
  <c r="M50" i="39"/>
  <c r="Q50" i="39"/>
  <c r="F51" i="39"/>
  <c r="N51" i="39"/>
  <c r="G54" i="39"/>
  <c r="O54" i="39"/>
  <c r="D55" i="39"/>
  <c r="L55" i="39"/>
  <c r="P55" i="39"/>
  <c r="M59" i="39"/>
  <c r="Q59" i="39"/>
  <c r="J67" i="39"/>
  <c r="N67" i="39"/>
  <c r="K69" i="39"/>
  <c r="M73" i="39"/>
  <c r="Q73" i="39"/>
  <c r="J74" i="39"/>
  <c r="O78" i="39"/>
  <c r="D79" i="39"/>
  <c r="L79" i="39"/>
  <c r="E17" i="22"/>
  <c r="M17" i="22"/>
  <c r="Q93" i="39"/>
  <c r="G29" i="39"/>
  <c r="D40" i="39"/>
  <c r="P40" i="39"/>
  <c r="F48" i="39"/>
  <c r="N48" i="39"/>
  <c r="K50" i="39"/>
  <c r="O50" i="39"/>
  <c r="P51" i="39"/>
  <c r="K59" i="39"/>
  <c r="H60" i="39"/>
  <c r="P60" i="39"/>
  <c r="D67" i="39"/>
  <c r="L67" i="39"/>
  <c r="E69" i="39"/>
  <c r="I69" i="39"/>
  <c r="M69" i="39"/>
  <c r="Q69" i="39"/>
  <c r="F70" i="39"/>
  <c r="N70" i="39"/>
  <c r="G73" i="39"/>
  <c r="L74" i="39"/>
  <c r="F79" i="39"/>
  <c r="N79" i="39"/>
  <c r="L167" i="39"/>
  <c r="P176" i="39"/>
  <c r="I177" i="39"/>
  <c r="M177" i="39"/>
  <c r="Q177" i="39"/>
  <c r="H129" i="39"/>
  <c r="Q131" i="39"/>
  <c r="P158" i="39"/>
  <c r="E165" i="39"/>
  <c r="I165" i="39"/>
  <c r="M165" i="39"/>
  <c r="J167" i="39"/>
  <c r="L171" i="39"/>
  <c r="E172" i="39"/>
  <c r="I172" i="39"/>
  <c r="Q172" i="39"/>
  <c r="E102" i="39"/>
  <c r="C27" i="22"/>
  <c r="O10" i="39"/>
  <c r="I12" i="39"/>
  <c r="F15" i="39"/>
  <c r="J15" i="39"/>
  <c r="K16" i="39"/>
  <c r="O16" i="39"/>
  <c r="E21" i="39"/>
  <c r="I21" i="39"/>
  <c r="Q21" i="39"/>
  <c r="D29" i="39"/>
  <c r="L29" i="39"/>
  <c r="E31" i="39"/>
  <c r="I31" i="39"/>
  <c r="M31" i="39"/>
  <c r="Q31" i="39"/>
  <c r="F32" i="39"/>
  <c r="J32" i="39"/>
  <c r="N32" i="39"/>
  <c r="G35" i="39"/>
  <c r="D36" i="39"/>
  <c r="L36" i="39"/>
  <c r="P36" i="39"/>
  <c r="I40" i="39"/>
  <c r="M40" i="39"/>
  <c r="Q40" i="39"/>
  <c r="F41" i="39"/>
  <c r="J41" i="39"/>
  <c r="N41" i="39"/>
  <c r="G70" i="39"/>
  <c r="P73" i="39"/>
  <c r="N78" i="39"/>
  <c r="G88" i="39"/>
  <c r="O88" i="39"/>
  <c r="D89" i="39"/>
  <c r="L89" i="39"/>
  <c r="E92" i="39"/>
  <c r="O96" i="39"/>
  <c r="H97" i="39"/>
  <c r="E101" i="39"/>
  <c r="I101" i="39"/>
  <c r="M101" i="39"/>
  <c r="Q101" i="39"/>
  <c r="J102" i="39"/>
  <c r="K103" i="39"/>
  <c r="H113" i="39"/>
  <c r="O17" i="20"/>
  <c r="E17" i="20"/>
  <c r="M17" i="20"/>
  <c r="G27" i="20"/>
  <c r="K27" i="20"/>
  <c r="O27" i="20"/>
  <c r="E27" i="20"/>
  <c r="I27" i="20"/>
  <c r="M27" i="20"/>
  <c r="G4" i="22"/>
  <c r="K4" i="22"/>
  <c r="G27" i="22"/>
  <c r="K27" i="22"/>
  <c r="O27" i="22"/>
  <c r="E27" i="22"/>
  <c r="M27" i="22"/>
  <c r="M54" i="39"/>
  <c r="F92" i="39"/>
  <c r="O93" i="39"/>
  <c r="K4" i="19"/>
  <c r="E4" i="19"/>
  <c r="I4" i="19"/>
  <c r="F27" i="19"/>
  <c r="J27" i="19"/>
  <c r="N27" i="19"/>
  <c r="D27" i="19"/>
  <c r="P17" i="20"/>
  <c r="D4" i="22"/>
  <c r="H4" i="22"/>
  <c r="L4" i="22"/>
  <c r="P4" i="22"/>
  <c r="F4" i="22"/>
  <c r="J4" i="22"/>
  <c r="N4" i="22"/>
  <c r="H17" i="22"/>
  <c r="P17" i="22"/>
  <c r="D27" i="22"/>
  <c r="H27" i="22"/>
  <c r="L27" i="22"/>
  <c r="P27" i="22"/>
  <c r="F11" i="39"/>
  <c r="D32" i="39"/>
  <c r="G55" i="39"/>
  <c r="Q70" i="39"/>
  <c r="K74" i="39"/>
  <c r="E88" i="39"/>
  <c r="I96" i="39"/>
  <c r="E117" i="39"/>
  <c r="Q117" i="39"/>
  <c r="N121" i="39"/>
  <c r="I129" i="39"/>
  <c r="Q129" i="39"/>
  <c r="G176" i="39"/>
  <c r="N153" i="39"/>
  <c r="O172" i="39"/>
  <c r="I141" i="39"/>
  <c r="K163" i="39"/>
  <c r="J17" i="19"/>
  <c r="N17" i="19"/>
  <c r="C17" i="20"/>
  <c r="F17" i="20"/>
  <c r="J17" i="20"/>
  <c r="N17" i="20"/>
  <c r="D17" i="20"/>
  <c r="H17" i="20"/>
  <c r="L17" i="20"/>
  <c r="C17" i="22"/>
  <c r="F17" i="22"/>
  <c r="J17" i="22"/>
  <c r="N17" i="22"/>
  <c r="D17" i="22"/>
  <c r="L17" i="22"/>
  <c r="F27" i="22"/>
  <c r="J27" i="22"/>
  <c r="N27" i="22"/>
  <c r="D4" i="19"/>
  <c r="H4" i="19"/>
  <c r="L4" i="19"/>
  <c r="P4" i="19"/>
  <c r="N4" i="19"/>
  <c r="E17" i="19"/>
  <c r="I17" i="19"/>
  <c r="Q17" i="19"/>
  <c r="K17" i="19"/>
  <c r="P27" i="20"/>
  <c r="I17" i="22"/>
  <c r="Q17" i="22"/>
  <c r="M4" i="19"/>
  <c r="Q4" i="19"/>
  <c r="G17" i="19"/>
  <c r="O17" i="19"/>
  <c r="M17" i="19"/>
  <c r="C27" i="19"/>
  <c r="D17" i="19"/>
  <c r="L17" i="19"/>
  <c r="P17" i="19"/>
  <c r="G4" i="19"/>
  <c r="H27" i="19"/>
  <c r="P27" i="19"/>
  <c r="C4" i="22"/>
  <c r="E4" i="22"/>
  <c r="I4" i="22"/>
  <c r="M4" i="22"/>
  <c r="Q4" i="22"/>
  <c r="G17" i="22"/>
  <c r="K17" i="22"/>
  <c r="O17" i="22"/>
  <c r="F4" i="19"/>
  <c r="J4" i="19"/>
  <c r="E27" i="19"/>
  <c r="I27" i="19"/>
  <c r="M27" i="19"/>
  <c r="Q27" i="19"/>
  <c r="C27" i="20"/>
  <c r="F17" i="19"/>
  <c r="C4" i="20"/>
  <c r="C4" i="19"/>
  <c r="C17" i="19"/>
  <c r="C15" i="18"/>
  <c r="B15" i="11"/>
  <c r="Q15" i="9"/>
  <c r="P15" i="9"/>
  <c r="O15" i="9"/>
  <c r="N15" i="9"/>
  <c r="M15" i="9"/>
  <c r="L15" i="9"/>
  <c r="K15" i="9"/>
  <c r="J15" i="9"/>
  <c r="I15" i="9"/>
  <c r="H15" i="9"/>
  <c r="G15" i="9"/>
  <c r="F15" i="9"/>
  <c r="E15" i="9"/>
  <c r="D15" i="9"/>
  <c r="C15" i="9"/>
  <c r="B15" i="9"/>
  <c r="L352" i="71" l="1"/>
  <c r="J386" i="69"/>
  <c r="N376" i="69"/>
  <c r="D395" i="66"/>
  <c r="M107" i="39"/>
  <c r="E143" i="50"/>
  <c r="O63" i="48"/>
  <c r="K99" i="66"/>
  <c r="K175" i="66" s="1"/>
  <c r="N492" i="68"/>
  <c r="C417" i="64"/>
  <c r="I395" i="69"/>
  <c r="O414" i="66"/>
  <c r="J7" i="67"/>
  <c r="J64" i="39"/>
  <c r="P395" i="70"/>
  <c r="P376" i="70"/>
  <c r="G208" i="71"/>
  <c r="G190" i="71"/>
  <c r="F175" i="67"/>
  <c r="P376" i="71"/>
  <c r="Q177" i="65"/>
  <c r="D215" i="71"/>
  <c r="G388" i="72"/>
  <c r="G329" i="72"/>
  <c r="L376" i="70"/>
  <c r="L395" i="70"/>
  <c r="P485" i="68"/>
  <c r="P509" i="68"/>
  <c r="C369" i="65"/>
  <c r="C388" i="65"/>
  <c r="O176" i="72"/>
  <c r="O194" i="72"/>
  <c r="J206" i="72"/>
  <c r="J179" i="72"/>
  <c r="E190" i="71"/>
  <c r="E172" i="71"/>
  <c r="N7" i="71"/>
  <c r="F206" i="71"/>
  <c r="F179" i="71"/>
  <c r="I177" i="70"/>
  <c r="I196" i="70"/>
  <c r="J222" i="69"/>
  <c r="J203" i="69"/>
  <c r="I253" i="68"/>
  <c r="I229" i="68"/>
  <c r="P274" i="68"/>
  <c r="P261" i="68"/>
  <c r="P212" i="68"/>
  <c r="M183" i="67"/>
  <c r="M182" i="67"/>
  <c r="I182" i="67"/>
  <c r="I200" i="67"/>
  <c r="I183" i="67"/>
  <c r="D194" i="67"/>
  <c r="D174" i="67"/>
  <c r="E200" i="66"/>
  <c r="E182" i="66"/>
  <c r="O215" i="66"/>
  <c r="O179" i="66"/>
  <c r="O178" i="66"/>
  <c r="K178" i="66"/>
  <c r="K196" i="66"/>
  <c r="K215" i="66"/>
  <c r="C178" i="66"/>
  <c r="C196" i="66"/>
  <c r="L7" i="66"/>
  <c r="Q182" i="65"/>
  <c r="Q183" i="65"/>
  <c r="I182" i="65"/>
  <c r="I183" i="65"/>
  <c r="E182" i="65"/>
  <c r="E200" i="65"/>
  <c r="H405" i="70"/>
  <c r="H342" i="70"/>
  <c r="C99" i="66"/>
  <c r="C175" i="66" s="1"/>
  <c r="C139" i="66"/>
  <c r="J361" i="72"/>
  <c r="J379" i="72"/>
  <c r="H200" i="64"/>
  <c r="H199" i="64"/>
  <c r="F369" i="66"/>
  <c r="F407" i="66"/>
  <c r="D216" i="68"/>
  <c r="D263" i="68"/>
  <c r="I178" i="67"/>
  <c r="I215" i="67"/>
  <c r="I179" i="67"/>
  <c r="I196" i="67"/>
  <c r="E178" i="66"/>
  <c r="E215" i="66"/>
  <c r="E196" i="66"/>
  <c r="F174" i="66"/>
  <c r="F222" i="66"/>
  <c r="Q215" i="65"/>
  <c r="Q178" i="65"/>
  <c r="Q179" i="65"/>
  <c r="N171" i="65"/>
  <c r="N172" i="65"/>
  <c r="F7" i="65"/>
  <c r="F26" i="39"/>
  <c r="J223" i="64"/>
  <c r="J204" i="64"/>
  <c r="L240" i="64"/>
  <c r="L199" i="64"/>
  <c r="L200" i="64"/>
  <c r="I215" i="64"/>
  <c r="I194" i="64"/>
  <c r="E215" i="64"/>
  <c r="E194" i="64"/>
  <c r="B200" i="66"/>
  <c r="B183" i="66"/>
  <c r="M388" i="72"/>
  <c r="M329" i="72"/>
  <c r="K388" i="71"/>
  <c r="K329" i="71"/>
  <c r="P352" i="72"/>
  <c r="P275" i="72"/>
  <c r="J293" i="71"/>
  <c r="J316" i="71"/>
  <c r="K213" i="69"/>
  <c r="K150" i="69"/>
  <c r="P388" i="71"/>
  <c r="P329" i="71"/>
  <c r="I329" i="66"/>
  <c r="I285" i="66"/>
  <c r="J111" i="72"/>
  <c r="J134" i="72"/>
  <c r="O145" i="39"/>
  <c r="F184" i="67"/>
  <c r="B182" i="66"/>
  <c r="J329" i="65"/>
  <c r="J505" i="68"/>
  <c r="J457" i="68"/>
  <c r="K172" i="72"/>
  <c r="K208" i="72"/>
  <c r="M143" i="66"/>
  <c r="M99" i="66"/>
  <c r="J7" i="66"/>
  <c r="C358" i="72"/>
  <c r="D217" i="68"/>
  <c r="C465" i="68"/>
  <c r="C455" i="68"/>
  <c r="G7" i="72"/>
  <c r="H178" i="66"/>
  <c r="H179" i="66"/>
  <c r="M7" i="66"/>
  <c r="N45" i="39"/>
  <c r="M45" i="39"/>
  <c r="M329" i="65"/>
  <c r="M285" i="65"/>
  <c r="F213" i="67"/>
  <c r="J176" i="72"/>
  <c r="J194" i="72"/>
  <c r="M7" i="71"/>
  <c r="M145" i="39"/>
  <c r="I7" i="70"/>
  <c r="E7" i="70"/>
  <c r="E126" i="39"/>
  <c r="B191" i="64"/>
  <c r="B192" i="64"/>
  <c r="E388" i="71"/>
  <c r="E329" i="71"/>
  <c r="O202" i="64"/>
  <c r="O311" i="71"/>
  <c r="D124" i="50"/>
  <c r="F213" i="66"/>
  <c r="I414" i="67"/>
  <c r="H468" i="68"/>
  <c r="I181" i="65"/>
  <c r="N395" i="69"/>
  <c r="N124" i="50"/>
  <c r="B99" i="67"/>
  <c r="C194" i="66"/>
  <c r="G63" i="48"/>
  <c r="O44" i="48"/>
  <c r="O25" i="48"/>
  <c r="M131" i="69"/>
  <c r="H198" i="64"/>
  <c r="H261" i="68"/>
  <c r="B181" i="66"/>
  <c r="Q323" i="65"/>
  <c r="P361" i="71"/>
  <c r="D414" i="66"/>
  <c r="D129" i="71"/>
  <c r="J202" i="64"/>
  <c r="Q492" i="68"/>
  <c r="J316" i="72"/>
  <c r="D4" i="48"/>
  <c r="P255" i="68"/>
  <c r="E181" i="66"/>
  <c r="D213" i="65"/>
  <c r="D206" i="71"/>
  <c r="C376" i="67"/>
  <c r="E181" i="65"/>
  <c r="M181" i="65"/>
  <c r="D63" i="48"/>
  <c r="F170" i="71"/>
  <c r="P370" i="71"/>
  <c r="D386" i="69"/>
  <c r="B81" i="50"/>
  <c r="N379" i="71"/>
  <c r="D468" i="68"/>
  <c r="D414" i="67"/>
  <c r="D459" i="64"/>
  <c r="H161" i="50"/>
  <c r="L376" i="72"/>
  <c r="L358" i="72"/>
  <c r="L352" i="72"/>
  <c r="P197" i="71"/>
  <c r="P215" i="71"/>
  <c r="F505" i="68"/>
  <c r="Q481" i="68"/>
  <c r="D170" i="72"/>
  <c r="G170" i="71"/>
  <c r="G197" i="71"/>
  <c r="C222" i="70"/>
  <c r="C203" i="70"/>
  <c r="N182" i="67"/>
  <c r="N183" i="67"/>
  <c r="E193" i="67"/>
  <c r="E194" i="67"/>
  <c r="N182" i="66"/>
  <c r="N183" i="66"/>
  <c r="J183" i="66"/>
  <c r="J182" i="66"/>
  <c r="Q199" i="65"/>
  <c r="Q180" i="65"/>
  <c r="Q204" i="64"/>
  <c r="Q203" i="64"/>
  <c r="M203" i="64"/>
  <c r="M204" i="64"/>
  <c r="F329" i="67"/>
  <c r="F329" i="69"/>
  <c r="F285" i="69"/>
  <c r="D197" i="72"/>
  <c r="D215" i="72"/>
  <c r="C182" i="66"/>
  <c r="C200" i="66"/>
  <c r="O182" i="66"/>
  <c r="M379" i="71"/>
  <c r="M361" i="71"/>
  <c r="F481" i="68"/>
  <c r="P386" i="69"/>
  <c r="F395" i="67"/>
  <c r="F376" i="67"/>
  <c r="J407" i="67"/>
  <c r="J369" i="67"/>
  <c r="N369" i="65"/>
  <c r="N407" i="65"/>
  <c r="C172" i="72"/>
  <c r="C208" i="72"/>
  <c r="C190" i="72"/>
  <c r="O190" i="71"/>
  <c r="O208" i="71"/>
  <c r="H222" i="69"/>
  <c r="H175" i="69"/>
  <c r="F220" i="68"/>
  <c r="F267" i="68"/>
  <c r="F243" i="68"/>
  <c r="I163" i="39"/>
  <c r="J172" i="66"/>
  <c r="J170" i="66" s="1"/>
  <c r="J171" i="66"/>
  <c r="L386" i="70"/>
  <c r="D414" i="65"/>
  <c r="B215" i="66"/>
  <c r="B179" i="66"/>
  <c r="O213" i="70"/>
  <c r="O150" i="70"/>
  <c r="O457" i="68"/>
  <c r="O481" i="68"/>
  <c r="O505" i="68"/>
  <c r="O388" i="66"/>
  <c r="O369" i="66"/>
  <c r="G438" i="64"/>
  <c r="G459" i="64"/>
  <c r="C407" i="66"/>
  <c r="C369" i="66"/>
  <c r="C388" i="66"/>
  <c r="L208" i="72"/>
  <c r="L172" i="72"/>
  <c r="I206" i="72"/>
  <c r="I201" i="72" s="1"/>
  <c r="I215" i="72"/>
  <c r="I170" i="72"/>
  <c r="I188" i="72"/>
  <c r="E203" i="69"/>
  <c r="E194" i="69"/>
  <c r="M224" i="68"/>
  <c r="M225" i="68"/>
  <c r="E225" i="68"/>
  <c r="E247" i="68"/>
  <c r="O274" i="68"/>
  <c r="O212" i="68"/>
  <c r="K236" i="68"/>
  <c r="K235" i="68" s="1"/>
  <c r="K250" i="68"/>
  <c r="C236" i="68"/>
  <c r="C237" i="68"/>
  <c r="C250" i="68"/>
  <c r="C274" i="68"/>
  <c r="C231" i="68"/>
  <c r="N179" i="65"/>
  <c r="N196" i="65"/>
  <c r="N215" i="65"/>
  <c r="L405" i="69"/>
  <c r="L342" i="69"/>
  <c r="D213" i="70"/>
  <c r="D150" i="70"/>
  <c r="K405" i="65"/>
  <c r="O206" i="71"/>
  <c r="Q379" i="71"/>
  <c r="Q376" i="69"/>
  <c r="G367" i="67"/>
  <c r="P379" i="71"/>
  <c r="H379" i="72"/>
  <c r="N395" i="65"/>
  <c r="J311" i="71"/>
  <c r="D206" i="72"/>
  <c r="K150" i="70"/>
  <c r="P386" i="70"/>
  <c r="N395" i="70"/>
  <c r="E124" i="50"/>
  <c r="K219" i="68"/>
  <c r="L379" i="71"/>
  <c r="C414" i="66"/>
  <c r="L4" i="48"/>
  <c r="E213" i="67"/>
  <c r="J367" i="69"/>
  <c r="I223" i="68"/>
  <c r="E161" i="50"/>
  <c r="G206" i="72"/>
  <c r="K226" i="68"/>
  <c r="B171" i="66"/>
  <c r="F359" i="64"/>
  <c r="Q405" i="67"/>
  <c r="D492" i="68"/>
  <c r="H194" i="67"/>
  <c r="H213" i="67"/>
  <c r="I181" i="66"/>
  <c r="D379" i="72"/>
  <c r="N361" i="71"/>
  <c r="C226" i="68"/>
  <c r="K370" i="71"/>
  <c r="G395" i="69"/>
  <c r="K455" i="68"/>
  <c r="Q414" i="65"/>
  <c r="C181" i="66"/>
  <c r="Q25" i="48"/>
  <c r="N177" i="65"/>
  <c r="K213" i="67"/>
  <c r="D376" i="69"/>
  <c r="F414" i="67"/>
  <c r="D143" i="50"/>
  <c r="P492" i="68"/>
  <c r="H206" i="72"/>
  <c r="H175" i="70"/>
  <c r="H222" i="70"/>
  <c r="M178" i="67"/>
  <c r="M215" i="67"/>
  <c r="J193" i="66"/>
  <c r="J222" i="66"/>
  <c r="J203" i="66"/>
  <c r="J194" i="66"/>
  <c r="F414" i="66"/>
  <c r="F376" i="66"/>
  <c r="D388" i="66"/>
  <c r="D407" i="66"/>
  <c r="F428" i="64"/>
  <c r="F431" i="64"/>
  <c r="K176" i="72"/>
  <c r="K194" i="72"/>
  <c r="C176" i="71"/>
  <c r="C194" i="71"/>
  <c r="J7" i="71"/>
  <c r="J167" i="71" s="1"/>
  <c r="F7" i="70"/>
  <c r="G126" i="39"/>
  <c r="N247" i="68"/>
  <c r="N225" i="68"/>
  <c r="F216" i="68"/>
  <c r="F263" i="68"/>
  <c r="F217" i="68"/>
  <c r="F239" i="68"/>
  <c r="C179" i="67"/>
  <c r="C215" i="67"/>
  <c r="L213" i="67"/>
  <c r="L222" i="67"/>
  <c r="G215" i="66"/>
  <c r="G178" i="66"/>
  <c r="H213" i="66"/>
  <c r="H174" i="66"/>
  <c r="H194" i="66"/>
  <c r="H203" i="66"/>
  <c r="L174" i="65"/>
  <c r="L173" i="65" s="1"/>
  <c r="L203" i="65"/>
  <c r="H7" i="65"/>
  <c r="H26" i="39"/>
  <c r="D223" i="64"/>
  <c r="D204" i="64"/>
  <c r="D203" i="64"/>
  <c r="N219" i="64"/>
  <c r="N240" i="64"/>
  <c r="N199" i="64"/>
  <c r="O215" i="64"/>
  <c r="O226" i="64"/>
  <c r="K194" i="64"/>
  <c r="K193" i="64" s="1"/>
  <c r="K247" i="64"/>
  <c r="B179" i="65"/>
  <c r="B215" i="65"/>
  <c r="B178" i="65"/>
  <c r="B196" i="65"/>
  <c r="E405" i="70"/>
  <c r="E342" i="70"/>
  <c r="M215" i="65"/>
  <c r="M179" i="65"/>
  <c r="D240" i="64"/>
  <c r="D200" i="64"/>
  <c r="D199" i="64"/>
  <c r="D219" i="64"/>
  <c r="H358" i="71"/>
  <c r="H370" i="71"/>
  <c r="J373" i="67"/>
  <c r="J392" i="67"/>
  <c r="D175" i="70"/>
  <c r="D222" i="70"/>
  <c r="P217" i="68"/>
  <c r="P216" i="68"/>
  <c r="P263" i="68"/>
  <c r="M179" i="66"/>
  <c r="M178" i="66"/>
  <c r="M196" i="66"/>
  <c r="M215" i="66"/>
  <c r="N193" i="65"/>
  <c r="N203" i="65"/>
  <c r="N222" i="65"/>
  <c r="N174" i="65"/>
  <c r="I405" i="69"/>
  <c r="I342" i="69"/>
  <c r="N329" i="66"/>
  <c r="N285" i="66"/>
  <c r="N163" i="39"/>
  <c r="F126" i="39"/>
  <c r="F107" i="39"/>
  <c r="H359" i="64"/>
  <c r="N392" i="67"/>
  <c r="K183" i="68"/>
  <c r="K255" i="68" s="1"/>
  <c r="Q194" i="64"/>
  <c r="O323" i="65"/>
  <c r="L174" i="67"/>
  <c r="M323" i="65"/>
  <c r="G275" i="72"/>
  <c r="G311" i="72" s="1"/>
  <c r="D198" i="64"/>
  <c r="M222" i="67"/>
  <c r="B203" i="69"/>
  <c r="Q226" i="64"/>
  <c r="D202" i="64"/>
  <c r="B179" i="67"/>
  <c r="O194" i="64"/>
  <c r="B202" i="64"/>
  <c r="K183" i="66"/>
  <c r="J223" i="68"/>
  <c r="J175" i="68"/>
  <c r="C196" i="67"/>
  <c r="C134" i="71"/>
  <c r="C111" i="71"/>
  <c r="C129" i="71" s="1"/>
  <c r="Q251" i="68"/>
  <c r="Q227" i="68"/>
  <c r="N221" i="68"/>
  <c r="N267" i="68"/>
  <c r="N99" i="66"/>
  <c r="L7" i="68"/>
  <c r="L41" i="68"/>
  <c r="L75" i="68" s="1"/>
  <c r="J213" i="70"/>
  <c r="J150" i="70"/>
  <c r="D361" i="71"/>
  <c r="D379" i="71"/>
  <c r="P3" i="22"/>
  <c r="D261" i="68"/>
  <c r="Q178" i="66"/>
  <c r="L361" i="72"/>
  <c r="J213" i="67"/>
  <c r="J150" i="67"/>
  <c r="C395" i="66"/>
  <c r="D369" i="66"/>
  <c r="N198" i="64"/>
  <c r="Q196" i="66"/>
  <c r="Q386" i="69"/>
  <c r="I505" i="68"/>
  <c r="I481" i="68"/>
  <c r="O7" i="69"/>
  <c r="O107" i="39"/>
  <c r="P196" i="65"/>
  <c r="P179" i="65"/>
  <c r="P215" i="65"/>
  <c r="Q177" i="70"/>
  <c r="B177" i="65"/>
  <c r="B139" i="65"/>
  <c r="J367" i="67"/>
  <c r="F222" i="65"/>
  <c r="M414" i="64"/>
  <c r="M405" i="70"/>
  <c r="M342" i="70"/>
  <c r="J388" i="71"/>
  <c r="J383" i="71" s="1"/>
  <c r="J329" i="71"/>
  <c r="C145" i="39"/>
  <c r="C163" i="39"/>
  <c r="K35" i="71"/>
  <c r="K63" i="71" s="1"/>
  <c r="M194" i="64"/>
  <c r="F407" i="64"/>
  <c r="L407" i="64"/>
  <c r="J247" i="68"/>
  <c r="N405" i="65"/>
  <c r="N414" i="64"/>
  <c r="N209" i="68"/>
  <c r="N161" i="50"/>
  <c r="M237" i="64"/>
  <c r="I176" i="71"/>
  <c r="P369" i="66"/>
  <c r="K215" i="65"/>
  <c r="F373" i="70"/>
  <c r="D203" i="70"/>
  <c r="M213" i="69"/>
  <c r="M207" i="69" s="1"/>
  <c r="M150" i="69"/>
  <c r="I376" i="71"/>
  <c r="I358" i="71"/>
  <c r="E435" i="64"/>
  <c r="E414" i="64"/>
  <c r="E170" i="72"/>
  <c r="E197" i="72"/>
  <c r="H190" i="71"/>
  <c r="H208" i="71"/>
  <c r="Q7" i="69"/>
  <c r="Q107" i="39"/>
  <c r="G236" i="68"/>
  <c r="G235" i="68" s="1"/>
  <c r="G250" i="68"/>
  <c r="L129" i="72"/>
  <c r="K99" i="65"/>
  <c r="M205" i="64"/>
  <c r="O124" i="50"/>
  <c r="O352" i="72"/>
  <c r="N219" i="68"/>
  <c r="L184" i="65"/>
  <c r="M367" i="69"/>
  <c r="J213" i="66"/>
  <c r="I395" i="67"/>
  <c r="O405" i="67"/>
  <c r="Q395" i="65"/>
  <c r="M449" i="64"/>
  <c r="H216" i="64"/>
  <c r="C383" i="72"/>
  <c r="J161" i="50"/>
  <c r="F131" i="69"/>
  <c r="N285" i="65"/>
  <c r="N323" i="65" s="1"/>
  <c r="I25" i="48"/>
  <c r="E25" i="48"/>
  <c r="H25" i="48"/>
  <c r="C202" i="64"/>
  <c r="Q205" i="64"/>
  <c r="J184" i="66"/>
  <c r="H323" i="69"/>
  <c r="C407" i="64"/>
  <c r="Q401" i="68"/>
  <c r="H352" i="71"/>
  <c r="E175" i="65"/>
  <c r="M124" i="50"/>
  <c r="P455" i="68"/>
  <c r="G323" i="66"/>
  <c r="N213" i="67"/>
  <c r="P361" i="72"/>
  <c r="D352" i="72"/>
  <c r="H376" i="70"/>
  <c r="H386" i="69"/>
  <c r="J503" i="68"/>
  <c r="N395" i="67"/>
  <c r="N367" i="66"/>
  <c r="F395" i="65"/>
  <c r="C370" i="71"/>
  <c r="P5" i="39"/>
  <c r="D311" i="72"/>
  <c r="L323" i="70"/>
  <c r="K352" i="72"/>
  <c r="H4" i="48"/>
  <c r="O205" i="64"/>
  <c r="N184" i="65"/>
  <c r="F379" i="71"/>
  <c r="J376" i="69"/>
  <c r="P449" i="64"/>
  <c r="I129" i="72"/>
  <c r="G44" i="48"/>
  <c r="L361" i="71"/>
  <c r="P376" i="69"/>
  <c r="F395" i="69"/>
  <c r="H376" i="67"/>
  <c r="N459" i="64"/>
  <c r="P417" i="64"/>
  <c r="L99" i="66"/>
  <c r="L137" i="66" s="1"/>
  <c r="M177" i="66"/>
  <c r="F379" i="72"/>
  <c r="L261" i="68"/>
  <c r="P407" i="65"/>
  <c r="H203" i="64"/>
  <c r="D213" i="66"/>
  <c r="F388" i="71"/>
  <c r="F329" i="71"/>
  <c r="H395" i="70"/>
  <c r="Q414" i="70"/>
  <c r="Q376" i="70"/>
  <c r="Q395" i="70"/>
  <c r="E369" i="65"/>
  <c r="E407" i="65"/>
  <c r="N190" i="72"/>
  <c r="N172" i="72"/>
  <c r="J190" i="71"/>
  <c r="J208" i="71"/>
  <c r="O170" i="71"/>
  <c r="O197" i="71"/>
  <c r="K7" i="71"/>
  <c r="L145" i="39"/>
  <c r="G7" i="71"/>
  <c r="G185" i="71" s="1"/>
  <c r="G145" i="39"/>
  <c r="K225" i="68"/>
  <c r="K224" i="68"/>
  <c r="I7" i="65"/>
  <c r="I191" i="65" s="1"/>
  <c r="J26" i="39"/>
  <c r="O199" i="64"/>
  <c r="O200" i="64"/>
  <c r="K200" i="64"/>
  <c r="K198" i="64"/>
  <c r="P215" i="64"/>
  <c r="P194" i="64"/>
  <c r="P193" i="64" s="1"/>
  <c r="L7" i="64"/>
  <c r="L212" i="64" s="1"/>
  <c r="M5" i="39"/>
  <c r="B7" i="68"/>
  <c r="B210" i="68" s="1"/>
  <c r="C83" i="39"/>
  <c r="Q181" i="67"/>
  <c r="O352" i="71"/>
  <c r="Q405" i="69"/>
  <c r="Q399" i="69" s="1"/>
  <c r="Q342" i="69"/>
  <c r="L405" i="70"/>
  <c r="L399" i="70" s="1"/>
  <c r="L342" i="70"/>
  <c r="F369" i="70"/>
  <c r="F386" i="70"/>
  <c r="F388" i="70"/>
  <c r="H465" i="68"/>
  <c r="H489" i="68"/>
  <c r="J376" i="66"/>
  <c r="J395" i="66"/>
  <c r="H388" i="66"/>
  <c r="H369" i="66"/>
  <c r="H407" i="66"/>
  <c r="Q246" i="68"/>
  <c r="Q222" i="68"/>
  <c r="N263" i="68"/>
  <c r="N216" i="68"/>
  <c r="J239" i="68"/>
  <c r="J216" i="68"/>
  <c r="J263" i="68"/>
  <c r="Q183" i="67"/>
  <c r="Q182" i="67"/>
  <c r="P193" i="65"/>
  <c r="P174" i="65"/>
  <c r="P173" i="65" s="1"/>
  <c r="P203" i="65"/>
  <c r="L7" i="65"/>
  <c r="L190" i="65" s="1"/>
  <c r="M26" i="39"/>
  <c r="L26" i="39"/>
  <c r="J219" i="64"/>
  <c r="J200" i="64"/>
  <c r="B7" i="69"/>
  <c r="C107" i="39"/>
  <c r="B216" i="68"/>
  <c r="B217" i="68"/>
  <c r="D83" i="39"/>
  <c r="L64" i="42"/>
  <c r="K191" i="64"/>
  <c r="H171" i="66"/>
  <c r="H170" i="66" s="1"/>
  <c r="D203" i="66"/>
  <c r="D386" i="67"/>
  <c r="J407" i="65"/>
  <c r="J388" i="65"/>
  <c r="J386" i="65"/>
  <c r="L386" i="65"/>
  <c r="L405" i="65"/>
  <c r="P7" i="72"/>
  <c r="P163" i="39"/>
  <c r="H188" i="71"/>
  <c r="H215" i="71"/>
  <c r="H197" i="71"/>
  <c r="H206" i="71"/>
  <c r="I215" i="66"/>
  <c r="I178" i="66"/>
  <c r="B220" i="68"/>
  <c r="B221" i="68"/>
  <c r="B182" i="65"/>
  <c r="B200" i="65"/>
  <c r="P275" i="71"/>
  <c r="P316" i="71"/>
  <c r="N358" i="72"/>
  <c r="N376" i="72"/>
  <c r="F376" i="72"/>
  <c r="F358" i="72"/>
  <c r="N376" i="71"/>
  <c r="N358" i="71"/>
  <c r="N369" i="70"/>
  <c r="N388" i="70"/>
  <c r="L395" i="69"/>
  <c r="L376" i="69"/>
  <c r="N373" i="69"/>
  <c r="N392" i="69"/>
  <c r="P405" i="67"/>
  <c r="P392" i="67"/>
  <c r="D392" i="67"/>
  <c r="D373" i="67"/>
  <c r="L414" i="66"/>
  <c r="L395" i="66"/>
  <c r="L407" i="65"/>
  <c r="L369" i="65"/>
  <c r="F197" i="72"/>
  <c r="F188" i="72"/>
  <c r="O200" i="69"/>
  <c r="O181" i="69"/>
  <c r="P220" i="68"/>
  <c r="P221" i="68"/>
  <c r="H221" i="68"/>
  <c r="H267" i="68"/>
  <c r="P199" i="67"/>
  <c r="P180" i="67"/>
  <c r="H199" i="67"/>
  <c r="H180" i="67"/>
  <c r="L171" i="67"/>
  <c r="L172" i="67"/>
  <c r="L170" i="67" s="1"/>
  <c r="O7" i="64"/>
  <c r="O5" i="42"/>
  <c r="N376" i="67"/>
  <c r="D285" i="65"/>
  <c r="K367" i="67"/>
  <c r="Q200" i="67"/>
  <c r="O247" i="68"/>
  <c r="O392" i="69"/>
  <c r="K223" i="68"/>
  <c r="P379" i="72"/>
  <c r="P267" i="68"/>
  <c r="F213" i="65"/>
  <c r="F150" i="65"/>
  <c r="J3" i="44"/>
  <c r="E352" i="72"/>
  <c r="D367" i="66"/>
  <c r="P195" i="64"/>
  <c r="N376" i="65"/>
  <c r="P414" i="64"/>
  <c r="K367" i="65"/>
  <c r="F99" i="65"/>
  <c r="F175" i="65" s="1"/>
  <c r="H405" i="69"/>
  <c r="H399" i="69" s="1"/>
  <c r="H342" i="69"/>
  <c r="L367" i="65"/>
  <c r="N213" i="65"/>
  <c r="N150" i="65"/>
  <c r="E215" i="68"/>
  <c r="F388" i="65"/>
  <c r="Q405" i="70"/>
  <c r="Q342" i="70"/>
  <c r="J376" i="70"/>
  <c r="F465" i="68"/>
  <c r="F489" i="68"/>
  <c r="N503" i="68"/>
  <c r="N481" i="68"/>
  <c r="C468" i="68"/>
  <c r="C492" i="68"/>
  <c r="D222" i="69"/>
  <c r="D175" i="69"/>
  <c r="F203" i="64"/>
  <c r="F204" i="64"/>
  <c r="D213" i="69"/>
  <c r="D207" i="69" s="1"/>
  <c r="D150" i="69"/>
  <c r="H376" i="69"/>
  <c r="H395" i="69"/>
  <c r="D7" i="71"/>
  <c r="D185" i="71" s="1"/>
  <c r="E145" i="39"/>
  <c r="E200" i="70"/>
  <c r="E181" i="70"/>
  <c r="P224" i="68"/>
  <c r="P225" i="68"/>
  <c r="C246" i="68"/>
  <c r="C222" i="68"/>
  <c r="Q205" i="67"/>
  <c r="Q186" i="67"/>
  <c r="K183" i="67"/>
  <c r="K200" i="67"/>
  <c r="K182" i="67"/>
  <c r="C183" i="67"/>
  <c r="C200" i="67"/>
  <c r="E179" i="67"/>
  <c r="E196" i="67"/>
  <c r="F171" i="67"/>
  <c r="F172" i="67"/>
  <c r="F7" i="66"/>
  <c r="F45" i="39"/>
  <c r="I192" i="64"/>
  <c r="I191" i="64"/>
  <c r="H137" i="70"/>
  <c r="H112" i="70"/>
  <c r="H131" i="70" s="1"/>
  <c r="F9" i="48"/>
  <c r="F3" i="44"/>
  <c r="I379" i="72"/>
  <c r="I361" i="72"/>
  <c r="O370" i="71"/>
  <c r="E492" i="68"/>
  <c r="K489" i="68"/>
  <c r="K465" i="68"/>
  <c r="I376" i="67"/>
  <c r="O392" i="67"/>
  <c r="O373" i="67"/>
  <c r="K407" i="67"/>
  <c r="K369" i="67"/>
  <c r="K388" i="67"/>
  <c r="O459" i="64"/>
  <c r="O438" i="64"/>
  <c r="M170" i="72"/>
  <c r="M215" i="72"/>
  <c r="M197" i="72"/>
  <c r="M206" i="72"/>
  <c r="M179" i="72"/>
  <c r="E206" i="72"/>
  <c r="E179" i="72"/>
  <c r="E215" i="72"/>
  <c r="J194" i="71"/>
  <c r="J176" i="71"/>
  <c r="Q188" i="71"/>
  <c r="Q197" i="71"/>
  <c r="Q179" i="71"/>
  <c r="Q215" i="71"/>
  <c r="Q203" i="70"/>
  <c r="Q222" i="70"/>
  <c r="Q207" i="70" s="1"/>
  <c r="Q184" i="70"/>
  <c r="F200" i="69"/>
  <c r="F181" i="69"/>
  <c r="E217" i="68"/>
  <c r="E216" i="68"/>
  <c r="F179" i="66"/>
  <c r="F178" i="66"/>
  <c r="C7" i="66"/>
  <c r="C209" i="66" s="1"/>
  <c r="D45" i="42"/>
  <c r="J178" i="65"/>
  <c r="J196" i="65"/>
  <c r="N215" i="64"/>
  <c r="N214" i="64" s="1"/>
  <c r="N247" i="64"/>
  <c r="N226" i="64"/>
  <c r="H213" i="69"/>
  <c r="H207" i="69" s="1"/>
  <c r="H150" i="69"/>
  <c r="L388" i="71"/>
  <c r="L383" i="71" s="1"/>
  <c r="L329" i="71"/>
  <c r="L63" i="48"/>
  <c r="P405" i="70"/>
  <c r="P342" i="70"/>
  <c r="I131" i="69"/>
  <c r="F202" i="64"/>
  <c r="P205" i="64"/>
  <c r="I379" i="71"/>
  <c r="I376" i="69"/>
  <c r="E386" i="69"/>
  <c r="C405" i="65"/>
  <c r="J99" i="66"/>
  <c r="J93" i="66" s="1"/>
  <c r="J131" i="66" s="1"/>
  <c r="F417" i="64"/>
  <c r="L459" i="64"/>
  <c r="L255" i="68"/>
  <c r="J455" i="68"/>
  <c r="M311" i="72"/>
  <c r="H395" i="66"/>
  <c r="I213" i="67"/>
  <c r="G226" i="68"/>
  <c r="D184" i="66"/>
  <c r="E367" i="66"/>
  <c r="P237" i="64"/>
  <c r="I352" i="72"/>
  <c r="G479" i="68"/>
  <c r="I367" i="66"/>
  <c r="I311" i="72"/>
  <c r="J215" i="68"/>
  <c r="N215" i="68"/>
  <c r="F361" i="72"/>
  <c r="J405" i="65"/>
  <c r="C370" i="72"/>
  <c r="E131" i="69"/>
  <c r="C181" i="65"/>
  <c r="L323" i="69"/>
  <c r="N160" i="64"/>
  <c r="H311" i="71"/>
  <c r="P213" i="65"/>
  <c r="O367" i="69"/>
  <c r="L206" i="71"/>
  <c r="Q352" i="71"/>
  <c r="M370" i="72"/>
  <c r="J177" i="65"/>
  <c r="O99" i="67"/>
  <c r="O175" i="67" s="1"/>
  <c r="Q161" i="50"/>
  <c r="D367" i="69"/>
  <c r="N205" i="64"/>
  <c r="I407" i="64"/>
  <c r="C367" i="65"/>
  <c r="P177" i="65"/>
  <c r="P99" i="65"/>
  <c r="P175" i="65" s="1"/>
  <c r="J175" i="66"/>
  <c r="I3" i="19"/>
  <c r="Q177" i="66"/>
  <c r="Q139" i="66"/>
  <c r="M407" i="64"/>
  <c r="M317" i="64"/>
  <c r="M359" i="64" s="1"/>
  <c r="E329" i="69"/>
  <c r="E285" i="69"/>
  <c r="E323" i="69" s="1"/>
  <c r="D323" i="69"/>
  <c r="Q329" i="72"/>
  <c r="J285" i="69"/>
  <c r="J323" i="69" s="1"/>
  <c r="P150" i="65"/>
  <c r="H150" i="70"/>
  <c r="E367" i="70"/>
  <c r="K479" i="68"/>
  <c r="O407" i="64"/>
  <c r="G449" i="64"/>
  <c r="O175" i="69"/>
  <c r="F323" i="69"/>
  <c r="G150" i="70"/>
  <c r="B213" i="67"/>
  <c r="K175" i="68"/>
  <c r="I196" i="65"/>
  <c r="H367" i="69"/>
  <c r="F479" i="68"/>
  <c r="H459" i="64"/>
  <c r="I139" i="66"/>
  <c r="N361" i="72"/>
  <c r="J370" i="72"/>
  <c r="J361" i="71"/>
  <c r="J352" i="71"/>
  <c r="J395" i="67"/>
  <c r="C405" i="66"/>
  <c r="P99" i="66"/>
  <c r="P175" i="66" s="1"/>
  <c r="M93" i="66"/>
  <c r="C215" i="66"/>
  <c r="I329" i="72"/>
  <c r="Q405" i="65"/>
  <c r="N223" i="68"/>
  <c r="L329" i="69"/>
  <c r="O361" i="72"/>
  <c r="G370" i="72"/>
  <c r="O379" i="71"/>
  <c r="K395" i="70"/>
  <c r="O376" i="69"/>
  <c r="Q367" i="67"/>
  <c r="I405" i="67"/>
  <c r="E395" i="66"/>
  <c r="N217" i="68"/>
  <c r="G175" i="69"/>
  <c r="H386" i="70"/>
  <c r="F414" i="65"/>
  <c r="E342" i="66"/>
  <c r="Q329" i="69"/>
  <c r="N143" i="50"/>
  <c r="N171" i="68"/>
  <c r="O163" i="64"/>
  <c r="I417" i="64"/>
  <c r="L178" i="67"/>
  <c r="K376" i="65"/>
  <c r="E388" i="66"/>
  <c r="M221" i="68"/>
  <c r="E407" i="66"/>
  <c r="M274" i="68"/>
  <c r="G428" i="64"/>
  <c r="N208" i="72"/>
  <c r="H379" i="71"/>
  <c r="D386" i="70"/>
  <c r="L386" i="69"/>
  <c r="N414" i="67"/>
  <c r="F367" i="67"/>
  <c r="J449" i="64"/>
  <c r="C386" i="69"/>
  <c r="J342" i="69"/>
  <c r="J240" i="64"/>
  <c r="F367" i="69"/>
  <c r="K405" i="67"/>
  <c r="N407" i="64"/>
  <c r="L124" i="50"/>
  <c r="H217" i="68"/>
  <c r="H323" i="70"/>
  <c r="E285" i="66"/>
  <c r="M143" i="65"/>
  <c r="C194" i="64"/>
  <c r="C193" i="64" s="1"/>
  <c r="J199" i="64"/>
  <c r="C216" i="68"/>
  <c r="Q174" i="66"/>
  <c r="I407" i="68"/>
  <c r="K181" i="66"/>
  <c r="K212" i="68"/>
  <c r="B250" i="68"/>
  <c r="Q222" i="67"/>
  <c r="C168" i="64"/>
  <c r="G111" i="64"/>
  <c r="G195" i="64" s="1"/>
  <c r="L146" i="65"/>
  <c r="O240" i="64"/>
  <c r="I213" i="65"/>
  <c r="C414" i="67"/>
  <c r="E222" i="66"/>
  <c r="Q131" i="69"/>
  <c r="H352" i="72"/>
  <c r="D370" i="71"/>
  <c r="H367" i="67"/>
  <c r="N395" i="66"/>
  <c r="F150" i="66"/>
  <c r="N174" i="66"/>
  <c r="K407" i="64"/>
  <c r="N386" i="66"/>
  <c r="M203" i="67"/>
  <c r="Q174" i="65"/>
  <c r="N181" i="65"/>
  <c r="B181" i="65"/>
  <c r="H184" i="66"/>
  <c r="D323" i="65"/>
  <c r="Q376" i="65"/>
  <c r="P35" i="66"/>
  <c r="P63" i="66" s="1"/>
  <c r="K5" i="42"/>
  <c r="K342" i="70"/>
  <c r="C150" i="70"/>
  <c r="I323" i="66"/>
  <c r="J129" i="72"/>
  <c r="J329" i="69"/>
  <c r="G161" i="50"/>
  <c r="Q367" i="70"/>
  <c r="Q367" i="65"/>
  <c r="K449" i="64"/>
  <c r="Q407" i="66"/>
  <c r="M376" i="69"/>
  <c r="M220" i="68"/>
  <c r="E203" i="66"/>
  <c r="K219" i="64"/>
  <c r="D405" i="65"/>
  <c r="G203" i="69"/>
  <c r="J167" i="68"/>
  <c r="I99" i="66"/>
  <c r="M172" i="71"/>
  <c r="G359" i="64"/>
  <c r="M226" i="64"/>
  <c r="M99" i="65"/>
  <c r="M175" i="65" s="1"/>
  <c r="K178" i="65"/>
  <c r="E175" i="68"/>
  <c r="Q237" i="64"/>
  <c r="Q386" i="65"/>
  <c r="E417" i="64"/>
  <c r="M379" i="72"/>
  <c r="P147" i="72"/>
  <c r="O206" i="72"/>
  <c r="D329" i="71"/>
  <c r="N150" i="70"/>
  <c r="C208" i="68"/>
  <c r="C173" i="65"/>
  <c r="G129" i="72"/>
  <c r="P93" i="66"/>
  <c r="P131" i="66" s="1"/>
  <c r="E231" i="68"/>
  <c r="E170" i="66"/>
  <c r="Q170" i="65"/>
  <c r="D170" i="67"/>
  <c r="N211" i="68"/>
  <c r="N176" i="42"/>
  <c r="N44" i="72"/>
  <c r="N72" i="72" s="1"/>
  <c r="D172" i="42"/>
  <c r="D42" i="72"/>
  <c r="D70" i="72" s="1"/>
  <c r="K172" i="42"/>
  <c r="K42" i="72"/>
  <c r="K70" i="72" s="1"/>
  <c r="H167" i="42"/>
  <c r="H39" i="72"/>
  <c r="H67" i="72" s="1"/>
  <c r="E158" i="42"/>
  <c r="E44" i="71"/>
  <c r="E72" i="71" s="1"/>
  <c r="O145" i="42"/>
  <c r="O35" i="71"/>
  <c r="O63" i="71" s="1"/>
  <c r="L136" i="42"/>
  <c r="L42" i="70"/>
  <c r="H129" i="42"/>
  <c r="H37" i="70"/>
  <c r="F122" i="42"/>
  <c r="F45" i="69"/>
  <c r="F73" i="69" s="1"/>
  <c r="D117" i="42"/>
  <c r="D42" i="69"/>
  <c r="D70" i="69" s="1"/>
  <c r="P110" i="42"/>
  <c r="P37" i="69"/>
  <c r="M102" i="42"/>
  <c r="M53" i="68"/>
  <c r="M87" i="68" s="1"/>
  <c r="J96" i="42"/>
  <c r="J49" i="68"/>
  <c r="J83" i="68" s="1"/>
  <c r="I93" i="42"/>
  <c r="I48" i="68"/>
  <c r="I82" i="68" s="1"/>
  <c r="L158" i="42"/>
  <c r="L44" i="71"/>
  <c r="L72" i="71" s="1"/>
  <c r="I150" i="42"/>
  <c r="I40" i="71"/>
  <c r="I68" i="71" s="1"/>
  <c r="E141" i="42"/>
  <c r="E45" i="70"/>
  <c r="E73" i="70" s="1"/>
  <c r="N126" i="42"/>
  <c r="N35" i="70"/>
  <c r="N63" i="70" s="1"/>
  <c r="K117" i="42"/>
  <c r="K42" i="69"/>
  <c r="K70" i="69" s="1"/>
  <c r="H112" i="42"/>
  <c r="H39" i="69"/>
  <c r="E103" i="42"/>
  <c r="E54" i="68"/>
  <c r="E88" i="68" s="1"/>
  <c r="P93" i="42"/>
  <c r="P48" i="68"/>
  <c r="N89" i="42"/>
  <c r="N46" i="68"/>
  <c r="N80" i="68" s="1"/>
  <c r="G79" i="42"/>
  <c r="G45" i="67"/>
  <c r="G73" i="67" s="1"/>
  <c r="D73" i="42"/>
  <c r="D41" i="67"/>
  <c r="D69" i="67" s="1"/>
  <c r="Q67" i="42"/>
  <c r="Q37" i="67"/>
  <c r="Q65" i="67" s="1"/>
  <c r="O60" i="42"/>
  <c r="O45" i="66"/>
  <c r="O73" i="66" s="1"/>
  <c r="C131" i="42"/>
  <c r="C39" i="70"/>
  <c r="C67" i="70" s="1"/>
  <c r="D165" i="42"/>
  <c r="D37" i="72"/>
  <c r="Q154" i="42"/>
  <c r="Q42" i="71"/>
  <c r="Q70" i="71" s="1"/>
  <c r="M147" i="42"/>
  <c r="M37" i="71"/>
  <c r="J140" i="42"/>
  <c r="J44" i="70"/>
  <c r="J72" i="70" s="1"/>
  <c r="H135" i="42"/>
  <c r="H41" i="70"/>
  <c r="H69" i="70" s="1"/>
  <c r="E55" i="42"/>
  <c r="E42" i="66"/>
  <c r="E70" i="66" s="1"/>
  <c r="Q48" i="42"/>
  <c r="Q37" i="66"/>
  <c r="Q65" i="66" s="1"/>
  <c r="O40" i="42"/>
  <c r="O44" i="65"/>
  <c r="O72" i="65" s="1"/>
  <c r="I26" i="42"/>
  <c r="I35" i="65"/>
  <c r="I63" i="65" s="1"/>
  <c r="F20" i="42"/>
  <c r="F49" i="64"/>
  <c r="F81" i="64" s="1"/>
  <c r="C41" i="42"/>
  <c r="C45" i="65"/>
  <c r="C73" i="65" s="1"/>
  <c r="C74" i="42"/>
  <c r="C42" i="67"/>
  <c r="C70" i="67" s="1"/>
  <c r="C36" i="42"/>
  <c r="C42" i="65"/>
  <c r="C70" i="65" s="1"/>
  <c r="N172" i="42"/>
  <c r="N42" i="72"/>
  <c r="N70" i="72" s="1"/>
  <c r="K167" i="42"/>
  <c r="K39" i="72"/>
  <c r="K67" i="72" s="1"/>
  <c r="D159" i="42"/>
  <c r="D45" i="71"/>
  <c r="D73" i="71" s="1"/>
  <c r="L150" i="42"/>
  <c r="L40" i="71"/>
  <c r="L68" i="71" s="1"/>
  <c r="J88" i="42"/>
  <c r="J45" i="68"/>
  <c r="J79" i="68" s="1"/>
  <c r="F136" i="42"/>
  <c r="F42" i="70"/>
  <c r="F70" i="70" s="1"/>
  <c r="D132" i="42"/>
  <c r="D40" i="70"/>
  <c r="D68" i="70" s="1"/>
  <c r="L122" i="42"/>
  <c r="L45" i="69"/>
  <c r="L73" i="69" s="1"/>
  <c r="D113" i="42"/>
  <c r="D40" i="69"/>
  <c r="N83" i="42"/>
  <c r="N41" i="68"/>
  <c r="N75" i="68" s="1"/>
  <c r="N64" i="42"/>
  <c r="N35" i="67"/>
  <c r="N63" i="67" s="1"/>
  <c r="F54" i="42"/>
  <c r="F41" i="66"/>
  <c r="F69" i="66" s="1"/>
  <c r="D50" i="42"/>
  <c r="D39" i="66"/>
  <c r="D67" i="66" s="1"/>
  <c r="K36" i="42"/>
  <c r="K42" i="65"/>
  <c r="K70" i="65" s="1"/>
  <c r="D35" i="66"/>
  <c r="D63" i="66" s="1"/>
  <c r="D26" i="42"/>
  <c r="D35" i="65"/>
  <c r="D63" i="65" s="1"/>
  <c r="M20" i="42"/>
  <c r="M49" i="64"/>
  <c r="M81" i="64" s="1"/>
  <c r="O39" i="64"/>
  <c r="O71" i="64" s="1"/>
  <c r="G20" i="42"/>
  <c r="G49" i="64"/>
  <c r="G81" i="64" s="1"/>
  <c r="I5" i="42"/>
  <c r="I39" i="64"/>
  <c r="I71" i="64" s="1"/>
  <c r="I24" i="44"/>
  <c r="I30" i="48"/>
  <c r="F62" i="44"/>
  <c r="F68" i="48"/>
  <c r="Q43" i="44"/>
  <c r="Q49" i="48"/>
  <c r="O62" i="44"/>
  <c r="O68" i="48"/>
  <c r="C81" i="44"/>
  <c r="C117" i="68"/>
  <c r="C87" i="48"/>
  <c r="B24" i="44"/>
  <c r="B30" i="48"/>
  <c r="O407" i="68"/>
  <c r="O479" i="68"/>
  <c r="Q231" i="68"/>
  <c r="L173" i="67"/>
  <c r="E383" i="72"/>
  <c r="N173" i="65"/>
  <c r="G329" i="67"/>
  <c r="G386" i="67"/>
  <c r="P383" i="72"/>
  <c r="F146" i="67"/>
  <c r="O386" i="70"/>
  <c r="O329" i="70"/>
  <c r="P329" i="67"/>
  <c r="P386" i="67"/>
  <c r="J386" i="70"/>
  <c r="J329" i="70"/>
  <c r="H181" i="66"/>
  <c r="H143" i="66"/>
  <c r="E201" i="72"/>
  <c r="O177" i="65"/>
  <c r="O139" i="65"/>
  <c r="K132" i="66"/>
  <c r="K93" i="66"/>
  <c r="K131" i="66" s="1"/>
  <c r="F211" i="68"/>
  <c r="L226" i="68"/>
  <c r="L178" i="68"/>
  <c r="J399" i="70"/>
  <c r="D194" i="70"/>
  <c r="D137" i="70"/>
  <c r="D112" i="70"/>
  <c r="D131" i="70" s="1"/>
  <c r="O164" i="59"/>
  <c r="Q144" i="59"/>
  <c r="G378" i="70"/>
  <c r="G397" i="70"/>
  <c r="E415" i="70"/>
  <c r="E377" i="70"/>
  <c r="E396" i="70"/>
  <c r="K393" i="70"/>
  <c r="K374" i="70"/>
  <c r="K394" i="70"/>
  <c r="K375" i="70"/>
  <c r="O128" i="59"/>
  <c r="K128" i="59"/>
  <c r="I125" i="58"/>
  <c r="Q106" i="58"/>
  <c r="G495" i="68"/>
  <c r="G471" i="68"/>
  <c r="Q463" i="68"/>
  <c r="Q486" i="68"/>
  <c r="Q487" i="68"/>
  <c r="Q510" i="68"/>
  <c r="Q462" i="68"/>
  <c r="Q485" i="68"/>
  <c r="M85" i="58"/>
  <c r="K396" i="67"/>
  <c r="K377" i="67"/>
  <c r="K395" i="67"/>
  <c r="K415" i="67"/>
  <c r="E374" i="67"/>
  <c r="E393" i="67"/>
  <c r="E394" i="67"/>
  <c r="E392" i="67"/>
  <c r="E373" i="67"/>
  <c r="E375" i="67"/>
  <c r="I66" i="59"/>
  <c r="K63" i="60"/>
  <c r="K364" i="67"/>
  <c r="K366" i="67"/>
  <c r="K401" i="67"/>
  <c r="K383" i="67"/>
  <c r="K385" i="67"/>
  <c r="K363" i="67"/>
  <c r="K382" i="67"/>
  <c r="G391" i="66"/>
  <c r="G372" i="66"/>
  <c r="E47" i="58"/>
  <c r="O382" i="66"/>
  <c r="O383" i="66"/>
  <c r="O401" i="66"/>
  <c r="O363" i="66"/>
  <c r="O366" i="66"/>
  <c r="O385" i="66"/>
  <c r="O364" i="66"/>
  <c r="M394" i="65"/>
  <c r="M375" i="65"/>
  <c r="M393" i="65"/>
  <c r="M374" i="65"/>
  <c r="M7" i="59"/>
  <c r="G4" i="59"/>
  <c r="C82" i="59"/>
  <c r="C424" i="64"/>
  <c r="C406" i="64"/>
  <c r="C427" i="64"/>
  <c r="C425" i="64"/>
  <c r="C403" i="64"/>
  <c r="C404" i="64"/>
  <c r="C445" i="64"/>
  <c r="C394" i="66"/>
  <c r="C393" i="66"/>
  <c r="C375" i="66"/>
  <c r="C374" i="66"/>
  <c r="M198" i="72"/>
  <c r="M180" i="72"/>
  <c r="M216" i="72"/>
  <c r="E216" i="72"/>
  <c r="E180" i="72"/>
  <c r="E198" i="72"/>
  <c r="H178" i="72"/>
  <c r="H177" i="72"/>
  <c r="H195" i="72"/>
  <c r="H196" i="72"/>
  <c r="H176" i="72"/>
  <c r="M171" i="72"/>
  <c r="M207" i="72"/>
  <c r="M189" i="72"/>
  <c r="O164" i="48"/>
  <c r="K169" i="72"/>
  <c r="K179" i="72"/>
  <c r="K187" i="72"/>
  <c r="C162" i="49"/>
  <c r="Q180" i="71"/>
  <c r="Q198" i="71"/>
  <c r="Q216" i="71"/>
  <c r="O185" i="71"/>
  <c r="O167" i="71"/>
  <c r="C146" i="49"/>
  <c r="N178" i="70"/>
  <c r="N177" i="70"/>
  <c r="N197" i="70"/>
  <c r="N198" i="70"/>
  <c r="N179" i="70"/>
  <c r="K128" i="49"/>
  <c r="C128" i="49"/>
  <c r="M223" i="69"/>
  <c r="M204" i="69"/>
  <c r="M185" i="69"/>
  <c r="E185" i="69"/>
  <c r="E204" i="69"/>
  <c r="E223" i="69"/>
  <c r="G109" i="48"/>
  <c r="C106" i="48"/>
  <c r="Q268" i="68"/>
  <c r="Q244" i="68"/>
  <c r="Q245" i="68"/>
  <c r="Q267" i="68"/>
  <c r="Q243" i="68"/>
  <c r="D266" i="68"/>
  <c r="D242" i="68"/>
  <c r="K240" i="68"/>
  <c r="K241" i="68"/>
  <c r="K264" i="68"/>
  <c r="F238" i="68"/>
  <c r="F262" i="68"/>
  <c r="I82" i="49"/>
  <c r="P79" i="42"/>
  <c r="P45" i="67"/>
  <c r="P73" i="67" s="1"/>
  <c r="K204" i="67"/>
  <c r="K223" i="67"/>
  <c r="C223" i="67"/>
  <c r="C204" i="67"/>
  <c r="F74" i="42"/>
  <c r="F42" i="67"/>
  <c r="F70" i="67" s="1"/>
  <c r="O69" i="42"/>
  <c r="O39" i="67"/>
  <c r="O67" i="67" s="1"/>
  <c r="Q63" i="49"/>
  <c r="I63" i="48"/>
  <c r="O59" i="42"/>
  <c r="O44" i="66"/>
  <c r="O72" i="66" s="1"/>
  <c r="F201" i="66"/>
  <c r="F200" i="66"/>
  <c r="F202" i="66"/>
  <c r="P197" i="66"/>
  <c r="P198" i="66"/>
  <c r="P196" i="66"/>
  <c r="P216" i="66"/>
  <c r="G50" i="42"/>
  <c r="G39" i="66"/>
  <c r="G67" i="66" s="1"/>
  <c r="C214" i="66"/>
  <c r="C195" i="66"/>
  <c r="M192" i="66"/>
  <c r="E44" i="48"/>
  <c r="O249" i="64"/>
  <c r="O228" i="64"/>
  <c r="N248" i="64"/>
  <c r="N227" i="64"/>
  <c r="G241" i="64"/>
  <c r="G221" i="64"/>
  <c r="G240" i="64"/>
  <c r="G220" i="64"/>
  <c r="N218" i="64"/>
  <c r="N239" i="64"/>
  <c r="P4" i="50"/>
  <c r="H4" i="50"/>
  <c r="B82" i="49"/>
  <c r="B25" i="49"/>
  <c r="J173" i="65"/>
  <c r="Q99" i="65"/>
  <c r="Q175" i="65" s="1"/>
  <c r="N132" i="66"/>
  <c r="N93" i="66"/>
  <c r="N131" i="66" s="1"/>
  <c r="P367" i="66"/>
  <c r="P285" i="66"/>
  <c r="G184" i="66"/>
  <c r="G146" i="66"/>
  <c r="H484" i="68"/>
  <c r="H460" i="68"/>
  <c r="H508" i="68"/>
  <c r="J66" i="58"/>
  <c r="L396" i="65"/>
  <c r="L377" i="65"/>
  <c r="L395" i="65"/>
  <c r="L415" i="65"/>
  <c r="L376" i="65"/>
  <c r="H391" i="65"/>
  <c r="H372" i="65"/>
  <c r="N7" i="58"/>
  <c r="P424" i="64"/>
  <c r="P403" i="64"/>
  <c r="P404" i="64"/>
  <c r="P425" i="64"/>
  <c r="P406" i="64"/>
  <c r="P427" i="64"/>
  <c r="P445" i="64"/>
  <c r="O174" i="72"/>
  <c r="O209" i="72"/>
  <c r="O173" i="72"/>
  <c r="O192" i="72"/>
  <c r="O191" i="72"/>
  <c r="L162" i="48"/>
  <c r="H174" i="70"/>
  <c r="H184" i="70"/>
  <c r="H193" i="70"/>
  <c r="F185" i="69"/>
  <c r="F223" i="69"/>
  <c r="F204" i="69"/>
  <c r="H116" i="42"/>
  <c r="H41" i="69"/>
  <c r="H69" i="69" s="1"/>
  <c r="L97" i="42"/>
  <c r="L50" i="68"/>
  <c r="L84" i="68" s="1"/>
  <c r="J245" i="68"/>
  <c r="J244" i="68"/>
  <c r="J268" i="68"/>
  <c r="E218" i="68"/>
  <c r="E242" i="68"/>
  <c r="E266" i="68"/>
  <c r="J199" i="66"/>
  <c r="D228" i="64"/>
  <c r="D249" i="64"/>
  <c r="I222" i="64"/>
  <c r="L181" i="67"/>
  <c r="L143" i="67"/>
  <c r="I383" i="72"/>
  <c r="O188" i="71"/>
  <c r="O134" i="71"/>
  <c r="B188" i="72"/>
  <c r="B134" i="72"/>
  <c r="B111" i="72"/>
  <c r="H188" i="72"/>
  <c r="H134" i="72"/>
  <c r="C184" i="65"/>
  <c r="C146" i="65"/>
  <c r="K25" i="48"/>
  <c r="N173" i="67"/>
  <c r="J304" i="70"/>
  <c r="H117" i="68"/>
  <c r="H213" i="68" s="1"/>
  <c r="H87" i="48"/>
  <c r="J164" i="59"/>
  <c r="P351" i="72"/>
  <c r="P367" i="72"/>
  <c r="P349" i="72"/>
  <c r="P369" i="72"/>
  <c r="J146" i="58"/>
  <c r="H144" i="59"/>
  <c r="N378" i="70"/>
  <c r="N397" i="70"/>
  <c r="N128" i="58"/>
  <c r="L372" i="69"/>
  <c r="L391" i="69"/>
  <c r="L385" i="69"/>
  <c r="L364" i="69"/>
  <c r="L363" i="69"/>
  <c r="L383" i="69"/>
  <c r="L382" i="69"/>
  <c r="L366" i="69"/>
  <c r="P491" i="68"/>
  <c r="P467" i="68"/>
  <c r="P466" i="68"/>
  <c r="P490" i="68"/>
  <c r="P465" i="68"/>
  <c r="L483" i="68"/>
  <c r="L458" i="68"/>
  <c r="L506" i="68"/>
  <c r="L459" i="68"/>
  <c r="L482" i="68"/>
  <c r="D85" i="59"/>
  <c r="N476" i="68"/>
  <c r="N475" i="68"/>
  <c r="N452" i="68"/>
  <c r="N451" i="68"/>
  <c r="N454" i="68"/>
  <c r="N478" i="68"/>
  <c r="N499" i="68"/>
  <c r="D397" i="67"/>
  <c r="D378" i="67"/>
  <c r="L390" i="67"/>
  <c r="L371" i="67"/>
  <c r="L389" i="67"/>
  <c r="L370" i="67"/>
  <c r="L388" i="67"/>
  <c r="L408" i="67"/>
  <c r="L369" i="67"/>
  <c r="N387" i="67"/>
  <c r="N368" i="67"/>
  <c r="N406" i="67"/>
  <c r="L66" i="58"/>
  <c r="F63" i="60"/>
  <c r="P397" i="66"/>
  <c r="P378" i="66"/>
  <c r="P393" i="66"/>
  <c r="P375" i="66"/>
  <c r="P374" i="66"/>
  <c r="P373" i="66"/>
  <c r="P392" i="66"/>
  <c r="P394" i="66"/>
  <c r="F391" i="66"/>
  <c r="F372" i="66"/>
  <c r="F368" i="66"/>
  <c r="F387" i="66"/>
  <c r="F406" i="66"/>
  <c r="N44" i="59"/>
  <c r="J364" i="66"/>
  <c r="J383" i="66"/>
  <c r="J382" i="66"/>
  <c r="J366" i="66"/>
  <c r="J385" i="66"/>
  <c r="J401" i="66"/>
  <c r="J363" i="66"/>
  <c r="J396" i="65"/>
  <c r="J395" i="65"/>
  <c r="J377" i="65"/>
  <c r="J415" i="65"/>
  <c r="P418" i="64"/>
  <c r="P460" i="64"/>
  <c r="P439" i="64"/>
  <c r="L434" i="64"/>
  <c r="L413" i="64"/>
  <c r="D7" i="58"/>
  <c r="J4" i="59"/>
  <c r="C144" i="59"/>
  <c r="C401" i="67"/>
  <c r="C366" i="67"/>
  <c r="C383" i="67"/>
  <c r="C363" i="67"/>
  <c r="C385" i="67"/>
  <c r="C382" i="67"/>
  <c r="C364" i="67"/>
  <c r="C504" i="68"/>
  <c r="C456" i="68"/>
  <c r="C480" i="68"/>
  <c r="M199" i="72"/>
  <c r="M181" i="72"/>
  <c r="E181" i="72"/>
  <c r="E199" i="72"/>
  <c r="J175" i="72"/>
  <c r="J193" i="72"/>
  <c r="J164" i="48"/>
  <c r="Q199" i="71"/>
  <c r="Q181" i="71"/>
  <c r="F175" i="71"/>
  <c r="F193" i="71"/>
  <c r="N144" i="49"/>
  <c r="N187" i="71"/>
  <c r="N179" i="71"/>
  <c r="N169" i="71"/>
  <c r="N215" i="71"/>
  <c r="C182" i="70"/>
  <c r="C202" i="70"/>
  <c r="C201" i="70"/>
  <c r="C183" i="70"/>
  <c r="C181" i="70"/>
  <c r="C200" i="70"/>
  <c r="H176" i="70"/>
  <c r="H195" i="70"/>
  <c r="J172" i="69"/>
  <c r="J171" i="69"/>
  <c r="J190" i="69"/>
  <c r="J191" i="69"/>
  <c r="L220" i="68"/>
  <c r="L244" i="68"/>
  <c r="L245" i="68"/>
  <c r="L268" i="68"/>
  <c r="L243" i="68"/>
  <c r="P234" i="68"/>
  <c r="P233" i="68"/>
  <c r="P257" i="68"/>
  <c r="H233" i="68"/>
  <c r="H234" i="68"/>
  <c r="H257" i="68"/>
  <c r="F28" i="67"/>
  <c r="E202" i="67"/>
  <c r="E201" i="67"/>
  <c r="E200" i="67"/>
  <c r="O198" i="67"/>
  <c r="O197" i="67"/>
  <c r="O216" i="67"/>
  <c r="H190" i="67"/>
  <c r="H209" i="67"/>
  <c r="H191" i="67"/>
  <c r="P44" i="50"/>
  <c r="N204" i="65"/>
  <c r="N223" i="65"/>
  <c r="G198" i="65"/>
  <c r="G197" i="65"/>
  <c r="G216" i="65"/>
  <c r="G196" i="65"/>
  <c r="N195" i="65"/>
  <c r="N214" i="65"/>
  <c r="P190" i="65"/>
  <c r="P191" i="65"/>
  <c r="P209" i="65"/>
  <c r="N228" i="64"/>
  <c r="N249" i="64"/>
  <c r="L224" i="64"/>
  <c r="L223" i="64"/>
  <c r="L225" i="64"/>
  <c r="O222" i="64"/>
  <c r="F221" i="64"/>
  <c r="F220" i="64"/>
  <c r="F241" i="64"/>
  <c r="B205" i="67"/>
  <c r="G383" i="71"/>
  <c r="F193" i="64"/>
  <c r="H207" i="70"/>
  <c r="P397" i="69"/>
  <c r="P378" i="69"/>
  <c r="P460" i="68"/>
  <c r="P484" i="68"/>
  <c r="P508" i="68"/>
  <c r="H456" i="68"/>
  <c r="H480" i="68"/>
  <c r="H504" i="68"/>
  <c r="J47" i="58"/>
  <c r="F7" i="59"/>
  <c r="G199" i="72"/>
  <c r="G181" i="72"/>
  <c r="J180" i="71"/>
  <c r="J216" i="71"/>
  <c r="J198" i="71"/>
  <c r="H144" i="49"/>
  <c r="K186" i="69"/>
  <c r="K205" i="69"/>
  <c r="H109" i="49"/>
  <c r="G96" i="42"/>
  <c r="G49" i="68"/>
  <c r="G83" i="68" s="1"/>
  <c r="O262" i="68"/>
  <c r="O238" i="68"/>
  <c r="P214" i="67"/>
  <c r="P195" i="67"/>
  <c r="N194" i="67"/>
  <c r="N193" i="67"/>
  <c r="N190" i="66"/>
  <c r="N191" i="66"/>
  <c r="N209" i="66"/>
  <c r="H214" i="65"/>
  <c r="H195" i="65"/>
  <c r="Q7" i="49"/>
  <c r="B180" i="71"/>
  <c r="B216" i="71"/>
  <c r="B198" i="71"/>
  <c r="B185" i="69"/>
  <c r="B223" i="69"/>
  <c r="B204" i="69"/>
  <c r="E193" i="64"/>
  <c r="H181" i="67"/>
  <c r="H143" i="67"/>
  <c r="B112" i="69"/>
  <c r="B131" i="69" s="1"/>
  <c r="B137" i="69"/>
  <c r="B194" i="69"/>
  <c r="F399" i="70"/>
  <c r="O137" i="69"/>
  <c r="O194" i="69"/>
  <c r="O112" i="69"/>
  <c r="C386" i="70"/>
  <c r="C329" i="70"/>
  <c r="E202" i="64"/>
  <c r="E160" i="64"/>
  <c r="I367" i="69"/>
  <c r="N170" i="65"/>
  <c r="F132" i="66"/>
  <c r="C373" i="66"/>
  <c r="N379" i="72"/>
  <c r="L112" i="69"/>
  <c r="L131" i="69" s="1"/>
  <c r="L137" i="69"/>
  <c r="L194" i="69"/>
  <c r="P150" i="70"/>
  <c r="Q363" i="72"/>
  <c r="Q381" i="72"/>
  <c r="M164" i="58"/>
  <c r="G162" i="59"/>
  <c r="G375" i="71"/>
  <c r="G357" i="71"/>
  <c r="I146" i="59"/>
  <c r="M370" i="70"/>
  <c r="M389" i="70"/>
  <c r="M390" i="70"/>
  <c r="M369" i="70"/>
  <c r="M371" i="70"/>
  <c r="O368" i="70"/>
  <c r="O387" i="70"/>
  <c r="Q378" i="69"/>
  <c r="Q397" i="69"/>
  <c r="Q109" i="58"/>
  <c r="O364" i="69"/>
  <c r="O366" i="69"/>
  <c r="O383" i="69"/>
  <c r="O385" i="69"/>
  <c r="O363" i="69"/>
  <c r="O382" i="69"/>
  <c r="O491" i="68"/>
  <c r="O490" i="68"/>
  <c r="O466" i="68"/>
  <c r="O467" i="68"/>
  <c r="I488" i="68"/>
  <c r="I464" i="68"/>
  <c r="E451" i="68"/>
  <c r="E454" i="68"/>
  <c r="E478" i="68"/>
  <c r="E452" i="68"/>
  <c r="E499" i="68"/>
  <c r="E476" i="68"/>
  <c r="E475" i="68"/>
  <c r="Q415" i="67"/>
  <c r="Q396" i="67"/>
  <c r="Q377" i="67"/>
  <c r="O66" i="58"/>
  <c r="I63" i="58"/>
  <c r="G397" i="66"/>
  <c r="G378" i="66"/>
  <c r="Q391" i="66"/>
  <c r="Q372" i="66"/>
  <c r="G390" i="66"/>
  <c r="G389" i="66"/>
  <c r="G408" i="66"/>
  <c r="G370" i="66"/>
  <c r="G371" i="66"/>
  <c r="G47" i="59"/>
  <c r="Q383" i="66"/>
  <c r="Q364" i="66"/>
  <c r="Q385" i="66"/>
  <c r="Q366" i="66"/>
  <c r="Q382" i="66"/>
  <c r="Q363" i="66"/>
  <c r="Q401" i="66"/>
  <c r="I377" i="65"/>
  <c r="I396" i="65"/>
  <c r="I376" i="65"/>
  <c r="I415" i="65"/>
  <c r="O374" i="65"/>
  <c r="O393" i="65"/>
  <c r="O394" i="65"/>
  <c r="O373" i="65"/>
  <c r="O375" i="65"/>
  <c r="I391" i="65"/>
  <c r="I372" i="65"/>
  <c r="G28" i="59"/>
  <c r="Q385" i="65"/>
  <c r="Q383" i="65"/>
  <c r="Q363" i="65"/>
  <c r="Q401" i="65"/>
  <c r="Q366" i="65"/>
  <c r="Q364" i="65"/>
  <c r="Q382" i="65"/>
  <c r="K420" i="64"/>
  <c r="K441" i="64"/>
  <c r="G7" i="59"/>
  <c r="M4" i="60"/>
  <c r="E4" i="59"/>
  <c r="C44" i="60"/>
  <c r="C385" i="66"/>
  <c r="C364" i="66"/>
  <c r="C366" i="66"/>
  <c r="C383" i="66"/>
  <c r="C382" i="66"/>
  <c r="C363" i="66"/>
  <c r="C401" i="66"/>
  <c r="Q193" i="72"/>
  <c r="Q175" i="72"/>
  <c r="Q169" i="72"/>
  <c r="Q187" i="72"/>
  <c r="I162" i="49"/>
  <c r="K180" i="71"/>
  <c r="K198" i="71"/>
  <c r="K216" i="71"/>
  <c r="C180" i="71"/>
  <c r="C198" i="71"/>
  <c r="C216" i="71"/>
  <c r="F196" i="71"/>
  <c r="F195" i="71"/>
  <c r="F178" i="71"/>
  <c r="F177" i="71"/>
  <c r="K189" i="71"/>
  <c r="K207" i="71"/>
  <c r="K171" i="71"/>
  <c r="C207" i="71"/>
  <c r="C189" i="71"/>
  <c r="C171" i="71"/>
  <c r="M144" i="48"/>
  <c r="I146" i="48"/>
  <c r="P186" i="70"/>
  <c r="P205" i="70"/>
  <c r="K176" i="70"/>
  <c r="K195" i="70"/>
  <c r="Q125" i="49"/>
  <c r="E193" i="70"/>
  <c r="E174" i="70"/>
  <c r="C252" i="68"/>
  <c r="C276" i="68"/>
  <c r="E89" i="42"/>
  <c r="E46" i="68"/>
  <c r="E80" i="68" s="1"/>
  <c r="O85" i="48"/>
  <c r="F79" i="42"/>
  <c r="F45" i="67"/>
  <c r="F73" i="67" s="1"/>
  <c r="I78" i="42"/>
  <c r="I44" i="67"/>
  <c r="I72" i="67" s="1"/>
  <c r="L74" i="42"/>
  <c r="L42" i="67"/>
  <c r="L70" i="67" s="1"/>
  <c r="D74" i="42"/>
  <c r="D42" i="67"/>
  <c r="D70" i="67" s="1"/>
  <c r="H67" i="42"/>
  <c r="H37" i="67"/>
  <c r="O222" i="67"/>
  <c r="O193" i="67"/>
  <c r="G63" i="50"/>
  <c r="N60" i="42"/>
  <c r="N45" i="66"/>
  <c r="N73" i="66" s="1"/>
  <c r="Q204" i="66"/>
  <c r="Q223" i="66"/>
  <c r="O54" i="42"/>
  <c r="O41" i="66"/>
  <c r="O69" i="66" s="1"/>
  <c r="C199" i="66"/>
  <c r="N197" i="66"/>
  <c r="N198" i="66"/>
  <c r="N216" i="66"/>
  <c r="N196" i="66"/>
  <c r="F197" i="66"/>
  <c r="F216" i="66"/>
  <c r="F196" i="66"/>
  <c r="F198" i="66"/>
  <c r="I214" i="66"/>
  <c r="I195" i="66"/>
  <c r="C190" i="66"/>
  <c r="H36" i="42"/>
  <c r="H42" i="65"/>
  <c r="H70" i="65" s="1"/>
  <c r="O7" i="65"/>
  <c r="Q228" i="64"/>
  <c r="Q249" i="64"/>
  <c r="E228" i="64"/>
  <c r="E249" i="64"/>
  <c r="H227" i="64"/>
  <c r="H248" i="64"/>
  <c r="G225" i="64"/>
  <c r="G224" i="64"/>
  <c r="M12" i="42"/>
  <c r="M45" i="64"/>
  <c r="M77" i="64" s="1"/>
  <c r="E12" i="42"/>
  <c r="E45" i="64"/>
  <c r="E77" i="64" s="1"/>
  <c r="D11" i="42"/>
  <c r="D44" i="64"/>
  <c r="D76" i="64" s="1"/>
  <c r="G10" i="42"/>
  <c r="G43" i="64"/>
  <c r="G75" i="64" s="1"/>
  <c r="N4" i="49"/>
  <c r="B198" i="70"/>
  <c r="B179" i="70"/>
  <c r="B178" i="70"/>
  <c r="B177" i="70"/>
  <c r="B197" i="70"/>
  <c r="Q395" i="69"/>
  <c r="E184" i="65"/>
  <c r="Q132" i="67"/>
  <c r="K217" i="68"/>
  <c r="J352" i="72"/>
  <c r="G407" i="64"/>
  <c r="F63" i="48"/>
  <c r="G179" i="66"/>
  <c r="J181" i="67"/>
  <c r="J143" i="67"/>
  <c r="I329" i="71"/>
  <c r="J66" i="48"/>
  <c r="Q323" i="69"/>
  <c r="D359" i="72"/>
  <c r="D360" i="72"/>
  <c r="D378" i="72"/>
  <c r="D377" i="72"/>
  <c r="J144" i="58"/>
  <c r="D397" i="70"/>
  <c r="D378" i="70"/>
  <c r="L128" i="59"/>
  <c r="D82" i="60"/>
  <c r="H368" i="65"/>
  <c r="H387" i="65"/>
  <c r="H386" i="65"/>
  <c r="H406" i="65"/>
  <c r="D425" i="64"/>
  <c r="D404" i="64"/>
  <c r="D403" i="64"/>
  <c r="D427" i="64"/>
  <c r="D424" i="64"/>
  <c r="D406" i="64"/>
  <c r="D445" i="64"/>
  <c r="C390" i="70"/>
  <c r="C389" i="70"/>
  <c r="C371" i="70"/>
  <c r="C388" i="70"/>
  <c r="C370" i="70"/>
  <c r="C408" i="64"/>
  <c r="C450" i="64"/>
  <c r="C429" i="64"/>
  <c r="E178" i="71"/>
  <c r="E195" i="71"/>
  <c r="E196" i="71"/>
  <c r="E177" i="71"/>
  <c r="P187" i="71"/>
  <c r="P179" i="71"/>
  <c r="P169" i="71"/>
  <c r="P170" i="71"/>
  <c r="F131" i="42"/>
  <c r="F39" i="70"/>
  <c r="F67" i="70" s="1"/>
  <c r="D125" i="48"/>
  <c r="E110" i="42"/>
  <c r="E37" i="69"/>
  <c r="P97" i="42"/>
  <c r="P50" i="68"/>
  <c r="P84" i="68" s="1"/>
  <c r="D249" i="68"/>
  <c r="D248" i="68"/>
  <c r="D247" i="68"/>
  <c r="D204" i="67"/>
  <c r="D223" i="67"/>
  <c r="E198" i="65"/>
  <c r="E197" i="65"/>
  <c r="E216" i="65"/>
  <c r="F28" i="48"/>
  <c r="N217" i="64"/>
  <c r="N238" i="64"/>
  <c r="E214" i="64"/>
  <c r="E323" i="65"/>
  <c r="E141" i="39"/>
  <c r="E103" i="39"/>
  <c r="I26" i="39"/>
  <c r="D113" i="39"/>
  <c r="G79" i="39"/>
  <c r="D73" i="39"/>
  <c r="O60" i="39"/>
  <c r="Q48" i="39"/>
  <c r="D74" i="39"/>
  <c r="H67" i="39"/>
  <c r="F74" i="39"/>
  <c r="G20" i="39"/>
  <c r="C41" i="39"/>
  <c r="I93" i="39"/>
  <c r="E89" i="39"/>
  <c r="Q67" i="39"/>
  <c r="K167" i="39"/>
  <c r="P110" i="39"/>
  <c r="N64" i="39"/>
  <c r="D5" i="39"/>
  <c r="J140" i="39"/>
  <c r="N89" i="39"/>
  <c r="K172" i="39"/>
  <c r="K117" i="39"/>
  <c r="P79" i="39"/>
  <c r="O69" i="39"/>
  <c r="O177" i="42"/>
  <c r="O45" i="72"/>
  <c r="O73" i="72" s="1"/>
  <c r="J176" i="42"/>
  <c r="J44" i="72"/>
  <c r="J72" i="72" s="1"/>
  <c r="Q176" i="42"/>
  <c r="Q44" i="72"/>
  <c r="Q72" i="72" s="1"/>
  <c r="P172" i="42"/>
  <c r="P42" i="72"/>
  <c r="P70" i="72" s="1"/>
  <c r="O171" i="42"/>
  <c r="O41" i="72"/>
  <c r="O69" i="72" s="1"/>
  <c r="J168" i="42"/>
  <c r="J40" i="72"/>
  <c r="J68" i="72" s="1"/>
  <c r="G172" i="42"/>
  <c r="G42" i="72"/>
  <c r="G70" i="72" s="1"/>
  <c r="F171" i="42"/>
  <c r="F41" i="72"/>
  <c r="F69" i="72" s="1"/>
  <c r="E168" i="42"/>
  <c r="E40" i="72"/>
  <c r="E68" i="72" s="1"/>
  <c r="D167" i="42"/>
  <c r="D39" i="72"/>
  <c r="D67" i="72" s="1"/>
  <c r="C165" i="42"/>
  <c r="C37" i="72"/>
  <c r="C163" i="42"/>
  <c r="C35" i="72"/>
  <c r="C63" i="72" s="1"/>
  <c r="Q158" i="42"/>
  <c r="Q44" i="71"/>
  <c r="Q72" i="71" s="1"/>
  <c r="P154" i="42"/>
  <c r="P42" i="71"/>
  <c r="P70" i="71" s="1"/>
  <c r="O153" i="42"/>
  <c r="O41" i="71"/>
  <c r="O69" i="71" s="1"/>
  <c r="N150" i="42"/>
  <c r="N40" i="71"/>
  <c r="N68" i="71" s="1"/>
  <c r="M149" i="42"/>
  <c r="M39" i="71"/>
  <c r="M67" i="71" s="1"/>
  <c r="L147" i="42"/>
  <c r="L37" i="71"/>
  <c r="J141" i="42"/>
  <c r="J45" i="70"/>
  <c r="J73" i="70" s="1"/>
  <c r="I140" i="42"/>
  <c r="I44" i="70"/>
  <c r="I72" i="70" s="1"/>
  <c r="H136" i="42"/>
  <c r="H42" i="70"/>
  <c r="H70" i="70" s="1"/>
  <c r="G135" i="42"/>
  <c r="G41" i="70"/>
  <c r="G69" i="70" s="1"/>
  <c r="F132" i="42"/>
  <c r="F40" i="70"/>
  <c r="F68" i="70" s="1"/>
  <c r="E131" i="42"/>
  <c r="E39" i="70"/>
  <c r="E67" i="70" s="1"/>
  <c r="D129" i="42"/>
  <c r="D37" i="70"/>
  <c r="C126" i="42"/>
  <c r="C35" i="70"/>
  <c r="C63" i="70" s="1"/>
  <c r="Q121" i="42"/>
  <c r="Q44" i="69"/>
  <c r="Q72" i="69" s="1"/>
  <c r="P117" i="42"/>
  <c r="P42" i="69"/>
  <c r="P70" i="69" s="1"/>
  <c r="O116" i="42"/>
  <c r="O41" i="69"/>
  <c r="O69" i="69" s="1"/>
  <c r="N113" i="42"/>
  <c r="N40" i="69"/>
  <c r="M112" i="42"/>
  <c r="M39" i="69"/>
  <c r="L110" i="42"/>
  <c r="L37" i="69"/>
  <c r="K107" i="39"/>
  <c r="J103" i="42"/>
  <c r="J54" i="68"/>
  <c r="J88" i="68" s="1"/>
  <c r="I102" i="42"/>
  <c r="I53" i="68"/>
  <c r="I87" i="68" s="1"/>
  <c r="H101" i="42"/>
  <c r="H52" i="68"/>
  <c r="H86" i="68" s="1"/>
  <c r="G97" i="42"/>
  <c r="G50" i="68"/>
  <c r="G84" i="68" s="1"/>
  <c r="F96" i="42"/>
  <c r="F49" i="68"/>
  <c r="F83" i="68" s="1"/>
  <c r="E93" i="42"/>
  <c r="E48" i="68"/>
  <c r="E82" i="68" s="1"/>
  <c r="C78" i="42"/>
  <c r="C44" i="67"/>
  <c r="C72" i="67" s="1"/>
  <c r="J163" i="42"/>
  <c r="J35" i="72"/>
  <c r="J63" i="72" s="1"/>
  <c r="I159" i="42"/>
  <c r="I45" i="71"/>
  <c r="I73" i="71" s="1"/>
  <c r="H158" i="42"/>
  <c r="H44" i="71"/>
  <c r="H72" i="71" s="1"/>
  <c r="G154" i="42"/>
  <c r="G42" i="71"/>
  <c r="G70" i="71" s="1"/>
  <c r="F153" i="42"/>
  <c r="F41" i="71"/>
  <c r="F69" i="71" s="1"/>
  <c r="E150" i="42"/>
  <c r="E40" i="71"/>
  <c r="E68" i="71" s="1"/>
  <c r="D149" i="42"/>
  <c r="D39" i="71"/>
  <c r="D67" i="71" s="1"/>
  <c r="C147" i="42"/>
  <c r="C37" i="71"/>
  <c r="Q141" i="42"/>
  <c r="Q45" i="70"/>
  <c r="Q73" i="70" s="1"/>
  <c r="P140" i="42"/>
  <c r="P44" i="70"/>
  <c r="P72" i="70" s="1"/>
  <c r="O136" i="42"/>
  <c r="O42" i="70"/>
  <c r="O70" i="70" s="1"/>
  <c r="N135" i="42"/>
  <c r="N41" i="70"/>
  <c r="N69" i="70" s="1"/>
  <c r="M132" i="42"/>
  <c r="M40" i="70"/>
  <c r="M68" i="70" s="1"/>
  <c r="L131" i="42"/>
  <c r="L39" i="70"/>
  <c r="L67" i="70" s="1"/>
  <c r="K129" i="42"/>
  <c r="K37" i="70"/>
  <c r="J126" i="42"/>
  <c r="J35" i="70"/>
  <c r="J63" i="70" s="1"/>
  <c r="I122" i="42"/>
  <c r="I45" i="69"/>
  <c r="I73" i="69" s="1"/>
  <c r="H121" i="42"/>
  <c r="H44" i="69"/>
  <c r="H72" i="69" s="1"/>
  <c r="G117" i="42"/>
  <c r="G42" i="69"/>
  <c r="G70" i="69" s="1"/>
  <c r="F116" i="42"/>
  <c r="F41" i="69"/>
  <c r="F69" i="69" s="1"/>
  <c r="E113" i="42"/>
  <c r="E40" i="69"/>
  <c r="D112" i="42"/>
  <c r="D39" i="69"/>
  <c r="C110" i="42"/>
  <c r="C37" i="69"/>
  <c r="Q103" i="42"/>
  <c r="Q54" i="68"/>
  <c r="Q88" i="68" s="1"/>
  <c r="P102" i="42"/>
  <c r="P53" i="68"/>
  <c r="P87" i="68" s="1"/>
  <c r="O101" i="42"/>
  <c r="O52" i="68"/>
  <c r="O86" i="68" s="1"/>
  <c r="N97" i="42"/>
  <c r="N50" i="68"/>
  <c r="N84" i="68" s="1"/>
  <c r="M96" i="42"/>
  <c r="M49" i="68"/>
  <c r="M83" i="68" s="1"/>
  <c r="L93" i="42"/>
  <c r="L48" i="68"/>
  <c r="L82" i="68" s="1"/>
  <c r="K92" i="42"/>
  <c r="K47" i="68"/>
  <c r="K81" i="68" s="1"/>
  <c r="J89" i="42"/>
  <c r="J46" i="68"/>
  <c r="J80" i="68" s="1"/>
  <c r="I88" i="42"/>
  <c r="I45" i="68"/>
  <c r="I79" i="68" s="1"/>
  <c r="H86" i="42"/>
  <c r="H43" i="68"/>
  <c r="H77" i="68" s="1"/>
  <c r="D83" i="42"/>
  <c r="D41" i="68"/>
  <c r="D75" i="68" s="1"/>
  <c r="C79" i="42"/>
  <c r="C45" i="67"/>
  <c r="C73" i="67" s="1"/>
  <c r="Q74" i="42"/>
  <c r="Q42" i="67"/>
  <c r="Q70" i="67" s="1"/>
  <c r="P73" i="42"/>
  <c r="P41" i="67"/>
  <c r="P69" i="67" s="1"/>
  <c r="O70" i="42"/>
  <c r="O40" i="67"/>
  <c r="O68" i="67" s="1"/>
  <c r="N69" i="42"/>
  <c r="N39" i="67"/>
  <c r="N67" i="67" s="1"/>
  <c r="M67" i="42"/>
  <c r="M37" i="67"/>
  <c r="M65" i="67" s="1"/>
  <c r="K60" i="42"/>
  <c r="K45" i="66"/>
  <c r="K73" i="66" s="1"/>
  <c r="C158" i="42"/>
  <c r="C44" i="71"/>
  <c r="C72" i="71" s="1"/>
  <c r="C121" i="42"/>
  <c r="C44" i="69"/>
  <c r="C72" i="69" s="1"/>
  <c r="P165" i="42"/>
  <c r="P37" i="72"/>
  <c r="O159" i="42"/>
  <c r="O45" i="71"/>
  <c r="O73" i="71" s="1"/>
  <c r="N158" i="42"/>
  <c r="N44" i="71"/>
  <c r="N72" i="71" s="1"/>
  <c r="M154" i="42"/>
  <c r="M42" i="71"/>
  <c r="M70" i="71" s="1"/>
  <c r="L153" i="42"/>
  <c r="L41" i="71"/>
  <c r="L69" i="71" s="1"/>
  <c r="K150" i="42"/>
  <c r="K40" i="71"/>
  <c r="K68" i="71" s="1"/>
  <c r="J149" i="42"/>
  <c r="J39" i="71"/>
  <c r="J67" i="71" s="1"/>
  <c r="I147" i="42"/>
  <c r="I37" i="71"/>
  <c r="G141" i="42"/>
  <c r="G45" i="70"/>
  <c r="G73" i="70" s="1"/>
  <c r="F140" i="42"/>
  <c r="F44" i="70"/>
  <c r="F72" i="70" s="1"/>
  <c r="E136" i="42"/>
  <c r="E42" i="70"/>
  <c r="E70" i="70" s="1"/>
  <c r="D135" i="42"/>
  <c r="D41" i="70"/>
  <c r="D69" i="70" s="1"/>
  <c r="C132" i="42"/>
  <c r="C40" i="70"/>
  <c r="C68" i="70" s="1"/>
  <c r="C60" i="42"/>
  <c r="C45" i="66"/>
  <c r="C73" i="66" s="1"/>
  <c r="Q55" i="42"/>
  <c r="Q42" i="66"/>
  <c r="Q70" i="66" s="1"/>
  <c r="P54" i="42"/>
  <c r="P41" i="66"/>
  <c r="P69" i="66" s="1"/>
  <c r="O51" i="42"/>
  <c r="O40" i="66"/>
  <c r="O68" i="66" s="1"/>
  <c r="N50" i="42"/>
  <c r="N39" i="66"/>
  <c r="N67" i="66" s="1"/>
  <c r="M48" i="42"/>
  <c r="M37" i="66"/>
  <c r="M65" i="66" s="1"/>
  <c r="M45" i="42"/>
  <c r="M35" i="66"/>
  <c r="M63" i="66" s="1"/>
  <c r="L41" i="42"/>
  <c r="L45" i="65"/>
  <c r="L73" i="65" s="1"/>
  <c r="K40" i="42"/>
  <c r="K44" i="65"/>
  <c r="K72" i="65" s="1"/>
  <c r="J36" i="42"/>
  <c r="J42" i="65"/>
  <c r="J70" i="65" s="1"/>
  <c r="I35" i="42"/>
  <c r="I41" i="65"/>
  <c r="I69" i="65" s="1"/>
  <c r="H32" i="42"/>
  <c r="H40" i="65"/>
  <c r="H68" i="65" s="1"/>
  <c r="G31" i="42"/>
  <c r="G39" i="65"/>
  <c r="G67" i="65" s="1"/>
  <c r="F29" i="42"/>
  <c r="F37" i="65"/>
  <c r="E26" i="42"/>
  <c r="E35" i="65"/>
  <c r="E63" i="65" s="1"/>
  <c r="D22" i="42"/>
  <c r="D51" i="64"/>
  <c r="D83" i="64" s="1"/>
  <c r="C21" i="42"/>
  <c r="C50" i="64"/>
  <c r="C82" i="64" s="1"/>
  <c r="Q16" i="42"/>
  <c r="Q47" i="64"/>
  <c r="Q79" i="64" s="1"/>
  <c r="P15" i="42"/>
  <c r="P46" i="64"/>
  <c r="P78" i="64" s="1"/>
  <c r="O12" i="42"/>
  <c r="O45" i="64"/>
  <c r="O77" i="64" s="1"/>
  <c r="N11" i="42"/>
  <c r="N44" i="64"/>
  <c r="N76" i="64" s="1"/>
  <c r="M10" i="42"/>
  <c r="M43" i="64"/>
  <c r="M75" i="64" s="1"/>
  <c r="L8" i="42"/>
  <c r="L41" i="64"/>
  <c r="L5" i="42"/>
  <c r="L39" i="64"/>
  <c r="L71" i="64" s="1"/>
  <c r="C93" i="42"/>
  <c r="C48" i="68"/>
  <c r="C82" i="68" s="1"/>
  <c r="C32" i="42"/>
  <c r="C40" i="65"/>
  <c r="C68" i="65" s="1"/>
  <c r="C96" i="42"/>
  <c r="C49" i="68"/>
  <c r="C83" i="68" s="1"/>
  <c r="C67" i="42"/>
  <c r="C37" i="67"/>
  <c r="C69" i="42"/>
  <c r="C39" i="67"/>
  <c r="C67" i="67" s="1"/>
  <c r="C29" i="42"/>
  <c r="C37" i="65"/>
  <c r="P177" i="42"/>
  <c r="P45" i="72"/>
  <c r="P73" i="72" s="1"/>
  <c r="O176" i="42"/>
  <c r="O44" i="72"/>
  <c r="O72" i="72" s="1"/>
  <c r="J172" i="42"/>
  <c r="J42" i="72"/>
  <c r="J70" i="72" s="1"/>
  <c r="I171" i="42"/>
  <c r="I41" i="72"/>
  <c r="I69" i="72" s="1"/>
  <c r="H168" i="42"/>
  <c r="H40" i="72"/>
  <c r="H68" i="72" s="1"/>
  <c r="G167" i="42"/>
  <c r="G39" i="72"/>
  <c r="G67" i="72" s="1"/>
  <c r="Q163" i="42"/>
  <c r="Q35" i="72"/>
  <c r="Q63" i="72" s="1"/>
  <c r="P159" i="42"/>
  <c r="P45" i="71"/>
  <c r="P73" i="71" s="1"/>
  <c r="O158" i="42"/>
  <c r="O44" i="71"/>
  <c r="O72" i="71" s="1"/>
  <c r="J154" i="42"/>
  <c r="J42" i="71"/>
  <c r="J70" i="71" s="1"/>
  <c r="I153" i="42"/>
  <c r="I41" i="71"/>
  <c r="I69" i="71" s="1"/>
  <c r="H150" i="42"/>
  <c r="H40" i="71"/>
  <c r="H68" i="71" s="1"/>
  <c r="G149" i="42"/>
  <c r="G39" i="71"/>
  <c r="G67" i="71" s="1"/>
  <c r="L92" i="42"/>
  <c r="L47" i="68"/>
  <c r="L81" i="68" s="1"/>
  <c r="K89" i="42"/>
  <c r="K46" i="68"/>
  <c r="K80" i="68" s="1"/>
  <c r="F88" i="42"/>
  <c r="F45" i="68"/>
  <c r="F79" i="68" s="1"/>
  <c r="E86" i="42"/>
  <c r="E43" i="68"/>
  <c r="H141" i="42"/>
  <c r="H45" i="70"/>
  <c r="H73" i="70" s="1"/>
  <c r="G140" i="42"/>
  <c r="G44" i="70"/>
  <c r="G72" i="70" s="1"/>
  <c r="Q135" i="42"/>
  <c r="Q41" i="70"/>
  <c r="Q69" i="70" s="1"/>
  <c r="P132" i="42"/>
  <c r="P40" i="70"/>
  <c r="P68" i="70" s="1"/>
  <c r="O131" i="42"/>
  <c r="O39" i="70"/>
  <c r="O67" i="70" s="1"/>
  <c r="J129" i="42"/>
  <c r="J37" i="70"/>
  <c r="J65" i="70" s="1"/>
  <c r="I126" i="42"/>
  <c r="I35" i="70"/>
  <c r="I63" i="70" s="1"/>
  <c r="H122" i="42"/>
  <c r="H45" i="69"/>
  <c r="H73" i="69" s="1"/>
  <c r="G121" i="42"/>
  <c r="G44" i="69"/>
  <c r="G72" i="69" s="1"/>
  <c r="Q116" i="42"/>
  <c r="Q41" i="69"/>
  <c r="Q69" i="69" s="1"/>
  <c r="P113" i="42"/>
  <c r="P40" i="69"/>
  <c r="P68" i="69" s="1"/>
  <c r="O112" i="42"/>
  <c r="O39" i="69"/>
  <c r="O67" i="69" s="1"/>
  <c r="J110" i="42"/>
  <c r="J37" i="69"/>
  <c r="J65" i="69" s="1"/>
  <c r="I107" i="42"/>
  <c r="I35" i="69"/>
  <c r="I63" i="69" s="1"/>
  <c r="H103" i="42"/>
  <c r="H54" i="68"/>
  <c r="H88" i="68" s="1"/>
  <c r="G102" i="42"/>
  <c r="G53" i="68"/>
  <c r="G87" i="68" s="1"/>
  <c r="Q97" i="42"/>
  <c r="Q50" i="68"/>
  <c r="Q84" i="68" s="1"/>
  <c r="I79" i="42"/>
  <c r="I45" i="67"/>
  <c r="I73" i="67" s="1"/>
  <c r="H78" i="42"/>
  <c r="H44" i="67"/>
  <c r="H72" i="67" s="1"/>
  <c r="G74" i="42"/>
  <c r="G42" i="67"/>
  <c r="G70" i="67" s="1"/>
  <c r="Q70" i="42"/>
  <c r="Q40" i="67"/>
  <c r="Q68" i="67" s="1"/>
  <c r="P69" i="42"/>
  <c r="P39" i="67"/>
  <c r="P67" i="67" s="1"/>
  <c r="O67" i="42"/>
  <c r="O37" i="67"/>
  <c r="O65" i="67" s="1"/>
  <c r="J64" i="42"/>
  <c r="J35" i="67"/>
  <c r="J63" i="67" s="1"/>
  <c r="I60" i="42"/>
  <c r="I45" i="66"/>
  <c r="I73" i="66" s="1"/>
  <c r="H59" i="42"/>
  <c r="H44" i="66"/>
  <c r="H72" i="66" s="1"/>
  <c r="G55" i="42"/>
  <c r="G42" i="66"/>
  <c r="G70" i="66" s="1"/>
  <c r="Q51" i="42"/>
  <c r="Q40" i="66"/>
  <c r="Q68" i="66" s="1"/>
  <c r="P50" i="42"/>
  <c r="P39" i="66"/>
  <c r="P67" i="66" s="1"/>
  <c r="O48" i="42"/>
  <c r="O37" i="66"/>
  <c r="O65" i="66" s="1"/>
  <c r="J45" i="42"/>
  <c r="J35" i="66"/>
  <c r="J63" i="66" s="1"/>
  <c r="I41" i="42"/>
  <c r="I45" i="65"/>
  <c r="I73" i="65" s="1"/>
  <c r="H40" i="42"/>
  <c r="H44" i="65"/>
  <c r="H72" i="65" s="1"/>
  <c r="G36" i="42"/>
  <c r="G42" i="65"/>
  <c r="G70" i="65" s="1"/>
  <c r="Q32" i="42"/>
  <c r="Q40" i="65"/>
  <c r="Q68" i="65" s="1"/>
  <c r="P31" i="42"/>
  <c r="P39" i="65"/>
  <c r="P67" i="65" s="1"/>
  <c r="O29" i="42"/>
  <c r="O37" i="65"/>
  <c r="O41" i="42"/>
  <c r="O45" i="65"/>
  <c r="O73" i="65" s="1"/>
  <c r="J40" i="42"/>
  <c r="J44" i="65"/>
  <c r="J72" i="65" s="1"/>
  <c r="I36" i="42"/>
  <c r="I42" i="65"/>
  <c r="I70" i="65" s="1"/>
  <c r="H35" i="42"/>
  <c r="H41" i="65"/>
  <c r="H69" i="65" s="1"/>
  <c r="G32" i="42"/>
  <c r="G40" i="65"/>
  <c r="G68" i="65" s="1"/>
  <c r="Q29" i="42"/>
  <c r="Q37" i="65"/>
  <c r="Q65" i="65" s="1"/>
  <c r="O22" i="42"/>
  <c r="O51" i="64"/>
  <c r="O83" i="64" s="1"/>
  <c r="J21" i="42"/>
  <c r="J50" i="64"/>
  <c r="J82" i="64" s="1"/>
  <c r="I20" i="42"/>
  <c r="I49" i="64"/>
  <c r="I81" i="64" s="1"/>
  <c r="H16" i="42"/>
  <c r="H47" i="64"/>
  <c r="H79" i="64" s="1"/>
  <c r="G15" i="42"/>
  <c r="G46" i="64"/>
  <c r="G78" i="64" s="1"/>
  <c r="Q11" i="42"/>
  <c r="Q44" i="64"/>
  <c r="Q76" i="64" s="1"/>
  <c r="P10" i="42"/>
  <c r="P43" i="64"/>
  <c r="P75" i="64" s="1"/>
  <c r="O8" i="42"/>
  <c r="O41" i="64"/>
  <c r="O73" i="64" s="1"/>
  <c r="F26" i="42"/>
  <c r="F35" i="65"/>
  <c r="F63" i="65" s="1"/>
  <c r="E22" i="42"/>
  <c r="E51" i="64"/>
  <c r="E83" i="64" s="1"/>
  <c r="D21" i="42"/>
  <c r="D50" i="64"/>
  <c r="D82" i="64" s="1"/>
  <c r="N16" i="42"/>
  <c r="N47" i="64"/>
  <c r="N79" i="64" s="1"/>
  <c r="M15" i="42"/>
  <c r="M46" i="64"/>
  <c r="M78" i="64" s="1"/>
  <c r="L12" i="42"/>
  <c r="L45" i="64"/>
  <c r="L77" i="64" s="1"/>
  <c r="K11" i="42"/>
  <c r="K44" i="64"/>
  <c r="K76" i="64" s="1"/>
  <c r="F10" i="42"/>
  <c r="F43" i="64"/>
  <c r="F75" i="64" s="1"/>
  <c r="E8" i="42"/>
  <c r="E41" i="64"/>
  <c r="C54" i="42"/>
  <c r="C41" i="66"/>
  <c r="C69" i="66" s="1"/>
  <c r="K3" i="44"/>
  <c r="K9" i="48"/>
  <c r="P3" i="44"/>
  <c r="P9" i="48"/>
  <c r="J24" i="44"/>
  <c r="J30" i="48"/>
  <c r="Q24" i="44"/>
  <c r="Q30" i="48"/>
  <c r="E24" i="44"/>
  <c r="E30" i="48"/>
  <c r="P43" i="44"/>
  <c r="P49" i="48"/>
  <c r="D24" i="44"/>
  <c r="D30" i="48"/>
  <c r="D24" i="48" s="1"/>
  <c r="K62" i="44"/>
  <c r="P62" i="44"/>
  <c r="P68" i="48"/>
  <c r="K24" i="44"/>
  <c r="K30" i="48"/>
  <c r="Q62" i="44"/>
  <c r="Q68" i="48"/>
  <c r="L62" i="44"/>
  <c r="L68" i="48"/>
  <c r="M43" i="44"/>
  <c r="M49" i="48"/>
  <c r="O81" i="44"/>
  <c r="O117" i="68"/>
  <c r="O213" i="68" s="1"/>
  <c r="O87" i="48"/>
  <c r="F81" i="44"/>
  <c r="F117" i="68"/>
  <c r="F111" i="68" s="1"/>
  <c r="F87" i="48"/>
  <c r="G81" i="44"/>
  <c r="G117" i="68"/>
  <c r="G87" i="48"/>
  <c r="B117" i="68"/>
  <c r="B87" i="48"/>
  <c r="H81" i="44"/>
  <c r="N383" i="72"/>
  <c r="D361" i="72"/>
  <c r="M383" i="72"/>
  <c r="F274" i="68"/>
  <c r="J132" i="66"/>
  <c r="M193" i="64"/>
  <c r="P171" i="65"/>
  <c r="O388" i="67"/>
  <c r="D365" i="64"/>
  <c r="D428" i="64"/>
  <c r="D338" i="64"/>
  <c r="D215" i="66"/>
  <c r="F383" i="72"/>
  <c r="F376" i="65"/>
  <c r="L407" i="68"/>
  <c r="L479" i="68"/>
  <c r="F369" i="67"/>
  <c r="K323" i="69"/>
  <c r="Q146" i="65"/>
  <c r="E207" i="69"/>
  <c r="B216" i="64"/>
  <c r="G215" i="65"/>
  <c r="Q198" i="64"/>
  <c r="Q156" i="64"/>
  <c r="D180" i="67"/>
  <c r="J209" i="68"/>
  <c r="I386" i="66"/>
  <c r="C367" i="70"/>
  <c r="Q395" i="67"/>
  <c r="Q342" i="65"/>
  <c r="F367" i="66"/>
  <c r="G367" i="70"/>
  <c r="C216" i="64"/>
  <c r="I329" i="69"/>
  <c r="I386" i="69"/>
  <c r="I304" i="69"/>
  <c r="D383" i="72"/>
  <c r="D170" i="65"/>
  <c r="O181" i="65"/>
  <c r="O143" i="65"/>
  <c r="M184" i="65"/>
  <c r="G212" i="68"/>
  <c r="H323" i="65"/>
  <c r="Q461" i="68"/>
  <c r="F137" i="67"/>
  <c r="I401" i="68"/>
  <c r="O237" i="68"/>
  <c r="O165" i="68"/>
  <c r="N196" i="64"/>
  <c r="I395" i="65"/>
  <c r="L263" i="68"/>
  <c r="H202" i="64"/>
  <c r="H160" i="64"/>
  <c r="Q414" i="67"/>
  <c r="N405" i="67"/>
  <c r="D367" i="67"/>
  <c r="D285" i="67"/>
  <c r="D323" i="67" s="1"/>
  <c r="M392" i="65"/>
  <c r="D237" i="64"/>
  <c r="P105" i="50"/>
  <c r="K148" i="64"/>
  <c r="K188" i="71"/>
  <c r="K134" i="71"/>
  <c r="L503" i="68"/>
  <c r="G468" i="68"/>
  <c r="H455" i="68"/>
  <c r="O399" i="70"/>
  <c r="O190" i="72"/>
  <c r="D183" i="66"/>
  <c r="Q178" i="67"/>
  <c r="E293" i="72"/>
  <c r="E316" i="72"/>
  <c r="E370" i="72"/>
  <c r="F203" i="67"/>
  <c r="I399" i="69"/>
  <c r="P311" i="71"/>
  <c r="J194" i="65"/>
  <c r="P194" i="67"/>
  <c r="P112" i="67"/>
  <c r="K342" i="65"/>
  <c r="P414" i="66"/>
  <c r="C386" i="65"/>
  <c r="C329" i="65"/>
  <c r="K329" i="65"/>
  <c r="K386" i="65"/>
  <c r="O194" i="67"/>
  <c r="O367" i="66"/>
  <c r="P112" i="69"/>
  <c r="P131" i="69" s="1"/>
  <c r="P137" i="69"/>
  <c r="P194" i="69"/>
  <c r="E150" i="67"/>
  <c r="B150" i="69"/>
  <c r="J231" i="68"/>
  <c r="L194" i="66"/>
  <c r="C428" i="64"/>
  <c r="C365" i="64"/>
  <c r="D168" i="64"/>
  <c r="C137" i="65"/>
  <c r="C194" i="65"/>
  <c r="N163" i="64"/>
  <c r="N177" i="67"/>
  <c r="N139" i="67"/>
  <c r="Q202" i="64"/>
  <c r="Q160" i="64"/>
  <c r="H28" i="48"/>
  <c r="L174" i="66"/>
  <c r="F177" i="66"/>
  <c r="F139" i="66"/>
  <c r="J220" i="68"/>
  <c r="Q329" i="71"/>
  <c r="L414" i="65"/>
  <c r="D383" i="71"/>
  <c r="H407" i="67"/>
  <c r="K386" i="69"/>
  <c r="K329" i="69"/>
  <c r="H405" i="66"/>
  <c r="J93" i="71"/>
  <c r="G132" i="67"/>
  <c r="L231" i="68"/>
  <c r="G261" i="68"/>
  <c r="F7" i="48"/>
  <c r="N185" i="65"/>
  <c r="B184" i="65"/>
  <c r="B146" i="65"/>
  <c r="N184" i="66"/>
  <c r="N146" i="66"/>
  <c r="O193" i="64"/>
  <c r="I202" i="64"/>
  <c r="I160" i="64"/>
  <c r="K205" i="64"/>
  <c r="K163" i="64"/>
  <c r="F399" i="69"/>
  <c r="B190" i="64"/>
  <c r="G204" i="64"/>
  <c r="H206" i="64"/>
  <c r="Q207" i="64"/>
  <c r="M28" i="48"/>
  <c r="N99" i="65"/>
  <c r="N175" i="65" s="1"/>
  <c r="G177" i="65"/>
  <c r="G139" i="65"/>
  <c r="D184" i="65"/>
  <c r="C93" i="66"/>
  <c r="C131" i="66" s="1"/>
  <c r="C132" i="66"/>
  <c r="G177" i="66"/>
  <c r="G139" i="66"/>
  <c r="B132" i="66"/>
  <c r="H132" i="67"/>
  <c r="L82" i="48"/>
  <c r="G219" i="68"/>
  <c r="G171" i="68"/>
  <c r="D226" i="68"/>
  <c r="D178" i="68"/>
  <c r="C405" i="69"/>
  <c r="C342" i="69"/>
  <c r="K275" i="72"/>
  <c r="C383" i="71"/>
  <c r="C285" i="69"/>
  <c r="C323" i="69" s="1"/>
  <c r="M386" i="69"/>
  <c r="M329" i="69"/>
  <c r="Q137" i="65"/>
  <c r="Q194" i="65"/>
  <c r="Q112" i="65"/>
  <c r="E226" i="64"/>
  <c r="E168" i="64"/>
  <c r="E237" i="64"/>
  <c r="F216" i="64"/>
  <c r="F153" i="64"/>
  <c r="M237" i="68"/>
  <c r="P175" i="70"/>
  <c r="D237" i="68"/>
  <c r="K381" i="72"/>
  <c r="K363" i="72"/>
  <c r="O360" i="72"/>
  <c r="O377" i="72"/>
  <c r="O359" i="72"/>
  <c r="O378" i="72"/>
  <c r="I375" i="72"/>
  <c r="I357" i="72"/>
  <c r="O164" i="58"/>
  <c r="Q162" i="58"/>
  <c r="M162" i="58"/>
  <c r="I351" i="72"/>
  <c r="I367" i="72"/>
  <c r="I349" i="72"/>
  <c r="I369" i="72"/>
  <c r="G381" i="71"/>
  <c r="G363" i="71"/>
  <c r="K378" i="71"/>
  <c r="K377" i="71"/>
  <c r="K359" i="71"/>
  <c r="K376" i="71"/>
  <c r="K360" i="71"/>
  <c r="K358" i="71"/>
  <c r="Q357" i="71"/>
  <c r="Q375" i="71"/>
  <c r="G146" i="58"/>
  <c r="Q144" i="58"/>
  <c r="M351" i="71"/>
  <c r="M367" i="71"/>
  <c r="M349" i="71"/>
  <c r="M369" i="71"/>
  <c r="E144" i="59"/>
  <c r="K378" i="70"/>
  <c r="K397" i="70"/>
  <c r="G374" i="70"/>
  <c r="G393" i="70"/>
  <c r="G375" i="70"/>
  <c r="G394" i="70"/>
  <c r="E372" i="70"/>
  <c r="E391" i="70"/>
  <c r="G371" i="70"/>
  <c r="G370" i="70"/>
  <c r="G389" i="70"/>
  <c r="G390" i="70"/>
  <c r="O128" i="58"/>
  <c r="Q383" i="70"/>
  <c r="Q366" i="70"/>
  <c r="Q364" i="70"/>
  <c r="Q363" i="70"/>
  <c r="Q382" i="70"/>
  <c r="Q385" i="70"/>
  <c r="E125" i="59"/>
  <c r="G397" i="69"/>
  <c r="G378" i="69"/>
  <c r="G375" i="69"/>
  <c r="G394" i="69"/>
  <c r="G393" i="69"/>
  <c r="G374" i="69"/>
  <c r="E391" i="69"/>
  <c r="E372" i="69"/>
  <c r="G109" i="59"/>
  <c r="M363" i="69"/>
  <c r="M383" i="69"/>
  <c r="M385" i="69"/>
  <c r="M366" i="69"/>
  <c r="M364" i="69"/>
  <c r="M382" i="69"/>
  <c r="K471" i="68"/>
  <c r="K495" i="68"/>
  <c r="O469" i="68"/>
  <c r="O493" i="68"/>
  <c r="O468" i="68"/>
  <c r="O492" i="68"/>
  <c r="I490" i="68"/>
  <c r="I489" i="68"/>
  <c r="I467" i="68"/>
  <c r="I466" i="68"/>
  <c r="I491" i="68"/>
  <c r="G488" i="68"/>
  <c r="G464" i="68"/>
  <c r="O480" i="68"/>
  <c r="O456" i="68"/>
  <c r="O504" i="68"/>
  <c r="Q85" i="58"/>
  <c r="M85" i="59"/>
  <c r="O82" i="58"/>
  <c r="O82" i="59"/>
  <c r="G82" i="59"/>
  <c r="G82" i="58"/>
  <c r="Q397" i="67"/>
  <c r="Q378" i="67"/>
  <c r="O396" i="67"/>
  <c r="O415" i="67"/>
  <c r="O377" i="67"/>
  <c r="O395" i="67"/>
  <c r="Q394" i="67"/>
  <c r="Q393" i="67"/>
  <c r="Q374" i="67"/>
  <c r="Q392" i="67"/>
  <c r="Q373" i="67"/>
  <c r="Q375" i="67"/>
  <c r="G391" i="67"/>
  <c r="G372" i="67"/>
  <c r="Q370" i="67"/>
  <c r="Q408" i="67"/>
  <c r="Q390" i="67"/>
  <c r="Q389" i="67"/>
  <c r="Q407" i="67"/>
  <c r="Q371" i="67"/>
  <c r="Q369" i="67"/>
  <c r="I370" i="67"/>
  <c r="I408" i="67"/>
  <c r="I390" i="67"/>
  <c r="I369" i="67"/>
  <c r="I389" i="67"/>
  <c r="I371" i="67"/>
  <c r="I407" i="67"/>
  <c r="Q66" i="58"/>
  <c r="M66" i="59"/>
  <c r="O63" i="60"/>
  <c r="G63" i="58"/>
  <c r="G63" i="59"/>
  <c r="Q397" i="66"/>
  <c r="Q378" i="66"/>
  <c r="O396" i="66"/>
  <c r="O415" i="66"/>
  <c r="O377" i="66"/>
  <c r="O395" i="66"/>
  <c r="Q393" i="66"/>
  <c r="Q394" i="66"/>
  <c r="Q374" i="66"/>
  <c r="Q375" i="66"/>
  <c r="Q392" i="66"/>
  <c r="I394" i="66"/>
  <c r="I393" i="66"/>
  <c r="I374" i="66"/>
  <c r="I392" i="66"/>
  <c r="I375" i="66"/>
  <c r="K391" i="66"/>
  <c r="K372" i="66"/>
  <c r="M389" i="66"/>
  <c r="M408" i="66"/>
  <c r="M370" i="66"/>
  <c r="M371" i="66"/>
  <c r="M390" i="66"/>
  <c r="I47" i="59"/>
  <c r="E47" i="59"/>
  <c r="O44" i="59"/>
  <c r="K44" i="59"/>
  <c r="G44" i="58"/>
  <c r="I378" i="65"/>
  <c r="I397" i="65"/>
  <c r="G415" i="65"/>
  <c r="G414" i="65"/>
  <c r="G377" i="65"/>
  <c r="G396" i="65"/>
  <c r="I375" i="65"/>
  <c r="I394" i="65"/>
  <c r="I374" i="65"/>
  <c r="I393" i="65"/>
  <c r="K372" i="65"/>
  <c r="K391" i="65"/>
  <c r="I371" i="65"/>
  <c r="I389" i="65"/>
  <c r="I390" i="65"/>
  <c r="I408" i="65"/>
  <c r="I388" i="65"/>
  <c r="I370" i="65"/>
  <c r="O387" i="65"/>
  <c r="O368" i="65"/>
  <c r="O406" i="65"/>
  <c r="G368" i="65"/>
  <c r="G406" i="65"/>
  <c r="G387" i="65"/>
  <c r="M28" i="59"/>
  <c r="I28" i="58"/>
  <c r="O25" i="58"/>
  <c r="K364" i="65"/>
  <c r="K383" i="65"/>
  <c r="K382" i="65"/>
  <c r="K366" i="65"/>
  <c r="K401" i="65"/>
  <c r="K363" i="65"/>
  <c r="K385" i="65"/>
  <c r="G25" i="59"/>
  <c r="M441" i="64"/>
  <c r="M420" i="64"/>
  <c r="M439" i="64"/>
  <c r="M460" i="64"/>
  <c r="M418" i="64"/>
  <c r="M438" i="64"/>
  <c r="O437" i="64"/>
  <c r="O436" i="64"/>
  <c r="O415" i="64"/>
  <c r="O416" i="64"/>
  <c r="O435" i="64"/>
  <c r="G436" i="64"/>
  <c r="G437" i="64"/>
  <c r="G416" i="64"/>
  <c r="G435" i="64"/>
  <c r="G415" i="64"/>
  <c r="E434" i="64"/>
  <c r="E413" i="64"/>
  <c r="G412" i="64"/>
  <c r="G453" i="64"/>
  <c r="G432" i="64"/>
  <c r="G433" i="64"/>
  <c r="G411" i="64"/>
  <c r="G431" i="64"/>
  <c r="E451" i="64"/>
  <c r="E430" i="64"/>
  <c r="E409" i="64"/>
  <c r="Q7" i="58"/>
  <c r="E7" i="59"/>
  <c r="O406" i="64"/>
  <c r="O425" i="64"/>
  <c r="O403" i="64"/>
  <c r="O427" i="64"/>
  <c r="O404" i="64"/>
  <c r="O445" i="64"/>
  <c r="O424" i="64"/>
  <c r="G406" i="64"/>
  <c r="G425" i="64"/>
  <c r="G427" i="64"/>
  <c r="G403" i="64"/>
  <c r="G404" i="64"/>
  <c r="G445" i="64"/>
  <c r="G424" i="64"/>
  <c r="C4" i="58"/>
  <c r="C395" i="70"/>
  <c r="C368" i="70"/>
  <c r="C387" i="70"/>
  <c r="C109" i="58"/>
  <c r="C47" i="59"/>
  <c r="C441" i="64"/>
  <c r="C420" i="64"/>
  <c r="C7" i="59"/>
  <c r="J181" i="72"/>
  <c r="J199" i="72"/>
  <c r="D177" i="72"/>
  <c r="D176" i="72"/>
  <c r="D195" i="72"/>
  <c r="D196" i="72"/>
  <c r="D178" i="72"/>
  <c r="C175" i="72"/>
  <c r="C193" i="72"/>
  <c r="O162" i="48"/>
  <c r="O179" i="72"/>
  <c r="O215" i="72"/>
  <c r="O187" i="72"/>
  <c r="O169" i="72"/>
  <c r="K164" i="49"/>
  <c r="K167" i="72"/>
  <c r="K185" i="72"/>
  <c r="G164" i="48"/>
  <c r="C164" i="49"/>
  <c r="J181" i="71"/>
  <c r="J199" i="71"/>
  <c r="P177" i="71"/>
  <c r="P178" i="71"/>
  <c r="P196" i="71"/>
  <c r="P176" i="71"/>
  <c r="P195" i="71"/>
  <c r="G193" i="71"/>
  <c r="G175" i="71"/>
  <c r="O144" i="48"/>
  <c r="K144" i="49"/>
  <c r="G144" i="49"/>
  <c r="C146" i="48"/>
  <c r="C169" i="71"/>
  <c r="C179" i="71"/>
  <c r="C187" i="71"/>
  <c r="N186" i="70"/>
  <c r="N205" i="70"/>
  <c r="L182" i="70"/>
  <c r="L183" i="70"/>
  <c r="L202" i="70"/>
  <c r="L201" i="70"/>
  <c r="L181" i="70"/>
  <c r="K199" i="70"/>
  <c r="K180" i="70"/>
  <c r="M176" i="70"/>
  <c r="M195" i="70"/>
  <c r="O191" i="70"/>
  <c r="O172" i="70"/>
  <c r="O190" i="70"/>
  <c r="O171" i="70"/>
  <c r="K191" i="70"/>
  <c r="K172" i="70"/>
  <c r="K190" i="70"/>
  <c r="K171" i="70"/>
  <c r="G193" i="70"/>
  <c r="G184" i="70"/>
  <c r="G222" i="70"/>
  <c r="G174" i="70"/>
  <c r="C125" i="48"/>
  <c r="C128" i="48"/>
  <c r="J186" i="69"/>
  <c r="J205" i="69"/>
  <c r="H202" i="69"/>
  <c r="H182" i="69"/>
  <c r="H183" i="69"/>
  <c r="H181" i="69"/>
  <c r="H201" i="69"/>
  <c r="K180" i="69"/>
  <c r="K199" i="69"/>
  <c r="O193" i="69"/>
  <c r="O184" i="69"/>
  <c r="O174" i="69"/>
  <c r="K106" i="48"/>
  <c r="G106" i="48"/>
  <c r="C109" i="48"/>
  <c r="N253" i="68"/>
  <c r="F253" i="68"/>
  <c r="E252" i="68"/>
  <c r="E276" i="68"/>
  <c r="L275" i="68"/>
  <c r="L251" i="68"/>
  <c r="D251" i="68"/>
  <c r="O248" i="68"/>
  <c r="O249" i="68"/>
  <c r="K249" i="68"/>
  <c r="K248" i="68"/>
  <c r="N246" i="68"/>
  <c r="L266" i="68"/>
  <c r="L242" i="68"/>
  <c r="J238" i="68"/>
  <c r="J262" i="68"/>
  <c r="Q82" i="49"/>
  <c r="M82" i="50"/>
  <c r="I82" i="50"/>
  <c r="I83" i="39"/>
  <c r="I7" i="68"/>
  <c r="E7" i="68"/>
  <c r="I31" i="67"/>
  <c r="H205" i="67"/>
  <c r="D79" i="42"/>
  <c r="D45" i="67"/>
  <c r="D73" i="67" s="1"/>
  <c r="O78" i="42"/>
  <c r="O44" i="67"/>
  <c r="O72" i="67" s="1"/>
  <c r="K78" i="42"/>
  <c r="K44" i="67"/>
  <c r="K72" i="67" s="1"/>
  <c r="G78" i="42"/>
  <c r="G44" i="67"/>
  <c r="G72" i="67" s="1"/>
  <c r="M199" i="67"/>
  <c r="I73" i="42"/>
  <c r="I41" i="67"/>
  <c r="I69" i="67" s="1"/>
  <c r="P70" i="42"/>
  <c r="P40" i="67"/>
  <c r="P68" i="67" s="1"/>
  <c r="N67" i="42"/>
  <c r="N37" i="67"/>
  <c r="F67" i="42"/>
  <c r="F37" i="67"/>
  <c r="Q192" i="67"/>
  <c r="M192" i="67"/>
  <c r="I63" i="49"/>
  <c r="I64" i="39"/>
  <c r="I7" i="67"/>
  <c r="E63" i="49"/>
  <c r="L205" i="66"/>
  <c r="H60" i="42"/>
  <c r="H45" i="66"/>
  <c r="H73" i="66" s="1"/>
  <c r="F55" i="42"/>
  <c r="F42" i="66"/>
  <c r="F70" i="66" s="1"/>
  <c r="I199" i="66"/>
  <c r="E54" i="42"/>
  <c r="E41" i="66"/>
  <c r="E69" i="66" s="1"/>
  <c r="P51" i="42"/>
  <c r="P40" i="66"/>
  <c r="P68" i="66" s="1"/>
  <c r="H198" i="66"/>
  <c r="H197" i="66"/>
  <c r="H196" i="66"/>
  <c r="H216" i="66"/>
  <c r="D51" i="42"/>
  <c r="D40" i="66"/>
  <c r="D68" i="66" s="1"/>
  <c r="P25" i="66"/>
  <c r="O214" i="66"/>
  <c r="O195" i="66"/>
  <c r="M44" i="48"/>
  <c r="M47" i="49"/>
  <c r="M191" i="66"/>
  <c r="M209" i="66"/>
  <c r="M190" i="66"/>
  <c r="I44" i="50"/>
  <c r="E44" i="49"/>
  <c r="P205" i="65"/>
  <c r="H205" i="65"/>
  <c r="K204" i="65"/>
  <c r="K223" i="65"/>
  <c r="G28" i="65"/>
  <c r="F202" i="65"/>
  <c r="F201" i="65"/>
  <c r="M199" i="65"/>
  <c r="E199" i="65"/>
  <c r="Q26" i="65"/>
  <c r="P198" i="65"/>
  <c r="P197" i="65"/>
  <c r="P216" i="65"/>
  <c r="C195" i="65"/>
  <c r="C214" i="65"/>
  <c r="Q25" i="50"/>
  <c r="Q192" i="65"/>
  <c r="M25" i="49"/>
  <c r="M190" i="65"/>
  <c r="M191" i="65"/>
  <c r="M209" i="65"/>
  <c r="I25" i="49"/>
  <c r="E25" i="50"/>
  <c r="E191" i="65"/>
  <c r="E190" i="65"/>
  <c r="E209" i="65"/>
  <c r="L229" i="64"/>
  <c r="E35" i="64"/>
  <c r="D229" i="64"/>
  <c r="C228" i="64"/>
  <c r="C249" i="64"/>
  <c r="I224" i="64"/>
  <c r="I225" i="64"/>
  <c r="I223" i="64"/>
  <c r="E224" i="64"/>
  <c r="E225" i="64"/>
  <c r="E223" i="64"/>
  <c r="L222" i="64"/>
  <c r="D222" i="64"/>
  <c r="C200" i="64"/>
  <c r="C221" i="64"/>
  <c r="C241" i="64"/>
  <c r="C220" i="64"/>
  <c r="Q217" i="64"/>
  <c r="Q238" i="64"/>
  <c r="P7" i="49"/>
  <c r="L7" i="49"/>
  <c r="H215" i="64"/>
  <c r="H226" i="64"/>
  <c r="D4" i="49"/>
  <c r="B177" i="72"/>
  <c r="B178" i="72"/>
  <c r="B196" i="72"/>
  <c r="B176" i="72"/>
  <c r="B195" i="72"/>
  <c r="B202" i="70"/>
  <c r="B182" i="70"/>
  <c r="B183" i="70"/>
  <c r="B181" i="70"/>
  <c r="B201" i="70"/>
  <c r="B242" i="68"/>
  <c r="B266" i="68"/>
  <c r="B85" i="49"/>
  <c r="B199" i="67"/>
  <c r="B63" i="50"/>
  <c r="B193" i="67"/>
  <c r="B203" i="67"/>
  <c r="B193" i="66"/>
  <c r="B203" i="66"/>
  <c r="B209" i="65"/>
  <c r="B191" i="65"/>
  <c r="B190" i="65"/>
  <c r="O184" i="65"/>
  <c r="O146" i="65"/>
  <c r="N171" i="66"/>
  <c r="Q383" i="72"/>
  <c r="N461" i="68"/>
  <c r="G386" i="70"/>
  <c r="F150" i="67"/>
  <c r="G129" i="71"/>
  <c r="O179" i="67"/>
  <c r="M174" i="65"/>
  <c r="M174" i="66"/>
  <c r="L177" i="67"/>
  <c r="L139" i="67"/>
  <c r="O182" i="67"/>
  <c r="Q184" i="67"/>
  <c r="P395" i="69"/>
  <c r="H363" i="72"/>
  <c r="H381" i="72"/>
  <c r="N357" i="72"/>
  <c r="N375" i="72"/>
  <c r="F162" i="58"/>
  <c r="F357" i="71"/>
  <c r="F375" i="71"/>
  <c r="N144" i="59"/>
  <c r="P128" i="59"/>
  <c r="D128" i="58"/>
  <c r="F125" i="58"/>
  <c r="L109" i="59"/>
  <c r="D109" i="58"/>
  <c r="F106" i="59"/>
  <c r="F467" i="68"/>
  <c r="F466" i="68"/>
  <c r="F490" i="68"/>
  <c r="F491" i="68"/>
  <c r="N458" i="68"/>
  <c r="N483" i="68"/>
  <c r="N459" i="68"/>
  <c r="N457" i="68"/>
  <c r="N482" i="68"/>
  <c r="N506" i="68"/>
  <c r="H82" i="58"/>
  <c r="P396" i="67"/>
  <c r="P415" i="67"/>
  <c r="P395" i="67"/>
  <c r="P377" i="67"/>
  <c r="D391" i="67"/>
  <c r="D372" i="67"/>
  <c r="P377" i="66"/>
  <c r="P415" i="66"/>
  <c r="P396" i="66"/>
  <c r="P376" i="66"/>
  <c r="P391" i="66"/>
  <c r="P372" i="66"/>
  <c r="L387" i="66"/>
  <c r="L368" i="66"/>
  <c r="L386" i="66"/>
  <c r="L406" i="66"/>
  <c r="P44" i="60"/>
  <c r="N397" i="65"/>
  <c r="N378" i="65"/>
  <c r="P391" i="65"/>
  <c r="P372" i="65"/>
  <c r="D368" i="65"/>
  <c r="D406" i="65"/>
  <c r="D387" i="65"/>
  <c r="H25" i="59"/>
  <c r="J420" i="64"/>
  <c r="J441" i="64"/>
  <c r="P416" i="64"/>
  <c r="P437" i="64"/>
  <c r="P415" i="64"/>
  <c r="P436" i="64"/>
  <c r="N7" i="59"/>
  <c r="P4" i="58"/>
  <c r="C382" i="69"/>
  <c r="C366" i="69"/>
  <c r="C383" i="69"/>
  <c r="C364" i="69"/>
  <c r="C385" i="69"/>
  <c r="C363" i="69"/>
  <c r="C469" i="68"/>
  <c r="C493" i="68"/>
  <c r="C28" i="59"/>
  <c r="Q177" i="72"/>
  <c r="Q178" i="72"/>
  <c r="Q176" i="72"/>
  <c r="Q195" i="72"/>
  <c r="Q196" i="72"/>
  <c r="P193" i="72"/>
  <c r="P175" i="72"/>
  <c r="D193" i="72"/>
  <c r="D175" i="72"/>
  <c r="O168" i="42"/>
  <c r="O40" i="72"/>
  <c r="O68" i="72" s="1"/>
  <c r="N171" i="72"/>
  <c r="N207" i="72"/>
  <c r="N189" i="72"/>
  <c r="L162" i="49"/>
  <c r="L26" i="71"/>
  <c r="K174" i="71"/>
  <c r="K173" i="71"/>
  <c r="K209" i="71"/>
  <c r="K192" i="71"/>
  <c r="K172" i="71"/>
  <c r="K191" i="71"/>
  <c r="J189" i="71"/>
  <c r="J171" i="71"/>
  <c r="J207" i="71"/>
  <c r="L144" i="49"/>
  <c r="C186" i="70"/>
  <c r="C205" i="70"/>
  <c r="G30" i="70"/>
  <c r="F185" i="70"/>
  <c r="F204" i="70"/>
  <c r="F223" i="70"/>
  <c r="D180" i="70"/>
  <c r="D199" i="70"/>
  <c r="M129" i="42"/>
  <c r="M37" i="70"/>
  <c r="H128" i="49"/>
  <c r="H7" i="70"/>
  <c r="O122" i="42"/>
  <c r="O45" i="69"/>
  <c r="O73" i="69" s="1"/>
  <c r="F121" i="42"/>
  <c r="F44" i="69"/>
  <c r="F72" i="69" s="1"/>
  <c r="P109" i="49"/>
  <c r="P203" i="69"/>
  <c r="P184" i="69"/>
  <c r="P193" i="69"/>
  <c r="P174" i="69"/>
  <c r="D109" i="48"/>
  <c r="J93" i="42"/>
  <c r="J48" i="68"/>
  <c r="J82" i="68" s="1"/>
  <c r="M92" i="42"/>
  <c r="M47" i="68"/>
  <c r="M81" i="68" s="1"/>
  <c r="E92" i="42"/>
  <c r="E47" i="68"/>
  <c r="E81" i="68" s="1"/>
  <c r="F86" i="42"/>
  <c r="F43" i="68"/>
  <c r="J82" i="49"/>
  <c r="H204" i="67"/>
  <c r="H223" i="67"/>
  <c r="J63" i="49"/>
  <c r="J222" i="67"/>
  <c r="J193" i="67"/>
  <c r="J194" i="67"/>
  <c r="H223" i="66"/>
  <c r="H204" i="66"/>
  <c r="K202" i="66"/>
  <c r="K201" i="66"/>
  <c r="Q216" i="66"/>
  <c r="Q198" i="66"/>
  <c r="Q197" i="66"/>
  <c r="J47" i="48"/>
  <c r="J47" i="49"/>
  <c r="G202" i="65"/>
  <c r="G201" i="65"/>
  <c r="G200" i="65"/>
  <c r="I198" i="65"/>
  <c r="I216" i="65"/>
  <c r="I197" i="65"/>
  <c r="P228" i="64"/>
  <c r="P249" i="64"/>
  <c r="H220" i="64"/>
  <c r="H221" i="64"/>
  <c r="H241" i="64"/>
  <c r="M214" i="64"/>
  <c r="C25" i="70"/>
  <c r="B195" i="70"/>
  <c r="B176" i="70"/>
  <c r="B276" i="68"/>
  <c r="B252" i="68"/>
  <c r="B218" i="64"/>
  <c r="B239" i="64"/>
  <c r="I373" i="66"/>
  <c r="P414" i="67"/>
  <c r="P25" i="48"/>
  <c r="M132" i="67"/>
  <c r="N184" i="67"/>
  <c r="O223" i="68"/>
  <c r="Q226" i="68"/>
  <c r="F455" i="68"/>
  <c r="I361" i="71"/>
  <c r="H201" i="72"/>
  <c r="G352" i="71"/>
  <c r="O99" i="65"/>
  <c r="H99" i="66"/>
  <c r="H177" i="66"/>
  <c r="H139" i="66"/>
  <c r="C85" i="48"/>
  <c r="F261" i="68"/>
  <c r="E216" i="64"/>
  <c r="Q170" i="71"/>
  <c r="Q93" i="71"/>
  <c r="Q129" i="71" s="1"/>
  <c r="M147" i="71"/>
  <c r="B129" i="72"/>
  <c r="G367" i="66"/>
  <c r="E194" i="66"/>
  <c r="K93" i="72"/>
  <c r="K129" i="72" s="1"/>
  <c r="K170" i="72"/>
  <c r="G194" i="69"/>
  <c r="G137" i="69"/>
  <c r="G112" i="69"/>
  <c r="G131" i="69" s="1"/>
  <c r="G274" i="68"/>
  <c r="G176" i="72"/>
  <c r="G174" i="65"/>
  <c r="N82" i="48"/>
  <c r="L47" i="48"/>
  <c r="Q174" i="67"/>
  <c r="P179" i="67"/>
  <c r="G111" i="68"/>
  <c r="G160" i="68"/>
  <c r="C352" i="71"/>
  <c r="C275" i="71"/>
  <c r="N505" i="68"/>
  <c r="K405" i="66"/>
  <c r="E401" i="68"/>
  <c r="Q428" i="64"/>
  <c r="Q365" i="64"/>
  <c r="H285" i="66"/>
  <c r="H367" i="66"/>
  <c r="O376" i="70"/>
  <c r="K285" i="65"/>
  <c r="K323" i="65" s="1"/>
  <c r="M405" i="66"/>
  <c r="B215" i="71"/>
  <c r="B201" i="71" s="1"/>
  <c r="K216" i="64"/>
  <c r="M216" i="64"/>
  <c r="C206" i="71"/>
  <c r="H132" i="66"/>
  <c r="F176" i="71"/>
  <c r="M201" i="72"/>
  <c r="C188" i="71"/>
  <c r="N112" i="65"/>
  <c r="N194" i="65"/>
  <c r="F163" i="64"/>
  <c r="M455" i="68"/>
  <c r="M407" i="68"/>
  <c r="M4" i="48"/>
  <c r="G184" i="67"/>
  <c r="B218" i="68"/>
  <c r="Q220" i="68"/>
  <c r="N226" i="68"/>
  <c r="N178" i="68"/>
  <c r="I148" i="64"/>
  <c r="O7" i="48"/>
  <c r="I99" i="65"/>
  <c r="I175" i="65" s="1"/>
  <c r="F183" i="65"/>
  <c r="E99" i="66"/>
  <c r="N178" i="66"/>
  <c r="M174" i="67"/>
  <c r="J99" i="67"/>
  <c r="J93" i="67" s="1"/>
  <c r="J131" i="67" s="1"/>
  <c r="N4" i="48"/>
  <c r="L194" i="64"/>
  <c r="P177" i="67"/>
  <c r="H111" i="68"/>
  <c r="H207" i="68" s="1"/>
  <c r="H160" i="68"/>
  <c r="G361" i="71"/>
  <c r="Q407" i="64"/>
  <c r="G293" i="71"/>
  <c r="G311" i="71" s="1"/>
  <c r="G370" i="71"/>
  <c r="G316" i="71"/>
  <c r="F361" i="71"/>
  <c r="E361" i="71"/>
  <c r="M352" i="72"/>
  <c r="F240" i="64"/>
  <c r="H146" i="66"/>
  <c r="C215" i="71"/>
  <c r="M196" i="67"/>
  <c r="K247" i="68"/>
  <c r="N93" i="72"/>
  <c r="N129" i="72" s="1"/>
  <c r="O376" i="66"/>
  <c r="P207" i="70"/>
  <c r="E213" i="65"/>
  <c r="G203" i="70"/>
  <c r="D150" i="65"/>
  <c r="J363" i="72"/>
  <c r="J381" i="72"/>
  <c r="L357" i="72"/>
  <c r="L375" i="72"/>
  <c r="N164" i="59"/>
  <c r="J164" i="58"/>
  <c r="L162" i="58"/>
  <c r="H162" i="58"/>
  <c r="D351" i="72"/>
  <c r="D367" i="72"/>
  <c r="D349" i="72"/>
  <c r="D369" i="72"/>
  <c r="J359" i="71"/>
  <c r="J360" i="71"/>
  <c r="J358" i="71"/>
  <c r="J378" i="71"/>
  <c r="J377" i="71"/>
  <c r="L375" i="71"/>
  <c r="L357" i="71"/>
  <c r="N146" i="58"/>
  <c r="J146" i="59"/>
  <c r="L144" i="59"/>
  <c r="H144" i="58"/>
  <c r="D369" i="71"/>
  <c r="D367" i="71"/>
  <c r="D349" i="71"/>
  <c r="D351" i="71"/>
  <c r="P396" i="70"/>
  <c r="P377" i="70"/>
  <c r="P415" i="70"/>
  <c r="J375" i="70"/>
  <c r="J394" i="70"/>
  <c r="J393" i="70"/>
  <c r="J374" i="70"/>
  <c r="P391" i="70"/>
  <c r="P372" i="70"/>
  <c r="J371" i="70"/>
  <c r="J390" i="70"/>
  <c r="J389" i="70"/>
  <c r="J370" i="70"/>
  <c r="N128" i="59"/>
  <c r="P364" i="70"/>
  <c r="P385" i="70"/>
  <c r="P366" i="70"/>
  <c r="P363" i="70"/>
  <c r="P383" i="70"/>
  <c r="P382" i="70"/>
  <c r="L125" i="58"/>
  <c r="F378" i="69"/>
  <c r="F397" i="69"/>
  <c r="J394" i="69"/>
  <c r="J375" i="69"/>
  <c r="J374" i="69"/>
  <c r="J393" i="69"/>
  <c r="P391" i="69"/>
  <c r="P372" i="69"/>
  <c r="P367" i="69"/>
  <c r="J109" i="58"/>
  <c r="F109" i="58"/>
  <c r="P106" i="59"/>
  <c r="H106" i="59"/>
  <c r="H364" i="69"/>
  <c r="H363" i="69"/>
  <c r="H382" i="69"/>
  <c r="H366" i="69"/>
  <c r="H385" i="69"/>
  <c r="H383" i="69"/>
  <c r="D106" i="59"/>
  <c r="N471" i="68"/>
  <c r="N495" i="68"/>
  <c r="J469" i="68"/>
  <c r="J493" i="68"/>
  <c r="L466" i="68"/>
  <c r="L491" i="68"/>
  <c r="L490" i="68"/>
  <c r="L465" i="68"/>
  <c r="L467" i="68"/>
  <c r="F464" i="68"/>
  <c r="F488" i="68"/>
  <c r="D458" i="68"/>
  <c r="D483" i="68"/>
  <c r="D459" i="68"/>
  <c r="D482" i="68"/>
  <c r="D506" i="68"/>
  <c r="H85" i="58"/>
  <c r="D85" i="58"/>
  <c r="N82" i="59"/>
  <c r="J82" i="59"/>
  <c r="H397" i="67"/>
  <c r="H378" i="67"/>
  <c r="F377" i="67"/>
  <c r="F415" i="67"/>
  <c r="F396" i="67"/>
  <c r="J391" i="67"/>
  <c r="J372" i="67"/>
  <c r="P390" i="67"/>
  <c r="P370" i="67"/>
  <c r="P389" i="67"/>
  <c r="P371" i="67"/>
  <c r="P388" i="67"/>
  <c r="P408" i="67"/>
  <c r="P369" i="67"/>
  <c r="J387" i="67"/>
  <c r="J368" i="67"/>
  <c r="J406" i="67"/>
  <c r="P66" i="58"/>
  <c r="D66" i="58"/>
  <c r="N385" i="67"/>
  <c r="N364" i="67"/>
  <c r="N383" i="67"/>
  <c r="N366" i="67"/>
  <c r="N401" i="67"/>
  <c r="N382" i="67"/>
  <c r="N363" i="67"/>
  <c r="J63" i="58"/>
  <c r="F364" i="67"/>
  <c r="F366" i="67"/>
  <c r="F383" i="67"/>
  <c r="F385" i="67"/>
  <c r="F382" i="67"/>
  <c r="F363" i="67"/>
  <c r="F401" i="67"/>
  <c r="D378" i="66"/>
  <c r="D397" i="66"/>
  <c r="J372" i="66"/>
  <c r="J391" i="66"/>
  <c r="L371" i="66"/>
  <c r="L390" i="66"/>
  <c r="L370" i="66"/>
  <c r="L408" i="66"/>
  <c r="L389" i="66"/>
  <c r="L388" i="66"/>
  <c r="J368" i="66"/>
  <c r="J406" i="66"/>
  <c r="J387" i="66"/>
  <c r="J367" i="66"/>
  <c r="P47" i="59"/>
  <c r="L47" i="58"/>
  <c r="N44" i="60"/>
  <c r="N44" i="58"/>
  <c r="J44" i="60"/>
  <c r="F44" i="59"/>
  <c r="P378" i="65"/>
  <c r="P397" i="65"/>
  <c r="N396" i="65"/>
  <c r="N377" i="65"/>
  <c r="N415" i="65"/>
  <c r="H394" i="65"/>
  <c r="H375" i="65"/>
  <c r="H393" i="65"/>
  <c r="H374" i="65"/>
  <c r="H392" i="65"/>
  <c r="N372" i="65"/>
  <c r="N391" i="65"/>
  <c r="H371" i="65"/>
  <c r="H389" i="65"/>
  <c r="H408" i="65"/>
  <c r="H370" i="65"/>
  <c r="H390" i="65"/>
  <c r="H388" i="65"/>
  <c r="J368" i="65"/>
  <c r="J367" i="65"/>
  <c r="J406" i="65"/>
  <c r="J387" i="65"/>
  <c r="P28" i="58"/>
  <c r="D28" i="59"/>
  <c r="N25" i="58"/>
  <c r="N364" i="65"/>
  <c r="N383" i="65"/>
  <c r="N385" i="65"/>
  <c r="N366" i="65"/>
  <c r="N382" i="65"/>
  <c r="N401" i="65"/>
  <c r="N363" i="65"/>
  <c r="J25" i="60"/>
  <c r="F25" i="60"/>
  <c r="F383" i="65"/>
  <c r="F364" i="65"/>
  <c r="F366" i="65"/>
  <c r="F385" i="65"/>
  <c r="F363" i="65"/>
  <c r="F401" i="65"/>
  <c r="F382" i="65"/>
  <c r="D441" i="64"/>
  <c r="D420" i="64"/>
  <c r="N440" i="64"/>
  <c r="N419" i="64"/>
  <c r="N461" i="64"/>
  <c r="F419" i="64"/>
  <c r="F440" i="64"/>
  <c r="F461" i="64"/>
  <c r="D418" i="64"/>
  <c r="D439" i="64"/>
  <c r="D460" i="64"/>
  <c r="D438" i="64"/>
  <c r="D417" i="64"/>
  <c r="P434" i="64"/>
  <c r="P413" i="64"/>
  <c r="F408" i="64"/>
  <c r="F450" i="64"/>
  <c r="F429" i="64"/>
  <c r="L7" i="58"/>
  <c r="H7" i="58"/>
  <c r="N4" i="59"/>
  <c r="J4" i="60"/>
  <c r="J424" i="64"/>
  <c r="J403" i="64"/>
  <c r="J425" i="64"/>
  <c r="J445" i="64"/>
  <c r="J404" i="64"/>
  <c r="J427" i="64"/>
  <c r="J406" i="64"/>
  <c r="F4" i="58"/>
  <c r="C144" i="58"/>
  <c r="C393" i="67"/>
  <c r="C374" i="67"/>
  <c r="C375" i="67"/>
  <c r="C392" i="67"/>
  <c r="C394" i="67"/>
  <c r="C371" i="65"/>
  <c r="C408" i="65"/>
  <c r="C390" i="65"/>
  <c r="C389" i="65"/>
  <c r="C407" i="65"/>
  <c r="C370" i="65"/>
  <c r="C461" i="64"/>
  <c r="C440" i="64"/>
  <c r="C419" i="64"/>
  <c r="Q177" i="42"/>
  <c r="Q45" i="72"/>
  <c r="Q73" i="72" s="1"/>
  <c r="M177" i="42"/>
  <c r="M45" i="72"/>
  <c r="M73" i="72" s="1"/>
  <c r="I177" i="42"/>
  <c r="I45" i="72"/>
  <c r="I73" i="72" s="1"/>
  <c r="E177" i="42"/>
  <c r="E45" i="72"/>
  <c r="E73" i="72" s="1"/>
  <c r="P216" i="72"/>
  <c r="P180" i="72"/>
  <c r="P198" i="72"/>
  <c r="P28" i="72"/>
  <c r="O178" i="72"/>
  <c r="O195" i="72"/>
  <c r="O196" i="72"/>
  <c r="O177" i="72"/>
  <c r="N175" i="72"/>
  <c r="N193" i="72"/>
  <c r="N162" i="49"/>
  <c r="J164" i="49"/>
  <c r="J187" i="72"/>
  <c r="J169" i="72"/>
  <c r="F164" i="48"/>
  <c r="F167" i="72"/>
  <c r="F185" i="72"/>
  <c r="E199" i="71"/>
  <c r="E181" i="71"/>
  <c r="P180" i="71"/>
  <c r="P216" i="71"/>
  <c r="P198" i="71"/>
  <c r="L180" i="71"/>
  <c r="L216" i="71"/>
  <c r="L198" i="71"/>
  <c r="H180" i="71"/>
  <c r="H216" i="71"/>
  <c r="H198" i="71"/>
  <c r="D180" i="71"/>
  <c r="D216" i="71"/>
  <c r="D198" i="71"/>
  <c r="G177" i="71"/>
  <c r="G196" i="71"/>
  <c r="G176" i="71"/>
  <c r="G195" i="71"/>
  <c r="G178" i="71"/>
  <c r="J175" i="71"/>
  <c r="J193" i="71"/>
  <c r="E174" i="71"/>
  <c r="E191" i="71"/>
  <c r="E173" i="71"/>
  <c r="E209" i="71"/>
  <c r="E192" i="71"/>
  <c r="P171" i="71"/>
  <c r="P189" i="71"/>
  <c r="P207" i="71"/>
  <c r="L171" i="71"/>
  <c r="L207" i="71"/>
  <c r="L189" i="71"/>
  <c r="H171" i="71"/>
  <c r="H207" i="71"/>
  <c r="H189" i="71"/>
  <c r="D25" i="71"/>
  <c r="D171" i="71"/>
  <c r="D207" i="71"/>
  <c r="D189" i="71"/>
  <c r="O21" i="71"/>
  <c r="N185" i="71"/>
  <c r="N167" i="71"/>
  <c r="J144" i="48"/>
  <c r="F146" i="48"/>
  <c r="F215" i="71"/>
  <c r="F201" i="71" s="1"/>
  <c r="F187" i="71"/>
  <c r="F169" i="71"/>
  <c r="Q205" i="70"/>
  <c r="Q186" i="70"/>
  <c r="K201" i="70"/>
  <c r="K183" i="70"/>
  <c r="K202" i="70"/>
  <c r="K182" i="70"/>
  <c r="K200" i="70"/>
  <c r="K181" i="70"/>
  <c r="G27" i="70"/>
  <c r="F199" i="70"/>
  <c r="F180" i="70"/>
  <c r="I179" i="70"/>
  <c r="I198" i="70"/>
  <c r="I197" i="70"/>
  <c r="I178" i="70"/>
  <c r="L25" i="70"/>
  <c r="L176" i="70"/>
  <c r="L195" i="70"/>
  <c r="N125" i="48"/>
  <c r="N128" i="49"/>
  <c r="N172" i="70"/>
  <c r="N190" i="70"/>
  <c r="N171" i="70"/>
  <c r="N191" i="70"/>
  <c r="J125" i="49"/>
  <c r="J184" i="70"/>
  <c r="J193" i="70"/>
  <c r="J203" i="70"/>
  <c r="J174" i="70"/>
  <c r="F128" i="49"/>
  <c r="F175" i="70"/>
  <c r="F193" i="70"/>
  <c r="F203" i="70"/>
  <c r="F222" i="70"/>
  <c r="F207" i="70" s="1"/>
  <c r="F174" i="70"/>
  <c r="F184" i="70"/>
  <c r="Q205" i="69"/>
  <c r="Q186" i="69"/>
  <c r="K202" i="69"/>
  <c r="K201" i="69"/>
  <c r="K182" i="69"/>
  <c r="K183" i="69"/>
  <c r="K200" i="69"/>
  <c r="F180" i="69"/>
  <c r="F199" i="69"/>
  <c r="N109" i="48"/>
  <c r="N106" i="49"/>
  <c r="J106" i="48"/>
  <c r="F106" i="49"/>
  <c r="F171" i="69"/>
  <c r="F190" i="69"/>
  <c r="F172" i="69"/>
  <c r="F191" i="69"/>
  <c r="M253" i="68"/>
  <c r="E253" i="68"/>
  <c r="D276" i="68"/>
  <c r="D252" i="68"/>
  <c r="K251" i="68"/>
  <c r="C251" i="68"/>
  <c r="N249" i="68"/>
  <c r="N248" i="68"/>
  <c r="J249" i="68"/>
  <c r="J248" i="68"/>
  <c r="F241" i="68"/>
  <c r="F264" i="68"/>
  <c r="F240" i="68"/>
  <c r="P82" i="49"/>
  <c r="L85" i="48"/>
  <c r="L85" i="49"/>
  <c r="H85" i="49"/>
  <c r="D82" i="50"/>
  <c r="D274" i="68"/>
  <c r="D236" i="68"/>
  <c r="D250" i="68"/>
  <c r="O205" i="67"/>
  <c r="C198" i="67"/>
  <c r="C216" i="67"/>
  <c r="C197" i="67"/>
  <c r="P63" i="49"/>
  <c r="P190" i="67"/>
  <c r="P209" i="67"/>
  <c r="P191" i="67"/>
  <c r="L63" i="49"/>
  <c r="L190" i="67"/>
  <c r="L191" i="67"/>
  <c r="L209" i="67"/>
  <c r="H63" i="50"/>
  <c r="D63" i="50"/>
  <c r="D66" i="49"/>
  <c r="O205" i="66"/>
  <c r="G205" i="66"/>
  <c r="J223" i="66"/>
  <c r="J204" i="66"/>
  <c r="N195" i="66"/>
  <c r="N214" i="66"/>
  <c r="P194" i="66"/>
  <c r="P193" i="66"/>
  <c r="P222" i="66"/>
  <c r="L47" i="49"/>
  <c r="M21" i="66"/>
  <c r="L191" i="66"/>
  <c r="L209" i="66"/>
  <c r="L190" i="66"/>
  <c r="H44" i="50"/>
  <c r="D44" i="50"/>
  <c r="D191" i="66"/>
  <c r="D190" i="66"/>
  <c r="D209" i="66"/>
  <c r="K205" i="65"/>
  <c r="C205" i="65"/>
  <c r="Q202" i="65"/>
  <c r="Q201" i="65"/>
  <c r="M202" i="65"/>
  <c r="M201" i="65"/>
  <c r="J28" i="65"/>
  <c r="I202" i="65"/>
  <c r="I201" i="65"/>
  <c r="E202" i="65"/>
  <c r="E201" i="65"/>
  <c r="L199" i="65"/>
  <c r="D199" i="65"/>
  <c r="C198" i="65"/>
  <c r="C197" i="65"/>
  <c r="C196" i="65"/>
  <c r="C216" i="65"/>
  <c r="P25" i="49"/>
  <c r="L25" i="50"/>
  <c r="H25" i="49"/>
  <c r="H194" i="65"/>
  <c r="H193" i="65"/>
  <c r="D25" i="50"/>
  <c r="E21" i="65"/>
  <c r="D190" i="65"/>
  <c r="D191" i="65"/>
  <c r="D209" i="65"/>
  <c r="K229" i="64"/>
  <c r="C229" i="64"/>
  <c r="Q248" i="64"/>
  <c r="Q227" i="64"/>
  <c r="P224" i="64"/>
  <c r="P225" i="64"/>
  <c r="P223" i="64"/>
  <c r="I239" i="64"/>
  <c r="I218" i="64"/>
  <c r="H238" i="64"/>
  <c r="H217" i="64"/>
  <c r="O4" i="49"/>
  <c r="O214" i="64"/>
  <c r="K4" i="50"/>
  <c r="K215" i="64"/>
  <c r="K226" i="64"/>
  <c r="B185" i="72"/>
  <c r="B167" i="72"/>
  <c r="B146" i="49"/>
  <c r="B167" i="71"/>
  <c r="B185" i="71"/>
  <c r="C21" i="70"/>
  <c r="B190" i="70"/>
  <c r="B191" i="70"/>
  <c r="B171" i="70"/>
  <c r="B172" i="70"/>
  <c r="B109" i="49"/>
  <c r="B174" i="69"/>
  <c r="B193" i="69"/>
  <c r="B175" i="69"/>
  <c r="B184" i="69"/>
  <c r="B249" i="68"/>
  <c r="B248" i="68"/>
  <c r="B198" i="67"/>
  <c r="B216" i="67"/>
  <c r="B197" i="67"/>
  <c r="B197" i="66"/>
  <c r="B196" i="66"/>
  <c r="B216" i="66"/>
  <c r="B198" i="66"/>
  <c r="C26" i="65"/>
  <c r="B198" i="65"/>
  <c r="B216" i="65"/>
  <c r="B197" i="65"/>
  <c r="B222" i="64"/>
  <c r="D367" i="70"/>
  <c r="P196" i="67"/>
  <c r="J82" i="48"/>
  <c r="F367" i="65"/>
  <c r="G352" i="72"/>
  <c r="E197" i="71"/>
  <c r="C197" i="71"/>
  <c r="C143" i="50"/>
  <c r="B201" i="64"/>
  <c r="H174" i="65"/>
  <c r="H414" i="67"/>
  <c r="K285" i="67"/>
  <c r="K323" i="67" s="1"/>
  <c r="Q150" i="69"/>
  <c r="E190" i="64"/>
  <c r="E174" i="67"/>
  <c r="F174" i="67"/>
  <c r="I342" i="70"/>
  <c r="O386" i="65"/>
  <c r="O329" i="65"/>
  <c r="Q215" i="72"/>
  <c r="O219" i="64"/>
  <c r="I194" i="66"/>
  <c r="I137" i="66"/>
  <c r="K376" i="66"/>
  <c r="C386" i="66"/>
  <c r="L363" i="72"/>
  <c r="L381" i="72"/>
  <c r="H359" i="72"/>
  <c r="H377" i="72"/>
  <c r="H358" i="72"/>
  <c r="H378" i="72"/>
  <c r="H360" i="72"/>
  <c r="H164" i="58"/>
  <c r="J162" i="58"/>
  <c r="D363" i="71"/>
  <c r="D381" i="71"/>
  <c r="L360" i="71"/>
  <c r="L378" i="71"/>
  <c r="L359" i="71"/>
  <c r="L377" i="71"/>
  <c r="H146" i="59"/>
  <c r="F144" i="59"/>
  <c r="L397" i="70"/>
  <c r="L378" i="70"/>
  <c r="N372" i="70"/>
  <c r="N391" i="70"/>
  <c r="D370" i="70"/>
  <c r="D389" i="70"/>
  <c r="D369" i="70"/>
  <c r="D390" i="70"/>
  <c r="D371" i="70"/>
  <c r="F368" i="70"/>
  <c r="F387" i="70"/>
  <c r="J125" i="59"/>
  <c r="J364" i="70"/>
  <c r="J383" i="70"/>
  <c r="J363" i="70"/>
  <c r="J382" i="70"/>
  <c r="J385" i="70"/>
  <c r="J366" i="70"/>
  <c r="J391" i="69"/>
  <c r="J372" i="69"/>
  <c r="J106" i="59"/>
  <c r="J364" i="69"/>
  <c r="J366" i="69"/>
  <c r="J385" i="69"/>
  <c r="J363" i="69"/>
  <c r="J383" i="69"/>
  <c r="J382" i="69"/>
  <c r="F85" i="58"/>
  <c r="L454" i="68"/>
  <c r="L452" i="68"/>
  <c r="L476" i="68"/>
  <c r="L475" i="68"/>
  <c r="L451" i="68"/>
  <c r="L499" i="68"/>
  <c r="L478" i="68"/>
  <c r="L63" i="58"/>
  <c r="L377" i="66"/>
  <c r="L415" i="66"/>
  <c r="L396" i="66"/>
  <c r="L376" i="66"/>
  <c r="P387" i="66"/>
  <c r="P406" i="66"/>
  <c r="P368" i="66"/>
  <c r="J47" i="59"/>
  <c r="L44" i="58"/>
  <c r="H377" i="65"/>
  <c r="H415" i="65"/>
  <c r="H396" i="65"/>
  <c r="H376" i="65"/>
  <c r="J439" i="64"/>
  <c r="J418" i="64"/>
  <c r="J438" i="64"/>
  <c r="J417" i="64"/>
  <c r="J460" i="64"/>
  <c r="J434" i="64"/>
  <c r="J413" i="64"/>
  <c r="L412" i="64"/>
  <c r="L433" i="64"/>
  <c r="L411" i="64"/>
  <c r="L432" i="64"/>
  <c r="L453" i="64"/>
  <c r="C25" i="60"/>
  <c r="C363" i="65"/>
  <c r="C383" i="65"/>
  <c r="C364" i="65"/>
  <c r="C366" i="65"/>
  <c r="C385" i="65"/>
  <c r="C401" i="65"/>
  <c r="C382" i="65"/>
  <c r="C416" i="64"/>
  <c r="C436" i="64"/>
  <c r="C415" i="64"/>
  <c r="C437" i="64"/>
  <c r="P162" i="49"/>
  <c r="P169" i="72"/>
  <c r="P179" i="72"/>
  <c r="P170" i="72"/>
  <c r="P187" i="72"/>
  <c r="P215" i="72"/>
  <c r="P201" i="72" s="1"/>
  <c r="O181" i="71"/>
  <c r="O199" i="71"/>
  <c r="M178" i="71"/>
  <c r="M177" i="71"/>
  <c r="M196" i="71"/>
  <c r="M195" i="71"/>
  <c r="C173" i="71"/>
  <c r="C174" i="71"/>
  <c r="C172" i="71"/>
  <c r="C192" i="71"/>
  <c r="C209" i="71"/>
  <c r="C191" i="71"/>
  <c r="G25" i="71"/>
  <c r="F171" i="71"/>
  <c r="F189" i="71"/>
  <c r="F207" i="71"/>
  <c r="H144" i="48"/>
  <c r="P26" i="70"/>
  <c r="O179" i="70"/>
  <c r="O198" i="70"/>
  <c r="O197" i="70"/>
  <c r="O178" i="70"/>
  <c r="O196" i="70"/>
  <c r="O177" i="70"/>
  <c r="I129" i="42"/>
  <c r="I37" i="70"/>
  <c r="L125" i="49"/>
  <c r="L7" i="70"/>
  <c r="K122" i="42"/>
  <c r="K45" i="69"/>
  <c r="K73" i="69" s="1"/>
  <c r="N185" i="69"/>
  <c r="N223" i="69"/>
  <c r="N204" i="69"/>
  <c r="Q201" i="69"/>
  <c r="Q183" i="69"/>
  <c r="Q182" i="69"/>
  <c r="Q202" i="69"/>
  <c r="Q181" i="69"/>
  <c r="E117" i="42"/>
  <c r="E42" i="69"/>
  <c r="E70" i="69" s="1"/>
  <c r="L116" i="42"/>
  <c r="L41" i="69"/>
  <c r="L69" i="69" s="1"/>
  <c r="H184" i="69"/>
  <c r="H174" i="69"/>
  <c r="H203" i="69"/>
  <c r="H193" i="69"/>
  <c r="K253" i="68"/>
  <c r="H97" i="42"/>
  <c r="H50" i="68"/>
  <c r="H84" i="68" s="1"/>
  <c r="L89" i="42"/>
  <c r="L46" i="68"/>
  <c r="L80" i="68" s="1"/>
  <c r="O88" i="42"/>
  <c r="O45" i="68"/>
  <c r="O79" i="68" s="1"/>
  <c r="F233" i="68"/>
  <c r="F234" i="68"/>
  <c r="F257" i="68"/>
  <c r="N191" i="67"/>
  <c r="N209" i="67"/>
  <c r="N190" i="67"/>
  <c r="D223" i="66"/>
  <c r="D204" i="66"/>
  <c r="O27" i="66"/>
  <c r="N199" i="66"/>
  <c r="H195" i="66"/>
  <c r="H214" i="66"/>
  <c r="N47" i="48"/>
  <c r="P223" i="65"/>
  <c r="P204" i="65"/>
  <c r="M198" i="65"/>
  <c r="M216" i="65"/>
  <c r="M197" i="65"/>
  <c r="J191" i="65"/>
  <c r="J190" i="65"/>
  <c r="J209" i="65"/>
  <c r="E229" i="64"/>
  <c r="P220" i="64"/>
  <c r="P219" i="64"/>
  <c r="P241" i="64"/>
  <c r="P221" i="64"/>
  <c r="G218" i="64"/>
  <c r="G239" i="64"/>
  <c r="Q4" i="49"/>
  <c r="C31" i="68"/>
  <c r="B244" i="68"/>
  <c r="B245" i="68"/>
  <c r="B243" i="68"/>
  <c r="B268" i="68"/>
  <c r="B202" i="67"/>
  <c r="B201" i="67"/>
  <c r="B200" i="67"/>
  <c r="B227" i="64"/>
  <c r="B248" i="64"/>
  <c r="F449" i="64"/>
  <c r="F380" i="64"/>
  <c r="Q455" i="68"/>
  <c r="G206" i="71"/>
  <c r="M194" i="69"/>
  <c r="J174" i="66"/>
  <c r="P99" i="67"/>
  <c r="P175" i="67" s="1"/>
  <c r="J217" i="68"/>
  <c r="C223" i="68"/>
  <c r="E227" i="68"/>
  <c r="G503" i="68"/>
  <c r="P489" i="68"/>
  <c r="N407" i="68"/>
  <c r="N479" i="68"/>
  <c r="O399" i="69"/>
  <c r="Q386" i="66"/>
  <c r="D171" i="66"/>
  <c r="N173" i="66"/>
  <c r="I132" i="67"/>
  <c r="N377" i="68"/>
  <c r="N401" i="68" s="1"/>
  <c r="G304" i="67"/>
  <c r="G323" i="67" s="1"/>
  <c r="Q200" i="65"/>
  <c r="C392" i="66"/>
  <c r="M25" i="48"/>
  <c r="O47" i="48"/>
  <c r="B174" i="66"/>
  <c r="N367" i="70"/>
  <c r="N285" i="70"/>
  <c r="M459" i="64"/>
  <c r="D222" i="65"/>
  <c r="G216" i="64"/>
  <c r="G153" i="64"/>
  <c r="B112" i="67"/>
  <c r="B137" i="67"/>
  <c r="B194" i="67"/>
  <c r="L215" i="72"/>
  <c r="M194" i="66"/>
  <c r="M137" i="66"/>
  <c r="B196" i="70"/>
  <c r="F188" i="71"/>
  <c r="F134" i="71"/>
  <c r="P203" i="64"/>
  <c r="L208" i="64"/>
  <c r="K179" i="67"/>
  <c r="Q182" i="66"/>
  <c r="K184" i="66"/>
  <c r="K146" i="66"/>
  <c r="P172" i="67"/>
  <c r="E293" i="71"/>
  <c r="E311" i="71" s="1"/>
  <c r="E370" i="71"/>
  <c r="E316" i="71"/>
  <c r="N509" i="68"/>
  <c r="O405" i="65"/>
  <c r="G367" i="65"/>
  <c r="G342" i="69"/>
  <c r="L489" i="68"/>
  <c r="Q407" i="68"/>
  <c r="Q479" i="68"/>
  <c r="O304" i="66"/>
  <c r="O323" i="66" s="1"/>
  <c r="O386" i="66"/>
  <c r="O329" i="66"/>
  <c r="L367" i="70"/>
  <c r="J323" i="65"/>
  <c r="H293" i="72"/>
  <c r="H311" i="72" s="1"/>
  <c r="H370" i="72"/>
  <c r="H316" i="72"/>
  <c r="E386" i="65"/>
  <c r="E329" i="65"/>
  <c r="E203" i="65"/>
  <c r="N222" i="67"/>
  <c r="N150" i="67"/>
  <c r="K194" i="67"/>
  <c r="H203" i="65"/>
  <c r="K207" i="70"/>
  <c r="M250" i="68"/>
  <c r="G304" i="69"/>
  <c r="G386" i="69"/>
  <c r="G329" i="69"/>
  <c r="F161" i="50"/>
  <c r="Q207" i="69"/>
  <c r="B222" i="70"/>
  <c r="B207" i="70" s="1"/>
  <c r="K131" i="70"/>
  <c r="I231" i="68"/>
  <c r="M200" i="65"/>
  <c r="M386" i="70"/>
  <c r="M329" i="70"/>
  <c r="O160" i="64"/>
  <c r="M163" i="64"/>
  <c r="D190" i="64"/>
  <c r="K173" i="65"/>
  <c r="M178" i="65"/>
  <c r="F184" i="65"/>
  <c r="F146" i="65"/>
  <c r="C47" i="48"/>
  <c r="D212" i="68"/>
  <c r="J198" i="64"/>
  <c r="D201" i="64"/>
  <c r="D207" i="64"/>
  <c r="N93" i="65"/>
  <c r="B99" i="66"/>
  <c r="K82" i="48"/>
  <c r="C215" i="68"/>
  <c r="F219" i="68"/>
  <c r="Q229" i="68"/>
  <c r="B197" i="64"/>
  <c r="L7" i="48"/>
  <c r="G198" i="64"/>
  <c r="P200" i="64"/>
  <c r="E207" i="64"/>
  <c r="C178" i="65"/>
  <c r="K139" i="65"/>
  <c r="K177" i="65"/>
  <c r="M180" i="65"/>
  <c r="P184" i="65"/>
  <c r="B178" i="66"/>
  <c r="J174" i="67"/>
  <c r="Q82" i="48"/>
  <c r="P215" i="68"/>
  <c r="P167" i="68"/>
  <c r="L221" i="68"/>
  <c r="M222" i="68"/>
  <c r="N224" i="68"/>
  <c r="P226" i="68"/>
  <c r="P178" i="68"/>
  <c r="M414" i="67"/>
  <c r="N323" i="67"/>
  <c r="P383" i="71"/>
  <c r="F459" i="64"/>
  <c r="N428" i="64"/>
  <c r="N365" i="64"/>
  <c r="J414" i="65"/>
  <c r="O449" i="64"/>
  <c r="N329" i="71"/>
  <c r="G407" i="66"/>
  <c r="I329" i="67"/>
  <c r="I386" i="67"/>
  <c r="G124" i="50"/>
  <c r="J255" i="68"/>
  <c r="I215" i="65"/>
  <c r="P203" i="66"/>
  <c r="I216" i="64"/>
  <c r="I405" i="65"/>
  <c r="J207" i="69"/>
  <c r="F168" i="64"/>
  <c r="C188" i="72"/>
  <c r="C134" i="72"/>
  <c r="J112" i="70"/>
  <c r="K196" i="65"/>
  <c r="O171" i="68"/>
  <c r="K197" i="72"/>
  <c r="H156" i="64"/>
  <c r="P237" i="68"/>
  <c r="E363" i="72"/>
  <c r="E381" i="72"/>
  <c r="M360" i="72"/>
  <c r="M359" i="72"/>
  <c r="M377" i="72"/>
  <c r="M378" i="72"/>
  <c r="G375" i="72"/>
  <c r="G357" i="72"/>
  <c r="Q164" i="58"/>
  <c r="M164" i="59"/>
  <c r="O162" i="59"/>
  <c r="K162" i="59"/>
  <c r="G369" i="72"/>
  <c r="G349" i="72"/>
  <c r="G367" i="72"/>
  <c r="G351" i="72"/>
  <c r="E363" i="71"/>
  <c r="E381" i="71"/>
  <c r="M378" i="71"/>
  <c r="M360" i="71"/>
  <c r="M359" i="71"/>
  <c r="M377" i="71"/>
  <c r="K357" i="71"/>
  <c r="K375" i="71"/>
  <c r="M146" i="59"/>
  <c r="I146" i="58"/>
  <c r="K144" i="58"/>
  <c r="G144" i="58"/>
  <c r="Q397" i="70"/>
  <c r="Q378" i="70"/>
  <c r="O396" i="70"/>
  <c r="O395" i="70"/>
  <c r="O377" i="70"/>
  <c r="O415" i="70"/>
  <c r="K391" i="70"/>
  <c r="K372" i="70"/>
  <c r="I390" i="70"/>
  <c r="I370" i="70"/>
  <c r="I369" i="70"/>
  <c r="I371" i="70"/>
  <c r="I389" i="70"/>
  <c r="I128" i="59"/>
  <c r="E128" i="59"/>
  <c r="O125" i="59"/>
  <c r="K125" i="59"/>
  <c r="G364" i="70"/>
  <c r="G382" i="70"/>
  <c r="G383" i="70"/>
  <c r="G363" i="70"/>
  <c r="G366" i="70"/>
  <c r="G385" i="70"/>
  <c r="E378" i="69"/>
  <c r="E397" i="69"/>
  <c r="Q374" i="69"/>
  <c r="Q394" i="69"/>
  <c r="Q375" i="69"/>
  <c r="Q393" i="69"/>
  <c r="I375" i="69"/>
  <c r="I374" i="69"/>
  <c r="I394" i="69"/>
  <c r="I373" i="69"/>
  <c r="I393" i="69"/>
  <c r="O372" i="69"/>
  <c r="O391" i="69"/>
  <c r="Q109" i="59"/>
  <c r="E109" i="58"/>
  <c r="K366" i="69"/>
  <c r="K383" i="69"/>
  <c r="K364" i="69"/>
  <c r="K382" i="69"/>
  <c r="K363" i="69"/>
  <c r="K385" i="69"/>
  <c r="G106" i="59"/>
  <c r="Q495" i="68"/>
  <c r="Q471" i="68"/>
  <c r="I493" i="68"/>
  <c r="I469" i="68"/>
  <c r="M488" i="68"/>
  <c r="M464" i="68"/>
  <c r="O487" i="68"/>
  <c r="O486" i="68"/>
  <c r="O510" i="68"/>
  <c r="O463" i="68"/>
  <c r="O462" i="68"/>
  <c r="Q460" i="68"/>
  <c r="Q484" i="68"/>
  <c r="Q508" i="68"/>
  <c r="I460" i="68"/>
  <c r="I484" i="68"/>
  <c r="I508" i="68"/>
  <c r="G459" i="68"/>
  <c r="G506" i="68"/>
  <c r="G483" i="68"/>
  <c r="G505" i="68"/>
  <c r="G482" i="68"/>
  <c r="G458" i="68"/>
  <c r="O85" i="58"/>
  <c r="Q82" i="60"/>
  <c r="Q82" i="59"/>
  <c r="M82" i="58"/>
  <c r="I82" i="58"/>
  <c r="I82" i="60"/>
  <c r="E82" i="58"/>
  <c r="G378" i="67"/>
  <c r="G397" i="67"/>
  <c r="E415" i="67"/>
  <c r="E377" i="67"/>
  <c r="E396" i="67"/>
  <c r="G375" i="67"/>
  <c r="G394" i="67"/>
  <c r="G393" i="67"/>
  <c r="G374" i="67"/>
  <c r="E372" i="67"/>
  <c r="E391" i="67"/>
  <c r="G371" i="67"/>
  <c r="G389" i="67"/>
  <c r="G390" i="67"/>
  <c r="G370" i="67"/>
  <c r="G408" i="67"/>
  <c r="G66" i="58"/>
  <c r="Q363" i="67"/>
  <c r="Q385" i="67"/>
  <c r="Q401" i="67"/>
  <c r="Q364" i="67"/>
  <c r="Q382" i="67"/>
  <c r="Q383" i="67"/>
  <c r="Q366" i="67"/>
  <c r="M63" i="60"/>
  <c r="I363" i="67"/>
  <c r="I401" i="67"/>
  <c r="I366" i="67"/>
  <c r="I382" i="67"/>
  <c r="I383" i="67"/>
  <c r="I364" i="67"/>
  <c r="I385" i="67"/>
  <c r="E63" i="60"/>
  <c r="K378" i="66"/>
  <c r="K397" i="66"/>
  <c r="I377" i="66"/>
  <c r="I396" i="66"/>
  <c r="I415" i="66"/>
  <c r="I376" i="66"/>
  <c r="G394" i="66"/>
  <c r="G374" i="66"/>
  <c r="G393" i="66"/>
  <c r="G375" i="66"/>
  <c r="E372" i="66"/>
  <c r="E391" i="66"/>
  <c r="M387" i="66"/>
  <c r="M406" i="66"/>
  <c r="M368" i="66"/>
  <c r="E387" i="66"/>
  <c r="E406" i="66"/>
  <c r="E368" i="66"/>
  <c r="K47" i="59"/>
  <c r="G47" i="58"/>
  <c r="M44" i="59"/>
  <c r="I44" i="60"/>
  <c r="E44" i="60"/>
  <c r="O397" i="65"/>
  <c r="O378" i="65"/>
  <c r="M415" i="65"/>
  <c r="M377" i="65"/>
  <c r="M396" i="65"/>
  <c r="K374" i="65"/>
  <c r="K394" i="65"/>
  <c r="K373" i="65"/>
  <c r="K393" i="65"/>
  <c r="K375" i="65"/>
  <c r="M391" i="65"/>
  <c r="M372" i="65"/>
  <c r="O370" i="65"/>
  <c r="O390" i="65"/>
  <c r="O408" i="65"/>
  <c r="O371" i="65"/>
  <c r="O389" i="65"/>
  <c r="O407" i="65"/>
  <c r="E387" i="65"/>
  <c r="E368" i="65"/>
  <c r="E406" i="65"/>
  <c r="K28" i="58"/>
  <c r="G28" i="58"/>
  <c r="Q25" i="58"/>
  <c r="M25" i="59"/>
  <c r="I25" i="59"/>
  <c r="E25" i="58"/>
  <c r="E25" i="60"/>
  <c r="O420" i="64"/>
  <c r="O441" i="64"/>
  <c r="G418" i="64"/>
  <c r="G460" i="64"/>
  <c r="G439" i="64"/>
  <c r="I437" i="64"/>
  <c r="I436" i="64"/>
  <c r="I415" i="64"/>
  <c r="I416" i="64"/>
  <c r="K434" i="64"/>
  <c r="K413" i="64"/>
  <c r="G430" i="64"/>
  <c r="G409" i="64"/>
  <c r="G451" i="64"/>
  <c r="O7" i="59"/>
  <c r="K7" i="59"/>
  <c r="Q4" i="60"/>
  <c r="M406" i="64"/>
  <c r="M445" i="64"/>
  <c r="M404" i="64"/>
  <c r="M403" i="64"/>
  <c r="M427" i="64"/>
  <c r="M424" i="64"/>
  <c r="M425" i="64"/>
  <c r="I4" i="59"/>
  <c r="E406" i="64"/>
  <c r="E404" i="64"/>
  <c r="E445" i="64"/>
  <c r="E403" i="64"/>
  <c r="E425" i="64"/>
  <c r="E424" i="64"/>
  <c r="E427" i="64"/>
  <c r="C44" i="58"/>
  <c r="C146" i="58"/>
  <c r="C397" i="69"/>
  <c r="C378" i="69"/>
  <c r="C377" i="65"/>
  <c r="C376" i="65"/>
  <c r="C415" i="65"/>
  <c r="C396" i="65"/>
  <c r="C418" i="64"/>
  <c r="C439" i="64"/>
  <c r="C460" i="64"/>
  <c r="C438" i="64"/>
  <c r="C451" i="64"/>
  <c r="C430" i="64"/>
  <c r="C409" i="64"/>
  <c r="E31" i="72"/>
  <c r="D181" i="72"/>
  <c r="D199" i="72"/>
  <c r="O180" i="72"/>
  <c r="O216" i="72"/>
  <c r="O198" i="72"/>
  <c r="K180" i="72"/>
  <c r="K216" i="72"/>
  <c r="K198" i="72"/>
  <c r="G216" i="72"/>
  <c r="G180" i="72"/>
  <c r="G198" i="72"/>
  <c r="C180" i="72"/>
  <c r="C216" i="72"/>
  <c r="C198" i="72"/>
  <c r="F178" i="72"/>
  <c r="F177" i="72"/>
  <c r="F196" i="72"/>
  <c r="F195" i="72"/>
  <c r="F27" i="72"/>
  <c r="E175" i="72"/>
  <c r="E193" i="72"/>
  <c r="Q162" i="48"/>
  <c r="Q185" i="72"/>
  <c r="Q167" i="72"/>
  <c r="M162" i="48"/>
  <c r="I162" i="48"/>
  <c r="I169" i="72"/>
  <c r="I187" i="72"/>
  <c r="E162" i="49"/>
  <c r="I31" i="71"/>
  <c r="H181" i="71"/>
  <c r="H199" i="71"/>
  <c r="I175" i="71"/>
  <c r="I193" i="71"/>
  <c r="Q146" i="48"/>
  <c r="M146" i="49"/>
  <c r="M169" i="71"/>
  <c r="M187" i="71"/>
  <c r="I169" i="71"/>
  <c r="I187" i="71"/>
  <c r="E144" i="49"/>
  <c r="E167" i="71"/>
  <c r="E185" i="71"/>
  <c r="D186" i="70"/>
  <c r="D205" i="70"/>
  <c r="P30" i="70"/>
  <c r="O185" i="70"/>
  <c r="O204" i="70"/>
  <c r="O223" i="70"/>
  <c r="K185" i="70"/>
  <c r="K223" i="70"/>
  <c r="K204" i="70"/>
  <c r="G223" i="70"/>
  <c r="G185" i="70"/>
  <c r="G204" i="70"/>
  <c r="C185" i="70"/>
  <c r="C223" i="70"/>
  <c r="C204" i="70"/>
  <c r="Q199" i="70"/>
  <c r="Q180" i="70"/>
  <c r="H178" i="70"/>
  <c r="H198" i="70"/>
  <c r="H179" i="70"/>
  <c r="H197" i="70"/>
  <c r="H177" i="70"/>
  <c r="O195" i="70"/>
  <c r="O176" i="70"/>
  <c r="Q128" i="48"/>
  <c r="Q193" i="70"/>
  <c r="Q174" i="70"/>
  <c r="M128" i="49"/>
  <c r="I128" i="49"/>
  <c r="I171" i="70"/>
  <c r="I172" i="70"/>
  <c r="I191" i="70"/>
  <c r="I190" i="70"/>
  <c r="E125" i="48"/>
  <c r="E172" i="70"/>
  <c r="E191" i="70"/>
  <c r="E171" i="70"/>
  <c r="E190" i="70"/>
  <c r="D186" i="69"/>
  <c r="D205" i="69"/>
  <c r="O204" i="69"/>
  <c r="O185" i="69"/>
  <c r="O223" i="69"/>
  <c r="K185" i="69"/>
  <c r="K204" i="69"/>
  <c r="K223" i="69"/>
  <c r="G204" i="69"/>
  <c r="G185" i="69"/>
  <c r="G223" i="69"/>
  <c r="C185" i="69"/>
  <c r="C223" i="69"/>
  <c r="C204" i="69"/>
  <c r="G28" i="69"/>
  <c r="F202" i="69"/>
  <c r="F183" i="69"/>
  <c r="F201" i="69"/>
  <c r="F182" i="69"/>
  <c r="F27" i="69"/>
  <c r="E180" i="69"/>
  <c r="E199" i="69"/>
  <c r="Q106" i="49"/>
  <c r="Q106" i="48"/>
  <c r="M106" i="48"/>
  <c r="M109" i="48"/>
  <c r="M171" i="69"/>
  <c r="M190" i="69"/>
  <c r="M191" i="69"/>
  <c r="M172" i="69"/>
  <c r="I171" i="69"/>
  <c r="I191" i="69"/>
  <c r="I190" i="69"/>
  <c r="I172" i="69"/>
  <c r="E109" i="48"/>
  <c r="E193" i="69"/>
  <c r="E174" i="69"/>
  <c r="H253" i="68"/>
  <c r="K252" i="68"/>
  <c r="K276" i="68"/>
  <c r="M248" i="68"/>
  <c r="M247" i="68"/>
  <c r="M249" i="68"/>
  <c r="I225" i="68"/>
  <c r="I248" i="68"/>
  <c r="I249" i="68"/>
  <c r="E248" i="68"/>
  <c r="E249" i="68"/>
  <c r="P96" i="42"/>
  <c r="P49" i="68"/>
  <c r="P83" i="68" s="1"/>
  <c r="D246" i="68"/>
  <c r="O93" i="42"/>
  <c r="O48" i="68"/>
  <c r="O82" i="68" s="1"/>
  <c r="L31" i="68"/>
  <c r="K245" i="68"/>
  <c r="K268" i="68"/>
  <c r="K244" i="68"/>
  <c r="G93" i="42"/>
  <c r="G48" i="68"/>
  <c r="G82" i="68" s="1"/>
  <c r="N242" i="68"/>
  <c r="N266" i="68"/>
  <c r="K30" i="68"/>
  <c r="J242" i="68"/>
  <c r="J266" i="68"/>
  <c r="F242" i="68"/>
  <c r="F266" i="68"/>
  <c r="Q89" i="42"/>
  <c r="Q46" i="68"/>
  <c r="Q80" i="68" s="1"/>
  <c r="I89" i="42"/>
  <c r="I46" i="68"/>
  <c r="I80" i="68" s="1"/>
  <c r="P88" i="42"/>
  <c r="P45" i="68"/>
  <c r="P79" i="68" s="1"/>
  <c r="L238" i="68"/>
  <c r="L262" i="68"/>
  <c r="K82" i="49"/>
  <c r="G85" i="49"/>
  <c r="G7" i="68"/>
  <c r="C82" i="49"/>
  <c r="N205" i="67"/>
  <c r="J79" i="42"/>
  <c r="J45" i="67"/>
  <c r="J73" i="67" s="1"/>
  <c r="Q28" i="67"/>
  <c r="P201" i="67"/>
  <c r="P200" i="67"/>
  <c r="P202" i="67"/>
  <c r="H201" i="67"/>
  <c r="H200" i="67"/>
  <c r="H202" i="67"/>
  <c r="O26" i="67"/>
  <c r="N198" i="67"/>
  <c r="N197" i="67"/>
  <c r="N196" i="67"/>
  <c r="N216" i="67"/>
  <c r="F198" i="67"/>
  <c r="F197" i="67"/>
  <c r="F196" i="67"/>
  <c r="F216" i="67"/>
  <c r="Q195" i="67"/>
  <c r="Q214" i="67"/>
  <c r="N25" i="67"/>
  <c r="M195" i="67"/>
  <c r="M214" i="67"/>
  <c r="I214" i="67"/>
  <c r="I195" i="67"/>
  <c r="E214" i="67"/>
  <c r="E195" i="67"/>
  <c r="M23" i="67"/>
  <c r="O7" i="67"/>
  <c r="K66" i="49"/>
  <c r="G7" i="67"/>
  <c r="Q59" i="42"/>
  <c r="Q44" i="66"/>
  <c r="Q72" i="66" s="1"/>
  <c r="M204" i="66"/>
  <c r="M223" i="66"/>
  <c r="P202" i="66"/>
  <c r="P201" i="66"/>
  <c r="P200" i="66"/>
  <c r="D55" i="42"/>
  <c r="D42" i="66"/>
  <c r="D70" i="66" s="1"/>
  <c r="G199" i="66"/>
  <c r="N51" i="42"/>
  <c r="N40" i="66"/>
  <c r="N68" i="66" s="1"/>
  <c r="J197" i="66"/>
  <c r="J216" i="66"/>
  <c r="J198" i="66"/>
  <c r="J196" i="66"/>
  <c r="F51" i="42"/>
  <c r="F40" i="66"/>
  <c r="F68" i="66" s="1"/>
  <c r="Q50" i="42"/>
  <c r="Q39" i="66"/>
  <c r="Q67" i="66" s="1"/>
  <c r="M50" i="42"/>
  <c r="M39" i="66"/>
  <c r="M67" i="66" s="1"/>
  <c r="I50" i="42"/>
  <c r="I39" i="66"/>
  <c r="I67" i="66" s="1"/>
  <c r="E50" i="42"/>
  <c r="E39" i="66"/>
  <c r="E67" i="66" s="1"/>
  <c r="L48" i="42"/>
  <c r="L37" i="66"/>
  <c r="D48" i="42"/>
  <c r="D37" i="66"/>
  <c r="O44" i="50"/>
  <c r="K47" i="49"/>
  <c r="K193" i="66"/>
  <c r="K203" i="66"/>
  <c r="G7" i="66"/>
  <c r="J205" i="65"/>
  <c r="F41" i="42"/>
  <c r="F45" i="65"/>
  <c r="F73" i="65" s="1"/>
  <c r="Q40" i="42"/>
  <c r="Q44" i="65"/>
  <c r="Q72" i="65" s="1"/>
  <c r="M40" i="42"/>
  <c r="M44" i="65"/>
  <c r="M72" i="65" s="1"/>
  <c r="I40" i="42"/>
  <c r="I44" i="65"/>
  <c r="I72" i="65" s="1"/>
  <c r="E223" i="65"/>
  <c r="E204" i="65"/>
  <c r="P202" i="65"/>
  <c r="P201" i="65"/>
  <c r="P200" i="65"/>
  <c r="D36" i="42"/>
  <c r="D42" i="65"/>
  <c r="D70" i="65" s="1"/>
  <c r="C199" i="65"/>
  <c r="J32" i="42"/>
  <c r="J40" i="65"/>
  <c r="J68" i="65" s="1"/>
  <c r="F216" i="65"/>
  <c r="F197" i="65"/>
  <c r="F198" i="65"/>
  <c r="Q195" i="65"/>
  <c r="Q214" i="65"/>
  <c r="M195" i="65"/>
  <c r="M214" i="65"/>
  <c r="I195" i="65"/>
  <c r="I214" i="65"/>
  <c r="E195" i="65"/>
  <c r="E214" i="65"/>
  <c r="K25" i="50"/>
  <c r="K193" i="65"/>
  <c r="K203" i="65"/>
  <c r="G28" i="49"/>
  <c r="G7" i="65"/>
  <c r="C28" i="49"/>
  <c r="J229" i="64"/>
  <c r="F22" i="42"/>
  <c r="F51" i="64"/>
  <c r="F35" i="64" s="1"/>
  <c r="Q21" i="42"/>
  <c r="Q50" i="64"/>
  <c r="Q82" i="64" s="1"/>
  <c r="M21" i="42"/>
  <c r="M50" i="64"/>
  <c r="M82" i="64" s="1"/>
  <c r="I21" i="42"/>
  <c r="I50" i="64"/>
  <c r="I82" i="64" s="1"/>
  <c r="E21" i="42"/>
  <c r="E50" i="64"/>
  <c r="E82" i="64" s="1"/>
  <c r="P20" i="42"/>
  <c r="P49" i="64"/>
  <c r="P81" i="64" s="1"/>
  <c r="L20" i="42"/>
  <c r="L49" i="64"/>
  <c r="L81" i="64" s="1"/>
  <c r="H20" i="42"/>
  <c r="H49" i="64"/>
  <c r="H81" i="64" s="1"/>
  <c r="D20" i="42"/>
  <c r="D49" i="64"/>
  <c r="D81" i="64" s="1"/>
  <c r="O16" i="42"/>
  <c r="O47" i="64"/>
  <c r="O79" i="64" s="1"/>
  <c r="K16" i="42"/>
  <c r="K47" i="64"/>
  <c r="K79" i="64" s="1"/>
  <c r="G16" i="42"/>
  <c r="G47" i="64"/>
  <c r="G79" i="64" s="1"/>
  <c r="C16" i="42"/>
  <c r="C47" i="64"/>
  <c r="C79" i="64" s="1"/>
  <c r="F222" i="64"/>
  <c r="I220" i="64"/>
  <c r="I221" i="64"/>
  <c r="I241" i="64"/>
  <c r="I219" i="64"/>
  <c r="O25" i="64"/>
  <c r="N7" i="64"/>
  <c r="J7" i="49"/>
  <c r="F7" i="49"/>
  <c r="F214" i="64"/>
  <c r="B181" i="72"/>
  <c r="B199" i="72"/>
  <c r="C32" i="68"/>
  <c r="B246" i="68"/>
  <c r="C25" i="67"/>
  <c r="B195" i="67"/>
  <c r="B214" i="67"/>
  <c r="B223" i="66"/>
  <c r="B204" i="66"/>
  <c r="C34" i="64"/>
  <c r="B228" i="64"/>
  <c r="B249" i="64"/>
  <c r="B7" i="49"/>
  <c r="B213" i="64"/>
  <c r="B233" i="64"/>
  <c r="B212" i="64"/>
  <c r="M414" i="65"/>
  <c r="G405" i="65"/>
  <c r="F173" i="65"/>
  <c r="I179" i="66"/>
  <c r="I143" i="50"/>
  <c r="O208" i="72"/>
  <c r="F329" i="72"/>
  <c r="Q7" i="48"/>
  <c r="P181" i="67"/>
  <c r="P143" i="67"/>
  <c r="E150" i="69"/>
  <c r="D407" i="68"/>
  <c r="D479" i="68"/>
  <c r="D377" i="68"/>
  <c r="D401" i="68" s="1"/>
  <c r="M329" i="67"/>
  <c r="M386" i="67"/>
  <c r="K237" i="64"/>
  <c r="I175" i="68"/>
  <c r="E150" i="70"/>
  <c r="P182" i="65"/>
  <c r="P223" i="68"/>
  <c r="P175" i="68"/>
  <c r="M148" i="64"/>
  <c r="N99" i="67"/>
  <c r="M316" i="71"/>
  <c r="D352" i="71"/>
  <c r="G410" i="64"/>
  <c r="D147" i="72"/>
  <c r="M222" i="66"/>
  <c r="M203" i="65"/>
  <c r="K267" i="68"/>
  <c r="E184" i="69"/>
  <c r="O147" i="71"/>
  <c r="F194" i="65"/>
  <c r="I143" i="65"/>
  <c r="B194" i="72"/>
  <c r="I181" i="67"/>
  <c r="Q181" i="65"/>
  <c r="F44" i="48"/>
  <c r="O177" i="67"/>
  <c r="G183" i="67"/>
  <c r="C160" i="68"/>
  <c r="M179" i="67"/>
  <c r="D160" i="68"/>
  <c r="J212" i="68"/>
  <c r="D329" i="67"/>
  <c r="M376" i="70"/>
  <c r="J392" i="70"/>
  <c r="M222" i="65"/>
  <c r="C111" i="72"/>
  <c r="M194" i="65"/>
  <c r="M137" i="65"/>
  <c r="F206" i="72"/>
  <c r="F147" i="72"/>
  <c r="H165" i="68"/>
  <c r="D164" i="58"/>
  <c r="N162" i="58"/>
  <c r="P363" i="71"/>
  <c r="P381" i="71"/>
  <c r="P360" i="71"/>
  <c r="P378" i="71"/>
  <c r="P377" i="71"/>
  <c r="P359" i="71"/>
  <c r="D146" i="59"/>
  <c r="J144" i="59"/>
  <c r="P378" i="70"/>
  <c r="P397" i="70"/>
  <c r="L393" i="70"/>
  <c r="L375" i="70"/>
  <c r="L374" i="70"/>
  <c r="L394" i="70"/>
  <c r="L373" i="70"/>
  <c r="L128" i="58"/>
  <c r="D374" i="69"/>
  <c r="D393" i="69"/>
  <c r="D392" i="69"/>
  <c r="D394" i="69"/>
  <c r="D375" i="69"/>
  <c r="P109" i="58"/>
  <c r="H471" i="68"/>
  <c r="H495" i="68"/>
  <c r="P82" i="59"/>
  <c r="D452" i="68"/>
  <c r="D454" i="68"/>
  <c r="D475" i="68"/>
  <c r="D476" i="68"/>
  <c r="D451" i="68"/>
  <c r="D478" i="68"/>
  <c r="D499" i="68"/>
  <c r="P368" i="67"/>
  <c r="P387" i="67"/>
  <c r="P406" i="67"/>
  <c r="P367" i="67"/>
  <c r="P63" i="59"/>
  <c r="D63" i="60"/>
  <c r="D377" i="66"/>
  <c r="D415" i="66"/>
  <c r="D396" i="66"/>
  <c r="D376" i="66"/>
  <c r="N390" i="66"/>
  <c r="N389" i="66"/>
  <c r="N370" i="66"/>
  <c r="N388" i="66"/>
  <c r="N369" i="66"/>
  <c r="N371" i="66"/>
  <c r="N408" i="66"/>
  <c r="F389" i="66"/>
  <c r="F390" i="66"/>
  <c r="F370" i="66"/>
  <c r="F388" i="66"/>
  <c r="F371" i="66"/>
  <c r="F408" i="66"/>
  <c r="D44" i="59"/>
  <c r="D401" i="66"/>
  <c r="D363" i="66"/>
  <c r="D382" i="66"/>
  <c r="D383" i="66"/>
  <c r="D366" i="66"/>
  <c r="D385" i="66"/>
  <c r="D364" i="66"/>
  <c r="N28" i="59"/>
  <c r="P382" i="65"/>
  <c r="P364" i="65"/>
  <c r="P363" i="65"/>
  <c r="P385" i="65"/>
  <c r="P401" i="65"/>
  <c r="P366" i="65"/>
  <c r="P383" i="65"/>
  <c r="D408" i="64"/>
  <c r="D450" i="64"/>
  <c r="D429" i="64"/>
  <c r="L4" i="60"/>
  <c r="D4" i="60"/>
  <c r="C378" i="72"/>
  <c r="C359" i="72"/>
  <c r="C360" i="72"/>
  <c r="C377" i="72"/>
  <c r="C397" i="67"/>
  <c r="C378" i="67"/>
  <c r="E178" i="72"/>
  <c r="E177" i="72"/>
  <c r="E176" i="72"/>
  <c r="E196" i="72"/>
  <c r="E195" i="72"/>
  <c r="H175" i="72"/>
  <c r="H193" i="72"/>
  <c r="G168" i="42"/>
  <c r="G40" i="72"/>
  <c r="G68" i="72" s="1"/>
  <c r="J171" i="72"/>
  <c r="J189" i="72"/>
  <c r="J207" i="72"/>
  <c r="H162" i="48"/>
  <c r="D162" i="49"/>
  <c r="G174" i="71"/>
  <c r="G173" i="71"/>
  <c r="G209" i="71"/>
  <c r="G191" i="71"/>
  <c r="G172" i="71"/>
  <c r="G192" i="71"/>
  <c r="N171" i="71"/>
  <c r="N189" i="71"/>
  <c r="N207" i="71"/>
  <c r="P144" i="49"/>
  <c r="P167" i="71"/>
  <c r="P185" i="71"/>
  <c r="D146" i="48"/>
  <c r="Q183" i="70"/>
  <c r="Q182" i="70"/>
  <c r="Q202" i="70"/>
  <c r="Q201" i="70"/>
  <c r="P125" i="49"/>
  <c r="P7" i="70"/>
  <c r="D128" i="49"/>
  <c r="D184" i="70"/>
  <c r="D174" i="70"/>
  <c r="D193" i="70"/>
  <c r="G205" i="69"/>
  <c r="H31" i="69"/>
  <c r="G186" i="69"/>
  <c r="M182" i="69"/>
  <c r="M183" i="69"/>
  <c r="M201" i="69"/>
  <c r="M200" i="69"/>
  <c r="M181" i="69"/>
  <c r="M202" i="69"/>
  <c r="Q27" i="69"/>
  <c r="P199" i="69"/>
  <c r="P180" i="69"/>
  <c r="D199" i="69"/>
  <c r="D180" i="69"/>
  <c r="L109" i="49"/>
  <c r="L174" i="69"/>
  <c r="L203" i="69"/>
  <c r="L184" i="69"/>
  <c r="L193" i="69"/>
  <c r="O253" i="68"/>
  <c r="G253" i="68"/>
  <c r="C253" i="68"/>
  <c r="J252" i="68"/>
  <c r="J276" i="68"/>
  <c r="D97" i="42"/>
  <c r="D50" i="68"/>
  <c r="D84" i="68" s="1"/>
  <c r="K96" i="42"/>
  <c r="K49" i="68"/>
  <c r="K83" i="68" s="1"/>
  <c r="F93" i="42"/>
  <c r="F48" i="68"/>
  <c r="F82" i="68" s="1"/>
  <c r="I92" i="42"/>
  <c r="I47" i="68"/>
  <c r="I81" i="68" s="1"/>
  <c r="P264" i="68"/>
  <c r="Q29" i="68"/>
  <c r="P240" i="68"/>
  <c r="P241" i="68"/>
  <c r="P239" i="68"/>
  <c r="N85" i="49"/>
  <c r="N233" i="68"/>
  <c r="N234" i="68"/>
  <c r="N257" i="68"/>
  <c r="M205" i="67"/>
  <c r="L204" i="67"/>
  <c r="L223" i="67"/>
  <c r="F199" i="67"/>
  <c r="F63" i="50"/>
  <c r="F191" i="67"/>
  <c r="F209" i="67"/>
  <c r="F190" i="67"/>
  <c r="F199" i="66"/>
  <c r="F44" i="50"/>
  <c r="I205" i="65"/>
  <c r="N199" i="65"/>
  <c r="N28" i="49"/>
  <c r="K206" i="64"/>
  <c r="K227" i="64"/>
  <c r="K248" i="64"/>
  <c r="M222" i="64"/>
  <c r="C239" i="64"/>
  <c r="D28" i="64"/>
  <c r="C218" i="64"/>
  <c r="I4" i="50"/>
  <c r="I212" i="64"/>
  <c r="I233" i="64"/>
  <c r="I213" i="64"/>
  <c r="E4" i="50"/>
  <c r="E212" i="64"/>
  <c r="E213" i="64"/>
  <c r="E233" i="64"/>
  <c r="B204" i="70"/>
  <c r="B185" i="70"/>
  <c r="B223" i="70"/>
  <c r="B202" i="66"/>
  <c r="B201" i="66"/>
  <c r="P188" i="71"/>
  <c r="H194" i="70"/>
  <c r="J63" i="48"/>
  <c r="L377" i="68"/>
  <c r="L401" i="68" s="1"/>
  <c r="K134" i="72"/>
  <c r="M285" i="69"/>
  <c r="M188" i="71"/>
  <c r="M367" i="66"/>
  <c r="F177" i="42"/>
  <c r="F45" i="72"/>
  <c r="F73" i="72" s="1"/>
  <c r="N168" i="42"/>
  <c r="N40" i="72"/>
  <c r="N68" i="72" s="1"/>
  <c r="J171" i="42"/>
  <c r="J41" i="72"/>
  <c r="J69" i="72" s="1"/>
  <c r="G165" i="42"/>
  <c r="G37" i="72"/>
  <c r="D154" i="42"/>
  <c r="D42" i="71"/>
  <c r="D70" i="71" s="1"/>
  <c r="Q149" i="42"/>
  <c r="Q39" i="71"/>
  <c r="Q67" i="71" s="1"/>
  <c r="M140" i="42"/>
  <c r="M44" i="70"/>
  <c r="M72" i="70" s="1"/>
  <c r="I131" i="42"/>
  <c r="I39" i="70"/>
  <c r="I67" i="70" s="1"/>
  <c r="Q112" i="42"/>
  <c r="Q39" i="69"/>
  <c r="N103" i="42"/>
  <c r="N54" i="68"/>
  <c r="N88" i="68" s="1"/>
  <c r="M83" i="42"/>
  <c r="M41" i="68"/>
  <c r="K154" i="42"/>
  <c r="K42" i="71"/>
  <c r="K70" i="71" s="1"/>
  <c r="F145" i="42"/>
  <c r="F35" i="71"/>
  <c r="F63" i="71" s="1"/>
  <c r="Q132" i="42"/>
  <c r="Q40" i="70"/>
  <c r="Q68" i="70" s="1"/>
  <c r="M122" i="42"/>
  <c r="M45" i="69"/>
  <c r="M73" i="69" s="1"/>
  <c r="I113" i="42"/>
  <c r="I40" i="69"/>
  <c r="G110" i="42"/>
  <c r="G37" i="69"/>
  <c r="C101" i="42"/>
  <c r="C52" i="68"/>
  <c r="C86" i="68" s="1"/>
  <c r="H83" i="42"/>
  <c r="H41" i="68"/>
  <c r="H75" i="68" s="1"/>
  <c r="E74" i="42"/>
  <c r="E42" i="67"/>
  <c r="E70" i="67" s="1"/>
  <c r="C70" i="42"/>
  <c r="C40" i="67"/>
  <c r="C68" i="67" s="1"/>
  <c r="C168" i="42"/>
  <c r="C40" i="72"/>
  <c r="C68" i="72" s="1"/>
  <c r="D163" i="42"/>
  <c r="D35" i="72"/>
  <c r="D63" i="72" s="1"/>
  <c r="P153" i="42"/>
  <c r="P41" i="71"/>
  <c r="P69" i="71" s="1"/>
  <c r="N149" i="42"/>
  <c r="N39" i="71"/>
  <c r="N67" i="71" s="1"/>
  <c r="K141" i="42"/>
  <c r="K45" i="70"/>
  <c r="K73" i="70" s="1"/>
  <c r="C103" i="42"/>
  <c r="C54" i="68"/>
  <c r="C88" i="68" s="1"/>
  <c r="Q45" i="42"/>
  <c r="Q35" i="66"/>
  <c r="Q63" i="66" s="1"/>
  <c r="M35" i="42"/>
  <c r="M41" i="65"/>
  <c r="M69" i="65" s="1"/>
  <c r="K31" i="42"/>
  <c r="K39" i="65"/>
  <c r="K67" i="65" s="1"/>
  <c r="H22" i="42"/>
  <c r="H51" i="64"/>
  <c r="H83" i="64" s="1"/>
  <c r="D15" i="42"/>
  <c r="D46" i="64"/>
  <c r="D78" i="64" s="1"/>
  <c r="P8" i="42"/>
  <c r="P41" i="64"/>
  <c r="C102" i="42"/>
  <c r="C53" i="68"/>
  <c r="C87" i="68" s="1"/>
  <c r="D5" i="42"/>
  <c r="D39" i="64"/>
  <c r="D71" i="64" s="1"/>
  <c r="M171" i="42"/>
  <c r="M41" i="72"/>
  <c r="M69" i="72" s="1"/>
  <c r="F165" i="42"/>
  <c r="F37" i="72"/>
  <c r="F65" i="72" s="1"/>
  <c r="N154" i="42"/>
  <c r="N42" i="71"/>
  <c r="N70" i="71" s="1"/>
  <c r="F147" i="42"/>
  <c r="F37" i="71"/>
  <c r="I86" i="42"/>
  <c r="I43" i="68"/>
  <c r="L141" i="42"/>
  <c r="L45" i="70"/>
  <c r="L73" i="70" s="1"/>
  <c r="E135" i="42"/>
  <c r="E41" i="70"/>
  <c r="E69" i="70" s="1"/>
  <c r="N129" i="42"/>
  <c r="N37" i="70"/>
  <c r="N65" i="70" s="1"/>
  <c r="F117" i="42"/>
  <c r="F42" i="69"/>
  <c r="F70" i="69" s="1"/>
  <c r="M107" i="42"/>
  <c r="M35" i="69"/>
  <c r="M63" i="69" s="1"/>
  <c r="F101" i="42"/>
  <c r="F52" i="68"/>
  <c r="F86" i="68" s="1"/>
  <c r="K74" i="42"/>
  <c r="K42" i="67"/>
  <c r="K70" i="67" s="1"/>
  <c r="D69" i="42"/>
  <c r="D39" i="67"/>
  <c r="D67" i="67" s="1"/>
  <c r="L59" i="42"/>
  <c r="L44" i="66"/>
  <c r="L72" i="66" s="1"/>
  <c r="E51" i="42"/>
  <c r="E40" i="66"/>
  <c r="E68" i="66" s="1"/>
  <c r="L40" i="42"/>
  <c r="L44" i="65"/>
  <c r="L72" i="65" s="1"/>
  <c r="N26" i="42"/>
  <c r="N35" i="65"/>
  <c r="N63" i="65" s="1"/>
  <c r="L35" i="42"/>
  <c r="L41" i="65"/>
  <c r="L69" i="65" s="1"/>
  <c r="E29" i="42"/>
  <c r="E37" i="65"/>
  <c r="E65" i="65" s="1"/>
  <c r="L16" i="42"/>
  <c r="L47" i="64"/>
  <c r="L79" i="64" s="1"/>
  <c r="E11" i="42"/>
  <c r="E44" i="64"/>
  <c r="E76" i="64" s="1"/>
  <c r="D10" i="42"/>
  <c r="D43" i="64"/>
  <c r="D75" i="64" s="1"/>
  <c r="H21" i="42"/>
  <c r="H50" i="64"/>
  <c r="H82" i="64" s="1"/>
  <c r="P12" i="42"/>
  <c r="P45" i="64"/>
  <c r="P77" i="64" s="1"/>
  <c r="I8" i="42"/>
  <c r="I41" i="64"/>
  <c r="G3" i="44"/>
  <c r="G9" i="48"/>
  <c r="E3" i="44"/>
  <c r="E9" i="48"/>
  <c r="L24" i="44"/>
  <c r="L30" i="48"/>
  <c r="I43" i="44"/>
  <c r="I49" i="48"/>
  <c r="E81" i="44"/>
  <c r="E117" i="68"/>
  <c r="E213" i="68" s="1"/>
  <c r="E87" i="48"/>
  <c r="H383" i="72"/>
  <c r="F129" i="71"/>
  <c r="F105" i="64"/>
  <c r="F195" i="64"/>
  <c r="C173" i="67"/>
  <c r="I193" i="64"/>
  <c r="J207" i="70"/>
  <c r="N44" i="48"/>
  <c r="G215" i="68"/>
  <c r="G167" i="68"/>
  <c r="J170" i="65"/>
  <c r="H173" i="66"/>
  <c r="M47" i="48"/>
  <c r="O177" i="66"/>
  <c r="O139" i="66"/>
  <c r="D82" i="48"/>
  <c r="D215" i="68"/>
  <c r="D167" i="68"/>
  <c r="M162" i="59"/>
  <c r="E351" i="72"/>
  <c r="E367" i="72"/>
  <c r="E349" i="72"/>
  <c r="E369" i="72"/>
  <c r="M144" i="58"/>
  <c r="I369" i="71"/>
  <c r="I349" i="71"/>
  <c r="I367" i="71"/>
  <c r="I351" i="71"/>
  <c r="K375" i="69"/>
  <c r="K393" i="69"/>
  <c r="K374" i="69"/>
  <c r="K394" i="69"/>
  <c r="Q391" i="69"/>
  <c r="Q372" i="69"/>
  <c r="O109" i="59"/>
  <c r="M106" i="59"/>
  <c r="E106" i="59"/>
  <c r="I483" i="68"/>
  <c r="I458" i="68"/>
  <c r="I506" i="68"/>
  <c r="I457" i="68"/>
  <c r="I459" i="68"/>
  <c r="I482" i="68"/>
  <c r="M394" i="67"/>
  <c r="M393" i="67"/>
  <c r="M374" i="67"/>
  <c r="M375" i="67"/>
  <c r="M392" i="67"/>
  <c r="G387" i="67"/>
  <c r="G406" i="67"/>
  <c r="G368" i="67"/>
  <c r="Q47" i="59"/>
  <c r="I28" i="59"/>
  <c r="G4" i="60"/>
  <c r="C109" i="59"/>
  <c r="C413" i="64"/>
  <c r="C434" i="64"/>
  <c r="Q180" i="72"/>
  <c r="Q216" i="72"/>
  <c r="Q198" i="72"/>
  <c r="G26" i="72"/>
  <c r="F174" i="72"/>
  <c r="F209" i="72"/>
  <c r="F191" i="72"/>
  <c r="F192" i="72"/>
  <c r="F173" i="72"/>
  <c r="G164" i="49"/>
  <c r="D177" i="71"/>
  <c r="D178" i="71"/>
  <c r="D176" i="71"/>
  <c r="D195" i="71"/>
  <c r="D196" i="71"/>
  <c r="K146" i="48"/>
  <c r="C144" i="48"/>
  <c r="O128" i="48"/>
  <c r="Q223" i="69"/>
  <c r="Q204" i="69"/>
  <c r="Q185" i="69"/>
  <c r="I204" i="69"/>
  <c r="I185" i="69"/>
  <c r="I223" i="69"/>
  <c r="K109" i="48"/>
  <c r="C106" i="49"/>
  <c r="Q276" i="68"/>
  <c r="Q252" i="68"/>
  <c r="H266" i="68"/>
  <c r="H242" i="68"/>
  <c r="I237" i="68"/>
  <c r="I236" i="68"/>
  <c r="E237" i="68"/>
  <c r="E236" i="68"/>
  <c r="D205" i="67"/>
  <c r="J74" i="42"/>
  <c r="J42" i="67"/>
  <c r="J70" i="67" s="1"/>
  <c r="E73" i="42"/>
  <c r="E41" i="67"/>
  <c r="E69" i="67" s="1"/>
  <c r="K69" i="42"/>
  <c r="K39" i="67"/>
  <c r="K67" i="67" s="1"/>
  <c r="I192" i="67"/>
  <c r="E7" i="67"/>
  <c r="I31" i="66"/>
  <c r="H205" i="66"/>
  <c r="G59" i="42"/>
  <c r="G44" i="66"/>
  <c r="G72" i="66" s="1"/>
  <c r="J55" i="42"/>
  <c r="J42" i="66"/>
  <c r="J70" i="66" s="1"/>
  <c r="L51" i="42"/>
  <c r="L40" i="66"/>
  <c r="L68" i="66" s="1"/>
  <c r="Q44" i="49"/>
  <c r="M44" i="50"/>
  <c r="E47" i="49"/>
  <c r="M192" i="65"/>
  <c r="E192" i="65"/>
  <c r="M217" i="64"/>
  <c r="M238" i="64"/>
  <c r="D4" i="50"/>
  <c r="D215" i="64"/>
  <c r="D226" i="64"/>
  <c r="C27" i="66"/>
  <c r="B199" i="66"/>
  <c r="B199" i="65"/>
  <c r="D150" i="66"/>
  <c r="J137" i="70"/>
  <c r="J175" i="70"/>
  <c r="I184" i="67"/>
  <c r="L370" i="70"/>
  <c r="L389" i="70"/>
  <c r="L371" i="70"/>
  <c r="L388" i="70"/>
  <c r="L390" i="70"/>
  <c r="D109" i="59"/>
  <c r="L488" i="68"/>
  <c r="L464" i="68"/>
  <c r="H82" i="60"/>
  <c r="P368" i="65"/>
  <c r="P387" i="65"/>
  <c r="P406" i="65"/>
  <c r="H25" i="58"/>
  <c r="C106" i="58"/>
  <c r="C397" i="70"/>
  <c r="C378" i="70"/>
  <c r="C390" i="67"/>
  <c r="C370" i="67"/>
  <c r="C369" i="67"/>
  <c r="C408" i="67"/>
  <c r="C371" i="67"/>
  <c r="C389" i="67"/>
  <c r="L185" i="72"/>
  <c r="L167" i="72"/>
  <c r="L146" i="49"/>
  <c r="C186" i="69"/>
  <c r="C205" i="69"/>
  <c r="I117" i="42"/>
  <c r="I42" i="69"/>
  <c r="I70" i="69" s="1"/>
  <c r="I110" i="42"/>
  <c r="I37" i="69"/>
  <c r="P106" i="48"/>
  <c r="M242" i="68"/>
  <c r="M266" i="68"/>
  <c r="L195" i="67"/>
  <c r="L214" i="67"/>
  <c r="D214" i="67"/>
  <c r="D195" i="67"/>
  <c r="J66" i="49"/>
  <c r="F199" i="65"/>
  <c r="L214" i="65"/>
  <c r="L195" i="65"/>
  <c r="K239" i="64"/>
  <c r="K218" i="64"/>
  <c r="M4" i="50"/>
  <c r="D178" i="66"/>
  <c r="H219" i="68"/>
  <c r="H171" i="68"/>
  <c r="J112" i="69"/>
  <c r="J194" i="69"/>
  <c r="J137" i="69"/>
  <c r="K203" i="70"/>
  <c r="B193" i="64"/>
  <c r="F143" i="50"/>
  <c r="K161" i="50"/>
  <c r="B219" i="68"/>
  <c r="B171" i="68"/>
  <c r="E174" i="65"/>
  <c r="F85" i="48"/>
  <c r="P367" i="65"/>
  <c r="P285" i="65"/>
  <c r="N156" i="64"/>
  <c r="F363" i="72"/>
  <c r="F381" i="72"/>
  <c r="H162" i="59"/>
  <c r="N363" i="71"/>
  <c r="N381" i="71"/>
  <c r="H375" i="71"/>
  <c r="H357" i="71"/>
  <c r="F146" i="59"/>
  <c r="D144" i="58"/>
  <c r="L372" i="70"/>
  <c r="L391" i="70"/>
  <c r="P125" i="58"/>
  <c r="H125" i="59"/>
  <c r="D366" i="70"/>
  <c r="D364" i="70"/>
  <c r="D385" i="70"/>
  <c r="D382" i="70"/>
  <c r="D383" i="70"/>
  <c r="D363" i="70"/>
  <c r="F109" i="59"/>
  <c r="D106" i="58"/>
  <c r="D466" i="68"/>
  <c r="D491" i="68"/>
  <c r="D465" i="68"/>
  <c r="D467" i="68"/>
  <c r="D490" i="68"/>
  <c r="L374" i="67"/>
  <c r="L373" i="67"/>
  <c r="L394" i="67"/>
  <c r="L393" i="67"/>
  <c r="L375" i="67"/>
  <c r="F372" i="67"/>
  <c r="F391" i="67"/>
  <c r="P66" i="59"/>
  <c r="N63" i="58"/>
  <c r="H47" i="59"/>
  <c r="F44" i="58"/>
  <c r="J372" i="65"/>
  <c r="J391" i="65"/>
  <c r="P28" i="59"/>
  <c r="N25" i="59"/>
  <c r="C128" i="59"/>
  <c r="H176" i="42"/>
  <c r="H44" i="72"/>
  <c r="H72" i="72" s="1"/>
  <c r="G178" i="72"/>
  <c r="G195" i="72"/>
  <c r="G196" i="72"/>
  <c r="G177" i="72"/>
  <c r="N162" i="48"/>
  <c r="K177" i="71"/>
  <c r="K176" i="71"/>
  <c r="K195" i="71"/>
  <c r="K196" i="71"/>
  <c r="K178" i="71"/>
  <c r="M186" i="70"/>
  <c r="M205" i="70"/>
  <c r="M179" i="70"/>
  <c r="M198" i="70"/>
  <c r="M197" i="70"/>
  <c r="M178" i="70"/>
  <c r="D28" i="69"/>
  <c r="C201" i="69"/>
  <c r="C182" i="69"/>
  <c r="C183" i="69"/>
  <c r="C202" i="69"/>
  <c r="C200" i="69"/>
  <c r="J106" i="49"/>
  <c r="P252" i="68"/>
  <c r="P276" i="68"/>
  <c r="F249" i="68"/>
  <c r="F248" i="68"/>
  <c r="F32" i="68"/>
  <c r="E246" i="68"/>
  <c r="Q238" i="68"/>
  <c r="Q262" i="68"/>
  <c r="H82" i="49"/>
  <c r="P193" i="67"/>
  <c r="P203" i="67"/>
  <c r="L193" i="67"/>
  <c r="L203" i="67"/>
  <c r="D63" i="49"/>
  <c r="F204" i="66"/>
  <c r="F223" i="66"/>
  <c r="Q201" i="66"/>
  <c r="Q202" i="66"/>
  <c r="P199" i="66"/>
  <c r="H199" i="66"/>
  <c r="P47" i="49"/>
  <c r="D222" i="66"/>
  <c r="D193" i="66"/>
  <c r="D194" i="66"/>
  <c r="H28" i="49"/>
  <c r="D192" i="65"/>
  <c r="M248" i="64"/>
  <c r="M227" i="64"/>
  <c r="E239" i="64"/>
  <c r="E218" i="64"/>
  <c r="G4" i="49"/>
  <c r="B187" i="72"/>
  <c r="B170" i="72"/>
  <c r="B169" i="72"/>
  <c r="B179" i="72"/>
  <c r="B180" i="69"/>
  <c r="B199" i="69"/>
  <c r="P370" i="72"/>
  <c r="P316" i="72"/>
  <c r="P293" i="72"/>
  <c r="P311" i="72" s="1"/>
  <c r="P407" i="64"/>
  <c r="P317" i="64"/>
  <c r="P359" i="64" s="1"/>
  <c r="D386" i="66"/>
  <c r="D329" i="66"/>
  <c r="D304" i="66"/>
  <c r="D323" i="66" s="1"/>
  <c r="J357" i="71"/>
  <c r="J375" i="71"/>
  <c r="N376" i="70"/>
  <c r="L82" i="58"/>
  <c r="F375" i="67"/>
  <c r="F394" i="67"/>
  <c r="F393" i="67"/>
  <c r="F374" i="67"/>
  <c r="L368" i="67"/>
  <c r="L367" i="67"/>
  <c r="L406" i="67"/>
  <c r="L387" i="67"/>
  <c r="L63" i="60"/>
  <c r="J375" i="66"/>
  <c r="J394" i="66"/>
  <c r="J374" i="66"/>
  <c r="J373" i="66"/>
  <c r="J393" i="66"/>
  <c r="J393" i="65"/>
  <c r="J374" i="65"/>
  <c r="J375" i="65"/>
  <c r="J394" i="65"/>
  <c r="J373" i="65"/>
  <c r="J392" i="65"/>
  <c r="L25" i="58"/>
  <c r="D411" i="64"/>
  <c r="D433" i="64"/>
  <c r="D412" i="64"/>
  <c r="D432" i="64"/>
  <c r="D453" i="64"/>
  <c r="D410" i="64"/>
  <c r="H4" i="60"/>
  <c r="P164" i="49"/>
  <c r="P175" i="71"/>
  <c r="P193" i="71"/>
  <c r="L193" i="70"/>
  <c r="L184" i="70"/>
  <c r="L174" i="70"/>
  <c r="F28" i="69"/>
  <c r="E182" i="69"/>
  <c r="E183" i="69"/>
  <c r="E201" i="69"/>
  <c r="E181" i="69"/>
  <c r="E200" i="69"/>
  <c r="E202" i="69"/>
  <c r="L240" i="68"/>
  <c r="L241" i="68"/>
  <c r="L239" i="68"/>
  <c r="L264" i="68"/>
  <c r="F235" i="68"/>
  <c r="N63" i="50"/>
  <c r="D204" i="65"/>
  <c r="D223" i="65"/>
  <c r="K201" i="65"/>
  <c r="K202" i="65"/>
  <c r="J25" i="50"/>
  <c r="J193" i="65"/>
  <c r="J203" i="65"/>
  <c r="M34" i="64"/>
  <c r="L228" i="64"/>
  <c r="L249" i="64"/>
  <c r="Q212" i="64"/>
  <c r="Q213" i="64"/>
  <c r="Q233" i="64"/>
  <c r="D176" i="67"/>
  <c r="C367" i="69"/>
  <c r="J150" i="66"/>
  <c r="J153" i="64"/>
  <c r="J216" i="64"/>
  <c r="B215" i="72"/>
  <c r="G28" i="48"/>
  <c r="E99" i="67"/>
  <c r="E93" i="67" s="1"/>
  <c r="E131" i="67" s="1"/>
  <c r="E181" i="67"/>
  <c r="E143" i="67"/>
  <c r="M203" i="66"/>
  <c r="D160" i="64"/>
  <c r="N193" i="64"/>
  <c r="O383" i="72"/>
  <c r="G199" i="64"/>
  <c r="Q173" i="65"/>
  <c r="I82" i="48"/>
  <c r="P405" i="66"/>
  <c r="D489" i="68"/>
  <c r="J407" i="64"/>
  <c r="J317" i="64"/>
  <c r="J359" i="64" s="1"/>
  <c r="E206" i="71"/>
  <c r="E147" i="71"/>
  <c r="G144" i="59"/>
  <c r="M397" i="70"/>
  <c r="M378" i="70"/>
  <c r="I375" i="70"/>
  <c r="I394" i="70"/>
  <c r="I392" i="70"/>
  <c r="I393" i="70"/>
  <c r="I374" i="70"/>
  <c r="G391" i="70"/>
  <c r="G372" i="70"/>
  <c r="E128" i="58"/>
  <c r="G125" i="59"/>
  <c r="M109" i="59"/>
  <c r="G106" i="58"/>
  <c r="M456" i="68"/>
  <c r="M480" i="68"/>
  <c r="M479" i="68"/>
  <c r="M504" i="68"/>
  <c r="K85" i="58"/>
  <c r="M82" i="60"/>
  <c r="O371" i="67"/>
  <c r="O408" i="67"/>
  <c r="O389" i="67"/>
  <c r="O370" i="67"/>
  <c r="O390" i="67"/>
  <c r="I387" i="67"/>
  <c r="I406" i="67"/>
  <c r="I368" i="67"/>
  <c r="Q63" i="58"/>
  <c r="I63" i="60"/>
  <c r="K394" i="66"/>
  <c r="K375" i="66"/>
  <c r="K393" i="66"/>
  <c r="K374" i="66"/>
  <c r="O390" i="66"/>
  <c r="O370" i="66"/>
  <c r="O371" i="66"/>
  <c r="O389" i="66"/>
  <c r="O408" i="66"/>
  <c r="E44" i="58"/>
  <c r="M387" i="65"/>
  <c r="M368" i="65"/>
  <c r="M406" i="65"/>
  <c r="E25" i="59"/>
  <c r="G434" i="64"/>
  <c r="G413" i="64"/>
  <c r="E408" i="64"/>
  <c r="E429" i="64"/>
  <c r="E450" i="64"/>
  <c r="M4" i="59"/>
  <c r="I4" i="58"/>
  <c r="C125" i="59"/>
  <c r="C359" i="71"/>
  <c r="C360" i="71"/>
  <c r="C377" i="71"/>
  <c r="C378" i="71"/>
  <c r="C358" i="71"/>
  <c r="C376" i="71"/>
  <c r="M185" i="72"/>
  <c r="M167" i="72"/>
  <c r="O180" i="71"/>
  <c r="O216" i="71"/>
  <c r="O198" i="71"/>
  <c r="E175" i="71"/>
  <c r="E193" i="71"/>
  <c r="M146" i="48"/>
  <c r="N27" i="70"/>
  <c r="M180" i="70"/>
  <c r="M199" i="70"/>
  <c r="L178" i="70"/>
  <c r="L179" i="70"/>
  <c r="L198" i="70"/>
  <c r="L197" i="70"/>
  <c r="L177" i="70"/>
  <c r="Q125" i="48"/>
  <c r="I174" i="70"/>
  <c r="I193" i="70"/>
  <c r="P186" i="69"/>
  <c r="P205" i="69"/>
  <c r="J183" i="69"/>
  <c r="J202" i="69"/>
  <c r="J201" i="69"/>
  <c r="J182" i="69"/>
  <c r="Q109" i="49"/>
  <c r="M109" i="49"/>
  <c r="P246" i="68"/>
  <c r="O244" i="68"/>
  <c r="O268" i="68"/>
  <c r="O245" i="68"/>
  <c r="G244" i="68"/>
  <c r="G243" i="68"/>
  <c r="G245" i="68"/>
  <c r="G268" i="68"/>
  <c r="Q240" i="68"/>
  <c r="Q264" i="68"/>
  <c r="Q241" i="68"/>
  <c r="I217" i="68"/>
  <c r="J29" i="68"/>
  <c r="I240" i="68"/>
  <c r="I264" i="68"/>
  <c r="I239" i="68"/>
  <c r="I241" i="68"/>
  <c r="K86" i="42"/>
  <c r="K43" i="68"/>
  <c r="K77" i="68" s="1"/>
  <c r="C85" i="49"/>
  <c r="J205" i="67"/>
  <c r="M78" i="42"/>
  <c r="M44" i="67"/>
  <c r="M72" i="67" s="1"/>
  <c r="G73" i="42"/>
  <c r="G41" i="67"/>
  <c r="G69" i="67" s="1"/>
  <c r="J70" i="42"/>
  <c r="J40" i="67"/>
  <c r="J68" i="67" s="1"/>
  <c r="P67" i="42"/>
  <c r="P37" i="67"/>
  <c r="C63" i="49"/>
  <c r="F60" i="42"/>
  <c r="F45" i="66"/>
  <c r="F73" i="66" s="1"/>
  <c r="E59" i="42"/>
  <c r="E44" i="66"/>
  <c r="E72" i="66" s="1"/>
  <c r="D201" i="66"/>
  <c r="D202" i="66"/>
  <c r="D200" i="66"/>
  <c r="Q214" i="66"/>
  <c r="Q195" i="66"/>
  <c r="E195" i="66"/>
  <c r="E214" i="66"/>
  <c r="O7" i="66"/>
  <c r="G174" i="66"/>
  <c r="G193" i="66"/>
  <c r="G203" i="66"/>
  <c r="Q223" i="65"/>
  <c r="Q204" i="65"/>
  <c r="I223" i="65"/>
  <c r="J30" i="65"/>
  <c r="I204" i="65"/>
  <c r="O35" i="42"/>
  <c r="O41" i="65"/>
  <c r="O69" i="65" s="1"/>
  <c r="J216" i="65"/>
  <c r="J197" i="65"/>
  <c r="J198" i="65"/>
  <c r="P29" i="42"/>
  <c r="P37" i="65"/>
  <c r="G193" i="65"/>
  <c r="G203" i="65"/>
  <c r="C7" i="65"/>
  <c r="M228" i="64"/>
  <c r="M249" i="64"/>
  <c r="P227" i="64"/>
  <c r="P248" i="64"/>
  <c r="O225" i="64"/>
  <c r="O224" i="64"/>
  <c r="N15" i="42"/>
  <c r="N46" i="64"/>
  <c r="N78" i="64" s="1"/>
  <c r="L11" i="42"/>
  <c r="L44" i="64"/>
  <c r="L76" i="64" s="1"/>
  <c r="O10" i="42"/>
  <c r="O43" i="64"/>
  <c r="O75" i="64" s="1"/>
  <c r="J8" i="42"/>
  <c r="J41" i="64"/>
  <c r="J7" i="64"/>
  <c r="B191" i="71"/>
  <c r="B173" i="71"/>
  <c r="B209" i="71"/>
  <c r="B172" i="71"/>
  <c r="B174" i="71"/>
  <c r="B192" i="71"/>
  <c r="J405" i="66"/>
  <c r="P428" i="64"/>
  <c r="P365" i="64"/>
  <c r="F255" i="68"/>
  <c r="J221" i="68"/>
  <c r="D137" i="69"/>
  <c r="D194" i="69"/>
  <c r="N134" i="72"/>
  <c r="N162" i="59"/>
  <c r="H371" i="70"/>
  <c r="H370" i="70"/>
  <c r="H389" i="70"/>
  <c r="H390" i="70"/>
  <c r="H388" i="70"/>
  <c r="H369" i="70"/>
  <c r="N364" i="69"/>
  <c r="N366" i="69"/>
  <c r="N383" i="69"/>
  <c r="N385" i="69"/>
  <c r="N363" i="69"/>
  <c r="N382" i="69"/>
  <c r="N467" i="68"/>
  <c r="N466" i="68"/>
  <c r="N490" i="68"/>
  <c r="N491" i="68"/>
  <c r="N85" i="58"/>
  <c r="D82" i="59"/>
  <c r="L396" i="67"/>
  <c r="L377" i="67"/>
  <c r="L415" i="67"/>
  <c r="L395" i="67"/>
  <c r="D44" i="58"/>
  <c r="P25" i="58"/>
  <c r="L408" i="64"/>
  <c r="L450" i="64"/>
  <c r="L429" i="64"/>
  <c r="C377" i="66"/>
  <c r="C415" i="66"/>
  <c r="C396" i="66"/>
  <c r="C376" i="66"/>
  <c r="H26" i="72"/>
  <c r="G174" i="72"/>
  <c r="G209" i="72"/>
  <c r="G191" i="72"/>
  <c r="G192" i="72"/>
  <c r="G173" i="72"/>
  <c r="H164" i="48"/>
  <c r="D167" i="72"/>
  <c r="D185" i="72"/>
  <c r="E129" i="42"/>
  <c r="E37" i="70"/>
  <c r="P174" i="70"/>
  <c r="P193" i="70"/>
  <c r="P184" i="70"/>
  <c r="F112" i="42"/>
  <c r="F39" i="69"/>
  <c r="K246" i="68"/>
  <c r="I242" i="68"/>
  <c r="I266" i="68"/>
  <c r="F66" i="49"/>
  <c r="L223" i="65"/>
  <c r="M30" i="65"/>
  <c r="L204" i="65"/>
  <c r="C227" i="64"/>
  <c r="C248" i="64"/>
  <c r="I4" i="49"/>
  <c r="J370" i="71"/>
  <c r="D407" i="64"/>
  <c r="F117" i="39"/>
  <c r="O35" i="39"/>
  <c r="I150" i="39"/>
  <c r="J55" i="39"/>
  <c r="Q45" i="39"/>
  <c r="L11" i="39"/>
  <c r="N129" i="39"/>
  <c r="E163" i="39"/>
  <c r="I131" i="39"/>
  <c r="O171" i="39"/>
  <c r="F122" i="39"/>
  <c r="J88" i="39"/>
  <c r="N149" i="39"/>
  <c r="H112" i="39"/>
  <c r="K86" i="39"/>
  <c r="K177" i="42"/>
  <c r="K45" i="72"/>
  <c r="K73" i="72" s="1"/>
  <c r="L172" i="42"/>
  <c r="L42" i="72"/>
  <c r="L70" i="72" s="1"/>
  <c r="C172" i="42"/>
  <c r="C42" i="72"/>
  <c r="C70" i="72" s="1"/>
  <c r="O163" i="42"/>
  <c r="O35" i="72"/>
  <c r="O63" i="72" s="1"/>
  <c r="L154" i="42"/>
  <c r="L42" i="71"/>
  <c r="L70" i="71" s="1"/>
  <c r="J150" i="42"/>
  <c r="J40" i="71"/>
  <c r="J68" i="71" s="1"/>
  <c r="H147" i="42"/>
  <c r="H37" i="71"/>
  <c r="E140" i="42"/>
  <c r="E44" i="70"/>
  <c r="E72" i="70" s="1"/>
  <c r="C135" i="42"/>
  <c r="C41" i="70"/>
  <c r="C69" i="70" s="1"/>
  <c r="P129" i="42"/>
  <c r="P37" i="70"/>
  <c r="M121" i="42"/>
  <c r="M44" i="69"/>
  <c r="M72" i="69" s="1"/>
  <c r="J113" i="42"/>
  <c r="J40" i="69"/>
  <c r="H110" i="42"/>
  <c r="H37" i="69"/>
  <c r="F103" i="42"/>
  <c r="F54" i="68"/>
  <c r="F88" i="68" s="1"/>
  <c r="C97" i="42"/>
  <c r="C50" i="68"/>
  <c r="C84" i="68" s="1"/>
  <c r="P92" i="42"/>
  <c r="P47" i="68"/>
  <c r="P81" i="68" s="1"/>
  <c r="D158" i="42"/>
  <c r="D44" i="71"/>
  <c r="D72" i="71" s="1"/>
  <c r="P149" i="42"/>
  <c r="P39" i="71"/>
  <c r="P67" i="71" s="1"/>
  <c r="O147" i="42"/>
  <c r="O37" i="71"/>
  <c r="L140" i="42"/>
  <c r="L44" i="70"/>
  <c r="L72" i="70" s="1"/>
  <c r="I132" i="42"/>
  <c r="I40" i="70"/>
  <c r="I68" i="70" s="1"/>
  <c r="G129" i="42"/>
  <c r="G37" i="70"/>
  <c r="D121" i="42"/>
  <c r="D44" i="69"/>
  <c r="D72" i="69" s="1"/>
  <c r="Q113" i="42"/>
  <c r="Q40" i="69"/>
  <c r="M103" i="42"/>
  <c r="M54" i="68"/>
  <c r="M88" i="68" s="1"/>
  <c r="J97" i="42"/>
  <c r="J50" i="68"/>
  <c r="J84" i="68" s="1"/>
  <c r="H93" i="42"/>
  <c r="H48" i="68"/>
  <c r="E88" i="42"/>
  <c r="E45" i="68"/>
  <c r="E79" i="68" s="1"/>
  <c r="N78" i="42"/>
  <c r="N44" i="67"/>
  <c r="N72" i="67" s="1"/>
  <c r="K70" i="42"/>
  <c r="K40" i="67"/>
  <c r="K68" i="67" s="1"/>
  <c r="G60" i="42"/>
  <c r="G45" i="66"/>
  <c r="G73" i="66" s="1"/>
  <c r="C171" i="42"/>
  <c r="C41" i="72"/>
  <c r="C69" i="72" s="1"/>
  <c r="J158" i="42"/>
  <c r="J44" i="71"/>
  <c r="J72" i="71" s="1"/>
  <c r="G150" i="42"/>
  <c r="G40" i="71"/>
  <c r="G68" i="71" s="1"/>
  <c r="E147" i="42"/>
  <c r="E37" i="71"/>
  <c r="C141" i="42"/>
  <c r="C45" i="70"/>
  <c r="C73" i="70" s="1"/>
  <c r="P135" i="42"/>
  <c r="P41" i="70"/>
  <c r="P69" i="70" s="1"/>
  <c r="N59" i="42"/>
  <c r="N44" i="66"/>
  <c r="N72" i="66" s="1"/>
  <c r="L54" i="42"/>
  <c r="L41" i="66"/>
  <c r="L69" i="66" s="1"/>
  <c r="I48" i="42"/>
  <c r="I37" i="66"/>
  <c r="I65" i="66" s="1"/>
  <c r="G40" i="42"/>
  <c r="G44" i="65"/>
  <c r="G72" i="65" s="1"/>
  <c r="D32" i="42"/>
  <c r="D40" i="65"/>
  <c r="D68" i="65" s="1"/>
  <c r="O21" i="42"/>
  <c r="O50" i="64"/>
  <c r="O82" i="64" s="1"/>
  <c r="M16" i="42"/>
  <c r="M47" i="64"/>
  <c r="M79" i="64" s="1"/>
  <c r="J11" i="42"/>
  <c r="J44" i="64"/>
  <c r="J76" i="64" s="1"/>
  <c r="C22" i="42"/>
  <c r="C51" i="64"/>
  <c r="C83" i="64" s="1"/>
  <c r="C59" i="42"/>
  <c r="C44" i="66"/>
  <c r="C72" i="66" s="1"/>
  <c r="L177" i="42"/>
  <c r="L45" i="72"/>
  <c r="L73" i="72" s="1"/>
  <c r="E171" i="42"/>
  <c r="E41" i="72"/>
  <c r="E69" i="72" s="1"/>
  <c r="L159" i="42"/>
  <c r="L45" i="71"/>
  <c r="L73" i="71" s="1"/>
  <c r="D150" i="42"/>
  <c r="D40" i="71"/>
  <c r="D68" i="71" s="1"/>
  <c r="Q86" i="42"/>
  <c r="Q43" i="68"/>
  <c r="D141" i="42"/>
  <c r="D45" i="70"/>
  <c r="D73" i="70" s="1"/>
  <c r="L132" i="42"/>
  <c r="L40" i="70"/>
  <c r="L68" i="70" s="1"/>
  <c r="F129" i="42"/>
  <c r="F37" i="70"/>
  <c r="F65" i="70" s="1"/>
  <c r="D122" i="42"/>
  <c r="D45" i="69"/>
  <c r="D73" i="69" s="1"/>
  <c r="M116" i="42"/>
  <c r="M41" i="69"/>
  <c r="M69" i="69" s="1"/>
  <c r="F110" i="42"/>
  <c r="F37" i="69"/>
  <c r="F65" i="69" s="1"/>
  <c r="F83" i="42"/>
  <c r="F41" i="68"/>
  <c r="F75" i="68" s="1"/>
  <c r="N73" i="42"/>
  <c r="N41" i="67"/>
  <c r="N69" i="67" s="1"/>
  <c r="K67" i="42"/>
  <c r="K37" i="67"/>
  <c r="K65" i="67" s="1"/>
  <c r="N54" i="42"/>
  <c r="N41" i="66"/>
  <c r="N69" i="66" s="1"/>
  <c r="F35" i="66"/>
  <c r="F63" i="66" s="1"/>
  <c r="D40" i="42"/>
  <c r="D44" i="65"/>
  <c r="D72" i="65" s="1"/>
  <c r="M32" i="42"/>
  <c r="M40" i="65"/>
  <c r="M68" i="65" s="1"/>
  <c r="K29" i="42"/>
  <c r="K37" i="65"/>
  <c r="L45" i="42"/>
  <c r="L35" i="66"/>
  <c r="L63" i="66" s="1"/>
  <c r="K41" i="42"/>
  <c r="K45" i="65"/>
  <c r="K73" i="65" s="1"/>
  <c r="F40" i="42"/>
  <c r="F44" i="65"/>
  <c r="F72" i="65" s="1"/>
  <c r="E36" i="42"/>
  <c r="E42" i="65"/>
  <c r="E70" i="65" s="1"/>
  <c r="D35" i="42"/>
  <c r="D41" i="65"/>
  <c r="D69" i="65" s="1"/>
  <c r="N31" i="42"/>
  <c r="N39" i="65"/>
  <c r="N67" i="65" s="1"/>
  <c r="M29" i="42"/>
  <c r="M37" i="65"/>
  <c r="M65" i="65" s="1"/>
  <c r="K22" i="42"/>
  <c r="K51" i="64"/>
  <c r="K83" i="64" s="1"/>
  <c r="F21" i="42"/>
  <c r="F50" i="64"/>
  <c r="F82" i="64" s="1"/>
  <c r="E20" i="42"/>
  <c r="E49" i="64"/>
  <c r="E81" i="64" s="1"/>
  <c r="D16" i="42"/>
  <c r="D47" i="64"/>
  <c r="D79" i="64" s="1"/>
  <c r="N12" i="42"/>
  <c r="N45" i="64"/>
  <c r="N77" i="64" s="1"/>
  <c r="M11" i="42"/>
  <c r="M44" i="64"/>
  <c r="M76" i="64" s="1"/>
  <c r="L10" i="42"/>
  <c r="L43" i="64"/>
  <c r="L75" i="64" s="1"/>
  <c r="K8" i="42"/>
  <c r="K41" i="64"/>
  <c r="K73" i="64" s="1"/>
  <c r="P21" i="42"/>
  <c r="P50" i="64"/>
  <c r="P82" i="64" s="1"/>
  <c r="O20" i="42"/>
  <c r="O49" i="64"/>
  <c r="O81" i="64" s="1"/>
  <c r="J16" i="42"/>
  <c r="J47" i="64"/>
  <c r="J79" i="64" s="1"/>
  <c r="I15" i="42"/>
  <c r="I46" i="64"/>
  <c r="I78" i="64" s="1"/>
  <c r="H12" i="42"/>
  <c r="H45" i="64"/>
  <c r="H77" i="64" s="1"/>
  <c r="G11" i="42"/>
  <c r="G44" i="64"/>
  <c r="G76" i="64" s="1"/>
  <c r="Q8" i="42"/>
  <c r="Q41" i="64"/>
  <c r="O3" i="44"/>
  <c r="O9" i="48"/>
  <c r="L3" i="44"/>
  <c r="L9" i="48"/>
  <c r="F24" i="44"/>
  <c r="F30" i="48"/>
  <c r="H24" i="44"/>
  <c r="H30" i="48"/>
  <c r="O24" i="44"/>
  <c r="O30" i="48"/>
  <c r="B62" i="44"/>
  <c r="B68" i="48"/>
  <c r="D43" i="44"/>
  <c r="D49" i="48"/>
  <c r="H62" i="44"/>
  <c r="H68" i="48"/>
  <c r="C43" i="44"/>
  <c r="C49" i="48"/>
  <c r="J43" i="44"/>
  <c r="J49" i="48"/>
  <c r="E43" i="44"/>
  <c r="E49" i="48"/>
  <c r="F43" i="44"/>
  <c r="F49" i="48"/>
  <c r="I62" i="44"/>
  <c r="I68" i="48"/>
  <c r="G62" i="44"/>
  <c r="G68" i="48"/>
  <c r="K81" i="44"/>
  <c r="K117" i="68"/>
  <c r="K111" i="68" s="1"/>
  <c r="K207" i="68" s="1"/>
  <c r="K87" i="48"/>
  <c r="Q81" i="44"/>
  <c r="Q117" i="68"/>
  <c r="Q111" i="68" s="1"/>
  <c r="Q87" i="48"/>
  <c r="L81" i="44"/>
  <c r="L117" i="68"/>
  <c r="L213" i="68" s="1"/>
  <c r="L87" i="48"/>
  <c r="J81" i="44"/>
  <c r="J117" i="68"/>
  <c r="J87" i="48"/>
  <c r="M81" i="44"/>
  <c r="M117" i="68"/>
  <c r="M213" i="68" s="1"/>
  <c r="M87" i="48"/>
  <c r="L285" i="65"/>
  <c r="L323" i="65" s="1"/>
  <c r="O342" i="70"/>
  <c r="P231" i="68"/>
  <c r="J105" i="50"/>
  <c r="J267" i="68"/>
  <c r="G148" i="64"/>
  <c r="G105" i="64"/>
  <c r="G147" i="64" s="1"/>
  <c r="L198" i="64"/>
  <c r="L156" i="64"/>
  <c r="O455" i="68"/>
  <c r="O353" i="68"/>
  <c r="L428" i="64"/>
  <c r="L365" i="64"/>
  <c r="L338" i="64"/>
  <c r="E205" i="64"/>
  <c r="F173" i="66"/>
  <c r="G190" i="72"/>
  <c r="O231" i="68"/>
  <c r="K200" i="65"/>
  <c r="B156" i="64"/>
  <c r="O196" i="67"/>
  <c r="P190" i="72"/>
  <c r="O173" i="66"/>
  <c r="J160" i="68"/>
  <c r="M399" i="69"/>
  <c r="C399" i="70"/>
  <c r="I365" i="64"/>
  <c r="I428" i="64"/>
  <c r="C369" i="70"/>
  <c r="N455" i="68"/>
  <c r="O329" i="69"/>
  <c r="O386" i="69"/>
  <c r="O392" i="65"/>
  <c r="C156" i="64"/>
  <c r="J93" i="69"/>
  <c r="J175" i="69"/>
  <c r="K93" i="65"/>
  <c r="K131" i="65" s="1"/>
  <c r="K175" i="65"/>
  <c r="H177" i="65"/>
  <c r="H139" i="65"/>
  <c r="M131" i="66"/>
  <c r="F194" i="67"/>
  <c r="M194" i="70"/>
  <c r="M137" i="70"/>
  <c r="O148" i="64"/>
  <c r="N111" i="64"/>
  <c r="N153" i="64" s="1"/>
  <c r="G203" i="64"/>
  <c r="L194" i="65"/>
  <c r="P105" i="64"/>
  <c r="P147" i="64" s="1"/>
  <c r="C111" i="64"/>
  <c r="C195" i="64" s="1"/>
  <c r="M170" i="65"/>
  <c r="P181" i="66"/>
  <c r="P143" i="66"/>
  <c r="B211" i="68"/>
  <c r="M323" i="70"/>
  <c r="O407" i="67"/>
  <c r="C407" i="67"/>
  <c r="N275" i="71"/>
  <c r="N311" i="71" s="1"/>
  <c r="N352" i="71"/>
  <c r="F383" i="71"/>
  <c r="L203" i="70"/>
  <c r="H194" i="69"/>
  <c r="H137" i="69"/>
  <c r="J243" i="68"/>
  <c r="I150" i="65"/>
  <c r="B207" i="69"/>
  <c r="L213" i="65"/>
  <c r="L150" i="65"/>
  <c r="I263" i="68"/>
  <c r="O367" i="70"/>
  <c r="M386" i="65"/>
  <c r="L267" i="68"/>
  <c r="K4" i="48"/>
  <c r="L44" i="48"/>
  <c r="E132" i="67"/>
  <c r="Q177" i="67"/>
  <c r="I215" i="68"/>
  <c r="I167" i="68"/>
  <c r="D219" i="68"/>
  <c r="D171" i="68"/>
  <c r="C367" i="67"/>
  <c r="M373" i="67"/>
  <c r="C4" i="48"/>
  <c r="B132" i="65"/>
  <c r="F47" i="48"/>
  <c r="Q185" i="66"/>
  <c r="I293" i="71"/>
  <c r="I311" i="71" s="1"/>
  <c r="I370" i="71"/>
  <c r="I316" i="71"/>
  <c r="D112" i="69"/>
  <c r="D131" i="69" s="1"/>
  <c r="Q386" i="70"/>
  <c r="Q329" i="70"/>
  <c r="N399" i="70"/>
  <c r="D399" i="69"/>
  <c r="H386" i="66"/>
  <c r="H329" i="66"/>
  <c r="H304" i="66"/>
  <c r="M367" i="70"/>
  <c r="D161" i="50"/>
  <c r="O93" i="69"/>
  <c r="M207" i="70"/>
  <c r="G213" i="69"/>
  <c r="G150" i="69"/>
  <c r="I386" i="70"/>
  <c r="I329" i="70"/>
  <c r="E188" i="72"/>
  <c r="E134" i="72"/>
  <c r="E111" i="72"/>
  <c r="E129" i="72" s="1"/>
  <c r="E112" i="65"/>
  <c r="E194" i="65"/>
  <c r="E137" i="65"/>
  <c r="F200" i="64"/>
  <c r="F185" i="66"/>
  <c r="P174" i="67"/>
  <c r="N160" i="68"/>
  <c r="E197" i="64"/>
  <c r="O82" i="48"/>
  <c r="J219" i="68"/>
  <c r="F237" i="68"/>
  <c r="O383" i="71"/>
  <c r="L383" i="72"/>
  <c r="K376" i="70"/>
  <c r="I134" i="71"/>
  <c r="I188" i="71"/>
  <c r="L207" i="69"/>
  <c r="K367" i="66"/>
  <c r="F132" i="65"/>
  <c r="I247" i="64"/>
  <c r="O359" i="64"/>
  <c r="G222" i="66"/>
  <c r="E170" i="65"/>
  <c r="C28" i="48"/>
  <c r="E178" i="65"/>
  <c r="D181" i="66"/>
  <c r="D143" i="66"/>
  <c r="F199" i="64"/>
  <c r="C206" i="64"/>
  <c r="B174" i="65"/>
  <c r="P47" i="48"/>
  <c r="B186" i="67"/>
  <c r="M218" i="68"/>
  <c r="P228" i="68"/>
  <c r="I383" i="71"/>
  <c r="D7" i="48"/>
  <c r="Q111" i="64"/>
  <c r="H205" i="64"/>
  <c r="H163" i="64"/>
  <c r="N176" i="65"/>
  <c r="L185" i="65"/>
  <c r="B99" i="65"/>
  <c r="I173" i="66"/>
  <c r="F99" i="66"/>
  <c r="F93" i="66" s="1"/>
  <c r="F131" i="66" s="1"/>
  <c r="N175" i="66"/>
  <c r="N137" i="66"/>
  <c r="B170" i="66"/>
  <c r="H171" i="67"/>
  <c r="F66" i="48"/>
  <c r="E82" i="48"/>
  <c r="J85" i="48"/>
  <c r="I503" i="68"/>
  <c r="L367" i="69"/>
  <c r="C311" i="71"/>
  <c r="L399" i="69"/>
  <c r="P438" i="64"/>
  <c r="L457" i="68"/>
  <c r="E275" i="72"/>
  <c r="M323" i="66"/>
  <c r="P161" i="50"/>
  <c r="M188" i="72"/>
  <c r="M134" i="72"/>
  <c r="M111" i="72"/>
  <c r="M129" i="72" s="1"/>
  <c r="Q139" i="65"/>
  <c r="M405" i="65"/>
  <c r="P203" i="70"/>
  <c r="Q196" i="67"/>
  <c r="K194" i="69"/>
  <c r="K137" i="69"/>
  <c r="I203" i="67"/>
  <c r="P148" i="64"/>
  <c r="C207" i="70"/>
  <c r="E247" i="64"/>
  <c r="J188" i="71"/>
  <c r="J134" i="71"/>
  <c r="J111" i="71"/>
  <c r="M261" i="68"/>
  <c r="M183" i="68"/>
  <c r="M255" i="68" s="1"/>
  <c r="O363" i="72"/>
  <c r="O381" i="72"/>
  <c r="K378" i="72"/>
  <c r="K377" i="72"/>
  <c r="K359" i="72"/>
  <c r="K360" i="72"/>
  <c r="M375" i="72"/>
  <c r="M357" i="72"/>
  <c r="G164" i="59"/>
  <c r="Q162" i="59"/>
  <c r="M351" i="72"/>
  <c r="M367" i="72"/>
  <c r="M349" i="72"/>
  <c r="M369" i="72"/>
  <c r="E162" i="59"/>
  <c r="K381" i="71"/>
  <c r="K363" i="71"/>
  <c r="G359" i="71"/>
  <c r="G377" i="71"/>
  <c r="G378" i="71"/>
  <c r="G358" i="71"/>
  <c r="G360" i="71"/>
  <c r="E375" i="71"/>
  <c r="E357" i="71"/>
  <c r="K146" i="58"/>
  <c r="G146" i="59"/>
  <c r="Q349" i="71"/>
  <c r="Q369" i="71"/>
  <c r="Q367" i="71"/>
  <c r="Q351" i="71"/>
  <c r="I144" i="59"/>
  <c r="E144" i="58"/>
  <c r="O378" i="70"/>
  <c r="O397" i="70"/>
  <c r="O393" i="70"/>
  <c r="O374" i="70"/>
  <c r="O375" i="70"/>
  <c r="O394" i="70"/>
  <c r="I372" i="70"/>
  <c r="I391" i="70"/>
  <c r="O371" i="70"/>
  <c r="O369" i="70"/>
  <c r="O389" i="70"/>
  <c r="O390" i="70"/>
  <c r="O370" i="70"/>
  <c r="Q387" i="70"/>
  <c r="Q368" i="70"/>
  <c r="M387" i="70"/>
  <c r="M368" i="70"/>
  <c r="G128" i="58"/>
  <c r="Q125" i="59"/>
  <c r="M125" i="58"/>
  <c r="M383" i="70"/>
  <c r="M366" i="70"/>
  <c r="M364" i="70"/>
  <c r="M382" i="70"/>
  <c r="M363" i="70"/>
  <c r="M385" i="70"/>
  <c r="I125" i="59"/>
  <c r="K397" i="69"/>
  <c r="K378" i="69"/>
  <c r="I391" i="69"/>
  <c r="I372" i="69"/>
  <c r="K109" i="59"/>
  <c r="G109" i="58"/>
  <c r="Q106" i="59"/>
  <c r="I363" i="69"/>
  <c r="I383" i="69"/>
  <c r="I382" i="69"/>
  <c r="I366" i="69"/>
  <c r="I385" i="69"/>
  <c r="I364" i="69"/>
  <c r="E106" i="58"/>
  <c r="O495" i="68"/>
  <c r="O471" i="68"/>
  <c r="K469" i="68"/>
  <c r="K493" i="68"/>
  <c r="K492" i="68"/>
  <c r="K468" i="68"/>
  <c r="Q467" i="68"/>
  <c r="Q490" i="68"/>
  <c r="Q491" i="68"/>
  <c r="Q466" i="68"/>
  <c r="K464" i="68"/>
  <c r="K488" i="68"/>
  <c r="M458" i="68"/>
  <c r="M483" i="68"/>
  <c r="M482" i="68"/>
  <c r="M457" i="68"/>
  <c r="M459" i="68"/>
  <c r="M506" i="68"/>
  <c r="Q85" i="59"/>
  <c r="E85" i="58"/>
  <c r="O82" i="60"/>
  <c r="O452" i="68"/>
  <c r="O476" i="68"/>
  <c r="O475" i="68"/>
  <c r="O478" i="68"/>
  <c r="O451" i="68"/>
  <c r="O454" i="68"/>
  <c r="O499" i="68"/>
  <c r="K82" i="60"/>
  <c r="G476" i="68"/>
  <c r="G452" i="68"/>
  <c r="G475" i="68"/>
  <c r="G454" i="68"/>
  <c r="G478" i="68"/>
  <c r="G499" i="68"/>
  <c r="G451" i="68"/>
  <c r="E397" i="67"/>
  <c r="E378" i="67"/>
  <c r="I374" i="67"/>
  <c r="I393" i="67"/>
  <c r="I394" i="67"/>
  <c r="I373" i="67"/>
  <c r="I392" i="67"/>
  <c r="I375" i="67"/>
  <c r="K391" i="67"/>
  <c r="K372" i="67"/>
  <c r="O387" i="67"/>
  <c r="O368" i="67"/>
  <c r="O406" i="67"/>
  <c r="Q66" i="59"/>
  <c r="E66" i="58"/>
  <c r="O63" i="58"/>
  <c r="O364" i="67"/>
  <c r="O401" i="67"/>
  <c r="O383" i="67"/>
  <c r="O366" i="67"/>
  <c r="O363" i="67"/>
  <c r="O385" i="67"/>
  <c r="O382" i="67"/>
  <c r="K63" i="58"/>
  <c r="G401" i="67"/>
  <c r="G364" i="67"/>
  <c r="G383" i="67"/>
  <c r="G366" i="67"/>
  <c r="G382" i="67"/>
  <c r="G363" i="67"/>
  <c r="G385" i="67"/>
  <c r="E397" i="66"/>
  <c r="E378" i="66"/>
  <c r="M393" i="66"/>
  <c r="M394" i="66"/>
  <c r="M392" i="66"/>
  <c r="M374" i="66"/>
  <c r="M375" i="66"/>
  <c r="O391" i="66"/>
  <c r="O372" i="66"/>
  <c r="G406" i="66"/>
  <c r="G387" i="66"/>
  <c r="G368" i="66"/>
  <c r="M47" i="59"/>
  <c r="I47" i="58"/>
  <c r="O44" i="58"/>
  <c r="K44" i="58"/>
  <c r="K382" i="66"/>
  <c r="K364" i="66"/>
  <c r="K383" i="66"/>
  <c r="K385" i="66"/>
  <c r="K366" i="66"/>
  <c r="K363" i="66"/>
  <c r="K401" i="66"/>
  <c r="M378" i="65"/>
  <c r="M397" i="65"/>
  <c r="K415" i="65"/>
  <c r="K377" i="65"/>
  <c r="K414" i="65"/>
  <c r="K396" i="65"/>
  <c r="Q394" i="65"/>
  <c r="Q375" i="65"/>
  <c r="Q374" i="65"/>
  <c r="Q393" i="65"/>
  <c r="O372" i="65"/>
  <c r="O391" i="65"/>
  <c r="Q371" i="65"/>
  <c r="Q389" i="65"/>
  <c r="Q390" i="65"/>
  <c r="Q370" i="65"/>
  <c r="Q408" i="65"/>
  <c r="Q388" i="65"/>
  <c r="M389" i="65"/>
  <c r="M390" i="65"/>
  <c r="M371" i="65"/>
  <c r="M370" i="65"/>
  <c r="M388" i="65"/>
  <c r="M408" i="65"/>
  <c r="Q28" i="59"/>
  <c r="M28" i="58"/>
  <c r="O25" i="59"/>
  <c r="K25" i="59"/>
  <c r="G25" i="60"/>
  <c r="Q420" i="64"/>
  <c r="Q441" i="64"/>
  <c r="Q439" i="64"/>
  <c r="Q418" i="64"/>
  <c r="Q460" i="64"/>
  <c r="K436" i="64"/>
  <c r="K437" i="64"/>
  <c r="K415" i="64"/>
  <c r="K435" i="64"/>
  <c r="K416" i="64"/>
  <c r="I413" i="64"/>
  <c r="I434" i="64"/>
  <c r="K450" i="64"/>
  <c r="K429" i="64"/>
  <c r="K408" i="64"/>
  <c r="I7" i="58"/>
  <c r="E7" i="58"/>
  <c r="O4" i="60"/>
  <c r="K4" i="60"/>
  <c r="C162" i="58"/>
  <c r="C82" i="58"/>
  <c r="C451" i="68"/>
  <c r="C478" i="68"/>
  <c r="C499" i="68"/>
  <c r="C454" i="68"/>
  <c r="C475" i="68"/>
  <c r="C452" i="68"/>
  <c r="C476" i="68"/>
  <c r="C381" i="71"/>
  <c r="C363" i="71"/>
  <c r="C396" i="67"/>
  <c r="C395" i="67"/>
  <c r="C415" i="67"/>
  <c r="C377" i="67"/>
  <c r="C368" i="67"/>
  <c r="C387" i="67"/>
  <c r="C406" i="67"/>
  <c r="C47" i="58"/>
  <c r="C372" i="65"/>
  <c r="C391" i="65"/>
  <c r="C7" i="58"/>
  <c r="N181" i="72"/>
  <c r="N199" i="72"/>
  <c r="P178" i="72"/>
  <c r="P177" i="72"/>
  <c r="P196" i="72"/>
  <c r="P176" i="72"/>
  <c r="P195" i="72"/>
  <c r="G175" i="72"/>
  <c r="G193" i="72"/>
  <c r="J174" i="72"/>
  <c r="J209" i="72"/>
  <c r="J191" i="72"/>
  <c r="J173" i="72"/>
  <c r="J208" i="72"/>
  <c r="J192" i="72"/>
  <c r="O162" i="49"/>
  <c r="O167" i="72"/>
  <c r="O185" i="72"/>
  <c r="K164" i="48"/>
  <c r="G162" i="48"/>
  <c r="C162" i="48"/>
  <c r="C169" i="72"/>
  <c r="C179" i="72"/>
  <c r="C215" i="72"/>
  <c r="C187" i="72"/>
  <c r="N181" i="71"/>
  <c r="N199" i="71"/>
  <c r="L177" i="71"/>
  <c r="L178" i="71"/>
  <c r="L195" i="71"/>
  <c r="L196" i="71"/>
  <c r="L176" i="71"/>
  <c r="L27" i="71"/>
  <c r="K193" i="71"/>
  <c r="K175" i="71"/>
  <c r="F174" i="71"/>
  <c r="F173" i="71"/>
  <c r="F192" i="71"/>
  <c r="F172" i="71"/>
  <c r="F191" i="71"/>
  <c r="F209" i="71"/>
  <c r="Q171" i="71"/>
  <c r="Q207" i="71"/>
  <c r="Q189" i="71"/>
  <c r="M171" i="71"/>
  <c r="M207" i="71"/>
  <c r="M189" i="71"/>
  <c r="J25" i="71"/>
  <c r="I171" i="71"/>
  <c r="I207" i="71"/>
  <c r="I189" i="71"/>
  <c r="E171" i="71"/>
  <c r="E207" i="71"/>
  <c r="E189" i="71"/>
  <c r="O146" i="48"/>
  <c r="K146" i="49"/>
  <c r="K169" i="71"/>
  <c r="K187" i="71"/>
  <c r="K179" i="71"/>
  <c r="G144" i="48"/>
  <c r="G179" i="71"/>
  <c r="G169" i="71"/>
  <c r="G215" i="71"/>
  <c r="G187" i="71"/>
  <c r="C144" i="49"/>
  <c r="C185" i="71"/>
  <c r="C167" i="71"/>
  <c r="H182" i="70"/>
  <c r="H202" i="70"/>
  <c r="H183" i="70"/>
  <c r="H201" i="70"/>
  <c r="H181" i="70"/>
  <c r="P27" i="70"/>
  <c r="O199" i="70"/>
  <c r="O180" i="70"/>
  <c r="J178" i="70"/>
  <c r="J197" i="70"/>
  <c r="J198" i="70"/>
  <c r="J179" i="70"/>
  <c r="Q195" i="70"/>
  <c r="Q176" i="70"/>
  <c r="O125" i="49"/>
  <c r="K125" i="48"/>
  <c r="K125" i="49"/>
  <c r="G128" i="48"/>
  <c r="G125" i="48"/>
  <c r="G191" i="70"/>
  <c r="G172" i="70"/>
  <c r="G190" i="70"/>
  <c r="G171" i="70"/>
  <c r="C193" i="70"/>
  <c r="C184" i="70"/>
  <c r="C174" i="70"/>
  <c r="N205" i="69"/>
  <c r="N186" i="69"/>
  <c r="P183" i="69"/>
  <c r="P182" i="69"/>
  <c r="P202" i="69"/>
  <c r="P201" i="69"/>
  <c r="P181" i="69"/>
  <c r="O199" i="69"/>
  <c r="O180" i="69"/>
  <c r="O106" i="48"/>
  <c r="O191" i="69"/>
  <c r="O172" i="69"/>
  <c r="O190" i="69"/>
  <c r="O171" i="69"/>
  <c r="K106" i="49"/>
  <c r="K193" i="69"/>
  <c r="K184" i="69"/>
  <c r="K174" i="69"/>
  <c r="G193" i="69"/>
  <c r="G174" i="69"/>
  <c r="G184" i="69"/>
  <c r="C193" i="69"/>
  <c r="C184" i="69"/>
  <c r="C174" i="69"/>
  <c r="I228" i="68"/>
  <c r="I276" i="68"/>
  <c r="I252" i="68"/>
  <c r="H33" i="68"/>
  <c r="G248" i="68"/>
  <c r="G247" i="68"/>
  <c r="G249" i="68"/>
  <c r="D33" i="68"/>
  <c r="C248" i="68"/>
  <c r="C249" i="68"/>
  <c r="E268" i="68"/>
  <c r="E244" i="68"/>
  <c r="E243" i="68"/>
  <c r="E267" i="68"/>
  <c r="E245" i="68"/>
  <c r="P30" i="68"/>
  <c r="P242" i="68"/>
  <c r="P266" i="68"/>
  <c r="O28" i="68"/>
  <c r="N238" i="68"/>
  <c r="N262" i="68"/>
  <c r="Q82" i="50"/>
  <c r="Q235" i="68"/>
  <c r="M85" i="49"/>
  <c r="M235" i="68"/>
  <c r="L205" i="67"/>
  <c r="H79" i="42"/>
  <c r="H45" i="67"/>
  <c r="H73" i="67" s="1"/>
  <c r="Q199" i="67"/>
  <c r="M73" i="42"/>
  <c r="M41" i="67"/>
  <c r="M69" i="67" s="1"/>
  <c r="H216" i="67"/>
  <c r="H197" i="67"/>
  <c r="H198" i="67"/>
  <c r="H196" i="67"/>
  <c r="H215" i="67"/>
  <c r="Q63" i="48"/>
  <c r="Q66" i="49"/>
  <c r="Q7" i="67"/>
  <c r="M63" i="50"/>
  <c r="M7" i="67"/>
  <c r="I63" i="50"/>
  <c r="E63" i="48"/>
  <c r="P205" i="66"/>
  <c r="L60" i="42"/>
  <c r="L45" i="66"/>
  <c r="L73" i="66" s="1"/>
  <c r="M199" i="66"/>
  <c r="I54" i="42"/>
  <c r="I41" i="66"/>
  <c r="I69" i="66" s="1"/>
  <c r="H51" i="42"/>
  <c r="H40" i="66"/>
  <c r="H68" i="66" s="1"/>
  <c r="O50" i="42"/>
  <c r="O39" i="66"/>
  <c r="O67" i="66" s="1"/>
  <c r="K214" i="66"/>
  <c r="K195" i="66"/>
  <c r="N48" i="42"/>
  <c r="N37" i="66"/>
  <c r="F48" i="42"/>
  <c r="F37" i="66"/>
  <c r="Q44" i="50"/>
  <c r="M44" i="49"/>
  <c r="I47" i="49"/>
  <c r="I193" i="66"/>
  <c r="I203" i="66"/>
  <c r="E44" i="50"/>
  <c r="E192" i="66"/>
  <c r="O204" i="65"/>
  <c r="O223" i="65"/>
  <c r="N201" i="65"/>
  <c r="N202" i="65"/>
  <c r="J202" i="65"/>
  <c r="J201" i="65"/>
  <c r="L216" i="65"/>
  <c r="L198" i="65"/>
  <c r="L215" i="65"/>
  <c r="L197" i="65"/>
  <c r="H198" i="65"/>
  <c r="H197" i="65"/>
  <c r="H216" i="65"/>
  <c r="H196" i="65"/>
  <c r="K214" i="65"/>
  <c r="K195" i="65"/>
  <c r="G214" i="65"/>
  <c r="G195" i="65"/>
  <c r="Q28" i="49"/>
  <c r="Q191" i="65"/>
  <c r="Q190" i="65"/>
  <c r="Q209" i="65"/>
  <c r="M28" i="49"/>
  <c r="I193" i="65"/>
  <c r="I222" i="65"/>
  <c r="E28" i="49"/>
  <c r="G249" i="64"/>
  <c r="G228" i="64"/>
  <c r="F248" i="64"/>
  <c r="F227" i="64"/>
  <c r="Q225" i="64"/>
  <c r="Q224" i="64"/>
  <c r="Q223" i="64"/>
  <c r="N31" i="64"/>
  <c r="M225" i="64"/>
  <c r="M224" i="64"/>
  <c r="M223" i="64"/>
  <c r="F218" i="64"/>
  <c r="F239" i="64"/>
  <c r="F27" i="64"/>
  <c r="E217" i="64"/>
  <c r="E238" i="64"/>
  <c r="P4" i="49"/>
  <c r="L4" i="49"/>
  <c r="L215" i="64"/>
  <c r="L226" i="64"/>
  <c r="H4" i="49"/>
  <c r="H233" i="64"/>
  <c r="H212" i="64"/>
  <c r="H213" i="64"/>
  <c r="B251" i="68"/>
  <c r="B235" i="68"/>
  <c r="B63" i="49"/>
  <c r="B191" i="67"/>
  <c r="B190" i="67"/>
  <c r="B209" i="67"/>
  <c r="B191" i="66"/>
  <c r="B209" i="66"/>
  <c r="B190" i="66"/>
  <c r="B28" i="49"/>
  <c r="E179" i="66"/>
  <c r="I370" i="72"/>
  <c r="D342" i="65"/>
  <c r="D183" i="68"/>
  <c r="D255" i="68" s="1"/>
  <c r="O185" i="65"/>
  <c r="O111" i="68"/>
  <c r="O207" i="68" s="1"/>
  <c r="O160" i="68"/>
  <c r="J428" i="64"/>
  <c r="Q379" i="72"/>
  <c r="N194" i="70"/>
  <c r="N137" i="70"/>
  <c r="N93" i="69"/>
  <c r="N131" i="69" s="1"/>
  <c r="N175" i="69"/>
  <c r="C183" i="68"/>
  <c r="C255" i="68" s="1"/>
  <c r="D3" i="48"/>
  <c r="Q148" i="64"/>
  <c r="N183" i="65"/>
  <c r="O181" i="67"/>
  <c r="L112" i="65"/>
  <c r="Q206" i="72"/>
  <c r="P378" i="72"/>
  <c r="P359" i="72"/>
  <c r="P360" i="72"/>
  <c r="P376" i="72"/>
  <c r="P377" i="72"/>
  <c r="P358" i="72"/>
  <c r="L164" i="59"/>
  <c r="F162" i="59"/>
  <c r="H381" i="71"/>
  <c r="H363" i="71"/>
  <c r="D360" i="71"/>
  <c r="D377" i="71"/>
  <c r="D359" i="71"/>
  <c r="D378" i="71"/>
  <c r="L146" i="58"/>
  <c r="N144" i="58"/>
  <c r="H378" i="70"/>
  <c r="H397" i="70"/>
  <c r="P128" i="58"/>
  <c r="F125" i="59"/>
  <c r="L378" i="69"/>
  <c r="L397" i="69"/>
  <c r="L109" i="58"/>
  <c r="F106" i="58"/>
  <c r="D471" i="68"/>
  <c r="D495" i="68"/>
  <c r="L480" i="68"/>
  <c r="L456" i="68"/>
  <c r="L504" i="68"/>
  <c r="H82" i="59"/>
  <c r="N397" i="67"/>
  <c r="N378" i="67"/>
  <c r="P372" i="67"/>
  <c r="P391" i="67"/>
  <c r="H368" i="67"/>
  <c r="H387" i="67"/>
  <c r="H406" i="67"/>
  <c r="H63" i="60"/>
  <c r="N378" i="66"/>
  <c r="N397" i="66"/>
  <c r="N374" i="66"/>
  <c r="N394" i="66"/>
  <c r="N373" i="66"/>
  <c r="N375" i="66"/>
  <c r="N393" i="66"/>
  <c r="J371" i="66"/>
  <c r="J370" i="66"/>
  <c r="J389" i="66"/>
  <c r="J390" i="66"/>
  <c r="J408" i="66"/>
  <c r="J388" i="66"/>
  <c r="J369" i="66"/>
  <c r="N47" i="58"/>
  <c r="P44" i="59"/>
  <c r="P364" i="66"/>
  <c r="P382" i="66"/>
  <c r="P383" i="66"/>
  <c r="P385" i="66"/>
  <c r="P401" i="66"/>
  <c r="P363" i="66"/>
  <c r="P366" i="66"/>
  <c r="N374" i="65"/>
  <c r="N394" i="65"/>
  <c r="N393" i="65"/>
  <c r="N375" i="65"/>
  <c r="F28" i="58"/>
  <c r="H363" i="65"/>
  <c r="H385" i="65"/>
  <c r="H366" i="65"/>
  <c r="H382" i="65"/>
  <c r="H383" i="65"/>
  <c r="H364" i="65"/>
  <c r="H401" i="65"/>
  <c r="F413" i="64"/>
  <c r="F434" i="64"/>
  <c r="H411" i="64"/>
  <c r="H433" i="64"/>
  <c r="H412" i="64"/>
  <c r="H453" i="64"/>
  <c r="H410" i="64"/>
  <c r="H432" i="64"/>
  <c r="C106" i="59"/>
  <c r="C28" i="58"/>
  <c r="P31" i="72"/>
  <c r="O181" i="72"/>
  <c r="O199" i="72"/>
  <c r="N180" i="72"/>
  <c r="N198" i="72"/>
  <c r="N216" i="72"/>
  <c r="Q172" i="42"/>
  <c r="Q42" i="72"/>
  <c r="Q70" i="72" s="1"/>
  <c r="P171" i="42"/>
  <c r="P41" i="72"/>
  <c r="P69" i="72" s="1"/>
  <c r="D171" i="42"/>
  <c r="D41" i="72"/>
  <c r="D69" i="72" s="1"/>
  <c r="N167" i="42"/>
  <c r="N39" i="72"/>
  <c r="N67" i="72" s="1"/>
  <c r="L164" i="48"/>
  <c r="L164" i="49"/>
  <c r="C181" i="71"/>
  <c r="C199" i="71"/>
  <c r="F216" i="71"/>
  <c r="F198" i="71"/>
  <c r="F180" i="71"/>
  <c r="I27" i="71"/>
  <c r="H175" i="71"/>
  <c r="H193" i="71"/>
  <c r="L144" i="48"/>
  <c r="L187" i="71"/>
  <c r="L179" i="71"/>
  <c r="L215" i="71"/>
  <c r="L170" i="71"/>
  <c r="L169" i="71"/>
  <c r="O186" i="70"/>
  <c r="O205" i="70"/>
  <c r="P180" i="70"/>
  <c r="P199" i="70"/>
  <c r="N176" i="70"/>
  <c r="N195" i="70"/>
  <c r="H125" i="48"/>
  <c r="H128" i="48"/>
  <c r="K113" i="42"/>
  <c r="K40" i="69"/>
  <c r="Q110" i="42"/>
  <c r="Q37" i="69"/>
  <c r="P106" i="49"/>
  <c r="P7" i="69"/>
  <c r="D109" i="49"/>
  <c r="D184" i="69"/>
  <c r="D193" i="69"/>
  <c r="D203" i="69"/>
  <c r="D174" i="69"/>
  <c r="M251" i="68"/>
  <c r="O246" i="68"/>
  <c r="H241" i="68"/>
  <c r="H240" i="68"/>
  <c r="H264" i="68"/>
  <c r="H239" i="68"/>
  <c r="G238" i="68"/>
  <c r="G262" i="68"/>
  <c r="J82" i="50"/>
  <c r="E205" i="67"/>
  <c r="J199" i="67"/>
  <c r="J191" i="67"/>
  <c r="J209" i="67"/>
  <c r="J190" i="67"/>
  <c r="E205" i="66"/>
  <c r="J44" i="50"/>
  <c r="J192" i="66"/>
  <c r="H204" i="65"/>
  <c r="H223" i="65"/>
  <c r="I229" i="64"/>
  <c r="F225" i="64"/>
  <c r="F224" i="64"/>
  <c r="M4" i="49"/>
  <c r="M191" i="64"/>
  <c r="M212" i="64"/>
  <c r="M233" i="64"/>
  <c r="M213" i="64"/>
  <c r="B171" i="72"/>
  <c r="B189" i="72"/>
  <c r="B207" i="72"/>
  <c r="B171" i="71"/>
  <c r="B189" i="71"/>
  <c r="B207" i="71"/>
  <c r="H99" i="67"/>
  <c r="Q215" i="68"/>
  <c r="N370" i="71"/>
  <c r="N316" i="71"/>
  <c r="D183" i="65"/>
  <c r="M172" i="66"/>
  <c r="B171" i="67"/>
  <c r="B184" i="66"/>
  <c r="B146" i="66"/>
  <c r="N367" i="67"/>
  <c r="N392" i="66"/>
  <c r="D146" i="65"/>
  <c r="B160" i="64"/>
  <c r="J179" i="65"/>
  <c r="M219" i="68"/>
  <c r="M171" i="68"/>
  <c r="C503" i="68"/>
  <c r="L317" i="64"/>
  <c r="G373" i="70"/>
  <c r="F352" i="72"/>
  <c r="Q352" i="72"/>
  <c r="K376" i="67"/>
  <c r="E215" i="65"/>
  <c r="B213" i="66"/>
  <c r="K239" i="68"/>
  <c r="C206" i="72"/>
  <c r="O134" i="72"/>
  <c r="O188" i="72"/>
  <c r="Q215" i="66"/>
  <c r="I237" i="64"/>
  <c r="H231" i="68"/>
  <c r="P175" i="69"/>
  <c r="M367" i="65"/>
  <c r="J215" i="65"/>
  <c r="K137" i="65"/>
  <c r="K194" i="65"/>
  <c r="B129" i="71"/>
  <c r="P66" i="48"/>
  <c r="P211" i="68"/>
  <c r="L218" i="68"/>
  <c r="D224" i="68"/>
  <c r="G7" i="48"/>
  <c r="F25" i="48"/>
  <c r="H405" i="65"/>
  <c r="P323" i="70"/>
  <c r="M373" i="66"/>
  <c r="M505" i="68"/>
  <c r="P407" i="68"/>
  <c r="P479" i="68"/>
  <c r="P377" i="68"/>
  <c r="L323" i="66"/>
  <c r="P435" i="64"/>
  <c r="N449" i="64"/>
  <c r="N380" i="64"/>
  <c r="L147" i="71"/>
  <c r="G395" i="65"/>
  <c r="P215" i="66"/>
  <c r="Q197" i="72"/>
  <c r="D135" i="68"/>
  <c r="N206" i="71"/>
  <c r="I150" i="67"/>
  <c r="I194" i="70"/>
  <c r="I137" i="70"/>
  <c r="C131" i="70"/>
  <c r="G200" i="67"/>
  <c r="M93" i="70"/>
  <c r="M131" i="70" s="1"/>
  <c r="M175" i="70"/>
  <c r="B197" i="71"/>
  <c r="G47" i="48"/>
  <c r="H173" i="67"/>
  <c r="Q219" i="68"/>
  <c r="Q171" i="68"/>
  <c r="L223" i="68"/>
  <c r="L175" i="68"/>
  <c r="B111" i="64"/>
  <c r="B153" i="64" s="1"/>
  <c r="J25" i="48"/>
  <c r="D174" i="65"/>
  <c r="H47" i="48"/>
  <c r="Q176" i="66"/>
  <c r="N177" i="66"/>
  <c r="N139" i="66"/>
  <c r="O184" i="66"/>
  <c r="O146" i="66"/>
  <c r="Q180" i="67"/>
  <c r="L184" i="67"/>
  <c r="L146" i="67"/>
  <c r="I212" i="68"/>
  <c r="I28" i="48"/>
  <c r="C44" i="48"/>
  <c r="E174" i="66"/>
  <c r="H63" i="48"/>
  <c r="H178" i="67"/>
  <c r="C99" i="67"/>
  <c r="C175" i="67" s="1"/>
  <c r="C181" i="67"/>
  <c r="E184" i="67"/>
  <c r="M184" i="67"/>
  <c r="B226" i="68"/>
  <c r="P209" i="68"/>
  <c r="E414" i="67"/>
  <c r="J353" i="68"/>
  <c r="J401" i="68" s="1"/>
  <c r="J379" i="71"/>
  <c r="C304" i="65"/>
  <c r="C323" i="65" s="1"/>
  <c r="E376" i="70"/>
  <c r="G329" i="65"/>
  <c r="G386" i="65"/>
  <c r="G304" i="65"/>
  <c r="G323" i="65" s="1"/>
  <c r="N373" i="65"/>
  <c r="Q392" i="65"/>
  <c r="F124" i="50"/>
  <c r="J150" i="69"/>
  <c r="N216" i="64"/>
  <c r="F194" i="71"/>
  <c r="K170" i="71"/>
  <c r="O215" i="67"/>
  <c r="F129" i="72"/>
  <c r="M194" i="67"/>
  <c r="J163" i="64"/>
  <c r="I161" i="50"/>
  <c r="I194" i="65"/>
  <c r="I112" i="65"/>
  <c r="L237" i="68"/>
  <c r="L165" i="68"/>
  <c r="N363" i="72"/>
  <c r="N381" i="72"/>
  <c r="P357" i="72"/>
  <c r="P375" i="72"/>
  <c r="N164" i="58"/>
  <c r="P162" i="59"/>
  <c r="L162" i="59"/>
  <c r="H351" i="72"/>
  <c r="H349" i="72"/>
  <c r="H367" i="72"/>
  <c r="H369" i="72"/>
  <c r="F363" i="71"/>
  <c r="F381" i="71"/>
  <c r="P357" i="71"/>
  <c r="P375" i="71"/>
  <c r="N146" i="59"/>
  <c r="P144" i="59"/>
  <c r="L144" i="58"/>
  <c r="H367" i="71"/>
  <c r="H349" i="71"/>
  <c r="H369" i="71"/>
  <c r="H351" i="71"/>
  <c r="F378" i="70"/>
  <c r="F397" i="70"/>
  <c r="F375" i="70"/>
  <c r="F394" i="70"/>
  <c r="F374" i="70"/>
  <c r="F393" i="70"/>
  <c r="D391" i="70"/>
  <c r="D372" i="70"/>
  <c r="L368" i="70"/>
  <c r="L387" i="70"/>
  <c r="H368" i="70"/>
  <c r="H367" i="70"/>
  <c r="H387" i="70"/>
  <c r="F128" i="59"/>
  <c r="L385" i="70"/>
  <c r="L366" i="70"/>
  <c r="L364" i="70"/>
  <c r="L382" i="70"/>
  <c r="L383" i="70"/>
  <c r="L363" i="70"/>
  <c r="H125" i="58"/>
  <c r="D125" i="58"/>
  <c r="J378" i="69"/>
  <c r="J397" i="69"/>
  <c r="F375" i="69"/>
  <c r="F394" i="69"/>
  <c r="F374" i="69"/>
  <c r="F393" i="69"/>
  <c r="D372" i="69"/>
  <c r="D391" i="69"/>
  <c r="N109" i="59"/>
  <c r="J109" i="59"/>
  <c r="P106" i="58"/>
  <c r="L106" i="59"/>
  <c r="D385" i="69"/>
  <c r="D363" i="69"/>
  <c r="D364" i="69"/>
  <c r="D382" i="69"/>
  <c r="D366" i="69"/>
  <c r="D383" i="69"/>
  <c r="F517" i="68"/>
  <c r="F469" i="68"/>
  <c r="F468" i="68"/>
  <c r="F493" i="68"/>
  <c r="J464" i="68"/>
  <c r="J488" i="68"/>
  <c r="P483" i="68"/>
  <c r="P458" i="68"/>
  <c r="P482" i="68"/>
  <c r="P459" i="68"/>
  <c r="P481" i="68"/>
  <c r="P506" i="68"/>
  <c r="P457" i="68"/>
  <c r="N456" i="68"/>
  <c r="N504" i="68"/>
  <c r="N480" i="68"/>
  <c r="F456" i="68"/>
  <c r="F504" i="68"/>
  <c r="F480" i="68"/>
  <c r="L85" i="59"/>
  <c r="H85" i="59"/>
  <c r="J82" i="58"/>
  <c r="J451" i="68"/>
  <c r="J475" i="68"/>
  <c r="J452" i="68"/>
  <c r="J476" i="68"/>
  <c r="J478" i="68"/>
  <c r="J499" i="68"/>
  <c r="J454" i="68"/>
  <c r="L378" i="67"/>
  <c r="L397" i="67"/>
  <c r="J415" i="67"/>
  <c r="J377" i="67"/>
  <c r="J396" i="67"/>
  <c r="J376" i="67"/>
  <c r="H374" i="67"/>
  <c r="H373" i="67"/>
  <c r="H393" i="67"/>
  <c r="H394" i="67"/>
  <c r="H375" i="67"/>
  <c r="N391" i="67"/>
  <c r="N372" i="67"/>
  <c r="H66" i="58"/>
  <c r="D66" i="59"/>
  <c r="N63" i="60"/>
  <c r="J63" i="59"/>
  <c r="H397" i="66"/>
  <c r="H378" i="66"/>
  <c r="F396" i="66"/>
  <c r="F395" i="66"/>
  <c r="F415" i="66"/>
  <c r="F377" i="66"/>
  <c r="L375" i="66"/>
  <c r="L393" i="66"/>
  <c r="L373" i="66"/>
  <c r="L394" i="66"/>
  <c r="L374" i="66"/>
  <c r="L392" i="66"/>
  <c r="N391" i="66"/>
  <c r="N372" i="66"/>
  <c r="P390" i="66"/>
  <c r="P371" i="66"/>
  <c r="P370" i="66"/>
  <c r="P389" i="66"/>
  <c r="P408" i="66"/>
  <c r="D371" i="66"/>
  <c r="D390" i="66"/>
  <c r="D370" i="66"/>
  <c r="D408" i="66"/>
  <c r="D389" i="66"/>
  <c r="P47" i="58"/>
  <c r="D47" i="58"/>
  <c r="N364" i="66"/>
  <c r="N382" i="66"/>
  <c r="N383" i="66"/>
  <c r="N366" i="66"/>
  <c r="N385" i="66"/>
  <c r="N363" i="66"/>
  <c r="N401" i="66"/>
  <c r="J44" i="58"/>
  <c r="F44" i="60"/>
  <c r="F383" i="66"/>
  <c r="F382" i="66"/>
  <c r="F366" i="66"/>
  <c r="F364" i="66"/>
  <c r="F363" i="66"/>
  <c r="F401" i="66"/>
  <c r="F385" i="66"/>
  <c r="D378" i="65"/>
  <c r="D397" i="65"/>
  <c r="L375" i="65"/>
  <c r="L394" i="65"/>
  <c r="L393" i="65"/>
  <c r="L374" i="65"/>
  <c r="D394" i="65"/>
  <c r="D375" i="65"/>
  <c r="D393" i="65"/>
  <c r="D374" i="65"/>
  <c r="N368" i="65"/>
  <c r="N406" i="65"/>
  <c r="N387" i="65"/>
  <c r="H28" i="58"/>
  <c r="D28" i="58"/>
  <c r="N25" i="60"/>
  <c r="J25" i="59"/>
  <c r="F25" i="58"/>
  <c r="H420" i="64"/>
  <c r="H441" i="64"/>
  <c r="H439" i="64"/>
  <c r="H418" i="64"/>
  <c r="H438" i="64"/>
  <c r="H460" i="64"/>
  <c r="H417" i="64"/>
  <c r="N437" i="64"/>
  <c r="N416" i="64"/>
  <c r="N415" i="64"/>
  <c r="N436" i="64"/>
  <c r="F436" i="64"/>
  <c r="F416" i="64"/>
  <c r="F415" i="64"/>
  <c r="F437" i="64"/>
  <c r="F414" i="64"/>
  <c r="D413" i="64"/>
  <c r="D434" i="64"/>
  <c r="F411" i="64"/>
  <c r="F433" i="64"/>
  <c r="F453" i="64"/>
  <c r="F412" i="64"/>
  <c r="F432" i="64"/>
  <c r="F410" i="64"/>
  <c r="N408" i="64"/>
  <c r="N450" i="64"/>
  <c r="N429" i="64"/>
  <c r="P7" i="59"/>
  <c r="L7" i="59"/>
  <c r="N4" i="58"/>
  <c r="F4" i="59"/>
  <c r="C351" i="71"/>
  <c r="C369" i="71"/>
  <c r="C349" i="71"/>
  <c r="C367" i="71"/>
  <c r="C63" i="58"/>
  <c r="C374" i="70"/>
  <c r="C394" i="70"/>
  <c r="C373" i="70"/>
  <c r="C393" i="70"/>
  <c r="C375" i="70"/>
  <c r="C464" i="68"/>
  <c r="C488" i="68"/>
  <c r="C66" i="59"/>
  <c r="C378" i="65"/>
  <c r="C397" i="65"/>
  <c r="P176" i="42"/>
  <c r="P44" i="72"/>
  <c r="P72" i="72" s="1"/>
  <c r="L180" i="72"/>
  <c r="L216" i="72"/>
  <c r="L198" i="72"/>
  <c r="O172" i="42"/>
  <c r="O42" i="72"/>
  <c r="O70" i="72" s="1"/>
  <c r="C196" i="72"/>
  <c r="C178" i="72"/>
  <c r="C195" i="72"/>
  <c r="C177" i="72"/>
  <c r="I174" i="72"/>
  <c r="I209" i="72"/>
  <c r="I173" i="72"/>
  <c r="I172" i="72"/>
  <c r="I192" i="72"/>
  <c r="I191" i="72"/>
  <c r="E209" i="72"/>
  <c r="E173" i="72"/>
  <c r="E174" i="72"/>
  <c r="E191" i="72"/>
  <c r="E192" i="72"/>
  <c r="E208" i="72"/>
  <c r="E172" i="72"/>
  <c r="P207" i="72"/>
  <c r="P171" i="72"/>
  <c r="P189" i="72"/>
  <c r="L171" i="72"/>
  <c r="L189" i="72"/>
  <c r="L207" i="72"/>
  <c r="H189" i="72"/>
  <c r="H171" i="72"/>
  <c r="H207" i="72"/>
  <c r="D171" i="72"/>
  <c r="D189" i="72"/>
  <c r="D207" i="72"/>
  <c r="N164" i="48"/>
  <c r="N169" i="72"/>
  <c r="N187" i="72"/>
  <c r="J162" i="48"/>
  <c r="J185" i="72"/>
  <c r="J167" i="72"/>
  <c r="F162" i="48"/>
  <c r="I199" i="71"/>
  <c r="I181" i="71"/>
  <c r="O177" i="71"/>
  <c r="O195" i="71"/>
  <c r="O176" i="71"/>
  <c r="O178" i="71"/>
  <c r="O196" i="71"/>
  <c r="N175" i="71"/>
  <c r="N193" i="71"/>
  <c r="M174" i="71"/>
  <c r="M192" i="71"/>
  <c r="M209" i="71"/>
  <c r="M191" i="71"/>
  <c r="M173" i="71"/>
  <c r="I209" i="71"/>
  <c r="I174" i="71"/>
  <c r="I208" i="71"/>
  <c r="I192" i="71"/>
  <c r="I173" i="71"/>
  <c r="I191" i="71"/>
  <c r="N144" i="48"/>
  <c r="J144" i="49"/>
  <c r="J169" i="71"/>
  <c r="J179" i="71"/>
  <c r="J187" i="71"/>
  <c r="F144" i="48"/>
  <c r="F185" i="71"/>
  <c r="F167" i="71"/>
  <c r="E205" i="70"/>
  <c r="E186" i="70"/>
  <c r="P185" i="70"/>
  <c r="P223" i="70"/>
  <c r="P204" i="70"/>
  <c r="L185" i="70"/>
  <c r="L223" i="70"/>
  <c r="L204" i="70"/>
  <c r="H185" i="70"/>
  <c r="H223" i="70"/>
  <c r="H204" i="70"/>
  <c r="D185" i="70"/>
  <c r="D223" i="70"/>
  <c r="D204" i="70"/>
  <c r="G182" i="70"/>
  <c r="G201" i="70"/>
  <c r="G183" i="70"/>
  <c r="G202" i="70"/>
  <c r="G181" i="70"/>
  <c r="J199" i="70"/>
  <c r="J180" i="70"/>
  <c r="P176" i="70"/>
  <c r="P195" i="70"/>
  <c r="N125" i="49"/>
  <c r="J128" i="49"/>
  <c r="J21" i="70"/>
  <c r="J172" i="70"/>
  <c r="J171" i="70"/>
  <c r="J190" i="70"/>
  <c r="J191" i="70"/>
  <c r="F190" i="70"/>
  <c r="F172" i="70"/>
  <c r="F171" i="70"/>
  <c r="F191" i="70"/>
  <c r="E205" i="69"/>
  <c r="E186" i="69"/>
  <c r="P223" i="69"/>
  <c r="P204" i="69"/>
  <c r="P185" i="69"/>
  <c r="L185" i="69"/>
  <c r="L204" i="69"/>
  <c r="L223" i="69"/>
  <c r="H30" i="69"/>
  <c r="H204" i="69"/>
  <c r="H185" i="69"/>
  <c r="H223" i="69"/>
  <c r="D185" i="69"/>
  <c r="D204" i="69"/>
  <c r="D223" i="69"/>
  <c r="G202" i="69"/>
  <c r="G182" i="69"/>
  <c r="G201" i="69"/>
  <c r="G183" i="69"/>
  <c r="G200" i="69"/>
  <c r="J180" i="69"/>
  <c r="J199" i="69"/>
  <c r="N109" i="49"/>
  <c r="J109" i="48"/>
  <c r="J109" i="49"/>
  <c r="F106" i="48"/>
  <c r="H252" i="68"/>
  <c r="H276" i="68"/>
  <c r="I222" i="68"/>
  <c r="I246" i="68"/>
  <c r="P245" i="68"/>
  <c r="P244" i="68"/>
  <c r="P243" i="68"/>
  <c r="P268" i="68"/>
  <c r="I31" i="68"/>
  <c r="H245" i="68"/>
  <c r="H244" i="68"/>
  <c r="H268" i="68"/>
  <c r="H243" i="68"/>
  <c r="N241" i="68"/>
  <c r="N264" i="68"/>
  <c r="N240" i="68"/>
  <c r="K29" i="68"/>
  <c r="J241" i="68"/>
  <c r="J264" i="68"/>
  <c r="J240" i="68"/>
  <c r="E262" i="68"/>
  <c r="E238" i="68"/>
  <c r="P85" i="49"/>
  <c r="L82" i="50"/>
  <c r="L236" i="68"/>
  <c r="L274" i="68"/>
  <c r="L250" i="68"/>
  <c r="H82" i="50"/>
  <c r="D82" i="49"/>
  <c r="D24" i="68"/>
  <c r="D233" i="68"/>
  <c r="D234" i="68"/>
  <c r="D257" i="68"/>
  <c r="C205" i="67"/>
  <c r="O30" i="67"/>
  <c r="N204" i="67"/>
  <c r="N223" i="67"/>
  <c r="J223" i="67"/>
  <c r="J204" i="67"/>
  <c r="G30" i="67"/>
  <c r="F223" i="67"/>
  <c r="F204" i="67"/>
  <c r="Q202" i="67"/>
  <c r="Q201" i="67"/>
  <c r="F195" i="67"/>
  <c r="F214" i="67"/>
  <c r="P66" i="49"/>
  <c r="L66" i="49"/>
  <c r="H63" i="49"/>
  <c r="D193" i="67"/>
  <c r="D203" i="67"/>
  <c r="N204" i="66"/>
  <c r="N223" i="66"/>
  <c r="E183" i="66"/>
  <c r="E201" i="66"/>
  <c r="E202" i="66"/>
  <c r="L199" i="66"/>
  <c r="D199" i="66"/>
  <c r="O198" i="66"/>
  <c r="O197" i="66"/>
  <c r="O196" i="66"/>
  <c r="O216" i="66"/>
  <c r="K179" i="66"/>
  <c r="K198" i="66"/>
  <c r="K197" i="66"/>
  <c r="K216" i="66"/>
  <c r="D26" i="66"/>
  <c r="C198" i="66"/>
  <c r="C216" i="66"/>
  <c r="C197" i="66"/>
  <c r="P209" i="66"/>
  <c r="P191" i="66"/>
  <c r="P190" i="66"/>
  <c r="H47" i="49"/>
  <c r="H44" i="49"/>
  <c r="D44" i="48"/>
  <c r="D44" i="49"/>
  <c r="F204" i="65"/>
  <c r="F223" i="65"/>
  <c r="O198" i="65"/>
  <c r="O197" i="65"/>
  <c r="O196" i="65"/>
  <c r="O216" i="65"/>
  <c r="G25" i="65"/>
  <c r="F195" i="65"/>
  <c r="F214" i="65"/>
  <c r="P28" i="49"/>
  <c r="L193" i="65"/>
  <c r="L222" i="65"/>
  <c r="H190" i="65"/>
  <c r="H209" i="65"/>
  <c r="H191" i="65"/>
  <c r="F228" i="64"/>
  <c r="F249" i="64"/>
  <c r="F33" i="64"/>
  <c r="E227" i="64"/>
  <c r="E248" i="64"/>
  <c r="D224" i="64"/>
  <c r="D225" i="64"/>
  <c r="K222" i="64"/>
  <c r="C222" i="64"/>
  <c r="N221" i="64"/>
  <c r="N241" i="64"/>
  <c r="N220" i="64"/>
  <c r="N28" i="64"/>
  <c r="M239" i="64"/>
  <c r="M218" i="64"/>
  <c r="L238" i="64"/>
  <c r="L217" i="64"/>
  <c r="O7" i="49"/>
  <c r="O213" i="64"/>
  <c r="O233" i="64"/>
  <c r="O212" i="64"/>
  <c r="K4" i="49"/>
  <c r="K233" i="64"/>
  <c r="K213" i="64"/>
  <c r="K212" i="64"/>
  <c r="G4" i="50"/>
  <c r="C4" i="50"/>
  <c r="C7" i="49"/>
  <c r="B125" i="49"/>
  <c r="B190" i="69"/>
  <c r="B171" i="69"/>
  <c r="B172" i="69"/>
  <c r="B191" i="69"/>
  <c r="B241" i="68"/>
  <c r="B240" i="68"/>
  <c r="B239" i="68"/>
  <c r="M215" i="68"/>
  <c r="M167" i="68"/>
  <c r="G388" i="66"/>
  <c r="D143" i="67"/>
  <c r="D218" i="68"/>
  <c r="N317" i="64"/>
  <c r="H194" i="72"/>
  <c r="L207" i="70"/>
  <c r="O170" i="72"/>
  <c r="J184" i="65"/>
  <c r="J146" i="65"/>
  <c r="J183" i="65"/>
  <c r="C405" i="67"/>
  <c r="F503" i="68"/>
  <c r="H215" i="66"/>
  <c r="N143" i="65"/>
  <c r="B161" i="50"/>
  <c r="D93" i="72"/>
  <c r="D129" i="72" s="1"/>
  <c r="P213" i="66"/>
  <c r="F160" i="68"/>
  <c r="E220" i="68"/>
  <c r="C178" i="67"/>
  <c r="D184" i="67"/>
  <c r="D146" i="67"/>
  <c r="H407" i="65"/>
  <c r="D194" i="64"/>
  <c r="L414" i="67"/>
  <c r="O405" i="66"/>
  <c r="P163" i="64"/>
  <c r="O247" i="64"/>
  <c r="P168" i="64"/>
  <c r="H200" i="70"/>
  <c r="F247" i="68"/>
  <c r="H164" i="59"/>
  <c r="J349" i="72"/>
  <c r="J351" i="72"/>
  <c r="J369" i="72"/>
  <c r="J367" i="72"/>
  <c r="H146" i="58"/>
  <c r="F351" i="71"/>
  <c r="F349" i="71"/>
  <c r="F369" i="71"/>
  <c r="F367" i="71"/>
  <c r="P375" i="70"/>
  <c r="P393" i="70"/>
  <c r="P374" i="70"/>
  <c r="P392" i="70"/>
  <c r="P394" i="70"/>
  <c r="P373" i="70"/>
  <c r="H128" i="59"/>
  <c r="F376" i="69"/>
  <c r="H374" i="69"/>
  <c r="H375" i="69"/>
  <c r="H393" i="69"/>
  <c r="H373" i="69"/>
  <c r="H394" i="69"/>
  <c r="H109" i="59"/>
  <c r="J106" i="58"/>
  <c r="L469" i="68"/>
  <c r="L493" i="68"/>
  <c r="H488" i="68"/>
  <c r="H464" i="68"/>
  <c r="F85" i="59"/>
  <c r="H396" i="67"/>
  <c r="H415" i="67"/>
  <c r="H377" i="67"/>
  <c r="H395" i="67"/>
  <c r="D368" i="67"/>
  <c r="D406" i="67"/>
  <c r="D387" i="67"/>
  <c r="L63" i="59"/>
  <c r="J378" i="66"/>
  <c r="J397" i="66"/>
  <c r="D372" i="66"/>
  <c r="D391" i="66"/>
  <c r="P377" i="65"/>
  <c r="P396" i="65"/>
  <c r="P415" i="65"/>
  <c r="P376" i="65"/>
  <c r="J370" i="65"/>
  <c r="J390" i="65"/>
  <c r="J408" i="65"/>
  <c r="J371" i="65"/>
  <c r="J369" i="65"/>
  <c r="J389" i="65"/>
  <c r="L406" i="65"/>
  <c r="L387" i="65"/>
  <c r="L368" i="65"/>
  <c r="L25" i="59"/>
  <c r="N420" i="64"/>
  <c r="N441" i="64"/>
  <c r="P419" i="64"/>
  <c r="P440" i="64"/>
  <c r="P461" i="64"/>
  <c r="L437" i="64"/>
  <c r="L416" i="64"/>
  <c r="L415" i="64"/>
  <c r="L435" i="64"/>
  <c r="L414" i="64"/>
  <c r="L436" i="64"/>
  <c r="H429" i="64"/>
  <c r="H450" i="64"/>
  <c r="H408" i="64"/>
  <c r="H4" i="59"/>
  <c r="C25" i="58"/>
  <c r="J28" i="72"/>
  <c r="I177" i="72"/>
  <c r="I178" i="72"/>
  <c r="I195" i="72"/>
  <c r="I196" i="72"/>
  <c r="I176" i="72"/>
  <c r="M27" i="72"/>
  <c r="L193" i="72"/>
  <c r="L175" i="72"/>
  <c r="M165" i="42"/>
  <c r="M37" i="72"/>
  <c r="P162" i="48"/>
  <c r="P167" i="72"/>
  <c r="H146" i="49"/>
  <c r="G205" i="70"/>
  <c r="G186" i="70"/>
  <c r="J204" i="70"/>
  <c r="J223" i="70"/>
  <c r="J185" i="70"/>
  <c r="J176" i="70"/>
  <c r="J195" i="70"/>
  <c r="L128" i="48"/>
  <c r="N121" i="42"/>
  <c r="N44" i="69"/>
  <c r="N72" i="69" s="1"/>
  <c r="Q117" i="42"/>
  <c r="Q42" i="69"/>
  <c r="Q70" i="69" s="1"/>
  <c r="H106" i="48"/>
  <c r="H7" i="69"/>
  <c r="K103" i="42"/>
  <c r="K54" i="68"/>
  <c r="K88" i="68" s="1"/>
  <c r="N276" i="68"/>
  <c r="N252" i="68"/>
  <c r="O31" i="68"/>
  <c r="N245" i="68"/>
  <c r="N268" i="68"/>
  <c r="N244" i="68"/>
  <c r="Q242" i="68"/>
  <c r="Q266" i="68"/>
  <c r="N199" i="67"/>
  <c r="N63" i="49"/>
  <c r="P223" i="66"/>
  <c r="P204" i="66"/>
  <c r="G201" i="66"/>
  <c r="G202" i="66"/>
  <c r="G200" i="66"/>
  <c r="I198" i="66"/>
  <c r="I216" i="66"/>
  <c r="I197" i="66"/>
  <c r="N44" i="49"/>
  <c r="N47" i="49"/>
  <c r="M205" i="65"/>
  <c r="J28" i="48"/>
  <c r="J25" i="49"/>
  <c r="D220" i="64"/>
  <c r="D221" i="64"/>
  <c r="D241" i="64"/>
  <c r="C28" i="65"/>
  <c r="B202" i="65"/>
  <c r="B201" i="65"/>
  <c r="P352" i="71"/>
  <c r="F452" i="64"/>
  <c r="H383" i="71"/>
  <c r="C178" i="68"/>
  <c r="F150" i="70"/>
  <c r="N28" i="48"/>
  <c r="I44" i="48"/>
  <c r="G182" i="66"/>
  <c r="E184" i="66"/>
  <c r="P176" i="67"/>
  <c r="E183" i="67"/>
  <c r="P219" i="68"/>
  <c r="P171" i="68"/>
  <c r="C224" i="68"/>
  <c r="E226" i="68"/>
  <c r="J197" i="72"/>
  <c r="N342" i="67"/>
  <c r="L247" i="64"/>
  <c r="L178" i="65"/>
  <c r="D132" i="66"/>
  <c r="J180" i="66"/>
  <c r="B177" i="67"/>
  <c r="J184" i="67"/>
  <c r="N323" i="66"/>
  <c r="K181" i="69"/>
  <c r="J112" i="65"/>
  <c r="C414" i="64"/>
  <c r="E112" i="70"/>
  <c r="E194" i="70"/>
  <c r="E137" i="70"/>
  <c r="M168" i="64"/>
  <c r="P4" i="48"/>
  <c r="D392" i="65"/>
  <c r="M399" i="70"/>
  <c r="D358" i="72"/>
  <c r="G376" i="70"/>
  <c r="N370" i="72"/>
  <c r="N316" i="72"/>
  <c r="E203" i="70"/>
  <c r="B196" i="67"/>
  <c r="G147" i="72"/>
  <c r="E207" i="70"/>
  <c r="G267" i="68"/>
  <c r="I93" i="71"/>
  <c r="Q175" i="68"/>
  <c r="H183" i="68"/>
  <c r="H255" i="68" s="1"/>
  <c r="P197" i="72"/>
  <c r="E203" i="67"/>
  <c r="J193" i="64"/>
  <c r="O111" i="64"/>
  <c r="O195" i="64" s="1"/>
  <c r="P202" i="64"/>
  <c r="P160" i="64"/>
  <c r="K173" i="66"/>
  <c r="Q99" i="67"/>
  <c r="C185" i="67"/>
  <c r="H111" i="64"/>
  <c r="C179" i="66"/>
  <c r="Q181" i="66"/>
  <c r="B180" i="67"/>
  <c r="Q66" i="48"/>
  <c r="J214" i="68"/>
  <c r="Q218" i="68"/>
  <c r="J225" i="68"/>
  <c r="Q316" i="71"/>
  <c r="Q370" i="71"/>
  <c r="C395" i="65"/>
  <c r="D311" i="71"/>
  <c r="N342" i="65"/>
  <c r="G367" i="69"/>
  <c r="P407" i="66"/>
  <c r="L369" i="70"/>
  <c r="J468" i="68"/>
  <c r="J376" i="65"/>
  <c r="H407" i="64"/>
  <c r="K399" i="70"/>
  <c r="Q304" i="67"/>
  <c r="Q323" i="67" s="1"/>
  <c r="Q386" i="67"/>
  <c r="Q329" i="67"/>
  <c r="Q465" i="68"/>
  <c r="M304" i="69"/>
  <c r="K215" i="72"/>
  <c r="L206" i="72"/>
  <c r="N207" i="70"/>
  <c r="D247" i="64"/>
  <c r="N197" i="72"/>
  <c r="G222" i="65"/>
  <c r="B255" i="68"/>
  <c r="K215" i="71"/>
  <c r="M178" i="68"/>
  <c r="M213" i="67"/>
  <c r="Q194" i="70"/>
  <c r="Q137" i="70"/>
  <c r="M388" i="70"/>
  <c r="O215" i="71"/>
  <c r="O131" i="70"/>
  <c r="Q200" i="66"/>
  <c r="C194" i="70"/>
  <c r="M198" i="64"/>
  <c r="M156" i="64"/>
  <c r="L203" i="64"/>
  <c r="G207" i="64"/>
  <c r="Q132" i="65"/>
  <c r="M177" i="65"/>
  <c r="E183" i="65"/>
  <c r="D111" i="64"/>
  <c r="D195" i="64" s="1"/>
  <c r="M197" i="64"/>
  <c r="M202" i="64"/>
  <c r="M160" i="64"/>
  <c r="H172" i="67"/>
  <c r="O216" i="68"/>
  <c r="G405" i="67"/>
  <c r="M196" i="64"/>
  <c r="I201" i="64"/>
  <c r="P172" i="65"/>
  <c r="J99" i="65"/>
  <c r="C177" i="65"/>
  <c r="C139" i="65"/>
  <c r="F182" i="65"/>
  <c r="H184" i="65"/>
  <c r="C177" i="66"/>
  <c r="F182" i="66"/>
  <c r="N181" i="66"/>
  <c r="N143" i="66"/>
  <c r="P184" i="66"/>
  <c r="B182" i="67"/>
  <c r="B177" i="66"/>
  <c r="B139" i="66"/>
  <c r="H82" i="48"/>
  <c r="H215" i="68"/>
  <c r="H167" i="68"/>
  <c r="Q217" i="68"/>
  <c r="F224" i="68"/>
  <c r="G225" i="68"/>
  <c r="H226" i="68"/>
  <c r="H178" i="68"/>
  <c r="E449" i="64"/>
  <c r="K358" i="72"/>
  <c r="K373" i="70"/>
  <c r="K414" i="67"/>
  <c r="F405" i="66"/>
  <c r="F392" i="69"/>
  <c r="J311" i="72"/>
  <c r="D505" i="68"/>
  <c r="I222" i="70"/>
  <c r="P222" i="65"/>
  <c r="I203" i="70"/>
  <c r="N215" i="72"/>
  <c r="O161" i="50"/>
  <c r="N213" i="66"/>
  <c r="N167" i="68"/>
  <c r="L194" i="67"/>
  <c r="Q213" i="67"/>
  <c r="H237" i="64"/>
  <c r="H168" i="64"/>
  <c r="C194" i="72"/>
  <c r="D222" i="67"/>
  <c r="N188" i="71"/>
  <c r="N134" i="71"/>
  <c r="N111" i="71"/>
  <c r="N129" i="71" s="1"/>
  <c r="H219" i="64"/>
  <c r="I261" i="68"/>
  <c r="I183" i="68"/>
  <c r="I255" i="68" s="1"/>
  <c r="I363" i="72"/>
  <c r="I381" i="72"/>
  <c r="G379" i="72"/>
  <c r="G361" i="72"/>
  <c r="I378" i="72"/>
  <c r="I377" i="72"/>
  <c r="I359" i="72"/>
  <c r="I360" i="72"/>
  <c r="K375" i="72"/>
  <c r="K357" i="72"/>
  <c r="Q164" i="59"/>
  <c r="E164" i="59"/>
  <c r="O162" i="58"/>
  <c r="K367" i="72"/>
  <c r="K351" i="72"/>
  <c r="K369" i="72"/>
  <c r="K349" i="72"/>
  <c r="I381" i="71"/>
  <c r="I363" i="71"/>
  <c r="I360" i="71"/>
  <c r="I378" i="71"/>
  <c r="I359" i="71"/>
  <c r="I377" i="71"/>
  <c r="O357" i="71"/>
  <c r="O375" i="71"/>
  <c r="Q146" i="58"/>
  <c r="M146" i="58"/>
  <c r="O144" i="59"/>
  <c r="K144" i="59"/>
  <c r="G351" i="71"/>
  <c r="G367" i="71"/>
  <c r="G369" i="71"/>
  <c r="G349" i="71"/>
  <c r="E397" i="70"/>
  <c r="E378" i="70"/>
  <c r="O372" i="70"/>
  <c r="O391" i="70"/>
  <c r="Q390" i="70"/>
  <c r="Q370" i="70"/>
  <c r="Q369" i="70"/>
  <c r="Q371" i="70"/>
  <c r="Q389" i="70"/>
  <c r="G368" i="70"/>
  <c r="G387" i="70"/>
  <c r="M128" i="58"/>
  <c r="I128" i="58"/>
  <c r="I378" i="69"/>
  <c r="I397" i="69"/>
  <c r="G376" i="69"/>
  <c r="M374" i="69"/>
  <c r="M373" i="69"/>
  <c r="M394" i="69"/>
  <c r="M393" i="69"/>
  <c r="M375" i="69"/>
  <c r="E374" i="69"/>
  <c r="E393" i="69"/>
  <c r="E392" i="69"/>
  <c r="E375" i="69"/>
  <c r="E394" i="69"/>
  <c r="I109" i="59"/>
  <c r="E109" i="59"/>
  <c r="O106" i="59"/>
  <c r="G364" i="69"/>
  <c r="G366" i="69"/>
  <c r="G383" i="69"/>
  <c r="G363" i="69"/>
  <c r="G382" i="69"/>
  <c r="G385" i="69"/>
  <c r="E495" i="68"/>
  <c r="E471" i="68"/>
  <c r="E469" i="68"/>
  <c r="E493" i="68"/>
  <c r="K491" i="68"/>
  <c r="K466" i="68"/>
  <c r="K467" i="68"/>
  <c r="K490" i="68"/>
  <c r="Q488" i="68"/>
  <c r="Q464" i="68"/>
  <c r="Q480" i="68"/>
  <c r="Q456" i="68"/>
  <c r="Q504" i="68"/>
  <c r="Q503" i="68"/>
  <c r="I456" i="68"/>
  <c r="I480" i="68"/>
  <c r="I504" i="68"/>
  <c r="G85" i="58"/>
  <c r="Q478" i="68"/>
  <c r="Q454" i="68"/>
  <c r="Q475" i="68"/>
  <c r="Q499" i="68"/>
  <c r="Q452" i="68"/>
  <c r="Q451" i="68"/>
  <c r="Q476" i="68"/>
  <c r="M82" i="59"/>
  <c r="I82" i="59"/>
  <c r="I478" i="68"/>
  <c r="I454" i="68"/>
  <c r="I475" i="68"/>
  <c r="I499" i="68"/>
  <c r="I452" i="68"/>
  <c r="I451" i="68"/>
  <c r="I476" i="68"/>
  <c r="E82" i="59"/>
  <c r="K378" i="67"/>
  <c r="K397" i="67"/>
  <c r="I396" i="67"/>
  <c r="I377" i="67"/>
  <c r="I415" i="67"/>
  <c r="O394" i="67"/>
  <c r="O375" i="67"/>
  <c r="O393" i="67"/>
  <c r="O374" i="67"/>
  <c r="I372" i="67"/>
  <c r="I391" i="67"/>
  <c r="K371" i="67"/>
  <c r="K390" i="67"/>
  <c r="K408" i="67"/>
  <c r="K370" i="67"/>
  <c r="K389" i="67"/>
  <c r="M387" i="67"/>
  <c r="M406" i="67"/>
  <c r="M368" i="67"/>
  <c r="E387" i="67"/>
  <c r="E368" i="67"/>
  <c r="E406" i="67"/>
  <c r="K66" i="58"/>
  <c r="G66" i="59"/>
  <c r="Q63" i="59"/>
  <c r="I63" i="59"/>
  <c r="E63" i="58"/>
  <c r="O378" i="66"/>
  <c r="O397" i="66"/>
  <c r="M376" i="66"/>
  <c r="M395" i="66"/>
  <c r="O394" i="66"/>
  <c r="O374" i="66"/>
  <c r="O393" i="66"/>
  <c r="O375" i="66"/>
  <c r="O392" i="66"/>
  <c r="I391" i="66"/>
  <c r="I372" i="66"/>
  <c r="Q387" i="66"/>
  <c r="Q368" i="66"/>
  <c r="Q406" i="66"/>
  <c r="O47" i="58"/>
  <c r="K47" i="58"/>
  <c r="Q44" i="60"/>
  <c r="M44" i="60"/>
  <c r="M385" i="66"/>
  <c r="M383" i="66"/>
  <c r="M401" i="66"/>
  <c r="M364" i="66"/>
  <c r="M363" i="66"/>
  <c r="M382" i="66"/>
  <c r="M366" i="66"/>
  <c r="I44" i="59"/>
  <c r="E44" i="59"/>
  <c r="E383" i="66"/>
  <c r="E385" i="66"/>
  <c r="E401" i="66"/>
  <c r="E382" i="66"/>
  <c r="E366" i="66"/>
  <c r="E363" i="66"/>
  <c r="E364" i="66"/>
  <c r="Q396" i="65"/>
  <c r="Q377" i="65"/>
  <c r="Q415" i="65"/>
  <c r="Q391" i="65"/>
  <c r="Q372" i="65"/>
  <c r="G390" i="65"/>
  <c r="G408" i="65"/>
  <c r="G370" i="65"/>
  <c r="G371" i="65"/>
  <c r="G369" i="65"/>
  <c r="G389" i="65"/>
  <c r="O28" i="58"/>
  <c r="K28" i="59"/>
  <c r="Q25" i="59"/>
  <c r="M25" i="58"/>
  <c r="M382" i="65"/>
  <c r="M383" i="65"/>
  <c r="M363" i="65"/>
  <c r="M401" i="65"/>
  <c r="M385" i="65"/>
  <c r="M364" i="65"/>
  <c r="M366" i="65"/>
  <c r="E363" i="65"/>
  <c r="E385" i="65"/>
  <c r="E401" i="65"/>
  <c r="E383" i="65"/>
  <c r="E382" i="65"/>
  <c r="E364" i="65"/>
  <c r="E366" i="65"/>
  <c r="K418" i="64"/>
  <c r="K460" i="64"/>
  <c r="K417" i="64"/>
  <c r="K459" i="64"/>
  <c r="K439" i="64"/>
  <c r="Q416" i="64"/>
  <c r="Q437" i="64"/>
  <c r="Q415" i="64"/>
  <c r="Q436" i="64"/>
  <c r="O434" i="64"/>
  <c r="O413" i="64"/>
  <c r="I450" i="64"/>
  <c r="I408" i="64"/>
  <c r="I429" i="64"/>
  <c r="O7" i="58"/>
  <c r="Q4" i="59"/>
  <c r="I4" i="60"/>
  <c r="E4" i="60"/>
  <c r="C125" i="58"/>
  <c r="C366" i="70"/>
  <c r="C364" i="70"/>
  <c r="C385" i="70"/>
  <c r="C382" i="70"/>
  <c r="C363" i="70"/>
  <c r="C383" i="70"/>
  <c r="C146" i="59"/>
  <c r="C391" i="70"/>
  <c r="C372" i="70"/>
  <c r="C85" i="58"/>
  <c r="C378" i="66"/>
  <c r="C397" i="66"/>
  <c r="C389" i="66"/>
  <c r="C371" i="66"/>
  <c r="C408" i="66"/>
  <c r="C370" i="66"/>
  <c r="C390" i="66"/>
  <c r="C387" i="65"/>
  <c r="C368" i="65"/>
  <c r="C406" i="65"/>
  <c r="H199" i="72"/>
  <c r="H181" i="72"/>
  <c r="I193" i="72"/>
  <c r="I175" i="72"/>
  <c r="L191" i="72"/>
  <c r="L173" i="72"/>
  <c r="L174" i="72"/>
  <c r="L192" i="72"/>
  <c r="L209" i="72"/>
  <c r="Q162" i="49"/>
  <c r="M164" i="49"/>
  <c r="I164" i="49"/>
  <c r="I185" i="72"/>
  <c r="I167" i="72"/>
  <c r="E162" i="48"/>
  <c r="L181" i="71"/>
  <c r="L199" i="71"/>
  <c r="N196" i="71"/>
  <c r="N195" i="71"/>
  <c r="N178" i="71"/>
  <c r="N177" i="71"/>
  <c r="M175" i="71"/>
  <c r="M193" i="71"/>
  <c r="Q144" i="48"/>
  <c r="Q187" i="71"/>
  <c r="Q169" i="71"/>
  <c r="M144" i="49"/>
  <c r="M167" i="71"/>
  <c r="M185" i="71"/>
  <c r="I144" i="49"/>
  <c r="I185" i="71"/>
  <c r="I167" i="71"/>
  <c r="E144" i="48"/>
  <c r="H186" i="70"/>
  <c r="H205" i="70"/>
  <c r="N182" i="70"/>
  <c r="N202" i="70"/>
  <c r="N181" i="70"/>
  <c r="N183" i="70"/>
  <c r="N201" i="70"/>
  <c r="F182" i="70"/>
  <c r="F201" i="70"/>
  <c r="F181" i="70"/>
  <c r="F183" i="70"/>
  <c r="F202" i="70"/>
  <c r="E180" i="70"/>
  <c r="E199" i="70"/>
  <c r="D178" i="70"/>
  <c r="D179" i="70"/>
  <c r="D198" i="70"/>
  <c r="D177" i="70"/>
  <c r="D197" i="70"/>
  <c r="C195" i="70"/>
  <c r="C176" i="70"/>
  <c r="Q128" i="49"/>
  <c r="Q172" i="70"/>
  <c r="Q191" i="70"/>
  <c r="Q171" i="70"/>
  <c r="Q190" i="70"/>
  <c r="M193" i="70"/>
  <c r="M174" i="70"/>
  <c r="I125" i="49"/>
  <c r="I125" i="48"/>
  <c r="E125" i="49"/>
  <c r="H186" i="69"/>
  <c r="H205" i="69"/>
  <c r="I199" i="69"/>
  <c r="I180" i="69"/>
  <c r="Q193" i="69"/>
  <c r="Q174" i="69"/>
  <c r="I106" i="48"/>
  <c r="E106" i="48"/>
  <c r="E171" i="69"/>
  <c r="E190" i="69"/>
  <c r="E172" i="69"/>
  <c r="E191" i="69"/>
  <c r="L253" i="68"/>
  <c r="O252" i="68"/>
  <c r="O276" i="68"/>
  <c r="O35" i="68"/>
  <c r="N251" i="68"/>
  <c r="Q248" i="68"/>
  <c r="Q249" i="68"/>
  <c r="E97" i="42"/>
  <c r="E50" i="68"/>
  <c r="E84" i="68" s="1"/>
  <c r="H246" i="68"/>
  <c r="D96" i="42"/>
  <c r="D49" i="68"/>
  <c r="D83" i="68" s="1"/>
  <c r="K93" i="42"/>
  <c r="K48" i="68"/>
  <c r="K82" i="68" s="1"/>
  <c r="C244" i="68"/>
  <c r="C268" i="68"/>
  <c r="C245" i="68"/>
  <c r="N92" i="42"/>
  <c r="N47" i="68"/>
  <c r="N81" i="68" s="1"/>
  <c r="J92" i="42"/>
  <c r="J47" i="68"/>
  <c r="J81" i="68" s="1"/>
  <c r="F92" i="42"/>
  <c r="F47" i="68"/>
  <c r="F81" i="68" s="1"/>
  <c r="M264" i="68"/>
  <c r="M240" i="68"/>
  <c r="M263" i="68"/>
  <c r="M239" i="68"/>
  <c r="M241" i="68"/>
  <c r="L88" i="42"/>
  <c r="L45" i="68"/>
  <c r="L79" i="68" s="1"/>
  <c r="I28" i="68"/>
  <c r="H238" i="68"/>
  <c r="H262" i="68"/>
  <c r="O86" i="42"/>
  <c r="O43" i="68"/>
  <c r="O77" i="68" s="1"/>
  <c r="G86" i="42"/>
  <c r="G43" i="68"/>
  <c r="G77" i="68" s="1"/>
  <c r="O85" i="49"/>
  <c r="O250" i="68"/>
  <c r="O236" i="68"/>
  <c r="K82" i="50"/>
  <c r="G82" i="50"/>
  <c r="C235" i="68"/>
  <c r="N79" i="42"/>
  <c r="N45" i="67"/>
  <c r="N73" i="67" s="1"/>
  <c r="P74" i="42"/>
  <c r="P42" i="67"/>
  <c r="P70" i="67" s="1"/>
  <c r="H74" i="42"/>
  <c r="H42" i="67"/>
  <c r="H70" i="67" s="1"/>
  <c r="N70" i="42"/>
  <c r="N40" i="67"/>
  <c r="N68" i="67" s="1"/>
  <c r="F70" i="42"/>
  <c r="F40" i="67"/>
  <c r="F68" i="67" s="1"/>
  <c r="Q69" i="42"/>
  <c r="Q39" i="67"/>
  <c r="Q67" i="67" s="1"/>
  <c r="M69" i="42"/>
  <c r="M39" i="67"/>
  <c r="M67" i="67" s="1"/>
  <c r="I69" i="42"/>
  <c r="I39" i="67"/>
  <c r="I67" i="67" s="1"/>
  <c r="E69" i="42"/>
  <c r="E39" i="67"/>
  <c r="E67" i="67" s="1"/>
  <c r="L67" i="42"/>
  <c r="L37" i="67"/>
  <c r="D67" i="42"/>
  <c r="D37" i="67"/>
  <c r="O66" i="49"/>
  <c r="K63" i="48"/>
  <c r="K63" i="49"/>
  <c r="K193" i="67"/>
  <c r="K203" i="67"/>
  <c r="G66" i="49"/>
  <c r="C66" i="49"/>
  <c r="M59" i="42"/>
  <c r="M44" i="66"/>
  <c r="M72" i="66" s="1"/>
  <c r="I204" i="66"/>
  <c r="I223" i="66"/>
  <c r="P55" i="42"/>
  <c r="P42" i="66"/>
  <c r="L201" i="66"/>
  <c r="L202" i="66"/>
  <c r="L200" i="66"/>
  <c r="L27" i="66"/>
  <c r="K199" i="66"/>
  <c r="G54" i="42"/>
  <c r="G41" i="66"/>
  <c r="G69" i="66" s="1"/>
  <c r="J51" i="42"/>
  <c r="J40" i="66"/>
  <c r="J68" i="66" s="1"/>
  <c r="O47" i="49"/>
  <c r="K44" i="49"/>
  <c r="K7" i="66"/>
  <c r="G44" i="50"/>
  <c r="C44" i="49"/>
  <c r="C47" i="49"/>
  <c r="O31" i="65"/>
  <c r="N205" i="65"/>
  <c r="J41" i="42"/>
  <c r="J45" i="65"/>
  <c r="J73" i="65" s="1"/>
  <c r="E40" i="42"/>
  <c r="E44" i="65"/>
  <c r="E72" i="65" s="1"/>
  <c r="P36" i="42"/>
  <c r="P42" i="65"/>
  <c r="P70" i="65" s="1"/>
  <c r="L202" i="65"/>
  <c r="L201" i="65"/>
  <c r="L200" i="65"/>
  <c r="H27" i="65"/>
  <c r="G199" i="65"/>
  <c r="C35" i="42"/>
  <c r="C41" i="65"/>
  <c r="C69" i="65" s="1"/>
  <c r="N216" i="65"/>
  <c r="N198" i="65"/>
  <c r="N197" i="65"/>
  <c r="F32" i="42"/>
  <c r="F40" i="65"/>
  <c r="F68" i="65" s="1"/>
  <c r="Q31" i="42"/>
  <c r="Q39" i="65"/>
  <c r="Q67" i="65" s="1"/>
  <c r="M31" i="42"/>
  <c r="M39" i="65"/>
  <c r="M67" i="65" s="1"/>
  <c r="I31" i="42"/>
  <c r="I39" i="65"/>
  <c r="I67" i="65" s="1"/>
  <c r="E31" i="42"/>
  <c r="E39" i="65"/>
  <c r="E67" i="65" s="1"/>
  <c r="L29" i="42"/>
  <c r="L37" i="65"/>
  <c r="D29" i="42"/>
  <c r="D37" i="65"/>
  <c r="O28" i="48"/>
  <c r="O25" i="49"/>
  <c r="K28" i="49"/>
  <c r="K7" i="65"/>
  <c r="C25" i="50"/>
  <c r="N229" i="64"/>
  <c r="J22" i="42"/>
  <c r="J51" i="64"/>
  <c r="J83" i="64" s="1"/>
  <c r="J222" i="64"/>
  <c r="F15" i="42"/>
  <c r="F46" i="64"/>
  <c r="F78" i="64" s="1"/>
  <c r="Q220" i="64"/>
  <c r="Q221" i="64"/>
  <c r="Q219" i="64"/>
  <c r="Q241" i="64"/>
  <c r="I12" i="42"/>
  <c r="I45" i="64"/>
  <c r="N8" i="42"/>
  <c r="N41" i="64"/>
  <c r="F8" i="42"/>
  <c r="F41" i="64"/>
  <c r="N4" i="50"/>
  <c r="J4" i="49"/>
  <c r="F4" i="49"/>
  <c r="F7" i="64"/>
  <c r="B199" i="71"/>
  <c r="B181" i="71"/>
  <c r="C37" i="68"/>
  <c r="B253" i="68"/>
  <c r="C30" i="67"/>
  <c r="B204" i="67"/>
  <c r="B223" i="67"/>
  <c r="B214" i="65"/>
  <c r="B195" i="65"/>
  <c r="B4" i="50"/>
  <c r="L376" i="67"/>
  <c r="O304" i="70"/>
  <c r="O323" i="70" s="1"/>
  <c r="G407" i="65"/>
  <c r="M185" i="66"/>
  <c r="L214" i="68"/>
  <c r="K229" i="68"/>
  <c r="E383" i="71"/>
  <c r="M353" i="68"/>
  <c r="M401" i="68" s="1"/>
  <c r="H323" i="67"/>
  <c r="O377" i="68"/>
  <c r="O401" i="68" s="1"/>
  <c r="J261" i="68"/>
  <c r="J170" i="72"/>
  <c r="D405" i="66"/>
  <c r="E468" i="68"/>
  <c r="B183" i="67"/>
  <c r="L99" i="67"/>
  <c r="P182" i="67"/>
  <c r="C143" i="65"/>
  <c r="N172" i="66"/>
  <c r="C228" i="68"/>
  <c r="Q170" i="72"/>
  <c r="I247" i="68"/>
  <c r="B274" i="68"/>
  <c r="J200" i="69"/>
  <c r="H99" i="65"/>
  <c r="P181" i="65"/>
  <c r="P143" i="65"/>
  <c r="I219" i="68"/>
  <c r="I171" i="68"/>
  <c r="M180" i="67"/>
  <c r="B225" i="68"/>
  <c r="M311" i="71"/>
  <c r="N338" i="64"/>
  <c r="C376" i="69"/>
  <c r="C338" i="64"/>
  <c r="C359" i="64" s="1"/>
  <c r="P395" i="66"/>
  <c r="G285" i="70"/>
  <c r="G323" i="70" s="1"/>
  <c r="F323" i="67"/>
  <c r="P206" i="71"/>
  <c r="P201" i="71" s="1"/>
  <c r="I112" i="66"/>
  <c r="P194" i="65"/>
  <c r="J160" i="64"/>
  <c r="N146" i="65"/>
  <c r="I111" i="71"/>
  <c r="F215" i="66"/>
  <c r="F196" i="65"/>
  <c r="B150" i="70"/>
  <c r="I200" i="65"/>
  <c r="C93" i="65"/>
  <c r="C131" i="65" s="1"/>
  <c r="C135" i="65"/>
  <c r="B223" i="68"/>
  <c r="J226" i="68"/>
  <c r="M176" i="65"/>
  <c r="D180" i="65"/>
  <c r="D177" i="67"/>
  <c r="D139" i="67"/>
  <c r="B111" i="68"/>
  <c r="B207" i="68" s="1"/>
  <c r="B160" i="68"/>
  <c r="D209" i="68"/>
  <c r="J342" i="70"/>
  <c r="Q112" i="70"/>
  <c r="K231" i="68"/>
  <c r="H203" i="70"/>
  <c r="M139" i="65"/>
  <c r="F208" i="72"/>
  <c r="K194" i="71"/>
  <c r="P164" i="59"/>
  <c r="D164" i="59"/>
  <c r="N349" i="72"/>
  <c r="N369" i="72"/>
  <c r="N367" i="72"/>
  <c r="N351" i="72"/>
  <c r="P146" i="59"/>
  <c r="D146" i="58"/>
  <c r="J349" i="71"/>
  <c r="J351" i="71"/>
  <c r="J367" i="71"/>
  <c r="J369" i="71"/>
  <c r="F372" i="70"/>
  <c r="F391" i="70"/>
  <c r="N125" i="58"/>
  <c r="H378" i="69"/>
  <c r="H397" i="69"/>
  <c r="P109" i="59"/>
  <c r="N106" i="59"/>
  <c r="L471" i="68"/>
  <c r="L495" i="68"/>
  <c r="P517" i="68"/>
  <c r="P493" i="68"/>
  <c r="P469" i="68"/>
  <c r="D464" i="68"/>
  <c r="D488" i="68"/>
  <c r="D456" i="68"/>
  <c r="D480" i="68"/>
  <c r="D503" i="68"/>
  <c r="D504" i="68"/>
  <c r="P82" i="58"/>
  <c r="N66" i="59"/>
  <c r="P63" i="58"/>
  <c r="P364" i="67"/>
  <c r="P363" i="67"/>
  <c r="P383" i="67"/>
  <c r="P385" i="67"/>
  <c r="P366" i="67"/>
  <c r="P382" i="67"/>
  <c r="P401" i="67"/>
  <c r="D63" i="59"/>
  <c r="H376" i="66"/>
  <c r="H372" i="66"/>
  <c r="H391" i="66"/>
  <c r="D387" i="66"/>
  <c r="D406" i="66"/>
  <c r="D368" i="66"/>
  <c r="H44" i="59"/>
  <c r="F371" i="65"/>
  <c r="F408" i="65"/>
  <c r="F390" i="65"/>
  <c r="F370" i="65"/>
  <c r="F389" i="65"/>
  <c r="N28" i="58"/>
  <c r="P25" i="60"/>
  <c r="D25" i="60"/>
  <c r="F439" i="64"/>
  <c r="F438" i="64"/>
  <c r="F418" i="64"/>
  <c r="F460" i="64"/>
  <c r="J7" i="58"/>
  <c r="L4" i="59"/>
  <c r="L404" i="64"/>
  <c r="L425" i="64"/>
  <c r="L424" i="64"/>
  <c r="L427" i="64"/>
  <c r="L406" i="64"/>
  <c r="L403" i="64"/>
  <c r="L445" i="64"/>
  <c r="C164" i="59"/>
  <c r="C393" i="65"/>
  <c r="C394" i="65"/>
  <c r="C375" i="65"/>
  <c r="C374" i="65"/>
  <c r="C392" i="65"/>
  <c r="C199" i="72"/>
  <c r="C181" i="72"/>
  <c r="F216" i="72"/>
  <c r="F180" i="72"/>
  <c r="F198" i="72"/>
  <c r="M178" i="72"/>
  <c r="M177" i="72"/>
  <c r="M195" i="72"/>
  <c r="M176" i="72"/>
  <c r="M196" i="72"/>
  <c r="E172" i="42"/>
  <c r="E42" i="72"/>
  <c r="H171" i="42"/>
  <c r="H41" i="72"/>
  <c r="H69" i="72" s="1"/>
  <c r="J167" i="42"/>
  <c r="J39" i="72"/>
  <c r="J67" i="72" s="1"/>
  <c r="E165" i="42"/>
  <c r="E37" i="72"/>
  <c r="H164" i="49"/>
  <c r="H179" i="72"/>
  <c r="H169" i="72"/>
  <c r="H187" i="72"/>
  <c r="H170" i="72"/>
  <c r="D164" i="48"/>
  <c r="Q178" i="71"/>
  <c r="Q195" i="71"/>
  <c r="Q177" i="71"/>
  <c r="Q196" i="71"/>
  <c r="D175" i="71"/>
  <c r="D193" i="71"/>
  <c r="P144" i="48"/>
  <c r="D144" i="48"/>
  <c r="D187" i="71"/>
  <c r="D179" i="71"/>
  <c r="D169" i="71"/>
  <c r="D170" i="71"/>
  <c r="H199" i="70"/>
  <c r="H180" i="70"/>
  <c r="Q129" i="42"/>
  <c r="Q37" i="70"/>
  <c r="P128" i="49"/>
  <c r="D125" i="49"/>
  <c r="D7" i="70"/>
  <c r="G122" i="42"/>
  <c r="G45" i="69"/>
  <c r="J204" i="69"/>
  <c r="J185" i="69"/>
  <c r="J223" i="69"/>
  <c r="M117" i="42"/>
  <c r="M42" i="69"/>
  <c r="M70" i="69" s="1"/>
  <c r="P116" i="42"/>
  <c r="P41" i="69"/>
  <c r="P69" i="69" s="1"/>
  <c r="D116" i="42"/>
  <c r="D41" i="69"/>
  <c r="D69" i="69" s="1"/>
  <c r="J112" i="42"/>
  <c r="J39" i="69"/>
  <c r="M110" i="42"/>
  <c r="M37" i="69"/>
  <c r="L106" i="48"/>
  <c r="L7" i="69"/>
  <c r="O103" i="42"/>
  <c r="O54" i="68"/>
  <c r="O88" i="68" s="1"/>
  <c r="G103" i="42"/>
  <c r="G54" i="68"/>
  <c r="J102" i="42"/>
  <c r="J53" i="68"/>
  <c r="J87" i="68" s="1"/>
  <c r="G36" i="68"/>
  <c r="F276" i="68"/>
  <c r="F252" i="68"/>
  <c r="I275" i="68"/>
  <c r="I251" i="68"/>
  <c r="P89" i="42"/>
  <c r="P46" i="68"/>
  <c r="P80" i="68" s="1"/>
  <c r="D240" i="68"/>
  <c r="D241" i="68"/>
  <c r="D239" i="68"/>
  <c r="D264" i="68"/>
  <c r="K238" i="68"/>
  <c r="K262" i="68"/>
  <c r="C238" i="68"/>
  <c r="C262" i="68"/>
  <c r="N82" i="49"/>
  <c r="P204" i="67"/>
  <c r="P223" i="67"/>
  <c r="I198" i="67"/>
  <c r="I197" i="67"/>
  <c r="I216" i="67"/>
  <c r="F63" i="49"/>
  <c r="L223" i="66"/>
  <c r="L204" i="66"/>
  <c r="O201" i="66"/>
  <c r="O202" i="66"/>
  <c r="O200" i="66"/>
  <c r="C202" i="66"/>
  <c r="C201" i="66"/>
  <c r="F193" i="66"/>
  <c r="F194" i="66"/>
  <c r="F203" i="66"/>
  <c r="Q198" i="65"/>
  <c r="Q216" i="65"/>
  <c r="Q197" i="65"/>
  <c r="N192" i="65"/>
  <c r="F25" i="50"/>
  <c r="F193" i="65"/>
  <c r="F203" i="65"/>
  <c r="H228" i="64"/>
  <c r="H249" i="64"/>
  <c r="O218" i="64"/>
  <c r="O239" i="64"/>
  <c r="I7" i="48"/>
  <c r="E7" i="48"/>
  <c r="J44" i="48"/>
  <c r="N170" i="71"/>
  <c r="D449" i="64"/>
  <c r="K188" i="72"/>
  <c r="O93" i="72"/>
  <c r="O129" i="72" s="1"/>
  <c r="O367" i="67"/>
  <c r="M213" i="66"/>
  <c r="P194" i="70"/>
  <c r="C150" i="65"/>
  <c r="E176" i="42"/>
  <c r="E44" i="72"/>
  <c r="E72" i="72" s="1"/>
  <c r="M167" i="42"/>
  <c r="M39" i="72"/>
  <c r="I168" i="42"/>
  <c r="I40" i="72"/>
  <c r="I68" i="72" s="1"/>
  <c r="G163" i="42"/>
  <c r="G35" i="72"/>
  <c r="F159" i="42"/>
  <c r="F45" i="71"/>
  <c r="F73" i="71" s="1"/>
  <c r="C153" i="42"/>
  <c r="C41" i="71"/>
  <c r="P147" i="42"/>
  <c r="P37" i="71"/>
  <c r="N141" i="42"/>
  <c r="N45" i="70"/>
  <c r="K135" i="42"/>
  <c r="K41" i="70"/>
  <c r="K69" i="70" s="1"/>
  <c r="J132" i="42"/>
  <c r="J40" i="70"/>
  <c r="G126" i="42"/>
  <c r="G35" i="70"/>
  <c r="G63" i="70" s="1"/>
  <c r="E121" i="42"/>
  <c r="E44" i="69"/>
  <c r="C116" i="42"/>
  <c r="C41" i="69"/>
  <c r="C69" i="69" s="1"/>
  <c r="L101" i="42"/>
  <c r="L52" i="68"/>
  <c r="L86" i="68" s="1"/>
  <c r="K97" i="42"/>
  <c r="K50" i="68"/>
  <c r="N35" i="72"/>
  <c r="N63" i="72" s="1"/>
  <c r="M159" i="42"/>
  <c r="M45" i="71"/>
  <c r="J153" i="42"/>
  <c r="J41" i="71"/>
  <c r="J69" i="71" s="1"/>
  <c r="H149" i="42"/>
  <c r="H39" i="71"/>
  <c r="G147" i="42"/>
  <c r="G37" i="71"/>
  <c r="D140" i="42"/>
  <c r="D44" i="70"/>
  <c r="C136" i="42"/>
  <c r="C42" i="70"/>
  <c r="C70" i="70" s="1"/>
  <c r="P131" i="42"/>
  <c r="P39" i="70"/>
  <c r="O129" i="42"/>
  <c r="O37" i="70"/>
  <c r="L121" i="42"/>
  <c r="L44" i="69"/>
  <c r="J116" i="42"/>
  <c r="J41" i="69"/>
  <c r="J69" i="69" s="1"/>
  <c r="F107" i="42"/>
  <c r="F35" i="69"/>
  <c r="D102" i="42"/>
  <c r="D53" i="68"/>
  <c r="Q96" i="42"/>
  <c r="Q49" i="68"/>
  <c r="O92" i="42"/>
  <c r="O47" i="68"/>
  <c r="O81" i="68" s="1"/>
  <c r="M88" i="42"/>
  <c r="M45" i="68"/>
  <c r="L86" i="42"/>
  <c r="L43" i="68"/>
  <c r="L77" i="68" s="1"/>
  <c r="F78" i="42"/>
  <c r="F44" i="67"/>
  <c r="P64" i="42"/>
  <c r="P35" i="67"/>
  <c r="P63" i="67" s="1"/>
  <c r="E167" i="42"/>
  <c r="E39" i="72"/>
  <c r="C159" i="42"/>
  <c r="C45" i="71"/>
  <c r="C73" i="71" s="1"/>
  <c r="O150" i="42"/>
  <c r="O40" i="71"/>
  <c r="L35" i="71"/>
  <c r="L63" i="71" s="1"/>
  <c r="I136" i="42"/>
  <c r="I42" i="70"/>
  <c r="G132" i="42"/>
  <c r="G40" i="70"/>
  <c r="G68" i="70" s="1"/>
  <c r="F59" i="42"/>
  <c r="F44" i="66"/>
  <c r="D54" i="42"/>
  <c r="D41" i="66"/>
  <c r="D69" i="66" s="1"/>
  <c r="C51" i="42"/>
  <c r="C40" i="66"/>
  <c r="P41" i="42"/>
  <c r="P45" i="65"/>
  <c r="P73" i="65" s="1"/>
  <c r="N36" i="42"/>
  <c r="N42" i="65"/>
  <c r="L32" i="42"/>
  <c r="L40" i="65"/>
  <c r="L68" i="65" s="1"/>
  <c r="J29" i="42"/>
  <c r="J37" i="65"/>
  <c r="G21" i="42"/>
  <c r="G50" i="64"/>
  <c r="G82" i="64" s="1"/>
  <c r="E16" i="42"/>
  <c r="E47" i="64"/>
  <c r="C12" i="42"/>
  <c r="C45" i="64"/>
  <c r="C77" i="64" s="1"/>
  <c r="Q10" i="42"/>
  <c r="Q43" i="64"/>
  <c r="C8" i="42"/>
  <c r="C41" i="64"/>
  <c r="E5" i="42"/>
  <c r="E39" i="64"/>
  <c r="E71" i="64" s="1"/>
  <c r="D177" i="42"/>
  <c r="D45" i="72"/>
  <c r="D73" i="72" s="1"/>
  <c r="L168" i="42"/>
  <c r="L40" i="72"/>
  <c r="E163" i="42"/>
  <c r="E35" i="72"/>
  <c r="E63" i="72" s="1"/>
  <c r="M153" i="42"/>
  <c r="M41" i="71"/>
  <c r="K149" i="42"/>
  <c r="K39" i="71"/>
  <c r="K67" i="71" s="1"/>
  <c r="O89" i="42"/>
  <c r="O46" i="68"/>
  <c r="O80" i="68" s="1"/>
  <c r="M145" i="42"/>
  <c r="M35" i="71"/>
  <c r="M63" i="71" s="1"/>
  <c r="K140" i="42"/>
  <c r="K44" i="70"/>
  <c r="K72" i="70" s="1"/>
  <c r="M126" i="42"/>
  <c r="M35" i="70"/>
  <c r="M63" i="70" s="1"/>
  <c r="K121" i="42"/>
  <c r="K44" i="69"/>
  <c r="E116" i="42"/>
  <c r="E41" i="69"/>
  <c r="E69" i="69" s="1"/>
  <c r="N110" i="42"/>
  <c r="N37" i="69"/>
  <c r="L103" i="42"/>
  <c r="L54" i="68"/>
  <c r="L88" i="68" s="1"/>
  <c r="K102" i="42"/>
  <c r="K53" i="68"/>
  <c r="M79" i="42"/>
  <c r="M45" i="67"/>
  <c r="M73" i="67" s="1"/>
  <c r="L78" i="42"/>
  <c r="L44" i="67"/>
  <c r="F73" i="42"/>
  <c r="F41" i="67"/>
  <c r="F69" i="67" s="1"/>
  <c r="E70" i="42"/>
  <c r="E40" i="67"/>
  <c r="M60" i="42"/>
  <c r="M45" i="66"/>
  <c r="M73" i="66" s="1"/>
  <c r="K55" i="42"/>
  <c r="K42" i="66"/>
  <c r="N45" i="42"/>
  <c r="N35" i="66"/>
  <c r="N63" i="66" s="1"/>
  <c r="M41" i="42"/>
  <c r="M45" i="65"/>
  <c r="F35" i="42"/>
  <c r="F41" i="65"/>
  <c r="F69" i="65" s="1"/>
  <c r="E32" i="42"/>
  <c r="E40" i="65"/>
  <c r="D31" i="42"/>
  <c r="D39" i="65"/>
  <c r="D67" i="65" s="1"/>
  <c r="N40" i="42"/>
  <c r="N44" i="65"/>
  <c r="M36" i="42"/>
  <c r="M42" i="65"/>
  <c r="M70" i="65" s="1"/>
  <c r="K32" i="42"/>
  <c r="K40" i="65"/>
  <c r="F31" i="42"/>
  <c r="F39" i="65"/>
  <c r="F67" i="65" s="1"/>
  <c r="N21" i="42"/>
  <c r="N50" i="64"/>
  <c r="K15" i="42"/>
  <c r="K46" i="64"/>
  <c r="K78" i="64" s="1"/>
  <c r="F12" i="42"/>
  <c r="F45" i="64"/>
  <c r="J35" i="65"/>
  <c r="J63" i="65" s="1"/>
  <c r="I22" i="42"/>
  <c r="I51" i="64"/>
  <c r="Q15" i="42"/>
  <c r="Q46" i="64"/>
  <c r="Q78" i="64" s="1"/>
  <c r="O11" i="42"/>
  <c r="O44" i="64"/>
  <c r="J10" i="42"/>
  <c r="J43" i="64"/>
  <c r="J75" i="64" s="1"/>
  <c r="C73" i="42"/>
  <c r="C41" i="67"/>
  <c r="M3" i="44"/>
  <c r="M9" i="48"/>
  <c r="N24" i="44"/>
  <c r="N30" i="48"/>
  <c r="G24" i="44"/>
  <c r="G30" i="48"/>
  <c r="N62" i="44"/>
  <c r="N68" i="48"/>
  <c r="L43" i="44"/>
  <c r="L49" i="48"/>
  <c r="C62" i="44"/>
  <c r="C68" i="48"/>
  <c r="P81" i="44"/>
  <c r="P117" i="68"/>
  <c r="P213" i="68" s="1"/>
  <c r="P87" i="48"/>
  <c r="D177" i="65"/>
  <c r="D139" i="65"/>
  <c r="Q193" i="64"/>
  <c r="M181" i="67"/>
  <c r="M143" i="67"/>
  <c r="L134" i="72"/>
  <c r="L188" i="72"/>
  <c r="K190" i="64"/>
  <c r="K160" i="64"/>
  <c r="K383" i="72"/>
  <c r="K383" i="71"/>
  <c r="Q143" i="50"/>
  <c r="H223" i="68"/>
  <c r="H175" i="68"/>
  <c r="K352" i="71"/>
  <c r="K275" i="71"/>
  <c r="K311" i="71" s="1"/>
  <c r="L93" i="66"/>
  <c r="L131" i="66" s="1"/>
  <c r="L175" i="66"/>
  <c r="K184" i="67"/>
  <c r="K146" i="67"/>
  <c r="Q211" i="68"/>
  <c r="I207" i="69"/>
  <c r="D99" i="65"/>
  <c r="D93" i="65" s="1"/>
  <c r="D131" i="65" s="1"/>
  <c r="E66" i="48"/>
  <c r="P132" i="67"/>
  <c r="L215" i="68"/>
  <c r="L167" i="68"/>
  <c r="O316" i="72"/>
  <c r="O370" i="72"/>
  <c r="G381" i="72"/>
  <c r="G363" i="72"/>
  <c r="G377" i="72"/>
  <c r="G359" i="72"/>
  <c r="G360" i="72"/>
  <c r="G378" i="72"/>
  <c r="E375" i="72"/>
  <c r="E357" i="72"/>
  <c r="K164" i="59"/>
  <c r="I162" i="58"/>
  <c r="M375" i="71"/>
  <c r="M357" i="71"/>
  <c r="O146" i="59"/>
  <c r="Q372" i="70"/>
  <c r="Q391" i="70"/>
  <c r="K371" i="70"/>
  <c r="K370" i="70"/>
  <c r="K389" i="70"/>
  <c r="K390" i="70"/>
  <c r="K369" i="70"/>
  <c r="M125" i="59"/>
  <c r="E385" i="70"/>
  <c r="E366" i="70"/>
  <c r="E383" i="70"/>
  <c r="E363" i="70"/>
  <c r="E382" i="70"/>
  <c r="E364" i="70"/>
  <c r="Q363" i="69"/>
  <c r="Q383" i="69"/>
  <c r="Q364" i="69"/>
  <c r="Q385" i="69"/>
  <c r="Q366" i="69"/>
  <c r="Q382" i="69"/>
  <c r="I106" i="59"/>
  <c r="E491" i="68"/>
  <c r="E490" i="68"/>
  <c r="E467" i="68"/>
  <c r="E489" i="68"/>
  <c r="E466" i="68"/>
  <c r="E458" i="68"/>
  <c r="E483" i="68"/>
  <c r="E506" i="68"/>
  <c r="E457" i="68"/>
  <c r="E482" i="68"/>
  <c r="E459" i="68"/>
  <c r="G504" i="68"/>
  <c r="G456" i="68"/>
  <c r="G480" i="68"/>
  <c r="I85" i="58"/>
  <c r="K82" i="58"/>
  <c r="K452" i="68"/>
  <c r="K476" i="68"/>
  <c r="K499" i="68"/>
  <c r="K478" i="68"/>
  <c r="K454" i="68"/>
  <c r="K451" i="68"/>
  <c r="K475" i="68"/>
  <c r="G82" i="60"/>
  <c r="M397" i="67"/>
  <c r="M378" i="67"/>
  <c r="M390" i="67"/>
  <c r="M408" i="67"/>
  <c r="M370" i="67"/>
  <c r="M371" i="67"/>
  <c r="M407" i="67"/>
  <c r="M389" i="67"/>
  <c r="M66" i="58"/>
  <c r="M397" i="66"/>
  <c r="M378" i="66"/>
  <c r="I408" i="66"/>
  <c r="I389" i="66"/>
  <c r="I371" i="66"/>
  <c r="I407" i="66"/>
  <c r="I390" i="66"/>
  <c r="I388" i="66"/>
  <c r="I370" i="66"/>
  <c r="O406" i="66"/>
  <c r="O368" i="66"/>
  <c r="O387" i="66"/>
  <c r="G382" i="66"/>
  <c r="G363" i="66"/>
  <c r="G401" i="66"/>
  <c r="G383" i="66"/>
  <c r="G364" i="66"/>
  <c r="G366" i="66"/>
  <c r="G385" i="66"/>
  <c r="E378" i="65"/>
  <c r="E397" i="65"/>
  <c r="G372" i="65"/>
  <c r="G391" i="65"/>
  <c r="E28" i="59"/>
  <c r="K25" i="60"/>
  <c r="I441" i="64"/>
  <c r="I420" i="64"/>
  <c r="I439" i="64"/>
  <c r="I438" i="64"/>
  <c r="I418" i="64"/>
  <c r="I460" i="64"/>
  <c r="Q413" i="64"/>
  <c r="Q434" i="64"/>
  <c r="Q7" i="59"/>
  <c r="O4" i="59"/>
  <c r="K4" i="58"/>
  <c r="C369" i="72"/>
  <c r="C349" i="72"/>
  <c r="C367" i="72"/>
  <c r="C351" i="72"/>
  <c r="C490" i="68"/>
  <c r="C491" i="68"/>
  <c r="C467" i="68"/>
  <c r="C489" i="68"/>
  <c r="C466" i="68"/>
  <c r="F181" i="72"/>
  <c r="F199" i="72"/>
  <c r="I198" i="72"/>
  <c r="I180" i="72"/>
  <c r="I216" i="72"/>
  <c r="P27" i="72"/>
  <c r="O175" i="72"/>
  <c r="O193" i="72"/>
  <c r="Q171" i="72"/>
  <c r="Q207" i="72"/>
  <c r="Q189" i="72"/>
  <c r="I189" i="72"/>
  <c r="I207" i="72"/>
  <c r="I171" i="72"/>
  <c r="E189" i="72"/>
  <c r="E171" i="72"/>
  <c r="E207" i="72"/>
  <c r="K162" i="49"/>
  <c r="G167" i="72"/>
  <c r="G185" i="72"/>
  <c r="F181" i="71"/>
  <c r="F199" i="71"/>
  <c r="N30" i="71"/>
  <c r="M216" i="71"/>
  <c r="M198" i="71"/>
  <c r="M180" i="71"/>
  <c r="I198" i="71"/>
  <c r="I216" i="71"/>
  <c r="I180" i="71"/>
  <c r="E216" i="71"/>
  <c r="E180" i="71"/>
  <c r="E198" i="71"/>
  <c r="C193" i="71"/>
  <c r="C175" i="71"/>
  <c r="O146" i="49"/>
  <c r="G146" i="49"/>
  <c r="K31" i="70"/>
  <c r="J186" i="70"/>
  <c r="J205" i="70"/>
  <c r="P202" i="70"/>
  <c r="P182" i="70"/>
  <c r="P183" i="70"/>
  <c r="P201" i="70"/>
  <c r="P181" i="70"/>
  <c r="H27" i="70"/>
  <c r="G199" i="70"/>
  <c r="G180" i="70"/>
  <c r="I176" i="70"/>
  <c r="I195" i="70"/>
  <c r="O193" i="70"/>
  <c r="O184" i="70"/>
  <c r="O174" i="70"/>
  <c r="K193" i="70"/>
  <c r="K184" i="70"/>
  <c r="K174" i="70"/>
  <c r="C125" i="49"/>
  <c r="F205" i="69"/>
  <c r="F186" i="69"/>
  <c r="G199" i="69"/>
  <c r="G180" i="69"/>
  <c r="O109" i="49"/>
  <c r="G106" i="49"/>
  <c r="J246" i="68"/>
  <c r="I220" i="68"/>
  <c r="J31" i="68"/>
  <c r="I244" i="68"/>
  <c r="I268" i="68"/>
  <c r="I245" i="68"/>
  <c r="I243" i="68"/>
  <c r="O264" i="68"/>
  <c r="O240" i="68"/>
  <c r="O241" i="68"/>
  <c r="E82" i="49"/>
  <c r="O204" i="67"/>
  <c r="O223" i="67"/>
  <c r="H30" i="67"/>
  <c r="G223" i="67"/>
  <c r="G204" i="67"/>
  <c r="N74" i="42"/>
  <c r="N42" i="67"/>
  <c r="N70" i="67" s="1"/>
  <c r="I27" i="67"/>
  <c r="I199" i="67"/>
  <c r="Q26" i="67"/>
  <c r="P216" i="67"/>
  <c r="P197" i="67"/>
  <c r="P215" i="67"/>
  <c r="P198" i="67"/>
  <c r="L70" i="42"/>
  <c r="L40" i="67"/>
  <c r="L68" i="67" s="1"/>
  <c r="D70" i="42"/>
  <c r="D40" i="67"/>
  <c r="D68" i="67" s="1"/>
  <c r="G69" i="42"/>
  <c r="G39" i="67"/>
  <c r="M63" i="49"/>
  <c r="E66" i="49"/>
  <c r="D60" i="42"/>
  <c r="D45" i="66"/>
  <c r="K59" i="42"/>
  <c r="K44" i="66"/>
  <c r="K72" i="66" s="1"/>
  <c r="N55" i="42"/>
  <c r="N42" i="66"/>
  <c r="Q54" i="42"/>
  <c r="Q41" i="66"/>
  <c r="Q69" i="66" s="1"/>
  <c r="E199" i="66"/>
  <c r="D198" i="66"/>
  <c r="D197" i="66"/>
  <c r="D216" i="66"/>
  <c r="D196" i="66"/>
  <c r="J48" i="42"/>
  <c r="J37" i="66"/>
  <c r="Q209" i="66"/>
  <c r="Q191" i="66"/>
  <c r="Q190" i="66"/>
  <c r="H30" i="65"/>
  <c r="G204" i="65"/>
  <c r="G223" i="65"/>
  <c r="I28" i="49"/>
  <c r="P233" i="64"/>
  <c r="P213" i="64"/>
  <c r="P212" i="64"/>
  <c r="B44" i="50"/>
  <c r="B44" i="49"/>
  <c r="B203" i="65"/>
  <c r="B193" i="65"/>
  <c r="C31" i="64"/>
  <c r="B225" i="64"/>
  <c r="B224" i="64"/>
  <c r="L211" i="68"/>
  <c r="D201" i="71"/>
  <c r="P207" i="69"/>
  <c r="E93" i="70"/>
  <c r="E175" i="70"/>
  <c r="Q175" i="70"/>
  <c r="Q93" i="70"/>
  <c r="H367" i="65"/>
  <c r="H329" i="65"/>
  <c r="H374" i="70"/>
  <c r="H375" i="70"/>
  <c r="H393" i="70"/>
  <c r="H392" i="70"/>
  <c r="H373" i="70"/>
  <c r="H394" i="70"/>
  <c r="N368" i="70"/>
  <c r="N387" i="70"/>
  <c r="D128" i="59"/>
  <c r="N372" i="69"/>
  <c r="N391" i="69"/>
  <c r="J85" i="58"/>
  <c r="F390" i="67"/>
  <c r="F389" i="67"/>
  <c r="F371" i="67"/>
  <c r="F370" i="67"/>
  <c r="F388" i="67"/>
  <c r="F408" i="67"/>
  <c r="H63" i="58"/>
  <c r="F420" i="64"/>
  <c r="F441" i="64"/>
  <c r="L419" i="64"/>
  <c r="L440" i="64"/>
  <c r="L461" i="64"/>
  <c r="P4" i="60"/>
  <c r="I165" i="42"/>
  <c r="I37" i="72"/>
  <c r="O205" i="69"/>
  <c r="O186" i="69"/>
  <c r="N112" i="42"/>
  <c r="N39" i="69"/>
  <c r="D106" i="49"/>
  <c r="J233" i="68"/>
  <c r="J257" i="68"/>
  <c r="J234" i="68"/>
  <c r="H28" i="67"/>
  <c r="G202" i="67"/>
  <c r="G201" i="67"/>
  <c r="N26" i="67"/>
  <c r="M198" i="67"/>
  <c r="M216" i="67"/>
  <c r="M197" i="67"/>
  <c r="Q25" i="66"/>
  <c r="P195" i="66"/>
  <c r="P214" i="66"/>
  <c r="J44" i="49"/>
  <c r="P405" i="65"/>
  <c r="L25" i="48"/>
  <c r="F180" i="65"/>
  <c r="K173" i="67"/>
  <c r="L219" i="68"/>
  <c r="L171" i="68"/>
  <c r="N231" i="68"/>
  <c r="M405" i="67"/>
  <c r="I170" i="66"/>
  <c r="D173" i="67"/>
  <c r="Q85" i="48"/>
  <c r="M143" i="50"/>
  <c r="O323" i="69"/>
  <c r="E361" i="72"/>
  <c r="E304" i="67"/>
  <c r="E323" i="67" s="1"/>
  <c r="E386" i="67"/>
  <c r="E329" i="67"/>
  <c r="G194" i="67"/>
  <c r="C173" i="66"/>
  <c r="G185" i="67"/>
  <c r="I190" i="64"/>
  <c r="D173" i="66"/>
  <c r="F183" i="66"/>
  <c r="M85" i="48"/>
  <c r="F4" i="48"/>
  <c r="H208" i="68"/>
  <c r="I222" i="67"/>
  <c r="P200" i="70"/>
  <c r="J360" i="72"/>
  <c r="J378" i="72"/>
  <c r="J359" i="72"/>
  <c r="J377" i="72"/>
  <c r="H357" i="72"/>
  <c r="H375" i="72"/>
  <c r="F164" i="59"/>
  <c r="D162" i="58"/>
  <c r="P349" i="71"/>
  <c r="P369" i="71"/>
  <c r="P351" i="71"/>
  <c r="P367" i="71"/>
  <c r="N375" i="70"/>
  <c r="N394" i="70"/>
  <c r="N393" i="70"/>
  <c r="N374" i="70"/>
  <c r="J128" i="59"/>
  <c r="H106" i="58"/>
  <c r="J471" i="68"/>
  <c r="J495" i="68"/>
  <c r="N469" i="68"/>
  <c r="N493" i="68"/>
  <c r="P487" i="68"/>
  <c r="P462" i="68"/>
  <c r="P463" i="68"/>
  <c r="P486" i="68"/>
  <c r="P461" i="68"/>
  <c r="P510" i="68"/>
  <c r="P85" i="58"/>
  <c r="N82" i="58"/>
  <c r="F82" i="59"/>
  <c r="F476" i="68"/>
  <c r="F475" i="68"/>
  <c r="F452" i="68"/>
  <c r="F451" i="68"/>
  <c r="F454" i="68"/>
  <c r="F499" i="68"/>
  <c r="F478" i="68"/>
  <c r="H370" i="67"/>
  <c r="H390" i="67"/>
  <c r="H371" i="67"/>
  <c r="H389" i="67"/>
  <c r="H388" i="67"/>
  <c r="H369" i="67"/>
  <c r="H408" i="67"/>
  <c r="J63" i="60"/>
  <c r="F63" i="59"/>
  <c r="H393" i="66"/>
  <c r="H375" i="66"/>
  <c r="H374" i="66"/>
  <c r="H394" i="66"/>
  <c r="H392" i="66"/>
  <c r="L47" i="59"/>
  <c r="L397" i="65"/>
  <c r="L378" i="65"/>
  <c r="P394" i="65"/>
  <c r="P393" i="65"/>
  <c r="P375" i="65"/>
  <c r="P374" i="65"/>
  <c r="P392" i="65"/>
  <c r="D389" i="65"/>
  <c r="D371" i="65"/>
  <c r="D390" i="65"/>
  <c r="D370" i="65"/>
  <c r="D388" i="65"/>
  <c r="D408" i="65"/>
  <c r="L28" i="59"/>
  <c r="F25" i="59"/>
  <c r="P441" i="64"/>
  <c r="P420" i="64"/>
  <c r="J450" i="64"/>
  <c r="J408" i="64"/>
  <c r="J429" i="64"/>
  <c r="H7" i="59"/>
  <c r="F4" i="60"/>
  <c r="C372" i="69"/>
  <c r="C391" i="69"/>
  <c r="Q181" i="72"/>
  <c r="Q199" i="72"/>
  <c r="I181" i="72"/>
  <c r="I199" i="72"/>
  <c r="D180" i="72"/>
  <c r="D216" i="72"/>
  <c r="D198" i="72"/>
  <c r="F164" i="49"/>
  <c r="F187" i="72"/>
  <c r="F169" i="72"/>
  <c r="J146" i="48"/>
  <c r="F144" i="49"/>
  <c r="N128" i="48"/>
  <c r="N193" i="70"/>
  <c r="N184" i="70"/>
  <c r="N203" i="70"/>
  <c r="N175" i="70"/>
  <c r="N174" i="70"/>
  <c r="J125" i="48"/>
  <c r="F128" i="48"/>
  <c r="M205" i="69"/>
  <c r="M186" i="69"/>
  <c r="N171" i="69"/>
  <c r="N172" i="69"/>
  <c r="N190" i="69"/>
  <c r="N191" i="69"/>
  <c r="F109" i="48"/>
  <c r="F222" i="69"/>
  <c r="F207" i="69" s="1"/>
  <c r="F174" i="69"/>
  <c r="F193" i="69"/>
  <c r="F203" i="69"/>
  <c r="F184" i="69"/>
  <c r="P82" i="50"/>
  <c r="K205" i="67"/>
  <c r="K197" i="67"/>
  <c r="K198" i="67"/>
  <c r="K216" i="67"/>
  <c r="G197" i="67"/>
  <c r="G216" i="67"/>
  <c r="G198" i="67"/>
  <c r="O25" i="67"/>
  <c r="N195" i="67"/>
  <c r="N214" i="67"/>
  <c r="H26" i="66"/>
  <c r="G197" i="66"/>
  <c r="G198" i="66"/>
  <c r="G196" i="66"/>
  <c r="G216" i="66"/>
  <c r="J195" i="66"/>
  <c r="J214" i="66"/>
  <c r="L44" i="50"/>
  <c r="L193" i="66"/>
  <c r="L222" i="66"/>
  <c r="H191" i="66"/>
  <c r="H209" i="66"/>
  <c r="H190" i="66"/>
  <c r="P25" i="50"/>
  <c r="L25" i="49"/>
  <c r="H25" i="50"/>
  <c r="G222" i="64"/>
  <c r="D238" i="64"/>
  <c r="D217" i="64"/>
  <c r="O4" i="50"/>
  <c r="G213" i="64"/>
  <c r="G233" i="64"/>
  <c r="G212" i="64"/>
  <c r="C233" i="64"/>
  <c r="D23" i="64"/>
  <c r="C213" i="64"/>
  <c r="C212" i="64"/>
  <c r="B175" i="71"/>
  <c r="B193" i="71"/>
  <c r="B169" i="71"/>
  <c r="B187" i="71"/>
  <c r="B179" i="71"/>
  <c r="B180" i="70"/>
  <c r="B199" i="70"/>
  <c r="B174" i="70"/>
  <c r="B203" i="70"/>
  <c r="B184" i="70"/>
  <c r="B193" i="70"/>
  <c r="Q311" i="72"/>
  <c r="E367" i="67"/>
  <c r="E414" i="70"/>
  <c r="E399" i="70" s="1"/>
  <c r="J168" i="64"/>
  <c r="J237" i="64"/>
  <c r="M367" i="67"/>
  <c r="E148" i="64"/>
  <c r="N85" i="48"/>
  <c r="H386" i="67"/>
  <c r="K388" i="70"/>
  <c r="O153" i="64"/>
  <c r="O216" i="64"/>
  <c r="J357" i="72"/>
  <c r="J375" i="72"/>
  <c r="J162" i="59"/>
  <c r="F144" i="58"/>
  <c r="L374" i="69"/>
  <c r="L393" i="69"/>
  <c r="L375" i="69"/>
  <c r="L394" i="69"/>
  <c r="L392" i="69"/>
  <c r="N487" i="68"/>
  <c r="N463" i="68"/>
  <c r="N462" i="68"/>
  <c r="N510" i="68"/>
  <c r="N486" i="68"/>
  <c r="L82" i="60"/>
  <c r="J397" i="67"/>
  <c r="J378" i="67"/>
  <c r="F66" i="59"/>
  <c r="L44" i="60"/>
  <c r="L382" i="66"/>
  <c r="L363" i="66"/>
  <c r="L401" i="66"/>
  <c r="L383" i="66"/>
  <c r="L364" i="66"/>
  <c r="L366" i="66"/>
  <c r="L385" i="66"/>
  <c r="J28" i="59"/>
  <c r="C368" i="66"/>
  <c r="C406" i="66"/>
  <c r="C387" i="66"/>
  <c r="J198" i="72"/>
  <c r="J216" i="72"/>
  <c r="J180" i="72"/>
  <c r="K168" i="42"/>
  <c r="K40" i="72"/>
  <c r="K68" i="72" s="1"/>
  <c r="F167" i="42"/>
  <c r="F39" i="72"/>
  <c r="F67" i="72" s="1"/>
  <c r="P164" i="48"/>
  <c r="G181" i="71"/>
  <c r="G199" i="71"/>
  <c r="H185" i="71"/>
  <c r="H167" i="71"/>
  <c r="I183" i="70"/>
  <c r="I201" i="70"/>
  <c r="I182" i="70"/>
  <c r="I202" i="70"/>
  <c r="J23" i="70"/>
  <c r="M27" i="69"/>
  <c r="L199" i="69"/>
  <c r="L180" i="69"/>
  <c r="H249" i="68"/>
  <c r="H248" i="68"/>
  <c r="H247" i="68"/>
  <c r="F82" i="50"/>
  <c r="O202" i="67"/>
  <c r="O201" i="67"/>
  <c r="Q198" i="67"/>
  <c r="Q216" i="67"/>
  <c r="Q197" i="67"/>
  <c r="N44" i="50"/>
  <c r="F217" i="64"/>
  <c r="F238" i="64"/>
  <c r="B198" i="72"/>
  <c r="B180" i="72"/>
  <c r="B216" i="72"/>
  <c r="L177" i="66"/>
  <c r="L139" i="66"/>
  <c r="N275" i="72"/>
  <c r="N311" i="72" s="1"/>
  <c r="N352" i="72"/>
  <c r="P177" i="66"/>
  <c r="P139" i="66"/>
  <c r="D369" i="65"/>
  <c r="Q367" i="66"/>
  <c r="Q285" i="66"/>
  <c r="Q323" i="66" s="1"/>
  <c r="F352" i="71"/>
  <c r="F275" i="71"/>
  <c r="L505" i="68"/>
  <c r="N150" i="69"/>
  <c r="G207" i="70"/>
  <c r="I198" i="64"/>
  <c r="I156" i="64"/>
  <c r="L207" i="64"/>
  <c r="I93" i="66"/>
  <c r="I175" i="66"/>
  <c r="D455" i="68"/>
  <c r="D201" i="72"/>
  <c r="F172" i="72"/>
  <c r="H105" i="50"/>
  <c r="O194" i="70"/>
  <c r="D148" i="64"/>
  <c r="D105" i="64"/>
  <c r="D147" i="64" s="1"/>
  <c r="L181" i="66"/>
  <c r="L143" i="66"/>
  <c r="E212" i="68"/>
  <c r="J148" i="64"/>
  <c r="J105" i="64"/>
  <c r="E111" i="64"/>
  <c r="O93" i="65"/>
  <c r="O131" i="65" s="1"/>
  <c r="Q173" i="66"/>
  <c r="Q186" i="66"/>
  <c r="F405" i="67"/>
  <c r="D370" i="72"/>
  <c r="D316" i="72"/>
  <c r="M365" i="64"/>
  <c r="M428" i="64"/>
  <c r="G405" i="66"/>
  <c r="E360" i="72"/>
  <c r="E378" i="72"/>
  <c r="E377" i="72"/>
  <c r="E359" i="72"/>
  <c r="I164" i="58"/>
  <c r="K162" i="58"/>
  <c r="Q363" i="71"/>
  <c r="Q381" i="71"/>
  <c r="E146" i="58"/>
  <c r="O367" i="71"/>
  <c r="O351" i="71"/>
  <c r="O369" i="71"/>
  <c r="O349" i="71"/>
  <c r="Q375" i="70"/>
  <c r="Q394" i="70"/>
  <c r="Q393" i="70"/>
  <c r="Q374" i="70"/>
  <c r="Q128" i="59"/>
  <c r="K366" i="70"/>
  <c r="K383" i="70"/>
  <c r="K364" i="70"/>
  <c r="K382" i="70"/>
  <c r="K363" i="70"/>
  <c r="K385" i="70"/>
  <c r="K372" i="69"/>
  <c r="K391" i="69"/>
  <c r="O106" i="58"/>
  <c r="K106" i="59"/>
  <c r="M495" i="68"/>
  <c r="M471" i="68"/>
  <c r="M469" i="68"/>
  <c r="M493" i="68"/>
  <c r="O459" i="68"/>
  <c r="O483" i="68"/>
  <c r="O458" i="68"/>
  <c r="O482" i="68"/>
  <c r="O506" i="68"/>
  <c r="O85" i="59"/>
  <c r="Q82" i="58"/>
  <c r="M454" i="68"/>
  <c r="M478" i="68"/>
  <c r="M451" i="68"/>
  <c r="M452" i="68"/>
  <c r="M499" i="68"/>
  <c r="M476" i="68"/>
  <c r="M475" i="68"/>
  <c r="E82" i="60"/>
  <c r="Q372" i="67"/>
  <c r="Q391" i="67"/>
  <c r="Q406" i="67"/>
  <c r="Q387" i="67"/>
  <c r="Q368" i="67"/>
  <c r="M63" i="58"/>
  <c r="K370" i="66"/>
  <c r="K371" i="66"/>
  <c r="K408" i="66"/>
  <c r="K390" i="66"/>
  <c r="K407" i="66"/>
  <c r="K389" i="66"/>
  <c r="K369" i="66"/>
  <c r="Q44" i="59"/>
  <c r="M44" i="58"/>
  <c r="I383" i="66"/>
  <c r="I385" i="66"/>
  <c r="I364" i="66"/>
  <c r="I366" i="66"/>
  <c r="I363" i="66"/>
  <c r="I382" i="66"/>
  <c r="I401" i="66"/>
  <c r="K397" i="65"/>
  <c r="K378" i="65"/>
  <c r="I25" i="58"/>
  <c r="I363" i="65"/>
  <c r="I385" i="65"/>
  <c r="I383" i="65"/>
  <c r="I401" i="65"/>
  <c r="I382" i="65"/>
  <c r="I366" i="65"/>
  <c r="I364" i="65"/>
  <c r="E461" i="64"/>
  <c r="E419" i="64"/>
  <c r="E440" i="64"/>
  <c r="Q450" i="64"/>
  <c r="Q429" i="64"/>
  <c r="Q408" i="64"/>
  <c r="K7" i="58"/>
  <c r="Q4" i="58"/>
  <c r="E4" i="58"/>
  <c r="P181" i="72"/>
  <c r="P199" i="72"/>
  <c r="J178" i="72"/>
  <c r="J196" i="72"/>
  <c r="J195" i="72"/>
  <c r="J177" i="72"/>
  <c r="P173" i="72"/>
  <c r="P172" i="72"/>
  <c r="P174" i="72"/>
  <c r="P192" i="72"/>
  <c r="P191" i="72"/>
  <c r="P209" i="72"/>
  <c r="H209" i="72"/>
  <c r="H173" i="72"/>
  <c r="H208" i="72"/>
  <c r="H192" i="72"/>
  <c r="H174" i="72"/>
  <c r="H172" i="72"/>
  <c r="H191" i="72"/>
  <c r="Q164" i="49"/>
  <c r="M162" i="49"/>
  <c r="E164" i="49"/>
  <c r="E185" i="72"/>
  <c r="E167" i="72"/>
  <c r="D181" i="71"/>
  <c r="D199" i="71"/>
  <c r="G216" i="71"/>
  <c r="H30" i="71"/>
  <c r="G180" i="71"/>
  <c r="G198" i="71"/>
  <c r="P173" i="71"/>
  <c r="P209" i="71"/>
  <c r="P174" i="71"/>
  <c r="P192" i="71"/>
  <c r="P172" i="71"/>
  <c r="P208" i="71"/>
  <c r="P191" i="71"/>
  <c r="L173" i="71"/>
  <c r="L174" i="71"/>
  <c r="L209" i="71"/>
  <c r="L191" i="71"/>
  <c r="L172" i="71"/>
  <c r="L208" i="71"/>
  <c r="L192" i="71"/>
  <c r="E26" i="71"/>
  <c r="D174" i="71"/>
  <c r="D173" i="71"/>
  <c r="D209" i="71"/>
  <c r="D191" i="71"/>
  <c r="D172" i="71"/>
  <c r="D208" i="71"/>
  <c r="D192" i="71"/>
  <c r="O189" i="71"/>
  <c r="O207" i="71"/>
  <c r="O171" i="71"/>
  <c r="G189" i="71"/>
  <c r="G207" i="71"/>
  <c r="G171" i="71"/>
  <c r="Q144" i="49"/>
  <c r="I144" i="48"/>
  <c r="E146" i="48"/>
  <c r="E187" i="71"/>
  <c r="E169" i="71"/>
  <c r="M125" i="48"/>
  <c r="M128" i="48"/>
  <c r="Q180" i="69"/>
  <c r="Q199" i="69"/>
  <c r="M193" i="69"/>
  <c r="M174" i="69"/>
  <c r="I106" i="49"/>
  <c r="I193" i="69"/>
  <c r="I174" i="69"/>
  <c r="Q37" i="68"/>
  <c r="P253" i="68"/>
  <c r="G252" i="68"/>
  <c r="G276" i="68"/>
  <c r="J251" i="68"/>
  <c r="L96" i="42"/>
  <c r="L49" i="68"/>
  <c r="L83" i="68" s="1"/>
  <c r="P238" i="68"/>
  <c r="P262" i="68"/>
  <c r="D88" i="42"/>
  <c r="D45" i="68"/>
  <c r="D79" i="68" s="1"/>
  <c r="O82" i="49"/>
  <c r="K85" i="48"/>
  <c r="Q78" i="42"/>
  <c r="Q44" i="67"/>
  <c r="Q72" i="67" s="1"/>
  <c r="E78" i="42"/>
  <c r="E44" i="67"/>
  <c r="O73" i="42"/>
  <c r="O41" i="67"/>
  <c r="O69" i="67" s="1"/>
  <c r="K73" i="42"/>
  <c r="K41" i="67"/>
  <c r="K69" i="67" s="1"/>
  <c r="O63" i="49"/>
  <c r="G222" i="67"/>
  <c r="G193" i="67"/>
  <c r="C209" i="67"/>
  <c r="C190" i="67"/>
  <c r="C191" i="67"/>
  <c r="J60" i="42"/>
  <c r="J45" i="66"/>
  <c r="J73" i="66" s="1"/>
  <c r="H55" i="42"/>
  <c r="H42" i="66"/>
  <c r="H70" i="66" s="1"/>
  <c r="N25" i="66"/>
  <c r="M195" i="66"/>
  <c r="M214" i="66"/>
  <c r="M23" i="66"/>
  <c r="O44" i="49"/>
  <c r="G47" i="49"/>
  <c r="C44" i="50"/>
  <c r="F205" i="65"/>
  <c r="M223" i="65"/>
  <c r="M204" i="65"/>
  <c r="E28" i="65"/>
  <c r="D201" i="65"/>
  <c r="D202" i="65"/>
  <c r="D200" i="65"/>
  <c r="K35" i="42"/>
  <c r="K41" i="65"/>
  <c r="K69" i="65" s="1"/>
  <c r="H29" i="42"/>
  <c r="H37" i="65"/>
  <c r="O25" i="50"/>
  <c r="G25" i="49"/>
  <c r="F229" i="64"/>
  <c r="J34" i="64"/>
  <c r="I228" i="64"/>
  <c r="I249" i="64"/>
  <c r="L227" i="64"/>
  <c r="L248" i="64"/>
  <c r="D227" i="64"/>
  <c r="D248" i="64"/>
  <c r="L31" i="64"/>
  <c r="K225" i="64"/>
  <c r="K224" i="64"/>
  <c r="C225" i="64"/>
  <c r="D31" i="64"/>
  <c r="C224" i="64"/>
  <c r="P11" i="42"/>
  <c r="P44" i="64"/>
  <c r="P76" i="64" s="1"/>
  <c r="H11" i="42"/>
  <c r="H44" i="64"/>
  <c r="H76" i="64" s="1"/>
  <c r="K10" i="42"/>
  <c r="K43" i="64"/>
  <c r="K75" i="64" s="1"/>
  <c r="C10" i="42"/>
  <c r="C43" i="64"/>
  <c r="C75" i="64" s="1"/>
  <c r="B195" i="66"/>
  <c r="B214" i="66"/>
  <c r="B4" i="49"/>
  <c r="B215" i="64"/>
  <c r="B226" i="64"/>
  <c r="I99" i="67"/>
  <c r="I177" i="67"/>
  <c r="I226" i="68"/>
  <c r="N392" i="70"/>
  <c r="I184" i="66"/>
  <c r="I146" i="66"/>
  <c r="K211" i="68"/>
  <c r="I285" i="69"/>
  <c r="G134" i="72"/>
  <c r="G188" i="72"/>
  <c r="N176" i="67"/>
  <c r="M370" i="71"/>
  <c r="F386" i="67"/>
  <c r="G179" i="65"/>
  <c r="K184" i="65"/>
  <c r="K146" i="65"/>
  <c r="O178" i="67"/>
  <c r="F194" i="69"/>
  <c r="C194" i="69"/>
  <c r="C137" i="69"/>
  <c r="P363" i="72"/>
  <c r="P381" i="72"/>
  <c r="L363" i="71"/>
  <c r="L381" i="71"/>
  <c r="H377" i="71"/>
  <c r="H360" i="71"/>
  <c r="H376" i="71"/>
  <c r="H359" i="71"/>
  <c r="H378" i="71"/>
  <c r="F372" i="69"/>
  <c r="F391" i="69"/>
  <c r="P480" i="68"/>
  <c r="P456" i="68"/>
  <c r="P503" i="68"/>
  <c r="P504" i="68"/>
  <c r="J375" i="67"/>
  <c r="J394" i="67"/>
  <c r="J374" i="67"/>
  <c r="J393" i="67"/>
  <c r="N371" i="67"/>
  <c r="N390" i="67"/>
  <c r="N389" i="67"/>
  <c r="N370" i="67"/>
  <c r="N388" i="67"/>
  <c r="N408" i="67"/>
  <c r="D363" i="67"/>
  <c r="D383" i="67"/>
  <c r="D385" i="67"/>
  <c r="D382" i="67"/>
  <c r="D401" i="67"/>
  <c r="D366" i="67"/>
  <c r="D364" i="67"/>
  <c r="F47" i="59"/>
  <c r="H44" i="58"/>
  <c r="F397" i="65"/>
  <c r="F378" i="65"/>
  <c r="F394" i="65"/>
  <c r="F374" i="65"/>
  <c r="F375" i="65"/>
  <c r="F393" i="65"/>
  <c r="D25" i="59"/>
  <c r="H416" i="64"/>
  <c r="H437" i="64"/>
  <c r="H415" i="64"/>
  <c r="H414" i="64"/>
  <c r="H436" i="64"/>
  <c r="D4" i="59"/>
  <c r="Q165" i="42"/>
  <c r="Q37" i="72"/>
  <c r="H162" i="49"/>
  <c r="D162" i="48"/>
  <c r="O30" i="71"/>
  <c r="N216" i="71"/>
  <c r="N180" i="71"/>
  <c r="N198" i="71"/>
  <c r="P146" i="48"/>
  <c r="D144" i="49"/>
  <c r="G198" i="70"/>
  <c r="G179" i="70"/>
  <c r="G178" i="70"/>
  <c r="G197" i="70"/>
  <c r="G177" i="70"/>
  <c r="G196" i="70"/>
  <c r="G113" i="42"/>
  <c r="G40" i="69"/>
  <c r="F245" i="68"/>
  <c r="F244" i="68"/>
  <c r="F268" i="68"/>
  <c r="J86" i="42"/>
  <c r="J43" i="68"/>
  <c r="N250" i="68"/>
  <c r="N236" i="68"/>
  <c r="F192" i="67"/>
  <c r="E197" i="66"/>
  <c r="E198" i="66"/>
  <c r="E216" i="66"/>
  <c r="F44" i="49"/>
  <c r="P214" i="65"/>
  <c r="P195" i="65"/>
  <c r="N25" i="50"/>
  <c r="F25" i="49"/>
  <c r="I214" i="64"/>
  <c r="E7" i="49"/>
  <c r="H428" i="64"/>
  <c r="O3" i="19"/>
  <c r="Q176" i="39"/>
  <c r="E167" i="39"/>
  <c r="G163" i="39"/>
  <c r="M112" i="39"/>
  <c r="M79" i="39"/>
  <c r="D69" i="39"/>
  <c r="O45" i="39"/>
  <c r="M12" i="39"/>
  <c r="Q165" i="39"/>
  <c r="N103" i="39"/>
  <c r="E168" i="39"/>
  <c r="M78" i="39"/>
  <c r="D60" i="39"/>
  <c r="F35" i="39"/>
  <c r="L70" i="39"/>
  <c r="H55" i="39"/>
  <c r="E5" i="39"/>
  <c r="I122" i="39"/>
  <c r="D15" i="39"/>
  <c r="N21" i="39"/>
  <c r="F20" i="39"/>
  <c r="M147" i="39"/>
  <c r="P154" i="39"/>
  <c r="L147" i="39"/>
  <c r="F177" i="39"/>
  <c r="N154" i="39"/>
  <c r="E176" i="39"/>
  <c r="M140" i="39"/>
  <c r="E121" i="39"/>
  <c r="E116" i="39"/>
  <c r="I8" i="39"/>
  <c r="G135" i="39"/>
  <c r="F73" i="39"/>
  <c r="L103" i="39"/>
  <c r="D88" i="39"/>
  <c r="F116" i="39"/>
  <c r="J171" i="39"/>
  <c r="N135" i="39"/>
  <c r="P41" i="39"/>
  <c r="D163" i="39"/>
  <c r="H135" i="39"/>
  <c r="H121" i="39"/>
  <c r="N74" i="39"/>
  <c r="I117" i="39"/>
  <c r="G59" i="39"/>
  <c r="N177" i="42"/>
  <c r="N45" i="72"/>
  <c r="M176" i="42"/>
  <c r="M44" i="72"/>
  <c r="M72" i="72" s="1"/>
  <c r="K171" i="42"/>
  <c r="K41" i="72"/>
  <c r="F168" i="42"/>
  <c r="F40" i="72"/>
  <c r="F68" i="72" s="1"/>
  <c r="Q168" i="42"/>
  <c r="Q40" i="72"/>
  <c r="Q68" i="72" s="1"/>
  <c r="P167" i="42"/>
  <c r="P39" i="72"/>
  <c r="P67" i="72" s="1"/>
  <c r="O165" i="42"/>
  <c r="O37" i="72"/>
  <c r="N159" i="42"/>
  <c r="N45" i="71"/>
  <c r="N73" i="71" s="1"/>
  <c r="M158" i="42"/>
  <c r="M44" i="71"/>
  <c r="K153" i="42"/>
  <c r="K41" i="71"/>
  <c r="K69" i="71" s="1"/>
  <c r="I149" i="42"/>
  <c r="I39" i="71"/>
  <c r="G35" i="71"/>
  <c r="G63" i="71" s="1"/>
  <c r="F141" i="42"/>
  <c r="F45" i="70"/>
  <c r="D136" i="42"/>
  <c r="D42" i="70"/>
  <c r="D70" i="70" s="1"/>
  <c r="Q131" i="42"/>
  <c r="Q39" i="70"/>
  <c r="Q67" i="70" s="1"/>
  <c r="O126" i="42"/>
  <c r="O35" i="70"/>
  <c r="O63" i="70" s="1"/>
  <c r="N122" i="42"/>
  <c r="N45" i="69"/>
  <c r="N73" i="69" s="1"/>
  <c r="L117" i="42"/>
  <c r="L42" i="69"/>
  <c r="L70" i="69" s="1"/>
  <c r="K116" i="42"/>
  <c r="K41" i="69"/>
  <c r="K69" i="69" s="1"/>
  <c r="I112" i="42"/>
  <c r="I39" i="69"/>
  <c r="G107" i="42"/>
  <c r="G35" i="69"/>
  <c r="E102" i="42"/>
  <c r="E53" i="68"/>
  <c r="E87" i="68" s="1"/>
  <c r="D101" i="42"/>
  <c r="D52" i="68"/>
  <c r="Q93" i="42"/>
  <c r="Q48" i="68"/>
  <c r="Q82" i="68" s="1"/>
  <c r="C176" i="42"/>
  <c r="C44" i="72"/>
  <c r="C72" i="72" s="1"/>
  <c r="E159" i="42"/>
  <c r="E45" i="71"/>
  <c r="E73" i="71" s="1"/>
  <c r="C154" i="42"/>
  <c r="C42" i="71"/>
  <c r="C70" i="71" s="1"/>
  <c r="Q150" i="42"/>
  <c r="Q40" i="71"/>
  <c r="Q68" i="71" s="1"/>
  <c r="N145" i="42"/>
  <c r="N35" i="71"/>
  <c r="N63" i="71" s="1"/>
  <c r="M141" i="42"/>
  <c r="M45" i="70"/>
  <c r="M73" i="70" s="1"/>
  <c r="K136" i="42"/>
  <c r="K42" i="70"/>
  <c r="K70" i="70" s="1"/>
  <c r="J135" i="42"/>
  <c r="J41" i="70"/>
  <c r="J69" i="70" s="1"/>
  <c r="H131" i="42"/>
  <c r="H39" i="70"/>
  <c r="H67" i="70" s="1"/>
  <c r="F126" i="42"/>
  <c r="F35" i="70"/>
  <c r="F63" i="70" s="1"/>
  <c r="E122" i="42"/>
  <c r="E45" i="69"/>
  <c r="E73" i="69" s="1"/>
  <c r="C117" i="42"/>
  <c r="C42" i="69"/>
  <c r="C70" i="69" s="1"/>
  <c r="P112" i="42"/>
  <c r="P39" i="69"/>
  <c r="O110" i="42"/>
  <c r="O37" i="69"/>
  <c r="L102" i="42"/>
  <c r="L53" i="68"/>
  <c r="K101" i="42"/>
  <c r="K52" i="68"/>
  <c r="I96" i="42"/>
  <c r="I49" i="68"/>
  <c r="I83" i="68" s="1"/>
  <c r="G92" i="42"/>
  <c r="G47" i="68"/>
  <c r="F89" i="42"/>
  <c r="F46" i="68"/>
  <c r="F80" i="68" s="1"/>
  <c r="D86" i="42"/>
  <c r="D43" i="68"/>
  <c r="O79" i="42"/>
  <c r="O45" i="67"/>
  <c r="O73" i="67" s="1"/>
  <c r="M74" i="42"/>
  <c r="M42" i="67"/>
  <c r="M70" i="67" s="1"/>
  <c r="L73" i="42"/>
  <c r="L41" i="67"/>
  <c r="L69" i="67" s="1"/>
  <c r="J69" i="42"/>
  <c r="J39" i="67"/>
  <c r="I67" i="42"/>
  <c r="I37" i="67"/>
  <c r="I65" i="67" s="1"/>
  <c r="C149" i="42"/>
  <c r="C39" i="71"/>
  <c r="C67" i="71" s="1"/>
  <c r="L165" i="42"/>
  <c r="L37" i="72"/>
  <c r="K159" i="42"/>
  <c r="K45" i="71"/>
  <c r="K73" i="71" s="1"/>
  <c r="I154" i="42"/>
  <c r="I42" i="71"/>
  <c r="H153" i="42"/>
  <c r="H41" i="71"/>
  <c r="H69" i="71" s="1"/>
  <c r="F149" i="42"/>
  <c r="F39" i="71"/>
  <c r="D145" i="42"/>
  <c r="D35" i="71"/>
  <c r="D63" i="71" s="1"/>
  <c r="Q136" i="42"/>
  <c r="Q42" i="70"/>
  <c r="Q70" i="70" s="1"/>
  <c r="O132" i="42"/>
  <c r="O40" i="70"/>
  <c r="O68" i="70" s="1"/>
  <c r="C122" i="42"/>
  <c r="C45" i="69"/>
  <c r="M55" i="42"/>
  <c r="M42" i="66"/>
  <c r="M70" i="66" s="1"/>
  <c r="K51" i="42"/>
  <c r="K40" i="66"/>
  <c r="J50" i="42"/>
  <c r="J39" i="66"/>
  <c r="J67" i="66" s="1"/>
  <c r="I45" i="39"/>
  <c r="H41" i="42"/>
  <c r="H45" i="65"/>
  <c r="H73" i="65" s="1"/>
  <c r="F36" i="42"/>
  <c r="F42" i="65"/>
  <c r="F70" i="65" s="1"/>
  <c r="E35" i="42"/>
  <c r="E41" i="65"/>
  <c r="E69" i="65" s="1"/>
  <c r="C31" i="42"/>
  <c r="C39" i="65"/>
  <c r="C67" i="65" s="1"/>
  <c r="P22" i="42"/>
  <c r="P51" i="64"/>
  <c r="P83" i="64" s="1"/>
  <c r="N20" i="42"/>
  <c r="N49" i="64"/>
  <c r="L15" i="42"/>
  <c r="L46" i="64"/>
  <c r="L78" i="64" s="1"/>
  <c r="K12" i="42"/>
  <c r="K45" i="64"/>
  <c r="I10" i="42"/>
  <c r="I43" i="64"/>
  <c r="I75" i="64" s="1"/>
  <c r="H8" i="42"/>
  <c r="H41" i="64"/>
  <c r="C86" i="42"/>
  <c r="C43" i="68"/>
  <c r="C88" i="42"/>
  <c r="C45" i="68"/>
  <c r="C79" i="68" s="1"/>
  <c r="C55" i="42"/>
  <c r="C42" i="66"/>
  <c r="C70" i="66" s="1"/>
  <c r="C20" i="42"/>
  <c r="C49" i="64"/>
  <c r="C81" i="64" s="1"/>
  <c r="K176" i="42"/>
  <c r="K44" i="72"/>
  <c r="K72" i="72" s="1"/>
  <c r="F172" i="42"/>
  <c r="F42" i="72"/>
  <c r="F70" i="72" s="1"/>
  <c r="D168" i="42"/>
  <c r="D40" i="72"/>
  <c r="D68" i="72" s="1"/>
  <c r="N165" i="42"/>
  <c r="N37" i="72"/>
  <c r="N65" i="72" s="1"/>
  <c r="K158" i="42"/>
  <c r="K44" i="71"/>
  <c r="F154" i="42"/>
  <c r="F42" i="71"/>
  <c r="F70" i="71" s="1"/>
  <c r="E153" i="42"/>
  <c r="E41" i="71"/>
  <c r="N147" i="42"/>
  <c r="N37" i="71"/>
  <c r="H92" i="42"/>
  <c r="H47" i="68"/>
  <c r="G89" i="42"/>
  <c r="G46" i="68"/>
  <c r="G80" i="68" s="1"/>
  <c r="E145" i="42"/>
  <c r="E35" i="71"/>
  <c r="E63" i="71" s="1"/>
  <c r="N136" i="42"/>
  <c r="N42" i="70"/>
  <c r="N70" i="70" s="1"/>
  <c r="M135" i="42"/>
  <c r="M41" i="70"/>
  <c r="M69" i="70" s="1"/>
  <c r="K131" i="42"/>
  <c r="K39" i="70"/>
  <c r="K67" i="70" s="1"/>
  <c r="E126" i="42"/>
  <c r="E35" i="70"/>
  <c r="E63" i="70" s="1"/>
  <c r="N117" i="42"/>
  <c r="N42" i="69"/>
  <c r="N70" i="69" s="1"/>
  <c r="L113" i="42"/>
  <c r="L40" i="69"/>
  <c r="L68" i="69" s="1"/>
  <c r="K112" i="42"/>
  <c r="K39" i="69"/>
  <c r="K67" i="69" s="1"/>
  <c r="E107" i="42"/>
  <c r="E35" i="69"/>
  <c r="E63" i="69" s="1"/>
  <c r="D103" i="42"/>
  <c r="D54" i="68"/>
  <c r="D88" i="68" s="1"/>
  <c r="N101" i="42"/>
  <c r="N52" i="68"/>
  <c r="N86" i="68" s="1"/>
  <c r="M97" i="42"/>
  <c r="M50" i="68"/>
  <c r="M84" i="68" s="1"/>
  <c r="E79" i="42"/>
  <c r="E45" i="67"/>
  <c r="E73" i="67" s="1"/>
  <c r="D78" i="42"/>
  <c r="D44" i="67"/>
  <c r="D72" i="67" s="1"/>
  <c r="M70" i="42"/>
  <c r="M40" i="67"/>
  <c r="M68" i="67" s="1"/>
  <c r="L69" i="42"/>
  <c r="L39" i="67"/>
  <c r="L67" i="67" s="1"/>
  <c r="E60" i="42"/>
  <c r="E45" i="66"/>
  <c r="E73" i="66" s="1"/>
  <c r="D59" i="42"/>
  <c r="D44" i="66"/>
  <c r="D72" i="66" s="1"/>
  <c r="M51" i="42"/>
  <c r="M40" i="66"/>
  <c r="M68" i="66" s="1"/>
  <c r="L50" i="42"/>
  <c r="L39" i="66"/>
  <c r="L67" i="66" s="1"/>
  <c r="K48" i="42"/>
  <c r="K37" i="66"/>
  <c r="K65" i="66" s="1"/>
  <c r="E41" i="42"/>
  <c r="E45" i="65"/>
  <c r="E73" i="65" s="1"/>
  <c r="N35" i="42"/>
  <c r="N41" i="65"/>
  <c r="N69" i="65" s="1"/>
  <c r="L31" i="42"/>
  <c r="L39" i="65"/>
  <c r="L67" i="65" s="1"/>
  <c r="Q22" i="42"/>
  <c r="Q51" i="64"/>
  <c r="Q83" i="64" s="1"/>
  <c r="D172" i="39"/>
  <c r="N159" i="39"/>
  <c r="H147" i="39"/>
  <c r="O165" i="39"/>
  <c r="G147" i="39"/>
  <c r="K176" i="39"/>
  <c r="L159" i="39"/>
  <c r="D150" i="39"/>
  <c r="Q136" i="39"/>
  <c r="G132" i="39"/>
  <c r="K131" i="39"/>
  <c r="K116" i="39"/>
  <c r="H110" i="39"/>
  <c r="M103" i="39"/>
  <c r="D102" i="39"/>
  <c r="L93" i="39"/>
  <c r="L86" i="39"/>
  <c r="H78" i="39"/>
  <c r="K67" i="39"/>
  <c r="N54" i="39"/>
  <c r="O40" i="39"/>
  <c r="F36" i="39"/>
  <c r="E35" i="39"/>
  <c r="K31" i="39"/>
  <c r="G21" i="39"/>
  <c r="N11" i="39"/>
  <c r="P8" i="39"/>
  <c r="M41" i="39"/>
  <c r="M20" i="39"/>
  <c r="L113" i="39"/>
  <c r="K112" i="39"/>
  <c r="G96" i="39"/>
  <c r="H83" i="39"/>
  <c r="F78" i="39"/>
  <c r="N59" i="39"/>
  <c r="D54" i="39"/>
  <c r="I48" i="39"/>
  <c r="P29" i="39"/>
  <c r="N15" i="39"/>
  <c r="K177" i="39"/>
  <c r="K168" i="39"/>
  <c r="P149" i="39"/>
  <c r="C12" i="39"/>
  <c r="P167" i="39"/>
  <c r="F149" i="39"/>
  <c r="D103" i="39"/>
  <c r="E78" i="39"/>
  <c r="K73" i="39"/>
  <c r="P67" i="39"/>
  <c r="O59" i="39"/>
  <c r="J116" i="39"/>
  <c r="D70" i="39"/>
  <c r="N60" i="39"/>
  <c r="E59" i="39"/>
  <c r="E36" i="39"/>
  <c r="D26" i="39"/>
  <c r="P12" i="39"/>
  <c r="G11" i="39"/>
  <c r="F163" i="39"/>
  <c r="L140" i="39"/>
  <c r="P131" i="39"/>
  <c r="E122" i="39"/>
  <c r="F101" i="39"/>
  <c r="I113" i="39"/>
  <c r="P15" i="39"/>
  <c r="N12" i="39"/>
  <c r="H11" i="39"/>
  <c r="J21" i="39"/>
  <c r="P21" i="39"/>
  <c r="C55" i="39"/>
  <c r="C131" i="39"/>
  <c r="C31" i="39"/>
  <c r="C73" i="39"/>
  <c r="C149" i="39"/>
  <c r="E147" i="39"/>
  <c r="L168" i="39"/>
  <c r="L154" i="39"/>
  <c r="L150" i="39"/>
  <c r="D132" i="39"/>
  <c r="N172" i="39"/>
  <c r="N165" i="39"/>
  <c r="J154" i="39"/>
  <c r="N136" i="39"/>
  <c r="J129" i="39"/>
  <c r="Q163" i="39"/>
  <c r="I153" i="39"/>
  <c r="E140" i="39"/>
  <c r="E131" i="39"/>
  <c r="Q116" i="39"/>
  <c r="I112" i="39"/>
  <c r="E107" i="39"/>
  <c r="E79" i="39"/>
  <c r="Q55" i="39"/>
  <c r="I36" i="39"/>
  <c r="E29" i="39"/>
  <c r="I20" i="39"/>
  <c r="F129" i="39"/>
  <c r="K171" i="39"/>
  <c r="K158" i="39"/>
  <c r="K41" i="39"/>
  <c r="L122" i="39"/>
  <c r="L101" i="39"/>
  <c r="L69" i="39"/>
  <c r="L45" i="39"/>
  <c r="L31" i="39"/>
  <c r="D10" i="39"/>
  <c r="J110" i="39"/>
  <c r="J96" i="39"/>
  <c r="N83" i="39"/>
  <c r="J69" i="39"/>
  <c r="F54" i="39"/>
  <c r="F40" i="39"/>
  <c r="N26" i="39"/>
  <c r="L117" i="39"/>
  <c r="L92" i="39"/>
  <c r="L54" i="39"/>
  <c r="H12" i="39"/>
  <c r="N145" i="39"/>
  <c r="J135" i="39"/>
  <c r="F131" i="39"/>
  <c r="N112" i="39"/>
  <c r="N97" i="39"/>
  <c r="H41" i="39"/>
  <c r="K141" i="39"/>
  <c r="G110" i="39"/>
  <c r="O92" i="39"/>
  <c r="P153" i="39"/>
  <c r="D145" i="39"/>
  <c r="H131" i="39"/>
  <c r="L97" i="39"/>
  <c r="G10" i="39"/>
  <c r="J70" i="39"/>
  <c r="I159" i="39"/>
  <c r="I78" i="39"/>
  <c r="Q5" i="39"/>
  <c r="E12" i="39"/>
  <c r="M83" i="39"/>
  <c r="Q10" i="39"/>
  <c r="O163" i="39"/>
  <c r="I110" i="39"/>
  <c r="G177" i="42"/>
  <c r="G45" i="72"/>
  <c r="G73" i="72" s="1"/>
  <c r="J177" i="42"/>
  <c r="J45" i="72"/>
  <c r="J73" i="72" s="1"/>
  <c r="I176" i="42"/>
  <c r="I44" i="72"/>
  <c r="I72" i="72" s="1"/>
  <c r="H172" i="42"/>
  <c r="H42" i="72"/>
  <c r="H70" i="72" s="1"/>
  <c r="G171" i="42"/>
  <c r="G41" i="72"/>
  <c r="G69" i="72" s="1"/>
  <c r="Q167" i="42"/>
  <c r="Q39" i="72"/>
  <c r="Q67" i="72" s="1"/>
  <c r="D176" i="42"/>
  <c r="D44" i="72"/>
  <c r="D72" i="72" s="1"/>
  <c r="N171" i="42"/>
  <c r="N41" i="72"/>
  <c r="N69" i="72" s="1"/>
  <c r="M168" i="42"/>
  <c r="M40" i="72"/>
  <c r="M68" i="72" s="1"/>
  <c r="L167" i="42"/>
  <c r="L39" i="72"/>
  <c r="L67" i="72" s="1"/>
  <c r="K165" i="42"/>
  <c r="K37" i="72"/>
  <c r="K163" i="42"/>
  <c r="K35" i="72"/>
  <c r="K63" i="72" s="1"/>
  <c r="J159" i="42"/>
  <c r="J45" i="71"/>
  <c r="J73" i="71" s="1"/>
  <c r="I158" i="42"/>
  <c r="I44" i="71"/>
  <c r="I72" i="71" s="1"/>
  <c r="H154" i="42"/>
  <c r="H42" i="71"/>
  <c r="H70" i="71" s="1"/>
  <c r="G153" i="42"/>
  <c r="G41" i="71"/>
  <c r="G69" i="71" s="1"/>
  <c r="F150" i="42"/>
  <c r="F40" i="71"/>
  <c r="F68" i="71" s="1"/>
  <c r="E149" i="42"/>
  <c r="E39" i="71"/>
  <c r="E67" i="71" s="1"/>
  <c r="D147" i="42"/>
  <c r="D37" i="71"/>
  <c r="C145" i="42"/>
  <c r="C35" i="71"/>
  <c r="C63" i="71" s="1"/>
  <c r="Q140" i="42"/>
  <c r="Q44" i="70"/>
  <c r="Q72" i="70" s="1"/>
  <c r="P136" i="42"/>
  <c r="P42" i="70"/>
  <c r="P70" i="70" s="1"/>
  <c r="O135" i="42"/>
  <c r="O41" i="70"/>
  <c r="O69" i="70" s="1"/>
  <c r="N132" i="42"/>
  <c r="N40" i="70"/>
  <c r="N68" i="70" s="1"/>
  <c r="M131" i="42"/>
  <c r="M39" i="70"/>
  <c r="M67" i="70" s="1"/>
  <c r="L129" i="42"/>
  <c r="L37" i="70"/>
  <c r="K126" i="42"/>
  <c r="K35" i="70"/>
  <c r="K63" i="70" s="1"/>
  <c r="J122" i="42"/>
  <c r="J45" i="69"/>
  <c r="J73" i="69" s="1"/>
  <c r="I121" i="42"/>
  <c r="I44" i="69"/>
  <c r="H117" i="42"/>
  <c r="H42" i="69"/>
  <c r="H70" i="69" s="1"/>
  <c r="G116" i="42"/>
  <c r="G41" i="69"/>
  <c r="G69" i="69" s="1"/>
  <c r="F113" i="42"/>
  <c r="F40" i="69"/>
  <c r="E112" i="42"/>
  <c r="E39" i="69"/>
  <c r="D110" i="42"/>
  <c r="D37" i="69"/>
  <c r="Q102" i="42"/>
  <c r="Q53" i="68"/>
  <c r="Q87" i="68" s="1"/>
  <c r="P101" i="42"/>
  <c r="P52" i="68"/>
  <c r="P86" i="68" s="1"/>
  <c r="O97" i="42"/>
  <c r="O50" i="68"/>
  <c r="O84" i="68" s="1"/>
  <c r="N96" i="42"/>
  <c r="N49" i="68"/>
  <c r="N83" i="68" s="1"/>
  <c r="M93" i="42"/>
  <c r="M48" i="68"/>
  <c r="M82" i="68" s="1"/>
  <c r="C89" i="42"/>
  <c r="C46" i="68"/>
  <c r="C80" i="68" s="1"/>
  <c r="C167" i="42"/>
  <c r="C39" i="72"/>
  <c r="C67" i="72" s="1"/>
  <c r="Q159" i="42"/>
  <c r="Q45" i="71"/>
  <c r="Q73" i="71" s="1"/>
  <c r="P158" i="42"/>
  <c r="P44" i="71"/>
  <c r="P72" i="71" s="1"/>
  <c r="O154" i="42"/>
  <c r="O42" i="71"/>
  <c r="O70" i="71" s="1"/>
  <c r="N153" i="42"/>
  <c r="N41" i="71"/>
  <c r="N69" i="71" s="1"/>
  <c r="M150" i="42"/>
  <c r="M40" i="71"/>
  <c r="M68" i="71" s="1"/>
  <c r="L149" i="42"/>
  <c r="L39" i="71"/>
  <c r="L67" i="71" s="1"/>
  <c r="K147" i="42"/>
  <c r="K37" i="71"/>
  <c r="J145" i="42"/>
  <c r="J35" i="71"/>
  <c r="J63" i="71" s="1"/>
  <c r="I141" i="42"/>
  <c r="I45" i="70"/>
  <c r="I73" i="70" s="1"/>
  <c r="H140" i="42"/>
  <c r="H44" i="70"/>
  <c r="H72" i="70" s="1"/>
  <c r="G136" i="42"/>
  <c r="G42" i="70"/>
  <c r="G70" i="70" s="1"/>
  <c r="F135" i="42"/>
  <c r="F41" i="70"/>
  <c r="F69" i="70" s="1"/>
  <c r="E132" i="42"/>
  <c r="E40" i="70"/>
  <c r="E68" i="70" s="1"/>
  <c r="D131" i="42"/>
  <c r="D39" i="70"/>
  <c r="D67" i="70" s="1"/>
  <c r="C129" i="42"/>
  <c r="C37" i="70"/>
  <c r="Q122" i="42"/>
  <c r="Q45" i="69"/>
  <c r="Q73" i="69" s="1"/>
  <c r="P121" i="42"/>
  <c r="P44" i="69"/>
  <c r="P72" i="69" s="1"/>
  <c r="O117" i="42"/>
  <c r="O42" i="69"/>
  <c r="O70" i="69" s="1"/>
  <c r="N116" i="42"/>
  <c r="N41" i="69"/>
  <c r="N69" i="69" s="1"/>
  <c r="M113" i="42"/>
  <c r="M40" i="69"/>
  <c r="L112" i="42"/>
  <c r="L39" i="69"/>
  <c r="K110" i="42"/>
  <c r="K37" i="69"/>
  <c r="I103" i="42"/>
  <c r="I54" i="68"/>
  <c r="H102" i="42"/>
  <c r="H53" i="68"/>
  <c r="H87" i="68" s="1"/>
  <c r="G101" i="42"/>
  <c r="G52" i="68"/>
  <c r="F97" i="42"/>
  <c r="F50" i="68"/>
  <c r="F84" i="68" s="1"/>
  <c r="E96" i="42"/>
  <c r="E49" i="68"/>
  <c r="D93" i="42"/>
  <c r="D48" i="68"/>
  <c r="D82" i="68" s="1"/>
  <c r="C92" i="42"/>
  <c r="C47" i="68"/>
  <c r="Q88" i="42"/>
  <c r="Q45" i="68"/>
  <c r="Q79" i="68" s="1"/>
  <c r="P86" i="42"/>
  <c r="P43" i="68"/>
  <c r="K79" i="42"/>
  <c r="K45" i="67"/>
  <c r="K73" i="67" s="1"/>
  <c r="J78" i="42"/>
  <c r="J44" i="67"/>
  <c r="J72" i="67" s="1"/>
  <c r="I74" i="42"/>
  <c r="I42" i="67"/>
  <c r="H73" i="42"/>
  <c r="H41" i="67"/>
  <c r="H69" i="67" s="1"/>
  <c r="G70" i="42"/>
  <c r="G40" i="67"/>
  <c r="G68" i="67" s="1"/>
  <c r="F69" i="42"/>
  <c r="F39" i="67"/>
  <c r="F67" i="67" s="1"/>
  <c r="E67" i="42"/>
  <c r="E37" i="67"/>
  <c r="C177" i="42"/>
  <c r="C45" i="72"/>
  <c r="C73" i="72" s="1"/>
  <c r="C140" i="42"/>
  <c r="C44" i="70"/>
  <c r="I167" i="42"/>
  <c r="I39" i="72"/>
  <c r="I67" i="72" s="1"/>
  <c r="H165" i="42"/>
  <c r="H37" i="72"/>
  <c r="H163" i="39"/>
  <c r="G159" i="42"/>
  <c r="G45" i="71"/>
  <c r="G73" i="71" s="1"/>
  <c r="F158" i="42"/>
  <c r="F44" i="71"/>
  <c r="F72" i="71" s="1"/>
  <c r="E154" i="42"/>
  <c r="E42" i="71"/>
  <c r="E70" i="71" s="1"/>
  <c r="D153" i="42"/>
  <c r="D41" i="71"/>
  <c r="D69" i="71" s="1"/>
  <c r="C150" i="42"/>
  <c r="C40" i="71"/>
  <c r="C68" i="71" s="1"/>
  <c r="Q147" i="42"/>
  <c r="Q37" i="71"/>
  <c r="P145" i="39"/>
  <c r="O141" i="42"/>
  <c r="O45" i="70"/>
  <c r="N140" i="42"/>
  <c r="N44" i="70"/>
  <c r="N72" i="70" s="1"/>
  <c r="M136" i="42"/>
  <c r="M42" i="70"/>
  <c r="L135" i="42"/>
  <c r="L41" i="70"/>
  <c r="L69" i="70" s="1"/>
  <c r="K132" i="42"/>
  <c r="K40" i="70"/>
  <c r="C113" i="42"/>
  <c r="C40" i="69"/>
  <c r="J59" i="42"/>
  <c r="J44" i="66"/>
  <c r="I55" i="42"/>
  <c r="I42" i="66"/>
  <c r="I70" i="66" s="1"/>
  <c r="H54" i="42"/>
  <c r="H41" i="66"/>
  <c r="G51" i="42"/>
  <c r="G40" i="66"/>
  <c r="G68" i="66" s="1"/>
  <c r="F50" i="42"/>
  <c r="F39" i="66"/>
  <c r="E48" i="42"/>
  <c r="E37" i="66"/>
  <c r="E65" i="66" s="1"/>
  <c r="E45" i="42"/>
  <c r="E35" i="66"/>
  <c r="D41" i="42"/>
  <c r="D45" i="65"/>
  <c r="D73" i="65" s="1"/>
  <c r="C40" i="42"/>
  <c r="C44" i="65"/>
  <c r="C72" i="65" s="1"/>
  <c r="Q35" i="42"/>
  <c r="Q41" i="65"/>
  <c r="Q69" i="65" s="1"/>
  <c r="P32" i="42"/>
  <c r="P40" i="65"/>
  <c r="O31" i="42"/>
  <c r="O39" i="65"/>
  <c r="O67" i="65" s="1"/>
  <c r="N29" i="42"/>
  <c r="N37" i="65"/>
  <c r="M26" i="42"/>
  <c r="M35" i="65"/>
  <c r="M63" i="65" s="1"/>
  <c r="L22" i="42"/>
  <c r="L51" i="64"/>
  <c r="K21" i="42"/>
  <c r="K50" i="64"/>
  <c r="K82" i="64" s="1"/>
  <c r="J20" i="42"/>
  <c r="J49" i="64"/>
  <c r="I16" i="42"/>
  <c r="I47" i="64"/>
  <c r="I79" i="64" s="1"/>
  <c r="H15" i="42"/>
  <c r="H46" i="64"/>
  <c r="G12" i="42"/>
  <c r="G45" i="64"/>
  <c r="G77" i="64" s="1"/>
  <c r="F11" i="42"/>
  <c r="F44" i="64"/>
  <c r="E10" i="42"/>
  <c r="E43" i="64"/>
  <c r="E75" i="64" s="1"/>
  <c r="D8" i="42"/>
  <c r="D41" i="64"/>
  <c r="C112" i="42"/>
  <c r="C39" i="69"/>
  <c r="C15" i="42"/>
  <c r="C46" i="64"/>
  <c r="C78" i="64" s="1"/>
  <c r="C48" i="42"/>
  <c r="C37" i="66"/>
  <c r="C50" i="42"/>
  <c r="C39" i="66"/>
  <c r="C67" i="66" s="1"/>
  <c r="C11" i="42"/>
  <c r="C44" i="64"/>
  <c r="C76" i="64" s="1"/>
  <c r="H177" i="42"/>
  <c r="H45" i="72"/>
  <c r="H73" i="72" s="1"/>
  <c r="G176" i="42"/>
  <c r="G44" i="72"/>
  <c r="G72" i="72" s="1"/>
  <c r="Q171" i="42"/>
  <c r="Q41" i="72"/>
  <c r="Q69" i="72" s="1"/>
  <c r="P168" i="42"/>
  <c r="P40" i="72"/>
  <c r="P68" i="72" s="1"/>
  <c r="O167" i="42"/>
  <c r="O39" i="72"/>
  <c r="O67" i="72" s="1"/>
  <c r="J165" i="42"/>
  <c r="J37" i="72"/>
  <c r="J65" i="72" s="1"/>
  <c r="I163" i="42"/>
  <c r="I35" i="72"/>
  <c r="I63" i="72" s="1"/>
  <c r="H159" i="42"/>
  <c r="H45" i="71"/>
  <c r="H73" i="71" s="1"/>
  <c r="G158" i="42"/>
  <c r="G44" i="71"/>
  <c r="G72" i="71" s="1"/>
  <c r="Q153" i="42"/>
  <c r="Q41" i="71"/>
  <c r="Q69" i="71" s="1"/>
  <c r="P150" i="42"/>
  <c r="P40" i="71"/>
  <c r="P68" i="71" s="1"/>
  <c r="O149" i="42"/>
  <c r="O39" i="71"/>
  <c r="O67" i="71" s="1"/>
  <c r="J147" i="42"/>
  <c r="J37" i="71"/>
  <c r="D92" i="42"/>
  <c r="D47" i="68"/>
  <c r="D81" i="68" s="1"/>
  <c r="N88" i="42"/>
  <c r="N45" i="68"/>
  <c r="N79" i="68" s="1"/>
  <c r="M86" i="42"/>
  <c r="M43" i="68"/>
  <c r="Q145" i="42"/>
  <c r="Q35" i="71"/>
  <c r="Q63" i="71" s="1"/>
  <c r="P141" i="42"/>
  <c r="P45" i="70"/>
  <c r="P73" i="70" s="1"/>
  <c r="O140" i="42"/>
  <c r="O44" i="70"/>
  <c r="O72" i="70" s="1"/>
  <c r="J136" i="42"/>
  <c r="J42" i="70"/>
  <c r="J70" i="70" s="1"/>
  <c r="I135" i="42"/>
  <c r="I41" i="70"/>
  <c r="I69" i="70" s="1"/>
  <c r="H132" i="42"/>
  <c r="H40" i="70"/>
  <c r="H68" i="70" s="1"/>
  <c r="G131" i="42"/>
  <c r="G39" i="70"/>
  <c r="G67" i="70" s="1"/>
  <c r="Q126" i="42"/>
  <c r="Q35" i="70"/>
  <c r="Q63" i="70" s="1"/>
  <c r="P122" i="42"/>
  <c r="P45" i="69"/>
  <c r="P73" i="69" s="1"/>
  <c r="O121" i="42"/>
  <c r="O44" i="69"/>
  <c r="O72" i="69" s="1"/>
  <c r="J117" i="42"/>
  <c r="J42" i="69"/>
  <c r="J70" i="69" s="1"/>
  <c r="I116" i="42"/>
  <c r="I41" i="69"/>
  <c r="I69" i="69" s="1"/>
  <c r="H113" i="42"/>
  <c r="H40" i="69"/>
  <c r="G112" i="42"/>
  <c r="G39" i="69"/>
  <c r="G67" i="69" s="1"/>
  <c r="Q107" i="42"/>
  <c r="Q35" i="69"/>
  <c r="Q63" i="69" s="1"/>
  <c r="P103" i="42"/>
  <c r="P54" i="68"/>
  <c r="P88" i="68" s="1"/>
  <c r="O102" i="42"/>
  <c r="O53" i="68"/>
  <c r="O87" i="68" s="1"/>
  <c r="J101" i="42"/>
  <c r="J52" i="68"/>
  <c r="J86" i="68" s="1"/>
  <c r="I97" i="42"/>
  <c r="I50" i="68"/>
  <c r="I84" i="68" s="1"/>
  <c r="Q79" i="42"/>
  <c r="Q45" i="67"/>
  <c r="Q73" i="67" s="1"/>
  <c r="P78" i="42"/>
  <c r="P44" i="67"/>
  <c r="P72" i="67" s="1"/>
  <c r="O74" i="42"/>
  <c r="O42" i="67"/>
  <c r="O70" i="67" s="1"/>
  <c r="J73" i="42"/>
  <c r="J41" i="67"/>
  <c r="J69" i="67" s="1"/>
  <c r="I70" i="42"/>
  <c r="I40" i="67"/>
  <c r="I68" i="67" s="1"/>
  <c r="H69" i="42"/>
  <c r="H39" i="67"/>
  <c r="H67" i="67" s="1"/>
  <c r="G67" i="42"/>
  <c r="G37" i="67"/>
  <c r="G65" i="67" s="1"/>
  <c r="Q60" i="42"/>
  <c r="Q45" i="66"/>
  <c r="Q73" i="66" s="1"/>
  <c r="P59" i="42"/>
  <c r="P44" i="66"/>
  <c r="P72" i="66" s="1"/>
  <c r="O55" i="42"/>
  <c r="O42" i="66"/>
  <c r="O70" i="66" s="1"/>
  <c r="J54" i="42"/>
  <c r="J41" i="66"/>
  <c r="J69" i="66" s="1"/>
  <c r="I51" i="42"/>
  <c r="I40" i="66"/>
  <c r="I68" i="66" s="1"/>
  <c r="H50" i="42"/>
  <c r="H39" i="66"/>
  <c r="H67" i="66" s="1"/>
  <c r="G48" i="42"/>
  <c r="G37" i="66"/>
  <c r="G65" i="66" s="1"/>
  <c r="Q41" i="42"/>
  <c r="Q45" i="65"/>
  <c r="Q73" i="65" s="1"/>
  <c r="P40" i="42"/>
  <c r="P44" i="65"/>
  <c r="P72" i="65" s="1"/>
  <c r="O36" i="42"/>
  <c r="O42" i="65"/>
  <c r="O70" i="65" s="1"/>
  <c r="J35" i="42"/>
  <c r="J41" i="65"/>
  <c r="J69" i="65" s="1"/>
  <c r="I32" i="42"/>
  <c r="I40" i="65"/>
  <c r="I68" i="65" s="1"/>
  <c r="H31" i="42"/>
  <c r="H39" i="65"/>
  <c r="H67" i="65" s="1"/>
  <c r="G29" i="42"/>
  <c r="G37" i="65"/>
  <c r="G41" i="42"/>
  <c r="G45" i="65"/>
  <c r="Q36" i="42"/>
  <c r="Q42" i="65"/>
  <c r="Q70" i="65" s="1"/>
  <c r="P35" i="42"/>
  <c r="P41" i="65"/>
  <c r="O32" i="42"/>
  <c r="O40" i="65"/>
  <c r="O68" i="65" s="1"/>
  <c r="J31" i="42"/>
  <c r="J39" i="65"/>
  <c r="I29" i="42"/>
  <c r="I37" i="65"/>
  <c r="I65" i="65" s="1"/>
  <c r="H26" i="42"/>
  <c r="H35" i="65"/>
  <c r="H63" i="65" s="1"/>
  <c r="G22" i="42"/>
  <c r="G51" i="64"/>
  <c r="G83" i="64" s="1"/>
  <c r="Q20" i="42"/>
  <c r="Q49" i="64"/>
  <c r="P16" i="42"/>
  <c r="P47" i="64"/>
  <c r="P79" i="64" s="1"/>
  <c r="O15" i="42"/>
  <c r="O46" i="64"/>
  <c r="J12" i="42"/>
  <c r="J45" i="64"/>
  <c r="J77" i="64" s="1"/>
  <c r="I11" i="42"/>
  <c r="I44" i="64"/>
  <c r="H10" i="42"/>
  <c r="H43" i="64"/>
  <c r="H75" i="64" s="1"/>
  <c r="G8" i="42"/>
  <c r="G41" i="64"/>
  <c r="C5" i="39"/>
  <c r="M22" i="42"/>
  <c r="M51" i="64"/>
  <c r="M83" i="64" s="1"/>
  <c r="L21" i="42"/>
  <c r="L50" i="64"/>
  <c r="L82" i="64" s="1"/>
  <c r="K20" i="42"/>
  <c r="K49" i="64"/>
  <c r="K81" i="64" s="1"/>
  <c r="F16" i="42"/>
  <c r="F47" i="64"/>
  <c r="F79" i="64" s="1"/>
  <c r="E15" i="42"/>
  <c r="E46" i="64"/>
  <c r="E78" i="64" s="1"/>
  <c r="D12" i="42"/>
  <c r="D45" i="64"/>
  <c r="D77" i="64" s="1"/>
  <c r="N10" i="42"/>
  <c r="N43" i="64"/>
  <c r="N75" i="64" s="1"/>
  <c r="M8" i="42"/>
  <c r="M41" i="64"/>
  <c r="C83" i="42"/>
  <c r="C41" i="68"/>
  <c r="C75" i="68" s="1"/>
  <c r="C3" i="44"/>
  <c r="C9" i="48"/>
  <c r="Q3" i="44"/>
  <c r="Q9" i="48"/>
  <c r="H3" i="44"/>
  <c r="H9" i="48"/>
  <c r="P24" i="44"/>
  <c r="P30" i="48"/>
  <c r="M24" i="44"/>
  <c r="M30" i="48"/>
  <c r="H43" i="44"/>
  <c r="H49" i="48"/>
  <c r="C24" i="44"/>
  <c r="C30" i="48"/>
  <c r="K43" i="44"/>
  <c r="K49" i="48"/>
  <c r="D62" i="44"/>
  <c r="D68" i="48"/>
  <c r="M62" i="44"/>
  <c r="M68" i="48"/>
  <c r="B43" i="44"/>
  <c r="B49" i="48"/>
  <c r="G43" i="44"/>
  <c r="G49" i="48"/>
  <c r="N43" i="44"/>
  <c r="N49" i="48"/>
  <c r="E62" i="44"/>
  <c r="E68" i="48"/>
  <c r="N81" i="44"/>
  <c r="N117" i="68"/>
  <c r="N111" i="68" s="1"/>
  <c r="N87" i="48"/>
  <c r="I81" i="44"/>
  <c r="I117" i="68"/>
  <c r="I87" i="48"/>
  <c r="O43" i="44"/>
  <c r="O49" i="48"/>
  <c r="O43" i="48" s="1"/>
  <c r="D81" i="44"/>
  <c r="D117" i="68"/>
  <c r="D213" i="68" s="1"/>
  <c r="D87" i="48"/>
  <c r="G376" i="72"/>
  <c r="K323" i="66"/>
  <c r="D399" i="70"/>
  <c r="K150" i="66"/>
  <c r="G191" i="64"/>
  <c r="K197" i="64"/>
  <c r="K203" i="64"/>
  <c r="I205" i="64"/>
  <c r="G181" i="65"/>
  <c r="G143" i="65"/>
  <c r="I185" i="65"/>
  <c r="G174" i="67"/>
  <c r="O386" i="67"/>
  <c r="O329" i="67"/>
  <c r="P399" i="69"/>
  <c r="D431" i="64"/>
  <c r="E465" i="68"/>
  <c r="G203" i="67"/>
  <c r="J376" i="72"/>
  <c r="D156" i="64"/>
  <c r="O203" i="64"/>
  <c r="K365" i="64"/>
  <c r="O367" i="65"/>
  <c r="G342" i="66"/>
  <c r="N407" i="67"/>
  <c r="O203" i="67"/>
  <c r="I181" i="70"/>
  <c r="G196" i="67"/>
  <c r="P213" i="67"/>
  <c r="D132" i="67"/>
  <c r="P188" i="72"/>
  <c r="P134" i="72"/>
  <c r="Q160" i="68"/>
  <c r="B205" i="64"/>
  <c r="B163" i="64"/>
  <c r="F177" i="67"/>
  <c r="F139" i="67"/>
  <c r="O184" i="67"/>
  <c r="G358" i="72"/>
  <c r="P304" i="67"/>
  <c r="P323" i="67" s="1"/>
  <c r="P329" i="66"/>
  <c r="P386" i="66"/>
  <c r="P304" i="66"/>
  <c r="G401" i="68"/>
  <c r="M395" i="67"/>
  <c r="Q361" i="71"/>
  <c r="E367" i="69"/>
  <c r="E479" i="68"/>
  <c r="I338" i="64"/>
  <c r="I359" i="64" s="1"/>
  <c r="D376" i="70"/>
  <c r="I304" i="65"/>
  <c r="I323" i="65" s="1"/>
  <c r="I386" i="65"/>
  <c r="I329" i="65"/>
  <c r="B204" i="64"/>
  <c r="C203" i="64"/>
  <c r="G455" i="68"/>
  <c r="C449" i="64"/>
  <c r="I455" i="68"/>
  <c r="M132" i="66"/>
  <c r="M196" i="70"/>
  <c r="P192" i="64"/>
  <c r="P198" i="64"/>
  <c r="P156" i="64"/>
  <c r="G202" i="64"/>
  <c r="C211" i="68"/>
  <c r="J399" i="69"/>
  <c r="G407" i="68"/>
  <c r="C407" i="68"/>
  <c r="C479" i="68"/>
  <c r="B208" i="71"/>
  <c r="B126" i="64"/>
  <c r="P191" i="64"/>
  <c r="M93" i="65"/>
  <c r="M131" i="65" s="1"/>
  <c r="M132" i="65"/>
  <c r="N179" i="66"/>
  <c r="D407" i="65"/>
  <c r="O275" i="72"/>
  <c r="O311" i="72" s="1"/>
  <c r="Q509" i="68"/>
  <c r="G414" i="66"/>
  <c r="F285" i="66"/>
  <c r="F323" i="66" s="1"/>
  <c r="G399" i="70"/>
  <c r="G373" i="69"/>
  <c r="K105" i="50"/>
  <c r="K223" i="64"/>
  <c r="C112" i="69"/>
  <c r="C131" i="69" s="1"/>
  <c r="Q359" i="64"/>
  <c r="I407" i="65"/>
  <c r="K111" i="71"/>
  <c r="K129" i="71" s="1"/>
  <c r="P386" i="65"/>
  <c r="P329" i="65"/>
  <c r="O132" i="65"/>
  <c r="B197" i="72"/>
  <c r="K175" i="69"/>
  <c r="K93" i="69"/>
  <c r="K131" i="69" s="1"/>
  <c r="G376" i="71"/>
  <c r="C181" i="69"/>
  <c r="E134" i="71"/>
  <c r="E188" i="71"/>
  <c r="Q44" i="48"/>
  <c r="O174" i="67"/>
  <c r="H449" i="64"/>
  <c r="G99" i="65"/>
  <c r="K181" i="65"/>
  <c r="B170" i="65"/>
  <c r="O99" i="66"/>
  <c r="O181" i="66"/>
  <c r="O143" i="66"/>
  <c r="Q184" i="66"/>
  <c r="Q146" i="66"/>
  <c r="G452" i="64"/>
  <c r="P304" i="65"/>
  <c r="N203" i="67"/>
  <c r="G178" i="68"/>
  <c r="J139" i="65"/>
  <c r="H150" i="65"/>
  <c r="Q4" i="48"/>
  <c r="H224" i="68"/>
  <c r="P342" i="66"/>
  <c r="N373" i="70"/>
  <c r="Q367" i="69"/>
  <c r="N386" i="67"/>
  <c r="D146" i="66"/>
  <c r="C170" i="72"/>
  <c r="C93" i="72"/>
  <c r="M352" i="71"/>
  <c r="F150" i="69"/>
  <c r="L188" i="71"/>
  <c r="L134" i="71"/>
  <c r="K143" i="66"/>
  <c r="F179" i="72"/>
  <c r="E139" i="67"/>
  <c r="Q163" i="64"/>
  <c r="I213" i="66"/>
  <c r="I150" i="66"/>
  <c r="Q150" i="65"/>
  <c r="J146" i="66"/>
  <c r="B231" i="68"/>
  <c r="B159" i="68"/>
  <c r="L175" i="70"/>
  <c r="H405" i="67"/>
  <c r="C222" i="69"/>
  <c r="G223" i="64"/>
  <c r="E176" i="71"/>
  <c r="I4" i="48"/>
  <c r="I132" i="65"/>
  <c r="F184" i="66"/>
  <c r="F146" i="66"/>
  <c r="K185" i="67"/>
  <c r="N208" i="68"/>
  <c r="H186" i="66"/>
  <c r="G379" i="71"/>
  <c r="K367" i="70"/>
  <c r="N489" i="68"/>
  <c r="O428" i="64"/>
  <c r="Q361" i="72"/>
  <c r="K367" i="69"/>
  <c r="C124" i="50"/>
  <c r="B237" i="64"/>
  <c r="G194" i="70"/>
  <c r="K373" i="66"/>
  <c r="G208" i="72"/>
  <c r="I200" i="70"/>
  <c r="E170" i="71"/>
  <c r="J147" i="71"/>
  <c r="I213" i="70"/>
  <c r="I150" i="70"/>
  <c r="E213" i="66"/>
  <c r="B143" i="65"/>
  <c r="C304" i="67"/>
  <c r="C323" i="67" s="1"/>
  <c r="C386" i="67"/>
  <c r="C329" i="67"/>
  <c r="E455" i="68"/>
  <c r="H112" i="69"/>
  <c r="H131" i="69" s="1"/>
  <c r="H191" i="64"/>
  <c r="K111" i="64"/>
  <c r="K195" i="64" s="1"/>
  <c r="E198" i="64"/>
  <c r="E156" i="64"/>
  <c r="O201" i="64"/>
  <c r="E93" i="65"/>
  <c r="E132" i="65"/>
  <c r="E177" i="65"/>
  <c r="L181" i="65"/>
  <c r="L143" i="65"/>
  <c r="Q171" i="66"/>
  <c r="C180" i="66"/>
  <c r="F82" i="48"/>
  <c r="L111" i="64"/>
  <c r="F198" i="64"/>
  <c r="L201" i="64"/>
  <c r="C205" i="64"/>
  <c r="C163" i="64"/>
  <c r="P28" i="48"/>
  <c r="C171" i="67"/>
  <c r="C82" i="48"/>
  <c r="M212" i="68"/>
  <c r="K215" i="68"/>
  <c r="G383" i="72"/>
  <c r="B203" i="64"/>
  <c r="G192" i="64"/>
  <c r="I111" i="64"/>
  <c r="Q196" i="64"/>
  <c r="C199" i="64"/>
  <c r="O204" i="64"/>
  <c r="I207" i="64"/>
  <c r="I174" i="65"/>
  <c r="J181" i="65"/>
  <c r="K183" i="65"/>
  <c r="J181" i="66"/>
  <c r="J143" i="66"/>
  <c r="L184" i="66"/>
  <c r="B175" i="67"/>
  <c r="M82" i="48"/>
  <c r="L216" i="68"/>
  <c r="O220" i="68"/>
  <c r="L227" i="68"/>
  <c r="N367" i="69"/>
  <c r="D452" i="64"/>
  <c r="H316" i="71"/>
  <c r="L392" i="67"/>
  <c r="L386" i="67"/>
  <c r="I459" i="64"/>
  <c r="Q316" i="72"/>
  <c r="Q370" i="72"/>
  <c r="N323" i="69"/>
  <c r="L143" i="50"/>
  <c r="J329" i="67"/>
  <c r="J386" i="67"/>
  <c r="J304" i="67"/>
  <c r="G399" i="69"/>
  <c r="J126" i="64"/>
  <c r="J147" i="64" s="1"/>
  <c r="G131" i="70"/>
  <c r="O263" i="68"/>
  <c r="B143" i="66"/>
  <c r="Q255" i="68"/>
  <c r="P190" i="71"/>
  <c r="K178" i="68"/>
  <c r="F156" i="64"/>
  <c r="D134" i="72"/>
  <c r="D188" i="72"/>
  <c r="Q139" i="67"/>
  <c r="M135" i="68"/>
  <c r="G255" i="68"/>
  <c r="Q261" i="68"/>
  <c r="Q375" i="72"/>
  <c r="Q357" i="72"/>
  <c r="K164" i="58"/>
  <c r="G164" i="58"/>
  <c r="Q367" i="72"/>
  <c r="Q351" i="72"/>
  <c r="Q349" i="72"/>
  <c r="Q369" i="72"/>
  <c r="I162" i="59"/>
  <c r="E162" i="58"/>
  <c r="O381" i="71"/>
  <c r="O363" i="71"/>
  <c r="O359" i="71"/>
  <c r="O377" i="71"/>
  <c r="O378" i="71"/>
  <c r="O360" i="71"/>
  <c r="O358" i="71"/>
  <c r="I357" i="71"/>
  <c r="I375" i="71"/>
  <c r="O146" i="58"/>
  <c r="K146" i="59"/>
  <c r="M144" i="59"/>
  <c r="I144" i="58"/>
  <c r="E351" i="71"/>
  <c r="E369" i="71"/>
  <c r="E367" i="71"/>
  <c r="E349" i="71"/>
  <c r="Q396" i="70"/>
  <c r="Q377" i="70"/>
  <c r="Q415" i="70"/>
  <c r="M372" i="70"/>
  <c r="M391" i="70"/>
  <c r="I387" i="70"/>
  <c r="I368" i="70"/>
  <c r="E387" i="70"/>
  <c r="E368" i="70"/>
  <c r="K128" i="58"/>
  <c r="G128" i="59"/>
  <c r="Q125" i="58"/>
  <c r="I366" i="70"/>
  <c r="I383" i="70"/>
  <c r="I364" i="70"/>
  <c r="I382" i="70"/>
  <c r="I363" i="70"/>
  <c r="I385" i="70"/>
  <c r="E125" i="58"/>
  <c r="O378" i="69"/>
  <c r="O397" i="69"/>
  <c r="O375" i="69"/>
  <c r="O393" i="69"/>
  <c r="O374" i="69"/>
  <c r="O394" i="69"/>
  <c r="M391" i="69"/>
  <c r="M372" i="69"/>
  <c r="O109" i="58"/>
  <c r="K109" i="58"/>
  <c r="M106" i="58"/>
  <c r="I106" i="58"/>
  <c r="E364" i="69"/>
  <c r="E363" i="69"/>
  <c r="E383" i="69"/>
  <c r="E382" i="69"/>
  <c r="E385" i="69"/>
  <c r="E366" i="69"/>
  <c r="G493" i="68"/>
  <c r="G469" i="68"/>
  <c r="G492" i="68"/>
  <c r="M490" i="68"/>
  <c r="M467" i="68"/>
  <c r="M489" i="68"/>
  <c r="M466" i="68"/>
  <c r="M491" i="68"/>
  <c r="O488" i="68"/>
  <c r="O464" i="68"/>
  <c r="I463" i="68"/>
  <c r="I486" i="68"/>
  <c r="I487" i="68"/>
  <c r="I462" i="68"/>
  <c r="I485" i="68"/>
  <c r="I510" i="68"/>
  <c r="K484" i="68"/>
  <c r="K508" i="68"/>
  <c r="K460" i="68"/>
  <c r="G508" i="68"/>
  <c r="G484" i="68"/>
  <c r="G460" i="68"/>
  <c r="Q483" i="68"/>
  <c r="Q458" i="68"/>
  <c r="Q457" i="68"/>
  <c r="Q506" i="68"/>
  <c r="Q482" i="68"/>
  <c r="Q459" i="68"/>
  <c r="K503" i="68"/>
  <c r="K480" i="68"/>
  <c r="K456" i="68"/>
  <c r="K504" i="68"/>
  <c r="I85" i="59"/>
  <c r="E85" i="59"/>
  <c r="K82" i="59"/>
  <c r="I397" i="67"/>
  <c r="I378" i="67"/>
  <c r="G396" i="67"/>
  <c r="G377" i="67"/>
  <c r="G395" i="67"/>
  <c r="G415" i="67"/>
  <c r="O391" i="67"/>
  <c r="O372" i="67"/>
  <c r="E390" i="67"/>
  <c r="E408" i="67"/>
  <c r="E370" i="67"/>
  <c r="E407" i="67"/>
  <c r="E369" i="67"/>
  <c r="E389" i="67"/>
  <c r="E371" i="67"/>
  <c r="K387" i="67"/>
  <c r="K406" i="67"/>
  <c r="K368" i="67"/>
  <c r="I66" i="58"/>
  <c r="E66" i="59"/>
  <c r="O63" i="59"/>
  <c r="K63" i="59"/>
  <c r="G63" i="60"/>
  <c r="I378" i="66"/>
  <c r="I397" i="66"/>
  <c r="G396" i="66"/>
  <c r="G395" i="66"/>
  <c r="G415" i="66"/>
  <c r="G377" i="66"/>
  <c r="E393" i="66"/>
  <c r="E394" i="66"/>
  <c r="E392" i="66"/>
  <c r="E374" i="66"/>
  <c r="E375" i="66"/>
  <c r="Q389" i="66"/>
  <c r="Q388" i="66"/>
  <c r="Q370" i="66"/>
  <c r="Q390" i="66"/>
  <c r="Q371" i="66"/>
  <c r="Q408" i="66"/>
  <c r="E389" i="66"/>
  <c r="E408" i="66"/>
  <c r="E390" i="66"/>
  <c r="E371" i="66"/>
  <c r="E370" i="66"/>
  <c r="K406" i="66"/>
  <c r="K368" i="66"/>
  <c r="K387" i="66"/>
  <c r="Q47" i="58"/>
  <c r="M47" i="58"/>
  <c r="O44" i="60"/>
  <c r="K44" i="60"/>
  <c r="G44" i="59"/>
  <c r="G44" i="60"/>
  <c r="Q378" i="65"/>
  <c r="Q397" i="65"/>
  <c r="O415" i="65"/>
  <c r="O396" i="65"/>
  <c r="O414" i="65"/>
  <c r="O377" i="65"/>
  <c r="E375" i="65"/>
  <c r="E394" i="65"/>
  <c r="E393" i="65"/>
  <c r="E374" i="65"/>
  <c r="E390" i="65"/>
  <c r="E371" i="65"/>
  <c r="E389" i="65"/>
  <c r="E370" i="65"/>
  <c r="E388" i="65"/>
  <c r="E408" i="65"/>
  <c r="K387" i="65"/>
  <c r="K368" i="65"/>
  <c r="K406" i="65"/>
  <c r="Q28" i="58"/>
  <c r="E28" i="58"/>
  <c r="O25" i="60"/>
  <c r="O382" i="65"/>
  <c r="O364" i="65"/>
  <c r="O366" i="65"/>
  <c r="O383" i="65"/>
  <c r="O401" i="65"/>
  <c r="O363" i="65"/>
  <c r="O385" i="65"/>
  <c r="K25" i="58"/>
  <c r="G25" i="58"/>
  <c r="G382" i="65"/>
  <c r="G366" i="65"/>
  <c r="G364" i="65"/>
  <c r="G383" i="65"/>
  <c r="G363" i="65"/>
  <c r="G401" i="65"/>
  <c r="G385" i="65"/>
  <c r="E441" i="64"/>
  <c r="E420" i="64"/>
  <c r="K440" i="64"/>
  <c r="K461" i="64"/>
  <c r="K419" i="64"/>
  <c r="E460" i="64"/>
  <c r="E439" i="64"/>
  <c r="E418" i="64"/>
  <c r="E438" i="64"/>
  <c r="E459" i="64"/>
  <c r="M434" i="64"/>
  <c r="M413" i="64"/>
  <c r="O429" i="64"/>
  <c r="O408" i="64"/>
  <c r="O450" i="64"/>
  <c r="G429" i="64"/>
  <c r="G450" i="64"/>
  <c r="G408" i="64"/>
  <c r="M7" i="58"/>
  <c r="I7" i="59"/>
  <c r="O4" i="58"/>
  <c r="K4" i="59"/>
  <c r="K406" i="64"/>
  <c r="K425" i="64"/>
  <c r="K424" i="64"/>
  <c r="K404" i="64"/>
  <c r="K427" i="64"/>
  <c r="K403" i="64"/>
  <c r="K445" i="64"/>
  <c r="G4" i="58"/>
  <c r="C162" i="59"/>
  <c r="C82" i="60"/>
  <c r="C4" i="60"/>
  <c r="C4" i="59"/>
  <c r="C357" i="72"/>
  <c r="C375" i="72"/>
  <c r="C393" i="69"/>
  <c r="C375" i="69"/>
  <c r="C392" i="69"/>
  <c r="C394" i="69"/>
  <c r="C374" i="69"/>
  <c r="C458" i="68"/>
  <c r="C482" i="68"/>
  <c r="C506" i="68"/>
  <c r="C483" i="68"/>
  <c r="C459" i="68"/>
  <c r="C481" i="68"/>
  <c r="L196" i="72"/>
  <c r="L177" i="72"/>
  <c r="L176" i="72"/>
  <c r="L195" i="72"/>
  <c r="L178" i="72"/>
  <c r="K175" i="72"/>
  <c r="K193" i="72"/>
  <c r="O26" i="72"/>
  <c r="N174" i="72"/>
  <c r="N173" i="72"/>
  <c r="N191" i="72"/>
  <c r="N192" i="72"/>
  <c r="N209" i="72"/>
  <c r="O164" i="49"/>
  <c r="K162" i="48"/>
  <c r="G162" i="49"/>
  <c r="G215" i="72"/>
  <c r="G169" i="72"/>
  <c r="G179" i="72"/>
  <c r="G187" i="72"/>
  <c r="C164" i="48"/>
  <c r="C167" i="72"/>
  <c r="C185" i="72"/>
  <c r="H178" i="71"/>
  <c r="H177" i="71"/>
  <c r="H195" i="71"/>
  <c r="H196" i="71"/>
  <c r="H176" i="71"/>
  <c r="O193" i="71"/>
  <c r="O175" i="71"/>
  <c r="N192" i="71"/>
  <c r="N173" i="71"/>
  <c r="N209" i="71"/>
  <c r="N172" i="71"/>
  <c r="N174" i="71"/>
  <c r="N191" i="71"/>
  <c r="J173" i="71"/>
  <c r="J192" i="71"/>
  <c r="J209" i="71"/>
  <c r="J174" i="71"/>
  <c r="J191" i="71"/>
  <c r="O144" i="49"/>
  <c r="O179" i="71"/>
  <c r="O169" i="71"/>
  <c r="O187" i="71"/>
  <c r="K144" i="48"/>
  <c r="K185" i="71"/>
  <c r="K167" i="71"/>
  <c r="G146" i="48"/>
  <c r="F205" i="70"/>
  <c r="F186" i="70"/>
  <c r="Q223" i="70"/>
  <c r="Q204" i="70"/>
  <c r="Q185" i="70"/>
  <c r="M204" i="70"/>
  <c r="M223" i="70"/>
  <c r="M185" i="70"/>
  <c r="I204" i="70"/>
  <c r="I223" i="70"/>
  <c r="I185" i="70"/>
  <c r="F30" i="70"/>
  <c r="E204" i="70"/>
  <c r="E223" i="70"/>
  <c r="E185" i="70"/>
  <c r="E28" i="70"/>
  <c r="D202" i="70"/>
  <c r="D182" i="70"/>
  <c r="D183" i="70"/>
  <c r="D201" i="70"/>
  <c r="D181" i="70"/>
  <c r="D27" i="70"/>
  <c r="C180" i="70"/>
  <c r="C199" i="70"/>
  <c r="F178" i="70"/>
  <c r="F198" i="70"/>
  <c r="F177" i="70"/>
  <c r="F179" i="70"/>
  <c r="F197" i="70"/>
  <c r="E176" i="70"/>
  <c r="E195" i="70"/>
  <c r="O125" i="48"/>
  <c r="O128" i="49"/>
  <c r="K128" i="48"/>
  <c r="G125" i="49"/>
  <c r="G128" i="49"/>
  <c r="C191" i="70"/>
  <c r="C172" i="70"/>
  <c r="C171" i="70"/>
  <c r="C190" i="70"/>
  <c r="L182" i="69"/>
  <c r="L202" i="69"/>
  <c r="L183" i="69"/>
  <c r="L181" i="69"/>
  <c r="L201" i="69"/>
  <c r="D182" i="69"/>
  <c r="D202" i="69"/>
  <c r="D183" i="69"/>
  <c r="D201" i="69"/>
  <c r="D181" i="69"/>
  <c r="C180" i="69"/>
  <c r="C199" i="69"/>
  <c r="O106" i="49"/>
  <c r="O109" i="48"/>
  <c r="K109" i="49"/>
  <c r="K171" i="69"/>
  <c r="K172" i="69"/>
  <c r="K191" i="69"/>
  <c r="K190" i="69"/>
  <c r="G109" i="49"/>
  <c r="G191" i="69"/>
  <c r="G190" i="69"/>
  <c r="G172" i="69"/>
  <c r="G171" i="69"/>
  <c r="C109" i="49"/>
  <c r="C191" i="69"/>
  <c r="C172" i="69"/>
  <c r="C171" i="69"/>
  <c r="C190" i="69"/>
  <c r="J37" i="68"/>
  <c r="J253" i="68"/>
  <c r="M276" i="68"/>
  <c r="M252" i="68"/>
  <c r="P251" i="68"/>
  <c r="H251" i="68"/>
  <c r="F246" i="68"/>
  <c r="M268" i="68"/>
  <c r="M244" i="68"/>
  <c r="M243" i="68"/>
  <c r="M245" i="68"/>
  <c r="G240" i="68"/>
  <c r="G264" i="68"/>
  <c r="G241" i="68"/>
  <c r="G239" i="68"/>
  <c r="C241" i="68"/>
  <c r="C264" i="68"/>
  <c r="C240" i="68"/>
  <c r="Q85" i="49"/>
  <c r="Q234" i="68"/>
  <c r="Q257" i="68"/>
  <c r="Q233" i="68"/>
  <c r="M82" i="49"/>
  <c r="M257" i="68"/>
  <c r="M234" i="68"/>
  <c r="M233" i="68"/>
  <c r="I85" i="49"/>
  <c r="E82" i="50"/>
  <c r="E85" i="49"/>
  <c r="Q31" i="67"/>
  <c r="P205" i="67"/>
  <c r="L79" i="42"/>
  <c r="L45" i="67"/>
  <c r="L73" i="67" s="1"/>
  <c r="O28" i="67"/>
  <c r="N202" i="67"/>
  <c r="N201" i="67"/>
  <c r="N200" i="67"/>
  <c r="J201" i="67"/>
  <c r="J202" i="67"/>
  <c r="J200" i="67"/>
  <c r="G28" i="67"/>
  <c r="F201" i="67"/>
  <c r="F202" i="67"/>
  <c r="F200" i="67"/>
  <c r="Q73" i="42"/>
  <c r="Q41" i="67"/>
  <c r="Q69" i="67" s="1"/>
  <c r="E27" i="67"/>
  <c r="E199" i="67"/>
  <c r="L197" i="67"/>
  <c r="L216" i="67"/>
  <c r="L215" i="67"/>
  <c r="L196" i="67"/>
  <c r="L198" i="67"/>
  <c r="H70" i="42"/>
  <c r="H40" i="67"/>
  <c r="H68" i="67" s="1"/>
  <c r="D216" i="67"/>
  <c r="D197" i="67"/>
  <c r="D198" i="67"/>
  <c r="D196" i="67"/>
  <c r="D215" i="67"/>
  <c r="O195" i="67"/>
  <c r="O214" i="67"/>
  <c r="L25" i="67"/>
  <c r="K195" i="67"/>
  <c r="K214" i="67"/>
  <c r="G195" i="67"/>
  <c r="G214" i="67"/>
  <c r="C195" i="67"/>
  <c r="C214" i="67"/>
  <c r="J67" i="42"/>
  <c r="J37" i="67"/>
  <c r="Q63" i="50"/>
  <c r="M63" i="48"/>
  <c r="M66" i="49"/>
  <c r="I66" i="49"/>
  <c r="E63" i="50"/>
  <c r="E192" i="67"/>
  <c r="P60" i="42"/>
  <c r="P45" i="66"/>
  <c r="P73" i="66" s="1"/>
  <c r="E31" i="66"/>
  <c r="D205" i="66"/>
  <c r="O204" i="66"/>
  <c r="O223" i="66"/>
  <c r="K204" i="66"/>
  <c r="K223" i="66"/>
  <c r="G204" i="66"/>
  <c r="G223" i="66"/>
  <c r="D30" i="66"/>
  <c r="C204" i="66"/>
  <c r="C223" i="66"/>
  <c r="N201" i="66"/>
  <c r="N200" i="66"/>
  <c r="N202" i="66"/>
  <c r="J201" i="66"/>
  <c r="J200" i="66"/>
  <c r="J202" i="66"/>
  <c r="M54" i="42"/>
  <c r="M41" i="66"/>
  <c r="M26" i="66"/>
  <c r="L197" i="66"/>
  <c r="L198" i="66"/>
  <c r="L216" i="66"/>
  <c r="L196" i="66"/>
  <c r="K50" i="42"/>
  <c r="K39" i="66"/>
  <c r="H25" i="66"/>
  <c r="G214" i="66"/>
  <c r="G195" i="66"/>
  <c r="Q47" i="49"/>
  <c r="Q203" i="66"/>
  <c r="Q193" i="66"/>
  <c r="I44" i="49"/>
  <c r="I209" i="66"/>
  <c r="J21" i="66"/>
  <c r="I191" i="66"/>
  <c r="I190" i="66"/>
  <c r="E190" i="66"/>
  <c r="F21" i="66"/>
  <c r="E191" i="66"/>
  <c r="E209" i="66"/>
  <c r="L205" i="65"/>
  <c r="D205" i="65"/>
  <c r="D30" i="65"/>
  <c r="C204" i="65"/>
  <c r="C223" i="65"/>
  <c r="J27" i="65"/>
  <c r="I199" i="65"/>
  <c r="D197" i="65"/>
  <c r="D198" i="65"/>
  <c r="D196" i="65"/>
  <c r="D216" i="65"/>
  <c r="O195" i="65"/>
  <c r="O214" i="65"/>
  <c r="Q25" i="49"/>
  <c r="M25" i="50"/>
  <c r="I25" i="50"/>
  <c r="I190" i="65"/>
  <c r="E25" i="49"/>
  <c r="Q35" i="64"/>
  <c r="P229" i="64"/>
  <c r="H229" i="64"/>
  <c r="K249" i="64"/>
  <c r="K228" i="64"/>
  <c r="J248" i="64"/>
  <c r="J227" i="64"/>
  <c r="P222" i="64"/>
  <c r="H222" i="64"/>
  <c r="O241" i="64"/>
  <c r="O221" i="64"/>
  <c r="O220" i="64"/>
  <c r="K199" i="64"/>
  <c r="L29" i="64"/>
  <c r="K241" i="64"/>
  <c r="K221" i="64"/>
  <c r="K240" i="64"/>
  <c r="K220" i="64"/>
  <c r="J218" i="64"/>
  <c r="J239" i="64"/>
  <c r="J27" i="64"/>
  <c r="I217" i="64"/>
  <c r="I238" i="64"/>
  <c r="P214" i="64"/>
  <c r="L4" i="50"/>
  <c r="L213" i="64"/>
  <c r="H7" i="49"/>
  <c r="D7" i="49"/>
  <c r="B178" i="71"/>
  <c r="C28" i="71"/>
  <c r="B177" i="71"/>
  <c r="B196" i="71"/>
  <c r="B195" i="71"/>
  <c r="B176" i="71"/>
  <c r="B194" i="71"/>
  <c r="C28" i="69"/>
  <c r="B202" i="69"/>
  <c r="B183" i="69"/>
  <c r="B182" i="69"/>
  <c r="B181" i="69"/>
  <c r="B201" i="69"/>
  <c r="B66" i="49"/>
  <c r="B47" i="49"/>
  <c r="B25" i="50"/>
  <c r="C27" i="64"/>
  <c r="B217" i="64"/>
  <c r="B238" i="64"/>
  <c r="P194" i="71"/>
  <c r="H181" i="65"/>
  <c r="H143" i="65"/>
  <c r="K222" i="68"/>
  <c r="I112" i="70"/>
  <c r="I131" i="70" s="1"/>
  <c r="P222" i="67"/>
  <c r="N181" i="67"/>
  <c r="N143" i="67"/>
  <c r="E373" i="66"/>
  <c r="F293" i="71"/>
  <c r="F370" i="71"/>
  <c r="F316" i="71"/>
  <c r="Q405" i="66"/>
  <c r="Q342" i="66"/>
  <c r="G150" i="66"/>
  <c r="G213" i="66"/>
  <c r="C161" i="50"/>
  <c r="N196" i="70"/>
  <c r="O150" i="66"/>
  <c r="F215" i="72"/>
  <c r="E111" i="71"/>
  <c r="E129" i="71" s="1"/>
  <c r="Q191" i="64"/>
  <c r="P173" i="66"/>
  <c r="J177" i="66"/>
  <c r="J139" i="66"/>
  <c r="G185" i="66"/>
  <c r="O329" i="72"/>
  <c r="E261" i="68"/>
  <c r="E183" i="68"/>
  <c r="E255" i="68" s="1"/>
  <c r="L316" i="72"/>
  <c r="L370" i="72"/>
  <c r="L293" i="72"/>
  <c r="L311" i="72" s="1"/>
  <c r="M369" i="66"/>
  <c r="N405" i="66"/>
  <c r="L323" i="67"/>
  <c r="L132" i="65"/>
  <c r="L164" i="58"/>
  <c r="F349" i="72"/>
  <c r="F367" i="72"/>
  <c r="F351" i="72"/>
  <c r="F369" i="72"/>
  <c r="L146" i="59"/>
  <c r="N351" i="71"/>
  <c r="N349" i="71"/>
  <c r="N369" i="71"/>
  <c r="N367" i="71"/>
  <c r="J372" i="70"/>
  <c r="J391" i="70"/>
  <c r="F364" i="70"/>
  <c r="F383" i="70"/>
  <c r="F363" i="70"/>
  <c r="F366" i="70"/>
  <c r="F382" i="70"/>
  <c r="F385" i="70"/>
  <c r="F366" i="69"/>
  <c r="F364" i="69"/>
  <c r="F383" i="69"/>
  <c r="F363" i="69"/>
  <c r="F382" i="69"/>
  <c r="F385" i="69"/>
  <c r="H517" i="68"/>
  <c r="H469" i="68"/>
  <c r="H493" i="68"/>
  <c r="J85" i="59"/>
  <c r="H475" i="68"/>
  <c r="H476" i="68"/>
  <c r="H452" i="68"/>
  <c r="H454" i="68"/>
  <c r="H478" i="68"/>
  <c r="H451" i="68"/>
  <c r="H499" i="68"/>
  <c r="N375" i="67"/>
  <c r="N394" i="67"/>
  <c r="N393" i="67"/>
  <c r="N374" i="67"/>
  <c r="J66" i="59"/>
  <c r="H63" i="59"/>
  <c r="H363" i="67"/>
  <c r="H364" i="67"/>
  <c r="H383" i="67"/>
  <c r="H385" i="67"/>
  <c r="H401" i="67"/>
  <c r="H366" i="67"/>
  <c r="H382" i="67"/>
  <c r="N47" i="59"/>
  <c r="P44" i="58"/>
  <c r="F28" i="59"/>
  <c r="H25" i="60"/>
  <c r="N418" i="64"/>
  <c r="N439" i="64"/>
  <c r="N460" i="64"/>
  <c r="N417" i="64"/>
  <c r="N438" i="64"/>
  <c r="D416" i="64"/>
  <c r="D437" i="64"/>
  <c r="D436" i="64"/>
  <c r="D435" i="64"/>
  <c r="D415" i="64"/>
  <c r="P408" i="64"/>
  <c r="P429" i="64"/>
  <c r="P450" i="64"/>
  <c r="P4" i="59"/>
  <c r="L169" i="72"/>
  <c r="L187" i="72"/>
  <c r="L179" i="72"/>
  <c r="K181" i="71"/>
  <c r="K199" i="71"/>
  <c r="J28" i="71"/>
  <c r="I178" i="71"/>
  <c r="I195" i="71"/>
  <c r="I196" i="71"/>
  <c r="I177" i="71"/>
  <c r="L146" i="48"/>
  <c r="L167" i="71"/>
  <c r="L185" i="71"/>
  <c r="N28" i="70"/>
  <c r="M183" i="70"/>
  <c r="M202" i="70"/>
  <c r="M201" i="70"/>
  <c r="M182" i="70"/>
  <c r="K178" i="70"/>
  <c r="K197" i="70"/>
  <c r="K198" i="70"/>
  <c r="K179" i="70"/>
  <c r="K196" i="70"/>
  <c r="K177" i="70"/>
  <c r="N131" i="42"/>
  <c r="N39" i="70"/>
  <c r="N67" i="70" s="1"/>
  <c r="H125" i="49"/>
  <c r="I183" i="69"/>
  <c r="I182" i="69"/>
  <c r="I201" i="69"/>
  <c r="I202" i="69"/>
  <c r="I181" i="69"/>
  <c r="H199" i="69"/>
  <c r="H180" i="69"/>
  <c r="O25" i="69"/>
  <c r="P109" i="48"/>
  <c r="D106" i="48"/>
  <c r="D7" i="69"/>
  <c r="M101" i="42"/>
  <c r="M52" i="68"/>
  <c r="M86" i="68" s="1"/>
  <c r="L224" i="68"/>
  <c r="M33" i="68"/>
  <c r="L248" i="68"/>
  <c r="L249" i="68"/>
  <c r="L247" i="68"/>
  <c r="O96" i="42"/>
  <c r="O49" i="68"/>
  <c r="H89" i="42"/>
  <c r="H46" i="68"/>
  <c r="H80" i="68" s="1"/>
  <c r="G88" i="42"/>
  <c r="G45" i="68"/>
  <c r="J85" i="49"/>
  <c r="J235" i="68"/>
  <c r="J63" i="50"/>
  <c r="E25" i="66"/>
  <c r="D195" i="66"/>
  <c r="D214" i="66"/>
  <c r="J190" i="66"/>
  <c r="J191" i="66"/>
  <c r="J209" i="66"/>
  <c r="F31" i="65"/>
  <c r="E205" i="65"/>
  <c r="H33" i="64"/>
  <c r="G227" i="64"/>
  <c r="G248" i="64"/>
  <c r="K27" i="64"/>
  <c r="J217" i="64"/>
  <c r="J238" i="64"/>
  <c r="M7" i="49"/>
  <c r="D376" i="67"/>
  <c r="E386" i="66"/>
  <c r="E329" i="66"/>
  <c r="M247" i="64"/>
  <c r="C175" i="69"/>
  <c r="O489" i="68"/>
  <c r="D177" i="66"/>
  <c r="D139" i="66"/>
  <c r="O211" i="68"/>
  <c r="Q216" i="68"/>
  <c r="N222" i="68"/>
  <c r="M383" i="71"/>
  <c r="B93" i="67"/>
  <c r="M177" i="67"/>
  <c r="Q209" i="68"/>
  <c r="C361" i="71"/>
  <c r="N468" i="68"/>
  <c r="Q392" i="70"/>
  <c r="M200" i="70"/>
  <c r="D203" i="65"/>
  <c r="G134" i="71"/>
  <c r="G188" i="71"/>
  <c r="K143" i="67"/>
  <c r="B223" i="64"/>
  <c r="F405" i="65"/>
  <c r="H414" i="70"/>
  <c r="K386" i="66"/>
  <c r="K329" i="66"/>
  <c r="I367" i="67"/>
  <c r="G150" i="65"/>
  <c r="G213" i="65"/>
  <c r="F126" i="64"/>
  <c r="J143" i="50"/>
  <c r="N206" i="72"/>
  <c r="N147" i="72"/>
  <c r="N261" i="68"/>
  <c r="G215" i="67"/>
  <c r="J222" i="65"/>
  <c r="B213" i="65"/>
  <c r="Q179" i="72"/>
  <c r="E367" i="65"/>
  <c r="J213" i="65"/>
  <c r="C379" i="71"/>
  <c r="I177" i="65"/>
  <c r="D181" i="65"/>
  <c r="D143" i="65"/>
  <c r="D223" i="68"/>
  <c r="D175" i="68"/>
  <c r="G184" i="65"/>
  <c r="G146" i="65"/>
  <c r="G177" i="67"/>
  <c r="F181" i="67"/>
  <c r="F143" i="67"/>
  <c r="P184" i="67"/>
  <c r="P146" i="67"/>
  <c r="P210" i="68"/>
  <c r="N399" i="69"/>
  <c r="Q449" i="64"/>
  <c r="Q380" i="64"/>
  <c r="L373" i="65"/>
  <c r="J383" i="72"/>
  <c r="L370" i="71"/>
  <c r="L316" i="71"/>
  <c r="K392" i="69"/>
  <c r="K329" i="67"/>
  <c r="K386" i="67"/>
  <c r="M395" i="65"/>
  <c r="O376" i="65"/>
  <c r="O329" i="71"/>
  <c r="G386" i="66"/>
  <c r="G329" i="66"/>
  <c r="G365" i="64"/>
  <c r="P143" i="50"/>
  <c r="J304" i="66"/>
  <c r="J323" i="66" s="1"/>
  <c r="J386" i="66"/>
  <c r="J329" i="66"/>
  <c r="G323" i="69"/>
  <c r="K399" i="69"/>
  <c r="L150" i="69"/>
  <c r="I250" i="68"/>
  <c r="E405" i="65"/>
  <c r="O111" i="71"/>
  <c r="O129" i="71" s="1"/>
  <c r="C137" i="67"/>
  <c r="C194" i="67"/>
  <c r="F175" i="69"/>
  <c r="J201" i="71"/>
  <c r="K194" i="70"/>
  <c r="C352" i="72"/>
  <c r="C275" i="72"/>
  <c r="C311" i="72" s="1"/>
  <c r="I150" i="69"/>
  <c r="K215" i="67"/>
  <c r="N215" i="66"/>
  <c r="O143" i="67"/>
  <c r="O132" i="67"/>
  <c r="N139" i="65"/>
  <c r="M177" i="70"/>
  <c r="Q206" i="71"/>
  <c r="Q147" i="71"/>
  <c r="I175" i="70"/>
  <c r="C63" i="48"/>
  <c r="M99" i="67"/>
  <c r="H186" i="67"/>
  <c r="H211" i="68"/>
  <c r="H218" i="68"/>
  <c r="L28" i="48"/>
  <c r="C185" i="65"/>
  <c r="Q99" i="66"/>
  <c r="C184" i="66"/>
  <c r="C146" i="66"/>
  <c r="L186" i="66"/>
  <c r="K177" i="67"/>
  <c r="G237" i="68"/>
  <c r="L405" i="66"/>
  <c r="P7" i="48"/>
  <c r="C25" i="48"/>
  <c r="K44" i="48"/>
  <c r="P63" i="48"/>
  <c r="O176" i="67"/>
  <c r="H177" i="67"/>
  <c r="H139" i="67"/>
  <c r="B215" i="68"/>
  <c r="B167" i="68"/>
  <c r="P111" i="68"/>
  <c r="P207" i="68" s="1"/>
  <c r="Q210" i="68"/>
  <c r="N304" i="70"/>
  <c r="N329" i="70"/>
  <c r="N386" i="70"/>
  <c r="F373" i="67"/>
  <c r="F492" i="68"/>
  <c r="M503" i="68"/>
  <c r="Q459" i="64"/>
  <c r="H353" i="68"/>
  <c r="H401" i="68" s="1"/>
  <c r="C376" i="70"/>
  <c r="N383" i="71"/>
  <c r="F323" i="65"/>
  <c r="O395" i="69"/>
  <c r="E352" i="71"/>
  <c r="Q373" i="70"/>
  <c r="O239" i="68"/>
  <c r="K175" i="70"/>
  <c r="F386" i="66"/>
  <c r="K206" i="72"/>
  <c r="I274" i="68"/>
  <c r="L200" i="69"/>
  <c r="C148" i="64"/>
  <c r="N175" i="68"/>
  <c r="D194" i="65"/>
  <c r="E386" i="70"/>
  <c r="E329" i="70"/>
  <c r="L150" i="66"/>
  <c r="L213" i="66"/>
  <c r="Q134" i="72"/>
  <c r="Q188" i="72"/>
  <c r="I139" i="65"/>
  <c r="N360" i="72"/>
  <c r="N359" i="72"/>
  <c r="N377" i="72"/>
  <c r="N378" i="72"/>
  <c r="F360" i="72"/>
  <c r="F378" i="72"/>
  <c r="F377" i="72"/>
  <c r="F359" i="72"/>
  <c r="D357" i="72"/>
  <c r="D375" i="72"/>
  <c r="F164" i="58"/>
  <c r="P162" i="58"/>
  <c r="L351" i="72"/>
  <c r="L349" i="72"/>
  <c r="L367" i="72"/>
  <c r="L369" i="72"/>
  <c r="D162" i="59"/>
  <c r="J363" i="71"/>
  <c r="J381" i="71"/>
  <c r="H361" i="71"/>
  <c r="N359" i="71"/>
  <c r="N378" i="71"/>
  <c r="N360" i="71"/>
  <c r="N377" i="71"/>
  <c r="F378" i="71"/>
  <c r="F359" i="71"/>
  <c r="F360" i="71"/>
  <c r="F376" i="71"/>
  <c r="F377" i="71"/>
  <c r="D375" i="71"/>
  <c r="D357" i="71"/>
  <c r="F146" i="58"/>
  <c r="P144" i="58"/>
  <c r="L369" i="71"/>
  <c r="L351" i="71"/>
  <c r="L349" i="71"/>
  <c r="L367" i="71"/>
  <c r="D144" i="59"/>
  <c r="J378" i="70"/>
  <c r="J397" i="70"/>
  <c r="H415" i="70"/>
  <c r="H377" i="70"/>
  <c r="H396" i="70"/>
  <c r="H372" i="70"/>
  <c r="H391" i="70"/>
  <c r="N390" i="70"/>
  <c r="N371" i="70"/>
  <c r="N370" i="70"/>
  <c r="N389" i="70"/>
  <c r="F371" i="70"/>
  <c r="F390" i="70"/>
  <c r="F370" i="70"/>
  <c r="F389" i="70"/>
  <c r="P368" i="70"/>
  <c r="P387" i="70"/>
  <c r="P367" i="70"/>
  <c r="D368" i="70"/>
  <c r="D387" i="70"/>
  <c r="J128" i="58"/>
  <c r="F128" i="58"/>
  <c r="P125" i="59"/>
  <c r="L125" i="59"/>
  <c r="H385" i="70"/>
  <c r="H366" i="70"/>
  <c r="H364" i="70"/>
  <c r="H383" i="70"/>
  <c r="H382" i="70"/>
  <c r="H363" i="70"/>
  <c r="D125" i="59"/>
  <c r="N378" i="69"/>
  <c r="N397" i="69"/>
  <c r="N394" i="69"/>
  <c r="N375" i="69"/>
  <c r="N374" i="69"/>
  <c r="N393" i="69"/>
  <c r="H391" i="69"/>
  <c r="H372" i="69"/>
  <c r="N109" i="58"/>
  <c r="P363" i="69"/>
  <c r="P364" i="69"/>
  <c r="P366" i="69"/>
  <c r="P382" i="69"/>
  <c r="P383" i="69"/>
  <c r="P385" i="69"/>
  <c r="L106" i="58"/>
  <c r="F495" i="68"/>
  <c r="F471" i="68"/>
  <c r="H466" i="68"/>
  <c r="H467" i="68"/>
  <c r="H490" i="68"/>
  <c r="H491" i="68"/>
  <c r="N464" i="68"/>
  <c r="N488" i="68"/>
  <c r="H462" i="68"/>
  <c r="H486" i="68"/>
  <c r="H463" i="68"/>
  <c r="H510" i="68"/>
  <c r="H485" i="68"/>
  <c r="H461" i="68"/>
  <c r="H487" i="68"/>
  <c r="J460" i="68"/>
  <c r="J484" i="68"/>
  <c r="J508" i="68"/>
  <c r="F460" i="68"/>
  <c r="F484" i="68"/>
  <c r="F508" i="68"/>
  <c r="H483" i="68"/>
  <c r="H482" i="68"/>
  <c r="H458" i="68"/>
  <c r="H457" i="68"/>
  <c r="H481" i="68"/>
  <c r="H506" i="68"/>
  <c r="H459" i="68"/>
  <c r="J479" i="68"/>
  <c r="J456" i="68"/>
  <c r="J480" i="68"/>
  <c r="J504" i="68"/>
  <c r="P85" i="59"/>
  <c r="L85" i="58"/>
  <c r="N82" i="60"/>
  <c r="J82" i="60"/>
  <c r="F82" i="58"/>
  <c r="F82" i="60"/>
  <c r="P397" i="67"/>
  <c r="P378" i="67"/>
  <c r="N377" i="67"/>
  <c r="N415" i="67"/>
  <c r="N396" i="67"/>
  <c r="P374" i="67"/>
  <c r="P375" i="67"/>
  <c r="P393" i="67"/>
  <c r="P394" i="67"/>
  <c r="P373" i="67"/>
  <c r="D374" i="67"/>
  <c r="D375" i="67"/>
  <c r="D393" i="67"/>
  <c r="D394" i="67"/>
  <c r="D371" i="67"/>
  <c r="D389" i="67"/>
  <c r="D370" i="67"/>
  <c r="D390" i="67"/>
  <c r="D388" i="67"/>
  <c r="D369" i="67"/>
  <c r="D408" i="67"/>
  <c r="F368" i="67"/>
  <c r="F387" i="67"/>
  <c r="F406" i="67"/>
  <c r="L66" i="59"/>
  <c r="H66" i="59"/>
  <c r="N63" i="59"/>
  <c r="J364" i="67"/>
  <c r="J383" i="67"/>
  <c r="J366" i="67"/>
  <c r="J385" i="67"/>
  <c r="J382" i="67"/>
  <c r="J363" i="67"/>
  <c r="J401" i="67"/>
  <c r="F63" i="58"/>
  <c r="L378" i="66"/>
  <c r="L397" i="66"/>
  <c r="D393" i="66"/>
  <c r="D375" i="66"/>
  <c r="D392" i="66"/>
  <c r="D394" i="66"/>
  <c r="D374" i="66"/>
  <c r="H371" i="66"/>
  <c r="H390" i="66"/>
  <c r="H389" i="66"/>
  <c r="H408" i="66"/>
  <c r="H370" i="66"/>
  <c r="N368" i="66"/>
  <c r="N406" i="66"/>
  <c r="N387" i="66"/>
  <c r="H47" i="58"/>
  <c r="D47" i="59"/>
  <c r="J44" i="59"/>
  <c r="H378" i="65"/>
  <c r="H397" i="65"/>
  <c r="F415" i="65"/>
  <c r="F377" i="65"/>
  <c r="F396" i="65"/>
  <c r="F391" i="65"/>
  <c r="F372" i="65"/>
  <c r="P390" i="65"/>
  <c r="P371" i="65"/>
  <c r="P408" i="65"/>
  <c r="P389" i="65"/>
  <c r="P370" i="65"/>
  <c r="L371" i="65"/>
  <c r="L389" i="65"/>
  <c r="L388" i="65"/>
  <c r="L390" i="65"/>
  <c r="L370" i="65"/>
  <c r="L408" i="65"/>
  <c r="F368" i="65"/>
  <c r="F406" i="65"/>
  <c r="F387" i="65"/>
  <c r="L28" i="58"/>
  <c r="H28" i="59"/>
  <c r="J25" i="58"/>
  <c r="J366" i="65"/>
  <c r="J385" i="65"/>
  <c r="J383" i="65"/>
  <c r="J364" i="65"/>
  <c r="J363" i="65"/>
  <c r="J401" i="65"/>
  <c r="J382" i="65"/>
  <c r="L441" i="64"/>
  <c r="L420" i="64"/>
  <c r="L439" i="64"/>
  <c r="L418" i="64"/>
  <c r="L417" i="64"/>
  <c r="L460" i="64"/>
  <c r="L438" i="64"/>
  <c r="J437" i="64"/>
  <c r="J436" i="64"/>
  <c r="J415" i="64"/>
  <c r="J435" i="64"/>
  <c r="J416" i="64"/>
  <c r="H413" i="64"/>
  <c r="H434" i="64"/>
  <c r="H409" i="64"/>
  <c r="H430" i="64"/>
  <c r="H451" i="64"/>
  <c r="D430" i="64"/>
  <c r="D409" i="64"/>
  <c r="D451" i="64"/>
  <c r="P7" i="58"/>
  <c r="D7" i="59"/>
  <c r="N4" i="60"/>
  <c r="N403" i="64"/>
  <c r="N425" i="64"/>
  <c r="N427" i="64"/>
  <c r="N445" i="64"/>
  <c r="N404" i="64"/>
  <c r="N406" i="64"/>
  <c r="N424" i="64"/>
  <c r="J4" i="58"/>
  <c r="F445" i="64"/>
  <c r="F425" i="64"/>
  <c r="F427" i="64"/>
  <c r="F404" i="64"/>
  <c r="F406" i="64"/>
  <c r="F424" i="64"/>
  <c r="F403" i="64"/>
  <c r="C63" i="60"/>
  <c r="C63" i="59"/>
  <c r="C363" i="72"/>
  <c r="C381" i="72"/>
  <c r="C128" i="58"/>
  <c r="C495" i="68"/>
  <c r="C471" i="68"/>
  <c r="C66" i="58"/>
  <c r="C391" i="66"/>
  <c r="C372" i="66"/>
  <c r="L176" i="42"/>
  <c r="L44" i="72"/>
  <c r="L72" i="72" s="1"/>
  <c r="H180" i="72"/>
  <c r="H198" i="72"/>
  <c r="H216" i="72"/>
  <c r="L28" i="72"/>
  <c r="K178" i="72"/>
  <c r="K195" i="72"/>
  <c r="K177" i="72"/>
  <c r="K196" i="72"/>
  <c r="F175" i="72"/>
  <c r="F193" i="72"/>
  <c r="Q174" i="72"/>
  <c r="Q209" i="72"/>
  <c r="Q173" i="72"/>
  <c r="Q172" i="72"/>
  <c r="Q192" i="72"/>
  <c r="Q191" i="72"/>
  <c r="M209" i="72"/>
  <c r="M174" i="72"/>
  <c r="M173" i="72"/>
  <c r="M192" i="72"/>
  <c r="M191" i="72"/>
  <c r="M172" i="72"/>
  <c r="M208" i="72"/>
  <c r="N164" i="49"/>
  <c r="N185" i="72"/>
  <c r="N167" i="72"/>
  <c r="J162" i="49"/>
  <c r="F162" i="49"/>
  <c r="M199" i="71"/>
  <c r="M181" i="71"/>
  <c r="C177" i="71"/>
  <c r="C178" i="71"/>
  <c r="C195" i="71"/>
  <c r="C196" i="71"/>
  <c r="Q174" i="71"/>
  <c r="Q209" i="71"/>
  <c r="Q173" i="71"/>
  <c r="Q192" i="71"/>
  <c r="Q191" i="71"/>
  <c r="Q208" i="71"/>
  <c r="N146" i="48"/>
  <c r="N146" i="49"/>
  <c r="J146" i="49"/>
  <c r="J185" i="71"/>
  <c r="F146" i="49"/>
  <c r="I186" i="70"/>
  <c r="I205" i="70"/>
  <c r="P28" i="70"/>
  <c r="O183" i="70"/>
  <c r="O201" i="70"/>
  <c r="O182" i="70"/>
  <c r="O202" i="70"/>
  <c r="O181" i="70"/>
  <c r="N180" i="70"/>
  <c r="N199" i="70"/>
  <c r="Q179" i="70"/>
  <c r="Q178" i="70"/>
  <c r="Q197" i="70"/>
  <c r="Q198" i="70"/>
  <c r="E179" i="70"/>
  <c r="E197" i="70"/>
  <c r="E178" i="70"/>
  <c r="E198" i="70"/>
  <c r="D25" i="70"/>
  <c r="E25" i="70"/>
  <c r="D176" i="70"/>
  <c r="D195" i="70"/>
  <c r="J128" i="48"/>
  <c r="F125" i="49"/>
  <c r="F125" i="48"/>
  <c r="J31" i="69"/>
  <c r="I205" i="69"/>
  <c r="I186" i="69"/>
  <c r="O202" i="69"/>
  <c r="P28" i="69"/>
  <c r="O201" i="69"/>
  <c r="O182" i="69"/>
  <c r="O183" i="69"/>
  <c r="N180" i="69"/>
  <c r="N199" i="69"/>
  <c r="N106" i="48"/>
  <c r="N184" i="69"/>
  <c r="N222" i="69"/>
  <c r="N193" i="69"/>
  <c r="N203" i="69"/>
  <c r="N174" i="69"/>
  <c r="J193" i="69"/>
  <c r="J184" i="69"/>
  <c r="J174" i="69"/>
  <c r="F109" i="49"/>
  <c r="L252" i="68"/>
  <c r="L276" i="68"/>
  <c r="P35" i="68"/>
  <c r="O251" i="68"/>
  <c r="H35" i="68"/>
  <c r="G251" i="68"/>
  <c r="E31" i="68"/>
  <c r="D245" i="68"/>
  <c r="D244" i="68"/>
  <c r="D243" i="68"/>
  <c r="D268" i="68"/>
  <c r="O242" i="68"/>
  <c r="O266" i="68"/>
  <c r="K242" i="68"/>
  <c r="K266" i="68"/>
  <c r="G266" i="68"/>
  <c r="G242" i="68"/>
  <c r="C242" i="68"/>
  <c r="C266" i="68"/>
  <c r="N28" i="68"/>
  <c r="M238" i="68"/>
  <c r="M262" i="68"/>
  <c r="I214" i="68"/>
  <c r="I238" i="68"/>
  <c r="I262" i="68"/>
  <c r="P236" i="68"/>
  <c r="P250" i="68"/>
  <c r="L82" i="49"/>
  <c r="H237" i="68"/>
  <c r="H236" i="68"/>
  <c r="H250" i="68"/>
  <c r="D85" i="49"/>
  <c r="G205" i="67"/>
  <c r="M202" i="67"/>
  <c r="M201" i="67"/>
  <c r="M200" i="67"/>
  <c r="I202" i="67"/>
  <c r="I201" i="67"/>
  <c r="K25" i="67"/>
  <c r="J214" i="67"/>
  <c r="J195" i="67"/>
  <c r="P63" i="50"/>
  <c r="L63" i="50"/>
  <c r="H66" i="49"/>
  <c r="H193" i="67"/>
  <c r="H203" i="67"/>
  <c r="D190" i="67"/>
  <c r="D191" i="67"/>
  <c r="D209" i="67"/>
  <c r="K205" i="66"/>
  <c r="C205" i="66"/>
  <c r="M201" i="66"/>
  <c r="M202" i="66"/>
  <c r="I201" i="66"/>
  <c r="I202" i="66"/>
  <c r="G25" i="66"/>
  <c r="F195" i="66"/>
  <c r="F214" i="66"/>
  <c r="P44" i="48"/>
  <c r="P44" i="49"/>
  <c r="L44" i="49"/>
  <c r="H193" i="66"/>
  <c r="H222" i="66"/>
  <c r="D47" i="49"/>
  <c r="O205" i="65"/>
  <c r="H31" i="65"/>
  <c r="G205" i="65"/>
  <c r="K30" i="65"/>
  <c r="J204" i="65"/>
  <c r="J223" i="65"/>
  <c r="P199" i="65"/>
  <c r="I27" i="65"/>
  <c r="H199" i="65"/>
  <c r="K197" i="65"/>
  <c r="K198" i="65"/>
  <c r="K216" i="65"/>
  <c r="J214" i="65"/>
  <c r="J195" i="65"/>
  <c r="P192" i="65"/>
  <c r="L28" i="49"/>
  <c r="L209" i="65"/>
  <c r="D25" i="49"/>
  <c r="D28" i="49"/>
  <c r="O229" i="64"/>
  <c r="G229" i="64"/>
  <c r="J228" i="64"/>
  <c r="J249" i="64"/>
  <c r="I227" i="64"/>
  <c r="I248" i="64"/>
  <c r="H224" i="64"/>
  <c r="H225" i="64"/>
  <c r="H223" i="64"/>
  <c r="J221" i="64"/>
  <c r="J241" i="64"/>
  <c r="J220" i="64"/>
  <c r="Q197" i="64"/>
  <c r="Q239" i="64"/>
  <c r="Q218" i="64"/>
  <c r="P238" i="64"/>
  <c r="P217" i="64"/>
  <c r="K7" i="49"/>
  <c r="G7" i="49"/>
  <c r="G194" i="64"/>
  <c r="G215" i="64"/>
  <c r="G226" i="64"/>
  <c r="C4" i="49"/>
  <c r="C215" i="64"/>
  <c r="C226" i="64"/>
  <c r="B175" i="72"/>
  <c r="B193" i="72"/>
  <c r="B162" i="49"/>
  <c r="B164" i="49"/>
  <c r="B144" i="49"/>
  <c r="B128" i="49"/>
  <c r="B106" i="49"/>
  <c r="C31" i="66"/>
  <c r="B205" i="66"/>
  <c r="B205" i="65"/>
  <c r="B229" i="64"/>
  <c r="N237" i="68"/>
  <c r="C160" i="64"/>
  <c r="F231" i="68"/>
  <c r="N93" i="67"/>
  <c r="N131" i="67" s="1"/>
  <c r="H329" i="72"/>
  <c r="M407" i="65"/>
  <c r="D188" i="71"/>
  <c r="D134" i="71"/>
  <c r="B188" i="71"/>
  <c r="O172" i="72"/>
  <c r="H184" i="67"/>
  <c r="H146" i="67"/>
  <c r="Q383" i="71"/>
  <c r="E505" i="68"/>
  <c r="P376" i="67"/>
  <c r="E304" i="66"/>
  <c r="E323" i="66" s="1"/>
  <c r="O376" i="67"/>
  <c r="O126" i="64"/>
  <c r="K147" i="71"/>
  <c r="K206" i="71"/>
  <c r="B222" i="65"/>
  <c r="N200" i="65"/>
  <c r="C373" i="69"/>
  <c r="I194" i="67"/>
  <c r="J183" i="67"/>
  <c r="F167" i="68"/>
  <c r="F215" i="68"/>
  <c r="E219" i="68"/>
  <c r="E171" i="68"/>
  <c r="G228" i="68"/>
  <c r="H186" i="65"/>
  <c r="M175" i="66"/>
  <c r="C177" i="67"/>
  <c r="D185" i="67"/>
  <c r="J4" i="48"/>
  <c r="K99" i="67"/>
  <c r="K175" i="67" s="1"/>
  <c r="N180" i="67"/>
  <c r="M210" i="68"/>
  <c r="M208" i="68" s="1"/>
  <c r="O503" i="68"/>
  <c r="J285" i="67"/>
  <c r="L449" i="64"/>
  <c r="K304" i="70"/>
  <c r="K386" i="70"/>
  <c r="K329" i="70"/>
  <c r="O414" i="64"/>
  <c r="H407" i="68"/>
  <c r="H479" i="68"/>
  <c r="O407" i="66"/>
  <c r="J405" i="67"/>
  <c r="E376" i="65"/>
  <c r="B147" i="71"/>
  <c r="P226" i="64"/>
  <c r="C175" i="70"/>
  <c r="K147" i="72"/>
  <c r="N137" i="69"/>
  <c r="I196" i="66"/>
  <c r="J215" i="72"/>
  <c r="H263" i="68"/>
  <c r="M213" i="65"/>
  <c r="L170" i="72"/>
  <c r="M373" i="65"/>
  <c r="P371" i="70"/>
  <c r="P389" i="70"/>
  <c r="P370" i="70"/>
  <c r="P369" i="70"/>
  <c r="P390" i="70"/>
  <c r="H128" i="58"/>
  <c r="J125" i="58"/>
  <c r="D397" i="69"/>
  <c r="D378" i="69"/>
  <c r="H109" i="58"/>
  <c r="J466" i="68"/>
  <c r="J467" i="68"/>
  <c r="J490" i="68"/>
  <c r="J465" i="68"/>
  <c r="J491" i="68"/>
  <c r="J459" i="68"/>
  <c r="J482" i="68"/>
  <c r="J483" i="68"/>
  <c r="J506" i="68"/>
  <c r="J481" i="68"/>
  <c r="J458" i="68"/>
  <c r="L82" i="59"/>
  <c r="F397" i="67"/>
  <c r="F378" i="67"/>
  <c r="L372" i="67"/>
  <c r="L391" i="67"/>
  <c r="J371" i="67"/>
  <c r="J389" i="67"/>
  <c r="J390" i="67"/>
  <c r="J388" i="67"/>
  <c r="J408" i="67"/>
  <c r="J370" i="67"/>
  <c r="F66" i="58"/>
  <c r="L382" i="67"/>
  <c r="L363" i="67"/>
  <c r="L383" i="67"/>
  <c r="L385" i="67"/>
  <c r="L401" i="67"/>
  <c r="L366" i="67"/>
  <c r="L364" i="67"/>
  <c r="L372" i="66"/>
  <c r="L391" i="66"/>
  <c r="H387" i="66"/>
  <c r="H406" i="66"/>
  <c r="H368" i="66"/>
  <c r="L44" i="59"/>
  <c r="J397" i="65"/>
  <c r="J378" i="65"/>
  <c r="L372" i="65"/>
  <c r="L391" i="65"/>
  <c r="N389" i="65"/>
  <c r="N408" i="65"/>
  <c r="N390" i="65"/>
  <c r="N370" i="65"/>
  <c r="N371" i="65"/>
  <c r="N388" i="65"/>
  <c r="J28" i="58"/>
  <c r="L25" i="60"/>
  <c r="L382" i="65"/>
  <c r="L363" i="65"/>
  <c r="L385" i="65"/>
  <c r="L364" i="65"/>
  <c r="L401" i="65"/>
  <c r="L366" i="65"/>
  <c r="L383" i="65"/>
  <c r="F7" i="58"/>
  <c r="H4" i="58"/>
  <c r="H427" i="64"/>
  <c r="H425" i="64"/>
  <c r="H403" i="64"/>
  <c r="H404" i="64"/>
  <c r="H445" i="64"/>
  <c r="H406" i="64"/>
  <c r="H424" i="64"/>
  <c r="C25" i="59"/>
  <c r="I172" i="42"/>
  <c r="I42" i="72"/>
  <c r="I70" i="72" s="1"/>
  <c r="L171" i="42"/>
  <c r="L41" i="72"/>
  <c r="K174" i="72"/>
  <c r="K192" i="72"/>
  <c r="K173" i="72"/>
  <c r="K191" i="72"/>
  <c r="K209" i="72"/>
  <c r="D26" i="72"/>
  <c r="C174" i="72"/>
  <c r="C192" i="72"/>
  <c r="C173" i="72"/>
  <c r="C191" i="72"/>
  <c r="C209" i="72"/>
  <c r="F171" i="72"/>
  <c r="F207" i="72"/>
  <c r="F189" i="72"/>
  <c r="P26" i="71"/>
  <c r="O173" i="71"/>
  <c r="O174" i="71"/>
  <c r="O209" i="71"/>
  <c r="O192" i="71"/>
  <c r="O172" i="71"/>
  <c r="O191" i="71"/>
  <c r="H146" i="48"/>
  <c r="H187" i="71"/>
  <c r="H169" i="71"/>
  <c r="H170" i="71"/>
  <c r="H179" i="71"/>
  <c r="K205" i="70"/>
  <c r="K186" i="70"/>
  <c r="M27" i="70"/>
  <c r="L199" i="70"/>
  <c r="L180" i="70"/>
  <c r="C197" i="70"/>
  <c r="C179" i="70"/>
  <c r="C178" i="70"/>
  <c r="C198" i="70"/>
  <c r="C196" i="70"/>
  <c r="C177" i="70"/>
  <c r="J131" i="42"/>
  <c r="J39" i="70"/>
  <c r="J67" i="70" s="1"/>
  <c r="L125" i="48"/>
  <c r="L128" i="49"/>
  <c r="O113" i="42"/>
  <c r="O40" i="69"/>
  <c r="H109" i="48"/>
  <c r="H106" i="49"/>
  <c r="N102" i="42"/>
  <c r="N53" i="68"/>
  <c r="N87" i="68" s="1"/>
  <c r="Q101" i="42"/>
  <c r="Q52" i="68"/>
  <c r="Q86" i="68" s="1"/>
  <c r="E101" i="42"/>
  <c r="E52" i="68"/>
  <c r="E86" i="68" s="1"/>
  <c r="G246" i="68"/>
  <c r="N93" i="42"/>
  <c r="N48" i="68"/>
  <c r="N82" i="68" s="1"/>
  <c r="Q92" i="42"/>
  <c r="Q47" i="68"/>
  <c r="Q81" i="68" s="1"/>
  <c r="N86" i="42"/>
  <c r="N43" i="68"/>
  <c r="F82" i="49"/>
  <c r="F85" i="49"/>
  <c r="N63" i="48"/>
  <c r="N66" i="49"/>
  <c r="M205" i="66"/>
  <c r="N193" i="66"/>
  <c r="N203" i="66"/>
  <c r="N194" i="66"/>
  <c r="J199" i="65"/>
  <c r="J28" i="49"/>
  <c r="M229" i="64"/>
  <c r="O227" i="64"/>
  <c r="O248" i="64"/>
  <c r="N225" i="64"/>
  <c r="N224" i="64"/>
  <c r="Q4" i="50"/>
  <c r="Q215" i="64"/>
  <c r="Q216" i="64"/>
  <c r="L468" i="68"/>
  <c r="K285" i="70"/>
  <c r="B147" i="72"/>
  <c r="B206" i="72"/>
  <c r="F222" i="67"/>
  <c r="C247" i="68"/>
  <c r="N255" i="68"/>
  <c r="L178" i="66"/>
  <c r="G99" i="66"/>
  <c r="G181" i="66"/>
  <c r="G143" i="66"/>
  <c r="G66" i="48"/>
  <c r="K218" i="68"/>
  <c r="Q221" i="68"/>
  <c r="L112" i="70"/>
  <c r="L131" i="70" s="1"/>
  <c r="L137" i="70"/>
  <c r="L194" i="70"/>
  <c r="Q373" i="66"/>
  <c r="Q438" i="64"/>
  <c r="L177" i="65"/>
  <c r="P178" i="66"/>
  <c r="B178" i="67"/>
  <c r="D99" i="67"/>
  <c r="J185" i="67"/>
  <c r="L392" i="65"/>
  <c r="I146" i="65"/>
  <c r="O197" i="72"/>
  <c r="F250" i="68"/>
  <c r="J132" i="65"/>
  <c r="E196" i="70"/>
  <c r="C367" i="66"/>
  <c r="E179" i="71"/>
  <c r="F329" i="65"/>
  <c r="F386" i="65"/>
  <c r="O173" i="65"/>
  <c r="M171" i="66"/>
  <c r="F226" i="68"/>
  <c r="J395" i="69"/>
  <c r="D367" i="65"/>
  <c r="H392" i="67"/>
  <c r="E405" i="67"/>
  <c r="K293" i="72"/>
  <c r="K316" i="72"/>
  <c r="K370" i="72"/>
  <c r="I395" i="66"/>
  <c r="F275" i="72"/>
  <c r="F311" i="72" s="1"/>
  <c r="I449" i="64"/>
  <c r="I380" i="64"/>
  <c r="M201" i="71"/>
  <c r="Q190" i="71"/>
  <c r="G219" i="64"/>
  <c r="L105" i="50"/>
  <c r="E143" i="66"/>
  <c r="B139" i="67"/>
  <c r="I369" i="66"/>
  <c r="J156" i="64"/>
  <c r="B124" i="50"/>
  <c r="O183" i="68"/>
  <c r="O255" i="68" s="1"/>
  <c r="D200" i="70"/>
  <c r="O203" i="69"/>
  <c r="M146" i="67"/>
  <c r="B137" i="70"/>
  <c r="B194" i="70"/>
  <c r="D405" i="67"/>
  <c r="D132" i="65"/>
  <c r="G170" i="72"/>
  <c r="G201" i="64"/>
  <c r="N206" i="64"/>
  <c r="I183" i="66"/>
  <c r="B184" i="67"/>
  <c r="B146" i="67"/>
  <c r="E182" i="67"/>
  <c r="C184" i="67"/>
  <c r="C146" i="67"/>
  <c r="H196" i="64"/>
  <c r="E203" i="64"/>
  <c r="I176" i="66"/>
  <c r="G82" i="48"/>
  <c r="G221" i="68"/>
  <c r="K392" i="70"/>
  <c r="I304" i="67"/>
  <c r="I323" i="67" s="1"/>
  <c r="L329" i="65"/>
  <c r="E359" i="64"/>
  <c r="K317" i="64"/>
  <c r="K359" i="64" s="1"/>
  <c r="N367" i="65"/>
  <c r="E358" i="72"/>
  <c r="Q388" i="67"/>
  <c r="E392" i="65"/>
  <c r="P414" i="70"/>
  <c r="D147" i="71"/>
  <c r="J274" i="68"/>
  <c r="K190" i="72"/>
  <c r="M203" i="69"/>
  <c r="F170" i="72"/>
  <c r="K222" i="69"/>
  <c r="F190" i="72"/>
  <c r="F137" i="70"/>
  <c r="F194" i="70"/>
  <c r="K196" i="67"/>
  <c r="M93" i="71"/>
  <c r="M129" i="71" s="1"/>
  <c r="M170" i="71"/>
  <c r="P150" i="69"/>
  <c r="K137" i="66"/>
  <c r="F208" i="71"/>
  <c r="O222" i="70"/>
  <c r="O207" i="70" s="1"/>
  <c r="D153" i="64"/>
  <c r="D216" i="64"/>
  <c r="I373" i="65"/>
  <c r="D213" i="67"/>
  <c r="Q194" i="66"/>
  <c r="N386" i="65"/>
  <c r="C263" i="68"/>
  <c r="M184" i="69"/>
  <c r="L202" i="64"/>
  <c r="L160" i="64"/>
  <c r="H208" i="64"/>
  <c r="L99" i="65"/>
  <c r="L175" i="65" s="1"/>
  <c r="C186" i="65"/>
  <c r="D99" i="66"/>
  <c r="E177" i="66"/>
  <c r="B172" i="67"/>
  <c r="F93" i="67"/>
  <c r="F131" i="67" s="1"/>
  <c r="D196" i="64"/>
  <c r="G200" i="64"/>
  <c r="P201" i="64"/>
  <c r="G205" i="64"/>
  <c r="G163" i="64"/>
  <c r="P207" i="64"/>
  <c r="Q208" i="64"/>
  <c r="B174" i="67"/>
  <c r="I174" i="67"/>
  <c r="F214" i="68"/>
  <c r="O215" i="68"/>
  <c r="I218" i="68"/>
  <c r="O221" i="68"/>
  <c r="M223" i="68"/>
  <c r="M175" i="68"/>
  <c r="C227" i="68"/>
  <c r="O178" i="68"/>
  <c r="O226" i="68"/>
  <c r="E229" i="68"/>
  <c r="B261" i="68"/>
  <c r="B208" i="64"/>
  <c r="C192" i="64"/>
  <c r="H194" i="64"/>
  <c r="E196" i="64"/>
  <c r="M111" i="64"/>
  <c r="N197" i="64"/>
  <c r="O198" i="64"/>
  <c r="Q201" i="64"/>
  <c r="C204" i="64"/>
  <c r="D205" i="64"/>
  <c r="D163" i="64"/>
  <c r="L205" i="64"/>
  <c r="L163" i="64"/>
  <c r="M207" i="64"/>
  <c r="E28" i="48"/>
  <c r="J176" i="65"/>
  <c r="D179" i="65"/>
  <c r="E180" i="65"/>
  <c r="F181" i="65"/>
  <c r="G183" i="65"/>
  <c r="Q186" i="65"/>
  <c r="G132" i="66"/>
  <c r="O93" i="66"/>
  <c r="O131" i="66" s="1"/>
  <c r="O132" i="66"/>
  <c r="P172" i="66"/>
  <c r="P170" i="66" s="1"/>
  <c r="J176" i="66"/>
  <c r="K177" i="66"/>
  <c r="F181" i="66"/>
  <c r="F143" i="66"/>
  <c r="H185" i="66"/>
  <c r="B181" i="67"/>
  <c r="B143" i="67"/>
  <c r="L93" i="67"/>
  <c r="L131" i="67" s="1"/>
  <c r="L132" i="67"/>
  <c r="P82" i="48"/>
  <c r="O214" i="68"/>
  <c r="D221" i="68"/>
  <c r="E222" i="68"/>
  <c r="F223" i="68"/>
  <c r="O225" i="68"/>
  <c r="Q228" i="68"/>
  <c r="H503" i="68"/>
  <c r="L481" i="68"/>
  <c r="J367" i="70"/>
  <c r="J285" i="70"/>
  <c r="N376" i="66"/>
  <c r="I399" i="70"/>
  <c r="E399" i="69"/>
  <c r="O425" i="68"/>
  <c r="D386" i="65"/>
  <c r="F395" i="70"/>
  <c r="F386" i="69"/>
  <c r="E428" i="64"/>
  <c r="E365" i="64"/>
  <c r="F373" i="65"/>
  <c r="I479" i="68"/>
  <c r="I388" i="67"/>
  <c r="E395" i="65"/>
  <c r="G231" i="68"/>
  <c r="C147" i="72"/>
  <c r="P194" i="72"/>
  <c r="N239" i="68"/>
  <c r="C285" i="66"/>
  <c r="C323" i="66" s="1"/>
  <c r="O213" i="65"/>
  <c r="O150" i="65"/>
  <c r="H240" i="64"/>
  <c r="I190" i="72"/>
  <c r="O203" i="70"/>
  <c r="I194" i="69"/>
  <c r="Q203" i="67"/>
  <c r="H492" i="68"/>
  <c r="E208" i="71"/>
  <c r="M381" i="72"/>
  <c r="M363" i="72"/>
  <c r="K361" i="72"/>
  <c r="K379" i="72"/>
  <c r="Q360" i="72"/>
  <c r="Q378" i="72"/>
  <c r="Q359" i="72"/>
  <c r="Q377" i="72"/>
  <c r="O357" i="72"/>
  <c r="O375" i="72"/>
  <c r="I164" i="59"/>
  <c r="E164" i="58"/>
  <c r="O369" i="72"/>
  <c r="O367" i="72"/>
  <c r="O349" i="72"/>
  <c r="O351" i="72"/>
  <c r="G162" i="58"/>
  <c r="M381" i="71"/>
  <c r="M363" i="71"/>
  <c r="Q360" i="71"/>
  <c r="Q378" i="71"/>
  <c r="Q377" i="71"/>
  <c r="Q359" i="71"/>
  <c r="E378" i="71"/>
  <c r="E360" i="71"/>
  <c r="E377" i="71"/>
  <c r="E359" i="71"/>
  <c r="Q146" i="59"/>
  <c r="E146" i="59"/>
  <c r="O144" i="58"/>
  <c r="K351" i="71"/>
  <c r="K369" i="71"/>
  <c r="K349" i="71"/>
  <c r="K367" i="71"/>
  <c r="I397" i="70"/>
  <c r="I378" i="70"/>
  <c r="G395" i="70"/>
  <c r="M375" i="70"/>
  <c r="M394" i="70"/>
  <c r="M374" i="70"/>
  <c r="M393" i="70"/>
  <c r="E394" i="70"/>
  <c r="E375" i="70"/>
  <c r="E393" i="70"/>
  <c r="E374" i="70"/>
  <c r="E392" i="70"/>
  <c r="E370" i="70"/>
  <c r="E371" i="70"/>
  <c r="E389" i="70"/>
  <c r="E390" i="70"/>
  <c r="E369" i="70"/>
  <c r="K368" i="70"/>
  <c r="K387" i="70"/>
  <c r="Q128" i="58"/>
  <c r="M128" i="59"/>
  <c r="O125" i="58"/>
  <c r="O382" i="70"/>
  <c r="O364" i="70"/>
  <c r="O383" i="70"/>
  <c r="O363" i="70"/>
  <c r="O366" i="70"/>
  <c r="O385" i="70"/>
  <c r="K125" i="58"/>
  <c r="G125" i="58"/>
  <c r="M397" i="69"/>
  <c r="M378" i="69"/>
  <c r="K376" i="69"/>
  <c r="G391" i="69"/>
  <c r="G372" i="69"/>
  <c r="M109" i="58"/>
  <c r="I109" i="58"/>
  <c r="K106" i="58"/>
  <c r="I495" i="68"/>
  <c r="I471" i="68"/>
  <c r="Q493" i="68"/>
  <c r="Q469" i="68"/>
  <c r="G491" i="68"/>
  <c r="G466" i="68"/>
  <c r="G490" i="68"/>
  <c r="G467" i="68"/>
  <c r="E488" i="68"/>
  <c r="E464" i="68"/>
  <c r="K459" i="68"/>
  <c r="K506" i="68"/>
  <c r="K458" i="68"/>
  <c r="K482" i="68"/>
  <c r="K483" i="68"/>
  <c r="E456" i="68"/>
  <c r="E480" i="68"/>
  <c r="E504" i="68"/>
  <c r="E503" i="68"/>
  <c r="K85" i="59"/>
  <c r="G85" i="59"/>
  <c r="O397" i="67"/>
  <c r="O378" i="67"/>
  <c r="M377" i="67"/>
  <c r="M415" i="67"/>
  <c r="M396" i="67"/>
  <c r="K375" i="67"/>
  <c r="K394" i="67"/>
  <c r="K393" i="67"/>
  <c r="K374" i="67"/>
  <c r="M372" i="67"/>
  <c r="M391" i="67"/>
  <c r="O66" i="59"/>
  <c r="K66" i="59"/>
  <c r="Q63" i="60"/>
  <c r="M63" i="59"/>
  <c r="M363" i="67"/>
  <c r="M383" i="67"/>
  <c r="M364" i="67"/>
  <c r="M366" i="67"/>
  <c r="M401" i="67"/>
  <c r="M382" i="67"/>
  <c r="M385" i="67"/>
  <c r="E63" i="59"/>
  <c r="E363" i="67"/>
  <c r="E364" i="67"/>
  <c r="E385" i="67"/>
  <c r="E382" i="67"/>
  <c r="E401" i="67"/>
  <c r="E366" i="67"/>
  <c r="E383" i="67"/>
  <c r="Q377" i="66"/>
  <c r="Q376" i="66"/>
  <c r="Q396" i="66"/>
  <c r="Q415" i="66"/>
  <c r="Q395" i="66"/>
  <c r="M391" i="66"/>
  <c r="M372" i="66"/>
  <c r="I387" i="66"/>
  <c r="I368" i="66"/>
  <c r="I406" i="66"/>
  <c r="O47" i="59"/>
  <c r="Q44" i="58"/>
  <c r="I44" i="58"/>
  <c r="G397" i="65"/>
  <c r="G378" i="65"/>
  <c r="E396" i="65"/>
  <c r="E415" i="65"/>
  <c r="E377" i="65"/>
  <c r="G374" i="65"/>
  <c r="G393" i="65"/>
  <c r="G394" i="65"/>
  <c r="G373" i="65"/>
  <c r="G375" i="65"/>
  <c r="E391" i="65"/>
  <c r="E372" i="65"/>
  <c r="K370" i="65"/>
  <c r="K408" i="65"/>
  <c r="K390" i="65"/>
  <c r="K371" i="65"/>
  <c r="K389" i="65"/>
  <c r="Q387" i="65"/>
  <c r="Q406" i="65"/>
  <c r="Q368" i="65"/>
  <c r="I387" i="65"/>
  <c r="I406" i="65"/>
  <c r="I368" i="65"/>
  <c r="O28" i="59"/>
  <c r="Q25" i="60"/>
  <c r="M25" i="60"/>
  <c r="I25" i="60"/>
  <c r="G420" i="64"/>
  <c r="G441" i="64"/>
  <c r="M461" i="64"/>
  <c r="M419" i="64"/>
  <c r="M440" i="64"/>
  <c r="O418" i="64"/>
  <c r="O417" i="64"/>
  <c r="O460" i="64"/>
  <c r="O439" i="64"/>
  <c r="M437" i="64"/>
  <c r="M436" i="64"/>
  <c r="M416" i="64"/>
  <c r="M415" i="64"/>
  <c r="E437" i="64"/>
  <c r="E416" i="64"/>
  <c r="E436" i="64"/>
  <c r="E415" i="64"/>
  <c r="M408" i="64"/>
  <c r="M450" i="64"/>
  <c r="M429" i="64"/>
  <c r="G7" i="58"/>
  <c r="Q404" i="64"/>
  <c r="Q445" i="64"/>
  <c r="Q424" i="64"/>
  <c r="Q425" i="64"/>
  <c r="Q406" i="64"/>
  <c r="Q427" i="64"/>
  <c r="Q403" i="64"/>
  <c r="M4" i="58"/>
  <c r="I406" i="64"/>
  <c r="I404" i="64"/>
  <c r="I445" i="64"/>
  <c r="I424" i="64"/>
  <c r="I425" i="64"/>
  <c r="I403" i="64"/>
  <c r="I427" i="64"/>
  <c r="C44" i="59"/>
  <c r="C379" i="72"/>
  <c r="C361" i="72"/>
  <c r="C85" i="59"/>
  <c r="C372" i="67"/>
  <c r="C391" i="67"/>
  <c r="M31" i="72"/>
  <c r="L181" i="72"/>
  <c r="L199" i="72"/>
  <c r="N178" i="72"/>
  <c r="N195" i="72"/>
  <c r="N196" i="72"/>
  <c r="N177" i="72"/>
  <c r="N27" i="72"/>
  <c r="M175" i="72"/>
  <c r="M193" i="72"/>
  <c r="D173" i="72"/>
  <c r="D209" i="72"/>
  <c r="D192" i="72"/>
  <c r="D191" i="72"/>
  <c r="D174" i="72"/>
  <c r="O207" i="72"/>
  <c r="O171" i="72"/>
  <c r="O189" i="72"/>
  <c r="L25" i="72"/>
  <c r="K171" i="72"/>
  <c r="K207" i="72"/>
  <c r="K189" i="72"/>
  <c r="G207" i="72"/>
  <c r="G171" i="72"/>
  <c r="G189" i="72"/>
  <c r="D25" i="72"/>
  <c r="C171" i="72"/>
  <c r="C207" i="72"/>
  <c r="C189" i="72"/>
  <c r="Q164" i="48"/>
  <c r="M164" i="48"/>
  <c r="M169" i="72"/>
  <c r="M187" i="72"/>
  <c r="I164" i="48"/>
  <c r="E164" i="48"/>
  <c r="E169" i="72"/>
  <c r="E187" i="72"/>
  <c r="P199" i="71"/>
  <c r="Q31" i="71"/>
  <c r="P181" i="71"/>
  <c r="K28" i="71"/>
  <c r="J196" i="71"/>
  <c r="J178" i="71"/>
  <c r="J195" i="71"/>
  <c r="J177" i="71"/>
  <c r="Q175" i="71"/>
  <c r="Q193" i="71"/>
  <c r="H174" i="71"/>
  <c r="H173" i="71"/>
  <c r="H209" i="71"/>
  <c r="H192" i="71"/>
  <c r="H191" i="71"/>
  <c r="H172" i="71"/>
  <c r="Q146" i="49"/>
  <c r="Q167" i="71"/>
  <c r="Q185" i="71"/>
  <c r="I146" i="49"/>
  <c r="E146" i="49"/>
  <c r="M31" i="70"/>
  <c r="L186" i="70"/>
  <c r="L205" i="70"/>
  <c r="K28" i="70"/>
  <c r="J182" i="70"/>
  <c r="J183" i="70"/>
  <c r="J201" i="70"/>
  <c r="J202" i="70"/>
  <c r="I199" i="70"/>
  <c r="I180" i="70"/>
  <c r="P198" i="70"/>
  <c r="P178" i="70"/>
  <c r="P179" i="70"/>
  <c r="P177" i="70"/>
  <c r="P197" i="70"/>
  <c r="G176" i="70"/>
  <c r="G195" i="70"/>
  <c r="M125" i="49"/>
  <c r="M171" i="70"/>
  <c r="M172" i="70"/>
  <c r="M191" i="70"/>
  <c r="M190" i="70"/>
  <c r="I128" i="48"/>
  <c r="E128" i="49"/>
  <c r="E128" i="48"/>
  <c r="L186" i="69"/>
  <c r="L205" i="69"/>
  <c r="N183" i="69"/>
  <c r="N202" i="69"/>
  <c r="N201" i="69"/>
  <c r="N182" i="69"/>
  <c r="N27" i="69"/>
  <c r="M199" i="69"/>
  <c r="M180" i="69"/>
  <c r="Q109" i="48"/>
  <c r="Q171" i="69"/>
  <c r="Q191" i="69"/>
  <c r="Q172" i="69"/>
  <c r="Q190" i="69"/>
  <c r="M106" i="49"/>
  <c r="I109" i="49"/>
  <c r="I109" i="48"/>
  <c r="E106" i="49"/>
  <c r="E109" i="49"/>
  <c r="D253" i="68"/>
  <c r="F35" i="68"/>
  <c r="F251" i="68"/>
  <c r="M32" i="68"/>
  <c r="L246" i="68"/>
  <c r="H96" i="42"/>
  <c r="H49" i="68"/>
  <c r="H83" i="68" s="1"/>
  <c r="M89" i="42"/>
  <c r="M46" i="68"/>
  <c r="F29" i="68"/>
  <c r="E264" i="68"/>
  <c r="E240" i="68"/>
  <c r="E263" i="68"/>
  <c r="E241" i="68"/>
  <c r="H88" i="42"/>
  <c r="H45" i="68"/>
  <c r="D262" i="68"/>
  <c r="D238" i="68"/>
  <c r="O82" i="50"/>
  <c r="O7" i="68"/>
  <c r="K85" i="49"/>
  <c r="K83" i="39"/>
  <c r="K7" i="68"/>
  <c r="G82" i="49"/>
  <c r="C82" i="50"/>
  <c r="C234" i="68"/>
  <c r="C233" i="68"/>
  <c r="C257" i="68"/>
  <c r="F205" i="67"/>
  <c r="Q223" i="67"/>
  <c r="Q204" i="67"/>
  <c r="M223" i="67"/>
  <c r="M204" i="67"/>
  <c r="I204" i="67"/>
  <c r="I223" i="67"/>
  <c r="E223" i="67"/>
  <c r="E204" i="67"/>
  <c r="L201" i="67"/>
  <c r="L200" i="67"/>
  <c r="L202" i="67"/>
  <c r="D201" i="67"/>
  <c r="D202" i="67"/>
  <c r="P27" i="67"/>
  <c r="O199" i="67"/>
  <c r="K199" i="67"/>
  <c r="H27" i="67"/>
  <c r="G199" i="67"/>
  <c r="C199" i="67"/>
  <c r="J197" i="67"/>
  <c r="J198" i="67"/>
  <c r="J196" i="67"/>
  <c r="J216" i="67"/>
  <c r="Q23" i="67"/>
  <c r="I23" i="67"/>
  <c r="O66" i="48"/>
  <c r="O63" i="50"/>
  <c r="K66" i="48"/>
  <c r="K63" i="50"/>
  <c r="K7" i="67"/>
  <c r="G63" i="49"/>
  <c r="C63" i="50"/>
  <c r="C193" i="67"/>
  <c r="C203" i="67"/>
  <c r="N205" i="66"/>
  <c r="J205" i="66"/>
  <c r="F205" i="66"/>
  <c r="I59" i="42"/>
  <c r="I44" i="66"/>
  <c r="I72" i="66" s="1"/>
  <c r="E204" i="66"/>
  <c r="E223" i="66"/>
  <c r="L55" i="42"/>
  <c r="L42" i="66"/>
  <c r="H202" i="66"/>
  <c r="H201" i="66"/>
  <c r="H200" i="66"/>
  <c r="P27" i="66"/>
  <c r="O199" i="66"/>
  <c r="K54" i="42"/>
  <c r="K41" i="66"/>
  <c r="K69" i="66" s="1"/>
  <c r="P48" i="42"/>
  <c r="P37" i="66"/>
  <c r="H48" i="42"/>
  <c r="H37" i="66"/>
  <c r="O193" i="66"/>
  <c r="O203" i="66"/>
  <c r="K44" i="50"/>
  <c r="G44" i="49"/>
  <c r="C203" i="66"/>
  <c r="C193" i="66"/>
  <c r="N41" i="42"/>
  <c r="N45" i="65"/>
  <c r="N73" i="65" s="1"/>
  <c r="L36" i="42"/>
  <c r="L42" i="65"/>
  <c r="H201" i="65"/>
  <c r="H202" i="65"/>
  <c r="H200" i="65"/>
  <c r="O199" i="65"/>
  <c r="K199" i="65"/>
  <c r="G35" i="42"/>
  <c r="G41" i="65"/>
  <c r="G69" i="65" s="1"/>
  <c r="N32" i="42"/>
  <c r="N40" i="65"/>
  <c r="N68" i="65" s="1"/>
  <c r="Q23" i="65"/>
  <c r="O28" i="49"/>
  <c r="O193" i="65"/>
  <c r="O203" i="65"/>
  <c r="K25" i="49"/>
  <c r="G25" i="50"/>
  <c r="C25" i="49"/>
  <c r="C193" i="65"/>
  <c r="C203" i="65"/>
  <c r="N22" i="42"/>
  <c r="N51" i="64"/>
  <c r="N83" i="64" s="1"/>
  <c r="N222" i="64"/>
  <c r="J15" i="42"/>
  <c r="J46" i="64"/>
  <c r="J78" i="64" s="1"/>
  <c r="Q12" i="42"/>
  <c r="Q45" i="64"/>
  <c r="Q77" i="64" s="1"/>
  <c r="N29" i="64"/>
  <c r="M221" i="64"/>
  <c r="M220" i="64"/>
  <c r="M219" i="64"/>
  <c r="M241" i="64"/>
  <c r="E221" i="64"/>
  <c r="E220" i="64"/>
  <c r="E241" i="64"/>
  <c r="E219" i="64"/>
  <c r="Q28" i="64"/>
  <c r="P218" i="64"/>
  <c r="P239" i="64"/>
  <c r="M28" i="64"/>
  <c r="L218" i="64"/>
  <c r="L239" i="64"/>
  <c r="H218" i="64"/>
  <c r="H239" i="64"/>
  <c r="E28" i="64"/>
  <c r="D218" i="64"/>
  <c r="D239" i="64"/>
  <c r="O217" i="64"/>
  <c r="O238" i="64"/>
  <c r="K238" i="64"/>
  <c r="K217" i="64"/>
  <c r="G217" i="64"/>
  <c r="G238" i="64"/>
  <c r="C217" i="64"/>
  <c r="C238" i="64"/>
  <c r="K25" i="64"/>
  <c r="E23" i="64"/>
  <c r="D233" i="64"/>
  <c r="D212" i="64"/>
  <c r="D213" i="64"/>
  <c r="N7" i="49"/>
  <c r="J4" i="50"/>
  <c r="J214" i="64"/>
  <c r="F4" i="50"/>
  <c r="C26" i="72"/>
  <c r="B174" i="72"/>
  <c r="B192" i="72"/>
  <c r="B173" i="72"/>
  <c r="B209" i="72"/>
  <c r="B191" i="72"/>
  <c r="B172" i="72"/>
  <c r="B186" i="70"/>
  <c r="B205" i="70"/>
  <c r="B205" i="69"/>
  <c r="B186" i="69"/>
  <c r="C28" i="68"/>
  <c r="B238" i="68"/>
  <c r="B204" i="65"/>
  <c r="B223" i="65"/>
  <c r="B221" i="64"/>
  <c r="B241" i="64"/>
  <c r="B220" i="64"/>
  <c r="E376" i="71"/>
  <c r="L367" i="66"/>
  <c r="L329" i="66"/>
  <c r="D342" i="70"/>
  <c r="I206" i="71"/>
  <c r="C176" i="66"/>
  <c r="K182" i="66"/>
  <c r="M184" i="66"/>
  <c r="N172" i="67"/>
  <c r="N170" i="67" s="1"/>
  <c r="K180" i="67"/>
  <c r="F210" i="68"/>
  <c r="F208" i="68" s="1"/>
  <c r="E221" i="68"/>
  <c r="G223" i="68"/>
  <c r="G175" i="68"/>
  <c r="I468" i="68"/>
  <c r="G376" i="67"/>
  <c r="J172" i="72"/>
  <c r="O376" i="72"/>
  <c r="H24" i="48"/>
  <c r="E179" i="65"/>
  <c r="E185" i="65"/>
  <c r="G176" i="66"/>
  <c r="I185" i="66"/>
  <c r="L176" i="67"/>
  <c r="C186" i="67"/>
  <c r="F367" i="70"/>
  <c r="F285" i="70"/>
  <c r="F323" i="70" s="1"/>
  <c r="E407" i="64"/>
  <c r="C435" i="64"/>
  <c r="M388" i="67"/>
  <c r="E274" i="68"/>
  <c r="O143" i="50"/>
  <c r="B267" i="68"/>
  <c r="Q129" i="72"/>
  <c r="I367" i="65"/>
  <c r="B200" i="64"/>
  <c r="H176" i="65"/>
  <c r="B180" i="65"/>
  <c r="N386" i="69"/>
  <c r="N329" i="69"/>
  <c r="L455" i="68"/>
  <c r="M492" i="68"/>
  <c r="P459" i="64"/>
  <c r="I405" i="66"/>
  <c r="B143" i="50"/>
  <c r="P139" i="65"/>
  <c r="Q275" i="71"/>
  <c r="Q311" i="71" s="1"/>
  <c r="O222" i="69"/>
  <c r="F139" i="65"/>
  <c r="E4" i="48"/>
  <c r="J177" i="67"/>
  <c r="J139" i="67"/>
  <c r="D186" i="67"/>
  <c r="B224" i="68"/>
  <c r="N25" i="48"/>
  <c r="K185" i="65"/>
  <c r="M181" i="66"/>
  <c r="J182" i="67"/>
  <c r="E186" i="67"/>
  <c r="D178" i="67"/>
  <c r="G99" i="67"/>
  <c r="G175" i="67" s="1"/>
  <c r="G181" i="67"/>
  <c r="K342" i="67"/>
  <c r="F370" i="72"/>
  <c r="F316" i="72"/>
  <c r="C304" i="70"/>
  <c r="C323" i="70" s="1"/>
  <c r="P353" i="68"/>
  <c r="E414" i="65"/>
  <c r="I352" i="71"/>
  <c r="E395" i="70"/>
  <c r="B150" i="67"/>
  <c r="B178" i="68"/>
  <c r="O213" i="69"/>
  <c r="O150" i="69"/>
  <c r="F137" i="69"/>
  <c r="E222" i="65"/>
  <c r="M196" i="65"/>
  <c r="N188" i="72"/>
  <c r="L163" i="68"/>
  <c r="D363" i="72"/>
  <c r="D381" i="72"/>
  <c r="L359" i="72"/>
  <c r="L378" i="72"/>
  <c r="L360" i="72"/>
  <c r="L377" i="72"/>
  <c r="F357" i="72"/>
  <c r="F375" i="72"/>
  <c r="P164" i="58"/>
  <c r="N357" i="71"/>
  <c r="N375" i="71"/>
  <c r="P146" i="58"/>
  <c r="F376" i="70"/>
  <c r="D374" i="70"/>
  <c r="D393" i="70"/>
  <c r="D375" i="70"/>
  <c r="D392" i="70"/>
  <c r="D373" i="70"/>
  <c r="D394" i="70"/>
  <c r="J368" i="70"/>
  <c r="J387" i="70"/>
  <c r="N125" i="59"/>
  <c r="N363" i="70"/>
  <c r="N383" i="70"/>
  <c r="N364" i="70"/>
  <c r="N385" i="70"/>
  <c r="N382" i="70"/>
  <c r="N366" i="70"/>
  <c r="P375" i="69"/>
  <c r="P393" i="69"/>
  <c r="P374" i="69"/>
  <c r="P394" i="69"/>
  <c r="P392" i="69"/>
  <c r="P373" i="69"/>
  <c r="N106" i="58"/>
  <c r="P471" i="68"/>
  <c r="P495" i="68"/>
  <c r="D469" i="68"/>
  <c r="D493" i="68"/>
  <c r="P488" i="68"/>
  <c r="P464" i="68"/>
  <c r="F483" i="68"/>
  <c r="F459" i="68"/>
  <c r="F482" i="68"/>
  <c r="F458" i="68"/>
  <c r="F506" i="68"/>
  <c r="N85" i="59"/>
  <c r="P82" i="60"/>
  <c r="P476" i="68"/>
  <c r="P475" i="68"/>
  <c r="P454" i="68"/>
  <c r="P452" i="68"/>
  <c r="P478" i="68"/>
  <c r="P451" i="68"/>
  <c r="P499" i="68"/>
  <c r="D82" i="58"/>
  <c r="D396" i="67"/>
  <c r="D377" i="67"/>
  <c r="D415" i="67"/>
  <c r="D395" i="67"/>
  <c r="H372" i="67"/>
  <c r="H391" i="67"/>
  <c r="N66" i="58"/>
  <c r="P63" i="60"/>
  <c r="D63" i="58"/>
  <c r="F378" i="66"/>
  <c r="F397" i="66"/>
  <c r="F374" i="66"/>
  <c r="F394" i="66"/>
  <c r="F373" i="66"/>
  <c r="F393" i="66"/>
  <c r="F375" i="66"/>
  <c r="F47" i="58"/>
  <c r="H44" i="60"/>
  <c r="H382" i="66"/>
  <c r="H383" i="66"/>
  <c r="H364" i="66"/>
  <c r="H385" i="66"/>
  <c r="H363" i="66"/>
  <c r="H401" i="66"/>
  <c r="H366" i="66"/>
  <c r="D44" i="60"/>
  <c r="D396" i="65"/>
  <c r="D377" i="65"/>
  <c r="D395" i="65"/>
  <c r="D415" i="65"/>
  <c r="D376" i="65"/>
  <c r="D372" i="65"/>
  <c r="D391" i="65"/>
  <c r="P25" i="59"/>
  <c r="D25" i="58"/>
  <c r="D363" i="65"/>
  <c r="D382" i="65"/>
  <c r="D385" i="65"/>
  <c r="D366" i="65"/>
  <c r="D401" i="65"/>
  <c r="D383" i="65"/>
  <c r="D364" i="65"/>
  <c r="H419" i="64"/>
  <c r="H440" i="64"/>
  <c r="H461" i="64"/>
  <c r="D419" i="64"/>
  <c r="D440" i="64"/>
  <c r="D461" i="64"/>
  <c r="N434" i="64"/>
  <c r="N413" i="64"/>
  <c r="F430" i="64"/>
  <c r="F409" i="64"/>
  <c r="F451" i="64"/>
  <c r="J7" i="59"/>
  <c r="L4" i="58"/>
  <c r="D4" i="58"/>
  <c r="C164" i="58"/>
  <c r="C357" i="71"/>
  <c r="C375" i="71"/>
  <c r="K199" i="72"/>
  <c r="K181" i="72"/>
  <c r="F176" i="42"/>
  <c r="F44" i="72"/>
  <c r="F72" i="72" s="1"/>
  <c r="M172" i="42"/>
  <c r="M42" i="72"/>
  <c r="M70" i="72" s="1"/>
  <c r="I21" i="72"/>
  <c r="H167" i="72"/>
  <c r="H185" i="72"/>
  <c r="D164" i="49"/>
  <c r="D169" i="72"/>
  <c r="D179" i="72"/>
  <c r="D187" i="72"/>
  <c r="L175" i="71"/>
  <c r="L193" i="71"/>
  <c r="P146" i="49"/>
  <c r="D146" i="49"/>
  <c r="D167" i="71"/>
  <c r="O30" i="70"/>
  <c r="N185" i="70"/>
  <c r="N204" i="70"/>
  <c r="N223" i="70"/>
  <c r="E183" i="70"/>
  <c r="E202" i="70"/>
  <c r="E182" i="70"/>
  <c r="E201" i="70"/>
  <c r="G25" i="70"/>
  <c r="F195" i="70"/>
  <c r="F176" i="70"/>
  <c r="P125" i="48"/>
  <c r="P128" i="48"/>
  <c r="D128" i="48"/>
  <c r="J121" i="42"/>
  <c r="J44" i="69"/>
  <c r="J72" i="69" s="1"/>
  <c r="L106" i="49"/>
  <c r="L109" i="48"/>
  <c r="F102" i="42"/>
  <c r="F53" i="68"/>
  <c r="F87" i="68" s="1"/>
  <c r="I101" i="42"/>
  <c r="I52" i="68"/>
  <c r="I86" i="68" s="1"/>
  <c r="P249" i="68"/>
  <c r="P248" i="68"/>
  <c r="P247" i="68"/>
  <c r="D89" i="42"/>
  <c r="D46" i="68"/>
  <c r="D80" i="68" s="1"/>
  <c r="K88" i="42"/>
  <c r="K45" i="68"/>
  <c r="K26" i="68"/>
  <c r="N82" i="50"/>
  <c r="I205" i="67"/>
  <c r="L28" i="67"/>
  <c r="K202" i="67"/>
  <c r="K201" i="67"/>
  <c r="C201" i="67"/>
  <c r="C202" i="67"/>
  <c r="E178" i="67"/>
  <c r="F26" i="67"/>
  <c r="E198" i="67"/>
  <c r="E216" i="67"/>
  <c r="E197" i="67"/>
  <c r="H214" i="67"/>
  <c r="H195" i="67"/>
  <c r="I205" i="66"/>
  <c r="M216" i="66"/>
  <c r="M198" i="66"/>
  <c r="M197" i="66"/>
  <c r="L195" i="66"/>
  <c r="L214" i="66"/>
  <c r="F47" i="49"/>
  <c r="F191" i="66"/>
  <c r="O201" i="65"/>
  <c r="O200" i="65"/>
  <c r="O202" i="65"/>
  <c r="C201" i="65"/>
  <c r="C202" i="65"/>
  <c r="D214" i="65"/>
  <c r="D195" i="65"/>
  <c r="N25" i="49"/>
  <c r="N191" i="65"/>
  <c r="N190" i="65"/>
  <c r="N209" i="65"/>
  <c r="F28" i="49"/>
  <c r="F191" i="65"/>
  <c r="F209" i="65"/>
  <c r="F190" i="65"/>
  <c r="J225" i="64"/>
  <c r="J224" i="64"/>
  <c r="E222" i="64"/>
  <c r="M29" i="64"/>
  <c r="L220" i="64"/>
  <c r="L219" i="64"/>
  <c r="L241" i="64"/>
  <c r="L221" i="64"/>
  <c r="I7" i="49"/>
  <c r="E4" i="49"/>
  <c r="O237" i="64"/>
  <c r="O213" i="67"/>
  <c r="J93" i="70"/>
  <c r="Q134" i="71"/>
  <c r="C316" i="72"/>
  <c r="B194" i="66"/>
  <c r="Q24" i="48"/>
  <c r="D359" i="64"/>
  <c r="L405" i="67"/>
  <c r="N237" i="64"/>
  <c r="Q194" i="67"/>
  <c r="C329" i="72"/>
  <c r="C137" i="66"/>
  <c r="N3" i="19"/>
  <c r="Q167" i="39"/>
  <c r="Q158" i="39"/>
  <c r="G153" i="39"/>
  <c r="Q141" i="39"/>
  <c r="G172" i="39"/>
  <c r="F153" i="39"/>
  <c r="G140" i="39"/>
  <c r="I171" i="39"/>
  <c r="H159" i="39"/>
  <c r="K132" i="39"/>
  <c r="Q135" i="39"/>
  <c r="G131" i="39"/>
  <c r="D93" i="39"/>
  <c r="G74" i="39"/>
  <c r="G48" i="39"/>
  <c r="G31" i="39"/>
  <c r="O12" i="39"/>
  <c r="E10" i="39"/>
  <c r="O41" i="39"/>
  <c r="M8" i="39"/>
  <c r="H122" i="39"/>
  <c r="J78" i="39"/>
  <c r="H73" i="39"/>
  <c r="N69" i="39"/>
  <c r="H54" i="39"/>
  <c r="E45" i="39"/>
  <c r="M150" i="39"/>
  <c r="L149" i="39"/>
  <c r="C177" i="39"/>
  <c r="H136" i="39"/>
  <c r="L129" i="39"/>
  <c r="C113" i="39"/>
  <c r="F171" i="39"/>
  <c r="N158" i="39"/>
  <c r="J45" i="39"/>
  <c r="J35" i="39"/>
  <c r="O29" i="39"/>
  <c r="J126" i="39"/>
  <c r="O97" i="39"/>
  <c r="E93" i="39"/>
  <c r="G32" i="39"/>
  <c r="H16" i="39"/>
  <c r="H10" i="39"/>
  <c r="P140" i="39"/>
  <c r="M132" i="39"/>
  <c r="D131" i="39"/>
  <c r="O8" i="39"/>
  <c r="F16" i="39"/>
  <c r="N10" i="39"/>
  <c r="L21" i="39"/>
  <c r="J20" i="39"/>
  <c r="C29" i="39"/>
  <c r="C67" i="39"/>
  <c r="C167" i="39"/>
  <c r="C69" i="39"/>
  <c r="C147" i="39"/>
  <c r="I147" i="39"/>
  <c r="K129" i="39"/>
  <c r="P177" i="39"/>
  <c r="P168" i="39"/>
  <c r="P165" i="39"/>
  <c r="D147" i="39"/>
  <c r="P132" i="39"/>
  <c r="J165" i="39"/>
  <c r="J141" i="39"/>
  <c r="N132" i="39"/>
  <c r="Q145" i="39"/>
  <c r="Q140" i="39"/>
  <c r="I126" i="39"/>
  <c r="I102" i="39"/>
  <c r="M67" i="39"/>
  <c r="Q36" i="39"/>
  <c r="Q11" i="39"/>
  <c r="E8" i="39"/>
  <c r="G158" i="39"/>
  <c r="O121" i="39"/>
  <c r="G97" i="39"/>
  <c r="K89" i="39"/>
  <c r="O67" i="39"/>
  <c r="P101" i="39"/>
  <c r="P59" i="39"/>
  <c r="P31" i="39"/>
  <c r="J54" i="39"/>
  <c r="P113" i="39"/>
  <c r="P54" i="39"/>
  <c r="H50" i="39"/>
  <c r="N140" i="39"/>
  <c r="N116" i="39"/>
  <c r="J89" i="39"/>
  <c r="G177" i="39"/>
  <c r="K150" i="39"/>
  <c r="G136" i="39"/>
  <c r="G117" i="39"/>
  <c r="O101" i="39"/>
  <c r="H158" i="39"/>
  <c r="D153" i="39"/>
  <c r="H32" i="39"/>
  <c r="G149" i="39"/>
  <c r="M96" i="39"/>
  <c r="K21" i="39"/>
  <c r="G116" i="39"/>
  <c r="O32" i="39"/>
  <c r="G3" i="19"/>
  <c r="O153" i="39"/>
  <c r="F150" i="39"/>
  <c r="H177" i="39"/>
  <c r="J172" i="39"/>
  <c r="O167" i="39"/>
  <c r="Q153" i="39"/>
  <c r="O149" i="39"/>
  <c r="G141" i="39"/>
  <c r="L135" i="39"/>
  <c r="O131" i="39"/>
  <c r="K126" i="39"/>
  <c r="N113" i="39"/>
  <c r="E96" i="39"/>
  <c r="Q88" i="39"/>
  <c r="O74" i="39"/>
  <c r="H69" i="39"/>
  <c r="O48" i="39"/>
  <c r="O31" i="39"/>
  <c r="I16" i="39"/>
  <c r="G12" i="39"/>
  <c r="M10" i="39"/>
  <c r="L8" i="39"/>
  <c r="I29" i="39"/>
  <c r="Q126" i="39"/>
  <c r="G121" i="39"/>
  <c r="Q74" i="39"/>
  <c r="G51" i="39"/>
  <c r="L5" i="39"/>
  <c r="E150" i="39"/>
  <c r="D129" i="39"/>
  <c r="D176" i="39"/>
  <c r="D167" i="39"/>
  <c r="J149" i="39"/>
  <c r="H117" i="39"/>
  <c r="I32" i="39"/>
  <c r="Q102" i="39"/>
  <c r="D92" i="39"/>
  <c r="H35" i="39"/>
  <c r="P26" i="39"/>
  <c r="G22" i="39"/>
  <c r="G15" i="39"/>
  <c r="Q122" i="39"/>
  <c r="L112" i="39"/>
  <c r="G8" i="39"/>
  <c r="N16" i="39"/>
  <c r="J12" i="39"/>
  <c r="D21" i="39"/>
  <c r="C89" i="39"/>
  <c r="C15" i="39"/>
  <c r="C21" i="39"/>
  <c r="Q147" i="39"/>
  <c r="O136" i="39"/>
  <c r="H168" i="39"/>
  <c r="P159" i="39"/>
  <c r="H132" i="39"/>
  <c r="J159" i="39"/>
  <c r="I145" i="39"/>
  <c r="I140" i="39"/>
  <c r="Q121" i="39"/>
  <c r="E112" i="39"/>
  <c r="Q79" i="39"/>
  <c r="I74" i="39"/>
  <c r="E67" i="39"/>
  <c r="Q41" i="39"/>
  <c r="Q32" i="39"/>
  <c r="Q20" i="39"/>
  <c r="J117" i="39"/>
  <c r="O158" i="39"/>
  <c r="O55" i="39"/>
  <c r="G41" i="39"/>
  <c r="P122" i="39"/>
  <c r="L110" i="39"/>
  <c r="P69" i="39"/>
  <c r="J103" i="39"/>
  <c r="F88" i="39"/>
  <c r="J73" i="39"/>
  <c r="N50" i="39"/>
  <c r="P50" i="39"/>
  <c r="P16" i="39"/>
  <c r="F158" i="39"/>
  <c r="J145" i="39"/>
  <c r="F140" i="39"/>
  <c r="Q171" i="39"/>
  <c r="K165" i="39"/>
  <c r="K147" i="39"/>
  <c r="O117" i="39"/>
  <c r="L153" i="39"/>
  <c r="H86" i="39"/>
  <c r="M168" i="39"/>
  <c r="M136" i="39"/>
  <c r="I88" i="39"/>
  <c r="D41" i="39"/>
  <c r="K3" i="19"/>
  <c r="G3" i="22"/>
  <c r="E3" i="22"/>
  <c r="C3" i="22"/>
  <c r="F3" i="22"/>
  <c r="C14" i="39"/>
  <c r="J4" i="9"/>
  <c r="Q17" i="9"/>
  <c r="J3" i="22"/>
  <c r="E3" i="19"/>
  <c r="O3" i="22"/>
  <c r="M3" i="22"/>
  <c r="P3" i="19"/>
  <c r="M3" i="19"/>
  <c r="D3" i="19"/>
  <c r="J3" i="19"/>
  <c r="H3" i="19"/>
  <c r="L3" i="19"/>
  <c r="D3" i="22"/>
  <c r="H3" i="22"/>
  <c r="N3" i="22"/>
  <c r="Q3" i="19"/>
  <c r="L3" i="22"/>
  <c r="F3" i="19"/>
  <c r="K3" i="22"/>
  <c r="I3" i="22"/>
  <c r="Q3" i="22"/>
  <c r="K27" i="9"/>
  <c r="B17" i="11"/>
  <c r="B27" i="11"/>
  <c r="Q17" i="11"/>
  <c r="C4" i="18"/>
  <c r="C3" i="18" s="1"/>
  <c r="I17" i="9"/>
  <c r="C27" i="9"/>
  <c r="I17" i="11"/>
  <c r="C17" i="18"/>
  <c r="C3" i="19"/>
  <c r="C4" i="9"/>
  <c r="G4" i="9"/>
  <c r="K4" i="9"/>
  <c r="O4" i="9"/>
  <c r="D4" i="9"/>
  <c r="H4" i="9"/>
  <c r="L4" i="9"/>
  <c r="P4" i="9"/>
  <c r="F4" i="9"/>
  <c r="N4" i="9"/>
  <c r="G27" i="9"/>
  <c r="O27" i="9"/>
  <c r="E27" i="9"/>
  <c r="I27" i="9"/>
  <c r="M27" i="9"/>
  <c r="Q27" i="9"/>
  <c r="C3" i="20"/>
  <c r="B27" i="9"/>
  <c r="F17" i="9"/>
  <c r="J17" i="9"/>
  <c r="N17" i="9"/>
  <c r="C17" i="9"/>
  <c r="G17" i="9"/>
  <c r="K17" i="9"/>
  <c r="O17" i="9"/>
  <c r="E17" i="9"/>
  <c r="M17" i="9"/>
  <c r="F17" i="11"/>
  <c r="J17" i="11"/>
  <c r="N17" i="11"/>
  <c r="C17" i="11"/>
  <c r="G17" i="11"/>
  <c r="K17" i="11"/>
  <c r="O17" i="11"/>
  <c r="E17" i="11"/>
  <c r="M17" i="11"/>
  <c r="C27" i="18"/>
  <c r="C14" i="18"/>
  <c r="E4" i="9"/>
  <c r="I4" i="9"/>
  <c r="M4" i="9"/>
  <c r="Q4" i="9"/>
  <c r="D17" i="9"/>
  <c r="H17" i="9"/>
  <c r="L17" i="9"/>
  <c r="P17" i="9"/>
  <c r="D17" i="11"/>
  <c r="H17" i="11"/>
  <c r="L17" i="11"/>
  <c r="P17" i="11"/>
  <c r="B17" i="9"/>
  <c r="F27" i="9"/>
  <c r="J27" i="9"/>
  <c r="N27" i="9"/>
  <c r="B4" i="9"/>
  <c r="D27" i="9"/>
  <c r="H27" i="9"/>
  <c r="L27" i="9"/>
  <c r="P27" i="9"/>
  <c r="B4" i="11"/>
  <c r="D207" i="70" l="1"/>
  <c r="E24" i="48"/>
  <c r="L172" i="66"/>
  <c r="L171" i="66"/>
  <c r="L170" i="66" s="1"/>
  <c r="F170" i="67"/>
  <c r="F171" i="65"/>
  <c r="F172" i="65"/>
  <c r="J171" i="67"/>
  <c r="J170" i="67" s="1"/>
  <c r="J172" i="67"/>
  <c r="E21" i="71"/>
  <c r="K31" i="66"/>
  <c r="E26" i="72"/>
  <c r="P33" i="64"/>
  <c r="L31" i="70"/>
  <c r="G27" i="72"/>
  <c r="I30" i="72"/>
  <c r="M21" i="71"/>
  <c r="G26" i="70"/>
  <c r="I93" i="65"/>
  <c r="C107" i="42"/>
  <c r="O5" i="39"/>
  <c r="N23" i="70"/>
  <c r="L145" i="42"/>
  <c r="M30" i="70"/>
  <c r="E165" i="68"/>
  <c r="P93" i="65"/>
  <c r="P131" i="65" s="1"/>
  <c r="F45" i="42"/>
  <c r="H37" i="68"/>
  <c r="Q201" i="72"/>
  <c r="O27" i="72"/>
  <c r="Q30" i="72"/>
  <c r="N137" i="65"/>
  <c r="C191" i="66"/>
  <c r="C189" i="66" s="1"/>
  <c r="P39" i="64"/>
  <c r="P71" i="64" s="1"/>
  <c r="O201" i="72"/>
  <c r="Q399" i="70"/>
  <c r="C172" i="66"/>
  <c r="O31" i="64"/>
  <c r="O27" i="70"/>
  <c r="D28" i="71"/>
  <c r="F147" i="64"/>
  <c r="P29" i="64"/>
  <c r="K28" i="67"/>
  <c r="D21" i="72"/>
  <c r="L26" i="67"/>
  <c r="I34" i="64"/>
  <c r="P137" i="65"/>
  <c r="E27" i="66"/>
  <c r="G31" i="64"/>
  <c r="M26" i="65"/>
  <c r="C171" i="66"/>
  <c r="L35" i="67"/>
  <c r="L63" i="67" s="1"/>
  <c r="Q21" i="72"/>
  <c r="K3" i="9"/>
  <c r="D28" i="67"/>
  <c r="B209" i="68"/>
  <c r="D27" i="64"/>
  <c r="L27" i="65"/>
  <c r="M31" i="69"/>
  <c r="H35" i="64"/>
  <c r="L26" i="65"/>
  <c r="L30" i="66"/>
  <c r="Q25" i="65"/>
  <c r="J27" i="72"/>
  <c r="Q30" i="66"/>
  <c r="Q30" i="69"/>
  <c r="H28" i="70"/>
  <c r="I137" i="65"/>
  <c r="C201" i="72"/>
  <c r="N25" i="71"/>
  <c r="L26" i="42"/>
  <c r="I30" i="67"/>
  <c r="G25" i="69"/>
  <c r="L83" i="39"/>
  <c r="Q33" i="68"/>
  <c r="C29" i="64"/>
  <c r="L27" i="67"/>
  <c r="J30" i="67"/>
  <c r="E25" i="65"/>
  <c r="J31" i="67"/>
  <c r="F23" i="70"/>
  <c r="L26" i="68"/>
  <c r="O28" i="69"/>
  <c r="P25" i="72"/>
  <c r="K311" i="72"/>
  <c r="M21" i="65"/>
  <c r="D30" i="68"/>
  <c r="Q30" i="64"/>
  <c r="L34" i="64"/>
  <c r="M28" i="69"/>
  <c r="P323" i="65"/>
  <c r="M5" i="42"/>
  <c r="L83" i="42"/>
  <c r="E33" i="64"/>
  <c r="E30" i="72"/>
  <c r="P29" i="68"/>
  <c r="J30" i="72"/>
  <c r="O107" i="42"/>
  <c r="E29" i="68"/>
  <c r="D31" i="67"/>
  <c r="N26" i="71"/>
  <c r="P28" i="71"/>
  <c r="I30" i="65"/>
  <c r="O93" i="67"/>
  <c r="O131" i="67" s="1"/>
  <c r="O24" i="48"/>
  <c r="N131" i="65"/>
  <c r="H31" i="66"/>
  <c r="O137" i="67"/>
  <c r="K145" i="42"/>
  <c r="P137" i="66"/>
  <c r="P45" i="42"/>
  <c r="J137" i="66"/>
  <c r="J31" i="66"/>
  <c r="N31" i="66"/>
  <c r="L191" i="65"/>
  <c r="L189" i="65" s="1"/>
  <c r="O27" i="69"/>
  <c r="F26" i="70"/>
  <c r="J31" i="70"/>
  <c r="N31" i="71"/>
  <c r="L21" i="71"/>
  <c r="J23" i="72"/>
  <c r="F27" i="67"/>
  <c r="D45" i="39"/>
  <c r="G145" i="42"/>
  <c r="I26" i="72"/>
  <c r="K28" i="72"/>
  <c r="J26" i="42"/>
  <c r="N163" i="42"/>
  <c r="I129" i="71"/>
  <c r="P185" i="72"/>
  <c r="L3" i="48"/>
  <c r="G30" i="66"/>
  <c r="C21" i="72"/>
  <c r="C201" i="71"/>
  <c r="M30" i="64"/>
  <c r="D34" i="64"/>
  <c r="F21" i="65"/>
  <c r="P33" i="68"/>
  <c r="D25" i="66"/>
  <c r="P5" i="42"/>
  <c r="L257" i="68"/>
  <c r="L256" i="68" s="1"/>
  <c r="L234" i="68"/>
  <c r="L209" i="68"/>
  <c r="L210" i="68"/>
  <c r="L233" i="68"/>
  <c r="K145" i="39"/>
  <c r="L27" i="64"/>
  <c r="F30" i="64"/>
  <c r="P35" i="64"/>
  <c r="P31" i="65"/>
  <c r="N28" i="67"/>
  <c r="J23" i="69"/>
  <c r="I27" i="69"/>
  <c r="P30" i="66"/>
  <c r="M39" i="64"/>
  <c r="M71" i="64" s="1"/>
  <c r="P45" i="39"/>
  <c r="O35" i="69"/>
  <c r="D28" i="66"/>
  <c r="N28" i="72"/>
  <c r="L26" i="66"/>
  <c r="K30" i="67"/>
  <c r="J26" i="72"/>
  <c r="G201" i="71"/>
  <c r="E30" i="71"/>
  <c r="H28" i="65"/>
  <c r="L33" i="68"/>
  <c r="N30" i="72"/>
  <c r="L62" i="48"/>
  <c r="H201" i="71"/>
  <c r="H172" i="65"/>
  <c r="H171" i="65"/>
  <c r="H170" i="65" s="1"/>
  <c r="L64" i="39"/>
  <c r="D28" i="65"/>
  <c r="P28" i="65"/>
  <c r="F23" i="69"/>
  <c r="L31" i="72"/>
  <c r="H27" i="64"/>
  <c r="E28" i="67"/>
  <c r="M28" i="67"/>
  <c r="Q26" i="70"/>
  <c r="H25" i="72"/>
  <c r="C31" i="65"/>
  <c r="K34" i="64"/>
  <c r="M36" i="68"/>
  <c r="N323" i="70"/>
  <c r="L26" i="70"/>
  <c r="C24" i="68"/>
  <c r="G32" i="68"/>
  <c r="E28" i="69"/>
  <c r="J30" i="70"/>
  <c r="N30" i="70"/>
  <c r="K26" i="71"/>
  <c r="C35" i="69"/>
  <c r="C63" i="69" s="1"/>
  <c r="F27" i="66"/>
  <c r="H34" i="64"/>
  <c r="I23" i="66"/>
  <c r="P36" i="68"/>
  <c r="O28" i="70"/>
  <c r="J21" i="72"/>
  <c r="L201" i="72"/>
  <c r="O30" i="66"/>
  <c r="D28" i="72"/>
  <c r="F31" i="67"/>
  <c r="O25" i="70"/>
  <c r="K28" i="65"/>
  <c r="M28" i="71"/>
  <c r="H323" i="66"/>
  <c r="L35" i="65"/>
  <c r="L63" i="65" s="1"/>
  <c r="D33" i="64"/>
  <c r="G33" i="68"/>
  <c r="G30" i="64"/>
  <c r="H26" i="68"/>
  <c r="P163" i="42"/>
  <c r="L191" i="64"/>
  <c r="L192" i="64"/>
  <c r="I172" i="65"/>
  <c r="I171" i="65"/>
  <c r="K31" i="64"/>
  <c r="C31" i="70"/>
  <c r="K26" i="67"/>
  <c r="J323" i="70"/>
  <c r="C27" i="72"/>
  <c r="L31" i="71"/>
  <c r="B234" i="68"/>
  <c r="L233" i="64"/>
  <c r="L232" i="64" s="1"/>
  <c r="J21" i="65"/>
  <c r="K37" i="68"/>
  <c r="G167" i="71"/>
  <c r="G166" i="71" s="1"/>
  <c r="P27" i="71"/>
  <c r="K5" i="39"/>
  <c r="P28" i="67"/>
  <c r="F83" i="64"/>
  <c r="E26" i="66"/>
  <c r="K159" i="68"/>
  <c r="O35" i="64"/>
  <c r="I31" i="69"/>
  <c r="P26" i="69"/>
  <c r="Q21" i="66"/>
  <c r="I36" i="68"/>
  <c r="E30" i="70"/>
  <c r="L30" i="70"/>
  <c r="J26" i="71"/>
  <c r="H159" i="68"/>
  <c r="P32" i="68"/>
  <c r="M26" i="70"/>
  <c r="N24" i="68"/>
  <c r="F137" i="65"/>
  <c r="L31" i="69"/>
  <c r="K39" i="64"/>
  <c r="K71" i="64" s="1"/>
  <c r="F93" i="65"/>
  <c r="F131" i="65" s="1"/>
  <c r="O191" i="64"/>
  <c r="O192" i="64"/>
  <c r="F172" i="66"/>
  <c r="F171" i="66"/>
  <c r="F209" i="66"/>
  <c r="F208" i="66" s="1"/>
  <c r="I25" i="67"/>
  <c r="P27" i="64"/>
  <c r="I23" i="65"/>
  <c r="E28" i="68"/>
  <c r="I26" i="71"/>
  <c r="O28" i="72"/>
  <c r="C35" i="64"/>
  <c r="J28" i="66"/>
  <c r="H31" i="67"/>
  <c r="O21" i="72"/>
  <c r="F190" i="66"/>
  <c r="F28" i="70"/>
  <c r="I28" i="66"/>
  <c r="O62" i="48"/>
  <c r="G31" i="67"/>
  <c r="N21" i="70"/>
  <c r="K27" i="65"/>
  <c r="L27" i="70"/>
  <c r="K323" i="70"/>
  <c r="J29" i="64"/>
  <c r="I31" i="64"/>
  <c r="K25" i="65"/>
  <c r="Q27" i="65"/>
  <c r="L31" i="66"/>
  <c r="N26" i="72"/>
  <c r="B233" i="68"/>
  <c r="K28" i="64"/>
  <c r="K33" i="64"/>
  <c r="I209" i="65"/>
  <c r="K23" i="66"/>
  <c r="D25" i="67"/>
  <c r="M26" i="67"/>
  <c r="K32" i="68"/>
  <c r="M111" i="68"/>
  <c r="M207" i="68" s="1"/>
  <c r="H31" i="70"/>
  <c r="D30" i="64"/>
  <c r="G43" i="48"/>
  <c r="I29" i="68"/>
  <c r="Q27" i="70"/>
  <c r="C35" i="68"/>
  <c r="I23" i="64"/>
  <c r="O31" i="71"/>
  <c r="E28" i="66"/>
  <c r="I30" i="68"/>
  <c r="K25" i="72"/>
  <c r="N33" i="68"/>
  <c r="P31" i="67"/>
  <c r="Q28" i="71"/>
  <c r="P35" i="72"/>
  <c r="O30" i="65"/>
  <c r="L172" i="65"/>
  <c r="L171" i="65"/>
  <c r="N31" i="69"/>
  <c r="J31" i="72"/>
  <c r="J21" i="71"/>
  <c r="H28" i="66"/>
  <c r="Q30" i="70"/>
  <c r="K27" i="67"/>
  <c r="P30" i="65"/>
  <c r="Q31" i="66"/>
  <c r="E131" i="65"/>
  <c r="J31" i="65"/>
  <c r="K25" i="69"/>
  <c r="K35" i="64"/>
  <c r="K31" i="65"/>
  <c r="P165" i="68"/>
  <c r="L35" i="68"/>
  <c r="P25" i="71"/>
  <c r="K27" i="71"/>
  <c r="C28" i="64"/>
  <c r="N21" i="66"/>
  <c r="N32" i="68"/>
  <c r="I323" i="69"/>
  <c r="I25" i="65"/>
  <c r="C31" i="67"/>
  <c r="P30" i="64"/>
  <c r="E34" i="64"/>
  <c r="F30" i="72"/>
  <c r="D29" i="68"/>
  <c r="J28" i="70"/>
  <c r="J27" i="67"/>
  <c r="D31" i="72"/>
  <c r="I131" i="66"/>
  <c r="O26" i="65"/>
  <c r="M28" i="65"/>
  <c r="I32" i="68"/>
  <c r="K27" i="69"/>
  <c r="G21" i="71"/>
  <c r="K26" i="72"/>
  <c r="Q27" i="71"/>
  <c r="N26" i="70"/>
  <c r="E25" i="67"/>
  <c r="C33" i="64"/>
  <c r="I25" i="66"/>
  <c r="C30" i="64"/>
  <c r="K30" i="66"/>
  <c r="O33" i="68"/>
  <c r="E27" i="70"/>
  <c r="M35" i="68"/>
  <c r="F36" i="68"/>
  <c r="H29" i="64"/>
  <c r="Q35" i="68"/>
  <c r="H31" i="71"/>
  <c r="Q28" i="70"/>
  <c r="G31" i="71"/>
  <c r="J35" i="68"/>
  <c r="E131" i="70"/>
  <c r="O36" i="68"/>
  <c r="L30" i="72"/>
  <c r="M31" i="67"/>
  <c r="C93" i="67"/>
  <c r="C131" i="67" s="1"/>
  <c r="C28" i="66"/>
  <c r="N25" i="65"/>
  <c r="D32" i="68"/>
  <c r="F21" i="71"/>
  <c r="P30" i="72"/>
  <c r="K137" i="67"/>
  <c r="I27" i="64"/>
  <c r="N21" i="71"/>
  <c r="M31" i="66"/>
  <c r="K31" i="71"/>
  <c r="K105" i="64"/>
  <c r="K147" i="64" s="1"/>
  <c r="Q31" i="70"/>
  <c r="K27" i="66"/>
  <c r="K31" i="68"/>
  <c r="H26" i="70"/>
  <c r="Q28" i="68"/>
  <c r="D28" i="68"/>
  <c r="I27" i="70"/>
  <c r="M26" i="72"/>
  <c r="N359" i="64"/>
  <c r="G34" i="64"/>
  <c r="K21" i="70"/>
  <c r="P401" i="68"/>
  <c r="I26" i="65"/>
  <c r="I26" i="67"/>
  <c r="J36" i="68"/>
  <c r="O159" i="68"/>
  <c r="J30" i="68"/>
  <c r="C26" i="71"/>
  <c r="P31" i="69"/>
  <c r="D27" i="69"/>
  <c r="P27" i="69"/>
  <c r="F23" i="72"/>
  <c r="D27" i="65"/>
  <c r="N30" i="66"/>
  <c r="E27" i="65"/>
  <c r="D26" i="67"/>
  <c r="D29" i="64"/>
  <c r="N25" i="70"/>
  <c r="J129" i="71"/>
  <c r="E311" i="72"/>
  <c r="I25" i="70"/>
  <c r="G26" i="68"/>
  <c r="I24" i="48"/>
  <c r="G81" i="48"/>
  <c r="H124" i="49"/>
  <c r="H384" i="67"/>
  <c r="H62" i="59"/>
  <c r="E365" i="69"/>
  <c r="E362" i="69"/>
  <c r="N207" i="68"/>
  <c r="N159" i="68"/>
  <c r="D62" i="48"/>
  <c r="H3" i="48"/>
  <c r="G73" i="64"/>
  <c r="G25" i="64"/>
  <c r="I76" i="64"/>
  <c r="I28" i="64"/>
  <c r="O78" i="64"/>
  <c r="O30" i="64"/>
  <c r="Q81" i="64"/>
  <c r="Q33" i="64"/>
  <c r="J67" i="65"/>
  <c r="J25" i="65"/>
  <c r="D73" i="64"/>
  <c r="D25" i="64"/>
  <c r="F76" i="64"/>
  <c r="F28" i="64"/>
  <c r="H184" i="72"/>
  <c r="P498" i="68"/>
  <c r="P453" i="68"/>
  <c r="M80" i="68"/>
  <c r="M29" i="68"/>
  <c r="E384" i="67"/>
  <c r="P81" i="48"/>
  <c r="L81" i="59"/>
  <c r="J184" i="71"/>
  <c r="J362" i="65"/>
  <c r="J365" i="65"/>
  <c r="N62" i="59"/>
  <c r="L366" i="71"/>
  <c r="M69" i="66"/>
  <c r="M27" i="66"/>
  <c r="I161" i="59"/>
  <c r="K79" i="68"/>
  <c r="K28" i="68"/>
  <c r="O400" i="65"/>
  <c r="P69" i="65"/>
  <c r="P27" i="65"/>
  <c r="C81" i="50"/>
  <c r="H79" i="68"/>
  <c r="H28" i="68"/>
  <c r="L43" i="49"/>
  <c r="J65" i="67"/>
  <c r="J23" i="67"/>
  <c r="O168" i="71"/>
  <c r="Q3" i="48"/>
  <c r="O381" i="65"/>
  <c r="G73" i="65"/>
  <c r="G31" i="65"/>
  <c r="D400" i="65"/>
  <c r="D362" i="65"/>
  <c r="I173" i="67"/>
  <c r="H423" i="64"/>
  <c r="H402" i="64"/>
  <c r="D189" i="67"/>
  <c r="K201" i="72"/>
  <c r="F350" i="72"/>
  <c r="E366" i="71"/>
  <c r="L83" i="64"/>
  <c r="L35" i="64"/>
  <c r="P68" i="65"/>
  <c r="P26" i="65"/>
  <c r="E63" i="66"/>
  <c r="E21" i="66"/>
  <c r="J72" i="66"/>
  <c r="J30" i="66"/>
  <c r="M70" i="70"/>
  <c r="M28" i="70"/>
  <c r="O73" i="70"/>
  <c r="O31" i="70"/>
  <c r="H65" i="72"/>
  <c r="H23" i="72"/>
  <c r="E83" i="68"/>
  <c r="E32" i="68"/>
  <c r="F24" i="49"/>
  <c r="O81" i="59"/>
  <c r="B43" i="50"/>
  <c r="M400" i="66"/>
  <c r="O201" i="71"/>
  <c r="D193" i="64"/>
  <c r="D189" i="64" s="1"/>
  <c r="C30" i="65"/>
  <c r="P65" i="66"/>
  <c r="P23" i="66"/>
  <c r="L70" i="66"/>
  <c r="L28" i="66"/>
  <c r="L24" i="68"/>
  <c r="K234" i="68"/>
  <c r="K257" i="68"/>
  <c r="K233" i="68"/>
  <c r="K210" i="68"/>
  <c r="K209" i="68"/>
  <c r="Q189" i="69"/>
  <c r="M186" i="72"/>
  <c r="M400" i="67"/>
  <c r="M362" i="67"/>
  <c r="K366" i="71"/>
  <c r="O143" i="58"/>
  <c r="C190" i="64"/>
  <c r="F81" i="49"/>
  <c r="L124" i="48"/>
  <c r="L384" i="67"/>
  <c r="C3" i="49"/>
  <c r="P43" i="48"/>
  <c r="J192" i="69"/>
  <c r="J362" i="67"/>
  <c r="P381" i="69"/>
  <c r="Q93" i="66"/>
  <c r="Q131" i="66" s="1"/>
  <c r="Q175" i="66"/>
  <c r="Q137" i="66"/>
  <c r="O83" i="68"/>
  <c r="O32" i="68"/>
  <c r="F381" i="69"/>
  <c r="F365" i="69"/>
  <c r="K161" i="48"/>
  <c r="K426" i="64"/>
  <c r="K405" i="64"/>
  <c r="I105" i="58"/>
  <c r="E124" i="58"/>
  <c r="M81" i="48"/>
  <c r="O175" i="66"/>
  <c r="O137" i="66"/>
  <c r="H81" i="68"/>
  <c r="H30" i="68"/>
  <c r="E69" i="71"/>
  <c r="E27" i="71"/>
  <c r="K72" i="71"/>
  <c r="K30" i="71"/>
  <c r="H25" i="64"/>
  <c r="H73" i="64"/>
  <c r="K77" i="64"/>
  <c r="K29" i="64"/>
  <c r="N81" i="64"/>
  <c r="N33" i="64"/>
  <c r="Q26" i="42"/>
  <c r="Q35" i="65"/>
  <c r="Q26" i="39"/>
  <c r="K68" i="66"/>
  <c r="K26" i="66"/>
  <c r="C73" i="69"/>
  <c r="C31" i="69"/>
  <c r="F67" i="71"/>
  <c r="F25" i="71"/>
  <c r="I70" i="71"/>
  <c r="I28" i="71"/>
  <c r="L163" i="42"/>
  <c r="L35" i="72"/>
  <c r="L163" i="39"/>
  <c r="J67" i="67"/>
  <c r="J25" i="67"/>
  <c r="D77" i="68"/>
  <c r="D26" i="68"/>
  <c r="G81" i="68"/>
  <c r="G30" i="68"/>
  <c r="K86" i="68"/>
  <c r="K35" i="68"/>
  <c r="N107" i="42"/>
  <c r="N35" i="69"/>
  <c r="N107" i="39"/>
  <c r="D86" i="68"/>
  <c r="D35" i="68"/>
  <c r="G63" i="69"/>
  <c r="G21" i="69"/>
  <c r="F73" i="70"/>
  <c r="F31" i="70"/>
  <c r="I67" i="71"/>
  <c r="I25" i="71"/>
  <c r="M72" i="71"/>
  <c r="M30" i="71"/>
  <c r="O65" i="72"/>
  <c r="O23" i="72"/>
  <c r="K69" i="72"/>
  <c r="K27" i="72"/>
  <c r="N73" i="72"/>
  <c r="N31" i="72"/>
  <c r="Q26" i="72"/>
  <c r="Q3" i="58"/>
  <c r="E195" i="64"/>
  <c r="E153" i="64"/>
  <c r="E105" i="64"/>
  <c r="E147" i="64" s="1"/>
  <c r="C30" i="72"/>
  <c r="N43" i="50"/>
  <c r="L384" i="66"/>
  <c r="L400" i="66"/>
  <c r="H208" i="66"/>
  <c r="H26" i="67"/>
  <c r="J124" i="48"/>
  <c r="F161" i="49"/>
  <c r="I65" i="72"/>
  <c r="I23" i="72"/>
  <c r="H62" i="58"/>
  <c r="N70" i="66"/>
  <c r="N28" i="66"/>
  <c r="D73" i="66"/>
  <c r="D31" i="66"/>
  <c r="C366" i="72"/>
  <c r="E381" i="70"/>
  <c r="E384" i="70"/>
  <c r="G88" i="68"/>
  <c r="G37" i="68"/>
  <c r="L172" i="69"/>
  <c r="M21" i="69"/>
  <c r="L191" i="69"/>
  <c r="L190" i="69"/>
  <c r="L171" i="69"/>
  <c r="G73" i="69"/>
  <c r="G31" i="69"/>
  <c r="H168" i="72"/>
  <c r="L426" i="64"/>
  <c r="K62" i="48"/>
  <c r="I184" i="72"/>
  <c r="Q161" i="49"/>
  <c r="M24" i="58"/>
  <c r="E381" i="66"/>
  <c r="E43" i="59"/>
  <c r="Q450" i="68"/>
  <c r="Q453" i="68"/>
  <c r="O27" i="67"/>
  <c r="K30" i="70"/>
  <c r="M65" i="72"/>
  <c r="M23" i="72"/>
  <c r="J350" i="72"/>
  <c r="F189" i="70"/>
  <c r="N143" i="48"/>
  <c r="N400" i="66"/>
  <c r="H350" i="72"/>
  <c r="J81" i="64"/>
  <c r="J33" i="64"/>
  <c r="N65" i="65"/>
  <c r="N23" i="65"/>
  <c r="H69" i="66"/>
  <c r="H27" i="66"/>
  <c r="D64" i="42"/>
  <c r="D35" i="67"/>
  <c r="D64" i="39"/>
  <c r="P77" i="68"/>
  <c r="P26" i="68"/>
  <c r="G86" i="68"/>
  <c r="G35" i="68"/>
  <c r="I88" i="68"/>
  <c r="I37" i="68"/>
  <c r="E72" i="67"/>
  <c r="E30" i="67"/>
  <c r="E186" i="71"/>
  <c r="F143" i="58"/>
  <c r="C232" i="64"/>
  <c r="F450" i="68"/>
  <c r="P350" i="71"/>
  <c r="N67" i="69"/>
  <c r="N25" i="69"/>
  <c r="K192" i="70"/>
  <c r="L105" i="48"/>
  <c r="E70" i="72"/>
  <c r="E28" i="72"/>
  <c r="N368" i="72"/>
  <c r="K45" i="42"/>
  <c r="K35" i="66"/>
  <c r="K45" i="39"/>
  <c r="K192" i="67"/>
  <c r="Q170" i="70"/>
  <c r="M166" i="71"/>
  <c r="M365" i="66"/>
  <c r="J175" i="65"/>
  <c r="J93" i="65"/>
  <c r="J131" i="65" s="1"/>
  <c r="J137" i="65"/>
  <c r="C368" i="71"/>
  <c r="J81" i="58"/>
  <c r="H350" i="71"/>
  <c r="Q207" i="68"/>
  <c r="Q159" i="68"/>
  <c r="N208" i="65"/>
  <c r="L70" i="65"/>
  <c r="L28" i="65"/>
  <c r="O192" i="66"/>
  <c r="I143" i="49"/>
  <c r="I402" i="64"/>
  <c r="E62" i="59"/>
  <c r="O384" i="70"/>
  <c r="O350" i="72"/>
  <c r="N62" i="48"/>
  <c r="H3" i="58"/>
  <c r="L24" i="60"/>
  <c r="H192" i="66"/>
  <c r="F105" i="49"/>
  <c r="N405" i="64"/>
  <c r="J81" i="60"/>
  <c r="F161" i="58"/>
  <c r="H399" i="70"/>
  <c r="F384" i="70"/>
  <c r="N348" i="71"/>
  <c r="Q190" i="64"/>
  <c r="K67" i="66"/>
  <c r="K25" i="66"/>
  <c r="K189" i="69"/>
  <c r="G168" i="72"/>
  <c r="G3" i="58"/>
  <c r="K43" i="60"/>
  <c r="I143" i="58"/>
  <c r="Q350" i="72"/>
  <c r="H190" i="64"/>
  <c r="D384" i="67"/>
  <c r="G24" i="49"/>
  <c r="E166" i="72"/>
  <c r="O348" i="71"/>
  <c r="H184" i="71"/>
  <c r="F143" i="49"/>
  <c r="F24" i="59"/>
  <c r="G67" i="67"/>
  <c r="G25" i="67"/>
  <c r="C69" i="67"/>
  <c r="C27" i="67"/>
  <c r="O76" i="64"/>
  <c r="O28" i="64"/>
  <c r="I83" i="64"/>
  <c r="I35" i="64"/>
  <c r="F77" i="64"/>
  <c r="F29" i="64"/>
  <c r="N82" i="64"/>
  <c r="N34" i="64"/>
  <c r="K68" i="65"/>
  <c r="K26" i="65"/>
  <c r="N72" i="65"/>
  <c r="N30" i="65"/>
  <c r="E68" i="65"/>
  <c r="E26" i="65"/>
  <c r="M73" i="65"/>
  <c r="M31" i="65"/>
  <c r="K70" i="66"/>
  <c r="K28" i="66"/>
  <c r="E68" i="67"/>
  <c r="E26" i="67"/>
  <c r="L72" i="67"/>
  <c r="L30" i="67"/>
  <c r="K87" i="68"/>
  <c r="K36" i="68"/>
  <c r="N65" i="69"/>
  <c r="N23" i="69"/>
  <c r="K72" i="69"/>
  <c r="K30" i="69"/>
  <c r="M69" i="71"/>
  <c r="M27" i="71"/>
  <c r="L68" i="72"/>
  <c r="L26" i="72"/>
  <c r="Q75" i="64"/>
  <c r="Q27" i="64"/>
  <c r="E79" i="64"/>
  <c r="E31" i="64"/>
  <c r="J65" i="65"/>
  <c r="J23" i="65"/>
  <c r="N70" i="65"/>
  <c r="N28" i="65"/>
  <c r="C68" i="66"/>
  <c r="C26" i="66"/>
  <c r="F72" i="66"/>
  <c r="F30" i="66"/>
  <c r="I70" i="70"/>
  <c r="I28" i="70"/>
  <c r="O68" i="71"/>
  <c r="O26" i="71"/>
  <c r="E67" i="72"/>
  <c r="E25" i="72"/>
  <c r="F72" i="67"/>
  <c r="F30" i="67"/>
  <c r="M79" i="68"/>
  <c r="M28" i="68"/>
  <c r="Q83" i="68"/>
  <c r="Q32" i="68"/>
  <c r="F63" i="69"/>
  <c r="F21" i="69"/>
  <c r="L72" i="69"/>
  <c r="L30" i="69"/>
  <c r="P67" i="70"/>
  <c r="P25" i="70"/>
  <c r="D72" i="70"/>
  <c r="D30" i="70"/>
  <c r="H67" i="71"/>
  <c r="H25" i="71"/>
  <c r="M73" i="71"/>
  <c r="M31" i="71"/>
  <c r="K84" i="68"/>
  <c r="K33" i="68"/>
  <c r="E72" i="69"/>
  <c r="E30" i="69"/>
  <c r="J68" i="70"/>
  <c r="J26" i="70"/>
  <c r="N73" i="70"/>
  <c r="N31" i="70"/>
  <c r="C69" i="71"/>
  <c r="C27" i="71"/>
  <c r="G63" i="72"/>
  <c r="G21" i="72"/>
  <c r="M67" i="72"/>
  <c r="M25" i="72"/>
  <c r="D186" i="71"/>
  <c r="P381" i="67"/>
  <c r="P362" i="67"/>
  <c r="N105" i="59"/>
  <c r="F3" i="49"/>
  <c r="K81" i="50"/>
  <c r="Q173" i="69"/>
  <c r="Q186" i="71"/>
  <c r="M365" i="65"/>
  <c r="M362" i="65"/>
  <c r="I474" i="68"/>
  <c r="K366" i="72"/>
  <c r="H105" i="64"/>
  <c r="H147" i="64" s="1"/>
  <c r="H195" i="64"/>
  <c r="H153" i="64"/>
  <c r="O26" i="68"/>
  <c r="P184" i="72"/>
  <c r="F207" i="68"/>
  <c r="F159" i="68"/>
  <c r="H189" i="65"/>
  <c r="H43" i="49"/>
  <c r="O29" i="68"/>
  <c r="Q25" i="70"/>
  <c r="N186" i="72"/>
  <c r="D381" i="69"/>
  <c r="L362" i="70"/>
  <c r="L365" i="70"/>
  <c r="H78" i="64"/>
  <c r="H30" i="64"/>
  <c r="F67" i="66"/>
  <c r="F25" i="66"/>
  <c r="K68" i="70"/>
  <c r="K26" i="70"/>
  <c r="C72" i="70"/>
  <c r="C30" i="70"/>
  <c r="C81" i="68"/>
  <c r="C30" i="68"/>
  <c r="I362" i="66"/>
  <c r="K453" i="68"/>
  <c r="G368" i="71"/>
  <c r="K3" i="49"/>
  <c r="H62" i="49"/>
  <c r="N24" i="49"/>
  <c r="H365" i="66"/>
  <c r="N384" i="70"/>
  <c r="N24" i="48"/>
  <c r="L21" i="67"/>
  <c r="K209" i="67"/>
  <c r="K190" i="67"/>
  <c r="K191" i="67"/>
  <c r="K171" i="67"/>
  <c r="K172" i="67"/>
  <c r="O234" i="68"/>
  <c r="O233" i="68"/>
  <c r="O257" i="68"/>
  <c r="O210" i="68"/>
  <c r="O209" i="68"/>
  <c r="Q166" i="71"/>
  <c r="Q161" i="48"/>
  <c r="M3" i="58"/>
  <c r="G175" i="66"/>
  <c r="G137" i="66"/>
  <c r="G93" i="66"/>
  <c r="G131" i="66" s="1"/>
  <c r="L69" i="72"/>
  <c r="L27" i="72"/>
  <c r="B105" i="49"/>
  <c r="G193" i="64"/>
  <c r="P235" i="68"/>
  <c r="N192" i="69"/>
  <c r="F81" i="60"/>
  <c r="H381" i="70"/>
  <c r="H384" i="70"/>
  <c r="L350" i="72"/>
  <c r="M175" i="67"/>
  <c r="M137" i="67"/>
  <c r="M93" i="67"/>
  <c r="M131" i="67" s="1"/>
  <c r="G79" i="68"/>
  <c r="G28" i="68"/>
  <c r="L168" i="72"/>
  <c r="H450" i="68"/>
  <c r="B24" i="50"/>
  <c r="K184" i="71"/>
  <c r="C81" i="60"/>
  <c r="G400" i="65"/>
  <c r="G365" i="65"/>
  <c r="G43" i="60"/>
  <c r="G62" i="60"/>
  <c r="Q170" i="66"/>
  <c r="G175" i="65"/>
  <c r="G137" i="65"/>
  <c r="G93" i="65"/>
  <c r="G131" i="65" s="1"/>
  <c r="I213" i="68"/>
  <c r="I165" i="68"/>
  <c r="I111" i="68"/>
  <c r="I175" i="67"/>
  <c r="I93" i="67"/>
  <c r="I131" i="67" s="1"/>
  <c r="I137" i="67"/>
  <c r="H65" i="65"/>
  <c r="H23" i="65"/>
  <c r="I400" i="65"/>
  <c r="I24" i="58"/>
  <c r="M477" i="68"/>
  <c r="E211" i="68"/>
  <c r="B168" i="71"/>
  <c r="L192" i="66"/>
  <c r="F173" i="69"/>
  <c r="F3" i="60"/>
  <c r="J232" i="68"/>
  <c r="G384" i="66"/>
  <c r="G400" i="66"/>
  <c r="I105" i="59"/>
  <c r="E65" i="72"/>
  <c r="E23" i="72"/>
  <c r="J368" i="71"/>
  <c r="I77" i="64"/>
  <c r="I29" i="64"/>
  <c r="P70" i="66"/>
  <c r="P28" i="66"/>
  <c r="G81" i="50"/>
  <c r="M173" i="70"/>
  <c r="C384" i="70"/>
  <c r="E384" i="65"/>
  <c r="Q175" i="67"/>
  <c r="Q137" i="67"/>
  <c r="Q93" i="67"/>
  <c r="Q131" i="67" s="1"/>
  <c r="H107" i="42"/>
  <c r="H35" i="69"/>
  <c r="H107" i="39"/>
  <c r="F350" i="71"/>
  <c r="K211" i="64"/>
  <c r="L192" i="65"/>
  <c r="D43" i="49"/>
  <c r="P189" i="66"/>
  <c r="L235" i="68"/>
  <c r="J184" i="72"/>
  <c r="J453" i="68"/>
  <c r="J24" i="48"/>
  <c r="H400" i="65"/>
  <c r="L3" i="49"/>
  <c r="Q189" i="65"/>
  <c r="F65" i="66"/>
  <c r="F23" i="66"/>
  <c r="M64" i="42"/>
  <c r="M35" i="67"/>
  <c r="M64" i="39"/>
  <c r="G170" i="70"/>
  <c r="C168" i="72"/>
  <c r="K62" i="58"/>
  <c r="K81" i="60"/>
  <c r="M362" i="70"/>
  <c r="Q124" i="59"/>
  <c r="Q350" i="71"/>
  <c r="M350" i="72"/>
  <c r="E81" i="48"/>
  <c r="B175" i="65"/>
  <c r="B137" i="65"/>
  <c r="Q195" i="64"/>
  <c r="Q153" i="64"/>
  <c r="G207" i="69"/>
  <c r="B93" i="65"/>
  <c r="B131" i="65" s="1"/>
  <c r="G5" i="42"/>
  <c r="G39" i="64"/>
  <c r="G71" i="64" s="1"/>
  <c r="G5" i="39"/>
  <c r="H65" i="69"/>
  <c r="H23" i="69"/>
  <c r="N365" i="69"/>
  <c r="G124" i="59"/>
  <c r="I81" i="48"/>
  <c r="D105" i="58"/>
  <c r="D365" i="70"/>
  <c r="M3" i="50"/>
  <c r="I65" i="69"/>
  <c r="I23" i="69"/>
  <c r="E368" i="72"/>
  <c r="O27" i="65"/>
  <c r="F208" i="67"/>
  <c r="P166" i="71"/>
  <c r="L3" i="60"/>
  <c r="P365" i="65"/>
  <c r="P81" i="59"/>
  <c r="F201" i="72"/>
  <c r="B211" i="64"/>
  <c r="G45" i="42"/>
  <c r="G35" i="66"/>
  <c r="G45" i="39"/>
  <c r="I186" i="72"/>
  <c r="Q24" i="58"/>
  <c r="I362" i="67"/>
  <c r="K381" i="69"/>
  <c r="G381" i="70"/>
  <c r="G348" i="72"/>
  <c r="B175" i="66"/>
  <c r="B137" i="66"/>
  <c r="D211" i="68"/>
  <c r="J189" i="65"/>
  <c r="P168" i="72"/>
  <c r="C24" i="60"/>
  <c r="J105" i="59"/>
  <c r="J362" i="70"/>
  <c r="E189" i="64"/>
  <c r="O3" i="49"/>
  <c r="D43" i="50"/>
  <c r="P192" i="66"/>
  <c r="L208" i="67"/>
  <c r="F189" i="69"/>
  <c r="F192" i="70"/>
  <c r="N189" i="70"/>
  <c r="J24" i="60"/>
  <c r="F365" i="67"/>
  <c r="D366" i="72"/>
  <c r="P192" i="69"/>
  <c r="L143" i="49"/>
  <c r="M173" i="66"/>
  <c r="E189" i="65"/>
  <c r="O173" i="69"/>
  <c r="O143" i="48"/>
  <c r="O168" i="72"/>
  <c r="K31" i="72"/>
  <c r="M368" i="71"/>
  <c r="C65" i="67"/>
  <c r="C23" i="67"/>
  <c r="D426" i="64"/>
  <c r="I161" i="49"/>
  <c r="Q365" i="65"/>
  <c r="N192" i="67"/>
  <c r="P208" i="65"/>
  <c r="H189" i="67"/>
  <c r="N450" i="68"/>
  <c r="L381" i="69"/>
  <c r="O362" i="66"/>
  <c r="K384" i="67"/>
  <c r="M65" i="71"/>
  <c r="M23" i="71"/>
  <c r="P23" i="69"/>
  <c r="P65" i="69"/>
  <c r="P169" i="66"/>
  <c r="D3" i="58"/>
  <c r="H400" i="66"/>
  <c r="N81" i="59"/>
  <c r="I201" i="71"/>
  <c r="J3" i="50"/>
  <c r="K43" i="50"/>
  <c r="G31" i="66"/>
  <c r="O31" i="66"/>
  <c r="C256" i="68"/>
  <c r="M105" i="49"/>
  <c r="M124" i="49"/>
  <c r="M168" i="72"/>
  <c r="I405" i="64"/>
  <c r="Q402" i="64"/>
  <c r="Q423" i="64"/>
  <c r="I24" i="60"/>
  <c r="Q24" i="60"/>
  <c r="O43" i="59"/>
  <c r="E365" i="67"/>
  <c r="M365" i="67"/>
  <c r="G81" i="59"/>
  <c r="K105" i="58"/>
  <c r="G124" i="58"/>
  <c r="O365" i="70"/>
  <c r="O381" i="70"/>
  <c r="K348" i="71"/>
  <c r="O348" i="72"/>
  <c r="M195" i="64"/>
  <c r="M153" i="64"/>
  <c r="B173" i="67"/>
  <c r="M170" i="66"/>
  <c r="D175" i="67"/>
  <c r="D137" i="67"/>
  <c r="Q3" i="50"/>
  <c r="N77" i="68"/>
  <c r="N26" i="68"/>
  <c r="H105" i="49"/>
  <c r="O68" i="69"/>
  <c r="O26" i="69"/>
  <c r="H168" i="71"/>
  <c r="G25" i="72"/>
  <c r="H405" i="64"/>
  <c r="L384" i="65"/>
  <c r="J201" i="72"/>
  <c r="B161" i="49"/>
  <c r="D24" i="49"/>
  <c r="P62" i="50"/>
  <c r="J28" i="67"/>
  <c r="L81" i="49"/>
  <c r="F124" i="48"/>
  <c r="K21" i="71"/>
  <c r="J161" i="49"/>
  <c r="F402" i="64"/>
  <c r="F426" i="64"/>
  <c r="J3" i="58"/>
  <c r="N402" i="64"/>
  <c r="J381" i="67"/>
  <c r="L105" i="58"/>
  <c r="P365" i="69"/>
  <c r="P124" i="59"/>
  <c r="L348" i="71"/>
  <c r="P143" i="58"/>
  <c r="L368" i="72"/>
  <c r="P161" i="58"/>
  <c r="K43" i="48"/>
  <c r="J208" i="66"/>
  <c r="E21" i="69"/>
  <c r="D190" i="69"/>
  <c r="D172" i="69"/>
  <c r="D191" i="69"/>
  <c r="D171" i="69"/>
  <c r="D105" i="48"/>
  <c r="H24" i="60"/>
  <c r="P43" i="58"/>
  <c r="H381" i="67"/>
  <c r="H477" i="68"/>
  <c r="H474" i="68"/>
  <c r="F362" i="69"/>
  <c r="F381" i="70"/>
  <c r="N350" i="71"/>
  <c r="F366" i="72"/>
  <c r="L211" i="64"/>
  <c r="L3" i="50"/>
  <c r="I30" i="64"/>
  <c r="E24" i="49"/>
  <c r="I189" i="65"/>
  <c r="M24" i="50"/>
  <c r="Q24" i="49"/>
  <c r="E189" i="66"/>
  <c r="H30" i="66"/>
  <c r="Q62" i="50"/>
  <c r="P25" i="67"/>
  <c r="E81" i="50"/>
  <c r="M232" i="68"/>
  <c r="M81" i="49"/>
  <c r="H29" i="68"/>
  <c r="N36" i="68"/>
  <c r="G170" i="69"/>
  <c r="C184" i="72"/>
  <c r="M28" i="72"/>
  <c r="C3" i="59"/>
  <c r="G362" i="65"/>
  <c r="G381" i="65"/>
  <c r="K24" i="58"/>
  <c r="O24" i="60"/>
  <c r="O62" i="59"/>
  <c r="E384" i="69"/>
  <c r="I384" i="70"/>
  <c r="E368" i="71"/>
  <c r="Q366" i="72"/>
  <c r="I173" i="65"/>
  <c r="I195" i="64"/>
  <c r="I189" i="64" s="1"/>
  <c r="I153" i="64"/>
  <c r="M211" i="68"/>
  <c r="L195" i="64"/>
  <c r="L153" i="64"/>
  <c r="O173" i="67"/>
  <c r="Q43" i="48"/>
  <c r="P190" i="64"/>
  <c r="G173" i="67"/>
  <c r="G190" i="64"/>
  <c r="H26" i="69"/>
  <c r="H68" i="69"/>
  <c r="J65" i="71"/>
  <c r="J23" i="71"/>
  <c r="C64" i="42"/>
  <c r="C35" i="67"/>
  <c r="E23" i="67"/>
  <c r="E65" i="67"/>
  <c r="I28" i="67"/>
  <c r="I70" i="67"/>
  <c r="L67" i="69"/>
  <c r="L25" i="69"/>
  <c r="C65" i="70"/>
  <c r="C23" i="70"/>
  <c r="K65" i="71"/>
  <c r="K23" i="71"/>
  <c r="E67" i="69"/>
  <c r="E25" i="69"/>
  <c r="I30" i="69"/>
  <c r="I72" i="69"/>
  <c r="D65" i="71"/>
  <c r="D23" i="71"/>
  <c r="K65" i="72"/>
  <c r="K23" i="72"/>
  <c r="Q83" i="42"/>
  <c r="Q41" i="68"/>
  <c r="C77" i="68"/>
  <c r="C26" i="68"/>
  <c r="I45" i="42"/>
  <c r="I35" i="66"/>
  <c r="L65" i="72"/>
  <c r="L23" i="72"/>
  <c r="H64" i="42"/>
  <c r="H35" i="67"/>
  <c r="H63" i="67" s="1"/>
  <c r="H64" i="39"/>
  <c r="O65" i="69"/>
  <c r="O23" i="69"/>
  <c r="J77" i="68"/>
  <c r="J26" i="68"/>
  <c r="G68" i="69"/>
  <c r="G26" i="69"/>
  <c r="D143" i="49"/>
  <c r="H161" i="49"/>
  <c r="H43" i="58"/>
  <c r="D365" i="67"/>
  <c r="B214" i="64"/>
  <c r="M33" i="64"/>
  <c r="G192" i="67"/>
  <c r="O62" i="49"/>
  <c r="H36" i="68"/>
  <c r="I173" i="69"/>
  <c r="M173" i="69"/>
  <c r="M26" i="71"/>
  <c r="Q26" i="71"/>
  <c r="E184" i="72"/>
  <c r="Q31" i="72"/>
  <c r="I365" i="66"/>
  <c r="M43" i="58"/>
  <c r="E81" i="60"/>
  <c r="M498" i="68"/>
  <c r="M453" i="68"/>
  <c r="O105" i="58"/>
  <c r="K384" i="70"/>
  <c r="O368" i="71"/>
  <c r="F311" i="71"/>
  <c r="I33" i="68"/>
  <c r="K30" i="72"/>
  <c r="L365" i="66"/>
  <c r="L362" i="66"/>
  <c r="C27" i="70"/>
  <c r="C211" i="64"/>
  <c r="G211" i="64"/>
  <c r="L43" i="50"/>
  <c r="N189" i="69"/>
  <c r="N173" i="70"/>
  <c r="N192" i="70"/>
  <c r="F168" i="72"/>
  <c r="F62" i="59"/>
  <c r="F477" i="68"/>
  <c r="P368" i="71"/>
  <c r="I169" i="66"/>
  <c r="D105" i="49"/>
  <c r="B43" i="49"/>
  <c r="P211" i="64"/>
  <c r="Q208" i="66"/>
  <c r="E81" i="49"/>
  <c r="O173" i="70"/>
  <c r="F30" i="71"/>
  <c r="J30" i="71"/>
  <c r="K161" i="49"/>
  <c r="C348" i="72"/>
  <c r="O3" i="59"/>
  <c r="G365" i="66"/>
  <c r="G362" i="66"/>
  <c r="G81" i="60"/>
  <c r="K477" i="68"/>
  <c r="Q381" i="69"/>
  <c r="E362" i="70"/>
  <c r="I161" i="58"/>
  <c r="F192" i="65"/>
  <c r="L107" i="42"/>
  <c r="L35" i="69"/>
  <c r="L107" i="39"/>
  <c r="M65" i="69"/>
  <c r="M23" i="69"/>
  <c r="D143" i="48"/>
  <c r="G30" i="72"/>
  <c r="L444" i="64"/>
  <c r="L423" i="64"/>
  <c r="L3" i="59"/>
  <c r="D24" i="60"/>
  <c r="H43" i="59"/>
  <c r="P365" i="67"/>
  <c r="P81" i="58"/>
  <c r="J366" i="71"/>
  <c r="N348" i="72"/>
  <c r="G62" i="48"/>
  <c r="H175" i="65"/>
  <c r="H137" i="65"/>
  <c r="N3" i="50"/>
  <c r="N73" i="64"/>
  <c r="N25" i="64"/>
  <c r="L21" i="65"/>
  <c r="K209" i="65"/>
  <c r="K191" i="65"/>
  <c r="K190" i="65"/>
  <c r="K171" i="65"/>
  <c r="K172" i="65"/>
  <c r="O24" i="49"/>
  <c r="D65" i="65"/>
  <c r="D23" i="65"/>
  <c r="G43" i="50"/>
  <c r="K43" i="49"/>
  <c r="L65" i="67"/>
  <c r="L23" i="67"/>
  <c r="E189" i="69"/>
  <c r="E105" i="48"/>
  <c r="Q192" i="69"/>
  <c r="J27" i="69"/>
  <c r="I124" i="48"/>
  <c r="M192" i="70"/>
  <c r="G28" i="70"/>
  <c r="I31" i="70"/>
  <c r="E143" i="48"/>
  <c r="E3" i="60"/>
  <c r="Q3" i="59"/>
  <c r="E381" i="65"/>
  <c r="E362" i="65"/>
  <c r="Q24" i="59"/>
  <c r="E400" i="66"/>
  <c r="M381" i="66"/>
  <c r="Q43" i="60"/>
  <c r="O43" i="58"/>
  <c r="I62" i="59"/>
  <c r="Q62" i="59"/>
  <c r="I450" i="68"/>
  <c r="I453" i="68"/>
  <c r="M81" i="59"/>
  <c r="Q477" i="68"/>
  <c r="G384" i="69"/>
  <c r="G365" i="69"/>
  <c r="G366" i="71"/>
  <c r="O143" i="59"/>
  <c r="K348" i="72"/>
  <c r="P3" i="48"/>
  <c r="J24" i="49"/>
  <c r="F366" i="71"/>
  <c r="J348" i="72"/>
  <c r="C3" i="50"/>
  <c r="P23" i="64"/>
  <c r="I21" i="65"/>
  <c r="F28" i="66"/>
  <c r="D192" i="67"/>
  <c r="D256" i="68"/>
  <c r="H81" i="50"/>
  <c r="L81" i="50"/>
  <c r="J32" i="68"/>
  <c r="F105" i="48"/>
  <c r="G21" i="70"/>
  <c r="J189" i="70"/>
  <c r="N124" i="49"/>
  <c r="F143" i="48"/>
  <c r="J168" i="71"/>
  <c r="K21" i="72"/>
  <c r="N168" i="72"/>
  <c r="C62" i="58"/>
  <c r="C350" i="71"/>
  <c r="J24" i="59"/>
  <c r="F384" i="66"/>
  <c r="F365" i="66"/>
  <c r="F43" i="60"/>
  <c r="N362" i="66"/>
  <c r="N381" i="66"/>
  <c r="N62" i="60"/>
  <c r="J498" i="68"/>
  <c r="J474" i="68"/>
  <c r="P105" i="58"/>
  <c r="D124" i="58"/>
  <c r="L384" i="70"/>
  <c r="H368" i="71"/>
  <c r="L143" i="58"/>
  <c r="H368" i="72"/>
  <c r="L161" i="59"/>
  <c r="E173" i="66"/>
  <c r="C25" i="72"/>
  <c r="M211" i="64"/>
  <c r="M3" i="49"/>
  <c r="J43" i="50"/>
  <c r="F31" i="66"/>
  <c r="P105" i="49"/>
  <c r="K68" i="69"/>
  <c r="K26" i="69"/>
  <c r="C105" i="59"/>
  <c r="H384" i="65"/>
  <c r="P362" i="66"/>
  <c r="P381" i="66"/>
  <c r="F124" i="59"/>
  <c r="Q105" i="64"/>
  <c r="Q147" i="64" s="1"/>
  <c r="B189" i="66"/>
  <c r="H211" i="64"/>
  <c r="L25" i="65"/>
  <c r="E43" i="50"/>
  <c r="M62" i="50"/>
  <c r="K23" i="67"/>
  <c r="Q27" i="67"/>
  <c r="Q81" i="50"/>
  <c r="C173" i="69"/>
  <c r="K173" i="69"/>
  <c r="K105" i="49"/>
  <c r="G189" i="70"/>
  <c r="K124" i="49"/>
  <c r="C166" i="71"/>
  <c r="C143" i="49"/>
  <c r="K186" i="71"/>
  <c r="C186" i="72"/>
  <c r="C161" i="48"/>
  <c r="O166" i="72"/>
  <c r="C498" i="68"/>
  <c r="O3" i="60"/>
  <c r="K400" i="66"/>
  <c r="K43" i="58"/>
  <c r="G381" i="67"/>
  <c r="G400" i="67"/>
  <c r="O381" i="67"/>
  <c r="O62" i="58"/>
  <c r="G477" i="68"/>
  <c r="O498" i="68"/>
  <c r="O474" i="68"/>
  <c r="O81" i="60"/>
  <c r="I384" i="69"/>
  <c r="I362" i="69"/>
  <c r="Q105" i="59"/>
  <c r="M381" i="70"/>
  <c r="E143" i="58"/>
  <c r="Q366" i="71"/>
  <c r="M368" i="72"/>
  <c r="Q161" i="59"/>
  <c r="J213" i="68"/>
  <c r="J165" i="68"/>
  <c r="Q5" i="42"/>
  <c r="Q39" i="64"/>
  <c r="K65" i="65"/>
  <c r="K23" i="65"/>
  <c r="E65" i="70"/>
  <c r="E23" i="70"/>
  <c r="E21" i="72"/>
  <c r="N362" i="69"/>
  <c r="J73" i="64"/>
  <c r="J25" i="64"/>
  <c r="O45" i="42"/>
  <c r="O35" i="66"/>
  <c r="P65" i="67"/>
  <c r="P23" i="67"/>
  <c r="K31" i="67"/>
  <c r="I192" i="70"/>
  <c r="Q124" i="48"/>
  <c r="M166" i="72"/>
  <c r="M3" i="59"/>
  <c r="E24" i="59"/>
  <c r="E43" i="58"/>
  <c r="Q62" i="58"/>
  <c r="G105" i="58"/>
  <c r="G143" i="59"/>
  <c r="E201" i="71"/>
  <c r="Q211" i="64"/>
  <c r="J24" i="50"/>
  <c r="L192" i="70"/>
  <c r="L62" i="60"/>
  <c r="Q27" i="66"/>
  <c r="D62" i="49"/>
  <c r="P192" i="67"/>
  <c r="J105" i="49"/>
  <c r="H28" i="72"/>
  <c r="N62" i="58"/>
  <c r="D381" i="70"/>
  <c r="D143" i="58"/>
  <c r="J131" i="69"/>
  <c r="G27" i="65"/>
  <c r="C105" i="58"/>
  <c r="H24" i="58"/>
  <c r="C27" i="65"/>
  <c r="D3" i="50"/>
  <c r="N27" i="64"/>
  <c r="E191" i="67"/>
  <c r="E190" i="67"/>
  <c r="E209" i="67"/>
  <c r="E172" i="67"/>
  <c r="E171" i="67"/>
  <c r="M105" i="59"/>
  <c r="I348" i="71"/>
  <c r="E348" i="72"/>
  <c r="N43" i="48"/>
  <c r="I73" i="64"/>
  <c r="I25" i="64"/>
  <c r="I77" i="68"/>
  <c r="I26" i="68"/>
  <c r="I68" i="69"/>
  <c r="I26" i="69"/>
  <c r="G65" i="72"/>
  <c r="G23" i="72"/>
  <c r="E232" i="64"/>
  <c r="I211" i="64"/>
  <c r="F43" i="50"/>
  <c r="G27" i="67"/>
  <c r="N31" i="67"/>
  <c r="D192" i="70"/>
  <c r="D124" i="49"/>
  <c r="Q21" i="71"/>
  <c r="J25" i="72"/>
  <c r="D3" i="60"/>
  <c r="P400" i="65"/>
  <c r="P381" i="65"/>
  <c r="D384" i="66"/>
  <c r="D362" i="66"/>
  <c r="D477" i="68"/>
  <c r="D453" i="68"/>
  <c r="D111" i="68"/>
  <c r="D207" i="68" s="1"/>
  <c r="M105" i="64"/>
  <c r="M147" i="64" s="1"/>
  <c r="B232" i="64"/>
  <c r="N191" i="64"/>
  <c r="O23" i="64"/>
  <c r="N213" i="64"/>
  <c r="N212" i="64"/>
  <c r="N233" i="64"/>
  <c r="N192" i="64"/>
  <c r="G26" i="42"/>
  <c r="G35" i="65"/>
  <c r="G26" i="39"/>
  <c r="K192" i="65"/>
  <c r="M30" i="66"/>
  <c r="G209" i="67"/>
  <c r="G191" i="67"/>
  <c r="G190" i="67"/>
  <c r="G171" i="67"/>
  <c r="G172" i="67"/>
  <c r="F25" i="67"/>
  <c r="G233" i="68"/>
  <c r="G234" i="68"/>
  <c r="G257" i="68"/>
  <c r="G210" i="68"/>
  <c r="G209" i="68"/>
  <c r="L28" i="68"/>
  <c r="O30" i="68"/>
  <c r="J33" i="68"/>
  <c r="E173" i="69"/>
  <c r="M189" i="69"/>
  <c r="Q105" i="48"/>
  <c r="E189" i="70"/>
  <c r="Q173" i="70"/>
  <c r="M143" i="49"/>
  <c r="I168" i="72"/>
  <c r="G28" i="72"/>
  <c r="D30" i="72"/>
  <c r="H30" i="72"/>
  <c r="E402" i="64"/>
  <c r="M423" i="64"/>
  <c r="M444" i="64"/>
  <c r="E43" i="60"/>
  <c r="M43" i="59"/>
  <c r="G43" i="58"/>
  <c r="I381" i="67"/>
  <c r="Q384" i="67"/>
  <c r="E81" i="58"/>
  <c r="I81" i="58"/>
  <c r="Q81" i="59"/>
  <c r="O81" i="58"/>
  <c r="G105" i="59"/>
  <c r="G365" i="70"/>
  <c r="K143" i="58"/>
  <c r="G368" i="72"/>
  <c r="J131" i="70"/>
  <c r="Q81" i="48"/>
  <c r="J173" i="67"/>
  <c r="K81" i="48"/>
  <c r="B173" i="66"/>
  <c r="M24" i="48"/>
  <c r="C28" i="67"/>
  <c r="Q29" i="64"/>
  <c r="Q30" i="65"/>
  <c r="N189" i="67"/>
  <c r="F256" i="68"/>
  <c r="L37" i="68"/>
  <c r="M21" i="70"/>
  <c r="L190" i="70"/>
  <c r="L191" i="70"/>
  <c r="L171" i="70"/>
  <c r="L172" i="70"/>
  <c r="I65" i="70"/>
  <c r="I23" i="70"/>
  <c r="P186" i="72"/>
  <c r="C400" i="65"/>
  <c r="L62" i="58"/>
  <c r="L498" i="68"/>
  <c r="F81" i="58"/>
  <c r="J384" i="69"/>
  <c r="J365" i="70"/>
  <c r="F173" i="67"/>
  <c r="F169" i="67" s="1"/>
  <c r="H173" i="65"/>
  <c r="B170" i="70"/>
  <c r="C21" i="71"/>
  <c r="B166" i="72"/>
  <c r="K3" i="50"/>
  <c r="J28" i="64"/>
  <c r="D35" i="64"/>
  <c r="D208" i="65"/>
  <c r="F28" i="65"/>
  <c r="D31" i="65"/>
  <c r="D189" i="66"/>
  <c r="L189" i="66"/>
  <c r="P31" i="66"/>
  <c r="L62" i="49"/>
  <c r="P81" i="49"/>
  <c r="G29" i="68"/>
  <c r="N37" i="68"/>
  <c r="F170" i="69"/>
  <c r="N105" i="49"/>
  <c r="L28" i="69"/>
  <c r="F173" i="70"/>
  <c r="F27" i="70"/>
  <c r="N166" i="71"/>
  <c r="E25" i="71"/>
  <c r="J27" i="71"/>
  <c r="H28" i="71"/>
  <c r="D30" i="71"/>
  <c r="I30" i="71"/>
  <c r="F184" i="72"/>
  <c r="F161" i="48"/>
  <c r="J426" i="64"/>
  <c r="J402" i="64"/>
  <c r="N3" i="59"/>
  <c r="F362" i="65"/>
  <c r="N365" i="65"/>
  <c r="F381" i="67"/>
  <c r="N362" i="67"/>
  <c r="D105" i="59"/>
  <c r="H381" i="69"/>
  <c r="H105" i="59"/>
  <c r="D348" i="71"/>
  <c r="H143" i="58"/>
  <c r="D350" i="72"/>
  <c r="N161" i="59"/>
  <c r="K201" i="71"/>
  <c r="K93" i="67"/>
  <c r="K131" i="67" s="1"/>
  <c r="E111" i="68"/>
  <c r="J43" i="48"/>
  <c r="I30" i="66"/>
  <c r="J81" i="49"/>
  <c r="D31" i="70"/>
  <c r="K25" i="71"/>
  <c r="L161" i="49"/>
  <c r="O25" i="72"/>
  <c r="C362" i="69"/>
  <c r="C365" i="69"/>
  <c r="P3" i="58"/>
  <c r="N170" i="66"/>
  <c r="L111" i="68"/>
  <c r="B208" i="65"/>
  <c r="D3" i="49"/>
  <c r="F31" i="64"/>
  <c r="J31" i="64"/>
  <c r="M189" i="65"/>
  <c r="N27" i="65"/>
  <c r="I31" i="65"/>
  <c r="M189" i="66"/>
  <c r="I26" i="66"/>
  <c r="I64" i="42"/>
  <c r="I35" i="67"/>
  <c r="I63" i="67" s="1"/>
  <c r="N65" i="67"/>
  <c r="N23" i="67"/>
  <c r="N27" i="67"/>
  <c r="I234" i="68"/>
  <c r="I257" i="68"/>
  <c r="I233" i="68"/>
  <c r="I209" i="68"/>
  <c r="I210" i="68"/>
  <c r="M30" i="68"/>
  <c r="K170" i="70"/>
  <c r="K143" i="49"/>
  <c r="H27" i="71"/>
  <c r="O186" i="72"/>
  <c r="C3" i="58"/>
  <c r="G444" i="64"/>
  <c r="O423" i="64"/>
  <c r="O402" i="64"/>
  <c r="K384" i="65"/>
  <c r="K381" i="65"/>
  <c r="O62" i="60"/>
  <c r="M384" i="69"/>
  <c r="Q362" i="70"/>
  <c r="M348" i="71"/>
  <c r="Q143" i="58"/>
  <c r="I368" i="72"/>
  <c r="M161" i="58"/>
  <c r="M165" i="68"/>
  <c r="C399" i="69"/>
  <c r="L173" i="66"/>
  <c r="L169" i="66" s="1"/>
  <c r="P137" i="67"/>
  <c r="L93" i="65"/>
  <c r="L131" i="65" s="1"/>
  <c r="P399" i="70"/>
  <c r="P26" i="42"/>
  <c r="P35" i="65"/>
  <c r="P63" i="65" s="1"/>
  <c r="I145" i="42"/>
  <c r="I35" i="71"/>
  <c r="D67" i="69"/>
  <c r="D25" i="69"/>
  <c r="C65" i="71"/>
  <c r="C23" i="71"/>
  <c r="E33" i="68"/>
  <c r="P168" i="71"/>
  <c r="F28" i="71"/>
  <c r="D444" i="64"/>
  <c r="D402" i="64"/>
  <c r="J143" i="58"/>
  <c r="F34" i="64"/>
  <c r="O191" i="65"/>
  <c r="O209" i="65"/>
  <c r="O190" i="65"/>
  <c r="O171" i="65"/>
  <c r="O172" i="65"/>
  <c r="D21" i="66"/>
  <c r="J25" i="66"/>
  <c r="D27" i="66"/>
  <c r="Q186" i="72"/>
  <c r="C43" i="60"/>
  <c r="M3" i="60"/>
  <c r="Q400" i="65"/>
  <c r="Q362" i="66"/>
  <c r="E498" i="68"/>
  <c r="E450" i="68"/>
  <c r="O384" i="69"/>
  <c r="O131" i="69"/>
  <c r="C30" i="69"/>
  <c r="C30" i="71"/>
  <c r="M31" i="64"/>
  <c r="O34" i="64"/>
  <c r="P43" i="50"/>
  <c r="H232" i="68"/>
  <c r="P232" i="68"/>
  <c r="M31" i="68"/>
  <c r="J170" i="69"/>
  <c r="H25" i="70"/>
  <c r="C381" i="67"/>
  <c r="C365" i="67"/>
  <c r="J3" i="59"/>
  <c r="J384" i="66"/>
  <c r="N498" i="68"/>
  <c r="P366" i="72"/>
  <c r="J30" i="64"/>
  <c r="G30" i="69"/>
  <c r="B81" i="49"/>
  <c r="P34" i="64"/>
  <c r="G28" i="66"/>
  <c r="Q62" i="49"/>
  <c r="C161" i="49"/>
  <c r="K168" i="72"/>
  <c r="C444" i="64"/>
  <c r="C426" i="64"/>
  <c r="C81" i="59"/>
  <c r="O400" i="66"/>
  <c r="Q143" i="59"/>
  <c r="H175" i="67"/>
  <c r="H137" i="67"/>
  <c r="M232" i="64"/>
  <c r="J81" i="50"/>
  <c r="H365" i="65"/>
  <c r="P365" i="66"/>
  <c r="H62" i="60"/>
  <c r="I192" i="66"/>
  <c r="I62" i="50"/>
  <c r="Q28" i="72"/>
  <c r="C453" i="68"/>
  <c r="K384" i="66"/>
  <c r="G362" i="67"/>
  <c r="G498" i="68"/>
  <c r="C45" i="42"/>
  <c r="C35" i="66"/>
  <c r="C45" i="39"/>
  <c r="H31" i="68"/>
  <c r="H82" i="68"/>
  <c r="O65" i="71"/>
  <c r="O23" i="71"/>
  <c r="H65" i="71"/>
  <c r="H23" i="71"/>
  <c r="P173" i="70"/>
  <c r="D166" i="72"/>
  <c r="N81" i="58"/>
  <c r="P21" i="66"/>
  <c r="O190" i="66"/>
  <c r="O191" i="66"/>
  <c r="O209" i="66"/>
  <c r="O171" i="66"/>
  <c r="O172" i="66"/>
  <c r="C124" i="59"/>
  <c r="N62" i="50"/>
  <c r="E235" i="68"/>
  <c r="C143" i="48"/>
  <c r="M143" i="58"/>
  <c r="N232" i="68"/>
  <c r="P124" i="49"/>
  <c r="D381" i="66"/>
  <c r="D62" i="60"/>
  <c r="D498" i="68"/>
  <c r="H21" i="65"/>
  <c r="G191" i="65"/>
  <c r="G209" i="65"/>
  <c r="G190" i="65"/>
  <c r="G172" i="65"/>
  <c r="G171" i="65"/>
  <c r="I168" i="71"/>
  <c r="E405" i="64"/>
  <c r="E62" i="60"/>
  <c r="Q365" i="67"/>
  <c r="Q3" i="49"/>
  <c r="H173" i="69"/>
  <c r="C381" i="65"/>
  <c r="L477" i="68"/>
  <c r="F143" i="59"/>
  <c r="C33" i="68"/>
  <c r="P189" i="67"/>
  <c r="J173" i="70"/>
  <c r="C143" i="58"/>
  <c r="J3" i="60"/>
  <c r="F400" i="65"/>
  <c r="N381" i="65"/>
  <c r="J62" i="58"/>
  <c r="H365" i="69"/>
  <c r="P105" i="59"/>
  <c r="P381" i="70"/>
  <c r="D350" i="71"/>
  <c r="L161" i="58"/>
  <c r="J192" i="67"/>
  <c r="O161" i="48"/>
  <c r="G426" i="64"/>
  <c r="K365" i="65"/>
  <c r="K43" i="59"/>
  <c r="E124" i="59"/>
  <c r="G213" i="68"/>
  <c r="G165" i="68"/>
  <c r="C65" i="65"/>
  <c r="C23" i="65"/>
  <c r="N68" i="69"/>
  <c r="N26" i="69"/>
  <c r="C65" i="72"/>
  <c r="C23" i="72"/>
  <c r="H43" i="48"/>
  <c r="M143" i="48"/>
  <c r="C384" i="66"/>
  <c r="Q384" i="65"/>
  <c r="Q384" i="66"/>
  <c r="O362" i="69"/>
  <c r="P256" i="68"/>
  <c r="J189" i="69"/>
  <c r="N168" i="71"/>
  <c r="J400" i="66"/>
  <c r="P348" i="72"/>
  <c r="L161" i="48"/>
  <c r="P423" i="64"/>
  <c r="H3" i="50"/>
  <c r="Q26" i="66"/>
  <c r="C213" i="68"/>
  <c r="C165" i="68"/>
  <c r="D68" i="69"/>
  <c r="D26" i="69"/>
  <c r="D65" i="72"/>
  <c r="D23" i="72"/>
  <c r="D169" i="67"/>
  <c r="M25" i="66"/>
  <c r="D184" i="71"/>
  <c r="H166" i="72"/>
  <c r="P474" i="68"/>
  <c r="N124" i="59"/>
  <c r="F3" i="50"/>
  <c r="C192" i="65"/>
  <c r="C62" i="50"/>
  <c r="O83" i="42"/>
  <c r="O41" i="68"/>
  <c r="O83" i="39"/>
  <c r="I105" i="48"/>
  <c r="D166" i="71"/>
  <c r="D384" i="65"/>
  <c r="H381" i="66"/>
  <c r="P62" i="60"/>
  <c r="P477" i="68"/>
  <c r="E3" i="48"/>
  <c r="O192" i="65"/>
  <c r="G81" i="49"/>
  <c r="O81" i="50"/>
  <c r="E37" i="68"/>
  <c r="E186" i="72"/>
  <c r="Q444" i="64"/>
  <c r="E362" i="67"/>
  <c r="M62" i="59"/>
  <c r="K124" i="58"/>
  <c r="D26" i="70"/>
  <c r="H444" i="64"/>
  <c r="L362" i="67"/>
  <c r="J3" i="48"/>
  <c r="P43" i="49"/>
  <c r="D208" i="67"/>
  <c r="H235" i="68"/>
  <c r="L30" i="68"/>
  <c r="J173" i="69"/>
  <c r="N173" i="69"/>
  <c r="F124" i="49"/>
  <c r="N166" i="72"/>
  <c r="C62" i="59"/>
  <c r="F423" i="64"/>
  <c r="N444" i="64"/>
  <c r="J381" i="65"/>
  <c r="J24" i="58"/>
  <c r="J43" i="59"/>
  <c r="F62" i="58"/>
  <c r="J384" i="67"/>
  <c r="P384" i="69"/>
  <c r="D124" i="59"/>
  <c r="L350" i="71"/>
  <c r="L366" i="72"/>
  <c r="P62" i="48"/>
  <c r="C62" i="48"/>
  <c r="Q201" i="71"/>
  <c r="B131" i="67"/>
  <c r="D107" i="42"/>
  <c r="D35" i="69"/>
  <c r="D107" i="39"/>
  <c r="L184" i="71"/>
  <c r="P3" i="59"/>
  <c r="H365" i="67"/>
  <c r="H453" i="68"/>
  <c r="F365" i="70"/>
  <c r="N366" i="71"/>
  <c r="F348" i="72"/>
  <c r="P25" i="65"/>
  <c r="E208" i="66"/>
  <c r="I208" i="66"/>
  <c r="Q232" i="68"/>
  <c r="C189" i="69"/>
  <c r="C189" i="70"/>
  <c r="F25" i="70"/>
  <c r="G31" i="70"/>
  <c r="K143" i="48"/>
  <c r="O143" i="49"/>
  <c r="C166" i="72"/>
  <c r="G186" i="72"/>
  <c r="G161" i="49"/>
  <c r="C161" i="59"/>
  <c r="K444" i="64"/>
  <c r="K423" i="64"/>
  <c r="K3" i="59"/>
  <c r="O384" i="65"/>
  <c r="O365" i="65"/>
  <c r="O43" i="60"/>
  <c r="K81" i="59"/>
  <c r="E381" i="69"/>
  <c r="M105" i="58"/>
  <c r="I362" i="70"/>
  <c r="I365" i="70"/>
  <c r="Q124" i="58"/>
  <c r="E350" i="71"/>
  <c r="M143" i="59"/>
  <c r="E161" i="58"/>
  <c r="Q368" i="72"/>
  <c r="M231" i="68"/>
  <c r="C81" i="48"/>
  <c r="I207" i="70"/>
  <c r="P323" i="66"/>
  <c r="H45" i="42"/>
  <c r="H35" i="66"/>
  <c r="H63" i="66" s="1"/>
  <c r="H45" i="39"/>
  <c r="C67" i="69"/>
  <c r="C25" i="69"/>
  <c r="C68" i="69"/>
  <c r="C26" i="69"/>
  <c r="P145" i="42"/>
  <c r="P35" i="71"/>
  <c r="J107" i="42"/>
  <c r="J35" i="69"/>
  <c r="J107" i="39"/>
  <c r="N65" i="71"/>
  <c r="N23" i="71"/>
  <c r="M163" i="42"/>
  <c r="M35" i="72"/>
  <c r="M163" i="39"/>
  <c r="L36" i="68"/>
  <c r="L87" i="68"/>
  <c r="I67" i="69"/>
  <c r="I25" i="69"/>
  <c r="F26" i="66"/>
  <c r="Q65" i="72"/>
  <c r="Q23" i="72"/>
  <c r="D24" i="59"/>
  <c r="F43" i="59"/>
  <c r="D400" i="67"/>
  <c r="D362" i="67"/>
  <c r="G35" i="64"/>
  <c r="O24" i="50"/>
  <c r="C43" i="50"/>
  <c r="O43" i="49"/>
  <c r="C189" i="67"/>
  <c r="O81" i="49"/>
  <c r="I192" i="69"/>
  <c r="M192" i="69"/>
  <c r="M161" i="49"/>
  <c r="E3" i="58"/>
  <c r="I365" i="65"/>
  <c r="I384" i="65"/>
  <c r="I400" i="66"/>
  <c r="Q81" i="58"/>
  <c r="K105" i="59"/>
  <c r="K362" i="70"/>
  <c r="K365" i="70"/>
  <c r="O350" i="71"/>
  <c r="K161" i="58"/>
  <c r="L381" i="66"/>
  <c r="L81" i="60"/>
  <c r="B173" i="70"/>
  <c r="G232" i="64"/>
  <c r="E27" i="64"/>
  <c r="L24" i="49"/>
  <c r="L31" i="67"/>
  <c r="P81" i="50"/>
  <c r="F186" i="72"/>
  <c r="F498" i="68"/>
  <c r="F474" i="68"/>
  <c r="H105" i="58"/>
  <c r="P348" i="71"/>
  <c r="F161" i="59"/>
  <c r="P3" i="60"/>
  <c r="J65" i="66"/>
  <c r="J23" i="66"/>
  <c r="M62" i="49"/>
  <c r="P30" i="67"/>
  <c r="G105" i="49"/>
  <c r="K173" i="70"/>
  <c r="G184" i="72"/>
  <c r="F25" i="72"/>
  <c r="G31" i="72"/>
  <c r="C368" i="72"/>
  <c r="G381" i="66"/>
  <c r="K474" i="68"/>
  <c r="K498" i="68"/>
  <c r="K81" i="58"/>
  <c r="Q365" i="69"/>
  <c r="Q362" i="69"/>
  <c r="M124" i="59"/>
  <c r="K189" i="64"/>
  <c r="C73" i="64"/>
  <c r="C25" i="64"/>
  <c r="D36" i="68"/>
  <c r="D87" i="68"/>
  <c r="O65" i="70"/>
  <c r="O23" i="70"/>
  <c r="G65" i="71"/>
  <c r="G23" i="71"/>
  <c r="P65" i="71"/>
  <c r="P23" i="71"/>
  <c r="Q30" i="67"/>
  <c r="N81" i="49"/>
  <c r="E21" i="70"/>
  <c r="D171" i="70"/>
  <c r="D191" i="70"/>
  <c r="D190" i="70"/>
  <c r="D172" i="70"/>
  <c r="Q65" i="70"/>
  <c r="Q23" i="70"/>
  <c r="D168" i="71"/>
  <c r="D27" i="71"/>
  <c r="L402" i="64"/>
  <c r="D62" i="59"/>
  <c r="P384" i="67"/>
  <c r="P62" i="58"/>
  <c r="N124" i="58"/>
  <c r="J350" i="71"/>
  <c r="N350" i="72"/>
  <c r="D208" i="68"/>
  <c r="L175" i="67"/>
  <c r="L137" i="67"/>
  <c r="B3" i="50"/>
  <c r="F192" i="64"/>
  <c r="G23" i="64"/>
  <c r="F213" i="64"/>
  <c r="F212" i="64"/>
  <c r="F233" i="64"/>
  <c r="F191" i="64"/>
  <c r="J3" i="49"/>
  <c r="C24" i="50"/>
  <c r="K26" i="42"/>
  <c r="K35" i="65"/>
  <c r="K26" i="39"/>
  <c r="K62" i="49"/>
  <c r="O235" i="68"/>
  <c r="N29" i="68"/>
  <c r="D31" i="68"/>
  <c r="M37" i="68"/>
  <c r="E170" i="69"/>
  <c r="E124" i="49"/>
  <c r="I166" i="71"/>
  <c r="Q143" i="48"/>
  <c r="N27" i="71"/>
  <c r="O28" i="71"/>
  <c r="E161" i="48"/>
  <c r="C362" i="70"/>
  <c r="C365" i="70"/>
  <c r="M384" i="65"/>
  <c r="M381" i="65"/>
  <c r="E362" i="66"/>
  <c r="E384" i="66"/>
  <c r="I43" i="59"/>
  <c r="M362" i="66"/>
  <c r="M384" i="66"/>
  <c r="E81" i="59"/>
  <c r="I477" i="68"/>
  <c r="Q498" i="68"/>
  <c r="G381" i="69"/>
  <c r="O105" i="59"/>
  <c r="G350" i="71"/>
  <c r="K368" i="72"/>
  <c r="E29" i="64"/>
  <c r="N62" i="49"/>
  <c r="H105" i="48"/>
  <c r="F81" i="59"/>
  <c r="F368" i="71"/>
  <c r="J366" i="72"/>
  <c r="C29" i="68"/>
  <c r="B170" i="69"/>
  <c r="B124" i="49"/>
  <c r="L23" i="64"/>
  <c r="O211" i="64"/>
  <c r="G30" i="65"/>
  <c r="D43" i="48"/>
  <c r="P208" i="66"/>
  <c r="P26" i="66"/>
  <c r="Q31" i="68"/>
  <c r="F31" i="69"/>
  <c r="F170" i="70"/>
  <c r="F21" i="70"/>
  <c r="J170" i="70"/>
  <c r="K27" i="70"/>
  <c r="I30" i="70"/>
  <c r="F166" i="71"/>
  <c r="J143" i="49"/>
  <c r="J31" i="71"/>
  <c r="I25" i="72"/>
  <c r="C366" i="71"/>
  <c r="F3" i="59"/>
  <c r="N3" i="58"/>
  <c r="F24" i="58"/>
  <c r="N24" i="60"/>
  <c r="F400" i="66"/>
  <c r="F381" i="66"/>
  <c r="N384" i="66"/>
  <c r="J62" i="59"/>
  <c r="J477" i="68"/>
  <c r="J450" i="68"/>
  <c r="D362" i="69"/>
  <c r="L381" i="70"/>
  <c r="H348" i="71"/>
  <c r="H366" i="72"/>
  <c r="N161" i="58"/>
  <c r="I131" i="65"/>
  <c r="P208" i="68"/>
  <c r="H62" i="48"/>
  <c r="C43" i="48"/>
  <c r="D173" i="65"/>
  <c r="D231" i="68"/>
  <c r="D159" i="68"/>
  <c r="C25" i="71"/>
  <c r="J189" i="67"/>
  <c r="D192" i="69"/>
  <c r="Q21" i="69"/>
  <c r="P190" i="69"/>
  <c r="P172" i="69"/>
  <c r="P191" i="69"/>
  <c r="P171" i="69"/>
  <c r="P31" i="70"/>
  <c r="D31" i="71"/>
  <c r="O30" i="72"/>
  <c r="H362" i="65"/>
  <c r="P400" i="66"/>
  <c r="N43" i="58"/>
  <c r="H81" i="59"/>
  <c r="F105" i="58"/>
  <c r="B208" i="66"/>
  <c r="H232" i="64"/>
  <c r="P3" i="49"/>
  <c r="H25" i="65"/>
  <c r="Q43" i="50"/>
  <c r="N65" i="66"/>
  <c r="N23" i="66"/>
  <c r="E62" i="48"/>
  <c r="F31" i="68"/>
  <c r="G173" i="69"/>
  <c r="O170" i="69"/>
  <c r="Q28" i="69"/>
  <c r="C192" i="70"/>
  <c r="G124" i="48"/>
  <c r="O124" i="49"/>
  <c r="C184" i="71"/>
  <c r="G186" i="71"/>
  <c r="K168" i="71"/>
  <c r="H27" i="72"/>
  <c r="O31" i="72"/>
  <c r="C477" i="68"/>
  <c r="C161" i="58"/>
  <c r="O24" i="59"/>
  <c r="K362" i="66"/>
  <c r="G365" i="67"/>
  <c r="O384" i="67"/>
  <c r="O400" i="67"/>
  <c r="G453" i="68"/>
  <c r="O453" i="68"/>
  <c r="I365" i="69"/>
  <c r="I124" i="59"/>
  <c r="M124" i="58"/>
  <c r="Q368" i="71"/>
  <c r="M348" i="72"/>
  <c r="G201" i="72"/>
  <c r="N105" i="64"/>
  <c r="N147" i="64" s="1"/>
  <c r="N195" i="64"/>
  <c r="K213" i="68"/>
  <c r="K165" i="68"/>
  <c r="Q73" i="64"/>
  <c r="Q25" i="64"/>
  <c r="Q77" i="68"/>
  <c r="Q26" i="68"/>
  <c r="Q68" i="69"/>
  <c r="Q26" i="69"/>
  <c r="G65" i="70"/>
  <c r="G23" i="70"/>
  <c r="J68" i="69"/>
  <c r="J26" i="69"/>
  <c r="P65" i="70"/>
  <c r="P23" i="70"/>
  <c r="L32" i="68"/>
  <c r="F67" i="69"/>
  <c r="F25" i="69"/>
  <c r="D81" i="59"/>
  <c r="N384" i="69"/>
  <c r="G24" i="48"/>
  <c r="J213" i="64"/>
  <c r="J233" i="64"/>
  <c r="J212" i="64"/>
  <c r="J192" i="64"/>
  <c r="J191" i="64"/>
  <c r="G192" i="65"/>
  <c r="G192" i="66"/>
  <c r="E23" i="66"/>
  <c r="K28" i="69"/>
  <c r="I173" i="70"/>
  <c r="M184" i="72"/>
  <c r="M81" i="60"/>
  <c r="B168" i="72"/>
  <c r="G3" i="49"/>
  <c r="H81" i="49"/>
  <c r="D384" i="70"/>
  <c r="H124" i="59"/>
  <c r="L28" i="64"/>
  <c r="M25" i="65"/>
  <c r="D31" i="69"/>
  <c r="L166" i="72"/>
  <c r="H81" i="60"/>
  <c r="M43" i="50"/>
  <c r="E64" i="42"/>
  <c r="E35" i="67"/>
  <c r="E63" i="67" s="1"/>
  <c r="E64" i="39"/>
  <c r="I235" i="68"/>
  <c r="C105" i="49"/>
  <c r="J30" i="69"/>
  <c r="G3" i="60"/>
  <c r="I368" i="71"/>
  <c r="E366" i="72"/>
  <c r="D81" i="48"/>
  <c r="E3" i="50"/>
  <c r="M30" i="67"/>
  <c r="N256" i="68"/>
  <c r="D173" i="70"/>
  <c r="Q21" i="70"/>
  <c r="P171" i="70"/>
  <c r="P190" i="70"/>
  <c r="P191" i="70"/>
  <c r="P172" i="70"/>
  <c r="H26" i="71"/>
  <c r="H161" i="48"/>
  <c r="I27" i="72"/>
  <c r="P384" i="65"/>
  <c r="D365" i="66"/>
  <c r="D400" i="66"/>
  <c r="P62" i="59"/>
  <c r="D450" i="68"/>
  <c r="C30" i="66"/>
  <c r="C31" i="72"/>
  <c r="N5" i="42"/>
  <c r="N39" i="64"/>
  <c r="N5" i="39"/>
  <c r="K24" i="50"/>
  <c r="E23" i="65"/>
  <c r="F25" i="65"/>
  <c r="G26" i="65"/>
  <c r="F30" i="65"/>
  <c r="O43" i="50"/>
  <c r="L65" i="66"/>
  <c r="L23" i="66"/>
  <c r="Q28" i="66"/>
  <c r="G64" i="42"/>
  <c r="G35" i="67"/>
  <c r="G64" i="39"/>
  <c r="Q25" i="67"/>
  <c r="O31" i="67"/>
  <c r="G83" i="42"/>
  <c r="G41" i="68"/>
  <c r="G83" i="39"/>
  <c r="K81" i="49"/>
  <c r="N30" i="68"/>
  <c r="F33" i="68"/>
  <c r="E192" i="69"/>
  <c r="I189" i="69"/>
  <c r="M170" i="69"/>
  <c r="Q105" i="49"/>
  <c r="P30" i="69"/>
  <c r="E31" i="69"/>
  <c r="E170" i="70"/>
  <c r="E124" i="48"/>
  <c r="I170" i="70"/>
  <c r="Q192" i="70"/>
  <c r="E184" i="71"/>
  <c r="M186" i="71"/>
  <c r="Q166" i="72"/>
  <c r="F28" i="72"/>
  <c r="E426" i="64"/>
  <c r="E444" i="64"/>
  <c r="M426" i="64"/>
  <c r="M405" i="64"/>
  <c r="E24" i="58"/>
  <c r="I384" i="67"/>
  <c r="I365" i="67"/>
  <c r="M62" i="60"/>
  <c r="Q381" i="67"/>
  <c r="Q362" i="67"/>
  <c r="K384" i="69"/>
  <c r="G362" i="70"/>
  <c r="O124" i="59"/>
  <c r="G350" i="72"/>
  <c r="J173" i="66"/>
  <c r="N208" i="67"/>
  <c r="H192" i="69"/>
  <c r="O30" i="69"/>
  <c r="L126" i="42"/>
  <c r="L35" i="70"/>
  <c r="L63" i="70" s="1"/>
  <c r="L126" i="39"/>
  <c r="H143" i="48"/>
  <c r="D26" i="71"/>
  <c r="N28" i="71"/>
  <c r="P161" i="49"/>
  <c r="C384" i="65"/>
  <c r="C362" i="65"/>
  <c r="L450" i="68"/>
  <c r="L453" i="68"/>
  <c r="J381" i="69"/>
  <c r="J365" i="69"/>
  <c r="J384" i="70"/>
  <c r="E173" i="67"/>
  <c r="J81" i="48"/>
  <c r="B184" i="72"/>
  <c r="Q31" i="64"/>
  <c r="D24" i="50"/>
  <c r="H24" i="49"/>
  <c r="D26" i="65"/>
  <c r="M27" i="65"/>
  <c r="L208" i="66"/>
  <c r="O25" i="66"/>
  <c r="H62" i="50"/>
  <c r="L189" i="67"/>
  <c r="P62" i="49"/>
  <c r="D81" i="50"/>
  <c r="E36" i="68"/>
  <c r="J105" i="48"/>
  <c r="J192" i="70"/>
  <c r="O21" i="70"/>
  <c r="N124" i="48"/>
  <c r="M25" i="70"/>
  <c r="F168" i="71"/>
  <c r="N184" i="71"/>
  <c r="F26" i="71"/>
  <c r="L30" i="71"/>
  <c r="Q30" i="71"/>
  <c r="F31" i="71"/>
  <c r="F166" i="72"/>
  <c r="J168" i="72"/>
  <c r="F3" i="58"/>
  <c r="J423" i="64"/>
  <c r="F384" i="65"/>
  <c r="N362" i="65"/>
  <c r="N384" i="65"/>
  <c r="N24" i="58"/>
  <c r="N43" i="60"/>
  <c r="F384" i="67"/>
  <c r="N381" i="67"/>
  <c r="H362" i="69"/>
  <c r="P362" i="70"/>
  <c r="D366" i="71"/>
  <c r="D368" i="72"/>
  <c r="L193" i="64"/>
  <c r="J175" i="67"/>
  <c r="J137" i="67"/>
  <c r="E93" i="66"/>
  <c r="E131" i="66" s="1"/>
  <c r="E175" i="66"/>
  <c r="H175" i="66"/>
  <c r="H137" i="66"/>
  <c r="P24" i="48"/>
  <c r="Q34" i="64"/>
  <c r="J62" i="49"/>
  <c r="F77" i="68"/>
  <c r="F26" i="68"/>
  <c r="L26" i="69"/>
  <c r="I21" i="70"/>
  <c r="H171" i="70"/>
  <c r="H190" i="70"/>
  <c r="H172" i="70"/>
  <c r="H191" i="70"/>
  <c r="M65" i="70"/>
  <c r="M23" i="70"/>
  <c r="Q27" i="72"/>
  <c r="C384" i="69"/>
  <c r="C381" i="69"/>
  <c r="N143" i="59"/>
  <c r="M173" i="65"/>
  <c r="M169" i="65" s="1"/>
  <c r="B192" i="66"/>
  <c r="B192" i="67"/>
  <c r="C28" i="72"/>
  <c r="M35" i="64"/>
  <c r="I24" i="49"/>
  <c r="N21" i="65"/>
  <c r="L30" i="65"/>
  <c r="M208" i="66"/>
  <c r="G23" i="66"/>
  <c r="J27" i="66"/>
  <c r="M27" i="67"/>
  <c r="E234" i="68"/>
  <c r="F24" i="68"/>
  <c r="E257" i="68"/>
  <c r="E233" i="68"/>
  <c r="E209" i="68"/>
  <c r="E210" i="68"/>
  <c r="I83" i="42"/>
  <c r="I41" i="68"/>
  <c r="Q81" i="49"/>
  <c r="E35" i="68"/>
  <c r="O37" i="68"/>
  <c r="O192" i="69"/>
  <c r="K31" i="69"/>
  <c r="K189" i="70"/>
  <c r="O170" i="70"/>
  <c r="C168" i="71"/>
  <c r="G143" i="49"/>
  <c r="G405" i="64"/>
  <c r="O444" i="64"/>
  <c r="K362" i="65"/>
  <c r="O24" i="58"/>
  <c r="G62" i="58"/>
  <c r="M381" i="69"/>
  <c r="M366" i="71"/>
  <c r="I348" i="72"/>
  <c r="O161" i="58"/>
  <c r="D165" i="68"/>
  <c r="L81" i="48"/>
  <c r="H93" i="67"/>
  <c r="H131" i="67" s="1"/>
  <c r="N201" i="71"/>
  <c r="L201" i="71"/>
  <c r="G211" i="68"/>
  <c r="B213" i="68"/>
  <c r="B165" i="68"/>
  <c r="O65" i="65"/>
  <c r="O23" i="65"/>
  <c r="J83" i="42"/>
  <c r="J41" i="68"/>
  <c r="J75" i="68" s="1"/>
  <c r="J83" i="39"/>
  <c r="E77" i="68"/>
  <c r="E26" i="68"/>
  <c r="L73" i="64"/>
  <c r="L25" i="64"/>
  <c r="H145" i="42"/>
  <c r="H35" i="71"/>
  <c r="H145" i="39"/>
  <c r="M67" i="69"/>
  <c r="M25" i="69"/>
  <c r="D65" i="70"/>
  <c r="D23" i="70"/>
  <c r="L65" i="71"/>
  <c r="L23" i="71"/>
  <c r="O27" i="64"/>
  <c r="F24" i="48"/>
  <c r="F26" i="65"/>
  <c r="E65" i="69"/>
  <c r="E23" i="69"/>
  <c r="D124" i="48"/>
  <c r="D405" i="64"/>
  <c r="N3" i="49"/>
  <c r="I33" i="64"/>
  <c r="O26" i="42"/>
  <c r="O35" i="65"/>
  <c r="O26" i="39"/>
  <c r="C208" i="66"/>
  <c r="G26" i="66"/>
  <c r="H65" i="67"/>
  <c r="H23" i="67"/>
  <c r="E173" i="70"/>
  <c r="Q124" i="49"/>
  <c r="I143" i="48"/>
  <c r="G28" i="71"/>
  <c r="Q168" i="72"/>
  <c r="C400" i="66"/>
  <c r="C365" i="66"/>
  <c r="Q381" i="65"/>
  <c r="Q362" i="65"/>
  <c r="Q381" i="66"/>
  <c r="N208" i="66"/>
  <c r="H143" i="49"/>
  <c r="H31" i="72"/>
  <c r="G29" i="64"/>
  <c r="P189" i="65"/>
  <c r="O25" i="65"/>
  <c r="P26" i="67"/>
  <c r="D28" i="70"/>
  <c r="N186" i="71"/>
  <c r="G27" i="71"/>
  <c r="J161" i="48"/>
  <c r="C384" i="67"/>
  <c r="C400" i="67"/>
  <c r="J365" i="66"/>
  <c r="N477" i="68"/>
  <c r="N474" i="68"/>
  <c r="L362" i="69"/>
  <c r="P350" i="72"/>
  <c r="K24" i="48"/>
  <c r="H192" i="70"/>
  <c r="P26" i="72"/>
  <c r="P444" i="64"/>
  <c r="B24" i="49"/>
  <c r="O33" i="64"/>
  <c r="I62" i="48"/>
  <c r="O23" i="67"/>
  <c r="I81" i="49"/>
  <c r="E30" i="68"/>
  <c r="C105" i="48"/>
  <c r="O166" i="71"/>
  <c r="I28" i="72"/>
  <c r="C405" i="64"/>
  <c r="G3" i="59"/>
  <c r="O384" i="66"/>
  <c r="K381" i="67"/>
  <c r="K400" i="67"/>
  <c r="K62" i="60"/>
  <c r="P31" i="68"/>
  <c r="P82" i="68"/>
  <c r="H67" i="69"/>
  <c r="H25" i="69"/>
  <c r="H65" i="70"/>
  <c r="H23" i="70"/>
  <c r="N201" i="72"/>
  <c r="Q169" i="65"/>
  <c r="I211" i="68"/>
  <c r="D173" i="69"/>
  <c r="L143" i="48"/>
  <c r="B189" i="67"/>
  <c r="H3" i="49"/>
  <c r="Q64" i="42"/>
  <c r="Q35" i="67"/>
  <c r="Q63" i="67" s="1"/>
  <c r="Q64" i="39"/>
  <c r="C173" i="70"/>
  <c r="K124" i="48"/>
  <c r="G168" i="71"/>
  <c r="O184" i="72"/>
  <c r="C81" i="58"/>
  <c r="O365" i="67"/>
  <c r="O477" i="68"/>
  <c r="G161" i="59"/>
  <c r="F175" i="66"/>
  <c r="F137" i="66"/>
  <c r="O81" i="48"/>
  <c r="E65" i="71"/>
  <c r="E23" i="71"/>
  <c r="P24" i="58"/>
  <c r="N381" i="69"/>
  <c r="C26" i="42"/>
  <c r="C35" i="65"/>
  <c r="P65" i="65"/>
  <c r="P23" i="65"/>
  <c r="E175" i="67"/>
  <c r="E137" i="67"/>
  <c r="L81" i="58"/>
  <c r="B186" i="72"/>
  <c r="D192" i="66"/>
  <c r="P124" i="58"/>
  <c r="Q43" i="49"/>
  <c r="I366" i="71"/>
  <c r="M161" i="59"/>
  <c r="J169" i="65"/>
  <c r="I232" i="64"/>
  <c r="I3" i="50"/>
  <c r="L192" i="69"/>
  <c r="D474" i="68"/>
  <c r="D65" i="66"/>
  <c r="D23" i="66"/>
  <c r="O64" i="42"/>
  <c r="O35" i="67"/>
  <c r="O64" i="39"/>
  <c r="I170" i="69"/>
  <c r="D30" i="69"/>
  <c r="Q3" i="60"/>
  <c r="Q400" i="67"/>
  <c r="G384" i="70"/>
  <c r="J362" i="69"/>
  <c r="J161" i="58"/>
  <c r="B173" i="69"/>
  <c r="B166" i="71"/>
  <c r="D208" i="66"/>
  <c r="D62" i="50"/>
  <c r="J124" i="49"/>
  <c r="N161" i="49"/>
  <c r="J405" i="64"/>
  <c r="F362" i="67"/>
  <c r="N365" i="67"/>
  <c r="J81" i="59"/>
  <c r="P384" i="70"/>
  <c r="G207" i="68"/>
  <c r="G159" i="68"/>
  <c r="N81" i="48"/>
  <c r="J43" i="49"/>
  <c r="H214" i="64"/>
  <c r="E43" i="49"/>
  <c r="M43" i="48"/>
  <c r="J21" i="67"/>
  <c r="I190" i="67"/>
  <c r="I191" i="67"/>
  <c r="I209" i="67"/>
  <c r="I172" i="67"/>
  <c r="I171" i="67"/>
  <c r="I81" i="50"/>
  <c r="G105" i="48"/>
  <c r="G173" i="70"/>
  <c r="C186" i="71"/>
  <c r="K166" i="72"/>
  <c r="D27" i="72"/>
  <c r="G423" i="64"/>
  <c r="O426" i="64"/>
  <c r="G24" i="59"/>
  <c r="G62" i="59"/>
  <c r="M365" i="69"/>
  <c r="Q381" i="70"/>
  <c r="I350" i="72"/>
  <c r="F65" i="65"/>
  <c r="F23" i="65"/>
  <c r="L65" i="69"/>
  <c r="L23" i="69"/>
  <c r="D81" i="60"/>
  <c r="F62" i="48"/>
  <c r="O192" i="67"/>
  <c r="C381" i="66"/>
  <c r="E3" i="59"/>
  <c r="Q400" i="66"/>
  <c r="I62" i="58"/>
  <c r="E453" i="68"/>
  <c r="N189" i="66"/>
  <c r="F62" i="60"/>
  <c r="L384" i="69"/>
  <c r="H143" i="59"/>
  <c r="H173" i="70"/>
  <c r="P405" i="64"/>
  <c r="I124" i="58"/>
  <c r="L28" i="70"/>
  <c r="L70" i="70"/>
  <c r="N189" i="65"/>
  <c r="N81" i="50"/>
  <c r="D168" i="72"/>
  <c r="D365" i="65"/>
  <c r="F43" i="58"/>
  <c r="P450" i="68"/>
  <c r="G24" i="50"/>
  <c r="K64" i="42"/>
  <c r="K35" i="67"/>
  <c r="K64" i="39"/>
  <c r="D27" i="67"/>
  <c r="K83" i="42"/>
  <c r="K41" i="68"/>
  <c r="E143" i="49"/>
  <c r="E3" i="49"/>
  <c r="F189" i="65"/>
  <c r="F43" i="49"/>
  <c r="N26" i="66"/>
  <c r="L105" i="49"/>
  <c r="P124" i="48"/>
  <c r="D24" i="58"/>
  <c r="D43" i="60"/>
  <c r="H362" i="66"/>
  <c r="D81" i="58"/>
  <c r="N365" i="70"/>
  <c r="D211" i="64"/>
  <c r="C24" i="49"/>
  <c r="G43" i="49"/>
  <c r="H65" i="66"/>
  <c r="H23" i="66"/>
  <c r="C232" i="68"/>
  <c r="M170" i="70"/>
  <c r="Q143" i="49"/>
  <c r="I161" i="48"/>
  <c r="M161" i="48"/>
  <c r="I423" i="64"/>
  <c r="Q426" i="64"/>
  <c r="E400" i="67"/>
  <c r="M384" i="67"/>
  <c r="O362" i="70"/>
  <c r="K368" i="71"/>
  <c r="O366" i="72"/>
  <c r="N35" i="64"/>
  <c r="H186" i="71"/>
  <c r="H426" i="64"/>
  <c r="L365" i="65"/>
  <c r="L362" i="65"/>
  <c r="L365" i="67"/>
  <c r="J124" i="58"/>
  <c r="L208" i="65"/>
  <c r="F208" i="65"/>
  <c r="F189" i="66"/>
  <c r="D186" i="72"/>
  <c r="L3" i="58"/>
  <c r="D381" i="65"/>
  <c r="P24" i="59"/>
  <c r="H384" i="66"/>
  <c r="H43" i="60"/>
  <c r="D62" i="58"/>
  <c r="P81" i="60"/>
  <c r="N105" i="58"/>
  <c r="N381" i="70"/>
  <c r="N362" i="70"/>
  <c r="O207" i="69"/>
  <c r="B208" i="68"/>
  <c r="D232" i="64"/>
  <c r="K24" i="49"/>
  <c r="I28" i="65"/>
  <c r="C192" i="66"/>
  <c r="C192" i="67"/>
  <c r="G62" i="49"/>
  <c r="K62" i="50"/>
  <c r="O62" i="50"/>
  <c r="N30" i="67"/>
  <c r="E105" i="49"/>
  <c r="Q170" i="69"/>
  <c r="M189" i="70"/>
  <c r="Q184" i="71"/>
  <c r="E168" i="72"/>
  <c r="C43" i="59"/>
  <c r="I426" i="64"/>
  <c r="I444" i="64"/>
  <c r="Q405" i="64"/>
  <c r="M24" i="60"/>
  <c r="I43" i="58"/>
  <c r="Q43" i="58"/>
  <c r="E381" i="67"/>
  <c r="M381" i="67"/>
  <c r="Q62" i="60"/>
  <c r="O124" i="58"/>
  <c r="K350" i="71"/>
  <c r="O368" i="72"/>
  <c r="H193" i="64"/>
  <c r="D137" i="66"/>
  <c r="D175" i="66"/>
  <c r="Q214" i="64"/>
  <c r="N192" i="66"/>
  <c r="H32" i="68"/>
  <c r="L124" i="49"/>
  <c r="C24" i="59"/>
  <c r="L400" i="65"/>
  <c r="L381" i="65"/>
  <c r="L43" i="59"/>
  <c r="L400" i="67"/>
  <c r="L381" i="67"/>
  <c r="N207" i="69"/>
  <c r="B143" i="49"/>
  <c r="C214" i="64"/>
  <c r="G214" i="64"/>
  <c r="H192" i="67"/>
  <c r="L62" i="50"/>
  <c r="N105" i="48"/>
  <c r="J166" i="71"/>
  <c r="N184" i="72"/>
  <c r="C62" i="60"/>
  <c r="F405" i="64"/>
  <c r="F444" i="64"/>
  <c r="N423" i="64"/>
  <c r="N426" i="64"/>
  <c r="N3" i="60"/>
  <c r="J400" i="65"/>
  <c r="J384" i="65"/>
  <c r="J400" i="67"/>
  <c r="J365" i="67"/>
  <c r="N81" i="60"/>
  <c r="P362" i="69"/>
  <c r="H362" i="70"/>
  <c r="H365" i="70"/>
  <c r="L124" i="59"/>
  <c r="D143" i="59"/>
  <c r="L368" i="71"/>
  <c r="D161" i="59"/>
  <c r="L348" i="72"/>
  <c r="C24" i="48"/>
  <c r="L105" i="64"/>
  <c r="L147" i="64" s="1"/>
  <c r="Q208" i="68"/>
  <c r="J189" i="66"/>
  <c r="J62" i="50"/>
  <c r="J28" i="69"/>
  <c r="L166" i="71"/>
  <c r="L186" i="72"/>
  <c r="N43" i="59"/>
  <c r="H400" i="67"/>
  <c r="H362" i="67"/>
  <c r="H498" i="68"/>
  <c r="F384" i="69"/>
  <c r="F362" i="70"/>
  <c r="N368" i="71"/>
  <c r="F368" i="72"/>
  <c r="I208" i="65"/>
  <c r="I24" i="50"/>
  <c r="E31" i="65"/>
  <c r="I189" i="66"/>
  <c r="I43" i="49"/>
  <c r="Q192" i="66"/>
  <c r="O28" i="66"/>
  <c r="E62" i="50"/>
  <c r="M62" i="48"/>
  <c r="H25" i="67"/>
  <c r="M256" i="68"/>
  <c r="Q256" i="68"/>
  <c r="N31" i="68"/>
  <c r="I35" i="68"/>
  <c r="C170" i="69"/>
  <c r="G189" i="69"/>
  <c r="K170" i="69"/>
  <c r="O105" i="49"/>
  <c r="C170" i="70"/>
  <c r="G124" i="49"/>
  <c r="O124" i="48"/>
  <c r="G184" i="71"/>
  <c r="K166" i="71"/>
  <c r="O186" i="71"/>
  <c r="C3" i="60"/>
  <c r="K402" i="64"/>
  <c r="O3" i="58"/>
  <c r="G384" i="65"/>
  <c r="G24" i="58"/>
  <c r="O362" i="65"/>
  <c r="K62" i="59"/>
  <c r="I381" i="70"/>
  <c r="E348" i="71"/>
  <c r="Q348" i="72"/>
  <c r="G161" i="58"/>
  <c r="B201" i="72"/>
  <c r="J323" i="67"/>
  <c r="C170" i="67"/>
  <c r="F81" i="48"/>
  <c r="I3" i="48"/>
  <c r="C207" i="69"/>
  <c r="K207" i="69"/>
  <c r="N213" i="68"/>
  <c r="N165" i="68"/>
  <c r="M73" i="64"/>
  <c r="M25" i="64"/>
  <c r="C5" i="42"/>
  <c r="C39" i="64"/>
  <c r="G65" i="65"/>
  <c r="G23" i="65"/>
  <c r="M77" i="68"/>
  <c r="M26" i="68"/>
  <c r="C65" i="66"/>
  <c r="C23" i="66"/>
  <c r="Q65" i="71"/>
  <c r="Q23" i="71"/>
  <c r="H163" i="42"/>
  <c r="H35" i="72"/>
  <c r="P83" i="42"/>
  <c r="P41" i="68"/>
  <c r="P75" i="68" s="1"/>
  <c r="P83" i="39"/>
  <c r="K65" i="69"/>
  <c r="K23" i="69"/>
  <c r="M68" i="69"/>
  <c r="M26" i="69"/>
  <c r="D65" i="69"/>
  <c r="D23" i="69"/>
  <c r="F68" i="69"/>
  <c r="F26" i="69"/>
  <c r="L23" i="70"/>
  <c r="L65" i="70"/>
  <c r="Q83" i="39"/>
  <c r="H5" i="42"/>
  <c r="H39" i="64"/>
  <c r="P67" i="69"/>
  <c r="P25" i="69"/>
  <c r="F163" i="42"/>
  <c r="F35" i="72"/>
  <c r="N24" i="50"/>
  <c r="N235" i="68"/>
  <c r="G31" i="68"/>
  <c r="D161" i="48"/>
  <c r="D3" i="59"/>
  <c r="D381" i="67"/>
  <c r="B3" i="49"/>
  <c r="C25" i="66"/>
  <c r="C208" i="67"/>
  <c r="I105" i="49"/>
  <c r="M124" i="48"/>
  <c r="E168" i="71"/>
  <c r="E31" i="71"/>
  <c r="I381" i="65"/>
  <c r="I362" i="65"/>
  <c r="I381" i="66"/>
  <c r="I384" i="66"/>
  <c r="Q43" i="59"/>
  <c r="M62" i="58"/>
  <c r="M474" i="68"/>
  <c r="M450" i="68"/>
  <c r="K381" i="70"/>
  <c r="O366" i="71"/>
  <c r="L169" i="67"/>
  <c r="G27" i="64"/>
  <c r="F81" i="50"/>
  <c r="H166" i="71"/>
  <c r="L43" i="60"/>
  <c r="J161" i="59"/>
  <c r="B192" i="70"/>
  <c r="B186" i="71"/>
  <c r="O3" i="50"/>
  <c r="H24" i="50"/>
  <c r="P24" i="50"/>
  <c r="H189" i="66"/>
  <c r="F192" i="69"/>
  <c r="N170" i="69"/>
  <c r="J62" i="60"/>
  <c r="F453" i="68"/>
  <c r="P366" i="71"/>
  <c r="D161" i="58"/>
  <c r="F3" i="48"/>
  <c r="G137" i="67"/>
  <c r="L24" i="48"/>
  <c r="J256" i="68"/>
  <c r="Q131" i="70"/>
  <c r="B192" i="65"/>
  <c r="P232" i="64"/>
  <c r="Q189" i="66"/>
  <c r="E62" i="49"/>
  <c r="G23" i="67"/>
  <c r="H27" i="69"/>
  <c r="C124" i="49"/>
  <c r="O192" i="70"/>
  <c r="J25" i="70"/>
  <c r="G166" i="72"/>
  <c r="C350" i="72"/>
  <c r="K3" i="58"/>
  <c r="K24" i="60"/>
  <c r="K450" i="68"/>
  <c r="Q384" i="69"/>
  <c r="E365" i="70"/>
  <c r="P93" i="67"/>
  <c r="P131" i="67" s="1"/>
  <c r="D175" i="65"/>
  <c r="D137" i="65"/>
  <c r="P28" i="64"/>
  <c r="F24" i="50"/>
  <c r="F192" i="66"/>
  <c r="F62" i="49"/>
  <c r="J26" i="67"/>
  <c r="J67" i="69"/>
  <c r="J25" i="69"/>
  <c r="D126" i="42"/>
  <c r="D35" i="70"/>
  <c r="D126" i="39"/>
  <c r="P143" i="48"/>
  <c r="H186" i="72"/>
  <c r="L405" i="64"/>
  <c r="P24" i="60"/>
  <c r="P400" i="67"/>
  <c r="J348" i="71"/>
  <c r="N366" i="72"/>
  <c r="C25" i="65"/>
  <c r="C31" i="71"/>
  <c r="F5" i="42"/>
  <c r="F39" i="64"/>
  <c r="F5" i="39"/>
  <c r="F73" i="64"/>
  <c r="F25" i="64"/>
  <c r="K30" i="64"/>
  <c r="L65" i="65"/>
  <c r="L23" i="65"/>
  <c r="C43" i="49"/>
  <c r="L21" i="66"/>
  <c r="K190" i="66"/>
  <c r="K191" i="66"/>
  <c r="K209" i="66"/>
  <c r="K172" i="66"/>
  <c r="K171" i="66"/>
  <c r="Q23" i="66"/>
  <c r="M28" i="66"/>
  <c r="D65" i="67"/>
  <c r="D23" i="67"/>
  <c r="I124" i="49"/>
  <c r="Q189" i="70"/>
  <c r="E26" i="70"/>
  <c r="I184" i="71"/>
  <c r="M184" i="71"/>
  <c r="Q168" i="71"/>
  <c r="I166" i="72"/>
  <c r="I31" i="72"/>
  <c r="C381" i="70"/>
  <c r="C124" i="58"/>
  <c r="I3" i="60"/>
  <c r="E365" i="65"/>
  <c r="E400" i="65"/>
  <c r="M400" i="65"/>
  <c r="E365" i="66"/>
  <c r="M43" i="60"/>
  <c r="E62" i="58"/>
  <c r="I498" i="68"/>
  <c r="I81" i="59"/>
  <c r="Q474" i="68"/>
  <c r="G81" i="58"/>
  <c r="G362" i="69"/>
  <c r="G348" i="71"/>
  <c r="K143" i="59"/>
  <c r="K350" i="72"/>
  <c r="H81" i="48"/>
  <c r="Q93" i="65"/>
  <c r="Q131" i="65" s="1"/>
  <c r="D93" i="66"/>
  <c r="D131" i="66" s="1"/>
  <c r="I43" i="48"/>
  <c r="N31" i="65"/>
  <c r="N43" i="49"/>
  <c r="J26" i="66"/>
  <c r="H172" i="69"/>
  <c r="I21" i="69"/>
  <c r="H190" i="69"/>
  <c r="H191" i="69"/>
  <c r="H171" i="69"/>
  <c r="K25" i="70"/>
  <c r="P166" i="72"/>
  <c r="P161" i="48"/>
  <c r="C24" i="58"/>
  <c r="H3" i="59"/>
  <c r="L24" i="59"/>
  <c r="L62" i="59"/>
  <c r="J105" i="58"/>
  <c r="F348" i="71"/>
  <c r="J368" i="72"/>
  <c r="B189" i="69"/>
  <c r="G3" i="50"/>
  <c r="K232" i="64"/>
  <c r="O232" i="64"/>
  <c r="M27" i="64"/>
  <c r="O29" i="64"/>
  <c r="L30" i="64"/>
  <c r="H208" i="65"/>
  <c r="D232" i="68"/>
  <c r="D81" i="49"/>
  <c r="F28" i="68"/>
  <c r="H28" i="69"/>
  <c r="M30" i="69"/>
  <c r="J27" i="70"/>
  <c r="H30" i="70"/>
  <c r="F184" i="71"/>
  <c r="J186" i="71"/>
  <c r="O27" i="71"/>
  <c r="J166" i="72"/>
  <c r="Q25" i="72"/>
  <c r="F26" i="72"/>
  <c r="M30" i="72"/>
  <c r="C348" i="71"/>
  <c r="F362" i="66"/>
  <c r="J43" i="58"/>
  <c r="N365" i="66"/>
  <c r="D365" i="69"/>
  <c r="D384" i="69"/>
  <c r="L105" i="59"/>
  <c r="H124" i="58"/>
  <c r="H366" i="71"/>
  <c r="P143" i="59"/>
  <c r="H348" i="72"/>
  <c r="P161" i="59"/>
  <c r="B105" i="64"/>
  <c r="B147" i="64" s="1"/>
  <c r="B195" i="64"/>
  <c r="B189" i="64" s="1"/>
  <c r="L359" i="64"/>
  <c r="B170" i="67"/>
  <c r="M190" i="64"/>
  <c r="J35" i="64"/>
  <c r="J208" i="67"/>
  <c r="N35" i="68"/>
  <c r="P107" i="42"/>
  <c r="P35" i="69"/>
  <c r="P63" i="69" s="1"/>
  <c r="P107" i="39"/>
  <c r="Q65" i="69"/>
  <c r="Q23" i="69"/>
  <c r="H124" i="48"/>
  <c r="L168" i="71"/>
  <c r="L186" i="71"/>
  <c r="G30" i="71"/>
  <c r="H381" i="65"/>
  <c r="P384" i="66"/>
  <c r="P43" i="59"/>
  <c r="N143" i="58"/>
  <c r="B208" i="67"/>
  <c r="B62" i="49"/>
  <c r="L214" i="64"/>
  <c r="G28" i="64"/>
  <c r="G33" i="64"/>
  <c r="I192" i="65"/>
  <c r="Q208" i="65"/>
  <c r="O28" i="65"/>
  <c r="M43" i="49"/>
  <c r="L25" i="66"/>
  <c r="N27" i="66"/>
  <c r="N21" i="67"/>
  <c r="M190" i="67"/>
  <c r="M191" i="67"/>
  <c r="M209" i="67"/>
  <c r="M172" i="67"/>
  <c r="M171" i="67"/>
  <c r="Q21" i="67"/>
  <c r="Q190" i="67"/>
  <c r="Q191" i="67"/>
  <c r="Q209" i="67"/>
  <c r="Q171" i="67"/>
  <c r="Q172" i="67"/>
  <c r="Q62" i="48"/>
  <c r="Q30" i="68"/>
  <c r="C192" i="69"/>
  <c r="G192" i="69"/>
  <c r="K192" i="69"/>
  <c r="O189" i="69"/>
  <c r="O105" i="48"/>
  <c r="O31" i="69"/>
  <c r="D21" i="71"/>
  <c r="G143" i="48"/>
  <c r="G26" i="71"/>
  <c r="G161" i="48"/>
  <c r="O161" i="49"/>
  <c r="C474" i="68"/>
  <c r="C450" i="68"/>
  <c r="K3" i="60"/>
  <c r="G24" i="60"/>
  <c r="K24" i="59"/>
  <c r="K365" i="66"/>
  <c r="K381" i="66"/>
  <c r="G384" i="67"/>
  <c r="O362" i="67"/>
  <c r="G450" i="68"/>
  <c r="G474" i="68"/>
  <c r="O450" i="68"/>
  <c r="E105" i="58"/>
  <c r="I381" i="69"/>
  <c r="M384" i="70"/>
  <c r="M365" i="70"/>
  <c r="I143" i="59"/>
  <c r="Q348" i="71"/>
  <c r="E161" i="59"/>
  <c r="M366" i="72"/>
  <c r="H170" i="67"/>
  <c r="B173" i="65"/>
  <c r="P173" i="67"/>
  <c r="C3" i="48"/>
  <c r="L43" i="48"/>
  <c r="K3" i="48"/>
  <c r="L137" i="65"/>
  <c r="O105" i="64"/>
  <c r="O147" i="64" s="1"/>
  <c r="J111" i="68"/>
  <c r="C105" i="64"/>
  <c r="C147" i="64" s="1"/>
  <c r="P159" i="68"/>
  <c r="Q213" i="68"/>
  <c r="Q165" i="68"/>
  <c r="F64" i="42"/>
  <c r="F35" i="67"/>
  <c r="F63" i="67" s="1"/>
  <c r="F64" i="39"/>
  <c r="H5" i="39"/>
  <c r="G3" i="48"/>
  <c r="I3" i="49"/>
  <c r="P192" i="70"/>
  <c r="D184" i="72"/>
  <c r="D43" i="58"/>
  <c r="J5" i="42"/>
  <c r="J39" i="64"/>
  <c r="J5" i="39"/>
  <c r="P31" i="64"/>
  <c r="D21" i="65"/>
  <c r="C209" i="65"/>
  <c r="C191" i="65"/>
  <c r="C190" i="65"/>
  <c r="C172" i="65"/>
  <c r="C171" i="65"/>
  <c r="G173" i="66"/>
  <c r="C62" i="49"/>
  <c r="Q31" i="69"/>
  <c r="N21" i="72"/>
  <c r="I3" i="58"/>
  <c r="I62" i="60"/>
  <c r="Q232" i="64"/>
  <c r="J192" i="65"/>
  <c r="E30" i="65"/>
  <c r="L173" i="70"/>
  <c r="H3" i="60"/>
  <c r="L24" i="58"/>
  <c r="C27" i="69"/>
  <c r="I27" i="66"/>
  <c r="L192" i="67"/>
  <c r="Q36" i="68"/>
  <c r="L28" i="71"/>
  <c r="N161" i="48"/>
  <c r="N24" i="59"/>
  <c r="D362" i="70"/>
  <c r="H161" i="59"/>
  <c r="E173" i="65"/>
  <c r="M25" i="67"/>
  <c r="P105" i="48"/>
  <c r="L184" i="72"/>
  <c r="D214" i="64"/>
  <c r="E31" i="67"/>
  <c r="E28" i="71"/>
  <c r="E105" i="59"/>
  <c r="I350" i="71"/>
  <c r="E350" i="72"/>
  <c r="F65" i="71"/>
  <c r="F23" i="71"/>
  <c r="P73" i="64"/>
  <c r="P25" i="64"/>
  <c r="G65" i="69"/>
  <c r="G23" i="69"/>
  <c r="M75" i="68"/>
  <c r="M24" i="68"/>
  <c r="Q67" i="69"/>
  <c r="Q25" i="69"/>
  <c r="M323" i="69"/>
  <c r="J62" i="48"/>
  <c r="E211" i="64"/>
  <c r="N30" i="64"/>
  <c r="L33" i="64"/>
  <c r="G27" i="66"/>
  <c r="F189" i="67"/>
  <c r="F62" i="50"/>
  <c r="D37" i="68"/>
  <c r="P37" i="68"/>
  <c r="L173" i="69"/>
  <c r="E27" i="69"/>
  <c r="N28" i="69"/>
  <c r="P126" i="42"/>
  <c r="P35" i="70"/>
  <c r="P126" i="39"/>
  <c r="P184" i="71"/>
  <c r="P143" i="49"/>
  <c r="O25" i="71"/>
  <c r="D161" i="49"/>
  <c r="P362" i="65"/>
  <c r="D43" i="59"/>
  <c r="J143" i="59"/>
  <c r="C129" i="72"/>
  <c r="J211" i="68"/>
  <c r="C111" i="68"/>
  <c r="F43" i="48"/>
  <c r="N175" i="67"/>
  <c r="N169" i="67" s="1"/>
  <c r="N137" i="67"/>
  <c r="M23" i="65"/>
  <c r="Q28" i="65"/>
  <c r="H21" i="66"/>
  <c r="G191" i="66"/>
  <c r="G190" i="66"/>
  <c r="G209" i="66"/>
  <c r="G172" i="66"/>
  <c r="G171" i="66"/>
  <c r="K192" i="66"/>
  <c r="P21" i="67"/>
  <c r="O209" i="67"/>
  <c r="O191" i="67"/>
  <c r="O190" i="67"/>
  <c r="O171" i="67"/>
  <c r="O172" i="67"/>
  <c r="G26" i="67"/>
  <c r="C81" i="49"/>
  <c r="M105" i="48"/>
  <c r="I189" i="70"/>
  <c r="I26" i="70"/>
  <c r="E31" i="70"/>
  <c r="E166" i="71"/>
  <c r="I186" i="71"/>
  <c r="M168" i="71"/>
  <c r="E161" i="49"/>
  <c r="Q184" i="72"/>
  <c r="C43" i="58"/>
  <c r="E423" i="64"/>
  <c r="I3" i="59"/>
  <c r="M402" i="64"/>
  <c r="E24" i="60"/>
  <c r="I24" i="59"/>
  <c r="M24" i="59"/>
  <c r="I43" i="60"/>
  <c r="I400" i="67"/>
  <c r="I81" i="60"/>
  <c r="M81" i="58"/>
  <c r="Q81" i="60"/>
  <c r="K362" i="69"/>
  <c r="K365" i="69"/>
  <c r="K124" i="59"/>
  <c r="G143" i="58"/>
  <c r="G366" i="72"/>
  <c r="K161" i="59"/>
  <c r="D170" i="66"/>
  <c r="H28" i="64"/>
  <c r="J208" i="65"/>
  <c r="N26" i="65"/>
  <c r="E30" i="66"/>
  <c r="F232" i="68"/>
  <c r="P31" i="71"/>
  <c r="N23" i="72"/>
  <c r="C365" i="65"/>
  <c r="L43" i="58"/>
  <c r="L474" i="68"/>
  <c r="J381" i="70"/>
  <c r="J124" i="59"/>
  <c r="C26" i="67"/>
  <c r="B192" i="69"/>
  <c r="B189" i="70"/>
  <c r="B184" i="71"/>
  <c r="K214" i="64"/>
  <c r="D189" i="65"/>
  <c r="H192" i="65"/>
  <c r="L24" i="50"/>
  <c r="P24" i="49"/>
  <c r="L31" i="65"/>
  <c r="H43" i="50"/>
  <c r="P208" i="67"/>
  <c r="D235" i="68"/>
  <c r="F37" i="68"/>
  <c r="G27" i="69"/>
  <c r="N170" i="70"/>
  <c r="F186" i="71"/>
  <c r="J143" i="48"/>
  <c r="M25" i="71"/>
  <c r="Q25" i="71"/>
  <c r="P30" i="71"/>
  <c r="J186" i="72"/>
  <c r="J444" i="64"/>
  <c r="F381" i="65"/>
  <c r="F365" i="65"/>
  <c r="F24" i="60"/>
  <c r="N400" i="65"/>
  <c r="J43" i="60"/>
  <c r="F400" i="67"/>
  <c r="N400" i="67"/>
  <c r="N384" i="67"/>
  <c r="H384" i="69"/>
  <c r="L124" i="58"/>
  <c r="P365" i="70"/>
  <c r="D368" i="71"/>
  <c r="L143" i="59"/>
  <c r="D348" i="72"/>
  <c r="H161" i="58"/>
  <c r="N3" i="48"/>
  <c r="M173" i="67"/>
  <c r="I105" i="64"/>
  <c r="I147" i="64" s="1"/>
  <c r="M3" i="48"/>
  <c r="K153" i="64"/>
  <c r="Q173" i="67"/>
  <c r="G173" i="65"/>
  <c r="E137" i="66"/>
  <c r="O175" i="65"/>
  <c r="O137" i="65"/>
  <c r="C36" i="68"/>
  <c r="J26" i="65"/>
  <c r="P173" i="69"/>
  <c r="H126" i="42"/>
  <c r="H35" i="70"/>
  <c r="H126" i="39"/>
  <c r="E27" i="72"/>
  <c r="H24" i="59"/>
  <c r="P43" i="60"/>
  <c r="H81" i="58"/>
  <c r="F105" i="59"/>
  <c r="F124" i="58"/>
  <c r="B189" i="65"/>
  <c r="B62" i="50"/>
  <c r="C28" i="70"/>
  <c r="E30" i="64"/>
  <c r="E208" i="65"/>
  <c r="E24" i="50"/>
  <c r="M208" i="65"/>
  <c r="M24" i="49"/>
  <c r="Q24" i="50"/>
  <c r="D25" i="65"/>
  <c r="F27" i="65"/>
  <c r="Q31" i="65"/>
  <c r="I43" i="50"/>
  <c r="O23" i="66"/>
  <c r="I62" i="49"/>
  <c r="F65" i="67"/>
  <c r="F23" i="67"/>
  <c r="E83" i="42"/>
  <c r="E41" i="68"/>
  <c r="E83" i="39"/>
  <c r="M81" i="50"/>
  <c r="J28" i="68"/>
  <c r="K105" i="48"/>
  <c r="L27" i="69"/>
  <c r="I28" i="69"/>
  <c r="C124" i="48"/>
  <c r="G192" i="70"/>
  <c r="O189" i="70"/>
  <c r="K184" i="72"/>
  <c r="G402" i="64"/>
  <c r="O405" i="64"/>
  <c r="K400" i="65"/>
  <c r="M362" i="69"/>
  <c r="Q384" i="70"/>
  <c r="Q365" i="70"/>
  <c r="E143" i="59"/>
  <c r="M350" i="71"/>
  <c r="I366" i="72"/>
  <c r="Q161" i="58"/>
  <c r="P170" i="67"/>
  <c r="B93" i="66"/>
  <c r="B131" i="66" s="1"/>
  <c r="J169" i="66"/>
  <c r="H93" i="66"/>
  <c r="H131" i="66" s="1"/>
  <c r="C153" i="64"/>
  <c r="J208" i="68"/>
  <c r="H93" i="65"/>
  <c r="H131" i="65" s="1"/>
  <c r="P170" i="65"/>
  <c r="F213" i="68"/>
  <c r="F165" i="68"/>
  <c r="E73" i="64"/>
  <c r="E25" i="64"/>
  <c r="I65" i="71"/>
  <c r="I23" i="71"/>
  <c r="P65" i="72"/>
  <c r="P23" i="72"/>
  <c r="C65" i="69"/>
  <c r="C23" i="69"/>
  <c r="E68" i="69"/>
  <c r="E26" i="69"/>
  <c r="K65" i="70"/>
  <c r="K23" i="70"/>
  <c r="K107" i="42"/>
  <c r="K35" i="69"/>
  <c r="O3" i="48"/>
  <c r="P186" i="71"/>
  <c r="D423" i="64"/>
  <c r="C26" i="70"/>
  <c r="H31" i="64"/>
  <c r="O26" i="66"/>
  <c r="G62" i="50"/>
  <c r="E192" i="70"/>
  <c r="L25" i="71"/>
  <c r="C362" i="66"/>
  <c r="Q365" i="66"/>
  <c r="G43" i="59"/>
  <c r="E474" i="68"/>
  <c r="E477" i="68"/>
  <c r="O381" i="69"/>
  <c r="O365" i="69"/>
  <c r="D93" i="67"/>
  <c r="D131" i="67" s="1"/>
  <c r="N169" i="65"/>
  <c r="G93" i="67"/>
  <c r="G131" i="67" s="1"/>
  <c r="P28" i="68"/>
  <c r="H26" i="65"/>
  <c r="H208" i="67"/>
  <c r="H256" i="68"/>
  <c r="H24" i="68"/>
  <c r="N143" i="49"/>
  <c r="F27" i="71"/>
  <c r="F31" i="72"/>
  <c r="C362" i="67"/>
  <c r="C143" i="59"/>
  <c r="J362" i="66"/>
  <c r="J381" i="66"/>
  <c r="N453" i="68"/>
  <c r="L365" i="69"/>
  <c r="P368" i="72"/>
  <c r="F30" i="68"/>
  <c r="P426" i="64"/>
  <c r="P402" i="64"/>
  <c r="P3" i="50"/>
  <c r="E43" i="48"/>
  <c r="D30" i="67"/>
  <c r="L29" i="68"/>
  <c r="F30" i="69"/>
  <c r="N30" i="69"/>
  <c r="O26" i="70"/>
  <c r="O184" i="71"/>
  <c r="K186" i="72"/>
  <c r="N25" i="72"/>
  <c r="C402" i="64"/>
  <c r="C423" i="64"/>
  <c r="O365" i="66"/>
  <c r="O381" i="66"/>
  <c r="K362" i="67"/>
  <c r="K365" i="67"/>
  <c r="Q105" i="58"/>
  <c r="O161" i="59"/>
  <c r="M3" i="9"/>
  <c r="C16" i="39"/>
  <c r="Q3" i="9"/>
  <c r="G3" i="9"/>
  <c r="J3" i="9"/>
  <c r="B3" i="11"/>
  <c r="D3" i="9"/>
  <c r="C3" i="9"/>
  <c r="N3" i="9"/>
  <c r="I3" i="9"/>
  <c r="P3" i="9"/>
  <c r="O3" i="9"/>
  <c r="H3" i="9"/>
  <c r="E3" i="9"/>
  <c r="B3" i="9"/>
  <c r="F3" i="9"/>
  <c r="L3" i="9"/>
  <c r="Q13" i="32"/>
  <c r="P13" i="32"/>
  <c r="M13" i="32"/>
  <c r="H13" i="32"/>
  <c r="E13" i="32"/>
  <c r="Q13" i="36"/>
  <c r="M13" i="36"/>
  <c r="B13" i="35"/>
  <c r="O92" i="29"/>
  <c r="N92" i="29"/>
  <c r="M92" i="29"/>
  <c r="K92" i="29"/>
  <c r="J92" i="29"/>
  <c r="I92" i="29"/>
  <c r="G92" i="29"/>
  <c r="F92" i="29"/>
  <c r="E92" i="29"/>
  <c r="C92" i="29"/>
  <c r="P91" i="29"/>
  <c r="M91" i="29"/>
  <c r="L91" i="29"/>
  <c r="I91" i="29"/>
  <c r="H91" i="29"/>
  <c r="E91" i="29"/>
  <c r="D91" i="29"/>
  <c r="P89" i="29"/>
  <c r="L89" i="29"/>
  <c r="H89" i="29"/>
  <c r="D89" i="29"/>
  <c r="O86" i="29"/>
  <c r="N86" i="29"/>
  <c r="K86" i="29"/>
  <c r="J86" i="29"/>
  <c r="G86" i="29"/>
  <c r="F86" i="29"/>
  <c r="C86" i="29"/>
  <c r="P85" i="29"/>
  <c r="N85" i="29"/>
  <c r="M85" i="29"/>
  <c r="L85" i="29"/>
  <c r="J85" i="29"/>
  <c r="I85" i="29"/>
  <c r="H85" i="29"/>
  <c r="F85" i="29"/>
  <c r="E85" i="29"/>
  <c r="D85" i="29"/>
  <c r="O84" i="29"/>
  <c r="K84" i="29"/>
  <c r="G84" i="29"/>
  <c r="E84" i="29"/>
  <c r="C84" i="29"/>
  <c r="P83" i="29"/>
  <c r="L83" i="29"/>
  <c r="H83" i="29"/>
  <c r="D83" i="29"/>
  <c r="F170" i="65" l="1"/>
  <c r="F169" i="65" s="1"/>
  <c r="C170" i="66"/>
  <c r="K23" i="64"/>
  <c r="C21" i="69"/>
  <c r="B232" i="68"/>
  <c r="M159" i="68"/>
  <c r="F170" i="66"/>
  <c r="H169" i="65"/>
  <c r="M23" i="64"/>
  <c r="O190" i="64"/>
  <c r="O189" i="64" s="1"/>
  <c r="L208" i="68"/>
  <c r="C13" i="35"/>
  <c r="I170" i="65"/>
  <c r="I169" i="65" s="1"/>
  <c r="O63" i="69"/>
  <c r="O21" i="69"/>
  <c r="L232" i="68"/>
  <c r="L190" i="64"/>
  <c r="P63" i="72"/>
  <c r="P21" i="72"/>
  <c r="D169" i="65"/>
  <c r="H21" i="67"/>
  <c r="L170" i="65"/>
  <c r="L169" i="65" s="1"/>
  <c r="B169" i="66"/>
  <c r="E473" i="68"/>
  <c r="G401" i="64"/>
  <c r="D361" i="70"/>
  <c r="C189" i="65"/>
  <c r="O361" i="67"/>
  <c r="Q207" i="65"/>
  <c r="H170" i="69"/>
  <c r="C380" i="70"/>
  <c r="D63" i="70"/>
  <c r="D21" i="70"/>
  <c r="I361" i="65"/>
  <c r="I380" i="70"/>
  <c r="L231" i="64"/>
  <c r="J399" i="67"/>
  <c r="J399" i="65"/>
  <c r="J165" i="71"/>
  <c r="I169" i="69"/>
  <c r="I365" i="71"/>
  <c r="M365" i="71"/>
  <c r="O443" i="64"/>
  <c r="E208" i="68"/>
  <c r="B183" i="72"/>
  <c r="L449" i="68"/>
  <c r="G361" i="70"/>
  <c r="C183" i="71"/>
  <c r="P207" i="66"/>
  <c r="L380" i="66"/>
  <c r="J63" i="69"/>
  <c r="J21" i="69"/>
  <c r="D63" i="69"/>
  <c r="D21" i="69"/>
  <c r="L365" i="72"/>
  <c r="L361" i="67"/>
  <c r="D183" i="71"/>
  <c r="D497" i="68"/>
  <c r="O189" i="66"/>
  <c r="L207" i="68"/>
  <c r="L159" i="68"/>
  <c r="N361" i="67"/>
  <c r="M443" i="64"/>
  <c r="M188" i="69"/>
  <c r="G208" i="68"/>
  <c r="N347" i="72"/>
  <c r="G169" i="69"/>
  <c r="F365" i="72"/>
  <c r="K347" i="71"/>
  <c r="H188" i="67"/>
  <c r="L207" i="67"/>
  <c r="J188" i="65"/>
  <c r="G347" i="72"/>
  <c r="I361" i="67"/>
  <c r="Q188" i="65"/>
  <c r="J183" i="72"/>
  <c r="O256" i="68"/>
  <c r="P380" i="67"/>
  <c r="L189" i="69"/>
  <c r="M399" i="67"/>
  <c r="K256" i="68"/>
  <c r="K361" i="67"/>
  <c r="O183" i="71"/>
  <c r="D422" i="64"/>
  <c r="P169" i="65"/>
  <c r="F399" i="67"/>
  <c r="N399" i="65"/>
  <c r="N169" i="70"/>
  <c r="D188" i="65"/>
  <c r="L473" i="68"/>
  <c r="D169" i="66"/>
  <c r="G365" i="72"/>
  <c r="I399" i="67"/>
  <c r="O208" i="67"/>
  <c r="G170" i="66"/>
  <c r="C207" i="68"/>
  <c r="C159" i="68"/>
  <c r="P361" i="65"/>
  <c r="E210" i="64"/>
  <c r="L183" i="72"/>
  <c r="D183" i="72"/>
  <c r="J207" i="68"/>
  <c r="J159" i="68"/>
  <c r="M365" i="72"/>
  <c r="I380" i="69"/>
  <c r="Q208" i="67"/>
  <c r="M170" i="67"/>
  <c r="M189" i="67"/>
  <c r="B207" i="67"/>
  <c r="H380" i="65"/>
  <c r="F361" i="66"/>
  <c r="C347" i="71"/>
  <c r="K231" i="64"/>
  <c r="B188" i="69"/>
  <c r="Q473" i="68"/>
  <c r="M183" i="71"/>
  <c r="K208" i="66"/>
  <c r="N365" i="72"/>
  <c r="N169" i="69"/>
  <c r="I380" i="66"/>
  <c r="C169" i="67"/>
  <c r="G188" i="69"/>
  <c r="H399" i="67"/>
  <c r="L165" i="71"/>
  <c r="J188" i="66"/>
  <c r="F443" i="64"/>
  <c r="L380" i="67"/>
  <c r="I443" i="64"/>
  <c r="Q183" i="71"/>
  <c r="N361" i="70"/>
  <c r="F188" i="66"/>
  <c r="F207" i="65"/>
  <c r="L207" i="65"/>
  <c r="O365" i="72"/>
  <c r="O361" i="70"/>
  <c r="I422" i="64"/>
  <c r="F207" i="66"/>
  <c r="F188" i="65"/>
  <c r="K63" i="67"/>
  <c r="K21" i="67"/>
  <c r="K165" i="72"/>
  <c r="B165" i="71"/>
  <c r="I231" i="64"/>
  <c r="C63" i="65"/>
  <c r="C21" i="65"/>
  <c r="O165" i="71"/>
  <c r="L361" i="69"/>
  <c r="N473" i="68"/>
  <c r="C399" i="67"/>
  <c r="Q361" i="65"/>
  <c r="H63" i="71"/>
  <c r="H21" i="71"/>
  <c r="K188" i="70"/>
  <c r="I75" i="68"/>
  <c r="I24" i="68"/>
  <c r="E232" i="68"/>
  <c r="N380" i="67"/>
  <c r="N183" i="71"/>
  <c r="L188" i="67"/>
  <c r="L207" i="66"/>
  <c r="N207" i="67"/>
  <c r="Q380" i="67"/>
  <c r="E183" i="71"/>
  <c r="M169" i="69"/>
  <c r="G75" i="68"/>
  <c r="G24" i="68"/>
  <c r="D449" i="68"/>
  <c r="P189" i="70"/>
  <c r="J211" i="64"/>
  <c r="O169" i="69"/>
  <c r="B207" i="66"/>
  <c r="P399" i="66"/>
  <c r="P189" i="69"/>
  <c r="C365" i="71"/>
  <c r="F169" i="70"/>
  <c r="J365" i="72"/>
  <c r="G380" i="69"/>
  <c r="C361" i="70"/>
  <c r="I165" i="71"/>
  <c r="K63" i="65"/>
  <c r="K21" i="65"/>
  <c r="F190" i="64"/>
  <c r="G380" i="66"/>
  <c r="I399" i="66"/>
  <c r="D399" i="67"/>
  <c r="E380" i="69"/>
  <c r="K422" i="64"/>
  <c r="I207" i="66"/>
  <c r="J380" i="65"/>
  <c r="D165" i="71"/>
  <c r="O75" i="68"/>
  <c r="O24" i="68"/>
  <c r="P347" i="72"/>
  <c r="N380" i="65"/>
  <c r="G189" i="65"/>
  <c r="D380" i="66"/>
  <c r="O170" i="66"/>
  <c r="J169" i="67"/>
  <c r="G497" i="68"/>
  <c r="G361" i="67"/>
  <c r="P365" i="72"/>
  <c r="C380" i="67"/>
  <c r="Q361" i="66"/>
  <c r="O170" i="65"/>
  <c r="P21" i="65"/>
  <c r="I256" i="68"/>
  <c r="M188" i="66"/>
  <c r="N169" i="66"/>
  <c r="C361" i="69"/>
  <c r="E207" i="68"/>
  <c r="E159" i="68"/>
  <c r="J401" i="64"/>
  <c r="F183" i="72"/>
  <c r="N165" i="71"/>
  <c r="L188" i="66"/>
  <c r="L170" i="70"/>
  <c r="L21" i="70"/>
  <c r="N188" i="67"/>
  <c r="I380" i="67"/>
  <c r="G208" i="67"/>
  <c r="D361" i="66"/>
  <c r="P380" i="65"/>
  <c r="F21" i="67"/>
  <c r="O63" i="66"/>
  <c r="O21" i="66"/>
  <c r="Q365" i="71"/>
  <c r="O497" i="68"/>
  <c r="M210" i="64"/>
  <c r="J473" i="68"/>
  <c r="G365" i="71"/>
  <c r="E399" i="66"/>
  <c r="E361" i="65"/>
  <c r="K208" i="65"/>
  <c r="L422" i="64"/>
  <c r="H169" i="66"/>
  <c r="Q207" i="66"/>
  <c r="P210" i="64"/>
  <c r="N188" i="69"/>
  <c r="G210" i="64"/>
  <c r="L361" i="66"/>
  <c r="I63" i="66"/>
  <c r="I21" i="66"/>
  <c r="Q75" i="68"/>
  <c r="Q24" i="68"/>
  <c r="C63" i="67"/>
  <c r="C21" i="67"/>
  <c r="Q365" i="72"/>
  <c r="C183" i="72"/>
  <c r="E188" i="66"/>
  <c r="H380" i="67"/>
  <c r="D189" i="69"/>
  <c r="M169" i="66"/>
  <c r="Q422" i="64"/>
  <c r="O361" i="66"/>
  <c r="L380" i="69"/>
  <c r="J361" i="70"/>
  <c r="M361" i="70"/>
  <c r="G169" i="70"/>
  <c r="H399" i="65"/>
  <c r="P188" i="66"/>
  <c r="I399" i="65"/>
  <c r="I207" i="68"/>
  <c r="I159" i="68"/>
  <c r="K183" i="71"/>
  <c r="H449" i="68"/>
  <c r="P24" i="68"/>
  <c r="O232" i="68"/>
  <c r="K208" i="67"/>
  <c r="H188" i="65"/>
  <c r="K365" i="72"/>
  <c r="I473" i="68"/>
  <c r="M361" i="65"/>
  <c r="O347" i="71"/>
  <c r="E165" i="72"/>
  <c r="I401" i="64"/>
  <c r="N207" i="65"/>
  <c r="Q169" i="70"/>
  <c r="F188" i="70"/>
  <c r="E380" i="70"/>
  <c r="H207" i="66"/>
  <c r="L63" i="72"/>
  <c r="L21" i="72"/>
  <c r="K365" i="71"/>
  <c r="K208" i="68"/>
  <c r="H422" i="64"/>
  <c r="J183" i="71"/>
  <c r="J380" i="66"/>
  <c r="O188" i="70"/>
  <c r="B188" i="65"/>
  <c r="J380" i="70"/>
  <c r="G189" i="66"/>
  <c r="P63" i="70"/>
  <c r="P21" i="70"/>
  <c r="F188" i="67"/>
  <c r="Q231" i="64"/>
  <c r="C169" i="66"/>
  <c r="C449" i="68"/>
  <c r="B169" i="67"/>
  <c r="G361" i="69"/>
  <c r="F71" i="64"/>
  <c r="F23" i="64"/>
  <c r="K401" i="64"/>
  <c r="I188" i="66"/>
  <c r="F361" i="70"/>
  <c r="H497" i="68"/>
  <c r="E380" i="67"/>
  <c r="P449" i="68"/>
  <c r="C380" i="66"/>
  <c r="I170" i="67"/>
  <c r="N380" i="69"/>
  <c r="M380" i="69"/>
  <c r="H170" i="70"/>
  <c r="D365" i="71"/>
  <c r="H361" i="69"/>
  <c r="E443" i="64"/>
  <c r="N71" i="64"/>
  <c r="N23" i="64"/>
  <c r="H361" i="65"/>
  <c r="H365" i="72"/>
  <c r="E361" i="66"/>
  <c r="D170" i="70"/>
  <c r="Q361" i="69"/>
  <c r="G183" i="72"/>
  <c r="L183" i="71"/>
  <c r="D401" i="64"/>
  <c r="Q361" i="70"/>
  <c r="O422" i="64"/>
  <c r="M188" i="65"/>
  <c r="E231" i="64"/>
  <c r="E170" i="67"/>
  <c r="G399" i="67"/>
  <c r="P361" i="66"/>
  <c r="N380" i="66"/>
  <c r="F365" i="71"/>
  <c r="E361" i="70"/>
  <c r="C347" i="72"/>
  <c r="N449" i="68"/>
  <c r="G380" i="70"/>
  <c r="K189" i="67"/>
  <c r="P183" i="72"/>
  <c r="D63" i="67"/>
  <c r="D21" i="67"/>
  <c r="I365" i="72"/>
  <c r="M207" i="65"/>
  <c r="P207" i="67"/>
  <c r="B183" i="71"/>
  <c r="C208" i="65"/>
  <c r="E169" i="65"/>
  <c r="Q347" i="71"/>
  <c r="O449" i="68"/>
  <c r="C473" i="68"/>
  <c r="J207" i="67"/>
  <c r="J165" i="72"/>
  <c r="F183" i="71"/>
  <c r="H207" i="65"/>
  <c r="O231" i="64"/>
  <c r="F347" i="71"/>
  <c r="H189" i="69"/>
  <c r="G347" i="71"/>
  <c r="I497" i="68"/>
  <c r="E399" i="65"/>
  <c r="P399" i="67"/>
  <c r="G165" i="72"/>
  <c r="M473" i="68"/>
  <c r="I380" i="65"/>
  <c r="C207" i="67"/>
  <c r="F63" i="72"/>
  <c r="F21" i="72"/>
  <c r="H71" i="64"/>
  <c r="H23" i="64"/>
  <c r="H63" i="72"/>
  <c r="H21" i="72"/>
  <c r="G183" i="71"/>
  <c r="K169" i="69"/>
  <c r="L347" i="72"/>
  <c r="H361" i="70"/>
  <c r="P361" i="69"/>
  <c r="L399" i="65"/>
  <c r="M380" i="67"/>
  <c r="M188" i="70"/>
  <c r="D231" i="64"/>
  <c r="E399" i="67"/>
  <c r="D210" i="64"/>
  <c r="H361" i="66"/>
  <c r="K75" i="68"/>
  <c r="K24" i="68"/>
  <c r="Q399" i="66"/>
  <c r="I208" i="67"/>
  <c r="I21" i="67"/>
  <c r="Q399" i="67"/>
  <c r="D473" i="68"/>
  <c r="O183" i="72"/>
  <c r="B188" i="67"/>
  <c r="K380" i="67"/>
  <c r="O63" i="65"/>
  <c r="O21" i="65"/>
  <c r="I347" i="72"/>
  <c r="E256" i="68"/>
  <c r="M207" i="66"/>
  <c r="C380" i="69"/>
  <c r="P361" i="70"/>
  <c r="F165" i="72"/>
  <c r="Q165" i="72"/>
  <c r="D399" i="66"/>
  <c r="P170" i="70"/>
  <c r="E365" i="72"/>
  <c r="J232" i="64"/>
  <c r="O399" i="67"/>
  <c r="H231" i="64"/>
  <c r="P170" i="69"/>
  <c r="J188" i="67"/>
  <c r="F399" i="66"/>
  <c r="J169" i="70"/>
  <c r="O210" i="64"/>
  <c r="M361" i="66"/>
  <c r="F232" i="64"/>
  <c r="L401" i="64"/>
  <c r="D189" i="70"/>
  <c r="K497" i="68"/>
  <c r="P347" i="71"/>
  <c r="F473" i="68"/>
  <c r="K361" i="70"/>
  <c r="C188" i="67"/>
  <c r="P63" i="71"/>
  <c r="P21" i="71"/>
  <c r="F347" i="72"/>
  <c r="E361" i="67"/>
  <c r="H165" i="72"/>
  <c r="J399" i="66"/>
  <c r="J188" i="69"/>
  <c r="O361" i="69"/>
  <c r="P380" i="70"/>
  <c r="P188" i="67"/>
  <c r="C380" i="65"/>
  <c r="G208" i="65"/>
  <c r="O208" i="66"/>
  <c r="L189" i="64"/>
  <c r="E169" i="66"/>
  <c r="O399" i="66"/>
  <c r="N497" i="68"/>
  <c r="E497" i="68"/>
  <c r="O189" i="65"/>
  <c r="D443" i="64"/>
  <c r="I63" i="71"/>
  <c r="I21" i="71"/>
  <c r="K380" i="65"/>
  <c r="O401" i="64"/>
  <c r="K169" i="70"/>
  <c r="J24" i="68"/>
  <c r="B207" i="65"/>
  <c r="H380" i="69"/>
  <c r="F169" i="69"/>
  <c r="B169" i="70"/>
  <c r="C399" i="65"/>
  <c r="M422" i="64"/>
  <c r="G256" i="68"/>
  <c r="G170" i="67"/>
  <c r="I210" i="64"/>
  <c r="I347" i="71"/>
  <c r="E208" i="67"/>
  <c r="E21" i="67"/>
  <c r="D380" i="70"/>
  <c r="M165" i="72"/>
  <c r="I361" i="69"/>
  <c r="O380" i="67"/>
  <c r="G380" i="67"/>
  <c r="K399" i="66"/>
  <c r="C497" i="68"/>
  <c r="O165" i="72"/>
  <c r="G188" i="70"/>
  <c r="H210" i="64"/>
  <c r="B188" i="66"/>
  <c r="P380" i="66"/>
  <c r="N361" i="66"/>
  <c r="J347" i="72"/>
  <c r="K347" i="72"/>
  <c r="I449" i="68"/>
  <c r="K170" i="65"/>
  <c r="L63" i="69"/>
  <c r="L21" i="69"/>
  <c r="G361" i="66"/>
  <c r="G380" i="65"/>
  <c r="I188" i="65"/>
  <c r="L210" i="64"/>
  <c r="F380" i="70"/>
  <c r="D170" i="69"/>
  <c r="L347" i="71"/>
  <c r="F401" i="64"/>
  <c r="E188" i="65"/>
  <c r="G63" i="66"/>
  <c r="G21" i="66"/>
  <c r="B210" i="64"/>
  <c r="G399" i="66"/>
  <c r="Q169" i="66"/>
  <c r="G399" i="65"/>
  <c r="Q165" i="71"/>
  <c r="O208" i="68"/>
  <c r="K170" i="67"/>
  <c r="D380" i="69"/>
  <c r="P361" i="67"/>
  <c r="H189" i="64"/>
  <c r="M165" i="71"/>
  <c r="K63" i="66"/>
  <c r="K21" i="66"/>
  <c r="E380" i="66"/>
  <c r="N63" i="69"/>
  <c r="N21" i="69"/>
  <c r="F380" i="69"/>
  <c r="C189" i="64"/>
  <c r="M361" i="67"/>
  <c r="Q188" i="69"/>
  <c r="M399" i="66"/>
  <c r="D188" i="67"/>
  <c r="D399" i="65"/>
  <c r="H183" i="72"/>
  <c r="C422" i="64"/>
  <c r="C361" i="66"/>
  <c r="M361" i="69"/>
  <c r="B188" i="70"/>
  <c r="Q183" i="72"/>
  <c r="E165" i="71"/>
  <c r="P183" i="71"/>
  <c r="G473" i="68"/>
  <c r="O188" i="69"/>
  <c r="Q170" i="67"/>
  <c r="M399" i="65"/>
  <c r="I165" i="72"/>
  <c r="J347" i="71"/>
  <c r="Q188" i="66"/>
  <c r="P365" i="71"/>
  <c r="H188" i="66"/>
  <c r="H165" i="71"/>
  <c r="O365" i="71"/>
  <c r="M449" i="68"/>
  <c r="C71" i="64"/>
  <c r="C23" i="64"/>
  <c r="O361" i="65"/>
  <c r="K165" i="71"/>
  <c r="C169" i="70"/>
  <c r="L380" i="65"/>
  <c r="N188" i="66"/>
  <c r="G422" i="64"/>
  <c r="I189" i="67"/>
  <c r="D207" i="66"/>
  <c r="K399" i="67"/>
  <c r="Q380" i="66"/>
  <c r="J380" i="69"/>
  <c r="G63" i="67"/>
  <c r="G21" i="67"/>
  <c r="M183" i="72"/>
  <c r="L380" i="70"/>
  <c r="D361" i="69"/>
  <c r="F380" i="66"/>
  <c r="F165" i="71"/>
  <c r="Q497" i="68"/>
  <c r="K473" i="68"/>
  <c r="F497" i="68"/>
  <c r="G165" i="71"/>
  <c r="C188" i="70"/>
  <c r="N365" i="71"/>
  <c r="N443" i="64"/>
  <c r="N165" i="72"/>
  <c r="P473" i="68"/>
  <c r="D165" i="72"/>
  <c r="E449" i="68"/>
  <c r="M347" i="71"/>
  <c r="I232" i="68"/>
  <c r="F169" i="66"/>
  <c r="E401" i="64"/>
  <c r="E188" i="70"/>
  <c r="G232" i="68"/>
  <c r="N211" i="64"/>
  <c r="E347" i="72"/>
  <c r="Q210" i="64"/>
  <c r="N361" i="69"/>
  <c r="M380" i="70"/>
  <c r="C165" i="71"/>
  <c r="E183" i="72"/>
  <c r="G361" i="65"/>
  <c r="F361" i="69"/>
  <c r="F188" i="69"/>
  <c r="F207" i="67"/>
  <c r="H63" i="69"/>
  <c r="H21" i="69"/>
  <c r="H380" i="70"/>
  <c r="I361" i="66"/>
  <c r="K188" i="69"/>
  <c r="C231" i="64"/>
  <c r="Q449" i="68"/>
  <c r="Q63" i="65"/>
  <c r="Q21" i="65"/>
  <c r="E365" i="71"/>
  <c r="D361" i="65"/>
  <c r="O399" i="65"/>
  <c r="P497" i="68"/>
  <c r="C361" i="67"/>
  <c r="C401" i="64"/>
  <c r="P401" i="64"/>
  <c r="J361" i="66"/>
  <c r="O380" i="69"/>
  <c r="P169" i="67"/>
  <c r="K183" i="72"/>
  <c r="E75" i="68"/>
  <c r="E24" i="68"/>
  <c r="E207" i="65"/>
  <c r="N399" i="67"/>
  <c r="J443" i="64"/>
  <c r="M401" i="64"/>
  <c r="O170" i="67"/>
  <c r="C170" i="65"/>
  <c r="J71" i="64"/>
  <c r="J23" i="64"/>
  <c r="G449" i="68"/>
  <c r="K380" i="66"/>
  <c r="O380" i="66"/>
  <c r="H207" i="67"/>
  <c r="C188" i="66"/>
  <c r="K63" i="69"/>
  <c r="K21" i="69"/>
  <c r="K399" i="65"/>
  <c r="H63" i="70"/>
  <c r="H21" i="70"/>
  <c r="D347" i="72"/>
  <c r="F380" i="65"/>
  <c r="J207" i="65"/>
  <c r="K361" i="69"/>
  <c r="E422" i="64"/>
  <c r="I188" i="70"/>
  <c r="O189" i="67"/>
  <c r="G208" i="66"/>
  <c r="H169" i="67"/>
  <c r="Q189" i="67"/>
  <c r="M208" i="67"/>
  <c r="M189" i="64"/>
  <c r="H347" i="72"/>
  <c r="H365" i="71"/>
  <c r="P165" i="72"/>
  <c r="I183" i="71"/>
  <c r="Q188" i="70"/>
  <c r="K170" i="66"/>
  <c r="K189" i="66"/>
  <c r="K449" i="68"/>
  <c r="P231" i="64"/>
  <c r="K380" i="70"/>
  <c r="D380" i="67"/>
  <c r="Q347" i="72"/>
  <c r="E347" i="71"/>
  <c r="C169" i="69"/>
  <c r="I207" i="65"/>
  <c r="H361" i="67"/>
  <c r="N422" i="64"/>
  <c r="N183" i="72"/>
  <c r="L399" i="67"/>
  <c r="Q169" i="69"/>
  <c r="N380" i="70"/>
  <c r="D380" i="65"/>
  <c r="L361" i="65"/>
  <c r="M169" i="70"/>
  <c r="N188" i="65"/>
  <c r="Q380" i="70"/>
  <c r="F361" i="67"/>
  <c r="J361" i="69"/>
  <c r="O63" i="67"/>
  <c r="O21" i="67"/>
  <c r="P443" i="64"/>
  <c r="P188" i="65"/>
  <c r="N207" i="66"/>
  <c r="Q380" i="65"/>
  <c r="C399" i="66"/>
  <c r="C207" i="66"/>
  <c r="K361" i="65"/>
  <c r="O169" i="70"/>
  <c r="H189" i="70"/>
  <c r="N361" i="65"/>
  <c r="J422" i="64"/>
  <c r="C361" i="65"/>
  <c r="Q361" i="67"/>
  <c r="I169" i="70"/>
  <c r="E169" i="70"/>
  <c r="I188" i="69"/>
  <c r="L165" i="72"/>
  <c r="J190" i="64"/>
  <c r="M347" i="72"/>
  <c r="K361" i="66"/>
  <c r="P21" i="69"/>
  <c r="H347" i="71"/>
  <c r="J449" i="68"/>
  <c r="B169" i="69"/>
  <c r="M380" i="65"/>
  <c r="E169" i="69"/>
  <c r="F211" i="64"/>
  <c r="G231" i="64"/>
  <c r="D361" i="67"/>
  <c r="M63" i="72"/>
  <c r="M21" i="72"/>
  <c r="I361" i="70"/>
  <c r="K443" i="64"/>
  <c r="C165" i="72"/>
  <c r="C188" i="69"/>
  <c r="E207" i="66"/>
  <c r="F422" i="64"/>
  <c r="D207" i="67"/>
  <c r="H443" i="64"/>
  <c r="Q443" i="64"/>
  <c r="H380" i="66"/>
  <c r="P422" i="64"/>
  <c r="F399" i="65"/>
  <c r="G170" i="65"/>
  <c r="C63" i="66"/>
  <c r="C21" i="66"/>
  <c r="M231" i="64"/>
  <c r="C443" i="64"/>
  <c r="J169" i="69"/>
  <c r="Q399" i="65"/>
  <c r="O208" i="65"/>
  <c r="G443" i="64"/>
  <c r="I208" i="68"/>
  <c r="D347" i="71"/>
  <c r="F380" i="67"/>
  <c r="F361" i="65"/>
  <c r="D188" i="66"/>
  <c r="D207" i="65"/>
  <c r="B165" i="72"/>
  <c r="L497" i="68"/>
  <c r="L189" i="70"/>
  <c r="G189" i="67"/>
  <c r="G63" i="65"/>
  <c r="G21" i="65"/>
  <c r="N232" i="64"/>
  <c r="N190" i="64"/>
  <c r="B231" i="64"/>
  <c r="P399" i="65"/>
  <c r="E189" i="67"/>
  <c r="Q71" i="64"/>
  <c r="Q23" i="64"/>
  <c r="O473" i="68"/>
  <c r="J497" i="68"/>
  <c r="J188" i="70"/>
  <c r="M380" i="66"/>
  <c r="E380" i="65"/>
  <c r="E188" i="69"/>
  <c r="K189" i="65"/>
  <c r="J365" i="71"/>
  <c r="L443" i="64"/>
  <c r="Q380" i="69"/>
  <c r="C210" i="64"/>
  <c r="M497" i="68"/>
  <c r="G189" i="64"/>
  <c r="P189" i="64"/>
  <c r="B169" i="65"/>
  <c r="H473" i="68"/>
  <c r="J207" i="66"/>
  <c r="J380" i="67"/>
  <c r="N401" i="64"/>
  <c r="O347" i="72"/>
  <c r="O380" i="70"/>
  <c r="Q401" i="64"/>
  <c r="H399" i="66"/>
  <c r="P207" i="65"/>
  <c r="D365" i="72"/>
  <c r="N188" i="70"/>
  <c r="K380" i="69"/>
  <c r="P165" i="71"/>
  <c r="M63" i="67"/>
  <c r="M21" i="67"/>
  <c r="K210" i="64"/>
  <c r="L361" i="70"/>
  <c r="H183" i="71"/>
  <c r="Q189" i="64"/>
  <c r="N347" i="71"/>
  <c r="L188" i="65"/>
  <c r="F449" i="68"/>
  <c r="N399" i="66"/>
  <c r="I183" i="72"/>
  <c r="L170" i="69"/>
  <c r="C365" i="72"/>
  <c r="L399" i="66"/>
  <c r="P380" i="69"/>
  <c r="J361" i="67"/>
  <c r="K232" i="68"/>
  <c r="H401" i="64"/>
  <c r="O380" i="65"/>
  <c r="L365" i="71"/>
  <c r="J361" i="65"/>
  <c r="E361" i="69"/>
  <c r="C20" i="39"/>
  <c r="J13" i="37"/>
  <c r="K13" i="33"/>
  <c r="C9" i="31"/>
  <c r="C9" i="35"/>
  <c r="D9" i="34"/>
  <c r="L9" i="34"/>
  <c r="E59" i="29"/>
  <c r="I59" i="29"/>
  <c r="I65" i="29"/>
  <c r="M65" i="29"/>
  <c r="G60" i="29"/>
  <c r="K60" i="29"/>
  <c r="K66" i="29"/>
  <c r="F13" i="31"/>
  <c r="C9" i="34"/>
  <c r="L9" i="37"/>
  <c r="P9" i="37"/>
  <c r="K9" i="34"/>
  <c r="D9" i="33"/>
  <c r="H9" i="33"/>
  <c r="G9" i="30"/>
  <c r="K9" i="30"/>
  <c r="O9" i="30"/>
  <c r="O60" i="29"/>
  <c r="O66" i="29"/>
  <c r="H12" i="29"/>
  <c r="P12" i="29"/>
  <c r="M59" i="29"/>
  <c r="G22" i="29"/>
  <c r="O22" i="29"/>
  <c r="I17" i="29"/>
  <c r="M17" i="29"/>
  <c r="Q17" i="29"/>
  <c r="G66" i="29"/>
  <c r="F13" i="30"/>
  <c r="N13" i="30"/>
  <c r="L4" i="29"/>
  <c r="C22" i="29"/>
  <c r="O13" i="37"/>
  <c r="O13" i="33"/>
  <c r="J22" i="29"/>
  <c r="E25" i="29"/>
  <c r="C13" i="30"/>
  <c r="G13" i="30"/>
  <c r="K13" i="30"/>
  <c r="O13" i="30"/>
  <c r="G9" i="37"/>
  <c r="O9" i="37"/>
  <c r="G9" i="33"/>
  <c r="O9" i="33"/>
  <c r="E4" i="29"/>
  <c r="P4" i="29"/>
  <c r="E83" i="29"/>
  <c r="I83" i="29"/>
  <c r="M83" i="29"/>
  <c r="K58" i="29"/>
  <c r="E57" i="29"/>
  <c r="M57" i="29"/>
  <c r="E62" i="29"/>
  <c r="I62" i="29"/>
  <c r="M62" i="29"/>
  <c r="K22" i="29"/>
  <c r="K88" i="29"/>
  <c r="M25" i="29"/>
  <c r="J58" i="29"/>
  <c r="G59" i="29"/>
  <c r="K59" i="29"/>
  <c r="O59" i="29"/>
  <c r="H60" i="29"/>
  <c r="L60" i="29"/>
  <c r="N63" i="29"/>
  <c r="K65" i="29"/>
  <c r="O65" i="29"/>
  <c r="L66" i="29"/>
  <c r="P66" i="29"/>
  <c r="F84" i="29"/>
  <c r="J84" i="29"/>
  <c r="N84" i="29"/>
  <c r="C85" i="29"/>
  <c r="G85" i="29"/>
  <c r="K85" i="29"/>
  <c r="O85" i="29"/>
  <c r="F13" i="37"/>
  <c r="N13" i="37"/>
  <c r="D13" i="36"/>
  <c r="H13" i="36"/>
  <c r="L13" i="36"/>
  <c r="P13" i="36"/>
  <c r="F13" i="35"/>
  <c r="J13" i="35"/>
  <c r="N13" i="35"/>
  <c r="D13" i="34"/>
  <c r="L13" i="34"/>
  <c r="E86" i="29"/>
  <c r="I86" i="29"/>
  <c r="M86" i="29"/>
  <c r="F88" i="29"/>
  <c r="J88" i="29"/>
  <c r="N88" i="29"/>
  <c r="C89" i="29"/>
  <c r="G89" i="29"/>
  <c r="K89" i="29"/>
  <c r="O89" i="29"/>
  <c r="I25" i="29"/>
  <c r="Q25" i="29"/>
  <c r="I57" i="29"/>
  <c r="E65" i="29"/>
  <c r="B13" i="31"/>
  <c r="C13" i="37"/>
  <c r="K13" i="37"/>
  <c r="I13" i="36"/>
  <c r="K13" i="35"/>
  <c r="E13" i="34"/>
  <c r="M13" i="34"/>
  <c r="G13" i="37"/>
  <c r="E13" i="35"/>
  <c r="I13" i="35"/>
  <c r="M13" i="35"/>
  <c r="Q13" i="35"/>
  <c r="C9" i="33"/>
  <c r="C9" i="37"/>
  <c r="H9" i="36"/>
  <c r="P9" i="36"/>
  <c r="F9" i="34"/>
  <c r="J9" i="34"/>
  <c r="N9" i="34"/>
  <c r="H9" i="32"/>
  <c r="P9" i="32"/>
  <c r="E13" i="30"/>
  <c r="F9" i="30"/>
  <c r="I13" i="30"/>
  <c r="J9" i="30"/>
  <c r="M13" i="30"/>
  <c r="N9" i="30"/>
  <c r="Q13" i="30"/>
  <c r="E13" i="36"/>
  <c r="C9" i="32"/>
  <c r="C9" i="36"/>
  <c r="E9" i="37"/>
  <c r="M9" i="37"/>
  <c r="E9" i="34"/>
  <c r="M9" i="34"/>
  <c r="F9" i="33"/>
  <c r="I9" i="33"/>
  <c r="Q9" i="33"/>
  <c r="G13" i="33"/>
  <c r="F13" i="33"/>
  <c r="J13" i="33"/>
  <c r="N13" i="33"/>
  <c r="I9" i="36"/>
  <c r="Q9" i="36"/>
  <c r="J9" i="35"/>
  <c r="I9" i="32"/>
  <c r="Q9" i="32"/>
  <c r="J9" i="31"/>
  <c r="D9" i="37"/>
  <c r="L9" i="33"/>
  <c r="J13" i="31"/>
  <c r="I13" i="32"/>
  <c r="K9" i="35"/>
  <c r="K9" i="31"/>
  <c r="H9" i="37"/>
  <c r="G9" i="34"/>
  <c r="O9" i="34"/>
  <c r="P9" i="33"/>
  <c r="N13" i="31"/>
  <c r="C13" i="33"/>
  <c r="D13" i="32"/>
  <c r="L13" i="32"/>
  <c r="F9" i="36"/>
  <c r="N9" i="36"/>
  <c r="H9" i="35"/>
  <c r="P9" i="35"/>
  <c r="J9" i="32"/>
  <c r="D9" i="31"/>
  <c r="L9" i="31"/>
  <c r="D13" i="30"/>
  <c r="L13" i="30"/>
  <c r="B13" i="36"/>
  <c r="F13" i="34"/>
  <c r="N13" i="34"/>
  <c r="I9" i="37"/>
  <c r="Q9" i="37"/>
  <c r="K9" i="36"/>
  <c r="E9" i="35"/>
  <c r="I9" i="35"/>
  <c r="Q9" i="35"/>
  <c r="E9" i="33"/>
  <c r="M9" i="33"/>
  <c r="G9" i="32"/>
  <c r="O9" i="32"/>
  <c r="I9" i="31"/>
  <c r="C13" i="31"/>
  <c r="K13" i="31"/>
  <c r="D13" i="37"/>
  <c r="L13" i="37"/>
  <c r="P13" i="37"/>
  <c r="C13" i="34"/>
  <c r="G13" i="34"/>
  <c r="O13" i="34"/>
  <c r="H13" i="33"/>
  <c r="P13" i="33"/>
  <c r="C9" i="30"/>
  <c r="D9" i="30"/>
  <c r="H9" i="30"/>
  <c r="L9" i="30"/>
  <c r="P9" i="30"/>
  <c r="F9" i="37"/>
  <c r="J9" i="37"/>
  <c r="N9" i="37"/>
  <c r="D9" i="36"/>
  <c r="L9" i="36"/>
  <c r="F9" i="35"/>
  <c r="N9" i="35"/>
  <c r="H9" i="34"/>
  <c r="P9" i="34"/>
  <c r="J9" i="33"/>
  <c r="N9" i="33"/>
  <c r="D9" i="32"/>
  <c r="L9" i="32"/>
  <c r="F9" i="31"/>
  <c r="N9" i="31"/>
  <c r="B13" i="30"/>
  <c r="J13" i="30"/>
  <c r="B13" i="34"/>
  <c r="D13" i="31"/>
  <c r="H13" i="31"/>
  <c r="L13" i="31"/>
  <c r="P13" i="31"/>
  <c r="E13" i="37"/>
  <c r="I13" i="37"/>
  <c r="M13" i="37"/>
  <c r="Q13" i="37"/>
  <c r="F13" i="36"/>
  <c r="J13" i="36"/>
  <c r="N13" i="36"/>
  <c r="G13" i="35"/>
  <c r="O13" i="35"/>
  <c r="H13" i="34"/>
  <c r="P13" i="34"/>
  <c r="E13" i="33"/>
  <c r="I13" i="33"/>
  <c r="M13" i="33"/>
  <c r="Q13" i="33"/>
  <c r="F13" i="32"/>
  <c r="J13" i="32"/>
  <c r="N13" i="32"/>
  <c r="J9" i="36"/>
  <c r="D9" i="35"/>
  <c r="L9" i="35"/>
  <c r="F9" i="32"/>
  <c r="N9" i="32"/>
  <c r="H9" i="31"/>
  <c r="P9" i="31"/>
  <c r="H13" i="30"/>
  <c r="P13" i="30"/>
  <c r="B13" i="32"/>
  <c r="J13" i="34"/>
  <c r="G9" i="36"/>
  <c r="O9" i="36"/>
  <c r="M9" i="35"/>
  <c r="K9" i="32"/>
  <c r="E9" i="31"/>
  <c r="M9" i="31"/>
  <c r="Q9" i="31"/>
  <c r="G13" i="31"/>
  <c r="O13" i="31"/>
  <c r="H13" i="37"/>
  <c r="K13" i="34"/>
  <c r="D13" i="33"/>
  <c r="L13" i="33"/>
  <c r="E9" i="30"/>
  <c r="I9" i="30"/>
  <c r="M9" i="30"/>
  <c r="Q9" i="30"/>
  <c r="K9" i="37"/>
  <c r="E9" i="36"/>
  <c r="M9" i="36"/>
  <c r="G9" i="35"/>
  <c r="O9" i="35"/>
  <c r="I9" i="34"/>
  <c r="Q9" i="34"/>
  <c r="K9" i="33"/>
  <c r="E9" i="32"/>
  <c r="M9" i="32"/>
  <c r="G9" i="31"/>
  <c r="O9" i="31"/>
  <c r="B13" i="37"/>
  <c r="B13" i="33"/>
  <c r="E13" i="31"/>
  <c r="I13" i="31"/>
  <c r="M13" i="31"/>
  <c r="Q13" i="31"/>
  <c r="C13" i="36"/>
  <c r="G13" i="36"/>
  <c r="K13" i="36"/>
  <c r="O13" i="36"/>
  <c r="D13" i="35"/>
  <c r="H13" i="35"/>
  <c r="L13" i="35"/>
  <c r="P13" i="35"/>
  <c r="I13" i="34"/>
  <c r="Q13" i="34"/>
  <c r="C13" i="32"/>
  <c r="G13" i="32"/>
  <c r="K13" i="32"/>
  <c r="O13" i="32"/>
  <c r="I4" i="29"/>
  <c r="Q4" i="29"/>
  <c r="J4" i="29"/>
  <c r="G4" i="29"/>
  <c r="O4" i="29"/>
  <c r="M9" i="29"/>
  <c r="C25" i="29"/>
  <c r="C91" i="29"/>
  <c r="O25" i="29"/>
  <c r="O91" i="29"/>
  <c r="L25" i="29"/>
  <c r="L92" i="29"/>
  <c r="D59" i="29"/>
  <c r="L59" i="29"/>
  <c r="E60" i="29"/>
  <c r="M60" i="29"/>
  <c r="F62" i="29"/>
  <c r="N62" i="29"/>
  <c r="M66" i="29"/>
  <c r="H4" i="29"/>
  <c r="Q9" i="29"/>
  <c r="F9" i="29"/>
  <c r="J9" i="29"/>
  <c r="N9" i="29"/>
  <c r="F12" i="29"/>
  <c r="J12" i="29"/>
  <c r="N12" i="29"/>
  <c r="C12" i="29"/>
  <c r="G12" i="29"/>
  <c r="K12" i="29"/>
  <c r="O12" i="29"/>
  <c r="G58" i="29"/>
  <c r="O63" i="29"/>
  <c r="M4" i="29"/>
  <c r="I84" i="29"/>
  <c r="F4" i="29"/>
  <c r="N4" i="29"/>
  <c r="K4" i="29"/>
  <c r="K25" i="29"/>
  <c r="K91" i="29"/>
  <c r="H25" i="29"/>
  <c r="H92" i="29"/>
  <c r="F57" i="29"/>
  <c r="N57" i="29"/>
  <c r="P59" i="29"/>
  <c r="J62" i="29"/>
  <c r="D65" i="29"/>
  <c r="L65" i="29"/>
  <c r="E66" i="29"/>
  <c r="O58" i="29"/>
  <c r="G63" i="29"/>
  <c r="M84" i="29"/>
  <c r="C4" i="29"/>
  <c r="G25" i="29"/>
  <c r="G91" i="29"/>
  <c r="D25" i="29"/>
  <c r="D92" i="29"/>
  <c r="P25" i="29"/>
  <c r="P92" i="29"/>
  <c r="J57" i="29"/>
  <c r="H59" i="29"/>
  <c r="I60" i="29"/>
  <c r="H65" i="29"/>
  <c r="P65" i="29"/>
  <c r="I66" i="29"/>
  <c r="D4" i="29"/>
  <c r="I9" i="29"/>
  <c r="E9" i="29"/>
  <c r="E88" i="29"/>
  <c r="I88" i="29"/>
  <c r="M88" i="29"/>
  <c r="F89" i="29"/>
  <c r="J89" i="29"/>
  <c r="N89" i="29"/>
  <c r="N22" i="29"/>
  <c r="K63" i="29"/>
  <c r="C9" i="29"/>
  <c r="G9" i="29"/>
  <c r="K9" i="29"/>
  <c r="O9" i="29"/>
  <c r="D9" i="29"/>
  <c r="H9" i="29"/>
  <c r="L9" i="29"/>
  <c r="P9" i="29"/>
  <c r="L12" i="29"/>
  <c r="E12" i="29"/>
  <c r="I12" i="29"/>
  <c r="M12" i="29"/>
  <c r="Q12" i="29"/>
  <c r="E17" i="29"/>
  <c r="C17" i="29"/>
  <c r="C16" i="29" s="1"/>
  <c r="G17" i="29"/>
  <c r="K17" i="29"/>
  <c r="O17" i="29"/>
  <c r="D17" i="29"/>
  <c r="H17" i="29"/>
  <c r="L17" i="29"/>
  <c r="P17" i="29"/>
  <c r="F22" i="29"/>
  <c r="D22" i="29"/>
  <c r="D88" i="29"/>
  <c r="H22" i="29"/>
  <c r="H88" i="29"/>
  <c r="L22" i="29"/>
  <c r="L88" i="29"/>
  <c r="P22" i="29"/>
  <c r="P88" i="29"/>
  <c r="E22" i="29"/>
  <c r="E89" i="29"/>
  <c r="I22" i="29"/>
  <c r="I89" i="29"/>
  <c r="M22" i="29"/>
  <c r="M89" i="29"/>
  <c r="Q22" i="29"/>
  <c r="Q16" i="29" s="1"/>
  <c r="F25" i="29"/>
  <c r="F91" i="29"/>
  <c r="J25" i="29"/>
  <c r="J91" i="29"/>
  <c r="N25" i="29"/>
  <c r="N91" i="29"/>
  <c r="D57" i="29"/>
  <c r="H57" i="29"/>
  <c r="L57" i="29"/>
  <c r="P57" i="29"/>
  <c r="F58" i="29"/>
  <c r="N58" i="29"/>
  <c r="F60" i="29"/>
  <c r="J60" i="29"/>
  <c r="N60" i="29"/>
  <c r="D62" i="29"/>
  <c r="H62" i="29"/>
  <c r="L62" i="29"/>
  <c r="P62" i="29"/>
  <c r="F63" i="29"/>
  <c r="J63" i="29"/>
  <c r="F66" i="29"/>
  <c r="J66" i="29"/>
  <c r="N66" i="29"/>
  <c r="C83" i="29"/>
  <c r="G83" i="29"/>
  <c r="K83" i="29"/>
  <c r="O83" i="29"/>
  <c r="D84" i="29"/>
  <c r="H84" i="29"/>
  <c r="L84" i="29"/>
  <c r="P84" i="29"/>
  <c r="G88" i="29"/>
  <c r="D12" i="29"/>
  <c r="D86" i="29"/>
  <c r="H86" i="29"/>
  <c r="L86" i="29"/>
  <c r="P86" i="29"/>
  <c r="D58" i="29"/>
  <c r="H58" i="29"/>
  <c r="L58" i="29"/>
  <c r="P58" i="29"/>
  <c r="F59" i="29"/>
  <c r="J59" i="29"/>
  <c r="N59" i="29"/>
  <c r="D60" i="29"/>
  <c r="P60" i="29"/>
  <c r="D63" i="29"/>
  <c r="H63" i="29"/>
  <c r="L63" i="29"/>
  <c r="P63" i="29"/>
  <c r="F65" i="29"/>
  <c r="J65" i="29"/>
  <c r="N65" i="29"/>
  <c r="D66" i="29"/>
  <c r="H66" i="29"/>
  <c r="O88" i="29"/>
  <c r="F17" i="29"/>
  <c r="J17" i="29"/>
  <c r="N17" i="29"/>
  <c r="G57" i="29"/>
  <c r="K57" i="29"/>
  <c r="O57" i="29"/>
  <c r="E58" i="29"/>
  <c r="I58" i="29"/>
  <c r="M58" i="29"/>
  <c r="G62" i="29"/>
  <c r="K62" i="29"/>
  <c r="O62" i="29"/>
  <c r="E63" i="29"/>
  <c r="I63" i="29"/>
  <c r="M63" i="29"/>
  <c r="G65" i="29"/>
  <c r="F83" i="29"/>
  <c r="J83" i="29"/>
  <c r="N83" i="29"/>
  <c r="C88" i="29"/>
  <c r="Q169" i="67" l="1"/>
  <c r="E207" i="67"/>
  <c r="P169" i="70"/>
  <c r="C207" i="65"/>
  <c r="G188" i="66"/>
  <c r="P188" i="69"/>
  <c r="P188" i="70"/>
  <c r="E188" i="67"/>
  <c r="N231" i="64"/>
  <c r="G188" i="67"/>
  <c r="L188" i="70"/>
  <c r="F210" i="64"/>
  <c r="J189" i="64"/>
  <c r="K188" i="66"/>
  <c r="C169" i="65"/>
  <c r="N210" i="64"/>
  <c r="D169" i="69"/>
  <c r="G169" i="67"/>
  <c r="H188" i="69"/>
  <c r="K188" i="67"/>
  <c r="O169" i="65"/>
  <c r="K207" i="66"/>
  <c r="O207" i="67"/>
  <c r="O188" i="66"/>
  <c r="Q188" i="67"/>
  <c r="G169" i="65"/>
  <c r="M207" i="67"/>
  <c r="O188" i="67"/>
  <c r="O169" i="67"/>
  <c r="O188" i="65"/>
  <c r="O207" i="66"/>
  <c r="G207" i="65"/>
  <c r="D188" i="70"/>
  <c r="I207" i="67"/>
  <c r="D169" i="70"/>
  <c r="K207" i="65"/>
  <c r="G207" i="67"/>
  <c r="G188" i="65"/>
  <c r="M169" i="67"/>
  <c r="C188" i="65"/>
  <c r="I188" i="67"/>
  <c r="F231" i="64"/>
  <c r="P169" i="69"/>
  <c r="I169" i="67"/>
  <c r="D188" i="69"/>
  <c r="J210" i="64"/>
  <c r="M188" i="67"/>
  <c r="Q207" i="67"/>
  <c r="O207" i="65"/>
  <c r="H188" i="70"/>
  <c r="L169" i="69"/>
  <c r="K188" i="65"/>
  <c r="N189" i="64"/>
  <c r="K169" i="66"/>
  <c r="G207" i="66"/>
  <c r="K169" i="67"/>
  <c r="K169" i="65"/>
  <c r="J231" i="64"/>
  <c r="E169" i="67"/>
  <c r="H169" i="70"/>
  <c r="K207" i="67"/>
  <c r="L169" i="70"/>
  <c r="O169" i="66"/>
  <c r="F189" i="64"/>
  <c r="G169" i="66"/>
  <c r="L188" i="69"/>
  <c r="H169" i="69"/>
  <c r="C22" i="39"/>
  <c r="G3" i="29"/>
  <c r="M16" i="29"/>
  <c r="P3" i="29"/>
  <c r="K3" i="29"/>
  <c r="J16" i="29"/>
  <c r="F16" i="29"/>
  <c r="G16" i="29"/>
  <c r="F3" i="29"/>
  <c r="K16" i="29"/>
  <c r="C3" i="29"/>
  <c r="N3" i="29"/>
  <c r="N16" i="29"/>
  <c r="I16" i="29"/>
  <c r="O16" i="29"/>
  <c r="L16" i="29"/>
  <c r="L3" i="29"/>
  <c r="O3" i="29"/>
  <c r="J3" i="29"/>
  <c r="E3" i="29"/>
  <c r="Q3" i="29"/>
  <c r="E16" i="29"/>
  <c r="D3" i="29"/>
  <c r="P16" i="29"/>
  <c r="H16" i="29"/>
  <c r="M3" i="29"/>
  <c r="I3" i="29"/>
  <c r="D16" i="29"/>
  <c r="H3" i="29"/>
  <c r="C26" i="39" l="1"/>
  <c r="C32" i="39" l="1"/>
  <c r="B25" i="29"/>
  <c r="B22" i="29"/>
  <c r="B17" i="29"/>
  <c r="B92" i="29"/>
  <c r="B91" i="29"/>
  <c r="B86" i="29"/>
  <c r="B85" i="29"/>
  <c r="B84" i="29"/>
  <c r="Q60" i="29"/>
  <c r="Q92" i="29"/>
  <c r="Q91" i="29"/>
  <c r="Q89" i="29"/>
  <c r="Q88" i="29"/>
  <c r="Q86" i="29"/>
  <c r="Q85" i="29"/>
  <c r="Q84" i="29"/>
  <c r="Q83" i="29"/>
  <c r="C34" i="39" l="1"/>
  <c r="C57" i="29"/>
  <c r="C62" i="29"/>
  <c r="C58" i="29"/>
  <c r="C63" i="29"/>
  <c r="B88" i="29"/>
  <c r="C60" i="29"/>
  <c r="C66" i="29"/>
  <c r="C59" i="29"/>
  <c r="C65" i="29"/>
  <c r="B12" i="29"/>
  <c r="B89" i="29"/>
  <c r="B83" i="29"/>
  <c r="B9" i="29"/>
  <c r="Q65" i="29"/>
  <c r="Q59" i="29"/>
  <c r="B4" i="29"/>
  <c r="Q57" i="29"/>
  <c r="Q62" i="29"/>
  <c r="B16" i="29"/>
  <c r="Q58" i="29"/>
  <c r="Q63" i="29"/>
  <c r="Q66" i="29"/>
  <c r="C36" i="39" l="1"/>
  <c r="B3" i="29"/>
  <c r="P16" i="63" l="1"/>
  <c r="P151" i="61"/>
  <c r="P149" i="61"/>
  <c r="P38" i="63"/>
  <c r="P112" i="62"/>
  <c r="P136" i="63"/>
  <c r="P8" i="63"/>
  <c r="P542" i="68"/>
  <c r="P521" i="64"/>
  <c r="P572" i="68"/>
  <c r="P509" i="64"/>
  <c r="P11" i="62"/>
  <c r="P13" i="61"/>
  <c r="P149" i="62"/>
  <c r="P466" i="65"/>
  <c r="P459" i="65"/>
  <c r="P475" i="64"/>
  <c r="P113" i="62"/>
  <c r="P151" i="62"/>
  <c r="P170" i="61"/>
  <c r="P121" i="61"/>
  <c r="P176" i="61"/>
  <c r="P114" i="61"/>
  <c r="P410" i="71"/>
  <c r="P410" i="72"/>
  <c r="P470" i="65"/>
  <c r="P472" i="64"/>
  <c r="P132" i="63"/>
  <c r="P7" i="63"/>
  <c r="P112" i="61"/>
  <c r="P11" i="61"/>
  <c r="P428" i="69"/>
  <c r="P172" i="63"/>
  <c r="P168" i="62"/>
  <c r="P416" i="71"/>
  <c r="P150" i="63"/>
  <c r="P131" i="63"/>
  <c r="P117" i="63"/>
  <c r="P151" i="63"/>
  <c r="P171" i="63"/>
  <c r="P175" i="63"/>
  <c r="P76" i="63"/>
  <c r="P13" i="63"/>
  <c r="P129" i="63"/>
  <c r="P127" i="63"/>
  <c r="P591" i="68"/>
  <c r="P466" i="70"/>
  <c r="P159" i="63"/>
  <c r="P466" i="66"/>
  <c r="P37" i="63"/>
  <c r="P35" i="63"/>
  <c r="P426" i="69"/>
  <c r="P152" i="61"/>
  <c r="P18" i="63"/>
  <c r="P122" i="63"/>
  <c r="P425" i="69"/>
  <c r="P587" i="68"/>
  <c r="P459" i="66"/>
  <c r="P137" i="63"/>
  <c r="P149" i="63"/>
  <c r="P525" i="64"/>
  <c r="P174" i="63"/>
  <c r="P466" i="67"/>
  <c r="P169" i="62"/>
  <c r="P453" i="72"/>
  <c r="P126" i="63"/>
  <c r="P155" i="63"/>
  <c r="P152" i="63"/>
  <c r="P459" i="70"/>
  <c r="P108" i="63"/>
  <c r="P115" i="62"/>
  <c r="P14" i="62"/>
  <c r="P141" i="63"/>
  <c r="P95" i="63"/>
  <c r="P73" i="63"/>
  <c r="P450" i="72"/>
  <c r="P158" i="63"/>
  <c r="P118" i="63"/>
  <c r="P102" i="63"/>
  <c r="P446" i="69"/>
  <c r="P13" i="62"/>
  <c r="P138" i="63"/>
  <c r="P11" i="63"/>
  <c r="P158" i="61"/>
  <c r="P428" i="72"/>
  <c r="P99" i="63"/>
  <c r="P470" i="66"/>
  <c r="P121" i="63"/>
  <c r="P173" i="63"/>
  <c r="P100" i="63"/>
  <c r="P156" i="63"/>
  <c r="P54" i="63"/>
  <c r="P447" i="72"/>
  <c r="P65" i="63"/>
  <c r="P584" i="68"/>
  <c r="P459" i="69"/>
  <c r="P408" i="72"/>
  <c r="P167" i="61"/>
  <c r="P583" i="68"/>
  <c r="P153" i="63"/>
  <c r="P470" i="70"/>
  <c r="P60" i="63"/>
  <c r="P101" i="63"/>
  <c r="P29" i="63"/>
  <c r="P446" i="72"/>
  <c r="P467" i="69"/>
  <c r="P167" i="63"/>
  <c r="P75" i="63"/>
  <c r="P41" i="63"/>
  <c r="P79" i="63"/>
  <c r="P130" i="63"/>
  <c r="P12" i="63"/>
  <c r="P466" i="69"/>
  <c r="P473" i="66"/>
  <c r="P470" i="67"/>
  <c r="P34" i="63"/>
  <c r="P116" i="63"/>
  <c r="P467" i="66"/>
  <c r="P517" i="64"/>
  <c r="P12" i="62"/>
  <c r="P134" i="63"/>
  <c r="P133" i="63"/>
  <c r="P114" i="63"/>
  <c r="P165" i="63"/>
  <c r="P473" i="67"/>
  <c r="P27" i="63"/>
  <c r="P150" i="61"/>
  <c r="P97" i="63"/>
  <c r="P148" i="63"/>
  <c r="P74" i="63"/>
  <c r="P14" i="63"/>
  <c r="P56" i="63"/>
  <c r="P467" i="65"/>
  <c r="P48" i="63"/>
  <c r="P115" i="61"/>
  <c r="P14" i="61"/>
  <c r="P170" i="63"/>
  <c r="P473" i="70"/>
  <c r="P86" i="63"/>
  <c r="P102" i="62"/>
  <c r="P121" i="62"/>
  <c r="P407" i="72"/>
  <c r="P493" i="64"/>
  <c r="P115" i="63"/>
  <c r="P113" i="63"/>
  <c r="P511" i="64"/>
  <c r="P467" i="70"/>
  <c r="P84" i="63"/>
  <c r="P102" i="61"/>
  <c r="P110" i="63"/>
  <c r="P518" i="64"/>
  <c r="P150" i="62"/>
  <c r="P177" i="63"/>
  <c r="P447" i="71"/>
  <c r="P72" i="63"/>
  <c r="P167" i="62"/>
  <c r="P120" i="63"/>
  <c r="P147" i="63"/>
  <c r="P579" i="68"/>
  <c r="P166" i="63"/>
  <c r="P176" i="62"/>
  <c r="P135" i="63"/>
  <c r="P107" i="63"/>
  <c r="P157" i="63"/>
  <c r="P53" i="63"/>
  <c r="P473" i="65"/>
  <c r="P46" i="63"/>
  <c r="P470" i="69"/>
  <c r="P91" i="63"/>
  <c r="P514" i="64"/>
  <c r="P152" i="62"/>
  <c r="P158" i="62"/>
  <c r="P416" i="72"/>
  <c r="P427" i="69"/>
  <c r="P450" i="71"/>
  <c r="P145" i="63"/>
  <c r="P15" i="63"/>
  <c r="P473" i="69"/>
  <c r="P590" i="68"/>
  <c r="P459" i="67"/>
  <c r="P453" i="71"/>
  <c r="P112" i="63"/>
  <c r="P103" i="63"/>
  <c r="P36" i="63"/>
  <c r="P98" i="63"/>
  <c r="P6" i="63"/>
  <c r="P57" i="63"/>
  <c r="P169" i="63"/>
  <c r="P163" i="63"/>
  <c r="P114" i="62"/>
  <c r="P496" i="64"/>
  <c r="P96" i="63"/>
  <c r="P119" i="63"/>
  <c r="P169" i="61"/>
  <c r="P467" i="67"/>
  <c r="P170" i="62"/>
  <c r="P446" i="71"/>
  <c r="P17" i="63"/>
  <c r="P176" i="63"/>
  <c r="P67" i="63"/>
  <c r="P409" i="72"/>
  <c r="P22" i="63"/>
  <c r="P51" i="62"/>
  <c r="P130" i="62"/>
  <c r="P448" i="71"/>
  <c r="P585" i="68"/>
  <c r="P510" i="64"/>
  <c r="P168" i="63"/>
  <c r="P443" i="71"/>
  <c r="P89" i="62"/>
  <c r="P434" i="71"/>
  <c r="P468" i="69"/>
  <c r="P516" i="64"/>
  <c r="P442" i="71"/>
  <c r="P453" i="69"/>
  <c r="P519" i="64"/>
  <c r="P468" i="66"/>
  <c r="P448" i="72"/>
  <c r="P468" i="70"/>
  <c r="P407" i="71"/>
  <c r="P444" i="69"/>
  <c r="P164" i="63"/>
  <c r="P409" i="71"/>
  <c r="P74" i="62"/>
  <c r="P93" i="63"/>
  <c r="P471" i="69"/>
  <c r="P111" i="63"/>
  <c r="P443" i="72"/>
  <c r="P463" i="70"/>
  <c r="P444" i="71"/>
  <c r="P586" i="68"/>
  <c r="P55" i="61"/>
  <c r="P97" i="61"/>
  <c r="P166" i="61"/>
  <c r="P9" i="62"/>
  <c r="P434" i="69"/>
  <c r="P462" i="70"/>
  <c r="P444" i="72"/>
  <c r="P12" i="61"/>
  <c r="P566" i="68"/>
  <c r="P109" i="63"/>
  <c r="P439" i="71"/>
  <c r="P66" i="63"/>
  <c r="P469" i="69"/>
  <c r="P451" i="71"/>
  <c r="P55" i="63"/>
  <c r="P162" i="63"/>
  <c r="P28" i="63"/>
  <c r="P468" i="65"/>
  <c r="P452" i="71"/>
  <c r="P144" i="63"/>
  <c r="P461" i="66"/>
  <c r="P128" i="63"/>
  <c r="P425" i="71"/>
  <c r="P463" i="69"/>
  <c r="P469" i="65"/>
  <c r="P441" i="72"/>
  <c r="P445" i="69"/>
  <c r="P461" i="69"/>
  <c r="P495" i="64"/>
  <c r="P425" i="72"/>
  <c r="P449" i="71"/>
  <c r="P458" i="70"/>
  <c r="P469" i="70"/>
  <c r="P445" i="72"/>
  <c r="P168" i="61"/>
  <c r="P469" i="66"/>
  <c r="P469" i="67"/>
  <c r="P442" i="72"/>
  <c r="P441" i="71"/>
  <c r="P154" i="63"/>
  <c r="P427" i="71"/>
  <c r="P85" i="63"/>
  <c r="P461" i="70"/>
  <c r="P458" i="69"/>
  <c r="P461" i="67"/>
  <c r="P30" i="62"/>
  <c r="P520" i="64"/>
  <c r="P472" i="69"/>
  <c r="P428" i="71"/>
  <c r="P125" i="63"/>
  <c r="P461" i="65"/>
  <c r="P106" i="63"/>
  <c r="P588" i="68"/>
  <c r="P474" i="64"/>
  <c r="P113" i="61"/>
  <c r="P434" i="72"/>
  <c r="P465" i="69"/>
  <c r="P574" i="68"/>
  <c r="P445" i="71"/>
  <c r="P427" i="72"/>
  <c r="P464" i="70"/>
  <c r="P451" i="72"/>
  <c r="P447" i="69"/>
  <c r="P47" i="63"/>
  <c r="P439" i="72"/>
  <c r="P515" i="64"/>
  <c r="P146" i="63"/>
  <c r="P452" i="72"/>
  <c r="P468" i="67"/>
  <c r="P172" i="61"/>
  <c r="P462" i="69"/>
  <c r="P449" i="72"/>
  <c r="P464" i="69"/>
  <c r="P465" i="70"/>
  <c r="P433" i="69"/>
  <c r="P36" i="62"/>
  <c r="P57" i="61"/>
  <c r="P34" i="62"/>
  <c r="P445" i="66"/>
  <c r="P440" i="72"/>
  <c r="P433" i="71"/>
  <c r="P129" i="62"/>
  <c r="P73" i="62"/>
  <c r="P59" i="61"/>
  <c r="P460" i="66"/>
  <c r="P415" i="71"/>
  <c r="P107" i="62"/>
  <c r="P98" i="62"/>
  <c r="P72" i="61"/>
  <c r="P67" i="61"/>
  <c r="P55" i="62"/>
  <c r="P37" i="61"/>
  <c r="P40" i="62"/>
  <c r="P68" i="62"/>
  <c r="P494" i="64"/>
  <c r="P103" i="62"/>
  <c r="P101" i="61"/>
  <c r="P64" i="62"/>
  <c r="P581" i="68"/>
  <c r="P46" i="62"/>
  <c r="P139" i="61"/>
  <c r="P126" i="61"/>
  <c r="P119" i="62"/>
  <c r="P100" i="61"/>
  <c r="P462" i="67"/>
  <c r="P129" i="61"/>
  <c r="P77" i="63"/>
  <c r="P59" i="63"/>
  <c r="P31" i="61"/>
  <c r="P17" i="62"/>
  <c r="P10" i="62"/>
  <c r="P93" i="62"/>
  <c r="P139" i="63"/>
  <c r="P127" i="62"/>
  <c r="P95" i="62"/>
  <c r="P60" i="61"/>
  <c r="P38" i="62"/>
  <c r="P426" i="72"/>
  <c r="P138" i="62"/>
  <c r="P133" i="61"/>
  <c r="P92" i="63"/>
  <c r="P155" i="62"/>
  <c r="P101" i="62"/>
  <c r="P64" i="61"/>
  <c r="P415" i="72"/>
  <c r="P58" i="63"/>
  <c r="P5" i="63"/>
  <c r="P108" i="62"/>
  <c r="P20" i="61"/>
  <c r="P15" i="61"/>
  <c r="P117" i="62"/>
  <c r="P69" i="61"/>
  <c r="P27" i="62"/>
  <c r="P464" i="67"/>
  <c r="P430" i="71"/>
  <c r="P58" i="62"/>
  <c r="P18" i="62"/>
  <c r="P426" i="65"/>
  <c r="P157" i="62"/>
  <c r="P135" i="62"/>
  <c r="P76" i="61"/>
  <c r="P71" i="61"/>
  <c r="P41" i="62"/>
  <c r="P38" i="61"/>
  <c r="P15" i="62"/>
  <c r="P8" i="61"/>
  <c r="P138" i="61"/>
  <c r="P40" i="63"/>
  <c r="P148" i="61"/>
  <c r="P165" i="61"/>
  <c r="P156" i="61"/>
  <c r="P92" i="62"/>
  <c r="P408" i="71"/>
  <c r="P177" i="62"/>
  <c r="P100" i="62"/>
  <c r="P147" i="61"/>
  <c r="P16" i="61"/>
  <c r="P40" i="61"/>
  <c r="P21" i="61"/>
  <c r="P9" i="63"/>
  <c r="P153" i="61"/>
  <c r="P91" i="62"/>
  <c r="P75" i="62"/>
  <c r="P70" i="63"/>
  <c r="P19" i="63"/>
  <c r="P137" i="62"/>
  <c r="P39" i="62"/>
  <c r="P21" i="62"/>
  <c r="P96" i="61"/>
  <c r="P87" i="63"/>
  <c r="P452" i="70"/>
  <c r="P73" i="61"/>
  <c r="P9" i="61"/>
  <c r="P173" i="62"/>
  <c r="P424" i="71"/>
  <c r="P557" i="68"/>
  <c r="P87" i="61"/>
  <c r="P157" i="61"/>
  <c r="P94" i="63"/>
  <c r="P71" i="62"/>
  <c r="P460" i="65"/>
  <c r="P457" i="70"/>
  <c r="P406" i="72"/>
  <c r="P46" i="61"/>
  <c r="P31" i="62"/>
  <c r="P443" i="70"/>
  <c r="P51" i="63"/>
  <c r="P51" i="61"/>
  <c r="P127" i="61"/>
  <c r="P94" i="62"/>
  <c r="P53" i="61"/>
  <c r="P48" i="62"/>
  <c r="P32" i="63"/>
  <c r="P473" i="64"/>
  <c r="P50" i="63"/>
  <c r="P110" i="61"/>
  <c r="P27" i="61"/>
  <c r="P480" i="64"/>
  <c r="P172" i="62"/>
  <c r="P58" i="61"/>
  <c r="P10" i="63"/>
  <c r="P89" i="63"/>
  <c r="P153" i="62"/>
  <c r="P90" i="62"/>
  <c r="P67" i="62"/>
  <c r="P132" i="61"/>
  <c r="P88" i="63"/>
  <c r="P471" i="65"/>
  <c r="P6" i="62"/>
  <c r="P433" i="70"/>
  <c r="P175" i="62"/>
  <c r="P145" i="62"/>
  <c r="P90" i="61"/>
  <c r="P79" i="62"/>
  <c r="P74" i="61"/>
  <c r="P53" i="62"/>
  <c r="P48" i="61"/>
  <c r="P20" i="63"/>
  <c r="P148" i="62"/>
  <c r="P30" i="61"/>
  <c r="P177" i="61"/>
  <c r="P147" i="62"/>
  <c r="P119" i="61"/>
  <c r="P110" i="62"/>
  <c r="P103" i="61"/>
  <c r="P84" i="61"/>
  <c r="P68" i="61"/>
  <c r="P35" i="62"/>
  <c r="P17" i="61"/>
  <c r="P131" i="62"/>
  <c r="P52" i="63"/>
  <c r="P41" i="61"/>
  <c r="P137" i="61"/>
  <c r="P49" i="62"/>
  <c r="P426" i="71"/>
  <c r="P105" i="63"/>
  <c r="P124" i="63"/>
  <c r="P155" i="61"/>
  <c r="P460" i="70"/>
  <c r="P173" i="61"/>
  <c r="P78" i="61"/>
  <c r="P45" i="61"/>
  <c r="P31" i="63"/>
  <c r="P10" i="61"/>
  <c r="P540" i="68"/>
  <c r="P163" i="61"/>
  <c r="P140" i="62"/>
  <c r="P97" i="62"/>
  <c r="P94" i="61"/>
  <c r="P91" i="61"/>
  <c r="P86" i="62"/>
  <c r="P57" i="62"/>
  <c r="P33" i="63"/>
  <c r="P20" i="62"/>
  <c r="P49" i="63"/>
  <c r="P87" i="62"/>
  <c r="P512" i="64"/>
  <c r="P140" i="61"/>
  <c r="P154" i="61"/>
  <c r="P130" i="61"/>
  <c r="P116" i="61"/>
  <c r="P29" i="62"/>
  <c r="P449" i="67"/>
  <c r="P45" i="62"/>
  <c r="P443" i="69"/>
  <c r="P163" i="62"/>
  <c r="P464" i="65"/>
  <c r="P36" i="61"/>
  <c r="P433" i="72"/>
  <c r="P527" i="68"/>
  <c r="P573" i="68"/>
  <c r="P135" i="61"/>
  <c r="P98" i="61"/>
  <c r="P65" i="62"/>
  <c r="P460" i="69"/>
  <c r="P445" i="65"/>
  <c r="P477" i="64"/>
  <c r="P577" i="68"/>
  <c r="P174" i="62"/>
  <c r="P78" i="63"/>
  <c r="P18" i="61"/>
  <c r="P143" i="63"/>
  <c r="P171" i="61"/>
  <c r="P140" i="63"/>
  <c r="P90" i="63"/>
  <c r="P52" i="62"/>
  <c r="P33" i="61"/>
  <c r="P29" i="61"/>
  <c r="P136" i="62"/>
  <c r="P134" i="62"/>
  <c r="P92" i="61"/>
  <c r="P438" i="71"/>
  <c r="P156" i="62"/>
  <c r="P118" i="61"/>
  <c r="P83" i="62"/>
  <c r="P65" i="61"/>
  <c r="P412" i="71"/>
  <c r="P136" i="61"/>
  <c r="P78" i="62"/>
  <c r="P54" i="62"/>
  <c r="P166" i="62"/>
  <c r="P76" i="62"/>
  <c r="P50" i="61"/>
  <c r="P26" i="61"/>
  <c r="P75" i="61"/>
  <c r="P70" i="62"/>
  <c r="P33" i="62"/>
  <c r="P19" i="62"/>
  <c r="P122" i="62"/>
  <c r="P49" i="61"/>
  <c r="P165" i="62"/>
  <c r="P118" i="62"/>
  <c r="P96" i="62"/>
  <c r="P430" i="65"/>
  <c r="P77" i="61"/>
  <c r="P171" i="62"/>
  <c r="P32" i="61"/>
  <c r="P159" i="61"/>
  <c r="P445" i="70"/>
  <c r="P32" i="62"/>
  <c r="P426" i="66"/>
  <c r="P77" i="62"/>
  <c r="P54" i="61"/>
  <c r="P5" i="62"/>
  <c r="P139" i="62"/>
  <c r="P120" i="61"/>
  <c r="P99" i="62"/>
  <c r="P95" i="61"/>
  <c r="P56" i="61"/>
  <c r="P52" i="61"/>
  <c r="P19" i="61"/>
  <c r="P134" i="61"/>
  <c r="P122" i="61"/>
  <c r="P50" i="62"/>
  <c r="P154" i="62"/>
  <c r="P159" i="62"/>
  <c r="P69" i="62"/>
  <c r="P64" i="63"/>
  <c r="P438" i="72"/>
  <c r="P174" i="61"/>
  <c r="P45" i="63"/>
  <c r="P5" i="61"/>
  <c r="P175" i="61"/>
  <c r="P79" i="61"/>
  <c r="P69" i="63"/>
  <c r="P37" i="62"/>
  <c r="P39" i="61"/>
  <c r="P120" i="62"/>
  <c r="P107" i="61"/>
  <c r="P71" i="63"/>
  <c r="P56" i="62"/>
  <c r="P34" i="61"/>
  <c r="P83" i="61"/>
  <c r="P89" i="61"/>
  <c r="P141" i="61"/>
  <c r="P457" i="69"/>
  <c r="P16" i="62"/>
  <c r="P440" i="71"/>
  <c r="P22" i="61"/>
  <c r="P8" i="62"/>
  <c r="P39" i="63"/>
  <c r="P452" i="65"/>
  <c r="P99" i="61"/>
  <c r="P93" i="61"/>
  <c r="P30" i="63"/>
  <c r="P88" i="62"/>
  <c r="P111" i="61"/>
  <c r="P86" i="61"/>
  <c r="P72" i="62"/>
  <c r="P132" i="62"/>
  <c r="P126" i="62"/>
  <c r="P116" i="62"/>
  <c r="P70" i="61"/>
  <c r="P60" i="62"/>
  <c r="P161" i="63"/>
  <c r="P564" i="68"/>
  <c r="P21" i="63"/>
  <c r="P26" i="62"/>
  <c r="P117" i="61"/>
  <c r="P88" i="61"/>
  <c r="P68" i="63"/>
  <c r="P133" i="62"/>
  <c r="P26" i="63"/>
  <c r="P35" i="61"/>
  <c r="P6" i="61"/>
  <c r="P108" i="61"/>
  <c r="P141" i="62"/>
  <c r="P131" i="61"/>
  <c r="P22" i="62"/>
  <c r="P84" i="62"/>
  <c r="P59" i="62"/>
  <c r="P145" i="61"/>
  <c r="P111" i="62"/>
  <c r="P83" i="63"/>
  <c r="P460" i="67"/>
  <c r="P567" i="68"/>
  <c r="P526" i="68"/>
  <c r="P433" i="65"/>
  <c r="P530" i="68"/>
  <c r="P450" i="67"/>
  <c r="P420" i="67"/>
  <c r="P430" i="72"/>
  <c r="P82" i="62"/>
  <c r="P453" i="66"/>
  <c r="P537" i="68"/>
  <c r="P543" i="68"/>
  <c r="P426" i="70"/>
  <c r="P447" i="65"/>
  <c r="P435" i="67"/>
  <c r="P423" i="69"/>
  <c r="P162" i="61"/>
  <c r="P44" i="61"/>
  <c r="P472" i="65"/>
  <c r="P430" i="70"/>
  <c r="P439" i="66"/>
  <c r="P28" i="62"/>
  <c r="P109" i="61"/>
  <c r="P413" i="71"/>
  <c r="P429" i="69"/>
  <c r="P421" i="70"/>
  <c r="P472" i="66"/>
  <c r="P502" i="64"/>
  <c r="P435" i="66"/>
  <c r="P424" i="66"/>
  <c r="P439" i="70"/>
  <c r="P560" i="68"/>
  <c r="P7" i="61"/>
  <c r="P454" i="67"/>
  <c r="P421" i="69"/>
  <c r="P424" i="70"/>
  <c r="P4" i="62"/>
  <c r="P504" i="64"/>
  <c r="P403" i="71"/>
  <c r="P442" i="67"/>
  <c r="P453" i="65"/>
  <c r="P451" i="70"/>
  <c r="P446" i="66"/>
  <c r="P128" i="61"/>
  <c r="P412" i="72"/>
  <c r="P491" i="64"/>
  <c r="P470" i="64"/>
  <c r="P442" i="65"/>
  <c r="P444" i="67"/>
  <c r="P420" i="70"/>
  <c r="P452" i="67"/>
  <c r="P471" i="66"/>
  <c r="P532" i="68"/>
  <c r="P538" i="68"/>
  <c r="P25" i="61"/>
  <c r="P125" i="61"/>
  <c r="P82" i="63"/>
  <c r="P446" i="70"/>
  <c r="P420" i="69"/>
  <c r="P444" i="70"/>
  <c r="P450" i="65"/>
  <c r="P458" i="67"/>
  <c r="P146" i="62"/>
  <c r="P434" i="65"/>
  <c r="P47" i="61"/>
  <c r="P442" i="66"/>
  <c r="P431" i="72"/>
  <c r="P440" i="65"/>
  <c r="P425" i="67"/>
  <c r="P435" i="71"/>
  <c r="P471" i="67"/>
  <c r="P500" i="64"/>
  <c r="P429" i="65"/>
  <c r="P433" i="66"/>
  <c r="P539" i="68"/>
  <c r="P466" i="64"/>
  <c r="P437" i="72"/>
  <c r="P463" i="65"/>
  <c r="P420" i="65"/>
  <c r="P448" i="70"/>
  <c r="P423" i="72"/>
  <c r="P430" i="66"/>
  <c r="P490" i="64"/>
  <c r="P536" i="68"/>
  <c r="P524" i="64"/>
  <c r="P541" i="68"/>
  <c r="P423" i="65"/>
  <c r="P448" i="65"/>
  <c r="P483" i="64"/>
  <c r="P447" i="66"/>
  <c r="P551" i="68"/>
  <c r="P414" i="72"/>
  <c r="P458" i="65"/>
  <c r="P444" i="66"/>
  <c r="P448" i="66"/>
  <c r="P452" i="69"/>
  <c r="P487" i="64"/>
  <c r="P63" i="61"/>
  <c r="P421" i="66"/>
  <c r="P429" i="70"/>
  <c r="P523" i="64"/>
  <c r="P454" i="66"/>
  <c r="P421" i="65"/>
  <c r="P563" i="68"/>
  <c r="P450" i="69"/>
  <c r="P440" i="69"/>
  <c r="P513" i="64"/>
  <c r="P528" i="68"/>
  <c r="P559" i="68"/>
  <c r="P25" i="63"/>
  <c r="P449" i="70"/>
  <c r="P448" i="67"/>
  <c r="P425" i="66"/>
  <c r="P47" i="62"/>
  <c r="P454" i="69"/>
  <c r="P433" i="67"/>
  <c r="P552" i="68"/>
  <c r="P405" i="71"/>
  <c r="P429" i="71"/>
  <c r="P164" i="62"/>
  <c r="P447" i="70"/>
  <c r="P449" i="65"/>
  <c r="P444" i="65"/>
  <c r="P437" i="71"/>
  <c r="P66" i="61"/>
  <c r="P453" i="70"/>
  <c r="P453" i="67"/>
  <c r="P471" i="70"/>
  <c r="P125" i="62"/>
  <c r="P471" i="64"/>
  <c r="P423" i="67"/>
  <c r="P82" i="61"/>
  <c r="P109" i="62"/>
  <c r="P503" i="64"/>
  <c r="P450" i="70"/>
  <c r="P553" i="68"/>
  <c r="P411" i="71"/>
  <c r="P439" i="65"/>
  <c r="P465" i="67"/>
  <c r="P556" i="68"/>
  <c r="P562" i="68"/>
  <c r="P421" i="72"/>
  <c r="P423" i="66"/>
  <c r="P424" i="65"/>
  <c r="P426" i="67"/>
  <c r="P403" i="72"/>
  <c r="P431" i="69"/>
  <c r="P446" i="65"/>
  <c r="P589" i="68"/>
  <c r="P452" i="66"/>
  <c r="P482" i="64"/>
  <c r="P432" i="70"/>
  <c r="P458" i="66"/>
  <c r="P413" i="72"/>
  <c r="P431" i="71"/>
  <c r="P28" i="61"/>
  <c r="P435" i="65"/>
  <c r="P424" i="69"/>
  <c r="P472" i="70"/>
  <c r="P128" i="62"/>
  <c r="P435" i="69"/>
  <c r="P449" i="66"/>
  <c r="P405" i="72"/>
  <c r="P467" i="64"/>
  <c r="P440" i="66"/>
  <c r="P463" i="66"/>
  <c r="P429" i="66"/>
  <c r="P469" i="64"/>
  <c r="P146" i="61"/>
  <c r="P449" i="69"/>
  <c r="P465" i="65"/>
  <c r="P443" i="65"/>
  <c r="P456" i="69"/>
  <c r="P529" i="68"/>
  <c r="P144" i="62"/>
  <c r="P162" i="62"/>
  <c r="P432" i="72"/>
  <c r="P428" i="67"/>
  <c r="P44" i="63"/>
  <c r="P472" i="67"/>
  <c r="P451" i="69"/>
  <c r="P439" i="69"/>
  <c r="P462" i="65"/>
  <c r="P414" i="71"/>
  <c r="P565" i="68"/>
  <c r="P454" i="70"/>
  <c r="P497" i="64"/>
  <c r="P432" i="66"/>
  <c r="P550" i="68"/>
  <c r="P575" i="68"/>
  <c r="P432" i="65"/>
  <c r="P435" i="70"/>
  <c r="P447" i="67"/>
  <c r="P508" i="64"/>
  <c r="P522" i="64"/>
  <c r="P406" i="71"/>
  <c r="P7" i="62"/>
  <c r="P44" i="62"/>
  <c r="P66" i="62"/>
  <c r="P434" i="70"/>
  <c r="P443" i="67"/>
  <c r="P571" i="68"/>
  <c r="P428" i="65"/>
  <c r="P428" i="66"/>
  <c r="P439" i="67"/>
  <c r="P578" i="68"/>
  <c r="P428" i="70"/>
  <c r="P425" i="70"/>
  <c r="P492" i="64"/>
  <c r="P451" i="65"/>
  <c r="P429" i="67"/>
  <c r="P446" i="67"/>
  <c r="P580" i="68"/>
  <c r="P432" i="67"/>
  <c r="P144" i="61"/>
  <c r="P576" i="68"/>
  <c r="P431" i="65"/>
  <c r="P85" i="61"/>
  <c r="P423" i="71"/>
  <c r="P465" i="66"/>
  <c r="P555" i="68"/>
  <c r="P106" i="61"/>
  <c r="P420" i="66"/>
  <c r="P425" i="65"/>
  <c r="P463" i="67"/>
  <c r="P454" i="65"/>
  <c r="P427" i="67"/>
  <c r="P4" i="61"/>
  <c r="P434" i="67"/>
  <c r="P451" i="66"/>
  <c r="P488" i="64"/>
  <c r="P476" i="64"/>
  <c r="P106" i="62"/>
  <c r="P431" i="66"/>
  <c r="P547" i="68"/>
  <c r="P63" i="63"/>
  <c r="P430" i="69"/>
  <c r="P427" i="70"/>
  <c r="P430" i="67"/>
  <c r="P442" i="69"/>
  <c r="P582" i="68"/>
  <c r="P4" i="63"/>
  <c r="P464" i="66"/>
  <c r="P531" i="68"/>
  <c r="P429" i="72"/>
  <c r="P501" i="64"/>
  <c r="P445" i="67"/>
  <c r="P448" i="69"/>
  <c r="P478" i="64"/>
  <c r="P434" i="66"/>
  <c r="P450" i="66"/>
  <c r="P462" i="66"/>
  <c r="P417" i="71"/>
  <c r="P442" i="70"/>
  <c r="P523" i="68"/>
  <c r="P548" i="68"/>
  <c r="P164" i="61"/>
  <c r="P25" i="62"/>
  <c r="P524" i="68"/>
  <c r="P432" i="69"/>
  <c r="P451" i="67"/>
  <c r="P85" i="62"/>
  <c r="P435" i="72"/>
  <c r="P533" i="68"/>
  <c r="P421" i="71"/>
  <c r="P440" i="67"/>
  <c r="P427" i="66"/>
  <c r="P554" i="68"/>
  <c r="P498" i="64"/>
  <c r="P423" i="70"/>
  <c r="P481" i="64"/>
  <c r="P417" i="72"/>
  <c r="P431" i="70"/>
  <c r="P558" i="68"/>
  <c r="P424" i="72"/>
  <c r="P561" i="68"/>
  <c r="P427" i="65"/>
  <c r="P535" i="68"/>
  <c r="P421" i="67"/>
  <c r="P440" i="70"/>
  <c r="P499" i="64"/>
  <c r="P479" i="64"/>
  <c r="P431" i="67"/>
  <c r="P534" i="68"/>
  <c r="P63" i="62"/>
  <c r="P424" i="67"/>
  <c r="P443" i="66"/>
  <c r="P411" i="72"/>
  <c r="P432" i="71"/>
  <c r="P105" i="62"/>
  <c r="P143" i="61"/>
  <c r="P438" i="67"/>
  <c r="P143" i="62"/>
  <c r="P457" i="66"/>
  <c r="P124" i="62"/>
  <c r="P404" i="71"/>
  <c r="P81" i="63"/>
  <c r="P522" i="68"/>
  <c r="P441" i="70"/>
  <c r="P419" i="66"/>
  <c r="P24" i="62"/>
  <c r="P419" i="70"/>
  <c r="P402" i="71"/>
  <c r="P419" i="67"/>
  <c r="P422" i="70"/>
  <c r="P43" i="61"/>
  <c r="P81" i="62"/>
  <c r="P570" i="68"/>
  <c r="P81" i="61"/>
  <c r="P438" i="69"/>
  <c r="P549" i="68"/>
  <c r="P457" i="65"/>
  <c r="P422" i="72"/>
  <c r="P43" i="62"/>
  <c r="P161" i="62"/>
  <c r="P422" i="71"/>
  <c r="P457" i="67"/>
  <c r="P3" i="63"/>
  <c r="P489" i="64"/>
  <c r="P419" i="65"/>
  <c r="P62" i="62"/>
  <c r="P62" i="61"/>
  <c r="P441" i="66"/>
  <c r="P419" i="69"/>
  <c r="P441" i="65"/>
  <c r="P441" i="67"/>
  <c r="P3" i="61"/>
  <c r="P525" i="68"/>
  <c r="P441" i="69"/>
  <c r="P486" i="64"/>
  <c r="P422" i="65"/>
  <c r="P3" i="62"/>
  <c r="P402" i="72"/>
  <c r="P422" i="66"/>
  <c r="P161" i="61"/>
  <c r="P24" i="61"/>
  <c r="P43" i="63"/>
  <c r="P24" i="63"/>
  <c r="P404" i="72"/>
  <c r="P438" i="65"/>
  <c r="P422" i="67"/>
  <c r="P124" i="61"/>
  <c r="P62" i="63"/>
  <c r="P438" i="70"/>
  <c r="P438" i="66"/>
  <c r="P422" i="69"/>
  <c r="P420" i="71"/>
  <c r="P546" i="68"/>
  <c r="P465" i="64"/>
  <c r="P507" i="64"/>
  <c r="P456" i="70"/>
  <c r="P468" i="64"/>
  <c r="P420" i="72"/>
  <c r="P105" i="61"/>
  <c r="P464" i="64"/>
  <c r="P419" i="71"/>
  <c r="P437" i="65"/>
  <c r="P437" i="67"/>
  <c r="P401" i="72"/>
  <c r="P418" i="65"/>
  <c r="P569" i="68"/>
  <c r="P418" i="70"/>
  <c r="P456" i="66"/>
  <c r="P437" i="69"/>
  <c r="P437" i="70"/>
  <c r="P545" i="68"/>
  <c r="P485" i="64"/>
  <c r="P401" i="71"/>
  <c r="P521" i="68"/>
  <c r="P456" i="67"/>
  <c r="P437" i="66"/>
  <c r="P456" i="65"/>
  <c r="P418" i="69"/>
  <c r="P506" i="64"/>
  <c r="P418" i="67"/>
  <c r="P418" i="66"/>
  <c r="P419" i="72"/>
  <c r="Q121" i="62"/>
  <c r="Q112" i="63"/>
  <c r="Q171" i="63"/>
  <c r="Q11" i="63"/>
  <c r="Q163" i="63"/>
  <c r="Q447" i="72"/>
  <c r="Q466" i="65"/>
  <c r="Q518" i="64"/>
  <c r="Q467" i="67"/>
  <c r="Q583" i="68"/>
  <c r="Q118" i="63"/>
  <c r="Q102" i="62"/>
  <c r="Q41" i="63"/>
  <c r="Q137" i="63"/>
  <c r="Q13" i="63"/>
  <c r="Q14" i="63"/>
  <c r="Q46" i="63"/>
  <c r="Q517" i="64"/>
  <c r="Q473" i="66"/>
  <c r="Q428" i="69"/>
  <c r="Q410" i="72"/>
  <c r="Q470" i="65"/>
  <c r="Q473" i="69"/>
  <c r="Q524" i="64"/>
  <c r="Q473" i="70"/>
  <c r="Q152" i="62"/>
  <c r="Q176" i="62"/>
  <c r="Q65" i="63"/>
  <c r="Q74" i="63"/>
  <c r="Q95" i="63"/>
  <c r="Q514" i="64"/>
  <c r="Q473" i="67"/>
  <c r="Q587" i="68"/>
  <c r="Q482" i="64"/>
  <c r="Q542" i="68"/>
  <c r="Q410" i="71"/>
  <c r="Q467" i="66"/>
  <c r="Q509" i="64"/>
  <c r="Q467" i="69"/>
  <c r="Q450" i="71"/>
  <c r="Q113" i="62"/>
  <c r="Q73" i="63"/>
  <c r="Q12" i="61"/>
  <c r="Q459" i="67"/>
  <c r="Q579" i="68"/>
  <c r="Q129" i="63"/>
  <c r="Q151" i="62"/>
  <c r="Q154" i="63"/>
  <c r="Q525" i="64"/>
  <c r="Q521" i="64"/>
  <c r="Q591" i="68"/>
  <c r="Q22" i="63"/>
  <c r="Q473" i="65"/>
  <c r="Q453" i="72"/>
  <c r="Q36" i="63"/>
  <c r="Q18" i="63"/>
  <c r="Q14" i="61"/>
  <c r="Q147" i="63"/>
  <c r="Q474" i="64"/>
  <c r="Q169" i="61"/>
  <c r="Q112" i="62"/>
  <c r="Q115" i="62"/>
  <c r="Q145" i="63"/>
  <c r="Q167" i="63"/>
  <c r="Q116" i="63"/>
  <c r="Q174" i="63"/>
  <c r="Q151" i="63"/>
  <c r="Q469" i="67"/>
  <c r="Q425" i="69"/>
  <c r="Q112" i="61"/>
  <c r="Q53" i="63"/>
  <c r="Q459" i="69"/>
  <c r="Q29" i="63"/>
  <c r="Q428" i="72"/>
  <c r="Q86" i="63"/>
  <c r="Q148" i="63"/>
  <c r="Q135" i="63"/>
  <c r="Q461" i="69"/>
  <c r="Q141" i="63"/>
  <c r="Q157" i="63"/>
  <c r="Q149" i="63"/>
  <c r="Q446" i="69"/>
  <c r="Q72" i="63"/>
  <c r="Q459" i="66"/>
  <c r="Q425" i="72"/>
  <c r="Q434" i="71"/>
  <c r="Q133" i="63"/>
  <c r="Q149" i="61"/>
  <c r="Q475" i="64"/>
  <c r="Q173" i="63"/>
  <c r="Q447" i="71"/>
  <c r="Q466" i="70"/>
  <c r="Q67" i="63"/>
  <c r="Q176" i="61"/>
  <c r="Q470" i="69"/>
  <c r="Q175" i="63"/>
  <c r="Q35" i="63"/>
  <c r="Q14" i="62"/>
  <c r="Q108" i="63"/>
  <c r="Q470" i="66"/>
  <c r="Q470" i="70"/>
  <c r="Q11" i="61"/>
  <c r="Q99" i="63"/>
  <c r="Q427" i="72"/>
  <c r="Q6" i="63"/>
  <c r="Q169" i="62"/>
  <c r="Q126" i="63"/>
  <c r="Q84" i="63"/>
  <c r="Q170" i="62"/>
  <c r="Q466" i="66"/>
  <c r="Q37" i="63"/>
  <c r="Q8" i="63"/>
  <c r="Q162" i="63"/>
  <c r="Q48" i="63"/>
  <c r="Q131" i="63"/>
  <c r="Q446" i="72"/>
  <c r="Q134" i="63"/>
  <c r="Q572" i="68"/>
  <c r="Q110" i="63"/>
  <c r="Q115" i="63"/>
  <c r="Q493" i="64"/>
  <c r="Q127" i="63"/>
  <c r="Q172" i="63"/>
  <c r="Q152" i="63"/>
  <c r="Q169" i="63"/>
  <c r="Q467" i="65"/>
  <c r="Q75" i="63"/>
  <c r="Q177" i="63"/>
  <c r="Q13" i="61"/>
  <c r="Q34" i="63"/>
  <c r="Q79" i="63"/>
  <c r="Q150" i="62"/>
  <c r="Q566" i="68"/>
  <c r="Q166" i="63"/>
  <c r="Q107" i="63"/>
  <c r="Q21" i="63"/>
  <c r="Q428" i="71"/>
  <c r="Q76" i="63"/>
  <c r="Q176" i="63"/>
  <c r="Q114" i="63"/>
  <c r="Q113" i="63"/>
  <c r="Q468" i="67"/>
  <c r="Q167" i="62"/>
  <c r="Q466" i="67"/>
  <c r="Q121" i="63"/>
  <c r="Q121" i="61"/>
  <c r="Q470" i="67"/>
  <c r="Q102" i="61"/>
  <c r="Q102" i="63"/>
  <c r="Q120" i="63"/>
  <c r="Q100" i="63"/>
  <c r="Q119" i="63"/>
  <c r="Q453" i="71"/>
  <c r="Q17" i="63"/>
  <c r="Q122" i="63"/>
  <c r="Q158" i="62"/>
  <c r="Q152" i="61"/>
  <c r="Q12" i="63"/>
  <c r="Q153" i="63"/>
  <c r="Q91" i="63"/>
  <c r="Q466" i="69"/>
  <c r="Q15" i="63"/>
  <c r="Q590" i="68"/>
  <c r="Q473" i="64"/>
  <c r="Q467" i="70"/>
  <c r="Q103" i="63"/>
  <c r="Q151" i="61"/>
  <c r="Q165" i="63"/>
  <c r="Q450" i="72"/>
  <c r="Q54" i="63"/>
  <c r="Q38" i="63"/>
  <c r="Q155" i="63"/>
  <c r="Q101" i="63"/>
  <c r="Q56" i="63"/>
  <c r="Q97" i="63"/>
  <c r="Q150" i="63"/>
  <c r="Q446" i="71"/>
  <c r="Q156" i="63"/>
  <c r="Q115" i="61"/>
  <c r="Q170" i="63"/>
  <c r="Q114" i="62"/>
  <c r="Q167" i="61"/>
  <c r="Q98" i="63"/>
  <c r="Q496" i="64"/>
  <c r="Q117" i="63"/>
  <c r="Q57" i="63"/>
  <c r="Q13" i="62"/>
  <c r="Q170" i="61"/>
  <c r="Q168" i="63"/>
  <c r="Q138" i="63"/>
  <c r="Q584" i="68"/>
  <c r="Q132" i="63"/>
  <c r="Q21" i="62"/>
  <c r="Q114" i="61"/>
  <c r="Q150" i="61"/>
  <c r="Q158" i="61"/>
  <c r="Q158" i="63"/>
  <c r="Q459" i="70"/>
  <c r="Q21" i="61"/>
  <c r="Q472" i="64"/>
  <c r="Q60" i="63"/>
  <c r="Q407" i="72"/>
  <c r="Q149" i="62"/>
  <c r="Q96" i="63"/>
  <c r="Q159" i="63"/>
  <c r="Q55" i="63"/>
  <c r="Q136" i="63"/>
  <c r="Q27" i="63"/>
  <c r="Q11" i="62"/>
  <c r="Q128" i="63"/>
  <c r="Q32" i="61"/>
  <c r="Q136" i="62"/>
  <c r="Q164" i="63"/>
  <c r="Q416" i="71"/>
  <c r="Q426" i="72"/>
  <c r="Q469" i="70"/>
  <c r="Q449" i="72"/>
  <c r="Q445" i="71"/>
  <c r="Q146" i="63"/>
  <c r="Q416" i="72"/>
  <c r="Q468" i="65"/>
  <c r="Q468" i="70"/>
  <c r="Q434" i="72"/>
  <c r="Q586" i="68"/>
  <c r="Q407" i="71"/>
  <c r="Q172" i="61"/>
  <c r="Q458" i="69"/>
  <c r="Q516" i="64"/>
  <c r="Q589" i="68"/>
  <c r="Q511" i="64"/>
  <c r="Q106" i="63"/>
  <c r="Q465" i="69"/>
  <c r="Q441" i="71"/>
  <c r="Q51" i="61"/>
  <c r="Q89" i="62"/>
  <c r="Q471" i="69"/>
  <c r="Q144" i="63"/>
  <c r="Q465" i="70"/>
  <c r="Q444" i="72"/>
  <c r="Q520" i="64"/>
  <c r="Q111" i="63"/>
  <c r="Q519" i="64"/>
  <c r="Q93" i="62"/>
  <c r="Q451" i="71"/>
  <c r="Q168" i="61"/>
  <c r="Q469" i="65"/>
  <c r="Q472" i="69"/>
  <c r="Q460" i="69"/>
  <c r="Q444" i="69"/>
  <c r="Q434" i="69"/>
  <c r="Q12" i="62"/>
  <c r="Q443" i="71"/>
  <c r="Q28" i="63"/>
  <c r="Q451" i="72"/>
  <c r="Q7" i="63"/>
  <c r="Q439" i="72"/>
  <c r="Q36" i="61"/>
  <c r="Q464" i="70"/>
  <c r="Q452" i="71"/>
  <c r="Q113" i="61"/>
  <c r="Q445" i="69"/>
  <c r="Q447" i="69"/>
  <c r="Q425" i="71"/>
  <c r="Q503" i="64"/>
  <c r="Q453" i="69"/>
  <c r="Q439" i="71"/>
  <c r="Q109" i="63"/>
  <c r="Q461" i="65"/>
  <c r="Q468" i="69"/>
  <c r="Q588" i="68"/>
  <c r="Q441" i="72"/>
  <c r="Q469" i="69"/>
  <c r="Q574" i="68"/>
  <c r="Q462" i="70"/>
  <c r="Q449" i="71"/>
  <c r="Q408" i="71"/>
  <c r="Q452" i="72"/>
  <c r="Q459" i="65"/>
  <c r="Q448" i="72"/>
  <c r="Q463" i="69"/>
  <c r="Q443" i="72"/>
  <c r="Q463" i="70"/>
  <c r="Q448" i="71"/>
  <c r="Q409" i="71"/>
  <c r="Q125" i="63"/>
  <c r="Q444" i="71"/>
  <c r="Q469" i="66"/>
  <c r="Q461" i="67"/>
  <c r="Q461" i="66"/>
  <c r="Q458" i="70"/>
  <c r="Q409" i="72"/>
  <c r="Q168" i="62"/>
  <c r="Q427" i="71"/>
  <c r="Q85" i="63"/>
  <c r="Q468" i="66"/>
  <c r="Q585" i="68"/>
  <c r="Q66" i="63"/>
  <c r="Q16" i="63"/>
  <c r="Q427" i="69"/>
  <c r="Q36" i="62"/>
  <c r="Q130" i="63"/>
  <c r="Q464" i="69"/>
  <c r="Q47" i="63"/>
  <c r="Q445" i="72"/>
  <c r="Q495" i="64"/>
  <c r="Q461" i="70"/>
  <c r="Q70" i="61"/>
  <c r="Q57" i="61"/>
  <c r="Q20" i="63"/>
  <c r="Q39" i="63"/>
  <c r="Q494" i="64"/>
  <c r="Q464" i="65"/>
  <c r="Q87" i="61"/>
  <c r="Q131" i="61"/>
  <c r="Q94" i="62"/>
  <c r="Q57" i="62"/>
  <c r="Q41" i="61"/>
  <c r="Q34" i="62"/>
  <c r="Q32" i="62"/>
  <c r="Q156" i="62"/>
  <c r="Q133" i="61"/>
  <c r="Q101" i="61"/>
  <c r="Q87" i="63"/>
  <c r="Q68" i="63"/>
  <c r="Q65" i="62"/>
  <c r="Q59" i="62"/>
  <c r="Q49" i="63"/>
  <c r="Q39" i="61"/>
  <c r="Q35" i="61"/>
  <c r="Q9" i="63"/>
  <c r="Q433" i="71"/>
  <c r="Q130" i="62"/>
  <c r="Q48" i="62"/>
  <c r="Q174" i="62"/>
  <c r="Q430" i="65"/>
  <c r="Q55" i="61"/>
  <c r="Q74" i="62"/>
  <c r="Q171" i="62"/>
  <c r="Q166" i="61"/>
  <c r="Q157" i="61"/>
  <c r="Q139" i="61"/>
  <c r="Q126" i="62"/>
  <c r="Q98" i="62"/>
  <c r="Q94" i="63"/>
  <c r="Q70" i="62"/>
  <c r="Q41" i="62"/>
  <c r="Q38" i="61"/>
  <c r="Q33" i="61"/>
  <c r="Q15" i="62"/>
  <c r="Q177" i="61"/>
  <c r="Q173" i="61"/>
  <c r="Q138" i="61"/>
  <c r="Q88" i="63"/>
  <c r="Q30" i="62"/>
  <c r="Q10" i="61"/>
  <c r="Q6" i="61"/>
  <c r="Q480" i="64"/>
  <c r="Q457" i="70"/>
  <c r="Q140" i="62"/>
  <c r="Q74" i="61"/>
  <c r="Q60" i="62"/>
  <c r="Q52" i="63"/>
  <c r="Q37" i="62"/>
  <c r="Q460" i="66"/>
  <c r="Q577" i="68"/>
  <c r="Q88" i="62"/>
  <c r="Q83" i="61"/>
  <c r="Q5" i="61"/>
  <c r="Q430" i="69"/>
  <c r="Q460" i="65"/>
  <c r="Q16" i="62"/>
  <c r="Q153" i="61"/>
  <c r="Q148" i="61"/>
  <c r="Q120" i="61"/>
  <c r="Q108" i="62"/>
  <c r="Q99" i="61"/>
  <c r="Q90" i="61"/>
  <c r="Q79" i="61"/>
  <c r="Q48" i="61"/>
  <c r="Q38" i="62"/>
  <c r="Q20" i="62"/>
  <c r="Q143" i="63"/>
  <c r="Q93" i="61"/>
  <c r="Q30" i="61"/>
  <c r="Q177" i="62"/>
  <c r="Q141" i="61"/>
  <c r="Q138" i="62"/>
  <c r="Q129" i="61"/>
  <c r="Q122" i="61"/>
  <c r="Q103" i="62"/>
  <c r="Q101" i="62"/>
  <c r="Q78" i="61"/>
  <c r="Q73" i="62"/>
  <c r="Q31" i="61"/>
  <c r="Q27" i="61"/>
  <c r="Q10" i="62"/>
  <c r="Q412" i="71"/>
  <c r="Q77" i="62"/>
  <c r="Q46" i="62"/>
  <c r="Q26" i="63"/>
  <c r="Q9" i="61"/>
  <c r="Q424" i="65"/>
  <c r="Q443" i="65"/>
  <c r="Q433" i="67"/>
  <c r="Q124" i="63"/>
  <c r="Q117" i="61"/>
  <c r="Q31" i="62"/>
  <c r="Q16" i="61"/>
  <c r="Q171" i="61"/>
  <c r="Q166" i="62"/>
  <c r="Q145" i="61"/>
  <c r="Q97" i="62"/>
  <c r="Q86" i="61"/>
  <c r="Q19" i="63"/>
  <c r="Q83" i="63"/>
  <c r="Q462" i="67"/>
  <c r="Q99" i="62"/>
  <c r="Q40" i="62"/>
  <c r="Q430" i="72"/>
  <c r="Q140" i="63"/>
  <c r="Q120" i="62"/>
  <c r="Q90" i="62"/>
  <c r="Q86" i="62"/>
  <c r="Q51" i="62"/>
  <c r="Q87" i="62"/>
  <c r="Q424" i="67"/>
  <c r="Q433" i="69"/>
  <c r="Q433" i="65"/>
  <c r="Q70" i="63"/>
  <c r="Q107" i="61"/>
  <c r="Q97" i="61"/>
  <c r="Q161" i="63"/>
  <c r="Q477" i="64"/>
  <c r="Q110" i="61"/>
  <c r="Q100" i="62"/>
  <c r="Q78" i="62"/>
  <c r="Q65" i="61"/>
  <c r="Q139" i="63"/>
  <c r="Q91" i="61"/>
  <c r="Q53" i="61"/>
  <c r="Q37" i="61"/>
  <c r="Q34" i="61"/>
  <c r="Q22" i="62"/>
  <c r="Q464" i="66"/>
  <c r="Q133" i="62"/>
  <c r="Q83" i="62"/>
  <c r="Q50" i="61"/>
  <c r="Q443" i="69"/>
  <c r="Q471" i="70"/>
  <c r="Q64" i="61"/>
  <c r="Q510" i="64"/>
  <c r="Q163" i="62"/>
  <c r="Q116" i="61"/>
  <c r="Q111" i="61"/>
  <c r="Q95" i="61"/>
  <c r="Q71" i="63"/>
  <c r="Q56" i="62"/>
  <c r="Q154" i="62"/>
  <c r="Q172" i="62"/>
  <c r="Q165" i="62"/>
  <c r="Q155" i="62"/>
  <c r="Q134" i="62"/>
  <c r="Q118" i="62"/>
  <c r="Q92" i="62"/>
  <c r="Q84" i="61"/>
  <c r="Q78" i="63"/>
  <c r="Q73" i="61"/>
  <c r="Q64" i="62"/>
  <c r="Q58" i="61"/>
  <c r="Q50" i="62"/>
  <c r="Q45" i="63"/>
  <c r="Q39" i="62"/>
  <c r="Q26" i="62"/>
  <c r="Q462" i="69"/>
  <c r="Q91" i="62"/>
  <c r="Q22" i="61"/>
  <c r="Q20" i="61"/>
  <c r="Q119" i="62"/>
  <c r="Q27" i="62"/>
  <c r="Q445" i="70"/>
  <c r="Q154" i="61"/>
  <c r="Q157" i="62"/>
  <c r="Q93" i="63"/>
  <c r="Q76" i="61"/>
  <c r="Q60" i="61"/>
  <c r="Q56" i="61"/>
  <c r="Q53" i="62"/>
  <c r="Q564" i="68"/>
  <c r="Q69" i="61"/>
  <c r="Q49" i="61"/>
  <c r="Q18" i="61"/>
  <c r="Q426" i="66"/>
  <c r="Q96" i="62"/>
  <c r="Q35" i="62"/>
  <c r="Q540" i="68"/>
  <c r="Q163" i="61"/>
  <c r="Q76" i="62"/>
  <c r="Q515" i="64"/>
  <c r="Q573" i="68"/>
  <c r="Q457" i="69"/>
  <c r="Q412" i="72"/>
  <c r="Q79" i="62"/>
  <c r="Q141" i="62"/>
  <c r="Q132" i="61"/>
  <c r="Q92" i="61"/>
  <c r="Q17" i="61"/>
  <c r="Q471" i="66"/>
  <c r="Q433" i="70"/>
  <c r="Q132" i="62"/>
  <c r="Q175" i="62"/>
  <c r="Q139" i="62"/>
  <c r="Q127" i="61"/>
  <c r="Q108" i="61"/>
  <c r="Q98" i="61"/>
  <c r="Q90" i="63"/>
  <c r="Q71" i="62"/>
  <c r="Q67" i="61"/>
  <c r="Q52" i="61"/>
  <c r="Q19" i="62"/>
  <c r="Q174" i="61"/>
  <c r="Q165" i="61"/>
  <c r="Q118" i="61"/>
  <c r="Q110" i="62"/>
  <c r="Q96" i="61"/>
  <c r="Q31" i="63"/>
  <c r="Q26" i="61"/>
  <c r="Q18" i="62"/>
  <c r="Q5" i="63"/>
  <c r="Q153" i="62"/>
  <c r="Q127" i="62"/>
  <c r="Q55" i="62"/>
  <c r="Q33" i="63"/>
  <c r="Q51" i="63"/>
  <c r="Q442" i="71"/>
  <c r="Q50" i="63"/>
  <c r="Q452" i="70"/>
  <c r="Q440" i="71"/>
  <c r="Q105" i="63"/>
  <c r="Q561" i="68"/>
  <c r="Q30" i="63"/>
  <c r="Q136" i="61"/>
  <c r="Q148" i="62"/>
  <c r="Q135" i="61"/>
  <c r="Q130" i="61"/>
  <c r="Q89" i="61"/>
  <c r="Q75" i="61"/>
  <c r="Q52" i="62"/>
  <c r="Q29" i="62"/>
  <c r="Q19" i="61"/>
  <c r="Q449" i="69"/>
  <c r="Q147" i="61"/>
  <c r="Q122" i="62"/>
  <c r="Q77" i="61"/>
  <c r="Q69" i="62"/>
  <c r="Q59" i="63"/>
  <c r="Q17" i="62"/>
  <c r="Q460" i="67"/>
  <c r="Q462" i="65"/>
  <c r="Q155" i="61"/>
  <c r="Q137" i="61"/>
  <c r="Q129" i="62"/>
  <c r="Q103" i="61"/>
  <c r="Q460" i="70"/>
  <c r="Q471" i="65"/>
  <c r="Q553" i="68"/>
  <c r="Q442" i="72"/>
  <c r="Q135" i="62"/>
  <c r="Q131" i="62"/>
  <c r="Q126" i="61"/>
  <c r="Q116" i="62"/>
  <c r="Q111" i="62"/>
  <c r="Q94" i="61"/>
  <c r="Q72" i="61"/>
  <c r="Q29" i="61"/>
  <c r="Q408" i="72"/>
  <c r="Q498" i="64"/>
  <c r="Q438" i="71"/>
  <c r="Q159" i="61"/>
  <c r="Q117" i="62"/>
  <c r="Q88" i="61"/>
  <c r="Q69" i="63"/>
  <c r="Q58" i="62"/>
  <c r="Q424" i="70"/>
  <c r="Q145" i="62"/>
  <c r="Q49" i="62"/>
  <c r="Q8" i="61"/>
  <c r="Q438" i="72"/>
  <c r="Q137" i="62"/>
  <c r="Q77" i="63"/>
  <c r="Q59" i="61"/>
  <c r="Q46" i="61"/>
  <c r="Q40" i="61"/>
  <c r="Q426" i="69"/>
  <c r="Q89" i="63"/>
  <c r="Q75" i="62"/>
  <c r="Q452" i="65"/>
  <c r="Q175" i="61"/>
  <c r="Q107" i="62"/>
  <c r="Q67" i="62"/>
  <c r="Q100" i="61"/>
  <c r="Q54" i="62"/>
  <c r="Q10" i="63"/>
  <c r="Q5" i="62"/>
  <c r="Q426" i="71"/>
  <c r="Q8" i="62"/>
  <c r="Q173" i="62"/>
  <c r="Q64" i="63"/>
  <c r="Q54" i="61"/>
  <c r="Q6" i="62"/>
  <c r="Q71" i="61"/>
  <c r="Q159" i="62"/>
  <c r="Q406" i="71"/>
  <c r="Q45" i="62"/>
  <c r="Q440" i="72"/>
  <c r="Q426" i="65"/>
  <c r="Q72" i="62"/>
  <c r="Q33" i="62"/>
  <c r="Q15" i="61"/>
  <c r="Q156" i="61"/>
  <c r="Q119" i="61"/>
  <c r="Q84" i="62"/>
  <c r="Q45" i="61"/>
  <c r="Q58" i="63"/>
  <c r="Q9" i="62"/>
  <c r="Q68" i="61"/>
  <c r="Q95" i="62"/>
  <c r="Q68" i="62"/>
  <c r="Q140" i="61"/>
  <c r="Q430" i="71"/>
  <c r="Q92" i="63"/>
  <c r="Q40" i="63"/>
  <c r="Q32" i="63"/>
  <c r="Q134" i="61"/>
  <c r="Q147" i="62"/>
  <c r="Q581" i="68"/>
  <c r="Q432" i="70"/>
  <c r="Q526" i="68"/>
  <c r="Q434" i="66"/>
  <c r="Q413" i="71"/>
  <c r="Q425" i="66"/>
  <c r="Q512" i="64"/>
  <c r="Q445" i="66"/>
  <c r="Q47" i="62"/>
  <c r="Q25" i="61"/>
  <c r="Q527" i="68"/>
  <c r="Q449" i="67"/>
  <c r="Q463" i="65"/>
  <c r="Q146" i="62"/>
  <c r="Q530" i="68"/>
  <c r="Q411" i="72"/>
  <c r="Q415" i="71"/>
  <c r="Q425" i="67"/>
  <c r="Q424" i="66"/>
  <c r="Q443" i="67"/>
  <c r="Q433" i="72"/>
  <c r="Q504" i="64"/>
  <c r="Q162" i="62"/>
  <c r="Q442" i="67"/>
  <c r="Q82" i="62"/>
  <c r="Q435" i="70"/>
  <c r="Q446" i="67"/>
  <c r="Q85" i="61"/>
  <c r="Q144" i="61"/>
  <c r="Q559" i="68"/>
  <c r="Q144" i="62"/>
  <c r="Q502" i="64"/>
  <c r="Q28" i="61"/>
  <c r="Q447" i="66"/>
  <c r="Q423" i="72"/>
  <c r="Q450" i="70"/>
  <c r="Q476" i="64"/>
  <c r="Q423" i="69"/>
  <c r="Q448" i="70"/>
  <c r="Q456" i="70"/>
  <c r="Q449" i="65"/>
  <c r="Q451" i="65"/>
  <c r="Q556" i="68"/>
  <c r="Q454" i="70"/>
  <c r="Q66" i="61"/>
  <c r="Q447" i="67"/>
  <c r="Q440" i="66"/>
  <c r="Q417" i="72"/>
  <c r="Q557" i="68"/>
  <c r="Q458" i="67"/>
  <c r="Q431" i="69"/>
  <c r="Q164" i="61"/>
  <c r="Q551" i="68"/>
  <c r="Q452" i="67"/>
  <c r="Q458" i="66"/>
  <c r="Q432" i="71"/>
  <c r="Q432" i="72"/>
  <c r="Q63" i="63"/>
  <c r="Q414" i="72"/>
  <c r="Q435" i="65"/>
  <c r="Q435" i="71"/>
  <c r="Q548" i="68"/>
  <c r="Q456" i="69"/>
  <c r="Q481" i="64"/>
  <c r="Q450" i="65"/>
  <c r="Q403" i="71"/>
  <c r="Q470" i="64"/>
  <c r="Q435" i="67"/>
  <c r="Q442" i="70"/>
  <c r="Q435" i="69"/>
  <c r="Q534" i="68"/>
  <c r="Q538" i="68"/>
  <c r="Q425" i="70"/>
  <c r="Q451" i="69"/>
  <c r="Q430" i="67"/>
  <c r="Q535" i="68"/>
  <c r="Q437" i="71"/>
  <c r="Q47" i="61"/>
  <c r="Q488" i="64"/>
  <c r="Q563" i="68"/>
  <c r="Q466" i="64"/>
  <c r="Q439" i="69"/>
  <c r="Q4" i="62"/>
  <c r="Q85" i="62"/>
  <c r="Q440" i="67"/>
  <c r="Q450" i="69"/>
  <c r="Q458" i="65"/>
  <c r="Q421" i="66"/>
  <c r="Q406" i="72"/>
  <c r="Q125" i="61"/>
  <c r="Q448" i="67"/>
  <c r="Q483" i="64"/>
  <c r="Q539" i="68"/>
  <c r="Q421" i="70"/>
  <c r="Q439" i="65"/>
  <c r="Q453" i="66"/>
  <c r="Q469" i="64"/>
  <c r="Q44" i="61"/>
  <c r="Q429" i="70"/>
  <c r="Q560" i="68"/>
  <c r="Q537" i="68"/>
  <c r="Q421" i="67"/>
  <c r="Q437" i="72"/>
  <c r="Q432" i="66"/>
  <c r="Q529" i="68"/>
  <c r="Q430" i="66"/>
  <c r="Q445" i="67"/>
  <c r="Q434" i="65"/>
  <c r="Q430" i="70"/>
  <c r="Q128" i="62"/>
  <c r="Q454" i="67"/>
  <c r="Q453" i="67"/>
  <c r="Q487" i="64"/>
  <c r="Q25" i="63"/>
  <c r="Q541" i="68"/>
  <c r="Q413" i="72"/>
  <c r="Q462" i="66"/>
  <c r="Q428" i="66"/>
  <c r="Q421" i="72"/>
  <c r="Q440" i="69"/>
  <c r="Q499" i="64"/>
  <c r="Q63" i="62"/>
  <c r="Q528" i="68"/>
  <c r="Q432" i="65"/>
  <c r="Q66" i="62"/>
  <c r="Q421" i="71"/>
  <c r="Q443" i="70"/>
  <c r="Q580" i="68"/>
  <c r="Q491" i="64"/>
  <c r="Q451" i="66"/>
  <c r="Q431" i="67"/>
  <c r="Q471" i="67"/>
  <c r="Q452" i="69"/>
  <c r="Q420" i="66"/>
  <c r="Q429" i="66"/>
  <c r="Q431" i="65"/>
  <c r="Q444" i="70"/>
  <c r="Q423" i="67"/>
  <c r="Q442" i="66"/>
  <c r="Q582" i="68"/>
  <c r="Q424" i="72"/>
  <c r="Q552" i="68"/>
  <c r="Q146" i="61"/>
  <c r="Q465" i="65"/>
  <c r="Q439" i="67"/>
  <c r="Q432" i="69"/>
  <c r="Q454" i="66"/>
  <c r="Q420" i="65"/>
  <c r="Q454" i="69"/>
  <c r="Q558" i="68"/>
  <c r="Q447" i="65"/>
  <c r="Q444" i="65"/>
  <c r="Q467" i="64"/>
  <c r="Q433" i="66"/>
  <c r="Q501" i="64"/>
  <c r="Q427" i="66"/>
  <c r="Q578" i="68"/>
  <c r="Q451" i="70"/>
  <c r="Q442" i="69"/>
  <c r="Q547" i="68"/>
  <c r="Q429" i="71"/>
  <c r="Q434" i="67"/>
  <c r="Q452" i="66"/>
  <c r="Q427" i="70"/>
  <c r="Q464" i="67"/>
  <c r="Q449" i="70"/>
  <c r="Q531" i="68"/>
  <c r="Q453" i="65"/>
  <c r="Q447" i="70"/>
  <c r="Q446" i="65"/>
  <c r="Q562" i="68"/>
  <c r="Q109" i="61"/>
  <c r="Q443" i="66"/>
  <c r="Q442" i="65"/>
  <c r="Q508" i="64"/>
  <c r="Q522" i="64"/>
  <c r="Q555" i="68"/>
  <c r="Q492" i="64"/>
  <c r="Q423" i="71"/>
  <c r="Q450" i="66"/>
  <c r="Q426" i="67"/>
  <c r="Q448" i="66"/>
  <c r="Q439" i="70"/>
  <c r="Q403" i="72"/>
  <c r="Q429" i="67"/>
  <c r="Q7" i="62"/>
  <c r="Q500" i="64"/>
  <c r="Q427" i="65"/>
  <c r="Q82" i="63"/>
  <c r="Q7" i="61"/>
  <c r="Q423" i="66"/>
  <c r="Q425" i="65"/>
  <c r="Q479" i="64"/>
  <c r="Q4" i="61"/>
  <c r="Q523" i="68"/>
  <c r="Q576" i="68"/>
  <c r="Q405" i="72"/>
  <c r="Q431" i="72"/>
  <c r="Q421" i="69"/>
  <c r="Q405" i="71"/>
  <c r="Q431" i="66"/>
  <c r="Q423" i="65"/>
  <c r="Q472" i="66"/>
  <c r="Q431" i="71"/>
  <c r="Q446" i="66"/>
  <c r="Q472" i="70"/>
  <c r="Q415" i="72"/>
  <c r="Q471" i="64"/>
  <c r="Q431" i="70"/>
  <c r="Q497" i="64"/>
  <c r="Q25" i="62"/>
  <c r="Q448" i="65"/>
  <c r="Q44" i="63"/>
  <c r="Q444" i="66"/>
  <c r="Q524" i="68"/>
  <c r="Q446" i="70"/>
  <c r="Q164" i="62"/>
  <c r="Q445" i="65"/>
  <c r="Q106" i="62"/>
  <c r="Q63" i="61"/>
  <c r="Q448" i="69"/>
  <c r="Q420" i="70"/>
  <c r="Q411" i="71"/>
  <c r="Q128" i="61"/>
  <c r="Q454" i="65"/>
  <c r="Q554" i="68"/>
  <c r="Q429" i="72"/>
  <c r="Q444" i="67"/>
  <c r="Q82" i="61"/>
  <c r="Q420" i="69"/>
  <c r="Q478" i="64"/>
  <c r="Q571" i="68"/>
  <c r="Q536" i="68"/>
  <c r="Q428" i="70"/>
  <c r="Q523" i="64"/>
  <c r="Q28" i="62"/>
  <c r="Q428" i="65"/>
  <c r="Q543" i="68"/>
  <c r="Q449" i="66"/>
  <c r="Q432" i="67"/>
  <c r="Q533" i="68"/>
  <c r="Q439" i="66"/>
  <c r="Q4" i="63"/>
  <c r="Q565" i="68"/>
  <c r="Q414" i="71"/>
  <c r="Q453" i="70"/>
  <c r="Q424" i="69"/>
  <c r="Q513" i="64"/>
  <c r="Q44" i="62"/>
  <c r="Q463" i="67"/>
  <c r="Q472" i="65"/>
  <c r="Q463" i="66"/>
  <c r="Q575" i="68"/>
  <c r="Q426" i="70"/>
  <c r="Q424" i="71"/>
  <c r="Q532" i="68"/>
  <c r="Q567" i="68"/>
  <c r="Q428" i="67"/>
  <c r="Q451" i="67"/>
  <c r="Q423" i="70"/>
  <c r="Q162" i="61"/>
  <c r="Q421" i="65"/>
  <c r="Q417" i="71"/>
  <c r="Q429" i="65"/>
  <c r="Q465" i="66"/>
  <c r="Q125" i="62"/>
  <c r="Q440" i="70"/>
  <c r="Q550" i="68"/>
  <c r="Q435" i="66"/>
  <c r="Q472" i="67"/>
  <c r="Q435" i="72"/>
  <c r="Q429" i="69"/>
  <c r="Q427" i="67"/>
  <c r="Q434" i="70"/>
  <c r="Q420" i="67"/>
  <c r="Q450" i="67"/>
  <c r="Q109" i="62"/>
  <c r="Q490" i="64"/>
  <c r="Q465" i="67"/>
  <c r="Q440" i="65"/>
  <c r="Q106" i="61"/>
  <c r="Q438" i="67"/>
  <c r="Q422" i="67"/>
  <c r="Q420" i="71"/>
  <c r="Q43" i="62"/>
  <c r="Q422" i="69"/>
  <c r="Q441" i="67"/>
  <c r="Q3" i="61"/>
  <c r="Q43" i="63"/>
  <c r="Q468" i="64"/>
  <c r="Q438" i="65"/>
  <c r="Q422" i="71"/>
  <c r="Q441" i="65"/>
  <c r="Q62" i="62"/>
  <c r="Q465" i="64"/>
  <c r="Q124" i="62"/>
  <c r="Q489" i="64"/>
  <c r="Q438" i="70"/>
  <c r="Q507" i="64"/>
  <c r="Q457" i="65"/>
  <c r="Q43" i="61"/>
  <c r="Q81" i="61"/>
  <c r="Q62" i="61"/>
  <c r="Q161" i="61"/>
  <c r="Q81" i="62"/>
  <c r="Q441" i="70"/>
  <c r="Q419" i="67"/>
  <c r="Q105" i="62"/>
  <c r="Q81" i="63"/>
  <c r="Q441" i="69"/>
  <c r="Q441" i="66"/>
  <c r="Q24" i="63"/>
  <c r="Q422" i="65"/>
  <c r="Q402" i="71"/>
  <c r="Q457" i="66"/>
  <c r="Q457" i="67"/>
  <c r="Q422" i="72"/>
  <c r="Q143" i="61"/>
  <c r="Q24" i="62"/>
  <c r="Q438" i="66"/>
  <c r="Q404" i="71"/>
  <c r="Q105" i="61"/>
  <c r="Q24" i="61"/>
  <c r="Q402" i="72"/>
  <c r="Q438" i="69"/>
  <c r="Q62" i="63"/>
  <c r="Q546" i="68"/>
  <c r="Q419" i="65"/>
  <c r="Q419" i="66"/>
  <c r="Q3" i="62"/>
  <c r="Q420" i="72"/>
  <c r="Q486" i="64"/>
  <c r="Q422" i="70"/>
  <c r="Q419" i="69"/>
  <c r="Q419" i="70"/>
  <c r="Q143" i="62"/>
  <c r="Q525" i="68"/>
  <c r="Q570" i="68"/>
  <c r="Q404" i="72"/>
  <c r="Q422" i="66"/>
  <c r="Q124" i="61"/>
  <c r="Q549" i="68"/>
  <c r="Q3" i="63"/>
  <c r="Q161" i="62"/>
  <c r="Q522" i="68"/>
  <c r="Q418" i="69"/>
  <c r="Q464" i="64"/>
  <c r="Q419" i="71"/>
  <c r="Q545" i="68"/>
  <c r="Q437" i="69"/>
  <c r="Q401" i="72"/>
  <c r="Q456" i="65"/>
  <c r="Q401" i="71"/>
  <c r="Q418" i="65"/>
  <c r="Q418" i="70"/>
  <c r="Q521" i="68"/>
  <c r="Q456" i="67"/>
  <c r="Q485" i="64"/>
  <c r="Q437" i="67"/>
  <c r="Q419" i="72"/>
  <c r="Q437" i="65"/>
  <c r="Q418" i="67"/>
  <c r="Q569" i="68"/>
  <c r="Q418" i="66"/>
  <c r="Q506" i="64"/>
  <c r="Q437" i="70"/>
  <c r="Q437" i="66"/>
  <c r="Q456" i="66"/>
  <c r="H112" i="61"/>
  <c r="H172" i="63"/>
  <c r="H136" i="63"/>
  <c r="H114" i="61"/>
  <c r="H121" i="61"/>
  <c r="H149" i="61"/>
  <c r="H410" i="71"/>
  <c r="H410" i="72"/>
  <c r="H470" i="65"/>
  <c r="H416" i="71"/>
  <c r="H113" i="62"/>
  <c r="H16" i="63"/>
  <c r="H176" i="61"/>
  <c r="H168" i="62"/>
  <c r="H151" i="61"/>
  <c r="H114" i="62"/>
  <c r="H428" i="69"/>
  <c r="H84" i="63"/>
  <c r="H34" i="63"/>
  <c r="H132" i="63"/>
  <c r="H170" i="61"/>
  <c r="H542" i="68"/>
  <c r="H521" i="64"/>
  <c r="H572" i="68"/>
  <c r="H509" i="64"/>
  <c r="H48" i="63"/>
  <c r="H459" i="65"/>
  <c r="H466" i="65"/>
  <c r="H453" i="72"/>
  <c r="H170" i="62"/>
  <c r="H466" i="69"/>
  <c r="H434" i="66"/>
  <c r="H166" i="63"/>
  <c r="H96" i="63"/>
  <c r="H473" i="66"/>
  <c r="H115" i="61"/>
  <c r="H119" i="63"/>
  <c r="H67" i="63"/>
  <c r="H511" i="64"/>
  <c r="H59" i="61"/>
  <c r="H59" i="63"/>
  <c r="H167" i="63"/>
  <c r="H54" i="63"/>
  <c r="H447" i="72"/>
  <c r="H14" i="63"/>
  <c r="H133" i="63"/>
  <c r="H163" i="63"/>
  <c r="H167" i="61"/>
  <c r="H169" i="63"/>
  <c r="H6" i="63"/>
  <c r="H175" i="63"/>
  <c r="H53" i="63"/>
  <c r="H112" i="63"/>
  <c r="H129" i="63"/>
  <c r="H473" i="65"/>
  <c r="H425" i="69"/>
  <c r="H46" i="63"/>
  <c r="H158" i="62"/>
  <c r="H117" i="63"/>
  <c r="H173" i="63"/>
  <c r="H470" i="69"/>
  <c r="H470" i="67"/>
  <c r="H150" i="61"/>
  <c r="H8" i="63"/>
  <c r="H156" i="63"/>
  <c r="H98" i="63"/>
  <c r="H91" i="63"/>
  <c r="H107" i="63"/>
  <c r="H75" i="63"/>
  <c r="H79" i="63"/>
  <c r="H152" i="62"/>
  <c r="H584" i="68"/>
  <c r="H466" i="67"/>
  <c r="H137" i="63"/>
  <c r="H86" i="63"/>
  <c r="H114" i="63"/>
  <c r="H99" i="63"/>
  <c r="H169" i="61"/>
  <c r="H76" i="63"/>
  <c r="H591" i="68"/>
  <c r="H121" i="62"/>
  <c r="H154" i="63"/>
  <c r="H108" i="63"/>
  <c r="H36" i="63"/>
  <c r="H102" i="61"/>
  <c r="H141" i="63"/>
  <c r="H165" i="63"/>
  <c r="H459" i="66"/>
  <c r="H18" i="63"/>
  <c r="H446" i="71"/>
  <c r="H147" i="63"/>
  <c r="H116" i="63"/>
  <c r="H579" i="68"/>
  <c r="H467" i="67"/>
  <c r="H27" i="63"/>
  <c r="H149" i="63"/>
  <c r="H467" i="66"/>
  <c r="H517" i="64"/>
  <c r="H473" i="67"/>
  <c r="H449" i="72"/>
  <c r="H120" i="63"/>
  <c r="H408" i="72"/>
  <c r="H145" i="63"/>
  <c r="H446" i="69"/>
  <c r="H525" i="64"/>
  <c r="H47" i="63"/>
  <c r="H470" i="70"/>
  <c r="H466" i="70"/>
  <c r="H102" i="63"/>
  <c r="H167" i="62"/>
  <c r="H17" i="63"/>
  <c r="H416" i="72"/>
  <c r="H473" i="69"/>
  <c r="H590" i="68"/>
  <c r="H130" i="63"/>
  <c r="H459" i="69"/>
  <c r="H100" i="63"/>
  <c r="H152" i="61"/>
  <c r="H74" i="63"/>
  <c r="H57" i="63"/>
  <c r="H459" i="67"/>
  <c r="H171" i="63"/>
  <c r="H127" i="63"/>
  <c r="H152" i="63"/>
  <c r="H35" i="63"/>
  <c r="H29" i="63"/>
  <c r="H95" i="63"/>
  <c r="H73" i="63"/>
  <c r="H174" i="63"/>
  <c r="H587" i="68"/>
  <c r="H176" i="62"/>
  <c r="H453" i="71"/>
  <c r="H135" i="63"/>
  <c r="H409" i="72"/>
  <c r="H158" i="61"/>
  <c r="H583" i="68"/>
  <c r="H153" i="63"/>
  <c r="H155" i="63"/>
  <c r="H22" i="63"/>
  <c r="H59" i="62"/>
  <c r="H138" i="63"/>
  <c r="H121" i="63"/>
  <c r="H467" i="65"/>
  <c r="H176" i="63"/>
  <c r="H170" i="63"/>
  <c r="H467" i="69"/>
  <c r="H97" i="63"/>
  <c r="H158" i="63"/>
  <c r="H41" i="63"/>
  <c r="H115" i="63"/>
  <c r="H60" i="63"/>
  <c r="H466" i="66"/>
  <c r="H450" i="71"/>
  <c r="H58" i="63"/>
  <c r="H15" i="63"/>
  <c r="H113" i="63"/>
  <c r="H103" i="63"/>
  <c r="H37" i="63"/>
  <c r="H470" i="66"/>
  <c r="H446" i="72"/>
  <c r="H169" i="62"/>
  <c r="H101" i="63"/>
  <c r="H134" i="63"/>
  <c r="H112" i="62"/>
  <c r="H159" i="63"/>
  <c r="H459" i="70"/>
  <c r="H426" i="69"/>
  <c r="H126" i="63"/>
  <c r="H118" i="63"/>
  <c r="H55" i="63"/>
  <c r="H38" i="63"/>
  <c r="H473" i="70"/>
  <c r="H102" i="62"/>
  <c r="H407" i="72"/>
  <c r="H467" i="70"/>
  <c r="H149" i="62"/>
  <c r="H518" i="64"/>
  <c r="H150" i="62"/>
  <c r="H177" i="63"/>
  <c r="H447" i="71"/>
  <c r="H131" i="63"/>
  <c r="H72" i="63"/>
  <c r="H151" i="63"/>
  <c r="H151" i="62"/>
  <c r="H56" i="63"/>
  <c r="H115" i="62"/>
  <c r="H122" i="63"/>
  <c r="H427" i="69"/>
  <c r="H157" i="63"/>
  <c r="H65" i="63"/>
  <c r="H110" i="63"/>
  <c r="H97" i="62"/>
  <c r="H458" i="69"/>
  <c r="H146" i="63"/>
  <c r="H148" i="63"/>
  <c r="H441" i="72"/>
  <c r="H469" i="67"/>
  <c r="H453" i="69"/>
  <c r="H439" i="71"/>
  <c r="H453" i="66"/>
  <c r="H144" i="63"/>
  <c r="H106" i="63"/>
  <c r="H445" i="71"/>
  <c r="H113" i="61"/>
  <c r="H468" i="67"/>
  <c r="H585" i="68"/>
  <c r="H574" i="68"/>
  <c r="H510" i="64"/>
  <c r="H468" i="65"/>
  <c r="H150" i="63"/>
  <c r="H452" i="71"/>
  <c r="H408" i="71"/>
  <c r="H444" i="72"/>
  <c r="H463" i="69"/>
  <c r="H461" i="70"/>
  <c r="H469" i="65"/>
  <c r="H451" i="71"/>
  <c r="H168" i="63"/>
  <c r="H425" i="71"/>
  <c r="H450" i="72"/>
  <c r="H588" i="68"/>
  <c r="H471" i="66"/>
  <c r="H28" i="63"/>
  <c r="H461" i="69"/>
  <c r="H164" i="63"/>
  <c r="H464" i="69"/>
  <c r="H49" i="62"/>
  <c r="H428" i="71"/>
  <c r="H447" i="69"/>
  <c r="H461" i="65"/>
  <c r="H7" i="63"/>
  <c r="H472" i="66"/>
  <c r="H458" i="70"/>
  <c r="H448" i="72"/>
  <c r="H468" i="66"/>
  <c r="H451" i="72"/>
  <c r="H471" i="69"/>
  <c r="H168" i="61"/>
  <c r="H32" i="63"/>
  <c r="H461" i="66"/>
  <c r="H464" i="70"/>
  <c r="H566" i="68"/>
  <c r="H461" i="67"/>
  <c r="H425" i="72"/>
  <c r="H586" i="68"/>
  <c r="H434" i="69"/>
  <c r="H66" i="63"/>
  <c r="H128" i="63"/>
  <c r="H465" i="70"/>
  <c r="H469" i="66"/>
  <c r="H452" i="72"/>
  <c r="H463" i="70"/>
  <c r="H445" i="69"/>
  <c r="H32" i="62"/>
  <c r="H117" i="61"/>
  <c r="H468" i="70"/>
  <c r="H441" i="71"/>
  <c r="H444" i="69"/>
  <c r="H448" i="71"/>
  <c r="H109" i="63"/>
  <c r="H468" i="69"/>
  <c r="H162" i="63"/>
  <c r="H444" i="71"/>
  <c r="H427" i="72"/>
  <c r="H172" i="61"/>
  <c r="H434" i="72"/>
  <c r="H449" i="71"/>
  <c r="H55" i="61"/>
  <c r="H469" i="69"/>
  <c r="H519" i="64"/>
  <c r="H520" i="64"/>
  <c r="H443" i="72"/>
  <c r="H465" i="69"/>
  <c r="H89" i="63"/>
  <c r="H427" i="71"/>
  <c r="H445" i="72"/>
  <c r="H434" i="71"/>
  <c r="H125" i="63"/>
  <c r="H469" i="70"/>
  <c r="H85" i="63"/>
  <c r="H409" i="71"/>
  <c r="H439" i="72"/>
  <c r="H51" i="63"/>
  <c r="H111" i="63"/>
  <c r="H428" i="72"/>
  <c r="H472" i="69"/>
  <c r="H407" i="71"/>
  <c r="H443" i="71"/>
  <c r="H581" i="68"/>
  <c r="H424" i="69"/>
  <c r="H406" i="72"/>
  <c r="H412" i="71"/>
  <c r="H452" i="65"/>
  <c r="H12" i="63"/>
  <c r="H175" i="61"/>
  <c r="H145" i="62"/>
  <c r="H40" i="61"/>
  <c r="H155" i="62"/>
  <c r="H122" i="62"/>
  <c r="H54" i="62"/>
  <c r="H443" i="69"/>
  <c r="H161" i="63"/>
  <c r="H87" i="62"/>
  <c r="H159" i="61"/>
  <c r="H136" i="62"/>
  <c r="H68" i="61"/>
  <c r="H462" i="69"/>
  <c r="H16" i="62"/>
  <c r="H15" i="62"/>
  <c r="H11" i="62"/>
  <c r="H96" i="61"/>
  <c r="H9" i="62"/>
  <c r="H426" i="72"/>
  <c r="H134" i="61"/>
  <c r="H73" i="62"/>
  <c r="H83" i="63"/>
  <c r="H69" i="61"/>
  <c r="H426" i="66"/>
  <c r="H94" i="61"/>
  <c r="H60" i="62"/>
  <c r="H38" i="62"/>
  <c r="H33" i="63"/>
  <c r="H174" i="62"/>
  <c r="H78" i="63"/>
  <c r="H430" i="65"/>
  <c r="H12" i="62"/>
  <c r="H138" i="62"/>
  <c r="H92" i="63"/>
  <c r="H83" i="62"/>
  <c r="H64" i="63"/>
  <c r="H27" i="61"/>
  <c r="H166" i="62"/>
  <c r="H157" i="61"/>
  <c r="H153" i="61"/>
  <c r="H135" i="61"/>
  <c r="H76" i="61"/>
  <c r="H53" i="62"/>
  <c r="H41" i="61"/>
  <c r="H165" i="62"/>
  <c r="H50" i="62"/>
  <c r="H39" i="62"/>
  <c r="H10" i="62"/>
  <c r="H457" i="69"/>
  <c r="H31" i="62"/>
  <c r="H21" i="61"/>
  <c r="H36" i="62"/>
  <c r="H8" i="62"/>
  <c r="H39" i="61"/>
  <c r="H10" i="61"/>
  <c r="H452" i="66"/>
  <c r="H433" i="70"/>
  <c r="H58" i="62"/>
  <c r="H440" i="71"/>
  <c r="H137" i="61"/>
  <c r="H35" i="61"/>
  <c r="H13" i="62"/>
  <c r="H153" i="62"/>
  <c r="H140" i="61"/>
  <c r="H108" i="62"/>
  <c r="H98" i="62"/>
  <c r="H90" i="62"/>
  <c r="H71" i="61"/>
  <c r="H55" i="62"/>
  <c r="H48" i="61"/>
  <c r="H462" i="70"/>
  <c r="H10" i="63"/>
  <c r="H5" i="61"/>
  <c r="H103" i="62"/>
  <c r="H148" i="62"/>
  <c r="H87" i="63"/>
  <c r="H154" i="61"/>
  <c r="H30" i="61"/>
  <c r="H18" i="62"/>
  <c r="H132" i="61"/>
  <c r="H17" i="61"/>
  <c r="H433" i="71"/>
  <c r="H20" i="63"/>
  <c r="H77" i="61"/>
  <c r="H93" i="62"/>
  <c r="H26" i="62"/>
  <c r="H140" i="63"/>
  <c r="H107" i="62"/>
  <c r="H37" i="62"/>
  <c r="H138" i="61"/>
  <c r="H79" i="61"/>
  <c r="H48" i="62"/>
  <c r="H460" i="70"/>
  <c r="H471" i="65"/>
  <c r="H136" i="61"/>
  <c r="H443" i="70"/>
  <c r="H74" i="62"/>
  <c r="H111" i="62"/>
  <c r="H34" i="61"/>
  <c r="H22" i="61"/>
  <c r="H11" i="63"/>
  <c r="H442" i="72"/>
  <c r="H172" i="62"/>
  <c r="H21" i="63"/>
  <c r="H577" i="68"/>
  <c r="H87" i="61"/>
  <c r="H92" i="62"/>
  <c r="H69" i="62"/>
  <c r="H13" i="63"/>
  <c r="H457" i="70"/>
  <c r="H163" i="61"/>
  <c r="H157" i="62"/>
  <c r="H131" i="61"/>
  <c r="H120" i="61"/>
  <c r="H89" i="61"/>
  <c r="H74" i="61"/>
  <c r="H70" i="61"/>
  <c r="H33" i="61"/>
  <c r="H165" i="61"/>
  <c r="H147" i="62"/>
  <c r="H88" i="61"/>
  <c r="H77" i="63"/>
  <c r="H50" i="61"/>
  <c r="H39" i="63"/>
  <c r="H9" i="63"/>
  <c r="H122" i="61"/>
  <c r="H54" i="61"/>
  <c r="H26" i="61"/>
  <c r="H433" i="72"/>
  <c r="H88" i="62"/>
  <c r="H134" i="62"/>
  <c r="H30" i="63"/>
  <c r="H449" i="69"/>
  <c r="H101" i="61"/>
  <c r="H65" i="62"/>
  <c r="H14" i="61"/>
  <c r="H573" i="68"/>
  <c r="H126" i="61"/>
  <c r="H97" i="61"/>
  <c r="H94" i="62"/>
  <c r="H86" i="62"/>
  <c r="H52" i="61"/>
  <c r="H29" i="61"/>
  <c r="H20" i="61"/>
  <c r="H15" i="61"/>
  <c r="H105" i="63"/>
  <c r="H110" i="62"/>
  <c r="H78" i="61"/>
  <c r="H5" i="62"/>
  <c r="H51" i="61"/>
  <c r="H154" i="62"/>
  <c r="H45" i="62"/>
  <c r="H406" i="71"/>
  <c r="H561" i="68"/>
  <c r="H159" i="62"/>
  <c r="H75" i="61"/>
  <c r="H71" i="63"/>
  <c r="H19" i="63"/>
  <c r="H96" i="62"/>
  <c r="H16" i="61"/>
  <c r="H460" i="69"/>
  <c r="H415" i="72"/>
  <c r="H100" i="61"/>
  <c r="H84" i="62"/>
  <c r="H26" i="63"/>
  <c r="H9" i="61"/>
  <c r="H175" i="62"/>
  <c r="H56" i="62"/>
  <c r="H52" i="63"/>
  <c r="H19" i="61"/>
  <c r="H40" i="63"/>
  <c r="H537" i="68"/>
  <c r="H430" i="66"/>
  <c r="H100" i="62"/>
  <c r="H83" i="61"/>
  <c r="H145" i="61"/>
  <c r="H116" i="62"/>
  <c r="H19" i="62"/>
  <c r="H118" i="61"/>
  <c r="H156" i="61"/>
  <c r="H5" i="63"/>
  <c r="H515" i="64"/>
  <c r="H84" i="61"/>
  <c r="H68" i="62"/>
  <c r="H35" i="62"/>
  <c r="H30" i="62"/>
  <c r="H522" i="64"/>
  <c r="H540" i="68"/>
  <c r="H424" i="67"/>
  <c r="H498" i="64"/>
  <c r="H141" i="61"/>
  <c r="H101" i="62"/>
  <c r="H119" i="62"/>
  <c r="H103" i="61"/>
  <c r="H93" i="63"/>
  <c r="H460" i="67"/>
  <c r="H141" i="62"/>
  <c r="H65" i="61"/>
  <c r="H27" i="62"/>
  <c r="H13" i="61"/>
  <c r="H433" i="69"/>
  <c r="H139" i="63"/>
  <c r="H135" i="62"/>
  <c r="H127" i="62"/>
  <c r="H111" i="61"/>
  <c r="H93" i="61"/>
  <c r="H91" i="62"/>
  <c r="H86" i="61"/>
  <c r="H75" i="62"/>
  <c r="H70" i="62"/>
  <c r="H60" i="61"/>
  <c r="H52" i="62"/>
  <c r="H22" i="62"/>
  <c r="H20" i="62"/>
  <c r="H130" i="62"/>
  <c r="H173" i="61"/>
  <c r="H117" i="62"/>
  <c r="H77" i="62"/>
  <c r="H6" i="61"/>
  <c r="H58" i="61"/>
  <c r="H46" i="61"/>
  <c r="H31" i="63"/>
  <c r="H21" i="62"/>
  <c r="H18" i="61"/>
  <c r="H438" i="72"/>
  <c r="H126" i="62"/>
  <c r="H99" i="62"/>
  <c r="H90" i="63"/>
  <c r="H433" i="67"/>
  <c r="H171" i="61"/>
  <c r="H140" i="62"/>
  <c r="H116" i="61"/>
  <c r="H108" i="61"/>
  <c r="H99" i="61"/>
  <c r="H95" i="61"/>
  <c r="H90" i="61"/>
  <c r="H72" i="62"/>
  <c r="H37" i="61"/>
  <c r="H33" i="62"/>
  <c r="H173" i="62"/>
  <c r="H147" i="61"/>
  <c r="H118" i="62"/>
  <c r="H6" i="62"/>
  <c r="H440" i="72"/>
  <c r="H156" i="62"/>
  <c r="H73" i="61"/>
  <c r="H124" i="63"/>
  <c r="H424" i="71"/>
  <c r="H64" i="61"/>
  <c r="H139" i="62"/>
  <c r="H131" i="62"/>
  <c r="H107" i="61"/>
  <c r="H57" i="61"/>
  <c r="H53" i="61"/>
  <c r="H50" i="63"/>
  <c r="H32" i="61"/>
  <c r="H148" i="61"/>
  <c r="H452" i="70"/>
  <c r="H70" i="63"/>
  <c r="H68" i="63"/>
  <c r="H64" i="62"/>
  <c r="H166" i="61"/>
  <c r="H130" i="61"/>
  <c r="H127" i="61"/>
  <c r="H67" i="62"/>
  <c r="H36" i="61"/>
  <c r="H34" i="62"/>
  <c r="H110" i="61"/>
  <c r="H40" i="62"/>
  <c r="H460" i="65"/>
  <c r="H155" i="61"/>
  <c r="H31" i="61"/>
  <c r="H464" i="66"/>
  <c r="H442" i="71"/>
  <c r="H445" i="66"/>
  <c r="H460" i="66"/>
  <c r="H98" i="61"/>
  <c r="H94" i="63"/>
  <c r="H57" i="62"/>
  <c r="H41" i="62"/>
  <c r="H8" i="61"/>
  <c r="H163" i="62"/>
  <c r="H132" i="62"/>
  <c r="H89" i="62"/>
  <c r="H139" i="61"/>
  <c r="H67" i="61"/>
  <c r="H129" i="62"/>
  <c r="H49" i="63"/>
  <c r="H133" i="61"/>
  <c r="H92" i="61"/>
  <c r="H78" i="62"/>
  <c r="H133" i="62"/>
  <c r="H45" i="63"/>
  <c r="H438" i="71"/>
  <c r="H120" i="62"/>
  <c r="H143" i="63"/>
  <c r="H45" i="61"/>
  <c r="H51" i="62"/>
  <c r="H12" i="61"/>
  <c r="H129" i="61"/>
  <c r="H119" i="61"/>
  <c r="H49" i="61"/>
  <c r="H11" i="61"/>
  <c r="H88" i="63"/>
  <c r="H430" i="72"/>
  <c r="H91" i="61"/>
  <c r="H56" i="61"/>
  <c r="H46" i="62"/>
  <c r="H17" i="62"/>
  <c r="H14" i="62"/>
  <c r="H494" i="64"/>
  <c r="H452" i="69"/>
  <c r="H426" i="65"/>
  <c r="H69" i="63"/>
  <c r="H426" i="71"/>
  <c r="H171" i="62"/>
  <c r="H95" i="62"/>
  <c r="H79" i="62"/>
  <c r="H72" i="61"/>
  <c r="H29" i="62"/>
  <c r="H71" i="62"/>
  <c r="H177" i="61"/>
  <c r="H177" i="62"/>
  <c r="H38" i="61"/>
  <c r="H174" i="61"/>
  <c r="H76" i="62"/>
  <c r="H137" i="62"/>
  <c r="H442" i="67"/>
  <c r="H448" i="67"/>
  <c r="H411" i="72"/>
  <c r="H481" i="64"/>
  <c r="H435" i="66"/>
  <c r="H500" i="64"/>
  <c r="H497" i="64"/>
  <c r="H435" i="69"/>
  <c r="H530" i="68"/>
  <c r="H442" i="70"/>
  <c r="H453" i="70"/>
  <c r="H447" i="67"/>
  <c r="H431" i="69"/>
  <c r="H496" i="64"/>
  <c r="H413" i="72"/>
  <c r="H445" i="65"/>
  <c r="H469" i="64"/>
  <c r="H28" i="62"/>
  <c r="H427" i="66"/>
  <c r="H554" i="68"/>
  <c r="H440" i="70"/>
  <c r="H415" i="71"/>
  <c r="H479" i="64"/>
  <c r="H432" i="71"/>
  <c r="H445" i="67"/>
  <c r="H536" i="68"/>
  <c r="H480" i="64"/>
  <c r="H454" i="66"/>
  <c r="H430" i="67"/>
  <c r="H473" i="64"/>
  <c r="H454" i="70"/>
  <c r="H429" i="71"/>
  <c r="H450" i="65"/>
  <c r="H439" i="69"/>
  <c r="H424" i="66"/>
  <c r="H444" i="65"/>
  <c r="H576" i="68"/>
  <c r="H63" i="63"/>
  <c r="H567" i="68"/>
  <c r="H423" i="69"/>
  <c r="H555" i="68"/>
  <c r="H538" i="68"/>
  <c r="H526" i="68"/>
  <c r="H462" i="67"/>
  <c r="H431" i="66"/>
  <c r="H432" i="70"/>
  <c r="H146" i="61"/>
  <c r="H483" i="64"/>
  <c r="H516" i="64"/>
  <c r="H447" i="70"/>
  <c r="H433" i="65"/>
  <c r="H412" i="72"/>
  <c r="H432" i="65"/>
  <c r="H85" i="61"/>
  <c r="H427" i="70"/>
  <c r="H431" i="65"/>
  <c r="H420" i="66"/>
  <c r="H44" i="63"/>
  <c r="H529" i="68"/>
  <c r="H534" i="68"/>
  <c r="H420" i="70"/>
  <c r="H524" i="68"/>
  <c r="H478" i="64"/>
  <c r="H430" i="71"/>
  <c r="H465" i="67"/>
  <c r="H432" i="69"/>
  <c r="H501" i="64"/>
  <c r="H444" i="70"/>
  <c r="H453" i="65"/>
  <c r="H431" i="72"/>
  <c r="H442" i="69"/>
  <c r="H417" i="72"/>
  <c r="H463" i="65"/>
  <c r="H532" i="68"/>
  <c r="H439" i="65"/>
  <c r="H465" i="65"/>
  <c r="H162" i="61"/>
  <c r="H63" i="62"/>
  <c r="H503" i="64"/>
  <c r="H466" i="64"/>
  <c r="H447" i="66"/>
  <c r="H449" i="70"/>
  <c r="H564" i="68"/>
  <c r="H426" i="67"/>
  <c r="H411" i="71"/>
  <c r="H128" i="61"/>
  <c r="H476" i="64"/>
  <c r="H535" i="68"/>
  <c r="H434" i="70"/>
  <c r="H44" i="61"/>
  <c r="H453" i="67"/>
  <c r="H464" i="65"/>
  <c r="H66" i="61"/>
  <c r="H423" i="72"/>
  <c r="H442" i="65"/>
  <c r="H463" i="67"/>
  <c r="H543" i="68"/>
  <c r="H423" i="65"/>
  <c r="H426" i="70"/>
  <c r="H439" i="66"/>
  <c r="H553" i="68"/>
  <c r="H423" i="67"/>
  <c r="H452" i="67"/>
  <c r="H164" i="62"/>
  <c r="H431" i="67"/>
  <c r="H464" i="67"/>
  <c r="H495" i="64"/>
  <c r="H446" i="66"/>
  <c r="H431" i="70"/>
  <c r="H451" i="67"/>
  <c r="H421" i="71"/>
  <c r="H462" i="65"/>
  <c r="H475" i="64"/>
  <c r="H446" i="70"/>
  <c r="H82" i="61"/>
  <c r="H487" i="64"/>
  <c r="H582" i="68"/>
  <c r="H470" i="64"/>
  <c r="H471" i="64"/>
  <c r="H450" i="67"/>
  <c r="H405" i="72"/>
  <c r="H424" i="70"/>
  <c r="H471" i="70"/>
  <c r="H421" i="66"/>
  <c r="H523" i="68"/>
  <c r="H414" i="71"/>
  <c r="H458" i="65"/>
  <c r="H425" i="66"/>
  <c r="H428" i="66"/>
  <c r="H539" i="68"/>
  <c r="H439" i="67"/>
  <c r="H550" i="68"/>
  <c r="H589" i="68"/>
  <c r="H431" i="71"/>
  <c r="H451" i="66"/>
  <c r="H427" i="67"/>
  <c r="H502" i="64"/>
  <c r="H425" i="70"/>
  <c r="H423" i="71"/>
  <c r="H474" i="64"/>
  <c r="H445" i="70"/>
  <c r="H25" i="61"/>
  <c r="H164" i="61"/>
  <c r="H447" i="65"/>
  <c r="H435" i="67"/>
  <c r="H421" i="67"/>
  <c r="H413" i="71"/>
  <c r="H446" i="67"/>
  <c r="H106" i="61"/>
  <c r="H448" i="66"/>
  <c r="H440" i="65"/>
  <c r="H444" i="67"/>
  <c r="H435" i="70"/>
  <c r="H440" i="69"/>
  <c r="H435" i="72"/>
  <c r="H580" i="68"/>
  <c r="H471" i="67"/>
  <c r="H440" i="66"/>
  <c r="H429" i="67"/>
  <c r="H524" i="64"/>
  <c r="H442" i="66"/>
  <c r="H575" i="68"/>
  <c r="H444" i="66"/>
  <c r="H514" i="64"/>
  <c r="H563" i="68"/>
  <c r="H458" i="67"/>
  <c r="H432" i="66"/>
  <c r="H428" i="67"/>
  <c r="H454" i="69"/>
  <c r="H4" i="62"/>
  <c r="H434" i="67"/>
  <c r="H28" i="61"/>
  <c r="H125" i="61"/>
  <c r="H4" i="63"/>
  <c r="H462" i="66"/>
  <c r="H448" i="65"/>
  <c r="H454" i="65"/>
  <c r="H548" i="68"/>
  <c r="H578" i="68"/>
  <c r="H440" i="67"/>
  <c r="H499" i="64"/>
  <c r="H424" i="65"/>
  <c r="H472" i="65"/>
  <c r="H508" i="64"/>
  <c r="H472" i="70"/>
  <c r="H512" i="64"/>
  <c r="H451" i="70"/>
  <c r="H450" i="69"/>
  <c r="H82" i="62"/>
  <c r="H82" i="63"/>
  <c r="H446" i="65"/>
  <c r="H443" i="65"/>
  <c r="H557" i="68"/>
  <c r="H433" i="66"/>
  <c r="H403" i="72"/>
  <c r="H449" i="67"/>
  <c r="H562" i="68"/>
  <c r="H448" i="70"/>
  <c r="H47" i="61"/>
  <c r="H449" i="66"/>
  <c r="H472" i="67"/>
  <c r="H493" i="64"/>
  <c r="H439" i="70"/>
  <c r="H443" i="66"/>
  <c r="H556" i="68"/>
  <c r="H482" i="64"/>
  <c r="H488" i="64"/>
  <c r="H551" i="68"/>
  <c r="H472" i="64"/>
  <c r="H435" i="65"/>
  <c r="H559" i="68"/>
  <c r="H429" i="69"/>
  <c r="H429" i="70"/>
  <c r="H25" i="63"/>
  <c r="H450" i="70"/>
  <c r="H513" i="64"/>
  <c r="H109" i="62"/>
  <c r="H504" i="64"/>
  <c r="H421" i="65"/>
  <c r="H435" i="71"/>
  <c r="H428" i="70"/>
  <c r="H47" i="62"/>
  <c r="H434" i="65"/>
  <c r="H432" i="72"/>
  <c r="H428" i="65"/>
  <c r="H106" i="62"/>
  <c r="H144" i="61"/>
  <c r="H414" i="72"/>
  <c r="H66" i="62"/>
  <c r="H533" i="68"/>
  <c r="H448" i="69"/>
  <c r="H421" i="70"/>
  <c r="H477" i="64"/>
  <c r="H7" i="62"/>
  <c r="H456" i="69"/>
  <c r="H560" i="68"/>
  <c r="H432" i="67"/>
  <c r="H421" i="72"/>
  <c r="H420" i="65"/>
  <c r="H454" i="67"/>
  <c r="H420" i="69"/>
  <c r="H527" i="68"/>
  <c r="H425" i="65"/>
  <c r="H417" i="71"/>
  <c r="H144" i="62"/>
  <c r="H490" i="64"/>
  <c r="H109" i="61"/>
  <c r="H423" i="70"/>
  <c r="H571" i="68"/>
  <c r="H565" i="68"/>
  <c r="H429" i="72"/>
  <c r="H430" i="70"/>
  <c r="H429" i="66"/>
  <c r="H437" i="71"/>
  <c r="H128" i="62"/>
  <c r="H85" i="62"/>
  <c r="H425" i="67"/>
  <c r="H162" i="62"/>
  <c r="H146" i="62"/>
  <c r="H7" i="61"/>
  <c r="H449" i="65"/>
  <c r="H421" i="69"/>
  <c r="H25" i="62"/>
  <c r="H528" i="68"/>
  <c r="H63" i="61"/>
  <c r="H405" i="71"/>
  <c r="H4" i="61"/>
  <c r="H541" i="68"/>
  <c r="H450" i="66"/>
  <c r="H423" i="66"/>
  <c r="H531" i="68"/>
  <c r="H491" i="64"/>
  <c r="H451" i="69"/>
  <c r="H437" i="72"/>
  <c r="H458" i="66"/>
  <c r="H547" i="68"/>
  <c r="H44" i="62"/>
  <c r="H430" i="69"/>
  <c r="H465" i="66"/>
  <c r="H558" i="68"/>
  <c r="H492" i="64"/>
  <c r="H523" i="64"/>
  <c r="H403" i="71"/>
  <c r="H125" i="62"/>
  <c r="H427" i="65"/>
  <c r="H552" i="68"/>
  <c r="H429" i="65"/>
  <c r="H424" i="72"/>
  <c r="H463" i="66"/>
  <c r="H467" i="64"/>
  <c r="H420" i="67"/>
  <c r="H443" i="67"/>
  <c r="H451" i="65"/>
  <c r="H438" i="65"/>
  <c r="H457" i="65"/>
  <c r="H3" i="61"/>
  <c r="H525" i="68"/>
  <c r="H422" i="69"/>
  <c r="H438" i="69"/>
  <c r="H24" i="63"/>
  <c r="H468" i="64"/>
  <c r="H43" i="63"/>
  <c r="H420" i="71"/>
  <c r="H419" i="67"/>
  <c r="H457" i="66"/>
  <c r="H422" i="66"/>
  <c r="H404" i="71"/>
  <c r="H124" i="62"/>
  <c r="H81" i="62"/>
  <c r="H422" i="71"/>
  <c r="H438" i="67"/>
  <c r="H419" i="69"/>
  <c r="H419" i="70"/>
  <c r="H105" i="62"/>
  <c r="H441" i="69"/>
  <c r="H422" i="67"/>
  <c r="H422" i="72"/>
  <c r="H546" i="68"/>
  <c r="H81" i="61"/>
  <c r="H161" i="61"/>
  <c r="H124" i="61"/>
  <c r="H457" i="67"/>
  <c r="H441" i="66"/>
  <c r="H105" i="61"/>
  <c r="H43" i="61"/>
  <c r="H404" i="72"/>
  <c r="H62" i="62"/>
  <c r="H419" i="66"/>
  <c r="H489" i="64"/>
  <c r="H438" i="70"/>
  <c r="H402" i="71"/>
  <c r="H465" i="64"/>
  <c r="H62" i="61"/>
  <c r="H3" i="63"/>
  <c r="H422" i="65"/>
  <c r="H143" i="62"/>
  <c r="H549" i="68"/>
  <c r="H522" i="68"/>
  <c r="H486" i="64"/>
  <c r="H570" i="68"/>
  <c r="H420" i="72"/>
  <c r="H62" i="63"/>
  <c r="H441" i="70"/>
  <c r="H441" i="67"/>
  <c r="H161" i="62"/>
  <c r="H24" i="62"/>
  <c r="H402" i="72"/>
  <c r="H3" i="62"/>
  <c r="H81" i="63"/>
  <c r="H507" i="64"/>
  <c r="H438" i="66"/>
  <c r="H441" i="65"/>
  <c r="H43" i="62"/>
  <c r="H456" i="70"/>
  <c r="H419" i="65"/>
  <c r="H143" i="61"/>
  <c r="H422" i="70"/>
  <c r="H24" i="61"/>
  <c r="H464" i="64"/>
  <c r="H437" i="70"/>
  <c r="H418" i="66"/>
  <c r="H418" i="67"/>
  <c r="H485" i="64"/>
  <c r="H418" i="70"/>
  <c r="H437" i="69"/>
  <c r="H401" i="72"/>
  <c r="H401" i="71"/>
  <c r="H437" i="65"/>
  <c r="H506" i="64"/>
  <c r="H521" i="68"/>
  <c r="H456" i="66"/>
  <c r="H545" i="68"/>
  <c r="H437" i="67"/>
  <c r="H456" i="67"/>
  <c r="H419" i="71"/>
  <c r="H456" i="65"/>
  <c r="H419" i="72"/>
  <c r="H418" i="65"/>
  <c r="H437" i="66"/>
  <c r="H569" i="68"/>
  <c r="H418" i="69"/>
  <c r="M12" i="63"/>
  <c r="M79" i="63"/>
  <c r="M118" i="63"/>
  <c r="M114" i="63"/>
  <c r="M517" i="64"/>
  <c r="M473" i="66"/>
  <c r="M428" i="69"/>
  <c r="M410" i="72"/>
  <c r="M470" i="65"/>
  <c r="M473" i="69"/>
  <c r="M518" i="64"/>
  <c r="M467" i="67"/>
  <c r="M583" i="68"/>
  <c r="M473" i="70"/>
  <c r="M509" i="64"/>
  <c r="M467" i="69"/>
  <c r="M450" i="71"/>
  <c r="M121" i="62"/>
  <c r="M127" i="63"/>
  <c r="M467" i="70"/>
  <c r="M532" i="68"/>
  <c r="M542" i="68"/>
  <c r="M410" i="71"/>
  <c r="M467" i="66"/>
  <c r="M93" i="62"/>
  <c r="M158" i="62"/>
  <c r="M54" i="63"/>
  <c r="M154" i="63"/>
  <c r="M168" i="62"/>
  <c r="M16" i="63"/>
  <c r="M177" i="63"/>
  <c r="M158" i="63"/>
  <c r="M167" i="63"/>
  <c r="M48" i="63"/>
  <c r="M525" i="64"/>
  <c r="M459" i="67"/>
  <c r="M521" i="64"/>
  <c r="M473" i="65"/>
  <c r="M453" i="72"/>
  <c r="M579" i="68"/>
  <c r="M114" i="62"/>
  <c r="M110" i="63"/>
  <c r="M447" i="72"/>
  <c r="M466" i="65"/>
  <c r="M149" i="62"/>
  <c r="M535" i="68"/>
  <c r="M58" i="63"/>
  <c r="M34" i="63"/>
  <c r="M169" i="63"/>
  <c r="M102" i="61"/>
  <c r="M131" i="63"/>
  <c r="M470" i="67"/>
  <c r="M175" i="63"/>
  <c r="M11" i="62"/>
  <c r="M170" i="63"/>
  <c r="M133" i="63"/>
  <c r="M159" i="63"/>
  <c r="M91" i="63"/>
  <c r="M580" i="68"/>
  <c r="M22" i="63"/>
  <c r="M95" i="61"/>
  <c r="M140" i="63"/>
  <c r="M47" i="63"/>
  <c r="M98" i="63"/>
  <c r="M496" i="64"/>
  <c r="M117" i="63"/>
  <c r="M102" i="63"/>
  <c r="M116" i="63"/>
  <c r="M119" i="63"/>
  <c r="M74" i="63"/>
  <c r="M176" i="63"/>
  <c r="M55" i="63"/>
  <c r="M176" i="62"/>
  <c r="M13" i="63"/>
  <c r="M166" i="63"/>
  <c r="M84" i="63"/>
  <c r="M11" i="63"/>
  <c r="M96" i="63"/>
  <c r="M427" i="72"/>
  <c r="M130" i="63"/>
  <c r="M516" i="64"/>
  <c r="M170" i="61"/>
  <c r="M466" i="67"/>
  <c r="M425" i="72"/>
  <c r="M15" i="63"/>
  <c r="M446" i="72"/>
  <c r="M27" i="63"/>
  <c r="M515" i="64"/>
  <c r="M134" i="63"/>
  <c r="M434" i="66"/>
  <c r="M168" i="63"/>
  <c r="M115" i="63"/>
  <c r="M584" i="68"/>
  <c r="M36" i="63"/>
  <c r="M8" i="63"/>
  <c r="M17" i="63"/>
  <c r="M29" i="63"/>
  <c r="M13" i="62"/>
  <c r="M176" i="61"/>
  <c r="M126" i="63"/>
  <c r="M155" i="63"/>
  <c r="M167" i="61"/>
  <c r="M157" i="63"/>
  <c r="M99" i="63"/>
  <c r="M450" i="72"/>
  <c r="M13" i="61"/>
  <c r="M94" i="62"/>
  <c r="M152" i="62"/>
  <c r="M14" i="62"/>
  <c r="M138" i="63"/>
  <c r="M150" i="63"/>
  <c r="M149" i="61"/>
  <c r="M453" i="71"/>
  <c r="M137" i="63"/>
  <c r="M139" i="63"/>
  <c r="M466" i="70"/>
  <c r="M559" i="68"/>
  <c r="M101" i="63"/>
  <c r="M129" i="63"/>
  <c r="M168" i="61"/>
  <c r="M459" i="70"/>
  <c r="M11" i="61"/>
  <c r="M172" i="63"/>
  <c r="M86" i="63"/>
  <c r="M459" i="65"/>
  <c r="M163" i="63"/>
  <c r="M151" i="62"/>
  <c r="M566" i="68"/>
  <c r="M174" i="63"/>
  <c r="M76" i="63"/>
  <c r="M459" i="69"/>
  <c r="M56" i="63"/>
  <c r="M112" i="62"/>
  <c r="M115" i="62"/>
  <c r="M103" i="63"/>
  <c r="M466" i="69"/>
  <c r="M94" i="63"/>
  <c r="M92" i="62"/>
  <c r="M12" i="61"/>
  <c r="M519" i="64"/>
  <c r="M140" i="62"/>
  <c r="M169" i="61"/>
  <c r="M169" i="62"/>
  <c r="M65" i="63"/>
  <c r="M474" i="64"/>
  <c r="M95" i="62"/>
  <c r="M97" i="63"/>
  <c r="M109" i="63"/>
  <c r="M135" i="63"/>
  <c r="M93" i="63"/>
  <c r="M107" i="63"/>
  <c r="M152" i="61"/>
  <c r="M468" i="67"/>
  <c r="M407" i="72"/>
  <c r="M112" i="63"/>
  <c r="M59" i="61"/>
  <c r="M136" i="63"/>
  <c r="M170" i="62"/>
  <c r="M57" i="63"/>
  <c r="M493" i="64"/>
  <c r="M93" i="61"/>
  <c r="M147" i="63"/>
  <c r="M165" i="63"/>
  <c r="M590" i="68"/>
  <c r="M41" i="63"/>
  <c r="M132" i="63"/>
  <c r="M37" i="63"/>
  <c r="M114" i="61"/>
  <c r="M470" i="69"/>
  <c r="M35" i="63"/>
  <c r="M171" i="63"/>
  <c r="M59" i="62"/>
  <c r="M145" i="63"/>
  <c r="M149" i="63"/>
  <c r="M469" i="67"/>
  <c r="M446" i="69"/>
  <c r="M46" i="63"/>
  <c r="M53" i="63"/>
  <c r="M407" i="71"/>
  <c r="M60" i="63"/>
  <c r="M38" i="63"/>
  <c r="M572" i="68"/>
  <c r="M152" i="63"/>
  <c r="M587" i="68"/>
  <c r="M434" i="71"/>
  <c r="M150" i="61"/>
  <c r="M446" i="71"/>
  <c r="M459" i="66"/>
  <c r="M158" i="61"/>
  <c r="M467" i="65"/>
  <c r="M151" i="61"/>
  <c r="M95" i="63"/>
  <c r="M18" i="63"/>
  <c r="M59" i="63"/>
  <c r="M156" i="63"/>
  <c r="M153" i="63"/>
  <c r="M120" i="63"/>
  <c r="M558" i="68"/>
  <c r="M447" i="71"/>
  <c r="M470" i="66"/>
  <c r="M14" i="63"/>
  <c r="M112" i="61"/>
  <c r="M470" i="70"/>
  <c r="M514" i="64"/>
  <c r="M428" i="72"/>
  <c r="M121" i="63"/>
  <c r="M121" i="61"/>
  <c r="M108" i="63"/>
  <c r="M94" i="61"/>
  <c r="M73" i="63"/>
  <c r="M6" i="63"/>
  <c r="M140" i="61"/>
  <c r="M92" i="61"/>
  <c r="M75" i="63"/>
  <c r="M141" i="63"/>
  <c r="M102" i="62"/>
  <c r="M92" i="63"/>
  <c r="M72" i="63"/>
  <c r="M428" i="71"/>
  <c r="M100" i="63"/>
  <c r="M14" i="61"/>
  <c r="M520" i="64"/>
  <c r="M472" i="64"/>
  <c r="M113" i="61"/>
  <c r="M167" i="62"/>
  <c r="M466" i="66"/>
  <c r="M173" i="63"/>
  <c r="M122" i="63"/>
  <c r="M148" i="63"/>
  <c r="M473" i="67"/>
  <c r="M591" i="68"/>
  <c r="M67" i="63"/>
  <c r="M115" i="61"/>
  <c r="M150" i="62"/>
  <c r="M151" i="63"/>
  <c r="M425" i="69"/>
  <c r="M55" i="62"/>
  <c r="M70" i="61"/>
  <c r="M130" i="62"/>
  <c r="M32" i="63"/>
  <c r="M461" i="70"/>
  <c r="M55" i="61"/>
  <c r="M132" i="61"/>
  <c r="M588" i="68"/>
  <c r="M465" i="69"/>
  <c r="M511" i="64"/>
  <c r="M458" i="70"/>
  <c r="M452" i="71"/>
  <c r="M464" i="69"/>
  <c r="M425" i="71"/>
  <c r="M448" i="72"/>
  <c r="M453" i="70"/>
  <c r="M409" i="72"/>
  <c r="M472" i="69"/>
  <c r="M465" i="70"/>
  <c r="M445" i="71"/>
  <c r="M443" i="72"/>
  <c r="M106" i="63"/>
  <c r="M463" i="70"/>
  <c r="M449" i="71"/>
  <c r="M458" i="69"/>
  <c r="M117" i="61"/>
  <c r="M30" i="61"/>
  <c r="M469" i="65"/>
  <c r="M462" i="70"/>
  <c r="M426" i="72"/>
  <c r="M475" i="64"/>
  <c r="M533" i="68"/>
  <c r="M468" i="70"/>
  <c r="M443" i="71"/>
  <c r="M468" i="69"/>
  <c r="M451" i="71"/>
  <c r="M453" i="66"/>
  <c r="M581" i="68"/>
  <c r="M85" i="63"/>
  <c r="M111" i="62"/>
  <c r="M445" i="72"/>
  <c r="M144" i="63"/>
  <c r="M28" i="63"/>
  <c r="M166" i="62"/>
  <c r="M51" i="63"/>
  <c r="M534" i="68"/>
  <c r="M461" i="69"/>
  <c r="M162" i="63"/>
  <c r="M452" i="72"/>
  <c r="M463" i="69"/>
  <c r="M427" i="71"/>
  <c r="M7" i="63"/>
  <c r="M472" i="70"/>
  <c r="M469" i="69"/>
  <c r="M427" i="69"/>
  <c r="M442" i="72"/>
  <c r="M468" i="65"/>
  <c r="M409" i="71"/>
  <c r="M12" i="62"/>
  <c r="M461" i="67"/>
  <c r="M439" i="72"/>
  <c r="M113" i="62"/>
  <c r="M461" i="65"/>
  <c r="M445" i="69"/>
  <c r="M128" i="63"/>
  <c r="M556" i="68"/>
  <c r="M495" i="64"/>
  <c r="M471" i="66"/>
  <c r="M449" i="72"/>
  <c r="M557" i="68"/>
  <c r="M447" i="69"/>
  <c r="M589" i="68"/>
  <c r="M36" i="61"/>
  <c r="M51" i="62"/>
  <c r="M89" i="61"/>
  <c r="M148" i="61"/>
  <c r="M472" i="66"/>
  <c r="M434" i="70"/>
  <c r="M585" i="68"/>
  <c r="M416" i="72"/>
  <c r="M66" i="63"/>
  <c r="M453" i="69"/>
  <c r="M164" i="63"/>
  <c r="M146" i="63"/>
  <c r="M471" i="69"/>
  <c r="M586" i="68"/>
  <c r="M30" i="63"/>
  <c r="M574" i="68"/>
  <c r="M451" i="72"/>
  <c r="M471" i="70"/>
  <c r="M444" i="69"/>
  <c r="M464" i="70"/>
  <c r="M416" i="71"/>
  <c r="M444" i="72"/>
  <c r="M111" i="63"/>
  <c r="M469" i="70"/>
  <c r="M468" i="66"/>
  <c r="M434" i="72"/>
  <c r="M125" i="63"/>
  <c r="M97" i="61"/>
  <c r="M582" i="68"/>
  <c r="M461" i="66"/>
  <c r="M441" i="71"/>
  <c r="M439" i="71"/>
  <c r="M434" i="69"/>
  <c r="M469" i="66"/>
  <c r="M113" i="63"/>
  <c r="M441" i="72"/>
  <c r="M444" i="71"/>
  <c r="M512" i="64"/>
  <c r="M443" i="66"/>
  <c r="M76" i="62"/>
  <c r="M448" i="71"/>
  <c r="M430" i="72"/>
  <c r="M537" i="68"/>
  <c r="M51" i="61"/>
  <c r="M117" i="62"/>
  <c r="M171" i="62"/>
  <c r="M98" i="62"/>
  <c r="M91" i="61"/>
  <c r="M67" i="62"/>
  <c r="M19" i="61"/>
  <c r="M177" i="62"/>
  <c r="M165" i="62"/>
  <c r="M136" i="62"/>
  <c r="M122" i="61"/>
  <c r="M77" i="61"/>
  <c r="M64" i="63"/>
  <c r="M46" i="62"/>
  <c r="M21" i="63"/>
  <c r="M6" i="62"/>
  <c r="M175" i="61"/>
  <c r="M145" i="61"/>
  <c r="M90" i="61"/>
  <c r="M38" i="61"/>
  <c r="M110" i="62"/>
  <c r="M83" i="63"/>
  <c r="M31" i="63"/>
  <c r="M153" i="61"/>
  <c r="M120" i="62"/>
  <c r="M108" i="62"/>
  <c r="M90" i="62"/>
  <c r="M74" i="62"/>
  <c r="M52" i="61"/>
  <c r="M29" i="61"/>
  <c r="M159" i="62"/>
  <c r="M147" i="61"/>
  <c r="M100" i="61"/>
  <c r="M77" i="62"/>
  <c r="M68" i="63"/>
  <c r="M64" i="61"/>
  <c r="M54" i="61"/>
  <c r="M27" i="61"/>
  <c r="M460" i="70"/>
  <c r="M573" i="68"/>
  <c r="M99" i="61"/>
  <c r="M424" i="72"/>
  <c r="M174" i="62"/>
  <c r="M134" i="61"/>
  <c r="M78" i="63"/>
  <c r="M49" i="61"/>
  <c r="M426" i="69"/>
  <c r="M72" i="62"/>
  <c r="M53" i="61"/>
  <c r="M32" i="61"/>
  <c r="M174" i="61"/>
  <c r="M156" i="61"/>
  <c r="M132" i="62"/>
  <c r="M118" i="61"/>
  <c r="M110" i="61"/>
  <c r="M88" i="63"/>
  <c r="M84" i="62"/>
  <c r="M40" i="62"/>
  <c r="M35" i="61"/>
  <c r="M30" i="62"/>
  <c r="M5" i="61"/>
  <c r="M462" i="69"/>
  <c r="M141" i="62"/>
  <c r="M136" i="61"/>
  <c r="M134" i="62"/>
  <c r="M84" i="61"/>
  <c r="M171" i="61"/>
  <c r="M41" i="61"/>
  <c r="M445" i="66"/>
  <c r="M438" i="72"/>
  <c r="M148" i="62"/>
  <c r="M90" i="63"/>
  <c r="M89" i="63"/>
  <c r="M173" i="62"/>
  <c r="M73" i="62"/>
  <c r="M408" i="71"/>
  <c r="M135" i="61"/>
  <c r="M74" i="61"/>
  <c r="M72" i="61"/>
  <c r="M408" i="72"/>
  <c r="M433" i="67"/>
  <c r="M86" i="61"/>
  <c r="M16" i="62"/>
  <c r="M39" i="61"/>
  <c r="M5" i="63"/>
  <c r="M460" i="67"/>
  <c r="M433" i="65"/>
  <c r="M426" i="71"/>
  <c r="M412" i="72"/>
  <c r="M163" i="61"/>
  <c r="M135" i="62"/>
  <c r="M131" i="61"/>
  <c r="M127" i="61"/>
  <c r="M120" i="61"/>
  <c r="M86" i="62"/>
  <c r="M41" i="62"/>
  <c r="M15" i="62"/>
  <c r="M430" i="70"/>
  <c r="M460" i="69"/>
  <c r="M477" i="64"/>
  <c r="M143" i="63"/>
  <c r="M156" i="62"/>
  <c r="M138" i="61"/>
  <c r="M101" i="61"/>
  <c r="M88" i="62"/>
  <c r="M77" i="63"/>
  <c r="M68" i="61"/>
  <c r="M58" i="62"/>
  <c r="M45" i="62"/>
  <c r="M40" i="61"/>
  <c r="M27" i="62"/>
  <c r="M9" i="62"/>
  <c r="M70" i="62"/>
  <c r="M166" i="61"/>
  <c r="M139" i="61"/>
  <c r="M131" i="62"/>
  <c r="M52" i="62"/>
  <c r="M22" i="61"/>
  <c r="M87" i="61"/>
  <c r="M69" i="62"/>
  <c r="M26" i="61"/>
  <c r="M105" i="63"/>
  <c r="M480" i="64"/>
  <c r="M424" i="69"/>
  <c r="M157" i="61"/>
  <c r="M98" i="61"/>
  <c r="M79" i="61"/>
  <c r="M60" i="62"/>
  <c r="M48" i="62"/>
  <c r="M37" i="61"/>
  <c r="M15" i="61"/>
  <c r="M510" i="64"/>
  <c r="M177" i="61"/>
  <c r="M173" i="61"/>
  <c r="M141" i="61"/>
  <c r="M137" i="61"/>
  <c r="M88" i="61"/>
  <c r="M83" i="62"/>
  <c r="M50" i="63"/>
  <c r="M39" i="62"/>
  <c r="M31" i="61"/>
  <c r="M9" i="61"/>
  <c r="M6" i="61"/>
  <c r="M57" i="62"/>
  <c r="M53" i="62"/>
  <c r="M34" i="61"/>
  <c r="M433" i="69"/>
  <c r="M101" i="62"/>
  <c r="M65" i="61"/>
  <c r="M50" i="61"/>
  <c r="M45" i="61"/>
  <c r="M39" i="63"/>
  <c r="M35" i="62"/>
  <c r="M153" i="62"/>
  <c r="M452" i="69"/>
  <c r="M99" i="62"/>
  <c r="M79" i="62"/>
  <c r="M71" i="63"/>
  <c r="M37" i="62"/>
  <c r="M33" i="62"/>
  <c r="M22" i="62"/>
  <c r="M19" i="63"/>
  <c r="M438" i="71"/>
  <c r="M442" i="71"/>
  <c r="M440" i="71"/>
  <c r="M103" i="62"/>
  <c r="M40" i="63"/>
  <c r="M33" i="63"/>
  <c r="M8" i="62"/>
  <c r="M154" i="62"/>
  <c r="M175" i="62"/>
  <c r="M157" i="62"/>
  <c r="M139" i="62"/>
  <c r="M52" i="63"/>
  <c r="M33" i="61"/>
  <c r="M161" i="63"/>
  <c r="M412" i="71"/>
  <c r="M172" i="62"/>
  <c r="M124" i="63"/>
  <c r="M155" i="62"/>
  <c r="M449" i="69"/>
  <c r="M32" i="62"/>
  <c r="M426" i="67"/>
  <c r="M415" i="72"/>
  <c r="M452" i="70"/>
  <c r="M165" i="61"/>
  <c r="M433" i="72"/>
  <c r="M426" i="65"/>
  <c r="M116" i="62"/>
  <c r="M111" i="61"/>
  <c r="M75" i="61"/>
  <c r="M71" i="62"/>
  <c r="M56" i="62"/>
  <c r="M38" i="62"/>
  <c r="M34" i="62"/>
  <c r="M29" i="62"/>
  <c r="M87" i="63"/>
  <c r="M159" i="61"/>
  <c r="M147" i="62"/>
  <c r="M133" i="62"/>
  <c r="M69" i="63"/>
  <c r="M49" i="62"/>
  <c r="M26" i="62"/>
  <c r="M10" i="62"/>
  <c r="M415" i="71"/>
  <c r="M163" i="62"/>
  <c r="M71" i="61"/>
  <c r="M19" i="62"/>
  <c r="M498" i="64"/>
  <c r="M137" i="62"/>
  <c r="M118" i="62"/>
  <c r="M58" i="61"/>
  <c r="M17" i="61"/>
  <c r="M430" i="71"/>
  <c r="M464" i="66"/>
  <c r="M126" i="61"/>
  <c r="M116" i="61"/>
  <c r="M70" i="63"/>
  <c r="M56" i="61"/>
  <c r="M20" i="62"/>
  <c r="M457" i="70"/>
  <c r="M155" i="61"/>
  <c r="M138" i="62"/>
  <c r="M119" i="61"/>
  <c r="M73" i="61"/>
  <c r="M9" i="63"/>
  <c r="M126" i="62"/>
  <c r="M91" i="62"/>
  <c r="M67" i="61"/>
  <c r="M20" i="63"/>
  <c r="M96" i="61"/>
  <c r="M449" i="70"/>
  <c r="M433" i="71"/>
  <c r="M145" i="62"/>
  <c r="M107" i="61"/>
  <c r="M75" i="62"/>
  <c r="M60" i="61"/>
  <c r="M57" i="61"/>
  <c r="M48" i="61"/>
  <c r="M36" i="62"/>
  <c r="M20" i="61"/>
  <c r="M97" i="62"/>
  <c r="M460" i="66"/>
  <c r="M68" i="62"/>
  <c r="M129" i="62"/>
  <c r="M96" i="62"/>
  <c r="M78" i="61"/>
  <c r="M65" i="62"/>
  <c r="M49" i="63"/>
  <c r="M46" i="61"/>
  <c r="M17" i="62"/>
  <c r="M10" i="61"/>
  <c r="M108" i="61"/>
  <c r="M119" i="62"/>
  <c r="M83" i="61"/>
  <c r="M54" i="62"/>
  <c r="M31" i="62"/>
  <c r="M18" i="61"/>
  <c r="M107" i="62"/>
  <c r="M16" i="61"/>
  <c r="M5" i="62"/>
  <c r="M457" i="69"/>
  <c r="M553" i="68"/>
  <c r="M21" i="62"/>
  <c r="M130" i="61"/>
  <c r="M127" i="62"/>
  <c r="M69" i="61"/>
  <c r="M45" i="63"/>
  <c r="M18" i="62"/>
  <c r="M494" i="64"/>
  <c r="M133" i="61"/>
  <c r="M129" i="61"/>
  <c r="M122" i="62"/>
  <c r="M78" i="62"/>
  <c r="M64" i="62"/>
  <c r="M21" i="61"/>
  <c r="M473" i="64"/>
  <c r="M172" i="61"/>
  <c r="M100" i="62"/>
  <c r="M87" i="62"/>
  <c r="M103" i="61"/>
  <c r="M540" i="68"/>
  <c r="M470" i="64"/>
  <c r="M76" i="61"/>
  <c r="M26" i="63"/>
  <c r="M10" i="63"/>
  <c r="M154" i="61"/>
  <c r="M89" i="62"/>
  <c r="M8" i="61"/>
  <c r="M460" i="65"/>
  <c r="M440" i="72"/>
  <c r="M50" i="62"/>
  <c r="M500" i="64"/>
  <c r="M429" i="70"/>
  <c r="M458" i="66"/>
  <c r="M420" i="67"/>
  <c r="M432" i="69"/>
  <c r="M567" i="68"/>
  <c r="M451" i="70"/>
  <c r="M443" i="65"/>
  <c r="M423" i="71"/>
  <c r="M478" i="64"/>
  <c r="M432" i="70"/>
  <c r="M464" i="65"/>
  <c r="M541" i="68"/>
  <c r="M435" i="66"/>
  <c r="M440" i="65"/>
  <c r="M463" i="67"/>
  <c r="M578" i="68"/>
  <c r="M425" i="70"/>
  <c r="M425" i="65"/>
  <c r="M487" i="64"/>
  <c r="M432" i="71"/>
  <c r="M431" i="72"/>
  <c r="M527" i="68"/>
  <c r="M523" i="64"/>
  <c r="M450" i="66"/>
  <c r="M476" i="64"/>
  <c r="M106" i="61"/>
  <c r="M406" i="71"/>
  <c r="M452" i="67"/>
  <c r="M524" i="68"/>
  <c r="M465" i="67"/>
  <c r="M420" i="66"/>
  <c r="M447" i="65"/>
  <c r="M125" i="61"/>
  <c r="M444" i="65"/>
  <c r="M109" i="62"/>
  <c r="M490" i="64"/>
  <c r="M63" i="63"/>
  <c r="M28" i="62"/>
  <c r="M465" i="66"/>
  <c r="M440" i="69"/>
  <c r="M431" i="65"/>
  <c r="M28" i="61"/>
  <c r="M430" i="67"/>
  <c r="M552" i="68"/>
  <c r="M488" i="64"/>
  <c r="M423" i="69"/>
  <c r="M428" i="70"/>
  <c r="M524" i="64"/>
  <c r="M421" i="67"/>
  <c r="M454" i="69"/>
  <c r="M450" i="70"/>
  <c r="M499" i="64"/>
  <c r="M448" i="66"/>
  <c r="M439" i="67"/>
  <c r="M429" i="69"/>
  <c r="M547" i="68"/>
  <c r="M464" i="67"/>
  <c r="M411" i="71"/>
  <c r="M529" i="68"/>
  <c r="M466" i="64"/>
  <c r="M536" i="68"/>
  <c r="M450" i="65"/>
  <c r="M421" i="72"/>
  <c r="M449" i="67"/>
  <c r="M463" i="66"/>
  <c r="M82" i="61"/>
  <c r="M446" i="70"/>
  <c r="M503" i="64"/>
  <c r="M434" i="67"/>
  <c r="M452" i="65"/>
  <c r="M25" i="61"/>
  <c r="M146" i="61"/>
  <c r="M423" i="66"/>
  <c r="M423" i="65"/>
  <c r="M427" i="65"/>
  <c r="M571" i="68"/>
  <c r="M421" i="65"/>
  <c r="M439" i="66"/>
  <c r="M450" i="69"/>
  <c r="M454" i="65"/>
  <c r="M431" i="66"/>
  <c r="M424" i="66"/>
  <c r="M406" i="72"/>
  <c r="M427" i="66"/>
  <c r="M442" i="69"/>
  <c r="M162" i="61"/>
  <c r="M144" i="62"/>
  <c r="M449" i="66"/>
  <c r="M431" i="71"/>
  <c r="M449" i="65"/>
  <c r="M432" i="67"/>
  <c r="M433" i="70"/>
  <c r="M428" i="66"/>
  <c r="M66" i="62"/>
  <c r="M109" i="61"/>
  <c r="M472" i="67"/>
  <c r="M575" i="68"/>
  <c r="M423" i="70"/>
  <c r="M551" i="68"/>
  <c r="M25" i="62"/>
  <c r="M405" i="71"/>
  <c r="M85" i="61"/>
  <c r="M431" i="69"/>
  <c r="M428" i="67"/>
  <c r="M429" i="71"/>
  <c r="M420" i="65"/>
  <c r="M565" i="68"/>
  <c r="M435" i="71"/>
  <c r="M420" i="70"/>
  <c r="M405" i="72"/>
  <c r="M467" i="64"/>
  <c r="M414" i="71"/>
  <c r="M483" i="64"/>
  <c r="M564" i="68"/>
  <c r="M448" i="67"/>
  <c r="M563" i="68"/>
  <c r="M44" i="61"/>
  <c r="M526" i="68"/>
  <c r="M427" i="67"/>
  <c r="M440" i="66"/>
  <c r="M82" i="62"/>
  <c r="M445" i="70"/>
  <c r="M428" i="65"/>
  <c r="M555" i="68"/>
  <c r="M4" i="62"/>
  <c r="M528" i="68"/>
  <c r="M431" i="67"/>
  <c r="M106" i="62"/>
  <c r="M472" i="65"/>
  <c r="M44" i="62"/>
  <c r="M443" i="70"/>
  <c r="M504" i="64"/>
  <c r="M4" i="63"/>
  <c r="M426" i="70"/>
  <c r="M7" i="62"/>
  <c r="M144" i="61"/>
  <c r="M444" i="66"/>
  <c r="M445" i="67"/>
  <c r="M47" i="61"/>
  <c r="M424" i="71"/>
  <c r="M454" i="66"/>
  <c r="M435" i="67"/>
  <c r="M442" i="65"/>
  <c r="M531" i="68"/>
  <c r="M429" i="72"/>
  <c r="M82" i="63"/>
  <c r="M146" i="62"/>
  <c r="M413" i="72"/>
  <c r="M440" i="70"/>
  <c r="M463" i="65"/>
  <c r="M454" i="70"/>
  <c r="M162" i="62"/>
  <c r="M434" i="65"/>
  <c r="M432" i="72"/>
  <c r="M492" i="64"/>
  <c r="M429" i="67"/>
  <c r="M435" i="72"/>
  <c r="M431" i="70"/>
  <c r="M430" i="65"/>
  <c r="M561" i="68"/>
  <c r="M448" i="70"/>
  <c r="M63" i="61"/>
  <c r="M543" i="68"/>
  <c r="M447" i="67"/>
  <c r="M452" i="66"/>
  <c r="M128" i="61"/>
  <c r="M445" i="65"/>
  <c r="M451" i="66"/>
  <c r="M442" i="70"/>
  <c r="M462" i="65"/>
  <c r="M456" i="69"/>
  <c r="M435" i="70"/>
  <c r="M421" i="69"/>
  <c r="M128" i="62"/>
  <c r="M433" i="66"/>
  <c r="M462" i="66"/>
  <c r="M577" i="68"/>
  <c r="M481" i="64"/>
  <c r="M446" i="67"/>
  <c r="M424" i="70"/>
  <c r="M432" i="65"/>
  <c r="M417" i="71"/>
  <c r="M44" i="63"/>
  <c r="M47" i="62"/>
  <c r="M453" i="65"/>
  <c r="M446" i="66"/>
  <c r="M471" i="64"/>
  <c r="M458" i="67"/>
  <c r="M425" i="67"/>
  <c r="M4" i="61"/>
  <c r="M448" i="69"/>
  <c r="M548" i="68"/>
  <c r="M456" i="70"/>
  <c r="M424" i="65"/>
  <c r="M554" i="68"/>
  <c r="M560" i="68"/>
  <c r="M482" i="64"/>
  <c r="M423" i="67"/>
  <c r="M435" i="69"/>
  <c r="M437" i="71"/>
  <c r="M562" i="68"/>
  <c r="M439" i="70"/>
  <c r="M423" i="72"/>
  <c r="M411" i="72"/>
  <c r="M508" i="64"/>
  <c r="M429" i="65"/>
  <c r="M403" i="71"/>
  <c r="M443" i="69"/>
  <c r="M451" i="65"/>
  <c r="M427" i="70"/>
  <c r="M426" i="66"/>
  <c r="M491" i="64"/>
  <c r="M424" i="67"/>
  <c r="M66" i="61"/>
  <c r="M125" i="62"/>
  <c r="M442" i="66"/>
  <c r="M444" i="67"/>
  <c r="M430" i="66"/>
  <c r="M435" i="65"/>
  <c r="M530" i="68"/>
  <c r="M421" i="70"/>
  <c r="M444" i="70"/>
  <c r="M450" i="67"/>
  <c r="M469" i="64"/>
  <c r="M448" i="65"/>
  <c r="M425" i="66"/>
  <c r="M502" i="64"/>
  <c r="M439" i="69"/>
  <c r="M421" i="71"/>
  <c r="M432" i="66"/>
  <c r="M443" i="67"/>
  <c r="M522" i="64"/>
  <c r="M164" i="61"/>
  <c r="M479" i="64"/>
  <c r="M429" i="66"/>
  <c r="M442" i="67"/>
  <c r="M453" i="67"/>
  <c r="M513" i="64"/>
  <c r="M440" i="67"/>
  <c r="M497" i="64"/>
  <c r="M523" i="68"/>
  <c r="M462" i="67"/>
  <c r="M454" i="67"/>
  <c r="M458" i="65"/>
  <c r="M421" i="66"/>
  <c r="M430" i="69"/>
  <c r="M446" i="65"/>
  <c r="M451" i="67"/>
  <c r="M414" i="72"/>
  <c r="M501" i="64"/>
  <c r="M447" i="66"/>
  <c r="M85" i="62"/>
  <c r="M420" i="69"/>
  <c r="M539" i="68"/>
  <c r="M550" i="68"/>
  <c r="M417" i="72"/>
  <c r="M471" i="67"/>
  <c r="M63" i="62"/>
  <c r="M538" i="68"/>
  <c r="M439" i="65"/>
  <c r="M451" i="69"/>
  <c r="M465" i="65"/>
  <c r="M403" i="72"/>
  <c r="M576" i="68"/>
  <c r="M164" i="62"/>
  <c r="M447" i="70"/>
  <c r="M25" i="63"/>
  <c r="M7" i="61"/>
  <c r="M471" i="65"/>
  <c r="M413" i="71"/>
  <c r="M437" i="72"/>
  <c r="M3" i="63"/>
  <c r="M422" i="69"/>
  <c r="M489" i="64"/>
  <c r="M419" i="67"/>
  <c r="M419" i="69"/>
  <c r="M457" i="65"/>
  <c r="M62" i="63"/>
  <c r="M124" i="61"/>
  <c r="M422" i="72"/>
  <c r="M161" i="62"/>
  <c r="M143" i="61"/>
  <c r="M441" i="69"/>
  <c r="M105" i="62"/>
  <c r="M3" i="62"/>
  <c r="M549" i="68"/>
  <c r="M422" i="70"/>
  <c r="M43" i="61"/>
  <c r="M422" i="65"/>
  <c r="M420" i="72"/>
  <c r="M419" i="70"/>
  <c r="M438" i="69"/>
  <c r="M105" i="61"/>
  <c r="M419" i="66"/>
  <c r="M124" i="62"/>
  <c r="M422" i="71"/>
  <c r="M465" i="64"/>
  <c r="M404" i="71"/>
  <c r="M43" i="63"/>
  <c r="M43" i="62"/>
  <c r="M81" i="62"/>
  <c r="M420" i="71"/>
  <c r="M457" i="67"/>
  <c r="M24" i="62"/>
  <c r="M441" i="70"/>
  <c r="M81" i="63"/>
  <c r="M161" i="61"/>
  <c r="M525" i="68"/>
  <c r="M419" i="65"/>
  <c r="M486" i="64"/>
  <c r="M3" i="61"/>
  <c r="M468" i="64"/>
  <c r="M438" i="70"/>
  <c r="M62" i="61"/>
  <c r="M24" i="63"/>
  <c r="M570" i="68"/>
  <c r="M441" i="66"/>
  <c r="M507" i="64"/>
  <c r="M441" i="65"/>
  <c r="M143" i="62"/>
  <c r="M62" i="62"/>
  <c r="M404" i="72"/>
  <c r="M24" i="61"/>
  <c r="M441" i="67"/>
  <c r="M422" i="67"/>
  <c r="M546" i="68"/>
  <c r="M438" i="67"/>
  <c r="M522" i="68"/>
  <c r="M402" i="71"/>
  <c r="M81" i="61"/>
  <c r="M402" i="72"/>
  <c r="M438" i="65"/>
  <c r="M438" i="66"/>
  <c r="M422" i="66"/>
  <c r="M457" i="66"/>
  <c r="M521" i="68"/>
  <c r="M418" i="66"/>
  <c r="M418" i="70"/>
  <c r="M401" i="71"/>
  <c r="M437" i="67"/>
  <c r="M418" i="67"/>
  <c r="M419" i="72"/>
  <c r="M437" i="65"/>
  <c r="M569" i="68"/>
  <c r="M437" i="66"/>
  <c r="M418" i="65"/>
  <c r="M456" i="67"/>
  <c r="M401" i="72"/>
  <c r="M418" i="69"/>
  <c r="M545" i="68"/>
  <c r="M506" i="64"/>
  <c r="M456" i="66"/>
  <c r="M437" i="69"/>
  <c r="M437" i="70"/>
  <c r="M485" i="64"/>
  <c r="M419" i="71"/>
  <c r="M456" i="65"/>
  <c r="M464" i="64"/>
  <c r="N150" i="63"/>
  <c r="N140" i="61"/>
  <c r="N15" i="63"/>
  <c r="N29" i="63"/>
  <c r="N167" i="61"/>
  <c r="N92" i="62"/>
  <c r="N37" i="63"/>
  <c r="N102" i="61"/>
  <c r="N467" i="65"/>
  <c r="N410" i="72"/>
  <c r="N115" i="61"/>
  <c r="N14" i="61"/>
  <c r="N55" i="63"/>
  <c r="N169" i="61"/>
  <c r="N112" i="61"/>
  <c r="N158" i="62"/>
  <c r="N59" i="62"/>
  <c r="N472" i="64"/>
  <c r="N532" i="68"/>
  <c r="N428" i="69"/>
  <c r="N74" i="63"/>
  <c r="N92" i="61"/>
  <c r="N121" i="62"/>
  <c r="N132" i="63"/>
  <c r="N172" i="63"/>
  <c r="N59" i="61"/>
  <c r="N97" i="63"/>
  <c r="N152" i="61"/>
  <c r="N459" i="66"/>
  <c r="N121" i="61"/>
  <c r="N158" i="61"/>
  <c r="N518" i="64"/>
  <c r="N416" i="72"/>
  <c r="N473" i="65"/>
  <c r="N116" i="63"/>
  <c r="N149" i="61"/>
  <c r="N111" i="63"/>
  <c r="N450" i="72"/>
  <c r="N470" i="69"/>
  <c r="N474" i="64"/>
  <c r="N459" i="67"/>
  <c r="N107" i="63"/>
  <c r="N470" i="66"/>
  <c r="N114" i="62"/>
  <c r="N447" i="72"/>
  <c r="N139" i="63"/>
  <c r="N473" i="67"/>
  <c r="N72" i="63"/>
  <c r="N60" i="63"/>
  <c r="N173" i="63"/>
  <c r="N135" i="63"/>
  <c r="N101" i="63"/>
  <c r="N407" i="71"/>
  <c r="N36" i="63"/>
  <c r="N141" i="63"/>
  <c r="N98" i="63"/>
  <c r="N171" i="63"/>
  <c r="N16" i="63"/>
  <c r="N170" i="63"/>
  <c r="N177" i="63"/>
  <c r="N84" i="63"/>
  <c r="N75" i="63"/>
  <c r="N41" i="63"/>
  <c r="N22" i="63"/>
  <c r="N140" i="62"/>
  <c r="N584" i="68"/>
  <c r="N126" i="63"/>
  <c r="N590" i="68"/>
  <c r="N11" i="62"/>
  <c r="N580" i="68"/>
  <c r="N133" i="63"/>
  <c r="N27" i="63"/>
  <c r="N453" i="72"/>
  <c r="N158" i="63"/>
  <c r="N572" i="68"/>
  <c r="N34" i="63"/>
  <c r="N521" i="64"/>
  <c r="N525" i="64"/>
  <c r="N127" i="63"/>
  <c r="N8" i="63"/>
  <c r="N12" i="61"/>
  <c r="N73" i="63"/>
  <c r="N459" i="65"/>
  <c r="N434" i="70"/>
  <c r="N542" i="68"/>
  <c r="N18" i="63"/>
  <c r="N46" i="63"/>
  <c r="N447" i="71"/>
  <c r="N58" i="63"/>
  <c r="N118" i="63"/>
  <c r="N79" i="63"/>
  <c r="N99" i="63"/>
  <c r="N76" i="63"/>
  <c r="N556" i="68"/>
  <c r="N113" i="63"/>
  <c r="N86" i="63"/>
  <c r="N115" i="62"/>
  <c r="N117" i="63"/>
  <c r="N449" i="71"/>
  <c r="N130" i="63"/>
  <c r="N14" i="63"/>
  <c r="N170" i="62"/>
  <c r="N120" i="63"/>
  <c r="N100" i="63"/>
  <c r="N409" i="71"/>
  <c r="N434" i="69"/>
  <c r="N147" i="63"/>
  <c r="N102" i="62"/>
  <c r="N151" i="63"/>
  <c r="N134" i="63"/>
  <c r="N35" i="63"/>
  <c r="N102" i="63"/>
  <c r="N38" i="63"/>
  <c r="N113" i="62"/>
  <c r="N17" i="63"/>
  <c r="N121" i="63"/>
  <c r="N112" i="63"/>
  <c r="N56" i="63"/>
  <c r="N509" i="64"/>
  <c r="N496" i="64"/>
  <c r="N167" i="62"/>
  <c r="N467" i="67"/>
  <c r="N466" i="70"/>
  <c r="N176" i="63"/>
  <c r="N57" i="63"/>
  <c r="N13" i="62"/>
  <c r="N165" i="63"/>
  <c r="N155" i="63"/>
  <c r="N131" i="63"/>
  <c r="N53" i="63"/>
  <c r="N446" i="72"/>
  <c r="N95" i="63"/>
  <c r="N467" i="69"/>
  <c r="N115" i="63"/>
  <c r="N587" i="68"/>
  <c r="N466" i="67"/>
  <c r="N473" i="66"/>
  <c r="N466" i="66"/>
  <c r="N156" i="63"/>
  <c r="N145" i="63"/>
  <c r="N13" i="63"/>
  <c r="N583" i="68"/>
  <c r="N153" i="63"/>
  <c r="N473" i="69"/>
  <c r="N410" i="71"/>
  <c r="N152" i="62"/>
  <c r="N470" i="70"/>
  <c r="N65" i="63"/>
  <c r="N461" i="65"/>
  <c r="N447" i="69"/>
  <c r="N112" i="62"/>
  <c r="N516" i="64"/>
  <c r="N14" i="62"/>
  <c r="N137" i="63"/>
  <c r="N110" i="63"/>
  <c r="N176" i="61"/>
  <c r="N140" i="63"/>
  <c r="N176" i="62"/>
  <c r="N159" i="63"/>
  <c r="N6" i="63"/>
  <c r="N467" i="66"/>
  <c r="N170" i="61"/>
  <c r="N92" i="63"/>
  <c r="N446" i="71"/>
  <c r="N149" i="62"/>
  <c r="N579" i="68"/>
  <c r="N514" i="64"/>
  <c r="N151" i="61"/>
  <c r="N11" i="61"/>
  <c r="N108" i="63"/>
  <c r="N59" i="63"/>
  <c r="N166" i="63"/>
  <c r="N122" i="63"/>
  <c r="N466" i="65"/>
  <c r="N114" i="61"/>
  <c r="N13" i="61"/>
  <c r="N138" i="63"/>
  <c r="N493" i="64"/>
  <c r="N152" i="63"/>
  <c r="N467" i="70"/>
  <c r="N459" i="70"/>
  <c r="N470" i="67"/>
  <c r="N67" i="63"/>
  <c r="N469" i="65"/>
  <c r="N28" i="63"/>
  <c r="N91" i="63"/>
  <c r="N54" i="63"/>
  <c r="N149" i="63"/>
  <c r="N169" i="63"/>
  <c r="N163" i="63"/>
  <c r="N466" i="69"/>
  <c r="N96" i="63"/>
  <c r="N453" i="66"/>
  <c r="N453" i="71"/>
  <c r="N129" i="63"/>
  <c r="N103" i="63"/>
  <c r="N114" i="63"/>
  <c r="N591" i="68"/>
  <c r="N148" i="63"/>
  <c r="N167" i="63"/>
  <c r="N151" i="62"/>
  <c r="N11" i="63"/>
  <c r="N459" i="69"/>
  <c r="N168" i="61"/>
  <c r="N169" i="62"/>
  <c r="N168" i="62"/>
  <c r="N473" i="70"/>
  <c r="N157" i="63"/>
  <c r="N48" i="63"/>
  <c r="N174" i="63"/>
  <c r="N175" i="63"/>
  <c r="N119" i="63"/>
  <c r="N87" i="61"/>
  <c r="N36" i="61"/>
  <c r="N87" i="62"/>
  <c r="N434" i="66"/>
  <c r="N425" i="69"/>
  <c r="N168" i="63"/>
  <c r="N448" i="71"/>
  <c r="N460" i="65"/>
  <c r="N416" i="71"/>
  <c r="N588" i="68"/>
  <c r="N449" i="72"/>
  <c r="N465" i="70"/>
  <c r="N453" i="70"/>
  <c r="N47" i="63"/>
  <c r="N427" i="71"/>
  <c r="N448" i="72"/>
  <c r="N458" i="70"/>
  <c r="N475" i="64"/>
  <c r="N464" i="69"/>
  <c r="N113" i="61"/>
  <c r="N463" i="69"/>
  <c r="N407" i="72"/>
  <c r="N425" i="71"/>
  <c r="N470" i="65"/>
  <c r="N450" i="71"/>
  <c r="N439" i="71"/>
  <c r="N66" i="63"/>
  <c r="N458" i="69"/>
  <c r="N566" i="68"/>
  <c r="N471" i="66"/>
  <c r="N428" i="71"/>
  <c r="N12" i="63"/>
  <c r="N444" i="72"/>
  <c r="N16" i="62"/>
  <c r="N132" i="61"/>
  <c r="N74" i="62"/>
  <c r="N93" i="61"/>
  <c r="N472" i="70"/>
  <c r="N136" i="63"/>
  <c r="N469" i="69"/>
  <c r="N589" i="68"/>
  <c r="N428" i="72"/>
  <c r="N453" i="69"/>
  <c r="N451" i="71"/>
  <c r="N7" i="63"/>
  <c r="N452" i="72"/>
  <c r="N125" i="63"/>
  <c r="N444" i="69"/>
  <c r="N427" i="69"/>
  <c r="N128" i="63"/>
  <c r="N434" i="72"/>
  <c r="N462" i="70"/>
  <c r="N162" i="63"/>
  <c r="N461" i="66"/>
  <c r="N146" i="63"/>
  <c r="N462" i="69"/>
  <c r="N425" i="72"/>
  <c r="N106" i="63"/>
  <c r="N515" i="64"/>
  <c r="N109" i="63"/>
  <c r="N517" i="64"/>
  <c r="N471" i="70"/>
  <c r="N446" i="69"/>
  <c r="N468" i="66"/>
  <c r="N469" i="70"/>
  <c r="N445" i="72"/>
  <c r="N469" i="66"/>
  <c r="N464" i="70"/>
  <c r="N150" i="62"/>
  <c r="N468" i="65"/>
  <c r="N439" i="72"/>
  <c r="N519" i="64"/>
  <c r="N468" i="70"/>
  <c r="N154" i="63"/>
  <c r="N472" i="66"/>
  <c r="N520" i="64"/>
  <c r="N495" i="64"/>
  <c r="N452" i="71"/>
  <c r="N511" i="64"/>
  <c r="N574" i="68"/>
  <c r="N408" i="72"/>
  <c r="N85" i="63"/>
  <c r="N409" i="72"/>
  <c r="N117" i="62"/>
  <c r="N55" i="61"/>
  <c r="N441" i="71"/>
  <c r="N465" i="69"/>
  <c r="N443" i="72"/>
  <c r="N144" i="63"/>
  <c r="N441" i="72"/>
  <c r="N461" i="67"/>
  <c r="N154" i="61"/>
  <c r="N442" i="72"/>
  <c r="N443" i="71"/>
  <c r="N463" i="70"/>
  <c r="N469" i="67"/>
  <c r="N585" i="68"/>
  <c r="N434" i="71"/>
  <c r="N150" i="61"/>
  <c r="N472" i="69"/>
  <c r="N427" i="72"/>
  <c r="N451" i="72"/>
  <c r="N164" i="63"/>
  <c r="N468" i="67"/>
  <c r="N468" i="69"/>
  <c r="N12" i="62"/>
  <c r="N461" i="70"/>
  <c r="N586" i="68"/>
  <c r="N445" i="71"/>
  <c r="N471" i="69"/>
  <c r="N461" i="69"/>
  <c r="N426" i="69"/>
  <c r="N426" i="70"/>
  <c r="N553" i="68"/>
  <c r="N75" i="62"/>
  <c r="N60" i="61"/>
  <c r="N73" i="61"/>
  <c r="N18" i="62"/>
  <c r="N94" i="63"/>
  <c r="N438" i="72"/>
  <c r="N68" i="61"/>
  <c r="N145" i="62"/>
  <c r="N19" i="62"/>
  <c r="N430" i="69"/>
  <c r="N111" i="62"/>
  <c r="N510" i="64"/>
  <c r="N177" i="61"/>
  <c r="N133" i="61"/>
  <c r="N129" i="62"/>
  <c r="N122" i="62"/>
  <c r="N78" i="61"/>
  <c r="N73" i="62"/>
  <c r="N45" i="63"/>
  <c r="N166" i="62"/>
  <c r="N33" i="62"/>
  <c r="N153" i="61"/>
  <c r="N126" i="62"/>
  <c r="N130" i="61"/>
  <c r="N49" i="62"/>
  <c r="N88" i="62"/>
  <c r="N78" i="63"/>
  <c r="N424" i="66"/>
  <c r="N426" i="72"/>
  <c r="N51" i="61"/>
  <c r="N148" i="61"/>
  <c r="N449" i="67"/>
  <c r="N457" i="70"/>
  <c r="N445" i="70"/>
  <c r="N452" i="69"/>
  <c r="N97" i="61"/>
  <c r="N30" i="62"/>
  <c r="N173" i="61"/>
  <c r="N141" i="62"/>
  <c r="N137" i="62"/>
  <c r="N122" i="61"/>
  <c r="N101" i="61"/>
  <c r="N96" i="61"/>
  <c r="N58" i="61"/>
  <c r="N50" i="63"/>
  <c r="N46" i="62"/>
  <c r="N26" i="63"/>
  <c r="N17" i="61"/>
  <c r="N5" i="61"/>
  <c r="N32" i="63"/>
  <c r="N143" i="63"/>
  <c r="N108" i="62"/>
  <c r="N72" i="61"/>
  <c r="N15" i="61"/>
  <c r="N433" i="67"/>
  <c r="N433" i="69"/>
  <c r="N452" i="70"/>
  <c r="N171" i="61"/>
  <c r="N41" i="62"/>
  <c r="N148" i="62"/>
  <c r="N452" i="66"/>
  <c r="N50" i="62"/>
  <c r="N10" i="62"/>
  <c r="N452" i="65"/>
  <c r="N154" i="62"/>
  <c r="N131" i="61"/>
  <c r="N89" i="61"/>
  <c r="N136" i="62"/>
  <c r="N134" i="62"/>
  <c r="N118" i="62"/>
  <c r="N64" i="62"/>
  <c r="N50" i="61"/>
  <c r="N40" i="62"/>
  <c r="N27" i="61"/>
  <c r="N17" i="62"/>
  <c r="N10" i="63"/>
  <c r="N94" i="61"/>
  <c r="N124" i="63"/>
  <c r="N71" i="62"/>
  <c r="N52" i="63"/>
  <c r="N135" i="62"/>
  <c r="N108" i="61"/>
  <c r="N86" i="62"/>
  <c r="N72" i="62"/>
  <c r="N120" i="62"/>
  <c r="N51" i="62"/>
  <c r="N79" i="61"/>
  <c r="N177" i="62"/>
  <c r="N129" i="61"/>
  <c r="N440" i="72"/>
  <c r="N464" i="66"/>
  <c r="N522" i="64"/>
  <c r="N130" i="62"/>
  <c r="N100" i="62"/>
  <c r="N77" i="61"/>
  <c r="N107" i="62"/>
  <c r="N20" i="63"/>
  <c r="N93" i="62"/>
  <c r="N64" i="61"/>
  <c r="N21" i="63"/>
  <c r="N471" i="65"/>
  <c r="N20" i="62"/>
  <c r="N412" i="72"/>
  <c r="N471" i="67"/>
  <c r="N498" i="64"/>
  <c r="N415" i="71"/>
  <c r="N415" i="72"/>
  <c r="N101" i="62"/>
  <c r="N45" i="62"/>
  <c r="N39" i="62"/>
  <c r="N34" i="62"/>
  <c r="N537" i="68"/>
  <c r="N70" i="63"/>
  <c r="N93" i="63"/>
  <c r="N462" i="65"/>
  <c r="N79" i="62"/>
  <c r="N57" i="61"/>
  <c r="N36" i="62"/>
  <c r="N20" i="61"/>
  <c r="N8" i="62"/>
  <c r="N161" i="63"/>
  <c r="N172" i="61"/>
  <c r="N147" i="61"/>
  <c r="N137" i="61"/>
  <c r="N96" i="62"/>
  <c r="N88" i="61"/>
  <c r="N68" i="63"/>
  <c r="N49" i="63"/>
  <c r="N39" i="63"/>
  <c r="N30" i="61"/>
  <c r="N5" i="62"/>
  <c r="N94" i="62"/>
  <c r="N32" i="62"/>
  <c r="N157" i="61"/>
  <c r="N70" i="62"/>
  <c r="N37" i="62"/>
  <c r="N132" i="62"/>
  <c r="N174" i="62"/>
  <c r="N138" i="62"/>
  <c r="N26" i="62"/>
  <c r="N440" i="71"/>
  <c r="N107" i="61"/>
  <c r="N52" i="61"/>
  <c r="N89" i="63"/>
  <c r="N74" i="61"/>
  <c r="N56" i="62"/>
  <c r="N430" i="72"/>
  <c r="N464" i="65"/>
  <c r="N117" i="61"/>
  <c r="N87" i="63"/>
  <c r="N77" i="62"/>
  <c r="N30" i="63"/>
  <c r="N9" i="61"/>
  <c r="N442" i="71"/>
  <c r="N175" i="62"/>
  <c r="N33" i="61"/>
  <c r="N98" i="61"/>
  <c r="N29" i="61"/>
  <c r="N57" i="62"/>
  <c r="N83" i="61"/>
  <c r="N69" i="62"/>
  <c r="N33" i="63"/>
  <c r="N426" i="65"/>
  <c r="N55" i="62"/>
  <c r="N433" i="65"/>
  <c r="N16" i="61"/>
  <c r="N32" i="61"/>
  <c r="N116" i="61"/>
  <c r="N90" i="61"/>
  <c r="N56" i="61"/>
  <c r="N105" i="63"/>
  <c r="N457" i="69"/>
  <c r="N49" i="61"/>
  <c r="N159" i="62"/>
  <c r="N138" i="61"/>
  <c r="N88" i="63"/>
  <c r="N83" i="63"/>
  <c r="N77" i="63"/>
  <c r="N69" i="63"/>
  <c r="N39" i="61"/>
  <c r="N35" i="62"/>
  <c r="N31" i="62"/>
  <c r="N5" i="63"/>
  <c r="N98" i="62"/>
  <c r="N53" i="61"/>
  <c r="N557" i="68"/>
  <c r="N90" i="63"/>
  <c r="N76" i="62"/>
  <c r="N60" i="62"/>
  <c r="N156" i="61"/>
  <c r="N65" i="61"/>
  <c r="N45" i="61"/>
  <c r="N29" i="62"/>
  <c r="N54" i="61"/>
  <c r="N145" i="61"/>
  <c r="N131" i="62"/>
  <c r="N172" i="62"/>
  <c r="N460" i="70"/>
  <c r="N433" i="71"/>
  <c r="N8" i="61"/>
  <c r="N575" i="68"/>
  <c r="N426" i="71"/>
  <c r="N155" i="61"/>
  <c r="N31" i="63"/>
  <c r="N470" i="64"/>
  <c r="N449" i="65"/>
  <c r="N166" i="61"/>
  <c r="N68" i="62"/>
  <c r="N89" i="62"/>
  <c r="N37" i="61"/>
  <c r="N111" i="61"/>
  <c r="N460" i="66"/>
  <c r="N173" i="62"/>
  <c r="N118" i="61"/>
  <c r="N83" i="62"/>
  <c r="N54" i="62"/>
  <c r="N31" i="61"/>
  <c r="N26" i="61"/>
  <c r="N18" i="61"/>
  <c r="N9" i="62"/>
  <c r="N22" i="62"/>
  <c r="N473" i="64"/>
  <c r="N163" i="61"/>
  <c r="N99" i="61"/>
  <c r="N71" i="63"/>
  <c r="N52" i="62"/>
  <c r="N564" i="68"/>
  <c r="N119" i="62"/>
  <c r="N40" i="61"/>
  <c r="N22" i="61"/>
  <c r="N445" i="69"/>
  <c r="N163" i="62"/>
  <c r="N86" i="61"/>
  <c r="N70" i="61"/>
  <c r="N136" i="61"/>
  <c r="N116" i="62"/>
  <c r="N91" i="62"/>
  <c r="N76" i="61"/>
  <c r="N48" i="61"/>
  <c r="N38" i="62"/>
  <c r="N19" i="61"/>
  <c r="N165" i="61"/>
  <c r="N156" i="62"/>
  <c r="N147" i="62"/>
  <c r="N119" i="61"/>
  <c r="N84" i="62"/>
  <c r="N78" i="62"/>
  <c r="N69" i="61"/>
  <c r="N97" i="62"/>
  <c r="N127" i="61"/>
  <c r="N67" i="62"/>
  <c r="N51" i="63"/>
  <c r="N27" i="62"/>
  <c r="N6" i="61"/>
  <c r="N460" i="67"/>
  <c r="N135" i="61"/>
  <c r="N443" i="66"/>
  <c r="N126" i="61"/>
  <c r="N53" i="62"/>
  <c r="N460" i="69"/>
  <c r="N408" i="71"/>
  <c r="N452" i="67"/>
  <c r="N573" i="68"/>
  <c r="N171" i="62"/>
  <c r="N38" i="61"/>
  <c r="N19" i="63"/>
  <c r="N438" i="71"/>
  <c r="N141" i="61"/>
  <c r="N110" i="61"/>
  <c r="N103" i="61"/>
  <c r="N100" i="61"/>
  <c r="N84" i="61"/>
  <c r="N444" i="71"/>
  <c r="N175" i="61"/>
  <c r="N494" i="64"/>
  <c r="N430" i="67"/>
  <c r="N426" i="67"/>
  <c r="N133" i="62"/>
  <c r="N35" i="61"/>
  <c r="N99" i="62"/>
  <c r="N165" i="62"/>
  <c r="N10" i="61"/>
  <c r="N15" i="62"/>
  <c r="N90" i="62"/>
  <c r="N9" i="63"/>
  <c r="N134" i="61"/>
  <c r="N21" i="62"/>
  <c r="N6" i="62"/>
  <c r="N139" i="61"/>
  <c r="N95" i="62"/>
  <c r="N157" i="62"/>
  <c r="N103" i="62"/>
  <c r="N46" i="61"/>
  <c r="N127" i="62"/>
  <c r="N430" i="71"/>
  <c r="N120" i="61"/>
  <c r="N71" i="61"/>
  <c r="N91" i="61"/>
  <c r="N65" i="62"/>
  <c r="N75" i="61"/>
  <c r="N41" i="61"/>
  <c r="N174" i="61"/>
  <c r="N95" i="61"/>
  <c r="N67" i="61"/>
  <c r="N110" i="62"/>
  <c r="N40" i="63"/>
  <c r="N159" i="61"/>
  <c r="N64" i="63"/>
  <c r="N48" i="62"/>
  <c r="N21" i="61"/>
  <c r="N139" i="62"/>
  <c r="N153" i="62"/>
  <c r="N155" i="62"/>
  <c r="N34" i="61"/>
  <c r="N412" i="71"/>
  <c r="N58" i="62"/>
  <c r="N477" i="64"/>
  <c r="N449" i="69"/>
  <c r="N63" i="62"/>
  <c r="N431" i="71"/>
  <c r="N465" i="67"/>
  <c r="N449" i="70"/>
  <c r="N427" i="70"/>
  <c r="N481" i="64"/>
  <c r="N423" i="69"/>
  <c r="N128" i="62"/>
  <c r="N536" i="68"/>
  <c r="N443" i="70"/>
  <c r="N456" i="69"/>
  <c r="N480" i="64"/>
  <c r="N450" i="67"/>
  <c r="N405" i="71"/>
  <c r="N462" i="66"/>
  <c r="N428" i="67"/>
  <c r="N558" i="68"/>
  <c r="N541" i="68"/>
  <c r="N28" i="61"/>
  <c r="N420" i="66"/>
  <c r="N448" i="66"/>
  <c r="N528" i="68"/>
  <c r="N109" i="62"/>
  <c r="N450" i="66"/>
  <c r="N454" i="67"/>
  <c r="N421" i="69"/>
  <c r="N445" i="66"/>
  <c r="N4" i="62"/>
  <c r="N440" i="67"/>
  <c r="N571" i="68"/>
  <c r="N454" i="70"/>
  <c r="N448" i="65"/>
  <c r="N443" i="69"/>
  <c r="N442" i="66"/>
  <c r="N450" i="65"/>
  <c r="N432" i="66"/>
  <c r="N427" i="66"/>
  <c r="N581" i="68"/>
  <c r="N448" i="70"/>
  <c r="N503" i="64"/>
  <c r="N567" i="68"/>
  <c r="N429" i="72"/>
  <c r="N462" i="67"/>
  <c r="N435" i="67"/>
  <c r="N524" i="64"/>
  <c r="N435" i="65"/>
  <c r="N423" i="70"/>
  <c r="N433" i="66"/>
  <c r="N476" i="64"/>
  <c r="N66" i="61"/>
  <c r="N106" i="61"/>
  <c r="N4" i="63"/>
  <c r="N82" i="63"/>
  <c r="N414" i="72"/>
  <c r="N47" i="62"/>
  <c r="N423" i="71"/>
  <c r="N492" i="64"/>
  <c r="N552" i="68"/>
  <c r="N144" i="61"/>
  <c r="N25" i="62"/>
  <c r="N429" i="70"/>
  <c r="N472" i="65"/>
  <c r="N458" i="67"/>
  <c r="N146" i="61"/>
  <c r="N554" i="68"/>
  <c r="N44" i="62"/>
  <c r="N430" i="66"/>
  <c r="N563" i="68"/>
  <c r="N433" i="70"/>
  <c r="N458" i="65"/>
  <c r="N530" i="68"/>
  <c r="N548" i="68"/>
  <c r="N444" i="66"/>
  <c r="N513" i="64"/>
  <c r="N576" i="68"/>
  <c r="N497" i="64"/>
  <c r="N432" i="72"/>
  <c r="N403" i="71"/>
  <c r="N478" i="64"/>
  <c r="N501" i="64"/>
  <c r="N85" i="62"/>
  <c r="N432" i="69"/>
  <c r="N430" i="70"/>
  <c r="N445" i="67"/>
  <c r="N479" i="64"/>
  <c r="N63" i="61"/>
  <c r="N429" i="65"/>
  <c r="N44" i="61"/>
  <c r="N433" i="72"/>
  <c r="N425" i="67"/>
  <c r="N450" i="70"/>
  <c r="N25" i="63"/>
  <c r="N551" i="68"/>
  <c r="N25" i="61"/>
  <c r="N550" i="68"/>
  <c r="N439" i="70"/>
  <c r="N453" i="67"/>
  <c r="N534" i="68"/>
  <c r="N504" i="64"/>
  <c r="N499" i="64"/>
  <c r="N451" i="65"/>
  <c r="N577" i="68"/>
  <c r="N7" i="62"/>
  <c r="N427" i="65"/>
  <c r="N435" i="69"/>
  <c r="N447" i="67"/>
  <c r="N463" i="65"/>
  <c r="N440" i="66"/>
  <c r="N423" i="72"/>
  <c r="N469" i="64"/>
  <c r="N448" i="67"/>
  <c r="N483" i="64"/>
  <c r="N429" i="66"/>
  <c r="N411" i="71"/>
  <c r="N431" i="69"/>
  <c r="N565" i="68"/>
  <c r="N429" i="69"/>
  <c r="N424" i="71"/>
  <c r="N451" i="66"/>
  <c r="N434" i="65"/>
  <c r="N421" i="70"/>
  <c r="N443" i="65"/>
  <c r="N428" i="70"/>
  <c r="N559" i="68"/>
  <c r="N431" i="70"/>
  <c r="N425" i="70"/>
  <c r="N449" i="66"/>
  <c r="N432" i="65"/>
  <c r="N431" i="66"/>
  <c r="N538" i="68"/>
  <c r="N435" i="71"/>
  <c r="N453" i="65"/>
  <c r="N454" i="65"/>
  <c r="N444" i="67"/>
  <c r="N439" i="65"/>
  <c r="N465" i="65"/>
  <c r="N109" i="61"/>
  <c r="N432" i="71"/>
  <c r="N443" i="67"/>
  <c r="N427" i="67"/>
  <c r="N424" i="72"/>
  <c r="N164" i="61"/>
  <c r="N512" i="64"/>
  <c r="N47" i="61"/>
  <c r="N527" i="68"/>
  <c r="N539" i="68"/>
  <c r="N162" i="62"/>
  <c r="N442" i="65"/>
  <c r="N439" i="67"/>
  <c r="N578" i="68"/>
  <c r="N533" i="68"/>
  <c r="N437" i="72"/>
  <c r="N547" i="68"/>
  <c r="N435" i="72"/>
  <c r="N423" i="67"/>
  <c r="N445" i="65"/>
  <c r="N420" i="70"/>
  <c r="N424" i="65"/>
  <c r="N428" i="65"/>
  <c r="N490" i="64"/>
  <c r="N413" i="71"/>
  <c r="N502" i="64"/>
  <c r="N432" i="67"/>
  <c r="N446" i="67"/>
  <c r="N82" i="61"/>
  <c r="N451" i="70"/>
  <c r="N448" i="69"/>
  <c r="N421" i="72"/>
  <c r="N430" i="65"/>
  <c r="N424" i="67"/>
  <c r="N428" i="66"/>
  <c r="N432" i="70"/>
  <c r="N488" i="64"/>
  <c r="N535" i="68"/>
  <c r="N106" i="62"/>
  <c r="N146" i="62"/>
  <c r="N442" i="70"/>
  <c r="N562" i="68"/>
  <c r="N463" i="66"/>
  <c r="N414" i="71"/>
  <c r="N431" i="72"/>
  <c r="N417" i="72"/>
  <c r="N164" i="62"/>
  <c r="N531" i="68"/>
  <c r="N128" i="61"/>
  <c r="N451" i="67"/>
  <c r="N125" i="61"/>
  <c r="N456" i="70"/>
  <c r="N465" i="66"/>
  <c r="N420" i="65"/>
  <c r="N487" i="64"/>
  <c r="N440" i="65"/>
  <c r="N411" i="72"/>
  <c r="N526" i="68"/>
  <c r="N472" i="67"/>
  <c r="N66" i="62"/>
  <c r="N431" i="67"/>
  <c r="N444" i="70"/>
  <c r="N437" i="71"/>
  <c r="N447" i="66"/>
  <c r="N523" i="68"/>
  <c r="N447" i="65"/>
  <c r="N467" i="64"/>
  <c r="N406" i="72"/>
  <c r="N403" i="72"/>
  <c r="N471" i="64"/>
  <c r="N425" i="65"/>
  <c r="N439" i="66"/>
  <c r="N63" i="63"/>
  <c r="N435" i="66"/>
  <c r="N420" i="69"/>
  <c r="N482" i="64"/>
  <c r="N423" i="65"/>
  <c r="N420" i="67"/>
  <c r="N524" i="68"/>
  <c r="N85" i="61"/>
  <c r="N508" i="64"/>
  <c r="N425" i="66"/>
  <c r="N447" i="70"/>
  <c r="N413" i="72"/>
  <c r="N523" i="64"/>
  <c r="N421" i="71"/>
  <c r="N561" i="68"/>
  <c r="N582" i="68"/>
  <c r="N4" i="61"/>
  <c r="N500" i="64"/>
  <c r="N421" i="66"/>
  <c r="N442" i="69"/>
  <c r="N417" i="71"/>
  <c r="N162" i="61"/>
  <c r="N491" i="64"/>
  <c r="N44" i="63"/>
  <c r="N555" i="68"/>
  <c r="N144" i="62"/>
  <c r="N7" i="61"/>
  <c r="N439" i="69"/>
  <c r="N426" i="66"/>
  <c r="N421" i="65"/>
  <c r="N529" i="68"/>
  <c r="N429" i="71"/>
  <c r="N446" i="65"/>
  <c r="N450" i="69"/>
  <c r="N446" i="70"/>
  <c r="N540" i="68"/>
  <c r="N464" i="67"/>
  <c r="N444" i="65"/>
  <c r="N423" i="66"/>
  <c r="N429" i="67"/>
  <c r="N406" i="71"/>
  <c r="N440" i="69"/>
  <c r="N446" i="66"/>
  <c r="N424" i="70"/>
  <c r="N442" i="67"/>
  <c r="N458" i="66"/>
  <c r="N560" i="68"/>
  <c r="N431" i="65"/>
  <c r="N466" i="64"/>
  <c r="N434" i="67"/>
  <c r="N125" i="62"/>
  <c r="N440" i="70"/>
  <c r="N451" i="69"/>
  <c r="N405" i="72"/>
  <c r="N421" i="67"/>
  <c r="N82" i="62"/>
  <c r="N435" i="70"/>
  <c r="N454" i="66"/>
  <c r="N454" i="69"/>
  <c r="N424" i="69"/>
  <c r="N28" i="62"/>
  <c r="N543" i="68"/>
  <c r="N463" i="67"/>
  <c r="N105" i="61"/>
  <c r="N420" i="72"/>
  <c r="N438" i="67"/>
  <c r="N124" i="61"/>
  <c r="N438" i="65"/>
  <c r="N438" i="66"/>
  <c r="N422" i="71"/>
  <c r="N422" i="70"/>
  <c r="N3" i="63"/>
  <c r="N43" i="63"/>
  <c r="N457" i="67"/>
  <c r="N24" i="61"/>
  <c r="N161" i="61"/>
  <c r="N404" i="72"/>
  <c r="N62" i="61"/>
  <c r="N402" i="71"/>
  <c r="N3" i="62"/>
  <c r="N105" i="62"/>
  <c r="N422" i="72"/>
  <c r="N441" i="66"/>
  <c r="N62" i="62"/>
  <c r="N441" i="69"/>
  <c r="N420" i="71"/>
  <c r="N143" i="61"/>
  <c r="N43" i="61"/>
  <c r="N441" i="70"/>
  <c r="N419" i="67"/>
  <c r="N489" i="64"/>
  <c r="N546" i="68"/>
  <c r="N124" i="62"/>
  <c r="N81" i="62"/>
  <c r="N468" i="64"/>
  <c r="N143" i="62"/>
  <c r="N422" i="65"/>
  <c r="N24" i="62"/>
  <c r="N404" i="71"/>
  <c r="N441" i="67"/>
  <c r="N43" i="62"/>
  <c r="N525" i="68"/>
  <c r="N549" i="68"/>
  <c r="N419" i="65"/>
  <c r="N81" i="63"/>
  <c r="N419" i="66"/>
  <c r="N402" i="72"/>
  <c r="N457" i="65"/>
  <c r="N419" i="70"/>
  <c r="N441" i="65"/>
  <c r="N161" i="62"/>
  <c r="N422" i="66"/>
  <c r="N438" i="69"/>
  <c r="N3" i="61"/>
  <c r="N81" i="61"/>
  <c r="N570" i="68"/>
  <c r="N62" i="63"/>
  <c r="N422" i="69"/>
  <c r="N507" i="64"/>
  <c r="N419" i="69"/>
  <c r="N486" i="64"/>
  <c r="N438" i="70"/>
  <c r="N24" i="63"/>
  <c r="N465" i="64"/>
  <c r="N457" i="66"/>
  <c r="N422" i="67"/>
  <c r="N522" i="68"/>
  <c r="N456" i="66"/>
  <c r="N418" i="67"/>
  <c r="N418" i="69"/>
  <c r="N437" i="65"/>
  <c r="N437" i="69"/>
  <c r="N418" i="65"/>
  <c r="N545" i="68"/>
  <c r="N401" i="72"/>
  <c r="N464" i="64"/>
  <c r="N521" i="68"/>
  <c r="N419" i="72"/>
  <c r="N456" i="65"/>
  <c r="N506" i="64"/>
  <c r="N418" i="70"/>
  <c r="N437" i="66"/>
  <c r="N437" i="67"/>
  <c r="N419" i="71"/>
  <c r="N418" i="66"/>
  <c r="N437" i="70"/>
  <c r="N569" i="68"/>
  <c r="N401" i="71"/>
  <c r="N456" i="67"/>
  <c r="N485" i="64"/>
  <c r="D93" i="61"/>
  <c r="D18" i="63"/>
  <c r="D117" i="63"/>
  <c r="D149" i="61"/>
  <c r="D16" i="63"/>
  <c r="D168" i="61"/>
  <c r="D428" i="69"/>
  <c r="D114" i="61"/>
  <c r="D172" i="63"/>
  <c r="D151" i="61"/>
  <c r="D132" i="63"/>
  <c r="D170" i="61"/>
  <c r="D542" i="68"/>
  <c r="D521" i="64"/>
  <c r="D572" i="68"/>
  <c r="D509" i="64"/>
  <c r="D95" i="61"/>
  <c r="D113" i="61"/>
  <c r="D532" i="68"/>
  <c r="D535" i="68"/>
  <c r="D466" i="65"/>
  <c r="D459" i="65"/>
  <c r="D150" i="63"/>
  <c r="D151" i="62"/>
  <c r="D6" i="63"/>
  <c r="D112" i="61"/>
  <c r="D112" i="62"/>
  <c r="D410" i="72"/>
  <c r="D410" i="71"/>
  <c r="D176" i="61"/>
  <c r="D470" i="65"/>
  <c r="D136" i="63"/>
  <c r="D121" i="61"/>
  <c r="D152" i="63"/>
  <c r="D473" i="70"/>
  <c r="D167" i="62"/>
  <c r="D17" i="63"/>
  <c r="D467" i="65"/>
  <c r="D107" i="63"/>
  <c r="D590" i="68"/>
  <c r="D93" i="62"/>
  <c r="D407" i="72"/>
  <c r="D138" i="63"/>
  <c r="D580" i="68"/>
  <c r="D135" i="63"/>
  <c r="D473" i="67"/>
  <c r="D446" i="71"/>
  <c r="D121" i="63"/>
  <c r="D534" i="68"/>
  <c r="D94" i="62"/>
  <c r="D115" i="61"/>
  <c r="D34" i="63"/>
  <c r="D114" i="62"/>
  <c r="D470" i="70"/>
  <c r="D453" i="71"/>
  <c r="D427" i="69"/>
  <c r="D147" i="63"/>
  <c r="D153" i="63"/>
  <c r="D14" i="63"/>
  <c r="D116" i="63"/>
  <c r="D467" i="66"/>
  <c r="D36" i="63"/>
  <c r="D15" i="63"/>
  <c r="D467" i="67"/>
  <c r="D467" i="70"/>
  <c r="D55" i="63"/>
  <c r="D167" i="61"/>
  <c r="D177" i="63"/>
  <c r="D149" i="63"/>
  <c r="D473" i="69"/>
  <c r="D152" i="61"/>
  <c r="D29" i="63"/>
  <c r="D167" i="63"/>
  <c r="D22" i="63"/>
  <c r="D556" i="68"/>
  <c r="D409" i="72"/>
  <c r="D416" i="71"/>
  <c r="D450" i="72"/>
  <c r="D122" i="63"/>
  <c r="D533" i="68"/>
  <c r="D75" i="63"/>
  <c r="D38" i="63"/>
  <c r="D408" i="72"/>
  <c r="D92" i="62"/>
  <c r="D169" i="61"/>
  <c r="D170" i="63"/>
  <c r="D518" i="64"/>
  <c r="D447" i="71"/>
  <c r="D155" i="63"/>
  <c r="D129" i="63"/>
  <c r="D27" i="63"/>
  <c r="D446" i="72"/>
  <c r="D114" i="63"/>
  <c r="D158" i="63"/>
  <c r="D470" i="66"/>
  <c r="D459" i="67"/>
  <c r="D46" i="63"/>
  <c r="D130" i="63"/>
  <c r="D96" i="63"/>
  <c r="D95" i="62"/>
  <c r="D53" i="63"/>
  <c r="D37" i="63"/>
  <c r="D159" i="63"/>
  <c r="D470" i="69"/>
  <c r="D101" i="63"/>
  <c r="D92" i="61"/>
  <c r="D73" i="63"/>
  <c r="D174" i="63"/>
  <c r="D447" i="72"/>
  <c r="D163" i="63"/>
  <c r="D158" i="62"/>
  <c r="D103" i="63"/>
  <c r="D57" i="63"/>
  <c r="D446" i="69"/>
  <c r="D120" i="63"/>
  <c r="D102" i="61"/>
  <c r="D425" i="69"/>
  <c r="D171" i="63"/>
  <c r="D94" i="63"/>
  <c r="D127" i="63"/>
  <c r="D108" i="63"/>
  <c r="D511" i="64"/>
  <c r="D86" i="63"/>
  <c r="D459" i="66"/>
  <c r="D131" i="63"/>
  <c r="D584" i="68"/>
  <c r="D579" i="68"/>
  <c r="D93" i="63"/>
  <c r="D67" i="63"/>
  <c r="D102" i="62"/>
  <c r="D583" i="68"/>
  <c r="D459" i="69"/>
  <c r="D140" i="62"/>
  <c r="D65" i="63"/>
  <c r="D525" i="64"/>
  <c r="D72" i="63"/>
  <c r="D137" i="63"/>
  <c r="D453" i="72"/>
  <c r="D151" i="63"/>
  <c r="D148" i="63"/>
  <c r="D134" i="63"/>
  <c r="D113" i="62"/>
  <c r="D149" i="62"/>
  <c r="D140" i="61"/>
  <c r="D156" i="63"/>
  <c r="D95" i="63"/>
  <c r="D91" i="63"/>
  <c r="D102" i="63"/>
  <c r="D169" i="63"/>
  <c r="D154" i="63"/>
  <c r="D41" i="63"/>
  <c r="D48" i="63"/>
  <c r="D473" i="65"/>
  <c r="D99" i="63"/>
  <c r="D140" i="63"/>
  <c r="D8" i="63"/>
  <c r="D119" i="63"/>
  <c r="D100" i="63"/>
  <c r="D112" i="63"/>
  <c r="D470" i="67"/>
  <c r="D115" i="62"/>
  <c r="D54" i="63"/>
  <c r="D175" i="63"/>
  <c r="D467" i="69"/>
  <c r="D110" i="63"/>
  <c r="D150" i="62"/>
  <c r="D558" i="68"/>
  <c r="D157" i="63"/>
  <c r="D517" i="64"/>
  <c r="D176" i="62"/>
  <c r="D84" i="63"/>
  <c r="D76" i="63"/>
  <c r="D97" i="63"/>
  <c r="D466" i="67"/>
  <c r="D60" i="63"/>
  <c r="D133" i="63"/>
  <c r="D176" i="63"/>
  <c r="D173" i="63"/>
  <c r="D459" i="70"/>
  <c r="D56" i="63"/>
  <c r="D466" i="66"/>
  <c r="D150" i="61"/>
  <c r="D426" i="69"/>
  <c r="D158" i="61"/>
  <c r="D141" i="63"/>
  <c r="D466" i="70"/>
  <c r="D126" i="63"/>
  <c r="D118" i="63"/>
  <c r="D121" i="62"/>
  <c r="D79" i="63"/>
  <c r="D170" i="62"/>
  <c r="D152" i="62"/>
  <c r="D139" i="63"/>
  <c r="D92" i="63"/>
  <c r="D473" i="66"/>
  <c r="D450" i="71"/>
  <c r="D98" i="63"/>
  <c r="D165" i="63"/>
  <c r="D145" i="63"/>
  <c r="D115" i="63"/>
  <c r="D169" i="62"/>
  <c r="D74" i="63"/>
  <c r="D466" i="69"/>
  <c r="D591" i="68"/>
  <c r="D35" i="63"/>
  <c r="D94" i="61"/>
  <c r="D587" i="68"/>
  <c r="D36" i="61"/>
  <c r="D148" i="61"/>
  <c r="D30" i="61"/>
  <c r="D461" i="66"/>
  <c r="D453" i="70"/>
  <c r="D74" i="61"/>
  <c r="D168" i="63"/>
  <c r="D448" i="71"/>
  <c r="D409" i="71"/>
  <c r="D461" i="70"/>
  <c r="D461" i="69"/>
  <c r="D458" i="69"/>
  <c r="D443" i="72"/>
  <c r="D452" i="72"/>
  <c r="D164" i="63"/>
  <c r="D469" i="66"/>
  <c r="D425" i="71"/>
  <c r="D441" i="71"/>
  <c r="D449" i="72"/>
  <c r="D444" i="72"/>
  <c r="D28" i="63"/>
  <c r="D428" i="72"/>
  <c r="D468" i="70"/>
  <c r="D586" i="68"/>
  <c r="D106" i="63"/>
  <c r="D557" i="68"/>
  <c r="D461" i="67"/>
  <c r="D451" i="71"/>
  <c r="D464" i="70"/>
  <c r="D574" i="68"/>
  <c r="D445" i="69"/>
  <c r="D89" i="63"/>
  <c r="D154" i="61"/>
  <c r="D443" i="71"/>
  <c r="D32" i="63"/>
  <c r="D469" i="69"/>
  <c r="D85" i="63"/>
  <c r="D7" i="63"/>
  <c r="D427" i="71"/>
  <c r="D465" i="70"/>
  <c r="D472" i="69"/>
  <c r="D128" i="63"/>
  <c r="D36" i="62"/>
  <c r="D469" i="65"/>
  <c r="D439" i="71"/>
  <c r="D434" i="70"/>
  <c r="D146" i="63"/>
  <c r="D445" i="72"/>
  <c r="D416" i="72"/>
  <c r="D66" i="63"/>
  <c r="D439" i="72"/>
  <c r="D113" i="63"/>
  <c r="D468" i="69"/>
  <c r="D166" i="63"/>
  <c r="D162" i="63"/>
  <c r="D125" i="63"/>
  <c r="D47" i="63"/>
  <c r="D111" i="63"/>
  <c r="D566" i="68"/>
  <c r="D585" i="68"/>
  <c r="D458" i="70"/>
  <c r="D434" i="69"/>
  <c r="D32" i="61"/>
  <c r="D51" i="63"/>
  <c r="D16" i="61"/>
  <c r="D582" i="68"/>
  <c r="D471" i="70"/>
  <c r="D559" i="68"/>
  <c r="D465" i="69"/>
  <c r="D471" i="69"/>
  <c r="D407" i="71"/>
  <c r="D469" i="67"/>
  <c r="D520" i="64"/>
  <c r="D453" i="69"/>
  <c r="D463" i="69"/>
  <c r="D427" i="72"/>
  <c r="D469" i="70"/>
  <c r="D444" i="69"/>
  <c r="D434" i="71"/>
  <c r="D468" i="66"/>
  <c r="D445" i="71"/>
  <c r="D89" i="61"/>
  <c r="D451" i="72"/>
  <c r="D581" i="68"/>
  <c r="D589" i="68"/>
  <c r="D425" i="72"/>
  <c r="D109" i="63"/>
  <c r="D519" i="64"/>
  <c r="D463" i="70"/>
  <c r="D472" i="70"/>
  <c r="D468" i="67"/>
  <c r="D144" i="63"/>
  <c r="D461" i="65"/>
  <c r="D447" i="69"/>
  <c r="D452" i="71"/>
  <c r="D168" i="62"/>
  <c r="D449" i="71"/>
  <c r="D408" i="71"/>
  <c r="D441" i="72"/>
  <c r="D428" i="71"/>
  <c r="D434" i="72"/>
  <c r="D444" i="71"/>
  <c r="D510" i="64"/>
  <c r="D588" i="68"/>
  <c r="D460" i="65"/>
  <c r="D462" i="65"/>
  <c r="D139" i="62"/>
  <c r="D127" i="62"/>
  <c r="D54" i="61"/>
  <c r="D78" i="63"/>
  <c r="D426" i="71"/>
  <c r="D452" i="69"/>
  <c r="D442" i="71"/>
  <c r="D471" i="65"/>
  <c r="D166" i="61"/>
  <c r="D529" i="68"/>
  <c r="D139" i="61"/>
  <c r="D116" i="61"/>
  <c r="D98" i="62"/>
  <c r="D86" i="61"/>
  <c r="D71" i="62"/>
  <c r="D55" i="61"/>
  <c r="D52" i="61"/>
  <c r="D41" i="62"/>
  <c r="D32" i="62"/>
  <c r="D29" i="62"/>
  <c r="D20" i="62"/>
  <c r="D68" i="62"/>
  <c r="D54" i="62"/>
  <c r="D426" i="72"/>
  <c r="D96" i="62"/>
  <c r="D87" i="62"/>
  <c r="D84" i="61"/>
  <c r="D64" i="63"/>
  <c r="D39" i="62"/>
  <c r="D471" i="67"/>
  <c r="D18" i="61"/>
  <c r="D111" i="62"/>
  <c r="D107" i="61"/>
  <c r="D76" i="61"/>
  <c r="D443" i="67"/>
  <c r="D174" i="62"/>
  <c r="D83" i="62"/>
  <c r="D58" i="61"/>
  <c r="D553" i="68"/>
  <c r="D424" i="66"/>
  <c r="D156" i="61"/>
  <c r="D136" i="62"/>
  <c r="D90" i="62"/>
  <c r="D79" i="62"/>
  <c r="D72" i="62"/>
  <c r="D55" i="62"/>
  <c r="D33" i="61"/>
  <c r="D11" i="61"/>
  <c r="D117" i="61"/>
  <c r="D173" i="61"/>
  <c r="D165" i="62"/>
  <c r="D141" i="62"/>
  <c r="D137" i="61"/>
  <c r="D101" i="61"/>
  <c r="D87" i="63"/>
  <c r="D84" i="62"/>
  <c r="D77" i="61"/>
  <c r="D46" i="62"/>
  <c r="D9" i="62"/>
  <c r="D129" i="62"/>
  <c r="D90" i="61"/>
  <c r="D41" i="61"/>
  <c r="D34" i="62"/>
  <c r="D119" i="61"/>
  <c r="D100" i="62"/>
  <c r="D73" i="61"/>
  <c r="D111" i="61"/>
  <c r="D91" i="62"/>
  <c r="D79" i="61"/>
  <c r="D76" i="62"/>
  <c r="D37" i="61"/>
  <c r="D34" i="61"/>
  <c r="D134" i="62"/>
  <c r="D69" i="63"/>
  <c r="D105" i="63"/>
  <c r="D440" i="72"/>
  <c r="D154" i="62"/>
  <c r="D141" i="61"/>
  <c r="D88" i="63"/>
  <c r="D83" i="61"/>
  <c r="D78" i="61"/>
  <c r="D59" i="63"/>
  <c r="D50" i="63"/>
  <c r="D45" i="63"/>
  <c r="D6" i="61"/>
  <c r="D174" i="61"/>
  <c r="D65" i="61"/>
  <c r="D58" i="62"/>
  <c r="D118" i="62"/>
  <c r="D101" i="62"/>
  <c r="D57" i="62"/>
  <c r="D424" i="69"/>
  <c r="D17" i="62"/>
  <c r="D71" i="63"/>
  <c r="D53" i="61"/>
  <c r="D132" i="62"/>
  <c r="D122" i="62"/>
  <c r="D13" i="63"/>
  <c r="D117" i="62"/>
  <c r="D145" i="61"/>
  <c r="D448" i="72"/>
  <c r="D172" i="62"/>
  <c r="D68" i="63"/>
  <c r="D171" i="61"/>
  <c r="D564" i="68"/>
  <c r="D443" i="70"/>
  <c r="D445" i="66"/>
  <c r="D433" i="69"/>
  <c r="D143" i="63"/>
  <c r="D430" i="66"/>
  <c r="D120" i="62"/>
  <c r="D70" i="62"/>
  <c r="D69" i="62"/>
  <c r="D14" i="61"/>
  <c r="D137" i="62"/>
  <c r="D118" i="61"/>
  <c r="D88" i="62"/>
  <c r="D438" i="72"/>
  <c r="D477" i="64"/>
  <c r="D49" i="63"/>
  <c r="D97" i="61"/>
  <c r="D166" i="62"/>
  <c r="D155" i="61"/>
  <c r="D171" i="62"/>
  <c r="D56" i="61"/>
  <c r="D38" i="61"/>
  <c r="D15" i="61"/>
  <c r="D11" i="62"/>
  <c r="D69" i="61"/>
  <c r="D173" i="62"/>
  <c r="D100" i="61"/>
  <c r="D88" i="61"/>
  <c r="D77" i="63"/>
  <c r="D50" i="61"/>
  <c r="D40" i="63"/>
  <c r="D26" i="62"/>
  <c r="D5" i="63"/>
  <c r="D70" i="61"/>
  <c r="D19" i="61"/>
  <c r="D159" i="62"/>
  <c r="D430" i="67"/>
  <c r="D457" i="69"/>
  <c r="D31" i="63"/>
  <c r="D16" i="62"/>
  <c r="D415" i="71"/>
  <c r="D153" i="61"/>
  <c r="D131" i="62"/>
  <c r="D71" i="61"/>
  <c r="D67" i="62"/>
  <c r="D56" i="62"/>
  <c r="D134" i="61"/>
  <c r="D59" i="61"/>
  <c r="D49" i="62"/>
  <c r="D35" i="62"/>
  <c r="D26" i="63"/>
  <c r="D21" i="61"/>
  <c r="D103" i="62"/>
  <c r="D38" i="62"/>
  <c r="D15" i="62"/>
  <c r="D96" i="61"/>
  <c r="D5" i="62"/>
  <c r="D445" i="70"/>
  <c r="D464" i="69"/>
  <c r="D18" i="62"/>
  <c r="D145" i="62"/>
  <c r="D108" i="61"/>
  <c r="D99" i="61"/>
  <c r="D72" i="61"/>
  <c r="D10" i="61"/>
  <c r="D86" i="62"/>
  <c r="D90" i="63"/>
  <c r="D165" i="61"/>
  <c r="D45" i="62"/>
  <c r="D21" i="62"/>
  <c r="D157" i="62"/>
  <c r="D64" i="61"/>
  <c r="D430" i="65"/>
  <c r="D449" i="67"/>
  <c r="D433" i="72"/>
  <c r="D424" i="71"/>
  <c r="D133" i="62"/>
  <c r="D430" i="69"/>
  <c r="D83" i="63"/>
  <c r="D46" i="61"/>
  <c r="D412" i="71"/>
  <c r="D522" i="64"/>
  <c r="D438" i="71"/>
  <c r="D443" i="69"/>
  <c r="D129" i="61"/>
  <c r="D110" i="61"/>
  <c r="D103" i="61"/>
  <c r="D30" i="62"/>
  <c r="D49" i="61"/>
  <c r="D161" i="63"/>
  <c r="D157" i="61"/>
  <c r="D153" i="62"/>
  <c r="D131" i="61"/>
  <c r="D67" i="61"/>
  <c r="D12" i="62"/>
  <c r="D177" i="62"/>
  <c r="D147" i="62"/>
  <c r="D136" i="61"/>
  <c r="D77" i="62"/>
  <c r="D10" i="62"/>
  <c r="D110" i="62"/>
  <c r="D130" i="62"/>
  <c r="D133" i="61"/>
  <c r="D50" i="62"/>
  <c r="D440" i="71"/>
  <c r="D460" i="69"/>
  <c r="D452" i="66"/>
  <c r="D460" i="70"/>
  <c r="D462" i="69"/>
  <c r="D17" i="61"/>
  <c r="D132" i="61"/>
  <c r="D70" i="63"/>
  <c r="D175" i="61"/>
  <c r="D75" i="62"/>
  <c r="D53" i="62"/>
  <c r="D12" i="61"/>
  <c r="D177" i="61"/>
  <c r="D65" i="62"/>
  <c r="D39" i="63"/>
  <c r="D74" i="62"/>
  <c r="D51" i="62"/>
  <c r="D87" i="61"/>
  <c r="D156" i="62"/>
  <c r="D31" i="61"/>
  <c r="D462" i="70"/>
  <c r="D116" i="62"/>
  <c r="D98" i="61"/>
  <c r="D19" i="63"/>
  <c r="D430" i="72"/>
  <c r="D460" i="66"/>
  <c r="D40" i="62"/>
  <c r="D27" i="62"/>
  <c r="D457" i="70"/>
  <c r="D430" i="71"/>
  <c r="D426" i="66"/>
  <c r="D573" i="68"/>
  <c r="D12" i="63"/>
  <c r="D155" i="62"/>
  <c r="D31" i="62"/>
  <c r="D460" i="67"/>
  <c r="D468" i="65"/>
  <c r="D175" i="62"/>
  <c r="D126" i="62"/>
  <c r="D60" i="62"/>
  <c r="D57" i="61"/>
  <c r="D48" i="62"/>
  <c r="D22" i="62"/>
  <c r="D20" i="61"/>
  <c r="D8" i="62"/>
  <c r="D159" i="61"/>
  <c r="D14" i="62"/>
  <c r="D27" i="61"/>
  <c r="D452" i="70"/>
  <c r="D30" i="63"/>
  <c r="D60" i="61"/>
  <c r="D51" i="61"/>
  <c r="D8" i="61"/>
  <c r="D58" i="63"/>
  <c r="D464" i="67"/>
  <c r="D89" i="62"/>
  <c r="D172" i="61"/>
  <c r="D135" i="61"/>
  <c r="D127" i="61"/>
  <c r="D107" i="62"/>
  <c r="D75" i="61"/>
  <c r="D59" i="62"/>
  <c r="D35" i="61"/>
  <c r="D406" i="72"/>
  <c r="D91" i="61"/>
  <c r="D45" i="61"/>
  <c r="D48" i="61"/>
  <c r="D29" i="61"/>
  <c r="D13" i="62"/>
  <c r="D147" i="61"/>
  <c r="D119" i="62"/>
  <c r="D40" i="61"/>
  <c r="D9" i="63"/>
  <c r="D73" i="62"/>
  <c r="D163" i="61"/>
  <c r="D433" i="71"/>
  <c r="D464" i="66"/>
  <c r="D163" i="62"/>
  <c r="D33" i="63"/>
  <c r="D13" i="61"/>
  <c r="D108" i="62"/>
  <c r="D122" i="61"/>
  <c r="D9" i="61"/>
  <c r="D26" i="61"/>
  <c r="D540" i="68"/>
  <c r="D97" i="62"/>
  <c r="D124" i="63"/>
  <c r="D148" i="62"/>
  <c r="D52" i="63"/>
  <c r="D19" i="62"/>
  <c r="D442" i="72"/>
  <c r="D39" i="61"/>
  <c r="D5" i="61"/>
  <c r="D126" i="61"/>
  <c r="D33" i="62"/>
  <c r="D68" i="61"/>
  <c r="D138" i="62"/>
  <c r="D78" i="62"/>
  <c r="D22" i="61"/>
  <c r="D99" i="62"/>
  <c r="D37" i="62"/>
  <c r="D20" i="63"/>
  <c r="D6" i="62"/>
  <c r="D471" i="66"/>
  <c r="D135" i="62"/>
  <c r="D52" i="62"/>
  <c r="D11" i="63"/>
  <c r="D21" i="63"/>
  <c r="D130" i="61"/>
  <c r="D10" i="63"/>
  <c r="D64" i="62"/>
  <c r="D120" i="61"/>
  <c r="D138" i="61"/>
  <c r="D426" i="67"/>
  <c r="D446" i="67"/>
  <c r="D458" i="65"/>
  <c r="D435" i="72"/>
  <c r="D7" i="62"/>
  <c r="D472" i="65"/>
  <c r="D494" i="64"/>
  <c r="D527" i="68"/>
  <c r="D439" i="69"/>
  <c r="D454" i="69"/>
  <c r="D450" i="67"/>
  <c r="D464" i="65"/>
  <c r="D447" i="65"/>
  <c r="D106" i="61"/>
  <c r="D504" i="64"/>
  <c r="D490" i="64"/>
  <c r="D428" i="67"/>
  <c r="D411" i="71"/>
  <c r="D423" i="67"/>
  <c r="D465" i="65"/>
  <c r="D444" i="66"/>
  <c r="D412" i="72"/>
  <c r="D47" i="61"/>
  <c r="D125" i="61"/>
  <c r="D456" i="69"/>
  <c r="D473" i="64"/>
  <c r="D439" i="70"/>
  <c r="D551" i="68"/>
  <c r="D435" i="71"/>
  <c r="D502" i="64"/>
  <c r="D405" i="72"/>
  <c r="D424" i="67"/>
  <c r="D415" i="72"/>
  <c r="D508" i="64"/>
  <c r="D425" i="65"/>
  <c r="D437" i="71"/>
  <c r="D429" i="65"/>
  <c r="D442" i="65"/>
  <c r="D443" i="65"/>
  <c r="D449" i="66"/>
  <c r="D447" i="67"/>
  <c r="D429" i="72"/>
  <c r="D25" i="62"/>
  <c r="D426" i="65"/>
  <c r="D528" i="68"/>
  <c r="D462" i="66"/>
  <c r="D82" i="62"/>
  <c r="D474" i="64"/>
  <c r="D458" i="66"/>
  <c r="D450" i="69"/>
  <c r="D146" i="62"/>
  <c r="D66" i="61"/>
  <c r="D444" i="65"/>
  <c r="D109" i="62"/>
  <c r="D421" i="66"/>
  <c r="D547" i="68"/>
  <c r="D452" i="65"/>
  <c r="D450" i="70"/>
  <c r="D453" i="65"/>
  <c r="D430" i="70"/>
  <c r="D432" i="66"/>
  <c r="D427" i="67"/>
  <c r="D499" i="64"/>
  <c r="D560" i="68"/>
  <c r="D577" i="68"/>
  <c r="D425" i="67"/>
  <c r="D423" i="69"/>
  <c r="D421" i="70"/>
  <c r="D440" i="66"/>
  <c r="D501" i="64"/>
  <c r="D454" i="66"/>
  <c r="D530" i="68"/>
  <c r="D423" i="71"/>
  <c r="D567" i="68"/>
  <c r="D470" i="64"/>
  <c r="D563" i="68"/>
  <c r="D487" i="64"/>
  <c r="D435" i="70"/>
  <c r="D448" i="65"/>
  <c r="D442" i="67"/>
  <c r="D456" i="70"/>
  <c r="D413" i="71"/>
  <c r="D28" i="62"/>
  <c r="D445" i="67"/>
  <c r="D479" i="64"/>
  <c r="D450" i="65"/>
  <c r="D144" i="61"/>
  <c r="D550" i="68"/>
  <c r="D424" i="70"/>
  <c r="D85" i="62"/>
  <c r="D562" i="68"/>
  <c r="D433" i="66"/>
  <c r="D405" i="71"/>
  <c r="D444" i="70"/>
  <c r="D429" i="71"/>
  <c r="D424" i="72"/>
  <c r="D427" i="66"/>
  <c r="D516" i="64"/>
  <c r="D537" i="68"/>
  <c r="D524" i="68"/>
  <c r="D446" i="70"/>
  <c r="D417" i="71"/>
  <c r="D448" i="67"/>
  <c r="D491" i="64"/>
  <c r="D523" i="64"/>
  <c r="D421" i="65"/>
  <c r="D44" i="63"/>
  <c r="D424" i="65"/>
  <c r="D439" i="65"/>
  <c r="D4" i="62"/>
  <c r="D439" i="67"/>
  <c r="D427" i="65"/>
  <c r="D434" i="66"/>
  <c r="D403" i="72"/>
  <c r="D488" i="64"/>
  <c r="D431" i="66"/>
  <c r="D472" i="67"/>
  <c r="D500" i="64"/>
  <c r="D514" i="64"/>
  <c r="D512" i="64"/>
  <c r="D446" i="66"/>
  <c r="D561" i="68"/>
  <c r="D423" i="70"/>
  <c r="D451" i="69"/>
  <c r="D4" i="61"/>
  <c r="D472" i="64"/>
  <c r="D432" i="67"/>
  <c r="D428" i="65"/>
  <c r="D146" i="61"/>
  <c r="D476" i="64"/>
  <c r="D28" i="61"/>
  <c r="D454" i="65"/>
  <c r="D465" i="66"/>
  <c r="D421" i="69"/>
  <c r="D431" i="71"/>
  <c r="D496" i="64"/>
  <c r="D4" i="63"/>
  <c r="D420" i="66"/>
  <c r="D453" i="66"/>
  <c r="D526" i="68"/>
  <c r="D449" i="69"/>
  <c r="D429" i="67"/>
  <c r="D437" i="72"/>
  <c r="D439" i="66"/>
  <c r="D63" i="63"/>
  <c r="D434" i="67"/>
  <c r="D493" i="64"/>
  <c r="D47" i="62"/>
  <c r="D431" i="67"/>
  <c r="D125" i="62"/>
  <c r="D498" i="64"/>
  <c r="D458" i="67"/>
  <c r="D445" i="65"/>
  <c r="D164" i="62"/>
  <c r="D448" i="66"/>
  <c r="D432" i="65"/>
  <c r="D440" i="69"/>
  <c r="D448" i="70"/>
  <c r="D442" i="70"/>
  <c r="D472" i="66"/>
  <c r="D523" i="68"/>
  <c r="D480" i="64"/>
  <c r="D555" i="68"/>
  <c r="D467" i="64"/>
  <c r="D543" i="68"/>
  <c r="D475" i="64"/>
  <c r="D82" i="63"/>
  <c r="D25" i="61"/>
  <c r="D82" i="61"/>
  <c r="D452" i="67"/>
  <c r="D431" i="70"/>
  <c r="D451" i="67"/>
  <c r="D144" i="62"/>
  <c r="D162" i="61"/>
  <c r="D425" i="66"/>
  <c r="D429" i="66"/>
  <c r="D447" i="66"/>
  <c r="D66" i="62"/>
  <c r="D548" i="68"/>
  <c r="D164" i="61"/>
  <c r="D7" i="61"/>
  <c r="D536" i="68"/>
  <c r="D421" i="72"/>
  <c r="D128" i="61"/>
  <c r="D417" i="72"/>
  <c r="D25" i="63"/>
  <c r="D539" i="68"/>
  <c r="D442" i="66"/>
  <c r="D106" i="62"/>
  <c r="D403" i="71"/>
  <c r="D503" i="64"/>
  <c r="D420" i="67"/>
  <c r="D443" i="66"/>
  <c r="D492" i="64"/>
  <c r="D432" i="72"/>
  <c r="D440" i="70"/>
  <c r="D109" i="61"/>
  <c r="D453" i="67"/>
  <c r="D433" i="65"/>
  <c r="D462" i="67"/>
  <c r="D465" i="67"/>
  <c r="D425" i="70"/>
  <c r="D448" i="69"/>
  <c r="D513" i="64"/>
  <c r="D431" i="69"/>
  <c r="D578" i="68"/>
  <c r="D463" i="65"/>
  <c r="D449" i="70"/>
  <c r="D524" i="64"/>
  <c r="D420" i="65"/>
  <c r="D575" i="68"/>
  <c r="D450" i="66"/>
  <c r="D515" i="64"/>
  <c r="D431" i="65"/>
  <c r="D541" i="68"/>
  <c r="D421" i="67"/>
  <c r="D497" i="64"/>
  <c r="D429" i="69"/>
  <c r="D463" i="66"/>
  <c r="D428" i="66"/>
  <c r="D413" i="72"/>
  <c r="D432" i="70"/>
  <c r="D451" i="66"/>
  <c r="D478" i="64"/>
  <c r="D440" i="67"/>
  <c r="D552" i="68"/>
  <c r="D444" i="67"/>
  <c r="D429" i="70"/>
  <c r="D406" i="71"/>
  <c r="D426" i="70"/>
  <c r="D531" i="68"/>
  <c r="D466" i="64"/>
  <c r="D571" i="68"/>
  <c r="D435" i="66"/>
  <c r="D85" i="61"/>
  <c r="D434" i="65"/>
  <c r="D433" i="67"/>
  <c r="D446" i="65"/>
  <c r="D128" i="62"/>
  <c r="D449" i="65"/>
  <c r="D463" i="67"/>
  <c r="D420" i="69"/>
  <c r="D423" i="66"/>
  <c r="D481" i="64"/>
  <c r="D421" i="71"/>
  <c r="D435" i="67"/>
  <c r="D538" i="68"/>
  <c r="D471" i="64"/>
  <c r="D554" i="68"/>
  <c r="D454" i="70"/>
  <c r="D423" i="65"/>
  <c r="D440" i="65"/>
  <c r="D565" i="68"/>
  <c r="D411" i="72"/>
  <c r="D433" i="70"/>
  <c r="D442" i="69"/>
  <c r="D432" i="71"/>
  <c r="D495" i="64"/>
  <c r="D420" i="70"/>
  <c r="D44" i="62"/>
  <c r="D432" i="69"/>
  <c r="D428" i="70"/>
  <c r="D483" i="64"/>
  <c r="D414" i="72"/>
  <c r="D454" i="67"/>
  <c r="D431" i="72"/>
  <c r="D447" i="70"/>
  <c r="D482" i="64"/>
  <c r="D63" i="62"/>
  <c r="D435" i="65"/>
  <c r="D414" i="71"/>
  <c r="D423" i="72"/>
  <c r="D469" i="64"/>
  <c r="D451" i="70"/>
  <c r="D63" i="61"/>
  <c r="D435" i="69"/>
  <c r="D162" i="62"/>
  <c r="D576" i="68"/>
  <c r="D451" i="65"/>
  <c r="D44" i="61"/>
  <c r="D427" i="70"/>
  <c r="D161" i="62"/>
  <c r="D62" i="61"/>
  <c r="D419" i="66"/>
  <c r="D3" i="63"/>
  <c r="D24" i="63"/>
  <c r="D465" i="64"/>
  <c r="D546" i="68"/>
  <c r="D457" i="65"/>
  <c r="D422" i="66"/>
  <c r="D419" i="69"/>
  <c r="D124" i="61"/>
  <c r="D43" i="62"/>
  <c r="D438" i="67"/>
  <c r="D143" i="62"/>
  <c r="D438" i="65"/>
  <c r="D81" i="63"/>
  <c r="D441" i="66"/>
  <c r="D81" i="61"/>
  <c r="D441" i="67"/>
  <c r="D24" i="62"/>
  <c r="D570" i="68"/>
  <c r="D438" i="66"/>
  <c r="D507" i="64"/>
  <c r="D438" i="69"/>
  <c r="D404" i="71"/>
  <c r="D62" i="63"/>
  <c r="D402" i="71"/>
  <c r="D549" i="68"/>
  <c r="D419" i="70"/>
  <c r="D43" i="61"/>
  <c r="D3" i="62"/>
  <c r="D457" i="67"/>
  <c r="D143" i="61"/>
  <c r="D420" i="71"/>
  <c r="D81" i="62"/>
  <c r="D105" i="61"/>
  <c r="D422" i="69"/>
  <c r="D441" i="69"/>
  <c r="D422" i="65"/>
  <c r="D161" i="61"/>
  <c r="D420" i="72"/>
  <c r="D522" i="68"/>
  <c r="D441" i="70"/>
  <c r="D105" i="62"/>
  <c r="D422" i="70"/>
  <c r="D457" i="66"/>
  <c r="D486" i="64"/>
  <c r="D43" i="63"/>
  <c r="D62" i="62"/>
  <c r="D404" i="72"/>
  <c r="D438" i="70"/>
  <c r="D489" i="64"/>
  <c r="D419" i="65"/>
  <c r="D422" i="71"/>
  <c r="D402" i="72"/>
  <c r="D24" i="61"/>
  <c r="D468" i="64"/>
  <c r="D422" i="72"/>
  <c r="D419" i="67"/>
  <c r="D124" i="62"/>
  <c r="D3" i="61"/>
  <c r="D525" i="68"/>
  <c r="D441" i="65"/>
  <c r="D422" i="67"/>
  <c r="D419" i="72"/>
  <c r="D456" i="65"/>
  <c r="D464" i="64"/>
  <c r="D419" i="71"/>
  <c r="D437" i="70"/>
  <c r="D437" i="67"/>
  <c r="D418" i="69"/>
  <c r="D418" i="66"/>
  <c r="D418" i="65"/>
  <c r="D437" i="69"/>
  <c r="D456" i="66"/>
  <c r="D569" i="68"/>
  <c r="D437" i="65"/>
  <c r="D506" i="64"/>
  <c r="D521" i="68"/>
  <c r="D418" i="70"/>
  <c r="D418" i="67"/>
  <c r="D437" i="66"/>
  <c r="D401" i="72"/>
  <c r="D456" i="67"/>
  <c r="D485" i="64"/>
  <c r="D545" i="68"/>
  <c r="D401" i="71"/>
  <c r="L149" i="61"/>
  <c r="L11" i="61"/>
  <c r="L168" i="61"/>
  <c r="L532" i="68"/>
  <c r="L535" i="68"/>
  <c r="L466" i="65"/>
  <c r="L459" i="65"/>
  <c r="L14" i="63"/>
  <c r="L113" i="61"/>
  <c r="L170" i="61"/>
  <c r="L149" i="62"/>
  <c r="L16" i="63"/>
  <c r="L150" i="63"/>
  <c r="L121" i="61"/>
  <c r="L95" i="61"/>
  <c r="L112" i="61"/>
  <c r="L151" i="61"/>
  <c r="L425" i="69"/>
  <c r="L410" i="71"/>
  <c r="L410" i="72"/>
  <c r="L470" i="65"/>
  <c r="L472" i="64"/>
  <c r="L114" i="61"/>
  <c r="L27" i="63"/>
  <c r="L117" i="63"/>
  <c r="L525" i="64"/>
  <c r="L428" i="69"/>
  <c r="L521" i="64"/>
  <c r="L93" i="61"/>
  <c r="L509" i="64"/>
  <c r="L542" i="68"/>
  <c r="L572" i="68"/>
  <c r="L176" i="61"/>
  <c r="L112" i="62"/>
  <c r="L467" i="66"/>
  <c r="L102" i="61"/>
  <c r="L170" i="63"/>
  <c r="L450" i="71"/>
  <c r="L147" i="63"/>
  <c r="L145" i="63"/>
  <c r="L579" i="68"/>
  <c r="L65" i="63"/>
  <c r="L558" i="68"/>
  <c r="L17" i="63"/>
  <c r="L120" i="63"/>
  <c r="L459" i="69"/>
  <c r="L100" i="63"/>
  <c r="L511" i="64"/>
  <c r="L580" i="68"/>
  <c r="L103" i="63"/>
  <c r="L101" i="63"/>
  <c r="L408" i="72"/>
  <c r="L447" i="71"/>
  <c r="L57" i="63"/>
  <c r="L459" i="67"/>
  <c r="L22" i="63"/>
  <c r="L170" i="62"/>
  <c r="L72" i="63"/>
  <c r="L116" i="63"/>
  <c r="L114" i="62"/>
  <c r="L111" i="63"/>
  <c r="L158" i="63"/>
  <c r="L94" i="63"/>
  <c r="L453" i="71"/>
  <c r="L533" i="68"/>
  <c r="L583" i="68"/>
  <c r="L556" i="68"/>
  <c r="L409" i="72"/>
  <c r="L102" i="62"/>
  <c r="L74" i="63"/>
  <c r="L34" i="63"/>
  <c r="L94" i="61"/>
  <c r="L446" i="72"/>
  <c r="L467" i="69"/>
  <c r="L86" i="63"/>
  <c r="L518" i="64"/>
  <c r="L150" i="62"/>
  <c r="L134" i="63"/>
  <c r="L41" i="63"/>
  <c r="L121" i="62"/>
  <c r="L163" i="63"/>
  <c r="L154" i="63"/>
  <c r="L115" i="63"/>
  <c r="L446" i="71"/>
  <c r="L473" i="70"/>
  <c r="L148" i="63"/>
  <c r="L407" i="72"/>
  <c r="L172" i="63"/>
  <c r="L135" i="63"/>
  <c r="L590" i="68"/>
  <c r="L158" i="62"/>
  <c r="L110" i="63"/>
  <c r="L8" i="63"/>
  <c r="L95" i="62"/>
  <c r="L137" i="63"/>
  <c r="L84" i="63"/>
  <c r="L453" i="72"/>
  <c r="L174" i="63"/>
  <c r="L167" i="63"/>
  <c r="L151" i="63"/>
  <c r="L466" i="70"/>
  <c r="L75" i="63"/>
  <c r="L165" i="63"/>
  <c r="L129" i="63"/>
  <c r="L76" i="63"/>
  <c r="L176" i="63"/>
  <c r="L169" i="61"/>
  <c r="L156" i="63"/>
  <c r="L95" i="63"/>
  <c r="L91" i="63"/>
  <c r="L157" i="63"/>
  <c r="L126" i="63"/>
  <c r="L102" i="63"/>
  <c r="L139" i="63"/>
  <c r="L112" i="63"/>
  <c r="L56" i="63"/>
  <c r="L53" i="63"/>
  <c r="L98" i="63"/>
  <c r="L79" i="63"/>
  <c r="L36" i="63"/>
  <c r="L121" i="63"/>
  <c r="L517" i="64"/>
  <c r="L113" i="62"/>
  <c r="L427" i="69"/>
  <c r="L175" i="63"/>
  <c r="L15" i="63"/>
  <c r="L130" i="63"/>
  <c r="L470" i="70"/>
  <c r="L493" i="64"/>
  <c r="L18" i="63"/>
  <c r="L158" i="61"/>
  <c r="L92" i="61"/>
  <c r="L177" i="63"/>
  <c r="L46" i="63"/>
  <c r="L60" i="63"/>
  <c r="L176" i="62"/>
  <c r="L93" i="62"/>
  <c r="L67" i="63"/>
  <c r="L11" i="62"/>
  <c r="L466" i="67"/>
  <c r="L473" i="66"/>
  <c r="L469" i="66"/>
  <c r="L173" i="63"/>
  <c r="L459" i="70"/>
  <c r="L55" i="63"/>
  <c r="L466" i="66"/>
  <c r="L150" i="61"/>
  <c r="L6" i="63"/>
  <c r="L167" i="61"/>
  <c r="L141" i="63"/>
  <c r="L149" i="63"/>
  <c r="L118" i="63"/>
  <c r="L473" i="67"/>
  <c r="L514" i="64"/>
  <c r="L152" i="62"/>
  <c r="L140" i="63"/>
  <c r="L131" i="63"/>
  <c r="L92" i="63"/>
  <c r="L534" i="68"/>
  <c r="L114" i="63"/>
  <c r="L11" i="63"/>
  <c r="L152" i="63"/>
  <c r="L470" i="69"/>
  <c r="L140" i="62"/>
  <c r="L122" i="63"/>
  <c r="L446" i="69"/>
  <c r="L447" i="72"/>
  <c r="L153" i="63"/>
  <c r="L467" i="65"/>
  <c r="L467" i="67"/>
  <c r="L467" i="70"/>
  <c r="L151" i="62"/>
  <c r="L169" i="63"/>
  <c r="L136" i="63"/>
  <c r="L133" i="63"/>
  <c r="L416" i="71"/>
  <c r="L152" i="61"/>
  <c r="L169" i="62"/>
  <c r="L107" i="63"/>
  <c r="L473" i="65"/>
  <c r="L171" i="63"/>
  <c r="L99" i="63"/>
  <c r="L93" i="63"/>
  <c r="L466" i="69"/>
  <c r="L127" i="63"/>
  <c r="L119" i="63"/>
  <c r="L591" i="68"/>
  <c r="L29" i="63"/>
  <c r="L48" i="63"/>
  <c r="L108" i="63"/>
  <c r="L470" i="67"/>
  <c r="L35" i="63"/>
  <c r="L115" i="62"/>
  <c r="L94" i="62"/>
  <c r="L38" i="63"/>
  <c r="L54" i="63"/>
  <c r="L155" i="63"/>
  <c r="L587" i="68"/>
  <c r="L459" i="66"/>
  <c r="L584" i="68"/>
  <c r="L473" i="69"/>
  <c r="L37" i="63"/>
  <c r="L140" i="61"/>
  <c r="L96" i="63"/>
  <c r="L159" i="63"/>
  <c r="L92" i="62"/>
  <c r="L115" i="61"/>
  <c r="L73" i="63"/>
  <c r="L450" i="72"/>
  <c r="L167" i="62"/>
  <c r="L138" i="63"/>
  <c r="L132" i="61"/>
  <c r="L586" i="68"/>
  <c r="L28" i="63"/>
  <c r="L468" i="67"/>
  <c r="L443" i="72"/>
  <c r="L557" i="68"/>
  <c r="L427" i="72"/>
  <c r="L464" i="70"/>
  <c r="L574" i="68"/>
  <c r="L463" i="69"/>
  <c r="L582" i="68"/>
  <c r="L449" i="71"/>
  <c r="L510" i="64"/>
  <c r="L47" i="63"/>
  <c r="L471" i="69"/>
  <c r="L461" i="66"/>
  <c r="L458" i="69"/>
  <c r="L464" i="69"/>
  <c r="L439" i="72"/>
  <c r="L407" i="71"/>
  <c r="L66" i="63"/>
  <c r="L85" i="63"/>
  <c r="L113" i="63"/>
  <c r="L144" i="63"/>
  <c r="L434" i="69"/>
  <c r="L425" i="72"/>
  <c r="L448" i="71"/>
  <c r="L16" i="61"/>
  <c r="L470" i="66"/>
  <c r="L469" i="70"/>
  <c r="L461" i="65"/>
  <c r="L128" i="63"/>
  <c r="L425" i="71"/>
  <c r="L434" i="70"/>
  <c r="L434" i="71"/>
  <c r="L439" i="71"/>
  <c r="L30" i="62"/>
  <c r="L559" i="68"/>
  <c r="L51" i="62"/>
  <c r="L445" i="71"/>
  <c r="L444" i="71"/>
  <c r="L465" i="70"/>
  <c r="L461" i="69"/>
  <c r="L409" i="71"/>
  <c r="L447" i="69"/>
  <c r="L468" i="69"/>
  <c r="L448" i="72"/>
  <c r="L51" i="61"/>
  <c r="L428" i="72"/>
  <c r="L408" i="71"/>
  <c r="L519" i="64"/>
  <c r="L472" i="70"/>
  <c r="L7" i="63"/>
  <c r="L468" i="65"/>
  <c r="L472" i="69"/>
  <c r="L452" i="72"/>
  <c r="L469" i="69"/>
  <c r="L449" i="72"/>
  <c r="L97" i="63"/>
  <c r="L451" i="71"/>
  <c r="L566" i="68"/>
  <c r="L520" i="64"/>
  <c r="L458" i="70"/>
  <c r="L468" i="66"/>
  <c r="L132" i="63"/>
  <c r="L442" i="72"/>
  <c r="L468" i="70"/>
  <c r="L452" i="71"/>
  <c r="L74" i="62"/>
  <c r="L89" i="63"/>
  <c r="L87" i="63"/>
  <c r="L125" i="63"/>
  <c r="L445" i="72"/>
  <c r="L168" i="63"/>
  <c r="L97" i="61"/>
  <c r="L462" i="69"/>
  <c r="L441" i="72"/>
  <c r="L469" i="67"/>
  <c r="L465" i="69"/>
  <c r="L461" i="70"/>
  <c r="L164" i="63"/>
  <c r="L162" i="63"/>
  <c r="L585" i="68"/>
  <c r="L461" i="67"/>
  <c r="L168" i="62"/>
  <c r="L444" i="72"/>
  <c r="L453" i="69"/>
  <c r="L166" i="63"/>
  <c r="L427" i="71"/>
  <c r="L428" i="71"/>
  <c r="L146" i="63"/>
  <c r="L441" i="71"/>
  <c r="L443" i="71"/>
  <c r="L109" i="63"/>
  <c r="L130" i="62"/>
  <c r="L434" i="72"/>
  <c r="L444" i="69"/>
  <c r="L442" i="71"/>
  <c r="L451" i="72"/>
  <c r="L588" i="68"/>
  <c r="L469" i="65"/>
  <c r="L426" i="69"/>
  <c r="L589" i="68"/>
  <c r="L106" i="63"/>
  <c r="L453" i="70"/>
  <c r="L471" i="70"/>
  <c r="L416" i="72"/>
  <c r="L581" i="68"/>
  <c r="L463" i="70"/>
  <c r="L406" i="71"/>
  <c r="L470" i="64"/>
  <c r="L153" i="61"/>
  <c r="L443" i="65"/>
  <c r="L70" i="62"/>
  <c r="L70" i="61"/>
  <c r="L110" i="62"/>
  <c r="L40" i="63"/>
  <c r="L16" i="62"/>
  <c r="L175" i="62"/>
  <c r="L131" i="61"/>
  <c r="L120" i="62"/>
  <c r="L90" i="62"/>
  <c r="L79" i="62"/>
  <c r="L76" i="61"/>
  <c r="L71" i="63"/>
  <c r="L33" i="63"/>
  <c r="L20" i="63"/>
  <c r="L166" i="61"/>
  <c r="L84" i="62"/>
  <c r="L73" i="62"/>
  <c r="L31" i="63"/>
  <c r="L430" i="72"/>
  <c r="L74" i="61"/>
  <c r="L174" i="62"/>
  <c r="L137" i="62"/>
  <c r="L77" i="63"/>
  <c r="L6" i="62"/>
  <c r="L433" i="71"/>
  <c r="L52" i="62"/>
  <c r="L20" i="61"/>
  <c r="L58" i="61"/>
  <c r="L13" i="61"/>
  <c r="L138" i="61"/>
  <c r="L32" i="61"/>
  <c r="L438" i="72"/>
  <c r="L50" i="63"/>
  <c r="L39" i="63"/>
  <c r="L462" i="65"/>
  <c r="L120" i="61"/>
  <c r="L98" i="62"/>
  <c r="L70" i="63"/>
  <c r="L57" i="61"/>
  <c r="L33" i="61"/>
  <c r="L22" i="62"/>
  <c r="L19" i="62"/>
  <c r="L15" i="62"/>
  <c r="L58" i="62"/>
  <c r="L12" i="61"/>
  <c r="L445" i="69"/>
  <c r="L426" i="71"/>
  <c r="L464" i="67"/>
  <c r="L175" i="61"/>
  <c r="L148" i="62"/>
  <c r="L72" i="61"/>
  <c r="L83" i="63"/>
  <c r="L59" i="63"/>
  <c r="L137" i="61"/>
  <c r="L78" i="62"/>
  <c r="L438" i="71"/>
  <c r="L111" i="61"/>
  <c r="L165" i="61"/>
  <c r="L39" i="61"/>
  <c r="L116" i="62"/>
  <c r="L67" i="62"/>
  <c r="L52" i="61"/>
  <c r="L155" i="62"/>
  <c r="L101" i="62"/>
  <c r="L59" i="62"/>
  <c r="L12" i="63"/>
  <c r="L173" i="61"/>
  <c r="L10" i="61"/>
  <c r="L177" i="62"/>
  <c r="L117" i="61"/>
  <c r="L46" i="62"/>
  <c r="L5" i="61"/>
  <c r="L134" i="61"/>
  <c r="L154" i="62"/>
  <c r="L79" i="61"/>
  <c r="L100" i="62"/>
  <c r="L494" i="64"/>
  <c r="L48" i="61"/>
  <c r="L156" i="61"/>
  <c r="L65" i="61"/>
  <c r="L35" i="61"/>
  <c r="L32" i="62"/>
  <c r="L452" i="69"/>
  <c r="L49" i="61"/>
  <c r="L131" i="62"/>
  <c r="L515" i="64"/>
  <c r="L141" i="61"/>
  <c r="L452" i="66"/>
  <c r="L412" i="72"/>
  <c r="L154" i="61"/>
  <c r="L97" i="62"/>
  <c r="L145" i="62"/>
  <c r="L126" i="61"/>
  <c r="L108" i="61"/>
  <c r="L99" i="62"/>
  <c r="L60" i="61"/>
  <c r="L55" i="62"/>
  <c r="L36" i="62"/>
  <c r="L22" i="61"/>
  <c r="L19" i="61"/>
  <c r="L8" i="61"/>
  <c r="L119" i="61"/>
  <c r="L58" i="63"/>
  <c r="L45" i="61"/>
  <c r="L26" i="61"/>
  <c r="L14" i="62"/>
  <c r="L130" i="61"/>
  <c r="L103" i="61"/>
  <c r="L10" i="62"/>
  <c r="L122" i="62"/>
  <c r="L27" i="61"/>
  <c r="L426" i="66"/>
  <c r="L464" i="66"/>
  <c r="L440" i="71"/>
  <c r="L460" i="66"/>
  <c r="L40" i="61"/>
  <c r="L21" i="61"/>
  <c r="L161" i="63"/>
  <c r="L163" i="62"/>
  <c r="L139" i="62"/>
  <c r="L127" i="62"/>
  <c r="L116" i="61"/>
  <c r="L111" i="62"/>
  <c r="L107" i="62"/>
  <c r="L91" i="61"/>
  <c r="L71" i="61"/>
  <c r="L60" i="62"/>
  <c r="L37" i="61"/>
  <c r="L34" i="61"/>
  <c r="L8" i="62"/>
  <c r="L118" i="62"/>
  <c r="L100" i="61"/>
  <c r="L65" i="62"/>
  <c r="L46" i="61"/>
  <c r="L27" i="62"/>
  <c r="L18" i="62"/>
  <c r="L13" i="63"/>
  <c r="L78" i="61"/>
  <c r="L452" i="70"/>
  <c r="L406" i="72"/>
  <c r="L460" i="70"/>
  <c r="L127" i="61"/>
  <c r="L99" i="61"/>
  <c r="L29" i="62"/>
  <c r="L177" i="61"/>
  <c r="L119" i="62"/>
  <c r="L68" i="63"/>
  <c r="L471" i="66"/>
  <c r="L87" i="61"/>
  <c r="L147" i="62"/>
  <c r="L49" i="62"/>
  <c r="L40" i="62"/>
  <c r="L21" i="62"/>
  <c r="L89" i="62"/>
  <c r="L462" i="70"/>
  <c r="L68" i="61"/>
  <c r="L157" i="61"/>
  <c r="L135" i="62"/>
  <c r="L126" i="62"/>
  <c r="L72" i="62"/>
  <c r="L41" i="61"/>
  <c r="L37" i="62"/>
  <c r="L29" i="61"/>
  <c r="L15" i="61"/>
  <c r="L14" i="61"/>
  <c r="L138" i="62"/>
  <c r="L90" i="63"/>
  <c r="L76" i="62"/>
  <c r="L89" i="61"/>
  <c r="L148" i="61"/>
  <c r="L132" i="62"/>
  <c r="L96" i="62"/>
  <c r="L36" i="61"/>
  <c r="L443" i="69"/>
  <c r="L430" i="69"/>
  <c r="L522" i="64"/>
  <c r="L460" i="67"/>
  <c r="L88" i="61"/>
  <c r="L39" i="62"/>
  <c r="L171" i="62"/>
  <c r="L108" i="62"/>
  <c r="L67" i="61"/>
  <c r="L53" i="61"/>
  <c r="L38" i="61"/>
  <c r="L31" i="61"/>
  <c r="L173" i="62"/>
  <c r="L129" i="62"/>
  <c r="L9" i="63"/>
  <c r="L457" i="70"/>
  <c r="L473" i="64"/>
  <c r="L68" i="62"/>
  <c r="L134" i="62"/>
  <c r="L122" i="61"/>
  <c r="L88" i="63"/>
  <c r="L49" i="63"/>
  <c r="L426" i="65"/>
  <c r="L430" i="71"/>
  <c r="L163" i="61"/>
  <c r="L56" i="61"/>
  <c r="L38" i="62"/>
  <c r="L101" i="61"/>
  <c r="L17" i="61"/>
  <c r="L9" i="62"/>
  <c r="L129" i="61"/>
  <c r="L5" i="63"/>
  <c r="L415" i="72"/>
  <c r="L9" i="61"/>
  <c r="L443" i="70"/>
  <c r="L440" i="72"/>
  <c r="L56" i="62"/>
  <c r="L83" i="61"/>
  <c r="L412" i="71"/>
  <c r="L143" i="63"/>
  <c r="L457" i="69"/>
  <c r="L433" i="72"/>
  <c r="L30" i="61"/>
  <c r="L165" i="62"/>
  <c r="L147" i="61"/>
  <c r="L133" i="62"/>
  <c r="L84" i="61"/>
  <c r="L69" i="61"/>
  <c r="L26" i="62"/>
  <c r="L172" i="62"/>
  <c r="L159" i="62"/>
  <c r="L136" i="61"/>
  <c r="L77" i="61"/>
  <c r="L10" i="63"/>
  <c r="L424" i="65"/>
  <c r="L117" i="62"/>
  <c r="L415" i="71"/>
  <c r="L155" i="61"/>
  <c r="L17" i="62"/>
  <c r="L124" i="63"/>
  <c r="L30" i="63"/>
  <c r="L136" i="62"/>
  <c r="L96" i="61"/>
  <c r="L88" i="62"/>
  <c r="L50" i="61"/>
  <c r="L105" i="63"/>
  <c r="L171" i="61"/>
  <c r="L90" i="61"/>
  <c r="L75" i="61"/>
  <c r="L71" i="62"/>
  <c r="L141" i="62"/>
  <c r="L118" i="61"/>
  <c r="L83" i="62"/>
  <c r="L26" i="63"/>
  <c r="L18" i="61"/>
  <c r="L78" i="63"/>
  <c r="L433" i="70"/>
  <c r="L564" i="68"/>
  <c r="L426" i="72"/>
  <c r="L6" i="61"/>
  <c r="L55" i="61"/>
  <c r="L21" i="63"/>
  <c r="L460" i="69"/>
  <c r="L464" i="65"/>
  <c r="L53" i="62"/>
  <c r="L32" i="63"/>
  <c r="L69" i="63"/>
  <c r="L54" i="62"/>
  <c r="L433" i="69"/>
  <c r="L64" i="63"/>
  <c r="L110" i="61"/>
  <c r="L87" i="62"/>
  <c r="L75" i="62"/>
  <c r="L73" i="61"/>
  <c r="L50" i="62"/>
  <c r="L103" i="62"/>
  <c r="L133" i="61"/>
  <c r="L98" i="61"/>
  <c r="L86" i="61"/>
  <c r="L51" i="63"/>
  <c r="L19" i="63"/>
  <c r="L31" i="62"/>
  <c r="L20" i="62"/>
  <c r="L33" i="62"/>
  <c r="L157" i="62"/>
  <c r="L41" i="62"/>
  <c r="L156" i="62"/>
  <c r="L35" i="62"/>
  <c r="L573" i="68"/>
  <c r="L13" i="62"/>
  <c r="L57" i="62"/>
  <c r="L45" i="62"/>
  <c r="L145" i="61"/>
  <c r="L135" i="61"/>
  <c r="L64" i="62"/>
  <c r="L12" i="62"/>
  <c r="L86" i="62"/>
  <c r="L52" i="63"/>
  <c r="L5" i="62"/>
  <c r="L45" i="63"/>
  <c r="L449" i="70"/>
  <c r="L166" i="62"/>
  <c r="L460" i="65"/>
  <c r="L153" i="62"/>
  <c r="L107" i="61"/>
  <c r="L64" i="61"/>
  <c r="L59" i="61"/>
  <c r="L172" i="61"/>
  <c r="L159" i="61"/>
  <c r="L77" i="62"/>
  <c r="L54" i="61"/>
  <c r="L174" i="61"/>
  <c r="L48" i="62"/>
  <c r="L91" i="62"/>
  <c r="L34" i="62"/>
  <c r="L69" i="62"/>
  <c r="L139" i="61"/>
  <c r="L565" i="68"/>
  <c r="L442" i="67"/>
  <c r="L425" i="65"/>
  <c r="L540" i="68"/>
  <c r="L421" i="65"/>
  <c r="L503" i="64"/>
  <c r="L523" i="64"/>
  <c r="L567" i="68"/>
  <c r="L451" i="65"/>
  <c r="L456" i="69"/>
  <c r="L553" i="68"/>
  <c r="L442" i="65"/>
  <c r="L403" i="71"/>
  <c r="L47" i="62"/>
  <c r="L4" i="62"/>
  <c r="L543" i="68"/>
  <c r="L500" i="64"/>
  <c r="L432" i="65"/>
  <c r="L144" i="61"/>
  <c r="L453" i="67"/>
  <c r="L428" i="70"/>
  <c r="L475" i="64"/>
  <c r="L434" i="66"/>
  <c r="L47" i="61"/>
  <c r="L538" i="68"/>
  <c r="L575" i="68"/>
  <c r="L578" i="68"/>
  <c r="L429" i="70"/>
  <c r="L472" i="66"/>
  <c r="L429" i="69"/>
  <c r="L483" i="64"/>
  <c r="L446" i="65"/>
  <c r="L405" i="71"/>
  <c r="L424" i="71"/>
  <c r="L437" i="71"/>
  <c r="L466" i="64"/>
  <c r="L498" i="64"/>
  <c r="L444" i="70"/>
  <c r="L528" i="68"/>
  <c r="L491" i="64"/>
  <c r="L526" i="68"/>
  <c r="L411" i="71"/>
  <c r="L109" i="62"/>
  <c r="L66" i="61"/>
  <c r="L452" i="65"/>
  <c r="L471" i="65"/>
  <c r="L442" i="69"/>
  <c r="L424" i="66"/>
  <c r="L423" i="67"/>
  <c r="L527" i="68"/>
  <c r="L458" i="65"/>
  <c r="L44" i="62"/>
  <c r="L502" i="64"/>
  <c r="L428" i="65"/>
  <c r="L403" i="72"/>
  <c r="L440" i="66"/>
  <c r="L432" i="69"/>
  <c r="L524" i="64"/>
  <c r="L471" i="67"/>
  <c r="L450" i="65"/>
  <c r="L552" i="68"/>
  <c r="L472" i="67"/>
  <c r="L25" i="61"/>
  <c r="L430" i="67"/>
  <c r="L451" i="70"/>
  <c r="L453" i="66"/>
  <c r="L429" i="72"/>
  <c r="L426" i="67"/>
  <c r="L448" i="69"/>
  <c r="L448" i="70"/>
  <c r="L454" i="70"/>
  <c r="L417" i="72"/>
  <c r="L446" i="66"/>
  <c r="L446" i="67"/>
  <c r="L554" i="68"/>
  <c r="L421" i="71"/>
  <c r="L424" i="72"/>
  <c r="L479" i="64"/>
  <c r="L420" i="70"/>
  <c r="L450" i="69"/>
  <c r="L440" i="65"/>
  <c r="L440" i="67"/>
  <c r="L423" i="66"/>
  <c r="L431" i="69"/>
  <c r="L477" i="64"/>
  <c r="L85" i="62"/>
  <c r="L516" i="64"/>
  <c r="L539" i="68"/>
  <c r="L551" i="68"/>
  <c r="L472" i="65"/>
  <c r="L451" i="69"/>
  <c r="L454" i="69"/>
  <c r="L453" i="65"/>
  <c r="L431" i="72"/>
  <c r="L63" i="62"/>
  <c r="L414" i="71"/>
  <c r="L555" i="68"/>
  <c r="L447" i="65"/>
  <c r="L442" i="66"/>
  <c r="L25" i="63"/>
  <c r="L164" i="61"/>
  <c r="L423" i="70"/>
  <c r="L405" i="72"/>
  <c r="L4" i="63"/>
  <c r="L465" i="67"/>
  <c r="L439" i="69"/>
  <c r="L433" i="65"/>
  <c r="L85" i="61"/>
  <c r="L420" i="66"/>
  <c r="L487" i="64"/>
  <c r="L433" i="67"/>
  <c r="L541" i="68"/>
  <c r="L7" i="62"/>
  <c r="L449" i="66"/>
  <c r="L440" i="70"/>
  <c r="L576" i="68"/>
  <c r="L524" i="68"/>
  <c r="L7" i="61"/>
  <c r="L164" i="62"/>
  <c r="L128" i="61"/>
  <c r="L550" i="68"/>
  <c r="L465" i="66"/>
  <c r="L444" i="66"/>
  <c r="L128" i="62"/>
  <c r="L413" i="72"/>
  <c r="L449" i="65"/>
  <c r="L454" i="66"/>
  <c r="L421" i="66"/>
  <c r="L82" i="63"/>
  <c r="L431" i="66"/>
  <c r="L444" i="67"/>
  <c r="L560" i="68"/>
  <c r="L430" i="70"/>
  <c r="L495" i="64"/>
  <c r="L433" i="66"/>
  <c r="L435" i="70"/>
  <c r="L435" i="72"/>
  <c r="L445" i="66"/>
  <c r="L443" i="66"/>
  <c r="L427" i="67"/>
  <c r="L420" i="69"/>
  <c r="L434" i="67"/>
  <c r="L428" i="67"/>
  <c r="L423" i="65"/>
  <c r="L439" i="67"/>
  <c r="L512" i="64"/>
  <c r="L504" i="64"/>
  <c r="L435" i="66"/>
  <c r="L125" i="62"/>
  <c r="L435" i="71"/>
  <c r="L469" i="64"/>
  <c r="L426" i="70"/>
  <c r="L25" i="62"/>
  <c r="L106" i="62"/>
  <c r="L425" i="70"/>
  <c r="L492" i="64"/>
  <c r="L474" i="64"/>
  <c r="L547" i="68"/>
  <c r="L125" i="61"/>
  <c r="L429" i="71"/>
  <c r="L423" i="69"/>
  <c r="L458" i="66"/>
  <c r="L490" i="64"/>
  <c r="L430" i="66"/>
  <c r="L414" i="72"/>
  <c r="L448" i="67"/>
  <c r="L430" i="65"/>
  <c r="L429" i="66"/>
  <c r="L424" i="70"/>
  <c r="L431" i="71"/>
  <c r="L448" i="65"/>
  <c r="L471" i="64"/>
  <c r="L445" i="70"/>
  <c r="L465" i="65"/>
  <c r="L424" i="69"/>
  <c r="L530" i="68"/>
  <c r="L420" i="65"/>
  <c r="L501" i="64"/>
  <c r="L427" i="65"/>
  <c r="L434" i="65"/>
  <c r="L82" i="62"/>
  <c r="L449" i="67"/>
  <c r="L66" i="62"/>
  <c r="L435" i="65"/>
  <c r="L499" i="64"/>
  <c r="L417" i="71"/>
  <c r="L454" i="67"/>
  <c r="L577" i="68"/>
  <c r="L513" i="64"/>
  <c r="L432" i="67"/>
  <c r="L431" i="70"/>
  <c r="L421" i="67"/>
  <c r="L429" i="67"/>
  <c r="L480" i="64"/>
  <c r="L445" i="65"/>
  <c r="L423" i="72"/>
  <c r="L449" i="69"/>
  <c r="L444" i="65"/>
  <c r="L450" i="66"/>
  <c r="L435" i="67"/>
  <c r="L442" i="70"/>
  <c r="L162" i="62"/>
  <c r="L63" i="63"/>
  <c r="L450" i="67"/>
  <c r="L432" i="70"/>
  <c r="L63" i="61"/>
  <c r="L427" i="66"/>
  <c r="L463" i="66"/>
  <c r="L445" i="67"/>
  <c r="L440" i="69"/>
  <c r="L424" i="67"/>
  <c r="L431" i="67"/>
  <c r="L496" i="64"/>
  <c r="L162" i="61"/>
  <c r="L462" i="67"/>
  <c r="L420" i="67"/>
  <c r="L421" i="72"/>
  <c r="L439" i="66"/>
  <c r="L488" i="64"/>
  <c r="L463" i="65"/>
  <c r="L431" i="65"/>
  <c r="L432" i="66"/>
  <c r="L439" i="70"/>
  <c r="L146" i="61"/>
  <c r="L437" i="72"/>
  <c r="L452" i="67"/>
  <c r="L451" i="67"/>
  <c r="L446" i="70"/>
  <c r="L450" i="70"/>
  <c r="L561" i="68"/>
  <c r="L523" i="68"/>
  <c r="L432" i="71"/>
  <c r="L447" i="66"/>
  <c r="L537" i="68"/>
  <c r="L529" i="68"/>
  <c r="L82" i="61"/>
  <c r="L548" i="68"/>
  <c r="L411" i="72"/>
  <c r="L531" i="68"/>
  <c r="L432" i="72"/>
  <c r="L429" i="65"/>
  <c r="L439" i="65"/>
  <c r="L448" i="66"/>
  <c r="L28" i="61"/>
  <c r="L423" i="71"/>
  <c r="L462" i="66"/>
  <c r="L146" i="62"/>
  <c r="L443" i="67"/>
  <c r="L44" i="63"/>
  <c r="L28" i="62"/>
  <c r="L478" i="64"/>
  <c r="L109" i="61"/>
  <c r="L447" i="70"/>
  <c r="L44" i="61"/>
  <c r="L428" i="66"/>
  <c r="L562" i="68"/>
  <c r="L106" i="61"/>
  <c r="L454" i="65"/>
  <c r="L482" i="64"/>
  <c r="L508" i="64"/>
  <c r="L425" i="67"/>
  <c r="L536" i="68"/>
  <c r="L571" i="68"/>
  <c r="L413" i="71"/>
  <c r="L497" i="64"/>
  <c r="L447" i="67"/>
  <c r="L563" i="68"/>
  <c r="L456" i="70"/>
  <c r="L476" i="64"/>
  <c r="L481" i="64"/>
  <c r="L4" i="61"/>
  <c r="L458" i="67"/>
  <c r="L467" i="64"/>
  <c r="L451" i="66"/>
  <c r="L421" i="70"/>
  <c r="L435" i="69"/>
  <c r="L463" i="67"/>
  <c r="L427" i="70"/>
  <c r="L144" i="62"/>
  <c r="L425" i="66"/>
  <c r="L421" i="69"/>
  <c r="L143" i="61"/>
  <c r="L546" i="68"/>
  <c r="L62" i="62"/>
  <c r="L438" i="69"/>
  <c r="L404" i="72"/>
  <c r="L43" i="62"/>
  <c r="L43" i="63"/>
  <c r="L441" i="69"/>
  <c r="L62" i="61"/>
  <c r="L402" i="71"/>
  <c r="L441" i="67"/>
  <c r="L81" i="62"/>
  <c r="L124" i="61"/>
  <c r="L422" i="66"/>
  <c r="L124" i="62"/>
  <c r="L507" i="64"/>
  <c r="L457" i="66"/>
  <c r="L24" i="63"/>
  <c r="L81" i="61"/>
  <c r="L441" i="65"/>
  <c r="L24" i="61"/>
  <c r="L522" i="68"/>
  <c r="L438" i="66"/>
  <c r="L419" i="67"/>
  <c r="L441" i="70"/>
  <c r="L422" i="65"/>
  <c r="L486" i="64"/>
  <c r="L105" i="61"/>
  <c r="L3" i="63"/>
  <c r="L402" i="72"/>
  <c r="L422" i="67"/>
  <c r="L525" i="68"/>
  <c r="L404" i="71"/>
  <c r="L161" i="61"/>
  <c r="L161" i="62"/>
  <c r="L24" i="62"/>
  <c r="L549" i="68"/>
  <c r="L422" i="69"/>
  <c r="L419" i="65"/>
  <c r="L420" i="71"/>
  <c r="L420" i="72"/>
  <c r="L143" i="62"/>
  <c r="L438" i="67"/>
  <c r="L3" i="61"/>
  <c r="L422" i="70"/>
  <c r="L441" i="66"/>
  <c r="L457" i="65"/>
  <c r="L465" i="64"/>
  <c r="L62" i="63"/>
  <c r="L422" i="71"/>
  <c r="L438" i="65"/>
  <c r="L438" i="70"/>
  <c r="L3" i="62"/>
  <c r="L422" i="72"/>
  <c r="L43" i="61"/>
  <c r="L105" i="62"/>
  <c r="L419" i="70"/>
  <c r="L489" i="64"/>
  <c r="L468" i="64"/>
  <c r="L419" i="69"/>
  <c r="L419" i="66"/>
  <c r="L457" i="67"/>
  <c r="L81" i="63"/>
  <c r="L570" i="68"/>
  <c r="L464" i="64"/>
  <c r="L401" i="72"/>
  <c r="L485" i="64"/>
  <c r="L418" i="67"/>
  <c r="L437" i="65"/>
  <c r="L419" i="71"/>
  <c r="L418" i="65"/>
  <c r="L418" i="69"/>
  <c r="L419" i="72"/>
  <c r="L437" i="66"/>
  <c r="L545" i="68"/>
  <c r="L456" i="65"/>
  <c r="L569" i="68"/>
  <c r="L437" i="67"/>
  <c r="L456" i="66"/>
  <c r="L521" i="68"/>
  <c r="L456" i="67"/>
  <c r="L418" i="66"/>
  <c r="L506" i="64"/>
  <c r="L418" i="70"/>
  <c r="L437" i="70"/>
  <c r="L401" i="71"/>
  <c r="L437" i="69"/>
  <c r="E12" i="63"/>
  <c r="E170" i="62"/>
  <c r="E525" i="64"/>
  <c r="E459" i="66"/>
  <c r="E459" i="67"/>
  <c r="E521" i="64"/>
  <c r="E473" i="65"/>
  <c r="E453" i="72"/>
  <c r="E95" i="63"/>
  <c r="E156" i="63"/>
  <c r="E137" i="63"/>
  <c r="E13" i="63"/>
  <c r="E38" i="63"/>
  <c r="E165" i="63"/>
  <c r="E473" i="66"/>
  <c r="E473" i="67"/>
  <c r="E447" i="72"/>
  <c r="E535" i="68"/>
  <c r="E410" i="72"/>
  <c r="E466" i="65"/>
  <c r="E93" i="61"/>
  <c r="E151" i="62"/>
  <c r="E58" i="63"/>
  <c r="E131" i="63"/>
  <c r="E517" i="64"/>
  <c r="E428" i="69"/>
  <c r="E470" i="65"/>
  <c r="E473" i="69"/>
  <c r="E518" i="64"/>
  <c r="E467" i="67"/>
  <c r="E473" i="70"/>
  <c r="E149" i="62"/>
  <c r="E122" i="63"/>
  <c r="E154" i="63"/>
  <c r="E532" i="68"/>
  <c r="E542" i="68"/>
  <c r="E8" i="63"/>
  <c r="E114" i="63"/>
  <c r="E75" i="63"/>
  <c r="E509" i="64"/>
  <c r="E467" i="69"/>
  <c r="E67" i="63"/>
  <c r="E167" i="62"/>
  <c r="E410" i="71"/>
  <c r="E450" i="71"/>
  <c r="E467" i="66"/>
  <c r="E168" i="62"/>
  <c r="E169" i="63"/>
  <c r="E73" i="63"/>
  <c r="E155" i="63"/>
  <c r="E130" i="63"/>
  <c r="E579" i="68"/>
  <c r="E450" i="72"/>
  <c r="E468" i="67"/>
  <c r="E112" i="63"/>
  <c r="E167" i="63"/>
  <c r="E46" i="63"/>
  <c r="E121" i="62"/>
  <c r="E115" i="61"/>
  <c r="E136" i="63"/>
  <c r="E158" i="62"/>
  <c r="E6" i="63"/>
  <c r="E135" i="63"/>
  <c r="E113" i="61"/>
  <c r="E127" i="63"/>
  <c r="E475" i="64"/>
  <c r="E29" i="63"/>
  <c r="E407" i="72"/>
  <c r="E102" i="62"/>
  <c r="E129" i="63"/>
  <c r="E176" i="61"/>
  <c r="E461" i="69"/>
  <c r="E54" i="63"/>
  <c r="E580" i="68"/>
  <c r="E116" i="63"/>
  <c r="E92" i="61"/>
  <c r="E558" i="68"/>
  <c r="E79" i="63"/>
  <c r="E114" i="62"/>
  <c r="E153" i="63"/>
  <c r="E572" i="68"/>
  <c r="E57" i="63"/>
  <c r="E169" i="62"/>
  <c r="E138" i="63"/>
  <c r="E103" i="63"/>
  <c r="E453" i="71"/>
  <c r="E168" i="61"/>
  <c r="E66" i="63"/>
  <c r="E7" i="63"/>
  <c r="E112" i="62"/>
  <c r="E53" i="63"/>
  <c r="E41" i="63"/>
  <c r="E14" i="63"/>
  <c r="E84" i="63"/>
  <c r="E96" i="63"/>
  <c r="E171" i="63"/>
  <c r="E56" i="63"/>
  <c r="E464" i="69"/>
  <c r="E515" i="64"/>
  <c r="E134" i="63"/>
  <c r="E115" i="63"/>
  <c r="E164" i="63"/>
  <c r="E16" i="63"/>
  <c r="E473" i="64"/>
  <c r="E466" i="69"/>
  <c r="E587" i="68"/>
  <c r="E94" i="63"/>
  <c r="E425" i="72"/>
  <c r="E434" i="71"/>
  <c r="E591" i="68"/>
  <c r="E100" i="63"/>
  <c r="E121" i="61"/>
  <c r="E92" i="62"/>
  <c r="E158" i="61"/>
  <c r="E151" i="61"/>
  <c r="E152" i="62"/>
  <c r="E152" i="61"/>
  <c r="E91" i="63"/>
  <c r="E93" i="63"/>
  <c r="E150" i="62"/>
  <c r="E151" i="63"/>
  <c r="E446" i="69"/>
  <c r="E425" i="69"/>
  <c r="E474" i="64"/>
  <c r="E163" i="63"/>
  <c r="E65" i="63"/>
  <c r="E97" i="63"/>
  <c r="E467" i="65"/>
  <c r="E98" i="63"/>
  <c r="E95" i="62"/>
  <c r="E168" i="63"/>
  <c r="E22" i="63"/>
  <c r="E447" i="71"/>
  <c r="E13" i="62"/>
  <c r="E113" i="63"/>
  <c r="E466" i="67"/>
  <c r="E459" i="69"/>
  <c r="E59" i="63"/>
  <c r="E145" i="63"/>
  <c r="E465" i="69"/>
  <c r="E92" i="63"/>
  <c r="E118" i="63"/>
  <c r="E170" i="63"/>
  <c r="E110" i="63"/>
  <c r="E516" i="64"/>
  <c r="E112" i="61"/>
  <c r="E445" i="72"/>
  <c r="E158" i="63"/>
  <c r="E177" i="63"/>
  <c r="E117" i="63"/>
  <c r="E101" i="63"/>
  <c r="E466" i="66"/>
  <c r="E149" i="61"/>
  <c r="E446" i="71"/>
  <c r="E583" i="68"/>
  <c r="E427" i="72"/>
  <c r="E157" i="63"/>
  <c r="E466" i="70"/>
  <c r="E107" i="63"/>
  <c r="E18" i="63"/>
  <c r="E170" i="61"/>
  <c r="E13" i="61"/>
  <c r="E559" i="68"/>
  <c r="E467" i="70"/>
  <c r="E459" i="70"/>
  <c r="E12" i="61"/>
  <c r="E55" i="63"/>
  <c r="E173" i="63"/>
  <c r="E94" i="62"/>
  <c r="E147" i="63"/>
  <c r="E27" i="63"/>
  <c r="E176" i="62"/>
  <c r="E459" i="65"/>
  <c r="E566" i="68"/>
  <c r="E174" i="63"/>
  <c r="E132" i="63"/>
  <c r="E114" i="61"/>
  <c r="E176" i="63"/>
  <c r="E584" i="68"/>
  <c r="E121" i="63"/>
  <c r="E119" i="63"/>
  <c r="E95" i="61"/>
  <c r="E428" i="72"/>
  <c r="E59" i="61"/>
  <c r="E48" i="63"/>
  <c r="E14" i="61"/>
  <c r="E36" i="63"/>
  <c r="E461" i="66"/>
  <c r="E115" i="62"/>
  <c r="E15" i="63"/>
  <c r="E72" i="63"/>
  <c r="E133" i="63"/>
  <c r="E76" i="63"/>
  <c r="E108" i="63"/>
  <c r="E590" i="68"/>
  <c r="E434" i="66"/>
  <c r="E37" i="63"/>
  <c r="E470" i="69"/>
  <c r="E175" i="63"/>
  <c r="E35" i="63"/>
  <c r="E99" i="63"/>
  <c r="E86" i="63"/>
  <c r="E34" i="63"/>
  <c r="E149" i="63"/>
  <c r="E469" i="67"/>
  <c r="E120" i="63"/>
  <c r="E74" i="63"/>
  <c r="E169" i="61"/>
  <c r="E94" i="61"/>
  <c r="E126" i="63"/>
  <c r="E159" i="63"/>
  <c r="E496" i="64"/>
  <c r="E60" i="63"/>
  <c r="E59" i="62"/>
  <c r="E102" i="63"/>
  <c r="E102" i="61"/>
  <c r="E470" i="66"/>
  <c r="E470" i="70"/>
  <c r="E470" i="67"/>
  <c r="E167" i="61"/>
  <c r="E141" i="63"/>
  <c r="E14" i="62"/>
  <c r="E428" i="71"/>
  <c r="E17" i="63"/>
  <c r="E152" i="63"/>
  <c r="E111" i="62"/>
  <c r="E28" i="63"/>
  <c r="E439" i="71"/>
  <c r="E468" i="65"/>
  <c r="E588" i="68"/>
  <c r="E465" i="70"/>
  <c r="E427" i="69"/>
  <c r="E444" i="72"/>
  <c r="E495" i="64"/>
  <c r="E162" i="63"/>
  <c r="E463" i="69"/>
  <c r="E409" i="71"/>
  <c r="E144" i="63"/>
  <c r="E586" i="68"/>
  <c r="E425" i="71"/>
  <c r="E409" i="72"/>
  <c r="E128" i="63"/>
  <c r="E452" i="72"/>
  <c r="E463" i="70"/>
  <c r="E449" i="71"/>
  <c r="E461" i="67"/>
  <c r="E441" i="72"/>
  <c r="E446" i="72"/>
  <c r="E468" i="69"/>
  <c r="E130" i="62"/>
  <c r="E51" i="61"/>
  <c r="E462" i="69"/>
  <c r="E448" i="72"/>
  <c r="E47" i="63"/>
  <c r="E93" i="62"/>
  <c r="E74" i="61"/>
  <c r="E434" i="69"/>
  <c r="E469" i="69"/>
  <c r="E444" i="69"/>
  <c r="E416" i="71"/>
  <c r="E556" i="68"/>
  <c r="E146" i="63"/>
  <c r="E416" i="72"/>
  <c r="E471" i="69"/>
  <c r="E113" i="62"/>
  <c r="E89" i="61"/>
  <c r="E408" i="71"/>
  <c r="E589" i="68"/>
  <c r="E85" i="63"/>
  <c r="E461" i="70"/>
  <c r="E12" i="62"/>
  <c r="E452" i="71"/>
  <c r="E472" i="66"/>
  <c r="E150" i="63"/>
  <c r="E461" i="65"/>
  <c r="E427" i="71"/>
  <c r="E469" i="70"/>
  <c r="E468" i="66"/>
  <c r="E111" i="63"/>
  <c r="E150" i="61"/>
  <c r="E434" i="72"/>
  <c r="E70" i="63"/>
  <c r="E32" i="61"/>
  <c r="E154" i="61"/>
  <c r="E449" i="72"/>
  <c r="E458" i="69"/>
  <c r="E451" i="71"/>
  <c r="E469" i="65"/>
  <c r="E443" i="72"/>
  <c r="E471" i="66"/>
  <c r="E166" i="63"/>
  <c r="E460" i="69"/>
  <c r="E125" i="63"/>
  <c r="E109" i="63"/>
  <c r="E451" i="72"/>
  <c r="E32" i="62"/>
  <c r="E70" i="61"/>
  <c r="E87" i="62"/>
  <c r="E511" i="64"/>
  <c r="E148" i="63"/>
  <c r="E469" i="66"/>
  <c r="E445" i="69"/>
  <c r="E443" i="71"/>
  <c r="E441" i="71"/>
  <c r="E453" i="66"/>
  <c r="E581" i="68"/>
  <c r="E447" i="69"/>
  <c r="E472" i="69"/>
  <c r="E453" i="69"/>
  <c r="E585" i="68"/>
  <c r="E407" i="71"/>
  <c r="E582" i="68"/>
  <c r="E557" i="68"/>
  <c r="E458" i="70"/>
  <c r="E533" i="68"/>
  <c r="E172" i="63"/>
  <c r="E460" i="66"/>
  <c r="E439" i="72"/>
  <c r="E519" i="64"/>
  <c r="E468" i="70"/>
  <c r="E574" i="68"/>
  <c r="E106" i="63"/>
  <c r="E464" i="70"/>
  <c r="E520" i="64"/>
  <c r="E448" i="71"/>
  <c r="E534" i="68"/>
  <c r="E445" i="71"/>
  <c r="E426" i="72"/>
  <c r="E480" i="64"/>
  <c r="E426" i="69"/>
  <c r="E15" i="61"/>
  <c r="E510" i="64"/>
  <c r="E156" i="61"/>
  <c r="E134" i="61"/>
  <c r="E87" i="63"/>
  <c r="E17" i="61"/>
  <c r="E5" i="62"/>
  <c r="E433" i="69"/>
  <c r="E166" i="61"/>
  <c r="E140" i="62"/>
  <c r="E126" i="62"/>
  <c r="E71" i="63"/>
  <c r="E60" i="61"/>
  <c r="E48" i="62"/>
  <c r="E38" i="61"/>
  <c r="E22" i="62"/>
  <c r="E141" i="62"/>
  <c r="E136" i="61"/>
  <c r="E110" i="61"/>
  <c r="E88" i="63"/>
  <c r="E77" i="61"/>
  <c r="E68" i="62"/>
  <c r="E33" i="61"/>
  <c r="E103" i="62"/>
  <c r="E77" i="62"/>
  <c r="E54" i="61"/>
  <c r="E39" i="63"/>
  <c r="E31" i="63"/>
  <c r="E430" i="69"/>
  <c r="E148" i="62"/>
  <c r="E175" i="61"/>
  <c r="E131" i="62"/>
  <c r="E99" i="62"/>
  <c r="E90" i="61"/>
  <c r="E76" i="61"/>
  <c r="E52" i="63"/>
  <c r="E36" i="62"/>
  <c r="E34" i="62"/>
  <c r="E22" i="61"/>
  <c r="E8" i="61"/>
  <c r="E155" i="61"/>
  <c r="E138" i="61"/>
  <c r="E83" i="62"/>
  <c r="E49" i="62"/>
  <c r="E40" i="63"/>
  <c r="E31" i="61"/>
  <c r="E21" i="62"/>
  <c r="E51" i="63"/>
  <c r="E130" i="61"/>
  <c r="E91" i="61"/>
  <c r="E68" i="61"/>
  <c r="E426" i="65"/>
  <c r="E141" i="61"/>
  <c r="E122" i="61"/>
  <c r="E30" i="63"/>
  <c r="E498" i="64"/>
  <c r="E462" i="66"/>
  <c r="E154" i="62"/>
  <c r="E172" i="62"/>
  <c r="E175" i="62"/>
  <c r="E171" i="61"/>
  <c r="E163" i="61"/>
  <c r="E140" i="61"/>
  <c r="E126" i="61"/>
  <c r="E99" i="61"/>
  <c r="E71" i="62"/>
  <c r="E37" i="62"/>
  <c r="E34" i="61"/>
  <c r="E29" i="61"/>
  <c r="E49" i="63"/>
  <c r="E426" i="71"/>
  <c r="E430" i="70"/>
  <c r="E84" i="61"/>
  <c r="E78" i="61"/>
  <c r="E65" i="62"/>
  <c r="E50" i="62"/>
  <c r="E40" i="61"/>
  <c r="E26" i="62"/>
  <c r="E21" i="63"/>
  <c r="E18" i="61"/>
  <c r="E10" i="63"/>
  <c r="E105" i="63"/>
  <c r="E9" i="61"/>
  <c r="E101" i="62"/>
  <c r="E553" i="68"/>
  <c r="E438" i="72"/>
  <c r="E157" i="62"/>
  <c r="E135" i="62"/>
  <c r="E116" i="61"/>
  <c r="E48" i="61"/>
  <c r="E117" i="61"/>
  <c r="E460" i="65"/>
  <c r="E111" i="61"/>
  <c r="E98" i="62"/>
  <c r="E19" i="61"/>
  <c r="E460" i="70"/>
  <c r="E103" i="61"/>
  <c r="E46" i="61"/>
  <c r="E35" i="62"/>
  <c r="E426" i="66"/>
  <c r="E460" i="67"/>
  <c r="E87" i="61"/>
  <c r="E97" i="61"/>
  <c r="E71" i="61"/>
  <c r="E41" i="62"/>
  <c r="E38" i="62"/>
  <c r="E33" i="62"/>
  <c r="E443" i="69"/>
  <c r="E153" i="62"/>
  <c r="E76" i="62"/>
  <c r="E57" i="61"/>
  <c r="E77" i="63"/>
  <c r="E433" i="71"/>
  <c r="E145" i="62"/>
  <c r="E75" i="61"/>
  <c r="E56" i="61"/>
  <c r="E8" i="62"/>
  <c r="E564" i="68"/>
  <c r="E173" i="61"/>
  <c r="E133" i="62"/>
  <c r="E100" i="61"/>
  <c r="E96" i="61"/>
  <c r="E83" i="61"/>
  <c r="E69" i="62"/>
  <c r="E45" i="63"/>
  <c r="E21" i="61"/>
  <c r="E18" i="62"/>
  <c r="E10" i="62"/>
  <c r="E107" i="62"/>
  <c r="E79" i="62"/>
  <c r="E37" i="61"/>
  <c r="E477" i="64"/>
  <c r="E129" i="61"/>
  <c r="E45" i="61"/>
  <c r="E440" i="72"/>
  <c r="E452" i="67"/>
  <c r="E143" i="63"/>
  <c r="E424" i="66"/>
  <c r="E140" i="63"/>
  <c r="E107" i="61"/>
  <c r="E90" i="62"/>
  <c r="E86" i="61"/>
  <c r="E67" i="61"/>
  <c r="E57" i="62"/>
  <c r="E19" i="62"/>
  <c r="E70" i="62"/>
  <c r="E137" i="62"/>
  <c r="E132" i="62"/>
  <c r="E118" i="61"/>
  <c r="E78" i="63"/>
  <c r="E68" i="63"/>
  <c r="E65" i="61"/>
  <c r="E39" i="61"/>
  <c r="E35" i="61"/>
  <c r="E26" i="61"/>
  <c r="E16" i="62"/>
  <c r="E5" i="63"/>
  <c r="E444" i="71"/>
  <c r="E438" i="71"/>
  <c r="E452" i="69"/>
  <c r="E139" i="62"/>
  <c r="E97" i="62"/>
  <c r="E53" i="62"/>
  <c r="E11" i="61"/>
  <c r="E174" i="62"/>
  <c r="E83" i="63"/>
  <c r="E139" i="63"/>
  <c r="E135" i="61"/>
  <c r="E116" i="62"/>
  <c r="E108" i="61"/>
  <c r="E98" i="61"/>
  <c r="E74" i="62"/>
  <c r="E67" i="62"/>
  <c r="E56" i="62"/>
  <c r="E20" i="62"/>
  <c r="E11" i="62"/>
  <c r="E573" i="68"/>
  <c r="E457" i="69"/>
  <c r="E159" i="62"/>
  <c r="E147" i="62"/>
  <c r="E30" i="62"/>
  <c r="E6" i="62"/>
  <c r="E55" i="61"/>
  <c r="E131" i="61"/>
  <c r="E108" i="62"/>
  <c r="E51" i="62"/>
  <c r="E462" i="70"/>
  <c r="E156" i="62"/>
  <c r="E136" i="62"/>
  <c r="E40" i="62"/>
  <c r="E406" i="72"/>
  <c r="E27" i="62"/>
  <c r="E163" i="62"/>
  <c r="E145" i="61"/>
  <c r="E127" i="61"/>
  <c r="E53" i="61"/>
  <c r="E32" i="63"/>
  <c r="E445" i="67"/>
  <c r="E424" i="70"/>
  <c r="E433" i="67"/>
  <c r="E60" i="62"/>
  <c r="E159" i="61"/>
  <c r="E101" i="61"/>
  <c r="E9" i="63"/>
  <c r="E408" i="72"/>
  <c r="E153" i="61"/>
  <c r="E89" i="63"/>
  <c r="E79" i="61"/>
  <c r="E52" i="61"/>
  <c r="E19" i="63"/>
  <c r="E445" i="66"/>
  <c r="E445" i="70"/>
  <c r="E119" i="61"/>
  <c r="E64" i="63"/>
  <c r="E39" i="62"/>
  <c r="E31" i="62"/>
  <c r="E27" i="61"/>
  <c r="E6" i="61"/>
  <c r="E442" i="71"/>
  <c r="E30" i="61"/>
  <c r="E73" i="62"/>
  <c r="E464" i="65"/>
  <c r="E166" i="62"/>
  <c r="E139" i="61"/>
  <c r="E72" i="61"/>
  <c r="E55" i="62"/>
  <c r="E20" i="61"/>
  <c r="E11" i="63"/>
  <c r="E161" i="63"/>
  <c r="E412" i="71"/>
  <c r="E134" i="62"/>
  <c r="E100" i="62"/>
  <c r="E88" i="62"/>
  <c r="E58" i="62"/>
  <c r="E45" i="62"/>
  <c r="E17" i="62"/>
  <c r="E457" i="70"/>
  <c r="E36" i="61"/>
  <c r="E120" i="62"/>
  <c r="E72" i="62"/>
  <c r="E29" i="62"/>
  <c r="E494" i="64"/>
  <c r="E64" i="62"/>
  <c r="E50" i="63"/>
  <c r="E5" i="61"/>
  <c r="E120" i="61"/>
  <c r="E89" i="62"/>
  <c r="E86" i="62"/>
  <c r="E75" i="62"/>
  <c r="E15" i="62"/>
  <c r="E148" i="61"/>
  <c r="E442" i="72"/>
  <c r="E172" i="61"/>
  <c r="E165" i="61"/>
  <c r="E155" i="62"/>
  <c r="E88" i="61"/>
  <c r="E69" i="63"/>
  <c r="E58" i="61"/>
  <c r="E54" i="62"/>
  <c r="E46" i="62"/>
  <c r="E433" i="72"/>
  <c r="E90" i="63"/>
  <c r="E33" i="63"/>
  <c r="E129" i="62"/>
  <c r="E50" i="61"/>
  <c r="E26" i="63"/>
  <c r="E127" i="62"/>
  <c r="E20" i="63"/>
  <c r="E177" i="62"/>
  <c r="E452" i="66"/>
  <c r="E49" i="61"/>
  <c r="E171" i="62"/>
  <c r="E64" i="61"/>
  <c r="E118" i="62"/>
  <c r="E117" i="62"/>
  <c r="E132" i="61"/>
  <c r="E122" i="62"/>
  <c r="E10" i="61"/>
  <c r="E174" i="61"/>
  <c r="E96" i="62"/>
  <c r="E433" i="66"/>
  <c r="E440" i="71"/>
  <c r="E430" i="72"/>
  <c r="E147" i="61"/>
  <c r="E91" i="62"/>
  <c r="E133" i="61"/>
  <c r="E78" i="62"/>
  <c r="E73" i="61"/>
  <c r="E9" i="62"/>
  <c r="E16" i="61"/>
  <c r="E165" i="62"/>
  <c r="E110" i="62"/>
  <c r="E464" i="66"/>
  <c r="E138" i="62"/>
  <c r="E69" i="61"/>
  <c r="E430" i="65"/>
  <c r="E41" i="61"/>
  <c r="E137" i="61"/>
  <c r="E119" i="62"/>
  <c r="E84" i="62"/>
  <c r="E124" i="63"/>
  <c r="E177" i="61"/>
  <c r="E52" i="62"/>
  <c r="E157" i="61"/>
  <c r="E173" i="62"/>
  <c r="E528" i="68"/>
  <c r="E431" i="70"/>
  <c r="E28" i="61"/>
  <c r="E125" i="61"/>
  <c r="E562" i="68"/>
  <c r="E439" i="66"/>
  <c r="E451" i="66"/>
  <c r="E499" i="64"/>
  <c r="E450" i="65"/>
  <c r="E421" i="65"/>
  <c r="E425" i="67"/>
  <c r="E471" i="67"/>
  <c r="E452" i="65"/>
  <c r="E523" i="64"/>
  <c r="E465" i="65"/>
  <c r="E447" i="66"/>
  <c r="E450" i="66"/>
  <c r="E442" i="69"/>
  <c r="E555" i="68"/>
  <c r="E411" i="72"/>
  <c r="E4" i="63"/>
  <c r="E421" i="66"/>
  <c r="E144" i="61"/>
  <c r="E128" i="61"/>
  <c r="E425" i="66"/>
  <c r="E82" i="61"/>
  <c r="E435" i="69"/>
  <c r="E571" i="68"/>
  <c r="E63" i="63"/>
  <c r="E454" i="69"/>
  <c r="E125" i="62"/>
  <c r="E450" i="67"/>
  <c r="E420" i="67"/>
  <c r="E462" i="67"/>
  <c r="E432" i="65"/>
  <c r="E447" i="67"/>
  <c r="E85" i="62"/>
  <c r="E405" i="71"/>
  <c r="E482" i="64"/>
  <c r="E440" i="70"/>
  <c r="E440" i="65"/>
  <c r="E442" i="66"/>
  <c r="E567" i="68"/>
  <c r="E7" i="61"/>
  <c r="E421" i="72"/>
  <c r="E490" i="64"/>
  <c r="E472" i="67"/>
  <c r="E435" i="71"/>
  <c r="E443" i="65"/>
  <c r="E434" i="70"/>
  <c r="E471" i="64"/>
  <c r="E444" i="65"/>
  <c r="E458" i="67"/>
  <c r="E560" i="68"/>
  <c r="E451" i="70"/>
  <c r="E146" i="62"/>
  <c r="E449" i="65"/>
  <c r="E483" i="64"/>
  <c r="E446" i="66"/>
  <c r="E425" i="70"/>
  <c r="E537" i="68"/>
  <c r="E471" i="70"/>
  <c r="E415" i="72"/>
  <c r="E539" i="68"/>
  <c r="E423" i="70"/>
  <c r="E458" i="65"/>
  <c r="E109" i="62"/>
  <c r="E106" i="61"/>
  <c r="E162" i="62"/>
  <c r="E425" i="65"/>
  <c r="E444" i="66"/>
  <c r="E417" i="71"/>
  <c r="E514" i="64"/>
  <c r="E550" i="68"/>
  <c r="E565" i="68"/>
  <c r="E66" i="61"/>
  <c r="E128" i="62"/>
  <c r="E448" i="69"/>
  <c r="E451" i="67"/>
  <c r="E472" i="70"/>
  <c r="E420" i="69"/>
  <c r="E442" i="67"/>
  <c r="E502" i="64"/>
  <c r="E442" i="70"/>
  <c r="E541" i="68"/>
  <c r="E164" i="61"/>
  <c r="E454" i="66"/>
  <c r="E406" i="71"/>
  <c r="E432" i="66"/>
  <c r="E465" i="67"/>
  <c r="E423" i="71"/>
  <c r="E503" i="64"/>
  <c r="E424" i="67"/>
  <c r="E429" i="71"/>
  <c r="E472" i="64"/>
  <c r="E411" i="71"/>
  <c r="E453" i="67"/>
  <c r="E435" i="72"/>
  <c r="E548" i="68"/>
  <c r="E432" i="70"/>
  <c r="E465" i="66"/>
  <c r="E551" i="68"/>
  <c r="E561" i="68"/>
  <c r="E415" i="71"/>
  <c r="E488" i="64"/>
  <c r="E431" i="71"/>
  <c r="E481" i="64"/>
  <c r="E427" i="66"/>
  <c r="E403" i="71"/>
  <c r="E423" i="66"/>
  <c r="E164" i="62"/>
  <c r="E492" i="64"/>
  <c r="E423" i="69"/>
  <c r="E434" i="65"/>
  <c r="E428" i="66"/>
  <c r="E432" i="71"/>
  <c r="E439" i="70"/>
  <c r="E471" i="65"/>
  <c r="E429" i="65"/>
  <c r="E442" i="65"/>
  <c r="E423" i="72"/>
  <c r="E432" i="67"/>
  <c r="E472" i="65"/>
  <c r="E421" i="67"/>
  <c r="E413" i="71"/>
  <c r="E433" i="65"/>
  <c r="E577" i="68"/>
  <c r="E443" i="66"/>
  <c r="E428" i="65"/>
  <c r="E146" i="61"/>
  <c r="E454" i="65"/>
  <c r="E538" i="68"/>
  <c r="E420" i="65"/>
  <c r="E458" i="66"/>
  <c r="E451" i="69"/>
  <c r="E448" i="66"/>
  <c r="E434" i="67"/>
  <c r="E417" i="72"/>
  <c r="E430" i="67"/>
  <c r="E430" i="66"/>
  <c r="E501" i="64"/>
  <c r="E431" i="66"/>
  <c r="E439" i="69"/>
  <c r="E527" i="68"/>
  <c r="E4" i="61"/>
  <c r="E413" i="72"/>
  <c r="E554" i="68"/>
  <c r="E429" i="72"/>
  <c r="E25" i="61"/>
  <c r="E463" i="66"/>
  <c r="E493" i="64"/>
  <c r="E429" i="69"/>
  <c r="E524" i="68"/>
  <c r="E4" i="62"/>
  <c r="E526" i="68"/>
  <c r="E552" i="68"/>
  <c r="E426" i="70"/>
  <c r="E414" i="71"/>
  <c r="E443" i="70"/>
  <c r="E427" i="65"/>
  <c r="E464" i="67"/>
  <c r="E440" i="66"/>
  <c r="E463" i="67"/>
  <c r="E449" i="69"/>
  <c r="E106" i="62"/>
  <c r="E467" i="64"/>
  <c r="E44" i="62"/>
  <c r="E427" i="67"/>
  <c r="E454" i="67"/>
  <c r="E479" i="64"/>
  <c r="E448" i="65"/>
  <c r="E456" i="69"/>
  <c r="E462" i="65"/>
  <c r="E522" i="64"/>
  <c r="E424" i="69"/>
  <c r="E531" i="68"/>
  <c r="E439" i="65"/>
  <c r="E543" i="68"/>
  <c r="E424" i="71"/>
  <c r="E469" i="64"/>
  <c r="E435" i="65"/>
  <c r="E463" i="65"/>
  <c r="E452" i="70"/>
  <c r="E478" i="64"/>
  <c r="E449" i="70"/>
  <c r="E524" i="64"/>
  <c r="E421" i="70"/>
  <c r="E435" i="70"/>
  <c r="E435" i="67"/>
  <c r="E440" i="67"/>
  <c r="E421" i="71"/>
  <c r="E450" i="69"/>
  <c r="E444" i="70"/>
  <c r="E454" i="70"/>
  <c r="E63" i="62"/>
  <c r="E447" i="70"/>
  <c r="E491" i="64"/>
  <c r="E504" i="64"/>
  <c r="E428" i="67"/>
  <c r="E432" i="72"/>
  <c r="E512" i="64"/>
  <c r="E575" i="68"/>
  <c r="E446" i="70"/>
  <c r="E412" i="72"/>
  <c r="E424" i="65"/>
  <c r="E451" i="65"/>
  <c r="E446" i="67"/>
  <c r="E421" i="69"/>
  <c r="E82" i="63"/>
  <c r="E414" i="72"/>
  <c r="E563" i="68"/>
  <c r="E420" i="70"/>
  <c r="E540" i="68"/>
  <c r="E431" i="69"/>
  <c r="E44" i="61"/>
  <c r="E403" i="72"/>
  <c r="E466" i="64"/>
  <c r="E44" i="63"/>
  <c r="E7" i="62"/>
  <c r="E523" i="68"/>
  <c r="E47" i="61"/>
  <c r="E431" i="67"/>
  <c r="E453" i="70"/>
  <c r="E500" i="64"/>
  <c r="E536" i="68"/>
  <c r="E445" i="65"/>
  <c r="E28" i="62"/>
  <c r="E530" i="68"/>
  <c r="E420" i="66"/>
  <c r="E82" i="62"/>
  <c r="E432" i="69"/>
  <c r="E433" i="70"/>
  <c r="E513" i="64"/>
  <c r="E508" i="64"/>
  <c r="E429" i="67"/>
  <c r="E109" i="61"/>
  <c r="E449" i="67"/>
  <c r="E47" i="62"/>
  <c r="E429" i="70"/>
  <c r="E430" i="71"/>
  <c r="E470" i="64"/>
  <c r="E439" i="67"/>
  <c r="E427" i="70"/>
  <c r="E431" i="65"/>
  <c r="E449" i="66"/>
  <c r="E440" i="69"/>
  <c r="E431" i="72"/>
  <c r="E423" i="65"/>
  <c r="E435" i="66"/>
  <c r="E405" i="72"/>
  <c r="E25" i="63"/>
  <c r="E476" i="64"/>
  <c r="E448" i="70"/>
  <c r="E144" i="62"/>
  <c r="E547" i="68"/>
  <c r="E578" i="68"/>
  <c r="E446" i="65"/>
  <c r="E456" i="70"/>
  <c r="E423" i="67"/>
  <c r="E450" i="70"/>
  <c r="E443" i="67"/>
  <c r="E437" i="71"/>
  <c r="E444" i="67"/>
  <c r="E25" i="62"/>
  <c r="E448" i="67"/>
  <c r="E447" i="65"/>
  <c r="E426" i="67"/>
  <c r="E162" i="61"/>
  <c r="E429" i="66"/>
  <c r="E424" i="72"/>
  <c r="E497" i="64"/>
  <c r="E453" i="65"/>
  <c r="E576" i="68"/>
  <c r="E428" i="70"/>
  <c r="E66" i="62"/>
  <c r="E529" i="68"/>
  <c r="E63" i="61"/>
  <c r="E85" i="61"/>
  <c r="E487" i="64"/>
  <c r="E437" i="72"/>
  <c r="E525" i="68"/>
  <c r="E438" i="69"/>
  <c r="E24" i="62"/>
  <c r="E419" i="65"/>
  <c r="E422" i="69"/>
  <c r="E507" i="64"/>
  <c r="E549" i="68"/>
  <c r="E420" i="72"/>
  <c r="E43" i="61"/>
  <c r="E404" i="72"/>
  <c r="E43" i="63"/>
  <c r="E402" i="72"/>
  <c r="E420" i="71"/>
  <c r="E486" i="64"/>
  <c r="E422" i="66"/>
  <c r="E438" i="65"/>
  <c r="E419" i="69"/>
  <c r="E441" i="65"/>
  <c r="E438" i="66"/>
  <c r="E3" i="62"/>
  <c r="E441" i="67"/>
  <c r="E62" i="63"/>
  <c r="E62" i="61"/>
  <c r="E161" i="61"/>
  <c r="E43" i="62"/>
  <c r="E438" i="70"/>
  <c r="E105" i="61"/>
  <c r="E438" i="67"/>
  <c r="E419" i="66"/>
  <c r="E143" i="61"/>
  <c r="E489" i="64"/>
  <c r="E441" i="66"/>
  <c r="E570" i="68"/>
  <c r="E81" i="63"/>
  <c r="E62" i="62"/>
  <c r="E465" i="64"/>
  <c r="E124" i="61"/>
  <c r="E402" i="71"/>
  <c r="E422" i="71"/>
  <c r="E124" i="62"/>
  <c r="E457" i="67"/>
  <c r="E441" i="69"/>
  <c r="E468" i="64"/>
  <c r="E546" i="68"/>
  <c r="E24" i="63"/>
  <c r="E161" i="62"/>
  <c r="E422" i="65"/>
  <c r="E457" i="66"/>
  <c r="E422" i="72"/>
  <c r="E422" i="70"/>
  <c r="E81" i="62"/>
  <c r="E404" i="71"/>
  <c r="E419" i="67"/>
  <c r="E3" i="63"/>
  <c r="E522" i="68"/>
  <c r="E143" i="62"/>
  <c r="E105" i="62"/>
  <c r="E24" i="61"/>
  <c r="E3" i="61"/>
  <c r="E422" i="67"/>
  <c r="E441" i="70"/>
  <c r="E81" i="61"/>
  <c r="E419" i="70"/>
  <c r="E457" i="65"/>
  <c r="E418" i="66"/>
  <c r="E485" i="64"/>
  <c r="E401" i="72"/>
  <c r="E419" i="72"/>
  <c r="E545" i="68"/>
  <c r="E456" i="66"/>
  <c r="E456" i="67"/>
  <c r="E521" i="68"/>
  <c r="E437" i="65"/>
  <c r="E506" i="64"/>
  <c r="E437" i="69"/>
  <c r="E418" i="69"/>
  <c r="E401" i="71"/>
  <c r="E464" i="64"/>
  <c r="E437" i="67"/>
  <c r="E437" i="70"/>
  <c r="E419" i="71"/>
  <c r="E418" i="65"/>
  <c r="E418" i="70"/>
  <c r="E569" i="68"/>
  <c r="E418" i="67"/>
  <c r="E437" i="66"/>
  <c r="E456" i="65"/>
  <c r="I108" i="63"/>
  <c r="I151" i="62"/>
  <c r="I169" i="62"/>
  <c r="I48" i="63"/>
  <c r="I15" i="63"/>
  <c r="I482" i="64"/>
  <c r="I542" i="68"/>
  <c r="I410" i="71"/>
  <c r="I467" i="66"/>
  <c r="I509" i="64"/>
  <c r="I467" i="69"/>
  <c r="I450" i="71"/>
  <c r="I37" i="63"/>
  <c r="I133" i="63"/>
  <c r="I47" i="63"/>
  <c r="I6" i="63"/>
  <c r="I60" i="63"/>
  <c r="I99" i="63"/>
  <c r="I91" i="63"/>
  <c r="I55" i="63"/>
  <c r="I18" i="63"/>
  <c r="I525" i="64"/>
  <c r="I459" i="67"/>
  <c r="I521" i="64"/>
  <c r="I473" i="65"/>
  <c r="I453" i="72"/>
  <c r="I141" i="63"/>
  <c r="I95" i="63"/>
  <c r="I29" i="63"/>
  <c r="I137" i="63"/>
  <c r="I447" i="72"/>
  <c r="I466" i="65"/>
  <c r="I154" i="63"/>
  <c r="I175" i="63"/>
  <c r="I116" i="63"/>
  <c r="I470" i="65"/>
  <c r="I473" i="69"/>
  <c r="I459" i="69"/>
  <c r="I167" i="63"/>
  <c r="I518" i="64"/>
  <c r="I428" i="69"/>
  <c r="I467" i="67"/>
  <c r="I158" i="63"/>
  <c r="I114" i="63"/>
  <c r="I514" i="64"/>
  <c r="I517" i="64"/>
  <c r="I524" i="64"/>
  <c r="I473" i="70"/>
  <c r="I447" i="71"/>
  <c r="I466" i="70"/>
  <c r="I114" i="62"/>
  <c r="I591" i="68"/>
  <c r="I470" i="69"/>
  <c r="I35" i="63"/>
  <c r="I38" i="63"/>
  <c r="I140" i="61"/>
  <c r="I410" i="72"/>
  <c r="I34" i="63"/>
  <c r="I169" i="63"/>
  <c r="I118" i="63"/>
  <c r="I152" i="62"/>
  <c r="I11" i="61"/>
  <c r="I28" i="63"/>
  <c r="I461" i="69"/>
  <c r="I473" i="64"/>
  <c r="I13" i="62"/>
  <c r="I428" i="71"/>
  <c r="I121" i="63"/>
  <c r="I101" i="63"/>
  <c r="I149" i="61"/>
  <c r="I115" i="61"/>
  <c r="I65" i="63"/>
  <c r="I459" i="70"/>
  <c r="I147" i="63"/>
  <c r="I473" i="66"/>
  <c r="I120" i="63"/>
  <c r="I17" i="63"/>
  <c r="I114" i="61"/>
  <c r="I470" i="66"/>
  <c r="I470" i="70"/>
  <c r="I473" i="67"/>
  <c r="I170" i="62"/>
  <c r="I152" i="61"/>
  <c r="I145" i="63"/>
  <c r="I566" i="68"/>
  <c r="I41" i="63"/>
  <c r="I22" i="63"/>
  <c r="I176" i="62"/>
  <c r="I408" i="72"/>
  <c r="I156" i="63"/>
  <c r="I170" i="61"/>
  <c r="I129" i="63"/>
  <c r="I67" i="63"/>
  <c r="I472" i="64"/>
  <c r="I446" i="69"/>
  <c r="I428" i="72"/>
  <c r="I112" i="63"/>
  <c r="I587" i="68"/>
  <c r="I8" i="63"/>
  <c r="I110" i="63"/>
  <c r="I21" i="62"/>
  <c r="I102" i="61"/>
  <c r="I151" i="63"/>
  <c r="I469" i="67"/>
  <c r="I425" i="69"/>
  <c r="I13" i="61"/>
  <c r="I467" i="65"/>
  <c r="I113" i="62"/>
  <c r="I446" i="71"/>
  <c r="I496" i="64"/>
  <c r="I171" i="63"/>
  <c r="I407" i="72"/>
  <c r="I96" i="63"/>
  <c r="I14" i="61"/>
  <c r="I159" i="63"/>
  <c r="I56" i="63"/>
  <c r="I140" i="62"/>
  <c r="I409" i="72"/>
  <c r="I115" i="62"/>
  <c r="I515" i="64"/>
  <c r="I54" i="63"/>
  <c r="I136" i="63"/>
  <c r="I27" i="63"/>
  <c r="I516" i="64"/>
  <c r="I11" i="63"/>
  <c r="I166" i="63"/>
  <c r="I153" i="63"/>
  <c r="I107" i="63"/>
  <c r="I158" i="61"/>
  <c r="I176" i="63"/>
  <c r="I434" i="71"/>
  <c r="I100" i="63"/>
  <c r="I121" i="62"/>
  <c r="I117" i="63"/>
  <c r="I168" i="63"/>
  <c r="I148" i="63"/>
  <c r="I427" i="72"/>
  <c r="I102" i="62"/>
  <c r="I467" i="70"/>
  <c r="I466" i="69"/>
  <c r="I177" i="63"/>
  <c r="I583" i="68"/>
  <c r="I73" i="63"/>
  <c r="I176" i="61"/>
  <c r="I152" i="63"/>
  <c r="I174" i="63"/>
  <c r="I149" i="63"/>
  <c r="I11" i="62"/>
  <c r="I97" i="63"/>
  <c r="I12" i="61"/>
  <c r="I150" i="61"/>
  <c r="I84" i="63"/>
  <c r="I165" i="63"/>
  <c r="I131" i="63"/>
  <c r="I140" i="63"/>
  <c r="I53" i="63"/>
  <c r="I112" i="62"/>
  <c r="I113" i="63"/>
  <c r="I579" i="68"/>
  <c r="I79" i="63"/>
  <c r="I446" i="72"/>
  <c r="I157" i="63"/>
  <c r="I134" i="63"/>
  <c r="I572" i="68"/>
  <c r="I112" i="61"/>
  <c r="I115" i="63"/>
  <c r="I425" i="72"/>
  <c r="I493" i="64"/>
  <c r="I127" i="63"/>
  <c r="I470" i="67"/>
  <c r="I173" i="63"/>
  <c r="I13" i="63"/>
  <c r="I149" i="62"/>
  <c r="I450" i="72"/>
  <c r="I155" i="63"/>
  <c r="I75" i="63"/>
  <c r="I151" i="61"/>
  <c r="I74" i="63"/>
  <c r="I86" i="63"/>
  <c r="I139" i="63"/>
  <c r="I167" i="61"/>
  <c r="I46" i="63"/>
  <c r="I169" i="61"/>
  <c r="I172" i="63"/>
  <c r="I167" i="62"/>
  <c r="I126" i="63"/>
  <c r="I468" i="67"/>
  <c r="I158" i="62"/>
  <c r="I72" i="63"/>
  <c r="I76" i="63"/>
  <c r="I14" i="62"/>
  <c r="I21" i="63"/>
  <c r="I163" i="63"/>
  <c r="I102" i="63"/>
  <c r="I21" i="61"/>
  <c r="I103" i="63"/>
  <c r="I466" i="66"/>
  <c r="I119" i="63"/>
  <c r="I453" i="71"/>
  <c r="I590" i="68"/>
  <c r="I122" i="63"/>
  <c r="I474" i="64"/>
  <c r="I12" i="63"/>
  <c r="I121" i="61"/>
  <c r="I170" i="63"/>
  <c r="I98" i="63"/>
  <c r="I14" i="63"/>
  <c r="I57" i="63"/>
  <c r="I138" i="63"/>
  <c r="I584" i="68"/>
  <c r="I466" i="67"/>
  <c r="I135" i="63"/>
  <c r="I475" i="64"/>
  <c r="I93" i="62"/>
  <c r="I463" i="70"/>
  <c r="I172" i="62"/>
  <c r="I416" i="72"/>
  <c r="I460" i="69"/>
  <c r="I585" i="68"/>
  <c r="I132" i="63"/>
  <c r="I468" i="66"/>
  <c r="I407" i="71"/>
  <c r="I144" i="63"/>
  <c r="I89" i="63"/>
  <c r="I434" i="69"/>
  <c r="I471" i="70"/>
  <c r="I106" i="63"/>
  <c r="I441" i="72"/>
  <c r="I469" i="69"/>
  <c r="I111" i="63"/>
  <c r="I449" i="71"/>
  <c r="I426" i="72"/>
  <c r="I439" i="71"/>
  <c r="I471" i="69"/>
  <c r="I445" i="71"/>
  <c r="I36" i="63"/>
  <c r="I520" i="64"/>
  <c r="I113" i="61"/>
  <c r="I109" i="63"/>
  <c r="I451" i="72"/>
  <c r="I452" i="71"/>
  <c r="I511" i="64"/>
  <c r="I449" i="72"/>
  <c r="I425" i="71"/>
  <c r="I89" i="62"/>
  <c r="I128" i="63"/>
  <c r="I12" i="62"/>
  <c r="I66" i="63"/>
  <c r="I445" i="72"/>
  <c r="I427" i="69"/>
  <c r="I469" i="65"/>
  <c r="I408" i="71"/>
  <c r="I36" i="62"/>
  <c r="I51" i="62"/>
  <c r="I89" i="61"/>
  <c r="I463" i="69"/>
  <c r="I434" i="72"/>
  <c r="I444" i="71"/>
  <c r="I148" i="62"/>
  <c r="I447" i="69"/>
  <c r="I453" i="70"/>
  <c r="I16" i="63"/>
  <c r="I461" i="66"/>
  <c r="I574" i="68"/>
  <c r="I461" i="65"/>
  <c r="I162" i="63"/>
  <c r="I465" i="70"/>
  <c r="I472" i="70"/>
  <c r="I469" i="70"/>
  <c r="I458" i="69"/>
  <c r="I451" i="71"/>
  <c r="I459" i="65"/>
  <c r="I409" i="71"/>
  <c r="I130" i="63"/>
  <c r="I459" i="66"/>
  <c r="I465" i="69"/>
  <c r="I427" i="71"/>
  <c r="I416" i="71"/>
  <c r="I85" i="63"/>
  <c r="I32" i="61"/>
  <c r="I164" i="63"/>
  <c r="I125" i="63"/>
  <c r="I464" i="69"/>
  <c r="I443" i="71"/>
  <c r="I468" i="65"/>
  <c r="I74" i="61"/>
  <c r="I97" i="61"/>
  <c r="I589" i="68"/>
  <c r="I448" i="71"/>
  <c r="I68" i="63"/>
  <c r="I453" i="69"/>
  <c r="I146" i="63"/>
  <c r="I445" i="69"/>
  <c r="I461" i="70"/>
  <c r="I468" i="69"/>
  <c r="I434" i="70"/>
  <c r="I464" i="70"/>
  <c r="I172" i="61"/>
  <c r="I503" i="64"/>
  <c r="I469" i="66"/>
  <c r="I461" i="67"/>
  <c r="I168" i="62"/>
  <c r="I439" i="72"/>
  <c r="I448" i="72"/>
  <c r="I472" i="69"/>
  <c r="I168" i="61"/>
  <c r="I462" i="69"/>
  <c r="I495" i="64"/>
  <c r="I441" i="71"/>
  <c r="I443" i="72"/>
  <c r="I7" i="63"/>
  <c r="I150" i="62"/>
  <c r="I586" i="68"/>
  <c r="I468" i="70"/>
  <c r="I150" i="63"/>
  <c r="I458" i="70"/>
  <c r="I154" i="61"/>
  <c r="I588" i="68"/>
  <c r="I452" i="72"/>
  <c r="I444" i="69"/>
  <c r="I406" i="72"/>
  <c r="I424" i="66"/>
  <c r="I433" i="69"/>
  <c r="I471" i="65"/>
  <c r="I126" i="61"/>
  <c r="I67" i="62"/>
  <c r="I52" i="63"/>
  <c r="I33" i="62"/>
  <c r="I533" i="68"/>
  <c r="I173" i="61"/>
  <c r="I138" i="61"/>
  <c r="I118" i="61"/>
  <c r="I31" i="63"/>
  <c r="I477" i="64"/>
  <c r="I157" i="62"/>
  <c r="I75" i="61"/>
  <c r="I71" i="61"/>
  <c r="I34" i="62"/>
  <c r="I29" i="61"/>
  <c r="I161" i="63"/>
  <c r="I173" i="62"/>
  <c r="I147" i="61"/>
  <c r="I119" i="61"/>
  <c r="I73" i="61"/>
  <c r="I54" i="61"/>
  <c r="I30" i="61"/>
  <c r="I18" i="62"/>
  <c r="I10" i="63"/>
  <c r="I471" i="67"/>
  <c r="I120" i="62"/>
  <c r="I97" i="62"/>
  <c r="I426" i="65"/>
  <c r="I92" i="63"/>
  <c r="I46" i="62"/>
  <c r="I581" i="68"/>
  <c r="I510" i="64"/>
  <c r="I449" i="69"/>
  <c r="I71" i="63"/>
  <c r="I57" i="62"/>
  <c r="I19" i="62"/>
  <c r="I452" i="67"/>
  <c r="I442" i="72"/>
  <c r="I133" i="62"/>
  <c r="I117" i="62"/>
  <c r="I103" i="62"/>
  <c r="I69" i="61"/>
  <c r="I45" i="62"/>
  <c r="I35" i="62"/>
  <c r="I27" i="61"/>
  <c r="I17" i="62"/>
  <c r="I440" i="71"/>
  <c r="I171" i="61"/>
  <c r="I157" i="61"/>
  <c r="I116" i="62"/>
  <c r="I107" i="62"/>
  <c r="I94" i="62"/>
  <c r="I86" i="61"/>
  <c r="I41" i="61"/>
  <c r="I59" i="62"/>
  <c r="I10" i="61"/>
  <c r="I145" i="61"/>
  <c r="I130" i="62"/>
  <c r="I127" i="61"/>
  <c r="I107" i="61"/>
  <c r="I90" i="62"/>
  <c r="I86" i="62"/>
  <c r="I76" i="61"/>
  <c r="I56" i="62"/>
  <c r="I20" i="61"/>
  <c r="I124" i="63"/>
  <c r="I165" i="62"/>
  <c r="I100" i="61"/>
  <c r="I92" i="62"/>
  <c r="I68" i="61"/>
  <c r="I58" i="62"/>
  <c r="I49" i="62"/>
  <c r="I174" i="62"/>
  <c r="I117" i="61"/>
  <c r="I69" i="63"/>
  <c r="I30" i="62"/>
  <c r="I139" i="61"/>
  <c r="I73" i="62"/>
  <c r="I32" i="63"/>
  <c r="I70" i="63"/>
  <c r="I55" i="62"/>
  <c r="I159" i="62"/>
  <c r="I134" i="61"/>
  <c r="I83" i="63"/>
  <c r="I77" i="63"/>
  <c r="I26" i="62"/>
  <c r="I10" i="62"/>
  <c r="I449" i="65"/>
  <c r="I56" i="61"/>
  <c r="I29" i="62"/>
  <c r="I133" i="61"/>
  <c r="I64" i="63"/>
  <c r="I131" i="62"/>
  <c r="I94" i="61"/>
  <c r="I20" i="62"/>
  <c r="I480" i="64"/>
  <c r="I537" i="68"/>
  <c r="I175" i="61"/>
  <c r="I70" i="61"/>
  <c r="I19" i="63"/>
  <c r="I438" i="72"/>
  <c r="I147" i="62"/>
  <c r="I84" i="62"/>
  <c r="I433" i="67"/>
  <c r="I153" i="61"/>
  <c r="I99" i="62"/>
  <c r="I93" i="63"/>
  <c r="I91" i="62"/>
  <c r="I79" i="62"/>
  <c r="I53" i="62"/>
  <c r="I20" i="63"/>
  <c r="I573" i="68"/>
  <c r="I87" i="61"/>
  <c r="I426" i="69"/>
  <c r="I177" i="62"/>
  <c r="I129" i="62"/>
  <c r="I122" i="62"/>
  <c r="I83" i="61"/>
  <c r="I40" i="63"/>
  <c r="I31" i="61"/>
  <c r="I5" i="62"/>
  <c r="I430" i="72"/>
  <c r="I553" i="68"/>
  <c r="I519" i="64"/>
  <c r="I460" i="70"/>
  <c r="I101" i="62"/>
  <c r="I5" i="61"/>
  <c r="I49" i="63"/>
  <c r="I166" i="61"/>
  <c r="I153" i="62"/>
  <c r="I145" i="62"/>
  <c r="I108" i="62"/>
  <c r="I75" i="62"/>
  <c r="I71" i="62"/>
  <c r="I51" i="63"/>
  <c r="I136" i="62"/>
  <c r="I105" i="63"/>
  <c r="I430" i="71"/>
  <c r="I129" i="61"/>
  <c r="I110" i="62"/>
  <c r="I100" i="62"/>
  <c r="I77" i="61"/>
  <c r="I64" i="62"/>
  <c r="I58" i="63"/>
  <c r="I430" i="70"/>
  <c r="I163" i="61"/>
  <c r="I76" i="62"/>
  <c r="I37" i="62"/>
  <c r="I177" i="61"/>
  <c r="I88" i="63"/>
  <c r="I77" i="62"/>
  <c r="I18" i="61"/>
  <c r="I166" i="62"/>
  <c r="I90" i="63"/>
  <c r="I53" i="61"/>
  <c r="I156" i="61"/>
  <c r="I87" i="62"/>
  <c r="I58" i="61"/>
  <c r="I46" i="61"/>
  <c r="I35" i="61"/>
  <c r="I26" i="63"/>
  <c r="I6" i="61"/>
  <c r="I59" i="61"/>
  <c r="I16" i="61"/>
  <c r="I74" i="62"/>
  <c r="I37" i="61"/>
  <c r="I460" i="66"/>
  <c r="I132" i="61"/>
  <c r="I68" i="62"/>
  <c r="I45" i="63"/>
  <c r="I135" i="61"/>
  <c r="I32" i="62"/>
  <c r="I136" i="61"/>
  <c r="I433" i="70"/>
  <c r="I438" i="71"/>
  <c r="I90" i="61"/>
  <c r="I48" i="61"/>
  <c r="I16" i="62"/>
  <c r="I577" i="68"/>
  <c r="I452" i="70"/>
  <c r="I131" i="61"/>
  <c r="I98" i="62"/>
  <c r="I69" i="62"/>
  <c r="I64" i="61"/>
  <c r="I49" i="61"/>
  <c r="I412" i="72"/>
  <c r="I93" i="61"/>
  <c r="I457" i="69"/>
  <c r="I498" i="64"/>
  <c r="I135" i="62"/>
  <c r="I130" i="61"/>
  <c r="I127" i="62"/>
  <c r="I120" i="61"/>
  <c r="I108" i="61"/>
  <c r="I95" i="61"/>
  <c r="I48" i="62"/>
  <c r="I15" i="61"/>
  <c r="I460" i="65"/>
  <c r="I156" i="62"/>
  <c r="I137" i="62"/>
  <c r="I103" i="61"/>
  <c r="I101" i="61"/>
  <c r="I87" i="63"/>
  <c r="I78" i="63"/>
  <c r="I65" i="61"/>
  <c r="I59" i="63"/>
  <c r="I50" i="62"/>
  <c r="I159" i="61"/>
  <c r="I9" i="61"/>
  <c r="I412" i="71"/>
  <c r="I452" i="69"/>
  <c r="I433" i="71"/>
  <c r="I126" i="62"/>
  <c r="I98" i="61"/>
  <c r="I95" i="62"/>
  <c r="I79" i="61"/>
  <c r="I60" i="62"/>
  <c r="I52" i="62"/>
  <c r="I38" i="61"/>
  <c r="I33" i="61"/>
  <c r="I8" i="61"/>
  <c r="I440" i="72"/>
  <c r="I174" i="61"/>
  <c r="I141" i="62"/>
  <c r="I96" i="61"/>
  <c r="I92" i="61"/>
  <c r="I88" i="62"/>
  <c r="I50" i="63"/>
  <c r="I39" i="62"/>
  <c r="I30" i="63"/>
  <c r="I6" i="62"/>
  <c r="I424" i="70"/>
  <c r="I564" i="68"/>
  <c r="I415" i="72"/>
  <c r="I57" i="61"/>
  <c r="I118" i="62"/>
  <c r="I40" i="61"/>
  <c r="I26" i="61"/>
  <c r="I494" i="64"/>
  <c r="I471" i="66"/>
  <c r="I445" i="70"/>
  <c r="I163" i="62"/>
  <c r="I72" i="62"/>
  <c r="I52" i="61"/>
  <c r="I41" i="62"/>
  <c r="I34" i="61"/>
  <c r="I22" i="61"/>
  <c r="I8" i="62"/>
  <c r="I444" i="72"/>
  <c r="I138" i="62"/>
  <c r="I134" i="62"/>
  <c r="I119" i="62"/>
  <c r="I110" i="61"/>
  <c r="I84" i="61"/>
  <c r="I78" i="61"/>
  <c r="I65" i="62"/>
  <c r="I40" i="62"/>
  <c r="I9" i="62"/>
  <c r="I462" i="67"/>
  <c r="I116" i="61"/>
  <c r="I60" i="61"/>
  <c r="I36" i="61"/>
  <c r="I148" i="61"/>
  <c r="I141" i="61"/>
  <c r="I88" i="61"/>
  <c r="I72" i="61"/>
  <c r="I78" i="62"/>
  <c r="I22" i="62"/>
  <c r="I50" i="61"/>
  <c r="I111" i="61"/>
  <c r="I433" i="72"/>
  <c r="I91" i="61"/>
  <c r="I154" i="62"/>
  <c r="I155" i="61"/>
  <c r="I132" i="62"/>
  <c r="I55" i="61"/>
  <c r="I51" i="61"/>
  <c r="I96" i="62"/>
  <c r="I45" i="61"/>
  <c r="I462" i="70"/>
  <c r="I470" i="64"/>
  <c r="I143" i="63"/>
  <c r="I155" i="62"/>
  <c r="I137" i="61"/>
  <c r="I83" i="62"/>
  <c r="I31" i="62"/>
  <c r="I54" i="62"/>
  <c r="I111" i="62"/>
  <c r="I94" i="63"/>
  <c r="I457" i="70"/>
  <c r="I39" i="61"/>
  <c r="I27" i="62"/>
  <c r="I9" i="63"/>
  <c r="I39" i="63"/>
  <c r="I442" i="71"/>
  <c r="I15" i="62"/>
  <c r="I165" i="61"/>
  <c r="I122" i="61"/>
  <c r="I139" i="62"/>
  <c r="I99" i="61"/>
  <c r="I70" i="62"/>
  <c r="I67" i="61"/>
  <c r="I33" i="63"/>
  <c r="I19" i="61"/>
  <c r="I5" i="63"/>
  <c r="I460" i="67"/>
  <c r="I175" i="62"/>
  <c r="I38" i="62"/>
  <c r="I17" i="61"/>
  <c r="I426" i="71"/>
  <c r="I171" i="62"/>
  <c r="I435" i="67"/>
  <c r="I435" i="66"/>
  <c r="I106" i="61"/>
  <c r="I435" i="72"/>
  <c r="I144" i="61"/>
  <c r="I548" i="68"/>
  <c r="I431" i="71"/>
  <c r="I25" i="61"/>
  <c r="I502" i="64"/>
  <c r="I106" i="62"/>
  <c r="I432" i="70"/>
  <c r="I415" i="71"/>
  <c r="I454" i="65"/>
  <c r="I453" i="65"/>
  <c r="I488" i="64"/>
  <c r="I66" i="61"/>
  <c r="I440" i="70"/>
  <c r="I421" i="65"/>
  <c r="I504" i="64"/>
  <c r="I492" i="64"/>
  <c r="I523" i="68"/>
  <c r="I109" i="62"/>
  <c r="I128" i="61"/>
  <c r="I414" i="72"/>
  <c r="I449" i="67"/>
  <c r="I420" i="69"/>
  <c r="I403" i="71"/>
  <c r="I128" i="62"/>
  <c r="I427" i="65"/>
  <c r="I431" i="66"/>
  <c r="I562" i="68"/>
  <c r="I423" i="72"/>
  <c r="I411" i="72"/>
  <c r="I434" i="65"/>
  <c r="I450" i="67"/>
  <c r="I440" i="69"/>
  <c r="I464" i="66"/>
  <c r="I448" i="66"/>
  <c r="I550" i="68"/>
  <c r="I576" i="68"/>
  <c r="I454" i="69"/>
  <c r="I435" i="71"/>
  <c r="I125" i="62"/>
  <c r="I448" i="70"/>
  <c r="I424" i="71"/>
  <c r="I555" i="68"/>
  <c r="I432" i="69"/>
  <c r="I443" i="67"/>
  <c r="I451" i="65"/>
  <c r="I403" i="72"/>
  <c r="I429" i="72"/>
  <c r="I443" i="66"/>
  <c r="I448" i="69"/>
  <c r="I578" i="68"/>
  <c r="I449" i="66"/>
  <c r="I447" i="67"/>
  <c r="I405" i="72"/>
  <c r="I63" i="61"/>
  <c r="I125" i="61"/>
  <c r="I426" i="66"/>
  <c r="I540" i="68"/>
  <c r="I456" i="70"/>
  <c r="I454" i="66"/>
  <c r="I535" i="68"/>
  <c r="I439" i="65"/>
  <c r="I501" i="64"/>
  <c r="I448" i="67"/>
  <c r="I571" i="68"/>
  <c r="I435" i="69"/>
  <c r="I414" i="71"/>
  <c r="I431" i="72"/>
  <c r="I429" i="69"/>
  <c r="I437" i="71"/>
  <c r="I63" i="63"/>
  <c r="I451" i="70"/>
  <c r="I405" i="71"/>
  <c r="I479" i="64"/>
  <c r="I421" i="67"/>
  <c r="I430" i="69"/>
  <c r="I432" i="65"/>
  <c r="I421" i="72"/>
  <c r="I448" i="65"/>
  <c r="I439" i="69"/>
  <c r="I425" i="67"/>
  <c r="I44" i="63"/>
  <c r="I541" i="68"/>
  <c r="I432" i="66"/>
  <c r="I424" i="65"/>
  <c r="I467" i="64"/>
  <c r="I432" i="72"/>
  <c r="I450" i="65"/>
  <c r="I444" i="65"/>
  <c r="I559" i="68"/>
  <c r="I424" i="72"/>
  <c r="I530" i="68"/>
  <c r="I431" i="70"/>
  <c r="I512" i="64"/>
  <c r="I442" i="65"/>
  <c r="I44" i="62"/>
  <c r="I524" i="68"/>
  <c r="I430" i="67"/>
  <c r="I450" i="69"/>
  <c r="I47" i="62"/>
  <c r="I538" i="68"/>
  <c r="I421" i="69"/>
  <c r="I456" i="69"/>
  <c r="I424" i="69"/>
  <c r="I557" i="68"/>
  <c r="I442" i="66"/>
  <c r="I428" i="66"/>
  <c r="I4" i="63"/>
  <c r="I82" i="62"/>
  <c r="I435" i="70"/>
  <c r="I424" i="67"/>
  <c r="I429" i="71"/>
  <c r="I463" i="65"/>
  <c r="I543" i="68"/>
  <c r="I421" i="70"/>
  <c r="I522" i="64"/>
  <c r="I483" i="64"/>
  <c r="I429" i="67"/>
  <c r="I440" i="66"/>
  <c r="I466" i="64"/>
  <c r="I445" i="67"/>
  <c r="I547" i="68"/>
  <c r="I458" i="65"/>
  <c r="I434" i="67"/>
  <c r="I451" i="69"/>
  <c r="I469" i="64"/>
  <c r="I425" i="66"/>
  <c r="I454" i="70"/>
  <c r="I551" i="68"/>
  <c r="I454" i="67"/>
  <c r="I425" i="70"/>
  <c r="I440" i="65"/>
  <c r="I476" i="64"/>
  <c r="I47" i="61"/>
  <c r="I431" i="67"/>
  <c r="I491" i="64"/>
  <c r="I439" i="67"/>
  <c r="I426" i="70"/>
  <c r="I446" i="65"/>
  <c r="I435" i="65"/>
  <c r="I463" i="67"/>
  <c r="I428" i="70"/>
  <c r="I561" i="68"/>
  <c r="I462" i="66"/>
  <c r="I7" i="62"/>
  <c r="I582" i="68"/>
  <c r="I423" i="70"/>
  <c r="I423" i="65"/>
  <c r="I458" i="66"/>
  <c r="I481" i="64"/>
  <c r="I471" i="64"/>
  <c r="I413" i="72"/>
  <c r="I423" i="69"/>
  <c r="I500" i="64"/>
  <c r="I472" i="66"/>
  <c r="I423" i="67"/>
  <c r="I450" i="66"/>
  <c r="I446" i="67"/>
  <c r="I472" i="65"/>
  <c r="I532" i="68"/>
  <c r="I66" i="62"/>
  <c r="I487" i="64"/>
  <c r="I444" i="66"/>
  <c r="I508" i="64"/>
  <c r="I425" i="65"/>
  <c r="I44" i="61"/>
  <c r="I439" i="66"/>
  <c r="I164" i="61"/>
  <c r="I513" i="64"/>
  <c r="I552" i="68"/>
  <c r="I25" i="62"/>
  <c r="I458" i="67"/>
  <c r="I556" i="68"/>
  <c r="I426" i="67"/>
  <c r="I446" i="66"/>
  <c r="I465" i="66"/>
  <c r="I63" i="62"/>
  <c r="I453" i="67"/>
  <c r="I444" i="67"/>
  <c r="I28" i="62"/>
  <c r="I433" i="66"/>
  <c r="I465" i="67"/>
  <c r="I432" i="71"/>
  <c r="I531" i="68"/>
  <c r="I442" i="67"/>
  <c r="I428" i="65"/>
  <c r="I440" i="67"/>
  <c r="I447" i="65"/>
  <c r="I164" i="62"/>
  <c r="I527" i="68"/>
  <c r="I529" i="68"/>
  <c r="I4" i="62"/>
  <c r="I453" i="66"/>
  <c r="I447" i="70"/>
  <c r="I539" i="68"/>
  <c r="I162" i="62"/>
  <c r="I109" i="61"/>
  <c r="I85" i="62"/>
  <c r="I85" i="61"/>
  <c r="I528" i="68"/>
  <c r="I534" i="68"/>
  <c r="I420" i="66"/>
  <c r="I463" i="66"/>
  <c r="I445" i="66"/>
  <c r="I497" i="64"/>
  <c r="I420" i="67"/>
  <c r="I28" i="61"/>
  <c r="I567" i="68"/>
  <c r="I442" i="70"/>
  <c r="I411" i="71"/>
  <c r="I443" i="65"/>
  <c r="I423" i="66"/>
  <c r="I447" i="66"/>
  <c r="I162" i="61"/>
  <c r="I526" i="68"/>
  <c r="I413" i="71"/>
  <c r="I417" i="72"/>
  <c r="I442" i="69"/>
  <c r="I450" i="70"/>
  <c r="I554" i="68"/>
  <c r="I499" i="64"/>
  <c r="I82" i="61"/>
  <c r="I431" i="69"/>
  <c r="I428" i="67"/>
  <c r="I443" i="69"/>
  <c r="I565" i="68"/>
  <c r="I146" i="61"/>
  <c r="I464" i="67"/>
  <c r="I430" i="65"/>
  <c r="I558" i="68"/>
  <c r="I444" i="70"/>
  <c r="I443" i="70"/>
  <c r="I449" i="70"/>
  <c r="I423" i="71"/>
  <c r="I427" i="70"/>
  <c r="I462" i="65"/>
  <c r="I445" i="65"/>
  <c r="I427" i="67"/>
  <c r="I536" i="68"/>
  <c r="I7" i="61"/>
  <c r="I432" i="67"/>
  <c r="I421" i="71"/>
  <c r="I434" i="66"/>
  <c r="I452" i="65"/>
  <c r="I452" i="66"/>
  <c r="I439" i="70"/>
  <c r="I420" i="65"/>
  <c r="I427" i="66"/>
  <c r="I472" i="67"/>
  <c r="I451" i="67"/>
  <c r="I144" i="62"/>
  <c r="I575" i="68"/>
  <c r="I4" i="61"/>
  <c r="I82" i="63"/>
  <c r="I446" i="70"/>
  <c r="I451" i="66"/>
  <c r="I433" i="65"/>
  <c r="I560" i="68"/>
  <c r="I146" i="62"/>
  <c r="I464" i="65"/>
  <c r="I25" i="63"/>
  <c r="I523" i="64"/>
  <c r="I429" i="66"/>
  <c r="I417" i="71"/>
  <c r="I430" i="66"/>
  <c r="I431" i="65"/>
  <c r="I563" i="68"/>
  <c r="I437" i="72"/>
  <c r="I420" i="70"/>
  <c r="I421" i="66"/>
  <c r="I580" i="68"/>
  <c r="I429" i="65"/>
  <c r="I478" i="64"/>
  <c r="I406" i="71"/>
  <c r="I490" i="64"/>
  <c r="I429" i="70"/>
  <c r="I465" i="65"/>
  <c r="I438" i="70"/>
  <c r="I420" i="71"/>
  <c r="I422" i="71"/>
  <c r="I43" i="63"/>
  <c r="I81" i="62"/>
  <c r="I507" i="64"/>
  <c r="I457" i="66"/>
  <c r="I438" i="67"/>
  <c r="I468" i="64"/>
  <c r="I422" i="72"/>
  <c r="I419" i="69"/>
  <c r="I143" i="62"/>
  <c r="I404" i="71"/>
  <c r="I3" i="61"/>
  <c r="I489" i="64"/>
  <c r="I441" i="67"/>
  <c r="I62" i="63"/>
  <c r="I62" i="61"/>
  <c r="I81" i="61"/>
  <c r="I105" i="61"/>
  <c r="I24" i="63"/>
  <c r="I419" i="65"/>
  <c r="I422" i="66"/>
  <c r="I43" i="62"/>
  <c r="I62" i="62"/>
  <c r="I570" i="68"/>
  <c r="I438" i="65"/>
  <c r="I402" i="72"/>
  <c r="I124" i="62"/>
  <c r="I549" i="68"/>
  <c r="I402" i="71"/>
  <c r="I81" i="63"/>
  <c r="I441" i="65"/>
  <c r="I422" i="70"/>
  <c r="I404" i="72"/>
  <c r="I522" i="68"/>
  <c r="I161" i="61"/>
  <c r="I24" i="61"/>
  <c r="I24" i="62"/>
  <c r="I419" i="67"/>
  <c r="I457" i="67"/>
  <c r="I3" i="62"/>
  <c r="I438" i="69"/>
  <c r="I3" i="63"/>
  <c r="I438" i="66"/>
  <c r="I422" i="67"/>
  <c r="I422" i="69"/>
  <c r="I422" i="65"/>
  <c r="I420" i="72"/>
  <c r="I143" i="61"/>
  <c r="I441" i="70"/>
  <c r="I419" i="66"/>
  <c r="I441" i="66"/>
  <c r="I43" i="61"/>
  <c r="I486" i="64"/>
  <c r="I457" i="65"/>
  <c r="I546" i="68"/>
  <c r="I465" i="64"/>
  <c r="I124" i="61"/>
  <c r="I105" i="62"/>
  <c r="I441" i="69"/>
  <c r="I525" i="68"/>
  <c r="I161" i="62"/>
  <c r="I419" i="70"/>
  <c r="I437" i="69"/>
  <c r="I401" i="71"/>
  <c r="I418" i="67"/>
  <c r="I437" i="67"/>
  <c r="I464" i="64"/>
  <c r="I419" i="71"/>
  <c r="I401" i="72"/>
  <c r="I418" i="65"/>
  <c r="I418" i="69"/>
  <c r="I506" i="64"/>
  <c r="I437" i="70"/>
  <c r="I456" i="67"/>
  <c r="I521" i="68"/>
  <c r="I456" i="65"/>
  <c r="I437" i="65"/>
  <c r="I419" i="72"/>
  <c r="I456" i="66"/>
  <c r="I418" i="66"/>
  <c r="I545" i="68"/>
  <c r="I485" i="64"/>
  <c r="I437" i="66"/>
  <c r="I569" i="68"/>
  <c r="I418" i="70"/>
  <c r="F102" i="61"/>
  <c r="F55" i="63"/>
  <c r="F416" i="72"/>
  <c r="F459" i="66"/>
  <c r="F473" i="65"/>
  <c r="F167" i="61"/>
  <c r="F121" i="62"/>
  <c r="F169" i="61"/>
  <c r="F140" i="62"/>
  <c r="F36" i="63"/>
  <c r="F167" i="62"/>
  <c r="F168" i="63"/>
  <c r="F115" i="61"/>
  <c r="F121" i="61"/>
  <c r="F152" i="61"/>
  <c r="F46" i="63"/>
  <c r="F150" i="63"/>
  <c r="F152" i="62"/>
  <c r="F467" i="65"/>
  <c r="F466" i="66"/>
  <c r="F535" i="68"/>
  <c r="F410" i="72"/>
  <c r="F140" i="61"/>
  <c r="F94" i="61"/>
  <c r="F112" i="61"/>
  <c r="F428" i="69"/>
  <c r="F74" i="63"/>
  <c r="F158" i="61"/>
  <c r="F41" i="63"/>
  <c r="F18" i="63"/>
  <c r="F584" i="68"/>
  <c r="F470" i="69"/>
  <c r="F145" i="63"/>
  <c r="F542" i="68"/>
  <c r="F509" i="64"/>
  <c r="F126" i="63"/>
  <c r="F158" i="62"/>
  <c r="F158" i="63"/>
  <c r="F113" i="62"/>
  <c r="F53" i="63"/>
  <c r="F170" i="61"/>
  <c r="F155" i="63"/>
  <c r="F99" i="63"/>
  <c r="F94" i="63"/>
  <c r="F121" i="63"/>
  <c r="F108" i="63"/>
  <c r="F76" i="63"/>
  <c r="F97" i="63"/>
  <c r="F151" i="62"/>
  <c r="F37" i="63"/>
  <c r="F17" i="63"/>
  <c r="F447" i="71"/>
  <c r="F130" i="63"/>
  <c r="F132" i="63"/>
  <c r="F120" i="63"/>
  <c r="F57" i="63"/>
  <c r="F591" i="68"/>
  <c r="F434" i="70"/>
  <c r="F469" i="66"/>
  <c r="F79" i="63"/>
  <c r="F107" i="63"/>
  <c r="F139" i="63"/>
  <c r="F112" i="63"/>
  <c r="F101" i="63"/>
  <c r="F446" i="72"/>
  <c r="F150" i="62"/>
  <c r="F171" i="63"/>
  <c r="F170" i="63"/>
  <c r="F518" i="64"/>
  <c r="F147" i="63"/>
  <c r="F116" i="63"/>
  <c r="F114" i="61"/>
  <c r="F22" i="63"/>
  <c r="F149" i="63"/>
  <c r="F175" i="63"/>
  <c r="F73" i="63"/>
  <c r="F149" i="61"/>
  <c r="F176" i="62"/>
  <c r="F159" i="63"/>
  <c r="F459" i="69"/>
  <c r="F67" i="63"/>
  <c r="F461" i="65"/>
  <c r="F168" i="61"/>
  <c r="F169" i="62"/>
  <c r="F473" i="70"/>
  <c r="F467" i="67"/>
  <c r="F94" i="62"/>
  <c r="F118" i="63"/>
  <c r="F154" i="63"/>
  <c r="F174" i="63"/>
  <c r="F167" i="63"/>
  <c r="F466" i="70"/>
  <c r="F467" i="66"/>
  <c r="F151" i="61"/>
  <c r="F163" i="63"/>
  <c r="F446" i="71"/>
  <c r="F129" i="63"/>
  <c r="F119" i="63"/>
  <c r="F91" i="63"/>
  <c r="F86" i="63"/>
  <c r="F93" i="62"/>
  <c r="F133" i="63"/>
  <c r="F95" i="62"/>
  <c r="F138" i="63"/>
  <c r="F176" i="63"/>
  <c r="F470" i="67"/>
  <c r="F96" i="63"/>
  <c r="F35" i="63"/>
  <c r="F453" i="71"/>
  <c r="F166" i="63"/>
  <c r="F148" i="63"/>
  <c r="F75" i="63"/>
  <c r="F583" i="68"/>
  <c r="F590" i="68"/>
  <c r="F27" i="63"/>
  <c r="F473" i="67"/>
  <c r="F428" i="71"/>
  <c r="F112" i="62"/>
  <c r="F137" i="63"/>
  <c r="F110" i="63"/>
  <c r="F114" i="63"/>
  <c r="F48" i="63"/>
  <c r="F449" i="71"/>
  <c r="F140" i="63"/>
  <c r="F14" i="63"/>
  <c r="F170" i="62"/>
  <c r="F409" i="71"/>
  <c r="F434" i="69"/>
  <c r="F98" i="63"/>
  <c r="F172" i="63"/>
  <c r="F151" i="63"/>
  <c r="F134" i="63"/>
  <c r="F102" i="63"/>
  <c r="F38" i="63"/>
  <c r="F114" i="62"/>
  <c r="F517" i="64"/>
  <c r="F559" i="68"/>
  <c r="F115" i="62"/>
  <c r="F56" i="63"/>
  <c r="F6" i="63"/>
  <c r="F95" i="63"/>
  <c r="F113" i="63"/>
  <c r="F177" i="63"/>
  <c r="F165" i="63"/>
  <c r="F60" i="63"/>
  <c r="F467" i="70"/>
  <c r="F127" i="63"/>
  <c r="F54" i="63"/>
  <c r="F29" i="63"/>
  <c r="F459" i="67"/>
  <c r="F572" i="68"/>
  <c r="F34" i="63"/>
  <c r="F521" i="64"/>
  <c r="F72" i="63"/>
  <c r="F173" i="63"/>
  <c r="F135" i="63"/>
  <c r="F149" i="62"/>
  <c r="F141" i="63"/>
  <c r="F467" i="69"/>
  <c r="F459" i="65"/>
  <c r="F157" i="63"/>
  <c r="F115" i="63"/>
  <c r="F587" i="68"/>
  <c r="F466" i="67"/>
  <c r="F473" i="66"/>
  <c r="F100" i="63"/>
  <c r="F156" i="63"/>
  <c r="F453" i="72"/>
  <c r="F122" i="63"/>
  <c r="F466" i="65"/>
  <c r="F153" i="63"/>
  <c r="F473" i="69"/>
  <c r="F176" i="61"/>
  <c r="F95" i="61"/>
  <c r="F470" i="70"/>
  <c r="F131" i="63"/>
  <c r="F65" i="63"/>
  <c r="F459" i="70"/>
  <c r="F8" i="63"/>
  <c r="F447" i="69"/>
  <c r="F15" i="63"/>
  <c r="F102" i="62"/>
  <c r="F450" i="72"/>
  <c r="F84" i="63"/>
  <c r="F447" i="72"/>
  <c r="F525" i="64"/>
  <c r="F407" i="71"/>
  <c r="F410" i="71"/>
  <c r="F152" i="63"/>
  <c r="F469" i="65"/>
  <c r="F169" i="63"/>
  <c r="F466" i="69"/>
  <c r="F103" i="63"/>
  <c r="F93" i="61"/>
  <c r="F9" i="63"/>
  <c r="F74" i="62"/>
  <c r="F468" i="69"/>
  <c r="F441" i="71"/>
  <c r="F144" i="63"/>
  <c r="F585" i="68"/>
  <c r="F416" i="71"/>
  <c r="F588" i="68"/>
  <c r="F453" i="69"/>
  <c r="F451" i="71"/>
  <c r="F427" i="71"/>
  <c r="F533" i="68"/>
  <c r="F106" i="63"/>
  <c r="F579" i="68"/>
  <c r="F427" i="72"/>
  <c r="F586" i="68"/>
  <c r="F461" i="67"/>
  <c r="F452" i="72"/>
  <c r="F465" i="69"/>
  <c r="F460" i="65"/>
  <c r="F449" i="72"/>
  <c r="F574" i="68"/>
  <c r="F448" i="71"/>
  <c r="F471" i="70"/>
  <c r="F581" i="68"/>
  <c r="F111" i="63"/>
  <c r="F109" i="63"/>
  <c r="F439" i="71"/>
  <c r="F426" i="69"/>
  <c r="F445" i="72"/>
  <c r="F468" i="70"/>
  <c r="F444" i="72"/>
  <c r="F453" i="70"/>
  <c r="F534" i="68"/>
  <c r="F443" i="71"/>
  <c r="F136" i="63"/>
  <c r="F443" i="72"/>
  <c r="F434" i="72"/>
  <c r="F451" i="72"/>
  <c r="F469" i="69"/>
  <c r="F93" i="63"/>
  <c r="F566" i="68"/>
  <c r="F113" i="61"/>
  <c r="F520" i="64"/>
  <c r="F471" i="69"/>
  <c r="F125" i="63"/>
  <c r="F450" i="71"/>
  <c r="F463" i="69"/>
  <c r="F444" i="71"/>
  <c r="F461" i="69"/>
  <c r="F434" i="71"/>
  <c r="F470" i="65"/>
  <c r="F128" i="63"/>
  <c r="F511" i="64"/>
  <c r="F458" i="69"/>
  <c r="F444" i="69"/>
  <c r="F465" i="70"/>
  <c r="F468" i="67"/>
  <c r="F446" i="69"/>
  <c r="F168" i="62"/>
  <c r="F409" i="72"/>
  <c r="F439" i="72"/>
  <c r="F28" i="63"/>
  <c r="F7" i="63"/>
  <c r="F428" i="72"/>
  <c r="F445" i="71"/>
  <c r="F425" i="71"/>
  <c r="F164" i="63"/>
  <c r="F468" i="65"/>
  <c r="F136" i="62"/>
  <c r="F162" i="63"/>
  <c r="F461" i="70"/>
  <c r="F472" i="69"/>
  <c r="F448" i="72"/>
  <c r="F47" i="63"/>
  <c r="F463" i="70"/>
  <c r="F469" i="67"/>
  <c r="F458" i="70"/>
  <c r="F461" i="66"/>
  <c r="F85" i="63"/>
  <c r="F425" i="69"/>
  <c r="F452" i="71"/>
  <c r="F468" i="66"/>
  <c r="F472" i="70"/>
  <c r="F425" i="72"/>
  <c r="F150" i="61"/>
  <c r="F441" i="72"/>
  <c r="F427" i="69"/>
  <c r="F16" i="63"/>
  <c r="F558" i="68"/>
  <c r="F407" i="72"/>
  <c r="F146" i="63"/>
  <c r="F70" i="61"/>
  <c r="F464" i="69"/>
  <c r="F66" i="63"/>
  <c r="F469" i="70"/>
  <c r="F582" i="68"/>
  <c r="F519" i="64"/>
  <c r="F470" i="66"/>
  <c r="F117" i="63"/>
  <c r="F471" i="66"/>
  <c r="F471" i="65"/>
  <c r="F464" i="67"/>
  <c r="F126" i="62"/>
  <c r="F134" i="62"/>
  <c r="F64" i="63"/>
  <c r="F12" i="61"/>
  <c r="F460" i="66"/>
  <c r="F143" i="63"/>
  <c r="F89" i="62"/>
  <c r="F34" i="62"/>
  <c r="F557" i="68"/>
  <c r="F457" i="69"/>
  <c r="F443" i="70"/>
  <c r="F99" i="61"/>
  <c r="F15" i="61"/>
  <c r="F445" i="70"/>
  <c r="F449" i="66"/>
  <c r="F433" i="66"/>
  <c r="F172" i="62"/>
  <c r="F119" i="61"/>
  <c r="F88" i="61"/>
  <c r="F45" i="62"/>
  <c r="F35" i="62"/>
  <c r="F31" i="62"/>
  <c r="F17" i="62"/>
  <c r="F5" i="61"/>
  <c r="F120" i="62"/>
  <c r="F79" i="62"/>
  <c r="F529" i="68"/>
  <c r="F57" i="61"/>
  <c r="F32" i="63"/>
  <c r="F20" i="63"/>
  <c r="F11" i="61"/>
  <c r="F440" i="72"/>
  <c r="F426" i="72"/>
  <c r="F97" i="61"/>
  <c r="F147" i="62"/>
  <c r="F10" i="61"/>
  <c r="F19" i="62"/>
  <c r="F433" i="67"/>
  <c r="F494" i="64"/>
  <c r="F111" i="62"/>
  <c r="F32" i="62"/>
  <c r="F22" i="62"/>
  <c r="F460" i="67"/>
  <c r="F177" i="62"/>
  <c r="F156" i="62"/>
  <c r="F118" i="61"/>
  <c r="F92" i="61"/>
  <c r="F84" i="62"/>
  <c r="F77" i="62"/>
  <c r="F68" i="62"/>
  <c r="F54" i="61"/>
  <c r="F21" i="61"/>
  <c r="F13" i="62"/>
  <c r="F5" i="62"/>
  <c r="F86" i="62"/>
  <c r="F79" i="61"/>
  <c r="F32" i="61"/>
  <c r="F464" i="70"/>
  <c r="F116" i="61"/>
  <c r="F52" i="61"/>
  <c r="F37" i="61"/>
  <c r="F491" i="64"/>
  <c r="F101" i="62"/>
  <c r="F78" i="61"/>
  <c r="F26" i="62"/>
  <c r="F5" i="63"/>
  <c r="F145" i="61"/>
  <c r="F120" i="61"/>
  <c r="F75" i="62"/>
  <c r="F105" i="63"/>
  <c r="F449" i="70"/>
  <c r="F48" i="62"/>
  <c r="F20" i="62"/>
  <c r="F561" i="68"/>
  <c r="F22" i="61"/>
  <c r="F408" i="72"/>
  <c r="F136" i="61"/>
  <c r="F177" i="61"/>
  <c r="F165" i="61"/>
  <c r="F147" i="61"/>
  <c r="F101" i="61"/>
  <c r="F96" i="62"/>
  <c r="F83" i="63"/>
  <c r="F58" i="61"/>
  <c r="F39" i="63"/>
  <c r="F30" i="63"/>
  <c r="F21" i="63"/>
  <c r="F12" i="63"/>
  <c r="F74" i="61"/>
  <c r="F462" i="69"/>
  <c r="F89" i="61"/>
  <c r="F33" i="62"/>
  <c r="F19" i="61"/>
  <c r="F131" i="61"/>
  <c r="F91" i="61"/>
  <c r="F48" i="61"/>
  <c r="F37" i="62"/>
  <c r="F442" i="72"/>
  <c r="F163" i="61"/>
  <c r="F71" i="61"/>
  <c r="F159" i="61"/>
  <c r="F138" i="61"/>
  <c r="F100" i="61"/>
  <c r="F59" i="61"/>
  <c r="F50" i="61"/>
  <c r="F14" i="61"/>
  <c r="F86" i="61"/>
  <c r="F175" i="61"/>
  <c r="F135" i="62"/>
  <c r="F111" i="61"/>
  <c r="F148" i="62"/>
  <c r="F445" i="69"/>
  <c r="F127" i="62"/>
  <c r="F551" i="68"/>
  <c r="F424" i="69"/>
  <c r="F415" i="72"/>
  <c r="F433" i="71"/>
  <c r="F449" i="65"/>
  <c r="F480" i="64"/>
  <c r="F157" i="61"/>
  <c r="F107" i="62"/>
  <c r="F71" i="63"/>
  <c r="F174" i="61"/>
  <c r="F87" i="62"/>
  <c r="F16" i="62"/>
  <c r="F471" i="67"/>
  <c r="F51" i="63"/>
  <c r="F127" i="61"/>
  <c r="F108" i="62"/>
  <c r="F460" i="69"/>
  <c r="F173" i="61"/>
  <c r="F141" i="61"/>
  <c r="F92" i="62"/>
  <c r="F65" i="62"/>
  <c r="F26" i="63"/>
  <c r="F16" i="61"/>
  <c r="F9" i="61"/>
  <c r="F408" i="71"/>
  <c r="F462" i="70"/>
  <c r="F91" i="62"/>
  <c r="F60" i="62"/>
  <c r="F33" i="63"/>
  <c r="F20" i="61"/>
  <c r="F12" i="62"/>
  <c r="F433" i="72"/>
  <c r="F122" i="61"/>
  <c r="F88" i="63"/>
  <c r="F58" i="63"/>
  <c r="F49" i="63"/>
  <c r="F45" i="61"/>
  <c r="F11" i="62"/>
  <c r="F452" i="67"/>
  <c r="F573" i="68"/>
  <c r="F163" i="62"/>
  <c r="F70" i="63"/>
  <c r="F156" i="61"/>
  <c r="F132" i="62"/>
  <c r="F73" i="62"/>
  <c r="F69" i="62"/>
  <c r="F35" i="61"/>
  <c r="F464" i="65"/>
  <c r="F440" i="71"/>
  <c r="F55" i="62"/>
  <c r="F171" i="61"/>
  <c r="F139" i="62"/>
  <c r="F90" i="63"/>
  <c r="F41" i="62"/>
  <c r="F11" i="63"/>
  <c r="F430" i="69"/>
  <c r="F430" i="70"/>
  <c r="F166" i="61"/>
  <c r="F159" i="62"/>
  <c r="F141" i="62"/>
  <c r="F118" i="62"/>
  <c r="F59" i="62"/>
  <c r="F161" i="63"/>
  <c r="F135" i="61"/>
  <c r="F56" i="61"/>
  <c r="F577" i="68"/>
  <c r="F498" i="64"/>
  <c r="F157" i="62"/>
  <c r="F126" i="61"/>
  <c r="F98" i="62"/>
  <c r="F71" i="62"/>
  <c r="F70" i="62"/>
  <c r="F174" i="62"/>
  <c r="F155" i="61"/>
  <c r="F129" i="61"/>
  <c r="F122" i="62"/>
  <c r="F54" i="62"/>
  <c r="F49" i="61"/>
  <c r="F13" i="63"/>
  <c r="F166" i="62"/>
  <c r="F76" i="62"/>
  <c r="F56" i="62"/>
  <c r="F52" i="63"/>
  <c r="F41" i="61"/>
  <c r="F449" i="67"/>
  <c r="F31" i="63"/>
  <c r="F8" i="62"/>
  <c r="F38" i="61"/>
  <c r="F510" i="64"/>
  <c r="F78" i="63"/>
  <c r="F39" i="62"/>
  <c r="F139" i="61"/>
  <c r="F430" i="72"/>
  <c r="F452" i="65"/>
  <c r="F132" i="61"/>
  <c r="F77" i="61"/>
  <c r="F21" i="62"/>
  <c r="F30" i="62"/>
  <c r="F438" i="72"/>
  <c r="F537" i="68"/>
  <c r="F154" i="61"/>
  <c r="F426" i="71"/>
  <c r="F154" i="62"/>
  <c r="F133" i="62"/>
  <c r="F110" i="61"/>
  <c r="F103" i="62"/>
  <c r="F84" i="61"/>
  <c r="F69" i="63"/>
  <c r="F59" i="63"/>
  <c r="F46" i="61"/>
  <c r="F40" i="63"/>
  <c r="F13" i="61"/>
  <c r="F145" i="62"/>
  <c r="F171" i="62"/>
  <c r="F90" i="62"/>
  <c r="F52" i="62"/>
  <c r="F38" i="62"/>
  <c r="F153" i="62"/>
  <c r="F137" i="62"/>
  <c r="F110" i="62"/>
  <c r="F27" i="61"/>
  <c r="F18" i="61"/>
  <c r="F426" i="66"/>
  <c r="F438" i="71"/>
  <c r="F36" i="61"/>
  <c r="F412" i="71"/>
  <c r="F108" i="61"/>
  <c r="F99" i="62"/>
  <c r="F72" i="62"/>
  <c r="F29" i="61"/>
  <c r="F172" i="61"/>
  <c r="F138" i="62"/>
  <c r="F134" i="61"/>
  <c r="F100" i="62"/>
  <c r="F88" i="62"/>
  <c r="F58" i="62"/>
  <c r="F49" i="62"/>
  <c r="F40" i="62"/>
  <c r="F30" i="61"/>
  <c r="F26" i="61"/>
  <c r="F18" i="62"/>
  <c r="F10" i="62"/>
  <c r="F426" i="65"/>
  <c r="F130" i="62"/>
  <c r="F76" i="61"/>
  <c r="F9" i="62"/>
  <c r="F68" i="63"/>
  <c r="F90" i="61"/>
  <c r="F55" i="61"/>
  <c r="F34" i="61"/>
  <c r="F19" i="63"/>
  <c r="F98" i="61"/>
  <c r="F15" i="62"/>
  <c r="F165" i="62"/>
  <c r="F92" i="63"/>
  <c r="F69" i="61"/>
  <c r="F40" i="61"/>
  <c r="F14" i="62"/>
  <c r="F67" i="62"/>
  <c r="F89" i="63"/>
  <c r="F117" i="62"/>
  <c r="F452" i="69"/>
  <c r="F107" i="61"/>
  <c r="F72" i="61"/>
  <c r="F553" i="68"/>
  <c r="F133" i="61"/>
  <c r="F119" i="62"/>
  <c r="F83" i="61"/>
  <c r="F77" i="63"/>
  <c r="F73" i="61"/>
  <c r="F64" i="61"/>
  <c r="F50" i="62"/>
  <c r="F27" i="62"/>
  <c r="F67" i="61"/>
  <c r="F8" i="61"/>
  <c r="F424" i="67"/>
  <c r="F155" i="62"/>
  <c r="F457" i="70"/>
  <c r="F470" i="64"/>
  <c r="F130" i="61"/>
  <c r="F442" i="71"/>
  <c r="F148" i="61"/>
  <c r="F87" i="61"/>
  <c r="F75" i="61"/>
  <c r="F175" i="62"/>
  <c r="F173" i="62"/>
  <c r="F129" i="62"/>
  <c r="F426" i="70"/>
  <c r="F29" i="62"/>
  <c r="F17" i="61"/>
  <c r="F51" i="61"/>
  <c r="F31" i="61"/>
  <c r="F45" i="63"/>
  <c r="F39" i="61"/>
  <c r="F6" i="62"/>
  <c r="F445" i="65"/>
  <c r="F51" i="62"/>
  <c r="F131" i="62"/>
  <c r="F46" i="62"/>
  <c r="F124" i="63"/>
  <c r="F116" i="62"/>
  <c r="F53" i="62"/>
  <c r="F103" i="61"/>
  <c r="F65" i="61"/>
  <c r="F60" i="61"/>
  <c r="F96" i="61"/>
  <c r="F64" i="62"/>
  <c r="F36" i="62"/>
  <c r="F460" i="70"/>
  <c r="F57" i="62"/>
  <c r="F97" i="62"/>
  <c r="F53" i="61"/>
  <c r="F153" i="61"/>
  <c r="F117" i="61"/>
  <c r="F78" i="62"/>
  <c r="F68" i="61"/>
  <c r="F50" i="63"/>
  <c r="F83" i="62"/>
  <c r="F33" i="61"/>
  <c r="F87" i="63"/>
  <c r="F412" i="72"/>
  <c r="F10" i="63"/>
  <c r="F6" i="61"/>
  <c r="F464" i="66"/>
  <c r="F137" i="61"/>
  <c r="F467" i="64"/>
  <c r="F432" i="66"/>
  <c r="F413" i="71"/>
  <c r="F439" i="69"/>
  <c r="F454" i="70"/>
  <c r="F144" i="61"/>
  <c r="F446" i="65"/>
  <c r="F442" i="70"/>
  <c r="F25" i="62"/>
  <c r="F421" i="66"/>
  <c r="F428" i="65"/>
  <c r="F427" i="67"/>
  <c r="F437" i="72"/>
  <c r="F466" i="64"/>
  <c r="F446" i="70"/>
  <c r="F439" i="70"/>
  <c r="F524" i="68"/>
  <c r="F428" i="67"/>
  <c r="F449" i="69"/>
  <c r="F496" i="64"/>
  <c r="F423" i="66"/>
  <c r="F565" i="68"/>
  <c r="F128" i="62"/>
  <c r="F435" i="70"/>
  <c r="F451" i="67"/>
  <c r="F453" i="67"/>
  <c r="F538" i="68"/>
  <c r="F144" i="62"/>
  <c r="F415" i="71"/>
  <c r="F411" i="72"/>
  <c r="F433" i="70"/>
  <c r="F430" i="71"/>
  <c r="F403" i="72"/>
  <c r="F47" i="62"/>
  <c r="F429" i="69"/>
  <c r="F443" i="67"/>
  <c r="F547" i="68"/>
  <c r="F465" i="67"/>
  <c r="F447" i="65"/>
  <c r="F429" i="70"/>
  <c r="F4" i="62"/>
  <c r="F474" i="64"/>
  <c r="F458" i="66"/>
  <c r="F540" i="68"/>
  <c r="F432" i="69"/>
  <c r="F109" i="62"/>
  <c r="F109" i="61"/>
  <c r="F429" i="66"/>
  <c r="F406" i="72"/>
  <c r="F28" i="61"/>
  <c r="F450" i="67"/>
  <c r="F63" i="63"/>
  <c r="F435" i="66"/>
  <c r="F578" i="68"/>
  <c r="F7" i="61"/>
  <c r="F454" i="67"/>
  <c r="F414" i="71"/>
  <c r="F564" i="68"/>
  <c r="F424" i="71"/>
  <c r="F548" i="68"/>
  <c r="F465" i="65"/>
  <c r="F403" i="71"/>
  <c r="F452" i="66"/>
  <c r="F450" i="69"/>
  <c r="F497" i="64"/>
  <c r="F431" i="67"/>
  <c r="F435" i="72"/>
  <c r="F447" i="66"/>
  <c r="F106" i="62"/>
  <c r="F433" i="65"/>
  <c r="F456" i="70"/>
  <c r="F482" i="64"/>
  <c r="F458" i="67"/>
  <c r="F560" i="68"/>
  <c r="F575" i="68"/>
  <c r="F528" i="68"/>
  <c r="F499" i="64"/>
  <c r="F423" i="67"/>
  <c r="F443" i="65"/>
  <c r="F450" i="70"/>
  <c r="F125" i="62"/>
  <c r="F420" i="65"/>
  <c r="F458" i="65"/>
  <c r="F444" i="67"/>
  <c r="F423" i="70"/>
  <c r="F504" i="64"/>
  <c r="F515" i="64"/>
  <c r="F495" i="64"/>
  <c r="F539" i="68"/>
  <c r="F425" i="66"/>
  <c r="F420" i="67"/>
  <c r="F536" i="68"/>
  <c r="F469" i="64"/>
  <c r="F423" i="72"/>
  <c r="F440" i="66"/>
  <c r="F576" i="68"/>
  <c r="F162" i="62"/>
  <c r="F465" i="66"/>
  <c r="F492" i="64"/>
  <c r="F25" i="63"/>
  <c r="F429" i="72"/>
  <c r="F431" i="66"/>
  <c r="F516" i="64"/>
  <c r="F502" i="64"/>
  <c r="F531" i="68"/>
  <c r="F448" i="65"/>
  <c r="F444" i="65"/>
  <c r="F405" i="71"/>
  <c r="F446" i="66"/>
  <c r="F450" i="66"/>
  <c r="F463" i="65"/>
  <c r="F434" i="65"/>
  <c r="F532" i="68"/>
  <c r="F431" i="71"/>
  <c r="F443" i="66"/>
  <c r="F450" i="65"/>
  <c r="F82" i="62"/>
  <c r="F523" i="64"/>
  <c r="F427" i="65"/>
  <c r="F451" i="69"/>
  <c r="F448" i="67"/>
  <c r="F444" i="70"/>
  <c r="F524" i="64"/>
  <c r="F440" i="65"/>
  <c r="F421" i="67"/>
  <c r="F411" i="71"/>
  <c r="F444" i="66"/>
  <c r="F437" i="71"/>
  <c r="F530" i="68"/>
  <c r="F488" i="64"/>
  <c r="F82" i="61"/>
  <c r="F543" i="68"/>
  <c r="F427" i="70"/>
  <c r="F413" i="72"/>
  <c r="F432" i="65"/>
  <c r="F446" i="67"/>
  <c r="F85" i="62"/>
  <c r="F478" i="64"/>
  <c r="F25" i="61"/>
  <c r="F552" i="68"/>
  <c r="F417" i="71"/>
  <c r="F429" i="67"/>
  <c r="F146" i="62"/>
  <c r="F4" i="61"/>
  <c r="F442" i="65"/>
  <c r="F472" i="67"/>
  <c r="F456" i="69"/>
  <c r="F428" i="66"/>
  <c r="F421" i="65"/>
  <c r="F44" i="62"/>
  <c r="F454" i="69"/>
  <c r="F472" i="64"/>
  <c r="F555" i="68"/>
  <c r="F451" i="66"/>
  <c r="F554" i="68"/>
  <c r="F508" i="64"/>
  <c r="F580" i="68"/>
  <c r="F447" i="70"/>
  <c r="F421" i="69"/>
  <c r="F431" i="65"/>
  <c r="F483" i="64"/>
  <c r="F501" i="64"/>
  <c r="F462" i="66"/>
  <c r="F433" i="69"/>
  <c r="F475" i="64"/>
  <c r="F420" i="66"/>
  <c r="F424" i="65"/>
  <c r="F423" i="65"/>
  <c r="F448" i="66"/>
  <c r="F405" i="72"/>
  <c r="F589" i="68"/>
  <c r="F451" i="65"/>
  <c r="F428" i="70"/>
  <c r="F4" i="63"/>
  <c r="F453" i="66"/>
  <c r="F473" i="64"/>
  <c r="F85" i="61"/>
  <c r="F439" i="67"/>
  <c r="F487" i="64"/>
  <c r="F164" i="62"/>
  <c r="F481" i="64"/>
  <c r="F442" i="67"/>
  <c r="F431" i="72"/>
  <c r="F462" i="67"/>
  <c r="F447" i="67"/>
  <c r="F423" i="69"/>
  <c r="F432" i="70"/>
  <c r="F514" i="64"/>
  <c r="F424" i="72"/>
  <c r="F164" i="61"/>
  <c r="F440" i="70"/>
  <c r="F66" i="62"/>
  <c r="F454" i="66"/>
  <c r="F453" i="65"/>
  <c r="F82" i="63"/>
  <c r="F477" i="64"/>
  <c r="F562" i="68"/>
  <c r="F443" i="69"/>
  <c r="F490" i="64"/>
  <c r="F463" i="67"/>
  <c r="F432" i="71"/>
  <c r="F414" i="72"/>
  <c r="F462" i="65"/>
  <c r="F420" i="69"/>
  <c r="F421" i="70"/>
  <c r="F421" i="72"/>
  <c r="F63" i="62"/>
  <c r="F550" i="68"/>
  <c r="F448" i="70"/>
  <c r="F421" i="71"/>
  <c r="F500" i="64"/>
  <c r="F442" i="66"/>
  <c r="F44" i="63"/>
  <c r="F435" i="71"/>
  <c r="F522" i="64"/>
  <c r="F512" i="64"/>
  <c r="F471" i="64"/>
  <c r="F435" i="69"/>
  <c r="F162" i="61"/>
  <c r="F7" i="62"/>
  <c r="F476" i="64"/>
  <c r="F429" i="71"/>
  <c r="F424" i="70"/>
  <c r="F425" i="65"/>
  <c r="F472" i="65"/>
  <c r="F63" i="61"/>
  <c r="F146" i="61"/>
  <c r="F440" i="69"/>
  <c r="F435" i="65"/>
  <c r="F571" i="68"/>
  <c r="F423" i="71"/>
  <c r="F439" i="66"/>
  <c r="F431" i="70"/>
  <c r="F106" i="61"/>
  <c r="F432" i="67"/>
  <c r="F427" i="66"/>
  <c r="F425" i="70"/>
  <c r="F424" i="66"/>
  <c r="F417" i="72"/>
  <c r="F513" i="64"/>
  <c r="F527" i="68"/>
  <c r="F426" i="67"/>
  <c r="F463" i="66"/>
  <c r="F493" i="64"/>
  <c r="F430" i="66"/>
  <c r="F430" i="65"/>
  <c r="F66" i="61"/>
  <c r="F429" i="65"/>
  <c r="F425" i="67"/>
  <c r="F567" i="68"/>
  <c r="F128" i="61"/>
  <c r="F28" i="62"/>
  <c r="F420" i="70"/>
  <c r="F454" i="65"/>
  <c r="F526" i="68"/>
  <c r="F445" i="67"/>
  <c r="F479" i="64"/>
  <c r="F451" i="70"/>
  <c r="F44" i="61"/>
  <c r="F434" i="67"/>
  <c r="F563" i="68"/>
  <c r="F125" i="61"/>
  <c r="F556" i="68"/>
  <c r="F430" i="67"/>
  <c r="F523" i="68"/>
  <c r="F432" i="72"/>
  <c r="F431" i="69"/>
  <c r="F435" i="67"/>
  <c r="F448" i="69"/>
  <c r="F434" i="66"/>
  <c r="F445" i="66"/>
  <c r="F406" i="71"/>
  <c r="F472" i="66"/>
  <c r="F503" i="64"/>
  <c r="F47" i="61"/>
  <c r="F452" i="70"/>
  <c r="F442" i="69"/>
  <c r="F541" i="68"/>
  <c r="F439" i="65"/>
  <c r="F440" i="67"/>
  <c r="F422" i="65"/>
  <c r="F161" i="62"/>
  <c r="F419" i="70"/>
  <c r="F3" i="62"/>
  <c r="F420" i="71"/>
  <c r="F549" i="68"/>
  <c r="F457" i="66"/>
  <c r="F465" i="64"/>
  <c r="F161" i="61"/>
  <c r="F143" i="61"/>
  <c r="F570" i="68"/>
  <c r="F468" i="64"/>
  <c r="F457" i="65"/>
  <c r="F522" i="68"/>
  <c r="F404" i="72"/>
  <c r="F3" i="61"/>
  <c r="F486" i="64"/>
  <c r="F438" i="67"/>
  <c r="F457" i="67"/>
  <c r="F441" i="65"/>
  <c r="F402" i="71"/>
  <c r="F81" i="63"/>
  <c r="F441" i="70"/>
  <c r="F441" i="67"/>
  <c r="F422" i="67"/>
  <c r="F422" i="71"/>
  <c r="F24" i="61"/>
  <c r="F404" i="71"/>
  <c r="F525" i="68"/>
  <c r="F105" i="61"/>
  <c r="F422" i="66"/>
  <c r="F438" i="69"/>
  <c r="F43" i="63"/>
  <c r="F24" i="63"/>
  <c r="F105" i="62"/>
  <c r="F124" i="62"/>
  <c r="F43" i="62"/>
  <c r="F489" i="64"/>
  <c r="F419" i="67"/>
  <c r="F420" i="72"/>
  <c r="F419" i="66"/>
  <c r="F507" i="64"/>
  <c r="F43" i="61"/>
  <c r="F81" i="61"/>
  <c r="F3" i="63"/>
  <c r="F62" i="63"/>
  <c r="F62" i="61"/>
  <c r="F441" i="66"/>
  <c r="F124" i="61"/>
  <c r="F546" i="68"/>
  <c r="F402" i="72"/>
  <c r="F438" i="70"/>
  <c r="F24" i="62"/>
  <c r="F438" i="66"/>
  <c r="F62" i="62"/>
  <c r="F419" i="69"/>
  <c r="F422" i="69"/>
  <c r="F438" i="65"/>
  <c r="F422" i="72"/>
  <c r="F81" i="62"/>
  <c r="F422" i="70"/>
  <c r="F143" i="62"/>
  <c r="F441" i="69"/>
  <c r="F419" i="65"/>
  <c r="F485" i="64"/>
  <c r="F545" i="68"/>
  <c r="F418" i="66"/>
  <c r="F437" i="65"/>
  <c r="F437" i="66"/>
  <c r="F401" i="72"/>
  <c r="F418" i="69"/>
  <c r="F418" i="67"/>
  <c r="F419" i="71"/>
  <c r="F419" i="72"/>
  <c r="F456" i="65"/>
  <c r="F401" i="71"/>
  <c r="F456" i="67"/>
  <c r="F418" i="70"/>
  <c r="F437" i="70"/>
  <c r="F464" i="64"/>
  <c r="F456" i="66"/>
  <c r="F521" i="68"/>
  <c r="F418" i="65"/>
  <c r="F437" i="67"/>
  <c r="F437" i="69"/>
  <c r="F506" i="64"/>
  <c r="F569" i="68"/>
  <c r="J121" i="61"/>
  <c r="J150" i="63"/>
  <c r="J59" i="61"/>
  <c r="J169" i="61"/>
  <c r="J36" i="63"/>
  <c r="J74" i="63"/>
  <c r="J112" i="61"/>
  <c r="J132" i="63"/>
  <c r="J94" i="61"/>
  <c r="J172" i="63"/>
  <c r="J428" i="69"/>
  <c r="J12" i="62"/>
  <c r="J167" i="62"/>
  <c r="J115" i="61"/>
  <c r="J59" i="62"/>
  <c r="J459" i="66"/>
  <c r="J482" i="64"/>
  <c r="J434" i="70"/>
  <c r="J35" i="63"/>
  <c r="J13" i="63"/>
  <c r="J102" i="61"/>
  <c r="J152" i="61"/>
  <c r="J115" i="62"/>
  <c r="J524" i="64"/>
  <c r="J14" i="61"/>
  <c r="J410" i="71"/>
  <c r="J473" i="65"/>
  <c r="J410" i="72"/>
  <c r="J167" i="61"/>
  <c r="J158" i="61"/>
  <c r="J535" i="68"/>
  <c r="J140" i="61"/>
  <c r="J467" i="65"/>
  <c r="J6" i="63"/>
  <c r="J170" i="61"/>
  <c r="J159" i="63"/>
  <c r="J587" i="68"/>
  <c r="J473" i="70"/>
  <c r="J54" i="63"/>
  <c r="J48" i="63"/>
  <c r="J473" i="66"/>
  <c r="J461" i="65"/>
  <c r="J447" i="69"/>
  <c r="J174" i="63"/>
  <c r="J473" i="69"/>
  <c r="J11" i="62"/>
  <c r="J169" i="63"/>
  <c r="J466" i="69"/>
  <c r="J517" i="64"/>
  <c r="J493" i="64"/>
  <c r="J21" i="63"/>
  <c r="J147" i="63"/>
  <c r="J14" i="62"/>
  <c r="J583" i="68"/>
  <c r="J95" i="62"/>
  <c r="J449" i="71"/>
  <c r="J167" i="63"/>
  <c r="J158" i="62"/>
  <c r="J95" i="63"/>
  <c r="J58" i="63"/>
  <c r="J176" i="62"/>
  <c r="J467" i="67"/>
  <c r="J122" i="63"/>
  <c r="J102" i="63"/>
  <c r="J149" i="61"/>
  <c r="J130" i="63"/>
  <c r="J446" i="71"/>
  <c r="J56" i="63"/>
  <c r="J15" i="63"/>
  <c r="J509" i="64"/>
  <c r="J168" i="62"/>
  <c r="J496" i="64"/>
  <c r="J91" i="63"/>
  <c r="J59" i="63"/>
  <c r="J115" i="63"/>
  <c r="J152" i="63"/>
  <c r="J459" i="70"/>
  <c r="J138" i="63"/>
  <c r="J46" i="63"/>
  <c r="J121" i="62"/>
  <c r="J434" i="69"/>
  <c r="J55" i="63"/>
  <c r="J152" i="62"/>
  <c r="J153" i="63"/>
  <c r="J96" i="63"/>
  <c r="J120" i="63"/>
  <c r="J101" i="63"/>
  <c r="J84" i="63"/>
  <c r="J542" i="68"/>
  <c r="J13" i="62"/>
  <c r="J95" i="61"/>
  <c r="J171" i="63"/>
  <c r="J140" i="63"/>
  <c r="J459" i="67"/>
  <c r="J93" i="62"/>
  <c r="J470" i="69"/>
  <c r="J112" i="63"/>
  <c r="J170" i="63"/>
  <c r="J97" i="63"/>
  <c r="J137" i="63"/>
  <c r="J116" i="63"/>
  <c r="J114" i="63"/>
  <c r="J157" i="63"/>
  <c r="J126" i="63"/>
  <c r="J57" i="63"/>
  <c r="J107" i="63"/>
  <c r="J34" i="63"/>
  <c r="J114" i="61"/>
  <c r="J165" i="63"/>
  <c r="J495" i="64"/>
  <c r="J176" i="63"/>
  <c r="J53" i="63"/>
  <c r="J12" i="61"/>
  <c r="J472" i="64"/>
  <c r="J98" i="63"/>
  <c r="J141" i="63"/>
  <c r="J93" i="63"/>
  <c r="J73" i="63"/>
  <c r="J459" i="65"/>
  <c r="J466" i="67"/>
  <c r="J158" i="63"/>
  <c r="J590" i="68"/>
  <c r="J21" i="62"/>
  <c r="J16" i="63"/>
  <c r="J450" i="72"/>
  <c r="J572" i="68"/>
  <c r="J169" i="62"/>
  <c r="J151" i="62"/>
  <c r="J134" i="63"/>
  <c r="J466" i="66"/>
  <c r="J151" i="63"/>
  <c r="J21" i="61"/>
  <c r="J170" i="62"/>
  <c r="J114" i="62"/>
  <c r="J467" i="70"/>
  <c r="J470" i="67"/>
  <c r="J67" i="63"/>
  <c r="J8" i="63"/>
  <c r="J156" i="63"/>
  <c r="J86" i="63"/>
  <c r="J140" i="62"/>
  <c r="J117" i="63"/>
  <c r="J38" i="63"/>
  <c r="J163" i="63"/>
  <c r="J139" i="63"/>
  <c r="J129" i="63"/>
  <c r="J119" i="63"/>
  <c r="J22" i="63"/>
  <c r="J453" i="66"/>
  <c r="J121" i="63"/>
  <c r="J591" i="68"/>
  <c r="J100" i="63"/>
  <c r="J416" i="72"/>
  <c r="J475" i="64"/>
  <c r="J177" i="63"/>
  <c r="J75" i="63"/>
  <c r="J11" i="63"/>
  <c r="J118" i="63"/>
  <c r="J99" i="63"/>
  <c r="J72" i="63"/>
  <c r="J525" i="64"/>
  <c r="J173" i="63"/>
  <c r="J127" i="63"/>
  <c r="J108" i="63"/>
  <c r="J409" i="71"/>
  <c r="J407" i="71"/>
  <c r="J446" i="72"/>
  <c r="J469" i="65"/>
  <c r="J466" i="70"/>
  <c r="J473" i="64"/>
  <c r="J453" i="71"/>
  <c r="J416" i="71"/>
  <c r="J151" i="61"/>
  <c r="J584" i="68"/>
  <c r="J110" i="63"/>
  <c r="J41" i="63"/>
  <c r="J60" i="63"/>
  <c r="J467" i="69"/>
  <c r="J558" i="68"/>
  <c r="J14" i="63"/>
  <c r="J459" i="69"/>
  <c r="J467" i="66"/>
  <c r="J470" i="70"/>
  <c r="J65" i="63"/>
  <c r="J37" i="63"/>
  <c r="J103" i="63"/>
  <c r="J93" i="61"/>
  <c r="J145" i="63"/>
  <c r="J94" i="62"/>
  <c r="J113" i="62"/>
  <c r="J176" i="61"/>
  <c r="J79" i="63"/>
  <c r="J514" i="64"/>
  <c r="J175" i="63"/>
  <c r="J133" i="63"/>
  <c r="J518" i="64"/>
  <c r="J12" i="63"/>
  <c r="J149" i="62"/>
  <c r="J27" i="63"/>
  <c r="J102" i="62"/>
  <c r="J447" i="71"/>
  <c r="J149" i="63"/>
  <c r="J470" i="65"/>
  <c r="J18" i="63"/>
  <c r="J453" i="72"/>
  <c r="J470" i="66"/>
  <c r="J521" i="64"/>
  <c r="J17" i="63"/>
  <c r="J13" i="61"/>
  <c r="J155" i="63"/>
  <c r="J94" i="63"/>
  <c r="J473" i="67"/>
  <c r="J135" i="63"/>
  <c r="J131" i="63"/>
  <c r="J29" i="63"/>
  <c r="J474" i="64"/>
  <c r="J11" i="61"/>
  <c r="J112" i="62"/>
  <c r="J579" i="68"/>
  <c r="J447" i="72"/>
  <c r="J76" i="63"/>
  <c r="J434" i="71"/>
  <c r="J451" i="71"/>
  <c r="J132" i="62"/>
  <c r="J461" i="69"/>
  <c r="J471" i="70"/>
  <c r="J443" i="72"/>
  <c r="J444" i="72"/>
  <c r="J407" i="72"/>
  <c r="J461" i="66"/>
  <c r="J534" i="68"/>
  <c r="J439" i="71"/>
  <c r="J469" i="67"/>
  <c r="J106" i="63"/>
  <c r="J463" i="70"/>
  <c r="J450" i="71"/>
  <c r="J148" i="63"/>
  <c r="J428" i="71"/>
  <c r="J408" i="72"/>
  <c r="J464" i="70"/>
  <c r="J468" i="67"/>
  <c r="J434" i="72"/>
  <c r="J166" i="63"/>
  <c r="J494" i="64"/>
  <c r="J144" i="63"/>
  <c r="J162" i="63"/>
  <c r="J463" i="69"/>
  <c r="J582" i="68"/>
  <c r="J451" i="72"/>
  <c r="J89" i="63"/>
  <c r="J443" i="71"/>
  <c r="J439" i="72"/>
  <c r="J428" i="72"/>
  <c r="J468" i="65"/>
  <c r="J113" i="63"/>
  <c r="J448" i="72"/>
  <c r="J445" i="71"/>
  <c r="J154" i="63"/>
  <c r="J449" i="72"/>
  <c r="J128" i="63"/>
  <c r="J586" i="68"/>
  <c r="J49" i="62"/>
  <c r="J465" i="69"/>
  <c r="J471" i="69"/>
  <c r="J472" i="66"/>
  <c r="J453" i="70"/>
  <c r="J47" i="63"/>
  <c r="J168" i="61"/>
  <c r="J168" i="63"/>
  <c r="J468" i="70"/>
  <c r="J465" i="70"/>
  <c r="J117" i="61"/>
  <c r="J427" i="69"/>
  <c r="J471" i="66"/>
  <c r="J445" i="72"/>
  <c r="J146" i="63"/>
  <c r="J409" i="72"/>
  <c r="J444" i="69"/>
  <c r="J425" i="71"/>
  <c r="J461" i="70"/>
  <c r="J519" i="64"/>
  <c r="J461" i="67"/>
  <c r="J585" i="68"/>
  <c r="J66" i="63"/>
  <c r="J458" i="69"/>
  <c r="J453" i="69"/>
  <c r="J136" i="62"/>
  <c r="J32" i="62"/>
  <c r="J452" i="72"/>
  <c r="J588" i="68"/>
  <c r="J113" i="61"/>
  <c r="J511" i="64"/>
  <c r="J425" i="72"/>
  <c r="J434" i="66"/>
  <c r="J172" i="61"/>
  <c r="J97" i="62"/>
  <c r="J150" i="61"/>
  <c r="J559" i="68"/>
  <c r="J466" i="65"/>
  <c r="J427" i="72"/>
  <c r="J469" i="70"/>
  <c r="J557" i="68"/>
  <c r="J109" i="63"/>
  <c r="J441" i="71"/>
  <c r="J468" i="66"/>
  <c r="J446" i="69"/>
  <c r="J444" i="71"/>
  <c r="J164" i="63"/>
  <c r="J442" i="72"/>
  <c r="J503" i="64"/>
  <c r="J472" i="69"/>
  <c r="J125" i="63"/>
  <c r="J469" i="66"/>
  <c r="J574" i="68"/>
  <c r="J441" i="72"/>
  <c r="J427" i="71"/>
  <c r="J464" i="69"/>
  <c r="J150" i="62"/>
  <c r="J458" i="70"/>
  <c r="J442" i="71"/>
  <c r="J452" i="71"/>
  <c r="J515" i="64"/>
  <c r="J460" i="65"/>
  <c r="J516" i="64"/>
  <c r="J448" i="71"/>
  <c r="J28" i="63"/>
  <c r="J425" i="69"/>
  <c r="J85" i="63"/>
  <c r="J408" i="71"/>
  <c r="J469" i="69"/>
  <c r="J533" i="68"/>
  <c r="J581" i="68"/>
  <c r="J468" i="69"/>
  <c r="J16" i="61"/>
  <c r="J566" i="68"/>
  <c r="J136" i="63"/>
  <c r="J472" i="70"/>
  <c r="J589" i="68"/>
  <c r="J426" i="69"/>
  <c r="J520" i="64"/>
  <c r="J7" i="63"/>
  <c r="J111" i="63"/>
  <c r="J433" i="66"/>
  <c r="J462" i="65"/>
  <c r="J457" i="70"/>
  <c r="J415" i="72"/>
  <c r="J165" i="62"/>
  <c r="J96" i="62"/>
  <c r="J49" i="61"/>
  <c r="J27" i="61"/>
  <c r="J415" i="71"/>
  <c r="J70" i="63"/>
  <c r="J15" i="62"/>
  <c r="J575" i="68"/>
  <c r="J460" i="67"/>
  <c r="J74" i="61"/>
  <c r="J51" i="63"/>
  <c r="J155" i="61"/>
  <c r="J141" i="61"/>
  <c r="J110" i="61"/>
  <c r="J101" i="61"/>
  <c r="J92" i="62"/>
  <c r="J83" i="62"/>
  <c r="J64" i="61"/>
  <c r="J9" i="62"/>
  <c r="J5" i="63"/>
  <c r="J163" i="61"/>
  <c r="J90" i="61"/>
  <c r="J60" i="62"/>
  <c r="J19" i="61"/>
  <c r="J424" i="67"/>
  <c r="J97" i="61"/>
  <c r="J156" i="61"/>
  <c r="J464" i="67"/>
  <c r="J99" i="61"/>
  <c r="J38" i="62"/>
  <c r="J426" i="70"/>
  <c r="J529" i="68"/>
  <c r="J445" i="69"/>
  <c r="J52" i="62"/>
  <c r="J89" i="61"/>
  <c r="J159" i="61"/>
  <c r="J133" i="61"/>
  <c r="J83" i="61"/>
  <c r="J65" i="62"/>
  <c r="J40" i="62"/>
  <c r="J35" i="62"/>
  <c r="J27" i="62"/>
  <c r="J153" i="62"/>
  <c r="J111" i="62"/>
  <c r="J98" i="61"/>
  <c r="J71" i="62"/>
  <c r="J19" i="63"/>
  <c r="J460" i="66"/>
  <c r="J32" i="61"/>
  <c r="J131" i="62"/>
  <c r="J130" i="62"/>
  <c r="J134" i="61"/>
  <c r="J129" i="62"/>
  <c r="J117" i="62"/>
  <c r="J54" i="61"/>
  <c r="J46" i="61"/>
  <c r="J108" i="61"/>
  <c r="J148" i="62"/>
  <c r="J16" i="62"/>
  <c r="J175" i="61"/>
  <c r="J120" i="62"/>
  <c r="J67" i="62"/>
  <c r="J51" i="61"/>
  <c r="J445" i="65"/>
  <c r="J173" i="61"/>
  <c r="J155" i="62"/>
  <c r="J83" i="63"/>
  <c r="J54" i="62"/>
  <c r="J50" i="62"/>
  <c r="J46" i="62"/>
  <c r="J171" i="61"/>
  <c r="J126" i="61"/>
  <c r="J116" i="61"/>
  <c r="J79" i="62"/>
  <c r="J71" i="63"/>
  <c r="J37" i="62"/>
  <c r="J20" i="63"/>
  <c r="J130" i="61"/>
  <c r="J153" i="61"/>
  <c r="J98" i="62"/>
  <c r="J56" i="62"/>
  <c r="J452" i="67"/>
  <c r="J143" i="63"/>
  <c r="J440" i="72"/>
  <c r="J443" i="69"/>
  <c r="J111" i="61"/>
  <c r="J126" i="62"/>
  <c r="J145" i="62"/>
  <c r="J75" i="61"/>
  <c r="J68" i="63"/>
  <c r="J440" i="71"/>
  <c r="J430" i="69"/>
  <c r="J477" i="64"/>
  <c r="J138" i="61"/>
  <c r="J5" i="62"/>
  <c r="J48" i="61"/>
  <c r="J145" i="61"/>
  <c r="J70" i="61"/>
  <c r="J135" i="61"/>
  <c r="J53" i="61"/>
  <c r="J165" i="61"/>
  <c r="J133" i="62"/>
  <c r="J122" i="62"/>
  <c r="J84" i="62"/>
  <c r="J77" i="63"/>
  <c r="J58" i="62"/>
  <c r="J45" i="63"/>
  <c r="J40" i="63"/>
  <c r="J70" i="62"/>
  <c r="J87" i="62"/>
  <c r="J131" i="61"/>
  <c r="J564" i="68"/>
  <c r="J464" i="66"/>
  <c r="J573" i="68"/>
  <c r="J449" i="66"/>
  <c r="J105" i="63"/>
  <c r="J132" i="61"/>
  <c r="J100" i="61"/>
  <c r="J78" i="61"/>
  <c r="J31" i="63"/>
  <c r="J6" i="61"/>
  <c r="J71" i="61"/>
  <c r="J161" i="63"/>
  <c r="J426" i="71"/>
  <c r="J87" i="63"/>
  <c r="J68" i="61"/>
  <c r="J135" i="62"/>
  <c r="J124" i="63"/>
  <c r="J527" i="68"/>
  <c r="J174" i="62"/>
  <c r="J141" i="62"/>
  <c r="J138" i="62"/>
  <c r="J110" i="62"/>
  <c r="J101" i="62"/>
  <c r="J88" i="61"/>
  <c r="J58" i="61"/>
  <c r="J49" i="63"/>
  <c r="J45" i="61"/>
  <c r="J39" i="61"/>
  <c r="J31" i="62"/>
  <c r="J18" i="61"/>
  <c r="J10" i="62"/>
  <c r="J577" i="68"/>
  <c r="J127" i="62"/>
  <c r="J89" i="62"/>
  <c r="J72" i="61"/>
  <c r="J56" i="61"/>
  <c r="J36" i="61"/>
  <c r="J462" i="70"/>
  <c r="J76" i="61"/>
  <c r="J8" i="61"/>
  <c r="J522" i="64"/>
  <c r="J86" i="61"/>
  <c r="J452" i="66"/>
  <c r="J173" i="62"/>
  <c r="J87" i="61"/>
  <c r="J64" i="63"/>
  <c r="J50" i="63"/>
  <c r="J40" i="61"/>
  <c r="J163" i="62"/>
  <c r="J19" i="62"/>
  <c r="J166" i="62"/>
  <c r="J75" i="62"/>
  <c r="J457" i="69"/>
  <c r="J424" i="69"/>
  <c r="J510" i="64"/>
  <c r="J430" i="71"/>
  <c r="J148" i="61"/>
  <c r="J438" i="72"/>
  <c r="J134" i="62"/>
  <c r="J118" i="61"/>
  <c r="J78" i="63"/>
  <c r="J73" i="62"/>
  <c r="J65" i="61"/>
  <c r="J17" i="62"/>
  <c r="J9" i="61"/>
  <c r="J5" i="61"/>
  <c r="J29" i="61"/>
  <c r="J20" i="61"/>
  <c r="J76" i="62"/>
  <c r="J412" i="72"/>
  <c r="J172" i="62"/>
  <c r="J127" i="61"/>
  <c r="J55" i="62"/>
  <c r="J433" i="69"/>
  <c r="J174" i="61"/>
  <c r="J119" i="62"/>
  <c r="J30" i="63"/>
  <c r="J99" i="62"/>
  <c r="J53" i="62"/>
  <c r="J34" i="62"/>
  <c r="J166" i="61"/>
  <c r="J51" i="62"/>
  <c r="J424" i="72"/>
  <c r="J512" i="64"/>
  <c r="J406" i="71"/>
  <c r="J430" i="67"/>
  <c r="J433" i="72"/>
  <c r="J449" i="67"/>
  <c r="J67" i="61"/>
  <c r="J22" i="61"/>
  <c r="J147" i="61"/>
  <c r="J119" i="61"/>
  <c r="J92" i="63"/>
  <c r="J10" i="63"/>
  <c r="J9" i="63"/>
  <c r="J60" i="61"/>
  <c r="J464" i="65"/>
  <c r="J445" i="70"/>
  <c r="J159" i="62"/>
  <c r="J147" i="62"/>
  <c r="J137" i="61"/>
  <c r="J96" i="61"/>
  <c r="J88" i="62"/>
  <c r="J78" i="62"/>
  <c r="J69" i="61"/>
  <c r="J50" i="61"/>
  <c r="J26" i="63"/>
  <c r="J107" i="62"/>
  <c r="J72" i="62"/>
  <c r="J57" i="61"/>
  <c r="J48" i="62"/>
  <c r="J41" i="62"/>
  <c r="J36" i="62"/>
  <c r="J34" i="61"/>
  <c r="J177" i="61"/>
  <c r="J84" i="61"/>
  <c r="J154" i="61"/>
  <c r="J175" i="62"/>
  <c r="J103" i="61"/>
  <c r="J64" i="62"/>
  <c r="J6" i="62"/>
  <c r="J74" i="62"/>
  <c r="J157" i="61"/>
  <c r="J90" i="62"/>
  <c r="J55" i="61"/>
  <c r="J41" i="61"/>
  <c r="J37" i="61"/>
  <c r="J33" i="62"/>
  <c r="J120" i="61"/>
  <c r="J52" i="61"/>
  <c r="J471" i="67"/>
  <c r="J122" i="61"/>
  <c r="J73" i="61"/>
  <c r="J32" i="63"/>
  <c r="J449" i="69"/>
  <c r="J139" i="62"/>
  <c r="J426" i="67"/>
  <c r="J137" i="62"/>
  <c r="J88" i="63"/>
  <c r="J69" i="62"/>
  <c r="J45" i="62"/>
  <c r="J39" i="63"/>
  <c r="J35" i="61"/>
  <c r="J30" i="62"/>
  <c r="J26" i="61"/>
  <c r="J10" i="61"/>
  <c r="J91" i="62"/>
  <c r="J57" i="62"/>
  <c r="J33" i="63"/>
  <c r="J430" i="70"/>
  <c r="J460" i="70"/>
  <c r="J433" i="70"/>
  <c r="J18" i="62"/>
  <c r="J91" i="61"/>
  <c r="J33" i="61"/>
  <c r="J20" i="62"/>
  <c r="J438" i="71"/>
  <c r="J171" i="62"/>
  <c r="J460" i="69"/>
  <c r="J31" i="61"/>
  <c r="J116" i="62"/>
  <c r="J29" i="62"/>
  <c r="J561" i="68"/>
  <c r="J103" i="62"/>
  <c r="J108" i="62"/>
  <c r="J8" i="62"/>
  <c r="J443" i="65"/>
  <c r="J69" i="63"/>
  <c r="J107" i="61"/>
  <c r="J139" i="61"/>
  <c r="J154" i="62"/>
  <c r="J17" i="61"/>
  <c r="J90" i="63"/>
  <c r="J136" i="61"/>
  <c r="J52" i="63"/>
  <c r="J157" i="62"/>
  <c r="J38" i="61"/>
  <c r="J118" i="62"/>
  <c r="J77" i="61"/>
  <c r="J156" i="62"/>
  <c r="J92" i="61"/>
  <c r="J77" i="62"/>
  <c r="J26" i="62"/>
  <c r="J79" i="61"/>
  <c r="J452" i="70"/>
  <c r="J22" i="62"/>
  <c r="J129" i="61"/>
  <c r="J100" i="62"/>
  <c r="J15" i="61"/>
  <c r="J39" i="62"/>
  <c r="J30" i="61"/>
  <c r="J426" i="72"/>
  <c r="J86" i="62"/>
  <c r="J462" i="69"/>
  <c r="J68" i="62"/>
  <c r="J177" i="62"/>
  <c r="J435" i="65"/>
  <c r="J532" i="68"/>
  <c r="J443" i="67"/>
  <c r="J405" i="72"/>
  <c r="J539" i="68"/>
  <c r="J432" i="72"/>
  <c r="J526" i="68"/>
  <c r="J426" i="66"/>
  <c r="J106" i="62"/>
  <c r="J440" i="66"/>
  <c r="J454" i="65"/>
  <c r="J427" i="67"/>
  <c r="J578" i="68"/>
  <c r="J4" i="61"/>
  <c r="J479" i="64"/>
  <c r="J443" i="66"/>
  <c r="J411" i="72"/>
  <c r="J414" i="72"/>
  <c r="J403" i="72"/>
  <c r="J25" i="62"/>
  <c r="J451" i="66"/>
  <c r="J442" i="69"/>
  <c r="J440" i="70"/>
  <c r="J463" i="65"/>
  <c r="J435" i="72"/>
  <c r="J504" i="64"/>
  <c r="J421" i="66"/>
  <c r="J63" i="61"/>
  <c r="J458" i="66"/>
  <c r="J465" i="67"/>
  <c r="J442" i="67"/>
  <c r="J430" i="72"/>
  <c r="J567" i="68"/>
  <c r="J431" i="72"/>
  <c r="J434" i="67"/>
  <c r="J491" i="64"/>
  <c r="J432" i="66"/>
  <c r="J429" i="65"/>
  <c r="J423" i="69"/>
  <c r="J444" i="66"/>
  <c r="J448" i="67"/>
  <c r="J450" i="70"/>
  <c r="J472" i="65"/>
  <c r="J146" i="61"/>
  <c r="J424" i="71"/>
  <c r="J501" i="64"/>
  <c r="J469" i="64"/>
  <c r="J82" i="62"/>
  <c r="J109" i="61"/>
  <c r="J447" i="70"/>
  <c r="J164" i="62"/>
  <c r="J125" i="61"/>
  <c r="J28" i="61"/>
  <c r="J530" i="68"/>
  <c r="J442" i="65"/>
  <c r="J423" i="67"/>
  <c r="J543" i="68"/>
  <c r="J85" i="61"/>
  <c r="J7" i="61"/>
  <c r="J44" i="61"/>
  <c r="J472" i="67"/>
  <c r="J447" i="66"/>
  <c r="J421" i="69"/>
  <c r="J508" i="64"/>
  <c r="J425" i="65"/>
  <c r="J463" i="66"/>
  <c r="J425" i="67"/>
  <c r="J446" i="70"/>
  <c r="J420" i="66"/>
  <c r="J462" i="66"/>
  <c r="J451" i="65"/>
  <c r="J448" i="69"/>
  <c r="J439" i="66"/>
  <c r="J420" i="65"/>
  <c r="J551" i="68"/>
  <c r="J420" i="67"/>
  <c r="J435" i="70"/>
  <c r="J492" i="64"/>
  <c r="J499" i="64"/>
  <c r="J406" i="72"/>
  <c r="J421" i="65"/>
  <c r="J439" i="67"/>
  <c r="J421" i="71"/>
  <c r="J427" i="66"/>
  <c r="J429" i="67"/>
  <c r="J440" i="65"/>
  <c r="J44" i="62"/>
  <c r="J513" i="64"/>
  <c r="J465" i="65"/>
  <c r="J502" i="64"/>
  <c r="J487" i="64"/>
  <c r="J541" i="68"/>
  <c r="J483" i="64"/>
  <c r="J431" i="66"/>
  <c r="J420" i="69"/>
  <c r="J428" i="67"/>
  <c r="J425" i="70"/>
  <c r="J445" i="67"/>
  <c r="J413" i="72"/>
  <c r="J449" i="70"/>
  <c r="J440" i="69"/>
  <c r="J451" i="69"/>
  <c r="J423" i="65"/>
  <c r="J447" i="67"/>
  <c r="J440" i="67"/>
  <c r="J435" i="71"/>
  <c r="J429" i="72"/>
  <c r="J426" i="65"/>
  <c r="J82" i="61"/>
  <c r="J82" i="63"/>
  <c r="J423" i="71"/>
  <c r="J497" i="64"/>
  <c r="J420" i="70"/>
  <c r="J25" i="63"/>
  <c r="J446" i="67"/>
  <c r="J563" i="68"/>
  <c r="J500" i="64"/>
  <c r="J421" i="67"/>
  <c r="J417" i="71"/>
  <c r="J432" i="67"/>
  <c r="J433" i="65"/>
  <c r="J435" i="66"/>
  <c r="J453" i="67"/>
  <c r="J547" i="68"/>
  <c r="J411" i="71"/>
  <c r="J448" i="65"/>
  <c r="J481" i="64"/>
  <c r="J466" i="64"/>
  <c r="J424" i="66"/>
  <c r="J565" i="68"/>
  <c r="J431" i="69"/>
  <c r="J428" i="70"/>
  <c r="J4" i="62"/>
  <c r="J453" i="65"/>
  <c r="J4" i="63"/>
  <c r="J66" i="61"/>
  <c r="J537" i="68"/>
  <c r="J439" i="65"/>
  <c r="J25" i="61"/>
  <c r="J580" i="68"/>
  <c r="J429" i="70"/>
  <c r="J405" i="71"/>
  <c r="J540" i="68"/>
  <c r="J421" i="72"/>
  <c r="J63" i="62"/>
  <c r="J550" i="68"/>
  <c r="J435" i="69"/>
  <c r="J430" i="65"/>
  <c r="J421" i="70"/>
  <c r="J463" i="67"/>
  <c r="J431" i="71"/>
  <c r="J417" i="72"/>
  <c r="J423" i="66"/>
  <c r="J146" i="62"/>
  <c r="J452" i="65"/>
  <c r="J555" i="68"/>
  <c r="J452" i="69"/>
  <c r="J554" i="68"/>
  <c r="J85" i="62"/>
  <c r="J162" i="62"/>
  <c r="J548" i="68"/>
  <c r="J125" i="62"/>
  <c r="J44" i="63"/>
  <c r="J435" i="67"/>
  <c r="J531" i="68"/>
  <c r="J128" i="61"/>
  <c r="J437" i="72"/>
  <c r="J448" i="70"/>
  <c r="J571" i="68"/>
  <c r="J431" i="65"/>
  <c r="J490" i="64"/>
  <c r="J47" i="61"/>
  <c r="J523" i="68"/>
  <c r="J456" i="70"/>
  <c r="J28" i="62"/>
  <c r="J447" i="65"/>
  <c r="J471" i="65"/>
  <c r="J448" i="66"/>
  <c r="J164" i="61"/>
  <c r="J424" i="70"/>
  <c r="J553" i="68"/>
  <c r="J451" i="67"/>
  <c r="J427" i="65"/>
  <c r="J433" i="67"/>
  <c r="J128" i="62"/>
  <c r="J454" i="66"/>
  <c r="J524" i="68"/>
  <c r="J429" i="71"/>
  <c r="J47" i="62"/>
  <c r="J425" i="66"/>
  <c r="J412" i="71"/>
  <c r="J538" i="68"/>
  <c r="J576" i="68"/>
  <c r="J471" i="64"/>
  <c r="J454" i="69"/>
  <c r="J433" i="71"/>
  <c r="J445" i="66"/>
  <c r="J449" i="65"/>
  <c r="J423" i="70"/>
  <c r="J431" i="70"/>
  <c r="J144" i="61"/>
  <c r="J442" i="66"/>
  <c r="J443" i="70"/>
  <c r="J432" i="70"/>
  <c r="J7" i="62"/>
  <c r="J498" i="64"/>
  <c r="J552" i="68"/>
  <c r="J66" i="62"/>
  <c r="J450" i="67"/>
  <c r="J465" i="66"/>
  <c r="J450" i="65"/>
  <c r="J523" i="64"/>
  <c r="J439" i="69"/>
  <c r="J429" i="69"/>
  <c r="J467" i="64"/>
  <c r="J424" i="65"/>
  <c r="J427" i="70"/>
  <c r="J413" i="71"/>
  <c r="J446" i="66"/>
  <c r="J432" i="65"/>
  <c r="J162" i="61"/>
  <c r="J429" i="66"/>
  <c r="J444" i="70"/>
  <c r="J562" i="68"/>
  <c r="J478" i="64"/>
  <c r="J458" i="65"/>
  <c r="J458" i="67"/>
  <c r="J556" i="68"/>
  <c r="J431" i="67"/>
  <c r="J403" i="71"/>
  <c r="J446" i="65"/>
  <c r="J423" i="72"/>
  <c r="J437" i="71"/>
  <c r="J109" i="62"/>
  <c r="J470" i="64"/>
  <c r="J430" i="66"/>
  <c r="J144" i="62"/>
  <c r="J476" i="64"/>
  <c r="J439" i="70"/>
  <c r="J451" i="70"/>
  <c r="J432" i="71"/>
  <c r="J488" i="64"/>
  <c r="J450" i="69"/>
  <c r="J456" i="69"/>
  <c r="J454" i="67"/>
  <c r="J428" i="65"/>
  <c r="J560" i="68"/>
  <c r="J414" i="71"/>
  <c r="J444" i="65"/>
  <c r="J536" i="68"/>
  <c r="J428" i="66"/>
  <c r="J450" i="66"/>
  <c r="J442" i="70"/>
  <c r="J432" i="69"/>
  <c r="J444" i="67"/>
  <c r="J462" i="67"/>
  <c r="J528" i="68"/>
  <c r="J454" i="70"/>
  <c r="J63" i="63"/>
  <c r="J106" i="61"/>
  <c r="J480" i="64"/>
  <c r="J434" i="65"/>
  <c r="J62" i="63"/>
  <c r="J161" i="62"/>
  <c r="J549" i="68"/>
  <c r="J438" i="65"/>
  <c r="J465" i="64"/>
  <c r="J546" i="68"/>
  <c r="J81" i="63"/>
  <c r="J81" i="61"/>
  <c r="J422" i="65"/>
  <c r="J438" i="70"/>
  <c r="J422" i="67"/>
  <c r="J81" i="62"/>
  <c r="J161" i="61"/>
  <c r="J422" i="69"/>
  <c r="J419" i="66"/>
  <c r="J24" i="61"/>
  <c r="J570" i="68"/>
  <c r="J438" i="67"/>
  <c r="J62" i="62"/>
  <c r="J489" i="64"/>
  <c r="J419" i="65"/>
  <c r="J457" i="67"/>
  <c r="J422" i="66"/>
  <c r="J457" i="66"/>
  <c r="J441" i="69"/>
  <c r="J3" i="61"/>
  <c r="J62" i="61"/>
  <c r="J143" i="62"/>
  <c r="J522" i="68"/>
  <c r="J457" i="65"/>
  <c r="J105" i="62"/>
  <c r="J43" i="63"/>
  <c r="J3" i="62"/>
  <c r="J422" i="71"/>
  <c r="J124" i="61"/>
  <c r="J441" i="65"/>
  <c r="J468" i="64"/>
  <c r="J402" i="72"/>
  <c r="J404" i="72"/>
  <c r="J402" i="71"/>
  <c r="J441" i="66"/>
  <c r="J422" i="70"/>
  <c r="J420" i="72"/>
  <c r="J404" i="71"/>
  <c r="J422" i="72"/>
  <c r="J124" i="62"/>
  <c r="J486" i="64"/>
  <c r="J43" i="62"/>
  <c r="J24" i="62"/>
  <c r="J419" i="70"/>
  <c r="J438" i="66"/>
  <c r="J43" i="61"/>
  <c r="J441" i="67"/>
  <c r="J143" i="61"/>
  <c r="J525" i="68"/>
  <c r="J438" i="69"/>
  <c r="J507" i="64"/>
  <c r="J419" i="69"/>
  <c r="J441" i="70"/>
  <c r="J3" i="63"/>
  <c r="J420" i="71"/>
  <c r="J419" i="67"/>
  <c r="J105" i="61"/>
  <c r="J24" i="63"/>
  <c r="J456" i="65"/>
  <c r="J437" i="66"/>
  <c r="J437" i="65"/>
  <c r="J521" i="68"/>
  <c r="J485" i="64"/>
  <c r="J419" i="71"/>
  <c r="J456" i="67"/>
  <c r="J418" i="70"/>
  <c r="J401" i="72"/>
  <c r="J418" i="69"/>
  <c r="J437" i="69"/>
  <c r="J419" i="72"/>
  <c r="J545" i="68"/>
  <c r="J569" i="68"/>
  <c r="J464" i="64"/>
  <c r="J418" i="67"/>
  <c r="J437" i="67"/>
  <c r="J418" i="65"/>
  <c r="J401" i="71"/>
  <c r="J506" i="64"/>
  <c r="J418" i="66"/>
  <c r="J437" i="70"/>
  <c r="J456" i="66"/>
  <c r="C79" i="63"/>
  <c r="C8" i="63"/>
  <c r="C168" i="63"/>
  <c r="C167" i="61"/>
  <c r="C53" i="63"/>
  <c r="C159" i="63"/>
  <c r="C152" i="61"/>
  <c r="C14" i="62"/>
  <c r="C572" i="68"/>
  <c r="C409" i="71"/>
  <c r="C466" i="67"/>
  <c r="C591" i="68"/>
  <c r="C542" i="68"/>
  <c r="C509" i="64"/>
  <c r="C587" i="68"/>
  <c r="C139" i="63"/>
  <c r="C99" i="63"/>
  <c r="C113" i="62"/>
  <c r="C107" i="63"/>
  <c r="C140" i="63"/>
  <c r="C13" i="61"/>
  <c r="C176" i="61"/>
  <c r="C12" i="62"/>
  <c r="C55" i="63"/>
  <c r="C459" i="65"/>
  <c r="C94" i="62"/>
  <c r="C119" i="63"/>
  <c r="C518" i="64"/>
  <c r="C467" i="65"/>
  <c r="C579" i="68"/>
  <c r="C467" i="69"/>
  <c r="C470" i="66"/>
  <c r="C580" i="68"/>
  <c r="C447" i="71"/>
  <c r="C73" i="63"/>
  <c r="C153" i="63"/>
  <c r="C95" i="61"/>
  <c r="C168" i="62"/>
  <c r="C114" i="62"/>
  <c r="C13" i="63"/>
  <c r="C173" i="63"/>
  <c r="C473" i="65"/>
  <c r="C584" i="68"/>
  <c r="C453" i="71"/>
  <c r="C467" i="67"/>
  <c r="C127" i="63"/>
  <c r="C48" i="63"/>
  <c r="C121" i="61"/>
  <c r="C170" i="62"/>
  <c r="C428" i="69"/>
  <c r="C136" i="63"/>
  <c r="C410" i="72"/>
  <c r="C93" i="61"/>
  <c r="C97" i="63"/>
  <c r="C133" i="63"/>
  <c r="C470" i="67"/>
  <c r="C475" i="64"/>
  <c r="C535" i="68"/>
  <c r="C141" i="63"/>
  <c r="C583" i="68"/>
  <c r="C37" i="63"/>
  <c r="C98" i="63"/>
  <c r="C446" i="71"/>
  <c r="C534" i="68"/>
  <c r="C112" i="61"/>
  <c r="C167" i="63"/>
  <c r="C149" i="62"/>
  <c r="C470" i="69"/>
  <c r="C445" i="72"/>
  <c r="C532" i="68"/>
  <c r="C126" i="63"/>
  <c r="C117" i="63"/>
  <c r="C453" i="69"/>
  <c r="C84" i="63"/>
  <c r="C14" i="61"/>
  <c r="C469" i="70"/>
  <c r="C468" i="66"/>
  <c r="C450" i="71"/>
  <c r="C470" i="65"/>
  <c r="C447" i="72"/>
  <c r="C466" i="69"/>
  <c r="C149" i="63"/>
  <c r="C473" i="66"/>
  <c r="C27" i="63"/>
  <c r="C92" i="63"/>
  <c r="C443" i="71"/>
  <c r="C65" i="63"/>
  <c r="C149" i="61"/>
  <c r="C150" i="62"/>
  <c r="C157" i="63"/>
  <c r="C170" i="63"/>
  <c r="C93" i="63"/>
  <c r="C36" i="63"/>
  <c r="C140" i="62"/>
  <c r="C138" i="63"/>
  <c r="C495" i="64"/>
  <c r="C12" i="61"/>
  <c r="C165" i="63"/>
  <c r="C129" i="63"/>
  <c r="C108" i="63"/>
  <c r="C54" i="63"/>
  <c r="C169" i="61"/>
  <c r="C156" i="63"/>
  <c r="C100" i="63"/>
  <c r="C122" i="63"/>
  <c r="C91" i="63"/>
  <c r="C112" i="62"/>
  <c r="C458" i="69"/>
  <c r="C15" i="63"/>
  <c r="C56" i="63"/>
  <c r="C458" i="70"/>
  <c r="C459" i="67"/>
  <c r="C446" i="69"/>
  <c r="C444" i="69"/>
  <c r="C167" i="62"/>
  <c r="C94" i="61"/>
  <c r="C516" i="64"/>
  <c r="C114" i="61"/>
  <c r="C450" i="72"/>
  <c r="C151" i="62"/>
  <c r="C154" i="63"/>
  <c r="C427" i="72"/>
  <c r="C151" i="63"/>
  <c r="C115" i="63"/>
  <c r="C467" i="66"/>
  <c r="C7" i="63"/>
  <c r="C152" i="63"/>
  <c r="C151" i="61"/>
  <c r="C114" i="63"/>
  <c r="C147" i="63"/>
  <c r="C6" i="63"/>
  <c r="C439" i="72"/>
  <c r="C38" i="63"/>
  <c r="C102" i="61"/>
  <c r="C86" i="63"/>
  <c r="C29" i="63"/>
  <c r="C115" i="62"/>
  <c r="C158" i="61"/>
  <c r="C556" i="68"/>
  <c r="C416" i="72"/>
  <c r="C171" i="63"/>
  <c r="C459" i="69"/>
  <c r="C466" i="70"/>
  <c r="C158" i="63"/>
  <c r="C434" i="72"/>
  <c r="C35" i="63"/>
  <c r="C145" i="63"/>
  <c r="C407" i="71"/>
  <c r="C152" i="62"/>
  <c r="C150" i="61"/>
  <c r="C113" i="63"/>
  <c r="C170" i="61"/>
  <c r="C425" i="71"/>
  <c r="C169" i="62"/>
  <c r="C459" i="66"/>
  <c r="C519" i="64"/>
  <c r="C169" i="63"/>
  <c r="C473" i="70"/>
  <c r="C101" i="63"/>
  <c r="C112" i="63"/>
  <c r="C559" i="68"/>
  <c r="C470" i="70"/>
  <c r="C163" i="63"/>
  <c r="C102" i="63"/>
  <c r="C135" i="63"/>
  <c r="C74" i="63"/>
  <c r="C14" i="63"/>
  <c r="C17" i="63"/>
  <c r="C103" i="63"/>
  <c r="C13" i="62"/>
  <c r="C94" i="63"/>
  <c r="C92" i="62"/>
  <c r="C465" i="70"/>
  <c r="C453" i="70"/>
  <c r="C434" i="69"/>
  <c r="C95" i="62"/>
  <c r="C110" i="63"/>
  <c r="C12" i="63"/>
  <c r="C533" i="68"/>
  <c r="C467" i="70"/>
  <c r="C95" i="63"/>
  <c r="C102" i="62"/>
  <c r="C177" i="63"/>
  <c r="C459" i="70"/>
  <c r="C41" i="63"/>
  <c r="C172" i="63"/>
  <c r="C469" i="66"/>
  <c r="C113" i="61"/>
  <c r="C449" i="71"/>
  <c r="C18" i="63"/>
  <c r="C452" i="72"/>
  <c r="C466" i="66"/>
  <c r="C96" i="63"/>
  <c r="C140" i="61"/>
  <c r="C428" i="72"/>
  <c r="C121" i="62"/>
  <c r="C451" i="72"/>
  <c r="C121" i="63"/>
  <c r="C468" i="70"/>
  <c r="C131" i="63"/>
  <c r="C525" i="64"/>
  <c r="C57" i="63"/>
  <c r="C115" i="61"/>
  <c r="C448" i="71"/>
  <c r="C515" i="64"/>
  <c r="C176" i="62"/>
  <c r="C473" i="69"/>
  <c r="C446" i="72"/>
  <c r="C76" i="63"/>
  <c r="C520" i="64"/>
  <c r="C72" i="63"/>
  <c r="C134" i="63"/>
  <c r="C473" i="67"/>
  <c r="C521" i="64"/>
  <c r="C496" i="64"/>
  <c r="C407" i="72"/>
  <c r="C176" i="63"/>
  <c r="C118" i="63"/>
  <c r="C469" i="65"/>
  <c r="C590" i="68"/>
  <c r="C120" i="63"/>
  <c r="C75" i="63"/>
  <c r="C517" i="64"/>
  <c r="C47" i="63"/>
  <c r="C92" i="61"/>
  <c r="C158" i="62"/>
  <c r="C67" i="63"/>
  <c r="C34" i="63"/>
  <c r="C427" i="71"/>
  <c r="C175" i="63"/>
  <c r="C137" i="63"/>
  <c r="C116" i="63"/>
  <c r="C174" i="63"/>
  <c r="C466" i="65"/>
  <c r="C463" i="69"/>
  <c r="C453" i="72"/>
  <c r="C46" i="63"/>
  <c r="C447" i="69"/>
  <c r="C441" i="71"/>
  <c r="C22" i="63"/>
  <c r="C155" i="63"/>
  <c r="C461" i="65"/>
  <c r="C60" i="63"/>
  <c r="C130" i="61"/>
  <c r="C70" i="62"/>
  <c r="C136" i="62"/>
  <c r="C582" i="68"/>
  <c r="C462" i="70"/>
  <c r="C428" i="71"/>
  <c r="C468" i="69"/>
  <c r="C109" i="63"/>
  <c r="C494" i="64"/>
  <c r="C409" i="72"/>
  <c r="C130" i="63"/>
  <c r="C471" i="69"/>
  <c r="C471" i="70"/>
  <c r="C574" i="68"/>
  <c r="C469" i="67"/>
  <c r="C416" i="71"/>
  <c r="C474" i="64"/>
  <c r="C448" i="72"/>
  <c r="C457" i="70"/>
  <c r="C461" i="66"/>
  <c r="C66" i="63"/>
  <c r="C32" i="61"/>
  <c r="C117" i="62"/>
  <c r="C426" i="71"/>
  <c r="C410" i="71"/>
  <c r="C468" i="67"/>
  <c r="C449" i="72"/>
  <c r="C125" i="63"/>
  <c r="C566" i="68"/>
  <c r="C464" i="70"/>
  <c r="C472" i="70"/>
  <c r="C465" i="69"/>
  <c r="C463" i="70"/>
  <c r="C444" i="72"/>
  <c r="C589" i="68"/>
  <c r="C162" i="63"/>
  <c r="C128" i="63"/>
  <c r="C586" i="68"/>
  <c r="C132" i="63"/>
  <c r="C93" i="62"/>
  <c r="C441" i="72"/>
  <c r="C461" i="67"/>
  <c r="C451" i="71"/>
  <c r="C425" i="69"/>
  <c r="C55" i="62"/>
  <c r="C106" i="63"/>
  <c r="C439" i="71"/>
  <c r="C440" i="71"/>
  <c r="C425" i="72"/>
  <c r="C452" i="71"/>
  <c r="C164" i="63"/>
  <c r="C585" i="68"/>
  <c r="C443" i="72"/>
  <c r="C581" i="68"/>
  <c r="C461" i="69"/>
  <c r="C144" i="63"/>
  <c r="C426" i="72"/>
  <c r="C588" i="68"/>
  <c r="C111" i="63"/>
  <c r="C445" i="71"/>
  <c r="C460" i="65"/>
  <c r="C427" i="69"/>
  <c r="C68" i="62"/>
  <c r="C16" i="62"/>
  <c r="C434" i="70"/>
  <c r="C461" i="70"/>
  <c r="C85" i="63"/>
  <c r="C28" i="63"/>
  <c r="C558" i="68"/>
  <c r="C438" i="72"/>
  <c r="C148" i="63"/>
  <c r="C166" i="63"/>
  <c r="C146" i="63"/>
  <c r="C150" i="63"/>
  <c r="C457" i="69"/>
  <c r="C472" i="69"/>
  <c r="C445" i="69"/>
  <c r="C469" i="69"/>
  <c r="C49" i="63"/>
  <c r="C434" i="71"/>
  <c r="C511" i="64"/>
  <c r="C16" i="63"/>
  <c r="C168" i="61"/>
  <c r="C468" i="65"/>
  <c r="C443" i="69"/>
  <c r="C462" i="66"/>
  <c r="C89" i="63"/>
  <c r="C30" i="62"/>
  <c r="C96" i="62"/>
  <c r="C33" i="62"/>
  <c r="C452" i="69"/>
  <c r="C20" i="61"/>
  <c r="C424" i="65"/>
  <c r="C38" i="62"/>
  <c r="C84" i="61"/>
  <c r="C171" i="62"/>
  <c r="C97" i="62"/>
  <c r="C78" i="62"/>
  <c r="C8" i="62"/>
  <c r="C105" i="63"/>
  <c r="C108" i="62"/>
  <c r="C87" i="61"/>
  <c r="C64" i="62"/>
  <c r="C138" i="62"/>
  <c r="C76" i="62"/>
  <c r="C33" i="61"/>
  <c r="C26" i="63"/>
  <c r="C50" i="62"/>
  <c r="C70" i="63"/>
  <c r="C73" i="62"/>
  <c r="C39" i="62"/>
  <c r="C153" i="61"/>
  <c r="C9" i="62"/>
  <c r="C89" i="62"/>
  <c r="C110" i="62"/>
  <c r="C22" i="62"/>
  <c r="C156" i="62"/>
  <c r="C31" i="63"/>
  <c r="C577" i="68"/>
  <c r="C460" i="66"/>
  <c r="C480" i="64"/>
  <c r="C68" i="61"/>
  <c r="C426" i="65"/>
  <c r="C172" i="62"/>
  <c r="C163" i="61"/>
  <c r="C171" i="61"/>
  <c r="C117" i="61"/>
  <c r="C90" i="62"/>
  <c r="C141" i="62"/>
  <c r="C29" i="61"/>
  <c r="C177" i="61"/>
  <c r="C103" i="61"/>
  <c r="C75" i="62"/>
  <c r="C175" i="61"/>
  <c r="C53" i="61"/>
  <c r="C11" i="63"/>
  <c r="C174" i="61"/>
  <c r="C133" i="62"/>
  <c r="C430" i="67"/>
  <c r="C99" i="62"/>
  <c r="C408" i="72"/>
  <c r="C135" i="61"/>
  <c r="C19" i="63"/>
  <c r="C10" i="61"/>
  <c r="C74" i="62"/>
  <c r="C163" i="62"/>
  <c r="C119" i="61"/>
  <c r="C90" i="61"/>
  <c r="C69" i="62"/>
  <c r="C15" i="61"/>
  <c r="C108" i="61"/>
  <c r="C71" i="61"/>
  <c r="C74" i="61"/>
  <c r="C111" i="61"/>
  <c r="C87" i="62"/>
  <c r="C67" i="61"/>
  <c r="C33" i="63"/>
  <c r="C17" i="62"/>
  <c r="C143" i="63"/>
  <c r="C155" i="62"/>
  <c r="C52" i="63"/>
  <c r="C19" i="61"/>
  <c r="C58" i="63"/>
  <c r="C10" i="62"/>
  <c r="C27" i="62"/>
  <c r="C45" i="62"/>
  <c r="C156" i="61"/>
  <c r="C49" i="62"/>
  <c r="C134" i="62"/>
  <c r="C424" i="71"/>
  <c r="C424" i="72"/>
  <c r="C100" i="61"/>
  <c r="C440" i="72"/>
  <c r="C136" i="61"/>
  <c r="C41" i="62"/>
  <c r="C147" i="61"/>
  <c r="C470" i="64"/>
  <c r="C139" i="61"/>
  <c r="C107" i="61"/>
  <c r="C51" i="62"/>
  <c r="C130" i="62"/>
  <c r="C8" i="61"/>
  <c r="C433" i="67"/>
  <c r="C57" i="61"/>
  <c r="C426" i="66"/>
  <c r="C45" i="63"/>
  <c r="C412" i="72"/>
  <c r="C438" i="71"/>
  <c r="C84" i="62"/>
  <c r="C159" i="61"/>
  <c r="C118" i="61"/>
  <c r="C90" i="63"/>
  <c r="C69" i="63"/>
  <c r="C35" i="61"/>
  <c r="C442" i="72"/>
  <c r="C177" i="62"/>
  <c r="C103" i="62"/>
  <c r="C442" i="71"/>
  <c r="C18" i="61"/>
  <c r="C175" i="62"/>
  <c r="C135" i="62"/>
  <c r="C60" i="62"/>
  <c r="C31" i="61"/>
  <c r="C134" i="61"/>
  <c r="C58" i="62"/>
  <c r="C32" i="62"/>
  <c r="C445" i="67"/>
  <c r="C471" i="67"/>
  <c r="C75" i="61"/>
  <c r="C18" i="62"/>
  <c r="C11" i="62"/>
  <c r="C174" i="62"/>
  <c r="C522" i="64"/>
  <c r="C540" i="68"/>
  <c r="C30" i="61"/>
  <c r="C89" i="61"/>
  <c r="C118" i="62"/>
  <c r="C77" i="61"/>
  <c r="C56" i="61"/>
  <c r="C100" i="62"/>
  <c r="C408" i="71"/>
  <c r="C138" i="61"/>
  <c r="C67" i="62"/>
  <c r="C120" i="61"/>
  <c r="C155" i="61"/>
  <c r="C73" i="61"/>
  <c r="C58" i="61"/>
  <c r="C10" i="63"/>
  <c r="C471" i="66"/>
  <c r="C6" i="62"/>
  <c r="C65" i="61"/>
  <c r="C88" i="61"/>
  <c r="C27" i="61"/>
  <c r="C60" i="61"/>
  <c r="C5" i="63"/>
  <c r="C55" i="61"/>
  <c r="C141" i="61"/>
  <c r="C36" i="61"/>
  <c r="C148" i="62"/>
  <c r="C116" i="61"/>
  <c r="C88" i="63"/>
  <c r="C21" i="61"/>
  <c r="C40" i="62"/>
  <c r="C20" i="63"/>
  <c r="C148" i="61"/>
  <c r="C173" i="61"/>
  <c r="C59" i="63"/>
  <c r="C37" i="61"/>
  <c r="C527" i="68"/>
  <c r="C119" i="62"/>
  <c r="C473" i="64"/>
  <c r="C471" i="65"/>
  <c r="C110" i="61"/>
  <c r="C48" i="62"/>
  <c r="C173" i="62"/>
  <c r="C97" i="61"/>
  <c r="C129" i="62"/>
  <c r="C166" i="61"/>
  <c r="C464" i="69"/>
  <c r="C107" i="62"/>
  <c r="C537" i="68"/>
  <c r="C462" i="65"/>
  <c r="C449" i="70"/>
  <c r="C71" i="62"/>
  <c r="C122" i="62"/>
  <c r="C460" i="69"/>
  <c r="C91" i="61"/>
  <c r="C57" i="62"/>
  <c r="C71" i="63"/>
  <c r="C460" i="67"/>
  <c r="C464" i="66"/>
  <c r="C445" i="66"/>
  <c r="C145" i="61"/>
  <c r="C157" i="62"/>
  <c r="C96" i="61"/>
  <c r="C54" i="61"/>
  <c r="C172" i="61"/>
  <c r="C426" i="69"/>
  <c r="C161" i="63"/>
  <c r="C127" i="61"/>
  <c r="C154" i="61"/>
  <c r="C52" i="62"/>
  <c r="C19" i="62"/>
  <c r="C111" i="62"/>
  <c r="C36" i="62"/>
  <c r="C78" i="61"/>
  <c r="C430" i="72"/>
  <c r="C437" i="72"/>
  <c r="C157" i="61"/>
  <c r="C21" i="62"/>
  <c r="C460" i="70"/>
  <c r="C126" i="62"/>
  <c r="C79" i="62"/>
  <c r="C529" i="68"/>
  <c r="C51" i="61"/>
  <c r="C83" i="61"/>
  <c r="C98" i="62"/>
  <c r="C15" i="62"/>
  <c r="C70" i="61"/>
  <c r="C49" i="61"/>
  <c r="C34" i="61"/>
  <c r="C444" i="71"/>
  <c r="C50" i="63"/>
  <c r="C68" i="63"/>
  <c r="C154" i="62"/>
  <c r="C39" i="61"/>
  <c r="C165" i="62"/>
  <c r="C59" i="61"/>
  <c r="C159" i="62"/>
  <c r="C77" i="62"/>
  <c r="C101" i="62"/>
  <c r="C137" i="61"/>
  <c r="C41" i="61"/>
  <c r="C26" i="62"/>
  <c r="C9" i="63"/>
  <c r="C53" i="62"/>
  <c r="C133" i="61"/>
  <c r="C16" i="61"/>
  <c r="C83" i="63"/>
  <c r="C139" i="62"/>
  <c r="C98" i="61"/>
  <c r="C56" i="62"/>
  <c r="C101" i="61"/>
  <c r="C65" i="62"/>
  <c r="C137" i="62"/>
  <c r="C76" i="61"/>
  <c r="C120" i="62"/>
  <c r="C127" i="62"/>
  <c r="C122" i="61"/>
  <c r="C40" i="61"/>
  <c r="C11" i="61"/>
  <c r="C165" i="61"/>
  <c r="C452" i="66"/>
  <c r="C83" i="62"/>
  <c r="C145" i="62"/>
  <c r="C39" i="63"/>
  <c r="C6" i="61"/>
  <c r="C78" i="63"/>
  <c r="C29" i="62"/>
  <c r="C88" i="62"/>
  <c r="C45" i="61"/>
  <c r="C52" i="61"/>
  <c r="C38" i="61"/>
  <c r="C69" i="61"/>
  <c r="C573" i="68"/>
  <c r="C5" i="61"/>
  <c r="C91" i="62"/>
  <c r="C48" i="61"/>
  <c r="C72" i="61"/>
  <c r="C132" i="61"/>
  <c r="C54" i="62"/>
  <c r="C126" i="61"/>
  <c r="C46" i="62"/>
  <c r="C557" i="68"/>
  <c r="C99" i="61"/>
  <c r="C22" i="61"/>
  <c r="C72" i="62"/>
  <c r="C46" i="61"/>
  <c r="C86" i="62"/>
  <c r="C51" i="63"/>
  <c r="C9" i="61"/>
  <c r="C64" i="61"/>
  <c r="C86" i="61"/>
  <c r="C166" i="62"/>
  <c r="C87" i="63"/>
  <c r="C30" i="63"/>
  <c r="C20" i="62"/>
  <c r="C37" i="62"/>
  <c r="C40" i="63"/>
  <c r="C131" i="61"/>
  <c r="C124" i="63"/>
  <c r="C129" i="61"/>
  <c r="C26" i="61"/>
  <c r="C147" i="62"/>
  <c r="C116" i="62"/>
  <c r="C21" i="63"/>
  <c r="C17" i="61"/>
  <c r="C430" i="65"/>
  <c r="C35" i="62"/>
  <c r="C34" i="62"/>
  <c r="C59" i="62"/>
  <c r="C510" i="64"/>
  <c r="C5" i="62"/>
  <c r="C77" i="63"/>
  <c r="C50" i="61"/>
  <c r="C132" i="62"/>
  <c r="C79" i="61"/>
  <c r="C153" i="62"/>
  <c r="C131" i="62"/>
  <c r="C32" i="63"/>
  <c r="C31" i="62"/>
  <c r="C564" i="68"/>
  <c r="C64" i="63"/>
  <c r="C445" i="65"/>
  <c r="C543" i="68"/>
  <c r="C443" i="67"/>
  <c r="C424" i="66"/>
  <c r="C425" i="66"/>
  <c r="C465" i="66"/>
  <c r="C66" i="61"/>
  <c r="C417" i="72"/>
  <c r="C431" i="71"/>
  <c r="C481" i="64"/>
  <c r="C450" i="66"/>
  <c r="C415" i="71"/>
  <c r="C553" i="68"/>
  <c r="C435" i="66"/>
  <c r="C431" i="70"/>
  <c r="C425" i="67"/>
  <c r="C571" i="68"/>
  <c r="C428" i="67"/>
  <c r="C414" i="72"/>
  <c r="C433" i="65"/>
  <c r="C458" i="65"/>
  <c r="C427" i="65"/>
  <c r="C452" i="70"/>
  <c r="C462" i="69"/>
  <c r="C430" i="66"/>
  <c r="C528" i="68"/>
  <c r="C452" i="67"/>
  <c r="C434" i="66"/>
  <c r="C431" i="72"/>
  <c r="C439" i="65"/>
  <c r="C447" i="70"/>
  <c r="C443" i="70"/>
  <c r="C448" i="66"/>
  <c r="C531" i="68"/>
  <c r="C429" i="72"/>
  <c r="C444" i="66"/>
  <c r="C538" i="68"/>
  <c r="C448" i="70"/>
  <c r="C450" i="70"/>
  <c r="C448" i="65"/>
  <c r="C550" i="68"/>
  <c r="C412" i="71"/>
  <c r="C478" i="64"/>
  <c r="C464" i="65"/>
  <c r="C439" i="69"/>
  <c r="C469" i="64"/>
  <c r="C82" i="61"/>
  <c r="C483" i="64"/>
  <c r="C440" i="67"/>
  <c r="C498" i="64"/>
  <c r="C429" i="67"/>
  <c r="C85" i="62"/>
  <c r="C435" i="72"/>
  <c r="C4" i="63"/>
  <c r="C512" i="64"/>
  <c r="C450" i="65"/>
  <c r="C85" i="61"/>
  <c r="C430" i="70"/>
  <c r="C7" i="61"/>
  <c r="C547" i="68"/>
  <c r="C472" i="66"/>
  <c r="C432" i="71"/>
  <c r="C454" i="70"/>
  <c r="C146" i="61"/>
  <c r="C449" i="66"/>
  <c r="C406" i="71"/>
  <c r="C28" i="62"/>
  <c r="C47" i="62"/>
  <c r="C446" i="70"/>
  <c r="C421" i="66"/>
  <c r="C144" i="62"/>
  <c r="C466" i="64"/>
  <c r="C429" i="65"/>
  <c r="C435" i="67"/>
  <c r="C493" i="64"/>
  <c r="C44" i="61"/>
  <c r="C503" i="64"/>
  <c r="C420" i="67"/>
  <c r="C578" i="68"/>
  <c r="C421" i="72"/>
  <c r="C423" i="71"/>
  <c r="C25" i="63"/>
  <c r="C552" i="68"/>
  <c r="C4" i="62"/>
  <c r="C428" i="66"/>
  <c r="C452" i="65"/>
  <c r="C405" i="71"/>
  <c r="C414" i="71"/>
  <c r="C445" i="70"/>
  <c r="C423" i="67"/>
  <c r="C508" i="64"/>
  <c r="C125" i="62"/>
  <c r="C164" i="62"/>
  <c r="C536" i="68"/>
  <c r="C434" i="65"/>
  <c r="C450" i="67"/>
  <c r="C424" i="70"/>
  <c r="C442" i="67"/>
  <c r="C426" i="70"/>
  <c r="C411" i="72"/>
  <c r="C405" i="72"/>
  <c r="C472" i="67"/>
  <c r="C128" i="62"/>
  <c r="C453" i="65"/>
  <c r="C423" i="65"/>
  <c r="C432" i="66"/>
  <c r="C415" i="72"/>
  <c r="C431" i="65"/>
  <c r="C433" i="71"/>
  <c r="C454" i="66"/>
  <c r="C554" i="68"/>
  <c r="C563" i="68"/>
  <c r="C429" i="70"/>
  <c r="C66" i="62"/>
  <c r="C453" i="67"/>
  <c r="C447" i="67"/>
  <c r="C454" i="69"/>
  <c r="C465" i="65"/>
  <c r="C420" i="69"/>
  <c r="C4" i="61"/>
  <c r="C439" i="67"/>
  <c r="C490" i="64"/>
  <c r="C526" i="68"/>
  <c r="C432" i="67"/>
  <c r="C442" i="66"/>
  <c r="C530" i="68"/>
  <c r="C562" i="68"/>
  <c r="C425" i="65"/>
  <c r="C420" i="70"/>
  <c r="C462" i="67"/>
  <c r="C421" i="71"/>
  <c r="C575" i="68"/>
  <c r="C434" i="67"/>
  <c r="C424" i="67"/>
  <c r="C464" i="67"/>
  <c r="C453" i="66"/>
  <c r="C413" i="71"/>
  <c r="C465" i="67"/>
  <c r="C476" i="64"/>
  <c r="C472" i="64"/>
  <c r="C442" i="65"/>
  <c r="C428" i="65"/>
  <c r="C565" i="68"/>
  <c r="C423" i="66"/>
  <c r="C458" i="67"/>
  <c r="C454" i="67"/>
  <c r="C514" i="64"/>
  <c r="C425" i="70"/>
  <c r="C491" i="64"/>
  <c r="C429" i="71"/>
  <c r="C411" i="71"/>
  <c r="C25" i="62"/>
  <c r="C63" i="63"/>
  <c r="C555" i="68"/>
  <c r="C448" i="69"/>
  <c r="C146" i="62"/>
  <c r="C125" i="61"/>
  <c r="C403" i="71"/>
  <c r="C541" i="68"/>
  <c r="C444" i="70"/>
  <c r="C539" i="68"/>
  <c r="C513" i="64"/>
  <c r="C548" i="68"/>
  <c r="C501" i="64"/>
  <c r="C500" i="64"/>
  <c r="C423" i="69"/>
  <c r="C109" i="61"/>
  <c r="C82" i="62"/>
  <c r="C450" i="69"/>
  <c r="C446" i="66"/>
  <c r="C458" i="66"/>
  <c r="C467" i="64"/>
  <c r="C449" i="65"/>
  <c r="C427" i="66"/>
  <c r="C426" i="67"/>
  <c r="C449" i="67"/>
  <c r="C492" i="64"/>
  <c r="C449" i="69"/>
  <c r="C451" i="70"/>
  <c r="C429" i="69"/>
  <c r="C406" i="72"/>
  <c r="C164" i="61"/>
  <c r="C82" i="63"/>
  <c r="C442" i="70"/>
  <c r="C479" i="64"/>
  <c r="C447" i="65"/>
  <c r="C448" i="67"/>
  <c r="C429" i="66"/>
  <c r="C432" i="69"/>
  <c r="C551" i="68"/>
  <c r="C403" i="72"/>
  <c r="C432" i="65"/>
  <c r="C433" i="69"/>
  <c r="C463" i="65"/>
  <c r="C440" i="70"/>
  <c r="C560" i="68"/>
  <c r="C63" i="61"/>
  <c r="C106" i="62"/>
  <c r="C417" i="71"/>
  <c r="C456" i="70"/>
  <c r="C433" i="66"/>
  <c r="C430" i="71"/>
  <c r="C106" i="61"/>
  <c r="C497" i="64"/>
  <c r="C440" i="65"/>
  <c r="C431" i="67"/>
  <c r="C504" i="64"/>
  <c r="C471" i="64"/>
  <c r="C440" i="66"/>
  <c r="C451" i="66"/>
  <c r="C424" i="69"/>
  <c r="C427" i="67"/>
  <c r="C435" i="69"/>
  <c r="C144" i="61"/>
  <c r="C440" i="69"/>
  <c r="C421" i="67"/>
  <c r="C430" i="69"/>
  <c r="C63" i="62"/>
  <c r="C433" i="70"/>
  <c r="C431" i="69"/>
  <c r="C162" i="62"/>
  <c r="C423" i="72"/>
  <c r="C451" i="65"/>
  <c r="C447" i="66"/>
  <c r="C454" i="65"/>
  <c r="C435" i="71"/>
  <c r="C162" i="61"/>
  <c r="C435" i="70"/>
  <c r="C109" i="62"/>
  <c r="C413" i="72"/>
  <c r="C523" i="64"/>
  <c r="C443" i="66"/>
  <c r="C451" i="67"/>
  <c r="C442" i="69"/>
  <c r="C7" i="62"/>
  <c r="C428" i="70"/>
  <c r="C576" i="68"/>
  <c r="C431" i="66"/>
  <c r="C472" i="65"/>
  <c r="C427" i="70"/>
  <c r="C439" i="66"/>
  <c r="C488" i="64"/>
  <c r="C44" i="62"/>
  <c r="C451" i="69"/>
  <c r="C463" i="66"/>
  <c r="C561" i="68"/>
  <c r="C444" i="65"/>
  <c r="C439" i="70"/>
  <c r="C463" i="67"/>
  <c r="C523" i="68"/>
  <c r="C432" i="72"/>
  <c r="C502" i="64"/>
  <c r="C499" i="64"/>
  <c r="C446" i="65"/>
  <c r="C421" i="69"/>
  <c r="C420" i="66"/>
  <c r="C487" i="64"/>
  <c r="C433" i="72"/>
  <c r="C567" i="68"/>
  <c r="C421" i="70"/>
  <c r="C477" i="64"/>
  <c r="C432" i="70"/>
  <c r="C47" i="61"/>
  <c r="C437" i="71"/>
  <c r="C443" i="65"/>
  <c r="C44" i="63"/>
  <c r="C423" i="70"/>
  <c r="C28" i="61"/>
  <c r="C524" i="68"/>
  <c r="C420" i="65"/>
  <c r="C482" i="64"/>
  <c r="C444" i="67"/>
  <c r="C446" i="67"/>
  <c r="C421" i="65"/>
  <c r="C524" i="64"/>
  <c r="C128" i="61"/>
  <c r="C25" i="61"/>
  <c r="C435" i="65"/>
  <c r="C402" i="71"/>
  <c r="C62" i="63"/>
  <c r="C24" i="62"/>
  <c r="C457" i="67"/>
  <c r="C422" i="66"/>
  <c r="C489" i="64"/>
  <c r="C143" i="61"/>
  <c r="C43" i="62"/>
  <c r="C468" i="64"/>
  <c r="C161" i="62"/>
  <c r="C438" i="65"/>
  <c r="C570" i="68"/>
  <c r="C486" i="64"/>
  <c r="C143" i="62"/>
  <c r="C81" i="63"/>
  <c r="C419" i="67"/>
  <c r="C422" i="65"/>
  <c r="C404" i="72"/>
  <c r="C422" i="70"/>
  <c r="C422" i="69"/>
  <c r="C422" i="67"/>
  <c r="C422" i="71"/>
  <c r="C438" i="70"/>
  <c r="C441" i="65"/>
  <c r="C161" i="61"/>
  <c r="C456" i="69"/>
  <c r="C465" i="64"/>
  <c r="C507" i="64"/>
  <c r="C420" i="72"/>
  <c r="C24" i="61"/>
  <c r="C419" i="69"/>
  <c r="C402" i="72"/>
  <c r="C546" i="68"/>
  <c r="C457" i="65"/>
  <c r="C419" i="66"/>
  <c r="C441" i="70"/>
  <c r="C124" i="61"/>
  <c r="C105" i="62"/>
  <c r="C419" i="70"/>
  <c r="C3" i="63"/>
  <c r="C81" i="61"/>
  <c r="C422" i="72"/>
  <c r="C420" i="71"/>
  <c r="C441" i="66"/>
  <c r="C124" i="62"/>
  <c r="C525" i="68"/>
  <c r="C438" i="67"/>
  <c r="C3" i="61"/>
  <c r="C522" i="68"/>
  <c r="C441" i="69"/>
  <c r="C438" i="69"/>
  <c r="C62" i="61"/>
  <c r="C105" i="61"/>
  <c r="C441" i="67"/>
  <c r="C457" i="66"/>
  <c r="C81" i="62"/>
  <c r="C404" i="71"/>
  <c r="C3" i="62"/>
  <c r="C24" i="63"/>
  <c r="C43" i="61"/>
  <c r="C438" i="66"/>
  <c r="C549" i="68"/>
  <c r="C62" i="62"/>
  <c r="C419" i="65"/>
  <c r="C43" i="63"/>
  <c r="C456" i="65"/>
  <c r="C545" i="68"/>
  <c r="C437" i="67"/>
  <c r="C418" i="67"/>
  <c r="C401" i="71"/>
  <c r="C419" i="71"/>
  <c r="C506" i="64"/>
  <c r="C464" i="64"/>
  <c r="C437" i="70"/>
  <c r="C418" i="66"/>
  <c r="C401" i="72"/>
  <c r="C437" i="65"/>
  <c r="C418" i="65"/>
  <c r="C437" i="66"/>
  <c r="C456" i="66"/>
  <c r="C418" i="69"/>
  <c r="C437" i="69"/>
  <c r="C521" i="68"/>
  <c r="C419" i="72"/>
  <c r="C485" i="64"/>
  <c r="C569" i="68"/>
  <c r="C456" i="67"/>
  <c r="C418" i="70"/>
  <c r="G94" i="63"/>
  <c r="G158" i="61"/>
  <c r="G167" i="62"/>
  <c r="G136" i="63"/>
  <c r="G152" i="62"/>
  <c r="G94" i="61"/>
  <c r="G27" i="63"/>
  <c r="G140" i="63"/>
  <c r="G459" i="65"/>
  <c r="G14" i="63"/>
  <c r="G132" i="63"/>
  <c r="G158" i="62"/>
  <c r="G17" i="63"/>
  <c r="G115" i="63"/>
  <c r="G176" i="62"/>
  <c r="G509" i="64"/>
  <c r="G524" i="64"/>
  <c r="G467" i="65"/>
  <c r="G149" i="63"/>
  <c r="G98" i="63"/>
  <c r="G168" i="63"/>
  <c r="G76" i="63"/>
  <c r="G169" i="61"/>
  <c r="G518" i="64"/>
  <c r="G446" i="72"/>
  <c r="G470" i="69"/>
  <c r="G525" i="64"/>
  <c r="G584" i="68"/>
  <c r="G470" i="70"/>
  <c r="G470" i="67"/>
  <c r="G121" i="63"/>
  <c r="G22" i="63"/>
  <c r="G155" i="63"/>
  <c r="G453" i="71"/>
  <c r="G466" i="67"/>
  <c r="G559" i="68"/>
  <c r="G141" i="63"/>
  <c r="G139" i="63"/>
  <c r="G519" i="64"/>
  <c r="G416" i="72"/>
  <c r="G21" i="62"/>
  <c r="G459" i="67"/>
  <c r="G60" i="63"/>
  <c r="G35" i="63"/>
  <c r="G459" i="70"/>
  <c r="G473" i="70"/>
  <c r="G93" i="62"/>
  <c r="G157" i="63"/>
  <c r="G465" i="69"/>
  <c r="G145" i="63"/>
  <c r="G446" i="71"/>
  <c r="G127" i="63"/>
  <c r="G156" i="63"/>
  <c r="G168" i="62"/>
  <c r="G74" i="63"/>
  <c r="G36" i="63"/>
  <c r="G53" i="63"/>
  <c r="G434" i="69"/>
  <c r="G148" i="63"/>
  <c r="G67" i="63"/>
  <c r="G450" i="72"/>
  <c r="G163" i="63"/>
  <c r="G112" i="63"/>
  <c r="G107" i="63"/>
  <c r="G177" i="63"/>
  <c r="G18" i="63"/>
  <c r="G170" i="61"/>
  <c r="G114" i="61"/>
  <c r="G6" i="63"/>
  <c r="G140" i="62"/>
  <c r="G427" i="71"/>
  <c r="G117" i="63"/>
  <c r="G94" i="62"/>
  <c r="G467" i="66"/>
  <c r="G171" i="63"/>
  <c r="G428" i="72"/>
  <c r="G95" i="61"/>
  <c r="G176" i="63"/>
  <c r="G100" i="63"/>
  <c r="G461" i="65"/>
  <c r="G138" i="63"/>
  <c r="G110" i="63"/>
  <c r="G425" i="71"/>
  <c r="G118" i="63"/>
  <c r="G535" i="68"/>
  <c r="G591" i="68"/>
  <c r="G468" i="65"/>
  <c r="G579" i="68"/>
  <c r="G16" i="63"/>
  <c r="G428" i="69"/>
  <c r="G152" i="61"/>
  <c r="G15" i="63"/>
  <c r="G587" i="68"/>
  <c r="G466" i="69"/>
  <c r="G115" i="62"/>
  <c r="G101" i="63"/>
  <c r="G453" i="70"/>
  <c r="G447" i="69"/>
  <c r="G407" i="71"/>
  <c r="G149" i="62"/>
  <c r="G102" i="63"/>
  <c r="G54" i="63"/>
  <c r="G38" i="63"/>
  <c r="G102" i="61"/>
  <c r="G151" i="61"/>
  <c r="G135" i="63"/>
  <c r="G116" i="63"/>
  <c r="G96" i="63"/>
  <c r="G150" i="63"/>
  <c r="G434" i="72"/>
  <c r="G133" i="63"/>
  <c r="G114" i="63"/>
  <c r="G174" i="63"/>
  <c r="G29" i="63"/>
  <c r="G102" i="62"/>
  <c r="G473" i="69"/>
  <c r="G467" i="67"/>
  <c r="G72" i="63"/>
  <c r="G511" i="64"/>
  <c r="G95" i="62"/>
  <c r="G86" i="63"/>
  <c r="G151" i="62"/>
  <c r="G175" i="63"/>
  <c r="G129" i="63"/>
  <c r="G566" i="68"/>
  <c r="G121" i="62"/>
  <c r="G453" i="72"/>
  <c r="G151" i="63"/>
  <c r="G169" i="63"/>
  <c r="G473" i="67"/>
  <c r="G170" i="63"/>
  <c r="G21" i="63"/>
  <c r="G56" i="63"/>
  <c r="G137" i="63"/>
  <c r="G583" i="68"/>
  <c r="G73" i="63"/>
  <c r="G134" i="63"/>
  <c r="G122" i="63"/>
  <c r="G167" i="61"/>
  <c r="G410" i="71"/>
  <c r="G112" i="61"/>
  <c r="G459" i="66"/>
  <c r="G520" i="64"/>
  <c r="G114" i="62"/>
  <c r="G165" i="63"/>
  <c r="G131" i="63"/>
  <c r="G8" i="63"/>
  <c r="G79" i="63"/>
  <c r="G572" i="68"/>
  <c r="G126" i="63"/>
  <c r="G149" i="61"/>
  <c r="G65" i="63"/>
  <c r="G466" i="70"/>
  <c r="G41" i="63"/>
  <c r="G167" i="63"/>
  <c r="G159" i="63"/>
  <c r="G447" i="72"/>
  <c r="G99" i="63"/>
  <c r="G173" i="63"/>
  <c r="G103" i="63"/>
  <c r="G409" i="71"/>
  <c r="G121" i="61"/>
  <c r="G97" i="63"/>
  <c r="G91" i="63"/>
  <c r="G470" i="65"/>
  <c r="G115" i="61"/>
  <c r="G153" i="63"/>
  <c r="G176" i="61"/>
  <c r="G473" i="66"/>
  <c r="G112" i="62"/>
  <c r="G108" i="63"/>
  <c r="G467" i="69"/>
  <c r="G95" i="63"/>
  <c r="G84" i="63"/>
  <c r="G75" i="63"/>
  <c r="G158" i="63"/>
  <c r="G57" i="63"/>
  <c r="G521" i="64"/>
  <c r="G410" i="72"/>
  <c r="G447" i="71"/>
  <c r="G48" i="63"/>
  <c r="G37" i="63"/>
  <c r="G169" i="62"/>
  <c r="G152" i="63"/>
  <c r="G459" i="69"/>
  <c r="G469" i="65"/>
  <c r="G113" i="61"/>
  <c r="G170" i="62"/>
  <c r="G21" i="61"/>
  <c r="G34" i="63"/>
  <c r="G590" i="68"/>
  <c r="G120" i="63"/>
  <c r="G46" i="63"/>
  <c r="G466" i="66"/>
  <c r="G450" i="71"/>
  <c r="G473" i="65"/>
  <c r="G154" i="63"/>
  <c r="G467" i="70"/>
  <c r="G503" i="64"/>
  <c r="G147" i="63"/>
  <c r="G119" i="63"/>
  <c r="G130" i="63"/>
  <c r="G140" i="61"/>
  <c r="G458" i="69"/>
  <c r="G470" i="66"/>
  <c r="G136" i="62"/>
  <c r="G427" i="69"/>
  <c r="G469" i="70"/>
  <c r="G70" i="63"/>
  <c r="G409" i="72"/>
  <c r="G425" i="72"/>
  <c r="G128" i="63"/>
  <c r="G407" i="72"/>
  <c r="G106" i="63"/>
  <c r="G468" i="66"/>
  <c r="G452" i="71"/>
  <c r="G468" i="69"/>
  <c r="G113" i="62"/>
  <c r="G74" i="62"/>
  <c r="G448" i="72"/>
  <c r="G117" i="62"/>
  <c r="G9" i="63"/>
  <c r="G469" i="69"/>
  <c r="G146" i="63"/>
  <c r="G85" i="63"/>
  <c r="G585" i="68"/>
  <c r="G144" i="63"/>
  <c r="G589" i="68"/>
  <c r="G461" i="67"/>
  <c r="G472" i="69"/>
  <c r="G125" i="63"/>
  <c r="G542" i="68"/>
  <c r="G466" i="65"/>
  <c r="G113" i="63"/>
  <c r="G154" i="61"/>
  <c r="G445" i="72"/>
  <c r="G439" i="72"/>
  <c r="G465" i="70"/>
  <c r="G458" i="70"/>
  <c r="G469" i="66"/>
  <c r="G408" i="71"/>
  <c r="G574" i="68"/>
  <c r="G460" i="65"/>
  <c r="G586" i="68"/>
  <c r="G68" i="62"/>
  <c r="G117" i="61"/>
  <c r="G132" i="61"/>
  <c r="G172" i="61"/>
  <c r="G463" i="69"/>
  <c r="G461" i="70"/>
  <c r="G451" i="72"/>
  <c r="G582" i="68"/>
  <c r="G449" i="72"/>
  <c r="G533" i="68"/>
  <c r="G446" i="69"/>
  <c r="G461" i="69"/>
  <c r="G162" i="63"/>
  <c r="G444" i="69"/>
  <c r="G55" i="63"/>
  <c r="G453" i="69"/>
  <c r="G130" i="62"/>
  <c r="G427" i="72"/>
  <c r="G416" i="71"/>
  <c r="G471" i="69"/>
  <c r="G441" i="71"/>
  <c r="G434" i="70"/>
  <c r="G109" i="63"/>
  <c r="G111" i="63"/>
  <c r="G517" i="64"/>
  <c r="G168" i="61"/>
  <c r="G464" i="70"/>
  <c r="G451" i="71"/>
  <c r="G448" i="71"/>
  <c r="G408" i="72"/>
  <c r="G482" i="64"/>
  <c r="G150" i="61"/>
  <c r="G12" i="61"/>
  <c r="G457" i="69"/>
  <c r="G534" i="68"/>
  <c r="G164" i="63"/>
  <c r="G464" i="69"/>
  <c r="G463" i="70"/>
  <c r="G443" i="72"/>
  <c r="G471" i="70"/>
  <c r="G89" i="62"/>
  <c r="G558" i="68"/>
  <c r="G150" i="62"/>
  <c r="G434" i="71"/>
  <c r="G130" i="61"/>
  <c r="G439" i="71"/>
  <c r="G445" i="71"/>
  <c r="G469" i="67"/>
  <c r="G581" i="68"/>
  <c r="G428" i="71"/>
  <c r="G425" i="69"/>
  <c r="G97" i="62"/>
  <c r="G452" i="72"/>
  <c r="G461" i="66"/>
  <c r="G468" i="67"/>
  <c r="G462" i="70"/>
  <c r="G172" i="63"/>
  <c r="G7" i="63"/>
  <c r="G93" i="61"/>
  <c r="G472" i="70"/>
  <c r="G468" i="70"/>
  <c r="G93" i="63"/>
  <c r="G588" i="68"/>
  <c r="G510" i="64"/>
  <c r="G449" i="71"/>
  <c r="G28" i="63"/>
  <c r="G87" i="62"/>
  <c r="G154" i="62"/>
  <c r="G47" i="63"/>
  <c r="G166" i="63"/>
  <c r="G443" i="71"/>
  <c r="G66" i="63"/>
  <c r="G441" i="72"/>
  <c r="G424" i="72"/>
  <c r="G551" i="68"/>
  <c r="G512" i="64"/>
  <c r="G5" i="62"/>
  <c r="G491" i="64"/>
  <c r="G553" i="68"/>
  <c r="G438" i="71"/>
  <c r="G52" i="61"/>
  <c r="G8" i="62"/>
  <c r="G449" i="69"/>
  <c r="G68" i="61"/>
  <c r="G462" i="69"/>
  <c r="G147" i="61"/>
  <c r="G137" i="61"/>
  <c r="G92" i="63"/>
  <c r="G83" i="62"/>
  <c r="G69" i="62"/>
  <c r="G64" i="62"/>
  <c r="G50" i="63"/>
  <c r="G40" i="61"/>
  <c r="G26" i="62"/>
  <c r="G6" i="61"/>
  <c r="G430" i="67"/>
  <c r="G136" i="61"/>
  <c r="G460" i="70"/>
  <c r="G131" i="61"/>
  <c r="G34" i="62"/>
  <c r="G29" i="61"/>
  <c r="G68" i="63"/>
  <c r="G65" i="62"/>
  <c r="G17" i="62"/>
  <c r="G426" i="72"/>
  <c r="G131" i="62"/>
  <c r="G127" i="62"/>
  <c r="G71" i="61"/>
  <c r="G124" i="63"/>
  <c r="G445" i="70"/>
  <c r="G165" i="62"/>
  <c r="G118" i="61"/>
  <c r="G103" i="62"/>
  <c r="G78" i="63"/>
  <c r="G59" i="63"/>
  <c r="G50" i="62"/>
  <c r="G31" i="62"/>
  <c r="G12" i="63"/>
  <c r="G70" i="61"/>
  <c r="G166" i="61"/>
  <c r="G135" i="61"/>
  <c r="G116" i="62"/>
  <c r="G107" i="62"/>
  <c r="G75" i="61"/>
  <c r="G60" i="62"/>
  <c r="G53" i="62"/>
  <c r="G41" i="61"/>
  <c r="G36" i="62"/>
  <c r="G59" i="61"/>
  <c r="G31" i="63"/>
  <c r="G12" i="62"/>
  <c r="G449" i="70"/>
  <c r="G51" i="63"/>
  <c r="G477" i="64"/>
  <c r="G20" i="61"/>
  <c r="G457" i="70"/>
  <c r="G449" i="67"/>
  <c r="G174" i="62"/>
  <c r="G159" i="61"/>
  <c r="G129" i="62"/>
  <c r="G101" i="61"/>
  <c r="G96" i="62"/>
  <c r="G78" i="62"/>
  <c r="G64" i="63"/>
  <c r="G59" i="62"/>
  <c r="G54" i="61"/>
  <c r="G31" i="61"/>
  <c r="G14" i="61"/>
  <c r="G561" i="68"/>
  <c r="G444" i="72"/>
  <c r="G153" i="62"/>
  <c r="G72" i="62"/>
  <c r="G52" i="62"/>
  <c r="G19" i="62"/>
  <c r="G163" i="61"/>
  <c r="G148" i="61"/>
  <c r="G90" i="62"/>
  <c r="G86" i="62"/>
  <c r="G87" i="63"/>
  <c r="G18" i="61"/>
  <c r="G175" i="61"/>
  <c r="G58" i="61"/>
  <c r="G45" i="61"/>
  <c r="G17" i="61"/>
  <c r="G161" i="63"/>
  <c r="G145" i="61"/>
  <c r="G40" i="62"/>
  <c r="G108" i="61"/>
  <c r="G445" i="67"/>
  <c r="G173" i="61"/>
  <c r="G58" i="63"/>
  <c r="G46" i="62"/>
  <c r="G40" i="63"/>
  <c r="G26" i="63"/>
  <c r="G426" i="70"/>
  <c r="G133" i="61"/>
  <c r="G49" i="63"/>
  <c r="G39" i="61"/>
  <c r="G30" i="63"/>
  <c r="G163" i="62"/>
  <c r="G72" i="61"/>
  <c r="G29" i="62"/>
  <c r="G11" i="61"/>
  <c r="G480" i="64"/>
  <c r="G119" i="61"/>
  <c r="G110" i="62"/>
  <c r="G100" i="61"/>
  <c r="G88" i="61"/>
  <c r="G77" i="62"/>
  <c r="G30" i="61"/>
  <c r="G13" i="62"/>
  <c r="G89" i="63"/>
  <c r="G442" i="71"/>
  <c r="G175" i="62"/>
  <c r="G126" i="62"/>
  <c r="G120" i="62"/>
  <c r="G116" i="61"/>
  <c r="G99" i="61"/>
  <c r="G91" i="62"/>
  <c r="G48" i="61"/>
  <c r="G33" i="62"/>
  <c r="G46" i="61"/>
  <c r="G13" i="61"/>
  <c r="G145" i="62"/>
  <c r="G120" i="61"/>
  <c r="G76" i="62"/>
  <c r="G37" i="61"/>
  <c r="G20" i="62"/>
  <c r="G449" i="65"/>
  <c r="G143" i="63"/>
  <c r="G537" i="68"/>
  <c r="G138" i="62"/>
  <c r="G134" i="61"/>
  <c r="G110" i="61"/>
  <c r="G92" i="62"/>
  <c r="G88" i="62"/>
  <c r="G84" i="62"/>
  <c r="G77" i="61"/>
  <c r="G69" i="63"/>
  <c r="G65" i="61"/>
  <c r="G54" i="62"/>
  <c r="G14" i="62"/>
  <c r="G10" i="61"/>
  <c r="G87" i="61"/>
  <c r="G126" i="61"/>
  <c r="G71" i="63"/>
  <c r="G38" i="62"/>
  <c r="G33" i="61"/>
  <c r="G20" i="63"/>
  <c r="G15" i="61"/>
  <c r="G122" i="62"/>
  <c r="G157" i="61"/>
  <c r="G148" i="62"/>
  <c r="G573" i="68"/>
  <c r="G430" i="66"/>
  <c r="G9" i="61"/>
  <c r="G165" i="61"/>
  <c r="G137" i="62"/>
  <c r="G134" i="62"/>
  <c r="G118" i="62"/>
  <c r="G103" i="61"/>
  <c r="G73" i="61"/>
  <c r="G69" i="61"/>
  <c r="G45" i="62"/>
  <c r="G26" i="61"/>
  <c r="G16" i="61"/>
  <c r="G440" i="72"/>
  <c r="G99" i="62"/>
  <c r="G60" i="61"/>
  <c r="G424" i="67"/>
  <c r="G433" i="66"/>
  <c r="G426" i="66"/>
  <c r="G32" i="63"/>
  <c r="G460" i="69"/>
  <c r="G157" i="62"/>
  <c r="G108" i="62"/>
  <c r="G37" i="62"/>
  <c r="G22" i="61"/>
  <c r="G10" i="62"/>
  <c r="G132" i="62"/>
  <c r="G100" i="62"/>
  <c r="G18" i="62"/>
  <c r="G173" i="62"/>
  <c r="G92" i="61"/>
  <c r="G89" i="61"/>
  <c r="G522" i="64"/>
  <c r="G30" i="62"/>
  <c r="G174" i="61"/>
  <c r="G155" i="62"/>
  <c r="G83" i="61"/>
  <c r="G78" i="61"/>
  <c r="G64" i="61"/>
  <c r="G58" i="62"/>
  <c r="G10" i="63"/>
  <c r="G139" i="61"/>
  <c r="G76" i="61"/>
  <c r="G71" i="62"/>
  <c r="G67" i="61"/>
  <c r="G57" i="62"/>
  <c r="G51" i="61"/>
  <c r="G41" i="62"/>
  <c r="G19" i="63"/>
  <c r="G426" i="67"/>
  <c r="G5" i="63"/>
  <c r="G464" i="67"/>
  <c r="G98" i="62"/>
  <c r="G471" i="67"/>
  <c r="G111" i="62"/>
  <c r="G177" i="62"/>
  <c r="G156" i="62"/>
  <c r="G147" i="62"/>
  <c r="G141" i="61"/>
  <c r="G129" i="61"/>
  <c r="G27" i="62"/>
  <c r="G36" i="61"/>
  <c r="G442" i="72"/>
  <c r="G426" i="71"/>
  <c r="G445" i="69"/>
  <c r="G57" i="61"/>
  <c r="G22" i="62"/>
  <c r="G11" i="62"/>
  <c r="G111" i="61"/>
  <c r="G460" i="66"/>
  <c r="G155" i="61"/>
  <c r="G73" i="62"/>
  <c r="G50" i="61"/>
  <c r="G501" i="64"/>
  <c r="G171" i="62"/>
  <c r="G91" i="61"/>
  <c r="G56" i="61"/>
  <c r="G433" i="65"/>
  <c r="G438" i="72"/>
  <c r="G97" i="61"/>
  <c r="G32" i="61"/>
  <c r="G177" i="61"/>
  <c r="G141" i="62"/>
  <c r="G88" i="63"/>
  <c r="G49" i="62"/>
  <c r="G45" i="63"/>
  <c r="G39" i="62"/>
  <c r="G35" i="62"/>
  <c r="G16" i="62"/>
  <c r="G5" i="61"/>
  <c r="G445" i="65"/>
  <c r="G426" i="69"/>
  <c r="G449" i="66"/>
  <c r="G171" i="61"/>
  <c r="G135" i="62"/>
  <c r="G56" i="62"/>
  <c r="G38" i="61"/>
  <c r="G15" i="62"/>
  <c r="G8" i="61"/>
  <c r="G96" i="61"/>
  <c r="G27" i="61"/>
  <c r="G48" i="62"/>
  <c r="G440" i="71"/>
  <c r="G133" i="62"/>
  <c r="G49" i="61"/>
  <c r="G529" i="68"/>
  <c r="G52" i="63"/>
  <c r="G32" i="62"/>
  <c r="G452" i="69"/>
  <c r="G460" i="67"/>
  <c r="G35" i="61"/>
  <c r="G6" i="62"/>
  <c r="G90" i="61"/>
  <c r="G86" i="61"/>
  <c r="G51" i="62"/>
  <c r="G77" i="63"/>
  <c r="G90" i="63"/>
  <c r="G74" i="61"/>
  <c r="G39" i="63"/>
  <c r="G166" i="62"/>
  <c r="G53" i="61"/>
  <c r="G19" i="61"/>
  <c r="G105" i="63"/>
  <c r="G138" i="61"/>
  <c r="G172" i="62"/>
  <c r="G122" i="61"/>
  <c r="G79" i="62"/>
  <c r="G34" i="61"/>
  <c r="G11" i="63"/>
  <c r="G153" i="61"/>
  <c r="G139" i="62"/>
  <c r="G159" i="62"/>
  <c r="G98" i="61"/>
  <c r="G67" i="62"/>
  <c r="G79" i="61"/>
  <c r="G33" i="63"/>
  <c r="G55" i="62"/>
  <c r="G156" i="61"/>
  <c r="G84" i="61"/>
  <c r="G55" i="61"/>
  <c r="G75" i="62"/>
  <c r="G70" i="62"/>
  <c r="G444" i="71"/>
  <c r="G119" i="62"/>
  <c r="G101" i="62"/>
  <c r="G83" i="63"/>
  <c r="G557" i="68"/>
  <c r="G13" i="63"/>
  <c r="G9" i="62"/>
  <c r="G127" i="61"/>
  <c r="G107" i="61"/>
  <c r="G483" i="64"/>
  <c r="G532" i="68"/>
  <c r="G458" i="65"/>
  <c r="G458" i="66"/>
  <c r="G413" i="71"/>
  <c r="G465" i="67"/>
  <c r="G430" i="65"/>
  <c r="G563" i="68"/>
  <c r="G125" i="61"/>
  <c r="G439" i="65"/>
  <c r="G434" i="67"/>
  <c r="G420" i="66"/>
  <c r="G426" i="65"/>
  <c r="G442" i="69"/>
  <c r="G445" i="66"/>
  <c r="G430" i="70"/>
  <c r="G439" i="67"/>
  <c r="G548" i="68"/>
  <c r="G412" i="71"/>
  <c r="G463" i="67"/>
  <c r="G431" i="67"/>
  <c r="G531" i="68"/>
  <c r="G106" i="62"/>
  <c r="G474" i="64"/>
  <c r="G471" i="65"/>
  <c r="G446" i="70"/>
  <c r="G446" i="66"/>
  <c r="G530" i="68"/>
  <c r="G490" i="64"/>
  <c r="G580" i="68"/>
  <c r="G565" i="68"/>
  <c r="G430" i="71"/>
  <c r="G421" i="66"/>
  <c r="G528" i="68"/>
  <c r="G423" i="67"/>
  <c r="G526" i="68"/>
  <c r="G4" i="63"/>
  <c r="G493" i="64"/>
  <c r="G450" i="66"/>
  <c r="G411" i="72"/>
  <c r="G469" i="64"/>
  <c r="G427" i="70"/>
  <c r="G146" i="61"/>
  <c r="G454" i="66"/>
  <c r="G437" i="71"/>
  <c r="G414" i="71"/>
  <c r="G578" i="68"/>
  <c r="G25" i="62"/>
  <c r="G454" i="65"/>
  <c r="G162" i="61"/>
  <c r="G492" i="64"/>
  <c r="G25" i="61"/>
  <c r="G471" i="66"/>
  <c r="G412" i="72"/>
  <c r="G440" i="66"/>
  <c r="G66" i="62"/>
  <c r="G85" i="61"/>
  <c r="G403" i="71"/>
  <c r="G523" i="68"/>
  <c r="G497" i="64"/>
  <c r="G446" i="67"/>
  <c r="G555" i="68"/>
  <c r="G575" i="68"/>
  <c r="G499" i="64"/>
  <c r="G448" i="67"/>
  <c r="G109" i="62"/>
  <c r="G25" i="63"/>
  <c r="G440" i="67"/>
  <c r="G523" i="64"/>
  <c r="G451" i="67"/>
  <c r="G421" i="72"/>
  <c r="G429" i="72"/>
  <c r="G495" i="64"/>
  <c r="G453" i="65"/>
  <c r="G543" i="68"/>
  <c r="G433" i="71"/>
  <c r="G538" i="68"/>
  <c r="G462" i="67"/>
  <c r="G4" i="61"/>
  <c r="G516" i="64"/>
  <c r="G541" i="68"/>
  <c r="G144" i="62"/>
  <c r="G540" i="68"/>
  <c r="G424" i="70"/>
  <c r="G448" i="66"/>
  <c r="G443" i="70"/>
  <c r="G443" i="67"/>
  <c r="G456" i="70"/>
  <c r="G417" i="72"/>
  <c r="G421" i="69"/>
  <c r="G405" i="71"/>
  <c r="G435" i="71"/>
  <c r="G4" i="62"/>
  <c r="G164" i="62"/>
  <c r="G462" i="65"/>
  <c r="G428" i="67"/>
  <c r="G415" i="71"/>
  <c r="G567" i="68"/>
  <c r="G450" i="65"/>
  <c r="G472" i="67"/>
  <c r="G433" i="69"/>
  <c r="G433" i="70"/>
  <c r="G442" i="67"/>
  <c r="G109" i="61"/>
  <c r="G406" i="71"/>
  <c r="G478" i="64"/>
  <c r="G451" i="70"/>
  <c r="G427" i="66"/>
  <c r="G162" i="62"/>
  <c r="G456" i="69"/>
  <c r="G429" i="69"/>
  <c r="G564" i="68"/>
  <c r="G432" i="65"/>
  <c r="G472" i="66"/>
  <c r="G527" i="68"/>
  <c r="G415" i="72"/>
  <c r="G44" i="63"/>
  <c r="G63" i="63"/>
  <c r="G429" i="65"/>
  <c r="G425" i="66"/>
  <c r="G432" i="67"/>
  <c r="G7" i="62"/>
  <c r="G85" i="62"/>
  <c r="G448" i="69"/>
  <c r="G452" i="66"/>
  <c r="G556" i="68"/>
  <c r="G515" i="64"/>
  <c r="G430" i="72"/>
  <c r="G414" i="72"/>
  <c r="G447" i="65"/>
  <c r="G444" i="70"/>
  <c r="G421" i="71"/>
  <c r="G433" i="72"/>
  <c r="G429" i="70"/>
  <c r="G472" i="64"/>
  <c r="G423" i="70"/>
  <c r="G423" i="72"/>
  <c r="G424" i="66"/>
  <c r="G488" i="64"/>
  <c r="G475" i="64"/>
  <c r="G432" i="69"/>
  <c r="G450" i="70"/>
  <c r="G28" i="62"/>
  <c r="G420" i="67"/>
  <c r="G571" i="68"/>
  <c r="G514" i="64"/>
  <c r="G432" i="70"/>
  <c r="G7" i="61"/>
  <c r="G453" i="67"/>
  <c r="G439" i="66"/>
  <c r="G428" i="65"/>
  <c r="G439" i="69"/>
  <c r="G425" i="70"/>
  <c r="G443" i="65"/>
  <c r="G128" i="61"/>
  <c r="G448" i="70"/>
  <c r="G444" i="67"/>
  <c r="G447" i="67"/>
  <c r="G435" i="67"/>
  <c r="G405" i="72"/>
  <c r="G472" i="65"/>
  <c r="G429" i="67"/>
  <c r="G82" i="61"/>
  <c r="G431" i="70"/>
  <c r="G428" i="66"/>
  <c r="G435" i="70"/>
  <c r="G442" i="70"/>
  <c r="G443" i="69"/>
  <c r="G434" i="65"/>
  <c r="G63" i="62"/>
  <c r="G447" i="70"/>
  <c r="G411" i="71"/>
  <c r="G539" i="68"/>
  <c r="G562" i="68"/>
  <c r="G443" i="66"/>
  <c r="G442" i="65"/>
  <c r="G44" i="62"/>
  <c r="G431" i="72"/>
  <c r="G464" i="65"/>
  <c r="G427" i="65"/>
  <c r="G144" i="61"/>
  <c r="G428" i="70"/>
  <c r="G470" i="64"/>
  <c r="G465" i="65"/>
  <c r="G423" i="71"/>
  <c r="G125" i="62"/>
  <c r="G421" i="70"/>
  <c r="G454" i="70"/>
  <c r="G429" i="66"/>
  <c r="G440" i="65"/>
  <c r="G476" i="64"/>
  <c r="G450" i="67"/>
  <c r="G500" i="64"/>
  <c r="G421" i="67"/>
  <c r="G146" i="62"/>
  <c r="G421" i="65"/>
  <c r="G434" i="66"/>
  <c r="G452" i="67"/>
  <c r="G446" i="65"/>
  <c r="G431" i="65"/>
  <c r="G440" i="69"/>
  <c r="G423" i="65"/>
  <c r="G442" i="66"/>
  <c r="G439" i="70"/>
  <c r="G403" i="72"/>
  <c r="G424" i="71"/>
  <c r="G435" i="65"/>
  <c r="G471" i="64"/>
  <c r="G420" i="65"/>
  <c r="G423" i="66"/>
  <c r="G82" i="63"/>
  <c r="G552" i="68"/>
  <c r="G423" i="69"/>
  <c r="G424" i="69"/>
  <c r="G452" i="65"/>
  <c r="G444" i="66"/>
  <c r="G458" i="67"/>
  <c r="G550" i="68"/>
  <c r="G432" i="66"/>
  <c r="G427" i="67"/>
  <c r="G454" i="67"/>
  <c r="G479" i="64"/>
  <c r="G425" i="65"/>
  <c r="G44" i="61"/>
  <c r="G560" i="68"/>
  <c r="G435" i="66"/>
  <c r="G429" i="71"/>
  <c r="G425" i="67"/>
  <c r="G481" i="64"/>
  <c r="G451" i="66"/>
  <c r="G498" i="64"/>
  <c r="G451" i="69"/>
  <c r="G513" i="64"/>
  <c r="G453" i="66"/>
  <c r="G413" i="72"/>
  <c r="G463" i="66"/>
  <c r="G432" i="71"/>
  <c r="G502" i="64"/>
  <c r="G28" i="61"/>
  <c r="G577" i="68"/>
  <c r="G420" i="70"/>
  <c r="G496" i="64"/>
  <c r="G63" i="61"/>
  <c r="G431" i="69"/>
  <c r="G447" i="66"/>
  <c r="G66" i="61"/>
  <c r="G464" i="66"/>
  <c r="G487" i="64"/>
  <c r="G494" i="64"/>
  <c r="G463" i="65"/>
  <c r="G82" i="62"/>
  <c r="G454" i="69"/>
  <c r="G465" i="66"/>
  <c r="G451" i="65"/>
  <c r="G504" i="64"/>
  <c r="G164" i="61"/>
  <c r="G576" i="68"/>
  <c r="G435" i="72"/>
  <c r="G420" i="69"/>
  <c r="G547" i="68"/>
  <c r="G431" i="71"/>
  <c r="G431" i="66"/>
  <c r="G440" i="70"/>
  <c r="G466" i="64"/>
  <c r="G444" i="65"/>
  <c r="G450" i="69"/>
  <c r="G47" i="62"/>
  <c r="G452" i="70"/>
  <c r="G128" i="62"/>
  <c r="G437" i="72"/>
  <c r="G462" i="66"/>
  <c r="G432" i="72"/>
  <c r="G473" i="64"/>
  <c r="G106" i="61"/>
  <c r="G47" i="61"/>
  <c r="G554" i="68"/>
  <c r="G508" i="64"/>
  <c r="G417" i="71"/>
  <c r="G424" i="65"/>
  <c r="G406" i="72"/>
  <c r="G467" i="64"/>
  <c r="G524" i="68"/>
  <c r="G536" i="68"/>
  <c r="G433" i="67"/>
  <c r="G430" i="69"/>
  <c r="G448" i="65"/>
  <c r="G435" i="69"/>
  <c r="G465" i="64"/>
  <c r="G422" i="69"/>
  <c r="G81" i="63"/>
  <c r="G402" i="72"/>
  <c r="G24" i="63"/>
  <c r="G438" i="66"/>
  <c r="G419" i="67"/>
  <c r="G124" i="62"/>
  <c r="G422" i="65"/>
  <c r="G489" i="64"/>
  <c r="G438" i="67"/>
  <c r="G438" i="65"/>
  <c r="G457" i="66"/>
  <c r="G62" i="61"/>
  <c r="G422" i="66"/>
  <c r="G43" i="62"/>
  <c r="G404" i="71"/>
  <c r="G507" i="64"/>
  <c r="G81" i="62"/>
  <c r="G419" i="70"/>
  <c r="G438" i="70"/>
  <c r="G161" i="61"/>
  <c r="G457" i="65"/>
  <c r="G143" i="62"/>
  <c r="G81" i="61"/>
  <c r="G105" i="62"/>
  <c r="G420" i="72"/>
  <c r="G441" i="65"/>
  <c r="G62" i="62"/>
  <c r="G161" i="62"/>
  <c r="G62" i="63"/>
  <c r="G419" i="69"/>
  <c r="G124" i="61"/>
  <c r="G24" i="61"/>
  <c r="G24" i="62"/>
  <c r="G422" i="67"/>
  <c r="G546" i="68"/>
  <c r="G422" i="71"/>
  <c r="G441" i="70"/>
  <c r="G404" i="72"/>
  <c r="G402" i="71"/>
  <c r="G468" i="64"/>
  <c r="G419" i="66"/>
  <c r="G549" i="68"/>
  <c r="G3" i="62"/>
  <c r="G570" i="68"/>
  <c r="G422" i="72"/>
  <c r="G43" i="61"/>
  <c r="G43" i="63"/>
  <c r="G3" i="61"/>
  <c r="G457" i="67"/>
  <c r="G525" i="68"/>
  <c r="G441" i="69"/>
  <c r="G3" i="63"/>
  <c r="G441" i="66"/>
  <c r="G522" i="68"/>
  <c r="G441" i="67"/>
  <c r="G143" i="61"/>
  <c r="G438" i="69"/>
  <c r="G422" i="70"/>
  <c r="G105" i="61"/>
  <c r="G420" i="71"/>
  <c r="G486" i="64"/>
  <c r="G419" i="65"/>
  <c r="G506" i="64"/>
  <c r="G545" i="68"/>
  <c r="G419" i="72"/>
  <c r="G437" i="65"/>
  <c r="G437" i="67"/>
  <c r="G401" i="72"/>
  <c r="G456" i="67"/>
  <c r="G418" i="65"/>
  <c r="G485" i="64"/>
  <c r="G456" i="65"/>
  <c r="G401" i="71"/>
  <c r="G437" i="70"/>
  <c r="G437" i="69"/>
  <c r="G456" i="66"/>
  <c r="G464" i="64"/>
  <c r="G418" i="67"/>
  <c r="G418" i="70"/>
  <c r="G521" i="68"/>
  <c r="G569" i="68"/>
  <c r="G418" i="66"/>
  <c r="G419" i="71"/>
  <c r="G418" i="69"/>
  <c r="G437" i="66"/>
  <c r="K152" i="62"/>
  <c r="K38" i="63"/>
  <c r="K102" i="62"/>
  <c r="K11" i="63"/>
  <c r="K12" i="63"/>
  <c r="K155" i="63"/>
  <c r="K159" i="63"/>
  <c r="K409" i="71"/>
  <c r="K470" i="67"/>
  <c r="K453" i="71"/>
  <c r="K514" i="64"/>
  <c r="K517" i="64"/>
  <c r="K466" i="67"/>
  <c r="K582" i="68"/>
  <c r="K466" i="69"/>
  <c r="K100" i="63"/>
  <c r="K170" i="62"/>
  <c r="K41" i="63"/>
  <c r="K158" i="61"/>
  <c r="K149" i="62"/>
  <c r="K168" i="63"/>
  <c r="K176" i="63"/>
  <c r="K94" i="61"/>
  <c r="K93" i="63"/>
  <c r="K53" i="63"/>
  <c r="K459" i="65"/>
  <c r="K475" i="64"/>
  <c r="K113" i="63"/>
  <c r="K140" i="62"/>
  <c r="K134" i="63"/>
  <c r="K8" i="63"/>
  <c r="K112" i="62"/>
  <c r="K509" i="64"/>
  <c r="K472" i="64"/>
  <c r="K467" i="65"/>
  <c r="K140" i="63"/>
  <c r="K169" i="61"/>
  <c r="K518" i="64"/>
  <c r="K584" i="68"/>
  <c r="K446" i="72"/>
  <c r="K470" i="69"/>
  <c r="K470" i="70"/>
  <c r="K525" i="64"/>
  <c r="K428" i="69"/>
  <c r="K95" i="63"/>
  <c r="K470" i="66"/>
  <c r="K566" i="68"/>
  <c r="K121" i="62"/>
  <c r="K59" i="62"/>
  <c r="K587" i="68"/>
  <c r="K94" i="63"/>
  <c r="K22" i="63"/>
  <c r="K176" i="61"/>
  <c r="K11" i="61"/>
  <c r="K139" i="63"/>
  <c r="K473" i="67"/>
  <c r="K15" i="63"/>
  <c r="K133" i="63"/>
  <c r="K114" i="63"/>
  <c r="K149" i="63"/>
  <c r="K470" i="65"/>
  <c r="K516" i="64"/>
  <c r="K72" i="63"/>
  <c r="K165" i="63"/>
  <c r="K467" i="70"/>
  <c r="K112" i="61"/>
  <c r="K453" i="72"/>
  <c r="K102" i="61"/>
  <c r="K151" i="61"/>
  <c r="K169" i="63"/>
  <c r="K95" i="62"/>
  <c r="K13" i="62"/>
  <c r="K428" i="71"/>
  <c r="K101" i="63"/>
  <c r="K407" i="71"/>
  <c r="K59" i="63"/>
  <c r="K14" i="61"/>
  <c r="K12" i="62"/>
  <c r="K122" i="63"/>
  <c r="K117" i="63"/>
  <c r="K167" i="63"/>
  <c r="K107" i="63"/>
  <c r="K459" i="69"/>
  <c r="K11" i="62"/>
  <c r="K129" i="63"/>
  <c r="K591" i="68"/>
  <c r="K467" i="69"/>
  <c r="K7" i="63"/>
  <c r="K434" i="72"/>
  <c r="K14" i="62"/>
  <c r="K73" i="63"/>
  <c r="K102" i="63"/>
  <c r="K447" i="71"/>
  <c r="K446" i="71"/>
  <c r="K115" i="62"/>
  <c r="K141" i="63"/>
  <c r="K467" i="67"/>
  <c r="K168" i="62"/>
  <c r="K473" i="69"/>
  <c r="K95" i="61"/>
  <c r="K14" i="63"/>
  <c r="K114" i="61"/>
  <c r="K147" i="63"/>
  <c r="K96" i="63"/>
  <c r="K29" i="63"/>
  <c r="K169" i="62"/>
  <c r="K112" i="63"/>
  <c r="K103" i="63"/>
  <c r="K520" i="64"/>
  <c r="K94" i="62"/>
  <c r="K450" i="71"/>
  <c r="K91" i="63"/>
  <c r="K427" i="71"/>
  <c r="K158" i="63"/>
  <c r="K18" i="63"/>
  <c r="K167" i="61"/>
  <c r="K152" i="61"/>
  <c r="K493" i="64"/>
  <c r="K74" i="63"/>
  <c r="K434" i="69"/>
  <c r="K467" i="66"/>
  <c r="K118" i="63"/>
  <c r="K114" i="62"/>
  <c r="K170" i="63"/>
  <c r="K60" i="63"/>
  <c r="K121" i="61"/>
  <c r="K473" i="66"/>
  <c r="K453" i="70"/>
  <c r="K86" i="63"/>
  <c r="K172" i="63"/>
  <c r="K428" i="72"/>
  <c r="K98" i="63"/>
  <c r="K137" i="63"/>
  <c r="K515" i="64"/>
  <c r="K542" i="68"/>
  <c r="K157" i="63"/>
  <c r="K59" i="61"/>
  <c r="K171" i="63"/>
  <c r="K559" i="68"/>
  <c r="K121" i="63"/>
  <c r="K416" i="72"/>
  <c r="K76" i="63"/>
  <c r="K156" i="63"/>
  <c r="K58" i="63"/>
  <c r="K590" i="68"/>
  <c r="K459" i="67"/>
  <c r="K46" i="63"/>
  <c r="K119" i="63"/>
  <c r="K149" i="61"/>
  <c r="K163" i="63"/>
  <c r="K99" i="63"/>
  <c r="K459" i="66"/>
  <c r="K495" i="64"/>
  <c r="K37" i="63"/>
  <c r="K175" i="63"/>
  <c r="K108" i="63"/>
  <c r="K13" i="63"/>
  <c r="K473" i="70"/>
  <c r="K97" i="63"/>
  <c r="K93" i="62"/>
  <c r="K115" i="61"/>
  <c r="K170" i="61"/>
  <c r="K34" i="63"/>
  <c r="K468" i="65"/>
  <c r="K132" i="63"/>
  <c r="K55" i="63"/>
  <c r="K450" i="72"/>
  <c r="K447" i="72"/>
  <c r="K511" i="64"/>
  <c r="K167" i="62"/>
  <c r="K116" i="63"/>
  <c r="K153" i="63"/>
  <c r="K158" i="62"/>
  <c r="K469" i="65"/>
  <c r="K84" i="63"/>
  <c r="K79" i="63"/>
  <c r="K131" i="63"/>
  <c r="K410" i="72"/>
  <c r="K174" i="63"/>
  <c r="K453" i="66"/>
  <c r="K120" i="63"/>
  <c r="K56" i="63"/>
  <c r="K151" i="62"/>
  <c r="K496" i="64"/>
  <c r="K150" i="63"/>
  <c r="K67" i="63"/>
  <c r="K168" i="61"/>
  <c r="K93" i="61"/>
  <c r="K115" i="63"/>
  <c r="K126" i="63"/>
  <c r="K466" i="70"/>
  <c r="K13" i="61"/>
  <c r="K176" i="62"/>
  <c r="K111" i="63"/>
  <c r="K138" i="63"/>
  <c r="K173" i="63"/>
  <c r="K466" i="66"/>
  <c r="K425" i="71"/>
  <c r="K140" i="61"/>
  <c r="K473" i="65"/>
  <c r="K57" i="63"/>
  <c r="K151" i="63"/>
  <c r="K447" i="69"/>
  <c r="K6" i="63"/>
  <c r="K65" i="63"/>
  <c r="K152" i="63"/>
  <c r="K113" i="61"/>
  <c r="K54" i="63"/>
  <c r="K127" i="63"/>
  <c r="K461" i="65"/>
  <c r="K35" i="63"/>
  <c r="K36" i="63"/>
  <c r="K145" i="63"/>
  <c r="K27" i="63"/>
  <c r="K17" i="63"/>
  <c r="K135" i="63"/>
  <c r="K459" i="70"/>
  <c r="K110" i="63"/>
  <c r="K75" i="63"/>
  <c r="K177" i="63"/>
  <c r="K535" i="68"/>
  <c r="K48" i="63"/>
  <c r="K111" i="61"/>
  <c r="K36" i="62"/>
  <c r="K441" i="71"/>
  <c r="K588" i="68"/>
  <c r="K32" i="63"/>
  <c r="K150" i="61"/>
  <c r="K47" i="63"/>
  <c r="K458" i="70"/>
  <c r="K446" i="69"/>
  <c r="K443" i="72"/>
  <c r="K410" i="71"/>
  <c r="K583" i="68"/>
  <c r="K445" i="72"/>
  <c r="K448" i="72"/>
  <c r="K443" i="71"/>
  <c r="K28" i="63"/>
  <c r="K574" i="68"/>
  <c r="K461" i="66"/>
  <c r="K427" i="69"/>
  <c r="K461" i="69"/>
  <c r="K427" i="72"/>
  <c r="K534" i="68"/>
  <c r="K449" i="72"/>
  <c r="K154" i="63"/>
  <c r="K453" i="69"/>
  <c r="K572" i="68"/>
  <c r="K469" i="67"/>
  <c r="K128" i="63"/>
  <c r="K125" i="63"/>
  <c r="K12" i="61"/>
  <c r="K451" i="71"/>
  <c r="K579" i="68"/>
  <c r="K519" i="64"/>
  <c r="K465" i="69"/>
  <c r="K494" i="64"/>
  <c r="K469" i="70"/>
  <c r="K444" i="71"/>
  <c r="K434" i="71"/>
  <c r="K16" i="63"/>
  <c r="K442" i="72"/>
  <c r="K585" i="68"/>
  <c r="K444" i="69"/>
  <c r="K471" i="70"/>
  <c r="K113" i="62"/>
  <c r="K16" i="61"/>
  <c r="K68" i="62"/>
  <c r="K473" i="64"/>
  <c r="K468" i="69"/>
  <c r="K472" i="69"/>
  <c r="K136" i="62"/>
  <c r="K448" i="71"/>
  <c r="K144" i="63"/>
  <c r="K469" i="66"/>
  <c r="K130" i="63"/>
  <c r="K463" i="69"/>
  <c r="K441" i="72"/>
  <c r="K521" i="64"/>
  <c r="K452" i="72"/>
  <c r="K426" i="69"/>
  <c r="K471" i="69"/>
  <c r="K434" i="70"/>
  <c r="K445" i="71"/>
  <c r="K468" i="70"/>
  <c r="K409" i="72"/>
  <c r="K32" i="62"/>
  <c r="K106" i="63"/>
  <c r="K426" i="71"/>
  <c r="K416" i="71"/>
  <c r="K68" i="63"/>
  <c r="K117" i="62"/>
  <c r="K132" i="61"/>
  <c r="K172" i="62"/>
  <c r="K461" i="67"/>
  <c r="K16" i="62"/>
  <c r="K55" i="62"/>
  <c r="K154" i="61"/>
  <c r="K434" i="66"/>
  <c r="K474" i="64"/>
  <c r="K162" i="63"/>
  <c r="K465" i="70"/>
  <c r="K451" i="72"/>
  <c r="K425" i="72"/>
  <c r="K146" i="63"/>
  <c r="K586" i="68"/>
  <c r="K472" i="70"/>
  <c r="K449" i="71"/>
  <c r="K66" i="63"/>
  <c r="K464" i="70"/>
  <c r="K166" i="63"/>
  <c r="K442" i="71"/>
  <c r="K472" i="66"/>
  <c r="K109" i="63"/>
  <c r="K510" i="64"/>
  <c r="K460" i="65"/>
  <c r="K589" i="68"/>
  <c r="K425" i="69"/>
  <c r="K533" i="68"/>
  <c r="K439" i="71"/>
  <c r="K439" i="72"/>
  <c r="K164" i="63"/>
  <c r="K85" i="63"/>
  <c r="K581" i="68"/>
  <c r="K463" i="70"/>
  <c r="K452" i="71"/>
  <c r="K136" i="63"/>
  <c r="K148" i="63"/>
  <c r="K87" i="61"/>
  <c r="K558" i="68"/>
  <c r="K461" i="70"/>
  <c r="K471" i="66"/>
  <c r="K458" i="69"/>
  <c r="K407" i="72"/>
  <c r="K469" i="69"/>
  <c r="K444" i="72"/>
  <c r="K466" i="65"/>
  <c r="K150" i="62"/>
  <c r="K408" i="72"/>
  <c r="K415" i="71"/>
  <c r="K512" i="64"/>
  <c r="K477" i="64"/>
  <c r="K445" i="69"/>
  <c r="K156" i="61"/>
  <c r="K141" i="62"/>
  <c r="K133" i="61"/>
  <c r="K40" i="63"/>
  <c r="K72" i="61"/>
  <c r="K60" i="61"/>
  <c r="K56" i="61"/>
  <c r="K408" i="71"/>
  <c r="K159" i="61"/>
  <c r="K119" i="61"/>
  <c r="K100" i="62"/>
  <c r="K88" i="61"/>
  <c r="K78" i="62"/>
  <c r="K65" i="62"/>
  <c r="K45" i="62"/>
  <c r="K31" i="61"/>
  <c r="K9" i="63"/>
  <c r="K166" i="62"/>
  <c r="K175" i="61"/>
  <c r="K148" i="62"/>
  <c r="K120" i="62"/>
  <c r="K99" i="62"/>
  <c r="K90" i="61"/>
  <c r="K79" i="61"/>
  <c r="K71" i="62"/>
  <c r="K51" i="63"/>
  <c r="K20" i="62"/>
  <c r="K172" i="61"/>
  <c r="K27" i="62"/>
  <c r="K148" i="61"/>
  <c r="K135" i="61"/>
  <c r="K462" i="65"/>
  <c r="K573" i="68"/>
  <c r="K147" i="61"/>
  <c r="K137" i="61"/>
  <c r="K134" i="62"/>
  <c r="K92" i="63"/>
  <c r="K87" i="63"/>
  <c r="K83" i="63"/>
  <c r="K69" i="63"/>
  <c r="K64" i="61"/>
  <c r="K18" i="61"/>
  <c r="K426" i="67"/>
  <c r="K529" i="68"/>
  <c r="K130" i="62"/>
  <c r="K97" i="61"/>
  <c r="K157" i="62"/>
  <c r="K131" i="61"/>
  <c r="K127" i="62"/>
  <c r="K33" i="63"/>
  <c r="K165" i="62"/>
  <c r="K46" i="62"/>
  <c r="K21" i="62"/>
  <c r="K18" i="62"/>
  <c r="K470" i="64"/>
  <c r="K107" i="62"/>
  <c r="K53" i="62"/>
  <c r="K38" i="61"/>
  <c r="K424" i="67"/>
  <c r="K30" i="63"/>
  <c r="K137" i="62"/>
  <c r="K134" i="61"/>
  <c r="K118" i="62"/>
  <c r="K103" i="61"/>
  <c r="K84" i="62"/>
  <c r="K30" i="61"/>
  <c r="K17" i="61"/>
  <c r="K105" i="63"/>
  <c r="K126" i="61"/>
  <c r="K98" i="62"/>
  <c r="K60" i="62"/>
  <c r="K57" i="61"/>
  <c r="K41" i="62"/>
  <c r="K32" i="61"/>
  <c r="K135" i="62"/>
  <c r="K116" i="62"/>
  <c r="K107" i="61"/>
  <c r="K67" i="62"/>
  <c r="K57" i="62"/>
  <c r="K34" i="62"/>
  <c r="K15" i="61"/>
  <c r="K501" i="64"/>
  <c r="K430" i="72"/>
  <c r="K452" i="66"/>
  <c r="K424" i="65"/>
  <c r="K156" i="62"/>
  <c r="K73" i="62"/>
  <c r="K27" i="61"/>
  <c r="K449" i="65"/>
  <c r="K131" i="62"/>
  <c r="K126" i="62"/>
  <c r="K108" i="62"/>
  <c r="K97" i="62"/>
  <c r="K48" i="62"/>
  <c r="K34" i="61"/>
  <c r="K561" i="68"/>
  <c r="K87" i="62"/>
  <c r="K78" i="61"/>
  <c r="K50" i="61"/>
  <c r="K45" i="61"/>
  <c r="K551" i="68"/>
  <c r="K491" i="64"/>
  <c r="K537" i="68"/>
  <c r="K122" i="61"/>
  <c r="K9" i="61"/>
  <c r="K161" i="63"/>
  <c r="K171" i="61"/>
  <c r="K153" i="62"/>
  <c r="K19" i="61"/>
  <c r="K440" i="72"/>
  <c r="K557" i="68"/>
  <c r="K70" i="62"/>
  <c r="K173" i="62"/>
  <c r="K96" i="61"/>
  <c r="K49" i="63"/>
  <c r="K46" i="61"/>
  <c r="K21" i="61"/>
  <c r="K10" i="61"/>
  <c r="K163" i="62"/>
  <c r="K145" i="61"/>
  <c r="K76" i="61"/>
  <c r="K71" i="63"/>
  <c r="K55" i="61"/>
  <c r="K52" i="61"/>
  <c r="K37" i="61"/>
  <c r="K19" i="63"/>
  <c r="K8" i="62"/>
  <c r="K430" i="69"/>
  <c r="K154" i="62"/>
  <c r="K118" i="61"/>
  <c r="K96" i="62"/>
  <c r="K73" i="61"/>
  <c r="K31" i="62"/>
  <c r="K166" i="61"/>
  <c r="K553" i="68"/>
  <c r="K155" i="61"/>
  <c r="K26" i="62"/>
  <c r="K21" i="63"/>
  <c r="K10" i="62"/>
  <c r="K5" i="63"/>
  <c r="K74" i="62"/>
  <c r="K70" i="63"/>
  <c r="K117" i="61"/>
  <c r="K175" i="62"/>
  <c r="K90" i="63"/>
  <c r="K67" i="61"/>
  <c r="K56" i="62"/>
  <c r="K52" i="62"/>
  <c r="K22" i="61"/>
  <c r="K577" i="68"/>
  <c r="K438" i="72"/>
  <c r="K103" i="62"/>
  <c r="K445" i="67"/>
  <c r="K462" i="67"/>
  <c r="K98" i="61"/>
  <c r="K445" i="65"/>
  <c r="K89" i="62"/>
  <c r="K177" i="61"/>
  <c r="K141" i="61"/>
  <c r="K88" i="63"/>
  <c r="K69" i="61"/>
  <c r="K64" i="62"/>
  <c r="K40" i="62"/>
  <c r="K35" i="61"/>
  <c r="K70" i="61"/>
  <c r="K53" i="61"/>
  <c r="K37" i="62"/>
  <c r="K39" i="62"/>
  <c r="K51" i="62"/>
  <c r="K449" i="66"/>
  <c r="K430" i="67"/>
  <c r="K111" i="62"/>
  <c r="K460" i="66"/>
  <c r="K110" i="62"/>
  <c r="K30" i="62"/>
  <c r="K445" i="66"/>
  <c r="K452" i="65"/>
  <c r="K159" i="62"/>
  <c r="K129" i="62"/>
  <c r="K68" i="61"/>
  <c r="K64" i="63"/>
  <c r="K35" i="62"/>
  <c r="K426" i="72"/>
  <c r="K75" i="62"/>
  <c r="K33" i="61"/>
  <c r="K460" i="67"/>
  <c r="K464" i="67"/>
  <c r="K143" i="63"/>
  <c r="K133" i="62"/>
  <c r="K122" i="62"/>
  <c r="K84" i="61"/>
  <c r="K49" i="61"/>
  <c r="K40" i="61"/>
  <c r="K17" i="62"/>
  <c r="K36" i="61"/>
  <c r="K468" i="67"/>
  <c r="K157" i="61"/>
  <c r="K29" i="61"/>
  <c r="K92" i="62"/>
  <c r="K77" i="62"/>
  <c r="K49" i="62"/>
  <c r="K449" i="67"/>
  <c r="K86" i="61"/>
  <c r="K79" i="62"/>
  <c r="K527" i="68"/>
  <c r="K424" i="71"/>
  <c r="K406" i="72"/>
  <c r="K460" i="69"/>
  <c r="K174" i="62"/>
  <c r="K101" i="61"/>
  <c r="K77" i="61"/>
  <c r="K58" i="61"/>
  <c r="K50" i="63"/>
  <c r="K39" i="61"/>
  <c r="K31" i="63"/>
  <c r="K6" i="61"/>
  <c r="K462" i="70"/>
  <c r="K139" i="62"/>
  <c r="K99" i="61"/>
  <c r="K91" i="61"/>
  <c r="K51" i="61"/>
  <c r="K138" i="61"/>
  <c r="K100" i="61"/>
  <c r="K83" i="61"/>
  <c r="K9" i="62"/>
  <c r="K433" i="65"/>
  <c r="K163" i="61"/>
  <c r="K15" i="62"/>
  <c r="K8" i="61"/>
  <c r="K464" i="65"/>
  <c r="K174" i="61"/>
  <c r="K155" i="62"/>
  <c r="K129" i="61"/>
  <c r="K83" i="62"/>
  <c r="K77" i="63"/>
  <c r="K65" i="61"/>
  <c r="K50" i="62"/>
  <c r="K45" i="63"/>
  <c r="K10" i="63"/>
  <c r="K5" i="62"/>
  <c r="K457" i="69"/>
  <c r="K130" i="61"/>
  <c r="K89" i="61"/>
  <c r="K139" i="61"/>
  <c r="K76" i="62"/>
  <c r="K71" i="61"/>
  <c r="K52" i="63"/>
  <c r="K22" i="62"/>
  <c r="K20" i="61"/>
  <c r="K452" i="70"/>
  <c r="K127" i="61"/>
  <c r="K90" i="62"/>
  <c r="K138" i="62"/>
  <c r="K92" i="61"/>
  <c r="K69" i="62"/>
  <c r="K6" i="62"/>
  <c r="K171" i="62"/>
  <c r="K89" i="63"/>
  <c r="K426" i="65"/>
  <c r="K119" i="62"/>
  <c r="K468" i="66"/>
  <c r="K457" i="70"/>
  <c r="K38" i="62"/>
  <c r="K29" i="62"/>
  <c r="K438" i="71"/>
  <c r="K173" i="61"/>
  <c r="K26" i="63"/>
  <c r="K20" i="63"/>
  <c r="K136" i="61"/>
  <c r="K91" i="62"/>
  <c r="K116" i="61"/>
  <c r="K452" i="69"/>
  <c r="K108" i="61"/>
  <c r="K75" i="61"/>
  <c r="K48" i="61"/>
  <c r="K440" i="71"/>
  <c r="K54" i="61"/>
  <c r="K101" i="62"/>
  <c r="K78" i="63"/>
  <c r="K54" i="62"/>
  <c r="K462" i="69"/>
  <c r="K460" i="70"/>
  <c r="K120" i="61"/>
  <c r="K41" i="61"/>
  <c r="K33" i="62"/>
  <c r="K19" i="62"/>
  <c r="K433" i="71"/>
  <c r="K74" i="61"/>
  <c r="K88" i="62"/>
  <c r="K39" i="63"/>
  <c r="K5" i="61"/>
  <c r="K464" i="69"/>
  <c r="K165" i="61"/>
  <c r="K147" i="62"/>
  <c r="K132" i="62"/>
  <c r="K58" i="62"/>
  <c r="K153" i="61"/>
  <c r="K86" i="62"/>
  <c r="K124" i="63"/>
  <c r="K145" i="62"/>
  <c r="K72" i="62"/>
  <c r="K177" i="62"/>
  <c r="K110" i="61"/>
  <c r="K26" i="61"/>
  <c r="K463" i="65"/>
  <c r="K490" i="64"/>
  <c r="K465" i="65"/>
  <c r="K426" i="66"/>
  <c r="K472" i="65"/>
  <c r="K82" i="63"/>
  <c r="K429" i="70"/>
  <c r="K66" i="62"/>
  <c r="K106" i="61"/>
  <c r="K550" i="68"/>
  <c r="K447" i="70"/>
  <c r="K437" i="72"/>
  <c r="K403" i="72"/>
  <c r="K513" i="64"/>
  <c r="K458" i="66"/>
  <c r="K540" i="68"/>
  <c r="K109" i="62"/>
  <c r="K450" i="66"/>
  <c r="K431" i="65"/>
  <c r="K454" i="66"/>
  <c r="K439" i="65"/>
  <c r="K443" i="69"/>
  <c r="K440" i="67"/>
  <c r="K432" i="72"/>
  <c r="K423" i="65"/>
  <c r="K450" i="67"/>
  <c r="K464" i="66"/>
  <c r="K420" i="70"/>
  <c r="K445" i="70"/>
  <c r="K571" i="68"/>
  <c r="K429" i="72"/>
  <c r="K564" i="68"/>
  <c r="K439" i="67"/>
  <c r="K63" i="63"/>
  <c r="K424" i="66"/>
  <c r="K448" i="65"/>
  <c r="K421" i="67"/>
  <c r="K578" i="68"/>
  <c r="K85" i="62"/>
  <c r="K424" i="72"/>
  <c r="K443" i="66"/>
  <c r="K488" i="64"/>
  <c r="K425" i="67"/>
  <c r="K528" i="68"/>
  <c r="K435" i="65"/>
  <c r="K502" i="64"/>
  <c r="K28" i="62"/>
  <c r="K538" i="68"/>
  <c r="K456" i="70"/>
  <c r="K25" i="62"/>
  <c r="K439" i="66"/>
  <c r="K125" i="62"/>
  <c r="K429" i="66"/>
  <c r="K454" i="70"/>
  <c r="K4" i="63"/>
  <c r="K434" i="65"/>
  <c r="K421" i="65"/>
  <c r="K435" i="72"/>
  <c r="K431" i="70"/>
  <c r="K444" i="70"/>
  <c r="K465" i="66"/>
  <c r="K428" i="70"/>
  <c r="K426" i="70"/>
  <c r="K456" i="69"/>
  <c r="K449" i="70"/>
  <c r="K425" i="65"/>
  <c r="K442" i="70"/>
  <c r="K448" i="67"/>
  <c r="K414" i="72"/>
  <c r="K429" i="71"/>
  <c r="K452" i="67"/>
  <c r="K492" i="64"/>
  <c r="K560" i="68"/>
  <c r="K28" i="61"/>
  <c r="K44" i="62"/>
  <c r="K428" i="65"/>
  <c r="K508" i="64"/>
  <c r="K4" i="62"/>
  <c r="K446" i="70"/>
  <c r="K523" i="64"/>
  <c r="K432" i="66"/>
  <c r="K450" i="65"/>
  <c r="K420" i="65"/>
  <c r="K443" i="65"/>
  <c r="K500" i="64"/>
  <c r="K435" i="70"/>
  <c r="K447" i="66"/>
  <c r="K523" i="68"/>
  <c r="K428" i="67"/>
  <c r="K144" i="62"/>
  <c r="K478" i="64"/>
  <c r="K476" i="64"/>
  <c r="K47" i="62"/>
  <c r="K458" i="65"/>
  <c r="K421" i="71"/>
  <c r="K463" i="66"/>
  <c r="K164" i="62"/>
  <c r="K522" i="64"/>
  <c r="K427" i="67"/>
  <c r="K482" i="64"/>
  <c r="K44" i="63"/>
  <c r="K580" i="68"/>
  <c r="K421" i="72"/>
  <c r="K526" i="68"/>
  <c r="K552" i="68"/>
  <c r="K454" i="65"/>
  <c r="K63" i="61"/>
  <c r="K451" i="65"/>
  <c r="K448" i="66"/>
  <c r="K446" i="65"/>
  <c r="K425" i="70"/>
  <c r="K467" i="64"/>
  <c r="K524" i="64"/>
  <c r="K444" i="67"/>
  <c r="K424" i="69"/>
  <c r="K440" i="70"/>
  <c r="K406" i="71"/>
  <c r="K465" i="67"/>
  <c r="K430" i="70"/>
  <c r="K435" i="69"/>
  <c r="K435" i="71"/>
  <c r="K421" i="69"/>
  <c r="K432" i="70"/>
  <c r="K125" i="61"/>
  <c r="K415" i="72"/>
  <c r="K487" i="64"/>
  <c r="K444" i="65"/>
  <c r="K576" i="68"/>
  <c r="K128" i="61"/>
  <c r="K427" i="66"/>
  <c r="K423" i="72"/>
  <c r="K498" i="64"/>
  <c r="K471" i="65"/>
  <c r="K421" i="66"/>
  <c r="K146" i="61"/>
  <c r="K451" i="69"/>
  <c r="K440" i="69"/>
  <c r="K462" i="66"/>
  <c r="K440" i="65"/>
  <c r="K543" i="68"/>
  <c r="K412" i="71"/>
  <c r="K417" i="71"/>
  <c r="K450" i="69"/>
  <c r="K423" i="71"/>
  <c r="K146" i="62"/>
  <c r="K25" i="63"/>
  <c r="K548" i="68"/>
  <c r="K481" i="64"/>
  <c r="K47" i="61"/>
  <c r="K405" i="72"/>
  <c r="K423" i="69"/>
  <c r="K504" i="64"/>
  <c r="K420" i="67"/>
  <c r="K453" i="67"/>
  <c r="K421" i="70"/>
  <c r="K563" i="68"/>
  <c r="K554" i="68"/>
  <c r="K439" i="69"/>
  <c r="K442" i="67"/>
  <c r="K109" i="61"/>
  <c r="K164" i="61"/>
  <c r="K424" i="70"/>
  <c r="K428" i="66"/>
  <c r="K411" i="72"/>
  <c r="K432" i="65"/>
  <c r="K433" i="69"/>
  <c r="K162" i="61"/>
  <c r="K447" i="67"/>
  <c r="K539" i="68"/>
  <c r="K442" i="69"/>
  <c r="K434" i="67"/>
  <c r="K433" i="66"/>
  <c r="K531" i="68"/>
  <c r="K449" i="69"/>
  <c r="K454" i="67"/>
  <c r="K431" i="72"/>
  <c r="K420" i="69"/>
  <c r="K162" i="62"/>
  <c r="K423" i="67"/>
  <c r="K432" i="67"/>
  <c r="K469" i="64"/>
  <c r="K471" i="67"/>
  <c r="K524" i="68"/>
  <c r="K435" i="67"/>
  <c r="K429" i="67"/>
  <c r="K497" i="64"/>
  <c r="K430" i="71"/>
  <c r="K450" i="70"/>
  <c r="K427" i="65"/>
  <c r="K431" i="67"/>
  <c r="K403" i="71"/>
  <c r="K433" i="72"/>
  <c r="K443" i="67"/>
  <c r="K575" i="68"/>
  <c r="K556" i="68"/>
  <c r="K446" i="66"/>
  <c r="K480" i="64"/>
  <c r="K66" i="61"/>
  <c r="K562" i="68"/>
  <c r="K479" i="64"/>
  <c r="K453" i="65"/>
  <c r="K440" i="66"/>
  <c r="K536" i="68"/>
  <c r="K448" i="70"/>
  <c r="K144" i="61"/>
  <c r="K442" i="65"/>
  <c r="K429" i="65"/>
  <c r="K567" i="68"/>
  <c r="K413" i="71"/>
  <c r="K442" i="66"/>
  <c r="K85" i="61"/>
  <c r="K503" i="64"/>
  <c r="K444" i="66"/>
  <c r="K82" i="62"/>
  <c r="K7" i="61"/>
  <c r="K106" i="62"/>
  <c r="K423" i="70"/>
  <c r="K547" i="68"/>
  <c r="K82" i="61"/>
  <c r="K412" i="72"/>
  <c r="K413" i="72"/>
  <c r="K435" i="66"/>
  <c r="K411" i="71"/>
  <c r="K431" i="71"/>
  <c r="K417" i="72"/>
  <c r="K458" i="67"/>
  <c r="K128" i="62"/>
  <c r="K541" i="68"/>
  <c r="K431" i="66"/>
  <c r="K483" i="64"/>
  <c r="K472" i="67"/>
  <c r="K447" i="65"/>
  <c r="K451" i="67"/>
  <c r="K555" i="68"/>
  <c r="K405" i="71"/>
  <c r="K466" i="64"/>
  <c r="K425" i="66"/>
  <c r="K63" i="62"/>
  <c r="K532" i="68"/>
  <c r="K430" i="66"/>
  <c r="K429" i="69"/>
  <c r="K4" i="61"/>
  <c r="K427" i="70"/>
  <c r="K437" i="71"/>
  <c r="K446" i="67"/>
  <c r="K433" i="67"/>
  <c r="K471" i="64"/>
  <c r="K423" i="66"/>
  <c r="K565" i="68"/>
  <c r="K451" i="66"/>
  <c r="K7" i="62"/>
  <c r="K430" i="65"/>
  <c r="K414" i="71"/>
  <c r="K463" i="67"/>
  <c r="K433" i="70"/>
  <c r="K530" i="68"/>
  <c r="K443" i="70"/>
  <c r="K25" i="61"/>
  <c r="K499" i="64"/>
  <c r="K44" i="61"/>
  <c r="K432" i="69"/>
  <c r="K448" i="69"/>
  <c r="K420" i="66"/>
  <c r="K454" i="69"/>
  <c r="K451" i="70"/>
  <c r="K439" i="70"/>
  <c r="K431" i="69"/>
  <c r="K432" i="71"/>
  <c r="K422" i="69"/>
  <c r="K404" i="72"/>
  <c r="K422" i="71"/>
  <c r="K465" i="64"/>
  <c r="K441" i="65"/>
  <c r="K62" i="62"/>
  <c r="K419" i="70"/>
  <c r="K402" i="72"/>
  <c r="K489" i="64"/>
  <c r="K124" i="62"/>
  <c r="K105" i="61"/>
  <c r="K438" i="66"/>
  <c r="K457" i="65"/>
  <c r="K419" i="69"/>
  <c r="K161" i="61"/>
  <c r="K124" i="61"/>
  <c r="K43" i="61"/>
  <c r="K419" i="65"/>
  <c r="K419" i="66"/>
  <c r="K62" i="61"/>
  <c r="K441" i="66"/>
  <c r="K24" i="62"/>
  <c r="K161" i="62"/>
  <c r="K3" i="63"/>
  <c r="K441" i="67"/>
  <c r="K422" i="66"/>
  <c r="K81" i="61"/>
  <c r="K143" i="62"/>
  <c r="K24" i="61"/>
  <c r="K525" i="68"/>
  <c r="K420" i="72"/>
  <c r="K43" i="63"/>
  <c r="K62" i="63"/>
  <c r="K570" i="68"/>
  <c r="K143" i="61"/>
  <c r="K81" i="63"/>
  <c r="K404" i="71"/>
  <c r="K457" i="67"/>
  <c r="K81" i="62"/>
  <c r="K3" i="61"/>
  <c r="K438" i="65"/>
  <c r="K438" i="70"/>
  <c r="K507" i="64"/>
  <c r="K402" i="71"/>
  <c r="K24" i="63"/>
  <c r="K422" i="72"/>
  <c r="K486" i="64"/>
  <c r="K468" i="64"/>
  <c r="K438" i="67"/>
  <c r="K105" i="62"/>
  <c r="K457" i="66"/>
  <c r="K549" i="68"/>
  <c r="K546" i="68"/>
  <c r="K422" i="70"/>
  <c r="K422" i="67"/>
  <c r="K522" i="68"/>
  <c r="K441" i="69"/>
  <c r="K3" i="62"/>
  <c r="K43" i="62"/>
  <c r="K441" i="70"/>
  <c r="K419" i="67"/>
  <c r="K420" i="71"/>
  <c r="K422" i="65"/>
  <c r="K438" i="69"/>
  <c r="K521" i="68"/>
  <c r="K456" i="66"/>
  <c r="K456" i="67"/>
  <c r="K437" i="66"/>
  <c r="K464" i="64"/>
  <c r="K418" i="69"/>
  <c r="K401" i="72"/>
  <c r="K418" i="70"/>
  <c r="K437" i="70"/>
  <c r="K545" i="68"/>
  <c r="K437" i="67"/>
  <c r="K485" i="64"/>
  <c r="K418" i="66"/>
  <c r="K418" i="65"/>
  <c r="K456" i="65"/>
  <c r="K506" i="64"/>
  <c r="K437" i="65"/>
  <c r="K419" i="71"/>
  <c r="K418" i="67"/>
  <c r="K401" i="71"/>
  <c r="K569" i="68"/>
  <c r="K419" i="72"/>
  <c r="K437" i="69"/>
  <c r="O12" i="63"/>
  <c r="O136" i="63"/>
  <c r="O112" i="62"/>
  <c r="O53" i="63"/>
  <c r="O117" i="63"/>
  <c r="O86" i="63"/>
  <c r="O169" i="61"/>
  <c r="O176" i="63"/>
  <c r="O518" i="64"/>
  <c r="O446" i="72"/>
  <c r="O470" i="69"/>
  <c r="O525" i="64"/>
  <c r="O584" i="68"/>
  <c r="O470" i="70"/>
  <c r="O514" i="64"/>
  <c r="O466" i="67"/>
  <c r="O18" i="63"/>
  <c r="O21" i="63"/>
  <c r="O521" i="64"/>
  <c r="O168" i="63"/>
  <c r="O145" i="63"/>
  <c r="O470" i="67"/>
  <c r="O453" i="71"/>
  <c r="O517" i="64"/>
  <c r="O158" i="61"/>
  <c r="O170" i="63"/>
  <c r="O151" i="62"/>
  <c r="O6" i="63"/>
  <c r="O119" i="63"/>
  <c r="O29" i="63"/>
  <c r="O115" i="62"/>
  <c r="O459" i="65"/>
  <c r="O475" i="64"/>
  <c r="O580" i="68"/>
  <c r="O466" i="69"/>
  <c r="O13" i="63"/>
  <c r="O509" i="64"/>
  <c r="O524" i="64"/>
  <c r="O102" i="63"/>
  <c r="O12" i="62"/>
  <c r="O72" i="63"/>
  <c r="O467" i="65"/>
  <c r="O158" i="62"/>
  <c r="O472" i="64"/>
  <c r="O167" i="62"/>
  <c r="O35" i="63"/>
  <c r="O85" i="63"/>
  <c r="O176" i="61"/>
  <c r="O176" i="62"/>
  <c r="O496" i="64"/>
  <c r="O108" i="63"/>
  <c r="O159" i="63"/>
  <c r="O152" i="62"/>
  <c r="O13" i="62"/>
  <c r="O459" i="67"/>
  <c r="O428" i="72"/>
  <c r="O175" i="63"/>
  <c r="O473" i="69"/>
  <c r="O67" i="63"/>
  <c r="O467" i="67"/>
  <c r="O166" i="63"/>
  <c r="O138" i="63"/>
  <c r="O8" i="63"/>
  <c r="O447" i="72"/>
  <c r="O163" i="63"/>
  <c r="O434" i="72"/>
  <c r="O135" i="63"/>
  <c r="O466" i="66"/>
  <c r="O520" i="64"/>
  <c r="O556" i="68"/>
  <c r="O409" i="71"/>
  <c r="O116" i="63"/>
  <c r="O97" i="63"/>
  <c r="O16" i="63"/>
  <c r="O144" i="63"/>
  <c r="O21" i="61"/>
  <c r="O473" i="65"/>
  <c r="O102" i="61"/>
  <c r="O100" i="63"/>
  <c r="O470" i="66"/>
  <c r="O495" i="64"/>
  <c r="O467" i="66"/>
  <c r="O14" i="62"/>
  <c r="O171" i="63"/>
  <c r="O466" i="70"/>
  <c r="O41" i="63"/>
  <c r="O170" i="62"/>
  <c r="O493" i="64"/>
  <c r="O169" i="62"/>
  <c r="O141" i="63"/>
  <c r="O46" i="63"/>
  <c r="O112" i="61"/>
  <c r="O147" i="63"/>
  <c r="O149" i="62"/>
  <c r="O99" i="63"/>
  <c r="O459" i="66"/>
  <c r="O173" i="63"/>
  <c r="O103" i="63"/>
  <c r="O92" i="62"/>
  <c r="O450" i="71"/>
  <c r="O91" i="63"/>
  <c r="O84" i="63"/>
  <c r="O115" i="61"/>
  <c r="O75" i="63"/>
  <c r="O410" i="71"/>
  <c r="O113" i="62"/>
  <c r="O22" i="63"/>
  <c r="O57" i="63"/>
  <c r="O446" i="71"/>
  <c r="O15" i="63"/>
  <c r="O132" i="63"/>
  <c r="O425" i="71"/>
  <c r="O519" i="64"/>
  <c r="O27" i="63"/>
  <c r="O459" i="69"/>
  <c r="O473" i="70"/>
  <c r="O177" i="63"/>
  <c r="O587" i="68"/>
  <c r="O120" i="63"/>
  <c r="O566" i="68"/>
  <c r="O149" i="63"/>
  <c r="O28" i="63"/>
  <c r="O121" i="62"/>
  <c r="O453" i="72"/>
  <c r="O169" i="63"/>
  <c r="O165" i="63"/>
  <c r="O102" i="62"/>
  <c r="O11" i="62"/>
  <c r="O151" i="61"/>
  <c r="O473" i="67"/>
  <c r="O56" i="63"/>
  <c r="O121" i="61"/>
  <c r="O137" i="63"/>
  <c r="O583" i="68"/>
  <c r="O73" i="63"/>
  <c r="O134" i="63"/>
  <c r="O122" i="63"/>
  <c r="O13" i="61"/>
  <c r="O150" i="63"/>
  <c r="O130" i="63"/>
  <c r="O408" i="71"/>
  <c r="O174" i="63"/>
  <c r="O101" i="63"/>
  <c r="O407" i="71"/>
  <c r="O470" i="65"/>
  <c r="O118" i="63"/>
  <c r="O114" i="62"/>
  <c r="O127" i="63"/>
  <c r="O156" i="63"/>
  <c r="O434" i="69"/>
  <c r="O152" i="61"/>
  <c r="O48" i="63"/>
  <c r="O60" i="63"/>
  <c r="O459" i="70"/>
  <c r="O466" i="65"/>
  <c r="O153" i="63"/>
  <c r="O151" i="63"/>
  <c r="O79" i="63"/>
  <c r="O17" i="63"/>
  <c r="O467" i="69"/>
  <c r="O95" i="63"/>
  <c r="O515" i="64"/>
  <c r="O572" i="68"/>
  <c r="O542" i="68"/>
  <c r="O157" i="63"/>
  <c r="O55" i="63"/>
  <c r="O410" i="72"/>
  <c r="O447" i="71"/>
  <c r="O92" i="61"/>
  <c r="O121" i="63"/>
  <c r="O11" i="63"/>
  <c r="O149" i="61"/>
  <c r="O154" i="63"/>
  <c r="O152" i="63"/>
  <c r="O469" i="65"/>
  <c r="O113" i="61"/>
  <c r="O516" i="64"/>
  <c r="O107" i="63"/>
  <c r="O98" i="63"/>
  <c r="O129" i="63"/>
  <c r="O591" i="68"/>
  <c r="O114" i="61"/>
  <c r="O447" i="69"/>
  <c r="O590" i="68"/>
  <c r="O158" i="63"/>
  <c r="O532" i="68"/>
  <c r="O37" i="63"/>
  <c r="O110" i="63"/>
  <c r="O14" i="61"/>
  <c r="O427" i="71"/>
  <c r="O12" i="61"/>
  <c r="O167" i="63"/>
  <c r="O115" i="63"/>
  <c r="O76" i="63"/>
  <c r="O14" i="63"/>
  <c r="O467" i="70"/>
  <c r="O503" i="64"/>
  <c r="O38" i="63"/>
  <c r="O473" i="66"/>
  <c r="O155" i="63"/>
  <c r="O21" i="62"/>
  <c r="O65" i="63"/>
  <c r="O133" i="63"/>
  <c r="O92" i="63"/>
  <c r="O114" i="63"/>
  <c r="O126" i="63"/>
  <c r="O450" i="72"/>
  <c r="O34" i="63"/>
  <c r="O11" i="61"/>
  <c r="O112" i="63"/>
  <c r="O416" i="72"/>
  <c r="O170" i="61"/>
  <c r="O468" i="65"/>
  <c r="O579" i="68"/>
  <c r="O428" i="69"/>
  <c r="O482" i="64"/>
  <c r="O131" i="63"/>
  <c r="O96" i="63"/>
  <c r="O54" i="63"/>
  <c r="O167" i="61"/>
  <c r="O49" i="61"/>
  <c r="O87" i="62"/>
  <c r="O154" i="61"/>
  <c r="O425" i="72"/>
  <c r="O428" i="71"/>
  <c r="O111" i="63"/>
  <c r="O464" i="69"/>
  <c r="O464" i="70"/>
  <c r="O441" i="72"/>
  <c r="O146" i="63"/>
  <c r="O443" i="71"/>
  <c r="O434" i="71"/>
  <c r="O463" i="70"/>
  <c r="O444" i="69"/>
  <c r="O93" i="62"/>
  <c r="O461" i="70"/>
  <c r="O439" i="71"/>
  <c r="O128" i="63"/>
  <c r="O449" i="71"/>
  <c r="O588" i="68"/>
  <c r="O469" i="69"/>
  <c r="O448" i="71"/>
  <c r="O465" i="69"/>
  <c r="O452" i="71"/>
  <c r="O461" i="65"/>
  <c r="O461" i="67"/>
  <c r="O168" i="62"/>
  <c r="O511" i="64"/>
  <c r="O117" i="61"/>
  <c r="O74" i="61"/>
  <c r="O463" i="69"/>
  <c r="O7" i="63"/>
  <c r="O469" i="66"/>
  <c r="O589" i="68"/>
  <c r="O16" i="61"/>
  <c r="O136" i="61"/>
  <c r="O97" i="61"/>
  <c r="O444" i="72"/>
  <c r="O445" i="71"/>
  <c r="O150" i="61"/>
  <c r="O132" i="62"/>
  <c r="O172" i="63"/>
  <c r="O458" i="69"/>
  <c r="O469" i="70"/>
  <c r="O451" i="71"/>
  <c r="O51" i="63"/>
  <c r="O36" i="61"/>
  <c r="O407" i="72"/>
  <c r="O472" i="69"/>
  <c r="O449" i="72"/>
  <c r="O451" i="72"/>
  <c r="O162" i="63"/>
  <c r="O66" i="63"/>
  <c r="O426" i="71"/>
  <c r="O458" i="70"/>
  <c r="O452" i="72"/>
  <c r="O586" i="68"/>
  <c r="O465" i="70"/>
  <c r="O47" i="63"/>
  <c r="O468" i="70"/>
  <c r="O109" i="63"/>
  <c r="O441" i="71"/>
  <c r="O132" i="61"/>
  <c r="O445" i="72"/>
  <c r="O471" i="69"/>
  <c r="O468" i="67"/>
  <c r="O125" i="63"/>
  <c r="O469" i="67"/>
  <c r="O574" i="68"/>
  <c r="O36" i="63"/>
  <c r="O474" i="64"/>
  <c r="O106" i="63"/>
  <c r="O453" i="69"/>
  <c r="O427" i="72"/>
  <c r="O439" i="72"/>
  <c r="O32" i="63"/>
  <c r="O443" i="72"/>
  <c r="O36" i="62"/>
  <c r="O164" i="63"/>
  <c r="O427" i="69"/>
  <c r="O448" i="72"/>
  <c r="O113" i="63"/>
  <c r="O468" i="66"/>
  <c r="O55" i="62"/>
  <c r="O425" i="69"/>
  <c r="O150" i="62"/>
  <c r="O461" i="66"/>
  <c r="O446" i="69"/>
  <c r="O473" i="64"/>
  <c r="O74" i="63"/>
  <c r="O168" i="61"/>
  <c r="O172" i="62"/>
  <c r="O416" i="71"/>
  <c r="O148" i="63"/>
  <c r="O461" i="69"/>
  <c r="O408" i="72"/>
  <c r="O494" i="64"/>
  <c r="O409" i="72"/>
  <c r="O585" i="68"/>
  <c r="O468" i="69"/>
  <c r="O470" i="64"/>
  <c r="O501" i="64"/>
  <c r="O177" i="62"/>
  <c r="O129" i="62"/>
  <c r="O445" i="66"/>
  <c r="O553" i="68"/>
  <c r="O445" i="70"/>
  <c r="O457" i="70"/>
  <c r="O174" i="61"/>
  <c r="O103" i="62"/>
  <c r="O96" i="61"/>
  <c r="O88" i="63"/>
  <c r="O50" i="63"/>
  <c r="O40" i="61"/>
  <c r="O30" i="63"/>
  <c r="O18" i="62"/>
  <c r="O153" i="62"/>
  <c r="O76" i="61"/>
  <c r="O60" i="62"/>
  <c r="O56" i="61"/>
  <c r="O38" i="61"/>
  <c r="O33" i="63"/>
  <c r="O84" i="61"/>
  <c r="O54" i="62"/>
  <c r="O6" i="61"/>
  <c r="O19" i="63"/>
  <c r="O510" i="64"/>
  <c r="O445" i="69"/>
  <c r="O406" i="71"/>
  <c r="O438" i="71"/>
  <c r="O156" i="62"/>
  <c r="O122" i="62"/>
  <c r="O68" i="62"/>
  <c r="O39" i="61"/>
  <c r="O10" i="63"/>
  <c r="O111" i="62"/>
  <c r="O87" i="61"/>
  <c r="O175" i="61"/>
  <c r="O171" i="62"/>
  <c r="O148" i="61"/>
  <c r="O94" i="61"/>
  <c r="O91" i="61"/>
  <c r="O52" i="63"/>
  <c r="O430" i="70"/>
  <c r="O452" i="65"/>
  <c r="O69" i="63"/>
  <c r="O153" i="61"/>
  <c r="O126" i="61"/>
  <c r="O99" i="62"/>
  <c r="O90" i="62"/>
  <c r="O30" i="61"/>
  <c r="O156" i="61"/>
  <c r="O88" i="62"/>
  <c r="O78" i="61"/>
  <c r="O68" i="61"/>
  <c r="O45" i="63"/>
  <c r="O39" i="62"/>
  <c r="O70" i="62"/>
  <c r="O460" i="69"/>
  <c r="O175" i="62"/>
  <c r="O140" i="62"/>
  <c r="O120" i="62"/>
  <c r="O116" i="62"/>
  <c r="O107" i="62"/>
  <c r="O71" i="63"/>
  <c r="O53" i="61"/>
  <c r="O38" i="62"/>
  <c r="O33" i="61"/>
  <c r="O127" i="61"/>
  <c r="O91" i="62"/>
  <c r="O75" i="62"/>
  <c r="O71" i="62"/>
  <c r="O22" i="62"/>
  <c r="O67" i="61"/>
  <c r="O9" i="61"/>
  <c r="O177" i="61"/>
  <c r="O148" i="62"/>
  <c r="O72" i="62"/>
  <c r="O52" i="62"/>
  <c r="O19" i="61"/>
  <c r="O430" i="66"/>
  <c r="O449" i="70"/>
  <c r="O460" i="70"/>
  <c r="O64" i="61"/>
  <c r="O10" i="61"/>
  <c r="O5" i="63"/>
  <c r="O433" i="71"/>
  <c r="O426" i="67"/>
  <c r="O471" i="70"/>
  <c r="O93" i="63"/>
  <c r="O165" i="62"/>
  <c r="O415" i="71"/>
  <c r="O135" i="61"/>
  <c r="O440" i="71"/>
  <c r="O161" i="63"/>
  <c r="O172" i="61"/>
  <c r="O136" i="62"/>
  <c r="O133" i="62"/>
  <c r="O129" i="61"/>
  <c r="O122" i="61"/>
  <c r="O83" i="62"/>
  <c r="O69" i="61"/>
  <c r="O65" i="62"/>
  <c r="O58" i="62"/>
  <c r="O39" i="63"/>
  <c r="O35" i="61"/>
  <c r="O166" i="62"/>
  <c r="O32" i="62"/>
  <c r="O93" i="61"/>
  <c r="O139" i="61"/>
  <c r="O135" i="62"/>
  <c r="O86" i="61"/>
  <c r="O110" i="62"/>
  <c r="O58" i="63"/>
  <c r="O143" i="63"/>
  <c r="O438" i="72"/>
  <c r="O140" i="63"/>
  <c r="O60" i="61"/>
  <c r="O460" i="67"/>
  <c r="O442" i="72"/>
  <c r="O173" i="62"/>
  <c r="O159" i="62"/>
  <c r="O117" i="62"/>
  <c r="O101" i="61"/>
  <c r="O96" i="62"/>
  <c r="O78" i="62"/>
  <c r="O73" i="61"/>
  <c r="O59" i="63"/>
  <c r="O49" i="62"/>
  <c r="O45" i="61"/>
  <c r="O40" i="63"/>
  <c r="O31" i="63"/>
  <c r="O145" i="62"/>
  <c r="O139" i="62"/>
  <c r="O99" i="61"/>
  <c r="O70" i="61"/>
  <c r="O48" i="61"/>
  <c r="O29" i="61"/>
  <c r="O20" i="61"/>
  <c r="O8" i="61"/>
  <c r="O433" i="72"/>
  <c r="O460" i="66"/>
  <c r="O155" i="61"/>
  <c r="O147" i="62"/>
  <c r="O5" i="62"/>
  <c r="O577" i="68"/>
  <c r="O140" i="61"/>
  <c r="O130" i="61"/>
  <c r="O57" i="62"/>
  <c r="O424" i="71"/>
  <c r="O442" i="71"/>
  <c r="O89" i="63"/>
  <c r="O174" i="62"/>
  <c r="O147" i="61"/>
  <c r="O110" i="61"/>
  <c r="O77" i="62"/>
  <c r="O59" i="61"/>
  <c r="O50" i="61"/>
  <c r="O26" i="63"/>
  <c r="O124" i="63"/>
  <c r="O139" i="63"/>
  <c r="O131" i="62"/>
  <c r="O48" i="62"/>
  <c r="O19" i="62"/>
  <c r="O444" i="71"/>
  <c r="O449" i="67"/>
  <c r="O573" i="68"/>
  <c r="O77" i="61"/>
  <c r="O10" i="62"/>
  <c r="O6" i="62"/>
  <c r="O457" i="69"/>
  <c r="O163" i="62"/>
  <c r="O79" i="62"/>
  <c r="O88" i="61"/>
  <c r="O116" i="61"/>
  <c r="O581" i="68"/>
  <c r="O154" i="62"/>
  <c r="O83" i="63"/>
  <c r="O27" i="61"/>
  <c r="O529" i="68"/>
  <c r="O119" i="61"/>
  <c r="O103" i="61"/>
  <c r="O27" i="62"/>
  <c r="O18" i="61"/>
  <c r="O433" i="69"/>
  <c r="O22" i="61"/>
  <c r="O426" i="69"/>
  <c r="O165" i="61"/>
  <c r="O155" i="62"/>
  <c r="O141" i="62"/>
  <c r="O138" i="61"/>
  <c r="O73" i="62"/>
  <c r="O69" i="62"/>
  <c r="O54" i="61"/>
  <c r="O45" i="62"/>
  <c r="O26" i="61"/>
  <c r="O171" i="61"/>
  <c r="O130" i="62"/>
  <c r="O127" i="62"/>
  <c r="O107" i="61"/>
  <c r="O98" i="61"/>
  <c r="O95" i="61"/>
  <c r="O90" i="63"/>
  <c r="O20" i="62"/>
  <c r="O15" i="61"/>
  <c r="O426" i="65"/>
  <c r="O426" i="66"/>
  <c r="O137" i="61"/>
  <c r="O101" i="62"/>
  <c r="O40" i="62"/>
  <c r="O9" i="63"/>
  <c r="O522" i="64"/>
  <c r="O111" i="61"/>
  <c r="O33" i="62"/>
  <c r="O460" i="65"/>
  <c r="O412" i="72"/>
  <c r="O449" i="69"/>
  <c r="O406" i="72"/>
  <c r="O426" i="72"/>
  <c r="O51" i="62"/>
  <c r="O134" i="62"/>
  <c r="O118" i="62"/>
  <c r="O87" i="63"/>
  <c r="O26" i="62"/>
  <c r="O557" i="68"/>
  <c r="O462" i="69"/>
  <c r="O74" i="62"/>
  <c r="O440" i="72"/>
  <c r="O163" i="61"/>
  <c r="O120" i="61"/>
  <c r="O108" i="62"/>
  <c r="O79" i="61"/>
  <c r="O75" i="61"/>
  <c r="O71" i="61"/>
  <c r="O37" i="62"/>
  <c r="O34" i="62"/>
  <c r="O20" i="63"/>
  <c r="O424" i="69"/>
  <c r="O173" i="61"/>
  <c r="O134" i="61"/>
  <c r="O78" i="63"/>
  <c r="O50" i="62"/>
  <c r="O35" i="62"/>
  <c r="O30" i="62"/>
  <c r="O462" i="70"/>
  <c r="O105" i="63"/>
  <c r="O415" i="72"/>
  <c r="O86" i="62"/>
  <c r="O76" i="62"/>
  <c r="O72" i="61"/>
  <c r="O41" i="61"/>
  <c r="O34" i="61"/>
  <c r="O137" i="62"/>
  <c r="O133" i="61"/>
  <c r="O100" i="62"/>
  <c r="O59" i="62"/>
  <c r="O9" i="62"/>
  <c r="O533" i="68"/>
  <c r="O157" i="62"/>
  <c r="O145" i="61"/>
  <c r="O97" i="62"/>
  <c r="O94" i="62"/>
  <c r="O90" i="61"/>
  <c r="O29" i="62"/>
  <c r="O462" i="67"/>
  <c r="O430" i="69"/>
  <c r="O77" i="63"/>
  <c r="O53" i="62"/>
  <c r="O430" i="71"/>
  <c r="O159" i="61"/>
  <c r="O118" i="61"/>
  <c r="O100" i="61"/>
  <c r="O83" i="61"/>
  <c r="O64" i="63"/>
  <c r="O55" i="61"/>
  <c r="O8" i="62"/>
  <c r="O537" i="68"/>
  <c r="O95" i="62"/>
  <c r="O15" i="62"/>
  <c r="O89" i="61"/>
  <c r="O138" i="62"/>
  <c r="O16" i="62"/>
  <c r="O68" i="63"/>
  <c r="O17" i="61"/>
  <c r="O108" i="61"/>
  <c r="O471" i="66"/>
  <c r="O471" i="67"/>
  <c r="O70" i="63"/>
  <c r="O46" i="62"/>
  <c r="O5" i="61"/>
  <c r="O141" i="61"/>
  <c r="O46" i="61"/>
  <c r="O32" i="61"/>
  <c r="O56" i="62"/>
  <c r="O65" i="61"/>
  <c r="O31" i="62"/>
  <c r="O94" i="63"/>
  <c r="O37" i="61"/>
  <c r="O49" i="63"/>
  <c r="O64" i="62"/>
  <c r="O31" i="61"/>
  <c r="O41" i="62"/>
  <c r="O157" i="61"/>
  <c r="O131" i="61"/>
  <c r="O89" i="62"/>
  <c r="O51" i="61"/>
  <c r="O119" i="62"/>
  <c r="O430" i="67"/>
  <c r="O98" i="62"/>
  <c r="O57" i="61"/>
  <c r="O52" i="61"/>
  <c r="O166" i="61"/>
  <c r="O126" i="62"/>
  <c r="O58" i="61"/>
  <c r="O445" i="65"/>
  <c r="O17" i="62"/>
  <c r="O84" i="62"/>
  <c r="O67" i="62"/>
  <c r="O454" i="66"/>
  <c r="O492" i="64"/>
  <c r="O471" i="65"/>
  <c r="O463" i="66"/>
  <c r="O448" i="67"/>
  <c r="O417" i="71"/>
  <c r="O543" i="68"/>
  <c r="O478" i="64"/>
  <c r="O551" i="68"/>
  <c r="O47" i="62"/>
  <c r="O433" i="67"/>
  <c r="O440" i="65"/>
  <c r="O560" i="68"/>
  <c r="O431" i="69"/>
  <c r="O435" i="71"/>
  <c r="O450" i="66"/>
  <c r="O429" i="70"/>
  <c r="O448" i="65"/>
  <c r="O439" i="67"/>
  <c r="O424" i="70"/>
  <c r="O427" i="67"/>
  <c r="O437" i="72"/>
  <c r="O7" i="62"/>
  <c r="O464" i="65"/>
  <c r="O466" i="64"/>
  <c r="O63" i="63"/>
  <c r="O539" i="68"/>
  <c r="O444" i="70"/>
  <c r="O458" i="66"/>
  <c r="O428" i="66"/>
  <c r="O465" i="65"/>
  <c r="O576" i="68"/>
  <c r="O420" i="69"/>
  <c r="O429" i="72"/>
  <c r="O442" i="65"/>
  <c r="O412" i="71"/>
  <c r="O531" i="68"/>
  <c r="O450" i="67"/>
  <c r="O25" i="62"/>
  <c r="O458" i="67"/>
  <c r="O548" i="68"/>
  <c r="O449" i="65"/>
  <c r="O446" i="67"/>
  <c r="O446" i="65"/>
  <c r="O435" i="65"/>
  <c r="O488" i="64"/>
  <c r="O498" i="64"/>
  <c r="O452" i="66"/>
  <c r="O472" i="67"/>
  <c r="O565" i="68"/>
  <c r="O445" i="67"/>
  <c r="O430" i="65"/>
  <c r="O440" i="69"/>
  <c r="O423" i="67"/>
  <c r="O550" i="68"/>
  <c r="O443" i="65"/>
  <c r="O490" i="64"/>
  <c r="O575" i="68"/>
  <c r="O125" i="61"/>
  <c r="O477" i="64"/>
  <c r="O421" i="65"/>
  <c r="O554" i="68"/>
  <c r="O7" i="61"/>
  <c r="O451" i="66"/>
  <c r="O429" i="66"/>
  <c r="O421" i="67"/>
  <c r="O523" i="68"/>
  <c r="O450" i="70"/>
  <c r="O417" i="72"/>
  <c r="O443" i="69"/>
  <c r="O454" i="65"/>
  <c r="O434" i="70"/>
  <c r="O467" i="64"/>
  <c r="O434" i="66"/>
  <c r="O541" i="68"/>
  <c r="O128" i="61"/>
  <c r="O432" i="72"/>
  <c r="O66" i="61"/>
  <c r="O439" i="69"/>
  <c r="O164" i="62"/>
  <c r="O435" i="70"/>
  <c r="O428" i="65"/>
  <c r="O469" i="64"/>
  <c r="O82" i="62"/>
  <c r="O451" i="65"/>
  <c r="O423" i="66"/>
  <c r="O536" i="68"/>
  <c r="O439" i="65"/>
  <c r="O144" i="61"/>
  <c r="O442" i="70"/>
  <c r="O451" i="67"/>
  <c r="O413" i="72"/>
  <c r="O403" i="72"/>
  <c r="O424" i="65"/>
  <c r="O555" i="68"/>
  <c r="O144" i="62"/>
  <c r="O4" i="63"/>
  <c r="O427" i="66"/>
  <c r="O504" i="64"/>
  <c r="O453" i="70"/>
  <c r="O425" i="65"/>
  <c r="O82" i="61"/>
  <c r="O421" i="66"/>
  <c r="O463" i="67"/>
  <c r="O444" i="66"/>
  <c r="O162" i="61"/>
  <c r="O429" i="65"/>
  <c r="O435" i="72"/>
  <c r="O437" i="71"/>
  <c r="O538" i="68"/>
  <c r="O428" i="67"/>
  <c r="O450" i="65"/>
  <c r="O443" i="70"/>
  <c r="O502" i="64"/>
  <c r="O464" i="66"/>
  <c r="O449" i="66"/>
  <c r="O453" i="67"/>
  <c r="O562" i="68"/>
  <c r="O28" i="62"/>
  <c r="O85" i="62"/>
  <c r="O424" i="67"/>
  <c r="O421" i="70"/>
  <c r="O405" i="72"/>
  <c r="O403" i="71"/>
  <c r="O432" i="66"/>
  <c r="O428" i="70"/>
  <c r="O447" i="67"/>
  <c r="O420" i="66"/>
  <c r="O481" i="64"/>
  <c r="O423" i="70"/>
  <c r="O25" i="63"/>
  <c r="O454" i="69"/>
  <c r="O146" i="61"/>
  <c r="O4" i="62"/>
  <c r="O146" i="62"/>
  <c r="O47" i="61"/>
  <c r="O435" i="66"/>
  <c r="O429" i="71"/>
  <c r="O571" i="68"/>
  <c r="O82" i="63"/>
  <c r="O567" i="68"/>
  <c r="O447" i="70"/>
  <c r="O447" i="65"/>
  <c r="O528" i="68"/>
  <c r="O540" i="68"/>
  <c r="O431" i="72"/>
  <c r="O442" i="69"/>
  <c r="O534" i="68"/>
  <c r="O472" i="66"/>
  <c r="O454" i="67"/>
  <c r="O452" i="69"/>
  <c r="O472" i="65"/>
  <c r="O450" i="69"/>
  <c r="O413" i="71"/>
  <c r="O443" i="67"/>
  <c r="O405" i="71"/>
  <c r="O431" i="66"/>
  <c r="O106" i="62"/>
  <c r="O431" i="70"/>
  <c r="O527" i="68"/>
  <c r="O465" i="66"/>
  <c r="O427" i="65"/>
  <c r="O582" i="68"/>
  <c r="O125" i="62"/>
  <c r="O512" i="64"/>
  <c r="O443" i="66"/>
  <c r="O500" i="64"/>
  <c r="O444" i="65"/>
  <c r="O414" i="72"/>
  <c r="O456" i="70"/>
  <c r="O442" i="66"/>
  <c r="O433" i="70"/>
  <c r="O452" i="67"/>
  <c r="O420" i="70"/>
  <c r="O421" i="72"/>
  <c r="O523" i="64"/>
  <c r="O66" i="62"/>
  <c r="O423" i="72"/>
  <c r="O471" i="64"/>
  <c r="O432" i="69"/>
  <c r="O491" i="64"/>
  <c r="O425" i="66"/>
  <c r="O432" i="67"/>
  <c r="O446" i="66"/>
  <c r="O479" i="64"/>
  <c r="O432" i="71"/>
  <c r="O453" i="65"/>
  <c r="O547" i="68"/>
  <c r="O162" i="62"/>
  <c r="O431" i="65"/>
  <c r="O429" i="69"/>
  <c r="O433" i="66"/>
  <c r="O430" i="72"/>
  <c r="O44" i="63"/>
  <c r="O578" i="68"/>
  <c r="O472" i="70"/>
  <c r="O164" i="61"/>
  <c r="O452" i="70"/>
  <c r="O563" i="68"/>
  <c r="O109" i="61"/>
  <c r="O456" i="69"/>
  <c r="O480" i="64"/>
  <c r="O458" i="65"/>
  <c r="O561" i="68"/>
  <c r="O451" i="69"/>
  <c r="O530" i="68"/>
  <c r="O497" i="64"/>
  <c r="O448" i="66"/>
  <c r="O564" i="68"/>
  <c r="O421" i="69"/>
  <c r="O63" i="62"/>
  <c r="O106" i="61"/>
  <c r="O424" i="72"/>
  <c r="O431" i="67"/>
  <c r="O440" i="67"/>
  <c r="O425" i="67"/>
  <c r="O432" i="70"/>
  <c r="O85" i="61"/>
  <c r="O535" i="68"/>
  <c r="O462" i="65"/>
  <c r="O487" i="64"/>
  <c r="O453" i="66"/>
  <c r="O434" i="67"/>
  <c r="O432" i="65"/>
  <c r="O451" i="70"/>
  <c r="O463" i="65"/>
  <c r="O128" i="62"/>
  <c r="O423" i="65"/>
  <c r="O435" i="69"/>
  <c r="O411" i="71"/>
  <c r="O462" i="66"/>
  <c r="O442" i="67"/>
  <c r="O444" i="67"/>
  <c r="O526" i="68"/>
  <c r="O454" i="70"/>
  <c r="O447" i="66"/>
  <c r="O508" i="64"/>
  <c r="O25" i="61"/>
  <c r="O44" i="62"/>
  <c r="O552" i="68"/>
  <c r="O424" i="66"/>
  <c r="O425" i="70"/>
  <c r="O427" i="70"/>
  <c r="O559" i="68"/>
  <c r="O440" i="70"/>
  <c r="O433" i="65"/>
  <c r="O4" i="61"/>
  <c r="O420" i="65"/>
  <c r="O429" i="67"/>
  <c r="O414" i="71"/>
  <c r="O421" i="71"/>
  <c r="O476" i="64"/>
  <c r="O44" i="61"/>
  <c r="O420" i="67"/>
  <c r="O524" i="68"/>
  <c r="O426" i="70"/>
  <c r="O465" i="67"/>
  <c r="O109" i="62"/>
  <c r="O423" i="69"/>
  <c r="O448" i="70"/>
  <c r="O435" i="67"/>
  <c r="O439" i="70"/>
  <c r="O431" i="71"/>
  <c r="O423" i="71"/>
  <c r="O28" i="61"/>
  <c r="O63" i="61"/>
  <c r="O499" i="64"/>
  <c r="O513" i="64"/>
  <c r="O446" i="70"/>
  <c r="O483" i="64"/>
  <c r="O440" i="66"/>
  <c r="O411" i="72"/>
  <c r="O434" i="65"/>
  <c r="O464" i="67"/>
  <c r="O558" i="68"/>
  <c r="O448" i="69"/>
  <c r="O439" i="66"/>
  <c r="O507" i="64"/>
  <c r="O24" i="63"/>
  <c r="O422" i="70"/>
  <c r="O422" i="69"/>
  <c r="O105" i="61"/>
  <c r="O420" i="71"/>
  <c r="O105" i="62"/>
  <c r="O546" i="68"/>
  <c r="O143" i="62"/>
  <c r="O43" i="61"/>
  <c r="O422" i="71"/>
  <c r="O441" i="70"/>
  <c r="O419" i="67"/>
  <c r="O441" i="67"/>
  <c r="O468" i="64"/>
  <c r="O522" i="68"/>
  <c r="O457" i="67"/>
  <c r="O419" i="69"/>
  <c r="O457" i="66"/>
  <c r="O438" i="65"/>
  <c r="O419" i="70"/>
  <c r="O441" i="66"/>
  <c r="O441" i="69"/>
  <c r="O3" i="63"/>
  <c r="O402" i="71"/>
  <c r="O486" i="64"/>
  <c r="O549" i="68"/>
  <c r="O465" i="64"/>
  <c r="O419" i="65"/>
  <c r="O43" i="62"/>
  <c r="O457" i="65"/>
  <c r="O124" i="62"/>
  <c r="O43" i="63"/>
  <c r="O3" i="62"/>
  <c r="O402" i="72"/>
  <c r="O404" i="71"/>
  <c r="O161" i="62"/>
  <c r="O438" i="70"/>
  <c r="O143" i="61"/>
  <c r="O422" i="72"/>
  <c r="O420" i="72"/>
  <c r="O161" i="61"/>
  <c r="O81" i="63"/>
  <c r="O419" i="66"/>
  <c r="O404" i="72"/>
  <c r="O525" i="68"/>
  <c r="O3" i="61"/>
  <c r="O489" i="64"/>
  <c r="O422" i="67"/>
  <c r="O24" i="62"/>
  <c r="O62" i="63"/>
  <c r="O81" i="61"/>
  <c r="O438" i="67"/>
  <c r="O124" i="61"/>
  <c r="O422" i="65"/>
  <c r="O422" i="66"/>
  <c r="O438" i="69"/>
  <c r="O24" i="61"/>
  <c r="O62" i="62"/>
  <c r="O570" i="68"/>
  <c r="O441" i="65"/>
  <c r="O438" i="66"/>
  <c r="O62" i="61"/>
  <c r="O81" i="62"/>
  <c r="O545" i="68"/>
  <c r="O418" i="70"/>
  <c r="O437" i="69"/>
  <c r="O419" i="71"/>
  <c r="O437" i="70"/>
  <c r="O456" i="66"/>
  <c r="O521" i="68"/>
  <c r="O401" i="72"/>
  <c r="O401" i="71"/>
  <c r="O419" i="72"/>
  <c r="O437" i="65"/>
  <c r="O456" i="65"/>
  <c r="O418" i="65"/>
  <c r="O464" i="64"/>
  <c r="O506" i="64"/>
  <c r="O437" i="67"/>
  <c r="O418" i="66"/>
  <c r="O437" i="66"/>
  <c r="O418" i="69"/>
  <c r="O456" i="67"/>
  <c r="O485" i="64"/>
  <c r="O569" i="68"/>
  <c r="O418" i="67"/>
  <c r="C40" i="39"/>
  <c r="O71" i="6"/>
  <c r="E85" i="6"/>
  <c r="E84" i="6" s="1"/>
  <c r="E71" i="6"/>
  <c r="I71" i="6"/>
  <c r="M71" i="6"/>
  <c r="B71" i="6"/>
  <c r="E75" i="6"/>
  <c r="I75" i="6"/>
  <c r="M75" i="6"/>
  <c r="Q75" i="6"/>
  <c r="F75" i="6"/>
  <c r="J75" i="6"/>
  <c r="N75" i="6"/>
  <c r="C75" i="6"/>
  <c r="G75" i="6"/>
  <c r="K75" i="6"/>
  <c r="O75" i="6"/>
  <c r="B85" i="6"/>
  <c r="B84" i="6" s="1"/>
  <c r="Q71" i="6"/>
  <c r="B75" i="6"/>
  <c r="D71" i="6"/>
  <c r="H71" i="6"/>
  <c r="L71" i="6"/>
  <c r="P71" i="6"/>
  <c r="C85" i="6"/>
  <c r="C84" i="6" s="1"/>
  <c r="G85" i="6"/>
  <c r="G84" i="6" s="1"/>
  <c r="K85" i="6"/>
  <c r="K84" i="6" s="1"/>
  <c r="O85" i="6"/>
  <c r="O84" i="6" s="1"/>
  <c r="D85" i="6"/>
  <c r="D84" i="6" s="1"/>
  <c r="H85" i="6"/>
  <c r="H84" i="6" s="1"/>
  <c r="L85" i="6"/>
  <c r="L84" i="6" s="1"/>
  <c r="P85" i="6"/>
  <c r="P84" i="6" s="1"/>
  <c r="I85" i="6"/>
  <c r="I84" i="6" s="1"/>
  <c r="M85" i="6"/>
  <c r="M84" i="6" s="1"/>
  <c r="Q85" i="6"/>
  <c r="Q84" i="6" s="1"/>
  <c r="C71" i="6"/>
  <c r="G71" i="6"/>
  <c r="K71" i="6"/>
  <c r="F71" i="6"/>
  <c r="J71" i="6"/>
  <c r="N71" i="6"/>
  <c r="D75" i="6"/>
  <c r="H75" i="6"/>
  <c r="L75" i="6"/>
  <c r="P75" i="6"/>
  <c r="F85" i="6"/>
  <c r="F84" i="6" s="1"/>
  <c r="J85" i="6"/>
  <c r="J84" i="6" s="1"/>
  <c r="N85" i="6"/>
  <c r="N84" i="6" s="1"/>
  <c r="N69" i="6"/>
  <c r="C48" i="39" l="1"/>
  <c r="O69" i="6"/>
  <c r="Q69" i="6"/>
  <c r="G69" i="6"/>
  <c r="J69" i="6"/>
  <c r="D69" i="6"/>
  <c r="M69" i="6"/>
  <c r="B69" i="6"/>
  <c r="I69" i="6"/>
  <c r="L69" i="6"/>
  <c r="E69" i="6"/>
  <c r="K69" i="6"/>
  <c r="C69" i="6"/>
  <c r="P69" i="6"/>
  <c r="H69" i="6"/>
  <c r="F69" i="6"/>
  <c r="Q38" i="6"/>
  <c r="P38" i="6"/>
  <c r="O38" i="6"/>
  <c r="N38" i="6"/>
  <c r="M38" i="6"/>
  <c r="L38" i="6"/>
  <c r="K38" i="6"/>
  <c r="J38" i="6"/>
  <c r="I38" i="6"/>
  <c r="H38" i="6"/>
  <c r="G38" i="6"/>
  <c r="F38" i="6"/>
  <c r="E38" i="6"/>
  <c r="D38" i="6"/>
  <c r="C38" i="6"/>
  <c r="Q9" i="6"/>
  <c r="P9" i="6"/>
  <c r="O9" i="6"/>
  <c r="N9" i="6"/>
  <c r="M9" i="6"/>
  <c r="L9" i="6"/>
  <c r="K9" i="6"/>
  <c r="J9" i="6"/>
  <c r="I9" i="6"/>
  <c r="H9" i="6"/>
  <c r="G9" i="6"/>
  <c r="F9" i="6"/>
  <c r="E9" i="6"/>
  <c r="D9" i="6"/>
  <c r="C9" i="6"/>
  <c r="C50" i="39" l="1"/>
  <c r="B17" i="34"/>
  <c r="B17" i="31"/>
  <c r="B17" i="32"/>
  <c r="B17" i="37"/>
  <c r="B18" i="30"/>
  <c r="B18" i="31"/>
  <c r="B17" i="36"/>
  <c r="B18" i="33"/>
  <c r="B16" i="37"/>
  <c r="B18" i="34"/>
  <c r="B18" i="35"/>
  <c r="B18" i="32"/>
  <c r="B18" i="37"/>
  <c r="B18" i="36"/>
  <c r="B17" i="33"/>
  <c r="B16" i="30"/>
  <c r="B17" i="35"/>
  <c r="B16" i="33"/>
  <c r="B16" i="31"/>
  <c r="B16" i="36"/>
  <c r="B16" i="34"/>
  <c r="B16" i="32"/>
  <c r="B17" i="30"/>
  <c r="B16" i="35"/>
  <c r="B136" i="29"/>
  <c r="B144" i="29"/>
  <c r="B110" i="29"/>
  <c r="B137" i="29"/>
  <c r="B143" i="29"/>
  <c r="B141" i="29"/>
  <c r="B135" i="29"/>
  <c r="B114" i="29"/>
  <c r="B112" i="29"/>
  <c r="B111" i="29"/>
  <c r="B140" i="29"/>
  <c r="B115" i="29"/>
  <c r="B138" i="29"/>
  <c r="B109" i="29"/>
  <c r="B118" i="29"/>
  <c r="B117" i="29"/>
  <c r="P42" i="6"/>
  <c r="P36" i="6" s="1"/>
  <c r="B42" i="6"/>
  <c r="F42" i="6"/>
  <c r="F36" i="6" s="1"/>
  <c r="J42" i="6"/>
  <c r="J36" i="6" s="1"/>
  <c r="N42" i="6"/>
  <c r="N36" i="6" s="1"/>
  <c r="L42" i="6"/>
  <c r="L36" i="6" s="1"/>
  <c r="C42" i="6"/>
  <c r="C36" i="6" s="1"/>
  <c r="G42" i="6"/>
  <c r="G36" i="6" s="1"/>
  <c r="K42" i="6"/>
  <c r="K36" i="6" s="1"/>
  <c r="O42" i="6"/>
  <c r="O36" i="6" s="1"/>
  <c r="D42" i="6"/>
  <c r="D36" i="6" s="1"/>
  <c r="H42" i="6"/>
  <c r="H36" i="6" s="1"/>
  <c r="E42" i="6"/>
  <c r="E36" i="6" s="1"/>
  <c r="I42" i="6"/>
  <c r="I36" i="6" s="1"/>
  <c r="M42" i="6"/>
  <c r="M36" i="6" s="1"/>
  <c r="Q42" i="6"/>
  <c r="Q36" i="6" s="1"/>
  <c r="B38" i="6"/>
  <c r="C52" i="39" l="1"/>
  <c r="B139" i="29"/>
  <c r="B134" i="29"/>
  <c r="B36" i="6"/>
  <c r="B142" i="29"/>
  <c r="C54" i="39" l="1"/>
  <c r="B133" i="29"/>
  <c r="C60" i="39" l="1"/>
  <c r="C64" i="39" l="1"/>
  <c r="C13" i="56"/>
  <c r="L56" i="56"/>
  <c r="O92" i="56"/>
  <c r="D102" i="56"/>
  <c r="Q112" i="56"/>
  <c r="D115" i="56"/>
  <c r="M116" i="56"/>
  <c r="N121" i="56"/>
  <c r="P152" i="56"/>
  <c r="F167" i="56"/>
  <c r="G176" i="56"/>
  <c r="I11" i="56"/>
  <c r="J11" i="56"/>
  <c r="K11" i="56"/>
  <c r="L11" i="56"/>
  <c r="M11" i="56"/>
  <c r="N11" i="56"/>
  <c r="O11" i="56"/>
  <c r="P11" i="56"/>
  <c r="Q11" i="56"/>
  <c r="C12" i="56"/>
  <c r="E12" i="56"/>
  <c r="F12" i="56"/>
  <c r="I12" i="56"/>
  <c r="J12" i="56"/>
  <c r="K12" i="56"/>
  <c r="M12" i="56"/>
  <c r="N12" i="56"/>
  <c r="O12" i="56"/>
  <c r="P12" i="56"/>
  <c r="Q12" i="56"/>
  <c r="E13" i="56"/>
  <c r="I13" i="56"/>
  <c r="J13" i="56"/>
  <c r="K13" i="56"/>
  <c r="M13" i="56"/>
  <c r="N13" i="56"/>
  <c r="O13" i="56"/>
  <c r="P13" i="56"/>
  <c r="Q13" i="56"/>
  <c r="C14" i="56"/>
  <c r="D14" i="56"/>
  <c r="E14" i="56"/>
  <c r="I14" i="56"/>
  <c r="J14" i="56"/>
  <c r="K14" i="56"/>
  <c r="M14" i="56"/>
  <c r="N14" i="56"/>
  <c r="O14" i="56"/>
  <c r="P14" i="56"/>
  <c r="Q14" i="56"/>
  <c r="N16" i="56"/>
  <c r="I19" i="56"/>
  <c r="G21" i="56"/>
  <c r="I21" i="56"/>
  <c r="J21" i="56"/>
  <c r="O21" i="56"/>
  <c r="Q21" i="56"/>
  <c r="O28" i="56"/>
  <c r="G28" i="56"/>
  <c r="I45" i="56"/>
  <c r="Q45" i="56"/>
  <c r="J46" i="56"/>
  <c r="E59" i="56"/>
  <c r="H59" i="56"/>
  <c r="J59" i="56"/>
  <c r="K59" i="56"/>
  <c r="M59" i="56"/>
  <c r="N59" i="56"/>
  <c r="G66" i="56"/>
  <c r="O66" i="56"/>
  <c r="O72" i="56"/>
  <c r="I83" i="56"/>
  <c r="Q83" i="56"/>
  <c r="J84" i="56"/>
  <c r="D87" i="56"/>
  <c r="H87" i="56"/>
  <c r="L87" i="56"/>
  <c r="P87" i="56"/>
  <c r="E88" i="56"/>
  <c r="I88" i="56"/>
  <c r="M88" i="56"/>
  <c r="Q88" i="56"/>
  <c r="F89" i="56"/>
  <c r="J89" i="56"/>
  <c r="N89" i="56"/>
  <c r="C90" i="56"/>
  <c r="G90" i="56"/>
  <c r="K90" i="56"/>
  <c r="O90" i="56"/>
  <c r="D91" i="56"/>
  <c r="H91" i="56"/>
  <c r="L91" i="56"/>
  <c r="P91" i="56"/>
  <c r="C92" i="56"/>
  <c r="D92" i="56"/>
  <c r="E92" i="56"/>
  <c r="I92" i="56"/>
  <c r="L92" i="56"/>
  <c r="M92" i="56"/>
  <c r="N92" i="56"/>
  <c r="Q92" i="56"/>
  <c r="C93" i="56"/>
  <c r="D93" i="56"/>
  <c r="E93" i="56"/>
  <c r="F93" i="56"/>
  <c r="G93" i="56"/>
  <c r="J93" i="56"/>
  <c r="K93" i="56"/>
  <c r="L93" i="56"/>
  <c r="M93" i="56"/>
  <c r="N93" i="56"/>
  <c r="C94" i="56"/>
  <c r="D94" i="56"/>
  <c r="E94" i="56"/>
  <c r="F94" i="56"/>
  <c r="G94" i="56"/>
  <c r="J94" i="56"/>
  <c r="K94" i="56"/>
  <c r="L94" i="56"/>
  <c r="M94" i="56"/>
  <c r="O94" i="56"/>
  <c r="C95" i="56"/>
  <c r="D95" i="56"/>
  <c r="E95" i="56"/>
  <c r="F95" i="56"/>
  <c r="G95" i="56"/>
  <c r="H95" i="56"/>
  <c r="J95" i="56"/>
  <c r="K95" i="56"/>
  <c r="L95" i="56"/>
  <c r="M95" i="56"/>
  <c r="P95" i="56"/>
  <c r="E96" i="56"/>
  <c r="I96" i="56"/>
  <c r="M96" i="56"/>
  <c r="Q96" i="56"/>
  <c r="F97" i="56"/>
  <c r="J97" i="56"/>
  <c r="N97" i="56"/>
  <c r="C98" i="56"/>
  <c r="G98" i="56"/>
  <c r="K98" i="56"/>
  <c r="O98" i="56"/>
  <c r="D99" i="56"/>
  <c r="H99" i="56"/>
  <c r="L99" i="56"/>
  <c r="P99" i="56"/>
  <c r="E100" i="56"/>
  <c r="I100" i="56"/>
  <c r="M100" i="56"/>
  <c r="Q100" i="56"/>
  <c r="F101" i="56"/>
  <c r="J101" i="56"/>
  <c r="N101" i="56"/>
  <c r="C102" i="56"/>
  <c r="E102" i="56"/>
  <c r="F102" i="56"/>
  <c r="G102" i="56"/>
  <c r="H102" i="56"/>
  <c r="I102" i="56"/>
  <c r="J102" i="56"/>
  <c r="K102" i="56"/>
  <c r="L102" i="56"/>
  <c r="M102" i="56"/>
  <c r="N102" i="56"/>
  <c r="O102" i="56"/>
  <c r="P102" i="56"/>
  <c r="Q102" i="56"/>
  <c r="D103" i="56"/>
  <c r="H103" i="56"/>
  <c r="L103" i="56"/>
  <c r="P103" i="56"/>
  <c r="D107" i="56"/>
  <c r="C112" i="56"/>
  <c r="D112" i="56"/>
  <c r="E112" i="56"/>
  <c r="F112" i="56"/>
  <c r="G112" i="56"/>
  <c r="H112" i="56"/>
  <c r="I112" i="56"/>
  <c r="J112" i="56"/>
  <c r="K112" i="56"/>
  <c r="L112" i="56"/>
  <c r="M112" i="56"/>
  <c r="N112" i="56"/>
  <c r="O112" i="56"/>
  <c r="P112" i="56"/>
  <c r="C113" i="56"/>
  <c r="D113" i="56"/>
  <c r="E113" i="56"/>
  <c r="F113" i="56"/>
  <c r="G113" i="56"/>
  <c r="H113" i="56"/>
  <c r="I113" i="56"/>
  <c r="J113" i="56"/>
  <c r="K113" i="56"/>
  <c r="L113" i="56"/>
  <c r="M113" i="56"/>
  <c r="N113" i="56"/>
  <c r="O113" i="56"/>
  <c r="P113" i="56"/>
  <c r="Q113" i="56"/>
  <c r="C114" i="56"/>
  <c r="D114" i="56"/>
  <c r="E114" i="56"/>
  <c r="F114" i="56"/>
  <c r="G114" i="56"/>
  <c r="H114" i="56"/>
  <c r="I114" i="56"/>
  <c r="J114" i="56"/>
  <c r="K114" i="56"/>
  <c r="L114" i="56"/>
  <c r="M114" i="56"/>
  <c r="N114" i="56"/>
  <c r="O114" i="56"/>
  <c r="P114" i="56"/>
  <c r="Q114" i="56"/>
  <c r="C115" i="56"/>
  <c r="E115" i="56"/>
  <c r="F115" i="56"/>
  <c r="G115" i="56"/>
  <c r="H115" i="56"/>
  <c r="I115" i="56"/>
  <c r="J115" i="56"/>
  <c r="K115" i="56"/>
  <c r="L115" i="56"/>
  <c r="M115" i="56"/>
  <c r="N115" i="56"/>
  <c r="O115" i="56"/>
  <c r="P115" i="56"/>
  <c r="Q115" i="56"/>
  <c r="C121" i="56"/>
  <c r="D121" i="56"/>
  <c r="E121" i="56"/>
  <c r="F121" i="56"/>
  <c r="G121" i="56"/>
  <c r="H121" i="56"/>
  <c r="I121" i="56"/>
  <c r="J121" i="56"/>
  <c r="K121" i="56"/>
  <c r="L121" i="56"/>
  <c r="M121" i="56"/>
  <c r="O121" i="56"/>
  <c r="P121" i="56"/>
  <c r="Q121" i="56"/>
  <c r="D130" i="56"/>
  <c r="H130" i="56"/>
  <c r="L130" i="56"/>
  <c r="N130" i="56"/>
  <c r="P130" i="56"/>
  <c r="E131" i="56"/>
  <c r="I131" i="56"/>
  <c r="M131" i="56"/>
  <c r="Q131" i="56"/>
  <c r="F132" i="56"/>
  <c r="J132" i="56"/>
  <c r="N132" i="56"/>
  <c r="C133" i="56"/>
  <c r="G133" i="56"/>
  <c r="K133" i="56"/>
  <c r="O133" i="56"/>
  <c r="D134" i="56"/>
  <c r="H134" i="56"/>
  <c r="L134" i="56"/>
  <c r="P134" i="56"/>
  <c r="E135" i="56"/>
  <c r="I135" i="56"/>
  <c r="M135" i="56"/>
  <c r="Q135" i="56"/>
  <c r="F136" i="56"/>
  <c r="H136" i="56"/>
  <c r="J136" i="56"/>
  <c r="N136" i="56"/>
  <c r="C137" i="56"/>
  <c r="G137" i="56"/>
  <c r="K137" i="56"/>
  <c r="O137" i="56"/>
  <c r="D138" i="56"/>
  <c r="H138" i="56"/>
  <c r="L138" i="56"/>
  <c r="P138" i="56"/>
  <c r="E139" i="56"/>
  <c r="I139" i="56"/>
  <c r="M139" i="56"/>
  <c r="Q139" i="56"/>
  <c r="C140" i="56"/>
  <c r="D140" i="56"/>
  <c r="F140" i="56"/>
  <c r="G140" i="56"/>
  <c r="I140" i="56"/>
  <c r="J140" i="56"/>
  <c r="K140" i="56"/>
  <c r="L140" i="56"/>
  <c r="M140" i="56"/>
  <c r="N140" i="56"/>
  <c r="C141" i="56"/>
  <c r="G141" i="56"/>
  <c r="I141" i="56"/>
  <c r="K141" i="56"/>
  <c r="O141" i="56"/>
  <c r="C148" i="56"/>
  <c r="G148" i="56"/>
  <c r="K148" i="56"/>
  <c r="O148" i="56"/>
  <c r="C149" i="56"/>
  <c r="D149" i="56"/>
  <c r="E149" i="56"/>
  <c r="F149" i="56"/>
  <c r="G149" i="56"/>
  <c r="H149" i="56"/>
  <c r="I149" i="56"/>
  <c r="J149" i="56"/>
  <c r="K149" i="56"/>
  <c r="L149" i="56"/>
  <c r="M149" i="56"/>
  <c r="N149" i="56"/>
  <c r="O149" i="56"/>
  <c r="P149" i="56"/>
  <c r="Q149" i="56"/>
  <c r="C150" i="56"/>
  <c r="D150" i="56"/>
  <c r="E150" i="56"/>
  <c r="F150" i="56"/>
  <c r="G150" i="56"/>
  <c r="H150" i="56"/>
  <c r="I150" i="56"/>
  <c r="J150" i="56"/>
  <c r="K150" i="56"/>
  <c r="L150" i="56"/>
  <c r="M150" i="56"/>
  <c r="N150" i="56"/>
  <c r="O150" i="56"/>
  <c r="P150" i="56"/>
  <c r="Q150" i="56"/>
  <c r="C151" i="56"/>
  <c r="D151" i="56"/>
  <c r="E151" i="56"/>
  <c r="F151" i="56"/>
  <c r="G151" i="56"/>
  <c r="H151" i="56"/>
  <c r="I151" i="56"/>
  <c r="J151" i="56"/>
  <c r="K151" i="56"/>
  <c r="L151" i="56"/>
  <c r="M151" i="56"/>
  <c r="N151" i="56"/>
  <c r="O151" i="56"/>
  <c r="P151" i="56"/>
  <c r="Q151" i="56"/>
  <c r="C152" i="56"/>
  <c r="D152" i="56"/>
  <c r="E152" i="56"/>
  <c r="F152" i="56"/>
  <c r="G152" i="56"/>
  <c r="H152" i="56"/>
  <c r="I152" i="56"/>
  <c r="J152" i="56"/>
  <c r="K152" i="56"/>
  <c r="L152" i="56"/>
  <c r="M152" i="56"/>
  <c r="N152" i="56"/>
  <c r="O152" i="56"/>
  <c r="Q152" i="56"/>
  <c r="D153" i="56"/>
  <c r="H153" i="56"/>
  <c r="L153" i="56"/>
  <c r="P153" i="56"/>
  <c r="E154" i="56"/>
  <c r="I154" i="56"/>
  <c r="M154" i="56"/>
  <c r="Q154" i="56"/>
  <c r="F155" i="56"/>
  <c r="J155" i="56"/>
  <c r="N155" i="56"/>
  <c r="C156" i="56"/>
  <c r="G156" i="56"/>
  <c r="K156" i="56"/>
  <c r="O156" i="56"/>
  <c r="D157" i="56"/>
  <c r="H157" i="56"/>
  <c r="L157" i="56"/>
  <c r="P157" i="56"/>
  <c r="C158" i="56"/>
  <c r="D158" i="56"/>
  <c r="E158" i="56"/>
  <c r="F158" i="56"/>
  <c r="G158" i="56"/>
  <c r="H158" i="56"/>
  <c r="I158" i="56"/>
  <c r="J158" i="56"/>
  <c r="K158" i="56"/>
  <c r="L158" i="56"/>
  <c r="M158" i="56"/>
  <c r="N158" i="56"/>
  <c r="O158" i="56"/>
  <c r="P158" i="56"/>
  <c r="Q158" i="56"/>
  <c r="F159" i="56"/>
  <c r="J159" i="56"/>
  <c r="N159" i="56"/>
  <c r="C167" i="56"/>
  <c r="D167" i="56"/>
  <c r="E167" i="56"/>
  <c r="G167" i="56"/>
  <c r="H167" i="56"/>
  <c r="I167" i="56"/>
  <c r="J167" i="56"/>
  <c r="K167" i="56"/>
  <c r="L167" i="56"/>
  <c r="M167" i="56"/>
  <c r="N167" i="56"/>
  <c r="O167" i="56"/>
  <c r="P167" i="56"/>
  <c r="Q167" i="56"/>
  <c r="C168" i="56"/>
  <c r="D168" i="56"/>
  <c r="E168" i="56"/>
  <c r="F168" i="56"/>
  <c r="G168" i="56"/>
  <c r="H168" i="56"/>
  <c r="I168" i="56"/>
  <c r="J168" i="56"/>
  <c r="K168" i="56"/>
  <c r="L168" i="56"/>
  <c r="M168" i="56"/>
  <c r="N168" i="56"/>
  <c r="O168" i="56"/>
  <c r="P168" i="56"/>
  <c r="Q168" i="56"/>
  <c r="C169" i="56"/>
  <c r="D169" i="56"/>
  <c r="E169" i="56"/>
  <c r="F169" i="56"/>
  <c r="G169" i="56"/>
  <c r="H169" i="56"/>
  <c r="I169" i="56"/>
  <c r="J169" i="56"/>
  <c r="K169" i="56"/>
  <c r="L169" i="56"/>
  <c r="M169" i="56"/>
  <c r="N169" i="56"/>
  <c r="O169" i="56"/>
  <c r="P169" i="56"/>
  <c r="Q169" i="56"/>
  <c r="C170" i="56"/>
  <c r="D170" i="56"/>
  <c r="E170" i="56"/>
  <c r="F170" i="56"/>
  <c r="G170" i="56"/>
  <c r="H170" i="56"/>
  <c r="I170" i="56"/>
  <c r="J170" i="56"/>
  <c r="K170" i="56"/>
  <c r="L170" i="56"/>
  <c r="M170" i="56"/>
  <c r="N170" i="56"/>
  <c r="O170" i="56"/>
  <c r="P170" i="56"/>
  <c r="Q170" i="56"/>
  <c r="C176" i="56"/>
  <c r="D176" i="56"/>
  <c r="E176" i="56"/>
  <c r="F176" i="56"/>
  <c r="H176" i="56"/>
  <c r="I176" i="56"/>
  <c r="J176" i="56"/>
  <c r="K176" i="56"/>
  <c r="L176" i="56"/>
  <c r="M176" i="56"/>
  <c r="N176" i="56"/>
  <c r="O176" i="56"/>
  <c r="P176" i="56"/>
  <c r="Q176" i="56"/>
  <c r="D6" i="56"/>
  <c r="H6" i="56"/>
  <c r="L6" i="56"/>
  <c r="P6" i="56"/>
  <c r="D9" i="56"/>
  <c r="H9" i="56"/>
  <c r="L9" i="56"/>
  <c r="P9" i="56"/>
  <c r="E10" i="56"/>
  <c r="I10" i="56"/>
  <c r="M10" i="56"/>
  <c r="Q10" i="56"/>
  <c r="F11" i="56"/>
  <c r="G12" i="56"/>
  <c r="D13" i="56"/>
  <c r="H13" i="56"/>
  <c r="L13" i="56"/>
  <c r="F15" i="56"/>
  <c r="J15" i="56"/>
  <c r="N15" i="56"/>
  <c r="C16" i="56"/>
  <c r="G16" i="56"/>
  <c r="K16" i="56"/>
  <c r="O16" i="56"/>
  <c r="D17" i="56"/>
  <c r="H17" i="56"/>
  <c r="L17" i="56"/>
  <c r="P17" i="56"/>
  <c r="E18" i="56"/>
  <c r="I18" i="56"/>
  <c r="M18" i="56"/>
  <c r="Q18" i="56"/>
  <c r="F19" i="56"/>
  <c r="J19" i="56"/>
  <c r="N19" i="56"/>
  <c r="C20" i="56"/>
  <c r="G20" i="56"/>
  <c r="K20" i="56"/>
  <c r="O20" i="56"/>
  <c r="D21" i="56"/>
  <c r="H21" i="56"/>
  <c r="L21" i="56"/>
  <c r="P21" i="56"/>
  <c r="E22" i="56"/>
  <c r="I22" i="56"/>
  <c r="M22" i="56"/>
  <c r="Q22" i="56"/>
  <c r="D27" i="56"/>
  <c r="H27" i="56"/>
  <c r="L27" i="56"/>
  <c r="F28" i="56"/>
  <c r="C30" i="56"/>
  <c r="D30" i="56"/>
  <c r="G30" i="56"/>
  <c r="H30" i="56"/>
  <c r="L30" i="56"/>
  <c r="O30" i="56"/>
  <c r="P30" i="56"/>
  <c r="E31" i="56"/>
  <c r="H31" i="56"/>
  <c r="I31" i="56"/>
  <c r="L31" i="56"/>
  <c r="M31" i="56"/>
  <c r="P31" i="56"/>
  <c r="Q31" i="56"/>
  <c r="E32" i="56"/>
  <c r="F32" i="56"/>
  <c r="I32" i="56"/>
  <c r="J32" i="56"/>
  <c r="N32" i="56"/>
  <c r="Q32" i="56"/>
  <c r="C33" i="56"/>
  <c r="F33" i="56"/>
  <c r="G33" i="56"/>
  <c r="J33" i="56"/>
  <c r="K33" i="56"/>
  <c r="O33" i="56"/>
  <c r="C34" i="56"/>
  <c r="D34" i="56"/>
  <c r="G34" i="56"/>
  <c r="H34" i="56"/>
  <c r="K34" i="56"/>
  <c r="L34" i="56"/>
  <c r="P34" i="56"/>
  <c r="D35" i="56"/>
  <c r="E35" i="56"/>
  <c r="H35" i="56"/>
  <c r="I35" i="56"/>
  <c r="L35" i="56"/>
  <c r="M35" i="56"/>
  <c r="P35" i="56"/>
  <c r="Q35" i="56"/>
  <c r="E36" i="56"/>
  <c r="F36" i="56"/>
  <c r="J36" i="56"/>
  <c r="M36" i="56"/>
  <c r="N36" i="56"/>
  <c r="C37" i="56"/>
  <c r="F37" i="56"/>
  <c r="G37" i="56"/>
  <c r="J37" i="56"/>
  <c r="K37" i="56"/>
  <c r="N37" i="56"/>
  <c r="O37" i="56"/>
  <c r="C38" i="56"/>
  <c r="D38" i="56"/>
  <c r="G38" i="56"/>
  <c r="H38" i="56"/>
  <c r="K38" i="56"/>
  <c r="L38" i="56"/>
  <c r="O38" i="56"/>
  <c r="P38" i="56"/>
  <c r="E39" i="56"/>
  <c r="H39" i="56"/>
  <c r="I39" i="56"/>
  <c r="M39" i="56"/>
  <c r="P39" i="56"/>
  <c r="Q39" i="56"/>
  <c r="E40" i="56"/>
  <c r="F40" i="56"/>
  <c r="I40" i="56"/>
  <c r="J40" i="56"/>
  <c r="N40" i="56"/>
  <c r="Q40" i="56"/>
  <c r="C41" i="56"/>
  <c r="G41" i="56"/>
  <c r="J41" i="56"/>
  <c r="K41" i="56"/>
  <c r="N41" i="56"/>
  <c r="O41" i="56"/>
  <c r="F45" i="56"/>
  <c r="N45" i="56"/>
  <c r="D48" i="56"/>
  <c r="H47" i="56"/>
  <c r="I49" i="56"/>
  <c r="Q49" i="56"/>
  <c r="J50" i="56"/>
  <c r="N50" i="56"/>
  <c r="C51" i="56"/>
  <c r="K51" i="56"/>
  <c r="D52" i="56"/>
  <c r="L52" i="56"/>
  <c r="E53" i="56"/>
  <c r="I53" i="56"/>
  <c r="M53" i="56"/>
  <c r="F54" i="56"/>
  <c r="N54" i="56"/>
  <c r="G55" i="56"/>
  <c r="O55" i="56"/>
  <c r="H56" i="56"/>
  <c r="P56" i="56"/>
  <c r="I57" i="56"/>
  <c r="Q57" i="56"/>
  <c r="J58" i="56"/>
  <c r="C59" i="56"/>
  <c r="G59" i="56"/>
  <c r="O59" i="56"/>
  <c r="H60" i="56"/>
  <c r="P60" i="56"/>
  <c r="H64" i="56"/>
  <c r="P64" i="56"/>
  <c r="D65" i="56"/>
  <c r="H65" i="56"/>
  <c r="L65" i="56"/>
  <c r="P65" i="56"/>
  <c r="F66" i="56"/>
  <c r="G68" i="56"/>
  <c r="O68" i="56"/>
  <c r="H69" i="56"/>
  <c r="P69" i="56"/>
  <c r="E70" i="56"/>
  <c r="I70" i="56"/>
  <c r="Q70" i="56"/>
  <c r="J71" i="56"/>
  <c r="C72" i="56"/>
  <c r="K72" i="56"/>
  <c r="D73" i="56"/>
  <c r="L73" i="56"/>
  <c r="E74" i="56"/>
  <c r="M74" i="56"/>
  <c r="F75" i="56"/>
  <c r="J75" i="56"/>
  <c r="N75" i="56"/>
  <c r="G76" i="56"/>
  <c r="O76" i="56"/>
  <c r="H77" i="56"/>
  <c r="P77" i="56"/>
  <c r="I78" i="56"/>
  <c r="M78" i="56"/>
  <c r="Q78" i="56"/>
  <c r="J79" i="56"/>
  <c r="H85" i="56"/>
  <c r="I87" i="56"/>
  <c r="Q87" i="56"/>
  <c r="J88" i="56"/>
  <c r="C89" i="56"/>
  <c r="K89" i="56"/>
  <c r="D90" i="56"/>
  <c r="L90" i="56"/>
  <c r="E91" i="56"/>
  <c r="I91" i="56"/>
  <c r="M91" i="56"/>
  <c r="J92" i="56"/>
  <c r="O93" i="56"/>
  <c r="P94" i="56"/>
  <c r="Q95" i="56"/>
  <c r="F96" i="56"/>
  <c r="J96" i="56"/>
  <c r="C97" i="56"/>
  <c r="K97" i="56"/>
  <c r="D98" i="56"/>
  <c r="L98" i="56"/>
  <c r="E99" i="56"/>
  <c r="M99" i="56"/>
  <c r="F100" i="56"/>
  <c r="N100" i="56"/>
  <c r="G101" i="56"/>
  <c r="O101" i="56"/>
  <c r="I103" i="56"/>
  <c r="Q103" i="56"/>
  <c r="L119" i="56"/>
  <c r="C126" i="56"/>
  <c r="K126" i="56"/>
  <c r="B144" i="48"/>
  <c r="B162" i="48"/>
  <c r="D112" i="46"/>
  <c r="D114" i="46"/>
  <c r="D115" i="46"/>
  <c r="B112" i="46"/>
  <c r="C112" i="46"/>
  <c r="E112" i="46"/>
  <c r="F112" i="46"/>
  <c r="G112" i="46"/>
  <c r="H112" i="46"/>
  <c r="I112" i="46"/>
  <c r="J112" i="46"/>
  <c r="K112" i="46"/>
  <c r="L112" i="46"/>
  <c r="M112" i="46"/>
  <c r="N112" i="46"/>
  <c r="O112" i="46"/>
  <c r="P112" i="46"/>
  <c r="Q112" i="46"/>
  <c r="B113" i="46"/>
  <c r="C113" i="46"/>
  <c r="D113" i="46"/>
  <c r="E113" i="46"/>
  <c r="F113" i="46"/>
  <c r="G113" i="46"/>
  <c r="H113" i="46"/>
  <c r="I113" i="46"/>
  <c r="J113" i="46"/>
  <c r="K113" i="46"/>
  <c r="L113" i="46"/>
  <c r="M113" i="46"/>
  <c r="N113" i="46"/>
  <c r="O113" i="46"/>
  <c r="P113" i="46"/>
  <c r="Q113" i="46"/>
  <c r="B114" i="46"/>
  <c r="C114" i="46"/>
  <c r="E114" i="46"/>
  <c r="F114" i="46"/>
  <c r="G114" i="46"/>
  <c r="H114" i="46"/>
  <c r="I114" i="46"/>
  <c r="J114" i="46"/>
  <c r="K114" i="46"/>
  <c r="L114" i="46"/>
  <c r="M114" i="46"/>
  <c r="N114" i="46"/>
  <c r="O114" i="46"/>
  <c r="P114" i="46"/>
  <c r="Q114" i="46"/>
  <c r="B115" i="46"/>
  <c r="C115" i="46"/>
  <c r="E115" i="46"/>
  <c r="F115" i="46"/>
  <c r="G115" i="46"/>
  <c r="H115" i="46"/>
  <c r="I115" i="46"/>
  <c r="J115" i="46"/>
  <c r="K115" i="46"/>
  <c r="L115" i="46"/>
  <c r="M115" i="46"/>
  <c r="N115" i="46"/>
  <c r="O115" i="46"/>
  <c r="P115" i="46"/>
  <c r="Q115" i="46"/>
  <c r="F6" i="46"/>
  <c r="H6" i="46"/>
  <c r="N6" i="46"/>
  <c r="P6" i="46"/>
  <c r="P8" i="46"/>
  <c r="F9" i="46"/>
  <c r="H9" i="46"/>
  <c r="N9" i="46"/>
  <c r="P9" i="46"/>
  <c r="F10" i="46"/>
  <c r="H10" i="46"/>
  <c r="N10" i="46"/>
  <c r="P10" i="46"/>
  <c r="F11" i="46"/>
  <c r="H11" i="46"/>
  <c r="N11" i="46"/>
  <c r="P11" i="46"/>
  <c r="F12" i="46"/>
  <c r="H12" i="46"/>
  <c r="N12" i="46"/>
  <c r="P12" i="46"/>
  <c r="F13" i="46"/>
  <c r="H13" i="46"/>
  <c r="N13" i="46"/>
  <c r="F14" i="46"/>
  <c r="H14" i="46"/>
  <c r="N14" i="46"/>
  <c r="P14" i="46"/>
  <c r="F15" i="46"/>
  <c r="H15" i="46"/>
  <c r="J15" i="46"/>
  <c r="L15" i="46"/>
  <c r="N15" i="46"/>
  <c r="P15" i="46"/>
  <c r="B16" i="46"/>
  <c r="D16" i="46"/>
  <c r="F16" i="46"/>
  <c r="H16" i="46"/>
  <c r="J16" i="46"/>
  <c r="L16" i="46"/>
  <c r="N16" i="46"/>
  <c r="P16" i="46"/>
  <c r="B17" i="46"/>
  <c r="D17" i="46"/>
  <c r="F17" i="46"/>
  <c r="H17" i="46"/>
  <c r="J17" i="46"/>
  <c r="L17" i="46"/>
  <c r="N17" i="46"/>
  <c r="P17" i="46"/>
  <c r="B18" i="46"/>
  <c r="D18" i="46"/>
  <c r="F18" i="46"/>
  <c r="H18" i="46"/>
  <c r="J18" i="46"/>
  <c r="L18" i="46"/>
  <c r="N18" i="46"/>
  <c r="P18" i="46"/>
  <c r="B19" i="46"/>
  <c r="D19" i="46"/>
  <c r="F19" i="46"/>
  <c r="H19" i="46"/>
  <c r="J19" i="46"/>
  <c r="L19" i="46"/>
  <c r="N19" i="46"/>
  <c r="P19" i="46"/>
  <c r="B20" i="46"/>
  <c r="D20" i="46"/>
  <c r="F20" i="46"/>
  <c r="H20" i="46"/>
  <c r="J20" i="46"/>
  <c r="L20" i="46"/>
  <c r="N20" i="46"/>
  <c r="P20" i="46"/>
  <c r="B21" i="46"/>
  <c r="D21" i="46"/>
  <c r="F21" i="46"/>
  <c r="H21" i="46"/>
  <c r="J21" i="46"/>
  <c r="L21" i="46"/>
  <c r="N21" i="46"/>
  <c r="P21" i="46"/>
  <c r="B22" i="46"/>
  <c r="D22" i="46"/>
  <c r="F22" i="46"/>
  <c r="H22" i="46"/>
  <c r="J22" i="46"/>
  <c r="L22" i="46"/>
  <c r="N22" i="46"/>
  <c r="P22" i="46"/>
  <c r="B26" i="46"/>
  <c r="D26" i="46"/>
  <c r="F26" i="46"/>
  <c r="J26" i="46"/>
  <c r="L26" i="46"/>
  <c r="B27" i="46"/>
  <c r="D27" i="46"/>
  <c r="F27" i="46"/>
  <c r="H27" i="46"/>
  <c r="J27" i="46"/>
  <c r="L27" i="46"/>
  <c r="N27" i="46"/>
  <c r="P27" i="46"/>
  <c r="D29" i="46"/>
  <c r="B30" i="46"/>
  <c r="D30" i="46"/>
  <c r="F30" i="46"/>
  <c r="H30" i="46"/>
  <c r="J30" i="46"/>
  <c r="L30" i="46"/>
  <c r="N30" i="46"/>
  <c r="P30" i="46"/>
  <c r="B31" i="46"/>
  <c r="D31" i="46"/>
  <c r="F31" i="46"/>
  <c r="H31" i="46"/>
  <c r="J31" i="46"/>
  <c r="L31" i="46"/>
  <c r="N31" i="46"/>
  <c r="P31" i="46"/>
  <c r="B32" i="46"/>
  <c r="D32" i="46"/>
  <c r="F32" i="46"/>
  <c r="H32" i="46"/>
  <c r="J32" i="46"/>
  <c r="L32" i="46"/>
  <c r="N32" i="46"/>
  <c r="P32" i="46"/>
  <c r="B33" i="46"/>
  <c r="D33" i="46"/>
  <c r="F33" i="46"/>
  <c r="H33" i="46"/>
  <c r="J33" i="46"/>
  <c r="L33" i="46"/>
  <c r="N33" i="46"/>
  <c r="P33" i="46"/>
  <c r="B34" i="46"/>
  <c r="D34" i="46"/>
  <c r="F34" i="46"/>
  <c r="H34" i="46"/>
  <c r="J34" i="46"/>
  <c r="L34" i="46"/>
  <c r="N34" i="46"/>
  <c r="P34" i="46"/>
  <c r="B35" i="46"/>
  <c r="D35" i="46"/>
  <c r="F35" i="46"/>
  <c r="H35" i="46"/>
  <c r="J35" i="46"/>
  <c r="L35" i="46"/>
  <c r="N35" i="46"/>
  <c r="P35" i="46"/>
  <c r="B36" i="46"/>
  <c r="D36" i="46"/>
  <c r="F36" i="46"/>
  <c r="H36" i="46"/>
  <c r="J36" i="46"/>
  <c r="L36" i="46"/>
  <c r="N36" i="46"/>
  <c r="P36" i="46"/>
  <c r="B37" i="46"/>
  <c r="D37" i="46"/>
  <c r="F37" i="46"/>
  <c r="H37" i="46"/>
  <c r="J37" i="46"/>
  <c r="L37" i="46"/>
  <c r="N37" i="46"/>
  <c r="P37" i="46"/>
  <c r="B38" i="46"/>
  <c r="D38" i="46"/>
  <c r="F38" i="46"/>
  <c r="H38" i="46"/>
  <c r="J38" i="46"/>
  <c r="L38" i="46"/>
  <c r="N38" i="46"/>
  <c r="P38" i="46"/>
  <c r="B39" i="46"/>
  <c r="D39" i="46"/>
  <c r="F39" i="46"/>
  <c r="H39" i="46"/>
  <c r="J39" i="46"/>
  <c r="L39" i="46"/>
  <c r="N39" i="46"/>
  <c r="P39" i="46"/>
  <c r="B40" i="46"/>
  <c r="D40" i="46"/>
  <c r="F40" i="46"/>
  <c r="H40" i="46"/>
  <c r="J40" i="46"/>
  <c r="L40" i="46"/>
  <c r="N40" i="46"/>
  <c r="P40" i="46"/>
  <c r="B41" i="46"/>
  <c r="D41" i="46"/>
  <c r="F41" i="46"/>
  <c r="H41" i="46"/>
  <c r="J41" i="46"/>
  <c r="L41" i="46"/>
  <c r="N41" i="46"/>
  <c r="P41" i="46"/>
  <c r="B64" i="46"/>
  <c r="D64" i="46"/>
  <c r="J64" i="46"/>
  <c r="L64" i="46"/>
  <c r="B65" i="46"/>
  <c r="D65" i="46"/>
  <c r="F65" i="46"/>
  <c r="H65" i="46"/>
  <c r="J65" i="46"/>
  <c r="L65" i="46"/>
  <c r="N65" i="46"/>
  <c r="P65" i="46"/>
  <c r="D67" i="46"/>
  <c r="B68" i="46"/>
  <c r="D68" i="46"/>
  <c r="F68" i="46"/>
  <c r="H68" i="46"/>
  <c r="J68" i="46"/>
  <c r="L68" i="46"/>
  <c r="N68" i="46"/>
  <c r="P68" i="46"/>
  <c r="B69" i="46"/>
  <c r="D69" i="46"/>
  <c r="F69" i="46"/>
  <c r="H69" i="46"/>
  <c r="J69" i="46"/>
  <c r="L69" i="46"/>
  <c r="N69" i="46"/>
  <c r="P69" i="46"/>
  <c r="B70" i="46"/>
  <c r="D70" i="46"/>
  <c r="F70" i="46"/>
  <c r="H70" i="46"/>
  <c r="J70" i="46"/>
  <c r="L70" i="46"/>
  <c r="N70" i="46"/>
  <c r="P70" i="46"/>
  <c r="B71" i="46"/>
  <c r="D71" i="46"/>
  <c r="F71" i="46"/>
  <c r="H71" i="46"/>
  <c r="J71" i="46"/>
  <c r="L71" i="46"/>
  <c r="N71" i="46"/>
  <c r="P71" i="46"/>
  <c r="B72" i="46"/>
  <c r="D72" i="46"/>
  <c r="F72" i="46"/>
  <c r="H72" i="46"/>
  <c r="J72" i="46"/>
  <c r="L72" i="46"/>
  <c r="N72" i="46"/>
  <c r="P72" i="46"/>
  <c r="B73" i="46"/>
  <c r="D73" i="46"/>
  <c r="F73" i="46"/>
  <c r="H73" i="46"/>
  <c r="J73" i="46"/>
  <c r="L73" i="46"/>
  <c r="N73" i="46"/>
  <c r="P73" i="46"/>
  <c r="B74" i="46"/>
  <c r="D74" i="46"/>
  <c r="F74" i="46"/>
  <c r="H74" i="46"/>
  <c r="J74" i="46"/>
  <c r="L74" i="46"/>
  <c r="N74" i="46"/>
  <c r="P74" i="46"/>
  <c r="B75" i="46"/>
  <c r="D75" i="46"/>
  <c r="F75" i="46"/>
  <c r="H75" i="46"/>
  <c r="J75" i="46"/>
  <c r="L75" i="46"/>
  <c r="N75" i="46"/>
  <c r="P75" i="46"/>
  <c r="B76" i="46"/>
  <c r="D76" i="46"/>
  <c r="F76" i="46"/>
  <c r="H76" i="46"/>
  <c r="J76" i="46"/>
  <c r="L76" i="46"/>
  <c r="N76" i="46"/>
  <c r="P76" i="46"/>
  <c r="B77" i="46"/>
  <c r="D77" i="46"/>
  <c r="F77" i="46"/>
  <c r="H77" i="46"/>
  <c r="J77" i="46"/>
  <c r="L77" i="46"/>
  <c r="N77" i="46"/>
  <c r="P77" i="46"/>
  <c r="B78" i="46"/>
  <c r="D78" i="46"/>
  <c r="F78" i="46"/>
  <c r="H78" i="46"/>
  <c r="J78" i="46"/>
  <c r="L78" i="46"/>
  <c r="N78" i="46"/>
  <c r="P78" i="46"/>
  <c r="B79" i="46"/>
  <c r="D79" i="46"/>
  <c r="F79" i="46"/>
  <c r="H79" i="46"/>
  <c r="J79" i="46"/>
  <c r="L79" i="46"/>
  <c r="N79" i="46"/>
  <c r="P79" i="46"/>
  <c r="B83" i="46"/>
  <c r="D83" i="46"/>
  <c r="F83" i="46"/>
  <c r="J83" i="46"/>
  <c r="L83" i="46"/>
  <c r="B84" i="46"/>
  <c r="D84" i="46"/>
  <c r="F84" i="46"/>
  <c r="H84" i="46"/>
  <c r="J84" i="46"/>
  <c r="L84" i="46"/>
  <c r="N84" i="46"/>
  <c r="P84" i="46"/>
  <c r="D86" i="46"/>
  <c r="B87" i="46"/>
  <c r="D87" i="46"/>
  <c r="F87" i="46"/>
  <c r="H87" i="46"/>
  <c r="J87" i="46"/>
  <c r="L87" i="46"/>
  <c r="N87" i="46"/>
  <c r="P87" i="46"/>
  <c r="B88" i="46"/>
  <c r="D88" i="46"/>
  <c r="F88" i="46"/>
  <c r="H88" i="46"/>
  <c r="J88" i="46"/>
  <c r="L88" i="46"/>
  <c r="N88" i="46"/>
  <c r="P88" i="46"/>
  <c r="B89" i="46"/>
  <c r="D89" i="46"/>
  <c r="F89" i="46"/>
  <c r="H89" i="46"/>
  <c r="J89" i="46"/>
  <c r="L89" i="46"/>
  <c r="N89" i="46"/>
  <c r="P89" i="46"/>
  <c r="B90" i="46"/>
  <c r="D90" i="46"/>
  <c r="F90" i="46"/>
  <c r="H90" i="46"/>
  <c r="J90" i="46"/>
  <c r="L90" i="46"/>
  <c r="N90" i="46"/>
  <c r="P90" i="46"/>
  <c r="B91" i="46"/>
  <c r="D91" i="46"/>
  <c r="F91" i="46"/>
  <c r="H91" i="46"/>
  <c r="J91" i="46"/>
  <c r="L91" i="46"/>
  <c r="N91" i="46"/>
  <c r="P91" i="46"/>
  <c r="B92" i="46"/>
  <c r="D92" i="46"/>
  <c r="F92" i="46"/>
  <c r="H92" i="46"/>
  <c r="J92" i="46"/>
  <c r="L92" i="46"/>
  <c r="N92" i="46"/>
  <c r="P92" i="46"/>
  <c r="B93" i="46"/>
  <c r="D93" i="46"/>
  <c r="F93" i="46"/>
  <c r="H93" i="46"/>
  <c r="J93" i="46"/>
  <c r="L93" i="46"/>
  <c r="N93" i="46"/>
  <c r="P93" i="46"/>
  <c r="B94" i="46"/>
  <c r="D94" i="46"/>
  <c r="F94" i="46"/>
  <c r="H94" i="46"/>
  <c r="J94" i="46"/>
  <c r="L94" i="46"/>
  <c r="N94" i="46"/>
  <c r="P94" i="46"/>
  <c r="B95" i="46"/>
  <c r="D95" i="46"/>
  <c r="F95" i="46"/>
  <c r="H95" i="46"/>
  <c r="J95" i="46"/>
  <c r="L95" i="46"/>
  <c r="N95" i="46"/>
  <c r="P95" i="46"/>
  <c r="B96" i="46"/>
  <c r="D96" i="46"/>
  <c r="F96" i="46"/>
  <c r="H96" i="46"/>
  <c r="J96" i="46"/>
  <c r="L96" i="46"/>
  <c r="N96" i="46"/>
  <c r="P96" i="46"/>
  <c r="B97" i="46"/>
  <c r="D97" i="46"/>
  <c r="F97" i="46"/>
  <c r="H97" i="46"/>
  <c r="J97" i="46"/>
  <c r="L97" i="46"/>
  <c r="N97" i="46"/>
  <c r="P97" i="46"/>
  <c r="B98" i="46"/>
  <c r="D98" i="46"/>
  <c r="F98" i="46"/>
  <c r="H98" i="46"/>
  <c r="J98" i="46"/>
  <c r="L98" i="46"/>
  <c r="N98" i="46"/>
  <c r="P98" i="46"/>
  <c r="B99" i="46"/>
  <c r="D99" i="46"/>
  <c r="F99" i="46"/>
  <c r="H99" i="46"/>
  <c r="J99" i="46"/>
  <c r="L99" i="46"/>
  <c r="N99" i="46"/>
  <c r="P99" i="46"/>
  <c r="B100" i="46"/>
  <c r="D100" i="46"/>
  <c r="F100" i="46"/>
  <c r="H100" i="46"/>
  <c r="J100" i="46"/>
  <c r="L100" i="46"/>
  <c r="N100" i="46"/>
  <c r="P100" i="46"/>
  <c r="B101" i="46"/>
  <c r="D101" i="46"/>
  <c r="F101" i="46"/>
  <c r="H101" i="46"/>
  <c r="J101" i="46"/>
  <c r="L101" i="46"/>
  <c r="N101" i="46"/>
  <c r="P101" i="46"/>
  <c r="B102" i="46"/>
  <c r="D102" i="46"/>
  <c r="F102" i="46"/>
  <c r="H102" i="46"/>
  <c r="J102" i="46"/>
  <c r="L102" i="46"/>
  <c r="N102" i="46"/>
  <c r="P102" i="46"/>
  <c r="B103" i="46"/>
  <c r="D103" i="46"/>
  <c r="F103" i="46"/>
  <c r="H103" i="46"/>
  <c r="J103" i="46"/>
  <c r="L103" i="46"/>
  <c r="N103" i="46"/>
  <c r="P103" i="46"/>
  <c r="B107" i="46"/>
  <c r="D107" i="46"/>
  <c r="F107" i="46"/>
  <c r="J107" i="46"/>
  <c r="L107" i="46"/>
  <c r="B108" i="46"/>
  <c r="D108" i="46"/>
  <c r="F108" i="46"/>
  <c r="H108" i="46"/>
  <c r="J108" i="46"/>
  <c r="L108" i="46"/>
  <c r="N108" i="46"/>
  <c r="P108" i="46"/>
  <c r="D110" i="46"/>
  <c r="D111" i="46"/>
  <c r="H111" i="46"/>
  <c r="L111" i="46"/>
  <c r="P111" i="46"/>
  <c r="D116" i="46"/>
  <c r="H116" i="46"/>
  <c r="L116" i="46"/>
  <c r="P116" i="46"/>
  <c r="D117" i="46"/>
  <c r="H117" i="46"/>
  <c r="L117" i="46"/>
  <c r="P117" i="46"/>
  <c r="D118" i="46"/>
  <c r="H118" i="46"/>
  <c r="L118" i="46"/>
  <c r="P118" i="46"/>
  <c r="D119" i="46"/>
  <c r="H119" i="46"/>
  <c r="L119" i="46"/>
  <c r="P119" i="46"/>
  <c r="D120" i="46"/>
  <c r="H120" i="46"/>
  <c r="L120" i="46"/>
  <c r="P120" i="46"/>
  <c r="D121" i="46"/>
  <c r="H121" i="46"/>
  <c r="L121" i="46"/>
  <c r="P121" i="46"/>
  <c r="D122" i="46"/>
  <c r="H122" i="46"/>
  <c r="L122" i="46"/>
  <c r="P122" i="46"/>
  <c r="B126" i="46"/>
  <c r="F126" i="46"/>
  <c r="J126" i="46"/>
  <c r="B127" i="46"/>
  <c r="F127" i="46"/>
  <c r="J127" i="46"/>
  <c r="N127" i="46"/>
  <c r="D129" i="46"/>
  <c r="B130" i="46"/>
  <c r="D130" i="46"/>
  <c r="F130" i="46"/>
  <c r="H130" i="46"/>
  <c r="J130" i="46"/>
  <c r="L130" i="46"/>
  <c r="N130" i="46"/>
  <c r="P130" i="46"/>
  <c r="B131" i="46"/>
  <c r="D131" i="46"/>
  <c r="F131" i="46"/>
  <c r="H131" i="46"/>
  <c r="J131" i="46"/>
  <c r="L131" i="46"/>
  <c r="N131" i="46"/>
  <c r="P131" i="46"/>
  <c r="B132" i="46"/>
  <c r="D132" i="46"/>
  <c r="F132" i="46"/>
  <c r="H132" i="46"/>
  <c r="J132" i="46"/>
  <c r="L132" i="46"/>
  <c r="N132" i="46"/>
  <c r="P132" i="46"/>
  <c r="B133" i="46"/>
  <c r="D133" i="46"/>
  <c r="F133" i="46"/>
  <c r="H133" i="46"/>
  <c r="J133" i="46"/>
  <c r="L133" i="46"/>
  <c r="N133" i="46"/>
  <c r="P133" i="46"/>
  <c r="B134" i="46"/>
  <c r="D134" i="46"/>
  <c r="F134" i="46"/>
  <c r="H134" i="46"/>
  <c r="J134" i="46"/>
  <c r="L134" i="46"/>
  <c r="N134" i="46"/>
  <c r="P134" i="46"/>
  <c r="B135" i="46"/>
  <c r="D135" i="46"/>
  <c r="F135" i="46"/>
  <c r="H135" i="46"/>
  <c r="J135" i="46"/>
  <c r="L135" i="46"/>
  <c r="N135" i="46"/>
  <c r="P135" i="46"/>
  <c r="B136" i="46"/>
  <c r="D136" i="46"/>
  <c r="F136" i="46"/>
  <c r="H136" i="46"/>
  <c r="J136" i="46"/>
  <c r="L136" i="46"/>
  <c r="N136" i="46"/>
  <c r="P136" i="46"/>
  <c r="B137" i="46"/>
  <c r="D137" i="46"/>
  <c r="F137" i="46"/>
  <c r="H137" i="46"/>
  <c r="J137" i="46"/>
  <c r="L137" i="46"/>
  <c r="N137" i="46"/>
  <c r="P137" i="46"/>
  <c r="B138" i="46"/>
  <c r="D138" i="46"/>
  <c r="F138" i="46"/>
  <c r="H138" i="46"/>
  <c r="J138" i="46"/>
  <c r="L138" i="46"/>
  <c r="N138" i="46"/>
  <c r="P138" i="46"/>
  <c r="B139" i="46"/>
  <c r="D139" i="46"/>
  <c r="F139" i="46"/>
  <c r="H139" i="46"/>
  <c r="J139" i="46"/>
  <c r="L139" i="46"/>
  <c r="N139" i="46"/>
  <c r="P139" i="46"/>
  <c r="B140" i="46"/>
  <c r="D140" i="46"/>
  <c r="F140" i="46"/>
  <c r="H140" i="46"/>
  <c r="J140" i="46"/>
  <c r="L140" i="46"/>
  <c r="N140" i="46"/>
  <c r="P140" i="46"/>
  <c r="B141" i="46"/>
  <c r="D141" i="46"/>
  <c r="F141" i="46"/>
  <c r="H141" i="46"/>
  <c r="J141" i="46"/>
  <c r="L141" i="46"/>
  <c r="N141" i="46"/>
  <c r="P141" i="46"/>
  <c r="B145" i="46"/>
  <c r="D145" i="46"/>
  <c r="J145" i="46"/>
  <c r="L145" i="46"/>
  <c r="D147" i="46"/>
  <c r="B148" i="46"/>
  <c r="D148" i="46"/>
  <c r="F148" i="46"/>
  <c r="H148" i="46"/>
  <c r="J148" i="46"/>
  <c r="L148" i="46"/>
  <c r="N148" i="46"/>
  <c r="P148" i="46"/>
  <c r="B149" i="46"/>
  <c r="D149" i="46"/>
  <c r="F149" i="46"/>
  <c r="H149" i="46"/>
  <c r="J149" i="46"/>
  <c r="L149" i="46"/>
  <c r="N149" i="46"/>
  <c r="P149" i="46"/>
  <c r="B150" i="46"/>
  <c r="D150" i="46"/>
  <c r="F150" i="46"/>
  <c r="H150" i="46"/>
  <c r="J150" i="46"/>
  <c r="L150" i="46"/>
  <c r="N150" i="46"/>
  <c r="P150" i="46"/>
  <c r="B151" i="46"/>
  <c r="D151" i="46"/>
  <c r="F151" i="46"/>
  <c r="H151" i="46"/>
  <c r="J151" i="46"/>
  <c r="L151" i="46"/>
  <c r="N151" i="46"/>
  <c r="P151" i="46"/>
  <c r="B152" i="46"/>
  <c r="D152" i="46"/>
  <c r="F152" i="46"/>
  <c r="H152" i="46"/>
  <c r="J152" i="46"/>
  <c r="L152" i="46"/>
  <c r="N152" i="46"/>
  <c r="P152" i="46"/>
  <c r="B153" i="46"/>
  <c r="D153" i="46"/>
  <c r="F153" i="46"/>
  <c r="H153" i="46"/>
  <c r="J153" i="46"/>
  <c r="L153" i="46"/>
  <c r="N153" i="46"/>
  <c r="P153" i="46"/>
  <c r="B154" i="46"/>
  <c r="D154" i="46"/>
  <c r="F154" i="46"/>
  <c r="H154" i="46"/>
  <c r="J154" i="46"/>
  <c r="L154" i="46"/>
  <c r="N154" i="46"/>
  <c r="P154" i="46"/>
  <c r="B155" i="46"/>
  <c r="D155" i="46"/>
  <c r="F155" i="46"/>
  <c r="H155" i="46"/>
  <c r="J155" i="46"/>
  <c r="L155" i="46"/>
  <c r="N155" i="46"/>
  <c r="P155" i="46"/>
  <c r="B156" i="46"/>
  <c r="D156" i="46"/>
  <c r="F156" i="46"/>
  <c r="H156" i="46"/>
  <c r="J156" i="46"/>
  <c r="L156" i="46"/>
  <c r="N156" i="46"/>
  <c r="P156" i="46"/>
  <c r="B157" i="46"/>
  <c r="D157" i="46"/>
  <c r="F157" i="46"/>
  <c r="H157" i="46"/>
  <c r="J157" i="46"/>
  <c r="L157" i="46"/>
  <c r="N157" i="46"/>
  <c r="P157" i="46"/>
  <c r="B158" i="46"/>
  <c r="D158" i="46"/>
  <c r="F158" i="46"/>
  <c r="H158" i="46"/>
  <c r="J158" i="46"/>
  <c r="L158" i="46"/>
  <c r="N158" i="46"/>
  <c r="P158" i="46"/>
  <c r="B159" i="46"/>
  <c r="D159" i="46"/>
  <c r="F159" i="46"/>
  <c r="H159" i="46"/>
  <c r="J159" i="46"/>
  <c r="L159" i="46"/>
  <c r="N159" i="46"/>
  <c r="P159" i="46"/>
  <c r="B163" i="46"/>
  <c r="D163" i="46"/>
  <c r="F163" i="46"/>
  <c r="J163" i="46"/>
  <c r="L163" i="46"/>
  <c r="L165" i="46"/>
  <c r="B166" i="46"/>
  <c r="D166" i="46"/>
  <c r="F166" i="46"/>
  <c r="H166" i="46"/>
  <c r="J166" i="46"/>
  <c r="L166" i="46"/>
  <c r="N166" i="46"/>
  <c r="P166" i="46"/>
  <c r="B167" i="46"/>
  <c r="D167" i="46"/>
  <c r="F167" i="46"/>
  <c r="H167" i="46"/>
  <c r="J167" i="46"/>
  <c r="L167" i="46"/>
  <c r="N167" i="46"/>
  <c r="P167" i="46"/>
  <c r="B168" i="46"/>
  <c r="D168" i="46"/>
  <c r="F168" i="46"/>
  <c r="H168" i="46"/>
  <c r="J168" i="46"/>
  <c r="L168" i="46"/>
  <c r="N168" i="46"/>
  <c r="P168" i="46"/>
  <c r="B169" i="46"/>
  <c r="D169" i="46"/>
  <c r="F169" i="46"/>
  <c r="H169" i="46"/>
  <c r="J169" i="46"/>
  <c r="L169" i="46"/>
  <c r="N169" i="46"/>
  <c r="P169" i="46"/>
  <c r="B170" i="46"/>
  <c r="D170" i="46"/>
  <c r="F170" i="46"/>
  <c r="H170" i="46"/>
  <c r="J170" i="46"/>
  <c r="L170" i="46"/>
  <c r="N170" i="46"/>
  <c r="P170" i="46"/>
  <c r="B171" i="46"/>
  <c r="D171" i="46"/>
  <c r="F171" i="46"/>
  <c r="H171" i="46"/>
  <c r="J171" i="46"/>
  <c r="L171" i="46"/>
  <c r="N171" i="46"/>
  <c r="P171" i="46"/>
  <c r="B172" i="46"/>
  <c r="D172" i="46"/>
  <c r="F172" i="46"/>
  <c r="H172" i="46"/>
  <c r="J172" i="46"/>
  <c r="L172" i="46"/>
  <c r="N172" i="46"/>
  <c r="P172" i="46"/>
  <c r="B173" i="46"/>
  <c r="D173" i="46"/>
  <c r="F173" i="46"/>
  <c r="H173" i="46"/>
  <c r="J173" i="46"/>
  <c r="L173" i="46"/>
  <c r="N173" i="46"/>
  <c r="P173" i="46"/>
  <c r="B174" i="46"/>
  <c r="D174" i="46"/>
  <c r="F174" i="46"/>
  <c r="H174" i="46"/>
  <c r="J174" i="46"/>
  <c r="L174" i="46"/>
  <c r="N174" i="46"/>
  <c r="P174" i="46"/>
  <c r="B175" i="46"/>
  <c r="D175" i="46"/>
  <c r="F175" i="46"/>
  <c r="H175" i="46"/>
  <c r="J175" i="46"/>
  <c r="L175" i="46"/>
  <c r="N175" i="46"/>
  <c r="P175" i="46"/>
  <c r="B176" i="46"/>
  <c r="D176" i="46"/>
  <c r="F176" i="46"/>
  <c r="H176" i="46"/>
  <c r="J176" i="46"/>
  <c r="L176" i="46"/>
  <c r="N176" i="46"/>
  <c r="P176" i="46"/>
  <c r="B177" i="46"/>
  <c r="D177" i="46"/>
  <c r="F177" i="46"/>
  <c r="H177" i="46"/>
  <c r="J177" i="46"/>
  <c r="L177" i="46"/>
  <c r="N177" i="46"/>
  <c r="P177" i="46"/>
  <c r="B122" i="29"/>
  <c r="B123" i="29"/>
  <c r="B124" i="29"/>
  <c r="B125" i="29"/>
  <c r="B127" i="29"/>
  <c r="B128" i="29"/>
  <c r="B130" i="29"/>
  <c r="B131" i="29"/>
  <c r="L10" i="25"/>
  <c r="L10" i="28" s="1"/>
  <c r="O11" i="25"/>
  <c r="O11" i="28" s="1"/>
  <c r="C12" i="25"/>
  <c r="C12" i="28" s="1"/>
  <c r="D12" i="25"/>
  <c r="D12" i="28" s="1"/>
  <c r="E12" i="25"/>
  <c r="E12" i="28" s="1"/>
  <c r="F12" i="25"/>
  <c r="F12" i="28" s="1"/>
  <c r="G12" i="25"/>
  <c r="G12" i="28" s="1"/>
  <c r="H12" i="25"/>
  <c r="H12" i="28" s="1"/>
  <c r="I12" i="25"/>
  <c r="I12" i="28" s="1"/>
  <c r="J12" i="25"/>
  <c r="J12" i="28" s="1"/>
  <c r="K12" i="25"/>
  <c r="K12" i="28" s="1"/>
  <c r="L12" i="25"/>
  <c r="L12" i="28" s="1"/>
  <c r="M12" i="25"/>
  <c r="M12" i="28" s="1"/>
  <c r="N12" i="25"/>
  <c r="N12" i="28" s="1"/>
  <c r="O12" i="25"/>
  <c r="O12" i="28" s="1"/>
  <c r="P12" i="25"/>
  <c r="P12" i="28" s="1"/>
  <c r="Q12" i="25"/>
  <c r="Q12" i="28" s="1"/>
  <c r="C13" i="25"/>
  <c r="C13" i="28" s="1"/>
  <c r="D13" i="25"/>
  <c r="D13" i="28" s="1"/>
  <c r="E13" i="25"/>
  <c r="E13" i="28" s="1"/>
  <c r="F13" i="25"/>
  <c r="F13" i="28" s="1"/>
  <c r="G13" i="25"/>
  <c r="G13" i="28" s="1"/>
  <c r="H13" i="25"/>
  <c r="H13" i="28" s="1"/>
  <c r="I13" i="25"/>
  <c r="I13" i="28" s="1"/>
  <c r="J13" i="25"/>
  <c r="J13" i="28" s="1"/>
  <c r="K13" i="25"/>
  <c r="K13" i="28" s="1"/>
  <c r="L13" i="25"/>
  <c r="L13" i="28" s="1"/>
  <c r="M13" i="25"/>
  <c r="M13" i="28" s="1"/>
  <c r="N13" i="25"/>
  <c r="N13" i="28" s="1"/>
  <c r="O13" i="25"/>
  <c r="O13" i="28" s="1"/>
  <c r="P13" i="25"/>
  <c r="P13" i="28" s="1"/>
  <c r="Q13" i="25"/>
  <c r="Q13" i="28" s="1"/>
  <c r="C14" i="25"/>
  <c r="C14" i="28" s="1"/>
  <c r="D14" i="25"/>
  <c r="D14" i="28" s="1"/>
  <c r="E14" i="25"/>
  <c r="E14" i="28" s="1"/>
  <c r="F14" i="25"/>
  <c r="F14" i="28" s="1"/>
  <c r="G14" i="25"/>
  <c r="G14" i="28" s="1"/>
  <c r="H14" i="25"/>
  <c r="H14" i="28" s="1"/>
  <c r="I14" i="25"/>
  <c r="I14" i="28" s="1"/>
  <c r="J14" i="25"/>
  <c r="J14" i="28" s="1"/>
  <c r="K14" i="25"/>
  <c r="K14" i="28" s="1"/>
  <c r="L14" i="25"/>
  <c r="L14" i="28" s="1"/>
  <c r="M14" i="25"/>
  <c r="M14" i="28" s="1"/>
  <c r="N14" i="25"/>
  <c r="N14" i="28" s="1"/>
  <c r="O14" i="25"/>
  <c r="O14" i="28" s="1"/>
  <c r="P14" i="25"/>
  <c r="P14" i="28" s="1"/>
  <c r="Q14" i="25"/>
  <c r="Q14" i="28" s="1"/>
  <c r="C16" i="25"/>
  <c r="D16" i="25"/>
  <c r="D16" i="28" s="1"/>
  <c r="E16" i="25"/>
  <c r="E16" i="28" s="1"/>
  <c r="F16" i="25"/>
  <c r="F16" i="28" s="1"/>
  <c r="G16" i="25"/>
  <c r="H16" i="25"/>
  <c r="H16" i="28" s="1"/>
  <c r="I16" i="25"/>
  <c r="I16" i="28" s="1"/>
  <c r="J16" i="25"/>
  <c r="J15" i="25" s="1"/>
  <c r="J15" i="28" s="1"/>
  <c r="K16" i="25"/>
  <c r="K16" i="28" s="1"/>
  <c r="L16" i="25"/>
  <c r="L15" i="25" s="1"/>
  <c r="L15" i="28" s="1"/>
  <c r="M16" i="25"/>
  <c r="M16" i="28" s="1"/>
  <c r="N16" i="25"/>
  <c r="N16" i="28" s="1"/>
  <c r="O16" i="25"/>
  <c r="P16" i="25"/>
  <c r="P15" i="25" s="1"/>
  <c r="P15" i="28" s="1"/>
  <c r="Q16" i="25"/>
  <c r="Q16" i="28" s="1"/>
  <c r="E23" i="25"/>
  <c r="E23" i="28" s="1"/>
  <c r="M23" i="25"/>
  <c r="M23" i="28" s="1"/>
  <c r="F24" i="25"/>
  <c r="F24" i="28" s="1"/>
  <c r="C25" i="25"/>
  <c r="C25" i="28" s="1"/>
  <c r="D25" i="25"/>
  <c r="D25" i="28" s="1"/>
  <c r="E25" i="25"/>
  <c r="E25" i="28" s="1"/>
  <c r="F25" i="25"/>
  <c r="F25" i="28" s="1"/>
  <c r="G25" i="25"/>
  <c r="G25" i="28" s="1"/>
  <c r="H25" i="25"/>
  <c r="H25" i="28" s="1"/>
  <c r="I25" i="25"/>
  <c r="I25" i="28" s="1"/>
  <c r="J25" i="25"/>
  <c r="J25" i="28" s="1"/>
  <c r="K25" i="25"/>
  <c r="K25" i="28" s="1"/>
  <c r="L25" i="25"/>
  <c r="L25" i="28" s="1"/>
  <c r="M25" i="25"/>
  <c r="M25" i="28" s="1"/>
  <c r="N25" i="25"/>
  <c r="N25" i="28" s="1"/>
  <c r="O25" i="25"/>
  <c r="O25" i="28" s="1"/>
  <c r="P25" i="25"/>
  <c r="P25" i="28" s="1"/>
  <c r="Q25" i="25"/>
  <c r="Q25" i="28" s="1"/>
  <c r="C26" i="25"/>
  <c r="C26" i="28" s="1"/>
  <c r="D26" i="25"/>
  <c r="D26" i="28" s="1"/>
  <c r="E26" i="25"/>
  <c r="E26" i="28" s="1"/>
  <c r="F26" i="25"/>
  <c r="F26" i="28" s="1"/>
  <c r="G26" i="25"/>
  <c r="G26" i="28" s="1"/>
  <c r="H26" i="25"/>
  <c r="H26" i="28" s="1"/>
  <c r="I26" i="25"/>
  <c r="I26" i="28" s="1"/>
  <c r="J26" i="25"/>
  <c r="J26" i="28" s="1"/>
  <c r="K26" i="25"/>
  <c r="K26" i="28" s="1"/>
  <c r="L26" i="25"/>
  <c r="L26" i="28" s="1"/>
  <c r="M26" i="25"/>
  <c r="M26" i="28" s="1"/>
  <c r="N26" i="25"/>
  <c r="N26" i="28" s="1"/>
  <c r="O26" i="25"/>
  <c r="O26" i="28" s="1"/>
  <c r="P26" i="25"/>
  <c r="P26" i="28" s="1"/>
  <c r="Q26" i="25"/>
  <c r="Q26" i="28" s="1"/>
  <c r="C31" i="25"/>
  <c r="C31" i="28" s="1"/>
  <c r="C32" i="25"/>
  <c r="C32" i="28" s="1"/>
  <c r="D32" i="25"/>
  <c r="D32" i="28" s="1"/>
  <c r="E32" i="25"/>
  <c r="E32" i="28" s="1"/>
  <c r="F32" i="25"/>
  <c r="F32" i="28" s="1"/>
  <c r="G32" i="25"/>
  <c r="G32" i="28" s="1"/>
  <c r="H32" i="25"/>
  <c r="H32" i="28" s="1"/>
  <c r="I32" i="25"/>
  <c r="I32" i="28" s="1"/>
  <c r="J32" i="25"/>
  <c r="J32" i="28" s="1"/>
  <c r="K32" i="25"/>
  <c r="K32" i="28" s="1"/>
  <c r="L32" i="25"/>
  <c r="L32" i="28" s="1"/>
  <c r="M32" i="25"/>
  <c r="M32" i="28" s="1"/>
  <c r="N32" i="25"/>
  <c r="N32" i="28" s="1"/>
  <c r="O32" i="25"/>
  <c r="O32" i="28" s="1"/>
  <c r="P32" i="25"/>
  <c r="P32" i="28" s="1"/>
  <c r="Q32" i="25"/>
  <c r="Q32" i="28" s="1"/>
  <c r="M18" i="24"/>
  <c r="F19" i="24"/>
  <c r="O20" i="24"/>
  <c r="Q22" i="24"/>
  <c r="D23" i="24"/>
  <c r="D23" i="27" s="1"/>
  <c r="L23" i="24"/>
  <c r="L23" i="27" s="1"/>
  <c r="K24" i="24"/>
  <c r="E26" i="24"/>
  <c r="M26" i="24"/>
  <c r="E19" i="23"/>
  <c r="M23" i="23"/>
  <c r="M23" i="26" s="1"/>
  <c r="N28" i="23"/>
  <c r="P30" i="23"/>
  <c r="C6" i="25"/>
  <c r="G6" i="25"/>
  <c r="K6" i="25"/>
  <c r="O6" i="25"/>
  <c r="D7" i="25"/>
  <c r="H7" i="25"/>
  <c r="L7" i="25"/>
  <c r="P7" i="25"/>
  <c r="E8" i="25"/>
  <c r="I8" i="25"/>
  <c r="M8" i="25"/>
  <c r="Q8" i="25"/>
  <c r="F9" i="25"/>
  <c r="J9" i="25"/>
  <c r="N9" i="25"/>
  <c r="C10" i="25"/>
  <c r="C10" i="28" s="1"/>
  <c r="D10" i="25"/>
  <c r="D10" i="28" s="1"/>
  <c r="E10" i="25"/>
  <c r="E10" i="28" s="1"/>
  <c r="F10" i="25"/>
  <c r="F10" i="28" s="1"/>
  <c r="G10" i="25"/>
  <c r="G10" i="28" s="1"/>
  <c r="H10" i="25"/>
  <c r="H10" i="28" s="1"/>
  <c r="I10" i="25"/>
  <c r="I10" i="28" s="1"/>
  <c r="J10" i="25"/>
  <c r="J10" i="28" s="1"/>
  <c r="K10" i="25"/>
  <c r="K10" i="28" s="1"/>
  <c r="M10" i="25"/>
  <c r="M10" i="28" s="1"/>
  <c r="N10" i="25"/>
  <c r="N10" i="28" s="1"/>
  <c r="O10" i="25"/>
  <c r="O10" i="28" s="1"/>
  <c r="P10" i="25"/>
  <c r="P10" i="28" s="1"/>
  <c r="Q10" i="25"/>
  <c r="Q10" i="28" s="1"/>
  <c r="C11" i="25"/>
  <c r="C11" i="28" s="1"/>
  <c r="D11" i="25"/>
  <c r="D11" i="28" s="1"/>
  <c r="E11" i="25"/>
  <c r="E11" i="28" s="1"/>
  <c r="F11" i="25"/>
  <c r="F11" i="28" s="1"/>
  <c r="G11" i="25"/>
  <c r="G11" i="28" s="1"/>
  <c r="H11" i="25"/>
  <c r="H11" i="28" s="1"/>
  <c r="I11" i="25"/>
  <c r="I11" i="28" s="1"/>
  <c r="J11" i="25"/>
  <c r="J11" i="28" s="1"/>
  <c r="K11" i="25"/>
  <c r="K11" i="28" s="1"/>
  <c r="L11" i="25"/>
  <c r="L11" i="28" s="1"/>
  <c r="M11" i="25"/>
  <c r="M11" i="28" s="1"/>
  <c r="N11" i="25"/>
  <c r="N11" i="28" s="1"/>
  <c r="P11" i="25"/>
  <c r="P11" i="28" s="1"/>
  <c r="Q11" i="25"/>
  <c r="Q11" i="28" s="1"/>
  <c r="C23" i="25"/>
  <c r="C23" i="28" s="1"/>
  <c r="D23" i="25"/>
  <c r="D23" i="28" s="1"/>
  <c r="F23" i="25"/>
  <c r="F23" i="28" s="1"/>
  <c r="G23" i="25"/>
  <c r="G23" i="28" s="1"/>
  <c r="H23" i="25"/>
  <c r="H23" i="28" s="1"/>
  <c r="I23" i="25"/>
  <c r="I23" i="28" s="1"/>
  <c r="J23" i="25"/>
  <c r="J23" i="28" s="1"/>
  <c r="K23" i="25"/>
  <c r="K23" i="28" s="1"/>
  <c r="L23" i="25"/>
  <c r="L23" i="28" s="1"/>
  <c r="N23" i="25"/>
  <c r="N23" i="28" s="1"/>
  <c r="O23" i="25"/>
  <c r="O23" i="28" s="1"/>
  <c r="P23" i="25"/>
  <c r="P23" i="28" s="1"/>
  <c r="Q23" i="25"/>
  <c r="Q23" i="28" s="1"/>
  <c r="C24" i="25"/>
  <c r="C24" i="28" s="1"/>
  <c r="D24" i="25"/>
  <c r="D24" i="28" s="1"/>
  <c r="E24" i="25"/>
  <c r="E24" i="28" s="1"/>
  <c r="G24" i="25"/>
  <c r="G24" i="28" s="1"/>
  <c r="H24" i="25"/>
  <c r="H24" i="28" s="1"/>
  <c r="I24" i="25"/>
  <c r="I24" i="28" s="1"/>
  <c r="J24" i="25"/>
  <c r="J24" i="28" s="1"/>
  <c r="K24" i="25"/>
  <c r="K24" i="28" s="1"/>
  <c r="L24" i="25"/>
  <c r="L24" i="28" s="1"/>
  <c r="M24" i="25"/>
  <c r="M24" i="28" s="1"/>
  <c r="N24" i="25"/>
  <c r="N24" i="28" s="1"/>
  <c r="O24" i="25"/>
  <c r="O24" i="28" s="1"/>
  <c r="P24" i="25"/>
  <c r="P24" i="28" s="1"/>
  <c r="Q24" i="25"/>
  <c r="Q24" i="28" s="1"/>
  <c r="E31" i="25"/>
  <c r="E31" i="28" s="1"/>
  <c r="F31" i="25"/>
  <c r="F31" i="28" s="1"/>
  <c r="G31" i="25"/>
  <c r="G31" i="28" s="1"/>
  <c r="I31" i="25"/>
  <c r="I31" i="28" s="1"/>
  <c r="J31" i="25"/>
  <c r="J31" i="28" s="1"/>
  <c r="K31" i="25"/>
  <c r="K31" i="28" s="1"/>
  <c r="L31" i="25"/>
  <c r="L31" i="28" s="1"/>
  <c r="M31" i="25"/>
  <c r="M31" i="28" s="1"/>
  <c r="N31" i="25"/>
  <c r="N31" i="28" s="1"/>
  <c r="O31" i="25"/>
  <c r="O31" i="28" s="1"/>
  <c r="Q31" i="25"/>
  <c r="Q31" i="28" s="1"/>
  <c r="L7" i="21"/>
  <c r="M8" i="21"/>
  <c r="P11" i="21"/>
  <c r="D19" i="21"/>
  <c r="H23" i="21"/>
  <c r="N23" i="21"/>
  <c r="P23" i="21"/>
  <c r="H21" i="24"/>
  <c r="C23" i="24"/>
  <c r="C23" i="27" s="1"/>
  <c r="D23" i="21"/>
  <c r="E23" i="24"/>
  <c r="E23" i="27" s="1"/>
  <c r="F23" i="24"/>
  <c r="F23" i="27" s="1"/>
  <c r="G23" i="24"/>
  <c r="G23" i="27" s="1"/>
  <c r="H23" i="24"/>
  <c r="H23" i="27" s="1"/>
  <c r="I23" i="24"/>
  <c r="I23" i="27" s="1"/>
  <c r="J23" i="21"/>
  <c r="K23" i="24"/>
  <c r="K23" i="27" s="1"/>
  <c r="L23" i="21"/>
  <c r="M23" i="24"/>
  <c r="M23" i="27" s="1"/>
  <c r="N23" i="24"/>
  <c r="N23" i="27" s="1"/>
  <c r="O23" i="24"/>
  <c r="O23" i="27" s="1"/>
  <c r="P23" i="24"/>
  <c r="P23" i="27" s="1"/>
  <c r="Q23" i="24"/>
  <c r="Q23" i="27" s="1"/>
  <c r="C24" i="24"/>
  <c r="C28" i="24"/>
  <c r="G28" i="24"/>
  <c r="I28" i="24"/>
  <c r="K28" i="24"/>
  <c r="M28" i="21"/>
  <c r="O28" i="24"/>
  <c r="D29" i="24"/>
  <c r="F29" i="24"/>
  <c r="H29" i="24"/>
  <c r="J29" i="24"/>
  <c r="L29" i="24"/>
  <c r="N29" i="21"/>
  <c r="P29" i="24"/>
  <c r="E30" i="24"/>
  <c r="G30" i="24"/>
  <c r="I30" i="24"/>
  <c r="K30" i="24"/>
  <c r="M30" i="24"/>
  <c r="Q30" i="24"/>
  <c r="F31" i="24"/>
  <c r="H31" i="21"/>
  <c r="J31" i="24"/>
  <c r="L31" i="24"/>
  <c r="N31" i="24"/>
  <c r="C32" i="24"/>
  <c r="E32" i="24"/>
  <c r="G32" i="24"/>
  <c r="K32" i="24"/>
  <c r="M32" i="24"/>
  <c r="O32" i="24"/>
  <c r="Q32" i="21"/>
  <c r="K5" i="23"/>
  <c r="D18" i="23"/>
  <c r="O18" i="21"/>
  <c r="P19" i="21"/>
  <c r="E20" i="21"/>
  <c r="F20" i="23"/>
  <c r="Q20" i="21"/>
  <c r="C22" i="21"/>
  <c r="G22" i="21"/>
  <c r="C23" i="23"/>
  <c r="C23" i="26" s="1"/>
  <c r="D23" i="23"/>
  <c r="D23" i="26" s="1"/>
  <c r="E23" i="23"/>
  <c r="E23" i="26" s="1"/>
  <c r="F23" i="23"/>
  <c r="F23" i="26" s="1"/>
  <c r="G23" i="23"/>
  <c r="G23" i="26" s="1"/>
  <c r="H23" i="23"/>
  <c r="H23" i="26" s="1"/>
  <c r="I23" i="23"/>
  <c r="I23" i="26" s="1"/>
  <c r="J23" i="23"/>
  <c r="J23" i="26" s="1"/>
  <c r="K23" i="23"/>
  <c r="K23" i="26" s="1"/>
  <c r="L23" i="23"/>
  <c r="L23" i="26" s="1"/>
  <c r="N23" i="23"/>
  <c r="N23" i="26" s="1"/>
  <c r="O23" i="23"/>
  <c r="O23" i="26" s="1"/>
  <c r="P23" i="23"/>
  <c r="P23" i="26" s="1"/>
  <c r="Q23" i="23"/>
  <c r="Q23" i="26" s="1"/>
  <c r="K25" i="23"/>
  <c r="O29" i="23"/>
  <c r="O9" i="25"/>
  <c r="P10" i="23"/>
  <c r="Q11" i="23"/>
  <c r="C13" i="23"/>
  <c r="O15" i="18"/>
  <c r="Q15" i="18"/>
  <c r="D15" i="18"/>
  <c r="E15" i="18"/>
  <c r="F15" i="18"/>
  <c r="G15" i="18"/>
  <c r="H15" i="18"/>
  <c r="I15" i="18"/>
  <c r="J15" i="18"/>
  <c r="K15" i="18"/>
  <c r="L15" i="18"/>
  <c r="M15" i="18"/>
  <c r="N15" i="18"/>
  <c r="P15" i="18"/>
  <c r="G18" i="24"/>
  <c r="H18" i="25"/>
  <c r="N18" i="25"/>
  <c r="O18" i="24"/>
  <c r="P18" i="25"/>
  <c r="E19" i="25"/>
  <c r="H19" i="24"/>
  <c r="I19" i="25"/>
  <c r="K19" i="25"/>
  <c r="M19" i="25"/>
  <c r="P19" i="24"/>
  <c r="Q19" i="25"/>
  <c r="F20" i="25"/>
  <c r="H20" i="25"/>
  <c r="I20" i="24"/>
  <c r="J20" i="25"/>
  <c r="N20" i="25"/>
  <c r="P20" i="25"/>
  <c r="Q20" i="24"/>
  <c r="C21" i="25"/>
  <c r="G21" i="25"/>
  <c r="J21" i="24"/>
  <c r="K21" i="25"/>
  <c r="O21" i="25"/>
  <c r="Q21" i="25"/>
  <c r="C22" i="24"/>
  <c r="D22" i="25"/>
  <c r="H22" i="25"/>
  <c r="J22" i="25"/>
  <c r="K22" i="24"/>
  <c r="L22" i="25"/>
  <c r="N22" i="25"/>
  <c r="P22" i="25"/>
  <c r="E24" i="24"/>
  <c r="M24" i="24"/>
  <c r="N24" i="23"/>
  <c r="F25" i="24"/>
  <c r="N25" i="24"/>
  <c r="O25" i="23"/>
  <c r="G26" i="24"/>
  <c r="L26" i="23"/>
  <c r="O26" i="24"/>
  <c r="P26" i="23"/>
  <c r="D28" i="25"/>
  <c r="I29" i="25"/>
  <c r="Q29" i="25"/>
  <c r="Q31" i="23"/>
  <c r="B12" i="14"/>
  <c r="B12" i="17" s="1"/>
  <c r="C12" i="14"/>
  <c r="C12" i="17" s="1"/>
  <c r="D12" i="14"/>
  <c r="D12" i="17" s="1"/>
  <c r="E12" i="14"/>
  <c r="E12" i="17" s="1"/>
  <c r="F12" i="14"/>
  <c r="F12" i="17" s="1"/>
  <c r="G12" i="14"/>
  <c r="G12" i="17" s="1"/>
  <c r="H12" i="14"/>
  <c r="H12" i="17" s="1"/>
  <c r="I12" i="14"/>
  <c r="I12" i="17" s="1"/>
  <c r="J12" i="14"/>
  <c r="J12" i="17" s="1"/>
  <c r="K12" i="14"/>
  <c r="K12" i="17" s="1"/>
  <c r="L12" i="14"/>
  <c r="L12" i="17" s="1"/>
  <c r="M12" i="14"/>
  <c r="M12" i="17" s="1"/>
  <c r="N12" i="14"/>
  <c r="N12" i="17" s="1"/>
  <c r="O12" i="14"/>
  <c r="O12" i="17" s="1"/>
  <c r="P12" i="14"/>
  <c r="P12" i="17" s="1"/>
  <c r="Q12" i="14"/>
  <c r="Q12" i="17" s="1"/>
  <c r="B13" i="14"/>
  <c r="B13" i="17" s="1"/>
  <c r="C13" i="14"/>
  <c r="C13" i="17" s="1"/>
  <c r="D13" i="14"/>
  <c r="D13" i="17" s="1"/>
  <c r="E13" i="14"/>
  <c r="E13" i="17" s="1"/>
  <c r="F13" i="14"/>
  <c r="F13" i="17" s="1"/>
  <c r="G13" i="14"/>
  <c r="G13" i="17" s="1"/>
  <c r="H13" i="14"/>
  <c r="H13" i="17" s="1"/>
  <c r="I13" i="14"/>
  <c r="I13" i="17" s="1"/>
  <c r="J13" i="14"/>
  <c r="J13" i="17" s="1"/>
  <c r="K13" i="14"/>
  <c r="K13" i="17" s="1"/>
  <c r="L13" i="14"/>
  <c r="L13" i="17" s="1"/>
  <c r="M13" i="14"/>
  <c r="M13" i="17" s="1"/>
  <c r="N13" i="14"/>
  <c r="N13" i="17" s="1"/>
  <c r="O13" i="14"/>
  <c r="O13" i="17" s="1"/>
  <c r="P13" i="14"/>
  <c r="P13" i="17" s="1"/>
  <c r="Q13" i="14"/>
  <c r="Q13" i="17" s="1"/>
  <c r="B14" i="14"/>
  <c r="B14" i="17" s="1"/>
  <c r="C14" i="14"/>
  <c r="C14" i="17" s="1"/>
  <c r="D14" i="14"/>
  <c r="D14" i="17" s="1"/>
  <c r="E14" i="14"/>
  <c r="E14" i="17" s="1"/>
  <c r="F14" i="14"/>
  <c r="F14" i="17" s="1"/>
  <c r="G14" i="14"/>
  <c r="G14" i="17" s="1"/>
  <c r="H14" i="14"/>
  <c r="H14" i="17" s="1"/>
  <c r="I14" i="14"/>
  <c r="I14" i="17" s="1"/>
  <c r="J14" i="14"/>
  <c r="J14" i="17" s="1"/>
  <c r="K14" i="14"/>
  <c r="K14" i="17" s="1"/>
  <c r="L14" i="14"/>
  <c r="L14" i="17" s="1"/>
  <c r="M14" i="14"/>
  <c r="M14" i="17" s="1"/>
  <c r="N14" i="14"/>
  <c r="N14" i="17" s="1"/>
  <c r="O14" i="14"/>
  <c r="O14" i="17" s="1"/>
  <c r="P14" i="14"/>
  <c r="P14" i="17" s="1"/>
  <c r="Q14" i="14"/>
  <c r="Q14" i="17" s="1"/>
  <c r="B16" i="14"/>
  <c r="B15" i="14" s="1"/>
  <c r="B15" i="17" s="1"/>
  <c r="C16" i="14"/>
  <c r="D16" i="14"/>
  <c r="D16" i="17" s="1"/>
  <c r="E16" i="14"/>
  <c r="E15" i="14" s="1"/>
  <c r="E15" i="17" s="1"/>
  <c r="F16" i="14"/>
  <c r="F16" i="17" s="1"/>
  <c r="G16" i="14"/>
  <c r="H16" i="14"/>
  <c r="H15" i="14" s="1"/>
  <c r="H15" i="17" s="1"/>
  <c r="I16" i="14"/>
  <c r="I15" i="14" s="1"/>
  <c r="I15" i="17" s="1"/>
  <c r="J16" i="14"/>
  <c r="J15" i="14" s="1"/>
  <c r="J15" i="17" s="1"/>
  <c r="K16" i="14"/>
  <c r="K15" i="14" s="1"/>
  <c r="K15" i="17" s="1"/>
  <c r="L16" i="14"/>
  <c r="L15" i="14" s="1"/>
  <c r="L15" i="17" s="1"/>
  <c r="M16" i="14"/>
  <c r="M15" i="14" s="1"/>
  <c r="M15" i="17" s="1"/>
  <c r="N16" i="14"/>
  <c r="N15" i="14" s="1"/>
  <c r="N15" i="17" s="1"/>
  <c r="O16" i="14"/>
  <c r="P16" i="14"/>
  <c r="P16" i="17" s="1"/>
  <c r="Q16" i="14"/>
  <c r="Q15" i="14" s="1"/>
  <c r="Q15" i="17" s="1"/>
  <c r="B25" i="14"/>
  <c r="B25" i="17" s="1"/>
  <c r="C25" i="14"/>
  <c r="C25" i="17" s="1"/>
  <c r="D25" i="14"/>
  <c r="D25" i="17" s="1"/>
  <c r="E25" i="14"/>
  <c r="E25" i="17" s="1"/>
  <c r="F25" i="14"/>
  <c r="F25" i="17" s="1"/>
  <c r="G25" i="14"/>
  <c r="G25" i="17" s="1"/>
  <c r="H25" i="14"/>
  <c r="H25" i="17" s="1"/>
  <c r="I25" i="14"/>
  <c r="I25" i="17" s="1"/>
  <c r="J25" i="14"/>
  <c r="J25" i="17" s="1"/>
  <c r="K25" i="14"/>
  <c r="K25" i="17" s="1"/>
  <c r="L25" i="14"/>
  <c r="L25" i="17" s="1"/>
  <c r="M25" i="14"/>
  <c r="M25" i="17" s="1"/>
  <c r="N25" i="14"/>
  <c r="N25" i="17" s="1"/>
  <c r="O25" i="14"/>
  <c r="O25" i="17" s="1"/>
  <c r="P25" i="14"/>
  <c r="P25" i="17" s="1"/>
  <c r="Q25" i="14"/>
  <c r="Q25" i="17" s="1"/>
  <c r="B26" i="14"/>
  <c r="B26" i="17" s="1"/>
  <c r="C26" i="14"/>
  <c r="C26" i="17" s="1"/>
  <c r="D26" i="14"/>
  <c r="D26" i="17" s="1"/>
  <c r="E26" i="14"/>
  <c r="E26" i="17" s="1"/>
  <c r="F26" i="14"/>
  <c r="F26" i="17" s="1"/>
  <c r="G26" i="14"/>
  <c r="G26" i="17" s="1"/>
  <c r="H26" i="14"/>
  <c r="H26" i="17" s="1"/>
  <c r="I26" i="14"/>
  <c r="I26" i="17" s="1"/>
  <c r="J26" i="14"/>
  <c r="J26" i="17" s="1"/>
  <c r="K26" i="14"/>
  <c r="K26" i="17" s="1"/>
  <c r="L26" i="14"/>
  <c r="L26" i="17" s="1"/>
  <c r="M26" i="14"/>
  <c r="M26" i="17" s="1"/>
  <c r="N26" i="14"/>
  <c r="N26" i="17" s="1"/>
  <c r="O26" i="14"/>
  <c r="O26" i="17" s="1"/>
  <c r="P26" i="14"/>
  <c r="P26" i="17" s="1"/>
  <c r="Q26" i="14"/>
  <c r="Q26" i="17" s="1"/>
  <c r="B32" i="14"/>
  <c r="B32" i="17" s="1"/>
  <c r="C32" i="14"/>
  <c r="C32" i="17" s="1"/>
  <c r="D32" i="14"/>
  <c r="D32" i="17" s="1"/>
  <c r="E32" i="14"/>
  <c r="E32" i="17" s="1"/>
  <c r="F32" i="14"/>
  <c r="F32" i="17" s="1"/>
  <c r="G32" i="14"/>
  <c r="G32" i="17" s="1"/>
  <c r="H32" i="14"/>
  <c r="H32" i="17" s="1"/>
  <c r="I32" i="14"/>
  <c r="I32" i="17" s="1"/>
  <c r="J32" i="14"/>
  <c r="J32" i="17" s="1"/>
  <c r="K32" i="14"/>
  <c r="K32" i="17" s="1"/>
  <c r="L32" i="14"/>
  <c r="L32" i="17" s="1"/>
  <c r="M32" i="14"/>
  <c r="M32" i="17" s="1"/>
  <c r="N32" i="14"/>
  <c r="N32" i="17" s="1"/>
  <c r="O32" i="14"/>
  <c r="O32" i="17" s="1"/>
  <c r="P32" i="14"/>
  <c r="P32" i="17" s="1"/>
  <c r="Q32" i="14"/>
  <c r="Q32" i="17" s="1"/>
  <c r="C5" i="14"/>
  <c r="G5" i="14"/>
  <c r="O5" i="14"/>
  <c r="C6" i="14"/>
  <c r="G6" i="14"/>
  <c r="K6" i="14"/>
  <c r="O6" i="14"/>
  <c r="C7" i="14"/>
  <c r="G7" i="14"/>
  <c r="K7" i="14"/>
  <c r="O7" i="14"/>
  <c r="C8" i="14"/>
  <c r="G8" i="14"/>
  <c r="K8" i="14"/>
  <c r="O8" i="14"/>
  <c r="B9" i="14"/>
  <c r="B9" i="17" s="1"/>
  <c r="C9" i="14"/>
  <c r="G9" i="14"/>
  <c r="K9" i="14"/>
  <c r="O9" i="14"/>
  <c r="B10" i="14"/>
  <c r="B10" i="17" s="1"/>
  <c r="C10" i="14"/>
  <c r="C10" i="17" s="1"/>
  <c r="D10" i="14"/>
  <c r="D10" i="17" s="1"/>
  <c r="E10" i="14"/>
  <c r="E10" i="17" s="1"/>
  <c r="F10" i="14"/>
  <c r="F10" i="17" s="1"/>
  <c r="G10" i="14"/>
  <c r="G10" i="17" s="1"/>
  <c r="H10" i="14"/>
  <c r="H10" i="17" s="1"/>
  <c r="I10" i="14"/>
  <c r="I10" i="17" s="1"/>
  <c r="J10" i="14"/>
  <c r="J10" i="17" s="1"/>
  <c r="K10" i="14"/>
  <c r="K10" i="17" s="1"/>
  <c r="L10" i="14"/>
  <c r="L10" i="17" s="1"/>
  <c r="M10" i="14"/>
  <c r="M10" i="17" s="1"/>
  <c r="N10" i="14"/>
  <c r="N10" i="17" s="1"/>
  <c r="O10" i="14"/>
  <c r="O10" i="17" s="1"/>
  <c r="P10" i="14"/>
  <c r="P10" i="17" s="1"/>
  <c r="Q10" i="14"/>
  <c r="Q10" i="17" s="1"/>
  <c r="B11" i="14"/>
  <c r="B11" i="17" s="1"/>
  <c r="C11" i="14"/>
  <c r="C11" i="17" s="1"/>
  <c r="D11" i="14"/>
  <c r="D11" i="17" s="1"/>
  <c r="E11" i="14"/>
  <c r="E11" i="17" s="1"/>
  <c r="F11" i="14"/>
  <c r="F11" i="17" s="1"/>
  <c r="G11" i="14"/>
  <c r="G11" i="17" s="1"/>
  <c r="H11" i="14"/>
  <c r="H11" i="17" s="1"/>
  <c r="I11" i="14"/>
  <c r="I11" i="17" s="1"/>
  <c r="J11" i="14"/>
  <c r="J11" i="17" s="1"/>
  <c r="K11" i="14"/>
  <c r="K11" i="17" s="1"/>
  <c r="L11" i="14"/>
  <c r="L11" i="17" s="1"/>
  <c r="M11" i="14"/>
  <c r="M11" i="17" s="1"/>
  <c r="N11" i="14"/>
  <c r="N11" i="17" s="1"/>
  <c r="O11" i="14"/>
  <c r="O11" i="17" s="1"/>
  <c r="P11" i="14"/>
  <c r="P11" i="17" s="1"/>
  <c r="Q11" i="14"/>
  <c r="Q11" i="17" s="1"/>
  <c r="C15" i="11"/>
  <c r="D15" i="11"/>
  <c r="E15" i="11"/>
  <c r="F15" i="11"/>
  <c r="G15" i="11"/>
  <c r="H15" i="11"/>
  <c r="I15" i="11"/>
  <c r="J15" i="11"/>
  <c r="K15" i="11"/>
  <c r="L15" i="11"/>
  <c r="M15" i="11"/>
  <c r="N15" i="11"/>
  <c r="O15" i="11"/>
  <c r="P15" i="11"/>
  <c r="Q15" i="11"/>
  <c r="G18" i="14"/>
  <c r="K18" i="14"/>
  <c r="C19" i="14"/>
  <c r="G19" i="14"/>
  <c r="K19" i="14"/>
  <c r="O19" i="14"/>
  <c r="C20" i="14"/>
  <c r="G20" i="14"/>
  <c r="K20" i="14"/>
  <c r="O20" i="14"/>
  <c r="C21" i="14"/>
  <c r="G21" i="14"/>
  <c r="K21" i="14"/>
  <c r="O21" i="14"/>
  <c r="B22" i="14"/>
  <c r="B22" i="17" s="1"/>
  <c r="C22" i="14"/>
  <c r="G22" i="14"/>
  <c r="K22" i="14"/>
  <c r="O22" i="14"/>
  <c r="B23" i="14"/>
  <c r="B23" i="17" s="1"/>
  <c r="C23" i="14"/>
  <c r="C23" i="17" s="1"/>
  <c r="D23" i="14"/>
  <c r="D23" i="17" s="1"/>
  <c r="E23" i="14"/>
  <c r="E23" i="17" s="1"/>
  <c r="F23" i="14"/>
  <c r="F23" i="17" s="1"/>
  <c r="G23" i="14"/>
  <c r="G23" i="17" s="1"/>
  <c r="H23" i="14"/>
  <c r="H23" i="17" s="1"/>
  <c r="I23" i="14"/>
  <c r="I23" i="17" s="1"/>
  <c r="J23" i="14"/>
  <c r="J23" i="17" s="1"/>
  <c r="K23" i="14"/>
  <c r="K23" i="17" s="1"/>
  <c r="L23" i="14"/>
  <c r="L23" i="17" s="1"/>
  <c r="M23" i="14"/>
  <c r="M23" i="17" s="1"/>
  <c r="N23" i="14"/>
  <c r="N23" i="17" s="1"/>
  <c r="O23" i="14"/>
  <c r="O23" i="17" s="1"/>
  <c r="P23" i="14"/>
  <c r="P23" i="17" s="1"/>
  <c r="Q23" i="14"/>
  <c r="Q23" i="17" s="1"/>
  <c r="B24" i="14"/>
  <c r="B24" i="17" s="1"/>
  <c r="C24" i="14"/>
  <c r="C24" i="17" s="1"/>
  <c r="D24" i="14"/>
  <c r="D24" i="17" s="1"/>
  <c r="E24" i="14"/>
  <c r="E24" i="17" s="1"/>
  <c r="F24" i="14"/>
  <c r="F24" i="17" s="1"/>
  <c r="G24" i="14"/>
  <c r="G24" i="17" s="1"/>
  <c r="H24" i="14"/>
  <c r="H24" i="17" s="1"/>
  <c r="I24" i="14"/>
  <c r="I24" i="17" s="1"/>
  <c r="J24" i="14"/>
  <c r="J24" i="17" s="1"/>
  <c r="K24" i="14"/>
  <c r="K24" i="17" s="1"/>
  <c r="L24" i="14"/>
  <c r="L24" i="17" s="1"/>
  <c r="M24" i="14"/>
  <c r="M24" i="17" s="1"/>
  <c r="N24" i="14"/>
  <c r="N24" i="17" s="1"/>
  <c r="O24" i="14"/>
  <c r="O24" i="17" s="1"/>
  <c r="P24" i="14"/>
  <c r="P24" i="17" s="1"/>
  <c r="Q24" i="14"/>
  <c r="Q24" i="17" s="1"/>
  <c r="C28" i="14"/>
  <c r="K28" i="14"/>
  <c r="O28" i="14"/>
  <c r="C29" i="14"/>
  <c r="G29" i="14"/>
  <c r="K29" i="14"/>
  <c r="O29" i="14"/>
  <c r="C30" i="14"/>
  <c r="G30" i="14"/>
  <c r="K30" i="14"/>
  <c r="O30" i="14"/>
  <c r="B31" i="14"/>
  <c r="B31" i="17" s="1"/>
  <c r="C31" i="14"/>
  <c r="D31" i="14"/>
  <c r="E31" i="14"/>
  <c r="F31" i="14"/>
  <c r="G31" i="14"/>
  <c r="H31" i="14"/>
  <c r="I31" i="14"/>
  <c r="J31" i="14"/>
  <c r="K31" i="14"/>
  <c r="L31" i="14"/>
  <c r="M31" i="14"/>
  <c r="N31" i="14"/>
  <c r="O31" i="14"/>
  <c r="P31" i="14"/>
  <c r="Q31" i="14"/>
  <c r="B23" i="10"/>
  <c r="D5" i="10"/>
  <c r="H5" i="10"/>
  <c r="O5" i="13"/>
  <c r="D6" i="10"/>
  <c r="H6" i="10"/>
  <c r="K6" i="13"/>
  <c r="L6" i="10"/>
  <c r="C7" i="13"/>
  <c r="H7" i="10"/>
  <c r="L7" i="10"/>
  <c r="O7" i="13"/>
  <c r="D8" i="10"/>
  <c r="L8" i="10"/>
  <c r="D9" i="10"/>
  <c r="H9" i="10"/>
  <c r="D10" i="10"/>
  <c r="H10" i="10"/>
  <c r="L10" i="10"/>
  <c r="H11" i="10"/>
  <c r="L11" i="10"/>
  <c r="D12" i="10"/>
  <c r="K12" i="13"/>
  <c r="L12" i="10"/>
  <c r="D13" i="10"/>
  <c r="H13" i="10"/>
  <c r="D14" i="10"/>
  <c r="H14" i="10"/>
  <c r="L14" i="10"/>
  <c r="H16" i="10"/>
  <c r="L16" i="10"/>
  <c r="P16" i="10"/>
  <c r="C18" i="13"/>
  <c r="D18" i="10"/>
  <c r="L18" i="10"/>
  <c r="O18" i="13"/>
  <c r="D19" i="10"/>
  <c r="H19" i="10"/>
  <c r="O19" i="13"/>
  <c r="D20" i="10"/>
  <c r="G20" i="13"/>
  <c r="H20" i="10"/>
  <c r="L20" i="10"/>
  <c r="C21" i="13"/>
  <c r="H21" i="10"/>
  <c r="L21" i="10"/>
  <c r="O21" i="13"/>
  <c r="D22" i="10"/>
  <c r="K22" i="13"/>
  <c r="L22" i="10"/>
  <c r="B23" i="13"/>
  <c r="B23" i="16" s="1"/>
  <c r="C23" i="10"/>
  <c r="D23" i="13"/>
  <c r="D23" i="16" s="1"/>
  <c r="E23" i="10"/>
  <c r="F23" i="13"/>
  <c r="F23" i="16" s="1"/>
  <c r="G23" i="13"/>
  <c r="G23" i="16" s="1"/>
  <c r="H23" i="13"/>
  <c r="H23" i="16" s="1"/>
  <c r="I23" i="13"/>
  <c r="I23" i="16" s="1"/>
  <c r="J23" i="13"/>
  <c r="J23" i="16" s="1"/>
  <c r="K23" i="10"/>
  <c r="M23" i="10"/>
  <c r="N23" i="13"/>
  <c r="N23" i="16" s="1"/>
  <c r="O23" i="10"/>
  <c r="P23" i="13"/>
  <c r="P23" i="16" s="1"/>
  <c r="Q23" i="10"/>
  <c r="C24" i="13"/>
  <c r="H24" i="10"/>
  <c r="L24" i="10"/>
  <c r="O24" i="13"/>
  <c r="D25" i="10"/>
  <c r="K25" i="13"/>
  <c r="L25" i="10"/>
  <c r="D26" i="10"/>
  <c r="G26" i="13"/>
  <c r="H26" i="10"/>
  <c r="D28" i="10"/>
  <c r="H28" i="10"/>
  <c r="K28" i="13"/>
  <c r="L28" i="10"/>
  <c r="G29" i="13"/>
  <c r="H29" i="10"/>
  <c r="L29" i="10"/>
  <c r="C30" i="13"/>
  <c r="D30" i="10"/>
  <c r="L30" i="10"/>
  <c r="O30" i="13"/>
  <c r="D31" i="10"/>
  <c r="H31" i="10"/>
  <c r="O31" i="13"/>
  <c r="D32" i="10"/>
  <c r="H32" i="10"/>
  <c r="K32" i="13"/>
  <c r="L32" i="10"/>
  <c r="G5" i="12"/>
  <c r="K5" i="12"/>
  <c r="O5" i="12"/>
  <c r="C6" i="12"/>
  <c r="G6" i="12"/>
  <c r="K6" i="12"/>
  <c r="O6" i="12"/>
  <c r="C7" i="12"/>
  <c r="G7" i="12"/>
  <c r="K7" i="12"/>
  <c r="O7" i="12"/>
  <c r="C8" i="12"/>
  <c r="G8" i="12"/>
  <c r="K8" i="12"/>
  <c r="O8" i="12"/>
  <c r="C9" i="12"/>
  <c r="G9" i="12"/>
  <c r="K9" i="12"/>
  <c r="O9" i="12"/>
  <c r="C10" i="12"/>
  <c r="G10" i="12"/>
  <c r="K10" i="12"/>
  <c r="O10" i="12"/>
  <c r="C11" i="12"/>
  <c r="G11" i="12"/>
  <c r="K11" i="12"/>
  <c r="O11" i="12"/>
  <c r="C12" i="12"/>
  <c r="G12" i="12"/>
  <c r="K12" i="12"/>
  <c r="O12" i="12"/>
  <c r="C13" i="12"/>
  <c r="G13" i="12"/>
  <c r="K13" i="12"/>
  <c r="O13" i="12"/>
  <c r="D15" i="8"/>
  <c r="J15" i="8"/>
  <c r="C18" i="12"/>
  <c r="G18" i="12"/>
  <c r="K18" i="12"/>
  <c r="O18" i="12"/>
  <c r="C19" i="12"/>
  <c r="G19" i="12"/>
  <c r="K19" i="12"/>
  <c r="O19" i="12"/>
  <c r="C20" i="12"/>
  <c r="G20" i="12"/>
  <c r="K20" i="12"/>
  <c r="O20" i="12"/>
  <c r="C21" i="12"/>
  <c r="G21" i="12"/>
  <c r="K21" i="12"/>
  <c r="O21" i="12"/>
  <c r="C22" i="12"/>
  <c r="G22" i="12"/>
  <c r="K22" i="12"/>
  <c r="O22" i="12"/>
  <c r="B23" i="12"/>
  <c r="B23" i="15" s="1"/>
  <c r="C23" i="12"/>
  <c r="C23" i="15" s="1"/>
  <c r="D23" i="12"/>
  <c r="D23" i="15" s="1"/>
  <c r="E23" i="12"/>
  <c r="E23" i="15" s="1"/>
  <c r="F23" i="12"/>
  <c r="F23" i="15" s="1"/>
  <c r="G23" i="12"/>
  <c r="G23" i="15" s="1"/>
  <c r="H23" i="12"/>
  <c r="H23" i="15" s="1"/>
  <c r="I23" i="12"/>
  <c r="I23" i="15" s="1"/>
  <c r="J23" i="12"/>
  <c r="J23" i="15" s="1"/>
  <c r="K23" i="12"/>
  <c r="K23" i="15" s="1"/>
  <c r="L23" i="12"/>
  <c r="L23" i="15" s="1"/>
  <c r="M23" i="12"/>
  <c r="M23" i="15" s="1"/>
  <c r="N23" i="12"/>
  <c r="N23" i="15" s="1"/>
  <c r="O23" i="12"/>
  <c r="O23" i="15" s="1"/>
  <c r="P23" i="12"/>
  <c r="P23" i="15" s="1"/>
  <c r="Q23" i="12"/>
  <c r="Q23" i="15" s="1"/>
  <c r="C24" i="12"/>
  <c r="G24" i="12"/>
  <c r="K24" i="12"/>
  <c r="O24" i="12"/>
  <c r="C25" i="12"/>
  <c r="G25" i="12"/>
  <c r="K25" i="12"/>
  <c r="O25" i="12"/>
  <c r="C26" i="12"/>
  <c r="G26" i="12"/>
  <c r="K26" i="12"/>
  <c r="O26" i="12"/>
  <c r="C28" i="12"/>
  <c r="G28" i="12"/>
  <c r="K28" i="12"/>
  <c r="O28" i="12"/>
  <c r="C29" i="12"/>
  <c r="G29" i="12"/>
  <c r="K29" i="12"/>
  <c r="O29" i="12"/>
  <c r="C30" i="12"/>
  <c r="G30" i="12"/>
  <c r="K30" i="12"/>
  <c r="O30" i="12"/>
  <c r="C31" i="12"/>
  <c r="G31" i="12"/>
  <c r="K31" i="12"/>
  <c r="O31" i="12"/>
  <c r="C32" i="12"/>
  <c r="G32" i="12"/>
  <c r="K32" i="12"/>
  <c r="O32" i="12"/>
  <c r="J5" i="14"/>
  <c r="B6" i="14"/>
  <c r="F6" i="14"/>
  <c r="J6" i="14"/>
  <c r="N6" i="14"/>
  <c r="B7" i="14"/>
  <c r="F7" i="14"/>
  <c r="J7" i="14"/>
  <c r="N7" i="14"/>
  <c r="B8" i="14"/>
  <c r="F8" i="14"/>
  <c r="J8" i="14"/>
  <c r="N8" i="14"/>
  <c r="F9" i="14"/>
  <c r="J9" i="14"/>
  <c r="N9" i="14"/>
  <c r="C14" i="7"/>
  <c r="D14" i="7"/>
  <c r="E14" i="7"/>
  <c r="F14" i="7"/>
  <c r="G14" i="7"/>
  <c r="H14" i="7"/>
  <c r="I14" i="7"/>
  <c r="J14" i="7"/>
  <c r="K14" i="7"/>
  <c r="L14" i="7"/>
  <c r="M14" i="7"/>
  <c r="N14" i="7"/>
  <c r="O14" i="7"/>
  <c r="P14" i="7"/>
  <c r="Q14" i="7"/>
  <c r="C15" i="7"/>
  <c r="D15" i="7"/>
  <c r="E15" i="7"/>
  <c r="F15" i="7"/>
  <c r="G15" i="7"/>
  <c r="H15" i="7"/>
  <c r="I15" i="7"/>
  <c r="J15" i="7"/>
  <c r="K15" i="7"/>
  <c r="L15" i="7"/>
  <c r="M15" i="7"/>
  <c r="N15" i="7"/>
  <c r="O15" i="7"/>
  <c r="P15" i="7"/>
  <c r="Q15" i="7"/>
  <c r="F18" i="14"/>
  <c r="N18" i="14"/>
  <c r="B19" i="14"/>
  <c r="F19" i="14"/>
  <c r="J19" i="14"/>
  <c r="N19" i="14"/>
  <c r="B20" i="14"/>
  <c r="F20" i="14"/>
  <c r="J20" i="14"/>
  <c r="N20" i="14"/>
  <c r="B21" i="14"/>
  <c r="F21" i="14"/>
  <c r="J21" i="14"/>
  <c r="N21" i="14"/>
  <c r="F22" i="14"/>
  <c r="J22" i="14"/>
  <c r="N22" i="14"/>
  <c r="B28" i="14"/>
  <c r="J28" i="14"/>
  <c r="B29" i="14"/>
  <c r="F29" i="14"/>
  <c r="J29" i="14"/>
  <c r="N29" i="14"/>
  <c r="B30" i="14"/>
  <c r="F30" i="14"/>
  <c r="J30" i="14"/>
  <c r="N30" i="14"/>
  <c r="B17" i="6"/>
  <c r="B165" i="6" s="1"/>
  <c r="B18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Q18" i="6"/>
  <c r="B19" i="6"/>
  <c r="B21" i="6"/>
  <c r="B20" i="6" s="1"/>
  <c r="B22" i="6"/>
  <c r="C22" i="6"/>
  <c r="D22" i="6"/>
  <c r="E22" i="6"/>
  <c r="F22" i="6"/>
  <c r="G22" i="6"/>
  <c r="H22" i="6"/>
  <c r="I22" i="6"/>
  <c r="J22" i="6"/>
  <c r="K22" i="6"/>
  <c r="L22" i="6"/>
  <c r="M22" i="6"/>
  <c r="N22" i="6"/>
  <c r="O22" i="6"/>
  <c r="P22" i="6"/>
  <c r="Q22" i="6"/>
  <c r="B23" i="6"/>
  <c r="B95" i="6"/>
  <c r="C95" i="6"/>
  <c r="D95" i="6"/>
  <c r="E95" i="6"/>
  <c r="F95" i="6"/>
  <c r="G95" i="6"/>
  <c r="H95" i="6"/>
  <c r="I95" i="6"/>
  <c r="J95" i="6"/>
  <c r="K95" i="6"/>
  <c r="L95" i="6"/>
  <c r="M95" i="6"/>
  <c r="N95" i="6"/>
  <c r="O95" i="6"/>
  <c r="P95" i="6"/>
  <c r="Q95" i="6"/>
  <c r="B98" i="6"/>
  <c r="C98" i="6"/>
  <c r="D98" i="6"/>
  <c r="E98" i="6"/>
  <c r="F98" i="6"/>
  <c r="G98" i="6"/>
  <c r="H98" i="6"/>
  <c r="I98" i="6"/>
  <c r="J98" i="6"/>
  <c r="K98" i="6"/>
  <c r="L98" i="6"/>
  <c r="M98" i="6"/>
  <c r="N98" i="6"/>
  <c r="O98" i="6"/>
  <c r="P98" i="6"/>
  <c r="Q98" i="6"/>
  <c r="B104" i="6"/>
  <c r="B125" i="6" s="1"/>
  <c r="B105" i="6"/>
  <c r="B106" i="6"/>
  <c r="B107" i="6"/>
  <c r="B108" i="6"/>
  <c r="B118" i="6"/>
  <c r="B119" i="6"/>
  <c r="B149" i="6" s="1"/>
  <c r="B120" i="6"/>
  <c r="B121" i="6"/>
  <c r="B122" i="6"/>
  <c r="B152" i="6" s="1"/>
  <c r="B8" i="4"/>
  <c r="B52" i="4"/>
  <c r="B16" i="4"/>
  <c r="B36" i="4"/>
  <c r="B4" i="4"/>
  <c r="B46" i="4"/>
  <c r="B33" i="4"/>
  <c r="B59" i="4"/>
  <c r="B64" i="4"/>
  <c r="B37" i="4"/>
  <c r="B14" i="4"/>
  <c r="B69" i="4"/>
  <c r="B68" i="4"/>
  <c r="B72" i="4"/>
  <c r="B11" i="4"/>
  <c r="B77" i="4"/>
  <c r="B34" i="4"/>
  <c r="B73" i="4"/>
  <c r="B53" i="4"/>
  <c r="B82" i="4"/>
  <c r="B70" i="4"/>
  <c r="B26" i="4"/>
  <c r="B55" i="4"/>
  <c r="B38" i="4"/>
  <c r="B48" i="4"/>
  <c r="B7" i="4"/>
  <c r="B44" i="4"/>
  <c r="B56" i="4"/>
  <c r="B13" i="4"/>
  <c r="B81" i="4"/>
  <c r="B15" i="4"/>
  <c r="B20" i="4"/>
  <c r="B58" i="4"/>
  <c r="B25" i="4"/>
  <c r="B61" i="4"/>
  <c r="B67" i="4"/>
  <c r="B30" i="4"/>
  <c r="B78" i="4"/>
  <c r="B39" i="4"/>
  <c r="B12" i="4"/>
  <c r="B76" i="4"/>
  <c r="B35" i="4"/>
  <c r="B79" i="4"/>
  <c r="B84" i="4"/>
  <c r="B71" i="4"/>
  <c r="B27" i="4"/>
  <c r="B10" i="4"/>
  <c r="B80" i="4"/>
  <c r="B22" i="4"/>
  <c r="B54" i="4"/>
  <c r="B17" i="4"/>
  <c r="B57" i="4"/>
  <c r="B24" i="4"/>
  <c r="B23" i="4"/>
  <c r="B66" i="4"/>
  <c r="B29" i="4"/>
  <c r="B65" i="4"/>
  <c r="B41" i="4"/>
  <c r="B28" i="4"/>
  <c r="B60" i="4"/>
  <c r="B47" i="4"/>
  <c r="B49" i="4"/>
  <c r="B83" i="4"/>
  <c r="B40" i="4"/>
  <c r="B21" i="4"/>
  <c r="B45" i="4"/>
  <c r="B9" i="4"/>
  <c r="B345" i="68" l="1"/>
  <c r="B265" i="72"/>
  <c r="B46" i="53"/>
  <c r="B91" i="53"/>
  <c r="B297" i="64"/>
  <c r="B271" i="71"/>
  <c r="B115" i="51"/>
  <c r="B341" i="68"/>
  <c r="B113" i="53"/>
  <c r="B136" i="53"/>
  <c r="B67" i="53"/>
  <c r="B236" i="69"/>
  <c r="B267" i="66"/>
  <c r="B274" i="69"/>
  <c r="B349" i="68"/>
  <c r="B154" i="53"/>
  <c r="B275" i="65"/>
  <c r="B36" i="53"/>
  <c r="B281" i="67"/>
  <c r="B113" i="52"/>
  <c r="B306" i="64"/>
  <c r="B132" i="53"/>
  <c r="B6" i="53"/>
  <c r="B275" i="70"/>
  <c r="B174" i="53"/>
  <c r="B79" i="53"/>
  <c r="B116" i="53"/>
  <c r="B37" i="53"/>
  <c r="B107" i="53"/>
  <c r="B115" i="53"/>
  <c r="B165" i="53"/>
  <c r="B330" i="68"/>
  <c r="B274" i="65"/>
  <c r="B112" i="51"/>
  <c r="B278" i="69"/>
  <c r="B267" i="67"/>
  <c r="B137" i="53"/>
  <c r="B337" i="68"/>
  <c r="B56" i="53"/>
  <c r="B147" i="53"/>
  <c r="B54" i="53"/>
  <c r="B126" i="53"/>
  <c r="B268" i="72"/>
  <c r="B278" i="70"/>
  <c r="B15" i="53"/>
  <c r="B115" i="52"/>
  <c r="B274" i="66"/>
  <c r="B173" i="53"/>
  <c r="B133" i="53"/>
  <c r="B95" i="53"/>
  <c r="B97" i="53"/>
  <c r="B22" i="53"/>
  <c r="B73" i="53"/>
  <c r="B119" i="53"/>
  <c r="B145" i="53"/>
  <c r="B278" i="67"/>
  <c r="B29" i="53"/>
  <c r="B265" i="71"/>
  <c r="B75" i="53"/>
  <c r="B271" i="72"/>
  <c r="B163" i="53"/>
  <c r="B127" i="53"/>
  <c r="B38" i="53"/>
  <c r="B274" i="67"/>
  <c r="B84" i="53"/>
  <c r="B55" i="53"/>
  <c r="B255" i="69"/>
  <c r="B135" i="53"/>
  <c r="B114" i="52"/>
  <c r="B268" i="71"/>
  <c r="B34" i="53"/>
  <c r="B112" i="53"/>
  <c r="B53" i="53"/>
  <c r="B153" i="53"/>
  <c r="B98" i="53"/>
  <c r="B72" i="53"/>
  <c r="B281" i="69"/>
  <c r="B41" i="53"/>
  <c r="B96" i="53"/>
  <c r="B131" i="53"/>
  <c r="B17" i="53"/>
  <c r="B277" i="67"/>
  <c r="B271" i="70"/>
  <c r="B259" i="71"/>
  <c r="B76" i="53"/>
  <c r="B177" i="53"/>
  <c r="B129" i="53"/>
  <c r="B83" i="53"/>
  <c r="B254" i="69"/>
  <c r="B171" i="53"/>
  <c r="B266" i="70"/>
  <c r="B66" i="53"/>
  <c r="B110" i="53"/>
  <c r="B156" i="53"/>
  <c r="B108" i="53"/>
  <c r="B267" i="65"/>
  <c r="B313" i="64"/>
  <c r="B267" i="71"/>
  <c r="B114" i="53"/>
  <c r="B252" i="69"/>
  <c r="B235" i="69"/>
  <c r="B152" i="53"/>
  <c r="B74" i="53"/>
  <c r="B281" i="65"/>
  <c r="B172" i="53"/>
  <c r="B138" i="53"/>
  <c r="B35" i="53"/>
  <c r="B281" i="70"/>
  <c r="B60" i="53"/>
  <c r="B86" i="53"/>
  <c r="B334" i="68"/>
  <c r="B278" i="65"/>
  <c r="B14" i="53"/>
  <c r="B117" i="53"/>
  <c r="B275" i="67"/>
  <c r="B233" i="69"/>
  <c r="B234" i="69"/>
  <c r="B342" i="68"/>
  <c r="B134" i="53"/>
  <c r="B264" i="72"/>
  <c r="B159" i="53"/>
  <c r="B122" i="53"/>
  <c r="B27" i="53"/>
  <c r="B274" i="70"/>
  <c r="B18" i="53"/>
  <c r="B114" i="51"/>
  <c r="B103" i="53"/>
  <c r="B141" i="53"/>
  <c r="B275" i="66"/>
  <c r="B305" i="64"/>
  <c r="B88" i="53"/>
  <c r="B309" i="64"/>
  <c r="B278" i="66"/>
  <c r="B113" i="51"/>
  <c r="B99" i="53"/>
  <c r="B118" i="53"/>
  <c r="B267" i="69"/>
  <c r="B48" i="53"/>
  <c r="B8" i="53"/>
  <c r="B170" i="53"/>
  <c r="B267" i="70"/>
  <c r="B269" i="67"/>
  <c r="B16" i="53"/>
  <c r="B57" i="53"/>
  <c r="B101" i="53"/>
  <c r="B275" i="69"/>
  <c r="B89" i="53"/>
  <c r="B155" i="53"/>
  <c r="B112" i="52"/>
  <c r="B90" i="53"/>
  <c r="B65" i="53"/>
  <c r="B37" i="51"/>
  <c r="B51" i="53"/>
  <c r="B70" i="52"/>
  <c r="B30" i="52"/>
  <c r="B101" i="51"/>
  <c r="B89" i="51"/>
  <c r="B65" i="51"/>
  <c r="B257" i="71"/>
  <c r="B276" i="70"/>
  <c r="B51" i="51"/>
  <c r="B50" i="51"/>
  <c r="B162" i="53"/>
  <c r="B16" i="52"/>
  <c r="B7" i="53"/>
  <c r="B269" i="69"/>
  <c r="B277" i="66"/>
  <c r="B277" i="65"/>
  <c r="B73" i="51"/>
  <c r="B269" i="70"/>
  <c r="B146" i="53"/>
  <c r="B266" i="69"/>
  <c r="B41" i="51"/>
  <c r="B17" i="51"/>
  <c r="B172" i="51"/>
  <c r="B144" i="53"/>
  <c r="B157" i="51"/>
  <c r="B266" i="72"/>
  <c r="B259" i="72"/>
  <c r="B28" i="53"/>
  <c r="B276" i="67"/>
  <c r="B253" i="69"/>
  <c r="B276" i="69"/>
  <c r="B74" i="52"/>
  <c r="B97" i="52"/>
  <c r="B90" i="51"/>
  <c r="B45" i="51"/>
  <c r="B117" i="51"/>
  <c r="B157" i="52"/>
  <c r="B52" i="51"/>
  <c r="B87" i="53"/>
  <c r="B172" i="52"/>
  <c r="B265" i="70"/>
  <c r="B272" i="69"/>
  <c r="B106" i="53"/>
  <c r="B273" i="70"/>
  <c r="B277" i="70"/>
  <c r="B264" i="71"/>
  <c r="B307" i="64"/>
  <c r="B70" i="53"/>
  <c r="B109" i="53"/>
  <c r="B82" i="53"/>
  <c r="B164" i="53"/>
  <c r="B276" i="65"/>
  <c r="B271" i="69"/>
  <c r="B258" i="71"/>
  <c r="B332" i="68"/>
  <c r="B22" i="51"/>
  <c r="B343" i="68"/>
  <c r="B111" i="53"/>
  <c r="B54" i="51"/>
  <c r="B130" i="53"/>
  <c r="B277" i="69"/>
  <c r="B93" i="52"/>
  <c r="B175" i="53"/>
  <c r="B148" i="51"/>
  <c r="B10" i="51"/>
  <c r="B86" i="51"/>
  <c r="B154" i="51"/>
  <c r="B67" i="51"/>
  <c r="B329" i="68"/>
  <c r="B85" i="53"/>
  <c r="B269" i="65"/>
  <c r="B276" i="66"/>
  <c r="B299" i="64"/>
  <c r="B130" i="51"/>
  <c r="B150" i="51"/>
  <c r="B39" i="52"/>
  <c r="B47" i="53"/>
  <c r="B273" i="69"/>
  <c r="B267" i="72"/>
  <c r="B281" i="66"/>
  <c r="B266" i="71"/>
  <c r="B347" i="68"/>
  <c r="B335" i="68"/>
  <c r="B92" i="51"/>
  <c r="B19" i="51"/>
  <c r="B268" i="67"/>
  <c r="B78" i="51"/>
  <c r="B336" i="68"/>
  <c r="B125" i="53"/>
  <c r="B269" i="66"/>
  <c r="B12" i="51"/>
  <c r="B344" i="68"/>
  <c r="B257" i="72"/>
  <c r="B308" i="64"/>
  <c r="B128" i="53"/>
  <c r="B251" i="65"/>
  <c r="B310" i="64"/>
  <c r="B81" i="53"/>
  <c r="B244" i="71"/>
  <c r="B279" i="67"/>
  <c r="B68" i="52"/>
  <c r="B173" i="51"/>
  <c r="B65" i="52"/>
  <c r="B167" i="51"/>
  <c r="B145" i="51"/>
  <c r="B21" i="51"/>
  <c r="B240" i="65"/>
  <c r="B18" i="51"/>
  <c r="B150" i="52"/>
  <c r="B99" i="51"/>
  <c r="B136" i="51"/>
  <c r="B97" i="51"/>
  <c r="B86" i="52"/>
  <c r="B46" i="52"/>
  <c r="B27" i="52"/>
  <c r="B149" i="53"/>
  <c r="B289" i="68"/>
  <c r="B29" i="51"/>
  <c r="B58" i="51"/>
  <c r="B147" i="52"/>
  <c r="B111" i="52"/>
  <c r="B52" i="52"/>
  <c r="B94" i="53"/>
  <c r="B8" i="51"/>
  <c r="B270" i="70"/>
  <c r="B170" i="51"/>
  <c r="B133" i="52"/>
  <c r="B40" i="52"/>
  <c r="B79" i="51"/>
  <c r="B288" i="68"/>
  <c r="B53" i="51"/>
  <c r="B268" i="65"/>
  <c r="B279" i="66"/>
  <c r="B30" i="53"/>
  <c r="B118" i="51"/>
  <c r="B308" i="68"/>
  <c r="B286" i="68"/>
  <c r="B175" i="52"/>
  <c r="B135" i="51"/>
  <c r="B116" i="52"/>
  <c r="B91" i="51"/>
  <c r="B41" i="52"/>
  <c r="B176" i="51"/>
  <c r="B76" i="51"/>
  <c r="B256" i="71"/>
  <c r="B141" i="51"/>
  <c r="B12" i="52"/>
  <c r="B260" i="71"/>
  <c r="B261" i="64"/>
  <c r="B155" i="52"/>
  <c r="B45" i="53"/>
  <c r="B149" i="51"/>
  <c r="B32" i="52"/>
  <c r="B303" i="64"/>
  <c r="B20" i="53"/>
  <c r="B87" i="52"/>
  <c r="B159" i="51"/>
  <c r="B282" i="64"/>
  <c r="B233" i="65"/>
  <c r="B19" i="53"/>
  <c r="B173" i="52"/>
  <c r="B77" i="53"/>
  <c r="B48" i="52"/>
  <c r="B26" i="53"/>
  <c r="B149" i="52"/>
  <c r="B270" i="64"/>
  <c r="B292" i="68"/>
  <c r="B168" i="51"/>
  <c r="B39" i="51"/>
  <c r="B74" i="51"/>
  <c r="B108" i="51"/>
  <c r="B72" i="52"/>
  <c r="B121" i="53"/>
  <c r="B20" i="52"/>
  <c r="B100" i="51"/>
  <c r="B170" i="52"/>
  <c r="B152" i="52"/>
  <c r="B69" i="53"/>
  <c r="B5" i="52"/>
  <c r="B163" i="52"/>
  <c r="B135" i="52"/>
  <c r="B116" i="51"/>
  <c r="B258" i="72"/>
  <c r="B133" i="51"/>
  <c r="B59" i="53"/>
  <c r="B21" i="53"/>
  <c r="B140" i="53"/>
  <c r="B232" i="70"/>
  <c r="B83" i="52"/>
  <c r="B272" i="65"/>
  <c r="B254" i="64"/>
  <c r="B138" i="51"/>
  <c r="B101" i="52"/>
  <c r="B48" i="51"/>
  <c r="B56" i="51"/>
  <c r="B259" i="64"/>
  <c r="B163" i="51"/>
  <c r="B71" i="51"/>
  <c r="B121" i="52"/>
  <c r="B141" i="52"/>
  <c r="B8" i="52"/>
  <c r="B236" i="66"/>
  <c r="B9" i="53"/>
  <c r="B130" i="52"/>
  <c r="B137" i="52"/>
  <c r="B64" i="52"/>
  <c r="B10" i="53"/>
  <c r="B166" i="52"/>
  <c r="B137" i="51"/>
  <c r="B11" i="52"/>
  <c r="B110" i="51"/>
  <c r="B33" i="51"/>
  <c r="B255" i="64"/>
  <c r="B309" i="68"/>
  <c r="B331" i="68"/>
  <c r="B253" i="65"/>
  <c r="B10" i="52"/>
  <c r="B242" i="66"/>
  <c r="B31" i="51"/>
  <c r="B57" i="51"/>
  <c r="B49" i="53"/>
  <c r="B139" i="53"/>
  <c r="B171" i="51"/>
  <c r="B127" i="51"/>
  <c r="B176" i="53"/>
  <c r="B154" i="52"/>
  <c r="B70" i="51"/>
  <c r="B159" i="52"/>
  <c r="B122" i="51"/>
  <c r="B78" i="52"/>
  <c r="B31" i="52"/>
  <c r="B13" i="52"/>
  <c r="B102" i="52"/>
  <c r="B270" i="69"/>
  <c r="B15" i="52"/>
  <c r="B272" i="66"/>
  <c r="B76" i="52"/>
  <c r="B100" i="53"/>
  <c r="B140" i="52"/>
  <c r="B269" i="64"/>
  <c r="B265" i="69"/>
  <c r="B20" i="51"/>
  <c r="B268" i="70"/>
  <c r="B242" i="65"/>
  <c r="B100" i="52"/>
  <c r="B174" i="51"/>
  <c r="B46" i="51"/>
  <c r="B29" i="52"/>
  <c r="B102" i="51"/>
  <c r="B243" i="65"/>
  <c r="B60" i="51"/>
  <c r="B153" i="51"/>
  <c r="B108" i="52"/>
  <c r="B71" i="52"/>
  <c r="B33" i="53"/>
  <c r="B158" i="53"/>
  <c r="B272" i="70"/>
  <c r="B134" i="51"/>
  <c r="B88" i="52"/>
  <c r="B59" i="51"/>
  <c r="B260" i="69"/>
  <c r="B239" i="66"/>
  <c r="B257" i="65"/>
  <c r="B118" i="52"/>
  <c r="B45" i="52"/>
  <c r="B293" i="68"/>
  <c r="B131" i="51"/>
  <c r="B120" i="52"/>
  <c r="B242" i="67"/>
  <c r="B111" i="51"/>
  <c r="B36" i="51"/>
  <c r="B134" i="52"/>
  <c r="B6" i="52"/>
  <c r="B262" i="64"/>
  <c r="B228" i="65"/>
  <c r="B35" i="51"/>
  <c r="B236" i="67"/>
  <c r="B240" i="66"/>
  <c r="B155" i="51"/>
  <c r="B138" i="52"/>
  <c r="B92" i="52"/>
  <c r="B54" i="52"/>
  <c r="B35" i="52"/>
  <c r="B17" i="52"/>
  <c r="B55" i="51"/>
  <c r="B131" i="52"/>
  <c r="B55" i="52"/>
  <c r="B301" i="68"/>
  <c r="B5" i="51"/>
  <c r="B153" i="52"/>
  <c r="B98" i="52"/>
  <c r="B94" i="52"/>
  <c r="B151" i="52"/>
  <c r="B96" i="51"/>
  <c r="B237" i="66"/>
  <c r="B229" i="66"/>
  <c r="B168" i="53"/>
  <c r="B32" i="51"/>
  <c r="B64" i="53"/>
  <c r="B150" i="53"/>
  <c r="B34" i="51"/>
  <c r="B77" i="52"/>
  <c r="B257" i="64"/>
  <c r="B99" i="52"/>
  <c r="B14" i="52"/>
  <c r="B14" i="51"/>
  <c r="B257" i="66"/>
  <c r="B84" i="51"/>
  <c r="B132" i="51"/>
  <c r="B105" i="53"/>
  <c r="B239" i="65"/>
  <c r="B299" i="68"/>
  <c r="B224" i="71"/>
  <c r="B9" i="52"/>
  <c r="B233" i="67"/>
  <c r="B26" i="52"/>
  <c r="B229" i="65"/>
  <c r="B90" i="52"/>
  <c r="B279" i="69"/>
  <c r="B36" i="52"/>
  <c r="B238" i="65"/>
  <c r="B69" i="52"/>
  <c r="B282" i="68"/>
  <c r="B15" i="51"/>
  <c r="B238" i="66"/>
  <c r="B243" i="66"/>
  <c r="B156" i="51"/>
  <c r="B119" i="52"/>
  <c r="B300" i="68"/>
  <c r="B72" i="51"/>
  <c r="B139" i="51"/>
  <c r="B175" i="51"/>
  <c r="B129" i="51"/>
  <c r="B110" i="52"/>
  <c r="B91" i="52"/>
  <c r="B34" i="52"/>
  <c r="B158" i="52"/>
  <c r="B38" i="52"/>
  <c r="B294" i="68"/>
  <c r="B68" i="53"/>
  <c r="B151" i="51"/>
  <c r="B103" i="52"/>
  <c r="B92" i="53"/>
  <c r="B235" i="65"/>
  <c r="B69" i="51"/>
  <c r="B166" i="53"/>
  <c r="B169" i="53"/>
  <c r="B78" i="53"/>
  <c r="B322" i="68"/>
  <c r="B284" i="68"/>
  <c r="B319" i="68"/>
  <c r="B98" i="51"/>
  <c r="B228" i="66"/>
  <c r="B83" i="51"/>
  <c r="B120" i="53"/>
  <c r="B156" i="52"/>
  <c r="B64" i="51"/>
  <c r="B58" i="52"/>
  <c r="B18" i="52"/>
  <c r="B11" i="51"/>
  <c r="B171" i="52"/>
  <c r="B148" i="52"/>
  <c r="B126" i="52"/>
  <c r="B107" i="51"/>
  <c r="B60" i="52"/>
  <c r="B22" i="52"/>
  <c r="B121" i="51"/>
  <c r="B88" i="51"/>
  <c r="B103" i="51"/>
  <c r="B168" i="52"/>
  <c r="B169" i="52"/>
  <c r="B122" i="52"/>
  <c r="B50" i="53"/>
  <c r="B5" i="53"/>
  <c r="B140" i="51"/>
  <c r="B136" i="52"/>
  <c r="B73" i="52"/>
  <c r="B117" i="52"/>
  <c r="B71" i="53"/>
  <c r="B262" i="72"/>
  <c r="B257" i="69"/>
  <c r="B94" i="51"/>
  <c r="B96" i="52"/>
  <c r="B93" i="51"/>
  <c r="B57" i="52"/>
  <c r="B257" i="70"/>
  <c r="B95" i="51"/>
  <c r="B119" i="51"/>
  <c r="B84" i="52"/>
  <c r="B58" i="53"/>
  <c r="B26" i="51"/>
  <c r="B102" i="53"/>
  <c r="B32" i="53"/>
  <c r="B40" i="51"/>
  <c r="B16" i="51"/>
  <c r="B157" i="53"/>
  <c r="B126" i="51"/>
  <c r="B107" i="52"/>
  <c r="B89" i="52"/>
  <c r="B33" i="52"/>
  <c r="B176" i="52"/>
  <c r="B75" i="52"/>
  <c r="B19" i="52"/>
  <c r="B50" i="52"/>
  <c r="B233" i="66"/>
  <c r="B270" i="67"/>
  <c r="B151" i="53"/>
  <c r="B21" i="52"/>
  <c r="B272" i="67"/>
  <c r="B38" i="51"/>
  <c r="B174" i="52"/>
  <c r="B27" i="51"/>
  <c r="B167" i="53"/>
  <c r="B148" i="53"/>
  <c r="B265" i="64"/>
  <c r="B127" i="52"/>
  <c r="B39" i="53"/>
  <c r="B244" i="72"/>
  <c r="B268" i="69"/>
  <c r="B139" i="52"/>
  <c r="B152" i="51"/>
  <c r="B298" i="64"/>
  <c r="B177" i="52"/>
  <c r="B31" i="53"/>
  <c r="B328" i="68"/>
  <c r="B49" i="52"/>
  <c r="B145" i="52"/>
  <c r="B53" i="52"/>
  <c r="B158" i="51"/>
  <c r="B177" i="51"/>
  <c r="B52" i="53"/>
  <c r="B120" i="51"/>
  <c r="B169" i="51"/>
  <c r="B165" i="51"/>
  <c r="B147" i="51"/>
  <c r="B40" i="53"/>
  <c r="B13" i="51"/>
  <c r="B67" i="52"/>
  <c r="B167" i="52"/>
  <c r="B165" i="52"/>
  <c r="B129" i="52"/>
  <c r="B6" i="51"/>
  <c r="B13" i="53"/>
  <c r="B166" i="51"/>
  <c r="B75" i="51"/>
  <c r="B95" i="52"/>
  <c r="B93" i="53"/>
  <c r="B236" i="65"/>
  <c r="B11" i="53"/>
  <c r="B234" i="65"/>
  <c r="B132" i="52"/>
  <c r="B268" i="66"/>
  <c r="B77" i="51"/>
  <c r="B56" i="52"/>
  <c r="B12" i="53"/>
  <c r="B51" i="52"/>
  <c r="B59" i="52"/>
  <c r="B37" i="52"/>
  <c r="B79" i="52"/>
  <c r="B9" i="51"/>
  <c r="B256" i="72"/>
  <c r="B229" i="67"/>
  <c r="B226" i="72"/>
  <c r="B237" i="67"/>
  <c r="B264" i="70"/>
  <c r="B258" i="65"/>
  <c r="B234" i="67"/>
  <c r="B223" i="71"/>
  <c r="B261" i="67"/>
  <c r="B275" i="64"/>
  <c r="B254" i="67"/>
  <c r="B296" i="68"/>
  <c r="B231" i="67"/>
  <c r="B260" i="72"/>
  <c r="B162" i="52"/>
  <c r="B66" i="52"/>
  <c r="B260" i="70"/>
  <c r="B247" i="66"/>
  <c r="B263" i="71"/>
  <c r="B248" i="72"/>
  <c r="B316" i="68"/>
  <c r="B254" i="65"/>
  <c r="B228" i="70"/>
  <c r="B324" i="68"/>
  <c r="B266" i="65"/>
  <c r="B256" i="67"/>
  <c r="B291" i="64"/>
  <c r="B259" i="67"/>
  <c r="B250" i="72"/>
  <c r="B304" i="64"/>
  <c r="B284" i="64"/>
  <c r="B241" i="67"/>
  <c r="B240" i="69"/>
  <c r="B253" i="71"/>
  <c r="B243" i="67"/>
  <c r="B269" i="72"/>
  <c r="B235" i="66"/>
  <c r="B311" i="64"/>
  <c r="B255" i="67"/>
  <c r="B248" i="70"/>
  <c r="B250" i="67"/>
  <c r="B259" i="70"/>
  <c r="B261" i="69"/>
  <c r="B247" i="67"/>
  <c r="B252" i="67"/>
  <c r="B143" i="53"/>
  <c r="B263" i="72"/>
  <c r="B281" i="68"/>
  <c r="B243" i="69"/>
  <c r="B242" i="71"/>
  <c r="B144" i="52"/>
  <c r="B231" i="71"/>
  <c r="B241" i="71"/>
  <c r="B325" i="68"/>
  <c r="B311" i="68"/>
  <c r="B261" i="71"/>
  <c r="B248" i="66"/>
  <c r="B256" i="64"/>
  <c r="B261" i="70"/>
  <c r="B312" i="64"/>
  <c r="B279" i="70"/>
  <c r="B315" i="68"/>
  <c r="B255" i="65"/>
  <c r="B250" i="69"/>
  <c r="B239" i="71"/>
  <c r="B230" i="72"/>
  <c r="B262" i="67"/>
  <c r="B266" i="67"/>
  <c r="B260" i="64"/>
  <c r="B273" i="66"/>
  <c r="B281" i="64"/>
  <c r="B63" i="53"/>
  <c r="B231" i="72"/>
  <c r="B251" i="69"/>
  <c r="B49" i="51"/>
  <c r="B237" i="70"/>
  <c r="B279" i="68"/>
  <c r="B270" i="65"/>
  <c r="B232" i="71"/>
  <c r="B271" i="66"/>
  <c r="B44" i="52"/>
  <c r="B235" i="71"/>
  <c r="B253" i="67"/>
  <c r="B233" i="72"/>
  <c r="B296" i="64"/>
  <c r="B231" i="66"/>
  <c r="B221" i="72"/>
  <c r="B260" i="67"/>
  <c r="B253" i="66"/>
  <c r="B233" i="70"/>
  <c r="B262" i="65"/>
  <c r="B306" i="68"/>
  <c r="B271" i="65"/>
  <c r="B327" i="68"/>
  <c r="B228" i="69"/>
  <c r="B255" i="66"/>
  <c r="B109" i="52"/>
  <c r="B258" i="70"/>
  <c r="B231" i="69"/>
  <c r="B339" i="68"/>
  <c r="B280" i="65"/>
  <c r="B261" i="65"/>
  <c r="B238" i="67"/>
  <c r="B128" i="52"/>
  <c r="B247" i="72"/>
  <c r="B248" i="71"/>
  <c r="B256" i="70"/>
  <c r="B280" i="67"/>
  <c r="B28" i="52"/>
  <c r="B321" i="68"/>
  <c r="B270" i="71"/>
  <c r="B286" i="64"/>
  <c r="B246" i="72"/>
  <c r="B47" i="52"/>
  <c r="B289" i="64"/>
  <c r="B287" i="64"/>
  <c r="B312" i="68"/>
  <c r="B279" i="65"/>
  <c r="B280" i="64"/>
  <c r="B25" i="53"/>
  <c r="B253" i="70"/>
  <c r="B317" i="68"/>
  <c r="B229" i="70"/>
  <c r="B271" i="64"/>
  <c r="B251" i="70"/>
  <c r="B239" i="69"/>
  <c r="B303" i="68"/>
  <c r="B262" i="71"/>
  <c r="B267" i="64"/>
  <c r="B278" i="64"/>
  <c r="B259" i="65"/>
  <c r="B313" i="68"/>
  <c r="B264" i="69"/>
  <c r="B280" i="70"/>
  <c r="B7" i="52"/>
  <c r="B254" i="66"/>
  <c r="B252" i="70"/>
  <c r="B338" i="68"/>
  <c r="B87" i="51"/>
  <c r="B82" i="52"/>
  <c r="B227" i="66"/>
  <c r="B253" i="72"/>
  <c r="B242" i="69"/>
  <c r="B245" i="72"/>
  <c r="B124" i="53"/>
  <c r="B250" i="71"/>
  <c r="B251" i="72"/>
  <c r="B234" i="72"/>
  <c r="B233" i="71"/>
  <c r="B4" i="53"/>
  <c r="B255" i="71"/>
  <c r="B125" i="52"/>
  <c r="B225" i="72"/>
  <c r="B266" i="66"/>
  <c r="B246" i="71"/>
  <c r="B237" i="69"/>
  <c r="B256" i="66"/>
  <c r="B258" i="66"/>
  <c r="B251" i="67"/>
  <c r="B257" i="67"/>
  <c r="B264" i="64"/>
  <c r="B320" i="68"/>
  <c r="B146" i="52"/>
  <c r="B302" i="64"/>
  <c r="B249" i="72"/>
  <c r="B254" i="70"/>
  <c r="B252" i="71"/>
  <c r="B243" i="72"/>
  <c r="B256" i="65"/>
  <c r="B221" i="71"/>
  <c r="B248" i="65"/>
  <c r="B235" i="70"/>
  <c r="B234" i="71"/>
  <c r="B263" i="64"/>
  <c r="B228" i="72"/>
  <c r="B262" i="70"/>
  <c r="B287" i="68"/>
  <c r="B258" i="69"/>
  <c r="B232" i="67"/>
  <c r="B266" i="64"/>
  <c r="B250" i="70"/>
  <c r="B346" i="68"/>
  <c r="B247" i="69"/>
  <c r="B270" i="66"/>
  <c r="B261" i="72"/>
  <c r="B271" i="67"/>
  <c r="B227" i="65"/>
  <c r="B297" i="68"/>
  <c r="B235" i="72"/>
  <c r="B232" i="72"/>
  <c r="B231" i="70"/>
  <c r="B307" i="68"/>
  <c r="B68" i="51"/>
  <c r="B241" i="72"/>
  <c r="B305" i="68"/>
  <c r="B295" i="68"/>
  <c r="B245" i="71"/>
  <c r="B224" i="72"/>
  <c r="B259" i="66"/>
  <c r="B243" i="70"/>
  <c r="B44" i="53"/>
  <c r="B229" i="72"/>
  <c r="B241" i="70"/>
  <c r="B260" i="65"/>
  <c r="B161" i="53"/>
  <c r="B248" i="69"/>
  <c r="B251" i="66"/>
  <c r="B283" i="64"/>
  <c r="B230" i="71"/>
  <c r="B300" i="64"/>
  <c r="B106" i="52"/>
  <c r="B243" i="71"/>
  <c r="B226" i="71"/>
  <c r="B261" i="66"/>
  <c r="B240" i="70"/>
  <c r="B249" i="71"/>
  <c r="B268" i="64"/>
  <c r="B247" i="71"/>
  <c r="B288" i="64"/>
  <c r="B252" i="65"/>
  <c r="B229" i="69"/>
  <c r="B248" i="67"/>
  <c r="B256" i="69"/>
  <c r="B280" i="66"/>
  <c r="B273" i="67"/>
  <c r="B269" i="71"/>
  <c r="B260" i="66"/>
  <c r="B239" i="70"/>
  <c r="B279" i="64"/>
  <c r="B236" i="70"/>
  <c r="B242" i="72"/>
  <c r="B283" i="68"/>
  <c r="B241" i="66"/>
  <c r="B227" i="71"/>
  <c r="B223" i="72"/>
  <c r="B242" i="70"/>
  <c r="B276" i="64"/>
  <c r="B340" i="68"/>
  <c r="B273" i="65"/>
  <c r="B232" i="69"/>
  <c r="B239" i="72"/>
  <c r="B290" i="68"/>
  <c r="B348" i="68"/>
  <c r="B250" i="66"/>
  <c r="B314" i="68"/>
  <c r="B255" i="70"/>
  <c r="B25" i="52"/>
  <c r="B85" i="52"/>
  <c r="B237" i="65"/>
  <c r="B235" i="67"/>
  <c r="B227" i="72"/>
  <c r="B292" i="64"/>
  <c r="B164" i="52"/>
  <c r="B301" i="64"/>
  <c r="B259" i="69"/>
  <c r="B4" i="52"/>
  <c r="B252" i="72"/>
  <c r="B229" i="71"/>
  <c r="B250" i="65"/>
  <c r="B240" i="67"/>
  <c r="B234" i="66"/>
  <c r="B298" i="68"/>
  <c r="B228" i="67"/>
  <c r="B231" i="65"/>
  <c r="B228" i="71"/>
  <c r="B318" i="68"/>
  <c r="B290" i="64"/>
  <c r="B247" i="70"/>
  <c r="B247" i="65"/>
  <c r="B238" i="70"/>
  <c r="B253" i="64"/>
  <c r="B234" i="70"/>
  <c r="B280" i="69"/>
  <c r="B262" i="69"/>
  <c r="B239" i="67"/>
  <c r="B310" i="68"/>
  <c r="B238" i="69"/>
  <c r="B262" i="66"/>
  <c r="B270" i="72"/>
  <c r="B225" i="71"/>
  <c r="B323" i="68"/>
  <c r="B291" i="68"/>
  <c r="B241" i="69"/>
  <c r="B30" i="51"/>
  <c r="B333" i="68"/>
  <c r="B252" i="66"/>
  <c r="B241" i="65"/>
  <c r="B251" i="71"/>
  <c r="B63" i="52"/>
  <c r="B258" i="67"/>
  <c r="B285" i="64"/>
  <c r="B226" i="66"/>
  <c r="B285" i="68"/>
  <c r="B277" i="64"/>
  <c r="B227" i="67"/>
  <c r="B258" i="64"/>
  <c r="B143" i="52"/>
  <c r="B246" i="66"/>
  <c r="B230" i="67"/>
  <c r="B255" i="72"/>
  <c r="B222" i="72"/>
  <c r="B232" i="65"/>
  <c r="B227" i="69"/>
  <c r="B220" i="72"/>
  <c r="B230" i="66"/>
  <c r="B230" i="69"/>
  <c r="B295" i="64"/>
  <c r="B249" i="65"/>
  <c r="B3" i="52"/>
  <c r="B238" i="72"/>
  <c r="B249" i="70"/>
  <c r="B238" i="71"/>
  <c r="B240" i="71"/>
  <c r="B280" i="68"/>
  <c r="B265" i="65"/>
  <c r="B222" i="71"/>
  <c r="B230" i="65"/>
  <c r="B62" i="52"/>
  <c r="B249" i="66"/>
  <c r="B43" i="53"/>
  <c r="B265" i="67"/>
  <c r="B246" i="69"/>
  <c r="B220" i="71"/>
  <c r="B265" i="66"/>
  <c r="B3" i="53"/>
  <c r="B24" i="53"/>
  <c r="B252" i="64"/>
  <c r="B249" i="67"/>
  <c r="B227" i="70"/>
  <c r="B249" i="69"/>
  <c r="B304" i="68"/>
  <c r="B240" i="72"/>
  <c r="B124" i="52"/>
  <c r="B81" i="52"/>
  <c r="B246" i="65"/>
  <c r="B246" i="67"/>
  <c r="B161" i="52"/>
  <c r="B274" i="64"/>
  <c r="B246" i="70"/>
  <c r="B232" i="66"/>
  <c r="B62" i="53"/>
  <c r="B230" i="70"/>
  <c r="B24" i="52"/>
  <c r="B105" i="52"/>
  <c r="B43" i="52"/>
  <c r="B245" i="67"/>
  <c r="B294" i="64"/>
  <c r="B264" i="66"/>
  <c r="B226" i="65"/>
  <c r="B273" i="64"/>
  <c r="B226" i="69"/>
  <c r="B264" i="65"/>
  <c r="B237" i="72"/>
  <c r="B226" i="70"/>
  <c r="B226" i="67"/>
  <c r="B245" i="65"/>
  <c r="B219" i="71"/>
  <c r="B245" i="69"/>
  <c r="B245" i="66"/>
  <c r="B245" i="70"/>
  <c r="B237" i="71"/>
  <c r="B264" i="67"/>
  <c r="B219" i="72"/>
  <c r="B162" i="51"/>
  <c r="B144" i="51"/>
  <c r="C70" i="39"/>
  <c r="Q177" i="46"/>
  <c r="I177" i="46"/>
  <c r="Q176" i="46"/>
  <c r="I176" i="46"/>
  <c r="Q175" i="46"/>
  <c r="I175" i="46"/>
  <c r="Q174" i="46"/>
  <c r="I174" i="46"/>
  <c r="M173" i="46"/>
  <c r="E173" i="46"/>
  <c r="M172" i="46"/>
  <c r="E172" i="46"/>
  <c r="M171" i="46"/>
  <c r="E171" i="46"/>
  <c r="M170" i="46"/>
  <c r="Q169" i="46"/>
  <c r="I169" i="46"/>
  <c r="Q168" i="46"/>
  <c r="E168" i="46"/>
  <c r="M167" i="46"/>
  <c r="I167" i="46"/>
  <c r="Q166" i="46"/>
  <c r="I166" i="46"/>
  <c r="I145" i="46"/>
  <c r="Q103" i="46"/>
  <c r="I103" i="46"/>
  <c r="Q102" i="46"/>
  <c r="I102" i="46"/>
  <c r="Q101" i="46"/>
  <c r="E101" i="46"/>
  <c r="Q100" i="46"/>
  <c r="I100" i="46"/>
  <c r="M99" i="46"/>
  <c r="E99" i="46"/>
  <c r="Q98" i="46"/>
  <c r="I98" i="46"/>
  <c r="Q97" i="46"/>
  <c r="I97" i="46"/>
  <c r="Q96" i="46"/>
  <c r="I96" i="46"/>
  <c r="M95" i="46"/>
  <c r="E95" i="46"/>
  <c r="M94" i="46"/>
  <c r="E94" i="46"/>
  <c r="M93" i="46"/>
  <c r="E93" i="46"/>
  <c r="M92" i="46"/>
  <c r="E92" i="46"/>
  <c r="M91" i="46"/>
  <c r="E91" i="46"/>
  <c r="M90" i="46"/>
  <c r="E90" i="46"/>
  <c r="M89" i="46"/>
  <c r="E89" i="46"/>
  <c r="M88" i="46"/>
  <c r="Q87" i="46"/>
  <c r="O177" i="46"/>
  <c r="G177" i="46"/>
  <c r="O176" i="46"/>
  <c r="G176" i="46"/>
  <c r="O175" i="46"/>
  <c r="G175" i="46"/>
  <c r="K174" i="46"/>
  <c r="C174" i="46"/>
  <c r="K173" i="46"/>
  <c r="G173" i="46"/>
  <c r="O172" i="46"/>
  <c r="G172" i="46"/>
  <c r="O171" i="46"/>
  <c r="K171" i="46"/>
  <c r="C171" i="46"/>
  <c r="O170" i="46"/>
  <c r="K170" i="46"/>
  <c r="O140" i="46"/>
  <c r="M177" i="46"/>
  <c r="E177" i="46"/>
  <c r="M176" i="46"/>
  <c r="E176" i="46"/>
  <c r="M175" i="46"/>
  <c r="E175" i="46"/>
  <c r="M174" i="46"/>
  <c r="E174" i="46"/>
  <c r="Q173" i="46"/>
  <c r="I173" i="46"/>
  <c r="Q172" i="46"/>
  <c r="I172" i="46"/>
  <c r="Q171" i="46"/>
  <c r="I171" i="46"/>
  <c r="Q170" i="46"/>
  <c r="I170" i="46"/>
  <c r="E170" i="46"/>
  <c r="M169" i="46"/>
  <c r="E169" i="46"/>
  <c r="M168" i="46"/>
  <c r="I168" i="46"/>
  <c r="Q167" i="46"/>
  <c r="E167" i="46"/>
  <c r="M166" i="46"/>
  <c r="E166" i="46"/>
  <c r="Q145" i="46"/>
  <c r="M145" i="46"/>
  <c r="M103" i="46"/>
  <c r="E103" i="46"/>
  <c r="M102" i="46"/>
  <c r="E102" i="46"/>
  <c r="M101" i="46"/>
  <c r="I101" i="46"/>
  <c r="M100" i="46"/>
  <c r="E100" i="46"/>
  <c r="Q99" i="46"/>
  <c r="I99" i="46"/>
  <c r="M98" i="46"/>
  <c r="E98" i="46"/>
  <c r="M97" i="46"/>
  <c r="E97" i="46"/>
  <c r="M96" i="46"/>
  <c r="E96" i="46"/>
  <c r="Q95" i="46"/>
  <c r="I95" i="46"/>
  <c r="Q94" i="46"/>
  <c r="I94" i="46"/>
  <c r="Q93" i="46"/>
  <c r="I93" i="46"/>
  <c r="Q92" i="46"/>
  <c r="I92" i="46"/>
  <c r="Q91" i="46"/>
  <c r="I91" i="46"/>
  <c r="Q90" i="46"/>
  <c r="I90" i="46"/>
  <c r="Q89" i="46"/>
  <c r="I89" i="46"/>
  <c r="Q88" i="46"/>
  <c r="I88" i="46"/>
  <c r="E88" i="46"/>
  <c r="M87" i="46"/>
  <c r="I87" i="46"/>
  <c r="E87" i="46"/>
  <c r="K177" i="46"/>
  <c r="C177" i="46"/>
  <c r="K176" i="46"/>
  <c r="C176" i="46"/>
  <c r="K175" i="46"/>
  <c r="C175" i="46"/>
  <c r="O174" i="46"/>
  <c r="G174" i="46"/>
  <c r="O173" i="46"/>
  <c r="C173" i="46"/>
  <c r="K172" i="46"/>
  <c r="C172" i="46"/>
  <c r="G171" i="46"/>
  <c r="G170" i="46"/>
  <c r="C170" i="46"/>
  <c r="O169" i="46"/>
  <c r="K169" i="46"/>
  <c r="G169" i="46"/>
  <c r="C169" i="46"/>
  <c r="O168" i="46"/>
  <c r="K168" i="46"/>
  <c r="G168" i="46"/>
  <c r="C168" i="46"/>
  <c r="O167" i="46"/>
  <c r="K167" i="46"/>
  <c r="G167" i="46"/>
  <c r="C167" i="46"/>
  <c r="O166" i="46"/>
  <c r="K166" i="46"/>
  <c r="G166" i="46"/>
  <c r="C166" i="46"/>
  <c r="O165" i="46"/>
  <c r="K165" i="46"/>
  <c r="G165" i="46"/>
  <c r="C165" i="46"/>
  <c r="O163" i="46"/>
  <c r="K163" i="46"/>
  <c r="G163" i="46"/>
  <c r="C163" i="46"/>
  <c r="O159" i="46"/>
  <c r="K159" i="46"/>
  <c r="G159" i="46"/>
  <c r="C159" i="46"/>
  <c r="O158" i="46"/>
  <c r="K158" i="46"/>
  <c r="G158" i="46"/>
  <c r="C158" i="46"/>
  <c r="O157" i="46"/>
  <c r="K157" i="46"/>
  <c r="G157" i="46"/>
  <c r="C157" i="46"/>
  <c r="O156" i="46"/>
  <c r="K156" i="46"/>
  <c r="G156" i="46"/>
  <c r="C156" i="46"/>
  <c r="O155" i="46"/>
  <c r="K155" i="46"/>
  <c r="G155" i="46"/>
  <c r="C155" i="46"/>
  <c r="O154" i="46"/>
  <c r="K154" i="46"/>
  <c r="G154" i="46"/>
  <c r="C154" i="46"/>
  <c r="O153" i="46"/>
  <c r="K153" i="46"/>
  <c r="G153" i="46"/>
  <c r="C153" i="46"/>
  <c r="O152" i="46"/>
  <c r="K152" i="46"/>
  <c r="G152" i="46"/>
  <c r="C152" i="46"/>
  <c r="O151" i="46"/>
  <c r="K151" i="46"/>
  <c r="G151" i="46"/>
  <c r="C151" i="46"/>
  <c r="O150" i="46"/>
  <c r="K150" i="46"/>
  <c r="G150" i="46"/>
  <c r="C150" i="46"/>
  <c r="O149" i="46"/>
  <c r="K149" i="46"/>
  <c r="G149" i="46"/>
  <c r="C149" i="46"/>
  <c r="O148" i="46"/>
  <c r="K148" i="46"/>
  <c r="G148" i="46"/>
  <c r="C148" i="46"/>
  <c r="O147" i="46"/>
  <c r="K147" i="46"/>
  <c r="G147" i="46"/>
  <c r="C147" i="46"/>
  <c r="O145" i="46"/>
  <c r="K145" i="46"/>
  <c r="G145" i="46"/>
  <c r="C145" i="46"/>
  <c r="O141" i="46"/>
  <c r="K141" i="46"/>
  <c r="G141" i="46"/>
  <c r="C141" i="46"/>
  <c r="K140" i="46"/>
  <c r="G140" i="46"/>
  <c r="C140" i="46"/>
  <c r="O139" i="46"/>
  <c r="K139" i="46"/>
  <c r="G139" i="46"/>
  <c r="C139" i="46"/>
  <c r="O138" i="46"/>
  <c r="K138" i="46"/>
  <c r="G138" i="46"/>
  <c r="C138" i="46"/>
  <c r="O137" i="46"/>
  <c r="K137" i="46"/>
  <c r="G137" i="46"/>
  <c r="C137" i="46"/>
  <c r="O136" i="46"/>
  <c r="K136" i="46"/>
  <c r="G136" i="46"/>
  <c r="C136" i="46"/>
  <c r="O135" i="46"/>
  <c r="K135" i="46"/>
  <c r="G135" i="46"/>
  <c r="C135" i="46"/>
  <c r="O134" i="46"/>
  <c r="K134" i="46"/>
  <c r="G134" i="46"/>
  <c r="C134" i="46"/>
  <c r="O133" i="46"/>
  <c r="K133" i="46"/>
  <c r="G133" i="46"/>
  <c r="C133" i="46"/>
  <c r="O132" i="46"/>
  <c r="K132" i="46"/>
  <c r="G132" i="46"/>
  <c r="C132" i="46"/>
  <c r="O131" i="46"/>
  <c r="K131" i="46"/>
  <c r="G131" i="46"/>
  <c r="C131" i="46"/>
  <c r="O130" i="46"/>
  <c r="K130" i="46"/>
  <c r="G130" i="46"/>
  <c r="C130" i="46"/>
  <c r="O129" i="46"/>
  <c r="K129" i="46"/>
  <c r="G129" i="46"/>
  <c r="C129" i="46"/>
  <c r="O127" i="46"/>
  <c r="K127" i="46"/>
  <c r="G127" i="46"/>
  <c r="C127" i="46"/>
  <c r="O126" i="46"/>
  <c r="K126" i="46"/>
  <c r="G126" i="46"/>
  <c r="C126" i="46"/>
  <c r="O103" i="46"/>
  <c r="K103" i="46"/>
  <c r="G103" i="46"/>
  <c r="C103" i="46"/>
  <c r="O102" i="46"/>
  <c r="K102" i="46"/>
  <c r="G102" i="46"/>
  <c r="C102" i="46"/>
  <c r="O101" i="46"/>
  <c r="K101" i="46"/>
  <c r="G101" i="46"/>
  <c r="C101" i="46"/>
  <c r="O100" i="46"/>
  <c r="K100" i="46"/>
  <c r="G100" i="46"/>
  <c r="C100" i="46"/>
  <c r="O99" i="46"/>
  <c r="K99" i="46"/>
  <c r="G99" i="46"/>
  <c r="C99" i="46"/>
  <c r="O98" i="46"/>
  <c r="K98" i="46"/>
  <c r="G98" i="46"/>
  <c r="C98" i="46"/>
  <c r="O97" i="46"/>
  <c r="K97" i="46"/>
  <c r="G97" i="46"/>
  <c r="C97" i="46"/>
  <c r="O96" i="46"/>
  <c r="K96" i="46"/>
  <c r="G96" i="46"/>
  <c r="C96" i="46"/>
  <c r="O95" i="46"/>
  <c r="K95" i="46"/>
  <c r="G95" i="46"/>
  <c r="C95" i="46"/>
  <c r="O94" i="46"/>
  <c r="K94" i="46"/>
  <c r="G94" i="46"/>
  <c r="C94" i="46"/>
  <c r="O93" i="46"/>
  <c r="K93" i="46"/>
  <c r="G93" i="46"/>
  <c r="C93" i="46"/>
  <c r="O92" i="46"/>
  <c r="K92" i="46"/>
  <c r="G92" i="46"/>
  <c r="C92" i="46"/>
  <c r="O91" i="46"/>
  <c r="K91" i="46"/>
  <c r="G91" i="46"/>
  <c r="C91" i="46"/>
  <c r="O90" i="46"/>
  <c r="K90" i="46"/>
  <c r="G90" i="46"/>
  <c r="C90" i="46"/>
  <c r="O89" i="46"/>
  <c r="K89" i="46"/>
  <c r="G89" i="46"/>
  <c r="C89" i="46"/>
  <c r="O88" i="46"/>
  <c r="K88" i="46"/>
  <c r="G88" i="46"/>
  <c r="C88" i="46"/>
  <c r="O87" i="46"/>
  <c r="K87" i="46"/>
  <c r="G87" i="46"/>
  <c r="C87" i="46"/>
  <c r="O86" i="46"/>
  <c r="K86" i="46"/>
  <c r="G86" i="46"/>
  <c r="C86" i="46"/>
  <c r="O84" i="46"/>
  <c r="K84" i="46"/>
  <c r="G84" i="46"/>
  <c r="C84" i="46"/>
  <c r="O83" i="46"/>
  <c r="K83" i="46"/>
  <c r="G83" i="46"/>
  <c r="C83" i="46"/>
  <c r="O79" i="46"/>
  <c r="K79" i="46"/>
  <c r="G79" i="46"/>
  <c r="C79" i="46"/>
  <c r="O78" i="46"/>
  <c r="K78" i="46"/>
  <c r="G78" i="46"/>
  <c r="C78" i="46"/>
  <c r="O77" i="46"/>
  <c r="K77" i="46"/>
  <c r="G77" i="46"/>
  <c r="C77" i="46"/>
  <c r="O76" i="46"/>
  <c r="K76" i="46"/>
  <c r="G76" i="46"/>
  <c r="C76" i="46"/>
  <c r="O75" i="46"/>
  <c r="K75" i="46"/>
  <c r="G75" i="46"/>
  <c r="C75" i="46"/>
  <c r="O74" i="46"/>
  <c r="K74" i="46"/>
  <c r="G74" i="46"/>
  <c r="C74" i="46"/>
  <c r="O73" i="46"/>
  <c r="K73" i="46"/>
  <c r="G73" i="46"/>
  <c r="C73" i="46"/>
  <c r="O72" i="46"/>
  <c r="K72" i="46"/>
  <c r="G72" i="46"/>
  <c r="C72" i="46"/>
  <c r="O71" i="46"/>
  <c r="K71" i="46"/>
  <c r="G71" i="46"/>
  <c r="C71" i="46"/>
  <c r="O70" i="46"/>
  <c r="K70" i="46"/>
  <c r="G70" i="46"/>
  <c r="C70" i="46"/>
  <c r="O69" i="46"/>
  <c r="K69" i="46"/>
  <c r="G69" i="46"/>
  <c r="C69" i="46"/>
  <c r="O68" i="46"/>
  <c r="K68" i="46"/>
  <c r="G68" i="46"/>
  <c r="C68" i="46"/>
  <c r="O67" i="46"/>
  <c r="K67" i="46"/>
  <c r="G67" i="46"/>
  <c r="C67" i="46"/>
  <c r="O65" i="46"/>
  <c r="K65" i="46"/>
  <c r="G65" i="46"/>
  <c r="C65" i="46"/>
  <c r="O64" i="46"/>
  <c r="K64" i="46"/>
  <c r="G64" i="46"/>
  <c r="C64" i="46"/>
  <c r="O41" i="46"/>
  <c r="K41" i="46"/>
  <c r="G41" i="46"/>
  <c r="C41" i="46"/>
  <c r="O40" i="46"/>
  <c r="K40" i="46"/>
  <c r="G40" i="46"/>
  <c r="C40" i="46"/>
  <c r="O39" i="46"/>
  <c r="K39" i="46"/>
  <c r="G39" i="46"/>
  <c r="C39" i="46"/>
  <c r="O38" i="46"/>
  <c r="K38" i="46"/>
  <c r="G38" i="46"/>
  <c r="C38" i="46"/>
  <c r="O37" i="46"/>
  <c r="K37" i="46"/>
  <c r="G37" i="46"/>
  <c r="C37" i="46"/>
  <c r="O36" i="46"/>
  <c r="K36" i="46"/>
  <c r="G36" i="46"/>
  <c r="C36" i="46"/>
  <c r="O35" i="46"/>
  <c r="K35" i="46"/>
  <c r="G35" i="46"/>
  <c r="C35" i="46"/>
  <c r="O34" i="46"/>
  <c r="K34" i="46"/>
  <c r="G34" i="46"/>
  <c r="C34" i="46"/>
  <c r="O33" i="46"/>
  <c r="K33" i="46"/>
  <c r="G33" i="46"/>
  <c r="C33" i="46"/>
  <c r="O32" i="46"/>
  <c r="K32" i="46"/>
  <c r="G32" i="46"/>
  <c r="C32" i="46"/>
  <c r="O31" i="46"/>
  <c r="K31" i="46"/>
  <c r="G31" i="46"/>
  <c r="C31" i="46"/>
  <c r="O30" i="46"/>
  <c r="K30" i="46"/>
  <c r="G30" i="46"/>
  <c r="C30" i="46"/>
  <c r="O29" i="46"/>
  <c r="K29" i="46"/>
  <c r="G29" i="46"/>
  <c r="C29" i="46"/>
  <c r="O27" i="46"/>
  <c r="K27" i="46"/>
  <c r="G27" i="46"/>
  <c r="C27" i="46"/>
  <c r="O26" i="46"/>
  <c r="K26" i="46"/>
  <c r="G26" i="46"/>
  <c r="C26" i="46"/>
  <c r="N31" i="17"/>
  <c r="J31" i="17"/>
  <c r="F31" i="17"/>
  <c r="Q15" i="25"/>
  <c r="Q15" i="28" s="1"/>
  <c r="I15" i="25"/>
  <c r="I15" i="28" s="1"/>
  <c r="E15" i="25"/>
  <c r="E15" i="28" s="1"/>
  <c r="Q31" i="17"/>
  <c r="M31" i="17"/>
  <c r="I31" i="17"/>
  <c r="E31" i="17"/>
  <c r="P31" i="17"/>
  <c r="L31" i="17"/>
  <c r="H31" i="17"/>
  <c r="D31" i="17"/>
  <c r="O31" i="17"/>
  <c r="K31" i="17"/>
  <c r="G31" i="17"/>
  <c r="C31" i="17"/>
  <c r="O14" i="12"/>
  <c r="K14" i="12"/>
  <c r="G14" i="12"/>
  <c r="C14" i="12"/>
  <c r="O14" i="13"/>
  <c r="C14" i="13"/>
  <c r="M16" i="17"/>
  <c r="I16" i="17"/>
  <c r="B151" i="6"/>
  <c r="B150" i="6"/>
  <c r="B148" i="6"/>
  <c r="B138" i="6"/>
  <c r="B162" i="6"/>
  <c r="B174" i="6"/>
  <c r="B167" i="6"/>
  <c r="B166" i="6"/>
  <c r="B128" i="6"/>
  <c r="B137" i="6"/>
  <c r="B161" i="6"/>
  <c r="B136" i="6"/>
  <c r="B160" i="6"/>
  <c r="B127" i="6"/>
  <c r="B176" i="6"/>
  <c r="B168" i="6"/>
  <c r="B126" i="6"/>
  <c r="B135" i="6"/>
  <c r="B159" i="6"/>
  <c r="B134" i="6"/>
  <c r="B158" i="6"/>
  <c r="B141" i="6"/>
  <c r="B142" i="6"/>
  <c r="B143" i="6"/>
  <c r="B144" i="6"/>
  <c r="B175" i="6"/>
  <c r="B173" i="6"/>
  <c r="B172" i="6"/>
  <c r="B30" i="17"/>
  <c r="B29" i="17"/>
  <c r="B28" i="17"/>
  <c r="B21" i="17"/>
  <c r="B20" i="17"/>
  <c r="B19" i="17"/>
  <c r="B8" i="17"/>
  <c r="B7" i="17"/>
  <c r="B6" i="17"/>
  <c r="D18" i="26"/>
  <c r="K5" i="26"/>
  <c r="N31" i="27"/>
  <c r="J31" i="27"/>
  <c r="F31" i="27"/>
  <c r="F19" i="27"/>
  <c r="N24" i="26"/>
  <c r="N25" i="27"/>
  <c r="F25" i="27"/>
  <c r="J21" i="27"/>
  <c r="P10" i="26"/>
  <c r="F29" i="27"/>
  <c r="L23" i="13"/>
  <c r="L23" i="16" s="1"/>
  <c r="L23" i="10"/>
  <c r="O26" i="27"/>
  <c r="G26" i="27"/>
  <c r="K22" i="27"/>
  <c r="C22" i="27"/>
  <c r="O18" i="27"/>
  <c r="G18" i="27"/>
  <c r="C13" i="26"/>
  <c r="Q11" i="26"/>
  <c r="O9" i="28"/>
  <c r="I32" i="24"/>
  <c r="I32" i="27" s="1"/>
  <c r="I32" i="21"/>
  <c r="P31" i="21"/>
  <c r="P31" i="24"/>
  <c r="P31" i="27" s="1"/>
  <c r="D31" i="24"/>
  <c r="D31" i="27" s="1"/>
  <c r="D31" i="21"/>
  <c r="O30" i="21"/>
  <c r="O30" i="24"/>
  <c r="O30" i="27" s="1"/>
  <c r="C30" i="24"/>
  <c r="C30" i="21"/>
  <c r="Q28" i="24"/>
  <c r="Q28" i="27" s="1"/>
  <c r="Q28" i="21"/>
  <c r="E28" i="24"/>
  <c r="E28" i="27" s="1"/>
  <c r="E28" i="21"/>
  <c r="H31" i="24"/>
  <c r="H31" i="27" s="1"/>
  <c r="C16" i="28"/>
  <c r="C15" i="25"/>
  <c r="C15" i="28" s="1"/>
  <c r="J29" i="56"/>
  <c r="N32" i="10"/>
  <c r="J32" i="10"/>
  <c r="B32" i="10"/>
  <c r="J31" i="10"/>
  <c r="F31" i="10"/>
  <c r="B31" i="10"/>
  <c r="J30" i="10"/>
  <c r="B30" i="10"/>
  <c r="N29" i="10"/>
  <c r="F29" i="10"/>
  <c r="N28" i="10"/>
  <c r="F28" i="10"/>
  <c r="N26" i="10"/>
  <c r="J26" i="10"/>
  <c r="B26" i="10"/>
  <c r="N25" i="10"/>
  <c r="J25" i="10"/>
  <c r="F25" i="10"/>
  <c r="B25" i="10"/>
  <c r="N24" i="10"/>
  <c r="J24" i="10"/>
  <c r="F24" i="10"/>
  <c r="N22" i="10"/>
  <c r="F22" i="10"/>
  <c r="B22" i="10"/>
  <c r="J21" i="10"/>
  <c r="F21" i="10"/>
  <c r="B21" i="10"/>
  <c r="J20" i="10"/>
  <c r="B20" i="10"/>
  <c r="N19" i="10"/>
  <c r="J19" i="10"/>
  <c r="B19" i="10"/>
  <c r="J18" i="10"/>
  <c r="B18" i="10"/>
  <c r="N16" i="10"/>
  <c r="F16" i="10"/>
  <c r="N14" i="10"/>
  <c r="F14" i="10"/>
  <c r="J13" i="10"/>
  <c r="B13" i="10"/>
  <c r="N12" i="10"/>
  <c r="J12" i="10"/>
  <c r="B12" i="10"/>
  <c r="N11" i="10"/>
  <c r="J11" i="10"/>
  <c r="B11" i="10"/>
  <c r="J10" i="10"/>
  <c r="F10" i="10"/>
  <c r="B10" i="10"/>
  <c r="N9" i="10"/>
  <c r="J9" i="10"/>
  <c r="F9" i="10"/>
  <c r="N8" i="10"/>
  <c r="F8" i="10"/>
  <c r="N7" i="10"/>
  <c r="F7" i="10"/>
  <c r="N6" i="10"/>
  <c r="J6" i="10"/>
  <c r="F6" i="10"/>
  <c r="B6" i="10"/>
  <c r="N5" i="10"/>
  <c r="B5" i="10"/>
  <c r="O29" i="26"/>
  <c r="E32" i="21"/>
  <c r="N29" i="24"/>
  <c r="N29" i="27" s="1"/>
  <c r="N23" i="10"/>
  <c r="P30" i="14"/>
  <c r="L30" i="14"/>
  <c r="H30" i="14"/>
  <c r="D30" i="14"/>
  <c r="P29" i="14"/>
  <c r="L29" i="14"/>
  <c r="H29" i="14"/>
  <c r="D29" i="14"/>
  <c r="P22" i="14"/>
  <c r="L22" i="14"/>
  <c r="H22" i="14"/>
  <c r="D22" i="14"/>
  <c r="P21" i="14"/>
  <c r="L21" i="14"/>
  <c r="H21" i="14"/>
  <c r="D21" i="14"/>
  <c r="P20" i="14"/>
  <c r="L20" i="14"/>
  <c r="H20" i="14"/>
  <c r="D20" i="14"/>
  <c r="P19" i="14"/>
  <c r="L19" i="14"/>
  <c r="H19" i="14"/>
  <c r="D19" i="14"/>
  <c r="P9" i="14"/>
  <c r="L9" i="14"/>
  <c r="H9" i="14"/>
  <c r="D9" i="14"/>
  <c r="P8" i="14"/>
  <c r="L8" i="14"/>
  <c r="H8" i="14"/>
  <c r="D8" i="14"/>
  <c r="P7" i="14"/>
  <c r="L7" i="14"/>
  <c r="H7" i="14"/>
  <c r="D7" i="14"/>
  <c r="P6" i="14"/>
  <c r="L6" i="14"/>
  <c r="H6" i="14"/>
  <c r="D6" i="14"/>
  <c r="C15" i="14"/>
  <c r="C15" i="17" s="1"/>
  <c r="C16" i="17"/>
  <c r="K16" i="17"/>
  <c r="K25" i="26"/>
  <c r="O9" i="23"/>
  <c r="O9" i="26" s="1"/>
  <c r="O32" i="27"/>
  <c r="K32" i="27"/>
  <c r="G32" i="27"/>
  <c r="C32" i="27"/>
  <c r="O28" i="27"/>
  <c r="K28" i="27"/>
  <c r="G28" i="27"/>
  <c r="C28" i="27"/>
  <c r="G30" i="21"/>
  <c r="M28" i="24"/>
  <c r="M28" i="27" s="1"/>
  <c r="K15" i="25"/>
  <c r="K15" i="28" s="1"/>
  <c r="D23" i="10"/>
  <c r="P26" i="26"/>
  <c r="O25" i="26"/>
  <c r="L13" i="24"/>
  <c r="L13" i="27" s="1"/>
  <c r="D13" i="24"/>
  <c r="D13" i="27" s="1"/>
  <c r="K12" i="24"/>
  <c r="K12" i="27" s="1"/>
  <c r="C12" i="24"/>
  <c r="C12" i="27" s="1"/>
  <c r="J11" i="24"/>
  <c r="J11" i="27" s="1"/>
  <c r="Q10" i="24"/>
  <c r="Q10" i="27" s="1"/>
  <c r="I10" i="24"/>
  <c r="I10" i="27" s="1"/>
  <c r="P9" i="24"/>
  <c r="P9" i="27" s="1"/>
  <c r="H9" i="24"/>
  <c r="H9" i="27" s="1"/>
  <c r="O8" i="24"/>
  <c r="O8" i="27" s="1"/>
  <c r="G8" i="24"/>
  <c r="G8" i="27" s="1"/>
  <c r="N14" i="18"/>
  <c r="N14" i="23" s="1"/>
  <c r="N14" i="26" s="1"/>
  <c r="J14" i="18"/>
  <c r="J14" i="23" s="1"/>
  <c r="J14" i="26" s="1"/>
  <c r="M6" i="24"/>
  <c r="M6" i="27" s="1"/>
  <c r="E6" i="24"/>
  <c r="E6" i="27" s="1"/>
  <c r="L5" i="24"/>
  <c r="L5" i="27" s="1"/>
  <c r="D5" i="24"/>
  <c r="D5" i="27" s="1"/>
  <c r="O26" i="23"/>
  <c r="O26" i="26" s="1"/>
  <c r="G26" i="23"/>
  <c r="G26" i="26" s="1"/>
  <c r="N25" i="23"/>
  <c r="N25" i="26" s="1"/>
  <c r="F25" i="23"/>
  <c r="F25" i="26" s="1"/>
  <c r="M24" i="23"/>
  <c r="M24" i="26" s="1"/>
  <c r="E24" i="23"/>
  <c r="E24" i="26" s="1"/>
  <c r="F29" i="21"/>
  <c r="P30" i="26"/>
  <c r="H22" i="23"/>
  <c r="H22" i="26" s="1"/>
  <c r="Q32" i="24"/>
  <c r="Q32" i="27" s="1"/>
  <c r="O109" i="56"/>
  <c r="O110" i="56"/>
  <c r="K9" i="25"/>
  <c r="K9" i="28" s="1"/>
  <c r="G9" i="25"/>
  <c r="G9" i="28" s="1"/>
  <c r="C9" i="25"/>
  <c r="C9" i="28" s="1"/>
  <c r="N8" i="25"/>
  <c r="N8" i="28" s="1"/>
  <c r="J8" i="25"/>
  <c r="J8" i="28" s="1"/>
  <c r="F8" i="25"/>
  <c r="F8" i="28" s="1"/>
  <c r="Q7" i="25"/>
  <c r="Q7" i="28" s="1"/>
  <c r="M7" i="25"/>
  <c r="M7" i="28" s="1"/>
  <c r="I7" i="25"/>
  <c r="I7" i="28" s="1"/>
  <c r="E7" i="25"/>
  <c r="E7" i="28" s="1"/>
  <c r="P6" i="25"/>
  <c r="P6" i="28" s="1"/>
  <c r="L6" i="25"/>
  <c r="L6" i="28" s="1"/>
  <c r="H6" i="25"/>
  <c r="H6" i="28" s="1"/>
  <c r="D6" i="25"/>
  <c r="O5" i="25"/>
  <c r="O5" i="28" s="1"/>
  <c r="G5" i="25"/>
  <c r="G5" i="28" s="1"/>
  <c r="O32" i="23"/>
  <c r="O32" i="26" s="1"/>
  <c r="K32" i="21"/>
  <c r="G32" i="23"/>
  <c r="G32" i="26" s="1"/>
  <c r="C32" i="21"/>
  <c r="J31" i="21"/>
  <c r="Q30" i="23"/>
  <c r="Q30" i="26" s="1"/>
  <c r="M30" i="21"/>
  <c r="I30" i="21"/>
  <c r="E30" i="23"/>
  <c r="E30" i="26" s="1"/>
  <c r="P29" i="21"/>
  <c r="H29" i="21"/>
  <c r="O28" i="23"/>
  <c r="O28" i="26" s="1"/>
  <c r="K28" i="21"/>
  <c r="G28" i="23"/>
  <c r="G28" i="26" s="1"/>
  <c r="C28" i="21"/>
  <c r="E16" i="21"/>
  <c r="C24" i="27"/>
  <c r="H21" i="27"/>
  <c r="O30" i="25"/>
  <c r="O30" i="28" s="1"/>
  <c r="K30" i="25"/>
  <c r="K30" i="28" s="1"/>
  <c r="G30" i="25"/>
  <c r="C30" i="25"/>
  <c r="C30" i="28" s="1"/>
  <c r="N29" i="25"/>
  <c r="N29" i="28" s="1"/>
  <c r="Q28" i="25"/>
  <c r="Q28" i="28" s="1"/>
  <c r="M28" i="25"/>
  <c r="M28" i="28" s="1"/>
  <c r="I28" i="25"/>
  <c r="I28" i="28" s="1"/>
  <c r="E28" i="25"/>
  <c r="E28" i="28" s="1"/>
  <c r="N60" i="46"/>
  <c r="J60" i="46"/>
  <c r="F60" i="46"/>
  <c r="B60" i="46"/>
  <c r="N59" i="46"/>
  <c r="J59" i="46"/>
  <c r="F59" i="46"/>
  <c r="B59" i="46"/>
  <c r="N58" i="46"/>
  <c r="J58" i="46"/>
  <c r="F58" i="46"/>
  <c r="B58" i="46"/>
  <c r="N57" i="46"/>
  <c r="J57" i="46"/>
  <c r="F57" i="46"/>
  <c r="B57" i="46"/>
  <c r="N56" i="46"/>
  <c r="J56" i="46"/>
  <c r="F56" i="46"/>
  <c r="B56" i="46"/>
  <c r="N55" i="46"/>
  <c r="J55" i="46"/>
  <c r="F55" i="46"/>
  <c r="B55" i="46"/>
  <c r="N54" i="46"/>
  <c r="J54" i="46"/>
  <c r="F54" i="46"/>
  <c r="B54" i="46"/>
  <c r="N53" i="46"/>
  <c r="J53" i="46"/>
  <c r="F53" i="46"/>
  <c r="B53" i="46"/>
  <c r="N52" i="46"/>
  <c r="J52" i="46"/>
  <c r="F52" i="46"/>
  <c r="B52" i="46"/>
  <c r="N51" i="46"/>
  <c r="J51" i="46"/>
  <c r="F51" i="46"/>
  <c r="B51" i="46"/>
  <c r="N50" i="46"/>
  <c r="J50" i="46"/>
  <c r="F50" i="46"/>
  <c r="B50" i="46"/>
  <c r="N49" i="46"/>
  <c r="J49" i="46"/>
  <c r="F49" i="46"/>
  <c r="B49" i="46"/>
  <c r="N46" i="46"/>
  <c r="J46" i="46"/>
  <c r="F46" i="46"/>
  <c r="B46" i="46"/>
  <c r="N45" i="46"/>
  <c r="J45" i="46"/>
  <c r="F45" i="46"/>
  <c r="B45" i="46"/>
  <c r="M108" i="56"/>
  <c r="O79" i="56"/>
  <c r="K79" i="56"/>
  <c r="G79" i="56"/>
  <c r="C79" i="56"/>
  <c r="N78" i="56"/>
  <c r="J78" i="56"/>
  <c r="F78" i="56"/>
  <c r="Q77" i="56"/>
  <c r="M77" i="56"/>
  <c r="I77" i="56"/>
  <c r="E77" i="56"/>
  <c r="P76" i="56"/>
  <c r="L76" i="56"/>
  <c r="H76" i="56"/>
  <c r="D76" i="56"/>
  <c r="O75" i="56"/>
  <c r="K75" i="56"/>
  <c r="G75" i="56"/>
  <c r="C75" i="56"/>
  <c r="N74" i="56"/>
  <c r="J74" i="56"/>
  <c r="F74" i="56"/>
  <c r="Q73" i="56"/>
  <c r="M73" i="56"/>
  <c r="I73" i="56"/>
  <c r="E73" i="56"/>
  <c r="P72" i="56"/>
  <c r="L72" i="56"/>
  <c r="H72" i="56"/>
  <c r="D72" i="56"/>
  <c r="O71" i="56"/>
  <c r="K71" i="56"/>
  <c r="G71" i="56"/>
  <c r="C71" i="56"/>
  <c r="N70" i="56"/>
  <c r="J70" i="56"/>
  <c r="F70" i="56"/>
  <c r="Q69" i="56"/>
  <c r="M69" i="56"/>
  <c r="I69" i="56"/>
  <c r="E69" i="56"/>
  <c r="P68" i="56"/>
  <c r="L68" i="56"/>
  <c r="H68" i="56"/>
  <c r="D68" i="56"/>
  <c r="K67" i="56"/>
  <c r="C67" i="56"/>
  <c r="Q60" i="56"/>
  <c r="M60" i="56"/>
  <c r="I60" i="56"/>
  <c r="E60" i="56"/>
  <c r="P59" i="56"/>
  <c r="L59" i="56"/>
  <c r="D59" i="56"/>
  <c r="O58" i="56"/>
  <c r="K58" i="56"/>
  <c r="G58" i="56"/>
  <c r="C58" i="56"/>
  <c r="N57" i="56"/>
  <c r="J57" i="56"/>
  <c r="F57" i="56"/>
  <c r="Q56" i="56"/>
  <c r="M56" i="56"/>
  <c r="I56" i="56"/>
  <c r="E56" i="56"/>
  <c r="P55" i="56"/>
  <c r="L55" i="56"/>
  <c r="H55" i="56"/>
  <c r="D55" i="56"/>
  <c r="O54" i="56"/>
  <c r="K54" i="56"/>
  <c r="G54" i="56"/>
  <c r="C54" i="56"/>
  <c r="N53" i="56"/>
  <c r="J53" i="56"/>
  <c r="F53" i="56"/>
  <c r="Q52" i="56"/>
  <c r="M52" i="56"/>
  <c r="I52" i="56"/>
  <c r="E52" i="56"/>
  <c r="P51" i="56"/>
  <c r="L51" i="56"/>
  <c r="H51" i="56"/>
  <c r="D51" i="56"/>
  <c r="O50" i="56"/>
  <c r="K50" i="56"/>
  <c r="G50" i="56"/>
  <c r="C50" i="56"/>
  <c r="N49" i="56"/>
  <c r="J49" i="56"/>
  <c r="F49" i="56"/>
  <c r="P22" i="56"/>
  <c r="H22" i="56"/>
  <c r="N20" i="56"/>
  <c r="F20" i="56"/>
  <c r="M19" i="56"/>
  <c r="L18" i="56"/>
  <c r="D18" i="56"/>
  <c r="K17" i="56"/>
  <c r="C17" i="56"/>
  <c r="J16" i="56"/>
  <c r="Q15" i="56"/>
  <c r="I15" i="56"/>
  <c r="E11" i="56"/>
  <c r="L10" i="56"/>
  <c r="D10" i="56"/>
  <c r="K9" i="56"/>
  <c r="C9" i="56"/>
  <c r="O122" i="56"/>
  <c r="Q120" i="56"/>
  <c r="G118" i="56"/>
  <c r="M9" i="25"/>
  <c r="M9" i="28" s="1"/>
  <c r="I9" i="25"/>
  <c r="I9" i="28" s="1"/>
  <c r="G7" i="25"/>
  <c r="G7" i="28" s="1"/>
  <c r="N6" i="25"/>
  <c r="N6" i="28" s="1"/>
  <c r="H26" i="23"/>
  <c r="H26" i="26" s="1"/>
  <c r="D26" i="23"/>
  <c r="D26" i="26" s="1"/>
  <c r="G25" i="23"/>
  <c r="G25" i="26" s="1"/>
  <c r="C25" i="23"/>
  <c r="C25" i="26" s="1"/>
  <c r="J24" i="23"/>
  <c r="J24" i="26" s="1"/>
  <c r="F24" i="23"/>
  <c r="F24" i="26" s="1"/>
  <c r="P22" i="23"/>
  <c r="P22" i="26" s="1"/>
  <c r="D22" i="23"/>
  <c r="D22" i="26" s="1"/>
  <c r="O21" i="23"/>
  <c r="O21" i="26" s="1"/>
  <c r="G21" i="23"/>
  <c r="G21" i="26" s="1"/>
  <c r="C21" i="23"/>
  <c r="C21" i="26" s="1"/>
  <c r="N20" i="23"/>
  <c r="N20" i="26" s="1"/>
  <c r="Q19" i="23"/>
  <c r="Q19" i="26" s="1"/>
  <c r="M19" i="23"/>
  <c r="M19" i="26" s="1"/>
  <c r="P18" i="23"/>
  <c r="P18" i="26" s="1"/>
  <c r="L18" i="23"/>
  <c r="L18" i="26" s="1"/>
  <c r="Q14" i="21"/>
  <c r="E14" i="21"/>
  <c r="P13" i="21"/>
  <c r="D13" i="21"/>
  <c r="K12" i="21"/>
  <c r="C12" i="21"/>
  <c r="J11" i="21"/>
  <c r="Q10" i="21"/>
  <c r="M10" i="21"/>
  <c r="P9" i="21"/>
  <c r="H9" i="21"/>
  <c r="O8" i="21"/>
  <c r="G8" i="21"/>
  <c r="N7" i="21"/>
  <c r="F7" i="21"/>
  <c r="I6" i="21"/>
  <c r="P5" i="21"/>
  <c r="L5" i="21"/>
  <c r="D5" i="21"/>
  <c r="K26" i="24"/>
  <c r="K26" i="27" s="1"/>
  <c r="C26" i="24"/>
  <c r="C26" i="27" s="1"/>
  <c r="J25" i="24"/>
  <c r="J25" i="27" s="1"/>
  <c r="Q24" i="24"/>
  <c r="Q24" i="27" s="1"/>
  <c r="I24" i="24"/>
  <c r="I24" i="27" s="1"/>
  <c r="O22" i="21"/>
  <c r="G22" i="24"/>
  <c r="G22" i="27" s="1"/>
  <c r="N21" i="21"/>
  <c r="F21" i="24"/>
  <c r="F21" i="27" s="1"/>
  <c r="F21" i="21"/>
  <c r="M20" i="21"/>
  <c r="E20" i="24"/>
  <c r="E20" i="27" s="1"/>
  <c r="L19" i="21"/>
  <c r="D19" i="24"/>
  <c r="D19" i="27" s="1"/>
  <c r="K18" i="21"/>
  <c r="C18" i="24"/>
  <c r="C18" i="27" s="1"/>
  <c r="C18" i="21"/>
  <c r="K24" i="27"/>
  <c r="O20" i="27"/>
  <c r="P60" i="46"/>
  <c r="L60" i="46"/>
  <c r="H60" i="46"/>
  <c r="D60" i="46"/>
  <c r="P59" i="46"/>
  <c r="L59" i="46"/>
  <c r="H59" i="46"/>
  <c r="D59" i="46"/>
  <c r="P58" i="46"/>
  <c r="L58" i="46"/>
  <c r="H58" i="46"/>
  <c r="D58" i="46"/>
  <c r="P57" i="46"/>
  <c r="L57" i="46"/>
  <c r="H57" i="46"/>
  <c r="D57" i="46"/>
  <c r="P56" i="46"/>
  <c r="L56" i="46"/>
  <c r="H56" i="46"/>
  <c r="D56" i="46"/>
  <c r="P55" i="46"/>
  <c r="L55" i="46"/>
  <c r="H55" i="46"/>
  <c r="D55" i="46"/>
  <c r="P54" i="46"/>
  <c r="L54" i="46"/>
  <c r="H54" i="46"/>
  <c r="D54" i="46"/>
  <c r="P53" i="46"/>
  <c r="L53" i="46"/>
  <c r="H53" i="46"/>
  <c r="D53" i="46"/>
  <c r="P52" i="46"/>
  <c r="L52" i="46"/>
  <c r="H52" i="46"/>
  <c r="D52" i="46"/>
  <c r="P51" i="46"/>
  <c r="L51" i="46"/>
  <c r="H51" i="46"/>
  <c r="D51" i="46"/>
  <c r="P50" i="46"/>
  <c r="L50" i="46"/>
  <c r="H50" i="46"/>
  <c r="D50" i="46"/>
  <c r="P49" i="46"/>
  <c r="L49" i="46"/>
  <c r="H49" i="46"/>
  <c r="D49" i="46"/>
  <c r="D48" i="46"/>
  <c r="P46" i="46"/>
  <c r="L46" i="46"/>
  <c r="H46" i="46"/>
  <c r="D46" i="46"/>
  <c r="L45" i="46"/>
  <c r="D45" i="46"/>
  <c r="P98" i="56"/>
  <c r="F88" i="56"/>
  <c r="M40" i="56"/>
  <c r="L39" i="56"/>
  <c r="I36" i="56"/>
  <c r="N33" i="56"/>
  <c r="D31" i="56"/>
  <c r="O60" i="46"/>
  <c r="K60" i="46"/>
  <c r="G60" i="46"/>
  <c r="C60" i="46"/>
  <c r="O59" i="46"/>
  <c r="K59" i="46"/>
  <c r="G59" i="46"/>
  <c r="C59" i="46"/>
  <c r="O58" i="46"/>
  <c r="K58" i="46"/>
  <c r="G58" i="46"/>
  <c r="C58" i="46"/>
  <c r="O57" i="46"/>
  <c r="K57" i="46"/>
  <c r="G57" i="46"/>
  <c r="C57" i="46"/>
  <c r="O56" i="46"/>
  <c r="K56" i="46"/>
  <c r="G56" i="46"/>
  <c r="C56" i="46"/>
  <c r="O55" i="46"/>
  <c r="K55" i="46"/>
  <c r="G55" i="46"/>
  <c r="C55" i="46"/>
  <c r="O54" i="46"/>
  <c r="K54" i="46"/>
  <c r="G54" i="46"/>
  <c r="C54" i="46"/>
  <c r="O53" i="46"/>
  <c r="K53" i="46"/>
  <c r="G53" i="46"/>
  <c r="C53" i="46"/>
  <c r="O52" i="46"/>
  <c r="K52" i="46"/>
  <c r="G52" i="46"/>
  <c r="C52" i="46"/>
  <c r="O51" i="46"/>
  <c r="K51" i="46"/>
  <c r="G51" i="46"/>
  <c r="C51" i="46"/>
  <c r="O50" i="46"/>
  <c r="K50" i="46"/>
  <c r="G50" i="46"/>
  <c r="C50" i="46"/>
  <c r="O49" i="46"/>
  <c r="K49" i="46"/>
  <c r="G49" i="46"/>
  <c r="C49" i="46"/>
  <c r="O48" i="46"/>
  <c r="K48" i="46"/>
  <c r="G48" i="46"/>
  <c r="C48" i="46"/>
  <c r="O46" i="46"/>
  <c r="K46" i="46"/>
  <c r="G46" i="46"/>
  <c r="C46" i="46"/>
  <c r="O45" i="46"/>
  <c r="K45" i="46"/>
  <c r="G45" i="46"/>
  <c r="C45" i="46"/>
  <c r="G139" i="56"/>
  <c r="M137" i="56"/>
  <c r="C135" i="56"/>
  <c r="I133" i="56"/>
  <c r="D132" i="56"/>
  <c r="M128" i="56"/>
  <c r="E129" i="56"/>
  <c r="P122" i="56"/>
  <c r="L122" i="56"/>
  <c r="H122" i="56"/>
  <c r="D122" i="56"/>
  <c r="N120" i="56"/>
  <c r="J120" i="56"/>
  <c r="F120" i="56"/>
  <c r="Q119" i="56"/>
  <c r="M119" i="56"/>
  <c r="I119" i="56"/>
  <c r="E119" i="56"/>
  <c r="P118" i="56"/>
  <c r="L118" i="56"/>
  <c r="H118" i="56"/>
  <c r="D118" i="56"/>
  <c r="O117" i="56"/>
  <c r="K117" i="56"/>
  <c r="G117" i="56"/>
  <c r="C117" i="56"/>
  <c r="N116" i="56"/>
  <c r="J116" i="56"/>
  <c r="F116" i="56"/>
  <c r="Q111" i="56"/>
  <c r="M111" i="56"/>
  <c r="I111" i="56"/>
  <c r="E111" i="56"/>
  <c r="G82" i="56"/>
  <c r="K122" i="56"/>
  <c r="G122" i="56"/>
  <c r="C122" i="56"/>
  <c r="M120" i="56"/>
  <c r="I120" i="56"/>
  <c r="E120" i="56"/>
  <c r="P119" i="56"/>
  <c r="H119" i="56"/>
  <c r="D119" i="56"/>
  <c r="O118" i="56"/>
  <c r="K118" i="56"/>
  <c r="C118" i="56"/>
  <c r="N117" i="56"/>
  <c r="J117" i="56"/>
  <c r="F117" i="56"/>
  <c r="Q116" i="56"/>
  <c r="I116" i="56"/>
  <c r="E116" i="56"/>
  <c r="P111" i="56"/>
  <c r="L111" i="56"/>
  <c r="H111" i="56"/>
  <c r="D111" i="56"/>
  <c r="K110" i="56"/>
  <c r="G110" i="56"/>
  <c r="C110" i="56"/>
  <c r="C109" i="56"/>
  <c r="O82" i="56"/>
  <c r="K43" i="56"/>
  <c r="C43" i="56"/>
  <c r="Q16" i="17"/>
  <c r="E16" i="17"/>
  <c r="Q31" i="26"/>
  <c r="P30" i="25"/>
  <c r="P30" i="28" s="1"/>
  <c r="L30" i="25"/>
  <c r="L30" i="28" s="1"/>
  <c r="H30" i="25"/>
  <c r="H30" i="28" s="1"/>
  <c r="D30" i="25"/>
  <c r="D30" i="28" s="1"/>
  <c r="O29" i="25"/>
  <c r="O29" i="28" s="1"/>
  <c r="K29" i="25"/>
  <c r="K29" i="28" s="1"/>
  <c r="G29" i="25"/>
  <c r="G29" i="28" s="1"/>
  <c r="C29" i="25"/>
  <c r="C29" i="28" s="1"/>
  <c r="N28" i="25"/>
  <c r="N28" i="28" s="1"/>
  <c r="F28" i="25"/>
  <c r="F28" i="28" s="1"/>
  <c r="N32" i="23"/>
  <c r="N32" i="26" s="1"/>
  <c r="J32" i="23"/>
  <c r="J32" i="26" s="1"/>
  <c r="F32" i="23"/>
  <c r="F32" i="26" s="1"/>
  <c r="M31" i="23"/>
  <c r="M31" i="26" s="1"/>
  <c r="I31" i="23"/>
  <c r="I31" i="26" s="1"/>
  <c r="E31" i="23"/>
  <c r="E31" i="26" s="1"/>
  <c r="L30" i="23"/>
  <c r="L30" i="26" s="1"/>
  <c r="H30" i="23"/>
  <c r="H30" i="26" s="1"/>
  <c r="D30" i="23"/>
  <c r="D30" i="26" s="1"/>
  <c r="K29" i="23"/>
  <c r="K29" i="26" s="1"/>
  <c r="G29" i="23"/>
  <c r="G29" i="26" s="1"/>
  <c r="C29" i="23"/>
  <c r="C29" i="26" s="1"/>
  <c r="J28" i="23"/>
  <c r="J28" i="26" s="1"/>
  <c r="F28" i="23"/>
  <c r="N13" i="23"/>
  <c r="N13" i="26" s="1"/>
  <c r="J13" i="23"/>
  <c r="J13" i="26" s="1"/>
  <c r="F13" i="23"/>
  <c r="F13" i="26" s="1"/>
  <c r="Q12" i="23"/>
  <c r="Q12" i="26" s="1"/>
  <c r="M12" i="23"/>
  <c r="M12" i="26" s="1"/>
  <c r="I12" i="23"/>
  <c r="E12" i="23"/>
  <c r="E12" i="26" s="1"/>
  <c r="P11" i="23"/>
  <c r="P11" i="26" s="1"/>
  <c r="L11" i="23"/>
  <c r="L11" i="26" s="1"/>
  <c r="H11" i="23"/>
  <c r="H11" i="26" s="1"/>
  <c r="D11" i="23"/>
  <c r="D11" i="26" s="1"/>
  <c r="O10" i="23"/>
  <c r="K10" i="23"/>
  <c r="K10" i="26" s="1"/>
  <c r="G10" i="23"/>
  <c r="G10" i="26" s="1"/>
  <c r="C10" i="23"/>
  <c r="C10" i="26" s="1"/>
  <c r="N9" i="23"/>
  <c r="N9" i="26" s="1"/>
  <c r="J9" i="23"/>
  <c r="J9" i="26" s="1"/>
  <c r="F9" i="23"/>
  <c r="F9" i="26" s="1"/>
  <c r="Q8" i="23"/>
  <c r="Q8" i="26" s="1"/>
  <c r="M8" i="23"/>
  <c r="M8" i="26" s="1"/>
  <c r="I8" i="23"/>
  <c r="I8" i="26" s="1"/>
  <c r="E8" i="23"/>
  <c r="E8" i="26" s="1"/>
  <c r="P7" i="23"/>
  <c r="P7" i="26" s="1"/>
  <c r="L7" i="23"/>
  <c r="H7" i="23"/>
  <c r="H7" i="26" s="1"/>
  <c r="D7" i="23"/>
  <c r="D7" i="26" s="1"/>
  <c r="O6" i="23"/>
  <c r="O6" i="26" s="1"/>
  <c r="K6" i="23"/>
  <c r="K6" i="26" s="1"/>
  <c r="G6" i="23"/>
  <c r="G6" i="26" s="1"/>
  <c r="C6" i="23"/>
  <c r="C6" i="26" s="1"/>
  <c r="N5" i="23"/>
  <c r="N5" i="26" s="1"/>
  <c r="J5" i="23"/>
  <c r="J5" i="26" s="1"/>
  <c r="F5" i="23"/>
  <c r="F5" i="26" s="1"/>
  <c r="N32" i="24"/>
  <c r="N32" i="27" s="1"/>
  <c r="J32" i="24"/>
  <c r="J32" i="27" s="1"/>
  <c r="F32" i="24"/>
  <c r="F32" i="27" s="1"/>
  <c r="P30" i="24"/>
  <c r="P30" i="27" s="1"/>
  <c r="L30" i="24"/>
  <c r="L30" i="27" s="1"/>
  <c r="H30" i="24"/>
  <c r="H30" i="27" s="1"/>
  <c r="D30" i="24"/>
  <c r="D30" i="27" s="1"/>
  <c r="N28" i="24"/>
  <c r="N28" i="27" s="1"/>
  <c r="J28" i="24"/>
  <c r="J28" i="27" s="1"/>
  <c r="F28" i="24"/>
  <c r="F28" i="27" s="1"/>
  <c r="Q26" i="24"/>
  <c r="Q26" i="27" s="1"/>
  <c r="I26" i="24"/>
  <c r="I26" i="27" s="1"/>
  <c r="P25" i="24"/>
  <c r="P25" i="27" s="1"/>
  <c r="L25" i="24"/>
  <c r="L25" i="27" s="1"/>
  <c r="H25" i="24"/>
  <c r="H25" i="27" s="1"/>
  <c r="D25" i="24"/>
  <c r="D25" i="27" s="1"/>
  <c r="O24" i="24"/>
  <c r="O24" i="27" s="1"/>
  <c r="G24" i="24"/>
  <c r="G24" i="27" s="1"/>
  <c r="M22" i="24"/>
  <c r="M22" i="27" s="1"/>
  <c r="I22" i="24"/>
  <c r="I22" i="27" s="1"/>
  <c r="E22" i="24"/>
  <c r="E22" i="27" s="1"/>
  <c r="P21" i="24"/>
  <c r="P21" i="27" s="1"/>
  <c r="L21" i="24"/>
  <c r="L21" i="27" s="1"/>
  <c r="D21" i="24"/>
  <c r="D21" i="27" s="1"/>
  <c r="K20" i="24"/>
  <c r="K20" i="27" s="1"/>
  <c r="G20" i="24"/>
  <c r="G20" i="27" s="1"/>
  <c r="C20" i="24"/>
  <c r="C20" i="27" s="1"/>
  <c r="N19" i="24"/>
  <c r="N19" i="27" s="1"/>
  <c r="J19" i="24"/>
  <c r="J19" i="27" s="1"/>
  <c r="Q18" i="24"/>
  <c r="Q18" i="27" s="1"/>
  <c r="I18" i="24"/>
  <c r="I18" i="27" s="1"/>
  <c r="E18" i="24"/>
  <c r="E18" i="27" s="1"/>
  <c r="C14" i="21"/>
  <c r="Q12" i="24"/>
  <c r="Q12" i="27" s="1"/>
  <c r="P11" i="24"/>
  <c r="P11" i="27" s="1"/>
  <c r="O10" i="24"/>
  <c r="O10" i="27" s="1"/>
  <c r="N9" i="24"/>
  <c r="N9" i="27" s="1"/>
  <c r="M8" i="24"/>
  <c r="M8" i="27" s="1"/>
  <c r="L7" i="24"/>
  <c r="L7" i="27" s="1"/>
  <c r="K6" i="24"/>
  <c r="K6" i="27" s="1"/>
  <c r="J5" i="24"/>
  <c r="J5" i="27" s="1"/>
  <c r="Q12" i="21"/>
  <c r="M15" i="25"/>
  <c r="M15" i="28" s="1"/>
  <c r="O122" i="46"/>
  <c r="K122" i="46"/>
  <c r="G122" i="46"/>
  <c r="C122" i="46"/>
  <c r="O121" i="46"/>
  <c r="K121" i="46"/>
  <c r="G121" i="46"/>
  <c r="C121" i="46"/>
  <c r="O120" i="46"/>
  <c r="K120" i="46"/>
  <c r="G120" i="46"/>
  <c r="C120" i="46"/>
  <c r="O119" i="46"/>
  <c r="K119" i="46"/>
  <c r="G119" i="46"/>
  <c r="C119" i="46"/>
  <c r="O118" i="46"/>
  <c r="K118" i="46"/>
  <c r="G118" i="46"/>
  <c r="C118" i="46"/>
  <c r="O117" i="46"/>
  <c r="K117" i="46"/>
  <c r="G117" i="46"/>
  <c r="C117" i="46"/>
  <c r="O116" i="46"/>
  <c r="K116" i="46"/>
  <c r="G116" i="46"/>
  <c r="C116" i="46"/>
  <c r="O111" i="46"/>
  <c r="K111" i="46"/>
  <c r="G111" i="46"/>
  <c r="C111" i="46"/>
  <c r="O110" i="46"/>
  <c r="K110" i="46"/>
  <c r="G110" i="46"/>
  <c r="C110" i="46"/>
  <c r="O108" i="46"/>
  <c r="K108" i="46"/>
  <c r="G108" i="46"/>
  <c r="C108" i="46"/>
  <c r="O107" i="46"/>
  <c r="K107" i="46"/>
  <c r="G107" i="46"/>
  <c r="C107" i="46"/>
  <c r="Q60" i="46"/>
  <c r="M60" i="46"/>
  <c r="I60" i="46"/>
  <c r="E60" i="46"/>
  <c r="Q59" i="46"/>
  <c r="M59" i="46"/>
  <c r="I59" i="46"/>
  <c r="E59" i="46"/>
  <c r="Q58" i="46"/>
  <c r="M58" i="46"/>
  <c r="I58" i="46"/>
  <c r="E58" i="46"/>
  <c r="Q57" i="46"/>
  <c r="M57" i="46"/>
  <c r="I57" i="46"/>
  <c r="E57" i="46"/>
  <c r="Q56" i="46"/>
  <c r="M56" i="46"/>
  <c r="I56" i="46"/>
  <c r="E56" i="46"/>
  <c r="Q55" i="46"/>
  <c r="M55" i="46"/>
  <c r="I55" i="46"/>
  <c r="E55" i="46"/>
  <c r="Q54" i="46"/>
  <c r="M54" i="46"/>
  <c r="I54" i="46"/>
  <c r="E54" i="46"/>
  <c r="Q53" i="46"/>
  <c r="M53" i="46"/>
  <c r="I53" i="46"/>
  <c r="E53" i="46"/>
  <c r="Q52" i="46"/>
  <c r="M52" i="46"/>
  <c r="I52" i="46"/>
  <c r="E52" i="46"/>
  <c r="Q51" i="46"/>
  <c r="M51" i="46"/>
  <c r="I51" i="46"/>
  <c r="E51" i="46"/>
  <c r="Q50" i="46"/>
  <c r="M50" i="46"/>
  <c r="I50" i="46"/>
  <c r="E50" i="46"/>
  <c r="Q49" i="46"/>
  <c r="M49" i="46"/>
  <c r="I49" i="46"/>
  <c r="E49" i="46"/>
  <c r="O22" i="46"/>
  <c r="K22" i="46"/>
  <c r="G22" i="46"/>
  <c r="C22" i="46"/>
  <c r="O21" i="46"/>
  <c r="K21" i="46"/>
  <c r="G21" i="46"/>
  <c r="C21" i="46"/>
  <c r="O20" i="46"/>
  <c r="K20" i="46"/>
  <c r="G20" i="46"/>
  <c r="C20" i="46"/>
  <c r="O19" i="46"/>
  <c r="K19" i="46"/>
  <c r="G19" i="46"/>
  <c r="C19" i="46"/>
  <c r="O18" i="46"/>
  <c r="K18" i="46"/>
  <c r="G18" i="46"/>
  <c r="C18" i="46"/>
  <c r="O17" i="46"/>
  <c r="K17" i="46"/>
  <c r="G17" i="46"/>
  <c r="C17" i="46"/>
  <c r="O16" i="46"/>
  <c r="K16" i="46"/>
  <c r="G16" i="46"/>
  <c r="C16" i="46"/>
  <c r="O15" i="46"/>
  <c r="K15" i="46"/>
  <c r="G15" i="46"/>
  <c r="C15" i="46"/>
  <c r="O14" i="46"/>
  <c r="K14" i="46"/>
  <c r="G14" i="46"/>
  <c r="C14" i="46"/>
  <c r="O13" i="46"/>
  <c r="K13" i="46"/>
  <c r="G13" i="46"/>
  <c r="C13" i="46"/>
  <c r="O12" i="46"/>
  <c r="K12" i="46"/>
  <c r="G12" i="46"/>
  <c r="C12" i="46"/>
  <c r="O11" i="46"/>
  <c r="K11" i="46"/>
  <c r="G11" i="46"/>
  <c r="C11" i="46"/>
  <c r="O10" i="46"/>
  <c r="K10" i="46"/>
  <c r="G10" i="46"/>
  <c r="C10" i="46"/>
  <c r="O9" i="46"/>
  <c r="K9" i="46"/>
  <c r="G9" i="46"/>
  <c r="C9" i="46"/>
  <c r="O8" i="46"/>
  <c r="G8" i="46"/>
  <c r="O6" i="46"/>
  <c r="K6" i="46"/>
  <c r="G6" i="46"/>
  <c r="C6" i="46"/>
  <c r="O5" i="46"/>
  <c r="K5" i="46"/>
  <c r="G5" i="46"/>
  <c r="C5" i="46"/>
  <c r="P177" i="56"/>
  <c r="L177" i="56"/>
  <c r="H177" i="56"/>
  <c r="D177" i="56"/>
  <c r="N175" i="56"/>
  <c r="J175" i="56"/>
  <c r="F175" i="56"/>
  <c r="Q174" i="56"/>
  <c r="M174" i="56"/>
  <c r="I174" i="56"/>
  <c r="E174" i="56"/>
  <c r="P173" i="56"/>
  <c r="L173" i="56"/>
  <c r="H173" i="56"/>
  <c r="D173" i="56"/>
  <c r="O172" i="56"/>
  <c r="K172" i="56"/>
  <c r="G172" i="56"/>
  <c r="C172" i="56"/>
  <c r="N171" i="56"/>
  <c r="J171" i="56"/>
  <c r="F171" i="56"/>
  <c r="Q166" i="56"/>
  <c r="M166" i="56"/>
  <c r="I166" i="56"/>
  <c r="E166" i="56"/>
  <c r="K127" i="56"/>
  <c r="C127" i="56"/>
  <c r="N103" i="56"/>
  <c r="J103" i="56"/>
  <c r="F103" i="56"/>
  <c r="P101" i="56"/>
  <c r="L101" i="56"/>
  <c r="H101" i="56"/>
  <c r="D101" i="56"/>
  <c r="O100" i="56"/>
  <c r="K100" i="56"/>
  <c r="G100" i="56"/>
  <c r="C100" i="56"/>
  <c r="N99" i="56"/>
  <c r="J99" i="56"/>
  <c r="F99" i="56"/>
  <c r="Q98" i="56"/>
  <c r="M98" i="56"/>
  <c r="I98" i="56"/>
  <c r="E98" i="56"/>
  <c r="P97" i="56"/>
  <c r="L97" i="56"/>
  <c r="H97" i="56"/>
  <c r="D97" i="56"/>
  <c r="O96" i="56"/>
  <c r="K96" i="56"/>
  <c r="G96" i="56"/>
  <c r="C96" i="56"/>
  <c r="N95" i="56"/>
  <c r="Q94" i="56"/>
  <c r="I94" i="56"/>
  <c r="P93" i="56"/>
  <c r="H93" i="56"/>
  <c r="K92" i="56"/>
  <c r="G92" i="56"/>
  <c r="N91" i="56"/>
  <c r="J91" i="56"/>
  <c r="F91" i="56"/>
  <c r="Q90" i="56"/>
  <c r="M90" i="56"/>
  <c r="I90" i="56"/>
  <c r="E90" i="56"/>
  <c r="P89" i="56"/>
  <c r="L89" i="56"/>
  <c r="H89" i="56"/>
  <c r="D89" i="56"/>
  <c r="O88" i="56"/>
  <c r="K88" i="56"/>
  <c r="G88" i="56"/>
  <c r="C88" i="56"/>
  <c r="N87" i="56"/>
  <c r="J87" i="56"/>
  <c r="F87" i="56"/>
  <c r="O177" i="56"/>
  <c r="K177" i="56"/>
  <c r="G177" i="56"/>
  <c r="C177" i="56"/>
  <c r="Q175" i="56"/>
  <c r="M175" i="56"/>
  <c r="I175" i="56"/>
  <c r="E175" i="56"/>
  <c r="P174" i="56"/>
  <c r="L174" i="56"/>
  <c r="H174" i="56"/>
  <c r="D174" i="56"/>
  <c r="O173" i="56"/>
  <c r="K173" i="56"/>
  <c r="G173" i="56"/>
  <c r="C173" i="56"/>
  <c r="N172" i="56"/>
  <c r="J172" i="56"/>
  <c r="F172" i="56"/>
  <c r="Q171" i="56"/>
  <c r="M171" i="56"/>
  <c r="I171" i="56"/>
  <c r="E171" i="56"/>
  <c r="P166" i="56"/>
  <c r="L166" i="56"/>
  <c r="H166" i="56"/>
  <c r="D166" i="56"/>
  <c r="K165" i="56"/>
  <c r="K109" i="56"/>
  <c r="L66" i="56"/>
  <c r="I93" i="6"/>
  <c r="M52" i="6"/>
  <c r="M51" i="6" s="1"/>
  <c r="N27" i="7"/>
  <c r="F27" i="7"/>
  <c r="B17" i="14"/>
  <c r="B17" i="17" s="1"/>
  <c r="F4" i="7"/>
  <c r="F3" i="7" s="1"/>
  <c r="L27" i="11"/>
  <c r="P18" i="14"/>
  <c r="L4" i="11"/>
  <c r="D4" i="11"/>
  <c r="F14" i="18"/>
  <c r="F14" i="23" s="1"/>
  <c r="F14" i="26" s="1"/>
  <c r="C26" i="23"/>
  <c r="C26" i="26" s="1"/>
  <c r="C26" i="21"/>
  <c r="J25" i="23"/>
  <c r="J25" i="26" s="1"/>
  <c r="J25" i="21"/>
  <c r="F25" i="21"/>
  <c r="E24" i="21"/>
  <c r="H13" i="24"/>
  <c r="H13" i="27" s="1"/>
  <c r="M10" i="24"/>
  <c r="M10" i="27" s="1"/>
  <c r="D9" i="24"/>
  <c r="D9" i="27" s="1"/>
  <c r="Q6" i="24"/>
  <c r="Q6" i="27" s="1"/>
  <c r="H5" i="24"/>
  <c r="H5" i="27" s="1"/>
  <c r="O26" i="21"/>
  <c r="P93" i="6"/>
  <c r="P52" i="6"/>
  <c r="P51" i="6" s="1"/>
  <c r="Q27" i="7"/>
  <c r="M27" i="7"/>
  <c r="I27" i="7"/>
  <c r="E27" i="7"/>
  <c r="Q17" i="7"/>
  <c r="I17" i="7"/>
  <c r="Q4" i="7"/>
  <c r="Q3" i="7" s="1"/>
  <c r="N31" i="12"/>
  <c r="N20" i="12"/>
  <c r="F20" i="12"/>
  <c r="F18" i="12"/>
  <c r="J14" i="12"/>
  <c r="B14" i="12"/>
  <c r="B14" i="15" s="1"/>
  <c r="F12" i="12"/>
  <c r="F4" i="8"/>
  <c r="O32" i="10"/>
  <c r="C32" i="10"/>
  <c r="K31" i="10"/>
  <c r="G30" i="10"/>
  <c r="K29" i="10"/>
  <c r="C29" i="10"/>
  <c r="C25" i="10"/>
  <c r="G24" i="10"/>
  <c r="C22" i="10"/>
  <c r="G21" i="10"/>
  <c r="C20" i="10"/>
  <c r="G19" i="10"/>
  <c r="O16" i="10"/>
  <c r="C16" i="10"/>
  <c r="G13" i="10"/>
  <c r="O12" i="10"/>
  <c r="G12" i="10"/>
  <c r="O11" i="10"/>
  <c r="C11" i="10"/>
  <c r="K10" i="10"/>
  <c r="C10" i="10"/>
  <c r="G9" i="10"/>
  <c r="O8" i="10"/>
  <c r="G7" i="10"/>
  <c r="O6" i="10"/>
  <c r="G5" i="10"/>
  <c r="G27" i="11"/>
  <c r="K4" i="11"/>
  <c r="L28" i="14"/>
  <c r="L5" i="14"/>
  <c r="P32" i="23"/>
  <c r="P32" i="26" s="1"/>
  <c r="D32" i="23"/>
  <c r="D32" i="26" s="1"/>
  <c r="K31" i="23"/>
  <c r="K31" i="26" s="1"/>
  <c r="C31" i="23"/>
  <c r="C31" i="26" s="1"/>
  <c r="N30" i="23"/>
  <c r="N30" i="26" s="1"/>
  <c r="J30" i="23"/>
  <c r="J30" i="26" s="1"/>
  <c r="F30" i="23"/>
  <c r="F30" i="26" s="1"/>
  <c r="I29" i="28"/>
  <c r="P27" i="18"/>
  <c r="D28" i="28"/>
  <c r="M24" i="27"/>
  <c r="Q20" i="27"/>
  <c r="H19" i="27"/>
  <c r="D6" i="28"/>
  <c r="K4" i="18"/>
  <c r="K3" i="18" s="1"/>
  <c r="K16" i="23" s="1"/>
  <c r="O13" i="23"/>
  <c r="O13" i="26" s="1"/>
  <c r="G13" i="23"/>
  <c r="G13" i="26" s="1"/>
  <c r="F12" i="23"/>
  <c r="F12" i="26" s="1"/>
  <c r="E11" i="23"/>
  <c r="E11" i="26" s="1"/>
  <c r="H10" i="23"/>
  <c r="H10" i="26" s="1"/>
  <c r="K9" i="23"/>
  <c r="K9" i="26" s="1"/>
  <c r="J8" i="23"/>
  <c r="J8" i="26" s="1"/>
  <c r="Q7" i="23"/>
  <c r="Q7" i="26" s="1"/>
  <c r="P6" i="23"/>
  <c r="P6" i="26" s="1"/>
  <c r="D6" i="23"/>
  <c r="D6" i="26" s="1"/>
  <c r="G5" i="23"/>
  <c r="G5" i="26" s="1"/>
  <c r="Q30" i="27"/>
  <c r="I30" i="27"/>
  <c r="P29" i="27"/>
  <c r="H29" i="27"/>
  <c r="M16" i="21"/>
  <c r="E26" i="27"/>
  <c r="Q22" i="27"/>
  <c r="L127" i="46"/>
  <c r="D127" i="46"/>
  <c r="L126" i="46"/>
  <c r="D126" i="46"/>
  <c r="H82" i="46"/>
  <c r="P25" i="46"/>
  <c r="G52" i="6"/>
  <c r="G51" i="6" s="1"/>
  <c r="P27" i="7"/>
  <c r="L27" i="7"/>
  <c r="H27" i="7"/>
  <c r="D27" i="7"/>
  <c r="P17" i="7"/>
  <c r="P17" i="14" s="1"/>
  <c r="L17" i="7"/>
  <c r="L17" i="14" s="1"/>
  <c r="H17" i="7"/>
  <c r="D17" i="7"/>
  <c r="D17" i="14" s="1"/>
  <c r="P4" i="7"/>
  <c r="P3" i="7" s="1"/>
  <c r="L4" i="7"/>
  <c r="L3" i="7" s="1"/>
  <c r="H4" i="7"/>
  <c r="H3" i="7" s="1"/>
  <c r="D4" i="7"/>
  <c r="D3" i="7" s="1"/>
  <c r="Q32" i="12"/>
  <c r="M32" i="12"/>
  <c r="I32" i="12"/>
  <c r="E32" i="12"/>
  <c r="Q31" i="12"/>
  <c r="M31" i="12"/>
  <c r="I31" i="12"/>
  <c r="E31" i="12"/>
  <c r="Q30" i="12"/>
  <c r="M30" i="12"/>
  <c r="I30" i="12"/>
  <c r="E30" i="12"/>
  <c r="Q29" i="12"/>
  <c r="M29" i="12"/>
  <c r="I29" i="12"/>
  <c r="E29" i="12"/>
  <c r="Q28" i="12"/>
  <c r="M28" i="12"/>
  <c r="I28" i="12"/>
  <c r="E28" i="12"/>
  <c r="Q26" i="12"/>
  <c r="M26" i="12"/>
  <c r="I26" i="12"/>
  <c r="E26" i="12"/>
  <c r="Q25" i="12"/>
  <c r="M25" i="12"/>
  <c r="I25" i="12"/>
  <c r="E25" i="12"/>
  <c r="Q24" i="12"/>
  <c r="M24" i="12"/>
  <c r="I24" i="12"/>
  <c r="E24" i="12"/>
  <c r="Q22" i="12"/>
  <c r="M22" i="12"/>
  <c r="I22" i="12"/>
  <c r="E22" i="12"/>
  <c r="Q21" i="12"/>
  <c r="M21" i="12"/>
  <c r="I21" i="12"/>
  <c r="E21" i="12"/>
  <c r="Q20" i="12"/>
  <c r="M20" i="12"/>
  <c r="I20" i="12"/>
  <c r="E20" i="12"/>
  <c r="Q19" i="12"/>
  <c r="M19" i="12"/>
  <c r="I19" i="12"/>
  <c r="E19" i="12"/>
  <c r="Q18" i="12"/>
  <c r="M18" i="12"/>
  <c r="I18" i="12"/>
  <c r="E18" i="12"/>
  <c r="Q14" i="12"/>
  <c r="M14" i="12"/>
  <c r="I14" i="12"/>
  <c r="E14" i="12"/>
  <c r="Q13" i="12"/>
  <c r="M13" i="12"/>
  <c r="I13" i="12"/>
  <c r="E13" i="12"/>
  <c r="Q12" i="12"/>
  <c r="M12" i="12"/>
  <c r="I12" i="12"/>
  <c r="E12" i="12"/>
  <c r="Q11" i="12"/>
  <c r="M11" i="12"/>
  <c r="I11" i="12"/>
  <c r="E11" i="12"/>
  <c r="Q10" i="12"/>
  <c r="M10" i="12"/>
  <c r="I10" i="12"/>
  <c r="E10" i="12"/>
  <c r="Q9" i="12"/>
  <c r="M9" i="12"/>
  <c r="I9" i="12"/>
  <c r="E9" i="12"/>
  <c r="Q8" i="12"/>
  <c r="M8" i="12"/>
  <c r="I8" i="12"/>
  <c r="E8" i="12"/>
  <c r="Q7" i="12"/>
  <c r="M7" i="12"/>
  <c r="I7" i="12"/>
  <c r="E7" i="12"/>
  <c r="Q6" i="12"/>
  <c r="M6" i="12"/>
  <c r="I6" i="12"/>
  <c r="E6" i="12"/>
  <c r="Q5" i="12"/>
  <c r="M5" i="12"/>
  <c r="I5" i="12"/>
  <c r="E5" i="12"/>
  <c r="N32" i="13"/>
  <c r="J32" i="13"/>
  <c r="F32" i="13"/>
  <c r="B32" i="13"/>
  <c r="B32" i="16" s="1"/>
  <c r="N31" i="13"/>
  <c r="J31" i="13"/>
  <c r="F31" i="13"/>
  <c r="B31" i="13"/>
  <c r="B31" i="16" s="1"/>
  <c r="N30" i="13"/>
  <c r="J30" i="13"/>
  <c r="F30" i="13"/>
  <c r="B30" i="13"/>
  <c r="B30" i="16" s="1"/>
  <c r="N29" i="13"/>
  <c r="J29" i="13"/>
  <c r="F29" i="13"/>
  <c r="B29" i="13"/>
  <c r="B29" i="16" s="1"/>
  <c r="N28" i="13"/>
  <c r="J28" i="13"/>
  <c r="F28" i="13"/>
  <c r="B28" i="13"/>
  <c r="B28" i="16" s="1"/>
  <c r="N26" i="13"/>
  <c r="J26" i="13"/>
  <c r="F26" i="13"/>
  <c r="B26" i="13"/>
  <c r="B26" i="16" s="1"/>
  <c r="N25" i="13"/>
  <c r="J25" i="13"/>
  <c r="F25" i="13"/>
  <c r="B25" i="13"/>
  <c r="B25" i="16" s="1"/>
  <c r="N24" i="13"/>
  <c r="J24" i="13"/>
  <c r="F24" i="13"/>
  <c r="B24" i="13"/>
  <c r="B24" i="16" s="1"/>
  <c r="N22" i="13"/>
  <c r="J22" i="13"/>
  <c r="F22" i="13"/>
  <c r="B22" i="13"/>
  <c r="B22" i="16" s="1"/>
  <c r="N21" i="13"/>
  <c r="J21" i="13"/>
  <c r="F21" i="13"/>
  <c r="B21" i="13"/>
  <c r="B21" i="16" s="1"/>
  <c r="N20" i="13"/>
  <c r="J20" i="13"/>
  <c r="F20" i="13"/>
  <c r="B20" i="13"/>
  <c r="B20" i="16" s="1"/>
  <c r="N19" i="13"/>
  <c r="J19" i="13"/>
  <c r="F19" i="13"/>
  <c r="B19" i="13"/>
  <c r="B19" i="16" s="1"/>
  <c r="N18" i="13"/>
  <c r="J18" i="13"/>
  <c r="F18" i="13"/>
  <c r="B18" i="13"/>
  <c r="B18" i="16" s="1"/>
  <c r="N14" i="13"/>
  <c r="J14" i="13"/>
  <c r="F14" i="13"/>
  <c r="B14" i="13"/>
  <c r="B14" i="16" s="1"/>
  <c r="N13" i="13"/>
  <c r="J13" i="13"/>
  <c r="F13" i="13"/>
  <c r="B13" i="13"/>
  <c r="B13" i="16" s="1"/>
  <c r="N12" i="13"/>
  <c r="J12" i="13"/>
  <c r="F12" i="13"/>
  <c r="B12" i="13"/>
  <c r="B12" i="16" s="1"/>
  <c r="N11" i="13"/>
  <c r="J11" i="13"/>
  <c r="F11" i="13"/>
  <c r="B11" i="13"/>
  <c r="B11" i="16" s="1"/>
  <c r="N10" i="13"/>
  <c r="J10" i="13"/>
  <c r="F10" i="13"/>
  <c r="B10" i="13"/>
  <c r="B10" i="16" s="1"/>
  <c r="N9" i="13"/>
  <c r="J9" i="13"/>
  <c r="F9" i="13"/>
  <c r="B9" i="13"/>
  <c r="B9" i="16" s="1"/>
  <c r="N8" i="13"/>
  <c r="J8" i="13"/>
  <c r="F8" i="13"/>
  <c r="B8" i="13"/>
  <c r="B8" i="16" s="1"/>
  <c r="N7" i="13"/>
  <c r="J7" i="13"/>
  <c r="F7" i="13"/>
  <c r="B7" i="13"/>
  <c r="B7" i="16" s="1"/>
  <c r="N6" i="13"/>
  <c r="J6" i="13"/>
  <c r="F6" i="13"/>
  <c r="B6" i="13"/>
  <c r="B6" i="16" s="1"/>
  <c r="N5" i="13"/>
  <c r="J5" i="13"/>
  <c r="F5" i="13"/>
  <c r="B5" i="13"/>
  <c r="B5" i="16" s="1"/>
  <c r="J23" i="10"/>
  <c r="D18" i="14"/>
  <c r="O15" i="14"/>
  <c r="O15" i="17" s="1"/>
  <c r="O16" i="17"/>
  <c r="G15" i="14"/>
  <c r="G15" i="17" s="1"/>
  <c r="G16" i="17"/>
  <c r="N26" i="23"/>
  <c r="N26" i="26" s="1"/>
  <c r="J26" i="23"/>
  <c r="J26" i="26" s="1"/>
  <c r="F26" i="23"/>
  <c r="F26" i="26" s="1"/>
  <c r="Q25" i="23"/>
  <c r="Q25" i="26" s="1"/>
  <c r="M25" i="23"/>
  <c r="M25" i="26" s="1"/>
  <c r="I25" i="23"/>
  <c r="I25" i="26" s="1"/>
  <c r="E25" i="23"/>
  <c r="E25" i="26" s="1"/>
  <c r="P24" i="23"/>
  <c r="P24" i="26" s="1"/>
  <c r="L24" i="23"/>
  <c r="L24" i="26" s="1"/>
  <c r="H24" i="23"/>
  <c r="H24" i="26" s="1"/>
  <c r="D24" i="23"/>
  <c r="D24" i="26" s="1"/>
  <c r="N22" i="28"/>
  <c r="J22" i="28"/>
  <c r="F22" i="23"/>
  <c r="F22" i="26" s="1"/>
  <c r="Q21" i="28"/>
  <c r="M21" i="23"/>
  <c r="M21" i="26" s="1"/>
  <c r="I17" i="18"/>
  <c r="I17" i="25" s="1"/>
  <c r="I17" i="28" s="1"/>
  <c r="E21" i="23"/>
  <c r="E21" i="26" s="1"/>
  <c r="P20" i="28"/>
  <c r="L20" i="23"/>
  <c r="L20" i="26" s="1"/>
  <c r="H20" i="28"/>
  <c r="D20" i="23"/>
  <c r="D20" i="26" s="1"/>
  <c r="O17" i="18"/>
  <c r="O17" i="24" s="1"/>
  <c r="O17" i="27" s="1"/>
  <c r="K19" i="28"/>
  <c r="G19" i="23"/>
  <c r="G19" i="26" s="1"/>
  <c r="C19" i="23"/>
  <c r="C19" i="26" s="1"/>
  <c r="N18" i="28"/>
  <c r="J18" i="23"/>
  <c r="J18" i="26" s="1"/>
  <c r="F17" i="18"/>
  <c r="F28" i="26"/>
  <c r="I12" i="26"/>
  <c r="O10" i="26"/>
  <c r="L7" i="26"/>
  <c r="O14" i="21"/>
  <c r="K14" i="21"/>
  <c r="G14" i="21"/>
  <c r="N13" i="24"/>
  <c r="N13" i="27" s="1"/>
  <c r="N13" i="21"/>
  <c r="J13" i="21"/>
  <c r="J13" i="24"/>
  <c r="J13" i="27" s="1"/>
  <c r="F13" i="24"/>
  <c r="F13" i="27" s="1"/>
  <c r="F13" i="21"/>
  <c r="M12" i="24"/>
  <c r="M12" i="27" s="1"/>
  <c r="M12" i="21"/>
  <c r="I12" i="21"/>
  <c r="I12" i="24"/>
  <c r="I12" i="27" s="1"/>
  <c r="E12" i="24"/>
  <c r="E12" i="27" s="1"/>
  <c r="E12" i="21"/>
  <c r="L11" i="24"/>
  <c r="L11" i="27" s="1"/>
  <c r="L11" i="21"/>
  <c r="H11" i="21"/>
  <c r="H11" i="24"/>
  <c r="H11" i="27" s="1"/>
  <c r="D11" i="24"/>
  <c r="D11" i="27" s="1"/>
  <c r="D11" i="21"/>
  <c r="K10" i="24"/>
  <c r="K10" i="27" s="1"/>
  <c r="K10" i="21"/>
  <c r="G10" i="21"/>
  <c r="G10" i="24"/>
  <c r="G10" i="27" s="1"/>
  <c r="C10" i="24"/>
  <c r="C10" i="27" s="1"/>
  <c r="C10" i="21"/>
  <c r="J9" i="24"/>
  <c r="J9" i="27" s="1"/>
  <c r="J9" i="21"/>
  <c r="F9" i="21"/>
  <c r="F9" i="24"/>
  <c r="F9" i="27" s="1"/>
  <c r="Q8" i="24"/>
  <c r="Q8" i="27" s="1"/>
  <c r="Q8" i="21"/>
  <c r="I8" i="24"/>
  <c r="I8" i="27" s="1"/>
  <c r="I8" i="21"/>
  <c r="E8" i="21"/>
  <c r="E8" i="24"/>
  <c r="E8" i="27" s="1"/>
  <c r="P7" i="24"/>
  <c r="P7" i="27" s="1"/>
  <c r="P7" i="21"/>
  <c r="H7" i="24"/>
  <c r="H7" i="27" s="1"/>
  <c r="H7" i="21"/>
  <c r="D7" i="21"/>
  <c r="D7" i="24"/>
  <c r="D7" i="27" s="1"/>
  <c r="O6" i="24"/>
  <c r="O6" i="27" s="1"/>
  <c r="O6" i="21"/>
  <c r="G6" i="24"/>
  <c r="G6" i="27" s="1"/>
  <c r="G6" i="21"/>
  <c r="C6" i="21"/>
  <c r="C6" i="24"/>
  <c r="C6" i="27" s="1"/>
  <c r="N5" i="24"/>
  <c r="N5" i="27" s="1"/>
  <c r="N5" i="21"/>
  <c r="F5" i="24"/>
  <c r="F5" i="27" s="1"/>
  <c r="F5" i="21"/>
  <c r="M24" i="21"/>
  <c r="O10" i="21"/>
  <c r="K6" i="21"/>
  <c r="G30" i="28"/>
  <c r="N9" i="28"/>
  <c r="J9" i="28"/>
  <c r="F9" i="28"/>
  <c r="Q8" i="28"/>
  <c r="M8" i="28"/>
  <c r="I8" i="28"/>
  <c r="E8" i="28"/>
  <c r="P7" i="28"/>
  <c r="L7" i="28"/>
  <c r="H7" i="28"/>
  <c r="D7" i="28"/>
  <c r="O6" i="28"/>
  <c r="K6" i="28"/>
  <c r="G6" i="28"/>
  <c r="C6" i="28"/>
  <c r="N28" i="26"/>
  <c r="F20" i="26"/>
  <c r="M7" i="23"/>
  <c r="M7" i="26" s="1"/>
  <c r="N7" i="24"/>
  <c r="N7" i="27" s="1"/>
  <c r="O16" i="28"/>
  <c r="O15" i="25"/>
  <c r="O15" i="28" s="1"/>
  <c r="G16" i="28"/>
  <c r="G15" i="25"/>
  <c r="G15" i="28" s="1"/>
  <c r="E145" i="46"/>
  <c r="E144" i="46"/>
  <c r="M144" i="46"/>
  <c r="Q93" i="6"/>
  <c r="M93" i="6"/>
  <c r="Q52" i="6"/>
  <c r="E52" i="6"/>
  <c r="N17" i="7"/>
  <c r="N17" i="14" s="1"/>
  <c r="F17" i="7"/>
  <c r="F17" i="14" s="1"/>
  <c r="N4" i="7"/>
  <c r="N3" i="7" s="1"/>
  <c r="B16" i="12"/>
  <c r="B16" i="15" s="1"/>
  <c r="P27" i="11"/>
  <c r="P28" i="14"/>
  <c r="H27" i="11"/>
  <c r="H28" i="14"/>
  <c r="D27" i="11"/>
  <c r="H18" i="14"/>
  <c r="P4" i="11"/>
  <c r="P5" i="14"/>
  <c r="H4" i="11"/>
  <c r="H5" i="14"/>
  <c r="D28" i="14"/>
  <c r="N5" i="14"/>
  <c r="P13" i="24"/>
  <c r="P13" i="27" s="1"/>
  <c r="O12" i="24"/>
  <c r="O12" i="27" s="1"/>
  <c r="N11" i="24"/>
  <c r="N11" i="27" s="1"/>
  <c r="E10" i="24"/>
  <c r="E10" i="27" s="1"/>
  <c r="K8" i="24"/>
  <c r="K8" i="27" s="1"/>
  <c r="J7" i="24"/>
  <c r="J7" i="27" s="1"/>
  <c r="I6" i="24"/>
  <c r="I6" i="27" s="1"/>
  <c r="M26" i="27"/>
  <c r="L52" i="6"/>
  <c r="L51" i="6" s="1"/>
  <c r="L60" i="6" s="1"/>
  <c r="M17" i="7"/>
  <c r="M17" i="14" s="1"/>
  <c r="E17" i="7"/>
  <c r="M4" i="7"/>
  <c r="M3" i="7" s="1"/>
  <c r="I4" i="7"/>
  <c r="I3" i="7" s="1"/>
  <c r="E4" i="7"/>
  <c r="E3" i="7" s="1"/>
  <c r="F32" i="12"/>
  <c r="N30" i="12"/>
  <c r="F30" i="12"/>
  <c r="J29" i="12"/>
  <c r="B29" i="12"/>
  <c r="B29" i="15" s="1"/>
  <c r="J28" i="12"/>
  <c r="B28" i="12"/>
  <c r="B28" i="15" s="1"/>
  <c r="F26" i="12"/>
  <c r="B24" i="12"/>
  <c r="B24" i="15" s="1"/>
  <c r="J22" i="12"/>
  <c r="N21" i="12"/>
  <c r="F19" i="12"/>
  <c r="N18" i="12"/>
  <c r="N13" i="12"/>
  <c r="F13" i="12"/>
  <c r="F11" i="12"/>
  <c r="N10" i="12"/>
  <c r="B9" i="12"/>
  <c r="B9" i="15" s="1"/>
  <c r="J8" i="12"/>
  <c r="B8" i="12"/>
  <c r="B8" i="15" s="1"/>
  <c r="J7" i="12"/>
  <c r="B7" i="12"/>
  <c r="B7" i="15" s="1"/>
  <c r="J5" i="12"/>
  <c r="G32" i="10"/>
  <c r="G31" i="10"/>
  <c r="C31" i="10"/>
  <c r="K30" i="10"/>
  <c r="O29" i="10"/>
  <c r="O26" i="10"/>
  <c r="K26" i="10"/>
  <c r="C26" i="10"/>
  <c r="O25" i="10"/>
  <c r="G25" i="10"/>
  <c r="K24" i="10"/>
  <c r="O22" i="10"/>
  <c r="G22" i="10"/>
  <c r="K21" i="10"/>
  <c r="O20" i="10"/>
  <c r="K20" i="10"/>
  <c r="K19" i="10"/>
  <c r="C19" i="10"/>
  <c r="K18" i="10"/>
  <c r="K14" i="10"/>
  <c r="G14" i="10"/>
  <c r="O13" i="10"/>
  <c r="K13" i="10"/>
  <c r="C13" i="10"/>
  <c r="C12" i="10"/>
  <c r="K11" i="10"/>
  <c r="G11" i="10"/>
  <c r="O10" i="10"/>
  <c r="G10" i="10"/>
  <c r="O9" i="10"/>
  <c r="K9" i="10"/>
  <c r="C9" i="10"/>
  <c r="K8" i="10"/>
  <c r="G8" i="10"/>
  <c r="C8" i="10"/>
  <c r="K7" i="10"/>
  <c r="G6" i="10"/>
  <c r="C6" i="10"/>
  <c r="K5" i="10"/>
  <c r="B5" i="14"/>
  <c r="B5" i="17" s="1"/>
  <c r="L32" i="23"/>
  <c r="L32" i="26" s="1"/>
  <c r="H32" i="23"/>
  <c r="H32" i="26" s="1"/>
  <c r="O31" i="23"/>
  <c r="O31" i="26" s="1"/>
  <c r="G31" i="23"/>
  <c r="G31" i="26" s="1"/>
  <c r="Q29" i="28"/>
  <c r="M29" i="23"/>
  <c r="M29" i="26" s="1"/>
  <c r="E29" i="23"/>
  <c r="E29" i="26" s="1"/>
  <c r="L28" i="23"/>
  <c r="L28" i="26" s="1"/>
  <c r="H28" i="23"/>
  <c r="H28" i="26" s="1"/>
  <c r="E24" i="27"/>
  <c r="I20" i="27"/>
  <c r="P19" i="27"/>
  <c r="K13" i="23"/>
  <c r="K13" i="26" s="1"/>
  <c r="N12" i="23"/>
  <c r="N12" i="26" s="1"/>
  <c r="J12" i="23"/>
  <c r="J12" i="26" s="1"/>
  <c r="M11" i="23"/>
  <c r="M11" i="26" s="1"/>
  <c r="I11" i="23"/>
  <c r="I11" i="26" s="1"/>
  <c r="L10" i="23"/>
  <c r="L10" i="26" s="1"/>
  <c r="D10" i="23"/>
  <c r="D10" i="26" s="1"/>
  <c r="G9" i="23"/>
  <c r="G9" i="26" s="1"/>
  <c r="C9" i="23"/>
  <c r="C9" i="26" s="1"/>
  <c r="F8" i="23"/>
  <c r="F8" i="26" s="1"/>
  <c r="I7" i="23"/>
  <c r="I7" i="26" s="1"/>
  <c r="E7" i="23"/>
  <c r="E7" i="26" s="1"/>
  <c r="H6" i="23"/>
  <c r="H6" i="26" s="1"/>
  <c r="O5" i="23"/>
  <c r="O5" i="26" s="1"/>
  <c r="C5" i="23"/>
  <c r="C5" i="26" s="1"/>
  <c r="M30" i="27"/>
  <c r="E30" i="27"/>
  <c r="L29" i="27"/>
  <c r="D29" i="27"/>
  <c r="I16" i="21"/>
  <c r="N25" i="21"/>
  <c r="N8" i="23"/>
  <c r="N8" i="26" s="1"/>
  <c r="M18" i="27"/>
  <c r="P127" i="46"/>
  <c r="H127" i="46"/>
  <c r="H106" i="46"/>
  <c r="O52" i="6"/>
  <c r="K52" i="6"/>
  <c r="C52" i="6"/>
  <c r="C51" i="6" s="1"/>
  <c r="C60" i="6" s="1"/>
  <c r="B110" i="6"/>
  <c r="B140" i="6" s="1"/>
  <c r="N93" i="6"/>
  <c r="F117" i="6"/>
  <c r="B117" i="6"/>
  <c r="J52" i="6"/>
  <c r="B52" i="6"/>
  <c r="B103" i="6" s="1"/>
  <c r="O27" i="7"/>
  <c r="K27" i="7"/>
  <c r="G27" i="7"/>
  <c r="C27" i="7"/>
  <c r="C27" i="13" s="1"/>
  <c r="O17" i="7"/>
  <c r="O17" i="14" s="1"/>
  <c r="K17" i="7"/>
  <c r="G17" i="7"/>
  <c r="C17" i="7"/>
  <c r="O4" i="7"/>
  <c r="O3" i="7" s="1"/>
  <c r="K4" i="7"/>
  <c r="K3" i="7" s="1"/>
  <c r="G4" i="7"/>
  <c r="G3" i="7" s="1"/>
  <c r="C4" i="7"/>
  <c r="C3" i="7" s="1"/>
  <c r="P32" i="12"/>
  <c r="L32" i="12"/>
  <c r="H32" i="12"/>
  <c r="D32" i="12"/>
  <c r="P31" i="12"/>
  <c r="L31" i="12"/>
  <c r="H31" i="12"/>
  <c r="D31" i="12"/>
  <c r="P30" i="12"/>
  <c r="L30" i="12"/>
  <c r="H30" i="12"/>
  <c r="D30" i="12"/>
  <c r="P29" i="12"/>
  <c r="L29" i="12"/>
  <c r="H29" i="12"/>
  <c r="D29" i="12"/>
  <c r="P28" i="12"/>
  <c r="L28" i="12"/>
  <c r="H28" i="12"/>
  <c r="D28" i="12"/>
  <c r="P26" i="12"/>
  <c r="L26" i="12"/>
  <c r="H26" i="12"/>
  <c r="D26" i="12"/>
  <c r="P25" i="12"/>
  <c r="L25" i="12"/>
  <c r="H25" i="12"/>
  <c r="D25" i="12"/>
  <c r="P24" i="12"/>
  <c r="L24" i="12"/>
  <c r="H24" i="12"/>
  <c r="D24" i="12"/>
  <c r="P22" i="12"/>
  <c r="L22" i="12"/>
  <c r="H22" i="12"/>
  <c r="D22" i="12"/>
  <c r="P21" i="12"/>
  <c r="L21" i="12"/>
  <c r="H21" i="12"/>
  <c r="D21" i="12"/>
  <c r="P20" i="12"/>
  <c r="L20" i="12"/>
  <c r="H20" i="12"/>
  <c r="D20" i="12"/>
  <c r="P19" i="12"/>
  <c r="L19" i="12"/>
  <c r="H19" i="12"/>
  <c r="D19" i="12"/>
  <c r="P18" i="12"/>
  <c r="L18" i="12"/>
  <c r="H18" i="12"/>
  <c r="D18" i="12"/>
  <c r="P14" i="12"/>
  <c r="L14" i="12"/>
  <c r="H14" i="12"/>
  <c r="D14" i="12"/>
  <c r="P13" i="12"/>
  <c r="L13" i="12"/>
  <c r="H13" i="12"/>
  <c r="D13" i="12"/>
  <c r="P12" i="12"/>
  <c r="L12" i="12"/>
  <c r="H12" i="12"/>
  <c r="D12" i="12"/>
  <c r="P11" i="12"/>
  <c r="L11" i="12"/>
  <c r="H11" i="12"/>
  <c r="D11" i="12"/>
  <c r="P10" i="12"/>
  <c r="L10" i="12"/>
  <c r="H10" i="12"/>
  <c r="D10" i="12"/>
  <c r="P9" i="12"/>
  <c r="L9" i="12"/>
  <c r="H9" i="12"/>
  <c r="D9" i="12"/>
  <c r="P8" i="12"/>
  <c r="L8" i="12"/>
  <c r="H8" i="12"/>
  <c r="D8" i="12"/>
  <c r="P7" i="12"/>
  <c r="L7" i="12"/>
  <c r="H7" i="12"/>
  <c r="D7" i="12"/>
  <c r="P6" i="12"/>
  <c r="L6" i="12"/>
  <c r="H6" i="12"/>
  <c r="D6" i="12"/>
  <c r="P4" i="8"/>
  <c r="L5" i="12"/>
  <c r="H4" i="8"/>
  <c r="D5" i="12"/>
  <c r="Q32" i="10"/>
  <c r="M32" i="13"/>
  <c r="I32" i="10"/>
  <c r="E32" i="13"/>
  <c r="Q31" i="10"/>
  <c r="M31" i="13"/>
  <c r="I31" i="10"/>
  <c r="E31" i="10"/>
  <c r="Q30" i="13"/>
  <c r="M30" i="10"/>
  <c r="I30" i="13"/>
  <c r="E30" i="10"/>
  <c r="Q29" i="10"/>
  <c r="M29" i="13"/>
  <c r="I29" i="10"/>
  <c r="E29" i="13"/>
  <c r="Q28" i="10"/>
  <c r="M28" i="13"/>
  <c r="I28" i="10"/>
  <c r="E28" i="13"/>
  <c r="Q26" i="13"/>
  <c r="M26" i="10"/>
  <c r="I26" i="13"/>
  <c r="E26" i="10"/>
  <c r="Q25" i="13"/>
  <c r="M25" i="10"/>
  <c r="I25" i="10"/>
  <c r="E25" i="13"/>
  <c r="Q24" i="10"/>
  <c r="M24" i="13"/>
  <c r="I24" i="10"/>
  <c r="E24" i="13"/>
  <c r="Q22" i="13"/>
  <c r="M22" i="10"/>
  <c r="I22" i="13"/>
  <c r="E22" i="10"/>
  <c r="Q21" i="13"/>
  <c r="M21" i="10"/>
  <c r="I21" i="10"/>
  <c r="E21" i="13"/>
  <c r="Q20" i="13"/>
  <c r="M20" i="10"/>
  <c r="I20" i="13"/>
  <c r="E20" i="10"/>
  <c r="Q19" i="13"/>
  <c r="M19" i="10"/>
  <c r="I19" i="13"/>
  <c r="E19" i="10"/>
  <c r="Q18" i="13"/>
  <c r="M18" i="10"/>
  <c r="I18" i="10"/>
  <c r="E18" i="13"/>
  <c r="Q14" i="13"/>
  <c r="M14" i="10"/>
  <c r="I14" i="13"/>
  <c r="E14" i="13"/>
  <c r="Q13" i="10"/>
  <c r="M13" i="10"/>
  <c r="I13" i="13"/>
  <c r="E13" i="10"/>
  <c r="Q12" i="13"/>
  <c r="M12" i="10"/>
  <c r="I12" i="10"/>
  <c r="E12" i="13"/>
  <c r="Q11" i="10"/>
  <c r="M11" i="13"/>
  <c r="I11" i="10"/>
  <c r="E11" i="13"/>
  <c r="Q10" i="10"/>
  <c r="M10" i="13"/>
  <c r="I10" i="10"/>
  <c r="E10" i="13"/>
  <c r="Q9" i="10"/>
  <c r="M9" i="10"/>
  <c r="I9" i="13"/>
  <c r="E9" i="10"/>
  <c r="Q8" i="13"/>
  <c r="M8" i="10"/>
  <c r="I8" i="13"/>
  <c r="E8" i="10"/>
  <c r="Q7" i="10"/>
  <c r="M7" i="13"/>
  <c r="I7" i="10"/>
  <c r="E7" i="10"/>
  <c r="Q6" i="13"/>
  <c r="M6" i="10"/>
  <c r="I6" i="13"/>
  <c r="E6" i="10"/>
  <c r="Q5" i="13"/>
  <c r="M5" i="10"/>
  <c r="I5" i="10"/>
  <c r="E5" i="10"/>
  <c r="L31" i="10"/>
  <c r="H30" i="10"/>
  <c r="D29" i="10"/>
  <c r="L26" i="10"/>
  <c r="H25" i="10"/>
  <c r="D24" i="10"/>
  <c r="F23" i="10"/>
  <c r="H22" i="10"/>
  <c r="D21" i="10"/>
  <c r="L19" i="10"/>
  <c r="H18" i="10"/>
  <c r="D16" i="10"/>
  <c r="L13" i="10"/>
  <c r="H12" i="10"/>
  <c r="D11" i="10"/>
  <c r="L9" i="10"/>
  <c r="H8" i="10"/>
  <c r="D7" i="10"/>
  <c r="L5" i="10"/>
  <c r="Q30" i="14"/>
  <c r="M30" i="14"/>
  <c r="I30" i="14"/>
  <c r="E30" i="14"/>
  <c r="Q29" i="14"/>
  <c r="M29" i="14"/>
  <c r="I29" i="14"/>
  <c r="E29" i="14"/>
  <c r="Q27" i="11"/>
  <c r="M28" i="14"/>
  <c r="I27" i="11"/>
  <c r="E28" i="14"/>
  <c r="Q22" i="14"/>
  <c r="M22" i="14"/>
  <c r="I22" i="14"/>
  <c r="E22" i="14"/>
  <c r="Q21" i="14"/>
  <c r="M21" i="14"/>
  <c r="I21" i="14"/>
  <c r="E21" i="14"/>
  <c r="Q20" i="14"/>
  <c r="M20" i="14"/>
  <c r="I20" i="14"/>
  <c r="E20" i="14"/>
  <c r="Q19" i="14"/>
  <c r="M19" i="14"/>
  <c r="I19" i="14"/>
  <c r="E19" i="14"/>
  <c r="E18" i="14"/>
  <c r="M9" i="14"/>
  <c r="E9" i="14"/>
  <c r="M8" i="14"/>
  <c r="E8" i="14"/>
  <c r="M7" i="14"/>
  <c r="E7" i="14"/>
  <c r="M6" i="14"/>
  <c r="I6" i="14"/>
  <c r="Q4" i="11"/>
  <c r="I4" i="11"/>
  <c r="F28" i="14"/>
  <c r="L18" i="14"/>
  <c r="B18" i="14"/>
  <c r="B18" i="17" s="1"/>
  <c r="F5" i="14"/>
  <c r="M32" i="27"/>
  <c r="E32" i="27"/>
  <c r="L31" i="27"/>
  <c r="K30" i="27"/>
  <c r="C30" i="27"/>
  <c r="J29" i="27"/>
  <c r="I28" i="27"/>
  <c r="F23" i="21"/>
  <c r="N9" i="21"/>
  <c r="J5" i="21"/>
  <c r="L26" i="26"/>
  <c r="E19" i="26"/>
  <c r="L6" i="23"/>
  <c r="L6" i="26" s="1"/>
  <c r="G30" i="27"/>
  <c r="J23" i="24"/>
  <c r="J23" i="27" s="1"/>
  <c r="F7" i="24"/>
  <c r="F7" i="27" s="1"/>
  <c r="P13" i="46"/>
  <c r="P5" i="46"/>
  <c r="N147" i="56"/>
  <c r="J147" i="56"/>
  <c r="F147" i="56"/>
  <c r="E93" i="6"/>
  <c r="I52" i="6"/>
  <c r="I51" i="6" s="1"/>
  <c r="I60" i="6" s="1"/>
  <c r="J27" i="7"/>
  <c r="B27" i="14"/>
  <c r="B27" i="17" s="1"/>
  <c r="J17" i="7"/>
  <c r="J17" i="14" s="1"/>
  <c r="J4" i="7"/>
  <c r="J3" i="7" s="1"/>
  <c r="N28" i="14"/>
  <c r="J18" i="14"/>
  <c r="D5" i="14"/>
  <c r="K26" i="23"/>
  <c r="K26" i="26" s="1"/>
  <c r="K26" i="21"/>
  <c r="Q24" i="23"/>
  <c r="Q24" i="26" s="1"/>
  <c r="Q24" i="21"/>
  <c r="I24" i="23"/>
  <c r="I24" i="26" s="1"/>
  <c r="I24" i="21"/>
  <c r="G26" i="21"/>
  <c r="G12" i="24"/>
  <c r="G12" i="27" s="1"/>
  <c r="F11" i="24"/>
  <c r="F11" i="27" s="1"/>
  <c r="L9" i="24"/>
  <c r="L9" i="27" s="1"/>
  <c r="C8" i="24"/>
  <c r="C8" i="27" s="1"/>
  <c r="P5" i="24"/>
  <c r="P5" i="27" s="1"/>
  <c r="J27" i="18"/>
  <c r="Q26" i="21"/>
  <c r="M26" i="23"/>
  <c r="M26" i="26" s="1"/>
  <c r="I26" i="21"/>
  <c r="E26" i="23"/>
  <c r="E26" i="26" s="1"/>
  <c r="P25" i="21"/>
  <c r="L25" i="23"/>
  <c r="L25" i="26" s="1"/>
  <c r="H25" i="21"/>
  <c r="D25" i="23"/>
  <c r="D25" i="26" s="1"/>
  <c r="O24" i="21"/>
  <c r="K24" i="23"/>
  <c r="K24" i="26" s="1"/>
  <c r="G24" i="21"/>
  <c r="C24" i="23"/>
  <c r="C24" i="26" s="1"/>
  <c r="Q22" i="21"/>
  <c r="M22" i="23"/>
  <c r="M22" i="26" s="1"/>
  <c r="I22" i="21"/>
  <c r="E22" i="23"/>
  <c r="E22" i="26" s="1"/>
  <c r="P21" i="21"/>
  <c r="L21" i="23"/>
  <c r="L21" i="26" s="1"/>
  <c r="H21" i="21"/>
  <c r="D21" i="23"/>
  <c r="D21" i="26" s="1"/>
  <c r="O20" i="21"/>
  <c r="K20" i="23"/>
  <c r="K20" i="26" s="1"/>
  <c r="G20" i="21"/>
  <c r="C20" i="23"/>
  <c r="C20" i="26" s="1"/>
  <c r="N19" i="23"/>
  <c r="N19" i="26" s="1"/>
  <c r="J19" i="21"/>
  <c r="F19" i="21"/>
  <c r="Q18" i="23"/>
  <c r="Q18" i="26" s="1"/>
  <c r="M18" i="21"/>
  <c r="I18" i="23"/>
  <c r="I18" i="26" s="1"/>
  <c r="E18" i="21"/>
  <c r="P26" i="24"/>
  <c r="P26" i="27" s="1"/>
  <c r="L26" i="24"/>
  <c r="L26" i="27" s="1"/>
  <c r="H26" i="24"/>
  <c r="H26" i="27" s="1"/>
  <c r="D26" i="24"/>
  <c r="D26" i="27" s="1"/>
  <c r="O25" i="24"/>
  <c r="O25" i="27" s="1"/>
  <c r="K25" i="24"/>
  <c r="K25" i="27" s="1"/>
  <c r="G25" i="24"/>
  <c r="G25" i="27" s="1"/>
  <c r="C25" i="24"/>
  <c r="C25" i="27" s="1"/>
  <c r="N24" i="24"/>
  <c r="N24" i="27" s="1"/>
  <c r="J24" i="24"/>
  <c r="J24" i="27" s="1"/>
  <c r="F24" i="24"/>
  <c r="F24" i="27" s="1"/>
  <c r="P22" i="24"/>
  <c r="P22" i="27" s="1"/>
  <c r="L22" i="24"/>
  <c r="L22" i="27" s="1"/>
  <c r="H22" i="24"/>
  <c r="H22" i="27" s="1"/>
  <c r="D22" i="24"/>
  <c r="D22" i="27" s="1"/>
  <c r="G21" i="24"/>
  <c r="G21" i="27" s="1"/>
  <c r="N20" i="24"/>
  <c r="N20" i="27" s="1"/>
  <c r="J20" i="24"/>
  <c r="J20" i="27" s="1"/>
  <c r="F20" i="24"/>
  <c r="F20" i="27" s="1"/>
  <c r="M19" i="24"/>
  <c r="M19" i="27" s="1"/>
  <c r="E19" i="24"/>
  <c r="E19" i="27" s="1"/>
  <c r="P18" i="24"/>
  <c r="P18" i="27" s="1"/>
  <c r="L18" i="24"/>
  <c r="L18" i="27" s="1"/>
  <c r="H18" i="24"/>
  <c r="H18" i="27" s="1"/>
  <c r="D18" i="24"/>
  <c r="D18" i="27" s="1"/>
  <c r="N14" i="24"/>
  <c r="N14" i="27" s="1"/>
  <c r="Q13" i="24"/>
  <c r="Q13" i="27" s="1"/>
  <c r="M13" i="24"/>
  <c r="M13" i="27" s="1"/>
  <c r="I13" i="24"/>
  <c r="I13" i="27" s="1"/>
  <c r="E13" i="24"/>
  <c r="E13" i="27" s="1"/>
  <c r="P12" i="24"/>
  <c r="P12" i="27" s="1"/>
  <c r="L12" i="24"/>
  <c r="L12" i="27" s="1"/>
  <c r="H12" i="24"/>
  <c r="H12" i="27" s="1"/>
  <c r="D12" i="24"/>
  <c r="D12" i="27" s="1"/>
  <c r="O11" i="24"/>
  <c r="O11" i="27" s="1"/>
  <c r="K11" i="24"/>
  <c r="K11" i="27" s="1"/>
  <c r="G11" i="24"/>
  <c r="G11" i="27" s="1"/>
  <c r="C11" i="24"/>
  <c r="C11" i="27" s="1"/>
  <c r="N10" i="24"/>
  <c r="N10" i="27" s="1"/>
  <c r="J10" i="24"/>
  <c r="J10" i="27" s="1"/>
  <c r="F10" i="24"/>
  <c r="F10" i="27" s="1"/>
  <c r="Q9" i="24"/>
  <c r="Q9" i="27" s="1"/>
  <c r="M9" i="24"/>
  <c r="M9" i="27" s="1"/>
  <c r="I9" i="24"/>
  <c r="I9" i="27" s="1"/>
  <c r="E9" i="24"/>
  <c r="E9" i="27" s="1"/>
  <c r="P8" i="24"/>
  <c r="P8" i="27" s="1"/>
  <c r="L8" i="24"/>
  <c r="L8" i="27" s="1"/>
  <c r="H8" i="24"/>
  <c r="H8" i="27" s="1"/>
  <c r="D8" i="24"/>
  <c r="D8" i="27" s="1"/>
  <c r="O7" i="24"/>
  <c r="O7" i="27" s="1"/>
  <c r="K7" i="24"/>
  <c r="K7" i="27" s="1"/>
  <c r="G7" i="24"/>
  <c r="G7" i="27" s="1"/>
  <c r="C7" i="24"/>
  <c r="C7" i="27" s="1"/>
  <c r="N6" i="24"/>
  <c r="N6" i="27" s="1"/>
  <c r="J6" i="24"/>
  <c r="J6" i="27" s="1"/>
  <c r="F6" i="24"/>
  <c r="F6" i="27" s="1"/>
  <c r="Q5" i="24"/>
  <c r="Q5" i="27" s="1"/>
  <c r="M5" i="24"/>
  <c r="M5" i="27" s="1"/>
  <c r="I5" i="24"/>
  <c r="I5" i="27" s="1"/>
  <c r="E5" i="24"/>
  <c r="E5" i="27" s="1"/>
  <c r="Q16" i="21"/>
  <c r="Q22" i="25"/>
  <c r="Q22" i="28" s="1"/>
  <c r="M22" i="25"/>
  <c r="M22" i="28" s="1"/>
  <c r="I22" i="25"/>
  <c r="I22" i="28" s="1"/>
  <c r="E22" i="25"/>
  <c r="E22" i="28" s="1"/>
  <c r="P21" i="25"/>
  <c r="P21" i="28" s="1"/>
  <c r="H21" i="25"/>
  <c r="H21" i="28" s="1"/>
  <c r="D21" i="25"/>
  <c r="D21" i="28" s="1"/>
  <c r="O20" i="25"/>
  <c r="O20" i="28" s="1"/>
  <c r="K20" i="25"/>
  <c r="K20" i="28" s="1"/>
  <c r="G20" i="25"/>
  <c r="G20" i="28" s="1"/>
  <c r="C20" i="25"/>
  <c r="C20" i="28" s="1"/>
  <c r="J19" i="25"/>
  <c r="J19" i="28" s="1"/>
  <c r="Q18" i="25"/>
  <c r="Q18" i="28" s="1"/>
  <c r="M18" i="25"/>
  <c r="M18" i="28" s="1"/>
  <c r="I18" i="25"/>
  <c r="I18" i="28" s="1"/>
  <c r="E18" i="25"/>
  <c r="E18" i="28" s="1"/>
  <c r="O22" i="24"/>
  <c r="O22" i="27" s="1"/>
  <c r="N21" i="24"/>
  <c r="N21" i="27" s="1"/>
  <c r="M20" i="24"/>
  <c r="M20" i="27" s="1"/>
  <c r="L19" i="24"/>
  <c r="L19" i="27" s="1"/>
  <c r="K18" i="24"/>
  <c r="K18" i="27" s="1"/>
  <c r="Q163" i="46"/>
  <c r="M163" i="46"/>
  <c r="I163" i="46"/>
  <c r="E163" i="46"/>
  <c r="M162" i="46"/>
  <c r="Q122" i="46"/>
  <c r="M122" i="46"/>
  <c r="I122" i="46"/>
  <c r="E122" i="46"/>
  <c r="Q121" i="46"/>
  <c r="M121" i="46"/>
  <c r="I121" i="46"/>
  <c r="E121" i="46"/>
  <c r="Q120" i="46"/>
  <c r="M120" i="46"/>
  <c r="I120" i="46"/>
  <c r="E120" i="46"/>
  <c r="Q119" i="46"/>
  <c r="M119" i="46"/>
  <c r="I119" i="46"/>
  <c r="E119" i="46"/>
  <c r="Q118" i="46"/>
  <c r="M118" i="46"/>
  <c r="I118" i="46"/>
  <c r="E118" i="46"/>
  <c r="Q117" i="46"/>
  <c r="M117" i="46"/>
  <c r="I117" i="46"/>
  <c r="E117" i="46"/>
  <c r="Q116" i="46"/>
  <c r="M116" i="46"/>
  <c r="I116" i="46"/>
  <c r="E116" i="46"/>
  <c r="Q111" i="46"/>
  <c r="M111" i="46"/>
  <c r="I111" i="46"/>
  <c r="E111" i="46"/>
  <c r="Q84" i="46"/>
  <c r="M84" i="46"/>
  <c r="I84" i="46"/>
  <c r="E84" i="46"/>
  <c r="Q83" i="46"/>
  <c r="M83" i="46"/>
  <c r="I83" i="46"/>
  <c r="O164" i="56"/>
  <c r="O165" i="56"/>
  <c r="G165" i="56"/>
  <c r="C165" i="56"/>
  <c r="C5" i="12"/>
  <c r="P32" i="13"/>
  <c r="L32" i="13"/>
  <c r="H32" i="13"/>
  <c r="D32" i="13"/>
  <c r="P31" i="13"/>
  <c r="L31" i="13"/>
  <c r="H31" i="13"/>
  <c r="D31" i="13"/>
  <c r="P30" i="13"/>
  <c r="L30" i="13"/>
  <c r="H30" i="13"/>
  <c r="D30" i="13"/>
  <c r="P29" i="13"/>
  <c r="L29" i="13"/>
  <c r="H29" i="13"/>
  <c r="D29" i="13"/>
  <c r="P28" i="13"/>
  <c r="L28" i="13"/>
  <c r="H28" i="13"/>
  <c r="D28" i="13"/>
  <c r="P26" i="13"/>
  <c r="L26" i="13"/>
  <c r="H26" i="13"/>
  <c r="D26" i="13"/>
  <c r="P25" i="13"/>
  <c r="L25" i="13"/>
  <c r="H25" i="13"/>
  <c r="D25" i="13"/>
  <c r="P24" i="13"/>
  <c r="L24" i="13"/>
  <c r="H24" i="13"/>
  <c r="D24" i="13"/>
  <c r="P22" i="13"/>
  <c r="L22" i="13"/>
  <c r="H22" i="13"/>
  <c r="D22" i="13"/>
  <c r="P21" i="13"/>
  <c r="L21" i="13"/>
  <c r="H21" i="13"/>
  <c r="D21" i="13"/>
  <c r="P20" i="13"/>
  <c r="L20" i="13"/>
  <c r="H20" i="13"/>
  <c r="D20" i="13"/>
  <c r="P19" i="13"/>
  <c r="L19" i="13"/>
  <c r="H19" i="13"/>
  <c r="D19" i="13"/>
  <c r="P18" i="13"/>
  <c r="L18" i="13"/>
  <c r="H18" i="13"/>
  <c r="D18" i="13"/>
  <c r="P14" i="13"/>
  <c r="L14" i="13"/>
  <c r="H14" i="13"/>
  <c r="D14" i="13"/>
  <c r="P13" i="13"/>
  <c r="L13" i="13"/>
  <c r="H13" i="13"/>
  <c r="D13" i="13"/>
  <c r="P12" i="13"/>
  <c r="L12" i="13"/>
  <c r="H12" i="13"/>
  <c r="D12" i="13"/>
  <c r="P11" i="13"/>
  <c r="L11" i="13"/>
  <c r="H11" i="13"/>
  <c r="D11" i="13"/>
  <c r="P10" i="13"/>
  <c r="L10" i="13"/>
  <c r="H10" i="13"/>
  <c r="D10" i="13"/>
  <c r="P9" i="13"/>
  <c r="L9" i="13"/>
  <c r="H9" i="13"/>
  <c r="D9" i="13"/>
  <c r="P8" i="13"/>
  <c r="L8" i="13"/>
  <c r="H8" i="13"/>
  <c r="D8" i="13"/>
  <c r="P7" i="13"/>
  <c r="L7" i="13"/>
  <c r="H7" i="13"/>
  <c r="D7" i="13"/>
  <c r="P6" i="13"/>
  <c r="L6" i="13"/>
  <c r="H6" i="13"/>
  <c r="D6" i="13"/>
  <c r="P5" i="13"/>
  <c r="L5" i="13"/>
  <c r="H5" i="13"/>
  <c r="D5" i="13"/>
  <c r="P32" i="10"/>
  <c r="P31" i="10"/>
  <c r="P30" i="10"/>
  <c r="P29" i="10"/>
  <c r="P28" i="10"/>
  <c r="P26" i="10"/>
  <c r="P25" i="10"/>
  <c r="P24" i="10"/>
  <c r="P23" i="10"/>
  <c r="H23" i="10"/>
  <c r="P22" i="10"/>
  <c r="P21" i="10"/>
  <c r="P20" i="10"/>
  <c r="P19" i="10"/>
  <c r="P18" i="10"/>
  <c r="P14" i="10"/>
  <c r="P13" i="10"/>
  <c r="P12" i="10"/>
  <c r="P11" i="10"/>
  <c r="P10" i="10"/>
  <c r="P9" i="10"/>
  <c r="P8" i="10"/>
  <c r="P7" i="10"/>
  <c r="P6" i="10"/>
  <c r="P5" i="10"/>
  <c r="N27" i="11"/>
  <c r="J27" i="11"/>
  <c r="F27" i="11"/>
  <c r="N4" i="11"/>
  <c r="J4" i="11"/>
  <c r="F4" i="11"/>
  <c r="P22" i="28"/>
  <c r="L22" i="28"/>
  <c r="H22" i="28"/>
  <c r="D22" i="28"/>
  <c r="O21" i="28"/>
  <c r="K21" i="28"/>
  <c r="G21" i="28"/>
  <c r="C21" i="28"/>
  <c r="N20" i="28"/>
  <c r="J20" i="28"/>
  <c r="F20" i="28"/>
  <c r="Q19" i="28"/>
  <c r="M19" i="28"/>
  <c r="I19" i="28"/>
  <c r="E19" i="28"/>
  <c r="P18" i="28"/>
  <c r="L17" i="18"/>
  <c r="H18" i="28"/>
  <c r="D17" i="18"/>
  <c r="Q13" i="23"/>
  <c r="Q13" i="26" s="1"/>
  <c r="M13" i="23"/>
  <c r="M13" i="26" s="1"/>
  <c r="I13" i="23"/>
  <c r="I13" i="26" s="1"/>
  <c r="E13" i="23"/>
  <c r="E13" i="26" s="1"/>
  <c r="P12" i="23"/>
  <c r="P12" i="26" s="1"/>
  <c r="L12" i="23"/>
  <c r="L12" i="26" s="1"/>
  <c r="H12" i="23"/>
  <c r="H12" i="26" s="1"/>
  <c r="D12" i="23"/>
  <c r="D12" i="26" s="1"/>
  <c r="O11" i="23"/>
  <c r="O11" i="26" s="1"/>
  <c r="K11" i="23"/>
  <c r="K11" i="26" s="1"/>
  <c r="G11" i="23"/>
  <c r="G11" i="26" s="1"/>
  <c r="C11" i="23"/>
  <c r="C11" i="26" s="1"/>
  <c r="N10" i="23"/>
  <c r="N10" i="26" s="1"/>
  <c r="J10" i="23"/>
  <c r="J10" i="26" s="1"/>
  <c r="F10" i="23"/>
  <c r="F10" i="26" s="1"/>
  <c r="Q9" i="23"/>
  <c r="Q9" i="26" s="1"/>
  <c r="E9" i="23"/>
  <c r="E9" i="26" s="1"/>
  <c r="P14" i="18"/>
  <c r="P14" i="23" s="1"/>
  <c r="P14" i="26" s="1"/>
  <c r="L8" i="23"/>
  <c r="L8" i="26" s="1"/>
  <c r="H14" i="18"/>
  <c r="H14" i="23" s="1"/>
  <c r="H14" i="26" s="1"/>
  <c r="D8" i="23"/>
  <c r="D8" i="26" s="1"/>
  <c r="O7" i="23"/>
  <c r="O7" i="26" s="1"/>
  <c r="K7" i="23"/>
  <c r="K7" i="26" s="1"/>
  <c r="C7" i="23"/>
  <c r="C7" i="26" s="1"/>
  <c r="J6" i="23"/>
  <c r="J6" i="26" s="1"/>
  <c r="F4" i="18"/>
  <c r="F3" i="18" s="1"/>
  <c r="F16" i="23" s="1"/>
  <c r="Q5" i="23"/>
  <c r="Q5" i="26" s="1"/>
  <c r="M14" i="18"/>
  <c r="M14" i="24" s="1"/>
  <c r="M14" i="27" s="1"/>
  <c r="I14" i="18"/>
  <c r="I14" i="24" s="1"/>
  <c r="I14" i="27" s="1"/>
  <c r="E5" i="23"/>
  <c r="E5" i="26" s="1"/>
  <c r="Q32" i="23"/>
  <c r="Q32" i="26" s="1"/>
  <c r="M32" i="23"/>
  <c r="M32" i="26" s="1"/>
  <c r="I32" i="23"/>
  <c r="I32" i="26" s="1"/>
  <c r="E32" i="23"/>
  <c r="E32" i="26" s="1"/>
  <c r="P31" i="23"/>
  <c r="P31" i="26" s="1"/>
  <c r="L31" i="23"/>
  <c r="L31" i="26" s="1"/>
  <c r="H31" i="23"/>
  <c r="H31" i="26" s="1"/>
  <c r="D31" i="23"/>
  <c r="D31" i="26" s="1"/>
  <c r="O30" i="23"/>
  <c r="O30" i="26" s="1"/>
  <c r="K30" i="23"/>
  <c r="K30" i="26" s="1"/>
  <c r="G30" i="23"/>
  <c r="G30" i="26" s="1"/>
  <c r="C30" i="23"/>
  <c r="C30" i="26" s="1"/>
  <c r="N29" i="23"/>
  <c r="N29" i="26" s="1"/>
  <c r="J29" i="23"/>
  <c r="J29" i="26" s="1"/>
  <c r="F29" i="23"/>
  <c r="F29" i="26" s="1"/>
  <c r="Q28" i="23"/>
  <c r="Q28" i="26" s="1"/>
  <c r="M28" i="23"/>
  <c r="M28" i="26" s="1"/>
  <c r="I28" i="23"/>
  <c r="I28" i="26" s="1"/>
  <c r="E28" i="23"/>
  <c r="E28" i="26" s="1"/>
  <c r="O16" i="21"/>
  <c r="G16" i="21"/>
  <c r="L13" i="23"/>
  <c r="L13" i="26" s="1"/>
  <c r="H13" i="23"/>
  <c r="H13" i="26" s="1"/>
  <c r="O12" i="23"/>
  <c r="O12" i="26" s="1"/>
  <c r="G12" i="23"/>
  <c r="G12" i="26" s="1"/>
  <c r="N11" i="23"/>
  <c r="N11" i="26" s="1"/>
  <c r="F11" i="23"/>
  <c r="F11" i="26" s="1"/>
  <c r="I10" i="23"/>
  <c r="I10" i="26" s="1"/>
  <c r="E10" i="23"/>
  <c r="E10" i="26" s="1"/>
  <c r="L9" i="23"/>
  <c r="L9" i="26" s="1"/>
  <c r="D9" i="23"/>
  <c r="D9" i="26" s="1"/>
  <c r="C4" i="23"/>
  <c r="C4" i="26" s="1"/>
  <c r="J7" i="23"/>
  <c r="J7" i="26" s="1"/>
  <c r="Q6" i="23"/>
  <c r="Q6" i="26" s="1"/>
  <c r="E6" i="23"/>
  <c r="E6" i="26" s="1"/>
  <c r="H5" i="23"/>
  <c r="H5" i="26" s="1"/>
  <c r="P32" i="24"/>
  <c r="P32" i="27" s="1"/>
  <c r="L32" i="24"/>
  <c r="L32" i="27" s="1"/>
  <c r="H32" i="24"/>
  <c r="H32" i="27" s="1"/>
  <c r="D32" i="24"/>
  <c r="D32" i="27" s="1"/>
  <c r="O31" i="24"/>
  <c r="O31" i="27" s="1"/>
  <c r="K31" i="24"/>
  <c r="K31" i="27" s="1"/>
  <c r="G31" i="24"/>
  <c r="G31" i="27" s="1"/>
  <c r="C31" i="24"/>
  <c r="C31" i="27" s="1"/>
  <c r="N30" i="24"/>
  <c r="N30" i="27" s="1"/>
  <c r="J30" i="24"/>
  <c r="J30" i="27" s="1"/>
  <c r="F30" i="24"/>
  <c r="F30" i="27" s="1"/>
  <c r="Q29" i="24"/>
  <c r="Q29" i="27" s="1"/>
  <c r="M29" i="24"/>
  <c r="M29" i="27" s="1"/>
  <c r="I29" i="24"/>
  <c r="I29" i="27" s="1"/>
  <c r="E29" i="24"/>
  <c r="E29" i="27" s="1"/>
  <c r="P28" i="24"/>
  <c r="P28" i="27" s="1"/>
  <c r="L28" i="24"/>
  <c r="L28" i="27" s="1"/>
  <c r="H28" i="24"/>
  <c r="H28" i="27" s="1"/>
  <c r="D28" i="24"/>
  <c r="D28" i="27" s="1"/>
  <c r="M32" i="21"/>
  <c r="L31" i="21"/>
  <c r="K30" i="21"/>
  <c r="J29" i="21"/>
  <c r="I28" i="21"/>
  <c r="Q30" i="25"/>
  <c r="Q30" i="28" s="1"/>
  <c r="M30" i="25"/>
  <c r="M30" i="28" s="1"/>
  <c r="I30" i="25"/>
  <c r="I30" i="28" s="1"/>
  <c r="E30" i="25"/>
  <c r="E30" i="28" s="1"/>
  <c r="P29" i="25"/>
  <c r="P29" i="28" s="1"/>
  <c r="L29" i="25"/>
  <c r="L29" i="28" s="1"/>
  <c r="H29" i="25"/>
  <c r="H29" i="28" s="1"/>
  <c r="D29" i="25"/>
  <c r="D29" i="28" s="1"/>
  <c r="O28" i="25"/>
  <c r="O28" i="28" s="1"/>
  <c r="K28" i="25"/>
  <c r="K28" i="28" s="1"/>
  <c r="G28" i="25"/>
  <c r="G28" i="28" s="1"/>
  <c r="C28" i="25"/>
  <c r="C28" i="28" s="1"/>
  <c r="P9" i="25"/>
  <c r="P9" i="28" s="1"/>
  <c r="L9" i="25"/>
  <c r="L9" i="28" s="1"/>
  <c r="H9" i="25"/>
  <c r="H9" i="28" s="1"/>
  <c r="D9" i="25"/>
  <c r="D9" i="28" s="1"/>
  <c r="O8" i="25"/>
  <c r="O8" i="28" s="1"/>
  <c r="G8" i="25"/>
  <c r="G8" i="28" s="1"/>
  <c r="N7" i="25"/>
  <c r="N7" i="28" s="1"/>
  <c r="J7" i="25"/>
  <c r="J7" i="28" s="1"/>
  <c r="F7" i="25"/>
  <c r="F7" i="28" s="1"/>
  <c r="M6" i="25"/>
  <c r="M6" i="28" s="1"/>
  <c r="I6" i="25"/>
  <c r="I6" i="28" s="1"/>
  <c r="P5" i="25"/>
  <c r="P5" i="28" s="1"/>
  <c r="L5" i="25"/>
  <c r="L5" i="28" s="1"/>
  <c r="H5" i="25"/>
  <c r="H5" i="28" s="1"/>
  <c r="D5" i="25"/>
  <c r="D5" i="28" s="1"/>
  <c r="B128" i="48"/>
  <c r="B128" i="51" s="1"/>
  <c r="N122" i="46"/>
  <c r="J122" i="46"/>
  <c r="F122" i="46"/>
  <c r="B122" i="46"/>
  <c r="N121" i="46"/>
  <c r="J121" i="46"/>
  <c r="F121" i="46"/>
  <c r="B121" i="46"/>
  <c r="N120" i="46"/>
  <c r="J120" i="46"/>
  <c r="F120" i="46"/>
  <c r="B120" i="46"/>
  <c r="N119" i="46"/>
  <c r="J119" i="46"/>
  <c r="F119" i="46"/>
  <c r="B119" i="46"/>
  <c r="N118" i="46"/>
  <c r="J118" i="46"/>
  <c r="F118" i="46"/>
  <c r="B118" i="46"/>
  <c r="N117" i="46"/>
  <c r="J117" i="46"/>
  <c r="F117" i="46"/>
  <c r="B117" i="46"/>
  <c r="N116" i="46"/>
  <c r="J116" i="46"/>
  <c r="F116" i="46"/>
  <c r="B116" i="46"/>
  <c r="N111" i="46"/>
  <c r="J111" i="46"/>
  <c r="F111" i="46"/>
  <c r="B111" i="46"/>
  <c r="B66" i="48"/>
  <c r="B66" i="51" s="1"/>
  <c r="B47" i="48"/>
  <c r="B47" i="51" s="1"/>
  <c r="B28" i="48"/>
  <c r="B28" i="51" s="1"/>
  <c r="N25" i="46"/>
  <c r="B4" i="44"/>
  <c r="E162" i="46"/>
  <c r="Q141" i="46"/>
  <c r="M141" i="46"/>
  <c r="I141" i="46"/>
  <c r="E141" i="46"/>
  <c r="Q140" i="46"/>
  <c r="M140" i="46"/>
  <c r="I140" i="46"/>
  <c r="E140" i="46"/>
  <c r="Q139" i="46"/>
  <c r="M139" i="46"/>
  <c r="I139" i="46"/>
  <c r="E139" i="46"/>
  <c r="Q138" i="46"/>
  <c r="M138" i="46"/>
  <c r="I138" i="46"/>
  <c r="E138" i="46"/>
  <c r="Q137" i="46"/>
  <c r="M137" i="46"/>
  <c r="I137" i="46"/>
  <c r="E137" i="46"/>
  <c r="Q136" i="46"/>
  <c r="M136" i="46"/>
  <c r="I136" i="46"/>
  <c r="E136" i="46"/>
  <c r="Q135" i="46"/>
  <c r="M135" i="46"/>
  <c r="I135" i="46"/>
  <c r="E135" i="46"/>
  <c r="Q134" i="46"/>
  <c r="M134" i="46"/>
  <c r="I134" i="46"/>
  <c r="E134" i="46"/>
  <c r="Q133" i="46"/>
  <c r="M133" i="46"/>
  <c r="I133" i="46"/>
  <c r="E133" i="46"/>
  <c r="Q132" i="46"/>
  <c r="M132" i="46"/>
  <c r="I132" i="46"/>
  <c r="E132" i="46"/>
  <c r="Q131" i="46"/>
  <c r="M131" i="46"/>
  <c r="I131" i="46"/>
  <c r="E131" i="46"/>
  <c r="Q130" i="46"/>
  <c r="M130" i="46"/>
  <c r="I130" i="46"/>
  <c r="E130" i="46"/>
  <c r="Q108" i="46"/>
  <c r="M108" i="46"/>
  <c r="I108" i="46"/>
  <c r="E108" i="46"/>
  <c r="Q107" i="46"/>
  <c r="M107" i="46"/>
  <c r="I107" i="46"/>
  <c r="E107" i="46"/>
  <c r="Q79" i="46"/>
  <c r="M79" i="46"/>
  <c r="I79" i="46"/>
  <c r="E79" i="46"/>
  <c r="Q78" i="46"/>
  <c r="M78" i="46"/>
  <c r="I78" i="46"/>
  <c r="E78" i="46"/>
  <c r="Q77" i="46"/>
  <c r="M77" i="46"/>
  <c r="I77" i="46"/>
  <c r="E77" i="46"/>
  <c r="Q76" i="46"/>
  <c r="M76" i="46"/>
  <c r="I76" i="46"/>
  <c r="E76" i="46"/>
  <c r="Q75" i="46"/>
  <c r="M75" i="46"/>
  <c r="I75" i="46"/>
  <c r="E75" i="46"/>
  <c r="Q74" i="46"/>
  <c r="M74" i="46"/>
  <c r="I74" i="46"/>
  <c r="E74" i="46"/>
  <c r="Q73" i="46"/>
  <c r="M73" i="46"/>
  <c r="I73" i="46"/>
  <c r="E73" i="46"/>
  <c r="Q72" i="46"/>
  <c r="M72" i="46"/>
  <c r="I72" i="46"/>
  <c r="E72" i="46"/>
  <c r="Q71" i="46"/>
  <c r="M71" i="46"/>
  <c r="I71" i="46"/>
  <c r="E71" i="46"/>
  <c r="Q70" i="46"/>
  <c r="M70" i="46"/>
  <c r="I70" i="46"/>
  <c r="E70" i="46"/>
  <c r="Q69" i="46"/>
  <c r="M69" i="46"/>
  <c r="I69" i="46"/>
  <c r="E69" i="46"/>
  <c r="Q68" i="46"/>
  <c r="M68" i="46"/>
  <c r="I68" i="46"/>
  <c r="E68" i="46"/>
  <c r="Q41" i="46"/>
  <c r="M41" i="46"/>
  <c r="I41" i="46"/>
  <c r="E41" i="46"/>
  <c r="Q40" i="46"/>
  <c r="M40" i="46"/>
  <c r="I109" i="56"/>
  <c r="O22" i="23"/>
  <c r="O22" i="26" s="1"/>
  <c r="K22" i="23"/>
  <c r="K22" i="26" s="1"/>
  <c r="G22" i="23"/>
  <c r="G22" i="26" s="1"/>
  <c r="C22" i="23"/>
  <c r="C22" i="26" s="1"/>
  <c r="N21" i="23"/>
  <c r="N21" i="26" s="1"/>
  <c r="J21" i="23"/>
  <c r="J21" i="26" s="1"/>
  <c r="F21" i="23"/>
  <c r="F21" i="26" s="1"/>
  <c r="Q20" i="23"/>
  <c r="Q20" i="26" s="1"/>
  <c r="M20" i="23"/>
  <c r="M20" i="26" s="1"/>
  <c r="I20" i="23"/>
  <c r="I20" i="26" s="1"/>
  <c r="E20" i="23"/>
  <c r="E20" i="26" s="1"/>
  <c r="P19" i="23"/>
  <c r="P19" i="26" s="1"/>
  <c r="L19" i="23"/>
  <c r="L19" i="26" s="1"/>
  <c r="H19" i="23"/>
  <c r="H19" i="26" s="1"/>
  <c r="D19" i="23"/>
  <c r="D19" i="26" s="1"/>
  <c r="O18" i="23"/>
  <c r="O18" i="26" s="1"/>
  <c r="K18" i="23"/>
  <c r="K18" i="26" s="1"/>
  <c r="G18" i="23"/>
  <c r="G18" i="26" s="1"/>
  <c r="C18" i="23"/>
  <c r="C18" i="26" s="1"/>
  <c r="N26" i="24"/>
  <c r="N26" i="27" s="1"/>
  <c r="J26" i="24"/>
  <c r="J26" i="27" s="1"/>
  <c r="F26" i="24"/>
  <c r="F26" i="27" s="1"/>
  <c r="Q25" i="24"/>
  <c r="Q25" i="27" s="1"/>
  <c r="M25" i="24"/>
  <c r="M25" i="27" s="1"/>
  <c r="I25" i="24"/>
  <c r="I25" i="27" s="1"/>
  <c r="E25" i="24"/>
  <c r="E25" i="27" s="1"/>
  <c r="P24" i="24"/>
  <c r="P24" i="27" s="1"/>
  <c r="L24" i="24"/>
  <c r="L24" i="27" s="1"/>
  <c r="H24" i="24"/>
  <c r="H24" i="27" s="1"/>
  <c r="D24" i="24"/>
  <c r="D24" i="27" s="1"/>
  <c r="N22" i="24"/>
  <c r="N22" i="27" s="1"/>
  <c r="J22" i="24"/>
  <c r="J22" i="27" s="1"/>
  <c r="F22" i="24"/>
  <c r="F22" i="27" s="1"/>
  <c r="Q21" i="24"/>
  <c r="Q21" i="27" s="1"/>
  <c r="M21" i="24"/>
  <c r="M21" i="27" s="1"/>
  <c r="I21" i="24"/>
  <c r="I21" i="27" s="1"/>
  <c r="E21" i="24"/>
  <c r="E21" i="27" s="1"/>
  <c r="P20" i="24"/>
  <c r="P20" i="27" s="1"/>
  <c r="L20" i="24"/>
  <c r="L20" i="27" s="1"/>
  <c r="H20" i="24"/>
  <c r="H20" i="27" s="1"/>
  <c r="D20" i="24"/>
  <c r="D20" i="27" s="1"/>
  <c r="O19" i="24"/>
  <c r="O19" i="27" s="1"/>
  <c r="K19" i="24"/>
  <c r="K19" i="27" s="1"/>
  <c r="G19" i="24"/>
  <c r="G19" i="27" s="1"/>
  <c r="C19" i="24"/>
  <c r="C19" i="27" s="1"/>
  <c r="N18" i="24"/>
  <c r="N18" i="27" s="1"/>
  <c r="J18" i="24"/>
  <c r="J18" i="27" s="1"/>
  <c r="F18" i="24"/>
  <c r="F18" i="27" s="1"/>
  <c r="O13" i="24"/>
  <c r="O13" i="27" s="1"/>
  <c r="K13" i="24"/>
  <c r="K13" i="27" s="1"/>
  <c r="G13" i="24"/>
  <c r="G13" i="27" s="1"/>
  <c r="C13" i="24"/>
  <c r="C13" i="27" s="1"/>
  <c r="N12" i="24"/>
  <c r="N12" i="27" s="1"/>
  <c r="J12" i="24"/>
  <c r="J12" i="27" s="1"/>
  <c r="F12" i="24"/>
  <c r="F12" i="27" s="1"/>
  <c r="Q11" i="24"/>
  <c r="Q11" i="27" s="1"/>
  <c r="M11" i="24"/>
  <c r="M11" i="27" s="1"/>
  <c r="I11" i="24"/>
  <c r="I11" i="27" s="1"/>
  <c r="E11" i="24"/>
  <c r="E11" i="27" s="1"/>
  <c r="P10" i="24"/>
  <c r="P10" i="27" s="1"/>
  <c r="L10" i="24"/>
  <c r="L10" i="27" s="1"/>
  <c r="H10" i="24"/>
  <c r="H10" i="27" s="1"/>
  <c r="D10" i="24"/>
  <c r="D10" i="27" s="1"/>
  <c r="O9" i="24"/>
  <c r="O9" i="27" s="1"/>
  <c r="K9" i="24"/>
  <c r="K9" i="27" s="1"/>
  <c r="G9" i="24"/>
  <c r="G9" i="27" s="1"/>
  <c r="C9" i="24"/>
  <c r="C9" i="27" s="1"/>
  <c r="N8" i="24"/>
  <c r="N8" i="27" s="1"/>
  <c r="J4" i="20"/>
  <c r="F4" i="20"/>
  <c r="Q7" i="24"/>
  <c r="Q7" i="27" s="1"/>
  <c r="M7" i="24"/>
  <c r="M7" i="27" s="1"/>
  <c r="I7" i="24"/>
  <c r="I7" i="27" s="1"/>
  <c r="E7" i="24"/>
  <c r="E7" i="27" s="1"/>
  <c r="P4" i="20"/>
  <c r="L6" i="24"/>
  <c r="L6" i="27" s="1"/>
  <c r="H4" i="20"/>
  <c r="H4" i="21" s="1"/>
  <c r="D6" i="24"/>
  <c r="D6" i="27" s="1"/>
  <c r="O5" i="24"/>
  <c r="O5" i="27" s="1"/>
  <c r="K5" i="24"/>
  <c r="K5" i="27" s="1"/>
  <c r="G5" i="24"/>
  <c r="G5" i="27" s="1"/>
  <c r="C5" i="24"/>
  <c r="C5" i="27" s="1"/>
  <c r="K22" i="21"/>
  <c r="J21" i="21"/>
  <c r="I20" i="21"/>
  <c r="H19" i="21"/>
  <c r="G18" i="21"/>
  <c r="O22" i="25"/>
  <c r="O22" i="28" s="1"/>
  <c r="K22" i="25"/>
  <c r="K22" i="28" s="1"/>
  <c r="G22" i="25"/>
  <c r="G22" i="28" s="1"/>
  <c r="C22" i="25"/>
  <c r="C22" i="28" s="1"/>
  <c r="N21" i="25"/>
  <c r="N21" i="28" s="1"/>
  <c r="J21" i="25"/>
  <c r="J21" i="28" s="1"/>
  <c r="F21" i="25"/>
  <c r="F21" i="28" s="1"/>
  <c r="Q20" i="25"/>
  <c r="Q20" i="28" s="1"/>
  <c r="M20" i="25"/>
  <c r="M20" i="28" s="1"/>
  <c r="I20" i="25"/>
  <c r="I20" i="28" s="1"/>
  <c r="E20" i="25"/>
  <c r="E20" i="28" s="1"/>
  <c r="P19" i="25"/>
  <c r="P19" i="28" s="1"/>
  <c r="L19" i="25"/>
  <c r="L19" i="28" s="1"/>
  <c r="H19" i="25"/>
  <c r="H19" i="28" s="1"/>
  <c r="D19" i="25"/>
  <c r="D19" i="28" s="1"/>
  <c r="L22" i="23"/>
  <c r="L22" i="26" s="1"/>
  <c r="K21" i="23"/>
  <c r="K21" i="26" s="1"/>
  <c r="J20" i="23"/>
  <c r="J20" i="26" s="1"/>
  <c r="I19" i="23"/>
  <c r="I19" i="26" s="1"/>
  <c r="H18" i="23"/>
  <c r="H18" i="26" s="1"/>
  <c r="E125" i="46"/>
  <c r="E63" i="46"/>
  <c r="E44" i="46"/>
  <c r="E25" i="46"/>
  <c r="Q159" i="46"/>
  <c r="M159" i="46"/>
  <c r="I159" i="46"/>
  <c r="E159" i="46"/>
  <c r="Q158" i="46"/>
  <c r="M158" i="46"/>
  <c r="I158" i="46"/>
  <c r="E158" i="46"/>
  <c r="Q157" i="46"/>
  <c r="M157" i="46"/>
  <c r="I157" i="46"/>
  <c r="E157" i="46"/>
  <c r="Q156" i="46"/>
  <c r="M156" i="46"/>
  <c r="I156" i="46"/>
  <c r="E156" i="46"/>
  <c r="Q155" i="46"/>
  <c r="M155" i="46"/>
  <c r="I155" i="46"/>
  <c r="E155" i="46"/>
  <c r="Q154" i="46"/>
  <c r="M154" i="46"/>
  <c r="I154" i="46"/>
  <c r="E154" i="46"/>
  <c r="Q153" i="46"/>
  <c r="M153" i="46"/>
  <c r="I153" i="46"/>
  <c r="E153" i="46"/>
  <c r="Q152" i="46"/>
  <c r="M152" i="46"/>
  <c r="I152" i="46"/>
  <c r="E152" i="46"/>
  <c r="Q151" i="46"/>
  <c r="M151" i="46"/>
  <c r="I151" i="46"/>
  <c r="E151" i="46"/>
  <c r="Q150" i="46"/>
  <c r="M150" i="46"/>
  <c r="I150" i="46"/>
  <c r="E150" i="46"/>
  <c r="Q149" i="46"/>
  <c r="M149" i="46"/>
  <c r="I149" i="46"/>
  <c r="E149" i="46"/>
  <c r="Q148" i="46"/>
  <c r="M148" i="46"/>
  <c r="I148" i="46"/>
  <c r="E148" i="46"/>
  <c r="Q127" i="46"/>
  <c r="M127" i="46"/>
  <c r="I127" i="46"/>
  <c r="E127" i="46"/>
  <c r="Q126" i="46"/>
  <c r="M126" i="46"/>
  <c r="I126" i="46"/>
  <c r="E126" i="46"/>
  <c r="E106" i="46"/>
  <c r="E4" i="46"/>
  <c r="Q163" i="56"/>
  <c r="Q162" i="56"/>
  <c r="M162" i="56"/>
  <c r="M163" i="56"/>
  <c r="I163" i="56"/>
  <c r="I162" i="56"/>
  <c r="E163" i="56"/>
  <c r="E162" i="56"/>
  <c r="I40" i="46"/>
  <c r="E40" i="46"/>
  <c r="Q39" i="46"/>
  <c r="M39" i="46"/>
  <c r="I39" i="46"/>
  <c r="E39" i="46"/>
  <c r="Q38" i="46"/>
  <c r="M38" i="46"/>
  <c r="I38" i="46"/>
  <c r="E38" i="46"/>
  <c r="Q37" i="46"/>
  <c r="M37" i="46"/>
  <c r="I37" i="46"/>
  <c r="E37" i="46"/>
  <c r="Q36" i="46"/>
  <c r="M36" i="46"/>
  <c r="I36" i="46"/>
  <c r="E36" i="46"/>
  <c r="Q35" i="46"/>
  <c r="M35" i="46"/>
  <c r="I35" i="46"/>
  <c r="E35" i="46"/>
  <c r="Q34" i="46"/>
  <c r="M34" i="46"/>
  <c r="I34" i="46"/>
  <c r="E34" i="46"/>
  <c r="Q33" i="46"/>
  <c r="M33" i="46"/>
  <c r="I33" i="46"/>
  <c r="E33" i="46"/>
  <c r="Q32" i="46"/>
  <c r="M32" i="46"/>
  <c r="I32" i="46"/>
  <c r="E32" i="46"/>
  <c r="Q31" i="46"/>
  <c r="M31" i="46"/>
  <c r="I31" i="46"/>
  <c r="E31" i="46"/>
  <c r="Q30" i="46"/>
  <c r="M30" i="46"/>
  <c r="I30" i="46"/>
  <c r="E30" i="46"/>
  <c r="Q22" i="46"/>
  <c r="M22" i="46"/>
  <c r="I22" i="46"/>
  <c r="E22" i="46"/>
  <c r="Q21" i="46"/>
  <c r="M21" i="46"/>
  <c r="I21" i="46"/>
  <c r="E21" i="46"/>
  <c r="Q20" i="46"/>
  <c r="M20" i="46"/>
  <c r="I20" i="46"/>
  <c r="E20" i="46"/>
  <c r="Q19" i="46"/>
  <c r="M19" i="46"/>
  <c r="I19" i="46"/>
  <c r="E19" i="46"/>
  <c r="Q18" i="46"/>
  <c r="M18" i="46"/>
  <c r="I18" i="46"/>
  <c r="E18" i="46"/>
  <c r="Q17" i="46"/>
  <c r="M17" i="46"/>
  <c r="I17" i="46"/>
  <c r="E17" i="46"/>
  <c r="Q16" i="46"/>
  <c r="M16" i="46"/>
  <c r="I16" i="46"/>
  <c r="E16" i="46"/>
  <c r="Q15" i="46"/>
  <c r="M15" i="46"/>
  <c r="I15" i="46"/>
  <c r="E15" i="46"/>
  <c r="Q14" i="46"/>
  <c r="M14" i="46"/>
  <c r="I14" i="46"/>
  <c r="E14" i="46"/>
  <c r="Q13" i="46"/>
  <c r="M13" i="46"/>
  <c r="I13" i="46"/>
  <c r="E13" i="46"/>
  <c r="Q12" i="46"/>
  <c r="M12" i="46"/>
  <c r="I12" i="46"/>
  <c r="E12" i="46"/>
  <c r="Q11" i="46"/>
  <c r="M11" i="46"/>
  <c r="I11" i="46"/>
  <c r="E11" i="46"/>
  <c r="Q10" i="46"/>
  <c r="M10" i="46"/>
  <c r="I10" i="46"/>
  <c r="E10" i="46"/>
  <c r="Q9" i="46"/>
  <c r="M9" i="46"/>
  <c r="I9" i="46"/>
  <c r="E9" i="46"/>
  <c r="B125" i="48"/>
  <c r="B125" i="51" s="1"/>
  <c r="B106" i="48"/>
  <c r="B106" i="51" s="1"/>
  <c r="B82" i="48"/>
  <c r="B82" i="51" s="1"/>
  <c r="B63" i="48"/>
  <c r="B63" i="51" s="1"/>
  <c r="B44" i="48"/>
  <c r="B44" i="51" s="1"/>
  <c r="B25" i="48"/>
  <c r="B25" i="51" s="1"/>
  <c r="B4" i="48"/>
  <c r="B4" i="51" s="1"/>
  <c r="N141" i="56"/>
  <c r="J141" i="56"/>
  <c r="F141" i="56"/>
  <c r="Q140" i="56"/>
  <c r="E140" i="56"/>
  <c r="P139" i="56"/>
  <c r="L139" i="56"/>
  <c r="H139" i="56"/>
  <c r="D139" i="56"/>
  <c r="O138" i="56"/>
  <c r="K138" i="56"/>
  <c r="G138" i="56"/>
  <c r="C138" i="56"/>
  <c r="N137" i="56"/>
  <c r="J137" i="56"/>
  <c r="F137" i="56"/>
  <c r="Q136" i="56"/>
  <c r="M136" i="56"/>
  <c r="I136" i="56"/>
  <c r="E136" i="56"/>
  <c r="P135" i="56"/>
  <c r="L135" i="56"/>
  <c r="H135" i="56"/>
  <c r="D135" i="56"/>
  <c r="O134" i="56"/>
  <c r="K134" i="56"/>
  <c r="G134" i="56"/>
  <c r="C134" i="56"/>
  <c r="N133" i="56"/>
  <c r="J133" i="56"/>
  <c r="F133" i="56"/>
  <c r="Q132" i="56"/>
  <c r="M132" i="56"/>
  <c r="I132" i="56"/>
  <c r="E132" i="56"/>
  <c r="P131" i="56"/>
  <c r="L131" i="56"/>
  <c r="H131" i="56"/>
  <c r="D131" i="56"/>
  <c r="O130" i="56"/>
  <c r="K130" i="56"/>
  <c r="G130" i="56"/>
  <c r="C130" i="56"/>
  <c r="Q128" i="56"/>
  <c r="N177" i="56"/>
  <c r="J177" i="56"/>
  <c r="F177" i="56"/>
  <c r="P175" i="56"/>
  <c r="L175" i="56"/>
  <c r="H175" i="56"/>
  <c r="D175" i="56"/>
  <c r="O174" i="56"/>
  <c r="K174" i="56"/>
  <c r="G174" i="56"/>
  <c r="C174" i="56"/>
  <c r="N173" i="56"/>
  <c r="J173" i="56"/>
  <c r="F173" i="56"/>
  <c r="Q172" i="56"/>
  <c r="M172" i="56"/>
  <c r="I172" i="56"/>
  <c r="E172" i="56"/>
  <c r="P171" i="56"/>
  <c r="L171" i="56"/>
  <c r="H171" i="56"/>
  <c r="D171" i="56"/>
  <c r="O166" i="56"/>
  <c r="K166" i="56"/>
  <c r="G166" i="56"/>
  <c r="C166" i="56"/>
  <c r="D145" i="56"/>
  <c r="Q141" i="56"/>
  <c r="E141" i="56"/>
  <c r="P140" i="56"/>
  <c r="H140" i="56"/>
  <c r="O139" i="56"/>
  <c r="K139" i="56"/>
  <c r="N138" i="56"/>
  <c r="J138" i="56"/>
  <c r="F138" i="56"/>
  <c r="I137" i="56"/>
  <c r="E137" i="56"/>
  <c r="L136" i="56"/>
  <c r="D136" i="56"/>
  <c r="K135" i="56"/>
  <c r="G135" i="56"/>
  <c r="J134" i="56"/>
  <c r="F134" i="56"/>
  <c r="Q133" i="56"/>
  <c r="E133" i="56"/>
  <c r="P132" i="56"/>
  <c r="H132" i="56"/>
  <c r="O131" i="56"/>
  <c r="G131" i="56"/>
  <c r="C131" i="56"/>
  <c r="F130" i="56"/>
  <c r="Q129" i="56"/>
  <c r="M129" i="56"/>
  <c r="M103" i="56"/>
  <c r="E103" i="56"/>
  <c r="C101" i="56"/>
  <c r="J100" i="56"/>
  <c r="Q99" i="56"/>
  <c r="H98" i="56"/>
  <c r="O97" i="56"/>
  <c r="N96" i="56"/>
  <c r="I95" i="56"/>
  <c r="H94" i="56"/>
  <c r="Q91" i="56"/>
  <c r="H90" i="56"/>
  <c r="O89" i="56"/>
  <c r="G89" i="56"/>
  <c r="M87" i="56"/>
  <c r="E87" i="56"/>
  <c r="D86" i="56"/>
  <c r="Q62" i="56"/>
  <c r="N47" i="56"/>
  <c r="L7" i="56"/>
  <c r="N8" i="56"/>
  <c r="N63" i="46"/>
  <c r="Q177" i="56"/>
  <c r="M177" i="56"/>
  <c r="I177" i="56"/>
  <c r="E177" i="56"/>
  <c r="O175" i="56"/>
  <c r="K175" i="56"/>
  <c r="G175" i="56"/>
  <c r="C175" i="56"/>
  <c r="N174" i="56"/>
  <c r="J174" i="56"/>
  <c r="F174" i="56"/>
  <c r="Q173" i="56"/>
  <c r="M173" i="56"/>
  <c r="I173" i="56"/>
  <c r="E173" i="56"/>
  <c r="P172" i="56"/>
  <c r="L172" i="56"/>
  <c r="H172" i="56"/>
  <c r="D172" i="56"/>
  <c r="O171" i="56"/>
  <c r="K171" i="56"/>
  <c r="G171" i="56"/>
  <c r="C171" i="56"/>
  <c r="N166" i="56"/>
  <c r="J166" i="56"/>
  <c r="F166" i="56"/>
  <c r="O163" i="56"/>
  <c r="K163" i="56"/>
  <c r="G163" i="56"/>
  <c r="C163" i="56"/>
  <c r="G127" i="56"/>
  <c r="F126" i="56"/>
  <c r="Q108" i="56"/>
  <c r="E108" i="56"/>
  <c r="P107" i="56"/>
  <c r="L107" i="56"/>
  <c r="N79" i="56"/>
  <c r="F79" i="56"/>
  <c r="L77" i="56"/>
  <c r="D77" i="56"/>
  <c r="K76" i="56"/>
  <c r="Q74" i="56"/>
  <c r="I74" i="56"/>
  <c r="H73" i="56"/>
  <c r="G72" i="56"/>
  <c r="F71" i="56"/>
  <c r="M70" i="56"/>
  <c r="D69" i="56"/>
  <c r="K68" i="56"/>
  <c r="C68" i="56"/>
  <c r="P41" i="56"/>
  <c r="L41" i="56"/>
  <c r="H41" i="56"/>
  <c r="D41" i="56"/>
  <c r="O40" i="56"/>
  <c r="K40" i="56"/>
  <c r="G40" i="56"/>
  <c r="C40" i="56"/>
  <c r="N39" i="56"/>
  <c r="J39" i="56"/>
  <c r="F39" i="56"/>
  <c r="Q38" i="56"/>
  <c r="M38" i="56"/>
  <c r="I38" i="56"/>
  <c r="E38" i="56"/>
  <c r="P37" i="56"/>
  <c r="L37" i="56"/>
  <c r="H37" i="56"/>
  <c r="D37" i="56"/>
  <c r="O36" i="56"/>
  <c r="K36" i="56"/>
  <c r="G36" i="56"/>
  <c r="C36" i="56"/>
  <c r="N35" i="56"/>
  <c r="J35" i="56"/>
  <c r="F35" i="56"/>
  <c r="Q34" i="56"/>
  <c r="M34" i="56"/>
  <c r="I34" i="56"/>
  <c r="E34" i="56"/>
  <c r="P33" i="56"/>
  <c r="L33" i="56"/>
  <c r="H33" i="56"/>
  <c r="D33" i="56"/>
  <c r="O32" i="56"/>
  <c r="K32" i="56"/>
  <c r="G32" i="56"/>
  <c r="C32" i="56"/>
  <c r="N31" i="56"/>
  <c r="J31" i="56"/>
  <c r="F31" i="56"/>
  <c r="Q30" i="56"/>
  <c r="M30" i="56"/>
  <c r="I30" i="56"/>
  <c r="E30" i="56"/>
  <c r="P28" i="56"/>
  <c r="L28" i="56"/>
  <c r="N6" i="56"/>
  <c r="J6" i="56"/>
  <c r="F6" i="56"/>
  <c r="Q5" i="56"/>
  <c r="M5" i="56"/>
  <c r="I5" i="56"/>
  <c r="E5" i="56"/>
  <c r="E4" i="56"/>
  <c r="E83" i="46"/>
  <c r="Q65" i="46"/>
  <c r="M65" i="46"/>
  <c r="I65" i="46"/>
  <c r="E65" i="46"/>
  <c r="Q64" i="46"/>
  <c r="M64" i="46"/>
  <c r="I64" i="46"/>
  <c r="E64" i="46"/>
  <c r="Q46" i="46"/>
  <c r="M46" i="46"/>
  <c r="I46" i="46"/>
  <c r="E46" i="46"/>
  <c r="Q45" i="46"/>
  <c r="M45" i="46"/>
  <c r="I45" i="46"/>
  <c r="E45" i="46"/>
  <c r="Q27" i="46"/>
  <c r="M27" i="46"/>
  <c r="I27" i="46"/>
  <c r="E27" i="46"/>
  <c r="Q26" i="46"/>
  <c r="M26" i="46"/>
  <c r="I26" i="46"/>
  <c r="E26" i="46"/>
  <c r="Q6" i="46"/>
  <c r="M6" i="46"/>
  <c r="I6" i="46"/>
  <c r="E6" i="46"/>
  <c r="Q5" i="46"/>
  <c r="M5" i="46"/>
  <c r="I5" i="46"/>
  <c r="E5" i="46"/>
  <c r="N145" i="56"/>
  <c r="J145" i="56"/>
  <c r="F145" i="56"/>
  <c r="O128" i="56"/>
  <c r="Q109" i="56"/>
  <c r="M109" i="56"/>
  <c r="J85" i="56"/>
  <c r="Q79" i="56"/>
  <c r="M79" i="56"/>
  <c r="I79" i="56"/>
  <c r="E79" i="56"/>
  <c r="P78" i="56"/>
  <c r="L78" i="56"/>
  <c r="H78" i="56"/>
  <c r="D78" i="56"/>
  <c r="O77" i="56"/>
  <c r="K77" i="56"/>
  <c r="G77" i="56"/>
  <c r="C77" i="56"/>
  <c r="N76" i="56"/>
  <c r="J76" i="56"/>
  <c r="F76" i="56"/>
  <c r="Q75" i="56"/>
  <c r="M75" i="56"/>
  <c r="I75" i="56"/>
  <c r="E75" i="56"/>
  <c r="P74" i="56"/>
  <c r="L74" i="56"/>
  <c r="H74" i="56"/>
  <c r="D74" i="56"/>
  <c r="O73" i="56"/>
  <c r="K73" i="56"/>
  <c r="G73" i="56"/>
  <c r="C73" i="56"/>
  <c r="N72" i="56"/>
  <c r="J72" i="56"/>
  <c r="F72" i="56"/>
  <c r="Q71" i="56"/>
  <c r="M71" i="56"/>
  <c r="I71" i="56"/>
  <c r="E71" i="56"/>
  <c r="P70" i="56"/>
  <c r="L70" i="56"/>
  <c r="H70" i="56"/>
  <c r="D70" i="56"/>
  <c r="O69" i="56"/>
  <c r="K69" i="56"/>
  <c r="G69" i="56"/>
  <c r="C69" i="56"/>
  <c r="N68" i="56"/>
  <c r="J68" i="56"/>
  <c r="F68" i="56"/>
  <c r="L60" i="56"/>
  <c r="D60" i="56"/>
  <c r="N58" i="56"/>
  <c r="M57" i="56"/>
  <c r="E57" i="56"/>
  <c r="K55" i="56"/>
  <c r="C55" i="56"/>
  <c r="J54" i="56"/>
  <c r="P52" i="56"/>
  <c r="H52" i="56"/>
  <c r="G51" i="56"/>
  <c r="F50" i="56"/>
  <c r="E49" i="56"/>
  <c r="L48" i="56"/>
  <c r="P27" i="56"/>
  <c r="L22" i="56"/>
  <c r="D22" i="56"/>
  <c r="K21" i="56"/>
  <c r="C21" i="56"/>
  <c r="J20" i="56"/>
  <c r="Q19" i="56"/>
  <c r="P18" i="56"/>
  <c r="H18" i="56"/>
  <c r="O17" i="56"/>
  <c r="G17" i="56"/>
  <c r="F16" i="56"/>
  <c r="M15" i="56"/>
  <c r="E15" i="56"/>
  <c r="L14" i="56"/>
  <c r="H14" i="56"/>
  <c r="G13" i="56"/>
  <c r="P10" i="56"/>
  <c r="H10" i="56"/>
  <c r="O9" i="56"/>
  <c r="G9" i="56"/>
  <c r="F7" i="56"/>
  <c r="F8" i="56"/>
  <c r="P145" i="56"/>
  <c r="Q159" i="56"/>
  <c r="M159" i="56"/>
  <c r="I159" i="56"/>
  <c r="E159" i="56"/>
  <c r="O157" i="56"/>
  <c r="K157" i="56"/>
  <c r="G157" i="56"/>
  <c r="C157" i="56"/>
  <c r="N156" i="56"/>
  <c r="J156" i="56"/>
  <c r="F156" i="56"/>
  <c r="Q155" i="56"/>
  <c r="M155" i="56"/>
  <c r="I155" i="56"/>
  <c r="E155" i="56"/>
  <c r="P154" i="56"/>
  <c r="L154" i="56"/>
  <c r="H154" i="56"/>
  <c r="D154" i="56"/>
  <c r="O153" i="56"/>
  <c r="K153" i="56"/>
  <c r="G153" i="56"/>
  <c r="C153" i="56"/>
  <c r="N148" i="56"/>
  <c r="J148" i="56"/>
  <c r="F148" i="56"/>
  <c r="M141" i="56"/>
  <c r="C139" i="56"/>
  <c r="Q137" i="56"/>
  <c r="P136" i="56"/>
  <c r="O135" i="56"/>
  <c r="N134" i="56"/>
  <c r="M133" i="56"/>
  <c r="L132" i="56"/>
  <c r="K131" i="56"/>
  <c r="J130" i="56"/>
  <c r="I129" i="56"/>
  <c r="I128" i="56"/>
  <c r="Q127" i="56"/>
  <c r="M127" i="56"/>
  <c r="I127" i="56"/>
  <c r="E127" i="56"/>
  <c r="P126" i="56"/>
  <c r="L126" i="56"/>
  <c r="H126" i="56"/>
  <c r="D126" i="56"/>
  <c r="I108" i="56"/>
  <c r="H107" i="56"/>
  <c r="O103" i="56"/>
  <c r="K103" i="56"/>
  <c r="G103" i="56"/>
  <c r="C103" i="56"/>
  <c r="Q101" i="56"/>
  <c r="M101" i="56"/>
  <c r="I101" i="56"/>
  <c r="E101" i="56"/>
  <c r="P100" i="56"/>
  <c r="L100" i="56"/>
  <c r="H100" i="56"/>
  <c r="D100" i="56"/>
  <c r="O99" i="56"/>
  <c r="K99" i="56"/>
  <c r="G99" i="56"/>
  <c r="C99" i="56"/>
  <c r="N98" i="56"/>
  <c r="J98" i="56"/>
  <c r="F98" i="56"/>
  <c r="Q97" i="56"/>
  <c r="M97" i="56"/>
  <c r="I97" i="56"/>
  <c r="E97" i="56"/>
  <c r="P96" i="56"/>
  <c r="L96" i="56"/>
  <c r="H96" i="56"/>
  <c r="D96" i="56"/>
  <c r="O95" i="56"/>
  <c r="N94" i="56"/>
  <c r="Q93" i="56"/>
  <c r="I93" i="56"/>
  <c r="P92" i="56"/>
  <c r="H92" i="56"/>
  <c r="O91" i="56"/>
  <c r="K91" i="56"/>
  <c r="G91" i="56"/>
  <c r="C91" i="56"/>
  <c r="N90" i="56"/>
  <c r="J90" i="56"/>
  <c r="F90" i="56"/>
  <c r="Q89" i="56"/>
  <c r="M89" i="56"/>
  <c r="I89" i="56"/>
  <c r="E89" i="56"/>
  <c r="P88" i="56"/>
  <c r="L88" i="56"/>
  <c r="H88" i="56"/>
  <c r="D88" i="56"/>
  <c r="O87" i="56"/>
  <c r="K87" i="56"/>
  <c r="G87" i="56"/>
  <c r="C87" i="56"/>
  <c r="N85" i="56"/>
  <c r="Q85" i="56"/>
  <c r="P79" i="56"/>
  <c r="L79" i="56"/>
  <c r="H79" i="56"/>
  <c r="D79" i="56"/>
  <c r="O78" i="56"/>
  <c r="K78" i="56"/>
  <c r="G78" i="56"/>
  <c r="C78" i="56"/>
  <c r="N77" i="56"/>
  <c r="J77" i="56"/>
  <c r="F77" i="56"/>
  <c r="Q76" i="56"/>
  <c r="M76" i="56"/>
  <c r="I76" i="56"/>
  <c r="E76" i="56"/>
  <c r="P75" i="56"/>
  <c r="L75" i="56"/>
  <c r="H75" i="56"/>
  <c r="D75" i="56"/>
  <c r="O74" i="56"/>
  <c r="K74" i="56"/>
  <c r="G74" i="56"/>
  <c r="C74" i="56"/>
  <c r="N73" i="56"/>
  <c r="J73" i="56"/>
  <c r="F73" i="56"/>
  <c r="Q72" i="56"/>
  <c r="M72" i="56"/>
  <c r="I72" i="56"/>
  <c r="E72" i="56"/>
  <c r="P71" i="56"/>
  <c r="L71" i="56"/>
  <c r="H71" i="56"/>
  <c r="D71" i="56"/>
  <c r="O70" i="56"/>
  <c r="K70" i="56"/>
  <c r="G70" i="56"/>
  <c r="C70" i="56"/>
  <c r="N69" i="56"/>
  <c r="J69" i="56"/>
  <c r="F69" i="56"/>
  <c r="Q68" i="56"/>
  <c r="M68" i="56"/>
  <c r="I68" i="56"/>
  <c r="E68" i="56"/>
  <c r="P66" i="56"/>
  <c r="F58" i="56"/>
  <c r="D56" i="56"/>
  <c r="Q53" i="56"/>
  <c r="O51" i="56"/>
  <c r="M49" i="56"/>
  <c r="O26" i="56"/>
  <c r="O22" i="56"/>
  <c r="K22" i="56"/>
  <c r="G22" i="56"/>
  <c r="C22" i="56"/>
  <c r="N21" i="56"/>
  <c r="F21" i="56"/>
  <c r="Q20" i="56"/>
  <c r="M20" i="56"/>
  <c r="I20" i="56"/>
  <c r="E20" i="56"/>
  <c r="P19" i="56"/>
  <c r="L19" i="56"/>
  <c r="H19" i="56"/>
  <c r="D19" i="56"/>
  <c r="O18" i="56"/>
  <c r="K18" i="56"/>
  <c r="G18" i="56"/>
  <c r="C18" i="56"/>
  <c r="N17" i="56"/>
  <c r="J17" i="56"/>
  <c r="F17" i="56"/>
  <c r="Q16" i="56"/>
  <c r="M16" i="56"/>
  <c r="I16" i="56"/>
  <c r="E16" i="56"/>
  <c r="P15" i="56"/>
  <c r="L15" i="56"/>
  <c r="H15" i="56"/>
  <c r="D15" i="56"/>
  <c r="G14" i="56"/>
  <c r="F13" i="56"/>
  <c r="H11" i="56"/>
  <c r="D11" i="56"/>
  <c r="O10" i="56"/>
  <c r="K10" i="56"/>
  <c r="G10" i="56"/>
  <c r="C10" i="56"/>
  <c r="N9" i="56"/>
  <c r="J9" i="56"/>
  <c r="F9" i="56"/>
  <c r="H145" i="56"/>
  <c r="O127" i="56"/>
  <c r="O159" i="56"/>
  <c r="K159" i="56"/>
  <c r="G159" i="56"/>
  <c r="C159" i="56"/>
  <c r="Q157" i="56"/>
  <c r="M157" i="56"/>
  <c r="I157" i="56"/>
  <c r="E157" i="56"/>
  <c r="P156" i="56"/>
  <c r="L156" i="56"/>
  <c r="H156" i="56"/>
  <c r="D156" i="56"/>
  <c r="O155" i="56"/>
  <c r="K155" i="56"/>
  <c r="G155" i="56"/>
  <c r="C155" i="56"/>
  <c r="N154" i="56"/>
  <c r="J154" i="56"/>
  <c r="F154" i="56"/>
  <c r="Q153" i="56"/>
  <c r="M153" i="56"/>
  <c r="I153" i="56"/>
  <c r="E153" i="56"/>
  <c r="P148" i="56"/>
  <c r="L148" i="56"/>
  <c r="H148" i="56"/>
  <c r="D148" i="56"/>
  <c r="N84" i="56"/>
  <c r="F84" i="56"/>
  <c r="N46" i="56"/>
  <c r="F46" i="56"/>
  <c r="P159" i="56"/>
  <c r="L159" i="56"/>
  <c r="H159" i="56"/>
  <c r="D159" i="56"/>
  <c r="N157" i="56"/>
  <c r="J157" i="56"/>
  <c r="F157" i="56"/>
  <c r="Q156" i="56"/>
  <c r="M156" i="56"/>
  <c r="I156" i="56"/>
  <c r="E156" i="56"/>
  <c r="P155" i="56"/>
  <c r="L155" i="56"/>
  <c r="H155" i="56"/>
  <c r="D155" i="56"/>
  <c r="O154" i="56"/>
  <c r="K154" i="56"/>
  <c r="G154" i="56"/>
  <c r="C154" i="56"/>
  <c r="N153" i="56"/>
  <c r="J153" i="56"/>
  <c r="F153" i="56"/>
  <c r="Q148" i="56"/>
  <c r="M148" i="56"/>
  <c r="I148" i="56"/>
  <c r="E148" i="56"/>
  <c r="L145" i="56"/>
  <c r="P141" i="56"/>
  <c r="L141" i="56"/>
  <c r="H141" i="56"/>
  <c r="D141" i="56"/>
  <c r="O140" i="56"/>
  <c r="N139" i="56"/>
  <c r="J139" i="56"/>
  <c r="F139" i="56"/>
  <c r="Q138" i="56"/>
  <c r="M138" i="56"/>
  <c r="I138" i="56"/>
  <c r="E138" i="56"/>
  <c r="P137" i="56"/>
  <c r="L137" i="56"/>
  <c r="H137" i="56"/>
  <c r="D137" i="56"/>
  <c r="O136" i="56"/>
  <c r="K136" i="56"/>
  <c r="G136" i="56"/>
  <c r="C136" i="56"/>
  <c r="N135" i="56"/>
  <c r="J135" i="56"/>
  <c r="F135" i="56"/>
  <c r="Q134" i="56"/>
  <c r="M134" i="56"/>
  <c r="I134" i="56"/>
  <c r="E134" i="56"/>
  <c r="P133" i="56"/>
  <c r="L133" i="56"/>
  <c r="H133" i="56"/>
  <c r="D133" i="56"/>
  <c r="O132" i="56"/>
  <c r="K132" i="56"/>
  <c r="G132" i="56"/>
  <c r="C132" i="56"/>
  <c r="N131" i="56"/>
  <c r="J131" i="56"/>
  <c r="F131" i="56"/>
  <c r="Q130" i="56"/>
  <c r="M130" i="56"/>
  <c r="I130" i="56"/>
  <c r="E130" i="56"/>
  <c r="N122" i="56"/>
  <c r="J122" i="56"/>
  <c r="F122" i="56"/>
  <c r="P120" i="56"/>
  <c r="L120" i="56"/>
  <c r="H120" i="56"/>
  <c r="D120" i="56"/>
  <c r="O119" i="56"/>
  <c r="K119" i="56"/>
  <c r="G119" i="56"/>
  <c r="C119" i="56"/>
  <c r="N118" i="56"/>
  <c r="J118" i="56"/>
  <c r="F118" i="56"/>
  <c r="Q117" i="56"/>
  <c r="M117" i="56"/>
  <c r="I117" i="56"/>
  <c r="E117" i="56"/>
  <c r="P116" i="56"/>
  <c r="L116" i="56"/>
  <c r="H116" i="56"/>
  <c r="D116" i="56"/>
  <c r="O111" i="56"/>
  <c r="K111" i="56"/>
  <c r="G111" i="56"/>
  <c r="C111" i="56"/>
  <c r="O60" i="56"/>
  <c r="K60" i="56"/>
  <c r="G60" i="56"/>
  <c r="C60" i="56"/>
  <c r="F59" i="56"/>
  <c r="Q58" i="56"/>
  <c r="M58" i="56"/>
  <c r="I58" i="56"/>
  <c r="E58" i="56"/>
  <c r="P57" i="56"/>
  <c r="L57" i="56"/>
  <c r="H57" i="56"/>
  <c r="D57" i="56"/>
  <c r="O56" i="56"/>
  <c r="K56" i="56"/>
  <c r="G56" i="56"/>
  <c r="C56" i="56"/>
  <c r="N55" i="56"/>
  <c r="J55" i="56"/>
  <c r="F55" i="56"/>
  <c r="Q54" i="56"/>
  <c r="M54" i="56"/>
  <c r="I54" i="56"/>
  <c r="E54" i="56"/>
  <c r="P53" i="56"/>
  <c r="L53" i="56"/>
  <c r="H53" i="56"/>
  <c r="D53" i="56"/>
  <c r="O52" i="56"/>
  <c r="K52" i="56"/>
  <c r="G52" i="56"/>
  <c r="C52" i="56"/>
  <c r="N51" i="56"/>
  <c r="J51" i="56"/>
  <c r="F51" i="56"/>
  <c r="Q50" i="56"/>
  <c r="M50" i="56"/>
  <c r="I50" i="56"/>
  <c r="E50" i="56"/>
  <c r="P49" i="56"/>
  <c r="L49" i="56"/>
  <c r="H49" i="56"/>
  <c r="D49" i="56"/>
  <c r="P46" i="56"/>
  <c r="L46" i="56"/>
  <c r="H46" i="56"/>
  <c r="D46" i="56"/>
  <c r="O45" i="56"/>
  <c r="K45" i="56"/>
  <c r="G45" i="56"/>
  <c r="C45" i="56"/>
  <c r="F41" i="56"/>
  <c r="D39" i="56"/>
  <c r="Q36" i="56"/>
  <c r="O34" i="56"/>
  <c r="M32" i="56"/>
  <c r="K30" i="56"/>
  <c r="N22" i="56"/>
  <c r="J22" i="56"/>
  <c r="F22" i="56"/>
  <c r="M21" i="56"/>
  <c r="E21" i="56"/>
  <c r="P20" i="56"/>
  <c r="L20" i="56"/>
  <c r="H20" i="56"/>
  <c r="D20" i="56"/>
  <c r="O19" i="56"/>
  <c r="K19" i="56"/>
  <c r="G19" i="56"/>
  <c r="C19" i="56"/>
  <c r="N18" i="56"/>
  <c r="J18" i="56"/>
  <c r="F18" i="56"/>
  <c r="Q17" i="56"/>
  <c r="M17" i="56"/>
  <c r="I17" i="56"/>
  <c r="E17" i="56"/>
  <c r="P16" i="56"/>
  <c r="L16" i="56"/>
  <c r="H16" i="56"/>
  <c r="D16" i="56"/>
  <c r="O15" i="56"/>
  <c r="K15" i="56"/>
  <c r="G15" i="56"/>
  <c r="C15" i="56"/>
  <c r="F14" i="56"/>
  <c r="L12" i="56"/>
  <c r="H12" i="56"/>
  <c r="D12" i="56"/>
  <c r="G11" i="56"/>
  <c r="C11" i="56"/>
  <c r="N10" i="56"/>
  <c r="J10" i="56"/>
  <c r="F10" i="56"/>
  <c r="Q9" i="56"/>
  <c r="M9" i="56"/>
  <c r="I9" i="56"/>
  <c r="E9" i="56"/>
  <c r="P7" i="56"/>
  <c r="C5" i="56"/>
  <c r="N126" i="56"/>
  <c r="Q122" i="56"/>
  <c r="M122" i="56"/>
  <c r="I122" i="56"/>
  <c r="E122" i="56"/>
  <c r="O120" i="56"/>
  <c r="K120" i="56"/>
  <c r="G120" i="56"/>
  <c r="C120" i="56"/>
  <c r="N119" i="56"/>
  <c r="J119" i="56"/>
  <c r="F119" i="56"/>
  <c r="Q118" i="56"/>
  <c r="M118" i="56"/>
  <c r="I118" i="56"/>
  <c r="E118" i="56"/>
  <c r="P117" i="56"/>
  <c r="L117" i="56"/>
  <c r="H117" i="56"/>
  <c r="D117" i="56"/>
  <c r="O116" i="56"/>
  <c r="K116" i="56"/>
  <c r="G116" i="56"/>
  <c r="C116" i="56"/>
  <c r="N111" i="56"/>
  <c r="J111" i="56"/>
  <c r="F111" i="56"/>
  <c r="O108" i="56"/>
  <c r="K108" i="56"/>
  <c r="G108" i="56"/>
  <c r="C108" i="56"/>
  <c r="K101" i="56"/>
  <c r="I99" i="56"/>
  <c r="G97" i="56"/>
  <c r="F92" i="56"/>
  <c r="P90" i="56"/>
  <c r="N88" i="56"/>
  <c r="L86" i="56"/>
  <c r="P84" i="56"/>
  <c r="L84" i="56"/>
  <c r="H84" i="56"/>
  <c r="D84" i="56"/>
  <c r="O83" i="56"/>
  <c r="K83" i="56"/>
  <c r="G83" i="56"/>
  <c r="C83" i="56"/>
  <c r="E78" i="56"/>
  <c r="C76" i="56"/>
  <c r="P73" i="56"/>
  <c r="N71" i="56"/>
  <c r="L69" i="56"/>
  <c r="J67" i="56"/>
  <c r="N65" i="56"/>
  <c r="J65" i="56"/>
  <c r="F65" i="56"/>
  <c r="Q64" i="56"/>
  <c r="M64" i="56"/>
  <c r="I64" i="56"/>
  <c r="E64" i="56"/>
  <c r="N60" i="56"/>
  <c r="J60" i="56"/>
  <c r="F60" i="56"/>
  <c r="Q59" i="56"/>
  <c r="I59" i="56"/>
  <c r="P58" i="56"/>
  <c r="L58" i="56"/>
  <c r="H58" i="56"/>
  <c r="D58" i="56"/>
  <c r="O57" i="56"/>
  <c r="K57" i="56"/>
  <c r="G57" i="56"/>
  <c r="C57" i="56"/>
  <c r="N56" i="56"/>
  <c r="J56" i="56"/>
  <c r="F56" i="56"/>
  <c r="Q55" i="56"/>
  <c r="M55" i="56"/>
  <c r="I55" i="56"/>
  <c r="E55" i="56"/>
  <c r="P54" i="56"/>
  <c r="L54" i="56"/>
  <c r="H54" i="56"/>
  <c r="D54" i="56"/>
  <c r="O53" i="56"/>
  <c r="K53" i="56"/>
  <c r="G53" i="56"/>
  <c r="C53" i="56"/>
  <c r="N52" i="56"/>
  <c r="J52" i="56"/>
  <c r="F52" i="56"/>
  <c r="Q51" i="56"/>
  <c r="M51" i="56"/>
  <c r="I51" i="56"/>
  <c r="E51" i="56"/>
  <c r="P50" i="56"/>
  <c r="L50" i="56"/>
  <c r="H50" i="56"/>
  <c r="D50" i="56"/>
  <c r="O49" i="56"/>
  <c r="K49" i="56"/>
  <c r="G49" i="56"/>
  <c r="C49" i="56"/>
  <c r="Q41" i="56"/>
  <c r="M41" i="56"/>
  <c r="I41" i="56"/>
  <c r="E41" i="56"/>
  <c r="P40" i="56"/>
  <c r="L40" i="56"/>
  <c r="H40" i="56"/>
  <c r="D40" i="56"/>
  <c r="O39" i="56"/>
  <c r="K39" i="56"/>
  <c r="G39" i="56"/>
  <c r="C39" i="56"/>
  <c r="N38" i="56"/>
  <c r="J38" i="56"/>
  <c r="F38" i="56"/>
  <c r="Q37" i="56"/>
  <c r="M37" i="56"/>
  <c r="I37" i="56"/>
  <c r="E37" i="56"/>
  <c r="P36" i="56"/>
  <c r="L36" i="56"/>
  <c r="H36" i="56"/>
  <c r="D36" i="56"/>
  <c r="O35" i="56"/>
  <c r="K35" i="56"/>
  <c r="G35" i="56"/>
  <c r="C35" i="56"/>
  <c r="N34" i="56"/>
  <c r="J34" i="56"/>
  <c r="F34" i="56"/>
  <c r="Q33" i="56"/>
  <c r="M33" i="56"/>
  <c r="I33" i="56"/>
  <c r="E33" i="56"/>
  <c r="P32" i="56"/>
  <c r="L32" i="56"/>
  <c r="H32" i="56"/>
  <c r="D32" i="56"/>
  <c r="O31" i="56"/>
  <c r="K31" i="56"/>
  <c r="G31" i="56"/>
  <c r="C31" i="56"/>
  <c r="N30" i="56"/>
  <c r="J30" i="56"/>
  <c r="F30" i="56"/>
  <c r="N27" i="56"/>
  <c r="J27" i="56"/>
  <c r="F27" i="56"/>
  <c r="Q26" i="56"/>
  <c r="M26" i="56"/>
  <c r="I26" i="56"/>
  <c r="E26" i="56"/>
  <c r="J93" i="6"/>
  <c r="C16" i="24"/>
  <c r="C27" i="24"/>
  <c r="C27" i="27" s="1"/>
  <c r="F93" i="6"/>
  <c r="C16" i="23"/>
  <c r="C4" i="25"/>
  <c r="C4" i="28" s="1"/>
  <c r="N162" i="46"/>
  <c r="N144" i="46"/>
  <c r="F144" i="46"/>
  <c r="H52" i="6"/>
  <c r="D52" i="6"/>
  <c r="J27" i="8"/>
  <c r="F17" i="8"/>
  <c r="F15" i="8"/>
  <c r="J4" i="8"/>
  <c r="M27" i="11"/>
  <c r="E27" i="11"/>
  <c r="M4" i="11"/>
  <c r="E4" i="11"/>
  <c r="N32" i="12"/>
  <c r="B32" i="12"/>
  <c r="B32" i="15" s="1"/>
  <c r="F31" i="12"/>
  <c r="J30" i="12"/>
  <c r="N29" i="12"/>
  <c r="F29" i="12"/>
  <c r="F28" i="12"/>
  <c r="N26" i="12"/>
  <c r="B26" i="12"/>
  <c r="B26" i="15" s="1"/>
  <c r="F25" i="12"/>
  <c r="N24" i="12"/>
  <c r="F24" i="12"/>
  <c r="N22" i="12"/>
  <c r="B22" i="12"/>
  <c r="B22" i="15" s="1"/>
  <c r="F21" i="12"/>
  <c r="J20" i="12"/>
  <c r="N19" i="12"/>
  <c r="B19" i="12"/>
  <c r="B19" i="15" s="1"/>
  <c r="J18" i="12"/>
  <c r="F14" i="12"/>
  <c r="J13" i="12"/>
  <c r="N12" i="12"/>
  <c r="N11" i="12"/>
  <c r="B11" i="12"/>
  <c r="B11" i="15" s="1"/>
  <c r="F10" i="12"/>
  <c r="J9" i="12"/>
  <c r="N8" i="12"/>
  <c r="N7" i="12"/>
  <c r="N6" i="12"/>
  <c r="B6" i="12"/>
  <c r="B6" i="15" s="1"/>
  <c r="F5" i="12"/>
  <c r="O32" i="13"/>
  <c r="G32" i="13"/>
  <c r="K31" i="13"/>
  <c r="C31" i="13"/>
  <c r="G30" i="13"/>
  <c r="K29" i="13"/>
  <c r="O28" i="13"/>
  <c r="C28" i="13"/>
  <c r="K26" i="13"/>
  <c r="O25" i="13"/>
  <c r="C25" i="13"/>
  <c r="G24" i="13"/>
  <c r="K23" i="13"/>
  <c r="K23" i="16" s="1"/>
  <c r="O22" i="13"/>
  <c r="C22" i="13"/>
  <c r="K21" i="13"/>
  <c r="K20" i="13"/>
  <c r="K19" i="13"/>
  <c r="C19" i="13"/>
  <c r="G18" i="13"/>
  <c r="K14" i="13"/>
  <c r="O13" i="13"/>
  <c r="G13" i="13"/>
  <c r="O12" i="13"/>
  <c r="C12" i="13"/>
  <c r="K11" i="13"/>
  <c r="C11" i="13"/>
  <c r="K10" i="13"/>
  <c r="C10" i="13"/>
  <c r="G9" i="13"/>
  <c r="C9" i="13"/>
  <c r="O8" i="13"/>
  <c r="G8" i="13"/>
  <c r="G7" i="13"/>
  <c r="O6" i="13"/>
  <c r="C6" i="13"/>
  <c r="G5" i="13"/>
  <c r="P15" i="14"/>
  <c r="P15" i="17" s="1"/>
  <c r="D15" i="14"/>
  <c r="D15" i="17" s="1"/>
  <c r="K27" i="18"/>
  <c r="K27" i="24" s="1"/>
  <c r="K27" i="27" s="1"/>
  <c r="M17" i="18"/>
  <c r="P4" i="18"/>
  <c r="P3" i="18" s="1"/>
  <c r="H4" i="18"/>
  <c r="H3" i="18" s="1"/>
  <c r="H16" i="24" s="1"/>
  <c r="N4" i="20"/>
  <c r="J30" i="25"/>
  <c r="J30" i="28" s="1"/>
  <c r="M29" i="25"/>
  <c r="M29" i="28" s="1"/>
  <c r="P28" i="25"/>
  <c r="P28" i="28" s="1"/>
  <c r="H28" i="25"/>
  <c r="H28" i="28" s="1"/>
  <c r="F22" i="25"/>
  <c r="F22" i="28" s="1"/>
  <c r="I21" i="25"/>
  <c r="I21" i="28" s="1"/>
  <c r="L20" i="25"/>
  <c r="L20" i="28" s="1"/>
  <c r="O19" i="25"/>
  <c r="O19" i="28" s="1"/>
  <c r="G19" i="25"/>
  <c r="G19" i="28" s="1"/>
  <c r="F18" i="25"/>
  <c r="F18" i="28" s="1"/>
  <c r="E9" i="25"/>
  <c r="E9" i="28" s="1"/>
  <c r="L8" i="25"/>
  <c r="L8" i="28" s="1"/>
  <c r="O7" i="25"/>
  <c r="O7" i="28" s="1"/>
  <c r="C7" i="25"/>
  <c r="C7" i="28" s="1"/>
  <c r="F6" i="25"/>
  <c r="F6" i="28" s="1"/>
  <c r="I5" i="25"/>
  <c r="I5" i="28" s="1"/>
  <c r="P16" i="28"/>
  <c r="B109" i="44"/>
  <c r="B82" i="44"/>
  <c r="F165" i="46"/>
  <c r="N147" i="46"/>
  <c r="F145" i="46"/>
  <c r="N129" i="46"/>
  <c r="N86" i="46"/>
  <c r="N67" i="46"/>
  <c r="F64" i="46"/>
  <c r="K8" i="46"/>
  <c r="F5" i="46"/>
  <c r="N52" i="6"/>
  <c r="F52" i="6"/>
  <c r="P27" i="8"/>
  <c r="H27" i="8"/>
  <c r="P17" i="8"/>
  <c r="L17" i="8"/>
  <c r="D17" i="8"/>
  <c r="L15" i="8"/>
  <c r="H15" i="8"/>
  <c r="L4" i="8"/>
  <c r="D4" i="8"/>
  <c r="F32" i="10"/>
  <c r="N31" i="10"/>
  <c r="N30" i="10"/>
  <c r="F30" i="10"/>
  <c r="J29" i="10"/>
  <c r="B29" i="10"/>
  <c r="J28" i="10"/>
  <c r="B28" i="10"/>
  <c r="F26" i="10"/>
  <c r="B24" i="10"/>
  <c r="J22" i="10"/>
  <c r="N21" i="10"/>
  <c r="N20" i="10"/>
  <c r="F20" i="10"/>
  <c r="F19" i="10"/>
  <c r="N18" i="10"/>
  <c r="F18" i="10"/>
  <c r="J16" i="10"/>
  <c r="B16" i="10"/>
  <c r="J14" i="10"/>
  <c r="B14" i="10"/>
  <c r="N13" i="10"/>
  <c r="F13" i="10"/>
  <c r="F12" i="10"/>
  <c r="F11" i="10"/>
  <c r="N10" i="10"/>
  <c r="B9" i="10"/>
  <c r="J8" i="10"/>
  <c r="B8" i="10"/>
  <c r="J7" i="10"/>
  <c r="B7" i="10"/>
  <c r="J5" i="10"/>
  <c r="F5" i="10"/>
  <c r="O27" i="11"/>
  <c r="K27" i="11"/>
  <c r="C27" i="11"/>
  <c r="O4" i="11"/>
  <c r="G4" i="11"/>
  <c r="C4" i="11"/>
  <c r="P5" i="12"/>
  <c r="H5" i="12"/>
  <c r="Q32" i="13"/>
  <c r="I32" i="13"/>
  <c r="Q31" i="13"/>
  <c r="I31" i="13"/>
  <c r="E31" i="13"/>
  <c r="M30" i="13"/>
  <c r="E30" i="13"/>
  <c r="Q29" i="13"/>
  <c r="I29" i="13"/>
  <c r="Q28" i="13"/>
  <c r="I28" i="13"/>
  <c r="M26" i="13"/>
  <c r="E26" i="13"/>
  <c r="M25" i="13"/>
  <c r="I25" i="13"/>
  <c r="Q24" i="13"/>
  <c r="I24" i="13"/>
  <c r="Q23" i="13"/>
  <c r="Q23" i="16" s="1"/>
  <c r="M23" i="13"/>
  <c r="M23" i="16" s="1"/>
  <c r="E23" i="13"/>
  <c r="E23" i="16" s="1"/>
  <c r="M22" i="13"/>
  <c r="E22" i="13"/>
  <c r="M21" i="13"/>
  <c r="I21" i="13"/>
  <c r="M20" i="13"/>
  <c r="E20" i="13"/>
  <c r="M19" i="13"/>
  <c r="E19" i="13"/>
  <c r="M18" i="13"/>
  <c r="I18" i="13"/>
  <c r="M14" i="13"/>
  <c r="Q13" i="13"/>
  <c r="M13" i="13"/>
  <c r="E13" i="13"/>
  <c r="M12" i="13"/>
  <c r="I12" i="13"/>
  <c r="Q11" i="13"/>
  <c r="I11" i="13"/>
  <c r="Q10" i="13"/>
  <c r="I10" i="13"/>
  <c r="Q9" i="13"/>
  <c r="M9" i="13"/>
  <c r="E9" i="13"/>
  <c r="M8" i="13"/>
  <c r="E8" i="13"/>
  <c r="Q7" i="13"/>
  <c r="I7" i="13"/>
  <c r="E7" i="13"/>
  <c r="M6" i="13"/>
  <c r="E6" i="13"/>
  <c r="M5" i="13"/>
  <c r="I5" i="13"/>
  <c r="E5" i="13"/>
  <c r="F15" i="14"/>
  <c r="F15" i="17" s="1"/>
  <c r="Q27" i="18"/>
  <c r="Q27" i="24" s="1"/>
  <c r="Q27" i="27" s="1"/>
  <c r="I27" i="18"/>
  <c r="I27" i="25" s="1"/>
  <c r="I27" i="28" s="1"/>
  <c r="E27" i="18"/>
  <c r="E27" i="24" s="1"/>
  <c r="E27" i="27" s="1"/>
  <c r="K17" i="18"/>
  <c r="C17" i="25"/>
  <c r="C17" i="28" s="1"/>
  <c r="L14" i="18"/>
  <c r="L14" i="23" s="1"/>
  <c r="L14" i="26" s="1"/>
  <c r="D14" i="18"/>
  <c r="D14" i="23" s="1"/>
  <c r="D14" i="26" s="1"/>
  <c r="N4" i="18"/>
  <c r="N3" i="18" s="1"/>
  <c r="J4" i="18"/>
  <c r="J3" i="18" s="1"/>
  <c r="L4" i="20"/>
  <c r="D4" i="20"/>
  <c r="O32" i="21"/>
  <c r="G32" i="21"/>
  <c r="N31" i="21"/>
  <c r="F31" i="21"/>
  <c r="Q30" i="21"/>
  <c r="E30" i="21"/>
  <c r="L29" i="21"/>
  <c r="D29" i="21"/>
  <c r="O28" i="21"/>
  <c r="G28" i="21"/>
  <c r="M26" i="21"/>
  <c r="E26" i="21"/>
  <c r="L25" i="21"/>
  <c r="D25" i="21"/>
  <c r="K24" i="21"/>
  <c r="C24" i="21"/>
  <c r="M22" i="21"/>
  <c r="E22" i="21"/>
  <c r="L21" i="21"/>
  <c r="D21" i="21"/>
  <c r="K20" i="21"/>
  <c r="C20" i="21"/>
  <c r="N19" i="21"/>
  <c r="Q18" i="21"/>
  <c r="I18" i="21"/>
  <c r="K16" i="21"/>
  <c r="C16" i="21"/>
  <c r="M14" i="21"/>
  <c r="I14" i="21"/>
  <c r="L13" i="21"/>
  <c r="H13" i="21"/>
  <c r="O12" i="21"/>
  <c r="G12" i="21"/>
  <c r="N11" i="21"/>
  <c r="F11" i="21"/>
  <c r="I10" i="21"/>
  <c r="E10" i="21"/>
  <c r="L9" i="21"/>
  <c r="D9" i="21"/>
  <c r="K8" i="21"/>
  <c r="C8" i="21"/>
  <c r="J7" i="21"/>
  <c r="Q6" i="21"/>
  <c r="M6" i="21"/>
  <c r="E6" i="21"/>
  <c r="H5" i="21"/>
  <c r="Q29" i="23"/>
  <c r="Q29" i="26" s="1"/>
  <c r="I29" i="23"/>
  <c r="I29" i="26" s="1"/>
  <c r="P28" i="23"/>
  <c r="P28" i="26" s="1"/>
  <c r="D28" i="23"/>
  <c r="D28" i="26" s="1"/>
  <c r="N22" i="23"/>
  <c r="N22" i="26" s="1"/>
  <c r="J22" i="23"/>
  <c r="J22" i="26" s="1"/>
  <c r="Q21" i="23"/>
  <c r="Q21" i="26" s="1"/>
  <c r="I21" i="23"/>
  <c r="I21" i="26" s="1"/>
  <c r="P20" i="23"/>
  <c r="P20" i="26" s="1"/>
  <c r="H20" i="23"/>
  <c r="H20" i="26" s="1"/>
  <c r="O19" i="23"/>
  <c r="O19" i="26" s="1"/>
  <c r="K19" i="23"/>
  <c r="K19" i="26" s="1"/>
  <c r="N18" i="23"/>
  <c r="N18" i="26" s="1"/>
  <c r="F18" i="23"/>
  <c r="F18" i="26" s="1"/>
  <c r="M9" i="23"/>
  <c r="M9" i="26" s="1"/>
  <c r="I9" i="23"/>
  <c r="I9" i="26" s="1"/>
  <c r="P8" i="23"/>
  <c r="P8" i="26" s="1"/>
  <c r="H8" i="23"/>
  <c r="H8" i="26" s="1"/>
  <c r="G7" i="23"/>
  <c r="G7" i="26" s="1"/>
  <c r="N6" i="23"/>
  <c r="N6" i="26" s="1"/>
  <c r="F6" i="23"/>
  <c r="F6" i="26" s="1"/>
  <c r="M5" i="23"/>
  <c r="M5" i="26" s="1"/>
  <c r="I5" i="23"/>
  <c r="I5" i="26" s="1"/>
  <c r="J28" i="25"/>
  <c r="J28" i="28" s="1"/>
  <c r="L18" i="25"/>
  <c r="L18" i="28" s="1"/>
  <c r="D18" i="25"/>
  <c r="D18" i="28" s="1"/>
  <c r="K5" i="25"/>
  <c r="K5" i="28" s="1"/>
  <c r="C5" i="25"/>
  <c r="C5" i="28" s="1"/>
  <c r="L16" i="28"/>
  <c r="Q165" i="46"/>
  <c r="I165" i="46"/>
  <c r="Q147" i="46"/>
  <c r="I147" i="46"/>
  <c r="M129" i="46"/>
  <c r="E129" i="46"/>
  <c r="M110" i="46"/>
  <c r="E110" i="46"/>
  <c r="Q86" i="46"/>
  <c r="O27" i="8"/>
  <c r="K27" i="8"/>
  <c r="G27" i="8"/>
  <c r="C27" i="8"/>
  <c r="O17" i="8"/>
  <c r="K17" i="8"/>
  <c r="G17" i="8"/>
  <c r="C17" i="8"/>
  <c r="O15" i="8"/>
  <c r="K15" i="8"/>
  <c r="G15" i="8"/>
  <c r="C15" i="8"/>
  <c r="O4" i="8"/>
  <c r="K4" i="8"/>
  <c r="G4" i="8"/>
  <c r="C4" i="8"/>
  <c r="D15" i="10"/>
  <c r="M32" i="10"/>
  <c r="E32" i="10"/>
  <c r="M31" i="10"/>
  <c r="Q30" i="10"/>
  <c r="I30" i="10"/>
  <c r="M29" i="10"/>
  <c r="E29" i="10"/>
  <c r="M28" i="10"/>
  <c r="E28" i="10"/>
  <c r="Q26" i="10"/>
  <c r="I26" i="10"/>
  <c r="Q25" i="10"/>
  <c r="E25" i="10"/>
  <c r="M24" i="10"/>
  <c r="E24" i="10"/>
  <c r="I23" i="10"/>
  <c r="Q22" i="10"/>
  <c r="I22" i="10"/>
  <c r="Q21" i="10"/>
  <c r="E21" i="10"/>
  <c r="Q20" i="10"/>
  <c r="I20" i="10"/>
  <c r="Q19" i="10"/>
  <c r="I19" i="10"/>
  <c r="Q18" i="10"/>
  <c r="E18" i="10"/>
  <c r="Q16" i="10"/>
  <c r="M16" i="10"/>
  <c r="I16" i="10"/>
  <c r="E16" i="10"/>
  <c r="Q14" i="10"/>
  <c r="I14" i="10"/>
  <c r="E14" i="10"/>
  <c r="I13" i="10"/>
  <c r="Q12" i="10"/>
  <c r="E12" i="10"/>
  <c r="M11" i="10"/>
  <c r="E11" i="10"/>
  <c r="M10" i="10"/>
  <c r="E10" i="10"/>
  <c r="I9" i="10"/>
  <c r="Q8" i="10"/>
  <c r="I8" i="10"/>
  <c r="M7" i="10"/>
  <c r="Q6" i="10"/>
  <c r="I6" i="10"/>
  <c r="Q5" i="10"/>
  <c r="Q28" i="14"/>
  <c r="I28" i="14"/>
  <c r="Q18" i="14"/>
  <c r="M18" i="14"/>
  <c r="I18" i="14"/>
  <c r="Q9" i="14"/>
  <c r="I9" i="14"/>
  <c r="Q8" i="14"/>
  <c r="I8" i="14"/>
  <c r="Q7" i="14"/>
  <c r="I7" i="14"/>
  <c r="Q6" i="14"/>
  <c r="E6" i="14"/>
  <c r="Q5" i="14"/>
  <c r="M5" i="14"/>
  <c r="I5" i="14"/>
  <c r="E5" i="14"/>
  <c r="L16" i="17"/>
  <c r="H16" i="17"/>
  <c r="L27" i="18"/>
  <c r="L27" i="23" s="1"/>
  <c r="L27" i="26" s="1"/>
  <c r="H27" i="18"/>
  <c r="H27" i="25" s="1"/>
  <c r="H27" i="28" s="1"/>
  <c r="D27" i="18"/>
  <c r="D27" i="23" s="1"/>
  <c r="D27" i="26" s="1"/>
  <c r="N17" i="18"/>
  <c r="J17" i="18"/>
  <c r="O14" i="18"/>
  <c r="O14" i="24" s="1"/>
  <c r="O14" i="27" s="1"/>
  <c r="K14" i="18"/>
  <c r="K14" i="24" s="1"/>
  <c r="K14" i="27" s="1"/>
  <c r="G14" i="18"/>
  <c r="G14" i="24" s="1"/>
  <c r="G14" i="27" s="1"/>
  <c r="C14" i="24"/>
  <c r="C14" i="27" s="1"/>
  <c r="Q4" i="18"/>
  <c r="Q3" i="18" s="1"/>
  <c r="M4" i="18"/>
  <c r="M3" i="18" s="1"/>
  <c r="M16" i="23" s="1"/>
  <c r="I4" i="18"/>
  <c r="I3" i="18" s="1"/>
  <c r="I16" i="23" s="1"/>
  <c r="E4" i="18"/>
  <c r="E3" i="18" s="1"/>
  <c r="C27" i="23"/>
  <c r="C27" i="26" s="1"/>
  <c r="O15" i="21"/>
  <c r="K15" i="21"/>
  <c r="G15" i="21"/>
  <c r="C15" i="21"/>
  <c r="N15" i="21"/>
  <c r="J15" i="21"/>
  <c r="F15" i="21"/>
  <c r="O4" i="20"/>
  <c r="K4" i="20"/>
  <c r="G4" i="20"/>
  <c r="N32" i="21"/>
  <c r="J32" i="21"/>
  <c r="F32" i="21"/>
  <c r="Q31" i="21"/>
  <c r="M31" i="21"/>
  <c r="I31" i="21"/>
  <c r="E31" i="21"/>
  <c r="P30" i="21"/>
  <c r="L30" i="21"/>
  <c r="H30" i="21"/>
  <c r="D30" i="21"/>
  <c r="O29" i="21"/>
  <c r="K29" i="21"/>
  <c r="G29" i="21"/>
  <c r="C29" i="21"/>
  <c r="N28" i="21"/>
  <c r="J28" i="21"/>
  <c r="F28" i="21"/>
  <c r="P26" i="21"/>
  <c r="L26" i="21"/>
  <c r="H26" i="21"/>
  <c r="D26" i="21"/>
  <c r="O25" i="21"/>
  <c r="K25" i="21"/>
  <c r="G25" i="21"/>
  <c r="C25" i="21"/>
  <c r="N24" i="21"/>
  <c r="J24" i="21"/>
  <c r="F24" i="21"/>
  <c r="Q23" i="21"/>
  <c r="M23" i="21"/>
  <c r="I23" i="21"/>
  <c r="E23" i="21"/>
  <c r="P22" i="21"/>
  <c r="L22" i="21"/>
  <c r="H22" i="21"/>
  <c r="D22" i="21"/>
  <c r="O21" i="21"/>
  <c r="K21" i="21"/>
  <c r="G21" i="21"/>
  <c r="C21" i="21"/>
  <c r="N20" i="21"/>
  <c r="J20" i="21"/>
  <c r="F20" i="21"/>
  <c r="Q19" i="21"/>
  <c r="M19" i="21"/>
  <c r="I19" i="21"/>
  <c r="E19" i="21"/>
  <c r="P18" i="21"/>
  <c r="L18" i="21"/>
  <c r="H18" i="21"/>
  <c r="D18" i="21"/>
  <c r="N16" i="21"/>
  <c r="J16" i="21"/>
  <c r="F16" i="21"/>
  <c r="P14" i="21"/>
  <c r="L14" i="21"/>
  <c r="H14" i="21"/>
  <c r="D14" i="21"/>
  <c r="O13" i="21"/>
  <c r="K13" i="21"/>
  <c r="G13" i="21"/>
  <c r="C13" i="21"/>
  <c r="N12" i="21"/>
  <c r="J12" i="21"/>
  <c r="F12" i="21"/>
  <c r="Q11" i="21"/>
  <c r="M11" i="21"/>
  <c r="I11" i="21"/>
  <c r="E11" i="21"/>
  <c r="P10" i="21"/>
  <c r="L10" i="21"/>
  <c r="H10" i="21"/>
  <c r="D10" i="21"/>
  <c r="O9" i="21"/>
  <c r="K9" i="21"/>
  <c r="G9" i="21"/>
  <c r="C9" i="21"/>
  <c r="N8" i="21"/>
  <c r="J8" i="21"/>
  <c r="F8" i="21"/>
  <c r="Q7" i="21"/>
  <c r="M7" i="21"/>
  <c r="I7" i="21"/>
  <c r="E7" i="21"/>
  <c r="P6" i="21"/>
  <c r="L6" i="21"/>
  <c r="H6" i="21"/>
  <c r="D6" i="21"/>
  <c r="O5" i="21"/>
  <c r="K5" i="21"/>
  <c r="G5" i="21"/>
  <c r="C5" i="21"/>
  <c r="K32" i="23"/>
  <c r="K32" i="26" s="1"/>
  <c r="C32" i="23"/>
  <c r="C32" i="26" s="1"/>
  <c r="N31" i="23"/>
  <c r="N31" i="26" s="1"/>
  <c r="J31" i="23"/>
  <c r="J31" i="26" s="1"/>
  <c r="F31" i="23"/>
  <c r="F31" i="26" s="1"/>
  <c r="M30" i="23"/>
  <c r="M30" i="26" s="1"/>
  <c r="I30" i="23"/>
  <c r="I30" i="26" s="1"/>
  <c r="P29" i="23"/>
  <c r="P29" i="26" s="1"/>
  <c r="L29" i="23"/>
  <c r="L29" i="26" s="1"/>
  <c r="H29" i="23"/>
  <c r="H29" i="26" s="1"/>
  <c r="D29" i="23"/>
  <c r="D29" i="26" s="1"/>
  <c r="K28" i="23"/>
  <c r="K28" i="26" s="1"/>
  <c r="C28" i="23"/>
  <c r="C28" i="26" s="1"/>
  <c r="Q26" i="23"/>
  <c r="Q26" i="26" s="1"/>
  <c r="I26" i="23"/>
  <c r="I26" i="26" s="1"/>
  <c r="P25" i="23"/>
  <c r="P25" i="26" s="1"/>
  <c r="H25" i="23"/>
  <c r="H25" i="26" s="1"/>
  <c r="O24" i="23"/>
  <c r="O24" i="26" s="1"/>
  <c r="G24" i="23"/>
  <c r="G24" i="26" s="1"/>
  <c r="Q22" i="23"/>
  <c r="Q22" i="26" s="1"/>
  <c r="I22" i="23"/>
  <c r="I22" i="26" s="1"/>
  <c r="P21" i="23"/>
  <c r="P21" i="26" s="1"/>
  <c r="H21" i="23"/>
  <c r="H21" i="26" s="1"/>
  <c r="O20" i="23"/>
  <c r="O20" i="26" s="1"/>
  <c r="G20" i="23"/>
  <c r="G20" i="26" s="1"/>
  <c r="J19" i="23"/>
  <c r="J19" i="26" s="1"/>
  <c r="F19" i="23"/>
  <c r="F19" i="26" s="1"/>
  <c r="M18" i="23"/>
  <c r="M18" i="26" s="1"/>
  <c r="E18" i="23"/>
  <c r="E18" i="26" s="1"/>
  <c r="P13" i="23"/>
  <c r="P13" i="26" s="1"/>
  <c r="D13" i="23"/>
  <c r="D13" i="26" s="1"/>
  <c r="K12" i="23"/>
  <c r="K12" i="26" s="1"/>
  <c r="C12" i="23"/>
  <c r="C12" i="26" s="1"/>
  <c r="J11" i="23"/>
  <c r="J11" i="26" s="1"/>
  <c r="Q10" i="23"/>
  <c r="Q10" i="26" s="1"/>
  <c r="M10" i="23"/>
  <c r="M10" i="26" s="1"/>
  <c r="P9" i="23"/>
  <c r="P9" i="26" s="1"/>
  <c r="H9" i="23"/>
  <c r="H9" i="26" s="1"/>
  <c r="O8" i="23"/>
  <c r="O8" i="26" s="1"/>
  <c r="K8" i="23"/>
  <c r="K8" i="26" s="1"/>
  <c r="G8" i="23"/>
  <c r="G8" i="26" s="1"/>
  <c r="C8" i="23"/>
  <c r="C8" i="26" s="1"/>
  <c r="N7" i="23"/>
  <c r="N7" i="26" s="1"/>
  <c r="F7" i="23"/>
  <c r="F7" i="26" s="1"/>
  <c r="M6" i="23"/>
  <c r="M6" i="26" s="1"/>
  <c r="I6" i="23"/>
  <c r="I6" i="26" s="1"/>
  <c r="P5" i="23"/>
  <c r="P5" i="26" s="1"/>
  <c r="L5" i="23"/>
  <c r="L5" i="26" s="1"/>
  <c r="D5" i="23"/>
  <c r="D5" i="26" s="1"/>
  <c r="Q31" i="24"/>
  <c r="Q31" i="27" s="1"/>
  <c r="M31" i="24"/>
  <c r="M31" i="27" s="1"/>
  <c r="I31" i="24"/>
  <c r="I31" i="27" s="1"/>
  <c r="E31" i="24"/>
  <c r="E31" i="27" s="1"/>
  <c r="O29" i="24"/>
  <c r="O29" i="27" s="1"/>
  <c r="K29" i="24"/>
  <c r="K29" i="27" s="1"/>
  <c r="G29" i="24"/>
  <c r="G29" i="27" s="1"/>
  <c r="C29" i="24"/>
  <c r="C29" i="27" s="1"/>
  <c r="O21" i="24"/>
  <c r="O21" i="27" s="1"/>
  <c r="K21" i="24"/>
  <c r="K21" i="27" s="1"/>
  <c r="C21" i="24"/>
  <c r="C21" i="27" s="1"/>
  <c r="Q19" i="24"/>
  <c r="Q19" i="27" s="1"/>
  <c r="I19" i="24"/>
  <c r="I19" i="27" s="1"/>
  <c r="J8" i="24"/>
  <c r="J8" i="27" s="1"/>
  <c r="F8" i="24"/>
  <c r="F8" i="27" s="1"/>
  <c r="P6" i="24"/>
  <c r="P6" i="27" s="1"/>
  <c r="H6" i="24"/>
  <c r="H6" i="27" s="1"/>
  <c r="P31" i="25"/>
  <c r="P31" i="28" s="1"/>
  <c r="H31" i="25"/>
  <c r="H31" i="28" s="1"/>
  <c r="D31" i="25"/>
  <c r="D31" i="28" s="1"/>
  <c r="J29" i="25"/>
  <c r="J29" i="28" s="1"/>
  <c r="F29" i="25"/>
  <c r="F29" i="28" s="1"/>
  <c r="O18" i="25"/>
  <c r="O18" i="28" s="1"/>
  <c r="K18" i="25"/>
  <c r="K18" i="28" s="1"/>
  <c r="G18" i="25"/>
  <c r="G18" i="28" s="1"/>
  <c r="C18" i="25"/>
  <c r="C18" i="28" s="1"/>
  <c r="H15" i="25"/>
  <c r="H15" i="28" s="1"/>
  <c r="D15" i="25"/>
  <c r="D15" i="28" s="1"/>
  <c r="N5" i="25"/>
  <c r="N5" i="28" s="1"/>
  <c r="J5" i="25"/>
  <c r="J5" i="28" s="1"/>
  <c r="F5" i="25"/>
  <c r="F5" i="28" s="1"/>
  <c r="J16" i="28"/>
  <c r="L144" i="46"/>
  <c r="D144" i="46"/>
  <c r="D125" i="46"/>
  <c r="L106" i="46"/>
  <c r="L63" i="46"/>
  <c r="D44" i="46"/>
  <c r="L25" i="46"/>
  <c r="D15" i="46"/>
  <c r="L14" i="46"/>
  <c r="D14" i="46"/>
  <c r="L13" i="46"/>
  <c r="D13" i="46"/>
  <c r="L12" i="46"/>
  <c r="D12" i="46"/>
  <c r="L11" i="46"/>
  <c r="D11" i="46"/>
  <c r="L10" i="46"/>
  <c r="D10" i="46"/>
  <c r="L9" i="46"/>
  <c r="D9" i="46"/>
  <c r="L8" i="46"/>
  <c r="L6" i="46"/>
  <c r="D6" i="46"/>
  <c r="D5" i="46"/>
  <c r="P165" i="46"/>
  <c r="H165" i="46"/>
  <c r="P163" i="46"/>
  <c r="H163" i="46"/>
  <c r="P162" i="46"/>
  <c r="H162" i="46"/>
  <c r="P147" i="46"/>
  <c r="H147" i="46"/>
  <c r="P145" i="46"/>
  <c r="H145" i="46"/>
  <c r="P144" i="46"/>
  <c r="H144" i="46"/>
  <c r="P129" i="46"/>
  <c r="H129" i="46"/>
  <c r="P126" i="46"/>
  <c r="H126" i="46"/>
  <c r="H125" i="46"/>
  <c r="P110" i="46"/>
  <c r="H110" i="46"/>
  <c r="P107" i="46"/>
  <c r="H107" i="46"/>
  <c r="P86" i="46"/>
  <c r="H86" i="46"/>
  <c r="P83" i="46"/>
  <c r="H83" i="46"/>
  <c r="P67" i="46"/>
  <c r="H67" i="46"/>
  <c r="P64" i="46"/>
  <c r="H64" i="46"/>
  <c r="H63" i="46"/>
  <c r="P48" i="46"/>
  <c r="H48" i="46"/>
  <c r="P45" i="46"/>
  <c r="H45" i="46"/>
  <c r="H44" i="46"/>
  <c r="P29" i="46"/>
  <c r="H29" i="46"/>
  <c r="P26" i="46"/>
  <c r="H26" i="46"/>
  <c r="N8" i="46"/>
  <c r="C8" i="46"/>
  <c r="H5" i="46"/>
  <c r="K26" i="56"/>
  <c r="C26" i="56"/>
  <c r="K162" i="56"/>
  <c r="O47" i="56"/>
  <c r="O48" i="56"/>
  <c r="K47" i="56"/>
  <c r="K48" i="56"/>
  <c r="G47" i="56"/>
  <c r="G48" i="56"/>
  <c r="C47" i="56"/>
  <c r="C48" i="56"/>
  <c r="G26" i="56"/>
  <c r="K5" i="56"/>
  <c r="F27" i="8"/>
  <c r="J17" i="8"/>
  <c r="N15" i="8"/>
  <c r="N4" i="8"/>
  <c r="J31" i="12"/>
  <c r="B30" i="12"/>
  <c r="B30" i="15" s="1"/>
  <c r="N25" i="12"/>
  <c r="B25" i="12"/>
  <c r="B25" i="15" s="1"/>
  <c r="F22" i="12"/>
  <c r="J21" i="12"/>
  <c r="B20" i="12"/>
  <c r="B20" i="15" s="1"/>
  <c r="B13" i="12"/>
  <c r="B13" i="15" s="1"/>
  <c r="B12" i="12"/>
  <c r="B12" i="15" s="1"/>
  <c r="J10" i="12"/>
  <c r="N9" i="12"/>
  <c r="F8" i="12"/>
  <c r="F6" i="12"/>
  <c r="C32" i="13"/>
  <c r="G31" i="13"/>
  <c r="K30" i="13"/>
  <c r="O29" i="13"/>
  <c r="C29" i="13"/>
  <c r="G28" i="13"/>
  <c r="O26" i="13"/>
  <c r="C26" i="13"/>
  <c r="G25" i="13"/>
  <c r="K24" i="13"/>
  <c r="O23" i="13"/>
  <c r="O23" i="16" s="1"/>
  <c r="C23" i="13"/>
  <c r="C23" i="16" s="1"/>
  <c r="G22" i="13"/>
  <c r="G21" i="13"/>
  <c r="O20" i="13"/>
  <c r="C20" i="13"/>
  <c r="G19" i="13"/>
  <c r="K18" i="13"/>
  <c r="G14" i="13"/>
  <c r="K13" i="13"/>
  <c r="C13" i="13"/>
  <c r="G12" i="13"/>
  <c r="O11" i="13"/>
  <c r="G11" i="13"/>
  <c r="O10" i="13"/>
  <c r="G10" i="13"/>
  <c r="O9" i="13"/>
  <c r="K9" i="13"/>
  <c r="K8" i="13"/>
  <c r="C8" i="13"/>
  <c r="K7" i="13"/>
  <c r="G6" i="13"/>
  <c r="K5" i="13"/>
  <c r="C5" i="13"/>
  <c r="Q17" i="18"/>
  <c r="Q17" i="24" s="1"/>
  <c r="Q17" i="27" s="1"/>
  <c r="E17" i="18"/>
  <c r="N30" i="25"/>
  <c r="N30" i="28" s="1"/>
  <c r="F30" i="25"/>
  <c r="F30" i="28" s="1"/>
  <c r="E21" i="25"/>
  <c r="E21" i="28" s="1"/>
  <c r="C19" i="25"/>
  <c r="C19" i="28" s="1"/>
  <c r="J18" i="25"/>
  <c r="J18" i="28" s="1"/>
  <c r="Q9" i="25"/>
  <c r="Q9" i="28" s="1"/>
  <c r="H8" i="25"/>
  <c r="H8" i="28" s="1"/>
  <c r="K7" i="25"/>
  <c r="K7" i="28" s="1"/>
  <c r="Q5" i="25"/>
  <c r="Q5" i="28" s="1"/>
  <c r="M5" i="25"/>
  <c r="M5" i="28" s="1"/>
  <c r="B128" i="44"/>
  <c r="B125" i="44"/>
  <c r="B106" i="44"/>
  <c r="N165" i="46"/>
  <c r="F147" i="46"/>
  <c r="N126" i="46"/>
  <c r="F110" i="46"/>
  <c r="N107" i="46"/>
  <c r="F86" i="46"/>
  <c r="F67" i="46"/>
  <c r="N64" i="46"/>
  <c r="F48" i="46"/>
  <c r="F29" i="46"/>
  <c r="P165" i="56"/>
  <c r="L165" i="56"/>
  <c r="H165" i="56"/>
  <c r="D164" i="56"/>
  <c r="D165" i="56"/>
  <c r="Q145" i="56"/>
  <c r="M145" i="56"/>
  <c r="I145" i="56"/>
  <c r="E144" i="56"/>
  <c r="E145" i="56"/>
  <c r="P110" i="56"/>
  <c r="L110" i="56"/>
  <c r="H110" i="56"/>
  <c r="D109" i="56"/>
  <c r="D110" i="56"/>
  <c r="P146" i="56"/>
  <c r="L146" i="56"/>
  <c r="M144" i="56"/>
  <c r="N109" i="56"/>
  <c r="N110" i="56"/>
  <c r="J109" i="56"/>
  <c r="J110" i="56"/>
  <c r="F109" i="56"/>
  <c r="F110" i="56"/>
  <c r="O85" i="56"/>
  <c r="O86" i="56"/>
  <c r="K85" i="56"/>
  <c r="K86" i="56"/>
  <c r="G85" i="56"/>
  <c r="G86" i="56"/>
  <c r="C85" i="56"/>
  <c r="C86" i="56"/>
  <c r="G81" i="56"/>
  <c r="Q66" i="56"/>
  <c r="Q67" i="56"/>
  <c r="M66" i="56"/>
  <c r="M67" i="56"/>
  <c r="I66" i="56"/>
  <c r="I67" i="56"/>
  <c r="E66" i="56"/>
  <c r="E67" i="56"/>
  <c r="M62" i="56"/>
  <c r="E62" i="56"/>
  <c r="D28" i="56"/>
  <c r="O27" i="56"/>
  <c r="K27" i="56"/>
  <c r="G27" i="56"/>
  <c r="C27" i="56"/>
  <c r="N26" i="56"/>
  <c r="J26" i="56"/>
  <c r="F26" i="56"/>
  <c r="Q25" i="56"/>
  <c r="I25" i="56"/>
  <c r="Q7" i="56"/>
  <c r="Q8" i="56"/>
  <c r="M7" i="56"/>
  <c r="M8" i="56"/>
  <c r="I7" i="56"/>
  <c r="I8" i="56"/>
  <c r="E7" i="56"/>
  <c r="E8" i="56"/>
  <c r="M4" i="56"/>
  <c r="Q27" i="8"/>
  <c r="M27" i="8"/>
  <c r="I27" i="8"/>
  <c r="E27" i="8"/>
  <c r="Q17" i="8"/>
  <c r="M17" i="8"/>
  <c r="I17" i="8"/>
  <c r="E17" i="8"/>
  <c r="Q15" i="8"/>
  <c r="M15" i="8"/>
  <c r="I15" i="8"/>
  <c r="E15" i="8"/>
  <c r="Q4" i="8"/>
  <c r="M4" i="8"/>
  <c r="I4" i="8"/>
  <c r="E4" i="8"/>
  <c r="J15" i="10"/>
  <c r="K32" i="10"/>
  <c r="O31" i="10"/>
  <c r="O30" i="10"/>
  <c r="C30" i="10"/>
  <c r="G29" i="10"/>
  <c r="O28" i="10"/>
  <c r="K28" i="10"/>
  <c r="G28" i="10"/>
  <c r="C28" i="10"/>
  <c r="G26" i="10"/>
  <c r="K25" i="10"/>
  <c r="O24" i="10"/>
  <c r="C24" i="10"/>
  <c r="G23" i="10"/>
  <c r="K22" i="10"/>
  <c r="O21" i="10"/>
  <c r="C21" i="10"/>
  <c r="G20" i="10"/>
  <c r="O19" i="10"/>
  <c r="O18" i="10"/>
  <c r="G18" i="10"/>
  <c r="C18" i="10"/>
  <c r="K16" i="10"/>
  <c r="G16" i="10"/>
  <c r="O14" i="10"/>
  <c r="C14" i="10"/>
  <c r="K12" i="10"/>
  <c r="O7" i="10"/>
  <c r="C7" i="10"/>
  <c r="K6" i="10"/>
  <c r="O5" i="10"/>
  <c r="C5" i="10"/>
  <c r="G28" i="14"/>
  <c r="O18" i="14"/>
  <c r="C18" i="14"/>
  <c r="K5" i="14"/>
  <c r="N16" i="17"/>
  <c r="J16" i="17"/>
  <c r="B16" i="17"/>
  <c r="N27" i="18"/>
  <c r="N27" i="23" s="1"/>
  <c r="N27" i="26" s="1"/>
  <c r="F27" i="18"/>
  <c r="P17" i="18"/>
  <c r="H17" i="18"/>
  <c r="Q14" i="18"/>
  <c r="Q14" i="24" s="1"/>
  <c r="Q14" i="27" s="1"/>
  <c r="E14" i="18"/>
  <c r="E14" i="24" s="1"/>
  <c r="E14" i="27" s="1"/>
  <c r="O4" i="18"/>
  <c r="O3" i="18" s="1"/>
  <c r="G4" i="18"/>
  <c r="G3" i="18" s="1"/>
  <c r="Q27" i="23"/>
  <c r="Q27" i="26" s="1"/>
  <c r="Q15" i="21"/>
  <c r="M15" i="21"/>
  <c r="E15" i="21"/>
  <c r="P15" i="21"/>
  <c r="L15" i="21"/>
  <c r="H15" i="21"/>
  <c r="D15" i="21"/>
  <c r="Q4" i="20"/>
  <c r="M4" i="20"/>
  <c r="I4" i="20"/>
  <c r="E4" i="20"/>
  <c r="P32" i="21"/>
  <c r="L32" i="21"/>
  <c r="H32" i="21"/>
  <c r="D32" i="21"/>
  <c r="O31" i="21"/>
  <c r="K31" i="21"/>
  <c r="G31" i="21"/>
  <c r="C31" i="21"/>
  <c r="N30" i="21"/>
  <c r="J30" i="21"/>
  <c r="F30" i="21"/>
  <c r="Q29" i="21"/>
  <c r="M29" i="21"/>
  <c r="I29" i="21"/>
  <c r="E29" i="21"/>
  <c r="P28" i="21"/>
  <c r="L28" i="21"/>
  <c r="H28" i="21"/>
  <c r="D28" i="21"/>
  <c r="N26" i="21"/>
  <c r="J26" i="21"/>
  <c r="F26" i="21"/>
  <c r="Q25" i="21"/>
  <c r="M25" i="21"/>
  <c r="I25" i="21"/>
  <c r="E25" i="21"/>
  <c r="P24" i="21"/>
  <c r="L24" i="21"/>
  <c r="H24" i="21"/>
  <c r="D24" i="21"/>
  <c r="O23" i="21"/>
  <c r="K23" i="21"/>
  <c r="G23" i="21"/>
  <c r="C23" i="21"/>
  <c r="N22" i="21"/>
  <c r="J22" i="21"/>
  <c r="F22" i="21"/>
  <c r="Q21" i="21"/>
  <c r="M21" i="21"/>
  <c r="I21" i="21"/>
  <c r="E21" i="21"/>
  <c r="P20" i="21"/>
  <c r="L20" i="21"/>
  <c r="H20" i="21"/>
  <c r="D20" i="21"/>
  <c r="O19" i="21"/>
  <c r="K19" i="21"/>
  <c r="G19" i="21"/>
  <c r="C19" i="21"/>
  <c r="N18" i="21"/>
  <c r="J18" i="21"/>
  <c r="F18" i="21"/>
  <c r="P16" i="21"/>
  <c r="L16" i="21"/>
  <c r="H16" i="21"/>
  <c r="D16" i="21"/>
  <c r="N14" i="21"/>
  <c r="J14" i="21"/>
  <c r="F14" i="21"/>
  <c r="Q13" i="21"/>
  <c r="M13" i="21"/>
  <c r="I13" i="21"/>
  <c r="E13" i="21"/>
  <c r="P12" i="21"/>
  <c r="L12" i="21"/>
  <c r="H12" i="21"/>
  <c r="D12" i="21"/>
  <c r="O11" i="21"/>
  <c r="K11" i="21"/>
  <c r="G11" i="21"/>
  <c r="C11" i="21"/>
  <c r="N10" i="21"/>
  <c r="J10" i="21"/>
  <c r="F10" i="21"/>
  <c r="Q9" i="21"/>
  <c r="M9" i="21"/>
  <c r="I9" i="21"/>
  <c r="E9" i="21"/>
  <c r="P8" i="21"/>
  <c r="L8" i="21"/>
  <c r="H8" i="21"/>
  <c r="D8" i="21"/>
  <c r="O7" i="21"/>
  <c r="K7" i="21"/>
  <c r="G7" i="21"/>
  <c r="C7" i="21"/>
  <c r="N6" i="21"/>
  <c r="J6" i="21"/>
  <c r="F6" i="21"/>
  <c r="Q5" i="21"/>
  <c r="M5" i="21"/>
  <c r="I5" i="21"/>
  <c r="E5" i="21"/>
  <c r="C27" i="25"/>
  <c r="C27" i="28" s="1"/>
  <c r="L21" i="25"/>
  <c r="L21" i="28" s="1"/>
  <c r="N19" i="25"/>
  <c r="N19" i="28" s="1"/>
  <c r="F19" i="25"/>
  <c r="F19" i="28" s="1"/>
  <c r="N15" i="25"/>
  <c r="N15" i="28" s="1"/>
  <c r="F15" i="25"/>
  <c r="F15" i="28" s="1"/>
  <c r="K8" i="25"/>
  <c r="K8" i="28" s="1"/>
  <c r="C8" i="25"/>
  <c r="C8" i="28" s="1"/>
  <c r="Q6" i="25"/>
  <c r="Q6" i="28" s="1"/>
  <c r="E6" i="25"/>
  <c r="E6" i="28" s="1"/>
  <c r="B15" i="46"/>
  <c r="J14" i="46"/>
  <c r="B14" i="46"/>
  <c r="J13" i="46"/>
  <c r="B13" i="46"/>
  <c r="J12" i="46"/>
  <c r="B12" i="46"/>
  <c r="J11" i="46"/>
  <c r="B11" i="46"/>
  <c r="J10" i="46"/>
  <c r="B10" i="46"/>
  <c r="J9" i="46"/>
  <c r="B9" i="46"/>
  <c r="J6" i="46"/>
  <c r="B6" i="46"/>
  <c r="J5" i="46"/>
  <c r="B5" i="46"/>
  <c r="D165" i="46"/>
  <c r="L162" i="46"/>
  <c r="D162" i="46"/>
  <c r="L147" i="46"/>
  <c r="L129" i="46"/>
  <c r="L110" i="46"/>
  <c r="L86" i="46"/>
  <c r="D82" i="46"/>
  <c r="L67" i="46"/>
  <c r="L48" i="46"/>
  <c r="L29" i="46"/>
  <c r="H8" i="46"/>
  <c r="N5" i="46"/>
  <c r="J47" i="56"/>
  <c r="O64" i="56"/>
  <c r="N27" i="8"/>
  <c r="N17" i="8"/>
  <c r="J32" i="12"/>
  <c r="B31" i="12"/>
  <c r="B31" i="15" s="1"/>
  <c r="N28" i="12"/>
  <c r="J26" i="12"/>
  <c r="J25" i="12"/>
  <c r="J24" i="12"/>
  <c r="B21" i="12"/>
  <c r="B21" i="15" s="1"/>
  <c r="J19" i="12"/>
  <c r="B18" i="12"/>
  <c r="B18" i="15" s="1"/>
  <c r="N14" i="12"/>
  <c r="J12" i="12"/>
  <c r="J11" i="12"/>
  <c r="B10" i="12"/>
  <c r="B10" i="15" s="1"/>
  <c r="F9" i="12"/>
  <c r="F7" i="12"/>
  <c r="J6" i="12"/>
  <c r="N5" i="12"/>
  <c r="B5" i="12"/>
  <c r="B5" i="15" s="1"/>
  <c r="O27" i="18"/>
  <c r="G27" i="18"/>
  <c r="G27" i="24" s="1"/>
  <c r="G27" i="27" s="1"/>
  <c r="L4" i="18"/>
  <c r="L3" i="18" s="1"/>
  <c r="D4" i="18"/>
  <c r="D3" i="18" s="1"/>
  <c r="E29" i="25"/>
  <c r="E29" i="28" s="1"/>
  <c r="L28" i="25"/>
  <c r="L28" i="28" s="1"/>
  <c r="M21" i="25"/>
  <c r="M21" i="28" s="1"/>
  <c r="D20" i="25"/>
  <c r="D20" i="28" s="1"/>
  <c r="P8" i="25"/>
  <c r="P8" i="28" s="1"/>
  <c r="D8" i="25"/>
  <c r="D8" i="28" s="1"/>
  <c r="J6" i="25"/>
  <c r="J6" i="28" s="1"/>
  <c r="E5" i="25"/>
  <c r="E5" i="28" s="1"/>
  <c r="B85" i="44"/>
  <c r="B7" i="44"/>
  <c r="N163" i="46"/>
  <c r="N145" i="46"/>
  <c r="F129" i="46"/>
  <c r="N110" i="46"/>
  <c r="N83" i="46"/>
  <c r="N48" i="46"/>
  <c r="N29" i="46"/>
  <c r="N26" i="46"/>
  <c r="L27" i="8"/>
  <c r="D27" i="8"/>
  <c r="H17" i="8"/>
  <c r="P15" i="8"/>
  <c r="M27" i="18"/>
  <c r="M27" i="24" s="1"/>
  <c r="M27" i="27" s="1"/>
  <c r="G17" i="18"/>
  <c r="G17" i="25" s="1"/>
  <c r="G17" i="28" s="1"/>
  <c r="M165" i="46"/>
  <c r="E165" i="46"/>
  <c r="M147" i="46"/>
  <c r="E147" i="46"/>
  <c r="Q129" i="46"/>
  <c r="I129" i="46"/>
  <c r="Q110" i="46"/>
  <c r="I110" i="46"/>
  <c r="M86" i="46"/>
  <c r="I86" i="46"/>
  <c r="E86" i="46"/>
  <c r="Q67" i="46"/>
  <c r="M67" i="46"/>
  <c r="I67" i="46"/>
  <c r="E67" i="46"/>
  <c r="Q48" i="46"/>
  <c r="M48" i="46"/>
  <c r="I48" i="46"/>
  <c r="E48" i="46"/>
  <c r="Q29" i="46"/>
  <c r="M29" i="46"/>
  <c r="I29" i="46"/>
  <c r="E29" i="46"/>
  <c r="Q8" i="46"/>
  <c r="M8" i="46"/>
  <c r="I8" i="46"/>
  <c r="E8" i="46"/>
  <c r="J165" i="46"/>
  <c r="B165" i="46"/>
  <c r="J147" i="46"/>
  <c r="B147" i="46"/>
  <c r="J129" i="46"/>
  <c r="B129" i="46"/>
  <c r="J110" i="46"/>
  <c r="B110" i="46"/>
  <c r="J86" i="46"/>
  <c r="B86" i="46"/>
  <c r="J67" i="46"/>
  <c r="B67" i="46"/>
  <c r="J48" i="46"/>
  <c r="B48" i="46"/>
  <c r="J29" i="46"/>
  <c r="B29" i="46"/>
  <c r="F8" i="46"/>
  <c r="K164" i="56"/>
  <c r="O147" i="56"/>
  <c r="K147" i="56"/>
  <c r="G147" i="56"/>
  <c r="C147" i="56"/>
  <c r="D144" i="56"/>
  <c r="K64" i="56"/>
  <c r="C64" i="56"/>
  <c r="O5" i="56"/>
  <c r="G5" i="56"/>
  <c r="M164" i="56"/>
  <c r="O146" i="56"/>
  <c r="J144" i="56"/>
  <c r="G128" i="56"/>
  <c r="Q84" i="56"/>
  <c r="M84" i="56"/>
  <c r="I84" i="56"/>
  <c r="E84" i="56"/>
  <c r="P83" i="56"/>
  <c r="L83" i="56"/>
  <c r="H83" i="56"/>
  <c r="D83" i="56"/>
  <c r="K82" i="56"/>
  <c r="C81" i="56"/>
  <c r="C82" i="56"/>
  <c r="D66" i="56"/>
  <c r="O65" i="56"/>
  <c r="K65" i="56"/>
  <c r="G65" i="56"/>
  <c r="C65" i="56"/>
  <c r="N64" i="56"/>
  <c r="J64" i="56"/>
  <c r="F64" i="56"/>
  <c r="Q63" i="56"/>
  <c r="I63" i="56"/>
  <c r="M25" i="56"/>
  <c r="D7" i="56"/>
  <c r="O6" i="56"/>
  <c r="K6" i="56"/>
  <c r="G6" i="56"/>
  <c r="C6" i="56"/>
  <c r="N5" i="56"/>
  <c r="J5" i="56"/>
  <c r="F5" i="56"/>
  <c r="G64" i="56"/>
  <c r="E164" i="46"/>
  <c r="M109" i="46"/>
  <c r="E109" i="46"/>
  <c r="M66" i="46"/>
  <c r="M47" i="46"/>
  <c r="E7" i="46"/>
  <c r="F164" i="46"/>
  <c r="F146" i="46"/>
  <c r="J128" i="46"/>
  <c r="N109" i="46"/>
  <c r="N28" i="46"/>
  <c r="B8" i="46"/>
  <c r="L5" i="46"/>
  <c r="N146" i="56"/>
  <c r="J146" i="56"/>
  <c r="N128" i="56"/>
  <c r="N129" i="56"/>
  <c r="J128" i="56"/>
  <c r="J129" i="56"/>
  <c r="F128" i="56"/>
  <c r="F129" i="56"/>
  <c r="N108" i="56"/>
  <c r="J108" i="56"/>
  <c r="F108" i="56"/>
  <c r="Q107" i="56"/>
  <c r="M107" i="56"/>
  <c r="I107" i="56"/>
  <c r="E107" i="56"/>
  <c r="L85" i="56"/>
  <c r="D85" i="56"/>
  <c r="J66" i="56"/>
  <c r="L47" i="56"/>
  <c r="D47" i="56"/>
  <c r="J28" i="56"/>
  <c r="J7" i="56"/>
  <c r="Q165" i="56"/>
  <c r="M165" i="56"/>
  <c r="I165" i="56"/>
  <c r="E165" i="56"/>
  <c r="H164" i="56"/>
  <c r="C162" i="56"/>
  <c r="Q147" i="56"/>
  <c r="M146" i="56"/>
  <c r="M147" i="56"/>
  <c r="I147" i="56"/>
  <c r="E147" i="56"/>
  <c r="I105" i="56"/>
  <c r="Q46" i="56"/>
  <c r="M46" i="56"/>
  <c r="I46" i="56"/>
  <c r="E46" i="56"/>
  <c r="P45" i="56"/>
  <c r="L45" i="56"/>
  <c r="H45" i="56"/>
  <c r="D45" i="56"/>
  <c r="K44" i="56"/>
  <c r="C44" i="56"/>
  <c r="Q28" i="56"/>
  <c r="Q29" i="56"/>
  <c r="M28" i="56"/>
  <c r="M29" i="56"/>
  <c r="I28" i="56"/>
  <c r="I29" i="56"/>
  <c r="E28" i="56"/>
  <c r="E29" i="56"/>
  <c r="J126" i="56"/>
  <c r="P86" i="56"/>
  <c r="M83" i="56"/>
  <c r="N67" i="56"/>
  <c r="P48" i="56"/>
  <c r="M45" i="56"/>
  <c r="N29" i="56"/>
  <c r="E19" i="56"/>
  <c r="H164" i="46"/>
  <c r="P146" i="46"/>
  <c r="P128" i="46"/>
  <c r="P109" i="46"/>
  <c r="P85" i="46"/>
  <c r="P66" i="46"/>
  <c r="P47" i="46"/>
  <c r="H47" i="46"/>
  <c r="P28" i="46"/>
  <c r="H7" i="46"/>
  <c r="J8" i="46"/>
  <c r="D8" i="46"/>
  <c r="N163" i="56"/>
  <c r="J163" i="56"/>
  <c r="F163" i="56"/>
  <c r="P144" i="56"/>
  <c r="H144" i="56"/>
  <c r="L144" i="56"/>
  <c r="P85" i="56"/>
  <c r="N66" i="56"/>
  <c r="P47" i="56"/>
  <c r="N28" i="56"/>
  <c r="N7" i="56"/>
  <c r="P163" i="56"/>
  <c r="L163" i="56"/>
  <c r="H163" i="56"/>
  <c r="D163" i="56"/>
  <c r="D146" i="56"/>
  <c r="D143" i="56"/>
  <c r="O145" i="56"/>
  <c r="K145" i="56"/>
  <c r="G145" i="56"/>
  <c r="C145" i="56"/>
  <c r="O129" i="56"/>
  <c r="K129" i="56"/>
  <c r="G129" i="56"/>
  <c r="C129" i="56"/>
  <c r="N107" i="56"/>
  <c r="J107" i="56"/>
  <c r="F107" i="56"/>
  <c r="Q106" i="56"/>
  <c r="M85" i="56"/>
  <c r="O43" i="56"/>
  <c r="O44" i="56"/>
  <c r="G43" i="56"/>
  <c r="G44" i="56"/>
  <c r="H86" i="56"/>
  <c r="E83" i="56"/>
  <c r="F67" i="56"/>
  <c r="H48" i="56"/>
  <c r="E45" i="56"/>
  <c r="F29" i="56"/>
  <c r="J8" i="56"/>
  <c r="G109" i="56"/>
  <c r="E85" i="56"/>
  <c r="C28" i="56"/>
  <c r="P24" i="56"/>
  <c r="O7" i="56"/>
  <c r="G7" i="56"/>
  <c r="N164" i="56"/>
  <c r="N165" i="56"/>
  <c r="J165" i="56"/>
  <c r="F165" i="56"/>
  <c r="L164" i="56"/>
  <c r="J162" i="56"/>
  <c r="I144" i="56"/>
  <c r="Q110" i="56"/>
  <c r="M110" i="56"/>
  <c r="I110" i="56"/>
  <c r="E110" i="56"/>
  <c r="P109" i="56"/>
  <c r="E109" i="56"/>
  <c r="P108" i="56"/>
  <c r="L108" i="56"/>
  <c r="H108" i="56"/>
  <c r="D108" i="56"/>
  <c r="O107" i="56"/>
  <c r="K107" i="56"/>
  <c r="G107" i="56"/>
  <c r="C107" i="56"/>
  <c r="I85" i="56"/>
  <c r="N82" i="56"/>
  <c r="N48" i="56"/>
  <c r="J48" i="56"/>
  <c r="F48" i="56"/>
  <c r="Q47" i="56"/>
  <c r="P29" i="56"/>
  <c r="L29" i="56"/>
  <c r="H29" i="56"/>
  <c r="D29" i="56"/>
  <c r="H25" i="56"/>
  <c r="K7" i="56"/>
  <c r="L4" i="56"/>
  <c r="L127" i="56"/>
  <c r="D127" i="56"/>
  <c r="M86" i="56"/>
  <c r="E86" i="56"/>
  <c r="K84" i="56"/>
  <c r="C84" i="56"/>
  <c r="J83" i="56"/>
  <c r="Q65" i="56"/>
  <c r="I65" i="56"/>
  <c r="Q48" i="56"/>
  <c r="I48" i="56"/>
  <c r="O46" i="56"/>
  <c r="G46" i="56"/>
  <c r="O29" i="56"/>
  <c r="G29" i="56"/>
  <c r="M27" i="56"/>
  <c r="E27" i="56"/>
  <c r="L26" i="56"/>
  <c r="D26" i="56"/>
  <c r="K8" i="56"/>
  <c r="C8" i="56"/>
  <c r="Q6" i="56"/>
  <c r="I6" i="56"/>
  <c r="P5" i="56"/>
  <c r="H5" i="56"/>
  <c r="E128" i="56"/>
  <c r="K66" i="56"/>
  <c r="C66" i="56"/>
  <c r="P62" i="56"/>
  <c r="M47" i="56"/>
  <c r="P147" i="56"/>
  <c r="L147" i="56"/>
  <c r="H147" i="56"/>
  <c r="D147" i="56"/>
  <c r="C146" i="56"/>
  <c r="P128" i="56"/>
  <c r="P129" i="56"/>
  <c r="L128" i="56"/>
  <c r="L129" i="56"/>
  <c r="H128" i="56"/>
  <c r="H129" i="56"/>
  <c r="D128" i="56"/>
  <c r="D129" i="56"/>
  <c r="N127" i="56"/>
  <c r="J127" i="56"/>
  <c r="F127" i="56"/>
  <c r="Q126" i="56"/>
  <c r="M126" i="56"/>
  <c r="I126" i="56"/>
  <c r="E126" i="56"/>
  <c r="O125" i="56"/>
  <c r="H109" i="56"/>
  <c r="N86" i="56"/>
  <c r="J86" i="56"/>
  <c r="F86" i="56"/>
  <c r="P67" i="56"/>
  <c r="L67" i="56"/>
  <c r="H67" i="56"/>
  <c r="D67" i="56"/>
  <c r="P63" i="56"/>
  <c r="H63" i="56"/>
  <c r="I47" i="56"/>
  <c r="N44" i="56"/>
  <c r="K28" i="56"/>
  <c r="L25" i="56"/>
  <c r="P8" i="56"/>
  <c r="L8" i="56"/>
  <c r="H8" i="56"/>
  <c r="D8" i="56"/>
  <c r="C7" i="56"/>
  <c r="H4" i="56"/>
  <c r="P127" i="56"/>
  <c r="H127" i="56"/>
  <c r="O126" i="56"/>
  <c r="G126" i="56"/>
  <c r="Q86" i="56"/>
  <c r="I86" i="56"/>
  <c r="O84" i="56"/>
  <c r="G84" i="56"/>
  <c r="N83" i="56"/>
  <c r="F83" i="56"/>
  <c r="O67" i="56"/>
  <c r="G67" i="56"/>
  <c r="M65" i="56"/>
  <c r="E65" i="56"/>
  <c r="L64" i="56"/>
  <c r="D64" i="56"/>
  <c r="M48" i="56"/>
  <c r="E48" i="56"/>
  <c r="K46" i="56"/>
  <c r="C46" i="56"/>
  <c r="J45" i="56"/>
  <c r="K29" i="56"/>
  <c r="C29" i="56"/>
  <c r="Q27" i="56"/>
  <c r="I27" i="56"/>
  <c r="P26" i="56"/>
  <c r="H26" i="56"/>
  <c r="O8" i="56"/>
  <c r="G8" i="56"/>
  <c r="M6" i="56"/>
  <c r="E6" i="56"/>
  <c r="L5" i="56"/>
  <c r="D5" i="56"/>
  <c r="G27" i="14" l="1"/>
  <c r="G18" i="34"/>
  <c r="G16" i="32"/>
  <c r="G18" i="30"/>
  <c r="G17" i="36"/>
  <c r="G17" i="31"/>
  <c r="G136" i="29"/>
  <c r="G111" i="29"/>
  <c r="G110" i="29"/>
  <c r="G16" i="30"/>
  <c r="G140" i="29"/>
  <c r="G141" i="29"/>
  <c r="G109" i="29"/>
  <c r="G138" i="29"/>
  <c r="G18" i="36"/>
  <c r="G16" i="36"/>
  <c r="G144" i="29"/>
  <c r="G114" i="29"/>
  <c r="G117" i="29"/>
  <c r="G18" i="33"/>
  <c r="G112" i="29"/>
  <c r="G143" i="29"/>
  <c r="G18" i="37"/>
  <c r="G17" i="33"/>
  <c r="G17" i="37"/>
  <c r="G16" i="35"/>
  <c r="G18" i="35"/>
  <c r="G17" i="35"/>
  <c r="G17" i="34"/>
  <c r="G16" i="31"/>
  <c r="G18" i="31"/>
  <c r="G137" i="29"/>
  <c r="G17" i="32"/>
  <c r="G115" i="29"/>
  <c r="G135" i="29"/>
  <c r="G16" i="37"/>
  <c r="G17" i="30"/>
  <c r="G16" i="34"/>
  <c r="G118" i="29"/>
  <c r="G18" i="32"/>
  <c r="G16" i="33"/>
  <c r="G17" i="6"/>
  <c r="G20" i="6" s="1"/>
  <c r="G19" i="6"/>
  <c r="G13" i="16" s="1"/>
  <c r="G23" i="6"/>
  <c r="G104" i="6"/>
  <c r="G105" i="6"/>
  <c r="G106" i="6"/>
  <c r="G107" i="6"/>
  <c r="G108" i="6"/>
  <c r="G118" i="6"/>
  <c r="G119" i="6"/>
  <c r="G120" i="6"/>
  <c r="G121" i="6"/>
  <c r="G122" i="6"/>
  <c r="G27" i="17"/>
  <c r="I16" i="13"/>
  <c r="J16" i="12"/>
  <c r="J103" i="6"/>
  <c r="M117" i="29"/>
  <c r="M17" i="34"/>
  <c r="M110" i="29"/>
  <c r="M17" i="37"/>
  <c r="M16" i="36"/>
  <c r="M18" i="37"/>
  <c r="M16" i="35"/>
  <c r="M135" i="29"/>
  <c r="M114" i="29"/>
  <c r="M16" i="37"/>
  <c r="M115" i="29"/>
  <c r="M17" i="36"/>
  <c r="M136" i="29"/>
  <c r="M144" i="29"/>
  <c r="M17" i="31"/>
  <c r="M18" i="35"/>
  <c r="M17" i="35"/>
  <c r="M17" i="32"/>
  <c r="M109" i="29"/>
  <c r="M17" i="30"/>
  <c r="M137" i="29"/>
  <c r="M18" i="30"/>
  <c r="M138" i="29"/>
  <c r="M111" i="29"/>
  <c r="M16" i="34"/>
  <c r="M18" i="31"/>
  <c r="M16" i="30"/>
  <c r="M16" i="32"/>
  <c r="M143" i="29"/>
  <c r="M17" i="33"/>
  <c r="M112" i="29"/>
  <c r="M18" i="34"/>
  <c r="M140" i="29"/>
  <c r="M18" i="36"/>
  <c r="M18" i="32"/>
  <c r="M118" i="29"/>
  <c r="M16" i="33"/>
  <c r="M141" i="29"/>
  <c r="M16" i="31"/>
  <c r="M18" i="33"/>
  <c r="M17" i="6"/>
  <c r="M20" i="6" s="1"/>
  <c r="M19" i="6"/>
  <c r="M19" i="17" s="1"/>
  <c r="M23" i="6"/>
  <c r="M104" i="6"/>
  <c r="M105" i="6"/>
  <c r="M106" i="6"/>
  <c r="M107" i="6"/>
  <c r="M108" i="6"/>
  <c r="M118" i="6"/>
  <c r="M119" i="6"/>
  <c r="M120" i="6"/>
  <c r="M121" i="6"/>
  <c r="M122" i="6"/>
  <c r="Q16" i="13"/>
  <c r="Q15" i="13" s="1"/>
  <c r="G14" i="15"/>
  <c r="M20" i="17"/>
  <c r="M22" i="17"/>
  <c r="M29" i="17"/>
  <c r="O16" i="13"/>
  <c r="K103" i="6"/>
  <c r="E16" i="13"/>
  <c r="E116" i="6"/>
  <c r="N16" i="12"/>
  <c r="Q103" i="6"/>
  <c r="F18" i="33"/>
  <c r="F17" i="35"/>
  <c r="F137" i="29"/>
  <c r="F17" i="37"/>
  <c r="F112" i="29"/>
  <c r="F17" i="30"/>
  <c r="F17" i="33"/>
  <c r="F111" i="29"/>
  <c r="F18" i="36"/>
  <c r="F16" i="33"/>
  <c r="F136" i="29"/>
  <c r="F18" i="32"/>
  <c r="F16" i="30"/>
  <c r="F138" i="29"/>
  <c r="F118" i="29"/>
  <c r="F18" i="34"/>
  <c r="F143" i="29"/>
  <c r="F18" i="31"/>
  <c r="F17" i="36"/>
  <c r="F16" i="32"/>
  <c r="F115" i="29"/>
  <c r="F141" i="29"/>
  <c r="F18" i="37"/>
  <c r="F110" i="29"/>
  <c r="F17" i="34"/>
  <c r="F16" i="36"/>
  <c r="F17" i="32"/>
  <c r="F16" i="35"/>
  <c r="F135" i="29"/>
  <c r="F16" i="31"/>
  <c r="F18" i="35"/>
  <c r="F144" i="29"/>
  <c r="F18" i="30"/>
  <c r="F114" i="29"/>
  <c r="F117" i="29"/>
  <c r="F17" i="31"/>
  <c r="F16" i="34"/>
  <c r="F140" i="29"/>
  <c r="F109" i="29"/>
  <c r="F16" i="37"/>
  <c r="F23" i="6"/>
  <c r="F104" i="6"/>
  <c r="F105" i="6"/>
  <c r="F106" i="6"/>
  <c r="F107" i="6"/>
  <c r="F108" i="6"/>
  <c r="F118" i="6"/>
  <c r="F119" i="6"/>
  <c r="F120" i="6"/>
  <c r="F121" i="6"/>
  <c r="F122" i="6"/>
  <c r="F17" i="6"/>
  <c r="F20" i="6" s="1"/>
  <c r="F19" i="6"/>
  <c r="F10" i="15" s="1"/>
  <c r="G16" i="13"/>
  <c r="B62" i="48"/>
  <c r="B62" i="51" s="1"/>
  <c r="B124" i="48"/>
  <c r="B124" i="51" s="1"/>
  <c r="B43" i="48"/>
  <c r="B43" i="51" s="1"/>
  <c r="B24" i="48"/>
  <c r="B24" i="51" s="1"/>
  <c r="H146" i="46"/>
  <c r="M146" i="46"/>
  <c r="B105" i="44"/>
  <c r="B81" i="44"/>
  <c r="B124" i="44"/>
  <c r="M128" i="46"/>
  <c r="M124" i="46"/>
  <c r="H128" i="46"/>
  <c r="H109" i="46"/>
  <c r="J109" i="46"/>
  <c r="E85" i="46"/>
  <c r="E81" i="46"/>
  <c r="J85" i="46"/>
  <c r="N47" i="46"/>
  <c r="P44" i="46"/>
  <c r="E28" i="46"/>
  <c r="E24" i="46"/>
  <c r="B7" i="46"/>
  <c r="B3" i="44"/>
  <c r="L3" i="11"/>
  <c r="L125" i="46"/>
  <c r="B66" i="46"/>
  <c r="B164" i="46"/>
  <c r="E43" i="46"/>
  <c r="E124" i="46"/>
  <c r="I164" i="46"/>
  <c r="M44" i="46"/>
  <c r="L7" i="46"/>
  <c r="L28" i="46"/>
  <c r="L47" i="46"/>
  <c r="L66" i="46"/>
  <c r="L85" i="46"/>
  <c r="L109" i="46"/>
  <c r="L128" i="46"/>
  <c r="L146" i="46"/>
  <c r="L164" i="46"/>
  <c r="J47" i="46"/>
  <c r="J146" i="46"/>
  <c r="N4" i="46"/>
  <c r="N82" i="46"/>
  <c r="L44" i="46"/>
  <c r="L82" i="46"/>
  <c r="C72" i="39"/>
  <c r="I17" i="24"/>
  <c r="I17" i="27" s="1"/>
  <c r="P3" i="11"/>
  <c r="D63" i="46"/>
  <c r="J164" i="46"/>
  <c r="P7" i="46"/>
  <c r="P164" i="46"/>
  <c r="N164" i="46"/>
  <c r="D106" i="46"/>
  <c r="D25" i="46"/>
  <c r="J7" i="46"/>
  <c r="B28" i="46"/>
  <c r="B47" i="46"/>
  <c r="B85" i="46"/>
  <c r="B109" i="46"/>
  <c r="B128" i="46"/>
  <c r="B146" i="46"/>
  <c r="N106" i="46"/>
  <c r="N125" i="46"/>
  <c r="Q3" i="11"/>
  <c r="B164" i="48"/>
  <c r="B146" i="48"/>
  <c r="B85" i="48"/>
  <c r="B7" i="48"/>
  <c r="J3" i="11"/>
  <c r="J3" i="14" s="1"/>
  <c r="K27" i="25"/>
  <c r="K27" i="28" s="1"/>
  <c r="L4" i="14"/>
  <c r="P27" i="12"/>
  <c r="P17" i="12"/>
  <c r="P27" i="14"/>
  <c r="F17" i="12"/>
  <c r="P14" i="24"/>
  <c r="P14" i="27" s="1"/>
  <c r="D3" i="11"/>
  <c r="D3" i="14" s="1"/>
  <c r="J27" i="23"/>
  <c r="J27" i="26" s="1"/>
  <c r="I27" i="23"/>
  <c r="I27" i="26" s="1"/>
  <c r="J27" i="25"/>
  <c r="J27" i="28" s="1"/>
  <c r="Q27" i="25"/>
  <c r="Q27" i="28" s="1"/>
  <c r="H27" i="23"/>
  <c r="H27" i="26" s="1"/>
  <c r="K27" i="23"/>
  <c r="K27" i="26" s="1"/>
  <c r="O17" i="23"/>
  <c r="O17" i="26" s="1"/>
  <c r="O17" i="25"/>
  <c r="O17" i="28" s="1"/>
  <c r="H17" i="23"/>
  <c r="H17" i="26" s="1"/>
  <c r="K17" i="23"/>
  <c r="K17" i="26" s="1"/>
  <c r="M17" i="23"/>
  <c r="M17" i="26" s="1"/>
  <c r="K17" i="24"/>
  <c r="K17" i="27" s="1"/>
  <c r="L17" i="23"/>
  <c r="L17" i="26" s="1"/>
  <c r="F16" i="24"/>
  <c r="F16" i="27" s="1"/>
  <c r="F4" i="24"/>
  <c r="F4" i="27" s="1"/>
  <c r="K4" i="25"/>
  <c r="K4" i="28" s="1"/>
  <c r="K4" i="23"/>
  <c r="K4" i="26" s="1"/>
  <c r="K16" i="24"/>
  <c r="K16" i="27" s="1"/>
  <c r="H14" i="24"/>
  <c r="H14" i="27" s="1"/>
  <c r="F14" i="24"/>
  <c r="F14" i="27" s="1"/>
  <c r="F4" i="25"/>
  <c r="F4" i="28" s="1"/>
  <c r="J14" i="24"/>
  <c r="J14" i="27" s="1"/>
  <c r="N15" i="10"/>
  <c r="L16" i="13"/>
  <c r="I27" i="14"/>
  <c r="H3" i="11"/>
  <c r="N3" i="11"/>
  <c r="N3" i="14" s="1"/>
  <c r="F27" i="14"/>
  <c r="D27" i="14"/>
  <c r="Q27" i="14"/>
  <c r="O27" i="10"/>
  <c r="F15" i="10"/>
  <c r="K15" i="10"/>
  <c r="O27" i="13"/>
  <c r="O27" i="14"/>
  <c r="Q17" i="14"/>
  <c r="F27" i="12"/>
  <c r="C27" i="14"/>
  <c r="E27" i="14"/>
  <c r="L16" i="12"/>
  <c r="L27" i="12"/>
  <c r="B27" i="12"/>
  <c r="B27" i="15" s="1"/>
  <c r="C16" i="12"/>
  <c r="C15" i="12" s="1"/>
  <c r="E17" i="14"/>
  <c r="J17" i="12"/>
  <c r="B17" i="12"/>
  <c r="B17" i="15" s="1"/>
  <c r="D17" i="12"/>
  <c r="I17" i="14"/>
  <c r="Q4" i="14"/>
  <c r="P16" i="12"/>
  <c r="P15" i="12" s="1"/>
  <c r="K16" i="12"/>
  <c r="K4" i="14"/>
  <c r="D16" i="12"/>
  <c r="D15" i="12" s="1"/>
  <c r="D16" i="13"/>
  <c r="D15" i="13" s="1"/>
  <c r="K16" i="13"/>
  <c r="K15" i="13" s="1"/>
  <c r="I16" i="12"/>
  <c r="I15" i="12" s="1"/>
  <c r="H16" i="12"/>
  <c r="I15" i="13"/>
  <c r="I4" i="14"/>
  <c r="F16" i="13"/>
  <c r="P16" i="13"/>
  <c r="O16" i="12"/>
  <c r="O15" i="12" s="1"/>
  <c r="J16" i="13"/>
  <c r="H4" i="12"/>
  <c r="F4" i="14"/>
  <c r="F4" i="17" s="1"/>
  <c r="C4" i="13"/>
  <c r="F16" i="12"/>
  <c r="E16" i="12"/>
  <c r="J4" i="14"/>
  <c r="H16" i="13"/>
  <c r="G16" i="12"/>
  <c r="P4" i="12"/>
  <c r="P4" i="14"/>
  <c r="B16" i="13"/>
  <c r="B15" i="13" s="1"/>
  <c r="B15" i="16" s="1"/>
  <c r="G103" i="6"/>
  <c r="G133" i="6" s="1"/>
  <c r="C103" i="6"/>
  <c r="P103" i="6"/>
  <c r="K51" i="6"/>
  <c r="K60" i="6" s="1"/>
  <c r="L103" i="6"/>
  <c r="O51" i="6"/>
  <c r="O60" i="6" s="1"/>
  <c r="B51" i="6"/>
  <c r="B63" i="6" s="1"/>
  <c r="B164" i="6"/>
  <c r="B124" i="6"/>
  <c r="D117" i="6"/>
  <c r="Q117" i="6"/>
  <c r="O117" i="6"/>
  <c r="H93" i="6"/>
  <c r="I117" i="6"/>
  <c r="K93" i="6"/>
  <c r="N117" i="6"/>
  <c r="P117" i="6"/>
  <c r="M117" i="6"/>
  <c r="M171" i="6" s="1"/>
  <c r="E51" i="6"/>
  <c r="E60" i="6" s="1"/>
  <c r="M103" i="6"/>
  <c r="M157" i="6" s="1"/>
  <c r="Q51" i="6"/>
  <c r="Q60" i="6" s="1"/>
  <c r="G60" i="6"/>
  <c r="M60" i="6"/>
  <c r="P60" i="6"/>
  <c r="L62" i="56"/>
  <c r="I3" i="56"/>
  <c r="L4" i="46"/>
  <c r="J82" i="56"/>
  <c r="N43" i="56"/>
  <c r="P25" i="56"/>
  <c r="C164" i="56"/>
  <c r="G146" i="56"/>
  <c r="F28" i="46"/>
  <c r="F66" i="46"/>
  <c r="F109" i="46"/>
  <c r="Q4" i="56"/>
  <c r="K81" i="56"/>
  <c r="O27" i="24"/>
  <c r="O27" i="27" s="1"/>
  <c r="C17" i="23"/>
  <c r="C17" i="26" s="1"/>
  <c r="E27" i="23"/>
  <c r="E27" i="26" s="1"/>
  <c r="M63" i="56"/>
  <c r="C16" i="13"/>
  <c r="M17" i="25"/>
  <c r="M17" i="28" s="1"/>
  <c r="I27" i="24"/>
  <c r="I27" i="27" s="1"/>
  <c r="K17" i="14"/>
  <c r="L17" i="12"/>
  <c r="N16" i="13"/>
  <c r="O93" i="6"/>
  <c r="L116" i="6"/>
  <c r="P82" i="46"/>
  <c r="F4" i="46"/>
  <c r="F63" i="46"/>
  <c r="P4" i="46"/>
  <c r="P27" i="25"/>
  <c r="P27" i="28" s="1"/>
  <c r="C17" i="14"/>
  <c r="G17" i="13"/>
  <c r="G27" i="13"/>
  <c r="G27" i="16" s="1"/>
  <c r="J81" i="56"/>
  <c r="H3" i="8"/>
  <c r="H3" i="12" s="1"/>
  <c r="L27" i="14"/>
  <c r="Q144" i="56"/>
  <c r="Q105" i="56"/>
  <c r="N7" i="46"/>
  <c r="N85" i="46"/>
  <c r="N128" i="46"/>
  <c r="D27" i="12"/>
  <c r="N17" i="12"/>
  <c r="L109" i="56"/>
  <c r="G27" i="21"/>
  <c r="Q164" i="46"/>
  <c r="K17" i="25"/>
  <c r="K17" i="28" s="1"/>
  <c r="K27" i="14"/>
  <c r="M27" i="14"/>
  <c r="M27" i="17" s="1"/>
  <c r="I14" i="23"/>
  <c r="I14" i="26" s="1"/>
  <c r="N4" i="14"/>
  <c r="D4" i="14"/>
  <c r="H25" i="46"/>
  <c r="P106" i="46"/>
  <c r="M43" i="46"/>
  <c r="P125" i="46"/>
  <c r="H4" i="46"/>
  <c r="P63" i="46"/>
  <c r="H17" i="14"/>
  <c r="H27" i="14"/>
  <c r="C125" i="56"/>
  <c r="F7" i="46"/>
  <c r="F85" i="46"/>
  <c r="F128" i="46"/>
  <c r="I62" i="56"/>
  <c r="G124" i="56"/>
  <c r="J143" i="56"/>
  <c r="P27" i="23"/>
  <c r="P27" i="26" s="1"/>
  <c r="H17" i="12"/>
  <c r="N27" i="12"/>
  <c r="P164" i="56"/>
  <c r="Q17" i="23"/>
  <c r="Q17" i="26" s="1"/>
  <c r="J17" i="23"/>
  <c r="J17" i="26" s="1"/>
  <c r="M16" i="13"/>
  <c r="M15" i="13" s="1"/>
  <c r="M15" i="16" s="1"/>
  <c r="H27" i="12"/>
  <c r="B109" i="48"/>
  <c r="D17" i="23"/>
  <c r="D17" i="26" s="1"/>
  <c r="F3" i="11"/>
  <c r="J27" i="14"/>
  <c r="I103" i="6"/>
  <c r="C17" i="24"/>
  <c r="C17" i="27" s="1"/>
  <c r="C117" i="6"/>
  <c r="G117" i="6"/>
  <c r="L14" i="24"/>
  <c r="L14" i="27" s="1"/>
  <c r="M4" i="46"/>
  <c r="M63" i="46"/>
  <c r="M125" i="46"/>
  <c r="M106" i="46"/>
  <c r="M82" i="46"/>
  <c r="E161" i="46"/>
  <c r="D25" i="56"/>
  <c r="F82" i="56"/>
  <c r="F162" i="56"/>
  <c r="D7" i="46"/>
  <c r="D28" i="46"/>
  <c r="D47" i="46"/>
  <c r="D66" i="46"/>
  <c r="D85" i="46"/>
  <c r="D109" i="46"/>
  <c r="D128" i="46"/>
  <c r="D146" i="46"/>
  <c r="D164" i="46"/>
  <c r="J66" i="46"/>
  <c r="M3" i="46"/>
  <c r="M24" i="46"/>
  <c r="M81" i="46"/>
  <c r="M105" i="46"/>
  <c r="I4" i="56"/>
  <c r="E25" i="56"/>
  <c r="D62" i="56"/>
  <c r="O81" i="56"/>
  <c r="H15" i="10"/>
  <c r="G27" i="10"/>
  <c r="G17" i="14"/>
  <c r="N27" i="14"/>
  <c r="J51" i="6"/>
  <c r="J59" i="6" s="1"/>
  <c r="M16" i="12"/>
  <c r="M15" i="12" s="1"/>
  <c r="C93" i="6"/>
  <c r="G93" i="6"/>
  <c r="I3" i="11"/>
  <c r="B15" i="12"/>
  <c r="B15" i="15" s="1"/>
  <c r="F17" i="25"/>
  <c r="F17" i="28" s="1"/>
  <c r="F44" i="56"/>
  <c r="G125" i="56"/>
  <c r="D4" i="56"/>
  <c r="D63" i="56"/>
  <c r="H28" i="46"/>
  <c r="H66" i="46"/>
  <c r="N66" i="46"/>
  <c r="N146" i="46"/>
  <c r="I7" i="46"/>
  <c r="I28" i="46"/>
  <c r="I47" i="46"/>
  <c r="I66" i="46"/>
  <c r="I85" i="46"/>
  <c r="I128" i="46"/>
  <c r="F17" i="23"/>
  <c r="F17" i="26" s="1"/>
  <c r="F3" i="46"/>
  <c r="I15" i="21"/>
  <c r="G17" i="23"/>
  <c r="G17" i="26" s="1"/>
  <c r="E63" i="56"/>
  <c r="D17" i="25"/>
  <c r="D17" i="28" s="1"/>
  <c r="I17" i="23"/>
  <c r="I17" i="26" s="1"/>
  <c r="N17" i="25"/>
  <c r="N17" i="28" s="1"/>
  <c r="J27" i="12"/>
  <c r="M14" i="23"/>
  <c r="M14" i="26" s="1"/>
  <c r="B4" i="14"/>
  <c r="B4" i="17" s="1"/>
  <c r="H4" i="14"/>
  <c r="Q16" i="12"/>
  <c r="F4" i="12"/>
  <c r="M25" i="46"/>
  <c r="E82" i="46"/>
  <c r="L17" i="25"/>
  <c r="L17" i="28" s="1"/>
  <c r="E3" i="25"/>
  <c r="I15" i="23"/>
  <c r="I15" i="26" s="1"/>
  <c r="I16" i="26"/>
  <c r="M16" i="26"/>
  <c r="M15" i="23"/>
  <c r="M15" i="26" s="1"/>
  <c r="N143" i="56"/>
  <c r="N144" i="56"/>
  <c r="P124" i="56"/>
  <c r="P125" i="56"/>
  <c r="D4" i="46"/>
  <c r="E43" i="56"/>
  <c r="E44" i="56"/>
  <c r="L124" i="56"/>
  <c r="L125" i="56"/>
  <c r="J4" i="46"/>
  <c r="Q81" i="56"/>
  <c r="Q82" i="56"/>
  <c r="I106" i="46"/>
  <c r="I162" i="46"/>
  <c r="I161" i="46"/>
  <c r="B44" i="46"/>
  <c r="J63" i="46"/>
  <c r="J144" i="46"/>
  <c r="D16" i="23"/>
  <c r="B4" i="12"/>
  <c r="B4" i="15" s="1"/>
  <c r="N161" i="56"/>
  <c r="K25" i="46"/>
  <c r="K24" i="46"/>
  <c r="N24" i="46"/>
  <c r="K44" i="46"/>
  <c r="K63" i="46"/>
  <c r="K62" i="46"/>
  <c r="K82" i="46"/>
  <c r="K106" i="46"/>
  <c r="K125" i="46"/>
  <c r="K144" i="46"/>
  <c r="K143" i="46"/>
  <c r="N143" i="46"/>
  <c r="K162" i="46"/>
  <c r="K161" i="46"/>
  <c r="N161" i="46"/>
  <c r="Q4" i="24"/>
  <c r="Q4" i="27" s="1"/>
  <c r="Q4" i="21"/>
  <c r="Q3" i="20"/>
  <c r="D27" i="21"/>
  <c r="D27" i="24"/>
  <c r="D27" i="27" s="1"/>
  <c r="F4" i="23"/>
  <c r="F4" i="26" s="1"/>
  <c r="O16" i="24"/>
  <c r="J4" i="13"/>
  <c r="J4" i="10"/>
  <c r="J17" i="13"/>
  <c r="J17" i="10"/>
  <c r="J27" i="13"/>
  <c r="J27" i="10"/>
  <c r="M4" i="12"/>
  <c r="M4" i="15" s="1"/>
  <c r="M3" i="8"/>
  <c r="M17" i="12"/>
  <c r="M27" i="12"/>
  <c r="I24" i="56"/>
  <c r="F24" i="56"/>
  <c r="F25" i="56"/>
  <c r="N25" i="56"/>
  <c r="E105" i="56"/>
  <c r="M7" i="46"/>
  <c r="B162" i="46"/>
  <c r="G4" i="25"/>
  <c r="G4" i="28" s="1"/>
  <c r="P17" i="23"/>
  <c r="P17" i="26" s="1"/>
  <c r="N15" i="12"/>
  <c r="O4" i="13"/>
  <c r="O4" i="10"/>
  <c r="O7" i="46"/>
  <c r="O25" i="46"/>
  <c r="O44" i="46"/>
  <c r="P43" i="46"/>
  <c r="O63" i="46"/>
  <c r="P62" i="46"/>
  <c r="O82" i="46"/>
  <c r="P81" i="46"/>
  <c r="O106" i="46"/>
  <c r="P105" i="46"/>
  <c r="O125" i="46"/>
  <c r="P124" i="46"/>
  <c r="O144" i="46"/>
  <c r="O143" i="46"/>
  <c r="P143" i="46"/>
  <c r="O162" i="46"/>
  <c r="O161" i="46"/>
  <c r="P161" i="46"/>
  <c r="O16" i="23"/>
  <c r="L4" i="25"/>
  <c r="L4" i="28" s="1"/>
  <c r="M27" i="25"/>
  <c r="M27" i="28" s="1"/>
  <c r="G4" i="21"/>
  <c r="G4" i="24"/>
  <c r="G4" i="27" s="1"/>
  <c r="G3" i="20"/>
  <c r="L17" i="24"/>
  <c r="L17" i="27" s="1"/>
  <c r="L17" i="21"/>
  <c r="N27" i="24"/>
  <c r="N27" i="27" s="1"/>
  <c r="N27" i="21"/>
  <c r="P4" i="23"/>
  <c r="P4" i="26" s="1"/>
  <c r="O27" i="23"/>
  <c r="O27" i="26" s="1"/>
  <c r="Q16" i="24"/>
  <c r="D4" i="10"/>
  <c r="D4" i="13"/>
  <c r="D17" i="13"/>
  <c r="D17" i="10"/>
  <c r="D27" i="10"/>
  <c r="D27" i="13"/>
  <c r="C4" i="12"/>
  <c r="C3" i="8"/>
  <c r="C17" i="12"/>
  <c r="C27" i="12"/>
  <c r="Q146" i="46"/>
  <c r="F25" i="46"/>
  <c r="F106" i="46"/>
  <c r="M4" i="25"/>
  <c r="M4" i="28" s="1"/>
  <c r="M17" i="24"/>
  <c r="M17" i="27" s="1"/>
  <c r="M17" i="21"/>
  <c r="O3" i="11"/>
  <c r="O4" i="14"/>
  <c r="I4" i="10"/>
  <c r="I4" i="13"/>
  <c r="I17" i="13"/>
  <c r="I17" i="10"/>
  <c r="Q27" i="10"/>
  <c r="Q27" i="13"/>
  <c r="M62" i="46"/>
  <c r="E146" i="46"/>
  <c r="B82" i="46"/>
  <c r="J125" i="46"/>
  <c r="H17" i="25"/>
  <c r="H17" i="28" s="1"/>
  <c r="O4" i="23"/>
  <c r="O4" i="26" s="1"/>
  <c r="P16" i="23"/>
  <c r="O15" i="13"/>
  <c r="C15" i="10"/>
  <c r="J3" i="8"/>
  <c r="J4" i="12"/>
  <c r="D103" i="6"/>
  <c r="D51" i="6"/>
  <c r="C15" i="23"/>
  <c r="C15" i="26" s="1"/>
  <c r="C16" i="26"/>
  <c r="F171" i="6"/>
  <c r="P3" i="8"/>
  <c r="J3" i="25"/>
  <c r="F27" i="25"/>
  <c r="F27" i="28" s="1"/>
  <c r="H16" i="27"/>
  <c r="H15" i="24"/>
  <c r="H15" i="27" s="1"/>
  <c r="G14" i="23"/>
  <c r="G14" i="26" s="1"/>
  <c r="L3" i="14"/>
  <c r="P4" i="24"/>
  <c r="P4" i="27" s="1"/>
  <c r="J3" i="20"/>
  <c r="C4" i="10"/>
  <c r="C27" i="10"/>
  <c r="E15" i="10"/>
  <c r="B92" i="6"/>
  <c r="B96" i="6"/>
  <c r="B97" i="6"/>
  <c r="B94" i="6"/>
  <c r="B116" i="6"/>
  <c r="H7" i="56"/>
  <c r="H146" i="56"/>
  <c r="H143" i="56"/>
  <c r="H106" i="56"/>
  <c r="H105" i="56"/>
  <c r="O161" i="56"/>
  <c r="O162" i="56"/>
  <c r="L161" i="56"/>
  <c r="L162" i="56"/>
  <c r="P3" i="56"/>
  <c r="J4" i="56"/>
  <c r="C63" i="56"/>
  <c r="I81" i="56"/>
  <c r="I82" i="56"/>
  <c r="M27" i="10"/>
  <c r="M27" i="13"/>
  <c r="M27" i="16" s="1"/>
  <c r="E125" i="56"/>
  <c r="M124" i="56"/>
  <c r="M125" i="56"/>
  <c r="F144" i="56"/>
  <c r="G162" i="56"/>
  <c r="L63" i="56"/>
  <c r="G106" i="56"/>
  <c r="O105" i="56"/>
  <c r="O106" i="56"/>
  <c r="K125" i="56"/>
  <c r="K146" i="56"/>
  <c r="J105" i="56"/>
  <c r="J106" i="56"/>
  <c r="C128" i="56"/>
  <c r="C124" i="56"/>
  <c r="C143" i="56"/>
  <c r="C144" i="56"/>
  <c r="K143" i="56"/>
  <c r="K144" i="56"/>
  <c r="L24" i="56"/>
  <c r="D44" i="56"/>
  <c r="L43" i="56"/>
  <c r="L44" i="56"/>
  <c r="E146" i="56"/>
  <c r="E143" i="56"/>
  <c r="G4" i="56"/>
  <c r="O4" i="56"/>
  <c r="J63" i="56"/>
  <c r="H81" i="56"/>
  <c r="H82" i="56"/>
  <c r="P82" i="56"/>
  <c r="Q7" i="46"/>
  <c r="Q28" i="46"/>
  <c r="Q47" i="46"/>
  <c r="Q66" i="46"/>
  <c r="Q85" i="46"/>
  <c r="I109" i="46"/>
  <c r="Q128" i="46"/>
  <c r="Q4" i="13"/>
  <c r="Q4" i="10"/>
  <c r="M28" i="46"/>
  <c r="J106" i="46"/>
  <c r="L16" i="23"/>
  <c r="N162" i="56"/>
  <c r="C4" i="46"/>
  <c r="K7" i="46"/>
  <c r="C28" i="46"/>
  <c r="C47" i="46"/>
  <c r="C66" i="46"/>
  <c r="C85" i="46"/>
  <c r="C109" i="46"/>
  <c r="C128" i="46"/>
  <c r="C146" i="46"/>
  <c r="B161" i="46"/>
  <c r="C164" i="46"/>
  <c r="E105" i="46"/>
  <c r="G27" i="25"/>
  <c r="G27" i="28" s="1"/>
  <c r="E4" i="24"/>
  <c r="E4" i="27" s="1"/>
  <c r="E4" i="21"/>
  <c r="E3" i="20"/>
  <c r="F17" i="24"/>
  <c r="F17" i="27" s="1"/>
  <c r="F17" i="21"/>
  <c r="H27" i="24"/>
  <c r="H27" i="27" s="1"/>
  <c r="H27" i="21"/>
  <c r="J4" i="23"/>
  <c r="J4" i="26" s="1"/>
  <c r="M27" i="23"/>
  <c r="M27" i="26" s="1"/>
  <c r="N4" i="13"/>
  <c r="N4" i="10"/>
  <c r="N17" i="13"/>
  <c r="N17" i="10"/>
  <c r="N27" i="10"/>
  <c r="N27" i="13"/>
  <c r="Q4" i="12"/>
  <c r="Q3" i="8"/>
  <c r="Q17" i="12"/>
  <c r="Q27" i="12"/>
  <c r="M3" i="56"/>
  <c r="C25" i="56"/>
  <c r="K25" i="56"/>
  <c r="D24" i="56"/>
  <c r="E106" i="56"/>
  <c r="L143" i="56"/>
  <c r="E47" i="46"/>
  <c r="E128" i="46"/>
  <c r="K161" i="56"/>
  <c r="G28" i="46"/>
  <c r="G47" i="46"/>
  <c r="G66" i="46"/>
  <c r="G85" i="46"/>
  <c r="G109" i="46"/>
  <c r="G128" i="46"/>
  <c r="G146" i="46"/>
  <c r="D161" i="46"/>
  <c r="G164" i="46"/>
  <c r="E14" i="23"/>
  <c r="E14" i="26" s="1"/>
  <c r="P4" i="25"/>
  <c r="P4" i="28" s="1"/>
  <c r="Q17" i="25"/>
  <c r="Q17" i="28" s="1"/>
  <c r="K4" i="21"/>
  <c r="K3" i="20"/>
  <c r="K4" i="24"/>
  <c r="K4" i="27" s="1"/>
  <c r="P17" i="24"/>
  <c r="P17" i="27" s="1"/>
  <c r="P17" i="21"/>
  <c r="D4" i="23"/>
  <c r="D4" i="26" s="1"/>
  <c r="E17" i="23"/>
  <c r="E17" i="26" s="1"/>
  <c r="E16" i="24"/>
  <c r="H4" i="13"/>
  <c r="H4" i="10"/>
  <c r="H17" i="10"/>
  <c r="H17" i="13"/>
  <c r="H27" i="13"/>
  <c r="H27" i="10"/>
  <c r="G4" i="12"/>
  <c r="G3" i="8"/>
  <c r="G17" i="12"/>
  <c r="G27" i="12"/>
  <c r="G27" i="15" s="1"/>
  <c r="Q106" i="46"/>
  <c r="Q162" i="46"/>
  <c r="Q161" i="46"/>
  <c r="F162" i="46"/>
  <c r="J17" i="25"/>
  <c r="J17" i="28" s="1"/>
  <c r="D4" i="24"/>
  <c r="D4" i="27" s="1"/>
  <c r="D4" i="21"/>
  <c r="D3" i="20"/>
  <c r="E4" i="23"/>
  <c r="E4" i="26" s="1"/>
  <c r="N17" i="23"/>
  <c r="N17" i="26" s="1"/>
  <c r="M4" i="10"/>
  <c r="M4" i="13"/>
  <c r="M17" i="10"/>
  <c r="M17" i="13"/>
  <c r="D4" i="12"/>
  <c r="D3" i="8"/>
  <c r="E66" i="46"/>
  <c r="B25" i="46"/>
  <c r="B63" i="46"/>
  <c r="L27" i="25"/>
  <c r="L27" i="28" s="1"/>
  <c r="J15" i="12"/>
  <c r="E3" i="11"/>
  <c r="E4" i="14"/>
  <c r="O15" i="10"/>
  <c r="H51" i="6"/>
  <c r="H103" i="6"/>
  <c r="C7" i="46"/>
  <c r="Q4" i="25"/>
  <c r="Q4" i="28" s="1"/>
  <c r="F15" i="24"/>
  <c r="F15" i="27" s="1"/>
  <c r="M4" i="23"/>
  <c r="M4" i="26" s="1"/>
  <c r="K15" i="23"/>
  <c r="K15" i="26" s="1"/>
  <c r="K16" i="26"/>
  <c r="B3" i="14"/>
  <c r="O17" i="21"/>
  <c r="Q17" i="21"/>
  <c r="J4" i="25"/>
  <c r="J4" i="28" s="1"/>
  <c r="L16" i="24"/>
  <c r="O27" i="21"/>
  <c r="I27" i="21"/>
  <c r="Q27" i="21"/>
  <c r="K14" i="23"/>
  <c r="K14" i="26" s="1"/>
  <c r="F27" i="23"/>
  <c r="F27" i="26" s="1"/>
  <c r="K97" i="6"/>
  <c r="L64" i="6"/>
  <c r="L63" i="6"/>
  <c r="L59" i="6"/>
  <c r="L61" i="6"/>
  <c r="L62" i="6"/>
  <c r="L65" i="6"/>
  <c r="L102" i="6"/>
  <c r="H96" i="6"/>
  <c r="H97" i="6"/>
  <c r="H92" i="6"/>
  <c r="H94" i="6"/>
  <c r="H116" i="6"/>
  <c r="H4" i="24"/>
  <c r="H4" i="27" s="1"/>
  <c r="F3" i="20"/>
  <c r="J4" i="21"/>
  <c r="D94" i="6"/>
  <c r="D116" i="6"/>
  <c r="D96" i="6"/>
  <c r="D92" i="6"/>
  <c r="D97" i="6"/>
  <c r="I17" i="21"/>
  <c r="K3" i="11"/>
  <c r="F125" i="56"/>
  <c r="F124" i="56"/>
  <c r="P106" i="56"/>
  <c r="P105" i="56"/>
  <c r="D161" i="56"/>
  <c r="D162" i="56"/>
  <c r="M44" i="56"/>
  <c r="M24" i="56"/>
  <c r="K63" i="56"/>
  <c r="P4" i="56"/>
  <c r="H66" i="56"/>
  <c r="H62" i="56"/>
  <c r="J125" i="56"/>
  <c r="H28" i="56"/>
  <c r="H24" i="56"/>
  <c r="D106" i="56"/>
  <c r="D105" i="56"/>
  <c r="L106" i="56"/>
  <c r="L105" i="56"/>
  <c r="J161" i="56"/>
  <c r="J164" i="56"/>
  <c r="G164" i="56"/>
  <c r="E47" i="56"/>
  <c r="O124" i="56"/>
  <c r="K128" i="56"/>
  <c r="K124" i="56"/>
  <c r="H161" i="56"/>
  <c r="H162" i="56"/>
  <c r="P161" i="56"/>
  <c r="P162" i="56"/>
  <c r="H85" i="46"/>
  <c r="I44" i="56"/>
  <c r="I43" i="56"/>
  <c r="Q44" i="56"/>
  <c r="Q43" i="56"/>
  <c r="I106" i="56"/>
  <c r="F47" i="46"/>
  <c r="F4" i="56"/>
  <c r="N4" i="56"/>
  <c r="E24" i="56"/>
  <c r="G62" i="56"/>
  <c r="G63" i="56"/>
  <c r="O62" i="56"/>
  <c r="O63" i="56"/>
  <c r="E82" i="56"/>
  <c r="E81" i="56"/>
  <c r="M82" i="56"/>
  <c r="M81" i="56"/>
  <c r="M105" i="56"/>
  <c r="M161" i="56"/>
  <c r="I4" i="46"/>
  <c r="I25" i="46"/>
  <c r="I44" i="46"/>
  <c r="I63" i="46"/>
  <c r="I82" i="46"/>
  <c r="Q109" i="46"/>
  <c r="Q144" i="46"/>
  <c r="Q143" i="46"/>
  <c r="E17" i="10"/>
  <c r="E17" i="13"/>
  <c r="M85" i="46"/>
  <c r="M164" i="46"/>
  <c r="J43" i="56"/>
  <c r="K4" i="46"/>
  <c r="F24" i="46"/>
  <c r="K28" i="46"/>
  <c r="K47" i="46"/>
  <c r="K66" i="46"/>
  <c r="K85" i="46"/>
  <c r="K109" i="46"/>
  <c r="K128" i="46"/>
  <c r="F143" i="46"/>
  <c r="K146" i="46"/>
  <c r="K164" i="46"/>
  <c r="I4" i="24"/>
  <c r="I4" i="27" s="1"/>
  <c r="I4" i="21"/>
  <c r="I3" i="20"/>
  <c r="J17" i="24"/>
  <c r="J17" i="27" s="1"/>
  <c r="J17" i="21"/>
  <c r="L27" i="24"/>
  <c r="L27" i="27" s="1"/>
  <c r="L27" i="21"/>
  <c r="N4" i="23"/>
  <c r="N4" i="26" s="1"/>
  <c r="B4" i="13"/>
  <c r="B4" i="16" s="1"/>
  <c r="B4" i="10"/>
  <c r="B15" i="10"/>
  <c r="B17" i="13"/>
  <c r="B17" i="16" s="1"/>
  <c r="B17" i="10"/>
  <c r="B27" i="10"/>
  <c r="B27" i="13"/>
  <c r="B27" i="16" s="1"/>
  <c r="E4" i="12"/>
  <c r="E3" i="8"/>
  <c r="E17" i="12"/>
  <c r="E27" i="12"/>
  <c r="Q24" i="56"/>
  <c r="J24" i="56"/>
  <c r="J25" i="56"/>
  <c r="J44" i="46"/>
  <c r="J82" i="46"/>
  <c r="B106" i="46"/>
  <c r="B125" i="46"/>
  <c r="P17" i="25"/>
  <c r="P17" i="28" s="1"/>
  <c r="K17" i="10"/>
  <c r="K17" i="13"/>
  <c r="G4" i="46"/>
  <c r="H24" i="46"/>
  <c r="O28" i="46"/>
  <c r="H43" i="46"/>
  <c r="O47" i="46"/>
  <c r="H62" i="46"/>
  <c r="O66" i="46"/>
  <c r="O85" i="46"/>
  <c r="H105" i="46"/>
  <c r="O109" i="46"/>
  <c r="O128" i="46"/>
  <c r="H143" i="46"/>
  <c r="O146" i="46"/>
  <c r="H161" i="46"/>
  <c r="O164" i="46"/>
  <c r="Q14" i="23"/>
  <c r="Q14" i="26" s="1"/>
  <c r="D4" i="25"/>
  <c r="D4" i="28" s="1"/>
  <c r="E17" i="25"/>
  <c r="E17" i="28" s="1"/>
  <c r="E27" i="25"/>
  <c r="E27" i="28" s="1"/>
  <c r="O4" i="24"/>
  <c r="O4" i="27" s="1"/>
  <c r="O4" i="21"/>
  <c r="O3" i="20"/>
  <c r="D17" i="24"/>
  <c r="D17" i="27" s="1"/>
  <c r="D17" i="21"/>
  <c r="F27" i="24"/>
  <c r="F27" i="27" s="1"/>
  <c r="F27" i="21"/>
  <c r="H4" i="23"/>
  <c r="H4" i="26" s="1"/>
  <c r="G27" i="23"/>
  <c r="G27" i="26" s="1"/>
  <c r="I16" i="24"/>
  <c r="L4" i="10"/>
  <c r="L4" i="13"/>
  <c r="L15" i="10"/>
  <c r="L17" i="13"/>
  <c r="L17" i="10"/>
  <c r="L27" i="10"/>
  <c r="L27" i="13"/>
  <c r="K4" i="12"/>
  <c r="K3" i="8"/>
  <c r="K17" i="12"/>
  <c r="K27" i="12"/>
  <c r="I125" i="46"/>
  <c r="F44" i="46"/>
  <c r="F82" i="46"/>
  <c r="F125" i="46"/>
  <c r="N27" i="25"/>
  <c r="N27" i="28" s="1"/>
  <c r="L4" i="24"/>
  <c r="L4" i="27" s="1"/>
  <c r="L4" i="21"/>
  <c r="L3" i="20"/>
  <c r="I4" i="23"/>
  <c r="I4" i="26" s="1"/>
  <c r="J16" i="23"/>
  <c r="C3" i="11"/>
  <c r="C4" i="14"/>
  <c r="I15" i="10"/>
  <c r="E27" i="10"/>
  <c r="E27" i="13"/>
  <c r="L4" i="12"/>
  <c r="L3" i="8"/>
  <c r="F51" i="6"/>
  <c r="F103" i="6"/>
  <c r="J162" i="46"/>
  <c r="N4" i="24"/>
  <c r="N4" i="27" s="1"/>
  <c r="N4" i="21"/>
  <c r="N3" i="20"/>
  <c r="M4" i="14"/>
  <c r="M3" i="11"/>
  <c r="G4" i="10"/>
  <c r="G4" i="13"/>
  <c r="G4" i="16" s="1"/>
  <c r="C17" i="13"/>
  <c r="C17" i="10"/>
  <c r="J16" i="24"/>
  <c r="F16" i="26"/>
  <c r="F15" i="23"/>
  <c r="F15" i="26" s="1"/>
  <c r="M59" i="6"/>
  <c r="M61" i="6"/>
  <c r="M62" i="6"/>
  <c r="M63" i="6"/>
  <c r="M64" i="6"/>
  <c r="M65" i="6"/>
  <c r="M102" i="6"/>
  <c r="I92" i="6"/>
  <c r="I94" i="6"/>
  <c r="I96" i="6"/>
  <c r="I97" i="6"/>
  <c r="I116" i="6"/>
  <c r="Q92" i="6"/>
  <c r="Q94" i="6"/>
  <c r="Q96" i="6"/>
  <c r="Q97" i="6"/>
  <c r="Q116" i="6"/>
  <c r="F94" i="6"/>
  <c r="F116" i="6"/>
  <c r="F92" i="6"/>
  <c r="F96" i="6"/>
  <c r="F97" i="6"/>
  <c r="M15" i="10"/>
  <c r="D27" i="25"/>
  <c r="D27" i="28" s="1"/>
  <c r="P16" i="24"/>
  <c r="O14" i="23"/>
  <c r="O14" i="26" s="1"/>
  <c r="Q16" i="23"/>
  <c r="C59" i="6"/>
  <c r="C61" i="6"/>
  <c r="C62" i="6"/>
  <c r="C63" i="6"/>
  <c r="C64" i="6"/>
  <c r="C65" i="6"/>
  <c r="C102" i="6"/>
  <c r="G59" i="6"/>
  <c r="G61" i="6"/>
  <c r="G62" i="6"/>
  <c r="G63" i="6"/>
  <c r="G64" i="6"/>
  <c r="G65" i="6"/>
  <c r="G102" i="6"/>
  <c r="K61" i="6"/>
  <c r="C92" i="6"/>
  <c r="C94" i="6"/>
  <c r="C96" i="6"/>
  <c r="C97" i="6"/>
  <c r="C116" i="6"/>
  <c r="G92" i="6"/>
  <c r="G94" i="6"/>
  <c r="G96" i="6"/>
  <c r="G97" i="6"/>
  <c r="G116" i="6"/>
  <c r="O92" i="6"/>
  <c r="O96" i="6"/>
  <c r="O116" i="6"/>
  <c r="G17" i="10"/>
  <c r="F3" i="8"/>
  <c r="J96" i="6"/>
  <c r="J97" i="6"/>
  <c r="J92" i="6"/>
  <c r="J94" i="6"/>
  <c r="J116" i="6"/>
  <c r="P3" i="20"/>
  <c r="F4" i="21"/>
  <c r="J4" i="24"/>
  <c r="J4" i="27" s="1"/>
  <c r="P116" i="6"/>
  <c r="P92" i="6"/>
  <c r="P94" i="6"/>
  <c r="P96" i="6"/>
  <c r="P97" i="6"/>
  <c r="B147" i="6"/>
  <c r="B171" i="6"/>
  <c r="F85" i="56"/>
  <c r="F81" i="56"/>
  <c r="N125" i="56"/>
  <c r="N124" i="56"/>
  <c r="F47" i="56"/>
  <c r="F43" i="56"/>
  <c r="Q143" i="56"/>
  <c r="Q146" i="56"/>
  <c r="Q164" i="56"/>
  <c r="Q161" i="56"/>
  <c r="Q3" i="56"/>
  <c r="I124" i="56"/>
  <c r="I125" i="56"/>
  <c r="Q124" i="56"/>
  <c r="Q125" i="56"/>
  <c r="F146" i="56"/>
  <c r="J44" i="56"/>
  <c r="C105" i="56"/>
  <c r="C106" i="56"/>
  <c r="K105" i="56"/>
  <c r="K106" i="56"/>
  <c r="F164" i="56"/>
  <c r="F161" i="56"/>
  <c r="N81" i="56"/>
  <c r="F105" i="56"/>
  <c r="F106" i="56"/>
  <c r="N105" i="56"/>
  <c r="N106" i="56"/>
  <c r="H124" i="56"/>
  <c r="H125" i="56"/>
  <c r="G143" i="56"/>
  <c r="G144" i="56"/>
  <c r="O143" i="56"/>
  <c r="O144" i="56"/>
  <c r="E164" i="56"/>
  <c r="E161" i="56"/>
  <c r="L3" i="56"/>
  <c r="H43" i="56"/>
  <c r="H44" i="56"/>
  <c r="P43" i="56"/>
  <c r="P44" i="56"/>
  <c r="D124" i="56"/>
  <c r="D125" i="56"/>
  <c r="I143" i="56"/>
  <c r="I146" i="56"/>
  <c r="C161" i="56"/>
  <c r="I164" i="56"/>
  <c r="I161" i="56"/>
  <c r="B4" i="46"/>
  <c r="J28" i="46"/>
  <c r="C4" i="56"/>
  <c r="K4" i="56"/>
  <c r="D3" i="56"/>
  <c r="F62" i="56"/>
  <c r="F63" i="56"/>
  <c r="N62" i="56"/>
  <c r="N63" i="56"/>
  <c r="D81" i="56"/>
  <c r="D82" i="56"/>
  <c r="L81" i="56"/>
  <c r="L82" i="56"/>
  <c r="M106" i="56"/>
  <c r="Q4" i="46"/>
  <c r="Q25" i="46"/>
  <c r="Q44" i="46"/>
  <c r="Q63" i="46"/>
  <c r="Q82" i="46"/>
  <c r="Q125" i="46"/>
  <c r="I146" i="46"/>
  <c r="Q17" i="10"/>
  <c r="Q17" i="13"/>
  <c r="E62" i="46"/>
  <c r="E143" i="46"/>
  <c r="J25" i="46"/>
  <c r="K27" i="10"/>
  <c r="K27" i="13"/>
  <c r="C25" i="46"/>
  <c r="C24" i="46"/>
  <c r="J24" i="46"/>
  <c r="C44" i="46"/>
  <c r="C63" i="46"/>
  <c r="C62" i="46"/>
  <c r="C82" i="46"/>
  <c r="C106" i="46"/>
  <c r="C125" i="46"/>
  <c r="C144" i="46"/>
  <c r="C143" i="46"/>
  <c r="C162" i="46"/>
  <c r="C161" i="46"/>
  <c r="E3" i="46"/>
  <c r="O27" i="25"/>
  <c r="O27" i="28" s="1"/>
  <c r="M3" i="20"/>
  <c r="M4" i="24"/>
  <c r="M4" i="27" s="1"/>
  <c r="M4" i="21"/>
  <c r="N17" i="24"/>
  <c r="N17" i="27" s="1"/>
  <c r="N17" i="21"/>
  <c r="P27" i="24"/>
  <c r="P27" i="27" s="1"/>
  <c r="P27" i="21"/>
  <c r="G16" i="24"/>
  <c r="F4" i="10"/>
  <c r="F4" i="13"/>
  <c r="F17" i="10"/>
  <c r="F17" i="13"/>
  <c r="F17" i="16" s="1"/>
  <c r="F27" i="10"/>
  <c r="F27" i="13"/>
  <c r="I4" i="12"/>
  <c r="I3" i="8"/>
  <c r="I17" i="12"/>
  <c r="I27" i="12"/>
  <c r="E3" i="56"/>
  <c r="G25" i="56"/>
  <c r="G24" i="56"/>
  <c r="O25" i="56"/>
  <c r="O24" i="56"/>
  <c r="P143" i="56"/>
  <c r="M161" i="46"/>
  <c r="B144" i="46"/>
  <c r="G4" i="23"/>
  <c r="G4" i="26" s="1"/>
  <c r="N3" i="8"/>
  <c r="N4" i="12"/>
  <c r="O4" i="46"/>
  <c r="G7" i="46"/>
  <c r="G25" i="46"/>
  <c r="G24" i="46"/>
  <c r="G44" i="46"/>
  <c r="G43" i="46"/>
  <c r="G63" i="46"/>
  <c r="G62" i="46"/>
  <c r="G82" i="46"/>
  <c r="G81" i="46"/>
  <c r="G106" i="46"/>
  <c r="G105" i="46"/>
  <c r="G125" i="46"/>
  <c r="G144" i="46"/>
  <c r="G143" i="46"/>
  <c r="G162" i="46"/>
  <c r="G161" i="46"/>
  <c r="G16" i="23"/>
  <c r="H4" i="25"/>
  <c r="H4" i="28" s="1"/>
  <c r="C4" i="21"/>
  <c r="C4" i="24"/>
  <c r="C4" i="27" s="1"/>
  <c r="H17" i="24"/>
  <c r="H17" i="27" s="1"/>
  <c r="H17" i="21"/>
  <c r="J27" i="24"/>
  <c r="J27" i="27" s="1"/>
  <c r="J27" i="21"/>
  <c r="L4" i="23"/>
  <c r="L4" i="26" s="1"/>
  <c r="M16" i="24"/>
  <c r="P4" i="10"/>
  <c r="P4" i="13"/>
  <c r="P15" i="10"/>
  <c r="P17" i="10"/>
  <c r="P17" i="13"/>
  <c r="P27" i="10"/>
  <c r="P27" i="13"/>
  <c r="O4" i="12"/>
  <c r="O3" i="8"/>
  <c r="O17" i="12"/>
  <c r="O27" i="12"/>
  <c r="I144" i="46"/>
  <c r="I143" i="46"/>
  <c r="N44" i="46"/>
  <c r="I4" i="25"/>
  <c r="I4" i="28" s="1"/>
  <c r="E17" i="24"/>
  <c r="E17" i="27" s="1"/>
  <c r="E17" i="21"/>
  <c r="Q4" i="23"/>
  <c r="Q4" i="26" s="1"/>
  <c r="N16" i="23"/>
  <c r="E15" i="13"/>
  <c r="G4" i="14"/>
  <c r="G4" i="17" s="1"/>
  <c r="G3" i="11"/>
  <c r="E4" i="10"/>
  <c r="E4" i="13"/>
  <c r="Q15" i="10"/>
  <c r="I27" i="13"/>
  <c r="I27" i="10"/>
  <c r="N51" i="6"/>
  <c r="N60" i="6" s="1"/>
  <c r="N103" i="6"/>
  <c r="O4" i="25"/>
  <c r="O4" i="28" s="1"/>
  <c r="G17" i="24"/>
  <c r="G17" i="27" s="1"/>
  <c r="G17" i="21"/>
  <c r="H16" i="23"/>
  <c r="G15" i="13"/>
  <c r="G16" i="16"/>
  <c r="K4" i="10"/>
  <c r="K4" i="13"/>
  <c r="O17" i="10"/>
  <c r="O17" i="13"/>
  <c r="E4" i="25"/>
  <c r="E4" i="28" s="1"/>
  <c r="N16" i="24"/>
  <c r="I59" i="6"/>
  <c r="I61" i="6"/>
  <c r="I62" i="6"/>
  <c r="I63" i="6"/>
  <c r="I64" i="6"/>
  <c r="I65" i="6"/>
  <c r="I102" i="6"/>
  <c r="E92" i="6"/>
  <c r="E94" i="6"/>
  <c r="E96" i="6"/>
  <c r="E97" i="6"/>
  <c r="M92" i="6"/>
  <c r="M94" i="6"/>
  <c r="M96" i="6"/>
  <c r="M97" i="6"/>
  <c r="M116" i="6"/>
  <c r="C17" i="21"/>
  <c r="N92" i="6"/>
  <c r="N94" i="6"/>
  <c r="N116" i="6"/>
  <c r="N96" i="6"/>
  <c r="N97" i="6"/>
  <c r="M143" i="56"/>
  <c r="F3" i="25"/>
  <c r="N4" i="25"/>
  <c r="N4" i="28" s="1"/>
  <c r="D16" i="24"/>
  <c r="C27" i="21"/>
  <c r="K27" i="21"/>
  <c r="E27" i="21"/>
  <c r="M27" i="21"/>
  <c r="C14" i="23"/>
  <c r="C14" i="26" s="1"/>
  <c r="E16" i="23"/>
  <c r="C16" i="27"/>
  <c r="C15" i="24"/>
  <c r="C15" i="27" s="1"/>
  <c r="H3" i="20"/>
  <c r="P4" i="21"/>
  <c r="D14" i="24"/>
  <c r="D14" i="27" s="1"/>
  <c r="G15" i="10"/>
  <c r="P63" i="6"/>
  <c r="P59" i="6"/>
  <c r="P62" i="6"/>
  <c r="P65" i="6"/>
  <c r="P102" i="6"/>
  <c r="P61" i="6"/>
  <c r="P64" i="6"/>
  <c r="D93" i="6"/>
  <c r="K17" i="21"/>
  <c r="B133" i="6"/>
  <c r="B157" i="6"/>
  <c r="B93" i="6"/>
  <c r="M4" i="17" l="1"/>
  <c r="M4" i="16"/>
  <c r="F147" i="6"/>
  <c r="M27" i="15"/>
  <c r="M15" i="15"/>
  <c r="F139" i="29"/>
  <c r="M17" i="17"/>
  <c r="M30" i="17"/>
  <c r="M21" i="17"/>
  <c r="M17" i="16"/>
  <c r="M17" i="15"/>
  <c r="F134" i="29"/>
  <c r="M28" i="17"/>
  <c r="G15" i="16"/>
  <c r="F4" i="16"/>
  <c r="F4" i="15"/>
  <c r="G17" i="17"/>
  <c r="F16" i="16"/>
  <c r="F27" i="17"/>
  <c r="G4" i="15"/>
  <c r="G147" i="6"/>
  <c r="G17" i="16"/>
  <c r="G16" i="15"/>
  <c r="F27" i="15"/>
  <c r="F17" i="15"/>
  <c r="F27" i="16"/>
  <c r="G17" i="15"/>
  <c r="F16" i="15"/>
  <c r="G139" i="29"/>
  <c r="F174" i="6"/>
  <c r="F150" i="6"/>
  <c r="F161" i="6"/>
  <c r="F137" i="6"/>
  <c r="F127" i="29"/>
  <c r="F142" i="6"/>
  <c r="F166" i="6"/>
  <c r="F126" i="6"/>
  <c r="F125" i="29"/>
  <c r="F32" i="16"/>
  <c r="F28" i="16"/>
  <c r="F22" i="16"/>
  <c r="F18" i="16"/>
  <c r="F11" i="16"/>
  <c r="F7" i="16"/>
  <c r="N114" i="29"/>
  <c r="N18" i="34"/>
  <c r="N112" i="29"/>
  <c r="N136" i="29"/>
  <c r="N18" i="32"/>
  <c r="N16" i="37"/>
  <c r="N16" i="32"/>
  <c r="N17" i="30"/>
  <c r="N18" i="31"/>
  <c r="N111" i="29"/>
  <c r="N117" i="29"/>
  <c r="N17" i="37"/>
  <c r="N110" i="29"/>
  <c r="N17" i="36"/>
  <c r="N16" i="30"/>
  <c r="N17" i="32"/>
  <c r="N143" i="29"/>
  <c r="N17" i="31"/>
  <c r="N16" i="33"/>
  <c r="N135" i="29"/>
  <c r="N138" i="29"/>
  <c r="N118" i="29"/>
  <c r="N109" i="29"/>
  <c r="N18" i="36"/>
  <c r="N18" i="35"/>
  <c r="N16" i="34"/>
  <c r="N144" i="29"/>
  <c r="N18" i="33"/>
  <c r="N17" i="33"/>
  <c r="N16" i="36"/>
  <c r="N141" i="29"/>
  <c r="N17" i="34"/>
  <c r="N17" i="35"/>
  <c r="N115" i="29"/>
  <c r="N137" i="29"/>
  <c r="N16" i="35"/>
  <c r="N18" i="30"/>
  <c r="N16" i="31"/>
  <c r="N18" i="37"/>
  <c r="N140" i="29"/>
  <c r="N23" i="6"/>
  <c r="N104" i="6"/>
  <c r="N105" i="6"/>
  <c r="N106" i="6"/>
  <c r="N107" i="6"/>
  <c r="N108" i="6"/>
  <c r="N118" i="6"/>
  <c r="N119" i="6"/>
  <c r="N120" i="6"/>
  <c r="N121" i="6"/>
  <c r="N122" i="6"/>
  <c r="N17" i="6"/>
  <c r="N20" i="6" s="1"/>
  <c r="N19" i="6"/>
  <c r="N4" i="16" s="1"/>
  <c r="E118" i="29"/>
  <c r="E17" i="36"/>
  <c r="E117" i="29"/>
  <c r="E144" i="29"/>
  <c r="E16" i="37"/>
  <c r="E16" i="31"/>
  <c r="E17" i="37"/>
  <c r="E16" i="35"/>
  <c r="E115" i="29"/>
  <c r="E135" i="29"/>
  <c r="E141" i="29"/>
  <c r="E18" i="37"/>
  <c r="E16" i="30"/>
  <c r="E18" i="30"/>
  <c r="E18" i="36"/>
  <c r="E17" i="31"/>
  <c r="E114" i="29"/>
  <c r="E136" i="29"/>
  <c r="E16" i="32"/>
  <c r="E17" i="35"/>
  <c r="E17" i="34"/>
  <c r="E18" i="35"/>
  <c r="E137" i="29"/>
  <c r="E18" i="34"/>
  <c r="E18" i="31"/>
  <c r="E16" i="34"/>
  <c r="E143" i="29"/>
  <c r="E140" i="29"/>
  <c r="E16" i="33"/>
  <c r="E18" i="32"/>
  <c r="E17" i="33"/>
  <c r="E17" i="30"/>
  <c r="E112" i="29"/>
  <c r="E138" i="29"/>
  <c r="E17" i="32"/>
  <c r="E18" i="33"/>
  <c r="E110" i="29"/>
  <c r="E111" i="29"/>
  <c r="E109" i="29"/>
  <c r="E16" i="36"/>
  <c r="E17" i="6"/>
  <c r="E20" i="6" s="1"/>
  <c r="E19" i="6"/>
  <c r="E17" i="17" s="1"/>
  <c r="E23" i="6"/>
  <c r="E104" i="6"/>
  <c r="E105" i="6"/>
  <c r="E106" i="6"/>
  <c r="E107" i="6"/>
  <c r="E108" i="6"/>
  <c r="E118" i="6"/>
  <c r="E119" i="6"/>
  <c r="E120" i="6"/>
  <c r="E121" i="6"/>
  <c r="E122" i="6"/>
  <c r="E117" i="6"/>
  <c r="F19" i="15"/>
  <c r="C17" i="37"/>
  <c r="C18" i="36"/>
  <c r="C112" i="29"/>
  <c r="C18" i="35"/>
  <c r="C144" i="29"/>
  <c r="C17" i="32"/>
  <c r="C111" i="29"/>
  <c r="C16" i="35"/>
  <c r="C143" i="29"/>
  <c r="C16" i="30"/>
  <c r="C17" i="31"/>
  <c r="C16" i="36"/>
  <c r="C18" i="33"/>
  <c r="C118" i="29"/>
  <c r="C17" i="36"/>
  <c r="C141" i="29"/>
  <c r="C18" i="31"/>
  <c r="C16" i="32"/>
  <c r="C16" i="37"/>
  <c r="C18" i="34"/>
  <c r="C17" i="35"/>
  <c r="C115" i="29"/>
  <c r="C17" i="34"/>
  <c r="C110" i="29"/>
  <c r="C16" i="34"/>
  <c r="C137" i="29"/>
  <c r="C16" i="33"/>
  <c r="C18" i="32"/>
  <c r="C117" i="29"/>
  <c r="C18" i="37"/>
  <c r="C138" i="29"/>
  <c r="C18" i="30"/>
  <c r="C135" i="29"/>
  <c r="C114" i="29"/>
  <c r="C140" i="29"/>
  <c r="C109" i="29"/>
  <c r="C17" i="30"/>
  <c r="C17" i="33"/>
  <c r="C136" i="29"/>
  <c r="C16" i="31"/>
  <c r="C17" i="6"/>
  <c r="C20" i="6" s="1"/>
  <c r="C19" i="6"/>
  <c r="C17" i="16" s="1"/>
  <c r="C23" i="6"/>
  <c r="C104" i="6"/>
  <c r="C105" i="6"/>
  <c r="C106" i="6"/>
  <c r="C107" i="6"/>
  <c r="C108" i="6"/>
  <c r="C118" i="6"/>
  <c r="C119" i="6"/>
  <c r="C120" i="6"/>
  <c r="C121" i="6"/>
  <c r="C122" i="6"/>
  <c r="F20" i="15"/>
  <c r="E103" i="6"/>
  <c r="F32" i="15"/>
  <c r="Q118" i="29"/>
  <c r="Q17" i="30"/>
  <c r="Q109" i="29"/>
  <c r="Q18" i="34"/>
  <c r="Q115" i="29"/>
  <c r="Q111" i="29"/>
  <c r="Q16" i="32"/>
  <c r="Q17" i="34"/>
  <c r="Q16" i="37"/>
  <c r="Q135" i="29"/>
  <c r="Q17" i="32"/>
  <c r="Q18" i="37"/>
  <c r="Q17" i="35"/>
  <c r="Q112" i="29"/>
  <c r="Q138" i="29"/>
  <c r="Q18" i="33"/>
  <c r="Q18" i="36"/>
  <c r="Q18" i="32"/>
  <c r="Q17" i="31"/>
  <c r="Q18" i="31"/>
  <c r="Q16" i="30"/>
  <c r="Q18" i="35"/>
  <c r="Q16" i="34"/>
  <c r="Q117" i="29"/>
  <c r="Q140" i="29"/>
  <c r="Q141" i="29"/>
  <c r="Q17" i="37"/>
  <c r="Q16" i="36"/>
  <c r="Q16" i="35"/>
  <c r="Q143" i="29"/>
  <c r="Q136" i="29"/>
  <c r="Q16" i="31"/>
  <c r="Q137" i="29"/>
  <c r="Q18" i="30"/>
  <c r="Q110" i="29"/>
  <c r="Q144" i="29"/>
  <c r="Q17" i="36"/>
  <c r="Q114" i="29"/>
  <c r="Q17" i="33"/>
  <c r="Q16" i="33"/>
  <c r="Q17" i="6"/>
  <c r="Q171" i="6" s="1"/>
  <c r="Q19" i="6"/>
  <c r="Q16" i="15" s="1"/>
  <c r="Q23" i="6"/>
  <c r="Q104" i="6"/>
  <c r="Q105" i="6"/>
  <c r="Q106" i="6"/>
  <c r="Q107" i="6"/>
  <c r="Q108" i="6"/>
  <c r="Q118" i="6"/>
  <c r="Q119" i="6"/>
  <c r="Q120" i="6"/>
  <c r="Q121" i="6"/>
  <c r="Q122" i="6"/>
  <c r="P117" i="29"/>
  <c r="P18" i="30"/>
  <c r="P111" i="29"/>
  <c r="P18" i="35"/>
  <c r="P112" i="29"/>
  <c r="P143" i="29"/>
  <c r="P18" i="37"/>
  <c r="P16" i="30"/>
  <c r="P118" i="29"/>
  <c r="P141" i="29"/>
  <c r="P16" i="36"/>
  <c r="P17" i="30"/>
  <c r="P18" i="36"/>
  <c r="P17" i="32"/>
  <c r="P16" i="35"/>
  <c r="P138" i="29"/>
  <c r="P110" i="29"/>
  <c r="P18" i="31"/>
  <c r="P16" i="37"/>
  <c r="P16" i="31"/>
  <c r="P16" i="32"/>
  <c r="P17" i="36"/>
  <c r="P18" i="33"/>
  <c r="P115" i="29"/>
  <c r="P137" i="29"/>
  <c r="P109" i="29"/>
  <c r="P18" i="34"/>
  <c r="P17" i="31"/>
  <c r="P16" i="34"/>
  <c r="P18" i="32"/>
  <c r="P135" i="29"/>
  <c r="P17" i="34"/>
  <c r="P136" i="29"/>
  <c r="P17" i="35"/>
  <c r="P144" i="29"/>
  <c r="P114" i="29"/>
  <c r="P17" i="37"/>
  <c r="P17" i="33"/>
  <c r="P16" i="33"/>
  <c r="P140" i="29"/>
  <c r="P17" i="6"/>
  <c r="P20" i="6" s="1"/>
  <c r="P19" i="6"/>
  <c r="P133" i="6" s="1"/>
  <c r="P23" i="6"/>
  <c r="P104" i="6"/>
  <c r="P105" i="6"/>
  <c r="P106" i="6"/>
  <c r="P107" i="6"/>
  <c r="P108" i="6"/>
  <c r="P118" i="6"/>
  <c r="P119" i="6"/>
  <c r="P120" i="6"/>
  <c r="P121" i="6"/>
  <c r="P122" i="6"/>
  <c r="M173" i="6"/>
  <c r="M149" i="6"/>
  <c r="M127" i="6"/>
  <c r="M160" i="6"/>
  <c r="M136" i="6"/>
  <c r="M126" i="53"/>
  <c r="M113" i="53"/>
  <c r="M55" i="53"/>
  <c r="M297" i="64"/>
  <c r="M147" i="53"/>
  <c r="M277" i="66"/>
  <c r="M101" i="53"/>
  <c r="M134" i="53"/>
  <c r="M274" i="66"/>
  <c r="M48" i="53"/>
  <c r="M146" i="53"/>
  <c r="M17" i="53"/>
  <c r="M54" i="53"/>
  <c r="M265" i="71"/>
  <c r="M138" i="53"/>
  <c r="M115" i="53"/>
  <c r="M53" i="53"/>
  <c r="M14" i="53"/>
  <c r="M171" i="53"/>
  <c r="M252" i="69"/>
  <c r="M172" i="53"/>
  <c r="M114" i="51"/>
  <c r="M274" i="70"/>
  <c r="M116" i="53"/>
  <c r="M117" i="53"/>
  <c r="M118" i="53"/>
  <c r="M84" i="53"/>
  <c r="M278" i="67"/>
  <c r="M37" i="53"/>
  <c r="M281" i="65"/>
  <c r="M267" i="70"/>
  <c r="M127" i="53"/>
  <c r="M173" i="53"/>
  <c r="M132" i="53"/>
  <c r="M330" i="68"/>
  <c r="M234" i="69"/>
  <c r="M332" i="68"/>
  <c r="M235" i="69"/>
  <c r="M163" i="53"/>
  <c r="M152" i="53"/>
  <c r="M267" i="66"/>
  <c r="M72" i="53"/>
  <c r="M278" i="70"/>
  <c r="M236" i="69"/>
  <c r="M275" i="69"/>
  <c r="M156" i="53"/>
  <c r="M73" i="53"/>
  <c r="M113" i="52"/>
  <c r="M6" i="53"/>
  <c r="M36" i="53"/>
  <c r="M35" i="53"/>
  <c r="M274" i="65"/>
  <c r="M267" i="72"/>
  <c r="M278" i="69"/>
  <c r="M76" i="53"/>
  <c r="M349" i="68"/>
  <c r="M34" i="53"/>
  <c r="M278" i="66"/>
  <c r="M91" i="53"/>
  <c r="M114" i="52"/>
  <c r="M112" i="53"/>
  <c r="M271" i="71"/>
  <c r="M264" i="71"/>
  <c r="M281" i="66"/>
  <c r="M306" i="64"/>
  <c r="M278" i="65"/>
  <c r="M119" i="53"/>
  <c r="M22" i="53"/>
  <c r="M122" i="53"/>
  <c r="M281" i="67"/>
  <c r="M154" i="53"/>
  <c r="M159" i="53"/>
  <c r="M153" i="53"/>
  <c r="M271" i="72"/>
  <c r="M275" i="66"/>
  <c r="M264" i="72"/>
  <c r="M277" i="70"/>
  <c r="M165" i="53"/>
  <c r="M155" i="53"/>
  <c r="M342" i="68"/>
  <c r="M38" i="53"/>
  <c r="M29" i="53"/>
  <c r="M41" i="53"/>
  <c r="M268" i="72"/>
  <c r="M56" i="53"/>
  <c r="M344" i="68"/>
  <c r="M108" i="53"/>
  <c r="M274" i="69"/>
  <c r="M99" i="53"/>
  <c r="M170" i="53"/>
  <c r="M267" i="69"/>
  <c r="M274" i="67"/>
  <c r="M96" i="53"/>
  <c r="M275" i="67"/>
  <c r="M15" i="53"/>
  <c r="M67" i="53"/>
  <c r="M281" i="69"/>
  <c r="M233" i="69"/>
  <c r="M341" i="68"/>
  <c r="M27" i="51"/>
  <c r="M109" i="53"/>
  <c r="M13" i="51"/>
  <c r="M308" i="64"/>
  <c r="M39" i="51"/>
  <c r="M266" i="71"/>
  <c r="M92" i="51"/>
  <c r="M39" i="53"/>
  <c r="M58" i="51"/>
  <c r="M11" i="51"/>
  <c r="M106" i="53"/>
  <c r="M266" i="69"/>
  <c r="M49" i="52"/>
  <c r="M18" i="51"/>
  <c r="M70" i="53"/>
  <c r="M7" i="53"/>
  <c r="M150" i="51"/>
  <c r="M128" i="53"/>
  <c r="M175" i="53"/>
  <c r="M345" i="68"/>
  <c r="M98" i="51"/>
  <c r="M235" i="67"/>
  <c r="M100" i="52"/>
  <c r="M260" i="72"/>
  <c r="M265" i="69"/>
  <c r="M149" i="52"/>
  <c r="M46" i="51"/>
  <c r="M293" i="68"/>
  <c r="M148" i="51"/>
  <c r="M174" i="51"/>
  <c r="M72" i="51"/>
  <c r="M172" i="52"/>
  <c r="M240" i="65"/>
  <c r="M158" i="51"/>
  <c r="M159" i="52"/>
  <c r="M135" i="52"/>
  <c r="M21" i="53"/>
  <c r="M272" i="65"/>
  <c r="M30" i="52"/>
  <c r="M150" i="52"/>
  <c r="M153" i="52"/>
  <c r="M262" i="71"/>
  <c r="M176" i="52"/>
  <c r="M238" i="65"/>
  <c r="M169" i="52"/>
  <c r="M256" i="71"/>
  <c r="M53" i="51"/>
  <c r="M69" i="53"/>
  <c r="M235" i="66"/>
  <c r="M158" i="52"/>
  <c r="M20" i="51"/>
  <c r="M117" i="52"/>
  <c r="M241" i="70"/>
  <c r="M10" i="52"/>
  <c r="M233" i="66"/>
  <c r="M242" i="65"/>
  <c r="M174" i="52"/>
  <c r="M236" i="66"/>
  <c r="M74" i="51"/>
  <c r="M95" i="52"/>
  <c r="M137" i="52"/>
  <c r="M6" i="51"/>
  <c r="M11" i="52"/>
  <c r="M233" i="71"/>
  <c r="M19" i="52"/>
  <c r="M260" i="71"/>
  <c r="M51" i="52"/>
  <c r="M64" i="53"/>
  <c r="M272" i="69"/>
  <c r="M152" i="51"/>
  <c r="M116" i="52"/>
  <c r="M232" i="69"/>
  <c r="M97" i="51"/>
  <c r="M233" i="67"/>
  <c r="M59" i="52"/>
  <c r="M50" i="51"/>
  <c r="M58" i="53"/>
  <c r="M92" i="52"/>
  <c r="M16" i="51"/>
  <c r="M107" i="52"/>
  <c r="M244" i="71"/>
  <c r="M55" i="51"/>
  <c r="M157" i="53"/>
  <c r="M229" i="65"/>
  <c r="M157" i="51"/>
  <c r="M90" i="53"/>
  <c r="M29" i="51"/>
  <c r="M242" i="67"/>
  <c r="M88" i="53"/>
  <c r="M234" i="66"/>
  <c r="M90" i="52"/>
  <c r="M65" i="52"/>
  <c r="M155" i="51"/>
  <c r="M248" i="71"/>
  <c r="M94" i="52"/>
  <c r="M92" i="53"/>
  <c r="M141" i="51"/>
  <c r="M20" i="52"/>
  <c r="M59" i="51"/>
  <c r="M103" i="51"/>
  <c r="M240" i="66"/>
  <c r="M89" i="51"/>
  <c r="M10" i="53"/>
  <c r="M12" i="52"/>
  <c r="M98" i="52"/>
  <c r="M69" i="52"/>
  <c r="M147" i="52"/>
  <c r="M103" i="52"/>
  <c r="M6" i="52"/>
  <c r="M78" i="52"/>
  <c r="M154" i="52"/>
  <c r="M22" i="52"/>
  <c r="M177" i="52"/>
  <c r="M39" i="52"/>
  <c r="M171" i="51"/>
  <c r="M64" i="51"/>
  <c r="M289" i="64"/>
  <c r="M50" i="52"/>
  <c r="M312" i="68"/>
  <c r="M230" i="72"/>
  <c r="M164" i="52"/>
  <c r="M262" i="67"/>
  <c r="M229" i="72"/>
  <c r="M305" i="68"/>
  <c r="M242" i="66"/>
  <c r="M85" i="52"/>
  <c r="M259" i="69"/>
  <c r="M229" i="66"/>
  <c r="M253" i="71"/>
  <c r="M143" i="53"/>
  <c r="M243" i="70"/>
  <c r="M236" i="67"/>
  <c r="M235" i="70"/>
  <c r="M253" i="65"/>
  <c r="M63" i="51"/>
  <c r="M270" i="67"/>
  <c r="M252" i="65"/>
  <c r="M235" i="65"/>
  <c r="M233" i="70"/>
  <c r="M236" i="70"/>
  <c r="M30" i="51"/>
  <c r="M319" i="68"/>
  <c r="M254" i="70"/>
  <c r="M231" i="72"/>
  <c r="M109" i="52"/>
  <c r="M241" i="71"/>
  <c r="M49" i="51"/>
  <c r="M238" i="66"/>
  <c r="M254" i="64"/>
  <c r="M241" i="66"/>
  <c r="M223" i="72"/>
  <c r="M263" i="72"/>
  <c r="M313" i="68"/>
  <c r="M240" i="69"/>
  <c r="M279" i="64"/>
  <c r="M257" i="67"/>
  <c r="M66" i="52"/>
  <c r="M262" i="65"/>
  <c r="M307" i="68"/>
  <c r="M228" i="69"/>
  <c r="M225" i="72"/>
  <c r="M255" i="71"/>
  <c r="M262" i="72"/>
  <c r="M243" i="71"/>
  <c r="M224" i="71"/>
  <c r="M242" i="72"/>
  <c r="M264" i="70"/>
  <c r="M253" i="72"/>
  <c r="M255" i="70"/>
  <c r="M257" i="65"/>
  <c r="M128" i="51"/>
  <c r="M257" i="70"/>
  <c r="M273" i="66"/>
  <c r="M234" i="65"/>
  <c r="M247" i="65"/>
  <c r="M248" i="65"/>
  <c r="M306" i="68"/>
  <c r="M260" i="64"/>
  <c r="M256" i="70"/>
  <c r="M252" i="67"/>
  <c r="M280" i="69"/>
  <c r="M254" i="65"/>
  <c r="M164" i="51"/>
  <c r="M234" i="70"/>
  <c r="M253" i="70"/>
  <c r="M314" i="68"/>
  <c r="M4" i="51"/>
  <c r="M228" i="72"/>
  <c r="M231" i="69"/>
  <c r="M255" i="72"/>
  <c r="M254" i="67"/>
  <c r="M261" i="64"/>
  <c r="M303" i="68"/>
  <c r="M249" i="69"/>
  <c r="M253" i="64"/>
  <c r="M43" i="53"/>
  <c r="M62" i="51"/>
  <c r="M43" i="51"/>
  <c r="M328" i="68"/>
  <c r="M124" i="52"/>
  <c r="M230" i="67"/>
  <c r="M24" i="52"/>
  <c r="M247" i="67"/>
  <c r="M283" i="68"/>
  <c r="M229" i="67"/>
  <c r="M232" i="67"/>
  <c r="M3" i="51"/>
  <c r="M265" i="67"/>
  <c r="M246" i="67"/>
  <c r="M237" i="72"/>
  <c r="M264" i="66"/>
  <c r="M226" i="66"/>
  <c r="M245" i="67"/>
  <c r="M137" i="53"/>
  <c r="M266" i="72"/>
  <c r="M18" i="53"/>
  <c r="M111" i="53"/>
  <c r="M115" i="52"/>
  <c r="M57" i="53"/>
  <c r="M110" i="53"/>
  <c r="M276" i="66"/>
  <c r="M267" i="65"/>
  <c r="M305" i="64"/>
  <c r="M113" i="51"/>
  <c r="M74" i="53"/>
  <c r="M276" i="70"/>
  <c r="M265" i="72"/>
  <c r="M79" i="53"/>
  <c r="M103" i="53"/>
  <c r="M337" i="68"/>
  <c r="M8" i="51"/>
  <c r="M21" i="51"/>
  <c r="M277" i="69"/>
  <c r="M75" i="51"/>
  <c r="M269" i="65"/>
  <c r="M257" i="71"/>
  <c r="M57" i="51"/>
  <c r="M154" i="51"/>
  <c r="M307" i="64"/>
  <c r="M66" i="53"/>
  <c r="M77" i="52"/>
  <c r="M267" i="71"/>
  <c r="M269" i="69"/>
  <c r="M269" i="70"/>
  <c r="M58" i="52"/>
  <c r="M68" i="53"/>
  <c r="M162" i="53"/>
  <c r="M164" i="53"/>
  <c r="M277" i="65"/>
  <c r="M132" i="52"/>
  <c r="M125" i="53"/>
  <c r="M299" i="64"/>
  <c r="M286" i="68"/>
  <c r="M35" i="52"/>
  <c r="M145" i="51"/>
  <c r="M269" i="71"/>
  <c r="M94" i="51"/>
  <c r="M268" i="67"/>
  <c r="M256" i="72"/>
  <c r="M153" i="51"/>
  <c r="M272" i="67"/>
  <c r="M94" i="53"/>
  <c r="M268" i="65"/>
  <c r="M289" i="68"/>
  <c r="M308" i="68"/>
  <c r="M38" i="52"/>
  <c r="M120" i="53"/>
  <c r="M13" i="52"/>
  <c r="M30" i="53"/>
  <c r="M136" i="52"/>
  <c r="M34" i="51"/>
  <c r="M120" i="51"/>
  <c r="M271" i="64"/>
  <c r="M167" i="51"/>
  <c r="M248" i="72"/>
  <c r="M141" i="52"/>
  <c r="M165" i="51"/>
  <c r="M37" i="52"/>
  <c r="M59" i="53"/>
  <c r="M130" i="52"/>
  <c r="M83" i="51"/>
  <c r="M270" i="69"/>
  <c r="M298" i="68"/>
  <c r="M119" i="51"/>
  <c r="M14" i="51"/>
  <c r="M281" i="68"/>
  <c r="M31" i="51"/>
  <c r="M7" i="51"/>
  <c r="M260" i="70"/>
  <c r="M140" i="51"/>
  <c r="M83" i="53"/>
  <c r="M71" i="52"/>
  <c r="M22" i="51"/>
  <c r="M288" i="68"/>
  <c r="M262" i="64"/>
  <c r="M173" i="51"/>
  <c r="M265" i="70"/>
  <c r="M121" i="53"/>
  <c r="M137" i="51"/>
  <c r="M77" i="51"/>
  <c r="M34" i="52"/>
  <c r="M108" i="52"/>
  <c r="M89" i="53"/>
  <c r="M84" i="52"/>
  <c r="M86" i="51"/>
  <c r="M251" i="72"/>
  <c r="M100" i="51"/>
  <c r="M26" i="53"/>
  <c r="M297" i="68"/>
  <c r="M122" i="51"/>
  <c r="M91" i="52"/>
  <c r="M176" i="53"/>
  <c r="M171" i="52"/>
  <c r="M238" i="70"/>
  <c r="M88" i="51"/>
  <c r="M32" i="52"/>
  <c r="M243" i="67"/>
  <c r="M243" i="66"/>
  <c r="M130" i="51"/>
  <c r="M75" i="52"/>
  <c r="M69" i="51"/>
  <c r="M78" i="53"/>
  <c r="M250" i="65"/>
  <c r="M260" i="67"/>
  <c r="M5" i="51"/>
  <c r="M45" i="51"/>
  <c r="M97" i="52"/>
  <c r="M134" i="52"/>
  <c r="M60" i="52"/>
  <c r="M173" i="52"/>
  <c r="M170" i="51"/>
  <c r="M267" i="64"/>
  <c r="M158" i="53"/>
  <c r="M136" i="51"/>
  <c r="M99" i="51"/>
  <c r="M266" i="64"/>
  <c r="M236" i="65"/>
  <c r="M116" i="51"/>
  <c r="M11" i="53"/>
  <c r="M91" i="51"/>
  <c r="M51" i="53"/>
  <c r="M96" i="52"/>
  <c r="M13" i="53"/>
  <c r="M151" i="52"/>
  <c r="M172" i="51"/>
  <c r="M301" i="68"/>
  <c r="M71" i="53"/>
  <c r="M119" i="52"/>
  <c r="M118" i="52"/>
  <c r="M221" i="71"/>
  <c r="M228" i="71"/>
  <c r="M291" i="68"/>
  <c r="M248" i="69"/>
  <c r="M292" i="64"/>
  <c r="M284" i="68"/>
  <c r="M229" i="71"/>
  <c r="M291" i="64"/>
  <c r="M247" i="69"/>
  <c r="M162" i="51"/>
  <c r="M340" i="68"/>
  <c r="M234" i="71"/>
  <c r="M338" i="68"/>
  <c r="M266" i="66"/>
  <c r="M256" i="67"/>
  <c r="M247" i="70"/>
  <c r="M329" i="68"/>
  <c r="M302" i="64"/>
  <c r="M261" i="66"/>
  <c r="M231" i="67"/>
  <c r="M44" i="52"/>
  <c r="M322" i="68"/>
  <c r="M315" i="68"/>
  <c r="M243" i="72"/>
  <c r="M232" i="71"/>
  <c r="M281" i="64"/>
  <c r="M249" i="65"/>
  <c r="M231" i="65"/>
  <c r="M235" i="72"/>
  <c r="M232" i="66"/>
  <c r="M257" i="69"/>
  <c r="M270" i="64"/>
  <c r="M228" i="66"/>
  <c r="M234" i="67"/>
  <c r="M250" i="70"/>
  <c r="M260" i="65"/>
  <c r="M247" i="66"/>
  <c r="M310" i="68"/>
  <c r="M162" i="52"/>
  <c r="M251" i="67"/>
  <c r="M44" i="53"/>
  <c r="M255" i="65"/>
  <c r="M234" i="72"/>
  <c r="M270" i="65"/>
  <c r="M324" i="68"/>
  <c r="M237" i="70"/>
  <c r="M82" i="51"/>
  <c r="M231" i="71"/>
  <c r="M87" i="51"/>
  <c r="M280" i="70"/>
  <c r="M241" i="65"/>
  <c r="M348" i="68"/>
  <c r="M287" i="68"/>
  <c r="M259" i="70"/>
  <c r="M25" i="53"/>
  <c r="M25" i="51"/>
  <c r="M261" i="69"/>
  <c r="M256" i="64"/>
  <c r="M280" i="65"/>
  <c r="M286" i="64"/>
  <c r="M239" i="72"/>
  <c r="M249" i="71"/>
  <c r="M241" i="67"/>
  <c r="M28" i="51"/>
  <c r="M282" i="68"/>
  <c r="M310" i="64"/>
  <c r="M85" i="51"/>
  <c r="M301" i="64"/>
  <c r="M25" i="52"/>
  <c r="M231" i="70"/>
  <c r="M63" i="53"/>
  <c r="M44" i="51"/>
  <c r="M270" i="66"/>
  <c r="M246" i="69"/>
  <c r="M249" i="70"/>
  <c r="M24" i="51"/>
  <c r="M295" i="64"/>
  <c r="M161" i="52"/>
  <c r="M124" i="51"/>
  <c r="M246" i="66"/>
  <c r="M246" i="70"/>
  <c r="M3" i="53"/>
  <c r="M143" i="51"/>
  <c r="M240" i="71"/>
  <c r="M230" i="69"/>
  <c r="M304" i="68"/>
  <c r="M43" i="52"/>
  <c r="M222" i="71"/>
  <c r="M265" i="66"/>
  <c r="M264" i="65"/>
  <c r="M245" i="65"/>
  <c r="M245" i="70"/>
  <c r="M219" i="72"/>
  <c r="M226" i="69"/>
  <c r="M141" i="53"/>
  <c r="M75" i="53"/>
  <c r="M281" i="70"/>
  <c r="M309" i="64"/>
  <c r="M112" i="51"/>
  <c r="M114" i="53"/>
  <c r="M133" i="53"/>
  <c r="M275" i="70"/>
  <c r="M275" i="65"/>
  <c r="M177" i="53"/>
  <c r="M98" i="53"/>
  <c r="M65" i="53"/>
  <c r="M95" i="53"/>
  <c r="M129" i="53"/>
  <c r="M107" i="53"/>
  <c r="M86" i="53"/>
  <c r="M135" i="53"/>
  <c r="M132" i="51"/>
  <c r="M12" i="53"/>
  <c r="M139" i="52"/>
  <c r="M266" i="70"/>
  <c r="M271" i="70"/>
  <c r="M96" i="51"/>
  <c r="M102" i="51"/>
  <c r="M10" i="51"/>
  <c r="M85" i="53"/>
  <c r="M136" i="53"/>
  <c r="M55" i="52"/>
  <c r="M276" i="65"/>
  <c r="M144" i="53"/>
  <c r="M258" i="71"/>
  <c r="M67" i="51"/>
  <c r="M28" i="53"/>
  <c r="M347" i="68"/>
  <c r="M255" i="69"/>
  <c r="M259" i="72"/>
  <c r="M276" i="67"/>
  <c r="M150" i="53"/>
  <c r="M276" i="69"/>
  <c r="M161" i="53"/>
  <c r="M151" i="51"/>
  <c r="M79" i="52"/>
  <c r="M19" i="53"/>
  <c r="M77" i="53"/>
  <c r="M101" i="52"/>
  <c r="M152" i="52"/>
  <c r="M129" i="52"/>
  <c r="M79" i="51"/>
  <c r="M45" i="53"/>
  <c r="M268" i="64"/>
  <c r="M9" i="53"/>
  <c r="M258" i="72"/>
  <c r="M244" i="72"/>
  <c r="M90" i="51"/>
  <c r="M118" i="51"/>
  <c r="M111" i="51"/>
  <c r="M239" i="65"/>
  <c r="M237" i="66"/>
  <c r="M52" i="52"/>
  <c r="M84" i="51"/>
  <c r="M27" i="52"/>
  <c r="M60" i="51"/>
  <c r="M133" i="52"/>
  <c r="M108" i="51"/>
  <c r="M40" i="51"/>
  <c r="M93" i="53"/>
  <c r="M73" i="51"/>
  <c r="M26" i="52"/>
  <c r="M133" i="51"/>
  <c r="M70" i="52"/>
  <c r="M148" i="52"/>
  <c r="M240" i="67"/>
  <c r="M239" i="66"/>
  <c r="M169" i="53"/>
  <c r="M68" i="52"/>
  <c r="M300" i="64"/>
  <c r="M121" i="52"/>
  <c r="M250" i="67"/>
  <c r="M278" i="64"/>
  <c r="M169" i="51"/>
  <c r="M41" i="52"/>
  <c r="M127" i="51"/>
  <c r="M124" i="53"/>
  <c r="M264" i="64"/>
  <c r="M102" i="52"/>
  <c r="M72" i="52"/>
  <c r="M177" i="51"/>
  <c r="M166" i="51"/>
  <c r="M50" i="53"/>
  <c r="M56" i="51"/>
  <c r="M73" i="52"/>
  <c r="M318" i="68"/>
  <c r="M239" i="67"/>
  <c r="M149" i="53"/>
  <c r="M16" i="52"/>
  <c r="M9" i="52"/>
  <c r="M76" i="51"/>
  <c r="M40" i="52"/>
  <c r="M15" i="51"/>
  <c r="M255" i="64"/>
  <c r="M339" i="68"/>
  <c r="M131" i="52"/>
  <c r="M226" i="71"/>
  <c r="M257" i="64"/>
  <c r="M48" i="52"/>
  <c r="M93" i="51"/>
  <c r="M272" i="66"/>
  <c r="M163" i="51"/>
  <c r="M52" i="53"/>
  <c r="M17" i="52"/>
  <c r="M147" i="51"/>
  <c r="M176" i="51"/>
  <c r="M29" i="52"/>
  <c r="M303" i="64"/>
  <c r="M88" i="52"/>
  <c r="M165" i="52"/>
  <c r="M64" i="52"/>
  <c r="M163" i="52"/>
  <c r="M139" i="53"/>
  <c r="M67" i="52"/>
  <c r="M71" i="51"/>
  <c r="M78" i="51"/>
  <c r="M38" i="51"/>
  <c r="M87" i="53"/>
  <c r="M14" i="52"/>
  <c r="M45" i="52"/>
  <c r="M156" i="52"/>
  <c r="M12" i="51"/>
  <c r="M253" i="66"/>
  <c r="M93" i="52"/>
  <c r="M20" i="53"/>
  <c r="M122" i="52"/>
  <c r="M279" i="67"/>
  <c r="M117" i="51"/>
  <c r="M155" i="52"/>
  <c r="M256" i="69"/>
  <c r="M284" i="64"/>
  <c r="M247" i="72"/>
  <c r="M288" i="64"/>
  <c r="M231" i="66"/>
  <c r="M258" i="66"/>
  <c r="M255" i="67"/>
  <c r="M245" i="71"/>
  <c r="M221" i="72"/>
  <c r="M258" i="65"/>
  <c r="M325" i="68"/>
  <c r="M68" i="51"/>
  <c r="M144" i="52"/>
  <c r="M242" i="71"/>
  <c r="M309" i="68"/>
  <c r="M229" i="70"/>
  <c r="M241" i="69"/>
  <c r="M232" i="72"/>
  <c r="M287" i="64"/>
  <c r="M106" i="51"/>
  <c r="M266" i="65"/>
  <c r="M327" i="68"/>
  <c r="M251" i="66"/>
  <c r="M312" i="64"/>
  <c r="M82" i="52"/>
  <c r="M296" i="64"/>
  <c r="M263" i="71"/>
  <c r="M238" i="69"/>
  <c r="M237" i="65"/>
  <c r="M249" i="66"/>
  <c r="M125" i="51"/>
  <c r="M321" i="68"/>
  <c r="M253" i="67"/>
  <c r="M334" i="68"/>
  <c r="M242" i="70"/>
  <c r="M265" i="64"/>
  <c r="M271" i="67"/>
  <c r="M270" i="72"/>
  <c r="M246" i="72"/>
  <c r="M9" i="51"/>
  <c r="M232" i="70"/>
  <c r="M271" i="65"/>
  <c r="M252" i="70"/>
  <c r="M311" i="64"/>
  <c r="M237" i="69"/>
  <c r="M239" i="71"/>
  <c r="M252" i="72"/>
  <c r="M270" i="71"/>
  <c r="M316" i="68"/>
  <c r="M320" i="68"/>
  <c r="M237" i="67"/>
  <c r="M283" i="64"/>
  <c r="M279" i="68"/>
  <c r="M259" i="67"/>
  <c r="M4" i="53"/>
  <c r="M261" i="65"/>
  <c r="M273" i="65"/>
  <c r="M261" i="72"/>
  <c r="M144" i="51"/>
  <c r="M243" i="69"/>
  <c r="M227" i="65"/>
  <c r="M285" i="64"/>
  <c r="M259" i="65"/>
  <c r="M47" i="51"/>
  <c r="M282" i="64"/>
  <c r="M258" i="67"/>
  <c r="M317" i="68"/>
  <c r="M252" i="71"/>
  <c r="M223" i="71"/>
  <c r="M259" i="66"/>
  <c r="M240" i="70"/>
  <c r="M252" i="66"/>
  <c r="M261" i="67"/>
  <c r="M250" i="72"/>
  <c r="M228" i="67"/>
  <c r="M81" i="52"/>
  <c r="M248" i="67"/>
  <c r="M62" i="53"/>
  <c r="M230" i="66"/>
  <c r="M230" i="65"/>
  <c r="M274" i="64"/>
  <c r="M161" i="51"/>
  <c r="M238" i="72"/>
  <c r="M143" i="52"/>
  <c r="M81" i="51"/>
  <c r="M227" i="66"/>
  <c r="M81" i="53"/>
  <c r="M227" i="70"/>
  <c r="M62" i="52"/>
  <c r="M230" i="70"/>
  <c r="M219" i="71"/>
  <c r="M245" i="69"/>
  <c r="M227" i="67"/>
  <c r="M245" i="66"/>
  <c r="M264" i="67"/>
  <c r="M46" i="53"/>
  <c r="M27" i="53"/>
  <c r="M313" i="64"/>
  <c r="M60" i="53"/>
  <c r="M16" i="53"/>
  <c r="M115" i="51"/>
  <c r="M174" i="53"/>
  <c r="M97" i="53"/>
  <c r="M131" i="53"/>
  <c r="M145" i="53"/>
  <c r="M268" i="71"/>
  <c r="M112" i="52"/>
  <c r="M254" i="69"/>
  <c r="M267" i="67"/>
  <c r="M269" i="66"/>
  <c r="M8" i="53"/>
  <c r="M259" i="71"/>
  <c r="M168" i="52"/>
  <c r="M271" i="69"/>
  <c r="M65" i="51"/>
  <c r="M47" i="53"/>
  <c r="M273" i="70"/>
  <c r="M270" i="70"/>
  <c r="M32" i="53"/>
  <c r="M17" i="51"/>
  <c r="M273" i="69"/>
  <c r="M257" i="72"/>
  <c r="M269" i="67"/>
  <c r="M277" i="67"/>
  <c r="M268" i="66"/>
  <c r="M37" i="51"/>
  <c r="M100" i="53"/>
  <c r="M253" i="69"/>
  <c r="M343" i="68"/>
  <c r="M331" i="68"/>
  <c r="M54" i="51"/>
  <c r="M272" i="70"/>
  <c r="M89" i="52"/>
  <c r="M35" i="51"/>
  <c r="M140" i="53"/>
  <c r="M134" i="51"/>
  <c r="M268" i="69"/>
  <c r="M19" i="51"/>
  <c r="M54" i="52"/>
  <c r="M5" i="52"/>
  <c r="M156" i="51"/>
  <c r="M33" i="51"/>
  <c r="M48" i="51"/>
  <c r="M5" i="53"/>
  <c r="M228" i="65"/>
  <c r="M167" i="52"/>
  <c r="M166" i="52"/>
  <c r="M70" i="51"/>
  <c r="M40" i="53"/>
  <c r="M53" i="52"/>
  <c r="M149" i="51"/>
  <c r="M148" i="53"/>
  <c r="M120" i="52"/>
  <c r="M15" i="52"/>
  <c r="M36" i="51"/>
  <c r="M138" i="51"/>
  <c r="M268" i="70"/>
  <c r="M33" i="52"/>
  <c r="M21" i="52"/>
  <c r="M157" i="52"/>
  <c r="M41" i="51"/>
  <c r="M167" i="53"/>
  <c r="M224" i="72"/>
  <c r="M33" i="53"/>
  <c r="M233" i="72"/>
  <c r="M251" i="71"/>
  <c r="M269" i="64"/>
  <c r="M232" i="65"/>
  <c r="M36" i="52"/>
  <c r="M111" i="52"/>
  <c r="M243" i="65"/>
  <c r="M102" i="53"/>
  <c r="M18" i="52"/>
  <c r="M175" i="52"/>
  <c r="M151" i="53"/>
  <c r="M26" i="51"/>
  <c r="M107" i="51"/>
  <c r="M31" i="53"/>
  <c r="M130" i="53"/>
  <c r="M95" i="51"/>
  <c r="M279" i="70"/>
  <c r="M170" i="52"/>
  <c r="M127" i="52"/>
  <c r="M66" i="51"/>
  <c r="M300" i="68"/>
  <c r="M269" i="72"/>
  <c r="M126" i="51"/>
  <c r="M257" i="66"/>
  <c r="M121" i="51"/>
  <c r="M230" i="71"/>
  <c r="M32" i="51"/>
  <c r="M139" i="51"/>
  <c r="M31" i="52"/>
  <c r="M159" i="51"/>
  <c r="M86" i="52"/>
  <c r="M279" i="69"/>
  <c r="M250" i="66"/>
  <c r="M99" i="52"/>
  <c r="M49" i="53"/>
  <c r="M292" i="68"/>
  <c r="M168" i="53"/>
  <c r="M51" i="51"/>
  <c r="M110" i="51"/>
  <c r="M263" i="64"/>
  <c r="M101" i="51"/>
  <c r="M110" i="52"/>
  <c r="M140" i="52"/>
  <c r="M138" i="52"/>
  <c r="M168" i="51"/>
  <c r="M76" i="52"/>
  <c r="M145" i="52"/>
  <c r="M346" i="68"/>
  <c r="M129" i="51"/>
  <c r="M105" i="53"/>
  <c r="M46" i="52"/>
  <c r="M8" i="52"/>
  <c r="M135" i="51"/>
  <c r="M74" i="52"/>
  <c r="M57" i="52"/>
  <c r="M87" i="52"/>
  <c r="M52" i="51"/>
  <c r="M296" i="68"/>
  <c r="M299" i="68"/>
  <c r="M298" i="64"/>
  <c r="M166" i="53"/>
  <c r="M175" i="51"/>
  <c r="M56" i="52"/>
  <c r="M83" i="52"/>
  <c r="M126" i="52"/>
  <c r="M131" i="51"/>
  <c r="M248" i="70"/>
  <c r="M260" i="69"/>
  <c r="M273" i="67"/>
  <c r="M261" i="71"/>
  <c r="M125" i="52"/>
  <c r="M245" i="72"/>
  <c r="M249" i="72"/>
  <c r="M4" i="52"/>
  <c r="M262" i="70"/>
  <c r="M249" i="67"/>
  <c r="M295" i="68"/>
  <c r="M250" i="69"/>
  <c r="M256" i="66"/>
  <c r="M239" i="69"/>
  <c r="M333" i="68"/>
  <c r="M254" i="66"/>
  <c r="M258" i="70"/>
  <c r="M259" i="64"/>
  <c r="M290" i="64"/>
  <c r="M294" i="68"/>
  <c r="M82" i="53"/>
  <c r="M290" i="68"/>
  <c r="M248" i="66"/>
  <c r="M280" i="64"/>
  <c r="M238" i="67"/>
  <c r="M7" i="52"/>
  <c r="M251" i="70"/>
  <c r="M251" i="65"/>
  <c r="M256" i="65"/>
  <c r="M242" i="69"/>
  <c r="M262" i="69"/>
  <c r="M247" i="71"/>
  <c r="M106" i="52"/>
  <c r="M235" i="71"/>
  <c r="M233" i="65"/>
  <c r="M275" i="64"/>
  <c r="M251" i="69"/>
  <c r="M260" i="66"/>
  <c r="M239" i="70"/>
  <c r="M311" i="68"/>
  <c r="M323" i="68"/>
  <c r="M280" i="66"/>
  <c r="M264" i="69"/>
  <c r="M109" i="51"/>
  <c r="M262" i="66"/>
  <c r="M246" i="71"/>
  <c r="M241" i="72"/>
  <c r="M227" i="71"/>
  <c r="M225" i="71"/>
  <c r="M146" i="52"/>
  <c r="M28" i="52"/>
  <c r="M229" i="69"/>
  <c r="M255" i="66"/>
  <c r="M226" i="72"/>
  <c r="M258" i="69"/>
  <c r="M336" i="68"/>
  <c r="M277" i="64"/>
  <c r="M279" i="65"/>
  <c r="M304" i="64"/>
  <c r="M63" i="52"/>
  <c r="M285" i="68"/>
  <c r="M279" i="66"/>
  <c r="M47" i="52"/>
  <c r="M128" i="52"/>
  <c r="M280" i="67"/>
  <c r="M227" i="72"/>
  <c r="M261" i="70"/>
  <c r="M276" i="64"/>
  <c r="M250" i="71"/>
  <c r="M280" i="68"/>
  <c r="M271" i="66"/>
  <c r="M146" i="51"/>
  <c r="M228" i="70"/>
  <c r="M335" i="68"/>
  <c r="M227" i="69"/>
  <c r="M265" i="65"/>
  <c r="M266" i="67"/>
  <c r="M240" i="72"/>
  <c r="M220" i="71"/>
  <c r="M258" i="64"/>
  <c r="M222" i="72"/>
  <c r="M220" i="72"/>
  <c r="M24" i="53"/>
  <c r="M246" i="65"/>
  <c r="M226" i="65"/>
  <c r="M3" i="52"/>
  <c r="M105" i="51"/>
  <c r="M105" i="52"/>
  <c r="M238" i="71"/>
  <c r="M294" i="64"/>
  <c r="M273" i="64"/>
  <c r="M237" i="71"/>
  <c r="M226" i="70"/>
  <c r="M252" i="64"/>
  <c r="M226" i="67"/>
  <c r="M125" i="29"/>
  <c r="M124" i="29"/>
  <c r="M125" i="6"/>
  <c r="M165" i="6"/>
  <c r="M110" i="6"/>
  <c r="M124" i="6" s="1"/>
  <c r="M141" i="6"/>
  <c r="M31" i="16"/>
  <c r="M11" i="16"/>
  <c r="M6" i="17"/>
  <c r="M32" i="15"/>
  <c r="M28" i="15"/>
  <c r="M22" i="15"/>
  <c r="M18" i="15"/>
  <c r="M11" i="15"/>
  <c r="M7" i="15"/>
  <c r="G174" i="6"/>
  <c r="G150" i="6"/>
  <c r="G128" i="6"/>
  <c r="G161" i="6"/>
  <c r="G137" i="6"/>
  <c r="G142" i="29"/>
  <c r="G130" i="29"/>
  <c r="G144" i="6"/>
  <c r="G168" i="6"/>
  <c r="G124" i="29"/>
  <c r="F31" i="15"/>
  <c r="G18" i="16"/>
  <c r="M18" i="16"/>
  <c r="G10" i="16"/>
  <c r="F14" i="15"/>
  <c r="M30" i="16"/>
  <c r="M9" i="16"/>
  <c r="M12" i="16"/>
  <c r="M5" i="16"/>
  <c r="M5" i="17"/>
  <c r="G11" i="16"/>
  <c r="F25" i="15"/>
  <c r="C4" i="17"/>
  <c r="E17" i="16"/>
  <c r="N27" i="15"/>
  <c r="F149" i="6"/>
  <c r="F173" i="6"/>
  <c r="F136" i="6"/>
  <c r="F160" i="6"/>
  <c r="F125" i="6"/>
  <c r="F110" i="6"/>
  <c r="F124" i="6" s="1"/>
  <c r="F141" i="6"/>
  <c r="F165" i="6"/>
  <c r="F131" i="29"/>
  <c r="F124" i="29"/>
  <c r="F31" i="16"/>
  <c r="F26" i="16"/>
  <c r="F21" i="16"/>
  <c r="F14" i="16"/>
  <c r="F10" i="16"/>
  <c r="F6" i="16"/>
  <c r="F11" i="15"/>
  <c r="F12" i="15"/>
  <c r="O18" i="36"/>
  <c r="O114" i="29"/>
  <c r="O16" i="36"/>
  <c r="O112" i="29"/>
  <c r="O17" i="35"/>
  <c r="O136" i="29"/>
  <c r="O16" i="32"/>
  <c r="O17" i="31"/>
  <c r="O111" i="29"/>
  <c r="O16" i="34"/>
  <c r="O17" i="33"/>
  <c r="O17" i="34"/>
  <c r="O17" i="37"/>
  <c r="O141" i="29"/>
  <c r="O118" i="29"/>
  <c r="O18" i="37"/>
  <c r="O144" i="29"/>
  <c r="O18" i="33"/>
  <c r="O16" i="30"/>
  <c r="O117" i="29"/>
  <c r="O115" i="29"/>
  <c r="O135" i="29"/>
  <c r="O18" i="35"/>
  <c r="O143" i="29"/>
  <c r="O18" i="34"/>
  <c r="O18" i="31"/>
  <c r="O17" i="32"/>
  <c r="O16" i="31"/>
  <c r="O140" i="29"/>
  <c r="O16" i="35"/>
  <c r="O18" i="30"/>
  <c r="O110" i="29"/>
  <c r="O17" i="36"/>
  <c r="O137" i="29"/>
  <c r="O109" i="29"/>
  <c r="O16" i="33"/>
  <c r="O138" i="29"/>
  <c r="O18" i="32"/>
  <c r="O17" i="30"/>
  <c r="O16" i="37"/>
  <c r="O17" i="6"/>
  <c r="O20" i="6" s="1"/>
  <c r="O19" i="6"/>
  <c r="O4" i="15" s="1"/>
  <c r="O23" i="6"/>
  <c r="O104" i="6"/>
  <c r="O105" i="6"/>
  <c r="O106" i="6"/>
  <c r="O107" i="6"/>
  <c r="O108" i="6"/>
  <c r="O118" i="6"/>
  <c r="O119" i="6"/>
  <c r="O120" i="6"/>
  <c r="O121" i="6"/>
  <c r="O122" i="6"/>
  <c r="F28" i="17"/>
  <c r="M152" i="6"/>
  <c r="M176" i="6"/>
  <c r="M172" i="6"/>
  <c r="M148" i="6"/>
  <c r="M135" i="6"/>
  <c r="M159" i="6"/>
  <c r="M144" i="6"/>
  <c r="M168" i="6"/>
  <c r="M128" i="6"/>
  <c r="M127" i="29"/>
  <c r="M130" i="29"/>
  <c r="M29" i="16"/>
  <c r="M10" i="16"/>
  <c r="M9" i="17"/>
  <c r="M31" i="15"/>
  <c r="M26" i="15"/>
  <c r="M21" i="15"/>
  <c r="M14" i="15"/>
  <c r="M10" i="15"/>
  <c r="M6" i="15"/>
  <c r="F30" i="15"/>
  <c r="G173" i="6"/>
  <c r="G149" i="6"/>
  <c r="G127" i="6"/>
  <c r="G136" i="6"/>
  <c r="G160" i="6"/>
  <c r="G265" i="71"/>
  <c r="G342" i="68"/>
  <c r="G17" i="53"/>
  <c r="G264" i="72"/>
  <c r="G275" i="67"/>
  <c r="G141" i="53"/>
  <c r="G313" i="64"/>
  <c r="G252" i="69"/>
  <c r="G96" i="53"/>
  <c r="G35" i="53"/>
  <c r="G84" i="53"/>
  <c r="G255" i="69"/>
  <c r="G267" i="67"/>
  <c r="G119" i="53"/>
  <c r="G118" i="53"/>
  <c r="G349" i="68"/>
  <c r="G281" i="66"/>
  <c r="G266" i="69"/>
  <c r="G46" i="53"/>
  <c r="G233" i="69"/>
  <c r="G155" i="53"/>
  <c r="G133" i="53"/>
  <c r="G22" i="53"/>
  <c r="G115" i="53"/>
  <c r="G103" i="53"/>
  <c r="G234" i="69"/>
  <c r="G274" i="67"/>
  <c r="G337" i="68"/>
  <c r="G54" i="53"/>
  <c r="G269" i="69"/>
  <c r="G114" i="51"/>
  <c r="G177" i="53"/>
  <c r="G147" i="53"/>
  <c r="G114" i="53"/>
  <c r="G109" i="53"/>
  <c r="G175" i="52"/>
  <c r="G21" i="51"/>
  <c r="G276" i="70"/>
  <c r="G54" i="51"/>
  <c r="G144" i="53"/>
  <c r="G273" i="69"/>
  <c r="G113" i="53"/>
  <c r="G96" i="51"/>
  <c r="G271" i="69"/>
  <c r="G78" i="51"/>
  <c r="G64" i="51"/>
  <c r="G259" i="72"/>
  <c r="G15" i="51"/>
  <c r="G276" i="67"/>
  <c r="G343" i="68"/>
  <c r="G162" i="53"/>
  <c r="G125" i="53"/>
  <c r="G60" i="51"/>
  <c r="G36" i="52"/>
  <c r="G269" i="67"/>
  <c r="G99" i="51"/>
  <c r="G111" i="51"/>
  <c r="G157" i="53"/>
  <c r="G269" i="64"/>
  <c r="G235" i="66"/>
  <c r="G94" i="53"/>
  <c r="G145" i="52"/>
  <c r="G20" i="53"/>
  <c r="G174" i="52"/>
  <c r="G167" i="53"/>
  <c r="G10" i="52"/>
  <c r="G136" i="51"/>
  <c r="G32" i="52"/>
  <c r="G271" i="64"/>
  <c r="G175" i="51"/>
  <c r="G69" i="53"/>
  <c r="G270" i="70"/>
  <c r="G101" i="52"/>
  <c r="G22" i="52"/>
  <c r="G73" i="52"/>
  <c r="G147" i="52"/>
  <c r="G103" i="52"/>
  <c r="G97" i="52"/>
  <c r="G119" i="51"/>
  <c r="G87" i="52"/>
  <c r="G169" i="53"/>
  <c r="G158" i="53"/>
  <c r="G18" i="52"/>
  <c r="G300" i="64"/>
  <c r="G33" i="51"/>
  <c r="G141" i="52"/>
  <c r="G90" i="52"/>
  <c r="G39" i="53"/>
  <c r="G236" i="67"/>
  <c r="G64" i="53"/>
  <c r="G16" i="52"/>
  <c r="G98" i="52"/>
  <c r="G100" i="51"/>
  <c r="G158" i="51"/>
  <c r="G251" i="72"/>
  <c r="G58" i="52"/>
  <c r="G145" i="51"/>
  <c r="G72" i="51"/>
  <c r="G159" i="52"/>
  <c r="G45" i="53"/>
  <c r="G152" i="51"/>
  <c r="G34" i="52"/>
  <c r="G176" i="52"/>
  <c r="G133" i="52"/>
  <c r="G110" i="52"/>
  <c r="G76" i="52"/>
  <c r="G87" i="53"/>
  <c r="G103" i="51"/>
  <c r="G161" i="53"/>
  <c r="G102" i="51"/>
  <c r="G171" i="52"/>
  <c r="G150" i="52"/>
  <c r="G238" i="69"/>
  <c r="G30" i="53"/>
  <c r="G171" i="51"/>
  <c r="G9" i="53"/>
  <c r="G138" i="51"/>
  <c r="G73" i="51"/>
  <c r="G29" i="51"/>
  <c r="G239" i="65"/>
  <c r="G34" i="51"/>
  <c r="G126" i="51"/>
  <c r="G40" i="53"/>
  <c r="G139" i="51"/>
  <c r="G56" i="51"/>
  <c r="G121" i="51"/>
  <c r="G132" i="52"/>
  <c r="G55" i="51"/>
  <c r="G265" i="70"/>
  <c r="G54" i="52"/>
  <c r="G288" i="68"/>
  <c r="G120" i="51"/>
  <c r="G71" i="52"/>
  <c r="G56" i="52"/>
  <c r="G233" i="67"/>
  <c r="G77" i="52"/>
  <c r="G169" i="52"/>
  <c r="G268" i="66"/>
  <c r="G31" i="53"/>
  <c r="G13" i="53"/>
  <c r="G10" i="53"/>
  <c r="G51" i="53"/>
  <c r="G122" i="52"/>
  <c r="G140" i="51"/>
  <c r="G84" i="51"/>
  <c r="G76" i="51"/>
  <c r="G40" i="52"/>
  <c r="G133" i="51"/>
  <c r="G264" i="70"/>
  <c r="G255" i="66"/>
  <c r="G256" i="69"/>
  <c r="G261" i="72"/>
  <c r="G231" i="67"/>
  <c r="G239" i="66"/>
  <c r="G122" i="53"/>
  <c r="G132" i="53"/>
  <c r="G274" i="70"/>
  <c r="G278" i="65"/>
  <c r="G265" i="72"/>
  <c r="G235" i="69"/>
  <c r="G267" i="70"/>
  <c r="G117" i="53"/>
  <c r="G165" i="53"/>
  <c r="G163" i="53"/>
  <c r="G114" i="52"/>
  <c r="G56" i="53"/>
  <c r="G159" i="53"/>
  <c r="G278" i="66"/>
  <c r="G101" i="53"/>
  <c r="G112" i="51"/>
  <c r="G79" i="53"/>
  <c r="G15" i="53"/>
  <c r="G153" i="53"/>
  <c r="G116" i="53"/>
  <c r="G99" i="53"/>
  <c r="G281" i="67"/>
  <c r="G156" i="53"/>
  <c r="G135" i="53"/>
  <c r="G6" i="53"/>
  <c r="G75" i="53"/>
  <c r="G174" i="53"/>
  <c r="G171" i="53"/>
  <c r="G330" i="68"/>
  <c r="G136" i="53"/>
  <c r="G341" i="68"/>
  <c r="G73" i="53"/>
  <c r="G8" i="53"/>
  <c r="G271" i="72"/>
  <c r="G154" i="53"/>
  <c r="G60" i="53"/>
  <c r="G5" i="51"/>
  <c r="G58" i="53"/>
  <c r="G347" i="68"/>
  <c r="G100" i="53"/>
  <c r="G7" i="53"/>
  <c r="G277" i="67"/>
  <c r="G265" i="69"/>
  <c r="G164" i="53"/>
  <c r="G307" i="64"/>
  <c r="G120" i="53"/>
  <c r="G259" i="71"/>
  <c r="G45" i="51"/>
  <c r="G269" i="70"/>
  <c r="G93" i="51"/>
  <c r="G277" i="66"/>
  <c r="G130" i="52"/>
  <c r="G344" i="68"/>
  <c r="G71" i="51"/>
  <c r="G26" i="51"/>
  <c r="G113" i="52"/>
  <c r="G14" i="51"/>
  <c r="G68" i="53"/>
  <c r="G86" i="51"/>
  <c r="G44" i="51"/>
  <c r="G138" i="52"/>
  <c r="G84" i="52"/>
  <c r="G107" i="51"/>
  <c r="G94" i="51"/>
  <c r="G118" i="52"/>
  <c r="G86" i="52"/>
  <c r="G85" i="51"/>
  <c r="G165" i="52"/>
  <c r="G5" i="52"/>
  <c r="G256" i="72"/>
  <c r="G248" i="71"/>
  <c r="G13" i="52"/>
  <c r="G8" i="51"/>
  <c r="G92" i="52"/>
  <c r="G177" i="52"/>
  <c r="G36" i="51"/>
  <c r="G21" i="53"/>
  <c r="G148" i="51"/>
  <c r="G31" i="51"/>
  <c r="G52" i="53"/>
  <c r="G102" i="53"/>
  <c r="G150" i="51"/>
  <c r="G93" i="53"/>
  <c r="G150" i="53"/>
  <c r="G69" i="52"/>
  <c r="G166" i="51"/>
  <c r="G20" i="51"/>
  <c r="G244" i="71"/>
  <c r="G242" i="65"/>
  <c r="G270" i="67"/>
  <c r="G296" i="68"/>
  <c r="G53" i="51"/>
  <c r="G91" i="52"/>
  <c r="G156" i="51"/>
  <c r="G149" i="51"/>
  <c r="G49" i="53"/>
  <c r="G118" i="51"/>
  <c r="G116" i="51"/>
  <c r="G46" i="51"/>
  <c r="G96" i="52"/>
  <c r="G17" i="52"/>
  <c r="G37" i="51"/>
  <c r="G141" i="51"/>
  <c r="G308" i="68"/>
  <c r="G166" i="53"/>
  <c r="G89" i="53"/>
  <c r="G38" i="52"/>
  <c r="G27" i="51"/>
  <c r="G94" i="52"/>
  <c r="G224" i="71"/>
  <c r="G290" i="68"/>
  <c r="G136" i="52"/>
  <c r="G163" i="51"/>
  <c r="G10" i="51"/>
  <c r="G122" i="51"/>
  <c r="G157" i="52"/>
  <c r="G237" i="65"/>
  <c r="G53" i="52"/>
  <c r="G49" i="52"/>
  <c r="G232" i="70"/>
  <c r="G257" i="70"/>
  <c r="G70" i="51"/>
  <c r="G98" i="51"/>
  <c r="G276" i="66"/>
  <c r="G174" i="51"/>
  <c r="G9" i="52"/>
  <c r="G83" i="53"/>
  <c r="G127" i="51"/>
  <c r="G310" i="64"/>
  <c r="G331" i="68"/>
  <c r="G48" i="52"/>
  <c r="G153" i="51"/>
  <c r="G168" i="51"/>
  <c r="G33" i="53"/>
  <c r="G111" i="53"/>
  <c r="G110" i="51"/>
  <c r="G139" i="53"/>
  <c r="G134" i="52"/>
  <c r="G154" i="52"/>
  <c r="G298" i="64"/>
  <c r="G67" i="51"/>
  <c r="G151" i="51"/>
  <c r="G148" i="53"/>
  <c r="G12" i="51"/>
  <c r="G131" i="52"/>
  <c r="G292" i="68"/>
  <c r="G132" i="51"/>
  <c r="G253" i="69"/>
  <c r="G156" i="52"/>
  <c r="G270" i="71"/>
  <c r="G270" i="64"/>
  <c r="G310" i="68"/>
  <c r="G270" i="66"/>
  <c r="G97" i="53"/>
  <c r="G274" i="65"/>
  <c r="G281" i="70"/>
  <c r="G268" i="72"/>
  <c r="G275" i="66"/>
  <c r="G112" i="53"/>
  <c r="G113" i="51"/>
  <c r="G274" i="69"/>
  <c r="G267" i="69"/>
  <c r="G275" i="70"/>
  <c r="G48" i="53"/>
  <c r="G57" i="53"/>
  <c r="G173" i="53"/>
  <c r="G27" i="53"/>
  <c r="G281" i="69"/>
  <c r="G145" i="53"/>
  <c r="G115" i="51"/>
  <c r="G297" i="64"/>
  <c r="G274" i="66"/>
  <c r="G38" i="53"/>
  <c r="G308" i="64"/>
  <c r="G41" i="53"/>
  <c r="G278" i="70"/>
  <c r="G55" i="53"/>
  <c r="G67" i="53"/>
  <c r="G126" i="53"/>
  <c r="G137" i="53"/>
  <c r="G170" i="53"/>
  <c r="G267" i="66"/>
  <c r="G236" i="69"/>
  <c r="G129" i="53"/>
  <c r="G305" i="64"/>
  <c r="G53" i="53"/>
  <c r="G278" i="67"/>
  <c r="G127" i="53"/>
  <c r="G41" i="51"/>
  <c r="G11" i="51"/>
  <c r="G22" i="51"/>
  <c r="G269" i="66"/>
  <c r="G106" i="53"/>
  <c r="G77" i="51"/>
  <c r="G271" i="70"/>
  <c r="G309" i="64"/>
  <c r="G267" i="71"/>
  <c r="G254" i="69"/>
  <c r="G19" i="51"/>
  <c r="G117" i="52"/>
  <c r="G130" i="53"/>
  <c r="G272" i="69"/>
  <c r="G172" i="51"/>
  <c r="G273" i="70"/>
  <c r="G95" i="51"/>
  <c r="G66" i="53"/>
  <c r="G40" i="51"/>
  <c r="G65" i="51"/>
  <c r="G266" i="70"/>
  <c r="G277" i="70"/>
  <c r="G139" i="52"/>
  <c r="G128" i="53"/>
  <c r="G251" i="66"/>
  <c r="G55" i="52"/>
  <c r="G175" i="53"/>
  <c r="G91" i="51"/>
  <c r="G268" i="70"/>
  <c r="G79" i="51"/>
  <c r="G65" i="52"/>
  <c r="G152" i="52"/>
  <c r="G127" i="52"/>
  <c r="G226" i="72"/>
  <c r="G258" i="64"/>
  <c r="G59" i="51"/>
  <c r="G168" i="52"/>
  <c r="G143" i="53"/>
  <c r="G79" i="52"/>
  <c r="G301" i="68"/>
  <c r="G298" i="68"/>
  <c r="G92" i="51"/>
  <c r="G75" i="51"/>
  <c r="G30" i="52"/>
  <c r="G11" i="53"/>
  <c r="G83" i="52"/>
  <c r="G177" i="51"/>
  <c r="G64" i="52"/>
  <c r="G134" i="51"/>
  <c r="G31" i="52"/>
  <c r="G70" i="52"/>
  <c r="G260" i="69"/>
  <c r="G48" i="51"/>
  <c r="G248" i="72"/>
  <c r="G99" i="52"/>
  <c r="G335" i="68"/>
  <c r="G165" i="51"/>
  <c r="G59" i="53"/>
  <c r="G72" i="52"/>
  <c r="G131" i="51"/>
  <c r="G50" i="51"/>
  <c r="G237" i="67"/>
  <c r="G78" i="52"/>
  <c r="G71" i="53"/>
  <c r="G167" i="51"/>
  <c r="G63" i="51"/>
  <c r="G39" i="51"/>
  <c r="G256" i="71"/>
  <c r="G38" i="51"/>
  <c r="G129" i="52"/>
  <c r="G78" i="53"/>
  <c r="G17" i="51"/>
  <c r="G170" i="52"/>
  <c r="G286" i="68"/>
  <c r="G259" i="64"/>
  <c r="G33" i="52"/>
  <c r="G18" i="51"/>
  <c r="G20" i="52"/>
  <c r="G294" i="68"/>
  <c r="G243" i="66"/>
  <c r="G50" i="53"/>
  <c r="G74" i="52"/>
  <c r="G6" i="52"/>
  <c r="G35" i="52"/>
  <c r="G25" i="51"/>
  <c r="G233" i="65"/>
  <c r="G166" i="52"/>
  <c r="G59" i="52"/>
  <c r="G75" i="52"/>
  <c r="G119" i="52"/>
  <c r="G77" i="53"/>
  <c r="G111" i="52"/>
  <c r="G107" i="52"/>
  <c r="G155" i="51"/>
  <c r="G167" i="52"/>
  <c r="G26" i="52"/>
  <c r="G147" i="51"/>
  <c r="G101" i="51"/>
  <c r="G15" i="52"/>
  <c r="G83" i="51"/>
  <c r="G89" i="51"/>
  <c r="G88" i="53"/>
  <c r="G129" i="51"/>
  <c r="G149" i="53"/>
  <c r="G170" i="51"/>
  <c r="G140" i="53"/>
  <c r="G268" i="65"/>
  <c r="G16" i="51"/>
  <c r="G137" i="52"/>
  <c r="G102" i="52"/>
  <c r="G153" i="52"/>
  <c r="G19" i="52"/>
  <c r="G173" i="52"/>
  <c r="G46" i="52"/>
  <c r="G225" i="72"/>
  <c r="G257" i="64"/>
  <c r="G247" i="72"/>
  <c r="G252" i="66"/>
  <c r="G255" i="67"/>
  <c r="G16" i="53"/>
  <c r="G110" i="53"/>
  <c r="G36" i="53"/>
  <c r="G271" i="71"/>
  <c r="G112" i="52"/>
  <c r="G34" i="53"/>
  <c r="G29" i="53"/>
  <c r="G275" i="65"/>
  <c r="G65" i="53"/>
  <c r="G306" i="64"/>
  <c r="G91" i="53"/>
  <c r="G95" i="53"/>
  <c r="G107" i="53"/>
  <c r="G74" i="53"/>
  <c r="G345" i="68"/>
  <c r="G108" i="53"/>
  <c r="G264" i="71"/>
  <c r="G76" i="53"/>
  <c r="G134" i="53"/>
  <c r="G152" i="53"/>
  <c r="G14" i="53"/>
  <c r="G37" i="53"/>
  <c r="G131" i="53"/>
  <c r="G267" i="65"/>
  <c r="G172" i="53"/>
  <c r="G72" i="53"/>
  <c r="G278" i="69"/>
  <c r="G138" i="53"/>
  <c r="G275" i="69"/>
  <c r="G98" i="53"/>
  <c r="G86" i="53"/>
  <c r="G115" i="52"/>
  <c r="G281" i="65"/>
  <c r="G268" i="71"/>
  <c r="G18" i="53"/>
  <c r="G69" i="51"/>
  <c r="G13" i="51"/>
  <c r="G266" i="72"/>
  <c r="G58" i="51"/>
  <c r="G277" i="69"/>
  <c r="G268" i="69"/>
  <c r="G257" i="72"/>
  <c r="G146" i="53"/>
  <c r="G267" i="72"/>
  <c r="G154" i="51"/>
  <c r="G277" i="65"/>
  <c r="G28" i="53"/>
  <c r="G117" i="51"/>
  <c r="G85" i="53"/>
  <c r="G276" i="69"/>
  <c r="G47" i="53"/>
  <c r="G266" i="71"/>
  <c r="G269" i="65"/>
  <c r="G90" i="51"/>
  <c r="G332" i="68"/>
  <c r="G257" i="71"/>
  <c r="G299" i="64"/>
  <c r="G276" i="65"/>
  <c r="G272" i="66"/>
  <c r="G235" i="67"/>
  <c r="G243" i="67"/>
  <c r="G70" i="53"/>
  <c r="G14" i="52"/>
  <c r="G97" i="51"/>
  <c r="G74" i="51"/>
  <c r="G29" i="52"/>
  <c r="G322" i="68"/>
  <c r="G12" i="53"/>
  <c r="G268" i="67"/>
  <c r="G260" i="72"/>
  <c r="G89" i="52"/>
  <c r="G120" i="52"/>
  <c r="G155" i="52"/>
  <c r="G32" i="53"/>
  <c r="G176" i="51"/>
  <c r="G235" i="65"/>
  <c r="G51" i="52"/>
  <c r="G163" i="52"/>
  <c r="G137" i="51"/>
  <c r="G68" i="52"/>
  <c r="G45" i="52"/>
  <c r="G159" i="51"/>
  <c r="G39" i="52"/>
  <c r="G289" i="68"/>
  <c r="G100" i="52"/>
  <c r="G92" i="53"/>
  <c r="G108" i="51"/>
  <c r="G52" i="51"/>
  <c r="G251" i="65"/>
  <c r="G51" i="51"/>
  <c r="G35" i="51"/>
  <c r="G108" i="52"/>
  <c r="G172" i="52"/>
  <c r="G237" i="66"/>
  <c r="G95" i="52"/>
  <c r="G37" i="52"/>
  <c r="G4" i="51"/>
  <c r="G57" i="51"/>
  <c r="G5" i="53"/>
  <c r="G67" i="52"/>
  <c r="G168" i="53"/>
  <c r="G130" i="51"/>
  <c r="G240" i="66"/>
  <c r="G232" i="69"/>
  <c r="G116" i="52"/>
  <c r="G88" i="51"/>
  <c r="G243" i="65"/>
  <c r="G151" i="53"/>
  <c r="G239" i="67"/>
  <c r="G299" i="68"/>
  <c r="G57" i="52"/>
  <c r="G251" i="71"/>
  <c r="G279" i="69"/>
  <c r="G60" i="52"/>
  <c r="G32" i="51"/>
  <c r="G21" i="52"/>
  <c r="G19" i="53"/>
  <c r="G258" i="72"/>
  <c r="G88" i="52"/>
  <c r="G151" i="52"/>
  <c r="G148" i="52"/>
  <c r="G135" i="51"/>
  <c r="G50" i="52"/>
  <c r="G6" i="51"/>
  <c r="G41" i="52"/>
  <c r="G158" i="52"/>
  <c r="G169" i="51"/>
  <c r="G90" i="53"/>
  <c r="G105" i="53"/>
  <c r="G140" i="52"/>
  <c r="G260" i="64"/>
  <c r="G135" i="52"/>
  <c r="G173" i="51"/>
  <c r="G8" i="52"/>
  <c r="G176" i="53"/>
  <c r="G11" i="52"/>
  <c r="G258" i="71"/>
  <c r="G262" i="71"/>
  <c r="G157" i="51"/>
  <c r="G12" i="52"/>
  <c r="G27" i="52"/>
  <c r="G272" i="70"/>
  <c r="G149" i="52"/>
  <c r="G52" i="52"/>
  <c r="G93" i="52"/>
  <c r="G121" i="53"/>
  <c r="G126" i="52"/>
  <c r="G121" i="52"/>
  <c r="G26" i="53"/>
  <c r="G47" i="52"/>
  <c r="G261" i="71"/>
  <c r="G270" i="69"/>
  <c r="G248" i="69"/>
  <c r="G47" i="51"/>
  <c r="G254" i="65"/>
  <c r="G289" i="64"/>
  <c r="G255" i="64"/>
  <c r="G239" i="69"/>
  <c r="G245" i="72"/>
  <c r="G234" i="65"/>
  <c r="G63" i="52"/>
  <c r="G254" i="67"/>
  <c r="G269" i="71"/>
  <c r="G253" i="65"/>
  <c r="G346" i="68"/>
  <c r="G262" i="65"/>
  <c r="G297" i="68"/>
  <c r="G257" i="66"/>
  <c r="G271" i="66"/>
  <c r="G296" i="64"/>
  <c r="G28" i="51"/>
  <c r="G227" i="71"/>
  <c r="G256" i="70"/>
  <c r="G238" i="67"/>
  <c r="G259" i="67"/>
  <c r="G325" i="68"/>
  <c r="G270" i="65"/>
  <c r="G243" i="71"/>
  <c r="G261" i="67"/>
  <c r="G260" i="65"/>
  <c r="G272" i="65"/>
  <c r="G164" i="52"/>
  <c r="G256" i="67"/>
  <c r="G235" i="70"/>
  <c r="G262" i="70"/>
  <c r="G287" i="68"/>
  <c r="G288" i="64"/>
  <c r="G44" i="52"/>
  <c r="G336" i="68"/>
  <c r="G258" i="66"/>
  <c r="G304" i="64"/>
  <c r="G229" i="72"/>
  <c r="G82" i="52"/>
  <c r="G245" i="71"/>
  <c r="G273" i="65"/>
  <c r="G236" i="65"/>
  <c r="G312" i="64"/>
  <c r="G224" i="72"/>
  <c r="G223" i="72"/>
  <c r="G68" i="51"/>
  <c r="G311" i="64"/>
  <c r="G128" i="52"/>
  <c r="G339" i="68"/>
  <c r="G233" i="71"/>
  <c r="G280" i="70"/>
  <c r="G234" i="66"/>
  <c r="G232" i="67"/>
  <c r="G265" i="64"/>
  <c r="G239" i="72"/>
  <c r="G316" i="68"/>
  <c r="G255" i="65"/>
  <c r="G228" i="72"/>
  <c r="G293" i="68"/>
  <c r="G280" i="66"/>
  <c r="G253" i="66"/>
  <c r="G250" i="69"/>
  <c r="G249" i="72"/>
  <c r="G124" i="53"/>
  <c r="G242" i="70"/>
  <c r="G262" i="69"/>
  <c r="G319" i="68"/>
  <c r="G109" i="52"/>
  <c r="G250" i="70"/>
  <c r="G240" i="72"/>
  <c r="G222" i="71"/>
  <c r="G220" i="72"/>
  <c r="G230" i="67"/>
  <c r="G249" i="65"/>
  <c r="G306" i="68"/>
  <c r="G247" i="67"/>
  <c r="G105" i="52"/>
  <c r="G264" i="69"/>
  <c r="G105" i="51"/>
  <c r="G43" i="52"/>
  <c r="G238" i="71"/>
  <c r="G143" i="52"/>
  <c r="G246" i="69"/>
  <c r="G279" i="68"/>
  <c r="G247" i="66"/>
  <c r="G229" i="66"/>
  <c r="G248" i="65"/>
  <c r="G81" i="51"/>
  <c r="G226" i="70"/>
  <c r="G304" i="68"/>
  <c r="G219" i="71"/>
  <c r="G237" i="72"/>
  <c r="G252" i="64"/>
  <c r="G226" i="65"/>
  <c r="G245" i="65"/>
  <c r="G245" i="66"/>
  <c r="G26" i="16"/>
  <c r="G18" i="17"/>
  <c r="G5" i="17"/>
  <c r="G252" i="71"/>
  <c r="G247" i="70"/>
  <c r="G303" i="64"/>
  <c r="G290" i="64"/>
  <c r="G237" i="69"/>
  <c r="G238" i="70"/>
  <c r="G28" i="52"/>
  <c r="G106" i="51"/>
  <c r="G268" i="64"/>
  <c r="G258" i="67"/>
  <c r="G261" i="69"/>
  <c r="G248" i="70"/>
  <c r="G241" i="66"/>
  <c r="G233" i="66"/>
  <c r="G303" i="68"/>
  <c r="G258" i="69"/>
  <c r="G313" i="68"/>
  <c r="G273" i="67"/>
  <c r="G242" i="69"/>
  <c r="G43" i="51"/>
  <c r="G229" i="71"/>
  <c r="G234" i="70"/>
  <c r="G228" i="70"/>
  <c r="G333" i="68"/>
  <c r="G311" i="68"/>
  <c r="G255" i="71"/>
  <c r="G44" i="53"/>
  <c r="G315" i="68"/>
  <c r="G253" i="72"/>
  <c r="G270" i="72"/>
  <c r="G229" i="69"/>
  <c r="G273" i="66"/>
  <c r="G239" i="70"/>
  <c r="G243" i="69"/>
  <c r="G284" i="64"/>
  <c r="G233" i="70"/>
  <c r="G247" i="69"/>
  <c r="G4" i="53"/>
  <c r="G82" i="53"/>
  <c r="G228" i="71"/>
  <c r="G241" i="65"/>
  <c r="G281" i="64"/>
  <c r="G280" i="64"/>
  <c r="G348" i="68"/>
  <c r="G231" i="65"/>
  <c r="G323" i="68"/>
  <c r="G25" i="52"/>
  <c r="G279" i="64"/>
  <c r="G242" i="66"/>
  <c r="G254" i="70"/>
  <c r="G271" i="65"/>
  <c r="G231" i="72"/>
  <c r="G249" i="71"/>
  <c r="G246" i="71"/>
  <c r="G282" i="64"/>
  <c r="G279" i="67"/>
  <c r="G231" i="69"/>
  <c r="G262" i="66"/>
  <c r="G7" i="51"/>
  <c r="G231" i="70"/>
  <c r="G264" i="64"/>
  <c r="G233" i="72"/>
  <c r="G256" i="65"/>
  <c r="G128" i="51"/>
  <c r="G256" i="66"/>
  <c r="G250" i="71"/>
  <c r="G254" i="64"/>
  <c r="G338" i="68"/>
  <c r="G250" i="72"/>
  <c r="G259" i="70"/>
  <c r="G227" i="69"/>
  <c r="G266" i="67"/>
  <c r="G249" i="66"/>
  <c r="G240" i="71"/>
  <c r="G256" i="64"/>
  <c r="G295" i="64"/>
  <c r="G232" i="66"/>
  <c r="G62" i="51"/>
  <c r="G229" i="67"/>
  <c r="G266" i="66"/>
  <c r="G62" i="53"/>
  <c r="G274" i="64"/>
  <c r="G124" i="51"/>
  <c r="G230" i="65"/>
  <c r="G24" i="52"/>
  <c r="G247" i="65"/>
  <c r="G24" i="53"/>
  <c r="G143" i="51"/>
  <c r="G62" i="52"/>
  <c r="G280" i="68"/>
  <c r="G227" i="65"/>
  <c r="G245" i="69"/>
  <c r="G245" i="70"/>
  <c r="G265" i="67"/>
  <c r="G246" i="66"/>
  <c r="G245" i="67"/>
  <c r="G226" i="67"/>
  <c r="G32" i="15"/>
  <c r="G31" i="15"/>
  <c r="G30" i="15"/>
  <c r="G29" i="15"/>
  <c r="G28" i="15"/>
  <c r="G26" i="15"/>
  <c r="G25" i="15"/>
  <c r="G24" i="15"/>
  <c r="G22" i="15"/>
  <c r="G21" i="15"/>
  <c r="G20" i="15"/>
  <c r="G22" i="17"/>
  <c r="G21" i="17"/>
  <c r="G20" i="17"/>
  <c r="G19" i="17"/>
  <c r="G8" i="17"/>
  <c r="G7" i="17"/>
  <c r="G6" i="17"/>
  <c r="G280" i="65"/>
  <c r="G244" i="72"/>
  <c r="G262" i="64"/>
  <c r="G146" i="51"/>
  <c r="G146" i="52"/>
  <c r="G229" i="70"/>
  <c r="G241" i="70"/>
  <c r="G7" i="52"/>
  <c r="G234" i="67"/>
  <c r="G221" i="72"/>
  <c r="G241" i="67"/>
  <c r="G231" i="66"/>
  <c r="G312" i="68"/>
  <c r="G240" i="69"/>
  <c r="G254" i="66"/>
  <c r="G267" i="64"/>
  <c r="G286" i="64"/>
  <c r="G106" i="52"/>
  <c r="G260" i="71"/>
  <c r="G272" i="67"/>
  <c r="G63" i="53"/>
  <c r="G324" i="68"/>
  <c r="G227" i="72"/>
  <c r="G235" i="72"/>
  <c r="G250" i="67"/>
  <c r="G235" i="71"/>
  <c r="G279" i="66"/>
  <c r="G302" i="64"/>
  <c r="G252" i="65"/>
  <c r="G261" i="64"/>
  <c r="G241" i="72"/>
  <c r="G280" i="67"/>
  <c r="G291" i="64"/>
  <c r="G252" i="72"/>
  <c r="G283" i="64"/>
  <c r="G318" i="68"/>
  <c r="G125" i="52"/>
  <c r="G162" i="51"/>
  <c r="G263" i="64"/>
  <c r="G279" i="70"/>
  <c r="G252" i="67"/>
  <c r="G85" i="52"/>
  <c r="G251" i="70"/>
  <c r="G276" i="64"/>
  <c r="G109" i="51"/>
  <c r="G242" i="71"/>
  <c r="G253" i="67"/>
  <c r="G300" i="68"/>
  <c r="G271" i="67"/>
  <c r="G242" i="72"/>
  <c r="G321" i="68"/>
  <c r="G226" i="71"/>
  <c r="G257" i="65"/>
  <c r="G232" i="71"/>
  <c r="G309" i="68"/>
  <c r="G285" i="64"/>
  <c r="G125" i="51"/>
  <c r="G258" i="65"/>
  <c r="G223" i="71"/>
  <c r="G25" i="53"/>
  <c r="G238" i="66"/>
  <c r="G238" i="65"/>
  <c r="G257" i="69"/>
  <c r="G144" i="51"/>
  <c r="G261" i="70"/>
  <c r="G240" i="70"/>
  <c r="G243" i="70"/>
  <c r="G162" i="52"/>
  <c r="G284" i="68"/>
  <c r="G263" i="72"/>
  <c r="G3" i="51"/>
  <c r="G81" i="53"/>
  <c r="G238" i="72"/>
  <c r="G266" i="65"/>
  <c r="G3" i="53"/>
  <c r="G81" i="52"/>
  <c r="G161" i="52"/>
  <c r="G249" i="69"/>
  <c r="G249" i="67"/>
  <c r="G124" i="52"/>
  <c r="G248" i="66"/>
  <c r="G227" i="70"/>
  <c r="G246" i="70"/>
  <c r="G255" i="72"/>
  <c r="G229" i="65"/>
  <c r="G282" i="68"/>
  <c r="G230" i="69"/>
  <c r="G249" i="70"/>
  <c r="G220" i="71"/>
  <c r="G227" i="67"/>
  <c r="G265" i="65"/>
  <c r="G219" i="72"/>
  <c r="G273" i="64"/>
  <c r="G226" i="69"/>
  <c r="G246" i="67"/>
  <c r="G264" i="67"/>
  <c r="G264" i="66"/>
  <c r="G18" i="15"/>
  <c r="G13" i="15"/>
  <c r="G12" i="15"/>
  <c r="G11" i="15"/>
  <c r="G10" i="15"/>
  <c r="G9" i="15"/>
  <c r="G8" i="15"/>
  <c r="G7" i="15"/>
  <c r="G6" i="15"/>
  <c r="G5" i="15"/>
  <c r="G29" i="16"/>
  <c r="G30" i="17"/>
  <c r="G29" i="17"/>
  <c r="G258" i="70"/>
  <c r="G260" i="66"/>
  <c r="G301" i="64"/>
  <c r="G327" i="68"/>
  <c r="G30" i="51"/>
  <c r="G241" i="71"/>
  <c r="G291" i="68"/>
  <c r="G292" i="64"/>
  <c r="G239" i="71"/>
  <c r="G257" i="67"/>
  <c r="G87" i="51"/>
  <c r="G9" i="51"/>
  <c r="G261" i="66"/>
  <c r="G251" i="67"/>
  <c r="G66" i="52"/>
  <c r="G287" i="64"/>
  <c r="G234" i="71"/>
  <c r="G250" i="65"/>
  <c r="G230" i="72"/>
  <c r="G225" i="71"/>
  <c r="G82" i="51"/>
  <c r="G279" i="65"/>
  <c r="G232" i="72"/>
  <c r="G66" i="51"/>
  <c r="G307" i="68"/>
  <c r="G275" i="64"/>
  <c r="G246" i="72"/>
  <c r="G260" i="70"/>
  <c r="G317" i="68"/>
  <c r="G247" i="71"/>
  <c r="G262" i="72"/>
  <c r="G237" i="70"/>
  <c r="G4" i="52"/>
  <c r="G230" i="71"/>
  <c r="G252" i="70"/>
  <c r="G295" i="68"/>
  <c r="G253" i="70"/>
  <c r="G259" i="65"/>
  <c r="G269" i="72"/>
  <c r="G240" i="67"/>
  <c r="G49" i="51"/>
  <c r="G231" i="71"/>
  <c r="G260" i="67"/>
  <c r="G334" i="68"/>
  <c r="G240" i="65"/>
  <c r="G255" i="70"/>
  <c r="G259" i="69"/>
  <c r="G314" i="68"/>
  <c r="G228" i="69"/>
  <c r="G242" i="67"/>
  <c r="G241" i="69"/>
  <c r="G280" i="69"/>
  <c r="G164" i="51"/>
  <c r="G236" i="66"/>
  <c r="G221" i="71"/>
  <c r="G261" i="65"/>
  <c r="G250" i="66"/>
  <c r="G144" i="52"/>
  <c r="G266" i="64"/>
  <c r="G243" i="72"/>
  <c r="G278" i="64"/>
  <c r="G236" i="70"/>
  <c r="G320" i="68"/>
  <c r="G340" i="68"/>
  <c r="G234" i="72"/>
  <c r="G253" i="71"/>
  <c r="G251" i="69"/>
  <c r="G259" i="66"/>
  <c r="G262" i="67"/>
  <c r="G263" i="71"/>
  <c r="G24" i="51"/>
  <c r="G232" i="65"/>
  <c r="G248" i="67"/>
  <c r="G329" i="68"/>
  <c r="G283" i="68"/>
  <c r="G228" i="65"/>
  <c r="G285" i="68"/>
  <c r="G230" i="66"/>
  <c r="G228" i="67"/>
  <c r="G277" i="64"/>
  <c r="G161" i="51"/>
  <c r="G222" i="72"/>
  <c r="G230" i="70"/>
  <c r="G228" i="66"/>
  <c r="G281" i="68"/>
  <c r="G43" i="53"/>
  <c r="G305" i="68"/>
  <c r="G3" i="52"/>
  <c r="G253" i="64"/>
  <c r="G237" i="71"/>
  <c r="G246" i="65"/>
  <c r="G265" i="66"/>
  <c r="G328" i="68"/>
  <c r="G294" i="64"/>
  <c r="G227" i="66"/>
  <c r="G226" i="66"/>
  <c r="G264" i="65"/>
  <c r="G19" i="15"/>
  <c r="G20" i="16"/>
  <c r="G9" i="17"/>
  <c r="G167" i="6"/>
  <c r="G143" i="6"/>
  <c r="G127" i="29"/>
  <c r="F28" i="15"/>
  <c r="M13" i="16"/>
  <c r="M6" i="16"/>
  <c r="G21" i="16"/>
  <c r="G8" i="16"/>
  <c r="M21" i="16"/>
  <c r="M18" i="17"/>
  <c r="G25" i="16"/>
  <c r="E4" i="16"/>
  <c r="E27" i="16"/>
  <c r="Q17" i="15"/>
  <c r="N4" i="17"/>
  <c r="P171" i="6"/>
  <c r="O171" i="6"/>
  <c r="Q27" i="17"/>
  <c r="F236" i="69"/>
  <c r="F16" i="53"/>
  <c r="F131" i="53"/>
  <c r="F274" i="66"/>
  <c r="F278" i="66"/>
  <c r="F268" i="71"/>
  <c r="F115" i="51"/>
  <c r="F112" i="53"/>
  <c r="F274" i="67"/>
  <c r="F267" i="71"/>
  <c r="F135" i="53"/>
  <c r="F267" i="70"/>
  <c r="F281" i="65"/>
  <c r="F112" i="51"/>
  <c r="F264" i="71"/>
  <c r="F264" i="72"/>
  <c r="F60" i="53"/>
  <c r="F349" i="68"/>
  <c r="F107" i="53"/>
  <c r="F171" i="53"/>
  <c r="F163" i="53"/>
  <c r="F271" i="72"/>
  <c r="F165" i="53"/>
  <c r="F265" i="71"/>
  <c r="F330" i="68"/>
  <c r="F73" i="53"/>
  <c r="F57" i="53"/>
  <c r="F309" i="64"/>
  <c r="F65" i="53"/>
  <c r="F99" i="53"/>
  <c r="F103" i="53"/>
  <c r="F173" i="53"/>
  <c r="F275" i="67"/>
  <c r="F268" i="72"/>
  <c r="F275" i="70"/>
  <c r="F306" i="64"/>
  <c r="F76" i="53"/>
  <c r="F141" i="53"/>
  <c r="F153" i="53"/>
  <c r="F122" i="53"/>
  <c r="F27" i="53"/>
  <c r="F257" i="72"/>
  <c r="F177" i="53"/>
  <c r="F129" i="53"/>
  <c r="F29" i="53"/>
  <c r="F170" i="53"/>
  <c r="F313" i="64"/>
  <c r="F275" i="66"/>
  <c r="F79" i="53"/>
  <c r="F152" i="53"/>
  <c r="F114" i="53"/>
  <c r="F110" i="53"/>
  <c r="F96" i="53"/>
  <c r="F35" i="53"/>
  <c r="F48" i="53"/>
  <c r="F17" i="53"/>
  <c r="F265" i="72"/>
  <c r="F259" i="72"/>
  <c r="F37" i="53"/>
  <c r="F277" i="65"/>
  <c r="F114" i="52"/>
  <c r="F112" i="52"/>
  <c r="F126" i="53"/>
  <c r="F113" i="53"/>
  <c r="F274" i="65"/>
  <c r="F118" i="53"/>
  <c r="F97" i="52"/>
  <c r="F40" i="51"/>
  <c r="F277" i="67"/>
  <c r="F66" i="53"/>
  <c r="F132" i="52"/>
  <c r="F257" i="71"/>
  <c r="F168" i="51"/>
  <c r="F269" i="67"/>
  <c r="F57" i="51"/>
  <c r="F109" i="53"/>
  <c r="F252" i="69"/>
  <c r="F332" i="68"/>
  <c r="F20" i="51"/>
  <c r="F130" i="52"/>
  <c r="F150" i="53"/>
  <c r="F235" i="69"/>
  <c r="F343" i="68"/>
  <c r="F268" i="65"/>
  <c r="F344" i="68"/>
  <c r="F308" i="64"/>
  <c r="F113" i="52"/>
  <c r="F93" i="53"/>
  <c r="F243" i="67"/>
  <c r="F64" i="51"/>
  <c r="F270" i="65"/>
  <c r="F78" i="52"/>
  <c r="F281" i="68"/>
  <c r="F231" i="65"/>
  <c r="F32" i="51"/>
  <c r="F272" i="65"/>
  <c r="F14" i="51"/>
  <c r="F127" i="52"/>
  <c r="F84" i="51"/>
  <c r="F310" i="64"/>
  <c r="F70" i="52"/>
  <c r="F237" i="67"/>
  <c r="F260" i="71"/>
  <c r="F134" i="51"/>
  <c r="F94" i="51"/>
  <c r="F234" i="65"/>
  <c r="F84" i="52"/>
  <c r="F51" i="53"/>
  <c r="F86" i="52"/>
  <c r="F92" i="53"/>
  <c r="F102" i="53"/>
  <c r="F165" i="51"/>
  <c r="F136" i="51"/>
  <c r="F64" i="53"/>
  <c r="F155" i="51"/>
  <c r="F96" i="52"/>
  <c r="F243" i="65"/>
  <c r="F239" i="67"/>
  <c r="F236" i="66"/>
  <c r="F166" i="51"/>
  <c r="F133" i="51"/>
  <c r="F157" i="51"/>
  <c r="F166" i="53"/>
  <c r="F52" i="52"/>
  <c r="F45" i="53"/>
  <c r="F11" i="53"/>
  <c r="F91" i="51"/>
  <c r="F308" i="68"/>
  <c r="F67" i="51"/>
  <c r="F88" i="53"/>
  <c r="F26" i="51"/>
  <c r="F145" i="51"/>
  <c r="F167" i="52"/>
  <c r="F258" i="71"/>
  <c r="F138" i="51"/>
  <c r="F20" i="52"/>
  <c r="F119" i="52"/>
  <c r="F289" i="68"/>
  <c r="F158" i="52"/>
  <c r="F75" i="51"/>
  <c r="F233" i="67"/>
  <c r="F105" i="53"/>
  <c r="F27" i="51"/>
  <c r="F122" i="51"/>
  <c r="F233" i="65"/>
  <c r="F167" i="53"/>
  <c r="F29" i="51"/>
  <c r="F73" i="51"/>
  <c r="F59" i="51"/>
  <c r="F107" i="52"/>
  <c r="F60" i="51"/>
  <c r="F46" i="51"/>
  <c r="F135" i="52"/>
  <c r="F136" i="52"/>
  <c r="F301" i="68"/>
  <c r="F151" i="53"/>
  <c r="F139" i="51"/>
  <c r="F163" i="51"/>
  <c r="F139" i="52"/>
  <c r="F5" i="52"/>
  <c r="F267" i="64"/>
  <c r="F129" i="51"/>
  <c r="F242" i="65"/>
  <c r="F26" i="52"/>
  <c r="F68" i="52"/>
  <c r="F121" i="51"/>
  <c r="F163" i="52"/>
  <c r="F110" i="52"/>
  <c r="F149" i="53"/>
  <c r="F41" i="51"/>
  <c r="F20" i="53"/>
  <c r="F67" i="52"/>
  <c r="F300" i="64"/>
  <c r="F53" i="52"/>
  <c r="F120" i="52"/>
  <c r="F64" i="52"/>
  <c r="F58" i="53"/>
  <c r="F127" i="51"/>
  <c r="F266" i="64"/>
  <c r="F77" i="52"/>
  <c r="F5" i="51"/>
  <c r="F122" i="52"/>
  <c r="F45" i="52"/>
  <c r="F232" i="65"/>
  <c r="F151" i="52"/>
  <c r="F253" i="72"/>
  <c r="F340" i="68"/>
  <c r="F238" i="65"/>
  <c r="F301" i="64"/>
  <c r="F252" i="67"/>
  <c r="F261" i="66"/>
  <c r="F243" i="71"/>
  <c r="F256" i="67"/>
  <c r="F242" i="69"/>
  <c r="F251" i="66"/>
  <c r="F311" i="64"/>
  <c r="F221" i="72"/>
  <c r="F251" i="65"/>
  <c r="F47" i="52"/>
  <c r="F258" i="67"/>
  <c r="F239" i="71"/>
  <c r="F231" i="72"/>
  <c r="F336" i="68"/>
  <c r="F225" i="72"/>
  <c r="F234" i="71"/>
  <c r="F302" i="64"/>
  <c r="F259" i="67"/>
  <c r="F30" i="51"/>
  <c r="F143" i="53"/>
  <c r="F44" i="51"/>
  <c r="F46" i="53"/>
  <c r="F281" i="70"/>
  <c r="F137" i="53"/>
  <c r="F267" i="65"/>
  <c r="F275" i="69"/>
  <c r="F271" i="71"/>
  <c r="F145" i="53"/>
  <c r="F8" i="53"/>
  <c r="F34" i="53"/>
  <c r="F127" i="53"/>
  <c r="F134" i="53"/>
  <c r="F281" i="67"/>
  <c r="F266" i="71"/>
  <c r="F255" i="69"/>
  <c r="F274" i="69"/>
  <c r="F84" i="53"/>
  <c r="F267" i="69"/>
  <c r="F98" i="53"/>
  <c r="F15" i="53"/>
  <c r="F56" i="53"/>
  <c r="F113" i="51"/>
  <c r="F274" i="70"/>
  <c r="F297" i="64"/>
  <c r="F119" i="53"/>
  <c r="F305" i="64"/>
  <c r="F233" i="69"/>
  <c r="F116" i="53"/>
  <c r="F36" i="52"/>
  <c r="F168" i="53"/>
  <c r="F259" i="71"/>
  <c r="F276" i="67"/>
  <c r="F98" i="51"/>
  <c r="F258" i="72"/>
  <c r="F276" i="66"/>
  <c r="F144" i="53"/>
  <c r="F32" i="52"/>
  <c r="F56" i="51"/>
  <c r="F273" i="69"/>
  <c r="F269" i="70"/>
  <c r="F47" i="53"/>
  <c r="F175" i="51"/>
  <c r="F10" i="51"/>
  <c r="F154" i="53"/>
  <c r="F99" i="51"/>
  <c r="F139" i="53"/>
  <c r="F276" i="69"/>
  <c r="F272" i="70"/>
  <c r="F307" i="64"/>
  <c r="F284" i="68"/>
  <c r="F257" i="64"/>
  <c r="F286" i="64"/>
  <c r="F168" i="52"/>
  <c r="F69" i="52"/>
  <c r="F33" i="51"/>
  <c r="F131" i="51"/>
  <c r="F229" i="66"/>
  <c r="F177" i="51"/>
  <c r="F17" i="51"/>
  <c r="F91" i="52"/>
  <c r="F229" i="67"/>
  <c r="F238" i="69"/>
  <c r="F60" i="52"/>
  <c r="F165" i="52"/>
  <c r="F138" i="52"/>
  <c r="F88" i="52"/>
  <c r="F237" i="66"/>
  <c r="F175" i="52"/>
  <c r="F55" i="51"/>
  <c r="F176" i="52"/>
  <c r="F10" i="52"/>
  <c r="F22" i="52"/>
  <c r="F69" i="51"/>
  <c r="F14" i="52"/>
  <c r="F72" i="51"/>
  <c r="F150" i="52"/>
  <c r="F269" i="64"/>
  <c r="F49" i="53"/>
  <c r="F235" i="66"/>
  <c r="F234" i="69"/>
  <c r="F268" i="70"/>
  <c r="F117" i="52"/>
  <c r="F57" i="52"/>
  <c r="F233" i="71"/>
  <c r="F228" i="66"/>
  <c r="F45" i="51"/>
  <c r="F27" i="52"/>
  <c r="F235" i="65"/>
  <c r="F40" i="52"/>
  <c r="F257" i="65"/>
  <c r="F32" i="53"/>
  <c r="F75" i="52"/>
  <c r="F39" i="52"/>
  <c r="F107" i="51"/>
  <c r="F100" i="52"/>
  <c r="F58" i="52"/>
  <c r="F79" i="52"/>
  <c r="F50" i="51"/>
  <c r="F176" i="53"/>
  <c r="F83" i="51"/>
  <c r="F157" i="52"/>
  <c r="F51" i="52"/>
  <c r="F166" i="52"/>
  <c r="F130" i="51"/>
  <c r="F18" i="52"/>
  <c r="F253" i="70"/>
  <c r="F290" i="68"/>
  <c r="F34" i="52"/>
  <c r="F265" i="69"/>
  <c r="F74" i="51"/>
  <c r="F279" i="66"/>
  <c r="F83" i="52"/>
  <c r="F8" i="52"/>
  <c r="F140" i="52"/>
  <c r="F126" i="51"/>
  <c r="F265" i="70"/>
  <c r="F30" i="52"/>
  <c r="F55" i="52"/>
  <c r="F289" i="64"/>
  <c r="F153" i="52"/>
  <c r="F117" i="51"/>
  <c r="F77" i="53"/>
  <c r="F170" i="51"/>
  <c r="F31" i="53"/>
  <c r="F70" i="51"/>
  <c r="F111" i="52"/>
  <c r="F177" i="52"/>
  <c r="F35" i="52"/>
  <c r="F147" i="52"/>
  <c r="F98" i="52"/>
  <c r="F229" i="65"/>
  <c r="F240" i="67"/>
  <c r="F176" i="51"/>
  <c r="F257" i="70"/>
  <c r="F99" i="52"/>
  <c r="F100" i="51"/>
  <c r="F118" i="52"/>
  <c r="F151" i="51"/>
  <c r="F71" i="52"/>
  <c r="F78" i="51"/>
  <c r="F282" i="64"/>
  <c r="F156" i="51"/>
  <c r="F68" i="53"/>
  <c r="F153" i="51"/>
  <c r="F242" i="72"/>
  <c r="F335" i="68"/>
  <c r="F148" i="52"/>
  <c r="F260" i="65"/>
  <c r="F231" i="69"/>
  <c r="F254" i="70"/>
  <c r="F279" i="69"/>
  <c r="F25" i="51"/>
  <c r="F227" i="72"/>
  <c r="F228" i="69"/>
  <c r="F253" i="67"/>
  <c r="F125" i="52"/>
  <c r="F324" i="68"/>
  <c r="F242" i="66"/>
  <c r="F7" i="51"/>
  <c r="F241" i="70"/>
  <c r="F323" i="68"/>
  <c r="F234" i="70"/>
  <c r="F124" i="53"/>
  <c r="F241" i="71"/>
  <c r="F256" i="70"/>
  <c r="F253" i="65"/>
  <c r="F263" i="72"/>
  <c r="F66" i="51"/>
  <c r="F128" i="51"/>
  <c r="F246" i="72"/>
  <c r="F224" i="72"/>
  <c r="F277" i="64"/>
  <c r="F115" i="52"/>
  <c r="F278" i="65"/>
  <c r="F97" i="53"/>
  <c r="F111" i="53"/>
  <c r="F72" i="53"/>
  <c r="F132" i="53"/>
  <c r="F174" i="53"/>
  <c r="F337" i="68"/>
  <c r="F278" i="69"/>
  <c r="F86" i="53"/>
  <c r="F345" i="68"/>
  <c r="F341" i="68"/>
  <c r="F278" i="70"/>
  <c r="F159" i="53"/>
  <c r="F147" i="53"/>
  <c r="F53" i="53"/>
  <c r="F18" i="53"/>
  <c r="F67" i="53"/>
  <c r="F299" i="64"/>
  <c r="F115" i="53"/>
  <c r="F41" i="53"/>
  <c r="F281" i="69"/>
  <c r="F75" i="53"/>
  <c r="F101" i="53"/>
  <c r="F156" i="53"/>
  <c r="F271" i="69"/>
  <c r="F162" i="53"/>
  <c r="F37" i="51"/>
  <c r="F71" i="51"/>
  <c r="F7" i="53"/>
  <c r="F276" i="70"/>
  <c r="F19" i="53"/>
  <c r="F266" i="70"/>
  <c r="F128" i="53"/>
  <c r="F85" i="53"/>
  <c r="F21" i="51"/>
  <c r="F11" i="51"/>
  <c r="F106" i="53"/>
  <c r="F266" i="69"/>
  <c r="F276" i="65"/>
  <c r="F103" i="51"/>
  <c r="F18" i="51"/>
  <c r="F97" i="51"/>
  <c r="F125" i="53"/>
  <c r="F22" i="51"/>
  <c r="F146" i="53"/>
  <c r="F76" i="51"/>
  <c r="F260" i="64"/>
  <c r="F87" i="53"/>
  <c r="F270" i="69"/>
  <c r="F11" i="52"/>
  <c r="F129" i="52"/>
  <c r="F50" i="53"/>
  <c r="F173" i="51"/>
  <c r="F39" i="53"/>
  <c r="F148" i="51"/>
  <c r="F141" i="52"/>
  <c r="F74" i="52"/>
  <c r="F257" i="69"/>
  <c r="F236" i="67"/>
  <c r="F228" i="67"/>
  <c r="F33" i="53"/>
  <c r="F78" i="53"/>
  <c r="F92" i="52"/>
  <c r="F56" i="52"/>
  <c r="F268" i="69"/>
  <c r="F126" i="52"/>
  <c r="F137" i="52"/>
  <c r="F102" i="51"/>
  <c r="F272" i="69"/>
  <c r="F65" i="52"/>
  <c r="F76" i="52"/>
  <c r="F167" i="51"/>
  <c r="F278" i="64"/>
  <c r="F103" i="52"/>
  <c r="F16" i="52"/>
  <c r="F294" i="68"/>
  <c r="F51" i="51"/>
  <c r="F69" i="53"/>
  <c r="F228" i="65"/>
  <c r="F169" i="51"/>
  <c r="F100" i="53"/>
  <c r="F90" i="53"/>
  <c r="F12" i="51"/>
  <c r="F102" i="52"/>
  <c r="F236" i="65"/>
  <c r="F86" i="51"/>
  <c r="F21" i="52"/>
  <c r="F231" i="66"/>
  <c r="F154" i="51"/>
  <c r="F121" i="52"/>
  <c r="F311" i="68"/>
  <c r="F59" i="53"/>
  <c r="F10" i="53"/>
  <c r="F16" i="51"/>
  <c r="F94" i="53"/>
  <c r="F110" i="51"/>
  <c r="F250" i="67"/>
  <c r="F36" i="51"/>
  <c r="F92" i="51"/>
  <c r="F5" i="53"/>
  <c r="F292" i="68"/>
  <c r="F31" i="52"/>
  <c r="F157" i="53"/>
  <c r="F251" i="72"/>
  <c r="F339" i="68"/>
  <c r="F6" i="52"/>
  <c r="F270" i="70"/>
  <c r="F152" i="52"/>
  <c r="F171" i="52"/>
  <c r="F30" i="53"/>
  <c r="F111" i="51"/>
  <c r="F172" i="51"/>
  <c r="F268" i="66"/>
  <c r="F264" i="64"/>
  <c r="F169" i="53"/>
  <c r="F230" i="72"/>
  <c r="F279" i="65"/>
  <c r="F50" i="52"/>
  <c r="F9" i="51"/>
  <c r="F270" i="64"/>
  <c r="F224" i="71"/>
  <c r="F12" i="53"/>
  <c r="F15" i="52"/>
  <c r="F49" i="52"/>
  <c r="F169" i="52"/>
  <c r="F12" i="52"/>
  <c r="F135" i="51"/>
  <c r="F89" i="52"/>
  <c r="F156" i="52"/>
  <c r="F331" i="68"/>
  <c r="F251" i="71"/>
  <c r="F90" i="51"/>
  <c r="F6" i="51"/>
  <c r="F175" i="53"/>
  <c r="F101" i="52"/>
  <c r="F90" i="52"/>
  <c r="F270" i="66"/>
  <c r="F93" i="51"/>
  <c r="F270" i="67"/>
  <c r="F52" i="53"/>
  <c r="F268" i="64"/>
  <c r="F59" i="52"/>
  <c r="F140" i="51"/>
  <c r="F173" i="52"/>
  <c r="F262" i="66"/>
  <c r="F255" i="71"/>
  <c r="F309" i="68"/>
  <c r="F249" i="67"/>
  <c r="F235" i="72"/>
  <c r="F290" i="64"/>
  <c r="F44" i="53"/>
  <c r="F256" i="69"/>
  <c r="F261" i="70"/>
  <c r="F317" i="68"/>
  <c r="F252" i="72"/>
  <c r="F255" i="67"/>
  <c r="F87" i="51"/>
  <c r="F240" i="65"/>
  <c r="F238" i="66"/>
  <c r="F109" i="51"/>
  <c r="F63" i="53"/>
  <c r="F333" i="68"/>
  <c r="F259" i="65"/>
  <c r="F229" i="72"/>
  <c r="F244" i="72"/>
  <c r="F329" i="68"/>
  <c r="F240" i="66"/>
  <c r="F306" i="68"/>
  <c r="F279" i="67"/>
  <c r="F260" i="70"/>
  <c r="F267" i="67"/>
  <c r="F138" i="53"/>
  <c r="F14" i="53"/>
  <c r="F172" i="53"/>
  <c r="F36" i="53"/>
  <c r="F95" i="53"/>
  <c r="F136" i="53"/>
  <c r="F275" i="65"/>
  <c r="F164" i="53"/>
  <c r="F281" i="66"/>
  <c r="F114" i="51"/>
  <c r="F254" i="69"/>
  <c r="F91" i="53"/>
  <c r="F74" i="53"/>
  <c r="F108" i="53"/>
  <c r="F55" i="53"/>
  <c r="F117" i="53"/>
  <c r="F54" i="53"/>
  <c r="F38" i="53"/>
  <c r="F269" i="65"/>
  <c r="F22" i="53"/>
  <c r="F267" i="66"/>
  <c r="F155" i="53"/>
  <c r="F342" i="68"/>
  <c r="F278" i="67"/>
  <c r="F6" i="53"/>
  <c r="F133" i="53"/>
  <c r="F150" i="51"/>
  <c r="F273" i="70"/>
  <c r="F253" i="69"/>
  <c r="F347" i="68"/>
  <c r="F271" i="70"/>
  <c r="F266" i="72"/>
  <c r="F269" i="69"/>
  <c r="F120" i="53"/>
  <c r="F15" i="51"/>
  <c r="F88" i="51"/>
  <c r="F277" i="66"/>
  <c r="F298" i="64"/>
  <c r="F277" i="70"/>
  <c r="F132" i="51"/>
  <c r="F28" i="53"/>
  <c r="F269" i="66"/>
  <c r="F256" i="72"/>
  <c r="F53" i="51"/>
  <c r="F267" i="72"/>
  <c r="F277" i="69"/>
  <c r="F297" i="68"/>
  <c r="F13" i="51"/>
  <c r="F89" i="51"/>
  <c r="F121" i="53"/>
  <c r="F108" i="52"/>
  <c r="F21" i="53"/>
  <c r="F137" i="51"/>
  <c r="F148" i="53"/>
  <c r="F174" i="51"/>
  <c r="F140" i="53"/>
  <c r="F154" i="52"/>
  <c r="F149" i="52"/>
  <c r="F9" i="53"/>
  <c r="F38" i="51"/>
  <c r="F19" i="52"/>
  <c r="F244" i="71"/>
  <c r="F159" i="51"/>
  <c r="F37" i="52"/>
  <c r="F87" i="52"/>
  <c r="F108" i="51"/>
  <c r="F118" i="51"/>
  <c r="F93" i="52"/>
  <c r="F29" i="52"/>
  <c r="F48" i="52"/>
  <c r="F34" i="51"/>
  <c r="F272" i="67"/>
  <c r="F58" i="51"/>
  <c r="F39" i="51"/>
  <c r="F248" i="72"/>
  <c r="F259" i="64"/>
  <c r="F158" i="53"/>
  <c r="F300" i="68"/>
  <c r="F265" i="64"/>
  <c r="F152" i="51"/>
  <c r="F17" i="52"/>
  <c r="F40" i="53"/>
  <c r="F119" i="51"/>
  <c r="F95" i="52"/>
  <c r="F133" i="52"/>
  <c r="F172" i="52"/>
  <c r="F232" i="67"/>
  <c r="F48" i="51"/>
  <c r="F256" i="71"/>
  <c r="F35" i="51"/>
  <c r="F19" i="51"/>
  <c r="F13" i="53"/>
  <c r="F299" i="68"/>
  <c r="F174" i="52"/>
  <c r="F26" i="53"/>
  <c r="F79" i="51"/>
  <c r="F243" i="66"/>
  <c r="F170" i="52"/>
  <c r="F89" i="53"/>
  <c r="F65" i="51"/>
  <c r="F158" i="51"/>
  <c r="F101" i="51"/>
  <c r="F235" i="67"/>
  <c r="F271" i="64"/>
  <c r="F288" i="68"/>
  <c r="F54" i="52"/>
  <c r="F8" i="51"/>
  <c r="F96" i="51"/>
  <c r="F147" i="51"/>
  <c r="F155" i="52"/>
  <c r="F241" i="67"/>
  <c r="F293" i="68"/>
  <c r="F149" i="51"/>
  <c r="F130" i="53"/>
  <c r="F159" i="52"/>
  <c r="F52" i="51"/>
  <c r="F171" i="51"/>
  <c r="F70" i="53"/>
  <c r="F72" i="52"/>
  <c r="F315" i="68"/>
  <c r="F145" i="52"/>
  <c r="F95" i="51"/>
  <c r="F46" i="52"/>
  <c r="F233" i="66"/>
  <c r="F268" i="67"/>
  <c r="F31" i="51"/>
  <c r="F116" i="52"/>
  <c r="F13" i="52"/>
  <c r="F116" i="51"/>
  <c r="F141" i="51"/>
  <c r="F120" i="51"/>
  <c r="F134" i="52"/>
  <c r="F9" i="52"/>
  <c r="F73" i="52"/>
  <c r="F131" i="52"/>
  <c r="F83" i="53"/>
  <c r="F77" i="51"/>
  <c r="F33" i="52"/>
  <c r="F94" i="52"/>
  <c r="F38" i="52"/>
  <c r="F242" i="67"/>
  <c r="F41" i="52"/>
  <c r="F54" i="51"/>
  <c r="F71" i="53"/>
  <c r="F164" i="52"/>
  <c r="F243" i="70"/>
  <c r="F260" i="72"/>
  <c r="F292" i="64"/>
  <c r="F271" i="65"/>
  <c r="F66" i="52"/>
  <c r="F239" i="69"/>
  <c r="F164" i="51"/>
  <c r="F273" i="66"/>
  <c r="F260" i="69"/>
  <c r="F272" i="66"/>
  <c r="F146" i="51"/>
  <c r="F283" i="68"/>
  <c r="F63" i="51"/>
  <c r="F247" i="72"/>
  <c r="F258" i="70"/>
  <c r="F273" i="67"/>
  <c r="F255" i="65"/>
  <c r="F304" i="64"/>
  <c r="F262" i="65"/>
  <c r="F260" i="66"/>
  <c r="F146" i="52"/>
  <c r="F238" i="70"/>
  <c r="F237" i="70"/>
  <c r="F235" i="71"/>
  <c r="F255" i="70"/>
  <c r="F280" i="68"/>
  <c r="F228" i="71"/>
  <c r="F303" i="68"/>
  <c r="F239" i="66"/>
  <c r="F248" i="71"/>
  <c r="F228" i="72"/>
  <c r="F232" i="70"/>
  <c r="F310" i="68"/>
  <c r="F162" i="52"/>
  <c r="F252" i="65"/>
  <c r="F263" i="64"/>
  <c r="F258" i="69"/>
  <c r="F28" i="51"/>
  <c r="F256" i="65"/>
  <c r="F334" i="68"/>
  <c r="F252" i="70"/>
  <c r="F4" i="51"/>
  <c r="F280" i="65"/>
  <c r="F223" i="72"/>
  <c r="F227" i="65"/>
  <c r="F270" i="71"/>
  <c r="F232" i="72"/>
  <c r="F257" i="66"/>
  <c r="F298" i="68"/>
  <c r="F259" i="70"/>
  <c r="F261" i="71"/>
  <c r="F85" i="52"/>
  <c r="F296" i="68"/>
  <c r="F144" i="51"/>
  <c r="F85" i="51"/>
  <c r="F254" i="66"/>
  <c r="F262" i="67"/>
  <c r="F44" i="52"/>
  <c r="F237" i="65"/>
  <c r="F227" i="71"/>
  <c r="F237" i="69"/>
  <c r="F261" i="69"/>
  <c r="F259" i="69"/>
  <c r="F261" i="72"/>
  <c r="F251" i="67"/>
  <c r="F305" i="68"/>
  <c r="F258" i="66"/>
  <c r="F307" i="68"/>
  <c r="F280" i="66"/>
  <c r="F225" i="71"/>
  <c r="F286" i="68"/>
  <c r="F269" i="72"/>
  <c r="F245" i="72"/>
  <c r="F325" i="68"/>
  <c r="F62" i="52"/>
  <c r="F24" i="52"/>
  <c r="F220" i="71"/>
  <c r="F3" i="51"/>
  <c r="F246" i="66"/>
  <c r="F249" i="66"/>
  <c r="F81" i="53"/>
  <c r="F276" i="64"/>
  <c r="F43" i="51"/>
  <c r="F232" i="66"/>
  <c r="F249" i="69"/>
  <c r="F296" i="64"/>
  <c r="F62" i="51"/>
  <c r="F230" i="67"/>
  <c r="F246" i="69"/>
  <c r="F226" i="70"/>
  <c r="F264" i="65"/>
  <c r="F264" i="66"/>
  <c r="F219" i="72"/>
  <c r="F245" i="69"/>
  <c r="F271" i="67"/>
  <c r="F109" i="52"/>
  <c r="F313" i="68"/>
  <c r="F125" i="51"/>
  <c r="F280" i="67"/>
  <c r="F287" i="64"/>
  <c r="F338" i="68"/>
  <c r="F239" i="72"/>
  <c r="F230" i="71"/>
  <c r="F318" i="68"/>
  <c r="F228" i="70"/>
  <c r="F256" i="66"/>
  <c r="F279" i="70"/>
  <c r="F255" i="66"/>
  <c r="F106" i="52"/>
  <c r="F248" i="66"/>
  <c r="F266" i="65"/>
  <c r="F25" i="53"/>
  <c r="F239" i="70"/>
  <c r="F258" i="64"/>
  <c r="F227" i="67"/>
  <c r="F241" i="65"/>
  <c r="F348" i="68"/>
  <c r="F248" i="65"/>
  <c r="F261" i="64"/>
  <c r="F261" i="67"/>
  <c r="F247" i="69"/>
  <c r="F271" i="66"/>
  <c r="F239" i="65"/>
  <c r="F252" i="71"/>
  <c r="F248" i="67"/>
  <c r="F284" i="64"/>
  <c r="F238" i="67"/>
  <c r="F251" i="69"/>
  <c r="F262" i="72"/>
  <c r="F262" i="64"/>
  <c r="F128" i="52"/>
  <c r="F226" i="71"/>
  <c r="F247" i="71"/>
  <c r="F82" i="51"/>
  <c r="F247" i="67"/>
  <c r="F253" i="66"/>
  <c r="F262" i="70"/>
  <c r="F254" i="67"/>
  <c r="F264" i="69"/>
  <c r="F248" i="69"/>
  <c r="F243" i="72"/>
  <c r="F241" i="66"/>
  <c r="F229" i="69"/>
  <c r="F280" i="69"/>
  <c r="F227" i="70"/>
  <c r="F255" i="64"/>
  <c r="F161" i="51"/>
  <c r="F222" i="72"/>
  <c r="F254" i="64"/>
  <c r="F24" i="51"/>
  <c r="F265" i="65"/>
  <c r="F3" i="53"/>
  <c r="F265" i="66"/>
  <c r="F238" i="72"/>
  <c r="F222" i="71"/>
  <c r="F227" i="69"/>
  <c r="F285" i="68"/>
  <c r="F105" i="51"/>
  <c r="F81" i="52"/>
  <c r="F245" i="66"/>
  <c r="F295" i="64"/>
  <c r="F245" i="67"/>
  <c r="F226" i="66"/>
  <c r="F273" i="64"/>
  <c r="F243" i="69"/>
  <c r="F144" i="52"/>
  <c r="F250" i="70"/>
  <c r="F235" i="70"/>
  <c r="F106" i="51"/>
  <c r="F246" i="71"/>
  <c r="F249" i="72"/>
  <c r="F250" i="71"/>
  <c r="F233" i="70"/>
  <c r="F226" i="72"/>
  <c r="F281" i="64"/>
  <c r="F230" i="65"/>
  <c r="F258" i="65"/>
  <c r="F231" i="71"/>
  <c r="F269" i="71"/>
  <c r="F247" i="65"/>
  <c r="F247" i="66"/>
  <c r="F63" i="52"/>
  <c r="F257" i="67"/>
  <c r="F231" i="67"/>
  <c r="F312" i="64"/>
  <c r="F312" i="68"/>
  <c r="F291" i="64"/>
  <c r="F82" i="52"/>
  <c r="F234" i="67"/>
  <c r="F264" i="70"/>
  <c r="F234" i="66"/>
  <c r="F232" i="69"/>
  <c r="F319" i="68"/>
  <c r="F47" i="51"/>
  <c r="F273" i="65"/>
  <c r="F254" i="65"/>
  <c r="F236" i="70"/>
  <c r="F280" i="64"/>
  <c r="F221" i="71"/>
  <c r="F285" i="64"/>
  <c r="F223" i="71"/>
  <c r="F49" i="51"/>
  <c r="F252" i="66"/>
  <c r="F250" i="69"/>
  <c r="F240" i="69"/>
  <c r="F25" i="52"/>
  <c r="F241" i="69"/>
  <c r="F161" i="53"/>
  <c r="F327" i="68"/>
  <c r="F68" i="51"/>
  <c r="F28" i="52"/>
  <c r="F250" i="66"/>
  <c r="F303" i="64"/>
  <c r="F240" i="72"/>
  <c r="F249" i="70"/>
  <c r="F255" i="72"/>
  <c r="F240" i="71"/>
  <c r="F279" i="68"/>
  <c r="F249" i="65"/>
  <c r="F328" i="68"/>
  <c r="F246" i="65"/>
  <c r="F265" i="67"/>
  <c r="F143" i="51"/>
  <c r="F124" i="51"/>
  <c r="F81" i="51"/>
  <c r="F43" i="53"/>
  <c r="F62" i="53"/>
  <c r="F105" i="52"/>
  <c r="F226" i="67"/>
  <c r="F245" i="70"/>
  <c r="F237" i="72"/>
  <c r="F274" i="64"/>
  <c r="F237" i="71"/>
  <c r="F294" i="64"/>
  <c r="F247" i="70"/>
  <c r="F287" i="68"/>
  <c r="F346" i="68"/>
  <c r="F250" i="65"/>
  <c r="F248" i="70"/>
  <c r="F230" i="66"/>
  <c r="F242" i="71"/>
  <c r="F229" i="71"/>
  <c r="F295" i="68"/>
  <c r="F253" i="71"/>
  <c r="F263" i="71"/>
  <c r="F7" i="52"/>
  <c r="F279" i="64"/>
  <c r="F259" i="66"/>
  <c r="F283" i="64"/>
  <c r="F266" i="66"/>
  <c r="F82" i="53"/>
  <c r="F234" i="72"/>
  <c r="F316" i="68"/>
  <c r="F242" i="70"/>
  <c r="F162" i="51"/>
  <c r="F256" i="64"/>
  <c r="F232" i="71"/>
  <c r="F270" i="72"/>
  <c r="F4" i="52"/>
  <c r="F266" i="67"/>
  <c r="F249" i="71"/>
  <c r="F240" i="70"/>
  <c r="F261" i="65"/>
  <c r="F321" i="68"/>
  <c r="F227" i="66"/>
  <c r="F4" i="53"/>
  <c r="F233" i="72"/>
  <c r="F241" i="72"/>
  <c r="F288" i="64"/>
  <c r="F250" i="72"/>
  <c r="F260" i="67"/>
  <c r="F320" i="68"/>
  <c r="F251" i="70"/>
  <c r="F229" i="70"/>
  <c r="F291" i="68"/>
  <c r="F262" i="71"/>
  <c r="F262" i="69"/>
  <c r="F231" i="70"/>
  <c r="F314" i="68"/>
  <c r="F282" i="68"/>
  <c r="F322" i="68"/>
  <c r="F245" i="71"/>
  <c r="F280" i="70"/>
  <c r="F124" i="52"/>
  <c r="F143" i="52"/>
  <c r="F43" i="52"/>
  <c r="F24" i="53"/>
  <c r="F275" i="64"/>
  <c r="F3" i="52"/>
  <c r="F304" i="68"/>
  <c r="F238" i="71"/>
  <c r="F161" i="52"/>
  <c r="F226" i="65"/>
  <c r="F246" i="67"/>
  <c r="F220" i="72"/>
  <c r="F230" i="69"/>
  <c r="F230" i="70"/>
  <c r="F246" i="70"/>
  <c r="F219" i="71"/>
  <c r="F264" i="67"/>
  <c r="F253" i="64"/>
  <c r="F226" i="69"/>
  <c r="F245" i="65"/>
  <c r="F252" i="64"/>
  <c r="F20" i="17"/>
  <c r="F9" i="17"/>
  <c r="F21" i="17"/>
  <c r="F18" i="17"/>
  <c r="F6" i="17"/>
  <c r="F29" i="17"/>
  <c r="F22" i="17"/>
  <c r="F7" i="17"/>
  <c r="F30" i="17"/>
  <c r="F19" i="17"/>
  <c r="F8" i="17"/>
  <c r="F152" i="6"/>
  <c r="F176" i="6"/>
  <c r="F148" i="6"/>
  <c r="F172" i="6"/>
  <c r="F135" i="6"/>
  <c r="F159" i="6"/>
  <c r="F128" i="29"/>
  <c r="F144" i="6"/>
  <c r="F168" i="6"/>
  <c r="F128" i="6"/>
  <c r="F30" i="16"/>
  <c r="F25" i="16"/>
  <c r="F20" i="16"/>
  <c r="F13" i="16"/>
  <c r="F9" i="16"/>
  <c r="F5" i="16"/>
  <c r="F5" i="17"/>
  <c r="F18" i="15"/>
  <c r="M151" i="6"/>
  <c r="M175" i="6"/>
  <c r="M138" i="6"/>
  <c r="M162" i="6"/>
  <c r="M158" i="6"/>
  <c r="M134" i="6"/>
  <c r="M143" i="6"/>
  <c r="M167" i="6"/>
  <c r="M139" i="29"/>
  <c r="M122" i="29"/>
  <c r="M128" i="29"/>
  <c r="M134" i="29"/>
  <c r="K114" i="29"/>
  <c r="K141" i="29"/>
  <c r="K18" i="34"/>
  <c r="K17" i="32"/>
  <c r="K18" i="33"/>
  <c r="K140" i="29"/>
  <c r="K16" i="35"/>
  <c r="K118" i="29"/>
  <c r="K18" i="31"/>
  <c r="K144" i="29"/>
  <c r="K16" i="34"/>
  <c r="K17" i="31"/>
  <c r="K143" i="29"/>
  <c r="K109" i="29"/>
  <c r="K16" i="32"/>
  <c r="K16" i="31"/>
  <c r="K17" i="30"/>
  <c r="K16" i="37"/>
  <c r="K115" i="29"/>
  <c r="K16" i="33"/>
  <c r="K135" i="29"/>
  <c r="K18" i="35"/>
  <c r="K137" i="29"/>
  <c r="K17" i="35"/>
  <c r="K138" i="29"/>
  <c r="K18" i="32"/>
  <c r="K17" i="37"/>
  <c r="K136" i="29"/>
  <c r="K18" i="30"/>
  <c r="K17" i="33"/>
  <c r="K110" i="29"/>
  <c r="K17" i="36"/>
  <c r="K112" i="29"/>
  <c r="K18" i="37"/>
  <c r="K18" i="36"/>
  <c r="K16" i="30"/>
  <c r="K16" i="36"/>
  <c r="K117" i="29"/>
  <c r="K17" i="34"/>
  <c r="K111" i="29"/>
  <c r="K17" i="6"/>
  <c r="K19" i="6"/>
  <c r="K27" i="15" s="1"/>
  <c r="K23" i="6"/>
  <c r="K104" i="6"/>
  <c r="K105" i="6"/>
  <c r="K106" i="6"/>
  <c r="K107" i="6"/>
  <c r="K108" i="6"/>
  <c r="K118" i="6"/>
  <c r="K119" i="6"/>
  <c r="K120" i="6"/>
  <c r="K121" i="6"/>
  <c r="K122" i="6"/>
  <c r="K117" i="6"/>
  <c r="M28" i="16"/>
  <c r="M7" i="16"/>
  <c r="M8" i="17"/>
  <c r="J17" i="36"/>
  <c r="J136" i="29"/>
  <c r="J144" i="29"/>
  <c r="J18" i="30"/>
  <c r="J16" i="32"/>
  <c r="J17" i="37"/>
  <c r="J17" i="34"/>
  <c r="J114" i="29"/>
  <c r="J18" i="31"/>
  <c r="J16" i="37"/>
  <c r="J109" i="29"/>
  <c r="J18" i="36"/>
  <c r="J18" i="35"/>
  <c r="J17" i="31"/>
  <c r="J110" i="29"/>
  <c r="J16" i="30"/>
  <c r="J135" i="29"/>
  <c r="J18" i="34"/>
  <c r="J16" i="31"/>
  <c r="J17" i="32"/>
  <c r="J17" i="35"/>
  <c r="J137" i="29"/>
  <c r="J18" i="32"/>
  <c r="J18" i="37"/>
  <c r="J141" i="29"/>
  <c r="J18" i="33"/>
  <c r="J140" i="29"/>
  <c r="J16" i="36"/>
  <c r="J143" i="29"/>
  <c r="J16" i="34"/>
  <c r="J112" i="29"/>
  <c r="J115" i="29"/>
  <c r="J16" i="33"/>
  <c r="J17" i="30"/>
  <c r="J118" i="29"/>
  <c r="J16" i="35"/>
  <c r="J117" i="29"/>
  <c r="J111" i="29"/>
  <c r="J138" i="29"/>
  <c r="J17" i="33"/>
  <c r="J23" i="6"/>
  <c r="J104" i="6"/>
  <c r="J105" i="6"/>
  <c r="J106" i="6"/>
  <c r="J107" i="6"/>
  <c r="J108" i="6"/>
  <c r="J118" i="6"/>
  <c r="J119" i="6"/>
  <c r="J120" i="6"/>
  <c r="J121" i="6"/>
  <c r="J122" i="6"/>
  <c r="J17" i="6"/>
  <c r="J20" i="6" s="1"/>
  <c r="J19" i="6"/>
  <c r="J4" i="16" s="1"/>
  <c r="J117" i="6"/>
  <c r="L17" i="35"/>
  <c r="L144" i="29"/>
  <c r="L17" i="36"/>
  <c r="L17" i="37"/>
  <c r="L140" i="29"/>
  <c r="L16" i="30"/>
  <c r="L18" i="30"/>
  <c r="L16" i="34"/>
  <c r="L17" i="32"/>
  <c r="L18" i="32"/>
  <c r="L136" i="29"/>
  <c r="L18" i="35"/>
  <c r="L138" i="29"/>
  <c r="L143" i="29"/>
  <c r="L18" i="37"/>
  <c r="L117" i="29"/>
  <c r="L16" i="37"/>
  <c r="L18" i="33"/>
  <c r="L118" i="29"/>
  <c r="L16" i="32"/>
  <c r="L111" i="29"/>
  <c r="L16" i="35"/>
  <c r="L109" i="29"/>
  <c r="L110" i="29"/>
  <c r="L18" i="31"/>
  <c r="L17" i="30"/>
  <c r="L141" i="29"/>
  <c r="L16" i="36"/>
  <c r="L18" i="36"/>
  <c r="L112" i="29"/>
  <c r="L115" i="29"/>
  <c r="L137" i="29"/>
  <c r="L114" i="29"/>
  <c r="L18" i="34"/>
  <c r="L135" i="29"/>
  <c r="L17" i="33"/>
  <c r="L17" i="34"/>
  <c r="L16" i="33"/>
  <c r="L17" i="31"/>
  <c r="L16" i="31"/>
  <c r="L17" i="6"/>
  <c r="L20" i="6" s="1"/>
  <c r="L19" i="6"/>
  <c r="L146" i="6" s="1"/>
  <c r="L23" i="6"/>
  <c r="L104" i="6"/>
  <c r="L105" i="6"/>
  <c r="L106" i="6"/>
  <c r="L107" i="6"/>
  <c r="L108" i="6"/>
  <c r="L118" i="6"/>
  <c r="L119" i="6"/>
  <c r="L120" i="6"/>
  <c r="L121" i="6"/>
  <c r="L122" i="6"/>
  <c r="L117" i="6"/>
  <c r="M30" i="15"/>
  <c r="M25" i="15"/>
  <c r="M20" i="15"/>
  <c r="M13" i="15"/>
  <c r="M9" i="15"/>
  <c r="M5" i="15"/>
  <c r="O103" i="6"/>
  <c r="G152" i="6"/>
  <c r="G176" i="6"/>
  <c r="G148" i="6"/>
  <c r="G172" i="6"/>
  <c r="G126" i="6"/>
  <c r="G135" i="6"/>
  <c r="G159" i="6"/>
  <c r="G131" i="29"/>
  <c r="G134" i="29"/>
  <c r="G142" i="6"/>
  <c r="G166" i="6"/>
  <c r="G125" i="29"/>
  <c r="G122" i="29"/>
  <c r="G24" i="16"/>
  <c r="M22" i="16"/>
  <c r="G31" i="16"/>
  <c r="F7" i="15"/>
  <c r="F24" i="15"/>
  <c r="G5" i="16"/>
  <c r="M25" i="16"/>
  <c r="G9" i="16"/>
  <c r="M19" i="16"/>
  <c r="F22" i="15"/>
  <c r="G6" i="16"/>
  <c r="M8" i="16"/>
  <c r="G22" i="16"/>
  <c r="N27" i="16"/>
  <c r="N15" i="15"/>
  <c r="Q147" i="6"/>
  <c r="F151" i="6"/>
  <c r="F175" i="6"/>
  <c r="F162" i="6"/>
  <c r="F138" i="6"/>
  <c r="F134" i="6"/>
  <c r="F158" i="6"/>
  <c r="F122" i="29"/>
  <c r="F130" i="29"/>
  <c r="F123" i="29"/>
  <c r="F167" i="6"/>
  <c r="F127" i="6"/>
  <c r="F143" i="6"/>
  <c r="F142" i="29"/>
  <c r="H109" i="29"/>
  <c r="H110" i="29"/>
  <c r="H18" i="31"/>
  <c r="H117" i="29"/>
  <c r="H111" i="29"/>
  <c r="H16" i="33"/>
  <c r="H136" i="29"/>
  <c r="H118" i="29"/>
  <c r="H17" i="33"/>
  <c r="H112" i="29"/>
  <c r="H137" i="29"/>
  <c r="H114" i="29"/>
  <c r="H18" i="34"/>
  <c r="H17" i="34"/>
  <c r="H17" i="30"/>
  <c r="H18" i="33"/>
  <c r="H115" i="29"/>
  <c r="H18" i="35"/>
  <c r="H17" i="36"/>
  <c r="H16" i="30"/>
  <c r="H144" i="29"/>
  <c r="H17" i="32"/>
  <c r="H17" i="37"/>
  <c r="H140" i="29"/>
  <c r="H18" i="30"/>
  <c r="H16" i="35"/>
  <c r="H141" i="29"/>
  <c r="H18" i="32"/>
  <c r="H17" i="31"/>
  <c r="H16" i="37"/>
  <c r="H138" i="29"/>
  <c r="H143" i="29"/>
  <c r="H18" i="37"/>
  <c r="H16" i="31"/>
  <c r="H18" i="36"/>
  <c r="H16" i="34"/>
  <c r="H135" i="29"/>
  <c r="H16" i="32"/>
  <c r="H17" i="35"/>
  <c r="H16" i="36"/>
  <c r="H17" i="6"/>
  <c r="H20" i="6" s="1"/>
  <c r="H19" i="6"/>
  <c r="H27" i="16" s="1"/>
  <c r="H23" i="6"/>
  <c r="H104" i="6"/>
  <c r="H105" i="6"/>
  <c r="H106" i="6"/>
  <c r="H107" i="6"/>
  <c r="H108" i="6"/>
  <c r="H118" i="6"/>
  <c r="H119" i="6"/>
  <c r="H120" i="6"/>
  <c r="H121" i="6"/>
  <c r="H122" i="6"/>
  <c r="H117" i="6"/>
  <c r="F29" i="16"/>
  <c r="F24" i="16"/>
  <c r="F19" i="16"/>
  <c r="F12" i="16"/>
  <c r="F8" i="16"/>
  <c r="F26" i="15"/>
  <c r="D16" i="31"/>
  <c r="D18" i="30"/>
  <c r="D136" i="29"/>
  <c r="D18" i="35"/>
  <c r="D109" i="29"/>
  <c r="D112" i="29"/>
  <c r="D16" i="37"/>
  <c r="D18" i="34"/>
  <c r="D16" i="36"/>
  <c r="D17" i="32"/>
  <c r="D18" i="37"/>
  <c r="D117" i="29"/>
  <c r="D18" i="36"/>
  <c r="D111" i="29"/>
  <c r="D18" i="32"/>
  <c r="D114" i="29"/>
  <c r="D110" i="29"/>
  <c r="D137" i="29"/>
  <c r="D17" i="37"/>
  <c r="D16" i="33"/>
  <c r="D17" i="34"/>
  <c r="D17" i="30"/>
  <c r="D18" i="33"/>
  <c r="D115" i="29"/>
  <c r="D16" i="34"/>
  <c r="D17" i="31"/>
  <c r="D17" i="33"/>
  <c r="D144" i="29"/>
  <c r="D18" i="31"/>
  <c r="D118" i="29"/>
  <c r="D140" i="29"/>
  <c r="D17" i="36"/>
  <c r="D135" i="29"/>
  <c r="D17" i="35"/>
  <c r="D141" i="29"/>
  <c r="D16" i="32"/>
  <c r="D16" i="30"/>
  <c r="D143" i="29"/>
  <c r="D16" i="35"/>
  <c r="D138" i="29"/>
  <c r="D17" i="6"/>
  <c r="D20" i="6" s="1"/>
  <c r="D19" i="6"/>
  <c r="D4" i="17" s="1"/>
  <c r="D23" i="6"/>
  <c r="D104" i="6"/>
  <c r="D105" i="6"/>
  <c r="D106" i="6"/>
  <c r="D107" i="6"/>
  <c r="D108" i="6"/>
  <c r="D118" i="6"/>
  <c r="D119" i="6"/>
  <c r="D120" i="6"/>
  <c r="D121" i="6"/>
  <c r="D122" i="6"/>
  <c r="M150" i="6"/>
  <c r="M174" i="6"/>
  <c r="M161" i="6"/>
  <c r="M137" i="6"/>
  <c r="M131" i="29"/>
  <c r="M142" i="29"/>
  <c r="M142" i="6"/>
  <c r="M126" i="6"/>
  <c r="M166" i="6"/>
  <c r="M123" i="29"/>
  <c r="M32" i="16"/>
  <c r="M24" i="16"/>
  <c r="M7" i="17"/>
  <c r="M29" i="15"/>
  <c r="M24" i="15"/>
  <c r="M19" i="15"/>
  <c r="M12" i="15"/>
  <c r="M8" i="15"/>
  <c r="F17" i="17"/>
  <c r="I115" i="29"/>
  <c r="I17" i="37"/>
  <c r="I18" i="33"/>
  <c r="I118" i="29"/>
  <c r="I17" i="36"/>
  <c r="I135" i="29"/>
  <c r="I16" i="37"/>
  <c r="I114" i="29"/>
  <c r="I18" i="32"/>
  <c r="I143" i="29"/>
  <c r="I136" i="29"/>
  <c r="I144" i="29"/>
  <c r="I17" i="35"/>
  <c r="I141" i="29"/>
  <c r="I18" i="37"/>
  <c r="I17" i="32"/>
  <c r="I112" i="29"/>
  <c r="I18" i="31"/>
  <c r="I137" i="29"/>
  <c r="I16" i="31"/>
  <c r="I138" i="29"/>
  <c r="I111" i="29"/>
  <c r="I17" i="31"/>
  <c r="I17" i="34"/>
  <c r="I18" i="35"/>
  <c r="I18" i="34"/>
  <c r="I18" i="30"/>
  <c r="I16" i="35"/>
  <c r="I117" i="29"/>
  <c r="I16" i="36"/>
  <c r="I140" i="29"/>
  <c r="I18" i="36"/>
  <c r="I16" i="34"/>
  <c r="I17" i="33"/>
  <c r="I17" i="30"/>
  <c r="I16" i="32"/>
  <c r="I16" i="30"/>
  <c r="I16" i="33"/>
  <c r="I110" i="29"/>
  <c r="I109" i="29"/>
  <c r="I17" i="6"/>
  <c r="I20" i="6" s="1"/>
  <c r="I19" i="6"/>
  <c r="I17" i="17" s="1"/>
  <c r="I23" i="6"/>
  <c r="I104" i="6"/>
  <c r="I105" i="6"/>
  <c r="I106" i="6"/>
  <c r="I107" i="6"/>
  <c r="I108" i="6"/>
  <c r="I118" i="6"/>
  <c r="I119" i="6"/>
  <c r="I120" i="6"/>
  <c r="I121" i="6"/>
  <c r="I122" i="6"/>
  <c r="F13" i="15"/>
  <c r="G151" i="6"/>
  <c r="G175" i="6"/>
  <c r="G138" i="6"/>
  <c r="G162" i="6"/>
  <c r="G158" i="6"/>
  <c r="G134" i="6"/>
  <c r="G125" i="6"/>
  <c r="G165" i="6"/>
  <c r="G110" i="6"/>
  <c r="G124" i="6" s="1"/>
  <c r="G141" i="6"/>
  <c r="G128" i="29"/>
  <c r="G123" i="29"/>
  <c r="F21" i="15"/>
  <c r="F5" i="15"/>
  <c r="M20" i="16"/>
  <c r="G28" i="16"/>
  <c r="G12" i="16"/>
  <c r="G28" i="17"/>
  <c r="G30" i="16"/>
  <c r="F8" i="15"/>
  <c r="G14" i="16"/>
  <c r="G32" i="16"/>
  <c r="G7" i="16"/>
  <c r="M14" i="16"/>
  <c r="F6" i="15"/>
  <c r="F29" i="15"/>
  <c r="M26" i="16"/>
  <c r="G19" i="16"/>
  <c r="F9" i="15"/>
  <c r="B105" i="48"/>
  <c r="B105" i="51" s="1"/>
  <c r="B109" i="51"/>
  <c r="B143" i="48"/>
  <c r="B143" i="51" s="1"/>
  <c r="B146" i="51"/>
  <c r="B161" i="48"/>
  <c r="B161" i="51" s="1"/>
  <c r="B164" i="51"/>
  <c r="B3" i="48"/>
  <c r="B3" i="51" s="1"/>
  <c r="B7" i="51"/>
  <c r="B81" i="48"/>
  <c r="B81" i="51" s="1"/>
  <c r="B85" i="51"/>
  <c r="J124" i="46"/>
  <c r="H124" i="46"/>
  <c r="G124" i="46"/>
  <c r="K124" i="46"/>
  <c r="C124" i="46"/>
  <c r="D124" i="46"/>
  <c r="N124" i="46"/>
  <c r="Q124" i="46"/>
  <c r="F105" i="46"/>
  <c r="C105" i="46"/>
  <c r="K105" i="46"/>
  <c r="N81" i="46"/>
  <c r="K81" i="46"/>
  <c r="H81" i="46"/>
  <c r="D81" i="46"/>
  <c r="C81" i="46"/>
  <c r="Q81" i="46"/>
  <c r="K43" i="46"/>
  <c r="D43" i="46"/>
  <c r="C43" i="46"/>
  <c r="Q43" i="46"/>
  <c r="P24" i="46"/>
  <c r="L161" i="46"/>
  <c r="L81" i="46"/>
  <c r="I105" i="46"/>
  <c r="L124" i="46"/>
  <c r="L43" i="46"/>
  <c r="F161" i="46"/>
  <c r="L15" i="13"/>
  <c r="C74" i="39"/>
  <c r="P3" i="14"/>
  <c r="J81" i="46"/>
  <c r="I62" i="46"/>
  <c r="I24" i="46"/>
  <c r="Q105" i="46"/>
  <c r="O62" i="46"/>
  <c r="N62" i="46"/>
  <c r="J43" i="46"/>
  <c r="O105" i="46"/>
  <c r="O24" i="46"/>
  <c r="N105" i="46"/>
  <c r="H3" i="14"/>
  <c r="Q3" i="14"/>
  <c r="O102" i="6"/>
  <c r="O156" i="6" s="1"/>
  <c r="O62" i="6"/>
  <c r="Q102" i="6"/>
  <c r="Q132" i="6" s="1"/>
  <c r="Q63" i="6"/>
  <c r="K15" i="24"/>
  <c r="K15" i="27" s="1"/>
  <c r="I3" i="14"/>
  <c r="F3" i="14"/>
  <c r="H15" i="13"/>
  <c r="K15" i="12"/>
  <c r="L15" i="12"/>
  <c r="Q15" i="12"/>
  <c r="G157" i="6"/>
  <c r="B61" i="6"/>
  <c r="C157" i="6"/>
  <c r="P15" i="13"/>
  <c r="F15" i="12"/>
  <c r="F15" i="15" s="1"/>
  <c r="H15" i="12"/>
  <c r="M16" i="15"/>
  <c r="G15" i="12"/>
  <c r="G15" i="15" s="1"/>
  <c r="F15" i="13"/>
  <c r="F15" i="16" s="1"/>
  <c r="N15" i="13"/>
  <c r="N15" i="16" s="1"/>
  <c r="B16" i="16"/>
  <c r="E15" i="12"/>
  <c r="E15" i="15" s="1"/>
  <c r="J15" i="13"/>
  <c r="M16" i="16"/>
  <c r="C15" i="13"/>
  <c r="B60" i="6"/>
  <c r="K65" i="6"/>
  <c r="B59" i="6"/>
  <c r="K59" i="6"/>
  <c r="L133" i="6"/>
  <c r="Q62" i="6"/>
  <c r="K63" i="6"/>
  <c r="B102" i="6"/>
  <c r="B132" i="6" s="1"/>
  <c r="B64" i="6"/>
  <c r="L157" i="6"/>
  <c r="K64" i="6"/>
  <c r="B65" i="6"/>
  <c r="K102" i="6"/>
  <c r="K62" i="6"/>
  <c r="B62" i="6"/>
  <c r="E65" i="6"/>
  <c r="Q65" i="6"/>
  <c r="Q61" i="6"/>
  <c r="O65" i="6"/>
  <c r="O61" i="6"/>
  <c r="Q64" i="6"/>
  <c r="Q59" i="6"/>
  <c r="O64" i="6"/>
  <c r="O59" i="6"/>
  <c r="O63" i="6"/>
  <c r="M147" i="6"/>
  <c r="M133" i="6"/>
  <c r="E61" i="6"/>
  <c r="E64" i="6"/>
  <c r="E59" i="6"/>
  <c r="E63" i="6"/>
  <c r="E102" i="6"/>
  <c r="E62" i="6"/>
  <c r="K94" i="6"/>
  <c r="K116" i="6"/>
  <c r="K92" i="6"/>
  <c r="K96" i="6"/>
  <c r="L96" i="6"/>
  <c r="G171" i="6"/>
  <c r="L93" i="6"/>
  <c r="L92" i="6"/>
  <c r="C171" i="6"/>
  <c r="J61" i="6"/>
  <c r="J105" i="46"/>
  <c r="O94" i="6"/>
  <c r="I124" i="46"/>
  <c r="L94" i="6"/>
  <c r="B43" i="46"/>
  <c r="O124" i="46"/>
  <c r="O43" i="46"/>
  <c r="L105" i="46"/>
  <c r="L24" i="46"/>
  <c r="J143" i="46"/>
  <c r="Q62" i="46"/>
  <c r="Q24" i="46"/>
  <c r="O97" i="6"/>
  <c r="F62" i="46"/>
  <c r="I81" i="46"/>
  <c r="I43" i="46"/>
  <c r="L97" i="6"/>
  <c r="J62" i="6"/>
  <c r="D105" i="46"/>
  <c r="D24" i="46"/>
  <c r="P81" i="56"/>
  <c r="N24" i="56"/>
  <c r="J60" i="6"/>
  <c r="J62" i="46"/>
  <c r="J124" i="56"/>
  <c r="J102" i="6"/>
  <c r="J156" i="6" s="1"/>
  <c r="J65" i="6"/>
  <c r="D143" i="46"/>
  <c r="D62" i="46"/>
  <c r="J63" i="6"/>
  <c r="J64" i="6"/>
  <c r="O81" i="46"/>
  <c r="O3" i="25"/>
  <c r="M16" i="27"/>
  <c r="M15" i="24"/>
  <c r="M15" i="27" s="1"/>
  <c r="H3" i="25"/>
  <c r="C3" i="56"/>
  <c r="E16" i="26"/>
  <c r="E15" i="23"/>
  <c r="E15" i="26" s="1"/>
  <c r="C3" i="25"/>
  <c r="H15" i="23"/>
  <c r="H15" i="26" s="1"/>
  <c r="H16" i="26"/>
  <c r="N61" i="6"/>
  <c r="N65" i="6"/>
  <c r="N102" i="6"/>
  <c r="N59" i="6"/>
  <c r="N62" i="6"/>
  <c r="N63" i="6"/>
  <c r="N64" i="6"/>
  <c r="P3" i="10"/>
  <c r="P3" i="13"/>
  <c r="J170" i="6"/>
  <c r="M3" i="14"/>
  <c r="I3" i="23"/>
  <c r="H3" i="23"/>
  <c r="D16" i="27"/>
  <c r="D15" i="24"/>
  <c r="D15" i="27" s="1"/>
  <c r="K3" i="10"/>
  <c r="K3" i="13"/>
  <c r="E3" i="10"/>
  <c r="E3" i="13"/>
  <c r="L143" i="46"/>
  <c r="L62" i="46"/>
  <c r="N3" i="12"/>
  <c r="F3" i="10"/>
  <c r="F3" i="13"/>
  <c r="G15" i="24"/>
  <c r="G15" i="27" s="1"/>
  <c r="G16" i="27"/>
  <c r="J161" i="46"/>
  <c r="P170" i="6"/>
  <c r="G146" i="6"/>
  <c r="G170" i="6"/>
  <c r="F146" i="6"/>
  <c r="F170" i="6"/>
  <c r="N3" i="21"/>
  <c r="N3" i="24"/>
  <c r="F60" i="6"/>
  <c r="L3" i="21"/>
  <c r="L3" i="24"/>
  <c r="D3" i="25"/>
  <c r="E3" i="12"/>
  <c r="B3" i="13"/>
  <c r="B3" i="10"/>
  <c r="I3" i="24"/>
  <c r="I3" i="21"/>
  <c r="F124" i="46"/>
  <c r="F81" i="46"/>
  <c r="F43" i="46"/>
  <c r="I3" i="46"/>
  <c r="M43" i="56"/>
  <c r="C3" i="13"/>
  <c r="C3" i="10"/>
  <c r="L170" i="6"/>
  <c r="H59" i="6"/>
  <c r="H62" i="6"/>
  <c r="H65" i="6"/>
  <c r="H102" i="6"/>
  <c r="H61" i="6"/>
  <c r="H64" i="6"/>
  <c r="H63" i="6"/>
  <c r="G3" i="12"/>
  <c r="D3" i="23"/>
  <c r="P3" i="25"/>
  <c r="K24" i="56"/>
  <c r="J3" i="23"/>
  <c r="B143" i="46"/>
  <c r="B105" i="46"/>
  <c r="B62" i="46"/>
  <c r="B24" i="46"/>
  <c r="G105" i="56"/>
  <c r="G161" i="56"/>
  <c r="B170" i="6"/>
  <c r="B146" i="6"/>
  <c r="J3" i="28"/>
  <c r="M3" i="23"/>
  <c r="J3" i="12"/>
  <c r="Q15" i="24"/>
  <c r="Q15" i="27" s="1"/>
  <c r="Q16" i="27"/>
  <c r="P3" i="23"/>
  <c r="J3" i="13"/>
  <c r="J3" i="10"/>
  <c r="Q3" i="24"/>
  <c r="Q3" i="21"/>
  <c r="N43" i="46"/>
  <c r="M143" i="46"/>
  <c r="P3" i="24"/>
  <c r="P3" i="21"/>
  <c r="C170" i="6"/>
  <c r="Q16" i="26"/>
  <c r="Q15" i="23"/>
  <c r="Q15" i="26" s="1"/>
  <c r="N3" i="25"/>
  <c r="C3" i="23"/>
  <c r="L3" i="12"/>
  <c r="J16" i="26"/>
  <c r="J15" i="23"/>
  <c r="J15" i="26" s="1"/>
  <c r="G3" i="46"/>
  <c r="K3" i="46"/>
  <c r="N3" i="56"/>
  <c r="K3" i="25"/>
  <c r="D3" i="12"/>
  <c r="M3" i="10"/>
  <c r="M3" i="13"/>
  <c r="D3" i="24"/>
  <c r="D3" i="21"/>
  <c r="E16" i="27"/>
  <c r="E15" i="24"/>
  <c r="E15" i="27" s="1"/>
  <c r="K3" i="24"/>
  <c r="K3" i="21"/>
  <c r="H3" i="46"/>
  <c r="Q3" i="12"/>
  <c r="N3" i="10"/>
  <c r="N3" i="13"/>
  <c r="O3" i="56"/>
  <c r="E124" i="56"/>
  <c r="P3" i="12"/>
  <c r="D61" i="6"/>
  <c r="D63" i="6"/>
  <c r="D59" i="6"/>
  <c r="D62" i="6"/>
  <c r="D65" i="6"/>
  <c r="D64" i="6"/>
  <c r="D102" i="6"/>
  <c r="P15" i="23"/>
  <c r="P15" i="26" s="1"/>
  <c r="P16" i="26"/>
  <c r="I3" i="10"/>
  <c r="I3" i="13"/>
  <c r="O3" i="14"/>
  <c r="D3" i="13"/>
  <c r="D3" i="10"/>
  <c r="G3" i="24"/>
  <c r="G3" i="21"/>
  <c r="G3" i="25"/>
  <c r="M3" i="12"/>
  <c r="F3" i="23"/>
  <c r="D15" i="23"/>
  <c r="D15" i="26" s="1"/>
  <c r="D16" i="26"/>
  <c r="D3" i="46"/>
  <c r="Q3" i="23"/>
  <c r="I3" i="12"/>
  <c r="C3" i="24"/>
  <c r="C3" i="21"/>
  <c r="L3" i="46"/>
  <c r="B3" i="46"/>
  <c r="F3" i="12"/>
  <c r="J16" i="27"/>
  <c r="J15" i="24"/>
  <c r="J15" i="27" s="1"/>
  <c r="F59" i="6"/>
  <c r="F62" i="6"/>
  <c r="F65" i="6"/>
  <c r="F102" i="6"/>
  <c r="F61" i="6"/>
  <c r="F63" i="6"/>
  <c r="F64" i="6"/>
  <c r="K62" i="56"/>
  <c r="K3" i="14"/>
  <c r="F3" i="21"/>
  <c r="F3" i="24"/>
  <c r="B3" i="17"/>
  <c r="H60" i="6"/>
  <c r="E3" i="14"/>
  <c r="C24" i="56"/>
  <c r="E3" i="24"/>
  <c r="E3" i="21"/>
  <c r="B124" i="46"/>
  <c r="B81" i="46"/>
  <c r="L15" i="23"/>
  <c r="L15" i="26" s="1"/>
  <c r="L16" i="26"/>
  <c r="Q3" i="10"/>
  <c r="Q3" i="13"/>
  <c r="D43" i="56"/>
  <c r="F143" i="56"/>
  <c r="J3" i="56"/>
  <c r="D133" i="6"/>
  <c r="O3" i="23"/>
  <c r="C3" i="12"/>
  <c r="L3" i="25"/>
  <c r="B3" i="12"/>
  <c r="J3" i="46"/>
  <c r="N16" i="27"/>
  <c r="N15" i="24"/>
  <c r="N15" i="27" s="1"/>
  <c r="H3" i="24"/>
  <c r="H3" i="21"/>
  <c r="I3" i="25"/>
  <c r="G15" i="23"/>
  <c r="G15" i="26" s="1"/>
  <c r="G16" i="26"/>
  <c r="F3" i="28"/>
  <c r="M146" i="6"/>
  <c r="M170" i="6"/>
  <c r="G3" i="14"/>
  <c r="N16" i="26"/>
  <c r="N15" i="23"/>
  <c r="N15" i="26" s="1"/>
  <c r="O3" i="12"/>
  <c r="L3" i="23"/>
  <c r="O3" i="46"/>
  <c r="G3" i="23"/>
  <c r="M3" i="24"/>
  <c r="M3" i="21"/>
  <c r="Q3" i="46"/>
  <c r="K3" i="56"/>
  <c r="G132" i="6"/>
  <c r="G156" i="6"/>
  <c r="C156" i="6"/>
  <c r="P16" i="27"/>
  <c r="P15" i="24"/>
  <c r="P15" i="27" s="1"/>
  <c r="M132" i="6"/>
  <c r="M156" i="6"/>
  <c r="Q3" i="25"/>
  <c r="G3" i="10"/>
  <c r="G3" i="13"/>
  <c r="F133" i="6"/>
  <c r="F157" i="6"/>
  <c r="C3" i="14"/>
  <c r="K3" i="12"/>
  <c r="L3" i="13"/>
  <c r="L3" i="10"/>
  <c r="I16" i="27"/>
  <c r="I15" i="24"/>
  <c r="I15" i="27" s="1"/>
  <c r="O3" i="24"/>
  <c r="O3" i="21"/>
  <c r="N3" i="23"/>
  <c r="N3" i="46"/>
  <c r="F3" i="56"/>
  <c r="L132" i="6"/>
  <c r="L16" i="27"/>
  <c r="L15" i="24"/>
  <c r="L15" i="27" s="1"/>
  <c r="E3" i="23"/>
  <c r="H3" i="10"/>
  <c r="H3" i="13"/>
  <c r="C3" i="46"/>
  <c r="J62" i="56"/>
  <c r="G3" i="56"/>
  <c r="C62" i="56"/>
  <c r="H3" i="56"/>
  <c r="J3" i="21"/>
  <c r="J3" i="24"/>
  <c r="K3" i="23"/>
  <c r="D60" i="6"/>
  <c r="M3" i="25"/>
  <c r="O15" i="23"/>
  <c r="O15" i="26" s="1"/>
  <c r="O16" i="26"/>
  <c r="P3" i="46"/>
  <c r="O3" i="10"/>
  <c r="O3" i="13"/>
  <c r="O15" i="24"/>
  <c r="O15" i="27" s="1"/>
  <c r="O16" i="27"/>
  <c r="E3" i="28"/>
  <c r="H15" i="15" l="1"/>
  <c r="P146" i="6"/>
  <c r="N157" i="6"/>
  <c r="P132" i="6"/>
  <c r="P3" i="17"/>
  <c r="K146" i="6"/>
  <c r="N171" i="6"/>
  <c r="K16" i="16"/>
  <c r="P27" i="17"/>
  <c r="K27" i="16"/>
  <c r="P15" i="15"/>
  <c r="Q4" i="15"/>
  <c r="H170" i="6"/>
  <c r="Q146" i="6"/>
  <c r="N170" i="6"/>
  <c r="P15" i="16"/>
  <c r="D16" i="16"/>
  <c r="Q4" i="17"/>
  <c r="Q27" i="16"/>
  <c r="P4" i="16"/>
  <c r="P4" i="15"/>
  <c r="Q15" i="16"/>
  <c r="P17" i="16"/>
  <c r="P27" i="15"/>
  <c r="H157" i="6"/>
  <c r="D3" i="17"/>
  <c r="P147" i="6"/>
  <c r="Q15" i="15"/>
  <c r="Q3" i="17"/>
  <c r="K15" i="16"/>
  <c r="Q4" i="16"/>
  <c r="P4" i="17"/>
  <c r="H133" i="6"/>
  <c r="O146" i="6"/>
  <c r="H146" i="6"/>
  <c r="D147" i="6"/>
  <c r="L16" i="15"/>
  <c r="H15" i="16"/>
  <c r="C15" i="15"/>
  <c r="C147" i="6"/>
  <c r="P16" i="16"/>
  <c r="C27" i="15"/>
  <c r="C132" i="6"/>
  <c r="J3" i="17"/>
  <c r="O27" i="16"/>
  <c r="H3" i="15"/>
  <c r="L3" i="17"/>
  <c r="D146" i="6"/>
  <c r="D16" i="15"/>
  <c r="O4" i="16"/>
  <c r="O27" i="15"/>
  <c r="O132" i="6"/>
  <c r="I132" i="6"/>
  <c r="N3" i="17"/>
  <c r="E146" i="6"/>
  <c r="J146" i="6"/>
  <c r="I133" i="6"/>
  <c r="O147" i="6"/>
  <c r="E132" i="6"/>
  <c r="P157" i="6"/>
  <c r="C15" i="16"/>
  <c r="O16" i="15"/>
  <c r="I16" i="15"/>
  <c r="F133" i="29"/>
  <c r="N17" i="15"/>
  <c r="N17" i="16"/>
  <c r="N27" i="17"/>
  <c r="E4" i="15"/>
  <c r="I146" i="6"/>
  <c r="N133" i="6"/>
  <c r="N146" i="6"/>
  <c r="P156" i="6"/>
  <c r="I147" i="6"/>
  <c r="L15" i="15"/>
  <c r="L15" i="16"/>
  <c r="E16" i="15"/>
  <c r="C17" i="15"/>
  <c r="E4" i="17"/>
  <c r="N16" i="16"/>
  <c r="E17" i="15"/>
  <c r="E15" i="16"/>
  <c r="C27" i="17"/>
  <c r="N147" i="6"/>
  <c r="N4" i="15"/>
  <c r="C16" i="16"/>
  <c r="C4" i="16"/>
  <c r="C146" i="6"/>
  <c r="C16" i="15"/>
  <c r="C4" i="15"/>
  <c r="C17" i="17"/>
  <c r="Q170" i="6"/>
  <c r="I156" i="6"/>
  <c r="L156" i="6"/>
  <c r="O170" i="6"/>
  <c r="D157" i="6"/>
  <c r="I170" i="6"/>
  <c r="D170" i="6"/>
  <c r="E170" i="6"/>
  <c r="H4" i="16"/>
  <c r="G133" i="29"/>
  <c r="J15" i="16"/>
  <c r="J17" i="15"/>
  <c r="H4" i="17"/>
  <c r="I157" i="6"/>
  <c r="K4" i="15"/>
  <c r="K132" i="6"/>
  <c r="K15" i="15"/>
  <c r="J16" i="16"/>
  <c r="I152" i="6"/>
  <c r="I176" i="6"/>
  <c r="I148" i="6"/>
  <c r="I172" i="6"/>
  <c r="I159" i="6"/>
  <c r="I135" i="6"/>
  <c r="I168" i="6"/>
  <c r="I144" i="6"/>
  <c r="I128" i="29"/>
  <c r="D174" i="6"/>
  <c r="D150" i="6"/>
  <c r="D128" i="6"/>
  <c r="D161" i="6"/>
  <c r="D137" i="6"/>
  <c r="D124" i="29"/>
  <c r="D168" i="6"/>
  <c r="D144" i="6"/>
  <c r="H147" i="6"/>
  <c r="H171" i="6"/>
  <c r="H173" i="6"/>
  <c r="H149" i="6"/>
  <c r="H127" i="6"/>
  <c r="H136" i="6"/>
  <c r="H160" i="6"/>
  <c r="H142" i="29"/>
  <c r="H128" i="6"/>
  <c r="H144" i="6"/>
  <c r="H168" i="6"/>
  <c r="D17" i="16"/>
  <c r="L147" i="6"/>
  <c r="L171" i="6"/>
  <c r="L149" i="6"/>
  <c r="L173" i="6"/>
  <c r="L136" i="6"/>
  <c r="L160" i="6"/>
  <c r="L265" i="72"/>
  <c r="L267" i="67"/>
  <c r="L313" i="64"/>
  <c r="L309" i="64"/>
  <c r="L236" i="69"/>
  <c r="L274" i="69"/>
  <c r="L113" i="51"/>
  <c r="L38" i="53"/>
  <c r="L165" i="53"/>
  <c r="L278" i="66"/>
  <c r="L177" i="53"/>
  <c r="L152" i="53"/>
  <c r="L156" i="53"/>
  <c r="L155" i="53"/>
  <c r="L277" i="67"/>
  <c r="L267" i="70"/>
  <c r="L265" i="71"/>
  <c r="L73" i="53"/>
  <c r="L41" i="53"/>
  <c r="L173" i="53"/>
  <c r="L342" i="68"/>
  <c r="L84" i="53"/>
  <c r="L264" i="71"/>
  <c r="L274" i="65"/>
  <c r="L29" i="53"/>
  <c r="L281" i="65"/>
  <c r="L18" i="53"/>
  <c r="L67" i="53"/>
  <c r="L65" i="53"/>
  <c r="L153" i="53"/>
  <c r="L349" i="68"/>
  <c r="L345" i="68"/>
  <c r="L129" i="53"/>
  <c r="L114" i="52"/>
  <c r="L122" i="53"/>
  <c r="L255" i="69"/>
  <c r="L168" i="53"/>
  <c r="L55" i="52"/>
  <c r="L113" i="53"/>
  <c r="L299" i="64"/>
  <c r="L60" i="51"/>
  <c r="L17" i="51"/>
  <c r="L73" i="51"/>
  <c r="L139" i="52"/>
  <c r="L171" i="53"/>
  <c r="L154" i="53"/>
  <c r="L281" i="70"/>
  <c r="L132" i="53"/>
  <c r="L267" i="65"/>
  <c r="L271" i="72"/>
  <c r="L108" i="53"/>
  <c r="L281" i="69"/>
  <c r="L273" i="70"/>
  <c r="L118" i="53"/>
  <c r="L297" i="64"/>
  <c r="L95" i="53"/>
  <c r="L259" i="72"/>
  <c r="L306" i="64"/>
  <c r="L274" i="67"/>
  <c r="L99" i="53"/>
  <c r="L275" i="69"/>
  <c r="L27" i="53"/>
  <c r="L112" i="53"/>
  <c r="L96" i="53"/>
  <c r="L281" i="67"/>
  <c r="L116" i="53"/>
  <c r="L341" i="68"/>
  <c r="L278" i="70"/>
  <c r="L134" i="53"/>
  <c r="L112" i="52"/>
  <c r="L103" i="53"/>
  <c r="L60" i="53"/>
  <c r="L48" i="53"/>
  <c r="L278" i="67"/>
  <c r="L112" i="51"/>
  <c r="L35" i="53"/>
  <c r="L163" i="53"/>
  <c r="L137" i="53"/>
  <c r="L35" i="51"/>
  <c r="L273" i="69"/>
  <c r="L87" i="53"/>
  <c r="L22" i="51"/>
  <c r="L267" i="72"/>
  <c r="L266" i="69"/>
  <c r="L164" i="53"/>
  <c r="L271" i="69"/>
  <c r="L117" i="51"/>
  <c r="L16" i="53"/>
  <c r="L115" i="53"/>
  <c r="L141" i="53"/>
  <c r="L79" i="53"/>
  <c r="L275" i="70"/>
  <c r="L15" i="53"/>
  <c r="L252" i="69"/>
  <c r="L275" i="66"/>
  <c r="L126" i="53"/>
  <c r="L76" i="53"/>
  <c r="L107" i="53"/>
  <c r="L36" i="53"/>
  <c r="L6" i="53"/>
  <c r="L337" i="68"/>
  <c r="L268" i="72"/>
  <c r="L170" i="53"/>
  <c r="L267" i="66"/>
  <c r="L74" i="53"/>
  <c r="L264" i="72"/>
  <c r="L135" i="53"/>
  <c r="L55" i="53"/>
  <c r="L271" i="71"/>
  <c r="L97" i="53"/>
  <c r="L131" i="53"/>
  <c r="L14" i="53"/>
  <c r="L174" i="53"/>
  <c r="L278" i="65"/>
  <c r="L54" i="53"/>
  <c r="L127" i="53"/>
  <c r="L34" i="53"/>
  <c r="L56" i="53"/>
  <c r="L37" i="53"/>
  <c r="L172" i="53"/>
  <c r="L75" i="53"/>
  <c r="L172" i="52"/>
  <c r="L32" i="52"/>
  <c r="L269" i="70"/>
  <c r="L7" i="53"/>
  <c r="L146" i="53"/>
  <c r="L277" i="69"/>
  <c r="L39" i="53"/>
  <c r="L136" i="53"/>
  <c r="L154" i="51"/>
  <c r="L278" i="69"/>
  <c r="L22" i="53"/>
  <c r="L275" i="65"/>
  <c r="L117" i="53"/>
  <c r="L305" i="64"/>
  <c r="L267" i="69"/>
  <c r="L276" i="67"/>
  <c r="L98" i="53"/>
  <c r="L275" i="67"/>
  <c r="L147" i="53"/>
  <c r="L72" i="53"/>
  <c r="L268" i="71"/>
  <c r="L8" i="53"/>
  <c r="L281" i="66"/>
  <c r="L133" i="53"/>
  <c r="L114" i="51"/>
  <c r="L330" i="68"/>
  <c r="L235" i="69"/>
  <c r="L138" i="53"/>
  <c r="L17" i="53"/>
  <c r="L53" i="53"/>
  <c r="L274" i="66"/>
  <c r="L115" i="52"/>
  <c r="L86" i="53"/>
  <c r="L145" i="53"/>
  <c r="L115" i="51"/>
  <c r="L91" i="53"/>
  <c r="L46" i="53"/>
  <c r="L119" i="53"/>
  <c r="L101" i="53"/>
  <c r="L114" i="53"/>
  <c r="L57" i="53"/>
  <c r="L233" i="69"/>
  <c r="L159" i="53"/>
  <c r="L110" i="53"/>
  <c r="L5" i="51"/>
  <c r="L154" i="52"/>
  <c r="L269" i="66"/>
  <c r="L266" i="70"/>
  <c r="L254" i="69"/>
  <c r="L258" i="72"/>
  <c r="L96" i="51"/>
  <c r="L277" i="65"/>
  <c r="L56" i="51"/>
  <c r="L106" i="53"/>
  <c r="L102" i="51"/>
  <c r="L257" i="72"/>
  <c r="L66" i="53"/>
  <c r="L308" i="64"/>
  <c r="L51" i="52"/>
  <c r="L113" i="52"/>
  <c r="L15" i="51"/>
  <c r="L276" i="70"/>
  <c r="L100" i="52"/>
  <c r="L136" i="51"/>
  <c r="L269" i="67"/>
  <c r="L307" i="64"/>
  <c r="L277" i="66"/>
  <c r="L128" i="53"/>
  <c r="L269" i="64"/>
  <c r="L92" i="53"/>
  <c r="L121" i="51"/>
  <c r="L229" i="66"/>
  <c r="L8" i="52"/>
  <c r="L145" i="52"/>
  <c r="L167" i="51"/>
  <c r="L37" i="52"/>
  <c r="L147" i="52"/>
  <c r="L111" i="52"/>
  <c r="L255" i="64"/>
  <c r="L265" i="69"/>
  <c r="L174" i="52"/>
  <c r="L235" i="67"/>
  <c r="L58" i="53"/>
  <c r="L172" i="51"/>
  <c r="L91" i="51"/>
  <c r="L139" i="51"/>
  <c r="L276" i="65"/>
  <c r="L173" i="51"/>
  <c r="L69" i="52"/>
  <c r="L131" i="51"/>
  <c r="L116" i="51"/>
  <c r="L20" i="53"/>
  <c r="L129" i="52"/>
  <c r="L253" i="70"/>
  <c r="L100" i="51"/>
  <c r="L248" i="72"/>
  <c r="L159" i="52"/>
  <c r="L253" i="65"/>
  <c r="L236" i="65"/>
  <c r="L244" i="71"/>
  <c r="L15" i="52"/>
  <c r="L127" i="51"/>
  <c r="L138" i="51"/>
  <c r="L48" i="51"/>
  <c r="L121" i="52"/>
  <c r="L93" i="51"/>
  <c r="L110" i="52"/>
  <c r="L19" i="52"/>
  <c r="L45" i="51"/>
  <c r="L242" i="66"/>
  <c r="L50" i="51"/>
  <c r="L83" i="53"/>
  <c r="L90" i="52"/>
  <c r="L75" i="52"/>
  <c r="L272" i="66"/>
  <c r="L272" i="69"/>
  <c r="L239" i="67"/>
  <c r="L167" i="52"/>
  <c r="L83" i="52"/>
  <c r="L175" i="51"/>
  <c r="L89" i="53"/>
  <c r="L4" i="51"/>
  <c r="L251" i="71"/>
  <c r="L60" i="52"/>
  <c r="L77" i="52"/>
  <c r="L84" i="51"/>
  <c r="L33" i="53"/>
  <c r="L16" i="52"/>
  <c r="L102" i="53"/>
  <c r="L39" i="52"/>
  <c r="L132" i="52"/>
  <c r="L141" i="51"/>
  <c r="L13" i="52"/>
  <c r="L74" i="51"/>
  <c r="L14" i="52"/>
  <c r="L55" i="51"/>
  <c r="L145" i="51"/>
  <c r="L254" i="64"/>
  <c r="L26" i="52"/>
  <c r="L70" i="51"/>
  <c r="L50" i="52"/>
  <c r="L94" i="51"/>
  <c r="L306" i="68"/>
  <c r="L260" i="65"/>
  <c r="L29" i="51"/>
  <c r="L73" i="52"/>
  <c r="L49" i="52"/>
  <c r="L236" i="66"/>
  <c r="L268" i="69"/>
  <c r="L294" i="68"/>
  <c r="L165" i="52"/>
  <c r="L84" i="52"/>
  <c r="L241" i="65"/>
  <c r="L103" i="51"/>
  <c r="L89" i="51"/>
  <c r="L12" i="53"/>
  <c r="L148" i="52"/>
  <c r="L328" i="68"/>
  <c r="L127" i="52"/>
  <c r="L176" i="53"/>
  <c r="L36" i="51"/>
  <c r="L125" i="51"/>
  <c r="L261" i="70"/>
  <c r="L282" i="64"/>
  <c r="L280" i="69"/>
  <c r="L338" i="68"/>
  <c r="L265" i="64"/>
  <c r="L245" i="71"/>
  <c r="L270" i="72"/>
  <c r="L313" i="68"/>
  <c r="L292" i="64"/>
  <c r="L319" i="68"/>
  <c r="L263" i="71"/>
  <c r="L260" i="69"/>
  <c r="L241" i="70"/>
  <c r="L63" i="53"/>
  <c r="L264" i="64"/>
  <c r="L227" i="67"/>
  <c r="L128" i="51"/>
  <c r="L235" i="70"/>
  <c r="L231" i="69"/>
  <c r="L261" i="65"/>
  <c r="L262" i="66"/>
  <c r="L252" i="66"/>
  <c r="L238" i="67"/>
  <c r="L252" i="65"/>
  <c r="L303" i="68"/>
  <c r="L49" i="51"/>
  <c r="L7" i="52"/>
  <c r="L271" i="66"/>
  <c r="L125" i="52"/>
  <c r="L257" i="66"/>
  <c r="L226" i="71"/>
  <c r="L241" i="66"/>
  <c r="L251" i="65"/>
  <c r="L255" i="66"/>
  <c r="L62" i="51"/>
  <c r="L109" i="52"/>
  <c r="L231" i="66"/>
  <c r="L283" i="64"/>
  <c r="L237" i="69"/>
  <c r="L234" i="72"/>
  <c r="L260" i="67"/>
  <c r="L285" i="68"/>
  <c r="L233" i="67"/>
  <c r="L221" i="71"/>
  <c r="L311" i="64"/>
  <c r="L278" i="64"/>
  <c r="L25" i="53"/>
  <c r="L237" i="70"/>
  <c r="L287" i="64"/>
  <c r="L144" i="51"/>
  <c r="L291" i="68"/>
  <c r="L28" i="52"/>
  <c r="L273" i="66"/>
  <c r="L283" i="68"/>
  <c r="L272" i="67"/>
  <c r="L325" i="68"/>
  <c r="L230" i="71"/>
  <c r="L256" i="65"/>
  <c r="L268" i="64"/>
  <c r="L273" i="67"/>
  <c r="L232" i="66"/>
  <c r="L225" i="72"/>
  <c r="L334" i="68"/>
  <c r="L82" i="51"/>
  <c r="L224" i="71"/>
  <c r="L258" i="67"/>
  <c r="L238" i="66"/>
  <c r="L295" i="68"/>
  <c r="L87" i="51"/>
  <c r="L286" i="68"/>
  <c r="L82" i="52"/>
  <c r="L231" i="71"/>
  <c r="L25" i="52"/>
  <c r="L232" i="71"/>
  <c r="L235" i="72"/>
  <c r="L339" i="68"/>
  <c r="L249" i="67"/>
  <c r="L230" i="66"/>
  <c r="L230" i="69"/>
  <c r="L226" i="66"/>
  <c r="L247" i="70"/>
  <c r="L240" i="72"/>
  <c r="L274" i="64"/>
  <c r="L24" i="53"/>
  <c r="L3" i="53"/>
  <c r="L62" i="53"/>
  <c r="L256" i="64"/>
  <c r="L228" i="69"/>
  <c r="L226" i="65"/>
  <c r="L105" i="51"/>
  <c r="L246" i="66"/>
  <c r="L237" i="72"/>
  <c r="L264" i="67"/>
  <c r="L279" i="68"/>
  <c r="L273" i="64"/>
  <c r="L219" i="71"/>
  <c r="L226" i="69"/>
  <c r="L98" i="51"/>
  <c r="L343" i="68"/>
  <c r="L259" i="71"/>
  <c r="L58" i="52"/>
  <c r="L39" i="51"/>
  <c r="L144" i="53"/>
  <c r="L125" i="53"/>
  <c r="L31" i="51"/>
  <c r="L100" i="53"/>
  <c r="L32" i="53"/>
  <c r="L276" i="69"/>
  <c r="L51" i="51"/>
  <c r="L19" i="53"/>
  <c r="L269" i="65"/>
  <c r="L272" i="70"/>
  <c r="L85" i="53"/>
  <c r="L260" i="66"/>
  <c r="L161" i="53"/>
  <c r="L163" i="51"/>
  <c r="L256" i="71"/>
  <c r="L77" i="51"/>
  <c r="L282" i="68"/>
  <c r="L243" i="65"/>
  <c r="L86" i="51"/>
  <c r="L50" i="53"/>
  <c r="L168" i="52"/>
  <c r="L88" i="52"/>
  <c r="L148" i="53"/>
  <c r="L231" i="65"/>
  <c r="L156" i="51"/>
  <c r="L165" i="51"/>
  <c r="L135" i="52"/>
  <c r="L151" i="51"/>
  <c r="L153" i="52"/>
  <c r="L53" i="52"/>
  <c r="L117" i="52"/>
  <c r="L138" i="52"/>
  <c r="L31" i="52"/>
  <c r="L46" i="52"/>
  <c r="L9" i="53"/>
  <c r="L107" i="52"/>
  <c r="L57" i="51"/>
  <c r="L228" i="65"/>
  <c r="L157" i="53"/>
  <c r="L327" i="68"/>
  <c r="L103" i="52"/>
  <c r="L130" i="53"/>
  <c r="L300" i="68"/>
  <c r="L239" i="65"/>
  <c r="L237" i="67"/>
  <c r="L59" i="52"/>
  <c r="L70" i="52"/>
  <c r="L240" i="67"/>
  <c r="L95" i="52"/>
  <c r="L169" i="51"/>
  <c r="L59" i="53"/>
  <c r="L170" i="51"/>
  <c r="L30" i="53"/>
  <c r="L71" i="53"/>
  <c r="L301" i="68"/>
  <c r="L67" i="52"/>
  <c r="L169" i="53"/>
  <c r="L120" i="53"/>
  <c r="L229" i="67"/>
  <c r="L119" i="52"/>
  <c r="L37" i="51"/>
  <c r="L158" i="53"/>
  <c r="L64" i="52"/>
  <c r="L75" i="51"/>
  <c r="L6" i="52"/>
  <c r="L118" i="51"/>
  <c r="L233" i="65"/>
  <c r="L240" i="66"/>
  <c r="L35" i="52"/>
  <c r="L83" i="51"/>
  <c r="L148" i="51"/>
  <c r="L46" i="51"/>
  <c r="L86" i="52"/>
  <c r="L10" i="52"/>
  <c r="L177" i="51"/>
  <c r="L134" i="52"/>
  <c r="L268" i="65"/>
  <c r="L171" i="51"/>
  <c r="L244" i="72"/>
  <c r="L137" i="51"/>
  <c r="L98" i="52"/>
  <c r="L276" i="66"/>
  <c r="L116" i="52"/>
  <c r="L177" i="52"/>
  <c r="L303" i="64"/>
  <c r="L27" i="52"/>
  <c r="L333" i="68"/>
  <c r="L155" i="52"/>
  <c r="L111" i="51"/>
  <c r="L126" i="51"/>
  <c r="L16" i="51"/>
  <c r="L56" i="52"/>
  <c r="L126" i="52"/>
  <c r="L298" i="64"/>
  <c r="L31" i="53"/>
  <c r="L97" i="51"/>
  <c r="L242" i="67"/>
  <c r="L40" i="52"/>
  <c r="L78" i="51"/>
  <c r="L22" i="52"/>
  <c r="L51" i="53"/>
  <c r="L40" i="53"/>
  <c r="L99" i="51"/>
  <c r="L64" i="53"/>
  <c r="L170" i="52"/>
  <c r="L290" i="64"/>
  <c r="L106" i="51"/>
  <c r="L247" i="71"/>
  <c r="L3" i="51"/>
  <c r="L238" i="70"/>
  <c r="L105" i="53"/>
  <c r="L257" i="65"/>
  <c r="L309" i="68"/>
  <c r="L261" i="67"/>
  <c r="L253" i="64"/>
  <c r="L146" i="51"/>
  <c r="L264" i="69"/>
  <c r="L225" i="71"/>
  <c r="L85" i="51"/>
  <c r="L253" i="66"/>
  <c r="L238" i="65"/>
  <c r="L256" i="69"/>
  <c r="L223" i="71"/>
  <c r="L312" i="64"/>
  <c r="L271" i="64"/>
  <c r="L239" i="72"/>
  <c r="L227" i="65"/>
  <c r="L247" i="65"/>
  <c r="L82" i="53"/>
  <c r="L63" i="52"/>
  <c r="L250" i="72"/>
  <c r="L250" i="71"/>
  <c r="L292" i="68"/>
  <c r="L229" i="72"/>
  <c r="L44" i="52"/>
  <c r="L258" i="69"/>
  <c r="L261" i="66"/>
  <c r="L255" i="72"/>
  <c r="L253" i="72"/>
  <c r="L259" i="66"/>
  <c r="L254" i="65"/>
  <c r="L247" i="66"/>
  <c r="L315" i="68"/>
  <c r="L281" i="64"/>
  <c r="L287" i="68"/>
  <c r="L164" i="51"/>
  <c r="L266" i="66"/>
  <c r="L9" i="51"/>
  <c r="L232" i="65"/>
  <c r="L241" i="72"/>
  <c r="L234" i="66"/>
  <c r="L260" i="70"/>
  <c r="L323" i="68"/>
  <c r="L4" i="53"/>
  <c r="L324" i="68"/>
  <c r="L284" i="64"/>
  <c r="L66" i="52"/>
  <c r="L257" i="69"/>
  <c r="L239" i="69"/>
  <c r="L293" i="68"/>
  <c r="L232" i="72"/>
  <c r="L253" i="71"/>
  <c r="L250" i="70"/>
  <c r="L248" i="67"/>
  <c r="L239" i="71"/>
  <c r="L249" i="72"/>
  <c r="L235" i="71"/>
  <c r="L233" i="71"/>
  <c r="L85" i="52"/>
  <c r="L68" i="51"/>
  <c r="L243" i="71"/>
  <c r="L321" i="68"/>
  <c r="L251" i="67"/>
  <c r="L241" i="71"/>
  <c r="L314" i="68"/>
  <c r="L308" i="68"/>
  <c r="L246" i="72"/>
  <c r="L335" i="68"/>
  <c r="L258" i="66"/>
  <c r="L311" i="68"/>
  <c r="L251" i="70"/>
  <c r="L271" i="65"/>
  <c r="L277" i="64"/>
  <c r="L249" i="65"/>
  <c r="L81" i="51"/>
  <c r="L222" i="71"/>
  <c r="L229" i="69"/>
  <c r="L3" i="52"/>
  <c r="L24" i="51"/>
  <c r="L238" i="72"/>
  <c r="L226" i="67"/>
  <c r="L161" i="52"/>
  <c r="L249" i="70"/>
  <c r="L240" i="71"/>
  <c r="L246" i="67"/>
  <c r="L43" i="51"/>
  <c r="L230" i="70"/>
  <c r="L264" i="66"/>
  <c r="L227" i="69"/>
  <c r="L237" i="71"/>
  <c r="L252" i="64"/>
  <c r="L264" i="65"/>
  <c r="L245" i="70"/>
  <c r="L157" i="52"/>
  <c r="L30" i="52"/>
  <c r="L271" i="70"/>
  <c r="L269" i="69"/>
  <c r="L267" i="71"/>
  <c r="L257" i="71"/>
  <c r="L41" i="51"/>
  <c r="L89" i="52"/>
  <c r="L92" i="51"/>
  <c r="L166" i="52"/>
  <c r="L274" i="70"/>
  <c r="L64" i="51"/>
  <c r="L270" i="70"/>
  <c r="L344" i="68"/>
  <c r="L329" i="68"/>
  <c r="L162" i="53"/>
  <c r="L124" i="53"/>
  <c r="L279" i="70"/>
  <c r="L18" i="51"/>
  <c r="L79" i="51"/>
  <c r="L173" i="52"/>
  <c r="L281" i="68"/>
  <c r="L256" i="72"/>
  <c r="L258" i="71"/>
  <c r="L97" i="52"/>
  <c r="L256" i="67"/>
  <c r="L257" i="70"/>
  <c r="L120" i="51"/>
  <c r="L270" i="69"/>
  <c r="L70" i="53"/>
  <c r="L237" i="65"/>
  <c r="L21" i="52"/>
  <c r="L122" i="52"/>
  <c r="L108" i="51"/>
  <c r="L10" i="53"/>
  <c r="L93" i="52"/>
  <c r="L92" i="52"/>
  <c r="L65" i="51"/>
  <c r="L29" i="52"/>
  <c r="L133" i="51"/>
  <c r="L45" i="52"/>
  <c r="L38" i="51"/>
  <c r="L266" i="71"/>
  <c r="L167" i="53"/>
  <c r="L65" i="52"/>
  <c r="L11" i="53"/>
  <c r="L71" i="51"/>
  <c r="L289" i="68"/>
  <c r="L71" i="52"/>
  <c r="L90" i="51"/>
  <c r="L262" i="64"/>
  <c r="L66" i="51"/>
  <c r="L87" i="52"/>
  <c r="L91" i="52"/>
  <c r="L150" i="53"/>
  <c r="L259" i="64"/>
  <c r="L38" i="52"/>
  <c r="L166" i="51"/>
  <c r="L41" i="52"/>
  <c r="L10" i="51"/>
  <c r="L265" i="70"/>
  <c r="L141" i="52"/>
  <c r="L137" i="52"/>
  <c r="L263" i="64"/>
  <c r="L33" i="52"/>
  <c r="L14" i="51"/>
  <c r="L149" i="53"/>
  <c r="L12" i="51"/>
  <c r="L176" i="52"/>
  <c r="L11" i="51"/>
  <c r="L63" i="51"/>
  <c r="L231" i="67"/>
  <c r="L149" i="51"/>
  <c r="L152" i="52"/>
  <c r="L119" i="51"/>
  <c r="L69" i="51"/>
  <c r="L168" i="51"/>
  <c r="L54" i="52"/>
  <c r="L171" i="52"/>
  <c r="L169" i="52"/>
  <c r="L76" i="52"/>
  <c r="L260" i="64"/>
  <c r="L133" i="52"/>
  <c r="L297" i="68"/>
  <c r="L52" i="51"/>
  <c r="L69" i="53"/>
  <c r="L149" i="52"/>
  <c r="L253" i="69"/>
  <c r="L96" i="52"/>
  <c r="L279" i="67"/>
  <c r="L139" i="53"/>
  <c r="L279" i="69"/>
  <c r="L72" i="52"/>
  <c r="L121" i="53"/>
  <c r="L262" i="72"/>
  <c r="L150" i="52"/>
  <c r="L163" i="52"/>
  <c r="L122" i="51"/>
  <c r="L111" i="53"/>
  <c r="L88" i="51"/>
  <c r="L108" i="52"/>
  <c r="L90" i="53"/>
  <c r="L18" i="52"/>
  <c r="L151" i="52"/>
  <c r="L26" i="51"/>
  <c r="L240" i="65"/>
  <c r="L102" i="52"/>
  <c r="L6" i="51"/>
  <c r="L78" i="52"/>
  <c r="L94" i="53"/>
  <c r="L242" i="72"/>
  <c r="L243" i="66"/>
  <c r="L270" i="66"/>
  <c r="L291" i="64"/>
  <c r="L316" i="68"/>
  <c r="L275" i="64"/>
  <c r="L245" i="72"/>
  <c r="L269" i="71"/>
  <c r="L241" i="69"/>
  <c r="L230" i="67"/>
  <c r="L254" i="66"/>
  <c r="L312" i="68"/>
  <c r="L252" i="71"/>
  <c r="L257" i="67"/>
  <c r="L230" i="72"/>
  <c r="L232" i="70"/>
  <c r="L279" i="66"/>
  <c r="L44" i="51"/>
  <c r="L231" i="70"/>
  <c r="L248" i="66"/>
  <c r="L270" i="71"/>
  <c r="L317" i="68"/>
  <c r="L4" i="52"/>
  <c r="L280" i="70"/>
  <c r="L162" i="52"/>
  <c r="L242" i="71"/>
  <c r="L252" i="67"/>
  <c r="L252" i="70"/>
  <c r="L234" i="70"/>
  <c r="L227" i="71"/>
  <c r="L270" i="64"/>
  <c r="L302" i="64"/>
  <c r="L250" i="65"/>
  <c r="L224" i="72"/>
  <c r="L310" i="64"/>
  <c r="L242" i="65"/>
  <c r="L261" i="71"/>
  <c r="L261" i="64"/>
  <c r="L296" i="68"/>
  <c r="L258" i="65"/>
  <c r="L230" i="65"/>
  <c r="L247" i="67"/>
  <c r="L280" i="67"/>
  <c r="L266" i="65"/>
  <c r="L255" i="67"/>
  <c r="L25" i="51"/>
  <c r="L336" i="68"/>
  <c r="L298" i="68"/>
  <c r="L280" i="64"/>
  <c r="L242" i="69"/>
  <c r="L256" i="70"/>
  <c r="L28" i="51"/>
  <c r="L320" i="68"/>
  <c r="L235" i="65"/>
  <c r="L266" i="67"/>
  <c r="L44" i="53"/>
  <c r="L261" i="69"/>
  <c r="L271" i="67"/>
  <c r="L47" i="51"/>
  <c r="L233" i="72"/>
  <c r="L288" i="68"/>
  <c r="L228" i="72"/>
  <c r="L289" i="64"/>
  <c r="L280" i="68"/>
  <c r="L288" i="64"/>
  <c r="L229" i="71"/>
  <c r="L296" i="64"/>
  <c r="L260" i="72"/>
  <c r="L255" i="65"/>
  <c r="L240" i="70"/>
  <c r="L259" i="67"/>
  <c r="L266" i="64"/>
  <c r="L234" i="71"/>
  <c r="L272" i="65"/>
  <c r="L250" i="69"/>
  <c r="L259" i="65"/>
  <c r="L295" i="64"/>
  <c r="L220" i="71"/>
  <c r="L248" i="69"/>
  <c r="L143" i="52"/>
  <c r="L81" i="52"/>
  <c r="L43" i="52"/>
  <c r="L248" i="70"/>
  <c r="L24" i="52"/>
  <c r="L255" i="71"/>
  <c r="L222" i="72"/>
  <c r="L265" i="67"/>
  <c r="L220" i="72"/>
  <c r="L258" i="64"/>
  <c r="L232" i="67"/>
  <c r="L249" i="69"/>
  <c r="L143" i="51"/>
  <c r="L294" i="64"/>
  <c r="L245" i="67"/>
  <c r="L245" i="65"/>
  <c r="L227" i="70"/>
  <c r="L226" i="70"/>
  <c r="L20" i="51"/>
  <c r="L28" i="53"/>
  <c r="L34" i="51"/>
  <c r="L332" i="68"/>
  <c r="L67" i="51"/>
  <c r="L234" i="69"/>
  <c r="L101" i="51"/>
  <c r="L54" i="51"/>
  <c r="L136" i="52"/>
  <c r="L95" i="51"/>
  <c r="L53" i="51"/>
  <c r="L77" i="53"/>
  <c r="L109" i="53"/>
  <c r="L47" i="53"/>
  <c r="L277" i="70"/>
  <c r="L266" i="72"/>
  <c r="L251" i="72"/>
  <c r="L101" i="52"/>
  <c r="L58" i="51"/>
  <c r="L150" i="51"/>
  <c r="L52" i="53"/>
  <c r="L175" i="53"/>
  <c r="L49" i="53"/>
  <c r="L76" i="51"/>
  <c r="L305" i="68"/>
  <c r="L232" i="69"/>
  <c r="L78" i="53"/>
  <c r="L36" i="52"/>
  <c r="L32" i="51"/>
  <c r="L21" i="51"/>
  <c r="L59" i="51"/>
  <c r="L268" i="66"/>
  <c r="L20" i="52"/>
  <c r="L72" i="51"/>
  <c r="L228" i="66"/>
  <c r="L9" i="52"/>
  <c r="L147" i="51"/>
  <c r="L40" i="51"/>
  <c r="L17" i="52"/>
  <c r="L88" i="53"/>
  <c r="L68" i="53"/>
  <c r="L270" i="67"/>
  <c r="L279" i="64"/>
  <c r="L236" i="67"/>
  <c r="L26" i="53"/>
  <c r="L267" i="64"/>
  <c r="L243" i="67"/>
  <c r="L300" i="64"/>
  <c r="L34" i="52"/>
  <c r="L158" i="51"/>
  <c r="L156" i="52"/>
  <c r="L99" i="52"/>
  <c r="L19" i="51"/>
  <c r="L8" i="51"/>
  <c r="L57" i="52"/>
  <c r="L118" i="52"/>
  <c r="L166" i="53"/>
  <c r="L229" i="65"/>
  <c r="L33" i="51"/>
  <c r="L158" i="52"/>
  <c r="L129" i="51"/>
  <c r="L134" i="51"/>
  <c r="L45" i="53"/>
  <c r="L132" i="51"/>
  <c r="L5" i="53"/>
  <c r="L331" i="68"/>
  <c r="L140" i="52"/>
  <c r="L152" i="51"/>
  <c r="L130" i="51"/>
  <c r="L159" i="51"/>
  <c r="L27" i="51"/>
  <c r="L155" i="51"/>
  <c r="L140" i="51"/>
  <c r="L107" i="51"/>
  <c r="L79" i="52"/>
  <c r="L13" i="51"/>
  <c r="L176" i="51"/>
  <c r="L48" i="52"/>
  <c r="L135" i="51"/>
  <c r="L151" i="53"/>
  <c r="L153" i="51"/>
  <c r="L174" i="51"/>
  <c r="L74" i="52"/>
  <c r="L248" i="71"/>
  <c r="L5" i="52"/>
  <c r="L130" i="52"/>
  <c r="L94" i="52"/>
  <c r="L268" i="70"/>
  <c r="L11" i="52"/>
  <c r="L284" i="68"/>
  <c r="L226" i="72"/>
  <c r="L233" i="66"/>
  <c r="L175" i="52"/>
  <c r="L93" i="53"/>
  <c r="L239" i="66"/>
  <c r="L237" i="66"/>
  <c r="L140" i="53"/>
  <c r="L120" i="52"/>
  <c r="L52" i="52"/>
  <c r="L131" i="52"/>
  <c r="L260" i="71"/>
  <c r="L21" i="53"/>
  <c r="L268" i="67"/>
  <c r="L13" i="53"/>
  <c r="L12" i="52"/>
  <c r="L110" i="51"/>
  <c r="L68" i="52"/>
  <c r="L157" i="51"/>
  <c r="L228" i="67"/>
  <c r="L261" i="72"/>
  <c r="L247" i="72"/>
  <c r="L263" i="72"/>
  <c r="L223" i="72"/>
  <c r="L144" i="52"/>
  <c r="L109" i="51"/>
  <c r="L238" i="69"/>
  <c r="L256" i="66"/>
  <c r="L164" i="52"/>
  <c r="L233" i="70"/>
  <c r="L243" i="69"/>
  <c r="L143" i="53"/>
  <c r="L304" i="68"/>
  <c r="L257" i="64"/>
  <c r="L128" i="52"/>
  <c r="L299" i="68"/>
  <c r="L228" i="71"/>
  <c r="L227" i="72"/>
  <c r="L270" i="65"/>
  <c r="L30" i="51"/>
  <c r="L262" i="67"/>
  <c r="L234" i="67"/>
  <c r="L262" i="65"/>
  <c r="L254" i="70"/>
  <c r="L280" i="65"/>
  <c r="L258" i="70"/>
  <c r="L246" i="71"/>
  <c r="L47" i="52"/>
  <c r="L304" i="64"/>
  <c r="L310" i="68"/>
  <c r="L262" i="70"/>
  <c r="L252" i="72"/>
  <c r="L231" i="72"/>
  <c r="L290" i="68"/>
  <c r="L348" i="68"/>
  <c r="L243" i="72"/>
  <c r="L255" i="70"/>
  <c r="L347" i="68"/>
  <c r="L162" i="51"/>
  <c r="L240" i="69"/>
  <c r="L322" i="68"/>
  <c r="L236" i="70"/>
  <c r="L251" i="69"/>
  <c r="L285" i="64"/>
  <c r="L248" i="65"/>
  <c r="L259" i="69"/>
  <c r="L241" i="67"/>
  <c r="L250" i="67"/>
  <c r="L262" i="69"/>
  <c r="L7" i="51"/>
  <c r="L242" i="70"/>
  <c r="L262" i="71"/>
  <c r="L253" i="67"/>
  <c r="L318" i="68"/>
  <c r="L250" i="66"/>
  <c r="L235" i="66"/>
  <c r="L280" i="66"/>
  <c r="L273" i="65"/>
  <c r="L269" i="72"/>
  <c r="L251" i="66"/>
  <c r="L276" i="64"/>
  <c r="L227" i="66"/>
  <c r="L301" i="64"/>
  <c r="L146" i="52"/>
  <c r="L259" i="70"/>
  <c r="L340" i="68"/>
  <c r="L106" i="52"/>
  <c r="L254" i="67"/>
  <c r="L279" i="65"/>
  <c r="L249" i="71"/>
  <c r="L286" i="64"/>
  <c r="L234" i="65"/>
  <c r="L264" i="70"/>
  <c r="L239" i="70"/>
  <c r="L221" i="72"/>
  <c r="L243" i="70"/>
  <c r="L346" i="68"/>
  <c r="L229" i="70"/>
  <c r="L265" i="66"/>
  <c r="L238" i="71"/>
  <c r="L124" i="52"/>
  <c r="L307" i="68"/>
  <c r="L247" i="69"/>
  <c r="L43" i="53"/>
  <c r="L62" i="52"/>
  <c r="L228" i="70"/>
  <c r="L124" i="51"/>
  <c r="L105" i="52"/>
  <c r="L81" i="53"/>
  <c r="L249" i="66"/>
  <c r="L161" i="51"/>
  <c r="L265" i="65"/>
  <c r="L246" i="65"/>
  <c r="L246" i="69"/>
  <c r="L246" i="70"/>
  <c r="L219" i="72"/>
  <c r="L245" i="66"/>
  <c r="L245" i="69"/>
  <c r="L5" i="16"/>
  <c r="L9" i="16"/>
  <c r="L13" i="16"/>
  <c r="L20" i="16"/>
  <c r="L25" i="16"/>
  <c r="L30" i="16"/>
  <c r="L8" i="15"/>
  <c r="L12" i="15"/>
  <c r="L19" i="15"/>
  <c r="L24" i="15"/>
  <c r="L29" i="15"/>
  <c r="L8" i="17"/>
  <c r="L21" i="17"/>
  <c r="L6" i="16"/>
  <c r="L10" i="16"/>
  <c r="L14" i="16"/>
  <c r="L21" i="16"/>
  <c r="L26" i="16"/>
  <c r="L5" i="15"/>
  <c r="L9" i="15"/>
  <c r="L13" i="15"/>
  <c r="L20" i="15"/>
  <c r="L25" i="15"/>
  <c r="L30" i="15"/>
  <c r="L9" i="17"/>
  <c r="L22" i="17"/>
  <c r="L5" i="17"/>
  <c r="L7" i="16"/>
  <c r="L11" i="16"/>
  <c r="L18" i="16"/>
  <c r="L22" i="16"/>
  <c r="L28" i="16"/>
  <c r="L17" i="17"/>
  <c r="L18" i="17"/>
  <c r="L6" i="15"/>
  <c r="L10" i="15"/>
  <c r="L14" i="15"/>
  <c r="L21" i="15"/>
  <c r="L26" i="15"/>
  <c r="L31" i="15"/>
  <c r="L6" i="17"/>
  <c r="L19" i="17"/>
  <c r="L29" i="17"/>
  <c r="L31" i="16"/>
  <c r="L8" i="16"/>
  <c r="L12" i="16"/>
  <c r="L19" i="16"/>
  <c r="L24" i="16"/>
  <c r="L29" i="16"/>
  <c r="L28" i="17"/>
  <c r="L7" i="15"/>
  <c r="L11" i="15"/>
  <c r="L18" i="15"/>
  <c r="L22" i="15"/>
  <c r="L28" i="15"/>
  <c r="L32" i="15"/>
  <c r="L7" i="17"/>
  <c r="L20" i="17"/>
  <c r="L30" i="17"/>
  <c r="L32" i="16"/>
  <c r="L134" i="29"/>
  <c r="L128" i="29"/>
  <c r="L123" i="29"/>
  <c r="L167" i="6"/>
  <c r="L143" i="6"/>
  <c r="L127" i="6"/>
  <c r="J152" i="6"/>
  <c r="J176" i="6"/>
  <c r="J148" i="6"/>
  <c r="J172" i="6"/>
  <c r="J135" i="6"/>
  <c r="J159" i="6"/>
  <c r="J125" i="6"/>
  <c r="J165" i="6"/>
  <c r="J141" i="6"/>
  <c r="J110" i="6"/>
  <c r="J130" i="29"/>
  <c r="J123" i="29"/>
  <c r="J122" i="29"/>
  <c r="J127" i="29"/>
  <c r="K176" i="6"/>
  <c r="K152" i="6"/>
  <c r="K172" i="6"/>
  <c r="K148" i="6"/>
  <c r="K126" i="6"/>
  <c r="K159" i="6"/>
  <c r="K135" i="6"/>
  <c r="K20" i="6"/>
  <c r="K157" i="6"/>
  <c r="K130" i="29"/>
  <c r="K142" i="6"/>
  <c r="K166" i="6"/>
  <c r="K127" i="29"/>
  <c r="I15" i="15"/>
  <c r="J17" i="16"/>
  <c r="J4" i="15"/>
  <c r="I4" i="15"/>
  <c r="O173" i="6"/>
  <c r="O149" i="6"/>
  <c r="O160" i="6"/>
  <c r="O136" i="6"/>
  <c r="O118" i="53"/>
  <c r="O54" i="53"/>
  <c r="O107" i="53"/>
  <c r="O342" i="68"/>
  <c r="O306" i="64"/>
  <c r="O278" i="69"/>
  <c r="O110" i="53"/>
  <c r="O98" i="53"/>
  <c r="O116" i="53"/>
  <c r="O115" i="51"/>
  <c r="O266" i="69"/>
  <c r="O76" i="53"/>
  <c r="O14" i="53"/>
  <c r="O41" i="53"/>
  <c r="O135" i="53"/>
  <c r="O233" i="69"/>
  <c r="O55" i="53"/>
  <c r="O29" i="53"/>
  <c r="O156" i="53"/>
  <c r="O267" i="69"/>
  <c r="O330" i="68"/>
  <c r="O274" i="67"/>
  <c r="O113" i="52"/>
  <c r="O122" i="53"/>
  <c r="O177" i="53"/>
  <c r="O281" i="65"/>
  <c r="O137" i="53"/>
  <c r="O267" i="67"/>
  <c r="O114" i="51"/>
  <c r="O349" i="68"/>
  <c r="O129" i="53"/>
  <c r="O274" i="66"/>
  <c r="O18" i="53"/>
  <c r="O60" i="53"/>
  <c r="O57" i="53"/>
  <c r="O51" i="51"/>
  <c r="O120" i="51"/>
  <c r="O277" i="65"/>
  <c r="O28" i="53"/>
  <c r="O269" i="65"/>
  <c r="O78" i="51"/>
  <c r="O117" i="51"/>
  <c r="O157" i="53"/>
  <c r="O46" i="51"/>
  <c r="O257" i="71"/>
  <c r="O41" i="51"/>
  <c r="O19" i="51"/>
  <c r="O267" i="71"/>
  <c r="O266" i="70"/>
  <c r="O17" i="51"/>
  <c r="O95" i="51"/>
  <c r="O21" i="51"/>
  <c r="O128" i="53"/>
  <c r="O162" i="53"/>
  <c r="O266" i="72"/>
  <c r="O277" i="70"/>
  <c r="O347" i="68"/>
  <c r="O47" i="53"/>
  <c r="O99" i="51"/>
  <c r="O232" i="70"/>
  <c r="O265" i="64"/>
  <c r="O315" i="68"/>
  <c r="O298" i="64"/>
  <c r="O145" i="51"/>
  <c r="O18" i="51"/>
  <c r="O102" i="51"/>
  <c r="O50" i="53"/>
  <c r="O57" i="52"/>
  <c r="O268" i="69"/>
  <c r="O126" i="52"/>
  <c r="O169" i="53"/>
  <c r="O118" i="51"/>
  <c r="O29" i="51"/>
  <c r="O14" i="52"/>
  <c r="O119" i="52"/>
  <c r="O176" i="51"/>
  <c r="O272" i="69"/>
  <c r="O9" i="53"/>
  <c r="O16" i="51"/>
  <c r="O12" i="52"/>
  <c r="O137" i="51"/>
  <c r="O88" i="52"/>
  <c r="O268" i="67"/>
  <c r="O152" i="52"/>
  <c r="O56" i="51"/>
  <c r="O159" i="51"/>
  <c r="O158" i="53"/>
  <c r="O12" i="51"/>
  <c r="O236" i="65"/>
  <c r="O166" i="53"/>
  <c r="O31" i="53"/>
  <c r="O173" i="52"/>
  <c r="O270" i="70"/>
  <c r="O70" i="51"/>
  <c r="O291" i="68"/>
  <c r="O93" i="52"/>
  <c r="O120" i="52"/>
  <c r="O91" i="52"/>
  <c r="O233" i="65"/>
  <c r="O33" i="52"/>
  <c r="O20" i="52"/>
  <c r="O140" i="53"/>
  <c r="O10" i="52"/>
  <c r="O170" i="52"/>
  <c r="O257" i="69"/>
  <c r="O157" i="52"/>
  <c r="O44" i="51"/>
  <c r="O19" i="53"/>
  <c r="O272" i="66"/>
  <c r="O169" i="52"/>
  <c r="O133" i="52"/>
  <c r="O149" i="51"/>
  <c r="O121" i="51"/>
  <c r="O122" i="52"/>
  <c r="O294" i="68"/>
  <c r="O36" i="51"/>
  <c r="O156" i="51"/>
  <c r="O163" i="51"/>
  <c r="O38" i="51"/>
  <c r="O5" i="52"/>
  <c r="O102" i="53"/>
  <c r="O39" i="52"/>
  <c r="O129" i="51"/>
  <c r="O167" i="52"/>
  <c r="O105" i="53"/>
  <c r="O83" i="51"/>
  <c r="O69" i="53"/>
  <c r="O64" i="51"/>
  <c r="O92" i="53"/>
  <c r="O75" i="52"/>
  <c r="O58" i="52"/>
  <c r="O111" i="52"/>
  <c r="O168" i="52"/>
  <c r="O91" i="51"/>
  <c r="O110" i="51"/>
  <c r="O22" i="51"/>
  <c r="O51" i="53"/>
  <c r="O290" i="68"/>
  <c r="O139" i="52"/>
  <c r="O237" i="67"/>
  <c r="O84" i="52"/>
  <c r="O78" i="53"/>
  <c r="O141" i="52"/>
  <c r="O90" i="52"/>
  <c r="O71" i="53"/>
  <c r="O258" i="72"/>
  <c r="O21" i="52"/>
  <c r="O173" i="51"/>
  <c r="O29" i="52"/>
  <c r="O148" i="51"/>
  <c r="O40" i="53"/>
  <c r="O53" i="51"/>
  <c r="O235" i="66"/>
  <c r="O128" i="52"/>
  <c r="O314" i="68"/>
  <c r="O267" i="64"/>
  <c r="O109" i="51"/>
  <c r="O233" i="71"/>
  <c r="O25" i="52"/>
  <c r="O255" i="72"/>
  <c r="O245" i="72"/>
  <c r="O253" i="64"/>
  <c r="O225" i="71"/>
  <c r="O146" i="51"/>
  <c r="O236" i="70"/>
  <c r="O239" i="72"/>
  <c r="O229" i="70"/>
  <c r="O270" i="67"/>
  <c r="O63" i="53"/>
  <c r="O283" i="64"/>
  <c r="O250" i="70"/>
  <c r="O242" i="70"/>
  <c r="O241" i="65"/>
  <c r="O239" i="71"/>
  <c r="O276" i="64"/>
  <c r="O253" i="67"/>
  <c r="O240" i="69"/>
  <c r="O255" i="70"/>
  <c r="O290" i="64"/>
  <c r="O261" i="70"/>
  <c r="O243" i="69"/>
  <c r="O252" i="66"/>
  <c r="O262" i="69"/>
  <c r="O231" i="69"/>
  <c r="O43" i="51"/>
  <c r="O259" i="66"/>
  <c r="O242" i="65"/>
  <c r="O228" i="72"/>
  <c r="O44" i="52"/>
  <c r="O232" i="71"/>
  <c r="O250" i="72"/>
  <c r="O246" i="72"/>
  <c r="O251" i="72"/>
  <c r="O228" i="71"/>
  <c r="O47" i="52"/>
  <c r="O256" i="70"/>
  <c r="O227" i="72"/>
  <c r="O327" i="68"/>
  <c r="O279" i="69"/>
  <c r="O308" i="68"/>
  <c r="O228" i="70"/>
  <c r="O258" i="69"/>
  <c r="O282" i="64"/>
  <c r="O226" i="71"/>
  <c r="O24" i="51"/>
  <c r="O262" i="70"/>
  <c r="O261" i="72"/>
  <c r="O311" i="68"/>
  <c r="O231" i="67"/>
  <c r="O109" i="52"/>
  <c r="O234" i="67"/>
  <c r="O251" i="67"/>
  <c r="O257" i="65"/>
  <c r="O259" i="70"/>
  <c r="O273" i="66"/>
  <c r="O30" i="51"/>
  <c r="O334" i="68"/>
  <c r="O250" i="67"/>
  <c r="O263" i="71"/>
  <c r="O312" i="68"/>
  <c r="O253" i="72"/>
  <c r="O233" i="70"/>
  <c r="O291" i="64"/>
  <c r="O7" i="51"/>
  <c r="O237" i="70"/>
  <c r="O230" i="71"/>
  <c r="O249" i="67"/>
  <c r="O240" i="71"/>
  <c r="O266" i="66"/>
  <c r="O246" i="69"/>
  <c r="O228" i="67"/>
  <c r="O266" i="65"/>
  <c r="O329" i="68"/>
  <c r="O24" i="52"/>
  <c r="O228" i="65"/>
  <c r="O295" i="64"/>
  <c r="O124" i="52"/>
  <c r="O307" i="68"/>
  <c r="O249" i="69"/>
  <c r="O3" i="52"/>
  <c r="O220" i="72"/>
  <c r="O248" i="66"/>
  <c r="O62" i="53"/>
  <c r="O245" i="69"/>
  <c r="O219" i="71"/>
  <c r="O304" i="68"/>
  <c r="O294" i="64"/>
  <c r="O237" i="72"/>
  <c r="O265" i="65"/>
  <c r="O226" i="67"/>
  <c r="O264" i="67"/>
  <c r="O268" i="72"/>
  <c r="O174" i="53"/>
  <c r="O265" i="72"/>
  <c r="O36" i="53"/>
  <c r="O264" i="71"/>
  <c r="O103" i="53"/>
  <c r="O271" i="72"/>
  <c r="O281" i="66"/>
  <c r="O86" i="53"/>
  <c r="O72" i="53"/>
  <c r="O112" i="53"/>
  <c r="O101" i="53"/>
  <c r="O275" i="66"/>
  <c r="O37" i="53"/>
  <c r="O267" i="65"/>
  <c r="O127" i="53"/>
  <c r="O267" i="70"/>
  <c r="O8" i="53"/>
  <c r="O275" i="65"/>
  <c r="O16" i="53"/>
  <c r="O267" i="66"/>
  <c r="O114" i="52"/>
  <c r="O173" i="53"/>
  <c r="O73" i="53"/>
  <c r="O126" i="53"/>
  <c r="O153" i="53"/>
  <c r="O38" i="53"/>
  <c r="O27" i="53"/>
  <c r="O275" i="67"/>
  <c r="O65" i="53"/>
  <c r="O154" i="53"/>
  <c r="O172" i="53"/>
  <c r="O15" i="53"/>
  <c r="O159" i="53"/>
  <c r="O70" i="53"/>
  <c r="O7" i="53"/>
  <c r="O13" i="51"/>
  <c r="O66" i="53"/>
  <c r="O146" i="53"/>
  <c r="O265" i="69"/>
  <c r="O175" i="51"/>
  <c r="O59" i="51"/>
  <c r="O76" i="51"/>
  <c r="O35" i="51"/>
  <c r="O97" i="53"/>
  <c r="O175" i="52"/>
  <c r="O100" i="53"/>
  <c r="O113" i="53"/>
  <c r="O272" i="70"/>
  <c r="O269" i="67"/>
  <c r="O271" i="70"/>
  <c r="O276" i="69"/>
  <c r="O267" i="72"/>
  <c r="O276" i="70"/>
  <c r="O276" i="67"/>
  <c r="O276" i="66"/>
  <c r="O154" i="52"/>
  <c r="O111" i="53"/>
  <c r="O254" i="69"/>
  <c r="O262" i="64"/>
  <c r="O165" i="51"/>
  <c r="O30" i="53"/>
  <c r="O49" i="52"/>
  <c r="O127" i="52"/>
  <c r="O119" i="51"/>
  <c r="O73" i="51"/>
  <c r="O137" i="52"/>
  <c r="O231" i="66"/>
  <c r="O96" i="51"/>
  <c r="O98" i="51"/>
  <c r="O94" i="51"/>
  <c r="O54" i="51"/>
  <c r="O38" i="52"/>
  <c r="O74" i="52"/>
  <c r="O60" i="52"/>
  <c r="O45" i="52"/>
  <c r="O265" i="70"/>
  <c r="O148" i="53"/>
  <c r="O165" i="52"/>
  <c r="O25" i="51"/>
  <c r="O71" i="52"/>
  <c r="O231" i="65"/>
  <c r="O103" i="51"/>
  <c r="O100" i="51"/>
  <c r="O39" i="53"/>
  <c r="O257" i="64"/>
  <c r="O240" i="65"/>
  <c r="O224" i="71"/>
  <c r="O79" i="52"/>
  <c r="O262" i="71"/>
  <c r="O177" i="51"/>
  <c r="O92" i="52"/>
  <c r="O48" i="51"/>
  <c r="O30" i="52"/>
  <c r="O11" i="51"/>
  <c r="O256" i="72"/>
  <c r="O74" i="51"/>
  <c r="O31" i="52"/>
  <c r="O55" i="52"/>
  <c r="O8" i="52"/>
  <c r="O253" i="69"/>
  <c r="O67" i="52"/>
  <c r="O260" i="64"/>
  <c r="O32" i="52"/>
  <c r="O102" i="52"/>
  <c r="O171" i="51"/>
  <c r="O118" i="52"/>
  <c r="O121" i="53"/>
  <c r="O75" i="51"/>
  <c r="O258" i="71"/>
  <c r="O20" i="53"/>
  <c r="O11" i="53"/>
  <c r="O93" i="51"/>
  <c r="O257" i="67"/>
  <c r="O339" i="68"/>
  <c r="O108" i="51"/>
  <c r="O140" i="52"/>
  <c r="O135" i="52"/>
  <c r="O96" i="52"/>
  <c r="O150" i="53"/>
  <c r="O93" i="53"/>
  <c r="O10" i="53"/>
  <c r="O116" i="52"/>
  <c r="O103" i="52"/>
  <c r="O257" i="70"/>
  <c r="O172" i="52"/>
  <c r="O21" i="53"/>
  <c r="O33" i="51"/>
  <c r="O36" i="52"/>
  <c r="O176" i="53"/>
  <c r="O135" i="51"/>
  <c r="O240" i="67"/>
  <c r="O83" i="52"/>
  <c r="O71" i="51"/>
  <c r="O98" i="52"/>
  <c r="O68" i="52"/>
  <c r="O97" i="51"/>
  <c r="O86" i="51"/>
  <c r="O116" i="51"/>
  <c r="O20" i="51"/>
  <c r="O27" i="52"/>
  <c r="O9" i="52"/>
  <c r="O131" i="51"/>
  <c r="O16" i="52"/>
  <c r="O167" i="53"/>
  <c r="O270" i="64"/>
  <c r="O170" i="51"/>
  <c r="O134" i="51"/>
  <c r="O130" i="52"/>
  <c r="O86" i="52"/>
  <c r="O52" i="52"/>
  <c r="O52" i="51"/>
  <c r="O94" i="52"/>
  <c r="O269" i="71"/>
  <c r="O280" i="67"/>
  <c r="O235" i="67"/>
  <c r="O263" i="72"/>
  <c r="O63" i="52"/>
  <c r="O66" i="52"/>
  <c r="O242" i="69"/>
  <c r="O288" i="64"/>
  <c r="O250" i="65"/>
  <c r="O251" i="70"/>
  <c r="O9" i="51"/>
  <c r="O235" i="71"/>
  <c r="O280" i="69"/>
  <c r="O244" i="72"/>
  <c r="O258" i="65"/>
  <c r="O243" i="72"/>
  <c r="O241" i="71"/>
  <c r="O296" i="64"/>
  <c r="O234" i="72"/>
  <c r="O320" i="68"/>
  <c r="O249" i="71"/>
  <c r="O336" i="68"/>
  <c r="O260" i="65"/>
  <c r="O255" i="66"/>
  <c r="O285" i="64"/>
  <c r="O144" i="52"/>
  <c r="O251" i="69"/>
  <c r="O253" i="66"/>
  <c r="O233" i="67"/>
  <c r="O243" i="71"/>
  <c r="O270" i="65"/>
  <c r="O304" i="64"/>
  <c r="O348" i="68"/>
  <c r="O262" i="72"/>
  <c r="O271" i="66"/>
  <c r="O324" i="68"/>
  <c r="O228" i="69"/>
  <c r="O295" i="68"/>
  <c r="O221" i="71"/>
  <c r="O270" i="69"/>
  <c r="O239" i="70"/>
  <c r="O322" i="68"/>
  <c r="O261" i="69"/>
  <c r="O264" i="64"/>
  <c r="O311" i="64"/>
  <c r="O262" i="65"/>
  <c r="O303" i="68"/>
  <c r="O262" i="67"/>
  <c r="O271" i="67"/>
  <c r="O233" i="72"/>
  <c r="O258" i="70"/>
  <c r="O258" i="67"/>
  <c r="O4" i="52"/>
  <c r="O260" i="69"/>
  <c r="O252" i="65"/>
  <c r="O49" i="51"/>
  <c r="O224" i="72"/>
  <c r="O234" i="70"/>
  <c r="O87" i="51"/>
  <c r="O82" i="53"/>
  <c r="O281" i="64"/>
  <c r="O272" i="67"/>
  <c r="O321" i="68"/>
  <c r="O68" i="51"/>
  <c r="O312" i="64"/>
  <c r="O300" i="64"/>
  <c r="O258" i="64"/>
  <c r="O247" i="69"/>
  <c r="O236" i="67"/>
  <c r="O227" i="71"/>
  <c r="O241" i="69"/>
  <c r="O270" i="72"/>
  <c r="O317" i="68"/>
  <c r="O229" i="67"/>
  <c r="O81" i="51"/>
  <c r="O247" i="65"/>
  <c r="O248" i="65"/>
  <c r="O247" i="67"/>
  <c r="O222" i="72"/>
  <c r="O220" i="71"/>
  <c r="O238" i="71"/>
  <c r="O232" i="66"/>
  <c r="O249" i="65"/>
  <c r="O3" i="51"/>
  <c r="O81" i="52"/>
  <c r="O43" i="53"/>
  <c r="O249" i="70"/>
  <c r="O306" i="68"/>
  <c r="O161" i="51"/>
  <c r="O240" i="72"/>
  <c r="O280" i="68"/>
  <c r="O237" i="71"/>
  <c r="O219" i="72"/>
  <c r="O265" i="67"/>
  <c r="O226" i="69"/>
  <c r="O245" i="67"/>
  <c r="O245" i="66"/>
  <c r="O264" i="65"/>
  <c r="O271" i="71"/>
  <c r="O264" i="72"/>
  <c r="O278" i="65"/>
  <c r="O274" i="70"/>
  <c r="O35" i="53"/>
  <c r="O278" i="66"/>
  <c r="O275" i="70"/>
  <c r="O132" i="53"/>
  <c r="O17" i="53"/>
  <c r="O170" i="53"/>
  <c r="O22" i="53"/>
  <c r="O99" i="53"/>
  <c r="O155" i="53"/>
  <c r="O278" i="70"/>
  <c r="O133" i="53"/>
  <c r="O84" i="53"/>
  <c r="O345" i="68"/>
  <c r="O108" i="53"/>
  <c r="O235" i="69"/>
  <c r="O138" i="53"/>
  <c r="O275" i="69"/>
  <c r="O341" i="68"/>
  <c r="O113" i="51"/>
  <c r="O305" i="64"/>
  <c r="O163" i="53"/>
  <c r="O117" i="53"/>
  <c r="O34" i="53"/>
  <c r="O112" i="52"/>
  <c r="O48" i="53"/>
  <c r="O145" i="53"/>
  <c r="O6" i="53"/>
  <c r="O67" i="53"/>
  <c r="O297" i="64"/>
  <c r="O141" i="53"/>
  <c r="O5" i="51"/>
  <c r="O273" i="69"/>
  <c r="O27" i="51"/>
  <c r="O307" i="64"/>
  <c r="O269" i="69"/>
  <c r="O14" i="51"/>
  <c r="O269" i="70"/>
  <c r="O69" i="51"/>
  <c r="O88" i="51"/>
  <c r="O97" i="52"/>
  <c r="O109" i="53"/>
  <c r="O85" i="53"/>
  <c r="O136" i="51"/>
  <c r="O344" i="68"/>
  <c r="O150" i="51"/>
  <c r="O269" i="66"/>
  <c r="O34" i="51"/>
  <c r="O101" i="51"/>
  <c r="O277" i="67"/>
  <c r="O277" i="66"/>
  <c r="O164" i="53"/>
  <c r="O343" i="68"/>
  <c r="O273" i="70"/>
  <c r="O309" i="64"/>
  <c r="O234" i="69"/>
  <c r="O289" i="68"/>
  <c r="O174" i="52"/>
  <c r="O11" i="52"/>
  <c r="O19" i="52"/>
  <c r="O108" i="52"/>
  <c r="O53" i="52"/>
  <c r="O45" i="53"/>
  <c r="O132" i="52"/>
  <c r="O87" i="53"/>
  <c r="O289" i="64"/>
  <c r="O59" i="53"/>
  <c r="O58" i="51"/>
  <c r="O158" i="52"/>
  <c r="O239" i="66"/>
  <c r="O150" i="52"/>
  <c r="O32" i="53"/>
  <c r="O26" i="53"/>
  <c r="O130" i="53"/>
  <c r="O235" i="65"/>
  <c r="O145" i="52"/>
  <c r="O122" i="51"/>
  <c r="O33" i="53"/>
  <c r="O176" i="52"/>
  <c r="O52" i="53"/>
  <c r="O149" i="53"/>
  <c r="O243" i="65"/>
  <c r="O155" i="52"/>
  <c r="O319" i="68"/>
  <c r="O124" i="53"/>
  <c r="O4" i="51"/>
  <c r="O255" i="64"/>
  <c r="O141" i="51"/>
  <c r="O34" i="52"/>
  <c r="O175" i="53"/>
  <c r="O37" i="52"/>
  <c r="O130" i="51"/>
  <c r="O271" i="64"/>
  <c r="O153" i="52"/>
  <c r="O12" i="53"/>
  <c r="O138" i="52"/>
  <c r="O151" i="52"/>
  <c r="O240" i="66"/>
  <c r="O35" i="52"/>
  <c r="O147" i="52"/>
  <c r="O5" i="53"/>
  <c r="O230" i="72"/>
  <c r="O126" i="51"/>
  <c r="O79" i="51"/>
  <c r="O64" i="53"/>
  <c r="O39" i="51"/>
  <c r="O8" i="51"/>
  <c r="O37" i="51"/>
  <c r="O260" i="71"/>
  <c r="O171" i="52"/>
  <c r="O299" i="68"/>
  <c r="O87" i="52"/>
  <c r="O63" i="51"/>
  <c r="O254" i="64"/>
  <c r="O90" i="53"/>
  <c r="O15" i="51"/>
  <c r="O89" i="51"/>
  <c r="O100" i="52"/>
  <c r="O56" i="52"/>
  <c r="O99" i="52"/>
  <c r="O268" i="65"/>
  <c r="O136" i="52"/>
  <c r="O147" i="51"/>
  <c r="O13" i="53"/>
  <c r="O58" i="53"/>
  <c r="O152" i="51"/>
  <c r="O73" i="52"/>
  <c r="O31" i="51"/>
  <c r="O232" i="67"/>
  <c r="O57" i="51"/>
  <c r="O70" i="52"/>
  <c r="O169" i="51"/>
  <c r="O6" i="51"/>
  <c r="O32" i="51"/>
  <c r="O168" i="53"/>
  <c r="O59" i="52"/>
  <c r="O244" i="71"/>
  <c r="O237" i="65"/>
  <c r="O94" i="53"/>
  <c r="O64" i="52"/>
  <c r="O279" i="66"/>
  <c r="O48" i="52"/>
  <c r="O272" i="65"/>
  <c r="O268" i="66"/>
  <c r="O131" i="52"/>
  <c r="O22" i="52"/>
  <c r="O89" i="52"/>
  <c r="O251" i="65"/>
  <c r="O158" i="51"/>
  <c r="O17" i="52"/>
  <c r="O255" i="65"/>
  <c r="O254" i="66"/>
  <c r="O292" i="64"/>
  <c r="O260" i="70"/>
  <c r="O231" i="70"/>
  <c r="O85" i="52"/>
  <c r="O253" i="71"/>
  <c r="O252" i="70"/>
  <c r="O261" i="66"/>
  <c r="O275" i="64"/>
  <c r="O234" i="66"/>
  <c r="O164" i="51"/>
  <c r="O254" i="70"/>
  <c r="O254" i="67"/>
  <c r="O230" i="65"/>
  <c r="O245" i="71"/>
  <c r="O247" i="71"/>
  <c r="O254" i="65"/>
  <c r="O235" i="70"/>
  <c r="O318" i="68"/>
  <c r="O250" i="66"/>
  <c r="O28" i="51"/>
  <c r="O287" i="68"/>
  <c r="O248" i="69"/>
  <c r="O255" i="67"/>
  <c r="O82" i="52"/>
  <c r="O301" i="64"/>
  <c r="O242" i="72"/>
  <c r="O266" i="64"/>
  <c r="O340" i="68"/>
  <c r="O297" i="68"/>
  <c r="O241" i="67"/>
  <c r="O273" i="65"/>
  <c r="O252" i="72"/>
  <c r="O256" i="66"/>
  <c r="O288" i="68"/>
  <c r="O287" i="64"/>
  <c r="O238" i="65"/>
  <c r="O242" i="71"/>
  <c r="O143" i="53"/>
  <c r="O4" i="53"/>
  <c r="O279" i="68"/>
  <c r="O309" i="68"/>
  <c r="O259" i="65"/>
  <c r="O302" i="64"/>
  <c r="O313" i="68"/>
  <c r="O325" i="68"/>
  <c r="O256" i="65"/>
  <c r="O106" i="52"/>
  <c r="O223" i="71"/>
  <c r="O229" i="72"/>
  <c r="O284" i="64"/>
  <c r="O144" i="51"/>
  <c r="O226" i="72"/>
  <c r="O280" i="66"/>
  <c r="O259" i="67"/>
  <c r="O231" i="71"/>
  <c r="O231" i="72"/>
  <c r="O85" i="51"/>
  <c r="O323" i="68"/>
  <c r="O258" i="66"/>
  <c r="O280" i="65"/>
  <c r="O250" i="69"/>
  <c r="O235" i="72"/>
  <c r="O234" i="65"/>
  <c r="O293" i="68"/>
  <c r="O7" i="52"/>
  <c r="O237" i="69"/>
  <c r="O247" i="70"/>
  <c r="O223" i="72"/>
  <c r="O241" i="72"/>
  <c r="O261" i="64"/>
  <c r="O249" i="72"/>
  <c r="O43" i="52"/>
  <c r="O238" i="72"/>
  <c r="O143" i="51"/>
  <c r="O222" i="71"/>
  <c r="O105" i="51"/>
  <c r="O24" i="53"/>
  <c r="O229" i="65"/>
  <c r="O266" i="67"/>
  <c r="O229" i="66"/>
  <c r="O230" i="70"/>
  <c r="O227" i="69"/>
  <c r="O161" i="52"/>
  <c r="O105" i="52"/>
  <c r="O274" i="64"/>
  <c r="O255" i="71"/>
  <c r="O228" i="66"/>
  <c r="O249" i="66"/>
  <c r="O246" i="65"/>
  <c r="O273" i="64"/>
  <c r="O226" i="70"/>
  <c r="O246" i="66"/>
  <c r="O328" i="68"/>
  <c r="O245" i="65"/>
  <c r="O226" i="66"/>
  <c r="O114" i="53"/>
  <c r="O265" i="71"/>
  <c r="O274" i="65"/>
  <c r="O281" i="70"/>
  <c r="O112" i="51"/>
  <c r="O74" i="53"/>
  <c r="O171" i="53"/>
  <c r="O46" i="53"/>
  <c r="O79" i="53"/>
  <c r="O95" i="53"/>
  <c r="O96" i="53"/>
  <c r="O308" i="64"/>
  <c r="O281" i="67"/>
  <c r="O131" i="53"/>
  <c r="O115" i="53"/>
  <c r="O56" i="53"/>
  <c r="O119" i="53"/>
  <c r="O274" i="69"/>
  <c r="O255" i="69"/>
  <c r="O337" i="68"/>
  <c r="O236" i="69"/>
  <c r="O75" i="53"/>
  <c r="O134" i="53"/>
  <c r="O252" i="69"/>
  <c r="O152" i="53"/>
  <c r="O91" i="53"/>
  <c r="O313" i="64"/>
  <c r="O147" i="53"/>
  <c r="O268" i="71"/>
  <c r="O53" i="53"/>
  <c r="O278" i="67"/>
  <c r="O165" i="53"/>
  <c r="O115" i="52"/>
  <c r="O281" i="69"/>
  <c r="O89" i="53"/>
  <c r="O271" i="69"/>
  <c r="O84" i="51"/>
  <c r="O65" i="51"/>
  <c r="O257" i="72"/>
  <c r="O144" i="53"/>
  <c r="O299" i="64"/>
  <c r="O139" i="51"/>
  <c r="O168" i="51"/>
  <c r="O10" i="51"/>
  <c r="O166" i="52"/>
  <c r="O259" i="71"/>
  <c r="O26" i="51"/>
  <c r="O136" i="53"/>
  <c r="O77" i="52"/>
  <c r="O45" i="51"/>
  <c r="O166" i="51"/>
  <c r="O90" i="51"/>
  <c r="O277" i="69"/>
  <c r="O125" i="53"/>
  <c r="O332" i="68"/>
  <c r="O148" i="52"/>
  <c r="O106" i="53"/>
  <c r="O259" i="72"/>
  <c r="O266" i="71"/>
  <c r="O242" i="66"/>
  <c r="O134" i="52"/>
  <c r="O68" i="53"/>
  <c r="O153" i="51"/>
  <c r="O40" i="52"/>
  <c r="O346" i="68"/>
  <c r="O239" i="65"/>
  <c r="O276" i="65"/>
  <c r="O243" i="66"/>
  <c r="O172" i="51"/>
  <c r="O50" i="51"/>
  <c r="O155" i="51"/>
  <c r="O121" i="52"/>
  <c r="O251" i="66"/>
  <c r="O77" i="51"/>
  <c r="O151" i="51"/>
  <c r="O260" i="72"/>
  <c r="O60" i="51"/>
  <c r="O251" i="71"/>
  <c r="O50" i="52"/>
  <c r="O156" i="52"/>
  <c r="O159" i="52"/>
  <c r="O83" i="53"/>
  <c r="O268" i="70"/>
  <c r="O140" i="51"/>
  <c r="O92" i="51"/>
  <c r="O151" i="53"/>
  <c r="O301" i="68"/>
  <c r="O232" i="69"/>
  <c r="O279" i="65"/>
  <c r="O69" i="52"/>
  <c r="O248" i="72"/>
  <c r="O278" i="64"/>
  <c r="O259" i="64"/>
  <c r="O269" i="64"/>
  <c r="O55" i="51"/>
  <c r="O243" i="67"/>
  <c r="O107" i="51"/>
  <c r="O132" i="51"/>
  <c r="O41" i="52"/>
  <c r="O133" i="51"/>
  <c r="O149" i="52"/>
  <c r="O26" i="52"/>
  <c r="O248" i="71"/>
  <c r="O270" i="66"/>
  <c r="O333" i="68"/>
  <c r="O107" i="52"/>
  <c r="O15" i="52"/>
  <c r="O46" i="52"/>
  <c r="O117" i="52"/>
  <c r="O72" i="52"/>
  <c r="O77" i="53"/>
  <c r="O6" i="52"/>
  <c r="O120" i="53"/>
  <c r="O242" i="67"/>
  <c r="O49" i="53"/>
  <c r="O331" i="68"/>
  <c r="O263" i="64"/>
  <c r="O13" i="52"/>
  <c r="O138" i="51"/>
  <c r="O167" i="51"/>
  <c r="O65" i="52"/>
  <c r="O233" i="66"/>
  <c r="O300" i="68"/>
  <c r="O237" i="66"/>
  <c r="O40" i="51"/>
  <c r="O127" i="51"/>
  <c r="O51" i="52"/>
  <c r="O174" i="51"/>
  <c r="O88" i="53"/>
  <c r="O54" i="52"/>
  <c r="O296" i="68"/>
  <c r="O286" i="64"/>
  <c r="O236" i="66"/>
  <c r="O129" i="52"/>
  <c r="O284" i="68"/>
  <c r="O154" i="51"/>
  <c r="O95" i="52"/>
  <c r="O72" i="51"/>
  <c r="O238" i="69"/>
  <c r="O256" i="71"/>
  <c r="O163" i="52"/>
  <c r="O303" i="64"/>
  <c r="O111" i="51"/>
  <c r="O139" i="53"/>
  <c r="O18" i="52"/>
  <c r="O268" i="64"/>
  <c r="O157" i="51"/>
  <c r="O67" i="51"/>
  <c r="O101" i="52"/>
  <c r="O110" i="52"/>
  <c r="O78" i="52"/>
  <c r="O177" i="52"/>
  <c r="O76" i="52"/>
  <c r="O280" i="64"/>
  <c r="O164" i="52"/>
  <c r="O271" i="65"/>
  <c r="O259" i="69"/>
  <c r="O146" i="52"/>
  <c r="O221" i="72"/>
  <c r="O239" i="67"/>
  <c r="O232" i="72"/>
  <c r="O229" i="71"/>
  <c r="O125" i="52"/>
  <c r="O44" i="53"/>
  <c r="O256" i="69"/>
  <c r="O262" i="66"/>
  <c r="O62" i="51"/>
  <c r="O260" i="66"/>
  <c r="O338" i="68"/>
  <c r="O261" i="71"/>
  <c r="O162" i="52"/>
  <c r="O277" i="64"/>
  <c r="O261" i="65"/>
  <c r="O260" i="67"/>
  <c r="O229" i="69"/>
  <c r="O246" i="71"/>
  <c r="O280" i="70"/>
  <c r="O162" i="51"/>
  <c r="O238" i="67"/>
  <c r="O28" i="52"/>
  <c r="O47" i="51"/>
  <c r="O252" i="67"/>
  <c r="O128" i="51"/>
  <c r="O238" i="70"/>
  <c r="O279" i="64"/>
  <c r="O250" i="71"/>
  <c r="O279" i="67"/>
  <c r="O25" i="53"/>
  <c r="O310" i="64"/>
  <c r="O270" i="71"/>
  <c r="O285" i="68"/>
  <c r="O286" i="68"/>
  <c r="O279" i="70"/>
  <c r="O247" i="72"/>
  <c r="O106" i="51"/>
  <c r="O273" i="67"/>
  <c r="O283" i="68"/>
  <c r="O252" i="71"/>
  <c r="O241" i="70"/>
  <c r="O253" i="70"/>
  <c r="O256" i="67"/>
  <c r="O238" i="66"/>
  <c r="O264" i="70"/>
  <c r="O225" i="72"/>
  <c r="O257" i="66"/>
  <c r="O66" i="51"/>
  <c r="O240" i="70"/>
  <c r="O292" i="68"/>
  <c r="O261" i="67"/>
  <c r="O316" i="68"/>
  <c r="O248" i="70"/>
  <c r="O310" i="68"/>
  <c r="O239" i="69"/>
  <c r="O253" i="65"/>
  <c r="O230" i="66"/>
  <c r="O269" i="72"/>
  <c r="O82" i="51"/>
  <c r="O298" i="68"/>
  <c r="O125" i="51"/>
  <c r="O241" i="66"/>
  <c r="O234" i="71"/>
  <c r="O256" i="64"/>
  <c r="O243" i="70"/>
  <c r="O335" i="68"/>
  <c r="O161" i="53"/>
  <c r="O248" i="67"/>
  <c r="O305" i="68"/>
  <c r="O81" i="53"/>
  <c r="O281" i="68"/>
  <c r="O232" i="65"/>
  <c r="O143" i="52"/>
  <c r="O282" i="68"/>
  <c r="O247" i="66"/>
  <c r="O264" i="69"/>
  <c r="O62" i="52"/>
  <c r="O230" i="67"/>
  <c r="O227" i="70"/>
  <c r="O124" i="51"/>
  <c r="O230" i="69"/>
  <c r="O252" i="64"/>
  <c r="O3" i="53"/>
  <c r="O246" i="70"/>
  <c r="O227" i="65"/>
  <c r="O227" i="66"/>
  <c r="O227" i="67"/>
  <c r="O245" i="70"/>
  <c r="O246" i="67"/>
  <c r="O265" i="66"/>
  <c r="O226" i="65"/>
  <c r="O264" i="66"/>
  <c r="O18" i="15"/>
  <c r="O13" i="15"/>
  <c r="O12" i="15"/>
  <c r="O11" i="15"/>
  <c r="O10" i="15"/>
  <c r="O9" i="15"/>
  <c r="O8" i="15"/>
  <c r="O7" i="15"/>
  <c r="O6" i="15"/>
  <c r="O5" i="15"/>
  <c r="O30" i="16"/>
  <c r="O19" i="16"/>
  <c r="O5" i="16"/>
  <c r="O30" i="17"/>
  <c r="O29" i="17"/>
  <c r="O28" i="17"/>
  <c r="O21" i="16"/>
  <c r="O18" i="16"/>
  <c r="O7" i="16"/>
  <c r="O9" i="17"/>
  <c r="O8" i="17"/>
  <c r="O19" i="15"/>
  <c r="O24" i="16"/>
  <c r="O32" i="15"/>
  <c r="O31" i="15"/>
  <c r="O30" i="15"/>
  <c r="O29" i="15"/>
  <c r="O28" i="15"/>
  <c r="O26" i="15"/>
  <c r="O25" i="15"/>
  <c r="O24" i="15"/>
  <c r="O22" i="15"/>
  <c r="O21" i="15"/>
  <c r="O20" i="15"/>
  <c r="O31" i="16"/>
  <c r="O22" i="17"/>
  <c r="O21" i="17"/>
  <c r="O20" i="17"/>
  <c r="O19" i="17"/>
  <c r="O7" i="17"/>
  <c r="O6" i="17"/>
  <c r="O5" i="17"/>
  <c r="O6" i="16"/>
  <c r="O18" i="17"/>
  <c r="O8" i="16"/>
  <c r="O22" i="16"/>
  <c r="O20" i="16"/>
  <c r="O32" i="16"/>
  <c r="O16" i="16"/>
  <c r="O10" i="16"/>
  <c r="O25" i="16"/>
  <c r="O9" i="16"/>
  <c r="O26" i="16"/>
  <c r="O12" i="16"/>
  <c r="O14" i="16"/>
  <c r="O28" i="16"/>
  <c r="O29" i="16"/>
  <c r="O13" i="16"/>
  <c r="O11" i="16"/>
  <c r="O17" i="17"/>
  <c r="O14" i="15"/>
  <c r="O123" i="29"/>
  <c r="O139" i="29"/>
  <c r="O128" i="29"/>
  <c r="O144" i="6"/>
  <c r="O168" i="6"/>
  <c r="F164" i="6"/>
  <c r="F140" i="6"/>
  <c r="D15" i="15"/>
  <c r="L4" i="15"/>
  <c r="P149" i="6"/>
  <c r="P173" i="6"/>
  <c r="P127" i="6"/>
  <c r="P160" i="6"/>
  <c r="P136" i="6"/>
  <c r="P141" i="6"/>
  <c r="P117" i="53"/>
  <c r="P267" i="69"/>
  <c r="P278" i="69"/>
  <c r="P313" i="64"/>
  <c r="P305" i="64"/>
  <c r="P267" i="65"/>
  <c r="P114" i="52"/>
  <c r="P115" i="53"/>
  <c r="P18" i="53"/>
  <c r="P274" i="65"/>
  <c r="P16" i="53"/>
  <c r="P174" i="53"/>
  <c r="P112" i="52"/>
  <c r="P36" i="53"/>
  <c r="P135" i="53"/>
  <c r="P115" i="52"/>
  <c r="P342" i="68"/>
  <c r="P153" i="53"/>
  <c r="P264" i="72"/>
  <c r="P14" i="53"/>
  <c r="P113" i="51"/>
  <c r="P268" i="71"/>
  <c r="P267" i="66"/>
  <c r="P330" i="68"/>
  <c r="P8" i="53"/>
  <c r="P278" i="65"/>
  <c r="P112" i="53"/>
  <c r="P173" i="53"/>
  <c r="P73" i="53"/>
  <c r="P147" i="53"/>
  <c r="P118" i="53"/>
  <c r="P155" i="53"/>
  <c r="P56" i="53"/>
  <c r="P337" i="68"/>
  <c r="P76" i="53"/>
  <c r="P297" i="64"/>
  <c r="P53" i="51"/>
  <c r="P10" i="51"/>
  <c r="P46" i="51"/>
  <c r="P255" i="69"/>
  <c r="P277" i="66"/>
  <c r="P267" i="72"/>
  <c r="P86" i="51"/>
  <c r="P96" i="51"/>
  <c r="P271" i="70"/>
  <c r="P49" i="53"/>
  <c r="P100" i="52"/>
  <c r="P144" i="53"/>
  <c r="P164" i="53"/>
  <c r="P106" i="53"/>
  <c r="P307" i="64"/>
  <c r="P18" i="51"/>
  <c r="P277" i="65"/>
  <c r="P79" i="51"/>
  <c r="P332" i="68"/>
  <c r="P27" i="51"/>
  <c r="P301" i="68"/>
  <c r="P95" i="52"/>
  <c r="P117" i="52"/>
  <c r="P100" i="51"/>
  <c r="P272" i="70"/>
  <c r="P78" i="53"/>
  <c r="P148" i="51"/>
  <c r="P37" i="51"/>
  <c r="P22" i="52"/>
  <c r="P176" i="52"/>
  <c r="P68" i="52"/>
  <c r="P150" i="52"/>
  <c r="P141" i="51"/>
  <c r="P173" i="52"/>
  <c r="P242" i="65"/>
  <c r="P240" i="65"/>
  <c r="P34" i="52"/>
  <c r="P73" i="51"/>
  <c r="P140" i="53"/>
  <c r="P153" i="51"/>
  <c r="P141" i="52"/>
  <c r="P147" i="52"/>
  <c r="P250" i="65"/>
  <c r="P90" i="52"/>
  <c r="P97" i="51"/>
  <c r="P12" i="52"/>
  <c r="P131" i="51"/>
  <c r="P130" i="51"/>
  <c r="P50" i="53"/>
  <c r="P286" i="68"/>
  <c r="P5" i="53"/>
  <c r="P133" i="51"/>
  <c r="P118" i="52"/>
  <c r="P120" i="53"/>
  <c r="P83" i="52"/>
  <c r="P10" i="52"/>
  <c r="P145" i="52"/>
  <c r="P236" i="65"/>
  <c r="P13" i="52"/>
  <c r="P235" i="65"/>
  <c r="P48" i="51"/>
  <c r="P52" i="52"/>
  <c r="P149" i="51"/>
  <c r="P111" i="51"/>
  <c r="P11" i="52"/>
  <c r="P93" i="53"/>
  <c r="P176" i="53"/>
  <c r="P127" i="51"/>
  <c r="P154" i="52"/>
  <c r="P51" i="52"/>
  <c r="P64" i="53"/>
  <c r="P60" i="51"/>
  <c r="P167" i="51"/>
  <c r="P269" i="71"/>
  <c r="P71" i="53"/>
  <c r="P237" i="66"/>
  <c r="P90" i="51"/>
  <c r="P87" i="52"/>
  <c r="P260" i="72"/>
  <c r="P300" i="64"/>
  <c r="P60" i="52"/>
  <c r="P168" i="52"/>
  <c r="P65" i="52"/>
  <c r="P11" i="53"/>
  <c r="P33" i="52"/>
  <c r="P71" i="51"/>
  <c r="P33" i="51"/>
  <c r="P339" i="68"/>
  <c r="P168" i="51"/>
  <c r="P236" i="66"/>
  <c r="P121" i="53"/>
  <c r="P93" i="51"/>
  <c r="P54" i="51"/>
  <c r="P231" i="66"/>
  <c r="P30" i="52"/>
  <c r="P166" i="51"/>
  <c r="P169" i="52"/>
  <c r="P290" i="68"/>
  <c r="P70" i="52"/>
  <c r="P155" i="51"/>
  <c r="P45" i="52"/>
  <c r="P70" i="53"/>
  <c r="P175" i="53"/>
  <c r="P129" i="51"/>
  <c r="P139" i="53"/>
  <c r="P26" i="53"/>
  <c r="P50" i="51"/>
  <c r="P10" i="53"/>
  <c r="P38" i="51"/>
  <c r="P265" i="69"/>
  <c r="P92" i="51"/>
  <c r="P20" i="51"/>
  <c r="P88" i="52"/>
  <c r="P31" i="52"/>
  <c r="P17" i="52"/>
  <c r="P108" i="52"/>
  <c r="P320" i="68"/>
  <c r="P85" i="52"/>
  <c r="P255" i="71"/>
  <c r="P258" i="66"/>
  <c r="P288" i="64"/>
  <c r="P273" i="67"/>
  <c r="P261" i="70"/>
  <c r="P262" i="69"/>
  <c r="P287" i="64"/>
  <c r="P247" i="67"/>
  <c r="P266" i="66"/>
  <c r="P259" i="65"/>
  <c r="P232" i="71"/>
  <c r="P47" i="52"/>
  <c r="P273" i="66"/>
  <c r="P235" i="66"/>
  <c r="P226" i="72"/>
  <c r="P272" i="67"/>
  <c r="P262" i="66"/>
  <c r="P312" i="68"/>
  <c r="P263" i="64"/>
  <c r="P231" i="69"/>
  <c r="P4" i="53"/>
  <c r="P231" i="71"/>
  <c r="P245" i="72"/>
  <c r="P227" i="72"/>
  <c r="P259" i="66"/>
  <c r="P235" i="72"/>
  <c r="P259" i="67"/>
  <c r="P109" i="51"/>
  <c r="P315" i="68"/>
  <c r="P254" i="70"/>
  <c r="P238" i="65"/>
  <c r="P255" i="72"/>
  <c r="P275" i="64"/>
  <c r="P283" i="68"/>
  <c r="P241" i="69"/>
  <c r="P231" i="70"/>
  <c r="P44" i="52"/>
  <c r="P245" i="71"/>
  <c r="P233" i="67"/>
  <c r="P313" i="68"/>
  <c r="P251" i="67"/>
  <c r="P161" i="53"/>
  <c r="P283" i="64"/>
  <c r="P322" i="68"/>
  <c r="P296" i="64"/>
  <c r="P233" i="70"/>
  <c r="P323" i="68"/>
  <c r="P240" i="70"/>
  <c r="P338" i="68"/>
  <c r="P49" i="51"/>
  <c r="P270" i="67"/>
  <c r="P248" i="72"/>
  <c r="P164" i="52"/>
  <c r="P258" i="70"/>
  <c r="P280" i="67"/>
  <c r="P68" i="51"/>
  <c r="P28" i="51"/>
  <c r="P128" i="52"/>
  <c r="P311" i="68"/>
  <c r="P264" i="70"/>
  <c r="P248" i="65"/>
  <c r="P248" i="71"/>
  <c r="P228" i="71"/>
  <c r="P340" i="68"/>
  <c r="P290" i="64"/>
  <c r="P162" i="52"/>
  <c r="P269" i="72"/>
  <c r="P235" i="71"/>
  <c r="P252" i="66"/>
  <c r="P241" i="65"/>
  <c r="P252" i="71"/>
  <c r="P106" i="52"/>
  <c r="P258" i="65"/>
  <c r="P30" i="51"/>
  <c r="P257" i="65"/>
  <c r="P244" i="72"/>
  <c r="P43" i="53"/>
  <c r="P227" i="67"/>
  <c r="P265" i="65"/>
  <c r="P43" i="51"/>
  <c r="P3" i="51"/>
  <c r="P240" i="71"/>
  <c r="P105" i="51"/>
  <c r="P295" i="64"/>
  <c r="P274" i="64"/>
  <c r="P161" i="51"/>
  <c r="P246" i="66"/>
  <c r="P124" i="52"/>
  <c r="P230" i="67"/>
  <c r="P81" i="51"/>
  <c r="P280" i="68"/>
  <c r="P219" i="71"/>
  <c r="P246" i="69"/>
  <c r="P252" i="64"/>
  <c r="P226" i="65"/>
  <c r="P294" i="64"/>
  <c r="P226" i="69"/>
  <c r="P75" i="53"/>
  <c r="P271" i="72"/>
  <c r="P265" i="72"/>
  <c r="P281" i="70"/>
  <c r="P65" i="53"/>
  <c r="P278" i="70"/>
  <c r="P29" i="53"/>
  <c r="P171" i="53"/>
  <c r="P37" i="53"/>
  <c r="P91" i="53"/>
  <c r="P269" i="70"/>
  <c r="P115" i="51"/>
  <c r="P267" i="70"/>
  <c r="P281" i="66"/>
  <c r="P235" i="69"/>
  <c r="P345" i="68"/>
  <c r="P159" i="53"/>
  <c r="P97" i="53"/>
  <c r="P110" i="53"/>
  <c r="P281" i="69"/>
  <c r="P101" i="53"/>
  <c r="P264" i="71"/>
  <c r="P133" i="53"/>
  <c r="P137" i="53"/>
  <c r="P74" i="53"/>
  <c r="P34" i="53"/>
  <c r="P57" i="53"/>
  <c r="P98" i="53"/>
  <c r="P145" i="53"/>
  <c r="P15" i="53"/>
  <c r="P38" i="53"/>
  <c r="P131" i="53"/>
  <c r="P116" i="53"/>
  <c r="P274" i="70"/>
  <c r="P72" i="53"/>
  <c r="P138" i="53"/>
  <c r="P72" i="51"/>
  <c r="P344" i="68"/>
  <c r="P146" i="53"/>
  <c r="P277" i="70"/>
  <c r="P15" i="51"/>
  <c r="P269" i="66"/>
  <c r="P41" i="51"/>
  <c r="P136" i="51"/>
  <c r="P109" i="53"/>
  <c r="P172" i="51"/>
  <c r="P277" i="69"/>
  <c r="P276" i="69"/>
  <c r="P77" i="52"/>
  <c r="P276" i="66"/>
  <c r="P269" i="67"/>
  <c r="P47" i="53"/>
  <c r="P28" i="53"/>
  <c r="P162" i="53"/>
  <c r="P257" i="72"/>
  <c r="P65" i="51"/>
  <c r="P9" i="53"/>
  <c r="P239" i="66"/>
  <c r="P26" i="51"/>
  <c r="P121" i="52"/>
  <c r="P169" i="53"/>
  <c r="P256" i="72"/>
  <c r="P131" i="52"/>
  <c r="P118" i="51"/>
  <c r="P5" i="52"/>
  <c r="P158" i="51"/>
  <c r="P148" i="53"/>
  <c r="P30" i="53"/>
  <c r="P134" i="52"/>
  <c r="P119" i="51"/>
  <c r="P74" i="52"/>
  <c r="P310" i="64"/>
  <c r="P231" i="65"/>
  <c r="P167" i="53"/>
  <c r="P77" i="53"/>
  <c r="P83" i="51"/>
  <c r="P122" i="51"/>
  <c r="P126" i="51"/>
  <c r="P74" i="51"/>
  <c r="P31" i="53"/>
  <c r="P270" i="69"/>
  <c r="P228" i="67"/>
  <c r="P78" i="51"/>
  <c r="P148" i="52"/>
  <c r="P67" i="51"/>
  <c r="P233" i="65"/>
  <c r="P135" i="51"/>
  <c r="P22" i="51"/>
  <c r="P92" i="52"/>
  <c r="P89" i="53"/>
  <c r="P73" i="52"/>
  <c r="P69" i="51"/>
  <c r="P139" i="52"/>
  <c r="P171" i="51"/>
  <c r="P19" i="51"/>
  <c r="P268" i="66"/>
  <c r="P76" i="51"/>
  <c r="P107" i="52"/>
  <c r="P256" i="67"/>
  <c r="P177" i="52"/>
  <c r="P98" i="52"/>
  <c r="P257" i="64"/>
  <c r="P270" i="70"/>
  <c r="P78" i="52"/>
  <c r="P29" i="51"/>
  <c r="P110" i="51"/>
  <c r="P96" i="52"/>
  <c r="P45" i="53"/>
  <c r="P88" i="51"/>
  <c r="P130" i="52"/>
  <c r="P120" i="52"/>
  <c r="P228" i="66"/>
  <c r="P335" i="68"/>
  <c r="P170" i="51"/>
  <c r="P56" i="51"/>
  <c r="P172" i="52"/>
  <c r="P135" i="52"/>
  <c r="P333" i="68"/>
  <c r="P163" i="52"/>
  <c r="P126" i="52"/>
  <c r="P243" i="65"/>
  <c r="P232" i="65"/>
  <c r="P100" i="53"/>
  <c r="P102" i="53"/>
  <c r="P152" i="51"/>
  <c r="P41" i="52"/>
  <c r="P83" i="53"/>
  <c r="P253" i="65"/>
  <c r="P51" i="51"/>
  <c r="P50" i="52"/>
  <c r="P176" i="51"/>
  <c r="P69" i="53"/>
  <c r="P233" i="66"/>
  <c r="P173" i="51"/>
  <c r="P140" i="52"/>
  <c r="P14" i="51"/>
  <c r="P35" i="52"/>
  <c r="P137" i="51"/>
  <c r="P132" i="51"/>
  <c r="P26" i="52"/>
  <c r="P129" i="52"/>
  <c r="P59" i="53"/>
  <c r="P174" i="51"/>
  <c r="P5" i="51"/>
  <c r="P70" i="51"/>
  <c r="P18" i="52"/>
  <c r="P278" i="64"/>
  <c r="P102" i="52"/>
  <c r="P122" i="52"/>
  <c r="P56" i="52"/>
  <c r="P102" i="51"/>
  <c r="P255" i="70"/>
  <c r="P264" i="64"/>
  <c r="P243" i="72"/>
  <c r="P239" i="69"/>
  <c r="P260" i="66"/>
  <c r="P250" i="66"/>
  <c r="P261" i="67"/>
  <c r="P238" i="69"/>
  <c r="P242" i="71"/>
  <c r="P234" i="67"/>
  <c r="P255" i="67"/>
  <c r="P280" i="70"/>
  <c r="P304" i="64"/>
  <c r="P233" i="71"/>
  <c r="P232" i="67"/>
  <c r="P125" i="51"/>
  <c r="P277" i="64"/>
  <c r="P234" i="66"/>
  <c r="P238" i="70"/>
  <c r="P250" i="70"/>
  <c r="P144" i="52"/>
  <c r="P233" i="72"/>
  <c r="P249" i="71"/>
  <c r="P238" i="67"/>
  <c r="P254" i="66"/>
  <c r="P266" i="65"/>
  <c r="P229" i="65"/>
  <c r="P247" i="72"/>
  <c r="P261" i="72"/>
  <c r="P273" i="65"/>
  <c r="P263" i="72"/>
  <c r="P242" i="70"/>
  <c r="P44" i="51"/>
  <c r="P251" i="72"/>
  <c r="P128" i="51"/>
  <c r="P87" i="51"/>
  <c r="P240" i="69"/>
  <c r="P250" i="71"/>
  <c r="P258" i="67"/>
  <c r="P63" i="51"/>
  <c r="P228" i="72"/>
  <c r="P66" i="52"/>
  <c r="P224" i="72"/>
  <c r="P252" i="67"/>
  <c r="P300" i="68"/>
  <c r="P224" i="71"/>
  <c r="P7" i="51"/>
  <c r="P259" i="70"/>
  <c r="P66" i="51"/>
  <c r="P261" i="71"/>
  <c r="P256" i="64"/>
  <c r="P336" i="68"/>
  <c r="P305" i="68"/>
  <c r="P82" i="53"/>
  <c r="P237" i="70"/>
  <c r="P286" i="64"/>
  <c r="P254" i="67"/>
  <c r="P281" i="64"/>
  <c r="P227" i="66"/>
  <c r="P271" i="65"/>
  <c r="P4" i="51"/>
  <c r="P309" i="68"/>
  <c r="P7" i="52"/>
  <c r="P44" i="53"/>
  <c r="P285" i="64"/>
  <c r="P239" i="70"/>
  <c r="P252" i="70"/>
  <c r="P243" i="69"/>
  <c r="P252" i="72"/>
  <c r="P229" i="66"/>
  <c r="P292" i="64"/>
  <c r="P280" i="66"/>
  <c r="P282" i="64"/>
  <c r="P109" i="52"/>
  <c r="P311" i="64"/>
  <c r="P82" i="52"/>
  <c r="P271" i="66"/>
  <c r="P229" i="72"/>
  <c r="P227" i="65"/>
  <c r="P249" i="70"/>
  <c r="P62" i="52"/>
  <c r="P62" i="51"/>
  <c r="P62" i="53"/>
  <c r="P143" i="51"/>
  <c r="P265" i="67"/>
  <c r="P222" i="71"/>
  <c r="P249" i="67"/>
  <c r="P220" i="72"/>
  <c r="P247" i="69"/>
  <c r="P24" i="53"/>
  <c r="P222" i="72"/>
  <c r="P229" i="70"/>
  <c r="P3" i="52"/>
  <c r="P230" i="70"/>
  <c r="P264" i="65"/>
  <c r="P245" i="66"/>
  <c r="P264" i="67"/>
  <c r="P245" i="65"/>
  <c r="P237" i="72"/>
  <c r="P245" i="70"/>
  <c r="P119" i="53"/>
  <c r="P55" i="53"/>
  <c r="P129" i="53"/>
  <c r="P309" i="64"/>
  <c r="P236" i="69"/>
  <c r="P165" i="53"/>
  <c r="P341" i="68"/>
  <c r="P134" i="53"/>
  <c r="P265" i="71"/>
  <c r="P128" i="53"/>
  <c r="P60" i="53"/>
  <c r="P275" i="69"/>
  <c r="P275" i="67"/>
  <c r="P275" i="66"/>
  <c r="P274" i="66"/>
  <c r="P22" i="53"/>
  <c r="P48" i="53"/>
  <c r="P271" i="71"/>
  <c r="P86" i="53"/>
  <c r="P234" i="69"/>
  <c r="P163" i="53"/>
  <c r="P277" i="67"/>
  <c r="P278" i="66"/>
  <c r="P276" i="67"/>
  <c r="P278" i="67"/>
  <c r="P114" i="53"/>
  <c r="P84" i="53"/>
  <c r="P96" i="53"/>
  <c r="P259" i="72"/>
  <c r="P6" i="53"/>
  <c r="P113" i="52"/>
  <c r="P170" i="53"/>
  <c r="P268" i="72"/>
  <c r="P53" i="53"/>
  <c r="P103" i="53"/>
  <c r="P141" i="53"/>
  <c r="P12" i="53"/>
  <c r="P17" i="51"/>
  <c r="P299" i="64"/>
  <c r="P254" i="69"/>
  <c r="P258" i="72"/>
  <c r="P130" i="53"/>
  <c r="P175" i="51"/>
  <c r="P233" i="69"/>
  <c r="P267" i="71"/>
  <c r="P19" i="53"/>
  <c r="P101" i="51"/>
  <c r="P266" i="71"/>
  <c r="P7" i="53"/>
  <c r="P154" i="51"/>
  <c r="P32" i="53"/>
  <c r="P259" i="71"/>
  <c r="P276" i="65"/>
  <c r="P125" i="53"/>
  <c r="P34" i="51"/>
  <c r="P66" i="53"/>
  <c r="P260" i="64"/>
  <c r="P97" i="52"/>
  <c r="P157" i="53"/>
  <c r="P94" i="52"/>
  <c r="P151" i="52"/>
  <c r="P331" i="68"/>
  <c r="P48" i="52"/>
  <c r="P52" i="51"/>
  <c r="P91" i="51"/>
  <c r="P94" i="51"/>
  <c r="P153" i="52"/>
  <c r="P103" i="51"/>
  <c r="P127" i="52"/>
  <c r="P167" i="52"/>
  <c r="P268" i="67"/>
  <c r="P120" i="51"/>
  <c r="P49" i="52"/>
  <c r="P158" i="53"/>
  <c r="P45" i="51"/>
  <c r="P16" i="51"/>
  <c r="P57" i="52"/>
  <c r="P116" i="51"/>
  <c r="P169" i="51"/>
  <c r="P259" i="64"/>
  <c r="P299" i="68"/>
  <c r="P110" i="52"/>
  <c r="P150" i="51"/>
  <c r="P327" i="68"/>
  <c r="P132" i="52"/>
  <c r="P268" i="64"/>
  <c r="P253" i="70"/>
  <c r="P89" i="51"/>
  <c r="P52" i="53"/>
  <c r="P265" i="70"/>
  <c r="P58" i="53"/>
  <c r="P134" i="51"/>
  <c r="P9" i="52"/>
  <c r="P108" i="51"/>
  <c r="P296" i="68"/>
  <c r="P237" i="67"/>
  <c r="P174" i="52"/>
  <c r="P268" i="69"/>
  <c r="P29" i="52"/>
  <c r="P151" i="51"/>
  <c r="P346" i="68"/>
  <c r="P92" i="53"/>
  <c r="P87" i="53"/>
  <c r="P271" i="64"/>
  <c r="P155" i="52"/>
  <c r="P121" i="51"/>
  <c r="P76" i="52"/>
  <c r="P116" i="52"/>
  <c r="P99" i="52"/>
  <c r="P267" i="64"/>
  <c r="P243" i="66"/>
  <c r="P279" i="70"/>
  <c r="P258" i="64"/>
  <c r="P91" i="52"/>
  <c r="P19" i="52"/>
  <c r="P156" i="51"/>
  <c r="P111" i="52"/>
  <c r="P55" i="51"/>
  <c r="P6" i="51"/>
  <c r="P124" i="53"/>
  <c r="P298" i="64"/>
  <c r="P262" i="64"/>
  <c r="P101" i="52"/>
  <c r="P67" i="52"/>
  <c r="P88" i="53"/>
  <c r="P21" i="52"/>
  <c r="P64" i="52"/>
  <c r="P139" i="51"/>
  <c r="P51" i="53"/>
  <c r="P21" i="53"/>
  <c r="P84" i="52"/>
  <c r="P14" i="52"/>
  <c r="P292" i="68"/>
  <c r="P93" i="52"/>
  <c r="P40" i="53"/>
  <c r="P279" i="69"/>
  <c r="P58" i="52"/>
  <c r="P59" i="51"/>
  <c r="P150" i="53"/>
  <c r="P13" i="53"/>
  <c r="P166" i="52"/>
  <c r="P240" i="67"/>
  <c r="P32" i="52"/>
  <c r="P165" i="51"/>
  <c r="P168" i="53"/>
  <c r="P11" i="51"/>
  <c r="P303" i="64"/>
  <c r="P40" i="52"/>
  <c r="P20" i="53"/>
  <c r="P253" i="69"/>
  <c r="P157" i="52"/>
  <c r="P241" i="67"/>
  <c r="P261" i="64"/>
  <c r="P230" i="66"/>
  <c r="P303" i="68"/>
  <c r="P266" i="64"/>
  <c r="P253" i="71"/>
  <c r="P241" i="66"/>
  <c r="P230" i="72"/>
  <c r="P298" i="68"/>
  <c r="P291" i="64"/>
  <c r="P251" i="70"/>
  <c r="P256" i="70"/>
  <c r="P25" i="51"/>
  <c r="P262" i="70"/>
  <c r="P270" i="71"/>
  <c r="P256" i="65"/>
  <c r="P244" i="71"/>
  <c r="P164" i="51"/>
  <c r="P144" i="51"/>
  <c r="P318" i="68"/>
  <c r="P295" i="68"/>
  <c r="P266" i="67"/>
  <c r="P241" i="71"/>
  <c r="P287" i="68"/>
  <c r="P82" i="51"/>
  <c r="P249" i="65"/>
  <c r="P232" i="69"/>
  <c r="P253" i="66"/>
  <c r="P281" i="68"/>
  <c r="P247" i="65"/>
  <c r="P221" i="72"/>
  <c r="P257" i="66"/>
  <c r="P279" i="65"/>
  <c r="P247" i="66"/>
  <c r="P279" i="68"/>
  <c r="P239" i="67"/>
  <c r="P232" i="72"/>
  <c r="P251" i="69"/>
  <c r="P234" i="70"/>
  <c r="P282" i="68"/>
  <c r="P257" i="70"/>
  <c r="P260" i="70"/>
  <c r="P63" i="52"/>
  <c r="P306" i="68"/>
  <c r="P260" i="67"/>
  <c r="P301" i="64"/>
  <c r="P262" i="71"/>
  <c r="P162" i="51"/>
  <c r="P228" i="65"/>
  <c r="P321" i="68"/>
  <c r="P248" i="66"/>
  <c r="P251" i="66"/>
  <c r="P255" i="65"/>
  <c r="P248" i="67"/>
  <c r="P259" i="69"/>
  <c r="P254" i="65"/>
  <c r="P251" i="65"/>
  <c r="P262" i="67"/>
  <c r="P270" i="64"/>
  <c r="P246" i="71"/>
  <c r="P225" i="72"/>
  <c r="P284" i="64"/>
  <c r="P105" i="53"/>
  <c r="P232" i="66"/>
  <c r="P242" i="72"/>
  <c r="P285" i="68"/>
  <c r="P250" i="72"/>
  <c r="P247" i="71"/>
  <c r="P236" i="67"/>
  <c r="P289" i="64"/>
  <c r="P310" i="68"/>
  <c r="P229" i="71"/>
  <c r="P261" i="65"/>
  <c r="P308" i="68"/>
  <c r="P250" i="67"/>
  <c r="P234" i="71"/>
  <c r="P258" i="69"/>
  <c r="P291" i="68"/>
  <c r="P247" i="70"/>
  <c r="P229" i="69"/>
  <c r="P248" i="69"/>
  <c r="P43" i="52"/>
  <c r="P161" i="52"/>
  <c r="P3" i="53"/>
  <c r="P246" i="67"/>
  <c r="P143" i="52"/>
  <c r="P265" i="66"/>
  <c r="P24" i="51"/>
  <c r="P81" i="53"/>
  <c r="P228" i="70"/>
  <c r="P238" i="71"/>
  <c r="P220" i="71"/>
  <c r="P230" i="69"/>
  <c r="P307" i="68"/>
  <c r="P273" i="64"/>
  <c r="P219" i="72"/>
  <c r="P237" i="71"/>
  <c r="P264" i="66"/>
  <c r="P245" i="69"/>
  <c r="P274" i="69"/>
  <c r="P108" i="53"/>
  <c r="P267" i="67"/>
  <c r="P275" i="65"/>
  <c r="P275" i="70"/>
  <c r="P46" i="53"/>
  <c r="P281" i="65"/>
  <c r="P177" i="53"/>
  <c r="P113" i="53"/>
  <c r="P114" i="51"/>
  <c r="P54" i="53"/>
  <c r="P112" i="51"/>
  <c r="P152" i="53"/>
  <c r="P99" i="53"/>
  <c r="P41" i="53"/>
  <c r="P126" i="53"/>
  <c r="P67" i="53"/>
  <c r="P27" i="53"/>
  <c r="P17" i="53"/>
  <c r="P136" i="53"/>
  <c r="P281" i="67"/>
  <c r="P35" i="53"/>
  <c r="P172" i="53"/>
  <c r="P132" i="53"/>
  <c r="P274" i="67"/>
  <c r="P79" i="53"/>
  <c r="P107" i="53"/>
  <c r="P252" i="69"/>
  <c r="P154" i="53"/>
  <c r="P156" i="53"/>
  <c r="P127" i="53"/>
  <c r="P95" i="53"/>
  <c r="P122" i="53"/>
  <c r="P347" i="68"/>
  <c r="P306" i="64"/>
  <c r="P16" i="52"/>
  <c r="P21" i="51"/>
  <c r="P269" i="65"/>
  <c r="P266" i="72"/>
  <c r="P269" i="69"/>
  <c r="P343" i="68"/>
  <c r="P257" i="71"/>
  <c r="P272" i="69"/>
  <c r="P276" i="70"/>
  <c r="P85" i="53"/>
  <c r="P39" i="53"/>
  <c r="P266" i="70"/>
  <c r="P349" i="68"/>
  <c r="P273" i="70"/>
  <c r="P36" i="51"/>
  <c r="P268" i="70"/>
  <c r="P308" i="64"/>
  <c r="P266" i="69"/>
  <c r="P271" i="69"/>
  <c r="P273" i="69"/>
  <c r="P235" i="67"/>
  <c r="P107" i="51"/>
  <c r="P138" i="51"/>
  <c r="P68" i="53"/>
  <c r="P237" i="65"/>
  <c r="P55" i="52"/>
  <c r="P35" i="51"/>
  <c r="P99" i="51"/>
  <c r="P33" i="53"/>
  <c r="P157" i="51"/>
  <c r="P86" i="52"/>
  <c r="P268" i="65"/>
  <c r="P170" i="52"/>
  <c r="P293" i="68"/>
  <c r="P175" i="52"/>
  <c r="P147" i="51"/>
  <c r="P119" i="52"/>
  <c r="P171" i="52"/>
  <c r="P149" i="53"/>
  <c r="P39" i="52"/>
  <c r="P152" i="52"/>
  <c r="P37" i="52"/>
  <c r="P85" i="51"/>
  <c r="P133" i="52"/>
  <c r="P243" i="67"/>
  <c r="P258" i="71"/>
  <c r="P89" i="52"/>
  <c r="P31" i="51"/>
  <c r="P15" i="52"/>
  <c r="P257" i="69"/>
  <c r="P137" i="52"/>
  <c r="P294" i="68"/>
  <c r="P39" i="51"/>
  <c r="P8" i="52"/>
  <c r="P77" i="51"/>
  <c r="P27" i="52"/>
  <c r="P75" i="51"/>
  <c r="P289" i="68"/>
  <c r="P165" i="52"/>
  <c r="P256" i="71"/>
  <c r="P136" i="52"/>
  <c r="P138" i="52"/>
  <c r="P284" i="68"/>
  <c r="P163" i="51"/>
  <c r="P57" i="51"/>
  <c r="P98" i="51"/>
  <c r="P242" i="67"/>
  <c r="P151" i="53"/>
  <c r="P272" i="65"/>
  <c r="P72" i="52"/>
  <c r="P94" i="53"/>
  <c r="P269" i="64"/>
  <c r="P279" i="64"/>
  <c r="P251" i="71"/>
  <c r="P166" i="53"/>
  <c r="P242" i="66"/>
  <c r="P53" i="52"/>
  <c r="P288" i="68"/>
  <c r="P111" i="53"/>
  <c r="P117" i="51"/>
  <c r="P71" i="52"/>
  <c r="P13" i="51"/>
  <c r="P140" i="51"/>
  <c r="P159" i="52"/>
  <c r="P156" i="52"/>
  <c r="P158" i="52"/>
  <c r="P270" i="65"/>
  <c r="P79" i="52"/>
  <c r="P69" i="52"/>
  <c r="P75" i="52"/>
  <c r="P149" i="52"/>
  <c r="P40" i="51"/>
  <c r="P36" i="52"/>
  <c r="P6" i="52"/>
  <c r="P64" i="51"/>
  <c r="P46" i="52"/>
  <c r="P58" i="51"/>
  <c r="P262" i="72"/>
  <c r="P59" i="52"/>
  <c r="P240" i="66"/>
  <c r="P12" i="51"/>
  <c r="P95" i="51"/>
  <c r="P32" i="51"/>
  <c r="P20" i="52"/>
  <c r="P159" i="51"/>
  <c r="P260" i="65"/>
  <c r="P234" i="65"/>
  <c r="P177" i="51"/>
  <c r="P84" i="51"/>
  <c r="P145" i="51"/>
  <c r="P38" i="52"/>
  <c r="P297" i="68"/>
  <c r="P103" i="52"/>
  <c r="P90" i="53"/>
  <c r="P8" i="51"/>
  <c r="P54" i="52"/>
  <c r="P279" i="67"/>
  <c r="P227" i="71"/>
  <c r="P253" i="72"/>
  <c r="P256" i="66"/>
  <c r="P223" i="72"/>
  <c r="P255" i="64"/>
  <c r="P270" i="66"/>
  <c r="P47" i="51"/>
  <c r="P229" i="67"/>
  <c r="P125" i="52"/>
  <c r="P261" i="66"/>
  <c r="P4" i="52"/>
  <c r="P260" i="69"/>
  <c r="P255" i="66"/>
  <c r="P230" i="71"/>
  <c r="P319" i="68"/>
  <c r="P325" i="68"/>
  <c r="P25" i="53"/>
  <c r="P260" i="71"/>
  <c r="P106" i="51"/>
  <c r="P257" i="67"/>
  <c r="P234" i="72"/>
  <c r="P243" i="70"/>
  <c r="P279" i="66"/>
  <c r="P252" i="65"/>
  <c r="P63" i="53"/>
  <c r="P348" i="68"/>
  <c r="P280" i="65"/>
  <c r="P314" i="68"/>
  <c r="P312" i="64"/>
  <c r="P28" i="52"/>
  <c r="P25" i="52"/>
  <c r="P242" i="69"/>
  <c r="P316" i="68"/>
  <c r="P143" i="53"/>
  <c r="P317" i="68"/>
  <c r="P241" i="72"/>
  <c r="P9" i="51"/>
  <c r="P236" i="70"/>
  <c r="P334" i="68"/>
  <c r="P276" i="64"/>
  <c r="P324" i="68"/>
  <c r="P225" i="71"/>
  <c r="P272" i="66"/>
  <c r="P239" i="65"/>
  <c r="P302" i="64"/>
  <c r="P264" i="69"/>
  <c r="P280" i="69"/>
  <c r="P226" i="71"/>
  <c r="P254" i="64"/>
  <c r="P261" i="69"/>
  <c r="P232" i="70"/>
  <c r="P230" i="65"/>
  <c r="P146" i="52"/>
  <c r="P231" i="72"/>
  <c r="P271" i="67"/>
  <c r="P239" i="72"/>
  <c r="P250" i="69"/>
  <c r="P280" i="64"/>
  <c r="P246" i="72"/>
  <c r="P238" i="66"/>
  <c r="P243" i="71"/>
  <c r="P223" i="71"/>
  <c r="P329" i="68"/>
  <c r="P146" i="51"/>
  <c r="P265" i="64"/>
  <c r="P241" i="70"/>
  <c r="P256" i="69"/>
  <c r="P249" i="72"/>
  <c r="P235" i="70"/>
  <c r="P263" i="71"/>
  <c r="P239" i="71"/>
  <c r="P253" i="67"/>
  <c r="P221" i="71"/>
  <c r="P237" i="69"/>
  <c r="P270" i="72"/>
  <c r="P262" i="65"/>
  <c r="P231" i="67"/>
  <c r="P105" i="52"/>
  <c r="P328" i="68"/>
  <c r="P304" i="68"/>
  <c r="P253" i="64"/>
  <c r="P238" i="72"/>
  <c r="P124" i="51"/>
  <c r="P249" i="66"/>
  <c r="P24" i="52"/>
  <c r="P240" i="72"/>
  <c r="P249" i="69"/>
  <c r="P81" i="52"/>
  <c r="P228" i="69"/>
  <c r="P226" i="66"/>
  <c r="P248" i="70"/>
  <c r="P246" i="65"/>
  <c r="P245" i="67"/>
  <c r="P227" i="69"/>
  <c r="P227" i="70"/>
  <c r="P226" i="67"/>
  <c r="P246" i="70"/>
  <c r="P226" i="70"/>
  <c r="P5" i="16"/>
  <c r="P9" i="16"/>
  <c r="P13" i="16"/>
  <c r="P20" i="16"/>
  <c r="P17" i="17"/>
  <c r="P18" i="17"/>
  <c r="P7" i="15"/>
  <c r="P11" i="15"/>
  <c r="P18" i="15"/>
  <c r="P22" i="15"/>
  <c r="P28" i="15"/>
  <c r="P32" i="15"/>
  <c r="P9" i="17"/>
  <c r="P22" i="17"/>
  <c r="P29" i="16"/>
  <c r="P6" i="16"/>
  <c r="P10" i="16"/>
  <c r="P14" i="16"/>
  <c r="P21" i="16"/>
  <c r="P8" i="15"/>
  <c r="P12" i="15"/>
  <c r="P19" i="15"/>
  <c r="P24" i="15"/>
  <c r="P29" i="15"/>
  <c r="P5" i="17"/>
  <c r="P6" i="17"/>
  <c r="P19" i="17"/>
  <c r="P29" i="17"/>
  <c r="P25" i="16"/>
  <c r="P30" i="16"/>
  <c r="P16" i="15"/>
  <c r="P7" i="16"/>
  <c r="P11" i="16"/>
  <c r="P18" i="16"/>
  <c r="P22" i="16"/>
  <c r="P9" i="15"/>
  <c r="P13" i="15"/>
  <c r="P20" i="15"/>
  <c r="P25" i="15"/>
  <c r="P30" i="15"/>
  <c r="P7" i="17"/>
  <c r="P20" i="17"/>
  <c r="P30" i="17"/>
  <c r="P26" i="16"/>
  <c r="P31" i="16"/>
  <c r="P5" i="15"/>
  <c r="P8" i="16"/>
  <c r="P12" i="16"/>
  <c r="P19" i="16"/>
  <c r="P24" i="16"/>
  <c r="P28" i="17"/>
  <c r="P6" i="15"/>
  <c r="P10" i="15"/>
  <c r="P14" i="15"/>
  <c r="P21" i="15"/>
  <c r="P26" i="15"/>
  <c r="P31" i="15"/>
  <c r="P8" i="17"/>
  <c r="P21" i="17"/>
  <c r="P28" i="16"/>
  <c r="P32" i="16"/>
  <c r="P134" i="29"/>
  <c r="P128" i="29"/>
  <c r="P167" i="6"/>
  <c r="P143" i="6"/>
  <c r="P123" i="29"/>
  <c r="P142" i="29"/>
  <c r="Q173" i="6"/>
  <c r="Q149" i="6"/>
  <c r="Q127" i="6"/>
  <c r="Q136" i="6"/>
  <c r="Q160" i="6"/>
  <c r="Q113" i="52"/>
  <c r="Q275" i="69"/>
  <c r="Q72" i="53"/>
  <c r="Q112" i="52"/>
  <c r="Q274" i="70"/>
  <c r="Q76" i="53"/>
  <c r="Q97" i="53"/>
  <c r="Q267" i="69"/>
  <c r="Q144" i="53"/>
  <c r="Q342" i="68"/>
  <c r="Q86" i="53"/>
  <c r="Q146" i="53"/>
  <c r="Q174" i="53"/>
  <c r="Q126" i="53"/>
  <c r="Q110" i="53"/>
  <c r="Q156" i="53"/>
  <c r="Q267" i="72"/>
  <c r="Q254" i="69"/>
  <c r="Q129" i="53"/>
  <c r="Q330" i="68"/>
  <c r="Q349" i="68"/>
  <c r="Q117" i="53"/>
  <c r="Q274" i="69"/>
  <c r="Q17" i="53"/>
  <c r="Q278" i="67"/>
  <c r="Q127" i="53"/>
  <c r="Q235" i="69"/>
  <c r="Q281" i="69"/>
  <c r="Q154" i="53"/>
  <c r="Q108" i="53"/>
  <c r="Q103" i="53"/>
  <c r="Q234" i="69"/>
  <c r="Q274" i="67"/>
  <c r="Q170" i="53"/>
  <c r="Q313" i="64"/>
  <c r="Q173" i="53"/>
  <c r="Q274" i="66"/>
  <c r="Q150" i="52"/>
  <c r="Q29" i="51"/>
  <c r="Q18" i="51"/>
  <c r="Q267" i="71"/>
  <c r="Q337" i="68"/>
  <c r="Q66" i="53"/>
  <c r="Q128" i="53"/>
  <c r="Q9" i="52"/>
  <c r="Q27" i="51"/>
  <c r="Q256" i="71"/>
  <c r="Q164" i="53"/>
  <c r="Q347" i="68"/>
  <c r="Q255" i="69"/>
  <c r="Q100" i="53"/>
  <c r="Q264" i="72"/>
  <c r="Q45" i="51"/>
  <c r="Q277" i="69"/>
  <c r="Q111" i="53"/>
  <c r="Q271" i="70"/>
  <c r="Q26" i="51"/>
  <c r="Q332" i="68"/>
  <c r="Q28" i="53"/>
  <c r="Q47" i="53"/>
  <c r="Q276" i="66"/>
  <c r="Q234" i="65"/>
  <c r="Q130" i="51"/>
  <c r="Q322" i="68"/>
  <c r="Q140" i="53"/>
  <c r="Q17" i="52"/>
  <c r="Q32" i="53"/>
  <c r="Q111" i="51"/>
  <c r="Q98" i="52"/>
  <c r="Q49" i="52"/>
  <c r="Q110" i="52"/>
  <c r="Q5" i="51"/>
  <c r="Q308" i="68"/>
  <c r="Q154" i="52"/>
  <c r="Q151" i="52"/>
  <c r="Q163" i="52"/>
  <c r="Q50" i="52"/>
  <c r="Q100" i="52"/>
  <c r="Q138" i="51"/>
  <c r="Q6" i="51"/>
  <c r="Q121" i="53"/>
  <c r="Q70" i="53"/>
  <c r="Q152" i="52"/>
  <c r="Q38" i="52"/>
  <c r="Q39" i="52"/>
  <c r="Q171" i="52"/>
  <c r="Q59" i="53"/>
  <c r="Q72" i="52"/>
  <c r="Q147" i="52"/>
  <c r="Q122" i="52"/>
  <c r="Q149" i="51"/>
  <c r="Q174" i="52"/>
  <c r="Q236" i="65"/>
  <c r="Q268" i="69"/>
  <c r="Q14" i="51"/>
  <c r="Q237" i="66"/>
  <c r="Q226" i="71"/>
  <c r="Q108" i="51"/>
  <c r="Q257" i="69"/>
  <c r="Q250" i="65"/>
  <c r="Q21" i="51"/>
  <c r="Q119" i="51"/>
  <c r="Q157" i="52"/>
  <c r="Q65" i="52"/>
  <c r="Q33" i="52"/>
  <c r="Q270" i="65"/>
  <c r="Q32" i="52"/>
  <c r="Q140" i="52"/>
  <c r="Q96" i="51"/>
  <c r="Q99" i="51"/>
  <c r="Q59" i="52"/>
  <c r="Q237" i="65"/>
  <c r="Q244" i="72"/>
  <c r="Q231" i="66"/>
  <c r="Q40" i="51"/>
  <c r="Q102" i="53"/>
  <c r="Q256" i="65"/>
  <c r="Q22" i="52"/>
  <c r="Q119" i="52"/>
  <c r="Q64" i="52"/>
  <c r="Q70" i="51"/>
  <c r="Q268" i="64"/>
  <c r="Q242" i="65"/>
  <c r="Q292" i="64"/>
  <c r="Q272" i="69"/>
  <c r="Q176" i="51"/>
  <c r="Q83" i="52"/>
  <c r="Q150" i="53"/>
  <c r="Q260" i="69"/>
  <c r="Q163" i="51"/>
  <c r="Q83" i="51"/>
  <c r="Q89" i="53"/>
  <c r="Q58" i="52"/>
  <c r="Q242" i="67"/>
  <c r="Q11" i="53"/>
  <c r="Q32" i="51"/>
  <c r="Q78" i="53"/>
  <c r="Q256" i="72"/>
  <c r="Q297" i="68"/>
  <c r="Q118" i="51"/>
  <c r="Q279" i="67"/>
  <c r="Q235" i="65"/>
  <c r="Q174" i="51"/>
  <c r="Q36" i="51"/>
  <c r="Q165" i="51"/>
  <c r="Q236" i="67"/>
  <c r="Q234" i="70"/>
  <c r="Q129" i="51"/>
  <c r="Q151" i="53"/>
  <c r="Q21" i="53"/>
  <c r="Q243" i="67"/>
  <c r="Q38" i="51"/>
  <c r="Q262" i="72"/>
  <c r="Q26" i="52"/>
  <c r="Q13" i="52"/>
  <c r="Q170" i="52"/>
  <c r="Q253" i="65"/>
  <c r="Q21" i="52"/>
  <c r="Q88" i="53"/>
  <c r="Q46" i="51"/>
  <c r="Q232" i="70"/>
  <c r="Q228" i="66"/>
  <c r="Q25" i="52"/>
  <c r="Q230" i="66"/>
  <c r="Q238" i="66"/>
  <c r="Q262" i="70"/>
  <c r="Q241" i="72"/>
  <c r="Q242" i="66"/>
  <c r="Q261" i="70"/>
  <c r="Q44" i="53"/>
  <c r="Q7" i="51"/>
  <c r="Q232" i="72"/>
  <c r="Q223" i="72"/>
  <c r="Q264" i="64"/>
  <c r="Q164" i="52"/>
  <c r="Q66" i="51"/>
  <c r="Q280" i="65"/>
  <c r="Q270" i="72"/>
  <c r="Q287" i="64"/>
  <c r="Q128" i="51"/>
  <c r="Q235" i="71"/>
  <c r="Q231" i="69"/>
  <c r="Q292" i="68"/>
  <c r="Q224" i="72"/>
  <c r="Q301" i="64"/>
  <c r="Q333" i="68"/>
  <c r="Q273" i="66"/>
  <c r="Q236" i="70"/>
  <c r="Q247" i="70"/>
  <c r="Q255" i="70"/>
  <c r="Q128" i="52"/>
  <c r="Q237" i="67"/>
  <c r="Q49" i="51"/>
  <c r="Q248" i="65"/>
  <c r="Q231" i="70"/>
  <c r="Q298" i="68"/>
  <c r="Q265" i="64"/>
  <c r="Q85" i="52"/>
  <c r="Q231" i="71"/>
  <c r="Q261" i="65"/>
  <c r="Q250" i="70"/>
  <c r="Q259" i="70"/>
  <c r="Q24" i="51"/>
  <c r="Q243" i="65"/>
  <c r="Q270" i="64"/>
  <c r="Q254" i="64"/>
  <c r="Q229" i="70"/>
  <c r="Q257" i="65"/>
  <c r="Q251" i="65"/>
  <c r="Q245" i="72"/>
  <c r="Q227" i="71"/>
  <c r="Q109" i="52"/>
  <c r="Q262" i="71"/>
  <c r="Q250" i="71"/>
  <c r="Q239" i="70"/>
  <c r="Q272" i="66"/>
  <c r="Q232" i="65"/>
  <c r="Q258" i="67"/>
  <c r="Q259" i="69"/>
  <c r="Q276" i="64"/>
  <c r="Q315" i="68"/>
  <c r="Q250" i="66"/>
  <c r="Q249" i="71"/>
  <c r="Q243" i="71"/>
  <c r="Q262" i="69"/>
  <c r="Q304" i="64"/>
  <c r="Q248" i="70"/>
  <c r="Q286" i="64"/>
  <c r="Q283" i="64"/>
  <c r="Q265" i="65"/>
  <c r="Q24" i="52"/>
  <c r="Q274" i="64"/>
  <c r="Q328" i="68"/>
  <c r="Q227" i="69"/>
  <c r="Q124" i="52"/>
  <c r="Q81" i="51"/>
  <c r="Q81" i="53"/>
  <c r="Q43" i="51"/>
  <c r="Q246" i="70"/>
  <c r="Q280" i="68"/>
  <c r="Q43" i="52"/>
  <c r="Q222" i="72"/>
  <c r="Q246" i="69"/>
  <c r="Q81" i="52"/>
  <c r="Q253" i="64"/>
  <c r="Q226" i="66"/>
  <c r="Q227" i="67"/>
  <c r="Q245" i="70"/>
  <c r="Q237" i="71"/>
  <c r="Q245" i="65"/>
  <c r="Q226" i="67"/>
  <c r="Q46" i="53"/>
  <c r="Q297" i="64"/>
  <c r="Q113" i="53"/>
  <c r="Q267" i="66"/>
  <c r="Q278" i="70"/>
  <c r="Q147" i="53"/>
  <c r="Q95" i="53"/>
  <c r="Q114" i="52"/>
  <c r="Q259" i="71"/>
  <c r="Q55" i="53"/>
  <c r="Q15" i="53"/>
  <c r="Q141" i="53"/>
  <c r="Q99" i="53"/>
  <c r="Q344" i="68"/>
  <c r="Q278" i="65"/>
  <c r="Q119" i="53"/>
  <c r="Q60" i="53"/>
  <c r="Q135" i="53"/>
  <c r="Q278" i="69"/>
  <c r="Q27" i="53"/>
  <c r="Q267" i="65"/>
  <c r="Q267" i="70"/>
  <c r="Q48" i="53"/>
  <c r="Q41" i="53"/>
  <c r="Q54" i="53"/>
  <c r="Q345" i="68"/>
  <c r="Q6" i="53"/>
  <c r="Q275" i="67"/>
  <c r="Q115" i="51"/>
  <c r="Q65" i="53"/>
  <c r="Q53" i="53"/>
  <c r="Q75" i="53"/>
  <c r="Q268" i="72"/>
  <c r="Q257" i="71"/>
  <c r="Q18" i="53"/>
  <c r="Q276" i="70"/>
  <c r="Q137" i="53"/>
  <c r="Q35" i="51"/>
  <c r="Q273" i="69"/>
  <c r="Q277" i="65"/>
  <c r="Q269" i="69"/>
  <c r="Q36" i="52"/>
  <c r="Q106" i="53"/>
  <c r="Q269" i="65"/>
  <c r="Q88" i="51"/>
  <c r="Q54" i="51"/>
  <c r="Q11" i="51"/>
  <c r="Q276" i="67"/>
  <c r="Q91" i="51"/>
  <c r="Q103" i="51"/>
  <c r="Q150" i="51"/>
  <c r="Q299" i="64"/>
  <c r="Q58" i="53"/>
  <c r="Q259" i="72"/>
  <c r="Q271" i="69"/>
  <c r="Q265" i="70"/>
  <c r="Q93" i="52"/>
  <c r="Q258" i="71"/>
  <c r="Q125" i="53"/>
  <c r="Q266" i="71"/>
  <c r="Q310" i="64"/>
  <c r="Q331" i="68"/>
  <c r="Q101" i="51"/>
  <c r="Q13" i="51"/>
  <c r="Q121" i="51"/>
  <c r="Q53" i="51"/>
  <c r="Q92" i="52"/>
  <c r="Q93" i="51"/>
  <c r="Q8" i="51"/>
  <c r="Q52" i="53"/>
  <c r="Q69" i="53"/>
  <c r="Q121" i="52"/>
  <c r="Q45" i="53"/>
  <c r="Q111" i="52"/>
  <c r="Q132" i="51"/>
  <c r="Q153" i="52"/>
  <c r="Q137" i="52"/>
  <c r="Q172" i="51"/>
  <c r="Q93" i="53"/>
  <c r="Q279" i="70"/>
  <c r="Q68" i="53"/>
  <c r="Q89" i="52"/>
  <c r="Q122" i="51"/>
  <c r="Q233" i="71"/>
  <c r="Q51" i="52"/>
  <c r="Q127" i="52"/>
  <c r="Q40" i="52"/>
  <c r="Q50" i="51"/>
  <c r="Q335" i="68"/>
  <c r="Q71" i="51"/>
  <c r="Q94" i="52"/>
  <c r="Q151" i="51"/>
  <c r="Q126" i="51"/>
  <c r="Q294" i="68"/>
  <c r="Q89" i="51"/>
  <c r="Q149" i="53"/>
  <c r="Q251" i="69"/>
  <c r="Q51" i="53"/>
  <c r="Q263" i="64"/>
  <c r="Q30" i="52"/>
  <c r="Q139" i="53"/>
  <c r="Q101" i="52"/>
  <c r="Q78" i="52"/>
  <c r="Q118" i="52"/>
  <c r="Q124" i="53"/>
  <c r="Q31" i="51"/>
  <c r="Q346" i="68"/>
  <c r="Q173" i="51"/>
  <c r="Q133" i="51"/>
  <c r="Q67" i="51"/>
  <c r="Q262" i="64"/>
  <c r="Q262" i="66"/>
  <c r="Q92" i="53"/>
  <c r="Q248" i="72"/>
  <c r="Q260" i="70"/>
  <c r="Q64" i="53"/>
  <c r="Q10" i="53"/>
  <c r="Q130" i="52"/>
  <c r="Q49" i="53"/>
  <c r="Q27" i="52"/>
  <c r="Q87" i="52"/>
  <c r="Q168" i="53"/>
  <c r="Q267" i="64"/>
  <c r="Q126" i="52"/>
  <c r="Q37" i="51"/>
  <c r="Q167" i="51"/>
  <c r="Q250" i="67"/>
  <c r="Q134" i="52"/>
  <c r="Q265" i="69"/>
  <c r="Q14" i="52"/>
  <c r="Q45" i="52"/>
  <c r="Q242" i="71"/>
  <c r="Q87" i="53"/>
  <c r="Q53" i="52"/>
  <c r="Q117" i="52"/>
  <c r="Q171" i="51"/>
  <c r="Q155" i="51"/>
  <c r="Q284" i="68"/>
  <c r="Q148" i="52"/>
  <c r="Q15" i="52"/>
  <c r="Q268" i="70"/>
  <c r="Q241" i="69"/>
  <c r="Q120" i="53"/>
  <c r="Q177" i="51"/>
  <c r="Q50" i="53"/>
  <c r="Q229" i="66"/>
  <c r="Q166" i="53"/>
  <c r="Q107" i="51"/>
  <c r="Q76" i="52"/>
  <c r="Q78" i="51"/>
  <c r="Q268" i="65"/>
  <c r="Q233" i="67"/>
  <c r="Q6" i="52"/>
  <c r="Q248" i="71"/>
  <c r="Q137" i="51"/>
  <c r="Q159" i="51"/>
  <c r="Q159" i="52"/>
  <c r="Q68" i="52"/>
  <c r="Q173" i="52"/>
  <c r="Q176" i="53"/>
  <c r="Q255" i="65"/>
  <c r="Q280" i="67"/>
  <c r="Q63" i="53"/>
  <c r="Q85" i="51"/>
  <c r="Q225" i="71"/>
  <c r="Q230" i="72"/>
  <c r="Q339" i="68"/>
  <c r="Q334" i="68"/>
  <c r="Q9" i="51"/>
  <c r="Q259" i="66"/>
  <c r="Q106" i="52"/>
  <c r="Q280" i="64"/>
  <c r="Q241" i="67"/>
  <c r="Q247" i="71"/>
  <c r="Q255" i="67"/>
  <c r="Q338" i="68"/>
  <c r="Q271" i="66"/>
  <c r="Q7" i="52"/>
  <c r="Q336" i="68"/>
  <c r="Q231" i="67"/>
  <c r="Q316" i="68"/>
  <c r="Q164" i="51"/>
  <c r="Q249" i="67"/>
  <c r="Q250" i="69"/>
  <c r="Q243" i="70"/>
  <c r="Q273" i="67"/>
  <c r="Q312" i="64"/>
  <c r="Q227" i="72"/>
  <c r="Q223" i="71"/>
  <c r="Q162" i="52"/>
  <c r="Q248" i="66"/>
  <c r="Q240" i="69"/>
  <c r="Q327" i="68"/>
  <c r="Q310" i="68"/>
  <c r="Q82" i="51"/>
  <c r="Q255" i="66"/>
  <c r="Q253" i="71"/>
  <c r="Q253" i="72"/>
  <c r="Q284" i="64"/>
  <c r="Q252" i="66"/>
  <c r="Q256" i="70"/>
  <c r="Q146" i="51"/>
  <c r="Q279" i="64"/>
  <c r="Q246" i="71"/>
  <c r="Q261" i="66"/>
  <c r="Q243" i="66"/>
  <c r="Q311" i="64"/>
  <c r="Q289" i="68"/>
  <c r="Q244" i="71"/>
  <c r="Q109" i="51"/>
  <c r="Q283" i="68"/>
  <c r="Q238" i="65"/>
  <c r="Q246" i="72"/>
  <c r="Q82" i="53"/>
  <c r="Q252" i="67"/>
  <c r="Q261" i="69"/>
  <c r="Q228" i="71"/>
  <c r="Q260" i="72"/>
  <c r="Q229" i="72"/>
  <c r="Q234" i="72"/>
  <c r="Q229" i="69"/>
  <c r="Q329" i="68"/>
  <c r="Q320" i="68"/>
  <c r="Q234" i="67"/>
  <c r="Q250" i="72"/>
  <c r="Q251" i="67"/>
  <c r="Q260" i="71"/>
  <c r="Q66" i="52"/>
  <c r="Q252" i="70"/>
  <c r="Q230" i="70"/>
  <c r="Q258" i="64"/>
  <c r="Q255" i="71"/>
  <c r="Q161" i="52"/>
  <c r="Q249" i="69"/>
  <c r="Q249" i="70"/>
  <c r="Q105" i="51"/>
  <c r="Q227" i="66"/>
  <c r="Q248" i="67"/>
  <c r="Q279" i="68"/>
  <c r="Q304" i="68"/>
  <c r="Q232" i="67"/>
  <c r="Q220" i="72"/>
  <c r="Q3" i="51"/>
  <c r="Q247" i="67"/>
  <c r="Q230" i="67"/>
  <c r="Q246" i="67"/>
  <c r="Q219" i="71"/>
  <c r="Q245" i="66"/>
  <c r="Q237" i="72"/>
  <c r="Q273" i="64"/>
  <c r="Q264" i="67"/>
  <c r="Q98" i="53"/>
  <c r="Q56" i="53"/>
  <c r="Q236" i="69"/>
  <c r="Q271" i="71"/>
  <c r="Q145" i="53"/>
  <c r="Q115" i="53"/>
  <c r="Q266" i="70"/>
  <c r="Q275" i="65"/>
  <c r="Q133" i="53"/>
  <c r="Q233" i="69"/>
  <c r="Q114" i="51"/>
  <c r="Q67" i="53"/>
  <c r="Q38" i="53"/>
  <c r="Q265" i="72"/>
  <c r="Q152" i="53"/>
  <c r="Q84" i="53"/>
  <c r="Q268" i="71"/>
  <c r="Q79" i="53"/>
  <c r="Q96" i="53"/>
  <c r="Q29" i="53"/>
  <c r="Q281" i="70"/>
  <c r="Q113" i="51"/>
  <c r="Q131" i="53"/>
  <c r="Q37" i="53"/>
  <c r="Q36" i="53"/>
  <c r="Q73" i="53"/>
  <c r="Q112" i="53"/>
  <c r="Q35" i="53"/>
  <c r="Q155" i="53"/>
  <c r="Q74" i="53"/>
  <c r="Q114" i="53"/>
  <c r="Q177" i="53"/>
  <c r="Q277" i="66"/>
  <c r="Q343" i="68"/>
  <c r="Q116" i="53"/>
  <c r="Q138" i="53"/>
  <c r="Q271" i="72"/>
  <c r="Q17" i="51"/>
  <c r="Q120" i="51"/>
  <c r="Q175" i="51"/>
  <c r="Q7" i="53"/>
  <c r="Q94" i="51"/>
  <c r="Q136" i="53"/>
  <c r="Q69" i="51"/>
  <c r="Q132" i="52"/>
  <c r="Q52" i="51"/>
  <c r="Q120" i="52"/>
  <c r="Q252" i="69"/>
  <c r="Q268" i="66"/>
  <c r="Q57" i="51"/>
  <c r="Q270" i="70"/>
  <c r="Q269" i="70"/>
  <c r="Q56" i="51"/>
  <c r="Q162" i="53"/>
  <c r="Q39" i="53"/>
  <c r="Q100" i="51"/>
  <c r="Q269" i="67"/>
  <c r="Q272" i="70"/>
  <c r="Q75" i="51"/>
  <c r="Q55" i="51"/>
  <c r="Q270" i="66"/>
  <c r="Q266" i="64"/>
  <c r="Q135" i="52"/>
  <c r="Q168" i="52"/>
  <c r="Q84" i="52"/>
  <c r="Q169" i="51"/>
  <c r="Q71" i="52"/>
  <c r="Q147" i="51"/>
  <c r="Q156" i="52"/>
  <c r="Q161" i="53"/>
  <c r="Q238" i="70"/>
  <c r="Q102" i="52"/>
  <c r="Q29" i="52"/>
  <c r="Q177" i="52"/>
  <c r="Q103" i="52"/>
  <c r="Q129" i="52"/>
  <c r="Q241" i="65"/>
  <c r="Q12" i="51"/>
  <c r="Q34" i="51"/>
  <c r="Q51" i="51"/>
  <c r="Q18" i="52"/>
  <c r="Q139" i="51"/>
  <c r="Q76" i="51"/>
  <c r="Q117" i="51"/>
  <c r="Q269" i="71"/>
  <c r="Q91" i="52"/>
  <c r="Q31" i="53"/>
  <c r="Q175" i="53"/>
  <c r="Q172" i="52"/>
  <c r="Q300" i="64"/>
  <c r="Q233" i="65"/>
  <c r="Q84" i="51"/>
  <c r="Q47" i="51"/>
  <c r="Q167" i="53"/>
  <c r="Q286" i="68"/>
  <c r="Q41" i="52"/>
  <c r="Q141" i="52"/>
  <c r="Q156" i="51"/>
  <c r="Q295" i="68"/>
  <c r="Q262" i="65"/>
  <c r="Q96" i="52"/>
  <c r="Q285" i="64"/>
  <c r="Q34" i="52"/>
  <c r="Q231" i="65"/>
  <c r="Q309" i="68"/>
  <c r="Q79" i="51"/>
  <c r="Q58" i="51"/>
  <c r="Q257" i="70"/>
  <c r="Q88" i="52"/>
  <c r="Q148" i="51"/>
  <c r="Q148" i="53"/>
  <c r="Q169" i="53"/>
  <c r="Q258" i="72"/>
  <c r="Q269" i="64"/>
  <c r="Q232" i="69"/>
  <c r="Q256" i="66"/>
  <c r="Q60" i="52"/>
  <c r="Q168" i="51"/>
  <c r="Q135" i="51"/>
  <c r="Q13" i="53"/>
  <c r="Q153" i="51"/>
  <c r="Q158" i="52"/>
  <c r="Q105" i="53"/>
  <c r="Q239" i="65"/>
  <c r="Q272" i="65"/>
  <c r="Q158" i="53"/>
  <c r="Q46" i="52"/>
  <c r="Q55" i="52"/>
  <c r="Q77" i="51"/>
  <c r="Q235" i="66"/>
  <c r="Q241" i="70"/>
  <c r="Q97" i="52"/>
  <c r="Q67" i="52"/>
  <c r="Q39" i="51"/>
  <c r="Q323" i="68"/>
  <c r="Q145" i="51"/>
  <c r="Q33" i="51"/>
  <c r="Q296" i="68"/>
  <c r="Q37" i="52"/>
  <c r="Q145" i="52"/>
  <c r="Q229" i="65"/>
  <c r="Q95" i="52"/>
  <c r="Q98" i="51"/>
  <c r="Q20" i="52"/>
  <c r="Q155" i="52"/>
  <c r="Q19" i="52"/>
  <c r="Q239" i="67"/>
  <c r="Q90" i="53"/>
  <c r="Q64" i="51"/>
  <c r="Q264" i="70"/>
  <c r="Q141" i="51"/>
  <c r="Q33" i="53"/>
  <c r="Q270" i="69"/>
  <c r="Q240" i="67"/>
  <c r="Q86" i="51"/>
  <c r="Q40" i="53"/>
  <c r="Q133" i="52"/>
  <c r="Q90" i="52"/>
  <c r="Q5" i="53"/>
  <c r="Q225" i="72"/>
  <c r="Q241" i="71"/>
  <c r="Q293" i="68"/>
  <c r="Q44" i="51"/>
  <c r="Q282" i="64"/>
  <c r="Q237" i="70"/>
  <c r="Q249" i="65"/>
  <c r="Q288" i="64"/>
  <c r="Q264" i="69"/>
  <c r="Q321" i="68"/>
  <c r="Q324" i="68"/>
  <c r="Q221" i="72"/>
  <c r="Q82" i="52"/>
  <c r="Q234" i="71"/>
  <c r="Q278" i="64"/>
  <c r="Q235" i="72"/>
  <c r="Q259" i="67"/>
  <c r="Q258" i="66"/>
  <c r="Q303" i="68"/>
  <c r="Q348" i="68"/>
  <c r="Q25" i="53"/>
  <c r="Q261" i="67"/>
  <c r="Q282" i="68"/>
  <c r="Q263" i="71"/>
  <c r="Q125" i="51"/>
  <c r="Q242" i="72"/>
  <c r="Q254" i="65"/>
  <c r="Q125" i="52"/>
  <c r="Q281" i="68"/>
  <c r="Q251" i="66"/>
  <c r="Q256" i="69"/>
  <c r="Q270" i="67"/>
  <c r="Q269" i="72"/>
  <c r="Q254" i="67"/>
  <c r="Q271" i="65"/>
  <c r="Q290" i="64"/>
  <c r="Q63" i="52"/>
  <c r="Q245" i="71"/>
  <c r="Q243" i="72"/>
  <c r="Q144" i="51"/>
  <c r="Q313" i="68"/>
  <c r="Q301" i="68"/>
  <c r="Q239" i="66"/>
  <c r="Q239" i="71"/>
  <c r="Q288" i="68"/>
  <c r="Q255" i="72"/>
  <c r="Q291" i="68"/>
  <c r="Q227" i="65"/>
  <c r="Q290" i="68"/>
  <c r="Q260" i="66"/>
  <c r="Q306" i="68"/>
  <c r="Q259" i="64"/>
  <c r="Q249" i="72"/>
  <c r="Q242" i="70"/>
  <c r="Q275" i="64"/>
  <c r="Q224" i="71"/>
  <c r="Q4" i="52"/>
  <c r="Q226" i="72"/>
  <c r="Q307" i="68"/>
  <c r="Q317" i="68"/>
  <c r="Q271" i="67"/>
  <c r="Q248" i="69"/>
  <c r="Q247" i="66"/>
  <c r="Q266" i="65"/>
  <c r="Q296" i="64"/>
  <c r="Q291" i="64"/>
  <c r="Q47" i="52"/>
  <c r="Q144" i="52"/>
  <c r="Q256" i="67"/>
  <c r="Q231" i="72"/>
  <c r="Q295" i="64"/>
  <c r="Q246" i="66"/>
  <c r="Q226" i="65"/>
  <c r="Q143" i="52"/>
  <c r="Q105" i="52"/>
  <c r="Q143" i="51"/>
  <c r="Q265" i="66"/>
  <c r="Q240" i="71"/>
  <c r="Q24" i="53"/>
  <c r="Q3" i="52"/>
  <c r="Q266" i="67"/>
  <c r="Q161" i="51"/>
  <c r="Q3" i="53"/>
  <c r="Q238" i="72"/>
  <c r="Q222" i="71"/>
  <c r="Q62" i="51"/>
  <c r="Q245" i="69"/>
  <c r="Q219" i="72"/>
  <c r="Q294" i="64"/>
  <c r="Q226" i="70"/>
  <c r="Q252" i="64"/>
  <c r="Q306" i="64"/>
  <c r="Q172" i="53"/>
  <c r="Q112" i="51"/>
  <c r="Q264" i="71"/>
  <c r="Q281" i="66"/>
  <c r="Q34" i="53"/>
  <c r="Q275" i="70"/>
  <c r="Q8" i="53"/>
  <c r="Q115" i="52"/>
  <c r="Q134" i="53"/>
  <c r="Q341" i="68"/>
  <c r="Q274" i="65"/>
  <c r="Q267" i="67"/>
  <c r="Q118" i="53"/>
  <c r="Q266" i="72"/>
  <c r="Q163" i="53"/>
  <c r="Q281" i="65"/>
  <c r="Q171" i="53"/>
  <c r="Q91" i="53"/>
  <c r="Q277" i="70"/>
  <c r="Q132" i="53"/>
  <c r="Q281" i="67"/>
  <c r="Q107" i="53"/>
  <c r="Q101" i="53"/>
  <c r="Q22" i="53"/>
  <c r="Q305" i="64"/>
  <c r="Q57" i="53"/>
  <c r="Q165" i="53"/>
  <c r="Q122" i="53"/>
  <c r="Q309" i="64"/>
  <c r="Q14" i="53"/>
  <c r="Q153" i="53"/>
  <c r="Q269" i="66"/>
  <c r="Q275" i="66"/>
  <c r="Q16" i="53"/>
  <c r="Q159" i="53"/>
  <c r="Q265" i="71"/>
  <c r="Q48" i="51"/>
  <c r="Q12" i="53"/>
  <c r="Q85" i="53"/>
  <c r="Q253" i="69"/>
  <c r="Q72" i="51"/>
  <c r="Q273" i="70"/>
  <c r="Q307" i="64"/>
  <c r="Q10" i="51"/>
  <c r="Q60" i="51"/>
  <c r="Q20" i="51"/>
  <c r="Q266" i="69"/>
  <c r="Q276" i="69"/>
  <c r="Q65" i="51"/>
  <c r="Q74" i="52"/>
  <c r="Q73" i="51"/>
  <c r="Q278" i="66"/>
  <c r="Q308" i="64"/>
  <c r="Q277" i="67"/>
  <c r="Q102" i="51"/>
  <c r="Q257" i="72"/>
  <c r="Q109" i="53"/>
  <c r="Q77" i="52"/>
  <c r="Q276" i="65"/>
  <c r="Q228" i="65"/>
  <c r="Q16" i="52"/>
  <c r="Q136" i="52"/>
  <c r="Q253" i="66"/>
  <c r="Q73" i="52"/>
  <c r="Q11" i="52"/>
  <c r="Q5" i="52"/>
  <c r="Q107" i="52"/>
  <c r="Q138" i="52"/>
  <c r="Q157" i="53"/>
  <c r="Q260" i="65"/>
  <c r="Q94" i="53"/>
  <c r="Q41" i="51"/>
  <c r="Q170" i="51"/>
  <c r="Q318" i="68"/>
  <c r="Q116" i="52"/>
  <c r="Q257" i="64"/>
  <c r="Q31" i="52"/>
  <c r="Q236" i="66"/>
  <c r="Q149" i="52"/>
  <c r="Q92" i="51"/>
  <c r="Q97" i="51"/>
  <c r="Q57" i="52"/>
  <c r="Q70" i="52"/>
  <c r="Q230" i="71"/>
  <c r="Q69" i="52"/>
  <c r="Q262" i="67"/>
  <c r="Q116" i="51"/>
  <c r="Q136" i="51"/>
  <c r="Q28" i="51"/>
  <c r="Q22" i="51"/>
  <c r="Q154" i="51"/>
  <c r="Q12" i="52"/>
  <c r="Q83" i="53"/>
  <c r="Q255" i="64"/>
  <c r="Q299" i="68"/>
  <c r="Q8" i="52"/>
  <c r="Q234" i="66"/>
  <c r="Q77" i="53"/>
  <c r="Q240" i="65"/>
  <c r="Q75" i="52"/>
  <c r="Q30" i="53"/>
  <c r="Q140" i="51"/>
  <c r="Q99" i="52"/>
  <c r="Q289" i="64"/>
  <c r="Q157" i="51"/>
  <c r="Q176" i="52"/>
  <c r="Q238" i="67"/>
  <c r="Q71" i="53"/>
  <c r="Q108" i="52"/>
  <c r="Q268" i="67"/>
  <c r="Q134" i="51"/>
  <c r="Q253" i="70"/>
  <c r="Q257" i="67"/>
  <c r="Q158" i="51"/>
  <c r="Q48" i="52"/>
  <c r="Q52" i="52"/>
  <c r="Q325" i="68"/>
  <c r="Q110" i="51"/>
  <c r="Q279" i="65"/>
  <c r="Q59" i="51"/>
  <c r="Q54" i="52"/>
  <c r="Q95" i="51"/>
  <c r="Q279" i="66"/>
  <c r="Q175" i="52"/>
  <c r="Q131" i="52"/>
  <c r="Q74" i="51"/>
  <c r="Q251" i="71"/>
  <c r="Q16" i="51"/>
  <c r="Q272" i="67"/>
  <c r="Q15" i="51"/>
  <c r="Q166" i="51"/>
  <c r="Q35" i="52"/>
  <c r="Q56" i="52"/>
  <c r="Q9" i="53"/>
  <c r="Q139" i="52"/>
  <c r="Q311" i="68"/>
  <c r="Q10" i="52"/>
  <c r="Q20" i="53"/>
  <c r="Q166" i="52"/>
  <c r="Q298" i="64"/>
  <c r="Q86" i="52"/>
  <c r="Q130" i="53"/>
  <c r="Q279" i="69"/>
  <c r="Q240" i="66"/>
  <c r="Q26" i="53"/>
  <c r="Q169" i="52"/>
  <c r="Q303" i="64"/>
  <c r="Q152" i="51"/>
  <c r="Q19" i="51"/>
  <c r="Q319" i="68"/>
  <c r="Q25" i="51"/>
  <c r="Q131" i="51"/>
  <c r="Q19" i="53"/>
  <c r="Q165" i="52"/>
  <c r="Q79" i="52"/>
  <c r="Q90" i="51"/>
  <c r="Q167" i="52"/>
  <c r="Q127" i="51"/>
  <c r="Q247" i="69"/>
  <c r="Q221" i="71"/>
  <c r="Q254" i="70"/>
  <c r="Q237" i="69"/>
  <c r="Q257" i="66"/>
  <c r="Q258" i="69"/>
  <c r="Q30" i="51"/>
  <c r="Q261" i="71"/>
  <c r="Q235" i="70"/>
  <c r="Q28" i="52"/>
  <c r="Q252" i="72"/>
  <c r="Q243" i="69"/>
  <c r="Q280" i="66"/>
  <c r="Q146" i="52"/>
  <c r="Q302" i="64"/>
  <c r="Q261" i="72"/>
  <c r="Q253" i="67"/>
  <c r="Q242" i="69"/>
  <c r="Q251" i="72"/>
  <c r="Q258" i="70"/>
  <c r="Q247" i="72"/>
  <c r="Q263" i="72"/>
  <c r="Q232" i="71"/>
  <c r="Q228" i="72"/>
  <c r="Q238" i="69"/>
  <c r="Q305" i="68"/>
  <c r="Q87" i="51"/>
  <c r="Q270" i="71"/>
  <c r="Q280" i="70"/>
  <c r="Q260" i="64"/>
  <c r="Q228" i="70"/>
  <c r="Q314" i="68"/>
  <c r="Q340" i="68"/>
  <c r="Q266" i="66"/>
  <c r="Q106" i="51"/>
  <c r="Q259" i="65"/>
  <c r="Q254" i="66"/>
  <c r="Q233" i="72"/>
  <c r="Q256" i="64"/>
  <c r="Q233" i="70"/>
  <c r="Q240" i="70"/>
  <c r="Q261" i="64"/>
  <c r="Q258" i="65"/>
  <c r="Q260" i="67"/>
  <c r="Q239" i="69"/>
  <c r="Q271" i="64"/>
  <c r="Q230" i="65"/>
  <c r="Q44" i="52"/>
  <c r="Q233" i="66"/>
  <c r="Q4" i="51"/>
  <c r="Q229" i="71"/>
  <c r="Q247" i="65"/>
  <c r="Q4" i="53"/>
  <c r="Q241" i="66"/>
  <c r="Q280" i="69"/>
  <c r="Q235" i="67"/>
  <c r="Q68" i="51"/>
  <c r="Q251" i="70"/>
  <c r="Q252" i="65"/>
  <c r="Q312" i="68"/>
  <c r="Q162" i="51"/>
  <c r="Q281" i="64"/>
  <c r="Q273" i="65"/>
  <c r="Q63" i="51"/>
  <c r="Q239" i="72"/>
  <c r="Q300" i="68"/>
  <c r="Q143" i="53"/>
  <c r="Q287" i="68"/>
  <c r="Q228" i="69"/>
  <c r="Q252" i="71"/>
  <c r="Q277" i="64"/>
  <c r="Q249" i="66"/>
  <c r="Q124" i="51"/>
  <c r="Q62" i="53"/>
  <c r="Q246" i="65"/>
  <c r="Q62" i="52"/>
  <c r="Q227" i="70"/>
  <c r="Q285" i="68"/>
  <c r="Q229" i="67"/>
  <c r="Q240" i="72"/>
  <c r="Q238" i="71"/>
  <c r="Q43" i="53"/>
  <c r="Q220" i="71"/>
  <c r="Q228" i="67"/>
  <c r="Q230" i="69"/>
  <c r="Q232" i="66"/>
  <c r="Q265" i="67"/>
  <c r="Q226" i="69"/>
  <c r="Q264" i="65"/>
  <c r="Q264" i="66"/>
  <c r="Q245" i="67"/>
  <c r="Q6" i="17"/>
  <c r="Q13" i="16"/>
  <c r="Q28" i="17"/>
  <c r="Q9" i="16"/>
  <c r="Q6" i="15"/>
  <c r="Q10" i="15"/>
  <c r="Q14" i="15"/>
  <c r="Q21" i="15"/>
  <c r="Q26" i="15"/>
  <c r="Q31" i="15"/>
  <c r="Q8" i="16"/>
  <c r="Q19" i="16"/>
  <c r="Q25" i="16"/>
  <c r="Q21" i="17"/>
  <c r="Q16" i="16"/>
  <c r="Q133" i="6"/>
  <c r="Q8" i="17"/>
  <c r="Q29" i="16"/>
  <c r="Q5" i="17"/>
  <c r="Q11" i="16"/>
  <c r="Q7" i="15"/>
  <c r="Q11" i="15"/>
  <c r="Q18" i="15"/>
  <c r="Q22" i="15"/>
  <c r="Q28" i="15"/>
  <c r="Q32" i="15"/>
  <c r="Q12" i="16"/>
  <c r="Q20" i="16"/>
  <c r="Q26" i="16"/>
  <c r="Q22" i="17"/>
  <c r="Q18" i="17"/>
  <c r="Q10" i="16"/>
  <c r="Q31" i="16"/>
  <c r="Q7" i="17"/>
  <c r="Q7" i="16"/>
  <c r="Q28" i="16"/>
  <c r="Q32" i="16"/>
  <c r="Q8" i="15"/>
  <c r="Q12" i="15"/>
  <c r="Q19" i="15"/>
  <c r="Q24" i="15"/>
  <c r="Q29" i="15"/>
  <c r="Q5" i="16"/>
  <c r="Q14" i="16"/>
  <c r="Q21" i="16"/>
  <c r="Q30" i="16"/>
  <c r="Q19" i="17"/>
  <c r="Q29" i="17"/>
  <c r="Q24" i="16"/>
  <c r="Q9" i="17"/>
  <c r="Q5" i="15"/>
  <c r="Q9" i="15"/>
  <c r="Q13" i="15"/>
  <c r="Q20" i="15"/>
  <c r="Q25" i="15"/>
  <c r="Q30" i="15"/>
  <c r="Q6" i="16"/>
  <c r="Q18" i="16"/>
  <c r="Q22" i="16"/>
  <c r="Q20" i="17"/>
  <c r="Q30" i="17"/>
  <c r="Q123" i="29"/>
  <c r="Q130" i="29"/>
  <c r="Q125" i="6"/>
  <c r="Q165" i="6"/>
  <c r="Q110" i="6"/>
  <c r="Q141" i="6"/>
  <c r="Q134" i="29"/>
  <c r="Q124" i="29"/>
  <c r="C149" i="6"/>
  <c r="C173" i="6"/>
  <c r="C127" i="6"/>
  <c r="C160" i="6"/>
  <c r="C136" i="6"/>
  <c r="C281" i="70"/>
  <c r="C268" i="72"/>
  <c r="C342" i="68"/>
  <c r="C307" i="64"/>
  <c r="C341" i="68"/>
  <c r="C154" i="53"/>
  <c r="C141" i="53"/>
  <c r="C101" i="53"/>
  <c r="C152" i="53"/>
  <c r="C41" i="53"/>
  <c r="C18" i="53"/>
  <c r="C275" i="69"/>
  <c r="C278" i="69"/>
  <c r="C34" i="53"/>
  <c r="C110" i="53"/>
  <c r="C306" i="64"/>
  <c r="C271" i="72"/>
  <c r="C108" i="53"/>
  <c r="C267" i="66"/>
  <c r="C67" i="53"/>
  <c r="C274" i="70"/>
  <c r="C147" i="53"/>
  <c r="C309" i="64"/>
  <c r="C91" i="53"/>
  <c r="C79" i="53"/>
  <c r="C313" i="64"/>
  <c r="C278" i="70"/>
  <c r="C267" i="65"/>
  <c r="C115" i="52"/>
  <c r="C15" i="53"/>
  <c r="C275" i="65"/>
  <c r="C115" i="51"/>
  <c r="C14" i="53"/>
  <c r="C46" i="53"/>
  <c r="C120" i="52"/>
  <c r="C93" i="52"/>
  <c r="C276" i="70"/>
  <c r="C257" i="72"/>
  <c r="C6" i="51"/>
  <c r="C259" i="72"/>
  <c r="C78" i="51"/>
  <c r="C269" i="66"/>
  <c r="C276" i="69"/>
  <c r="C172" i="51"/>
  <c r="C47" i="53"/>
  <c r="C9" i="52"/>
  <c r="C265" i="69"/>
  <c r="C162" i="53"/>
  <c r="C332" i="68"/>
  <c r="C32" i="53"/>
  <c r="C52" i="51"/>
  <c r="C136" i="51"/>
  <c r="C150" i="52"/>
  <c r="C254" i="69"/>
  <c r="C277" i="70"/>
  <c r="C128" i="53"/>
  <c r="C277" i="67"/>
  <c r="C157" i="52"/>
  <c r="C46" i="51"/>
  <c r="C87" i="52"/>
  <c r="C105" i="53"/>
  <c r="C261" i="64"/>
  <c r="C151" i="51"/>
  <c r="C244" i="72"/>
  <c r="C69" i="53"/>
  <c r="C155" i="51"/>
  <c r="C15" i="52"/>
  <c r="C48" i="51"/>
  <c r="C231" i="67"/>
  <c r="C100" i="51"/>
  <c r="C244" i="71"/>
  <c r="C121" i="53"/>
  <c r="C260" i="70"/>
  <c r="C122" i="51"/>
  <c r="C256" i="72"/>
  <c r="C149" i="52"/>
  <c r="C84" i="52"/>
  <c r="C96" i="52"/>
  <c r="C286" i="68"/>
  <c r="C36" i="51"/>
  <c r="C45" i="53"/>
  <c r="C171" i="51"/>
  <c r="C294" i="68"/>
  <c r="C55" i="52"/>
  <c r="C140" i="53"/>
  <c r="C66" i="51"/>
  <c r="C103" i="51"/>
  <c r="C155" i="52"/>
  <c r="C237" i="65"/>
  <c r="C16" i="51"/>
  <c r="C73" i="51"/>
  <c r="C167" i="53"/>
  <c r="C279" i="70"/>
  <c r="C231" i="65"/>
  <c r="C12" i="53"/>
  <c r="C150" i="51"/>
  <c r="C272" i="66"/>
  <c r="C232" i="65"/>
  <c r="C303" i="64"/>
  <c r="C12" i="52"/>
  <c r="C54" i="51"/>
  <c r="C169" i="51"/>
  <c r="C102" i="51"/>
  <c r="C76" i="52"/>
  <c r="C137" i="51"/>
  <c r="C64" i="52"/>
  <c r="C5" i="51"/>
  <c r="C163" i="51"/>
  <c r="C13" i="53"/>
  <c r="C154" i="51"/>
  <c r="C32" i="52"/>
  <c r="C176" i="52"/>
  <c r="C38" i="52"/>
  <c r="C39" i="52"/>
  <c r="C41" i="52"/>
  <c r="C11" i="52"/>
  <c r="C262" i="72"/>
  <c r="C117" i="51"/>
  <c r="C102" i="52"/>
  <c r="C6" i="52"/>
  <c r="C9" i="53"/>
  <c r="C238" i="66"/>
  <c r="C265" i="70"/>
  <c r="C310" i="64"/>
  <c r="C118" i="51"/>
  <c r="C129" i="51"/>
  <c r="C59" i="53"/>
  <c r="C282" i="68"/>
  <c r="C174" i="52"/>
  <c r="C309" i="68"/>
  <c r="C131" i="52"/>
  <c r="C37" i="52"/>
  <c r="C107" i="52"/>
  <c r="C286" i="64"/>
  <c r="C29" i="51"/>
  <c r="C156" i="51"/>
  <c r="C134" i="52"/>
  <c r="C167" i="51"/>
  <c r="C75" i="52"/>
  <c r="C272" i="67"/>
  <c r="C157" i="53"/>
  <c r="C240" i="67"/>
  <c r="C291" i="68"/>
  <c r="C224" i="71"/>
  <c r="C137" i="52"/>
  <c r="C135" i="51"/>
  <c r="C45" i="52"/>
  <c r="C37" i="51"/>
  <c r="C20" i="52"/>
  <c r="C175" i="51"/>
  <c r="C19" i="52"/>
  <c r="C71" i="53"/>
  <c r="C169" i="53"/>
  <c r="C56" i="52"/>
  <c r="C100" i="53"/>
  <c r="C284" i="68"/>
  <c r="C255" i="64"/>
  <c r="C285" i="64"/>
  <c r="C231" i="71"/>
  <c r="C312" i="68"/>
  <c r="C300" i="68"/>
  <c r="C241" i="72"/>
  <c r="C146" i="51"/>
  <c r="C241" i="66"/>
  <c r="C25" i="53"/>
  <c r="C44" i="51"/>
  <c r="C252" i="72"/>
  <c r="C223" i="71"/>
  <c r="C280" i="68"/>
  <c r="C25" i="51"/>
  <c r="C266" i="67"/>
  <c r="C233" i="72"/>
  <c r="C251" i="71"/>
  <c r="C324" i="68"/>
  <c r="C260" i="71"/>
  <c r="C87" i="51"/>
  <c r="C234" i="70"/>
  <c r="C232" i="72"/>
  <c r="C228" i="71"/>
  <c r="C85" i="52"/>
  <c r="C237" i="66"/>
  <c r="C242" i="69"/>
  <c r="C334" i="68"/>
  <c r="C299" i="68"/>
  <c r="C259" i="70"/>
  <c r="C246" i="72"/>
  <c r="C239" i="72"/>
  <c r="C261" i="69"/>
  <c r="C254" i="67"/>
  <c r="C233" i="71"/>
  <c r="C280" i="70"/>
  <c r="C63" i="51"/>
  <c r="C229" i="71"/>
  <c r="C238" i="67"/>
  <c r="C85" i="51"/>
  <c r="C253" i="71"/>
  <c r="C256" i="66"/>
  <c r="C234" i="67"/>
  <c r="C252" i="67"/>
  <c r="C44" i="52"/>
  <c r="C254" i="66"/>
  <c r="C258" i="70"/>
  <c r="C327" i="68"/>
  <c r="C63" i="53"/>
  <c r="C247" i="72"/>
  <c r="C256" i="64"/>
  <c r="C245" i="72"/>
  <c r="C284" i="64"/>
  <c r="C296" i="64"/>
  <c r="C267" i="64"/>
  <c r="C296" i="68"/>
  <c r="C259" i="69"/>
  <c r="C238" i="70"/>
  <c r="C257" i="70"/>
  <c r="C338" i="68"/>
  <c r="C276" i="64"/>
  <c r="C239" i="71"/>
  <c r="C280" i="69"/>
  <c r="C252" i="65"/>
  <c r="C241" i="71"/>
  <c r="C250" i="66"/>
  <c r="C279" i="69"/>
  <c r="C264" i="70"/>
  <c r="C255" i="67"/>
  <c r="C235" i="67"/>
  <c r="C239" i="70"/>
  <c r="C255" i="72"/>
  <c r="C257" i="69"/>
  <c r="C235" i="65"/>
  <c r="C222" i="72"/>
  <c r="C62" i="53"/>
  <c r="C230" i="69"/>
  <c r="C227" i="69"/>
  <c r="C246" i="69"/>
  <c r="C249" i="65"/>
  <c r="C161" i="52"/>
  <c r="C227" i="70"/>
  <c r="C295" i="64"/>
  <c r="C24" i="52"/>
  <c r="C238" i="72"/>
  <c r="C105" i="52"/>
  <c r="C3" i="53"/>
  <c r="C3" i="52"/>
  <c r="C277" i="64"/>
  <c r="C227" i="65"/>
  <c r="C245" i="70"/>
  <c r="C246" i="65"/>
  <c r="C245" i="67"/>
  <c r="C226" i="67"/>
  <c r="C264" i="65"/>
  <c r="C19" i="15"/>
  <c r="C9" i="17"/>
  <c r="C275" i="66"/>
  <c r="C278" i="65"/>
  <c r="C271" i="71"/>
  <c r="C114" i="51"/>
  <c r="C17" i="53"/>
  <c r="C96" i="53"/>
  <c r="C252" i="69"/>
  <c r="C73" i="53"/>
  <c r="C22" i="53"/>
  <c r="C156" i="53"/>
  <c r="C274" i="67"/>
  <c r="C136" i="53"/>
  <c r="C98" i="53"/>
  <c r="C275" i="70"/>
  <c r="C53" i="53"/>
  <c r="C267" i="70"/>
  <c r="C86" i="53"/>
  <c r="C172" i="53"/>
  <c r="C117" i="53"/>
  <c r="C269" i="69"/>
  <c r="C278" i="66"/>
  <c r="C127" i="53"/>
  <c r="C112" i="53"/>
  <c r="C126" i="53"/>
  <c r="C56" i="53"/>
  <c r="C72" i="53"/>
  <c r="C274" i="69"/>
  <c r="C281" i="69"/>
  <c r="C153" i="53"/>
  <c r="C275" i="67"/>
  <c r="C118" i="53"/>
  <c r="C308" i="64"/>
  <c r="C112" i="52"/>
  <c r="C345" i="68"/>
  <c r="C235" i="69"/>
  <c r="C168" i="53"/>
  <c r="C17" i="51"/>
  <c r="C266" i="72"/>
  <c r="C347" i="68"/>
  <c r="C41" i="51"/>
  <c r="C276" i="66"/>
  <c r="C146" i="53"/>
  <c r="C257" i="71"/>
  <c r="C267" i="71"/>
  <c r="C89" i="53"/>
  <c r="C269" i="65"/>
  <c r="C266" i="71"/>
  <c r="C267" i="67"/>
  <c r="C53" i="51"/>
  <c r="C175" i="52"/>
  <c r="C270" i="69"/>
  <c r="C277" i="69"/>
  <c r="C14" i="51"/>
  <c r="C18" i="51"/>
  <c r="C33" i="51"/>
  <c r="C273" i="69"/>
  <c r="C270" i="70"/>
  <c r="C299" i="64"/>
  <c r="C113" i="53"/>
  <c r="C154" i="52"/>
  <c r="C236" i="69"/>
  <c r="C243" i="66"/>
  <c r="C141" i="51"/>
  <c r="C264" i="64"/>
  <c r="C240" i="66"/>
  <c r="C40" i="53"/>
  <c r="C92" i="53"/>
  <c r="C19" i="53"/>
  <c r="C76" i="51"/>
  <c r="C298" i="64"/>
  <c r="C145" i="51"/>
  <c r="C33" i="52"/>
  <c r="C86" i="52"/>
  <c r="C258" i="72"/>
  <c r="C35" i="51"/>
  <c r="C19" i="51"/>
  <c r="C140" i="52"/>
  <c r="C30" i="52"/>
  <c r="C20" i="53"/>
  <c r="C159" i="51"/>
  <c r="C279" i="65"/>
  <c r="C39" i="53"/>
  <c r="C127" i="51"/>
  <c r="C168" i="51"/>
  <c r="C156" i="52"/>
  <c r="C121" i="52"/>
  <c r="C97" i="52"/>
  <c r="C56" i="51"/>
  <c r="C27" i="52"/>
  <c r="C120" i="51"/>
  <c r="C51" i="52"/>
  <c r="C57" i="52"/>
  <c r="C177" i="51"/>
  <c r="C108" i="52"/>
  <c r="C242" i="66"/>
  <c r="C163" i="52"/>
  <c r="C230" i="72"/>
  <c r="C166" i="52"/>
  <c r="C333" i="68"/>
  <c r="C165" i="52"/>
  <c r="C303" i="68"/>
  <c r="C174" i="51"/>
  <c r="C49" i="53"/>
  <c r="C58" i="53"/>
  <c r="C90" i="52"/>
  <c r="C72" i="52"/>
  <c r="C239" i="66"/>
  <c r="C237" i="67"/>
  <c r="C153" i="51"/>
  <c r="C268" i="67"/>
  <c r="C119" i="51"/>
  <c r="C8" i="52"/>
  <c r="C308" i="68"/>
  <c r="C279" i="66"/>
  <c r="C272" i="65"/>
  <c r="C151" i="52"/>
  <c r="C98" i="51"/>
  <c r="C256" i="71"/>
  <c r="C52" i="53"/>
  <c r="C17" i="52"/>
  <c r="C240" i="65"/>
  <c r="C134" i="51"/>
  <c r="C99" i="52"/>
  <c r="C145" i="52"/>
  <c r="C265" i="64"/>
  <c r="C157" i="51"/>
  <c r="C110" i="51"/>
  <c r="C7" i="51"/>
  <c r="C130" i="51"/>
  <c r="C70" i="53"/>
  <c r="C268" i="65"/>
  <c r="C239" i="65"/>
  <c r="C87" i="53"/>
  <c r="C234" i="69"/>
  <c r="C257" i="64"/>
  <c r="C116" i="51"/>
  <c r="C136" i="52"/>
  <c r="C315" i="68"/>
  <c r="C48" i="52"/>
  <c r="C232" i="66"/>
  <c r="C69" i="51"/>
  <c r="C78" i="53"/>
  <c r="C138" i="52"/>
  <c r="C158" i="53"/>
  <c r="C50" i="51"/>
  <c r="C77" i="51"/>
  <c r="C50" i="53"/>
  <c r="C126" i="52"/>
  <c r="C153" i="52"/>
  <c r="C172" i="52"/>
  <c r="C158" i="52"/>
  <c r="C130" i="52"/>
  <c r="C34" i="52"/>
  <c r="C231" i="66"/>
  <c r="C260" i="64"/>
  <c r="C176" i="51"/>
  <c r="C96" i="51"/>
  <c r="C227" i="72"/>
  <c r="C260" i="65"/>
  <c r="C242" i="65"/>
  <c r="C9" i="51"/>
  <c r="C4" i="53"/>
  <c r="C283" i="64"/>
  <c r="C279" i="64"/>
  <c r="C161" i="53"/>
  <c r="C233" i="70"/>
  <c r="C258" i="64"/>
  <c r="C295" i="68"/>
  <c r="C106" i="51"/>
  <c r="C25" i="52"/>
  <c r="C313" i="68"/>
  <c r="C317" i="68"/>
  <c r="C4" i="51"/>
  <c r="C242" i="71"/>
  <c r="C320" i="68"/>
  <c r="C125" i="51"/>
  <c r="C109" i="52"/>
  <c r="C229" i="70"/>
  <c r="C235" i="71"/>
  <c r="C221" i="72"/>
  <c r="C234" i="71"/>
  <c r="C234" i="65"/>
  <c r="C247" i="66"/>
  <c r="C260" i="66"/>
  <c r="C232" i="71"/>
  <c r="C259" i="65"/>
  <c r="C255" i="71"/>
  <c r="C310" i="68"/>
  <c r="C242" i="70"/>
  <c r="C323" i="68"/>
  <c r="C241" i="65"/>
  <c r="C291" i="64"/>
  <c r="C232" i="69"/>
  <c r="C259" i="66"/>
  <c r="C241" i="69"/>
  <c r="C304" i="64"/>
  <c r="C231" i="70"/>
  <c r="C270" i="71"/>
  <c r="C250" i="67"/>
  <c r="C237" i="70"/>
  <c r="C66" i="52"/>
  <c r="C231" i="72"/>
  <c r="C128" i="51"/>
  <c r="C241" i="70"/>
  <c r="C250" i="71"/>
  <c r="C266" i="66"/>
  <c r="C248" i="66"/>
  <c r="C314" i="68"/>
  <c r="C30" i="51"/>
  <c r="C249" i="72"/>
  <c r="C254" i="70"/>
  <c r="C262" i="67"/>
  <c r="C281" i="64"/>
  <c r="C162" i="52"/>
  <c r="C319" i="68"/>
  <c r="C271" i="67"/>
  <c r="C47" i="52"/>
  <c r="C240" i="69"/>
  <c r="C143" i="53"/>
  <c r="C240" i="70"/>
  <c r="C243" i="67"/>
  <c r="C306" i="68"/>
  <c r="C230" i="66"/>
  <c r="C228" i="66"/>
  <c r="C269" i="71"/>
  <c r="C335" i="68"/>
  <c r="C261" i="67"/>
  <c r="C28" i="51"/>
  <c r="C228" i="67"/>
  <c r="C164" i="52"/>
  <c r="C124" i="51"/>
  <c r="C265" i="67"/>
  <c r="C161" i="51"/>
  <c r="C304" i="68"/>
  <c r="C249" i="66"/>
  <c r="C43" i="52"/>
  <c r="C240" i="71"/>
  <c r="C246" i="70"/>
  <c r="C228" i="65"/>
  <c r="C24" i="51"/>
  <c r="C328" i="68"/>
  <c r="C43" i="51"/>
  <c r="C220" i="72"/>
  <c r="C81" i="53"/>
  <c r="C81" i="52"/>
  <c r="C226" i="66"/>
  <c r="C226" i="70"/>
  <c r="C226" i="69"/>
  <c r="C264" i="66"/>
  <c r="C294" i="64"/>
  <c r="C245" i="65"/>
  <c r="C30" i="16"/>
  <c r="C5" i="17"/>
  <c r="C265" i="71"/>
  <c r="C122" i="53"/>
  <c r="C264" i="72"/>
  <c r="C165" i="53"/>
  <c r="C337" i="68"/>
  <c r="C138" i="53"/>
  <c r="C330" i="68"/>
  <c r="C135" i="53"/>
  <c r="C115" i="53"/>
  <c r="C99" i="53"/>
  <c r="C131" i="53"/>
  <c r="C281" i="65"/>
  <c r="C116" i="53"/>
  <c r="C103" i="53"/>
  <c r="C113" i="51"/>
  <c r="C84" i="53"/>
  <c r="C60" i="53"/>
  <c r="C278" i="67"/>
  <c r="C107" i="53"/>
  <c r="C37" i="53"/>
  <c r="C36" i="53"/>
  <c r="C35" i="53"/>
  <c r="C55" i="53"/>
  <c r="C76" i="53"/>
  <c r="C233" i="69"/>
  <c r="C174" i="53"/>
  <c r="C159" i="53"/>
  <c r="C97" i="53"/>
  <c r="C264" i="71"/>
  <c r="C114" i="53"/>
  <c r="C54" i="53"/>
  <c r="C170" i="53"/>
  <c r="C95" i="53"/>
  <c r="C133" i="53"/>
  <c r="C59" i="51"/>
  <c r="C51" i="51"/>
  <c r="C28" i="53"/>
  <c r="C85" i="53"/>
  <c r="C269" i="67"/>
  <c r="C60" i="51"/>
  <c r="C276" i="67"/>
  <c r="C117" i="52"/>
  <c r="C106" i="53"/>
  <c r="C34" i="51"/>
  <c r="C40" i="51"/>
  <c r="C344" i="68"/>
  <c r="C67" i="51"/>
  <c r="C269" i="70"/>
  <c r="C125" i="53"/>
  <c r="C93" i="51"/>
  <c r="C267" i="72"/>
  <c r="C164" i="53"/>
  <c r="C139" i="52"/>
  <c r="C343" i="68"/>
  <c r="C22" i="51"/>
  <c r="C101" i="51"/>
  <c r="C277" i="65"/>
  <c r="C277" i="66"/>
  <c r="C66" i="53"/>
  <c r="C271" i="70"/>
  <c r="C289" i="68"/>
  <c r="C254" i="64"/>
  <c r="C257" i="66"/>
  <c r="C68" i="53"/>
  <c r="C147" i="51"/>
  <c r="C150" i="53"/>
  <c r="C53" i="52"/>
  <c r="C152" i="52"/>
  <c r="C94" i="52"/>
  <c r="C166" i="51"/>
  <c r="C31" i="52"/>
  <c r="C120" i="53"/>
  <c r="C233" i="65"/>
  <c r="C74" i="51"/>
  <c r="C236" i="67"/>
  <c r="C51" i="53"/>
  <c r="C102" i="53"/>
  <c r="C10" i="52"/>
  <c r="C30" i="53"/>
  <c r="C38" i="51"/>
  <c r="C298" i="68"/>
  <c r="C83" i="51"/>
  <c r="C110" i="52"/>
  <c r="C301" i="68"/>
  <c r="C133" i="51"/>
  <c r="C26" i="52"/>
  <c r="C54" i="52"/>
  <c r="C290" i="68"/>
  <c r="C88" i="53"/>
  <c r="C297" i="68"/>
  <c r="C270" i="66"/>
  <c r="C21" i="51"/>
  <c r="C279" i="67"/>
  <c r="C59" i="52"/>
  <c r="C31" i="51"/>
  <c r="C129" i="52"/>
  <c r="C173" i="51"/>
  <c r="C260" i="69"/>
  <c r="C259" i="64"/>
  <c r="C135" i="52"/>
  <c r="C268" i="70"/>
  <c r="C119" i="52"/>
  <c r="C58" i="52"/>
  <c r="C10" i="53"/>
  <c r="C21" i="53"/>
  <c r="C140" i="51"/>
  <c r="C251" i="66"/>
  <c r="C300" i="64"/>
  <c r="C90" i="53"/>
  <c r="C97" i="51"/>
  <c r="C92" i="52"/>
  <c r="C292" i="68"/>
  <c r="C73" i="52"/>
  <c r="C253" i="66"/>
  <c r="C13" i="51"/>
  <c r="C11" i="51"/>
  <c r="C31" i="53"/>
  <c r="C26" i="51"/>
  <c r="C152" i="51"/>
  <c r="C229" i="67"/>
  <c r="C175" i="53"/>
  <c r="C83" i="52"/>
  <c r="C176" i="53"/>
  <c r="C40" i="52"/>
  <c r="C171" i="52"/>
  <c r="C331" i="68"/>
  <c r="C98" i="52"/>
  <c r="C159" i="52"/>
  <c r="C88" i="51"/>
  <c r="C168" i="52"/>
  <c r="C158" i="51"/>
  <c r="C257" i="65"/>
  <c r="C257" i="67"/>
  <c r="C79" i="51"/>
  <c r="C288" i="68"/>
  <c r="C78" i="52"/>
  <c r="C71" i="52"/>
  <c r="C293" i="68"/>
  <c r="C26" i="53"/>
  <c r="C74" i="52"/>
  <c r="C89" i="52"/>
  <c r="C141" i="52"/>
  <c r="C118" i="52"/>
  <c r="C83" i="53"/>
  <c r="C64" i="51"/>
  <c r="C12" i="51"/>
  <c r="C133" i="52"/>
  <c r="C233" i="67"/>
  <c r="C173" i="52"/>
  <c r="C121" i="51"/>
  <c r="C238" i="65"/>
  <c r="C50" i="52"/>
  <c r="C170" i="52"/>
  <c r="C5" i="53"/>
  <c r="C270" i="65"/>
  <c r="C64" i="53"/>
  <c r="C164" i="51"/>
  <c r="C256" i="69"/>
  <c r="C236" i="70"/>
  <c r="C280" i="65"/>
  <c r="C248" i="67"/>
  <c r="C255" i="66"/>
  <c r="C144" i="51"/>
  <c r="C259" i="67"/>
  <c r="C287" i="64"/>
  <c r="C236" i="66"/>
  <c r="C49" i="51"/>
  <c r="C246" i="71"/>
  <c r="C234" i="72"/>
  <c r="C228" i="72"/>
  <c r="C262" i="64"/>
  <c r="C260" i="72"/>
  <c r="C239" i="69"/>
  <c r="C262" i="70"/>
  <c r="C226" i="71"/>
  <c r="C261" i="71"/>
  <c r="C256" i="67"/>
  <c r="C251" i="65"/>
  <c r="C230" i="65"/>
  <c r="C268" i="64"/>
  <c r="C289" i="64"/>
  <c r="C232" i="67"/>
  <c r="C251" i="67"/>
  <c r="C243" i="65"/>
  <c r="C238" i="69"/>
  <c r="C329" i="68"/>
  <c r="C248" i="69"/>
  <c r="C248" i="72"/>
  <c r="C263" i="71"/>
  <c r="C263" i="64"/>
  <c r="C146" i="52"/>
  <c r="C258" i="65"/>
  <c r="C261" i="65"/>
  <c r="C235" i="72"/>
  <c r="C269" i="72"/>
  <c r="C312" i="64"/>
  <c r="C290" i="64"/>
  <c r="C233" i="66"/>
  <c r="C243" i="72"/>
  <c r="C283" i="68"/>
  <c r="C252" i="70"/>
  <c r="C261" i="70"/>
  <c r="C225" i="72"/>
  <c r="C243" i="69"/>
  <c r="C247" i="69"/>
  <c r="C348" i="68"/>
  <c r="C258" i="67"/>
  <c r="C228" i="69"/>
  <c r="C280" i="66"/>
  <c r="C340" i="68"/>
  <c r="C237" i="69"/>
  <c r="C221" i="71"/>
  <c r="C227" i="71"/>
  <c r="C287" i="68"/>
  <c r="C263" i="72"/>
  <c r="C336" i="68"/>
  <c r="C321" i="68"/>
  <c r="C106" i="52"/>
  <c r="C273" i="65"/>
  <c r="C269" i="64"/>
  <c r="C255" i="70"/>
  <c r="C249" i="71"/>
  <c r="C125" i="52"/>
  <c r="C256" i="65"/>
  <c r="C4" i="52"/>
  <c r="C275" i="64"/>
  <c r="C260" i="67"/>
  <c r="C28" i="52"/>
  <c r="C7" i="52"/>
  <c r="C247" i="65"/>
  <c r="C248" i="65"/>
  <c r="C222" i="71"/>
  <c r="C249" i="69"/>
  <c r="C265" i="66"/>
  <c r="C105" i="51"/>
  <c r="C227" i="67"/>
  <c r="C249" i="70"/>
  <c r="C143" i="51"/>
  <c r="C62" i="51"/>
  <c r="C62" i="52"/>
  <c r="C3" i="51"/>
  <c r="C285" i="68"/>
  <c r="C143" i="52"/>
  <c r="C81" i="51"/>
  <c r="C246" i="66"/>
  <c r="C279" i="68"/>
  <c r="C237" i="71"/>
  <c r="C265" i="65"/>
  <c r="C264" i="67"/>
  <c r="C252" i="64"/>
  <c r="C226" i="65"/>
  <c r="C32" i="15"/>
  <c r="C31" i="15"/>
  <c r="C30" i="15"/>
  <c r="C29" i="15"/>
  <c r="C28" i="15"/>
  <c r="C26" i="15"/>
  <c r="C25" i="15"/>
  <c r="C24" i="15"/>
  <c r="C22" i="15"/>
  <c r="C21" i="15"/>
  <c r="C20" i="15"/>
  <c r="C21" i="16"/>
  <c r="C18" i="16"/>
  <c r="C7" i="16"/>
  <c r="C28" i="17"/>
  <c r="C22" i="17"/>
  <c r="C21" i="17"/>
  <c r="C20" i="17"/>
  <c r="C19" i="17"/>
  <c r="C8" i="17"/>
  <c r="C7" i="17"/>
  <c r="C6" i="17"/>
  <c r="C274" i="65"/>
  <c r="C114" i="52"/>
  <c r="C265" i="72"/>
  <c r="C6" i="53"/>
  <c r="C281" i="66"/>
  <c r="C155" i="53"/>
  <c r="C57" i="53"/>
  <c r="C297" i="64"/>
  <c r="C74" i="53"/>
  <c r="C27" i="53"/>
  <c r="C119" i="53"/>
  <c r="C173" i="53"/>
  <c r="C266" i="69"/>
  <c r="C48" i="53"/>
  <c r="C268" i="71"/>
  <c r="C267" i="69"/>
  <c r="C75" i="53"/>
  <c r="C8" i="53"/>
  <c r="C274" i="66"/>
  <c r="C134" i="53"/>
  <c r="C137" i="53"/>
  <c r="C112" i="51"/>
  <c r="C29" i="53"/>
  <c r="C171" i="53"/>
  <c r="C349" i="68"/>
  <c r="C255" i="69"/>
  <c r="C129" i="53"/>
  <c r="C305" i="64"/>
  <c r="C145" i="53"/>
  <c r="C163" i="53"/>
  <c r="C177" i="53"/>
  <c r="C65" i="53"/>
  <c r="C38" i="53"/>
  <c r="C16" i="53"/>
  <c r="C99" i="51"/>
  <c r="C95" i="51"/>
  <c r="C111" i="53"/>
  <c r="C271" i="69"/>
  <c r="C32" i="51"/>
  <c r="C266" i="70"/>
  <c r="C94" i="51"/>
  <c r="C144" i="53"/>
  <c r="C281" i="67"/>
  <c r="C72" i="51"/>
  <c r="C15" i="51"/>
  <c r="C111" i="51"/>
  <c r="C7" i="53"/>
  <c r="C90" i="51"/>
  <c r="C132" i="53"/>
  <c r="C27" i="51"/>
  <c r="C272" i="70"/>
  <c r="C268" i="69"/>
  <c r="C132" i="51"/>
  <c r="C276" i="65"/>
  <c r="C273" i="70"/>
  <c r="C259" i="71"/>
  <c r="C272" i="69"/>
  <c r="C113" i="52"/>
  <c r="C109" i="53"/>
  <c r="C8" i="51"/>
  <c r="C235" i="66"/>
  <c r="C139" i="51"/>
  <c r="C57" i="51"/>
  <c r="C230" i="71"/>
  <c r="C108" i="51"/>
  <c r="C20" i="51"/>
  <c r="C33" i="53"/>
  <c r="C322" i="68"/>
  <c r="C29" i="52"/>
  <c r="C148" i="51"/>
  <c r="C253" i="67"/>
  <c r="C58" i="51"/>
  <c r="C271" i="64"/>
  <c r="C127" i="52"/>
  <c r="C45" i="51"/>
  <c r="C170" i="51"/>
  <c r="C93" i="53"/>
  <c r="C253" i="69"/>
  <c r="C111" i="52"/>
  <c r="C101" i="52"/>
  <c r="C100" i="52"/>
  <c r="C148" i="52"/>
  <c r="C13" i="52"/>
  <c r="C270" i="67"/>
  <c r="C149" i="53"/>
  <c r="C49" i="52"/>
  <c r="C46" i="52"/>
  <c r="C226" i="72"/>
  <c r="C248" i="71"/>
  <c r="C239" i="67"/>
  <c r="C77" i="53"/>
  <c r="C311" i="68"/>
  <c r="C270" i="64"/>
  <c r="C236" i="65"/>
  <c r="C148" i="53"/>
  <c r="C16" i="52"/>
  <c r="C22" i="52"/>
  <c r="C35" i="52"/>
  <c r="C139" i="53"/>
  <c r="C126" i="51"/>
  <c r="C36" i="52"/>
  <c r="C79" i="52"/>
  <c r="C167" i="52"/>
  <c r="C88" i="52"/>
  <c r="C339" i="68"/>
  <c r="C131" i="51"/>
  <c r="C130" i="53"/>
  <c r="C346" i="68"/>
  <c r="C69" i="52"/>
  <c r="C39" i="51"/>
  <c r="C60" i="52"/>
  <c r="C55" i="51"/>
  <c r="C77" i="52"/>
  <c r="C14" i="52"/>
  <c r="C92" i="51"/>
  <c r="C103" i="52"/>
  <c r="C122" i="52"/>
  <c r="C138" i="51"/>
  <c r="C84" i="51"/>
  <c r="C147" i="52"/>
  <c r="C116" i="52"/>
  <c r="C65" i="52"/>
  <c r="C71" i="51"/>
  <c r="C281" i="68"/>
  <c r="C107" i="51"/>
  <c r="C70" i="52"/>
  <c r="C91" i="52"/>
  <c r="C86" i="51"/>
  <c r="C268" i="66"/>
  <c r="C68" i="52"/>
  <c r="C149" i="51"/>
  <c r="C177" i="52"/>
  <c r="C258" i="71"/>
  <c r="C52" i="52"/>
  <c r="C70" i="51"/>
  <c r="C262" i="71"/>
  <c r="C166" i="53"/>
  <c r="C75" i="51"/>
  <c r="C18" i="52"/>
  <c r="C282" i="64"/>
  <c r="C165" i="51"/>
  <c r="C65" i="51"/>
  <c r="C5" i="52"/>
  <c r="C11" i="53"/>
  <c r="C89" i="51"/>
  <c r="C169" i="52"/>
  <c r="C67" i="52"/>
  <c r="C95" i="52"/>
  <c r="C318" i="68"/>
  <c r="C132" i="52"/>
  <c r="C251" i="72"/>
  <c r="C21" i="52"/>
  <c r="C94" i="53"/>
  <c r="C91" i="51"/>
  <c r="C10" i="51"/>
  <c r="C151" i="53"/>
  <c r="C251" i="69"/>
  <c r="C68" i="51"/>
  <c r="C232" i="70"/>
  <c r="C261" i="66"/>
  <c r="C258" i="66"/>
  <c r="C231" i="69"/>
  <c r="C109" i="51"/>
  <c r="C250" i="65"/>
  <c r="C247" i="67"/>
  <c r="C250" i="72"/>
  <c r="C230" i="67"/>
  <c r="C292" i="64"/>
  <c r="C243" i="70"/>
  <c r="C278" i="64"/>
  <c r="C124" i="53"/>
  <c r="C250" i="69"/>
  <c r="C302" i="64"/>
  <c r="C229" i="72"/>
  <c r="C253" i="65"/>
  <c r="C271" i="66"/>
  <c r="C261" i="72"/>
  <c r="C316" i="68"/>
  <c r="C47" i="51"/>
  <c r="C234" i="66"/>
  <c r="C229" i="66"/>
  <c r="C63" i="52"/>
  <c r="C82" i="53"/>
  <c r="C273" i="66"/>
  <c r="C254" i="65"/>
  <c r="C253" i="70"/>
  <c r="C248" i="70"/>
  <c r="C144" i="52"/>
  <c r="C255" i="65"/>
  <c r="C271" i="65"/>
  <c r="C258" i="69"/>
  <c r="C301" i="64"/>
  <c r="C82" i="51"/>
  <c r="C251" i="70"/>
  <c r="C311" i="64"/>
  <c r="C280" i="67"/>
  <c r="C245" i="71"/>
  <c r="C241" i="67"/>
  <c r="C235" i="70"/>
  <c r="C266" i="64"/>
  <c r="C242" i="67"/>
  <c r="C270" i="72"/>
  <c r="C307" i="68"/>
  <c r="C128" i="52"/>
  <c r="C44" i="53"/>
  <c r="C252" i="66"/>
  <c r="C305" i="68"/>
  <c r="C247" i="71"/>
  <c r="C288" i="64"/>
  <c r="C223" i="72"/>
  <c r="C224" i="72"/>
  <c r="C162" i="51"/>
  <c r="C252" i="71"/>
  <c r="C262" i="65"/>
  <c r="C262" i="66"/>
  <c r="C247" i="70"/>
  <c r="C250" i="70"/>
  <c r="C325" i="68"/>
  <c r="C273" i="67"/>
  <c r="C262" i="69"/>
  <c r="C280" i="64"/>
  <c r="C228" i="70"/>
  <c r="C253" i="72"/>
  <c r="C82" i="52"/>
  <c r="C229" i="69"/>
  <c r="C225" i="71"/>
  <c r="C256" i="70"/>
  <c r="C243" i="71"/>
  <c r="C242" i="72"/>
  <c r="C238" i="71"/>
  <c r="C249" i="67"/>
  <c r="C240" i="72"/>
  <c r="C229" i="65"/>
  <c r="C43" i="53"/>
  <c r="C24" i="53"/>
  <c r="C264" i="69"/>
  <c r="C246" i="67"/>
  <c r="C220" i="71"/>
  <c r="C227" i="66"/>
  <c r="C230" i="70"/>
  <c r="C266" i="65"/>
  <c r="C253" i="64"/>
  <c r="C274" i="64"/>
  <c r="C124" i="52"/>
  <c r="C219" i="72"/>
  <c r="C245" i="69"/>
  <c r="C245" i="66"/>
  <c r="C219" i="71"/>
  <c r="C273" i="64"/>
  <c r="C237" i="72"/>
  <c r="C18" i="15"/>
  <c r="C13" i="15"/>
  <c r="C12" i="15"/>
  <c r="C11" i="15"/>
  <c r="C10" i="15"/>
  <c r="C9" i="15"/>
  <c r="C8" i="15"/>
  <c r="C7" i="15"/>
  <c r="C6" i="15"/>
  <c r="C24" i="16"/>
  <c r="C14" i="16"/>
  <c r="C30" i="17"/>
  <c r="C29" i="17"/>
  <c r="C32" i="16"/>
  <c r="C19" i="16"/>
  <c r="C18" i="17"/>
  <c r="C12" i="16"/>
  <c r="C14" i="15"/>
  <c r="C27" i="16"/>
  <c r="C9" i="16"/>
  <c r="C22" i="16"/>
  <c r="C20" i="16"/>
  <c r="C5" i="16"/>
  <c r="C11" i="16"/>
  <c r="C25" i="16"/>
  <c r="C26" i="16"/>
  <c r="C8" i="16"/>
  <c r="C28" i="16"/>
  <c r="C13" i="16"/>
  <c r="C29" i="16"/>
  <c r="C10" i="16"/>
  <c r="C6" i="16"/>
  <c r="C31" i="16"/>
  <c r="C5" i="15"/>
  <c r="C122" i="29"/>
  <c r="C130" i="29"/>
  <c r="C131" i="29"/>
  <c r="C168" i="6"/>
  <c r="C144" i="6"/>
  <c r="C124" i="29"/>
  <c r="C125" i="29"/>
  <c r="E176" i="6"/>
  <c r="E152" i="6"/>
  <c r="E172" i="6"/>
  <c r="E148" i="6"/>
  <c r="E126" i="6"/>
  <c r="E135" i="6"/>
  <c r="E159" i="6"/>
  <c r="E124" i="29"/>
  <c r="E168" i="6"/>
  <c r="E144" i="6"/>
  <c r="E142" i="29"/>
  <c r="E128" i="29"/>
  <c r="E131" i="29"/>
  <c r="N151" i="6"/>
  <c r="N175" i="6"/>
  <c r="N138" i="6"/>
  <c r="N162" i="6"/>
  <c r="N158" i="6"/>
  <c r="N134" i="6"/>
  <c r="N127" i="6"/>
  <c r="N143" i="6"/>
  <c r="N167" i="6"/>
  <c r="N142" i="29"/>
  <c r="N123" i="29"/>
  <c r="N124" i="29"/>
  <c r="E27" i="17"/>
  <c r="I15" i="16"/>
  <c r="E27" i="15"/>
  <c r="Q17" i="16"/>
  <c r="O17" i="16"/>
  <c r="I151" i="6"/>
  <c r="I175" i="6"/>
  <c r="I162" i="6"/>
  <c r="I138" i="6"/>
  <c r="I158" i="6"/>
  <c r="I134" i="6"/>
  <c r="I143" i="6"/>
  <c r="I167" i="6"/>
  <c r="I124" i="29"/>
  <c r="I127" i="29"/>
  <c r="I131" i="29"/>
  <c r="D149" i="6"/>
  <c r="D173" i="6"/>
  <c r="D127" i="6"/>
  <c r="D160" i="6"/>
  <c r="D136" i="6"/>
  <c r="D267" i="65"/>
  <c r="D267" i="69"/>
  <c r="D305" i="64"/>
  <c r="D281" i="70"/>
  <c r="D107" i="53"/>
  <c r="D234" i="69"/>
  <c r="D67" i="53"/>
  <c r="D99" i="53"/>
  <c r="D131" i="53"/>
  <c r="D274" i="67"/>
  <c r="D268" i="72"/>
  <c r="D103" i="53"/>
  <c r="D95" i="53"/>
  <c r="D267" i="66"/>
  <c r="D297" i="64"/>
  <c r="D134" i="53"/>
  <c r="D18" i="53"/>
  <c r="D173" i="53"/>
  <c r="D54" i="53"/>
  <c r="D153" i="53"/>
  <c r="D113" i="51"/>
  <c r="D76" i="53"/>
  <c r="D235" i="69"/>
  <c r="D275" i="67"/>
  <c r="D55" i="53"/>
  <c r="D117" i="53"/>
  <c r="D36" i="53"/>
  <c r="D91" i="53"/>
  <c r="D75" i="53"/>
  <c r="D271" i="71"/>
  <c r="D274" i="66"/>
  <c r="D264" i="71"/>
  <c r="D138" i="53"/>
  <c r="D276" i="67"/>
  <c r="D57" i="53"/>
  <c r="D233" i="69"/>
  <c r="D344" i="68"/>
  <c r="D95" i="51"/>
  <c r="D154" i="51"/>
  <c r="D259" i="71"/>
  <c r="D74" i="51"/>
  <c r="D85" i="53"/>
  <c r="D269" i="66"/>
  <c r="D22" i="51"/>
  <c r="D164" i="53"/>
  <c r="D93" i="53"/>
  <c r="D106" i="53"/>
  <c r="D267" i="72"/>
  <c r="D272" i="69"/>
  <c r="D277" i="69"/>
  <c r="D172" i="52"/>
  <c r="D15" i="51"/>
  <c r="D125" i="53"/>
  <c r="D113" i="53"/>
  <c r="D270" i="70"/>
  <c r="D268" i="70"/>
  <c r="D18" i="51"/>
  <c r="D53" i="51"/>
  <c r="D78" i="51"/>
  <c r="D26" i="52"/>
  <c r="D126" i="51"/>
  <c r="D51" i="52"/>
  <c r="D59" i="51"/>
  <c r="D94" i="52"/>
  <c r="D99" i="51"/>
  <c r="D84" i="51"/>
  <c r="D229" i="67"/>
  <c r="D34" i="52"/>
  <c r="D56" i="51"/>
  <c r="D77" i="51"/>
  <c r="D78" i="52"/>
  <c r="D244" i="72"/>
  <c r="D84" i="52"/>
  <c r="D111" i="51"/>
  <c r="D270" i="69"/>
  <c r="D49" i="52"/>
  <c r="D10" i="52"/>
  <c r="D150" i="52"/>
  <c r="D57" i="52"/>
  <c r="D78" i="53"/>
  <c r="D116" i="52"/>
  <c r="D248" i="71"/>
  <c r="D170" i="51"/>
  <c r="D157" i="51"/>
  <c r="D90" i="52"/>
  <c r="D5" i="53"/>
  <c r="D36" i="51"/>
  <c r="D236" i="67"/>
  <c r="D242" i="65"/>
  <c r="D279" i="69"/>
  <c r="D88" i="51"/>
  <c r="D265" i="70"/>
  <c r="D242" i="66"/>
  <c r="D5" i="52"/>
  <c r="D12" i="53"/>
  <c r="D58" i="52"/>
  <c r="D163" i="52"/>
  <c r="D46" i="51"/>
  <c r="D17" i="52"/>
  <c r="D103" i="51"/>
  <c r="D119" i="52"/>
  <c r="D83" i="52"/>
  <c r="D88" i="52"/>
  <c r="D145" i="51"/>
  <c r="D256" i="71"/>
  <c r="D141" i="51"/>
  <c r="D77" i="53"/>
  <c r="D19" i="52"/>
  <c r="D17" i="51"/>
  <c r="D99" i="52"/>
  <c r="D265" i="69"/>
  <c r="D135" i="51"/>
  <c r="D268" i="69"/>
  <c r="D282" i="68"/>
  <c r="D260" i="66"/>
  <c r="D226" i="72"/>
  <c r="D244" i="71"/>
  <c r="D228" i="65"/>
  <c r="D173" i="51"/>
  <c r="D167" i="52"/>
  <c r="D26" i="53"/>
  <c r="D152" i="51"/>
  <c r="D300" i="68"/>
  <c r="D149" i="53"/>
  <c r="D172" i="51"/>
  <c r="D41" i="52"/>
  <c r="D102" i="51"/>
  <c r="D148" i="51"/>
  <c r="D331" i="68"/>
  <c r="D238" i="67"/>
  <c r="D118" i="51"/>
  <c r="D153" i="52"/>
  <c r="D268" i="66"/>
  <c r="D79" i="52"/>
  <c r="D132" i="51"/>
  <c r="D48" i="52"/>
  <c r="D134" i="51"/>
  <c r="D286" i="68"/>
  <c r="D53" i="52"/>
  <c r="D121" i="51"/>
  <c r="D75" i="52"/>
  <c r="D130" i="51"/>
  <c r="D150" i="51"/>
  <c r="D253" i="70"/>
  <c r="D253" i="69"/>
  <c r="D294" i="68"/>
  <c r="D158" i="51"/>
  <c r="D303" i="64"/>
  <c r="D165" i="51"/>
  <c r="D177" i="52"/>
  <c r="D145" i="52"/>
  <c r="D97" i="51"/>
  <c r="D102" i="52"/>
  <c r="D257" i="67"/>
  <c r="D151" i="53"/>
  <c r="D258" i="70"/>
  <c r="D280" i="64"/>
  <c r="D259" i="67"/>
  <c r="D346" i="68"/>
  <c r="D234" i="65"/>
  <c r="D262" i="70"/>
  <c r="D109" i="51"/>
  <c r="D314" i="68"/>
  <c r="D239" i="70"/>
  <c r="D306" i="68"/>
  <c r="D280" i="66"/>
  <c r="D240" i="66"/>
  <c r="D235" i="67"/>
  <c r="D281" i="64"/>
  <c r="D259" i="69"/>
  <c r="D304" i="64"/>
  <c r="D251" i="69"/>
  <c r="D261" i="71"/>
  <c r="D233" i="67"/>
  <c r="D241" i="70"/>
  <c r="D232" i="72"/>
  <c r="D261" i="72"/>
  <c r="D310" i="68"/>
  <c r="D258" i="69"/>
  <c r="D232" i="71"/>
  <c r="D24" i="51"/>
  <c r="D243" i="71"/>
  <c r="D241" i="72"/>
  <c r="D292" i="64"/>
  <c r="D229" i="71"/>
  <c r="D109" i="52"/>
  <c r="D242" i="67"/>
  <c r="D253" i="71"/>
  <c r="D287" i="64"/>
  <c r="D243" i="69"/>
  <c r="D272" i="66"/>
  <c r="D315" i="68"/>
  <c r="D273" i="66"/>
  <c r="D242" i="69"/>
  <c r="D256" i="69"/>
  <c r="D237" i="67"/>
  <c r="D316" i="68"/>
  <c r="D226" i="71"/>
  <c r="D258" i="64"/>
  <c r="D253" i="64"/>
  <c r="D301" i="64"/>
  <c r="D4" i="53"/>
  <c r="D128" i="51"/>
  <c r="D252" i="66"/>
  <c r="D234" i="71"/>
  <c r="D268" i="64"/>
  <c r="D241" i="71"/>
  <c r="D230" i="71"/>
  <c r="D240" i="70"/>
  <c r="D336" i="68"/>
  <c r="D327" i="68"/>
  <c r="D237" i="69"/>
  <c r="D229" i="72"/>
  <c r="D321" i="68"/>
  <c r="D271" i="66"/>
  <c r="D235" i="70"/>
  <c r="D289" i="64"/>
  <c r="D279" i="65"/>
  <c r="D125" i="51"/>
  <c r="D63" i="53"/>
  <c r="D334" i="68"/>
  <c r="D228" i="71"/>
  <c r="D251" i="66"/>
  <c r="D275" i="65"/>
  <c r="D275" i="70"/>
  <c r="D271" i="72"/>
  <c r="D267" i="67"/>
  <c r="D309" i="64"/>
  <c r="D126" i="53"/>
  <c r="D56" i="53"/>
  <c r="D53" i="53"/>
  <c r="D154" i="53"/>
  <c r="D277" i="67"/>
  <c r="D273" i="70"/>
  <c r="D38" i="53"/>
  <c r="D48" i="53"/>
  <c r="D37" i="53"/>
  <c r="D74" i="53"/>
  <c r="D16" i="53"/>
  <c r="D127" i="53"/>
  <c r="D112" i="53"/>
  <c r="D347" i="68"/>
  <c r="D8" i="53"/>
  <c r="D34" i="53"/>
  <c r="D122" i="53"/>
  <c r="D330" i="68"/>
  <c r="D115" i="53"/>
  <c r="D46" i="53"/>
  <c r="D35" i="53"/>
  <c r="D275" i="69"/>
  <c r="D6" i="53"/>
  <c r="D108" i="53"/>
  <c r="D65" i="53"/>
  <c r="D112" i="52"/>
  <c r="D119" i="53"/>
  <c r="D341" i="68"/>
  <c r="D272" i="70"/>
  <c r="D159" i="53"/>
  <c r="D337" i="68"/>
  <c r="D332" i="68"/>
  <c r="D277" i="65"/>
  <c r="D64" i="51"/>
  <c r="D47" i="53"/>
  <c r="D113" i="52"/>
  <c r="D168" i="53"/>
  <c r="D73" i="51"/>
  <c r="D258" i="72"/>
  <c r="D109" i="53"/>
  <c r="D271" i="70"/>
  <c r="D276" i="65"/>
  <c r="D266" i="70"/>
  <c r="D299" i="64"/>
  <c r="D267" i="71"/>
  <c r="D16" i="52"/>
  <c r="D41" i="51"/>
  <c r="D86" i="51"/>
  <c r="D269" i="65"/>
  <c r="D255" i="69"/>
  <c r="D257" i="71"/>
  <c r="D271" i="69"/>
  <c r="D10" i="51"/>
  <c r="D154" i="52"/>
  <c r="D266" i="71"/>
  <c r="D148" i="52"/>
  <c r="D262" i="64"/>
  <c r="D71" i="52"/>
  <c r="D89" i="52"/>
  <c r="D98" i="51"/>
  <c r="D31" i="52"/>
  <c r="D121" i="52"/>
  <c r="D263" i="64"/>
  <c r="D6" i="52"/>
  <c r="D149" i="52"/>
  <c r="D152" i="52"/>
  <c r="D31" i="53"/>
  <c r="D108" i="52"/>
  <c r="D116" i="51"/>
  <c r="D174" i="51"/>
  <c r="D39" i="53"/>
  <c r="D12" i="51"/>
  <c r="D148" i="53"/>
  <c r="D141" i="52"/>
  <c r="D38" i="52"/>
  <c r="D29" i="52"/>
  <c r="D66" i="51"/>
  <c r="D236" i="66"/>
  <c r="D239" i="67"/>
  <c r="D32" i="51"/>
  <c r="D157" i="52"/>
  <c r="D74" i="52"/>
  <c r="D65" i="51"/>
  <c r="D279" i="70"/>
  <c r="D22" i="52"/>
  <c r="D339" i="68"/>
  <c r="D85" i="51"/>
  <c r="D33" i="51"/>
  <c r="D71" i="51"/>
  <c r="D139" i="52"/>
  <c r="D100" i="53"/>
  <c r="D169" i="52"/>
  <c r="D147" i="51"/>
  <c r="D93" i="51"/>
  <c r="D59" i="53"/>
  <c r="D8" i="51"/>
  <c r="D71" i="53"/>
  <c r="D77" i="52"/>
  <c r="D76" i="52"/>
  <c r="D139" i="53"/>
  <c r="D107" i="52"/>
  <c r="D163" i="51"/>
  <c r="D229" i="66"/>
  <c r="D171" i="51"/>
  <c r="D260" i="72"/>
  <c r="D282" i="64"/>
  <c r="D91" i="51"/>
  <c r="D158" i="53"/>
  <c r="D60" i="52"/>
  <c r="D237" i="66"/>
  <c r="D72" i="51"/>
  <c r="D138" i="52"/>
  <c r="D268" i="65"/>
  <c r="D257" i="69"/>
  <c r="D118" i="52"/>
  <c r="D83" i="53"/>
  <c r="D18" i="52"/>
  <c r="D134" i="52"/>
  <c r="D83" i="51"/>
  <c r="D177" i="51"/>
  <c r="D174" i="52"/>
  <c r="D110" i="52"/>
  <c r="D45" i="51"/>
  <c r="D169" i="51"/>
  <c r="D166" i="52"/>
  <c r="D130" i="53"/>
  <c r="D140" i="53"/>
  <c r="D127" i="52"/>
  <c r="D155" i="51"/>
  <c r="D52" i="51"/>
  <c r="D240" i="67"/>
  <c r="D30" i="53"/>
  <c r="D20" i="52"/>
  <c r="D9" i="53"/>
  <c r="D69" i="51"/>
  <c r="D54" i="52"/>
  <c r="D153" i="51"/>
  <c r="D102" i="53"/>
  <c r="D243" i="66"/>
  <c r="D51" i="53"/>
  <c r="D168" i="51"/>
  <c r="D35" i="51"/>
  <c r="D149" i="51"/>
  <c r="D231" i="67"/>
  <c r="D231" i="66"/>
  <c r="D131" i="51"/>
  <c r="D151" i="51"/>
  <c r="D297" i="68"/>
  <c r="D13" i="52"/>
  <c r="D73" i="52"/>
  <c r="D60" i="51"/>
  <c r="D247" i="67"/>
  <c r="D290" i="68"/>
  <c r="D7" i="52"/>
  <c r="D340" i="68"/>
  <c r="D144" i="51"/>
  <c r="D270" i="64"/>
  <c r="D323" i="68"/>
  <c r="D254" i="65"/>
  <c r="D235" i="71"/>
  <c r="D225" i="72"/>
  <c r="D248" i="66"/>
  <c r="D231" i="69"/>
  <c r="D259" i="64"/>
  <c r="D28" i="52"/>
  <c r="D285" i="68"/>
  <c r="D256" i="66"/>
  <c r="D271" i="67"/>
  <c r="D298" i="68"/>
  <c r="D249" i="65"/>
  <c r="D247" i="65"/>
  <c r="D85" i="52"/>
  <c r="D237" i="65"/>
  <c r="D246" i="72"/>
  <c r="D144" i="52"/>
  <c r="D266" i="65"/>
  <c r="D311" i="68"/>
  <c r="D319" i="68"/>
  <c r="D257" i="65"/>
  <c r="D253" i="65"/>
  <c r="D233" i="72"/>
  <c r="D262" i="69"/>
  <c r="D25" i="52"/>
  <c r="D255" i="72"/>
  <c r="D242" i="70"/>
  <c r="D4" i="52"/>
  <c r="D325" i="68"/>
  <c r="D273" i="67"/>
  <c r="D234" i="67"/>
  <c r="D49" i="51"/>
  <c r="D318" i="68"/>
  <c r="D243" i="67"/>
  <c r="D233" i="70"/>
  <c r="D230" i="67"/>
  <c r="D241" i="67"/>
  <c r="D228" i="66"/>
  <c r="D253" i="66"/>
  <c r="D300" i="64"/>
  <c r="D261" i="65"/>
  <c r="D259" i="70"/>
  <c r="D30" i="51"/>
  <c r="D288" i="64"/>
  <c r="D280" i="70"/>
  <c r="D225" i="71"/>
  <c r="D290" i="64"/>
  <c r="D283" i="64"/>
  <c r="D280" i="65"/>
  <c r="D250" i="70"/>
  <c r="D221" i="72"/>
  <c r="D239" i="71"/>
  <c r="D262" i="65"/>
  <c r="D250" i="69"/>
  <c r="D231" i="71"/>
  <c r="D270" i="71"/>
  <c r="D251" i="70"/>
  <c r="D276" i="64"/>
  <c r="D227" i="72"/>
  <c r="D234" i="72"/>
  <c r="D256" i="65"/>
  <c r="D115" i="52"/>
  <c r="D79" i="53"/>
  <c r="D115" i="51"/>
  <c r="D313" i="64"/>
  <c r="D133" i="53"/>
  <c r="D137" i="53"/>
  <c r="D170" i="53"/>
  <c r="D41" i="53"/>
  <c r="D281" i="67"/>
  <c r="D278" i="69"/>
  <c r="D278" i="66"/>
  <c r="D275" i="66"/>
  <c r="D29" i="53"/>
  <c r="D114" i="51"/>
  <c r="D27" i="53"/>
  <c r="D114" i="52"/>
  <c r="D73" i="53"/>
  <c r="D174" i="53"/>
  <c r="D96" i="53"/>
  <c r="D278" i="70"/>
  <c r="D281" i="69"/>
  <c r="D267" i="70"/>
  <c r="D163" i="53"/>
  <c r="D281" i="65"/>
  <c r="D135" i="53"/>
  <c r="D22" i="53"/>
  <c r="D14" i="53"/>
  <c r="D114" i="53"/>
  <c r="D84" i="53"/>
  <c r="D72" i="53"/>
  <c r="D264" i="72"/>
  <c r="D116" i="53"/>
  <c r="D98" i="53"/>
  <c r="D274" i="70"/>
  <c r="D86" i="53"/>
  <c r="D6" i="51"/>
  <c r="D32" i="53"/>
  <c r="D146" i="53"/>
  <c r="D34" i="51"/>
  <c r="D277" i="70"/>
  <c r="D269" i="67"/>
  <c r="D277" i="66"/>
  <c r="D266" i="72"/>
  <c r="D29" i="51"/>
  <c r="D49" i="53"/>
  <c r="D19" i="51"/>
  <c r="D266" i="69"/>
  <c r="D136" i="53"/>
  <c r="D136" i="52"/>
  <c r="D20" i="51"/>
  <c r="D70" i="52"/>
  <c r="D13" i="51"/>
  <c r="D308" i="64"/>
  <c r="D257" i="72"/>
  <c r="D128" i="53"/>
  <c r="D269" i="69"/>
  <c r="D117" i="51"/>
  <c r="D276" i="69"/>
  <c r="D239" i="66"/>
  <c r="D52" i="52"/>
  <c r="D25" i="51"/>
  <c r="D266" i="64"/>
  <c r="D33" i="53"/>
  <c r="D176" i="51"/>
  <c r="D168" i="52"/>
  <c r="D47" i="51"/>
  <c r="D269" i="64"/>
  <c r="D156" i="51"/>
  <c r="D4" i="51"/>
  <c r="D46" i="52"/>
  <c r="D37" i="52"/>
  <c r="D255" i="64"/>
  <c r="D269" i="71"/>
  <c r="D90" i="53"/>
  <c r="D120" i="53"/>
  <c r="D31" i="51"/>
  <c r="D121" i="53"/>
  <c r="D40" i="52"/>
  <c r="D122" i="52"/>
  <c r="D165" i="52"/>
  <c r="D59" i="52"/>
  <c r="D129" i="51"/>
  <c r="D243" i="65"/>
  <c r="D110" i="51"/>
  <c r="D88" i="53"/>
  <c r="D33" i="52"/>
  <c r="D87" i="53"/>
  <c r="D14" i="51"/>
  <c r="D248" i="72"/>
  <c r="D335" i="68"/>
  <c r="D166" i="53"/>
  <c r="D298" i="64"/>
  <c r="D30" i="52"/>
  <c r="D137" i="51"/>
  <c r="D107" i="51"/>
  <c r="D140" i="51"/>
  <c r="D151" i="52"/>
  <c r="D28" i="51"/>
  <c r="D9" i="51"/>
  <c r="D36" i="52"/>
  <c r="D251" i="72"/>
  <c r="D176" i="53"/>
  <c r="D175" i="51"/>
  <c r="D56" i="52"/>
  <c r="D173" i="52"/>
  <c r="D167" i="51"/>
  <c r="D105" i="53"/>
  <c r="D224" i="72"/>
  <c r="D69" i="52"/>
  <c r="D70" i="51"/>
  <c r="D150" i="53"/>
  <c r="D57" i="51"/>
  <c r="D250" i="65"/>
  <c r="D69" i="53"/>
  <c r="D228" i="67"/>
  <c r="D270" i="65"/>
  <c r="D72" i="52"/>
  <c r="D133" i="52"/>
  <c r="D272" i="65"/>
  <c r="D27" i="51"/>
  <c r="D64" i="53"/>
  <c r="D111" i="53"/>
  <c r="D38" i="51"/>
  <c r="D299" i="68"/>
  <c r="D260" i="64"/>
  <c r="D137" i="52"/>
  <c r="D21" i="53"/>
  <c r="D39" i="52"/>
  <c r="D20" i="53"/>
  <c r="D126" i="52"/>
  <c r="D265" i="64"/>
  <c r="D256" i="67"/>
  <c r="D333" i="68"/>
  <c r="D138" i="51"/>
  <c r="D8" i="52"/>
  <c r="D176" i="52"/>
  <c r="D170" i="52"/>
  <c r="D147" i="52"/>
  <c r="D288" i="68"/>
  <c r="D166" i="51"/>
  <c r="D14" i="52"/>
  <c r="D79" i="51"/>
  <c r="D65" i="52"/>
  <c r="D54" i="51"/>
  <c r="D40" i="51"/>
  <c r="D13" i="53"/>
  <c r="D52" i="53"/>
  <c r="D140" i="52"/>
  <c r="D158" i="52"/>
  <c r="D260" i="71"/>
  <c r="D159" i="52"/>
  <c r="D103" i="52"/>
  <c r="D276" i="66"/>
  <c r="D94" i="53"/>
  <c r="D91" i="52"/>
  <c r="D21" i="52"/>
  <c r="D293" i="68"/>
  <c r="D280" i="69"/>
  <c r="D284" i="64"/>
  <c r="D251" i="65"/>
  <c r="D236" i="70"/>
  <c r="D261" i="66"/>
  <c r="D261" i="67"/>
  <c r="D272" i="67"/>
  <c r="D270" i="72"/>
  <c r="D243" i="70"/>
  <c r="D82" i="53"/>
  <c r="D223" i="72"/>
  <c r="D271" i="65"/>
  <c r="D248" i="67"/>
  <c r="D162" i="51"/>
  <c r="D261" i="70"/>
  <c r="D278" i="64"/>
  <c r="D291" i="68"/>
  <c r="D235" i="66"/>
  <c r="D348" i="68"/>
  <c r="D311" i="64"/>
  <c r="D262" i="66"/>
  <c r="D242" i="71"/>
  <c r="D263" i="71"/>
  <c r="D247" i="66"/>
  <c r="D281" i="68"/>
  <c r="D312" i="64"/>
  <c r="D305" i="68"/>
  <c r="D317" i="68"/>
  <c r="D238" i="69"/>
  <c r="D284" i="68"/>
  <c r="D254" i="67"/>
  <c r="D252" i="72"/>
  <c r="D260" i="69"/>
  <c r="D249" i="72"/>
  <c r="D221" i="71"/>
  <c r="D87" i="51"/>
  <c r="D254" i="70"/>
  <c r="D262" i="67"/>
  <c r="D248" i="65"/>
  <c r="D47" i="52"/>
  <c r="D295" i="68"/>
  <c r="D313" i="68"/>
  <c r="D82" i="52"/>
  <c r="D146" i="52"/>
  <c r="D329" i="68"/>
  <c r="D161" i="53"/>
  <c r="D82" i="51"/>
  <c r="D164" i="51"/>
  <c r="D291" i="64"/>
  <c r="D255" i="66"/>
  <c r="D239" i="69"/>
  <c r="D280" i="67"/>
  <c r="D246" i="71"/>
  <c r="D250" i="67"/>
  <c r="D279" i="66"/>
  <c r="D253" i="72"/>
  <c r="D287" i="68"/>
  <c r="D302" i="64"/>
  <c r="D227" i="71"/>
  <c r="D259" i="66"/>
  <c r="D231" i="70"/>
  <c r="D247" i="72"/>
  <c r="D250" i="66"/>
  <c r="D258" i="67"/>
  <c r="D236" i="65"/>
  <c r="D233" i="71"/>
  <c r="D237" i="70"/>
  <c r="D236" i="69"/>
  <c r="D274" i="69"/>
  <c r="D265" i="72"/>
  <c r="D101" i="53"/>
  <c r="D156" i="53"/>
  <c r="D147" i="53"/>
  <c r="D281" i="66"/>
  <c r="D342" i="68"/>
  <c r="D172" i="53"/>
  <c r="D278" i="67"/>
  <c r="D118" i="53"/>
  <c r="D145" i="53"/>
  <c r="D110" i="53"/>
  <c r="D278" i="65"/>
  <c r="D132" i="53"/>
  <c r="D129" i="53"/>
  <c r="D177" i="53"/>
  <c r="D141" i="53"/>
  <c r="D60" i="53"/>
  <c r="D268" i="71"/>
  <c r="D345" i="68"/>
  <c r="D15" i="53"/>
  <c r="D306" i="64"/>
  <c r="D17" i="53"/>
  <c r="D155" i="53"/>
  <c r="D265" i="71"/>
  <c r="D165" i="53"/>
  <c r="D349" i="68"/>
  <c r="D269" i="70"/>
  <c r="D252" i="69"/>
  <c r="D152" i="53"/>
  <c r="D171" i="53"/>
  <c r="D274" i="65"/>
  <c r="D259" i="72"/>
  <c r="D112" i="51"/>
  <c r="D50" i="51"/>
  <c r="D70" i="53"/>
  <c r="D55" i="52"/>
  <c r="D136" i="51"/>
  <c r="D307" i="64"/>
  <c r="D67" i="51"/>
  <c r="D97" i="53"/>
  <c r="D276" i="70"/>
  <c r="D48" i="51"/>
  <c r="D273" i="69"/>
  <c r="D58" i="51"/>
  <c r="D66" i="53"/>
  <c r="D144" i="53"/>
  <c r="D343" i="68"/>
  <c r="D254" i="69"/>
  <c r="D101" i="51"/>
  <c r="D120" i="51"/>
  <c r="D26" i="51"/>
  <c r="D7" i="53"/>
  <c r="D5" i="51"/>
  <c r="D162" i="53"/>
  <c r="D21" i="51"/>
  <c r="D28" i="53"/>
  <c r="D286" i="64"/>
  <c r="D171" i="52"/>
  <c r="D175" i="52"/>
  <c r="D269" i="72"/>
  <c r="D50" i="52"/>
  <c r="D131" i="52"/>
  <c r="D232" i="70"/>
  <c r="D271" i="64"/>
  <c r="D268" i="67"/>
  <c r="D92" i="52"/>
  <c r="D50" i="53"/>
  <c r="D12" i="52"/>
  <c r="D11" i="52"/>
  <c r="D11" i="51"/>
  <c r="D100" i="52"/>
  <c r="D143" i="53"/>
  <c r="D120" i="52"/>
  <c r="D90" i="51"/>
  <c r="D86" i="52"/>
  <c r="D89" i="51"/>
  <c r="D75" i="51"/>
  <c r="D127" i="51"/>
  <c r="D55" i="51"/>
  <c r="D124" i="53"/>
  <c r="D9" i="52"/>
  <c r="D68" i="52"/>
  <c r="D129" i="52"/>
  <c r="D15" i="52"/>
  <c r="D258" i="71"/>
  <c r="D51" i="51"/>
  <c r="D270" i="66"/>
  <c r="D39" i="51"/>
  <c r="D76" i="51"/>
  <c r="D267" i="64"/>
  <c r="D229" i="65"/>
  <c r="D92" i="51"/>
  <c r="D96" i="51"/>
  <c r="D67" i="52"/>
  <c r="D11" i="53"/>
  <c r="D19" i="53"/>
  <c r="D58" i="53"/>
  <c r="D261" i="64"/>
  <c r="D232" i="69"/>
  <c r="D95" i="52"/>
  <c r="D169" i="53"/>
  <c r="D68" i="53"/>
  <c r="D101" i="52"/>
  <c r="D256" i="72"/>
  <c r="D292" i="68"/>
  <c r="D119" i="51"/>
  <c r="D260" i="70"/>
  <c r="D94" i="51"/>
  <c r="D96" i="52"/>
  <c r="D175" i="53"/>
  <c r="D251" i="67"/>
  <c r="D157" i="53"/>
  <c r="D130" i="52"/>
  <c r="D93" i="52"/>
  <c r="D63" i="51"/>
  <c r="D235" i="65"/>
  <c r="D233" i="65"/>
  <c r="D16" i="51"/>
  <c r="D45" i="53"/>
  <c r="D100" i="51"/>
  <c r="D139" i="51"/>
  <c r="D262" i="72"/>
  <c r="D251" i="71"/>
  <c r="D117" i="52"/>
  <c r="D132" i="52"/>
  <c r="D40" i="53"/>
  <c r="D97" i="52"/>
  <c r="D98" i="52"/>
  <c r="D156" i="52"/>
  <c r="D122" i="51"/>
  <c r="D111" i="52"/>
  <c r="D92" i="53"/>
  <c r="D135" i="52"/>
  <c r="D64" i="52"/>
  <c r="D159" i="51"/>
  <c r="D239" i="65"/>
  <c r="D155" i="52"/>
  <c r="D89" i="53"/>
  <c r="D254" i="64"/>
  <c r="D241" i="66"/>
  <c r="D35" i="52"/>
  <c r="D289" i="68"/>
  <c r="D10" i="53"/>
  <c r="D233" i="66"/>
  <c r="D108" i="51"/>
  <c r="D133" i="51"/>
  <c r="D37" i="51"/>
  <c r="D32" i="52"/>
  <c r="D301" i="68"/>
  <c r="D87" i="52"/>
  <c r="D167" i="53"/>
  <c r="D27" i="52"/>
  <c r="D45" i="52"/>
  <c r="D68" i="51"/>
  <c r="D255" i="67"/>
  <c r="D238" i="65"/>
  <c r="D44" i="52"/>
  <c r="D234" i="66"/>
  <c r="D261" i="69"/>
  <c r="D252" i="71"/>
  <c r="D238" i="66"/>
  <c r="D240" i="69"/>
  <c r="D310" i="64"/>
  <c r="D235" i="72"/>
  <c r="D230" i="72"/>
  <c r="D164" i="52"/>
  <c r="D296" i="64"/>
  <c r="D253" i="67"/>
  <c r="D254" i="66"/>
  <c r="D296" i="68"/>
  <c r="D162" i="52"/>
  <c r="D239" i="72"/>
  <c r="D249" i="71"/>
  <c r="D264" i="69"/>
  <c r="D125" i="52"/>
  <c r="D44" i="53"/>
  <c r="D106" i="51"/>
  <c r="D224" i="71"/>
  <c r="D338" i="68"/>
  <c r="D25" i="53"/>
  <c r="D3" i="51"/>
  <c r="D66" i="52"/>
  <c r="D260" i="67"/>
  <c r="D255" i="70"/>
  <c r="D250" i="72"/>
  <c r="D258" i="65"/>
  <c r="D255" i="71"/>
  <c r="D128" i="52"/>
  <c r="D264" i="70"/>
  <c r="D263" i="72"/>
  <c r="D262" i="71"/>
  <c r="D44" i="51"/>
  <c r="D250" i="71"/>
  <c r="D256" i="70"/>
  <c r="D228" i="72"/>
  <c r="D260" i="65"/>
  <c r="D247" i="71"/>
  <c r="D258" i="66"/>
  <c r="D255" i="65"/>
  <c r="D257" i="66"/>
  <c r="D227" i="67"/>
  <c r="D257" i="70"/>
  <c r="D308" i="68"/>
  <c r="D257" i="64"/>
  <c r="D279" i="64"/>
  <c r="D245" i="71"/>
  <c r="D270" i="67"/>
  <c r="D106" i="52"/>
  <c r="D240" i="65"/>
  <c r="D63" i="52"/>
  <c r="D324" i="68"/>
  <c r="D227" i="65"/>
  <c r="D252" i="70"/>
  <c r="D223" i="71"/>
  <c r="D252" i="67"/>
  <c r="D264" i="64"/>
  <c r="D285" i="64"/>
  <c r="D266" i="66"/>
  <c r="D275" i="64"/>
  <c r="D238" i="70"/>
  <c r="D234" i="70"/>
  <c r="D231" i="72"/>
  <c r="D259" i="65"/>
  <c r="D146" i="51"/>
  <c r="D322" i="68"/>
  <c r="D241" i="69"/>
  <c r="D238" i="71"/>
  <c r="D283" i="68"/>
  <c r="D265" i="66"/>
  <c r="D328" i="68"/>
  <c r="D229" i="70"/>
  <c r="D43" i="51"/>
  <c r="D43" i="53"/>
  <c r="D62" i="52"/>
  <c r="D62" i="51"/>
  <c r="D240" i="71"/>
  <c r="D232" i="67"/>
  <c r="D246" i="65"/>
  <c r="D24" i="53"/>
  <c r="D161" i="51"/>
  <c r="D249" i="66"/>
  <c r="D230" i="65"/>
  <c r="D143" i="51"/>
  <c r="D273" i="64"/>
  <c r="D264" i="65"/>
  <c r="D245" i="67"/>
  <c r="D219" i="72"/>
  <c r="D245" i="70"/>
  <c r="D309" i="68"/>
  <c r="D312" i="68"/>
  <c r="D266" i="67"/>
  <c r="D252" i="65"/>
  <c r="D241" i="65"/>
  <c r="D252" i="64"/>
  <c r="D228" i="70"/>
  <c r="D307" i="68"/>
  <c r="D248" i="70"/>
  <c r="D161" i="52"/>
  <c r="D265" i="67"/>
  <c r="D295" i="64"/>
  <c r="D228" i="69"/>
  <c r="D230" i="70"/>
  <c r="D277" i="64"/>
  <c r="D3" i="52"/>
  <c r="D227" i="66"/>
  <c r="D81" i="51"/>
  <c r="D274" i="64"/>
  <c r="D220" i="72"/>
  <c r="D265" i="65"/>
  <c r="D249" i="70"/>
  <c r="D246" i="69"/>
  <c r="D237" i="72"/>
  <c r="D227" i="69"/>
  <c r="D226" i="66"/>
  <c r="D226" i="70"/>
  <c r="D242" i="72"/>
  <c r="D243" i="72"/>
  <c r="D279" i="67"/>
  <c r="D273" i="65"/>
  <c r="D320" i="68"/>
  <c r="D3" i="53"/>
  <c r="D230" i="69"/>
  <c r="D226" i="67"/>
  <c r="D248" i="69"/>
  <c r="D124" i="51"/>
  <c r="D232" i="66"/>
  <c r="D81" i="53"/>
  <c r="D256" i="64"/>
  <c r="D303" i="68"/>
  <c r="D232" i="65"/>
  <c r="D124" i="52"/>
  <c r="D238" i="72"/>
  <c r="D247" i="69"/>
  <c r="D105" i="52"/>
  <c r="D43" i="52"/>
  <c r="D143" i="52"/>
  <c r="D280" i="68"/>
  <c r="D219" i="71"/>
  <c r="D245" i="66"/>
  <c r="D245" i="65"/>
  <c r="D246" i="70"/>
  <c r="D245" i="69"/>
  <c r="D245" i="72"/>
  <c r="D7" i="51"/>
  <c r="D231" i="65"/>
  <c r="D230" i="66"/>
  <c r="D222" i="71"/>
  <c r="D24" i="52"/>
  <c r="D247" i="70"/>
  <c r="D246" i="66"/>
  <c r="D249" i="67"/>
  <c r="D304" i="68"/>
  <c r="D105" i="51"/>
  <c r="D279" i="68"/>
  <c r="D246" i="67"/>
  <c r="D226" i="65"/>
  <c r="D62" i="53"/>
  <c r="D249" i="69"/>
  <c r="D81" i="52"/>
  <c r="D229" i="69"/>
  <c r="D222" i="72"/>
  <c r="D240" i="72"/>
  <c r="D220" i="71"/>
  <c r="D237" i="71"/>
  <c r="D294" i="64"/>
  <c r="D264" i="67"/>
  <c r="D264" i="66"/>
  <c r="D227" i="70"/>
  <c r="D226" i="69"/>
  <c r="D8" i="16"/>
  <c r="D12" i="16"/>
  <c r="D19" i="16"/>
  <c r="D24" i="16"/>
  <c r="D25" i="16"/>
  <c r="D30" i="16"/>
  <c r="D5" i="17"/>
  <c r="D6" i="15"/>
  <c r="D10" i="15"/>
  <c r="D14" i="15"/>
  <c r="D21" i="15"/>
  <c r="D26" i="15"/>
  <c r="D31" i="15"/>
  <c r="D8" i="17"/>
  <c r="D21" i="17"/>
  <c r="D5" i="16"/>
  <c r="D9" i="16"/>
  <c r="D13" i="16"/>
  <c r="D20" i="16"/>
  <c r="D26" i="16"/>
  <c r="D31" i="16"/>
  <c r="D18" i="17"/>
  <c r="D17" i="17"/>
  <c r="D7" i="15"/>
  <c r="D11" i="15"/>
  <c r="D18" i="15"/>
  <c r="D22" i="15"/>
  <c r="D28" i="15"/>
  <c r="D32" i="15"/>
  <c r="D28" i="17"/>
  <c r="D9" i="17"/>
  <c r="D22" i="17"/>
  <c r="D6" i="16"/>
  <c r="D10" i="16"/>
  <c r="D14" i="16"/>
  <c r="D21" i="16"/>
  <c r="D28" i="16"/>
  <c r="D32" i="16"/>
  <c r="D8" i="15"/>
  <c r="D12" i="15"/>
  <c r="D19" i="15"/>
  <c r="D24" i="15"/>
  <c r="D29" i="15"/>
  <c r="D6" i="17"/>
  <c r="D19" i="17"/>
  <c r="D29" i="17"/>
  <c r="D7" i="16"/>
  <c r="D11" i="16"/>
  <c r="D18" i="16"/>
  <c r="D22" i="16"/>
  <c r="D29" i="16"/>
  <c r="D5" i="15"/>
  <c r="D9" i="15"/>
  <c r="D13" i="15"/>
  <c r="D20" i="15"/>
  <c r="D25" i="15"/>
  <c r="D30" i="15"/>
  <c r="D7" i="17"/>
  <c r="D20" i="17"/>
  <c r="D30" i="17"/>
  <c r="D139" i="29"/>
  <c r="D128" i="29"/>
  <c r="D143" i="6"/>
  <c r="D167" i="6"/>
  <c r="D123" i="29"/>
  <c r="D125" i="29"/>
  <c r="H176" i="6"/>
  <c r="H152" i="6"/>
  <c r="H148" i="6"/>
  <c r="H172" i="6"/>
  <c r="H126" i="6"/>
  <c r="H135" i="6"/>
  <c r="H159" i="6"/>
  <c r="H281" i="70"/>
  <c r="H236" i="69"/>
  <c r="H55" i="53"/>
  <c r="H275" i="65"/>
  <c r="H117" i="53"/>
  <c r="H18" i="53"/>
  <c r="H281" i="69"/>
  <c r="H268" i="72"/>
  <c r="H99" i="53"/>
  <c r="H269" i="70"/>
  <c r="H147" i="53"/>
  <c r="H53" i="53"/>
  <c r="H132" i="53"/>
  <c r="H159" i="53"/>
  <c r="H103" i="53"/>
  <c r="H153" i="53"/>
  <c r="H278" i="65"/>
  <c r="H15" i="53"/>
  <c r="H114" i="52"/>
  <c r="H133" i="53"/>
  <c r="H177" i="53"/>
  <c r="H172" i="53"/>
  <c r="H281" i="66"/>
  <c r="H131" i="53"/>
  <c r="H112" i="53"/>
  <c r="H107" i="53"/>
  <c r="H65" i="53"/>
  <c r="H330" i="68"/>
  <c r="H136" i="53"/>
  <c r="H281" i="67"/>
  <c r="H75" i="53"/>
  <c r="H127" i="53"/>
  <c r="H22" i="53"/>
  <c r="H173" i="53"/>
  <c r="H38" i="53"/>
  <c r="H235" i="69"/>
  <c r="H15" i="51"/>
  <c r="H139" i="53"/>
  <c r="H77" i="52"/>
  <c r="H168" i="52"/>
  <c r="H277" i="70"/>
  <c r="H53" i="51"/>
  <c r="H40" i="51"/>
  <c r="H344" i="68"/>
  <c r="H343" i="68"/>
  <c r="H77" i="51"/>
  <c r="H46" i="51"/>
  <c r="H271" i="69"/>
  <c r="H11" i="51"/>
  <c r="H267" i="72"/>
  <c r="H47" i="53"/>
  <c r="H85" i="53"/>
  <c r="H93" i="52"/>
  <c r="H273" i="69"/>
  <c r="H91" i="51"/>
  <c r="H8" i="51"/>
  <c r="H276" i="69"/>
  <c r="H277" i="66"/>
  <c r="H172" i="52"/>
  <c r="H164" i="53"/>
  <c r="H299" i="68"/>
  <c r="H251" i="72"/>
  <c r="H58" i="53"/>
  <c r="H235" i="65"/>
  <c r="H138" i="51"/>
  <c r="H240" i="66"/>
  <c r="H64" i="53"/>
  <c r="H49" i="53"/>
  <c r="H150" i="53"/>
  <c r="H228" i="65"/>
  <c r="H257" i="69"/>
  <c r="H268" i="66"/>
  <c r="H52" i="53"/>
  <c r="H237" i="65"/>
  <c r="H35" i="52"/>
  <c r="H98" i="52"/>
  <c r="H170" i="52"/>
  <c r="H90" i="53"/>
  <c r="H300" i="68"/>
  <c r="H139" i="51"/>
  <c r="H150" i="52"/>
  <c r="H13" i="53"/>
  <c r="H95" i="52"/>
  <c r="H286" i="68"/>
  <c r="H25" i="51"/>
  <c r="H31" i="52"/>
  <c r="H134" i="52"/>
  <c r="H94" i="52"/>
  <c r="H66" i="51"/>
  <c r="H236" i="65"/>
  <c r="H12" i="53"/>
  <c r="H288" i="68"/>
  <c r="H232" i="70"/>
  <c r="H177" i="52"/>
  <c r="H265" i="69"/>
  <c r="H167" i="53"/>
  <c r="H124" i="53"/>
  <c r="H266" i="64"/>
  <c r="H239" i="65"/>
  <c r="H289" i="68"/>
  <c r="H12" i="52"/>
  <c r="H22" i="52"/>
  <c r="H39" i="52"/>
  <c r="H39" i="51"/>
  <c r="H69" i="52"/>
  <c r="H53" i="52"/>
  <c r="H140" i="53"/>
  <c r="H76" i="52"/>
  <c r="H78" i="51"/>
  <c r="H92" i="52"/>
  <c r="H127" i="52"/>
  <c r="H26" i="52"/>
  <c r="H20" i="53"/>
  <c r="H76" i="51"/>
  <c r="H45" i="53"/>
  <c r="H141" i="52"/>
  <c r="H233" i="66"/>
  <c r="H145" i="52"/>
  <c r="H38" i="51"/>
  <c r="H6" i="52"/>
  <c r="H14" i="52"/>
  <c r="H27" i="52"/>
  <c r="H88" i="52"/>
  <c r="H163" i="51"/>
  <c r="H30" i="53"/>
  <c r="H269" i="71"/>
  <c r="H150" i="51"/>
  <c r="H87" i="53"/>
  <c r="H293" i="68"/>
  <c r="H129" i="51"/>
  <c r="H64" i="51"/>
  <c r="H256" i="67"/>
  <c r="H31" i="53"/>
  <c r="H133" i="51"/>
  <c r="H176" i="52"/>
  <c r="H88" i="53"/>
  <c r="H34" i="52"/>
  <c r="H260" i="71"/>
  <c r="H70" i="51"/>
  <c r="H140" i="51"/>
  <c r="H19" i="51"/>
  <c r="H270" i="70"/>
  <c r="H33" i="52"/>
  <c r="H176" i="51"/>
  <c r="H92" i="53"/>
  <c r="H74" i="51"/>
  <c r="H102" i="52"/>
  <c r="H11" i="52"/>
  <c r="H64" i="52"/>
  <c r="H270" i="64"/>
  <c r="H121" i="52"/>
  <c r="H93" i="53"/>
  <c r="H156" i="52"/>
  <c r="H147" i="51"/>
  <c r="H89" i="51"/>
  <c r="H239" i="72"/>
  <c r="H257" i="66"/>
  <c r="H44" i="52"/>
  <c r="H310" i="68"/>
  <c r="H269" i="64"/>
  <c r="H248" i="66"/>
  <c r="H146" i="52"/>
  <c r="H273" i="65"/>
  <c r="H290" i="64"/>
  <c r="H261" i="71"/>
  <c r="H321" i="68"/>
  <c r="H248" i="65"/>
  <c r="H238" i="70"/>
  <c r="H25" i="52"/>
  <c r="H250" i="70"/>
  <c r="H238" i="67"/>
  <c r="H241" i="71"/>
  <c r="H243" i="67"/>
  <c r="H243" i="72"/>
  <c r="H314" i="68"/>
  <c r="H255" i="71"/>
  <c r="H255" i="65"/>
  <c r="H256" i="69"/>
  <c r="H239" i="71"/>
  <c r="H273" i="66"/>
  <c r="H251" i="69"/>
  <c r="H285" i="68"/>
  <c r="H302" i="64"/>
  <c r="H228" i="67"/>
  <c r="H283" i="64"/>
  <c r="H266" i="66"/>
  <c r="H247" i="65"/>
  <c r="H66" i="52"/>
  <c r="H263" i="72"/>
  <c r="H229" i="71"/>
  <c r="H253" i="71"/>
  <c r="H305" i="68"/>
  <c r="H237" i="70"/>
  <c r="H227" i="65"/>
  <c r="H252" i="70"/>
  <c r="H281" i="64"/>
  <c r="H250" i="67"/>
  <c r="H226" i="72"/>
  <c r="H82" i="51"/>
  <c r="H279" i="68"/>
  <c r="H233" i="72"/>
  <c r="H311" i="68"/>
  <c r="H248" i="67"/>
  <c r="H319" i="68"/>
  <c r="H250" i="72"/>
  <c r="H256" i="65"/>
  <c r="H262" i="69"/>
  <c r="H242" i="66"/>
  <c r="H243" i="69"/>
  <c r="H247" i="72"/>
  <c r="H265" i="64"/>
  <c r="H85" i="52"/>
  <c r="H323" i="68"/>
  <c r="H280" i="68"/>
  <c r="H47" i="52"/>
  <c r="H254" i="65"/>
  <c r="H144" i="51"/>
  <c r="H242" i="72"/>
  <c r="H311" i="64"/>
  <c r="H233" i="71"/>
  <c r="H234" i="67"/>
  <c r="H247" i="66"/>
  <c r="H298" i="68"/>
  <c r="H260" i="65"/>
  <c r="H348" i="68"/>
  <c r="H245" i="72"/>
  <c r="H236" i="70"/>
  <c r="H272" i="67"/>
  <c r="H246" i="67"/>
  <c r="H265" i="66"/>
  <c r="H220" i="72"/>
  <c r="H246" i="66"/>
  <c r="H247" i="70"/>
  <c r="H246" i="65"/>
  <c r="H230" i="70"/>
  <c r="H249" i="67"/>
  <c r="H222" i="71"/>
  <c r="H256" i="64"/>
  <c r="H62" i="53"/>
  <c r="H228" i="70"/>
  <c r="H232" i="66"/>
  <c r="H240" i="71"/>
  <c r="H274" i="64"/>
  <c r="H249" i="65"/>
  <c r="H238" i="71"/>
  <c r="H264" i="66"/>
  <c r="H245" i="66"/>
  <c r="H226" i="66"/>
  <c r="H226" i="67"/>
  <c r="H245" i="70"/>
  <c r="H309" i="64"/>
  <c r="H267" i="65"/>
  <c r="H79" i="53"/>
  <c r="H267" i="69"/>
  <c r="H27" i="53"/>
  <c r="H275" i="69"/>
  <c r="H135" i="53"/>
  <c r="H134" i="53"/>
  <c r="H141" i="53"/>
  <c r="H347" i="68"/>
  <c r="H278" i="66"/>
  <c r="H281" i="65"/>
  <c r="H342" i="68"/>
  <c r="H66" i="53"/>
  <c r="H306" i="64"/>
  <c r="H98" i="53"/>
  <c r="H34" i="53"/>
  <c r="H275" i="67"/>
  <c r="H115" i="53"/>
  <c r="H97" i="53"/>
  <c r="H119" i="53"/>
  <c r="H46" i="53"/>
  <c r="H275" i="66"/>
  <c r="H14" i="53"/>
  <c r="H96" i="53"/>
  <c r="H116" i="53"/>
  <c r="H171" i="53"/>
  <c r="H113" i="53"/>
  <c r="H91" i="53"/>
  <c r="H122" i="53"/>
  <c r="H268" i="71"/>
  <c r="H267" i="66"/>
  <c r="H36" i="53"/>
  <c r="H113" i="51"/>
  <c r="H73" i="53"/>
  <c r="H39" i="53"/>
  <c r="H117" i="51"/>
  <c r="H157" i="51"/>
  <c r="H106" i="53"/>
  <c r="H28" i="53"/>
  <c r="H269" i="66"/>
  <c r="H72" i="51"/>
  <c r="H26" i="51"/>
  <c r="H101" i="51"/>
  <c r="H67" i="51"/>
  <c r="H276" i="65"/>
  <c r="H27" i="51"/>
  <c r="H233" i="69"/>
  <c r="H10" i="51"/>
  <c r="H255" i="69"/>
  <c r="H259" i="71"/>
  <c r="H257" i="71"/>
  <c r="H58" i="52"/>
  <c r="H32" i="52"/>
  <c r="H308" i="64"/>
  <c r="H113" i="52"/>
  <c r="H269" i="67"/>
  <c r="H7" i="53"/>
  <c r="H59" i="51"/>
  <c r="H277" i="65"/>
  <c r="H297" i="68"/>
  <c r="H118" i="52"/>
  <c r="H7" i="51"/>
  <c r="H258" i="71"/>
  <c r="H244" i="71"/>
  <c r="H96" i="51"/>
  <c r="H90" i="51"/>
  <c r="H157" i="53"/>
  <c r="H122" i="52"/>
  <c r="H127" i="51"/>
  <c r="H103" i="52"/>
  <c r="H51" i="53"/>
  <c r="H15" i="52"/>
  <c r="H176" i="53"/>
  <c r="H18" i="52"/>
  <c r="H84" i="51"/>
  <c r="H56" i="52"/>
  <c r="H40" i="52"/>
  <c r="H263" i="64"/>
  <c r="H69" i="51"/>
  <c r="H168" i="51"/>
  <c r="H233" i="67"/>
  <c r="H54" i="52"/>
  <c r="H71" i="51"/>
  <c r="H148" i="53"/>
  <c r="H260" i="64"/>
  <c r="H240" i="65"/>
  <c r="H169" i="53"/>
  <c r="H155" i="51"/>
  <c r="H137" i="51"/>
  <c r="H251" i="67"/>
  <c r="H4" i="51"/>
  <c r="H235" i="66"/>
  <c r="H159" i="52"/>
  <c r="H174" i="52"/>
  <c r="H17" i="52"/>
  <c r="H154" i="52"/>
  <c r="H231" i="66"/>
  <c r="H56" i="51"/>
  <c r="H241" i="66"/>
  <c r="H346" i="68"/>
  <c r="H157" i="52"/>
  <c r="H147" i="52"/>
  <c r="H152" i="52"/>
  <c r="H228" i="66"/>
  <c r="H33" i="53"/>
  <c r="H50" i="52"/>
  <c r="H255" i="64"/>
  <c r="H111" i="52"/>
  <c r="H70" i="52"/>
  <c r="H292" i="68"/>
  <c r="H107" i="52"/>
  <c r="H120" i="51"/>
  <c r="H136" i="51"/>
  <c r="H98" i="51"/>
  <c r="H156" i="51"/>
  <c r="H41" i="52"/>
  <c r="H242" i="71"/>
  <c r="H49" i="52"/>
  <c r="H68" i="53"/>
  <c r="H121" i="51"/>
  <c r="H36" i="52"/>
  <c r="H57" i="52"/>
  <c r="H135" i="52"/>
  <c r="H72" i="52"/>
  <c r="H167" i="51"/>
  <c r="H57" i="51"/>
  <c r="H301" i="68"/>
  <c r="H272" i="65"/>
  <c r="H9" i="52"/>
  <c r="H93" i="51"/>
  <c r="H77" i="53"/>
  <c r="H139" i="52"/>
  <c r="H75" i="51"/>
  <c r="H120" i="53"/>
  <c r="H251" i="66"/>
  <c r="H232" i="69"/>
  <c r="H132" i="52"/>
  <c r="H167" i="52"/>
  <c r="H45" i="52"/>
  <c r="H173" i="52"/>
  <c r="H270" i="65"/>
  <c r="H129" i="52"/>
  <c r="H151" i="53"/>
  <c r="H83" i="53"/>
  <c r="H19" i="52"/>
  <c r="H163" i="52"/>
  <c r="H26" i="53"/>
  <c r="H262" i="71"/>
  <c r="H253" i="70"/>
  <c r="H67" i="52"/>
  <c r="H331" i="68"/>
  <c r="H30" i="52"/>
  <c r="H10" i="52"/>
  <c r="H152" i="51"/>
  <c r="H109" i="51"/>
  <c r="H223" i="72"/>
  <c r="H312" i="64"/>
  <c r="H261" i="72"/>
  <c r="H259" i="65"/>
  <c r="H291" i="64"/>
  <c r="H316" i="68"/>
  <c r="H230" i="66"/>
  <c r="H247" i="71"/>
  <c r="H4" i="53"/>
  <c r="H235" i="72"/>
  <c r="H313" i="68"/>
  <c r="H325" i="68"/>
  <c r="H63" i="53"/>
  <c r="H30" i="51"/>
  <c r="H231" i="70"/>
  <c r="H260" i="67"/>
  <c r="H237" i="69"/>
  <c r="H336" i="68"/>
  <c r="H260" i="69"/>
  <c r="H233" i="70"/>
  <c r="H301" i="64"/>
  <c r="H257" i="65"/>
  <c r="H243" i="70"/>
  <c r="H87" i="51"/>
  <c r="H82" i="52"/>
  <c r="H303" i="68"/>
  <c r="H279" i="66"/>
  <c r="H229" i="72"/>
  <c r="H238" i="69"/>
  <c r="H250" i="66"/>
  <c r="H24" i="51"/>
  <c r="H234" i="72"/>
  <c r="H227" i="66"/>
  <c r="H259" i="70"/>
  <c r="H231" i="65"/>
  <c r="H235" i="67"/>
  <c r="H317" i="68"/>
  <c r="H162" i="51"/>
  <c r="H240" i="69"/>
  <c r="H259" i="66"/>
  <c r="H238" i="65"/>
  <c r="H256" i="70"/>
  <c r="H261" i="70"/>
  <c r="H238" i="66"/>
  <c r="H287" i="68"/>
  <c r="H291" i="68"/>
  <c r="H4" i="52"/>
  <c r="H258" i="67"/>
  <c r="H125" i="52"/>
  <c r="H340" i="68"/>
  <c r="H262" i="65"/>
  <c r="H106" i="52"/>
  <c r="H82" i="53"/>
  <c r="H241" i="69"/>
  <c r="H47" i="51"/>
  <c r="H258" i="65"/>
  <c r="H232" i="71"/>
  <c r="H224" i="72"/>
  <c r="H261" i="69"/>
  <c r="H257" i="67"/>
  <c r="H259" i="69"/>
  <c r="H230" i="72"/>
  <c r="H226" i="71"/>
  <c r="H335" i="68"/>
  <c r="H227" i="72"/>
  <c r="H164" i="52"/>
  <c r="H315" i="68"/>
  <c r="H261" i="66"/>
  <c r="H255" i="70"/>
  <c r="H164" i="51"/>
  <c r="H246" i="71"/>
  <c r="H44" i="53"/>
  <c r="H43" i="53"/>
  <c r="H229" i="69"/>
  <c r="H81" i="53"/>
  <c r="H249" i="70"/>
  <c r="H143" i="52"/>
  <c r="H124" i="52"/>
  <c r="H307" i="68"/>
  <c r="H248" i="70"/>
  <c r="H62" i="51"/>
  <c r="H43" i="51"/>
  <c r="H62" i="52"/>
  <c r="H295" i="64"/>
  <c r="H161" i="51"/>
  <c r="H24" i="52"/>
  <c r="H232" i="65"/>
  <c r="H81" i="51"/>
  <c r="H237" i="72"/>
  <c r="H273" i="64"/>
  <c r="H245" i="67"/>
  <c r="H227" i="69"/>
  <c r="H264" i="65"/>
  <c r="H226" i="70"/>
  <c r="H154" i="53"/>
  <c r="H305" i="64"/>
  <c r="H275" i="70"/>
  <c r="H67" i="53"/>
  <c r="H271" i="72"/>
  <c r="H278" i="69"/>
  <c r="H174" i="53"/>
  <c r="H57" i="53"/>
  <c r="H265" i="71"/>
  <c r="H41" i="53"/>
  <c r="H130" i="53"/>
  <c r="H29" i="53"/>
  <c r="H274" i="70"/>
  <c r="H76" i="53"/>
  <c r="H278" i="70"/>
  <c r="H297" i="64"/>
  <c r="H278" i="67"/>
  <c r="H271" i="71"/>
  <c r="H145" i="53"/>
  <c r="H170" i="53"/>
  <c r="H54" i="53"/>
  <c r="H264" i="72"/>
  <c r="H234" i="69"/>
  <c r="H48" i="53"/>
  <c r="H267" i="70"/>
  <c r="H156" i="53"/>
  <c r="H337" i="68"/>
  <c r="H17" i="53"/>
  <c r="H165" i="53"/>
  <c r="H112" i="51"/>
  <c r="H252" i="69"/>
  <c r="H152" i="53"/>
  <c r="H35" i="53"/>
  <c r="H274" i="65"/>
  <c r="H6" i="53"/>
  <c r="H155" i="53"/>
  <c r="H45" i="51"/>
  <c r="H154" i="51"/>
  <c r="H55" i="51"/>
  <c r="H276" i="70"/>
  <c r="H258" i="72"/>
  <c r="H144" i="53"/>
  <c r="H79" i="51"/>
  <c r="H22" i="51"/>
  <c r="H270" i="69"/>
  <c r="H92" i="51"/>
  <c r="H16" i="52"/>
  <c r="H65" i="51"/>
  <c r="H266" i="71"/>
  <c r="H276" i="66"/>
  <c r="H266" i="69"/>
  <c r="H299" i="64"/>
  <c r="H267" i="71"/>
  <c r="H266" i="72"/>
  <c r="H60" i="51"/>
  <c r="H102" i="51"/>
  <c r="H332" i="68"/>
  <c r="H268" i="70"/>
  <c r="H17" i="51"/>
  <c r="H132" i="51"/>
  <c r="H273" i="70"/>
  <c r="H244" i="72"/>
  <c r="H78" i="53"/>
  <c r="H265" i="70"/>
  <c r="H168" i="53"/>
  <c r="H116" i="52"/>
  <c r="H140" i="52"/>
  <c r="H145" i="51"/>
  <c r="H51" i="51"/>
  <c r="H11" i="53"/>
  <c r="H97" i="51"/>
  <c r="H165" i="51"/>
  <c r="H264" i="64"/>
  <c r="H116" i="51"/>
  <c r="H65" i="52"/>
  <c r="H260" i="72"/>
  <c r="H130" i="52"/>
  <c r="H279" i="70"/>
  <c r="H281" i="68"/>
  <c r="H37" i="51"/>
  <c r="H248" i="71"/>
  <c r="H118" i="51"/>
  <c r="H21" i="51"/>
  <c r="H110" i="51"/>
  <c r="H169" i="51"/>
  <c r="H175" i="51"/>
  <c r="H169" i="52"/>
  <c r="H29" i="51"/>
  <c r="H141" i="51"/>
  <c r="H138" i="52"/>
  <c r="H101" i="52"/>
  <c r="H229" i="65"/>
  <c r="H242" i="65"/>
  <c r="H10" i="53"/>
  <c r="H298" i="64"/>
  <c r="H52" i="51"/>
  <c r="H107" i="51"/>
  <c r="H111" i="51"/>
  <c r="H251" i="71"/>
  <c r="H236" i="67"/>
  <c r="H171" i="52"/>
  <c r="H12" i="51"/>
  <c r="H20" i="51"/>
  <c r="H166" i="51"/>
  <c r="H20" i="52"/>
  <c r="H253" i="69"/>
  <c r="H153" i="51"/>
  <c r="H170" i="51"/>
  <c r="H32" i="53"/>
  <c r="H294" i="68"/>
  <c r="H60" i="52"/>
  <c r="H166" i="52"/>
  <c r="H55" i="52"/>
  <c r="H242" i="67"/>
  <c r="H71" i="52"/>
  <c r="H177" i="51"/>
  <c r="H100" i="52"/>
  <c r="H5" i="53"/>
  <c r="H267" i="64"/>
  <c r="H155" i="52"/>
  <c r="H90" i="52"/>
  <c r="H94" i="51"/>
  <c r="H51" i="52"/>
  <c r="H89" i="52"/>
  <c r="H69" i="53"/>
  <c r="H279" i="64"/>
  <c r="H94" i="53"/>
  <c r="H87" i="52"/>
  <c r="H272" i="70"/>
  <c r="H71" i="53"/>
  <c r="H231" i="67"/>
  <c r="H158" i="53"/>
  <c r="H48" i="52"/>
  <c r="H130" i="51"/>
  <c r="H85" i="51"/>
  <c r="H151" i="52"/>
  <c r="H6" i="51"/>
  <c r="H126" i="52"/>
  <c r="H284" i="68"/>
  <c r="H158" i="51"/>
  <c r="H111" i="53"/>
  <c r="H73" i="51"/>
  <c r="H279" i="69"/>
  <c r="H18" i="51"/>
  <c r="H133" i="52"/>
  <c r="H38" i="52"/>
  <c r="H149" i="51"/>
  <c r="H173" i="51"/>
  <c r="H310" i="64"/>
  <c r="H239" i="66"/>
  <c r="H8" i="52"/>
  <c r="H99" i="52"/>
  <c r="H13" i="52"/>
  <c r="H84" i="52"/>
  <c r="H75" i="52"/>
  <c r="H34" i="51"/>
  <c r="H271" i="67"/>
  <c r="H280" i="70"/>
  <c r="H63" i="52"/>
  <c r="H230" i="67"/>
  <c r="H231" i="71"/>
  <c r="H260" i="70"/>
  <c r="H225" i="72"/>
  <c r="H225" i="71"/>
  <c r="H253" i="67"/>
  <c r="H221" i="72"/>
  <c r="H257" i="70"/>
  <c r="H296" i="64"/>
  <c r="H235" i="70"/>
  <c r="H255" i="72"/>
  <c r="H338" i="68"/>
  <c r="H258" i="66"/>
  <c r="H257" i="64"/>
  <c r="H241" i="72"/>
  <c r="H273" i="67"/>
  <c r="H270" i="71"/>
  <c r="H241" i="70"/>
  <c r="H271" i="65"/>
  <c r="H253" i="72"/>
  <c r="H68" i="51"/>
  <c r="H231" i="72"/>
  <c r="H252" i="71"/>
  <c r="H280" i="67"/>
  <c r="H105" i="53"/>
  <c r="H254" i="70"/>
  <c r="H329" i="68"/>
  <c r="H283" i="68"/>
  <c r="H276" i="64"/>
  <c r="H292" i="64"/>
  <c r="H327" i="68"/>
  <c r="H28" i="52"/>
  <c r="H261" i="67"/>
  <c r="H251" i="65"/>
  <c r="H324" i="68"/>
  <c r="H280" i="64"/>
  <c r="H306" i="68"/>
  <c r="H228" i="71"/>
  <c r="H7" i="52"/>
  <c r="H318" i="68"/>
  <c r="H125" i="51"/>
  <c r="H288" i="64"/>
  <c r="H304" i="64"/>
  <c r="H234" i="70"/>
  <c r="H271" i="64"/>
  <c r="H252" i="66"/>
  <c r="H233" i="65"/>
  <c r="H241" i="65"/>
  <c r="H247" i="67"/>
  <c r="H322" i="68"/>
  <c r="H242" i="70"/>
  <c r="H128" i="52"/>
  <c r="H253" i="65"/>
  <c r="H245" i="71"/>
  <c r="H296" i="68"/>
  <c r="H282" i="64"/>
  <c r="H63" i="51"/>
  <c r="H235" i="71"/>
  <c r="H252" i="65"/>
  <c r="H261" i="65"/>
  <c r="H252" i="67"/>
  <c r="H286" i="64"/>
  <c r="H221" i="71"/>
  <c r="H334" i="68"/>
  <c r="H280" i="65"/>
  <c r="H289" i="64"/>
  <c r="H109" i="52"/>
  <c r="H256" i="66"/>
  <c r="H146" i="51"/>
  <c r="H262" i="67"/>
  <c r="H81" i="52"/>
  <c r="H229" i="70"/>
  <c r="H253" i="64"/>
  <c r="H43" i="52"/>
  <c r="H228" i="69"/>
  <c r="H249" i="69"/>
  <c r="H328" i="68"/>
  <c r="H226" i="65"/>
  <c r="H247" i="69"/>
  <c r="H105" i="52"/>
  <c r="H277" i="64"/>
  <c r="H3" i="53"/>
  <c r="H161" i="52"/>
  <c r="H143" i="51"/>
  <c r="H238" i="72"/>
  <c r="H258" i="64"/>
  <c r="H246" i="69"/>
  <c r="H246" i="70"/>
  <c r="H219" i="71"/>
  <c r="H252" i="64"/>
  <c r="H264" i="67"/>
  <c r="H245" i="69"/>
  <c r="H313" i="64"/>
  <c r="H137" i="53"/>
  <c r="H16" i="53"/>
  <c r="H274" i="69"/>
  <c r="H265" i="72"/>
  <c r="H267" i="67"/>
  <c r="H115" i="51"/>
  <c r="H108" i="53"/>
  <c r="H341" i="68"/>
  <c r="H56" i="53"/>
  <c r="H259" i="72"/>
  <c r="H276" i="67"/>
  <c r="H101" i="53"/>
  <c r="H72" i="53"/>
  <c r="H74" i="53"/>
  <c r="H114" i="51"/>
  <c r="H274" i="67"/>
  <c r="H8" i="53"/>
  <c r="H349" i="68"/>
  <c r="H345" i="68"/>
  <c r="H84" i="53"/>
  <c r="H37" i="53"/>
  <c r="H126" i="53"/>
  <c r="H274" i="66"/>
  <c r="H86" i="53"/>
  <c r="H110" i="53"/>
  <c r="H114" i="53"/>
  <c r="H60" i="53"/>
  <c r="H112" i="52"/>
  <c r="H163" i="53"/>
  <c r="H129" i="53"/>
  <c r="H277" i="67"/>
  <c r="H138" i="53"/>
  <c r="H115" i="52"/>
  <c r="H118" i="53"/>
  <c r="H95" i="53"/>
  <c r="H86" i="51"/>
  <c r="H97" i="52"/>
  <c r="H100" i="51"/>
  <c r="H271" i="70"/>
  <c r="H162" i="53"/>
  <c r="H264" i="71"/>
  <c r="H13" i="51"/>
  <c r="H146" i="53"/>
  <c r="H254" i="69"/>
  <c r="H136" i="52"/>
  <c r="H269" i="65"/>
  <c r="H125" i="53"/>
  <c r="H128" i="53"/>
  <c r="H257" i="72"/>
  <c r="H277" i="69"/>
  <c r="H272" i="69"/>
  <c r="H54" i="51"/>
  <c r="H307" i="64"/>
  <c r="H5" i="51"/>
  <c r="H266" i="70"/>
  <c r="H269" i="69"/>
  <c r="H32" i="51"/>
  <c r="H35" i="51"/>
  <c r="H109" i="53"/>
  <c r="H270" i="66"/>
  <c r="H143" i="53"/>
  <c r="H237" i="66"/>
  <c r="H44" i="51"/>
  <c r="H9" i="53"/>
  <c r="H256" i="72"/>
  <c r="H86" i="52"/>
  <c r="H120" i="52"/>
  <c r="H16" i="51"/>
  <c r="H175" i="52"/>
  <c r="H83" i="52"/>
  <c r="H135" i="51"/>
  <c r="H117" i="52"/>
  <c r="H89" i="53"/>
  <c r="H46" i="52"/>
  <c r="H108" i="52"/>
  <c r="H148" i="51"/>
  <c r="H79" i="52"/>
  <c r="H158" i="52"/>
  <c r="H14" i="51"/>
  <c r="H333" i="68"/>
  <c r="H78" i="52"/>
  <c r="H148" i="52"/>
  <c r="H33" i="51"/>
  <c r="H103" i="51"/>
  <c r="H50" i="53"/>
  <c r="H159" i="51"/>
  <c r="H102" i="53"/>
  <c r="H74" i="52"/>
  <c r="H240" i="67"/>
  <c r="H126" i="51"/>
  <c r="H229" i="66"/>
  <c r="H279" i="67"/>
  <c r="H269" i="72"/>
  <c r="H172" i="51"/>
  <c r="H153" i="52"/>
  <c r="H239" i="67"/>
  <c r="H37" i="52"/>
  <c r="H58" i="51"/>
  <c r="H29" i="52"/>
  <c r="H262" i="64"/>
  <c r="H174" i="51"/>
  <c r="H339" i="68"/>
  <c r="H83" i="51"/>
  <c r="H165" i="52"/>
  <c r="H119" i="52"/>
  <c r="H268" i="69"/>
  <c r="H122" i="51"/>
  <c r="H100" i="53"/>
  <c r="H137" i="52"/>
  <c r="H52" i="52"/>
  <c r="H131" i="52"/>
  <c r="H88" i="51"/>
  <c r="H256" i="71"/>
  <c r="H36" i="51"/>
  <c r="H268" i="67"/>
  <c r="H19" i="53"/>
  <c r="H59" i="53"/>
  <c r="H261" i="64"/>
  <c r="H70" i="53"/>
  <c r="H40" i="53"/>
  <c r="H73" i="52"/>
  <c r="H96" i="52"/>
  <c r="H268" i="65"/>
  <c r="H21" i="53"/>
  <c r="H166" i="53"/>
  <c r="H99" i="51"/>
  <c r="H21" i="52"/>
  <c r="H236" i="66"/>
  <c r="H5" i="52"/>
  <c r="H48" i="51"/>
  <c r="H131" i="51"/>
  <c r="H108" i="51"/>
  <c r="H151" i="51"/>
  <c r="H161" i="53"/>
  <c r="H134" i="51"/>
  <c r="H279" i="65"/>
  <c r="H59" i="52"/>
  <c r="H95" i="51"/>
  <c r="H149" i="52"/>
  <c r="H31" i="51"/>
  <c r="H110" i="52"/>
  <c r="H119" i="51"/>
  <c r="H68" i="52"/>
  <c r="H260" i="66"/>
  <c r="H41" i="51"/>
  <c r="H121" i="53"/>
  <c r="H91" i="52"/>
  <c r="H149" i="53"/>
  <c r="H237" i="67"/>
  <c r="H50" i="51"/>
  <c r="H175" i="53"/>
  <c r="H270" i="67"/>
  <c r="H282" i="68"/>
  <c r="H171" i="51"/>
  <c r="H9" i="51"/>
  <c r="H224" i="71"/>
  <c r="H254" i="64"/>
  <c r="H243" i="65"/>
  <c r="H234" i="71"/>
  <c r="H246" i="72"/>
  <c r="H229" i="67"/>
  <c r="H275" i="64"/>
  <c r="H234" i="66"/>
  <c r="H231" i="69"/>
  <c r="H262" i="72"/>
  <c r="H272" i="66"/>
  <c r="H254" i="67"/>
  <c r="H250" i="69"/>
  <c r="H253" i="66"/>
  <c r="H255" i="66"/>
  <c r="H259" i="64"/>
  <c r="H309" i="68"/>
  <c r="H266" i="65"/>
  <c r="H262" i="66"/>
  <c r="H254" i="66"/>
  <c r="H232" i="72"/>
  <c r="H263" i="71"/>
  <c r="H228" i="72"/>
  <c r="H287" i="64"/>
  <c r="H234" i="65"/>
  <c r="H144" i="52"/>
  <c r="H278" i="64"/>
  <c r="H248" i="72"/>
  <c r="H250" i="65"/>
  <c r="H243" i="66"/>
  <c r="H249" i="71"/>
  <c r="H223" i="71"/>
  <c r="H162" i="52"/>
  <c r="H242" i="69"/>
  <c r="H259" i="67"/>
  <c r="H239" i="69"/>
  <c r="H230" i="71"/>
  <c r="H239" i="70"/>
  <c r="H258" i="69"/>
  <c r="H249" i="72"/>
  <c r="H270" i="72"/>
  <c r="H250" i="71"/>
  <c r="H300" i="64"/>
  <c r="H243" i="71"/>
  <c r="H280" i="69"/>
  <c r="H251" i="70"/>
  <c r="H284" i="64"/>
  <c r="H290" i="68"/>
  <c r="H266" i="67"/>
  <c r="H285" i="64"/>
  <c r="H320" i="68"/>
  <c r="H227" i="71"/>
  <c r="H295" i="68"/>
  <c r="H255" i="67"/>
  <c r="H264" i="69"/>
  <c r="H240" i="70"/>
  <c r="H308" i="68"/>
  <c r="H49" i="51"/>
  <c r="H106" i="51"/>
  <c r="H128" i="51"/>
  <c r="H271" i="66"/>
  <c r="H264" i="70"/>
  <c r="H280" i="66"/>
  <c r="H303" i="64"/>
  <c r="H252" i="72"/>
  <c r="H25" i="53"/>
  <c r="H262" i="70"/>
  <c r="H258" i="70"/>
  <c r="H28" i="51"/>
  <c r="H268" i="64"/>
  <c r="H312" i="68"/>
  <c r="H241" i="67"/>
  <c r="H24" i="53"/>
  <c r="H304" i="68"/>
  <c r="H105" i="51"/>
  <c r="H3" i="51"/>
  <c r="H265" i="67"/>
  <c r="H248" i="69"/>
  <c r="H232" i="67"/>
  <c r="H227" i="67"/>
  <c r="H230" i="65"/>
  <c r="H240" i="72"/>
  <c r="H222" i="72"/>
  <c r="H3" i="52"/>
  <c r="H124" i="51"/>
  <c r="H249" i="66"/>
  <c r="H230" i="69"/>
  <c r="H220" i="71"/>
  <c r="H265" i="65"/>
  <c r="H219" i="72"/>
  <c r="H227" i="70"/>
  <c r="H294" i="64"/>
  <c r="H237" i="71"/>
  <c r="H245" i="65"/>
  <c r="H226" i="69"/>
  <c r="H5" i="16"/>
  <c r="H9" i="16"/>
  <c r="H13" i="16"/>
  <c r="H20" i="16"/>
  <c r="H7" i="15"/>
  <c r="H11" i="15"/>
  <c r="H18" i="15"/>
  <c r="H22" i="15"/>
  <c r="H28" i="15"/>
  <c r="H32" i="15"/>
  <c r="H8" i="17"/>
  <c r="H21" i="17"/>
  <c r="H29" i="16"/>
  <c r="H6" i="16"/>
  <c r="H10" i="16"/>
  <c r="H14" i="16"/>
  <c r="H21" i="16"/>
  <c r="H8" i="15"/>
  <c r="H12" i="15"/>
  <c r="H19" i="15"/>
  <c r="H24" i="15"/>
  <c r="H29" i="15"/>
  <c r="H5" i="17"/>
  <c r="H9" i="17"/>
  <c r="H22" i="17"/>
  <c r="H25" i="16"/>
  <c r="H30" i="16"/>
  <c r="H7" i="16"/>
  <c r="H11" i="16"/>
  <c r="H18" i="16"/>
  <c r="H22" i="16"/>
  <c r="H9" i="15"/>
  <c r="H13" i="15"/>
  <c r="H20" i="15"/>
  <c r="H25" i="15"/>
  <c r="H30" i="15"/>
  <c r="H18" i="17"/>
  <c r="H6" i="17"/>
  <c r="H19" i="17"/>
  <c r="H29" i="17"/>
  <c r="H26" i="16"/>
  <c r="H31" i="16"/>
  <c r="H28" i="17"/>
  <c r="H5" i="15"/>
  <c r="H8" i="16"/>
  <c r="H12" i="16"/>
  <c r="H19" i="16"/>
  <c r="H24" i="16"/>
  <c r="H6" i="15"/>
  <c r="H10" i="15"/>
  <c r="H14" i="15"/>
  <c r="H21" i="15"/>
  <c r="H26" i="15"/>
  <c r="H31" i="15"/>
  <c r="H7" i="17"/>
  <c r="H20" i="17"/>
  <c r="H30" i="17"/>
  <c r="H28" i="16"/>
  <c r="H32" i="16"/>
  <c r="H139" i="29"/>
  <c r="H143" i="6"/>
  <c r="H167" i="6"/>
  <c r="H128" i="29"/>
  <c r="H125" i="29"/>
  <c r="H123" i="29"/>
  <c r="I27" i="17"/>
  <c r="L152" i="6"/>
  <c r="L176" i="6"/>
  <c r="L148" i="6"/>
  <c r="L172" i="6"/>
  <c r="L126" i="6"/>
  <c r="L135" i="6"/>
  <c r="L159" i="6"/>
  <c r="L142" i="6"/>
  <c r="L166" i="6"/>
  <c r="L122" i="29"/>
  <c r="L130" i="29"/>
  <c r="L139" i="29"/>
  <c r="J275" i="70"/>
  <c r="J264" i="72"/>
  <c r="J337" i="68"/>
  <c r="J281" i="65"/>
  <c r="J162" i="53"/>
  <c r="J345" i="68"/>
  <c r="J130" i="53"/>
  <c r="J278" i="70"/>
  <c r="J53" i="53"/>
  <c r="J138" i="53"/>
  <c r="J101" i="53"/>
  <c r="J35" i="53"/>
  <c r="J112" i="52"/>
  <c r="J275" i="69"/>
  <c r="J18" i="53"/>
  <c r="J74" i="53"/>
  <c r="J107" i="53"/>
  <c r="J306" i="64"/>
  <c r="J135" i="53"/>
  <c r="J342" i="68"/>
  <c r="J274" i="69"/>
  <c r="J103" i="53"/>
  <c r="J266" i="72"/>
  <c r="J75" i="53"/>
  <c r="J281" i="66"/>
  <c r="J267" i="71"/>
  <c r="J14" i="53"/>
  <c r="J115" i="51"/>
  <c r="J136" i="53"/>
  <c r="J275" i="66"/>
  <c r="J36" i="53"/>
  <c r="J95" i="53"/>
  <c r="J6" i="53"/>
  <c r="J8" i="53"/>
  <c r="J278" i="65"/>
  <c r="J46" i="53"/>
  <c r="J11" i="51"/>
  <c r="J347" i="68"/>
  <c r="J281" i="69"/>
  <c r="J128" i="53"/>
  <c r="J113" i="51"/>
  <c r="J28" i="53"/>
  <c r="J259" i="71"/>
  <c r="J13" i="51"/>
  <c r="J47" i="53"/>
  <c r="J271" i="71"/>
  <c r="J308" i="64"/>
  <c r="J272" i="70"/>
  <c r="J31" i="51"/>
  <c r="J277" i="69"/>
  <c r="J8" i="51"/>
  <c r="J257" i="71"/>
  <c r="J56" i="51"/>
  <c r="J94" i="51"/>
  <c r="J85" i="53"/>
  <c r="J99" i="51"/>
  <c r="J266" i="70"/>
  <c r="J277" i="70"/>
  <c r="J270" i="70"/>
  <c r="J235" i="65"/>
  <c r="J13" i="53"/>
  <c r="J258" i="64"/>
  <c r="J79" i="51"/>
  <c r="J134" i="51"/>
  <c r="J48" i="52"/>
  <c r="J91" i="52"/>
  <c r="J27" i="52"/>
  <c r="J77" i="51"/>
  <c r="J51" i="53"/>
  <c r="J166" i="53"/>
  <c r="J268" i="69"/>
  <c r="J117" i="51"/>
  <c r="J77" i="52"/>
  <c r="J69" i="53"/>
  <c r="J29" i="51"/>
  <c r="J52" i="52"/>
  <c r="J244" i="72"/>
  <c r="J52" i="51"/>
  <c r="J310" i="64"/>
  <c r="J68" i="51"/>
  <c r="J168" i="53"/>
  <c r="J86" i="52"/>
  <c r="J9" i="52"/>
  <c r="J140" i="52"/>
  <c r="J155" i="51"/>
  <c r="J92" i="52"/>
  <c r="J101" i="52"/>
  <c r="J97" i="52"/>
  <c r="J270" i="64"/>
  <c r="J11" i="52"/>
  <c r="J91" i="53"/>
  <c r="J115" i="52"/>
  <c r="J274" i="66"/>
  <c r="J268" i="71"/>
  <c r="J264" i="71"/>
  <c r="J163" i="53"/>
  <c r="J98" i="53"/>
  <c r="J297" i="64"/>
  <c r="J116" i="53"/>
  <c r="J141" i="53"/>
  <c r="J54" i="53"/>
  <c r="J41" i="53"/>
  <c r="J67" i="53"/>
  <c r="J60" i="53"/>
  <c r="J174" i="53"/>
  <c r="J38" i="53"/>
  <c r="J277" i="65"/>
  <c r="J278" i="67"/>
  <c r="J48" i="53"/>
  <c r="J155" i="53"/>
  <c r="J177" i="53"/>
  <c r="J170" i="53"/>
  <c r="J72" i="53"/>
  <c r="J267" i="72"/>
  <c r="J99" i="53"/>
  <c r="J171" i="53"/>
  <c r="J114" i="52"/>
  <c r="J114" i="51"/>
  <c r="J133" i="53"/>
  <c r="J34" i="53"/>
  <c r="J309" i="64"/>
  <c r="J22" i="53"/>
  <c r="J57" i="53"/>
  <c r="J274" i="67"/>
  <c r="J274" i="65"/>
  <c r="J12" i="52"/>
  <c r="J73" i="51"/>
  <c r="J273" i="70"/>
  <c r="J277" i="66"/>
  <c r="J50" i="51"/>
  <c r="J277" i="67"/>
  <c r="J113" i="53"/>
  <c r="J132" i="52"/>
  <c r="J307" i="64"/>
  <c r="J269" i="67"/>
  <c r="J37" i="51"/>
  <c r="J271" i="69"/>
  <c r="J89" i="51"/>
  <c r="J276" i="67"/>
  <c r="J66" i="53"/>
  <c r="J175" i="52"/>
  <c r="J144" i="53"/>
  <c r="J39" i="53"/>
  <c r="J55" i="51"/>
  <c r="J7" i="53"/>
  <c r="J344" i="68"/>
  <c r="J235" i="69"/>
  <c r="J109" i="53"/>
  <c r="J298" i="64"/>
  <c r="J234" i="70"/>
  <c r="J120" i="53"/>
  <c r="J226" i="71"/>
  <c r="J248" i="71"/>
  <c r="J56" i="52"/>
  <c r="J236" i="67"/>
  <c r="J40" i="53"/>
  <c r="J172" i="51"/>
  <c r="J224" i="71"/>
  <c r="J262" i="71"/>
  <c r="J267" i="64"/>
  <c r="J260" i="66"/>
  <c r="J239" i="66"/>
  <c r="J26" i="51"/>
  <c r="J40" i="52"/>
  <c r="J55" i="52"/>
  <c r="J5" i="52"/>
  <c r="J241" i="66"/>
  <c r="J147" i="51"/>
  <c r="J262" i="64"/>
  <c r="J319" i="68"/>
  <c r="J152" i="52"/>
  <c r="J54" i="52"/>
  <c r="J90" i="53"/>
  <c r="J29" i="52"/>
  <c r="J121" i="52"/>
  <c r="J72" i="51"/>
  <c r="J33" i="52"/>
  <c r="J140" i="53"/>
  <c r="J270" i="67"/>
  <c r="J278" i="66"/>
  <c r="J330" i="68"/>
  <c r="J97" i="53"/>
  <c r="J117" i="53"/>
  <c r="J267" i="70"/>
  <c r="J127" i="53"/>
  <c r="J265" i="71"/>
  <c r="J255" i="69"/>
  <c r="J73" i="53"/>
  <c r="J313" i="64"/>
  <c r="J129" i="53"/>
  <c r="J172" i="53"/>
  <c r="J257" i="72"/>
  <c r="J137" i="53"/>
  <c r="J145" i="53"/>
  <c r="J281" i="70"/>
  <c r="J156" i="53"/>
  <c r="J114" i="53"/>
  <c r="J233" i="69"/>
  <c r="J55" i="53"/>
  <c r="J84" i="53"/>
  <c r="J110" i="53"/>
  <c r="J29" i="53"/>
  <c r="J299" i="64"/>
  <c r="J86" i="53"/>
  <c r="J134" i="53"/>
  <c r="J254" i="69"/>
  <c r="J147" i="53"/>
  <c r="J267" i="66"/>
  <c r="J275" i="65"/>
  <c r="J56" i="53"/>
  <c r="J115" i="53"/>
  <c r="J281" i="67"/>
  <c r="J132" i="53"/>
  <c r="J112" i="53"/>
  <c r="J159" i="53"/>
  <c r="J69" i="51"/>
  <c r="J36" i="51"/>
  <c r="J88" i="51"/>
  <c r="J120" i="51"/>
  <c r="J273" i="69"/>
  <c r="J269" i="69"/>
  <c r="J276" i="69"/>
  <c r="J150" i="51"/>
  <c r="J269" i="70"/>
  <c r="J164" i="53"/>
  <c r="J20" i="51"/>
  <c r="J266" i="69"/>
  <c r="J272" i="69"/>
  <c r="J70" i="52"/>
  <c r="J175" i="53"/>
  <c r="J111" i="51"/>
  <c r="J125" i="53"/>
  <c r="J45" i="51"/>
  <c r="J130" i="52"/>
  <c r="J253" i="69"/>
  <c r="J92" i="51"/>
  <c r="J113" i="52"/>
  <c r="J256" i="72"/>
  <c r="J139" i="51"/>
  <c r="J150" i="53"/>
  <c r="J19" i="51"/>
  <c r="J269" i="71"/>
  <c r="J170" i="51"/>
  <c r="J73" i="52"/>
  <c r="J19" i="52"/>
  <c r="J140" i="51"/>
  <c r="J118" i="52"/>
  <c r="J257" i="65"/>
  <c r="J169" i="51"/>
  <c r="J232" i="66"/>
  <c r="J279" i="66"/>
  <c r="J151" i="52"/>
  <c r="J130" i="51"/>
  <c r="J13" i="52"/>
  <c r="J173" i="52"/>
  <c r="J102" i="51"/>
  <c r="J242" i="72"/>
  <c r="J135" i="52"/>
  <c r="J119" i="52"/>
  <c r="J268" i="64"/>
  <c r="J141" i="51"/>
  <c r="J15" i="51"/>
  <c r="J12" i="53"/>
  <c r="J9" i="53"/>
  <c r="J100" i="52"/>
  <c r="J5" i="53"/>
  <c r="J229" i="66"/>
  <c r="J137" i="52"/>
  <c r="J236" i="66"/>
  <c r="J349" i="68"/>
  <c r="J341" i="68"/>
  <c r="J236" i="69"/>
  <c r="J16" i="53"/>
  <c r="J271" i="72"/>
  <c r="J268" i="72"/>
  <c r="J275" i="67"/>
  <c r="J126" i="53"/>
  <c r="J153" i="53"/>
  <c r="J265" i="72"/>
  <c r="J119" i="53"/>
  <c r="J15" i="53"/>
  <c r="J96" i="53"/>
  <c r="J266" i="71"/>
  <c r="J267" i="69"/>
  <c r="J278" i="69"/>
  <c r="J131" i="53"/>
  <c r="J267" i="67"/>
  <c r="J118" i="53"/>
  <c r="J108" i="53"/>
  <c r="J37" i="53"/>
  <c r="J305" i="64"/>
  <c r="J112" i="51"/>
  <c r="J17" i="53"/>
  <c r="J76" i="53"/>
  <c r="J259" i="72"/>
  <c r="J122" i="53"/>
  <c r="J267" i="65"/>
  <c r="J165" i="53"/>
  <c r="J65" i="53"/>
  <c r="J79" i="53"/>
  <c r="J152" i="53"/>
  <c r="J269" i="65"/>
  <c r="J173" i="53"/>
  <c r="J27" i="53"/>
  <c r="J274" i="70"/>
  <c r="J168" i="51"/>
  <c r="J268" i="65"/>
  <c r="J166" i="52"/>
  <c r="J106" i="53"/>
  <c r="J276" i="65"/>
  <c r="J276" i="70"/>
  <c r="J343" i="68"/>
  <c r="J70" i="51"/>
  <c r="J5" i="51"/>
  <c r="J154" i="53"/>
  <c r="J103" i="51"/>
  <c r="J258" i="72"/>
  <c r="J271" i="70"/>
  <c r="J269" i="66"/>
  <c r="J64" i="51"/>
  <c r="J332" i="68"/>
  <c r="J120" i="52"/>
  <c r="J100" i="53"/>
  <c r="J157" i="51"/>
  <c r="J74" i="52"/>
  <c r="J146" i="53"/>
  <c r="J252" i="69"/>
  <c r="J10" i="51"/>
  <c r="J235" i="67"/>
  <c r="J154" i="52"/>
  <c r="J156" i="52"/>
  <c r="J260" i="67"/>
  <c r="J152" i="51"/>
  <c r="J64" i="52"/>
  <c r="J107" i="51"/>
  <c r="J131" i="51"/>
  <c r="J8" i="52"/>
  <c r="J265" i="70"/>
  <c r="J9" i="51"/>
  <c r="J229" i="67"/>
  <c r="J75" i="51"/>
  <c r="J75" i="52"/>
  <c r="J145" i="52"/>
  <c r="J35" i="52"/>
  <c r="J138" i="51"/>
  <c r="J248" i="72"/>
  <c r="J101" i="51"/>
  <c r="J127" i="51"/>
  <c r="J22" i="52"/>
  <c r="J100" i="51"/>
  <c r="J94" i="53"/>
  <c r="J51" i="52"/>
  <c r="J16" i="51"/>
  <c r="J16" i="52"/>
  <c r="J136" i="52"/>
  <c r="J49" i="53"/>
  <c r="J230" i="71"/>
  <c r="J167" i="53"/>
  <c r="J263" i="64"/>
  <c r="J94" i="52"/>
  <c r="J74" i="51"/>
  <c r="J176" i="53"/>
  <c r="J309" i="68"/>
  <c r="J250" i="66"/>
  <c r="J299" i="68"/>
  <c r="J89" i="52"/>
  <c r="J38" i="51"/>
  <c r="J48" i="51"/>
  <c r="J135" i="51"/>
  <c r="J60" i="51"/>
  <c r="J37" i="52"/>
  <c r="J131" i="52"/>
  <c r="J59" i="51"/>
  <c r="J134" i="52"/>
  <c r="J95" i="52"/>
  <c r="J45" i="53"/>
  <c r="J129" i="52"/>
  <c r="J26" i="52"/>
  <c r="J51" i="51"/>
  <c r="J49" i="52"/>
  <c r="J271" i="64"/>
  <c r="J287" i="68"/>
  <c r="J99" i="52"/>
  <c r="J169" i="53"/>
  <c r="J170" i="52"/>
  <c r="J108" i="52"/>
  <c r="J158" i="53"/>
  <c r="J67" i="52"/>
  <c r="J253" i="70"/>
  <c r="J282" i="64"/>
  <c r="J243" i="67"/>
  <c r="J177" i="51"/>
  <c r="J30" i="53"/>
  <c r="J95" i="51"/>
  <c r="J76" i="52"/>
  <c r="J31" i="53"/>
  <c r="J35" i="51"/>
  <c r="J7" i="51"/>
  <c r="J168" i="52"/>
  <c r="J228" i="67"/>
  <c r="J83" i="53"/>
  <c r="J22" i="51"/>
  <c r="J18" i="51"/>
  <c r="J155" i="52"/>
  <c r="J151" i="53"/>
  <c r="J238" i="70"/>
  <c r="J91" i="51"/>
  <c r="J17" i="51"/>
  <c r="J308" i="68"/>
  <c r="J148" i="51"/>
  <c r="J78" i="51"/>
  <c r="J158" i="51"/>
  <c r="J138" i="52"/>
  <c r="J231" i="65"/>
  <c r="J150" i="52"/>
  <c r="J148" i="52"/>
  <c r="J20" i="53"/>
  <c r="J93" i="52"/>
  <c r="J53" i="52"/>
  <c r="J60" i="52"/>
  <c r="J34" i="51"/>
  <c r="J295" i="68"/>
  <c r="J253" i="65"/>
  <c r="J251" i="66"/>
  <c r="J36" i="52"/>
  <c r="J119" i="51"/>
  <c r="J159" i="51"/>
  <c r="J163" i="52"/>
  <c r="J290" i="64"/>
  <c r="J333" i="68"/>
  <c r="J271" i="67"/>
  <c r="J237" i="66"/>
  <c r="J106" i="52"/>
  <c r="J270" i="71"/>
  <c r="J4" i="51"/>
  <c r="J306" i="68"/>
  <c r="J280" i="70"/>
  <c r="J258" i="65"/>
  <c r="J106" i="51"/>
  <c r="J229" i="69"/>
  <c r="J273" i="67"/>
  <c r="J255" i="71"/>
  <c r="J236" i="65"/>
  <c r="J284" i="68"/>
  <c r="J241" i="72"/>
  <c r="J262" i="72"/>
  <c r="J289" i="68"/>
  <c r="J230" i="65"/>
  <c r="J307" i="68"/>
  <c r="J266" i="66"/>
  <c r="J293" i="68"/>
  <c r="J321" i="68"/>
  <c r="J243" i="72"/>
  <c r="J229" i="70"/>
  <c r="J261" i="64"/>
  <c r="J239" i="71"/>
  <c r="J28" i="52"/>
  <c r="J312" i="68"/>
  <c r="J4" i="53"/>
  <c r="J252" i="70"/>
  <c r="J66" i="52"/>
  <c r="J227" i="67"/>
  <c r="J283" i="64"/>
  <c r="J228" i="71"/>
  <c r="J260" i="65"/>
  <c r="J253" i="72"/>
  <c r="J47" i="52"/>
  <c r="J304" i="64"/>
  <c r="J232" i="72"/>
  <c r="J44" i="51"/>
  <c r="J253" i="66"/>
  <c r="J259" i="66"/>
  <c r="J238" i="65"/>
  <c r="J250" i="70"/>
  <c r="J247" i="72"/>
  <c r="J231" i="72"/>
  <c r="J233" i="71"/>
  <c r="J25" i="51"/>
  <c r="J226" i="72"/>
  <c r="J323" i="68"/>
  <c r="J272" i="65"/>
  <c r="J105" i="53"/>
  <c r="J260" i="70"/>
  <c r="J82" i="53"/>
  <c r="J250" i="67"/>
  <c r="J279" i="65"/>
  <c r="J285" i="64"/>
  <c r="J264" i="70"/>
  <c r="J125" i="52"/>
  <c r="J240" i="70"/>
  <c r="J221" i="71"/>
  <c r="J263" i="71"/>
  <c r="J261" i="70"/>
  <c r="J228" i="72"/>
  <c r="J225" i="72"/>
  <c r="J250" i="69"/>
  <c r="J240" i="69"/>
  <c r="J346" i="68"/>
  <c r="J248" i="69"/>
  <c r="J255" i="72"/>
  <c r="J227" i="70"/>
  <c r="J246" i="70"/>
  <c r="J226" i="66"/>
  <c r="J255" i="64"/>
  <c r="J238" i="71"/>
  <c r="J246" i="69"/>
  <c r="J161" i="52"/>
  <c r="J296" i="64"/>
  <c r="J280" i="68"/>
  <c r="J230" i="70"/>
  <c r="J265" i="67"/>
  <c r="J240" i="71"/>
  <c r="J227" i="69"/>
  <c r="J238" i="72"/>
  <c r="J222" i="71"/>
  <c r="J226" i="69"/>
  <c r="J245" i="69"/>
  <c r="J219" i="72"/>
  <c r="J245" i="67"/>
  <c r="J273" i="64"/>
  <c r="J84" i="52"/>
  <c r="J145" i="51"/>
  <c r="J237" i="65"/>
  <c r="J32" i="52"/>
  <c r="J244" i="71"/>
  <c r="J259" i="64"/>
  <c r="J266" i="64"/>
  <c r="J229" i="65"/>
  <c r="J124" i="53"/>
  <c r="J268" i="70"/>
  <c r="J300" i="68"/>
  <c r="J157" i="53"/>
  <c r="J39" i="52"/>
  <c r="J239" i="65"/>
  <c r="J57" i="52"/>
  <c r="J84" i="51"/>
  <c r="J10" i="53"/>
  <c r="J50" i="53"/>
  <c r="J71" i="53"/>
  <c r="J59" i="53"/>
  <c r="J172" i="52"/>
  <c r="J58" i="51"/>
  <c r="J331" i="68"/>
  <c r="J174" i="52"/>
  <c r="J122" i="51"/>
  <c r="J132" i="51"/>
  <c r="J90" i="52"/>
  <c r="J265" i="69"/>
  <c r="J136" i="51"/>
  <c r="J157" i="52"/>
  <c r="J282" i="68"/>
  <c r="J294" i="68"/>
  <c r="J165" i="51"/>
  <c r="J72" i="52"/>
  <c r="J57" i="51"/>
  <c r="J38" i="52"/>
  <c r="J14" i="52"/>
  <c r="J137" i="51"/>
  <c r="J121" i="51"/>
  <c r="J251" i="71"/>
  <c r="J269" i="64"/>
  <c r="J243" i="66"/>
  <c r="J110" i="51"/>
  <c r="J158" i="52"/>
  <c r="J118" i="51"/>
  <c r="J133" i="51"/>
  <c r="J14" i="51"/>
  <c r="J290" i="68"/>
  <c r="J270" i="69"/>
  <c r="J68" i="53"/>
  <c r="J153" i="52"/>
  <c r="J59" i="52"/>
  <c r="J30" i="52"/>
  <c r="J167" i="51"/>
  <c r="J39" i="51"/>
  <c r="J165" i="52"/>
  <c r="J52" i="53"/>
  <c r="J11" i="53"/>
  <c r="J335" i="68"/>
  <c r="J33" i="53"/>
  <c r="J46" i="52"/>
  <c r="J243" i="65"/>
  <c r="J133" i="52"/>
  <c r="J88" i="53"/>
  <c r="J242" i="66"/>
  <c r="J256" i="71"/>
  <c r="J102" i="52"/>
  <c r="J98" i="51"/>
  <c r="J279" i="69"/>
  <c r="J252" i="67"/>
  <c r="J248" i="70"/>
  <c r="J143" i="53"/>
  <c r="J25" i="52"/>
  <c r="J261" i="72"/>
  <c r="J262" i="67"/>
  <c r="J231" i="69"/>
  <c r="J257" i="69"/>
  <c r="J228" i="70"/>
  <c r="J263" i="72"/>
  <c r="J247" i="71"/>
  <c r="J164" i="51"/>
  <c r="J288" i="64"/>
  <c r="J109" i="52"/>
  <c r="J266" i="67"/>
  <c r="J262" i="65"/>
  <c r="J227" i="66"/>
  <c r="J258" i="69"/>
  <c r="J229" i="71"/>
  <c r="J233" i="65"/>
  <c r="J248" i="67"/>
  <c r="J311" i="64"/>
  <c r="J231" i="67"/>
  <c r="J262" i="70"/>
  <c r="J254" i="66"/>
  <c r="J249" i="66"/>
  <c r="J266" i="65"/>
  <c r="J246" i="71"/>
  <c r="J252" i="72"/>
  <c r="J280" i="65"/>
  <c r="J261" i="65"/>
  <c r="J240" i="65"/>
  <c r="J248" i="65"/>
  <c r="J254" i="65"/>
  <c r="J128" i="51"/>
  <c r="J146" i="51"/>
  <c r="J231" i="66"/>
  <c r="J234" i="71"/>
  <c r="J243" i="71"/>
  <c r="J247" i="66"/>
  <c r="J270" i="72"/>
  <c r="J261" i="67"/>
  <c r="J225" i="71"/>
  <c r="J280" i="67"/>
  <c r="J234" i="72"/>
  <c r="J259" i="69"/>
  <c r="J254" i="67"/>
  <c r="J239" i="67"/>
  <c r="J284" i="64"/>
  <c r="J232" i="70"/>
  <c r="J269" i="72"/>
  <c r="J300" i="64"/>
  <c r="J44" i="53"/>
  <c r="J273" i="65"/>
  <c r="J310" i="68"/>
  <c r="J227" i="72"/>
  <c r="J334" i="68"/>
  <c r="J227" i="71"/>
  <c r="J109" i="51"/>
  <c r="J223" i="72"/>
  <c r="J287" i="64"/>
  <c r="J231" i="71"/>
  <c r="J234" i="66"/>
  <c r="J238" i="66"/>
  <c r="J241" i="71"/>
  <c r="J291" i="68"/>
  <c r="J280" i="66"/>
  <c r="J281" i="64"/>
  <c r="J297" i="68"/>
  <c r="J224" i="72"/>
  <c r="J81" i="53"/>
  <c r="J240" i="72"/>
  <c r="J230" i="69"/>
  <c r="J249" i="69"/>
  <c r="J62" i="51"/>
  <c r="J304" i="68"/>
  <c r="J222" i="72"/>
  <c r="J265" i="65"/>
  <c r="J24" i="51"/>
  <c r="J43" i="53"/>
  <c r="J246" i="66"/>
  <c r="J161" i="51"/>
  <c r="J124" i="52"/>
  <c r="J249" i="67"/>
  <c r="J230" i="67"/>
  <c r="J232" i="67"/>
  <c r="J237" i="71"/>
  <c r="J245" i="65"/>
  <c r="J226" i="70"/>
  <c r="J219" i="71"/>
  <c r="J264" i="67"/>
  <c r="J294" i="64"/>
  <c r="J10" i="52"/>
  <c r="J69" i="52"/>
  <c r="J15" i="52"/>
  <c r="J272" i="67"/>
  <c r="J311" i="68"/>
  <c r="J65" i="51"/>
  <c r="J92" i="53"/>
  <c r="J33" i="51"/>
  <c r="J139" i="52"/>
  <c r="J265" i="64"/>
  <c r="J87" i="53"/>
  <c r="J32" i="53"/>
  <c r="J264" i="64"/>
  <c r="J86" i="51"/>
  <c r="J235" i="66"/>
  <c r="J65" i="52"/>
  <c r="J171" i="52"/>
  <c r="J111" i="52"/>
  <c r="J17" i="52"/>
  <c r="J260" i="69"/>
  <c r="J40" i="51"/>
  <c r="J177" i="52"/>
  <c r="J171" i="51"/>
  <c r="J240" i="66"/>
  <c r="J173" i="51"/>
  <c r="J279" i="70"/>
  <c r="J78" i="52"/>
  <c r="J286" i="64"/>
  <c r="J26" i="53"/>
  <c r="J103" i="52"/>
  <c r="J161" i="53"/>
  <c r="J41" i="51"/>
  <c r="J126" i="51"/>
  <c r="J58" i="52"/>
  <c r="J260" i="64"/>
  <c r="J20" i="52"/>
  <c r="J83" i="51"/>
  <c r="J71" i="52"/>
  <c r="J251" i="70"/>
  <c r="J121" i="53"/>
  <c r="J169" i="52"/>
  <c r="J288" i="68"/>
  <c r="J98" i="52"/>
  <c r="J257" i="64"/>
  <c r="J71" i="51"/>
  <c r="J234" i="65"/>
  <c r="J175" i="51"/>
  <c r="J166" i="51"/>
  <c r="J12" i="51"/>
  <c r="J45" i="52"/>
  <c r="J129" i="51"/>
  <c r="J93" i="51"/>
  <c r="J70" i="53"/>
  <c r="J301" i="68"/>
  <c r="J268" i="66"/>
  <c r="J87" i="52"/>
  <c r="J41" i="52"/>
  <c r="J19" i="53"/>
  <c r="J64" i="53"/>
  <c r="J89" i="53"/>
  <c r="J237" i="67"/>
  <c r="J268" i="67"/>
  <c r="J127" i="52"/>
  <c r="J233" i="72"/>
  <c r="J77" i="53"/>
  <c r="J139" i="53"/>
  <c r="J322" i="68"/>
  <c r="J79" i="52"/>
  <c r="J97" i="51"/>
  <c r="J125" i="51"/>
  <c r="J234" i="67"/>
  <c r="J257" i="67"/>
  <c r="J236" i="70"/>
  <c r="J47" i="51"/>
  <c r="J247" i="69"/>
  <c r="J270" i="65"/>
  <c r="J4" i="52"/>
  <c r="J144" i="52"/>
  <c r="J239" i="69"/>
  <c r="J63" i="52"/>
  <c r="J339" i="68"/>
  <c r="J239" i="70"/>
  <c r="J128" i="52"/>
  <c r="J254" i="70"/>
  <c r="J264" i="69"/>
  <c r="J238" i="67"/>
  <c r="J250" i="65"/>
  <c r="J281" i="68"/>
  <c r="J28" i="51"/>
  <c r="J250" i="71"/>
  <c r="J44" i="52"/>
  <c r="J82" i="52"/>
  <c r="J313" i="68"/>
  <c r="J227" i="65"/>
  <c r="J259" i="65"/>
  <c r="J235" i="72"/>
  <c r="J259" i="70"/>
  <c r="J280" i="69"/>
  <c r="J237" i="70"/>
  <c r="J245" i="71"/>
  <c r="J223" i="71"/>
  <c r="J164" i="52"/>
  <c r="J231" i="70"/>
  <c r="J248" i="66"/>
  <c r="J318" i="68"/>
  <c r="J261" i="66"/>
  <c r="J316" i="68"/>
  <c r="J255" i="67"/>
  <c r="J63" i="53"/>
  <c r="J271" i="66"/>
  <c r="J237" i="69"/>
  <c r="J30" i="51"/>
  <c r="J255" i="66"/>
  <c r="J233" i="70"/>
  <c r="J291" i="64"/>
  <c r="J256" i="65"/>
  <c r="J232" i="71"/>
  <c r="J305" i="68"/>
  <c r="J247" i="65"/>
  <c r="J162" i="52"/>
  <c r="J242" i="70"/>
  <c r="J245" i="72"/>
  <c r="J273" i="66"/>
  <c r="J243" i="69"/>
  <c r="J49" i="51"/>
  <c r="J252" i="71"/>
  <c r="J250" i="72"/>
  <c r="J255" i="70"/>
  <c r="J261" i="71"/>
  <c r="J258" i="70"/>
  <c r="J240" i="67"/>
  <c r="J302" i="64"/>
  <c r="J243" i="70"/>
  <c r="J162" i="51"/>
  <c r="J255" i="65"/>
  <c r="J320" i="68"/>
  <c r="J7" i="52"/>
  <c r="J246" i="72"/>
  <c r="J144" i="51"/>
  <c r="J43" i="51"/>
  <c r="J105" i="51"/>
  <c r="J105" i="52"/>
  <c r="J254" i="64"/>
  <c r="J249" i="70"/>
  <c r="J143" i="51"/>
  <c r="J62" i="52"/>
  <c r="J328" i="68"/>
  <c r="J220" i="72"/>
  <c r="J226" i="65"/>
  <c r="J230" i="66"/>
  <c r="J24" i="52"/>
  <c r="J232" i="65"/>
  <c r="J62" i="53"/>
  <c r="J24" i="53"/>
  <c r="J81" i="52"/>
  <c r="J226" i="67"/>
  <c r="J245" i="70"/>
  <c r="J274" i="64"/>
  <c r="J253" i="64"/>
  <c r="J245" i="66"/>
  <c r="J252" i="64"/>
  <c r="J117" i="52"/>
  <c r="J21" i="53"/>
  <c r="J18" i="52"/>
  <c r="J141" i="52"/>
  <c r="J238" i="69"/>
  <c r="J233" i="67"/>
  <c r="J67" i="51"/>
  <c r="J58" i="53"/>
  <c r="J289" i="64"/>
  <c r="J156" i="51"/>
  <c r="J159" i="52"/>
  <c r="J107" i="52"/>
  <c r="J258" i="71"/>
  <c r="J151" i="51"/>
  <c r="J149" i="52"/>
  <c r="J54" i="51"/>
  <c r="J163" i="51"/>
  <c r="J176" i="52"/>
  <c r="J83" i="52"/>
  <c r="J234" i="69"/>
  <c r="J6" i="51"/>
  <c r="J21" i="51"/>
  <c r="J147" i="52"/>
  <c r="J296" i="68"/>
  <c r="J111" i="53"/>
  <c r="J116" i="51"/>
  <c r="J242" i="65"/>
  <c r="J93" i="53"/>
  <c r="J6" i="52"/>
  <c r="J27" i="51"/>
  <c r="J230" i="72"/>
  <c r="J148" i="53"/>
  <c r="J78" i="53"/>
  <c r="J46" i="51"/>
  <c r="J276" i="66"/>
  <c r="J126" i="52"/>
  <c r="J303" i="64"/>
  <c r="J34" i="52"/>
  <c r="J228" i="65"/>
  <c r="J272" i="66"/>
  <c r="J96" i="51"/>
  <c r="J154" i="51"/>
  <c r="J21" i="52"/>
  <c r="J68" i="52"/>
  <c r="J270" i="66"/>
  <c r="J149" i="53"/>
  <c r="J116" i="52"/>
  <c r="J122" i="52"/>
  <c r="J149" i="51"/>
  <c r="J53" i="51"/>
  <c r="J108" i="51"/>
  <c r="J176" i="51"/>
  <c r="J257" i="70"/>
  <c r="J260" i="71"/>
  <c r="J228" i="66"/>
  <c r="J174" i="51"/>
  <c r="J102" i="53"/>
  <c r="J167" i="52"/>
  <c r="J90" i="51"/>
  <c r="J31" i="52"/>
  <c r="J260" i="72"/>
  <c r="J76" i="51"/>
  <c r="J110" i="52"/>
  <c r="J153" i="51"/>
  <c r="J96" i="52"/>
  <c r="J50" i="52"/>
  <c r="J32" i="51"/>
  <c r="J278" i="64"/>
  <c r="J88" i="52"/>
  <c r="J252" i="66"/>
  <c r="J271" i="65"/>
  <c r="J249" i="72"/>
  <c r="J242" i="71"/>
  <c r="J279" i="67"/>
  <c r="J253" i="67"/>
  <c r="J259" i="67"/>
  <c r="J241" i="67"/>
  <c r="J247" i="67"/>
  <c r="J82" i="51"/>
  <c r="J292" i="68"/>
  <c r="J251" i="69"/>
  <c r="J146" i="52"/>
  <c r="J221" i="72"/>
  <c r="J279" i="64"/>
  <c r="J241" i="70"/>
  <c r="J256" i="66"/>
  <c r="J292" i="64"/>
  <c r="J317" i="68"/>
  <c r="J242" i="67"/>
  <c r="J233" i="66"/>
  <c r="J256" i="70"/>
  <c r="J228" i="69"/>
  <c r="J256" i="69"/>
  <c r="J301" i="64"/>
  <c r="J232" i="69"/>
  <c r="J303" i="68"/>
  <c r="J241" i="65"/>
  <c r="J256" i="64"/>
  <c r="J87" i="51"/>
  <c r="J242" i="69"/>
  <c r="J25" i="53"/>
  <c r="J251" i="65"/>
  <c r="J262" i="69"/>
  <c r="J258" i="66"/>
  <c r="J261" i="69"/>
  <c r="J253" i="71"/>
  <c r="J235" i="70"/>
  <c r="J249" i="71"/>
  <c r="J258" i="67"/>
  <c r="J329" i="68"/>
  <c r="J348" i="68"/>
  <c r="J280" i="64"/>
  <c r="J85" i="52"/>
  <c r="J327" i="68"/>
  <c r="J251" i="67"/>
  <c r="J252" i="65"/>
  <c r="J286" i="68"/>
  <c r="J239" i="72"/>
  <c r="J229" i="72"/>
  <c r="J257" i="66"/>
  <c r="J336" i="68"/>
  <c r="J85" i="51"/>
  <c r="J314" i="68"/>
  <c r="J340" i="68"/>
  <c r="J338" i="68"/>
  <c r="J312" i="64"/>
  <c r="J298" i="68"/>
  <c r="J315" i="68"/>
  <c r="J324" i="68"/>
  <c r="J262" i="66"/>
  <c r="J241" i="69"/>
  <c r="J325" i="68"/>
  <c r="J251" i="72"/>
  <c r="J256" i="67"/>
  <c r="J63" i="51"/>
  <c r="J235" i="71"/>
  <c r="J247" i="70"/>
  <c r="J277" i="64"/>
  <c r="J66" i="51"/>
  <c r="J3" i="53"/>
  <c r="J246" i="67"/>
  <c r="J285" i="68"/>
  <c r="J220" i="71"/>
  <c r="J276" i="64"/>
  <c r="J249" i="65"/>
  <c r="J3" i="51"/>
  <c r="J3" i="52"/>
  <c r="J81" i="51"/>
  <c r="J246" i="65"/>
  <c r="J275" i="64"/>
  <c r="J283" i="68"/>
  <c r="J124" i="51"/>
  <c r="J43" i="52"/>
  <c r="J265" i="66"/>
  <c r="J143" i="52"/>
  <c r="J279" i="68"/>
  <c r="J264" i="66"/>
  <c r="J295" i="64"/>
  <c r="J264" i="65"/>
  <c r="J237" i="72"/>
  <c r="J21" i="17"/>
  <c r="J6" i="17"/>
  <c r="J29" i="17"/>
  <c r="J22" i="17"/>
  <c r="J7" i="17"/>
  <c r="J30" i="17"/>
  <c r="J19" i="17"/>
  <c r="J8" i="17"/>
  <c r="J5" i="17"/>
  <c r="J28" i="17"/>
  <c r="J20" i="17"/>
  <c r="J9" i="17"/>
  <c r="J6" i="15"/>
  <c r="J20" i="15"/>
  <c r="J7" i="16"/>
  <c r="J11" i="16"/>
  <c r="J18" i="16"/>
  <c r="J22" i="16"/>
  <c r="J28" i="16"/>
  <c r="J32" i="16"/>
  <c r="J14" i="15"/>
  <c r="J28" i="15"/>
  <c r="J7" i="15"/>
  <c r="J18" i="17"/>
  <c r="J10" i="15"/>
  <c r="J9" i="15"/>
  <c r="J11" i="15"/>
  <c r="J8" i="16"/>
  <c r="J12" i="16"/>
  <c r="J19" i="16"/>
  <c r="J24" i="16"/>
  <c r="J29" i="16"/>
  <c r="J17" i="17"/>
  <c r="J29" i="15"/>
  <c r="J24" i="15"/>
  <c r="J21" i="15"/>
  <c r="J25" i="15"/>
  <c r="J31" i="15"/>
  <c r="J19" i="15"/>
  <c r="J12" i="15"/>
  <c r="J5" i="15"/>
  <c r="J5" i="16"/>
  <c r="J9" i="16"/>
  <c r="J13" i="16"/>
  <c r="J20" i="16"/>
  <c r="J25" i="16"/>
  <c r="J30" i="16"/>
  <c r="J16" i="15"/>
  <c r="J32" i="15"/>
  <c r="J13" i="15"/>
  <c r="J26" i="15"/>
  <c r="J30" i="15"/>
  <c r="J18" i="15"/>
  <c r="J8" i="15"/>
  <c r="J6" i="16"/>
  <c r="J10" i="16"/>
  <c r="J14" i="16"/>
  <c r="J21" i="16"/>
  <c r="J26" i="16"/>
  <c r="J31" i="16"/>
  <c r="J22" i="15"/>
  <c r="J151" i="6"/>
  <c r="J175" i="6"/>
  <c r="J138" i="6"/>
  <c r="J162" i="6"/>
  <c r="J158" i="6"/>
  <c r="J134" i="6"/>
  <c r="J128" i="29"/>
  <c r="J142" i="29"/>
  <c r="J168" i="6"/>
  <c r="J128" i="6"/>
  <c r="J144" i="6"/>
  <c r="K175" i="6"/>
  <c r="K151" i="6"/>
  <c r="K138" i="6"/>
  <c r="K162" i="6"/>
  <c r="K134" i="6"/>
  <c r="K158" i="6"/>
  <c r="K125" i="6"/>
  <c r="K141" i="6"/>
  <c r="K165" i="6"/>
  <c r="K110" i="6"/>
  <c r="K125" i="29"/>
  <c r="K128" i="29"/>
  <c r="K131" i="29"/>
  <c r="H17" i="17"/>
  <c r="L4" i="16"/>
  <c r="K4" i="16"/>
  <c r="O152" i="6"/>
  <c r="O176" i="6"/>
  <c r="O148" i="6"/>
  <c r="O172" i="6"/>
  <c r="O126" i="6"/>
  <c r="O135" i="6"/>
  <c r="O159" i="6"/>
  <c r="O122" i="29"/>
  <c r="O142" i="29"/>
  <c r="O167" i="6"/>
  <c r="O143" i="6"/>
  <c r="O127" i="6"/>
  <c r="O127" i="29"/>
  <c r="L27" i="15"/>
  <c r="H16" i="15"/>
  <c r="L27" i="17"/>
  <c r="H27" i="17"/>
  <c r="O4" i="17"/>
  <c r="M140" i="6"/>
  <c r="M164" i="6"/>
  <c r="P152" i="6"/>
  <c r="P176" i="6"/>
  <c r="P148" i="6"/>
  <c r="P172" i="6"/>
  <c r="P126" i="6"/>
  <c r="P159" i="6"/>
  <c r="P135" i="6"/>
  <c r="P142" i="6"/>
  <c r="P166" i="6"/>
  <c r="P131" i="29"/>
  <c r="P125" i="29"/>
  <c r="P130" i="29"/>
  <c r="Q152" i="6"/>
  <c r="Q176" i="6"/>
  <c r="Q172" i="6"/>
  <c r="Q148" i="6"/>
  <c r="Q126" i="6"/>
  <c r="Q159" i="6"/>
  <c r="Q135" i="6"/>
  <c r="Q20" i="6"/>
  <c r="Q157" i="6"/>
  <c r="Q127" i="29"/>
  <c r="Q144" i="6"/>
  <c r="Q128" i="6"/>
  <c r="Q168" i="6"/>
  <c r="Q128" i="29"/>
  <c r="Q131" i="29"/>
  <c r="C152" i="6"/>
  <c r="C176" i="6"/>
  <c r="C148" i="6"/>
  <c r="C172" i="6"/>
  <c r="C126" i="6"/>
  <c r="C159" i="6"/>
  <c r="C135" i="6"/>
  <c r="C139" i="29"/>
  <c r="C123" i="29"/>
  <c r="C167" i="6"/>
  <c r="C143" i="6"/>
  <c r="E175" i="6"/>
  <c r="E151" i="6"/>
  <c r="E162" i="6"/>
  <c r="E138" i="6"/>
  <c r="E158" i="6"/>
  <c r="E134" i="6"/>
  <c r="E143" i="6"/>
  <c r="E127" i="6"/>
  <c r="E167" i="6"/>
  <c r="E123" i="29"/>
  <c r="E125" i="29"/>
  <c r="N150" i="6"/>
  <c r="N174" i="6"/>
  <c r="N161" i="6"/>
  <c r="N137" i="6"/>
  <c r="N128" i="29"/>
  <c r="N142" i="6"/>
  <c r="N166" i="6"/>
  <c r="N122" i="29"/>
  <c r="N134" i="29"/>
  <c r="N127" i="29"/>
  <c r="P17" i="15"/>
  <c r="O15" i="15"/>
  <c r="D171" i="6"/>
  <c r="J27" i="16"/>
  <c r="Q27" i="15"/>
  <c r="K17" i="16"/>
  <c r="P27" i="16"/>
  <c r="J133" i="6"/>
  <c r="I150" i="6"/>
  <c r="I174" i="6"/>
  <c r="I128" i="6"/>
  <c r="I137" i="6"/>
  <c r="I161" i="6"/>
  <c r="I122" i="29"/>
  <c r="I130" i="29"/>
  <c r="I166" i="6"/>
  <c r="I126" i="6"/>
  <c r="I142" i="6"/>
  <c r="D152" i="6"/>
  <c r="D176" i="6"/>
  <c r="D148" i="6"/>
  <c r="D172" i="6"/>
  <c r="D126" i="6"/>
  <c r="D135" i="6"/>
  <c r="D159" i="6"/>
  <c r="D142" i="29"/>
  <c r="D166" i="6"/>
  <c r="D142" i="6"/>
  <c r="D127" i="29"/>
  <c r="D130" i="29"/>
  <c r="D122" i="29"/>
  <c r="H151" i="6"/>
  <c r="H175" i="6"/>
  <c r="H162" i="6"/>
  <c r="H138" i="6"/>
  <c r="H134" i="6"/>
  <c r="H158" i="6"/>
  <c r="H142" i="6"/>
  <c r="H166" i="6"/>
  <c r="H127" i="29"/>
  <c r="H124" i="29"/>
  <c r="H122" i="29"/>
  <c r="D27" i="17"/>
  <c r="I4" i="16"/>
  <c r="O133" i="6"/>
  <c r="O157" i="6"/>
  <c r="L151" i="6"/>
  <c r="L175" i="6"/>
  <c r="L162" i="6"/>
  <c r="L138" i="6"/>
  <c r="L158" i="6"/>
  <c r="L134" i="6"/>
  <c r="L125" i="6"/>
  <c r="L141" i="6"/>
  <c r="L110" i="6"/>
  <c r="L165" i="6"/>
  <c r="L127" i="29"/>
  <c r="L125" i="29"/>
  <c r="L131" i="29"/>
  <c r="J171" i="6"/>
  <c r="J147" i="6"/>
  <c r="J150" i="6"/>
  <c r="J174" i="6"/>
  <c r="J137" i="6"/>
  <c r="J161" i="6"/>
  <c r="J131" i="29"/>
  <c r="J125" i="29"/>
  <c r="J143" i="6"/>
  <c r="J167" i="6"/>
  <c r="J127" i="6"/>
  <c r="J134" i="29"/>
  <c r="K174" i="6"/>
  <c r="K150" i="6"/>
  <c r="K128" i="6"/>
  <c r="K161" i="6"/>
  <c r="K137" i="6"/>
  <c r="K124" i="29"/>
  <c r="K134" i="29"/>
  <c r="K122" i="29"/>
  <c r="K168" i="6"/>
  <c r="K144" i="6"/>
  <c r="J4" i="17"/>
  <c r="K17" i="17"/>
  <c r="J27" i="15"/>
  <c r="O175" i="6"/>
  <c r="O151" i="6"/>
  <c r="O138" i="6"/>
  <c r="O162" i="6"/>
  <c r="O158" i="6"/>
  <c r="O134" i="6"/>
  <c r="O166" i="6"/>
  <c r="O142" i="6"/>
  <c r="O130" i="29"/>
  <c r="O124" i="29"/>
  <c r="D17" i="15"/>
  <c r="D27" i="15"/>
  <c r="O15" i="16"/>
  <c r="L27" i="16"/>
  <c r="I27" i="15"/>
  <c r="P175" i="6"/>
  <c r="P151" i="6"/>
  <c r="P162" i="6"/>
  <c r="P138" i="6"/>
  <c r="P158" i="6"/>
  <c r="P134" i="6"/>
  <c r="P125" i="6"/>
  <c r="P165" i="6"/>
  <c r="P110" i="6"/>
  <c r="P122" i="29"/>
  <c r="Q151" i="6"/>
  <c r="Q175" i="6"/>
  <c r="Q162" i="6"/>
  <c r="Q138" i="6"/>
  <c r="Q158" i="6"/>
  <c r="Q134" i="6"/>
  <c r="Q143" i="6"/>
  <c r="Q167" i="6"/>
  <c r="Q142" i="29"/>
  <c r="C175" i="6"/>
  <c r="C151" i="6"/>
  <c r="C162" i="6"/>
  <c r="C138" i="6"/>
  <c r="C158" i="6"/>
  <c r="C134" i="6"/>
  <c r="C127" i="29"/>
  <c r="C166" i="6"/>
  <c r="C142" i="6"/>
  <c r="C142" i="29"/>
  <c r="E150" i="6"/>
  <c r="E174" i="6"/>
  <c r="E128" i="6"/>
  <c r="E137" i="6"/>
  <c r="E161" i="6"/>
  <c r="E166" i="6"/>
  <c r="E142" i="6"/>
  <c r="E130" i="29"/>
  <c r="N29" i="53"/>
  <c r="N8" i="53"/>
  <c r="N275" i="70"/>
  <c r="N73" i="53"/>
  <c r="N236" i="69"/>
  <c r="N281" i="65"/>
  <c r="N264" i="71"/>
  <c r="N274" i="70"/>
  <c r="N115" i="52"/>
  <c r="N267" i="65"/>
  <c r="N34" i="53"/>
  <c r="N117" i="53"/>
  <c r="N233" i="69"/>
  <c r="N112" i="51"/>
  <c r="N267" i="71"/>
  <c r="N122" i="53"/>
  <c r="N281" i="67"/>
  <c r="N96" i="53"/>
  <c r="N35" i="53"/>
  <c r="N17" i="53"/>
  <c r="N27" i="53"/>
  <c r="N145" i="53"/>
  <c r="N281" i="69"/>
  <c r="N119" i="53"/>
  <c r="N135" i="53"/>
  <c r="N114" i="52"/>
  <c r="N281" i="66"/>
  <c r="N28" i="53"/>
  <c r="N278" i="67"/>
  <c r="N297" i="64"/>
  <c r="N116" i="53"/>
  <c r="N141" i="53"/>
  <c r="N115" i="53"/>
  <c r="N275" i="65"/>
  <c r="N15" i="53"/>
  <c r="N137" i="53"/>
  <c r="N86" i="53"/>
  <c r="N67" i="51"/>
  <c r="N12" i="52"/>
  <c r="N37" i="51"/>
  <c r="N150" i="53"/>
  <c r="N269" i="70"/>
  <c r="N58" i="53"/>
  <c r="N271" i="69"/>
  <c r="N168" i="53"/>
  <c r="N12" i="53"/>
  <c r="N253" i="69"/>
  <c r="N257" i="71"/>
  <c r="N125" i="53"/>
  <c r="N276" i="67"/>
  <c r="N128" i="53"/>
  <c r="N273" i="70"/>
  <c r="N298" i="64"/>
  <c r="N276" i="65"/>
  <c r="N120" i="53"/>
  <c r="N66" i="53"/>
  <c r="N20" i="51"/>
  <c r="N335" i="68"/>
  <c r="N36" i="52"/>
  <c r="N166" i="52"/>
  <c r="N229" i="65"/>
  <c r="N157" i="51"/>
  <c r="N268" i="66"/>
  <c r="N163" i="52"/>
  <c r="N45" i="52"/>
  <c r="N32" i="52"/>
  <c r="N6" i="52"/>
  <c r="N262" i="72"/>
  <c r="N91" i="51"/>
  <c r="N244" i="71"/>
  <c r="N73" i="51"/>
  <c r="N170" i="52"/>
  <c r="N21" i="51"/>
  <c r="N108" i="52"/>
  <c r="N154" i="52"/>
  <c r="N177" i="51"/>
  <c r="N248" i="72"/>
  <c r="N282" i="68"/>
  <c r="N20" i="52"/>
  <c r="N171" i="52"/>
  <c r="N99" i="52"/>
  <c r="N102" i="51"/>
  <c r="N174" i="52"/>
  <c r="N260" i="65"/>
  <c r="N26" i="52"/>
  <c r="N149" i="51"/>
  <c r="N131" i="52"/>
  <c r="N93" i="53"/>
  <c r="N238" i="69"/>
  <c r="N56" i="52"/>
  <c r="N72" i="51"/>
  <c r="N51" i="52"/>
  <c r="N76" i="52"/>
  <c r="N272" i="67"/>
  <c r="N90" i="53"/>
  <c r="N6" i="51"/>
  <c r="N33" i="52"/>
  <c r="N293" i="68"/>
  <c r="N237" i="65"/>
  <c r="N93" i="51"/>
  <c r="N167" i="51"/>
  <c r="N165" i="51"/>
  <c r="N21" i="52"/>
  <c r="N68" i="53"/>
  <c r="N158" i="51"/>
  <c r="N289" i="64"/>
  <c r="N169" i="52"/>
  <c r="N278" i="64"/>
  <c r="N281" i="68"/>
  <c r="N176" i="51"/>
  <c r="N158" i="52"/>
  <c r="N129" i="52"/>
  <c r="N27" i="52"/>
  <c r="N240" i="66"/>
  <c r="N131" i="51"/>
  <c r="N268" i="64"/>
  <c r="N177" i="52"/>
  <c r="N134" i="51"/>
  <c r="N148" i="52"/>
  <c r="N78" i="52"/>
  <c r="N48" i="51"/>
  <c r="N41" i="52"/>
  <c r="N29" i="52"/>
  <c r="N167" i="52"/>
  <c r="N13" i="52"/>
  <c r="N286" i="68"/>
  <c r="N20" i="53"/>
  <c r="N145" i="51"/>
  <c r="N339" i="68"/>
  <c r="N70" i="52"/>
  <c r="N149" i="52"/>
  <c r="N235" i="67"/>
  <c r="N159" i="52"/>
  <c r="N19" i="53"/>
  <c r="N101" i="51"/>
  <c r="N248" i="71"/>
  <c r="N265" i="64"/>
  <c r="N96" i="51"/>
  <c r="N100" i="51"/>
  <c r="N50" i="52"/>
  <c r="N46" i="51"/>
  <c r="N284" i="68"/>
  <c r="N5" i="51"/>
  <c r="N119" i="51"/>
  <c r="N151" i="51"/>
  <c r="N148" i="53"/>
  <c r="N107" i="51"/>
  <c r="N83" i="52"/>
  <c r="N155" i="52"/>
  <c r="N140" i="52"/>
  <c r="N102" i="53"/>
  <c r="N276" i="70"/>
  <c r="N270" i="70"/>
  <c r="N15" i="52"/>
  <c r="N286" i="64"/>
  <c r="N110" i="52"/>
  <c r="N66" i="51"/>
  <c r="N139" i="53"/>
  <c r="N322" i="68"/>
  <c r="N238" i="66"/>
  <c r="N280" i="68"/>
  <c r="N323" i="68"/>
  <c r="N304" i="64"/>
  <c r="N233" i="71"/>
  <c r="N248" i="65"/>
  <c r="N146" i="51"/>
  <c r="N238" i="70"/>
  <c r="N284" i="64"/>
  <c r="N28" i="52"/>
  <c r="N241" i="71"/>
  <c r="N268" i="71"/>
  <c r="N265" i="71"/>
  <c r="N330" i="68"/>
  <c r="N264" i="72"/>
  <c r="N341" i="68"/>
  <c r="N274" i="66"/>
  <c r="N173" i="53"/>
  <c r="N275" i="66"/>
  <c r="N274" i="69"/>
  <c r="N48" i="53"/>
  <c r="N254" i="69"/>
  <c r="N174" i="53"/>
  <c r="N55" i="53"/>
  <c r="N170" i="53"/>
  <c r="N165" i="53"/>
  <c r="N305" i="64"/>
  <c r="N269" i="65"/>
  <c r="N60" i="53"/>
  <c r="N108" i="53"/>
  <c r="N53" i="53"/>
  <c r="N309" i="64"/>
  <c r="N110" i="53"/>
  <c r="N267" i="66"/>
  <c r="N101" i="53"/>
  <c r="N127" i="53"/>
  <c r="N36" i="53"/>
  <c r="N159" i="53"/>
  <c r="N155" i="53"/>
  <c r="N274" i="65"/>
  <c r="N162" i="53"/>
  <c r="N98" i="53"/>
  <c r="N133" i="53"/>
  <c r="N103" i="53"/>
  <c r="N152" i="53"/>
  <c r="N16" i="53"/>
  <c r="N118" i="53"/>
  <c r="N76" i="51"/>
  <c r="N98" i="51"/>
  <c r="N252" i="69"/>
  <c r="N22" i="51"/>
  <c r="N106" i="53"/>
  <c r="N273" i="69"/>
  <c r="N111" i="52"/>
  <c r="N154" i="53"/>
  <c r="N154" i="51"/>
  <c r="N269" i="69"/>
  <c r="N168" i="51"/>
  <c r="N47" i="53"/>
  <c r="N266" i="72"/>
  <c r="N269" i="67"/>
  <c r="N266" i="69"/>
  <c r="N90" i="51"/>
  <c r="N271" i="70"/>
  <c r="N146" i="53"/>
  <c r="N32" i="53"/>
  <c r="N268" i="65"/>
  <c r="N130" i="52"/>
  <c r="N239" i="65"/>
  <c r="N88" i="52"/>
  <c r="N91" i="52"/>
  <c r="N258" i="71"/>
  <c r="N39" i="52"/>
  <c r="N83" i="51"/>
  <c r="N135" i="51"/>
  <c r="N18" i="52"/>
  <c r="N156" i="51"/>
  <c r="N161" i="53"/>
  <c r="N319" i="68"/>
  <c r="N59" i="53"/>
  <c r="N33" i="53"/>
  <c r="N93" i="52"/>
  <c r="N134" i="52"/>
  <c r="N51" i="53"/>
  <c r="N279" i="65"/>
  <c r="N117" i="52"/>
  <c r="N171" i="51"/>
  <c r="N77" i="51"/>
  <c r="N69" i="51"/>
  <c r="N234" i="69"/>
  <c r="N175" i="53"/>
  <c r="N69" i="53"/>
  <c r="N64" i="51"/>
  <c r="N92" i="52"/>
  <c r="N26" i="51"/>
  <c r="N133" i="51"/>
  <c r="N331" i="68"/>
  <c r="N95" i="52"/>
  <c r="N132" i="52"/>
  <c r="N239" i="67"/>
  <c r="N231" i="67"/>
  <c r="N148" i="51"/>
  <c r="N233" i="66"/>
  <c r="N37" i="52"/>
  <c r="N175" i="52"/>
  <c r="N14" i="52"/>
  <c r="N79" i="51"/>
  <c r="N30" i="53"/>
  <c r="N257" i="64"/>
  <c r="N150" i="51"/>
  <c r="N169" i="51"/>
  <c r="N237" i="66"/>
  <c r="N157" i="52"/>
  <c r="N228" i="67"/>
  <c r="N137" i="52"/>
  <c r="N39" i="53"/>
  <c r="N166" i="53"/>
  <c r="N288" i="68"/>
  <c r="N289" i="68"/>
  <c r="N49" i="53"/>
  <c r="N175" i="51"/>
  <c r="N83" i="53"/>
  <c r="N73" i="52"/>
  <c r="N33" i="51"/>
  <c r="N38" i="51"/>
  <c r="N99" i="51"/>
  <c r="N105" i="53"/>
  <c r="N169" i="53"/>
  <c r="N176" i="53"/>
  <c r="N127" i="51"/>
  <c r="N59" i="52"/>
  <c r="N19" i="52"/>
  <c r="N22" i="52"/>
  <c r="N240" i="67"/>
  <c r="N251" i="71"/>
  <c r="N264" i="64"/>
  <c r="N266" i="64"/>
  <c r="N11" i="53"/>
  <c r="N116" i="52"/>
  <c r="N94" i="53"/>
  <c r="N172" i="52"/>
  <c r="N84" i="52"/>
  <c r="N261" i="64"/>
  <c r="N141" i="52"/>
  <c r="N92" i="51"/>
  <c r="N173" i="51"/>
  <c r="N124" i="53"/>
  <c r="N315" i="68"/>
  <c r="N172" i="51"/>
  <c r="N165" i="52"/>
  <c r="N21" i="53"/>
  <c r="N100" i="53"/>
  <c r="N38" i="52"/>
  <c r="N50" i="51"/>
  <c r="N45" i="51"/>
  <c r="N48" i="52"/>
  <c r="N251" i="69"/>
  <c r="N268" i="67"/>
  <c r="N121" i="53"/>
  <c r="N79" i="52"/>
  <c r="N96" i="52"/>
  <c r="N141" i="51"/>
  <c r="N54" i="51"/>
  <c r="N30" i="52"/>
  <c r="N13" i="51"/>
  <c r="N147" i="52"/>
  <c r="N130" i="53"/>
  <c r="N103" i="52"/>
  <c r="N121" i="52"/>
  <c r="N249" i="72"/>
  <c r="N47" i="51"/>
  <c r="N260" i="67"/>
  <c r="N240" i="70"/>
  <c r="N255" i="67"/>
  <c r="N230" i="67"/>
  <c r="N258" i="69"/>
  <c r="N164" i="52"/>
  <c r="N231" i="71"/>
  <c r="N336" i="68"/>
  <c r="N320" i="68"/>
  <c r="N281" i="64"/>
  <c r="N275" i="67"/>
  <c r="N268" i="72"/>
  <c r="N74" i="53"/>
  <c r="N163" i="53"/>
  <c r="N84" i="53"/>
  <c r="N267" i="70"/>
  <c r="N138" i="53"/>
  <c r="N38" i="53"/>
  <c r="N107" i="53"/>
  <c r="N278" i="69"/>
  <c r="N147" i="53"/>
  <c r="N177" i="53"/>
  <c r="N22" i="53"/>
  <c r="N7" i="53"/>
  <c r="N271" i="71"/>
  <c r="N114" i="51"/>
  <c r="N266" i="71"/>
  <c r="N255" i="69"/>
  <c r="N131" i="53"/>
  <c r="N267" i="69"/>
  <c r="N72" i="53"/>
  <c r="N46" i="53"/>
  <c r="N112" i="52"/>
  <c r="N342" i="68"/>
  <c r="N41" i="53"/>
  <c r="N65" i="53"/>
  <c r="N112" i="53"/>
  <c r="N171" i="53"/>
  <c r="N313" i="64"/>
  <c r="N257" i="72"/>
  <c r="N153" i="53"/>
  <c r="N129" i="53"/>
  <c r="N134" i="53"/>
  <c r="N91" i="53"/>
  <c r="N99" i="53"/>
  <c r="N75" i="53"/>
  <c r="N88" i="51"/>
  <c r="N56" i="51"/>
  <c r="N277" i="70"/>
  <c r="N277" i="69"/>
  <c r="N347" i="68"/>
  <c r="N281" i="70"/>
  <c r="N8" i="51"/>
  <c r="N277" i="66"/>
  <c r="N276" i="69"/>
  <c r="N256" i="72"/>
  <c r="N34" i="51"/>
  <c r="N272" i="70"/>
  <c r="N332" i="68"/>
  <c r="N277" i="67"/>
  <c r="N308" i="64"/>
  <c r="N117" i="51"/>
  <c r="N32" i="51"/>
  <c r="N259" i="72"/>
  <c r="N113" i="52"/>
  <c r="N120" i="51"/>
  <c r="N166" i="51"/>
  <c r="N279" i="66"/>
  <c r="N235" i="65"/>
  <c r="N5" i="52"/>
  <c r="N300" i="68"/>
  <c r="N55" i="51"/>
  <c r="N40" i="51"/>
  <c r="N110" i="51"/>
  <c r="N41" i="51"/>
  <c r="N71" i="53"/>
  <c r="N236" i="67"/>
  <c r="N108" i="51"/>
  <c r="N64" i="53"/>
  <c r="N9" i="52"/>
  <c r="N168" i="52"/>
  <c r="N55" i="52"/>
  <c r="N97" i="51"/>
  <c r="N64" i="52"/>
  <c r="N84" i="51"/>
  <c r="N86" i="51"/>
  <c r="N233" i="72"/>
  <c r="N291" i="68"/>
  <c r="N167" i="53"/>
  <c r="N147" i="51"/>
  <c r="N40" i="53"/>
  <c r="N271" i="64"/>
  <c r="N72" i="52"/>
  <c r="N137" i="51"/>
  <c r="N228" i="65"/>
  <c r="N88" i="53"/>
  <c r="N86" i="52"/>
  <c r="N140" i="51"/>
  <c r="N244" i="72"/>
  <c r="N50" i="53"/>
  <c r="N257" i="69"/>
  <c r="N12" i="51"/>
  <c r="N287" i="68"/>
  <c r="N153" i="51"/>
  <c r="N231" i="66"/>
  <c r="N138" i="52"/>
  <c r="N122" i="52"/>
  <c r="N52" i="51"/>
  <c r="N75" i="51"/>
  <c r="N303" i="64"/>
  <c r="N253" i="65"/>
  <c r="N126" i="52"/>
  <c r="N46" i="52"/>
  <c r="N119" i="52"/>
  <c r="N346" i="68"/>
  <c r="N241" i="65"/>
  <c r="N129" i="51"/>
  <c r="N26" i="53"/>
  <c r="N170" i="51"/>
  <c r="N94" i="51"/>
  <c r="N149" i="53"/>
  <c r="N7" i="51"/>
  <c r="N74" i="51"/>
  <c r="N75" i="52"/>
  <c r="N36" i="51"/>
  <c r="N226" i="72"/>
  <c r="N159" i="51"/>
  <c r="N74" i="52"/>
  <c r="N116" i="51"/>
  <c r="N95" i="51"/>
  <c r="N173" i="52"/>
  <c r="N158" i="53"/>
  <c r="N242" i="66"/>
  <c r="N270" i="67"/>
  <c r="N9" i="53"/>
  <c r="N9" i="51"/>
  <c r="N299" i="68"/>
  <c r="N90" i="52"/>
  <c r="N17" i="52"/>
  <c r="N70" i="53"/>
  <c r="N250" i="65"/>
  <c r="N224" i="72"/>
  <c r="N310" i="64"/>
  <c r="N45" i="53"/>
  <c r="N71" i="52"/>
  <c r="N262" i="64"/>
  <c r="N16" i="51"/>
  <c r="N17" i="51"/>
  <c r="N139" i="51"/>
  <c r="N94" i="52"/>
  <c r="N236" i="65"/>
  <c r="N145" i="52"/>
  <c r="N268" i="69"/>
  <c r="N301" i="68"/>
  <c r="N39" i="51"/>
  <c r="N71" i="51"/>
  <c r="N51" i="51"/>
  <c r="N31" i="51"/>
  <c r="N135" i="52"/>
  <c r="N258" i="72"/>
  <c r="N13" i="53"/>
  <c r="N10" i="52"/>
  <c r="N270" i="69"/>
  <c r="N295" i="68"/>
  <c r="N58" i="52"/>
  <c r="N65" i="51"/>
  <c r="N265" i="69"/>
  <c r="N258" i="70"/>
  <c r="N227" i="71"/>
  <c r="N300" i="64"/>
  <c r="N277" i="64"/>
  <c r="N242" i="71"/>
  <c r="N252" i="66"/>
  <c r="N234" i="70"/>
  <c r="N66" i="52"/>
  <c r="N232" i="70"/>
  <c r="N270" i="66"/>
  <c r="N247" i="71"/>
  <c r="N247" i="72"/>
  <c r="N235" i="70"/>
  <c r="N345" i="68"/>
  <c r="N278" i="66"/>
  <c r="N115" i="51"/>
  <c r="N97" i="53"/>
  <c r="N337" i="68"/>
  <c r="N271" i="72"/>
  <c r="N156" i="53"/>
  <c r="N111" i="53"/>
  <c r="N14" i="53"/>
  <c r="N95" i="53"/>
  <c r="N79" i="53"/>
  <c r="N57" i="53"/>
  <c r="N306" i="64"/>
  <c r="N76" i="53"/>
  <c r="N132" i="53"/>
  <c r="N113" i="53"/>
  <c r="N278" i="70"/>
  <c r="N37" i="53"/>
  <c r="N277" i="65"/>
  <c r="N267" i="67"/>
  <c r="N113" i="51"/>
  <c r="N67" i="53"/>
  <c r="N18" i="53"/>
  <c r="N299" i="64"/>
  <c r="N274" i="67"/>
  <c r="N275" i="69"/>
  <c r="N6" i="53"/>
  <c r="N126" i="53"/>
  <c r="N349" i="68"/>
  <c r="N265" i="72"/>
  <c r="N136" i="53"/>
  <c r="N54" i="53"/>
  <c r="N56" i="53"/>
  <c r="N114" i="53"/>
  <c r="N278" i="65"/>
  <c r="N172" i="53"/>
  <c r="N132" i="51"/>
  <c r="N15" i="51"/>
  <c r="N266" i="70"/>
  <c r="N276" i="66"/>
  <c r="N164" i="53"/>
  <c r="N103" i="51"/>
  <c r="N343" i="68"/>
  <c r="N14" i="51"/>
  <c r="N19" i="51"/>
  <c r="N269" i="66"/>
  <c r="N85" i="53"/>
  <c r="N259" i="71"/>
  <c r="N307" i="64"/>
  <c r="N267" i="72"/>
  <c r="N144" i="53"/>
  <c r="N120" i="52"/>
  <c r="N344" i="68"/>
  <c r="N11" i="51"/>
  <c r="N235" i="69"/>
  <c r="N57" i="51"/>
  <c r="N109" i="53"/>
  <c r="N231" i="65"/>
  <c r="N59" i="51"/>
  <c r="N35" i="52"/>
  <c r="N256" i="71"/>
  <c r="N122" i="51"/>
  <c r="N68" i="52"/>
  <c r="N102" i="52"/>
  <c r="N272" i="69"/>
  <c r="N60" i="51"/>
  <c r="N176" i="52"/>
  <c r="N98" i="52"/>
  <c r="N35" i="51"/>
  <c r="N268" i="70"/>
  <c r="N70" i="51"/>
  <c r="N242" i="67"/>
  <c r="N127" i="52"/>
  <c r="N267" i="64"/>
  <c r="N257" i="70"/>
  <c r="N54" i="52"/>
  <c r="N230" i="72"/>
  <c r="N151" i="52"/>
  <c r="N10" i="51"/>
  <c r="N126" i="51"/>
  <c r="N31" i="52"/>
  <c r="N77" i="53"/>
  <c r="N8" i="52"/>
  <c r="N118" i="51"/>
  <c r="N130" i="51"/>
  <c r="N57" i="52"/>
  <c r="N163" i="51"/>
  <c r="N27" i="51"/>
  <c r="N143" i="53"/>
  <c r="N49" i="52"/>
  <c r="N157" i="53"/>
  <c r="N152" i="52"/>
  <c r="N77" i="52"/>
  <c r="N107" i="52"/>
  <c r="N87" i="53"/>
  <c r="N53" i="52"/>
  <c r="N139" i="52"/>
  <c r="N92" i="53"/>
  <c r="N290" i="68"/>
  <c r="N111" i="51"/>
  <c r="N272" i="65"/>
  <c r="N97" i="52"/>
  <c r="N265" i="70"/>
  <c r="N5" i="53"/>
  <c r="N53" i="51"/>
  <c r="N292" i="68"/>
  <c r="N121" i="51"/>
  <c r="N243" i="65"/>
  <c r="N11" i="52"/>
  <c r="N78" i="51"/>
  <c r="N243" i="67"/>
  <c r="N140" i="53"/>
  <c r="N100" i="52"/>
  <c r="N239" i="66"/>
  <c r="N16" i="52"/>
  <c r="N89" i="51"/>
  <c r="N151" i="53"/>
  <c r="N282" i="64"/>
  <c r="N89" i="52"/>
  <c r="N65" i="52"/>
  <c r="N101" i="52"/>
  <c r="N87" i="52"/>
  <c r="N150" i="52"/>
  <c r="N153" i="52"/>
  <c r="N263" i="64"/>
  <c r="N152" i="51"/>
  <c r="N58" i="51"/>
  <c r="N31" i="53"/>
  <c r="N29" i="51"/>
  <c r="N60" i="52"/>
  <c r="N270" i="64"/>
  <c r="N136" i="51"/>
  <c r="N279" i="70"/>
  <c r="N243" i="66"/>
  <c r="N262" i="71"/>
  <c r="N297" i="68"/>
  <c r="N133" i="52"/>
  <c r="N270" i="65"/>
  <c r="N89" i="53"/>
  <c r="N67" i="52"/>
  <c r="N52" i="52"/>
  <c r="N118" i="52"/>
  <c r="N156" i="52"/>
  <c r="N136" i="52"/>
  <c r="N52" i="53"/>
  <c r="N234" i="65"/>
  <c r="N155" i="51"/>
  <c r="N238" i="65"/>
  <c r="N174" i="51"/>
  <c r="N78" i="53"/>
  <c r="N18" i="51"/>
  <c r="N40" i="52"/>
  <c r="N69" i="52"/>
  <c r="N138" i="51"/>
  <c r="N34" i="52"/>
  <c r="N10" i="53"/>
  <c r="N230" i="71"/>
  <c r="N237" i="67"/>
  <c r="N228" i="72"/>
  <c r="N246" i="72"/>
  <c r="N4" i="53"/>
  <c r="N316" i="68"/>
  <c r="N262" i="70"/>
  <c r="N271" i="65"/>
  <c r="N241" i="69"/>
  <c r="N255" i="65"/>
  <c r="N324" i="68"/>
  <c r="N253" i="71"/>
  <c r="N4" i="52"/>
  <c r="N314" i="68"/>
  <c r="N82" i="51"/>
  <c r="N237" i="70"/>
  <c r="N262" i="65"/>
  <c r="N232" i="65"/>
  <c r="N248" i="67"/>
  <c r="N63" i="51"/>
  <c r="N230" i="65"/>
  <c r="N231" i="70"/>
  <c r="N340" i="68"/>
  <c r="N236" i="70"/>
  <c r="N252" i="67"/>
  <c r="N4" i="51"/>
  <c r="N333" i="68"/>
  <c r="N262" i="66"/>
  <c r="N259" i="66"/>
  <c r="N261" i="65"/>
  <c r="N247" i="69"/>
  <c r="N223" i="72"/>
  <c r="N44" i="51"/>
  <c r="N221" i="71"/>
  <c r="N311" i="64"/>
  <c r="N290" i="64"/>
  <c r="N272" i="66"/>
  <c r="N229" i="69"/>
  <c r="N258" i="65"/>
  <c r="N248" i="70"/>
  <c r="N234" i="67"/>
  <c r="N228" i="69"/>
  <c r="N259" i="70"/>
  <c r="N270" i="72"/>
  <c r="N270" i="71"/>
  <c r="N257" i="66"/>
  <c r="N271" i="66"/>
  <c r="N266" i="66"/>
  <c r="N263" i="71"/>
  <c r="N128" i="52"/>
  <c r="N44" i="53"/>
  <c r="N25" i="52"/>
  <c r="N254" i="67"/>
  <c r="N309" i="68"/>
  <c r="N236" i="66"/>
  <c r="N109" i="52"/>
  <c r="N235" i="72"/>
  <c r="N325" i="68"/>
  <c r="N231" i="72"/>
  <c r="N87" i="51"/>
  <c r="N234" i="66"/>
  <c r="N109" i="51"/>
  <c r="N261" i="70"/>
  <c r="N229" i="67"/>
  <c r="N259" i="67"/>
  <c r="N280" i="66"/>
  <c r="N306" i="68"/>
  <c r="N248" i="66"/>
  <c r="N245" i="71"/>
  <c r="N229" i="70"/>
  <c r="N260" i="72"/>
  <c r="N243" i="70"/>
  <c r="N256" i="67"/>
  <c r="N3" i="52"/>
  <c r="N255" i="72"/>
  <c r="N255" i="64"/>
  <c r="N24" i="51"/>
  <c r="N238" i="72"/>
  <c r="N230" i="70"/>
  <c r="N81" i="51"/>
  <c r="N254" i="64"/>
  <c r="N62" i="52"/>
  <c r="N62" i="51"/>
  <c r="N3" i="53"/>
  <c r="N24" i="53"/>
  <c r="N227" i="70"/>
  <c r="N222" i="72"/>
  <c r="N105" i="51"/>
  <c r="N161" i="51"/>
  <c r="N249" i="67"/>
  <c r="N264" i="66"/>
  <c r="N245" i="69"/>
  <c r="N237" i="71"/>
  <c r="N219" i="72"/>
  <c r="N294" i="64"/>
  <c r="N260" i="66"/>
  <c r="N25" i="53"/>
  <c r="N162" i="51"/>
  <c r="N242" i="65"/>
  <c r="N283" i="68"/>
  <c r="N249" i="71"/>
  <c r="N327" i="68"/>
  <c r="N259" i="65"/>
  <c r="N280" i="67"/>
  <c r="N232" i="72"/>
  <c r="N256" i="65"/>
  <c r="N312" i="64"/>
  <c r="N144" i="51"/>
  <c r="N68" i="51"/>
  <c r="N253" i="72"/>
  <c r="N251" i="66"/>
  <c r="N250" i="70"/>
  <c r="N260" i="71"/>
  <c r="N243" i="71"/>
  <c r="N235" i="66"/>
  <c r="N252" i="72"/>
  <c r="N242" i="72"/>
  <c r="N258" i="67"/>
  <c r="N303" i="68"/>
  <c r="N262" i="69"/>
  <c r="N239" i="71"/>
  <c r="N162" i="52"/>
  <c r="N128" i="51"/>
  <c r="N232" i="71"/>
  <c r="N228" i="70"/>
  <c r="N261" i="66"/>
  <c r="N254" i="65"/>
  <c r="N223" i="71"/>
  <c r="N82" i="53"/>
  <c r="N164" i="51"/>
  <c r="N298" i="68"/>
  <c r="N241" i="70"/>
  <c r="N25" i="51"/>
  <c r="N254" i="70"/>
  <c r="N279" i="69"/>
  <c r="N224" i="71"/>
  <c r="N125" i="52"/>
  <c r="N233" i="65"/>
  <c r="N280" i="64"/>
  <c r="N231" i="69"/>
  <c r="N271" i="67"/>
  <c r="N225" i="71"/>
  <c r="N225" i="72"/>
  <c r="N269" i="64"/>
  <c r="N259" i="69"/>
  <c r="N308" i="68"/>
  <c r="N261" i="67"/>
  <c r="N253" i="67"/>
  <c r="N280" i="65"/>
  <c r="N263" i="72"/>
  <c r="N255" i="66"/>
  <c r="N329" i="68"/>
  <c r="N247" i="65"/>
  <c r="N251" i="65"/>
  <c r="N226" i="65"/>
  <c r="N238" i="71"/>
  <c r="N307" i="68"/>
  <c r="N81" i="53"/>
  <c r="N246" i="65"/>
  <c r="N227" i="66"/>
  <c r="N255" i="71"/>
  <c r="N226" i="67"/>
  <c r="N304" i="68"/>
  <c r="N265" i="65"/>
  <c r="N24" i="52"/>
  <c r="N124" i="52"/>
  <c r="N232" i="67"/>
  <c r="N249" i="70"/>
  <c r="N81" i="52"/>
  <c r="N143" i="52"/>
  <c r="N245" i="65"/>
  <c r="N245" i="67"/>
  <c r="N295" i="64"/>
  <c r="N226" i="66"/>
  <c r="N226" i="69"/>
  <c r="N273" i="64"/>
  <c r="N285" i="64"/>
  <c r="N233" i="67"/>
  <c r="N338" i="68"/>
  <c r="N259" i="64"/>
  <c r="N240" i="69"/>
  <c r="N279" i="64"/>
  <c r="N253" i="70"/>
  <c r="N63" i="53"/>
  <c r="N296" i="68"/>
  <c r="N250" i="72"/>
  <c r="N85" i="52"/>
  <c r="N144" i="52"/>
  <c r="N248" i="69"/>
  <c r="N229" i="71"/>
  <c r="N301" i="64"/>
  <c r="N146" i="52"/>
  <c r="N250" i="71"/>
  <c r="N234" i="72"/>
  <c r="N247" i="67"/>
  <c r="N228" i="66"/>
  <c r="N305" i="68"/>
  <c r="N256" i="69"/>
  <c r="N245" i="72"/>
  <c r="N229" i="66"/>
  <c r="N273" i="67"/>
  <c r="N243" i="72"/>
  <c r="N280" i="70"/>
  <c r="N292" i="64"/>
  <c r="N317" i="68"/>
  <c r="N227" i="65"/>
  <c r="N249" i="65"/>
  <c r="N264" i="70"/>
  <c r="N226" i="71"/>
  <c r="N250" i="66"/>
  <c r="N251" i="70"/>
  <c r="N49" i="51"/>
  <c r="N30" i="51"/>
  <c r="N227" i="67"/>
  <c r="N239" i="69"/>
  <c r="N238" i="67"/>
  <c r="N269" i="72"/>
  <c r="N252" i="70"/>
  <c r="N262" i="67"/>
  <c r="N232" i="69"/>
  <c r="N221" i="72"/>
  <c r="N82" i="52"/>
  <c r="N241" i="67"/>
  <c r="N247" i="66"/>
  <c r="N287" i="64"/>
  <c r="N288" i="64"/>
  <c r="N44" i="52"/>
  <c r="N240" i="65"/>
  <c r="N261" i="69"/>
  <c r="N269" i="71"/>
  <c r="N250" i="67"/>
  <c r="N252" i="65"/>
  <c r="N256" i="66"/>
  <c r="N260" i="69"/>
  <c r="N241" i="66"/>
  <c r="N3" i="51"/>
  <c r="N265" i="67"/>
  <c r="N246" i="66"/>
  <c r="N246" i="70"/>
  <c r="N62" i="53"/>
  <c r="N246" i="67"/>
  <c r="N43" i="52"/>
  <c r="N227" i="69"/>
  <c r="N43" i="51"/>
  <c r="N264" i="69"/>
  <c r="N275" i="64"/>
  <c r="N222" i="71"/>
  <c r="N285" i="68"/>
  <c r="N143" i="51"/>
  <c r="N230" i="69"/>
  <c r="N265" i="66"/>
  <c r="N274" i="64"/>
  <c r="N245" i="70"/>
  <c r="N237" i="72"/>
  <c r="N264" i="67"/>
  <c r="N245" i="66"/>
  <c r="N106" i="51"/>
  <c r="N260" i="70"/>
  <c r="N261" i="72"/>
  <c r="N232" i="66"/>
  <c r="N260" i="64"/>
  <c r="N247" i="70"/>
  <c r="N246" i="71"/>
  <c r="N252" i="71"/>
  <c r="N254" i="66"/>
  <c r="N227" i="72"/>
  <c r="N321" i="68"/>
  <c r="N255" i="70"/>
  <c r="N266" i="65"/>
  <c r="N250" i="69"/>
  <c r="N273" i="66"/>
  <c r="N257" i="67"/>
  <c r="N47" i="52"/>
  <c r="N256" i="64"/>
  <c r="N242" i="69"/>
  <c r="N251" i="67"/>
  <c r="N279" i="67"/>
  <c r="N256" i="70"/>
  <c r="N85" i="51"/>
  <c r="N63" i="52"/>
  <c r="N266" i="67"/>
  <c r="N318" i="68"/>
  <c r="N257" i="65"/>
  <c r="N273" i="65"/>
  <c r="N313" i="68"/>
  <c r="N283" i="64"/>
  <c r="N294" i="68"/>
  <c r="N312" i="68"/>
  <c r="N233" i="70"/>
  <c r="N239" i="72"/>
  <c r="N235" i="71"/>
  <c r="N7" i="52"/>
  <c r="N241" i="72"/>
  <c r="N310" i="68"/>
  <c r="N311" i="68"/>
  <c r="N228" i="71"/>
  <c r="N251" i="72"/>
  <c r="N243" i="69"/>
  <c r="N106" i="52"/>
  <c r="N280" i="69"/>
  <c r="N258" i="66"/>
  <c r="N28" i="51"/>
  <c r="N261" i="71"/>
  <c r="N291" i="64"/>
  <c r="N242" i="70"/>
  <c r="N237" i="69"/>
  <c r="N348" i="68"/>
  <c r="N334" i="68"/>
  <c r="N229" i="72"/>
  <c r="N239" i="70"/>
  <c r="N230" i="66"/>
  <c r="N302" i="64"/>
  <c r="N125" i="51"/>
  <c r="N234" i="71"/>
  <c r="N253" i="66"/>
  <c r="N161" i="52"/>
  <c r="N220" i="71"/>
  <c r="N220" i="72"/>
  <c r="N279" i="68"/>
  <c r="N296" i="64"/>
  <c r="N246" i="69"/>
  <c r="N328" i="68"/>
  <c r="N258" i="64"/>
  <c r="N249" i="69"/>
  <c r="N240" i="71"/>
  <c r="N249" i="66"/>
  <c r="N240" i="72"/>
  <c r="N276" i="64"/>
  <c r="N105" i="52"/>
  <c r="N43" i="53"/>
  <c r="N124" i="51"/>
  <c r="N264" i="65"/>
  <c r="N253" i="64"/>
  <c r="N219" i="71"/>
  <c r="N226" i="70"/>
  <c r="N252" i="64"/>
  <c r="N29" i="17"/>
  <c r="N22" i="17"/>
  <c r="N18" i="17"/>
  <c r="N7" i="17"/>
  <c r="N30" i="17"/>
  <c r="N19" i="17"/>
  <c r="N8" i="17"/>
  <c r="N20" i="17"/>
  <c r="N9" i="17"/>
  <c r="N21" i="17"/>
  <c r="N6" i="17"/>
  <c r="N19" i="15"/>
  <c r="N28" i="17"/>
  <c r="N5" i="16"/>
  <c r="N9" i="16"/>
  <c r="N13" i="16"/>
  <c r="N20" i="16"/>
  <c r="N25" i="16"/>
  <c r="N30" i="16"/>
  <c r="N5" i="17"/>
  <c r="N14" i="15"/>
  <c r="N5" i="15"/>
  <c r="N6" i="15"/>
  <c r="N22" i="15"/>
  <c r="N8" i="15"/>
  <c r="N24" i="15"/>
  <c r="N21" i="15"/>
  <c r="N31" i="15"/>
  <c r="N30" i="15"/>
  <c r="N6" i="16"/>
  <c r="N10" i="16"/>
  <c r="N14" i="16"/>
  <c r="N21" i="16"/>
  <c r="N26" i="16"/>
  <c r="N31" i="16"/>
  <c r="N10" i="15"/>
  <c r="N12" i="15"/>
  <c r="N29" i="15"/>
  <c r="N7" i="15"/>
  <c r="N26" i="15"/>
  <c r="N9" i="15"/>
  <c r="N11" i="15"/>
  <c r="N13" i="15"/>
  <c r="N7" i="16"/>
  <c r="N11" i="16"/>
  <c r="N18" i="16"/>
  <c r="N22" i="16"/>
  <c r="N28" i="16"/>
  <c r="N32" i="16"/>
  <c r="N18" i="15"/>
  <c r="N20" i="15"/>
  <c r="N32" i="15"/>
  <c r="N28" i="15"/>
  <c r="N25" i="15"/>
  <c r="N17" i="17"/>
  <c r="N8" i="16"/>
  <c r="N12" i="16"/>
  <c r="N19" i="16"/>
  <c r="N24" i="16"/>
  <c r="N29" i="16"/>
  <c r="N16" i="15"/>
  <c r="N149" i="6"/>
  <c r="N173" i="6"/>
  <c r="N136" i="6"/>
  <c r="N160" i="6"/>
  <c r="N125" i="6"/>
  <c r="N110" i="6"/>
  <c r="N165" i="6"/>
  <c r="N141" i="6"/>
  <c r="N131" i="29"/>
  <c r="N130" i="29"/>
  <c r="L16" i="16"/>
  <c r="H4" i="15"/>
  <c r="H27" i="15"/>
  <c r="D4" i="16"/>
  <c r="H17" i="16"/>
  <c r="L17" i="16"/>
  <c r="O17" i="15"/>
  <c r="J157" i="6"/>
  <c r="G140" i="6"/>
  <c r="G164" i="6"/>
  <c r="I149" i="6"/>
  <c r="I173" i="6"/>
  <c r="I127" i="6"/>
  <c r="I160" i="6"/>
  <c r="I136" i="6"/>
  <c r="I281" i="66"/>
  <c r="I154" i="53"/>
  <c r="I236" i="69"/>
  <c r="I271" i="71"/>
  <c r="I114" i="51"/>
  <c r="I267" i="69"/>
  <c r="I125" i="53"/>
  <c r="I79" i="53"/>
  <c r="I107" i="53"/>
  <c r="I115" i="52"/>
  <c r="I233" i="69"/>
  <c r="I146" i="53"/>
  <c r="I34" i="53"/>
  <c r="I257" i="71"/>
  <c r="I74" i="53"/>
  <c r="I137" i="53"/>
  <c r="I153" i="53"/>
  <c r="I115" i="53"/>
  <c r="I174" i="53"/>
  <c r="I173" i="53"/>
  <c r="I281" i="67"/>
  <c r="I165" i="53"/>
  <c r="I171" i="53"/>
  <c r="I108" i="53"/>
  <c r="I14" i="53"/>
  <c r="I278" i="66"/>
  <c r="I275" i="65"/>
  <c r="I41" i="53"/>
  <c r="I145" i="53"/>
  <c r="I38" i="53"/>
  <c r="I345" i="68"/>
  <c r="I18" i="53"/>
  <c r="I275" i="67"/>
  <c r="I152" i="53"/>
  <c r="I112" i="51"/>
  <c r="I177" i="53"/>
  <c r="I155" i="53"/>
  <c r="I17" i="53"/>
  <c r="I34" i="51"/>
  <c r="I272" i="70"/>
  <c r="I276" i="69"/>
  <c r="I67" i="51"/>
  <c r="I132" i="52"/>
  <c r="I269" i="67"/>
  <c r="I269" i="65"/>
  <c r="I37" i="51"/>
  <c r="I15" i="51"/>
  <c r="I14" i="51"/>
  <c r="I332" i="68"/>
  <c r="I66" i="53"/>
  <c r="I26" i="51"/>
  <c r="I269" i="69"/>
  <c r="I113" i="51"/>
  <c r="I276" i="65"/>
  <c r="I268" i="66"/>
  <c r="I255" i="69"/>
  <c r="I276" i="67"/>
  <c r="I288" i="68"/>
  <c r="I163" i="52"/>
  <c r="I167" i="53"/>
  <c r="I22" i="52"/>
  <c r="I133" i="52"/>
  <c r="I163" i="51"/>
  <c r="I60" i="51"/>
  <c r="I259" i="64"/>
  <c r="I169" i="53"/>
  <c r="I139" i="51"/>
  <c r="I276" i="66"/>
  <c r="I156" i="52"/>
  <c r="I56" i="52"/>
  <c r="I165" i="52"/>
  <c r="I79" i="52"/>
  <c r="I235" i="65"/>
  <c r="I145" i="51"/>
  <c r="I256" i="72"/>
  <c r="I131" i="51"/>
  <c r="I298" i="64"/>
  <c r="I150" i="53"/>
  <c r="I165" i="51"/>
  <c r="I19" i="53"/>
  <c r="I153" i="51"/>
  <c r="I279" i="66"/>
  <c r="I127" i="51"/>
  <c r="I68" i="53"/>
  <c r="I170" i="52"/>
  <c r="I5" i="51"/>
  <c r="I236" i="67"/>
  <c r="I176" i="51"/>
  <c r="I238" i="66"/>
  <c r="I51" i="52"/>
  <c r="I149" i="52"/>
  <c r="I174" i="51"/>
  <c r="I108" i="51"/>
  <c r="I52" i="51"/>
  <c r="I248" i="72"/>
  <c r="I75" i="51"/>
  <c r="I158" i="51"/>
  <c r="I234" i="70"/>
  <c r="I242" i="72"/>
  <c r="I126" i="52"/>
  <c r="I268" i="69"/>
  <c r="I93" i="53"/>
  <c r="I118" i="51"/>
  <c r="I151" i="51"/>
  <c r="I90" i="51"/>
  <c r="I262" i="72"/>
  <c r="I78" i="51"/>
  <c r="I100" i="52"/>
  <c r="I239" i="65"/>
  <c r="I134" i="51"/>
  <c r="I172" i="53"/>
  <c r="I138" i="53"/>
  <c r="I113" i="52"/>
  <c r="I297" i="64"/>
  <c r="I264" i="71"/>
  <c r="I48" i="53"/>
  <c r="I281" i="70"/>
  <c r="I277" i="70"/>
  <c r="I27" i="53"/>
  <c r="I117" i="53"/>
  <c r="I36" i="53"/>
  <c r="I72" i="53"/>
  <c r="I274" i="66"/>
  <c r="I15" i="53"/>
  <c r="I349" i="68"/>
  <c r="I278" i="65"/>
  <c r="I57" i="53"/>
  <c r="I274" i="67"/>
  <c r="I252" i="69"/>
  <c r="I99" i="53"/>
  <c r="I266" i="72"/>
  <c r="I119" i="53"/>
  <c r="I267" i="72"/>
  <c r="I278" i="69"/>
  <c r="I91" i="53"/>
  <c r="I118" i="53"/>
  <c r="I268" i="72"/>
  <c r="I110" i="53"/>
  <c r="I37" i="53"/>
  <c r="I101" i="53"/>
  <c r="I22" i="53"/>
  <c r="I73" i="53"/>
  <c r="I141" i="53"/>
  <c r="I35" i="53"/>
  <c r="I342" i="68"/>
  <c r="I234" i="69"/>
  <c r="I277" i="66"/>
  <c r="I98" i="53"/>
  <c r="I56" i="51"/>
  <c r="I154" i="51"/>
  <c r="I168" i="51"/>
  <c r="I28" i="53"/>
  <c r="I13" i="51"/>
  <c r="I10" i="51"/>
  <c r="I299" i="64"/>
  <c r="I120" i="53"/>
  <c r="I17" i="51"/>
  <c r="I22" i="51"/>
  <c r="I111" i="53"/>
  <c r="I128" i="53"/>
  <c r="I257" i="72"/>
  <c r="I97" i="51"/>
  <c r="I12" i="53"/>
  <c r="I57" i="51"/>
  <c r="I39" i="52"/>
  <c r="I253" i="69"/>
  <c r="I258" i="71"/>
  <c r="I16" i="52"/>
  <c r="I64" i="51"/>
  <c r="I71" i="53"/>
  <c r="I158" i="53"/>
  <c r="I169" i="51"/>
  <c r="I57" i="52"/>
  <c r="I129" i="52"/>
  <c r="I72" i="52"/>
  <c r="I149" i="53"/>
  <c r="I150" i="51"/>
  <c r="I13" i="52"/>
  <c r="I230" i="71"/>
  <c r="I20" i="51"/>
  <c r="I260" i="72"/>
  <c r="I107" i="51"/>
  <c r="I8" i="51"/>
  <c r="I88" i="51"/>
  <c r="I69" i="53"/>
  <c r="I233" i="67"/>
  <c r="I86" i="52"/>
  <c r="I239" i="66"/>
  <c r="I53" i="52"/>
  <c r="I147" i="52"/>
  <c r="I47" i="51"/>
  <c r="I21" i="53"/>
  <c r="I124" i="53"/>
  <c r="I41" i="52"/>
  <c r="I10" i="52"/>
  <c r="I88" i="53"/>
  <c r="I135" i="52"/>
  <c r="I30" i="52"/>
  <c r="I94" i="52"/>
  <c r="I237" i="67"/>
  <c r="I260" i="65"/>
  <c r="I64" i="52"/>
  <c r="I137" i="52"/>
  <c r="I172" i="51"/>
  <c r="I159" i="51"/>
  <c r="I296" i="68"/>
  <c r="I231" i="66"/>
  <c r="I68" i="52"/>
  <c r="I29" i="51"/>
  <c r="I46" i="51"/>
  <c r="I40" i="52"/>
  <c r="I60" i="52"/>
  <c r="I233" i="72"/>
  <c r="I34" i="52"/>
  <c r="I76" i="51"/>
  <c r="I31" i="52"/>
  <c r="I18" i="51"/>
  <c r="I176" i="53"/>
  <c r="I73" i="52"/>
  <c r="I130" i="51"/>
  <c r="I136" i="52"/>
  <c r="I274" i="70"/>
  <c r="I147" i="53"/>
  <c r="I114" i="52"/>
  <c r="I275" i="69"/>
  <c r="I306" i="64"/>
  <c r="I265" i="72"/>
  <c r="I276" i="70"/>
  <c r="I274" i="69"/>
  <c r="I56" i="53"/>
  <c r="I344" i="68"/>
  <c r="I95" i="53"/>
  <c r="I341" i="68"/>
  <c r="I76" i="53"/>
  <c r="I122" i="53"/>
  <c r="I271" i="72"/>
  <c r="I267" i="70"/>
  <c r="I65" i="53"/>
  <c r="I343" i="68"/>
  <c r="I67" i="53"/>
  <c r="I112" i="53"/>
  <c r="I156" i="53"/>
  <c r="I60" i="53"/>
  <c r="I268" i="71"/>
  <c r="I96" i="53"/>
  <c r="I330" i="68"/>
  <c r="I75" i="53"/>
  <c r="I267" i="67"/>
  <c r="I254" i="69"/>
  <c r="I103" i="53"/>
  <c r="I278" i="67"/>
  <c r="I29" i="53"/>
  <c r="I305" i="64"/>
  <c r="I6" i="53"/>
  <c r="I163" i="53"/>
  <c r="I259" i="71"/>
  <c r="I85" i="53"/>
  <c r="I170" i="53"/>
  <c r="I313" i="64"/>
  <c r="I65" i="51"/>
  <c r="I91" i="51"/>
  <c r="I50" i="51"/>
  <c r="I307" i="64"/>
  <c r="I273" i="69"/>
  <c r="I35" i="51"/>
  <c r="I36" i="51"/>
  <c r="I106" i="53"/>
  <c r="I86" i="51"/>
  <c r="I271" i="70"/>
  <c r="I256" i="71"/>
  <c r="I47" i="53"/>
  <c r="I7" i="53"/>
  <c r="I102" i="51"/>
  <c r="I27" i="51"/>
  <c r="I74" i="51"/>
  <c r="I277" i="69"/>
  <c r="I265" i="70"/>
  <c r="I337" i="68"/>
  <c r="I277" i="65"/>
  <c r="I173" i="51"/>
  <c r="I73" i="51"/>
  <c r="I83" i="53"/>
  <c r="I159" i="52"/>
  <c r="I174" i="52"/>
  <c r="I116" i="52"/>
  <c r="I5" i="53"/>
  <c r="I66" i="51"/>
  <c r="I84" i="51"/>
  <c r="I130" i="53"/>
  <c r="I237" i="65"/>
  <c r="I151" i="52"/>
  <c r="I120" i="51"/>
  <c r="I78" i="52"/>
  <c r="I236" i="65"/>
  <c r="I45" i="51"/>
  <c r="I229" i="65"/>
  <c r="I132" i="51"/>
  <c r="I242" i="67"/>
  <c r="I269" i="72"/>
  <c r="I111" i="52"/>
  <c r="I90" i="53"/>
  <c r="I85" i="51"/>
  <c r="I92" i="52"/>
  <c r="I102" i="52"/>
  <c r="I267" i="64"/>
  <c r="I32" i="53"/>
  <c r="I76" i="52"/>
  <c r="I91" i="52"/>
  <c r="I226" i="71"/>
  <c r="I84" i="52"/>
  <c r="I248" i="71"/>
  <c r="I260" i="64"/>
  <c r="I69" i="51"/>
  <c r="I33" i="51"/>
  <c r="I54" i="52"/>
  <c r="I279" i="69"/>
  <c r="I269" i="71"/>
  <c r="I70" i="52"/>
  <c r="I48" i="52"/>
  <c r="I103" i="52"/>
  <c r="I100" i="51"/>
  <c r="I21" i="52"/>
  <c r="I240" i="67"/>
  <c r="I46" i="52"/>
  <c r="I270" i="65"/>
  <c r="I244" i="71"/>
  <c r="I25" i="51"/>
  <c r="I36" i="52"/>
  <c r="I167" i="51"/>
  <c r="I67" i="52"/>
  <c r="I169" i="52"/>
  <c r="I224" i="72"/>
  <c r="I278" i="70"/>
  <c r="I86" i="53"/>
  <c r="I126" i="53"/>
  <c r="I267" i="66"/>
  <c r="I8" i="53"/>
  <c r="I266" i="70"/>
  <c r="I275" i="70"/>
  <c r="I266" i="71"/>
  <c r="I129" i="53"/>
  <c r="I309" i="64"/>
  <c r="I134" i="53"/>
  <c r="I16" i="53"/>
  <c r="I133" i="53"/>
  <c r="I97" i="53"/>
  <c r="I265" i="71"/>
  <c r="I112" i="52"/>
  <c r="I46" i="53"/>
  <c r="I275" i="66"/>
  <c r="I159" i="53"/>
  <c r="I235" i="69"/>
  <c r="I267" i="71"/>
  <c r="I84" i="53"/>
  <c r="I281" i="65"/>
  <c r="I274" i="65"/>
  <c r="I55" i="53"/>
  <c r="I269" i="66"/>
  <c r="I132" i="53"/>
  <c r="I131" i="53"/>
  <c r="I267" i="65"/>
  <c r="I54" i="53"/>
  <c r="I127" i="53"/>
  <c r="I116" i="53"/>
  <c r="I281" i="69"/>
  <c r="I271" i="69"/>
  <c r="I53" i="53"/>
  <c r="I115" i="51"/>
  <c r="I114" i="53"/>
  <c r="I135" i="53"/>
  <c r="I54" i="51"/>
  <c r="I269" i="70"/>
  <c r="I162" i="53"/>
  <c r="I89" i="51"/>
  <c r="I277" i="67"/>
  <c r="I117" i="51"/>
  <c r="I259" i="72"/>
  <c r="I308" i="64"/>
  <c r="I48" i="51"/>
  <c r="I264" i="72"/>
  <c r="I144" i="53"/>
  <c r="I109" i="53"/>
  <c r="I74" i="52"/>
  <c r="I150" i="52"/>
  <c r="I164" i="53"/>
  <c r="I273" i="70"/>
  <c r="I266" i="69"/>
  <c r="I136" i="53"/>
  <c r="I136" i="51"/>
  <c r="I113" i="53"/>
  <c r="I148" i="52"/>
  <c r="I176" i="52"/>
  <c r="I155" i="52"/>
  <c r="I141" i="51"/>
  <c r="I171" i="51"/>
  <c r="I12" i="52"/>
  <c r="I257" i="64"/>
  <c r="I232" i="69"/>
  <c r="I153" i="52"/>
  <c r="I240" i="65"/>
  <c r="I10" i="53"/>
  <c r="I122" i="52"/>
  <c r="I243" i="65"/>
  <c r="I19" i="52"/>
  <c r="I166" i="51"/>
  <c r="I171" i="52"/>
  <c r="I224" i="71"/>
  <c r="I301" i="68"/>
  <c r="I175" i="53"/>
  <c r="I177" i="51"/>
  <c r="I79" i="51"/>
  <c r="I50" i="53"/>
  <c r="I268" i="67"/>
  <c r="I8" i="52"/>
  <c r="I55" i="52"/>
  <c r="I235" i="66"/>
  <c r="I331" i="68"/>
  <c r="I20" i="52"/>
  <c r="I41" i="51"/>
  <c r="I94" i="51"/>
  <c r="I27" i="52"/>
  <c r="I241" i="69"/>
  <c r="I70" i="53"/>
  <c r="I96" i="51"/>
  <c r="I87" i="53"/>
  <c r="I9" i="52"/>
  <c r="I239" i="67"/>
  <c r="I166" i="53"/>
  <c r="I167" i="52"/>
  <c r="I98" i="51"/>
  <c r="I38" i="51"/>
  <c r="I135" i="51"/>
  <c r="I13" i="53"/>
  <c r="I257" i="69"/>
  <c r="I29" i="52"/>
  <c r="I228" i="66"/>
  <c r="I31" i="51"/>
  <c r="I257" i="66"/>
  <c r="I6" i="51"/>
  <c r="I95" i="52"/>
  <c r="I268" i="65"/>
  <c r="I152" i="52"/>
  <c r="I251" i="71"/>
  <c r="I129" i="51"/>
  <c r="I31" i="53"/>
  <c r="I253" i="65"/>
  <c r="I19" i="51"/>
  <c r="I250" i="67"/>
  <c r="I257" i="67"/>
  <c r="I58" i="51"/>
  <c r="I295" i="68"/>
  <c r="I121" i="53"/>
  <c r="I26" i="52"/>
  <c r="I151" i="53"/>
  <c r="I253" i="67"/>
  <c r="I139" i="52"/>
  <c r="I32" i="51"/>
  <c r="I37" i="52"/>
  <c r="I269" i="64"/>
  <c r="I266" i="64"/>
  <c r="I121" i="52"/>
  <c r="I33" i="53"/>
  <c r="I172" i="52"/>
  <c r="I99" i="51"/>
  <c r="I6" i="52"/>
  <c r="I140" i="53"/>
  <c r="I238" i="65"/>
  <c r="I278" i="64"/>
  <c r="I168" i="52"/>
  <c r="I18" i="52"/>
  <c r="I11" i="52"/>
  <c r="I89" i="52"/>
  <c r="I339" i="68"/>
  <c r="I118" i="52"/>
  <c r="I148" i="53"/>
  <c r="I138" i="52"/>
  <c r="I140" i="52"/>
  <c r="I141" i="52"/>
  <c r="I107" i="52"/>
  <c r="I33" i="52"/>
  <c r="I243" i="66"/>
  <c r="I53" i="51"/>
  <c r="I293" i="68"/>
  <c r="I77" i="52"/>
  <c r="I71" i="52"/>
  <c r="I88" i="52"/>
  <c r="I130" i="52"/>
  <c r="I70" i="51"/>
  <c r="I258" i="69"/>
  <c r="I231" i="71"/>
  <c r="I264" i="69"/>
  <c r="I311" i="64"/>
  <c r="I242" i="70"/>
  <c r="I230" i="66"/>
  <c r="I247" i="71"/>
  <c r="I346" i="68"/>
  <c r="I233" i="70"/>
  <c r="I324" i="68"/>
  <c r="I228" i="69"/>
  <c r="I164" i="51"/>
  <c r="I237" i="69"/>
  <c r="I28" i="51"/>
  <c r="I262" i="65"/>
  <c r="I254" i="70"/>
  <c r="I292" i="68"/>
  <c r="I162" i="52"/>
  <c r="I287" i="68"/>
  <c r="I250" i="66"/>
  <c r="I234" i="71"/>
  <c r="I241" i="67"/>
  <c r="I25" i="52"/>
  <c r="I237" i="70"/>
  <c r="I315" i="68"/>
  <c r="I271" i="65"/>
  <c r="I235" i="72"/>
  <c r="I146" i="52"/>
  <c r="I271" i="67"/>
  <c r="I279" i="67"/>
  <c r="I249" i="72"/>
  <c r="I49" i="51"/>
  <c r="I256" i="66"/>
  <c r="I270" i="66"/>
  <c r="I164" i="52"/>
  <c r="I229" i="71"/>
  <c r="I335" i="68"/>
  <c r="I262" i="66"/>
  <c r="I259" i="69"/>
  <c r="I4" i="51"/>
  <c r="I258" i="70"/>
  <c r="I231" i="72"/>
  <c r="I239" i="72"/>
  <c r="I262" i="69"/>
  <c r="I248" i="70"/>
  <c r="I297" i="68"/>
  <c r="I239" i="71"/>
  <c r="I286" i="68"/>
  <c r="I144" i="51"/>
  <c r="I319" i="68"/>
  <c r="I128" i="52"/>
  <c r="I243" i="72"/>
  <c r="I263" i="72"/>
  <c r="I236" i="66"/>
  <c r="I303" i="68"/>
  <c r="I223" i="71"/>
  <c r="I312" i="64"/>
  <c r="I252" i="72"/>
  <c r="I246" i="72"/>
  <c r="I338" i="68"/>
  <c r="I82" i="52"/>
  <c r="I109" i="52"/>
  <c r="I66" i="52"/>
  <c r="I125" i="52"/>
  <c r="I321" i="68"/>
  <c r="I288" i="64"/>
  <c r="I260" i="71"/>
  <c r="I28" i="52"/>
  <c r="I300" i="68"/>
  <c r="I247" i="72"/>
  <c r="I284" i="68"/>
  <c r="I4" i="52"/>
  <c r="I295" i="64"/>
  <c r="I62" i="53"/>
  <c r="I246" i="69"/>
  <c r="I285" i="68"/>
  <c r="I222" i="72"/>
  <c r="I62" i="51"/>
  <c r="I226" i="66"/>
  <c r="I3" i="53"/>
  <c r="I252" i="64"/>
  <c r="I3" i="52"/>
  <c r="I161" i="52"/>
  <c r="I246" i="66"/>
  <c r="I230" i="69"/>
  <c r="I246" i="70"/>
  <c r="I249" i="66"/>
  <c r="I105" i="52"/>
  <c r="I81" i="51"/>
  <c r="I304" i="68"/>
  <c r="I294" i="64"/>
  <c r="I219" i="72"/>
  <c r="I264" i="66"/>
  <c r="I328" i="68"/>
  <c r="I226" i="67"/>
  <c r="I110" i="51"/>
  <c r="I272" i="66"/>
  <c r="I148" i="51"/>
  <c r="I72" i="51"/>
  <c r="I289" i="64"/>
  <c r="I237" i="66"/>
  <c r="I147" i="51"/>
  <c r="I166" i="52"/>
  <c r="I102" i="53"/>
  <c r="I111" i="51"/>
  <c r="I122" i="51"/>
  <c r="I52" i="52"/>
  <c r="I59" i="53"/>
  <c r="I155" i="51"/>
  <c r="I52" i="53"/>
  <c r="I49" i="52"/>
  <c r="I157" i="53"/>
  <c r="I83" i="51"/>
  <c r="I233" i="65"/>
  <c r="I154" i="52"/>
  <c r="I50" i="52"/>
  <c r="I303" i="64"/>
  <c r="I95" i="51"/>
  <c r="I21" i="51"/>
  <c r="I229" i="66"/>
  <c r="I149" i="51"/>
  <c r="I156" i="51"/>
  <c r="I137" i="51"/>
  <c r="I157" i="51"/>
  <c r="I39" i="53"/>
  <c r="I97" i="52"/>
  <c r="I263" i="64"/>
  <c r="I5" i="52"/>
  <c r="I35" i="52"/>
  <c r="I233" i="71"/>
  <c r="I58" i="53"/>
  <c r="I11" i="51"/>
  <c r="I99" i="52"/>
  <c r="I272" i="67"/>
  <c r="I168" i="53"/>
  <c r="I119" i="51"/>
  <c r="I75" i="52"/>
  <c r="I138" i="51"/>
  <c r="I45" i="52"/>
  <c r="I134" i="52"/>
  <c r="I231" i="67"/>
  <c r="I280" i="66"/>
  <c r="I327" i="68"/>
  <c r="I239" i="69"/>
  <c r="I298" i="68"/>
  <c r="I289" i="68"/>
  <c r="I320" i="68"/>
  <c r="I257" i="70"/>
  <c r="I264" i="64"/>
  <c r="I336" i="68"/>
  <c r="I271" i="66"/>
  <c r="I261" i="67"/>
  <c r="I230" i="72"/>
  <c r="I250" i="65"/>
  <c r="I282" i="64"/>
  <c r="I44" i="53"/>
  <c r="I254" i="66"/>
  <c r="I234" i="72"/>
  <c r="I280" i="65"/>
  <c r="I244" i="72"/>
  <c r="I257" i="65"/>
  <c r="I256" i="64"/>
  <c r="I290" i="64"/>
  <c r="I233" i="66"/>
  <c r="I260" i="67"/>
  <c r="I63" i="52"/>
  <c r="I106" i="51"/>
  <c r="I277" i="64"/>
  <c r="I255" i="70"/>
  <c r="I227" i="66"/>
  <c r="I245" i="72"/>
  <c r="I272" i="65"/>
  <c r="I238" i="69"/>
  <c r="I255" i="72"/>
  <c r="I242" i="71"/>
  <c r="I258" i="65"/>
  <c r="I242" i="69"/>
  <c r="I240" i="66"/>
  <c r="I280" i="64"/>
  <c r="I238" i="70"/>
  <c r="I256" i="67"/>
  <c r="I249" i="67"/>
  <c r="I256" i="70"/>
  <c r="I241" i="66"/>
  <c r="I285" i="64"/>
  <c r="I162" i="51"/>
  <c r="I260" i="66"/>
  <c r="I240" i="70"/>
  <c r="I256" i="69"/>
  <c r="I251" i="65"/>
  <c r="I242" i="65"/>
  <c r="I261" i="66"/>
  <c r="I47" i="52"/>
  <c r="I284" i="64"/>
  <c r="I232" i="65"/>
  <c r="I240" i="69"/>
  <c r="I250" i="69"/>
  <c r="I255" i="66"/>
  <c r="I251" i="70"/>
  <c r="I308" i="68"/>
  <c r="I252" i="65"/>
  <c r="I310" i="68"/>
  <c r="I291" i="64"/>
  <c r="I221" i="72"/>
  <c r="I248" i="69"/>
  <c r="I24" i="51"/>
  <c r="I128" i="51"/>
  <c r="I347" i="68"/>
  <c r="I7" i="52"/>
  <c r="I228" i="72"/>
  <c r="I302" i="64"/>
  <c r="I276" i="64"/>
  <c r="I249" i="65"/>
  <c r="I62" i="52"/>
  <c r="I281" i="68"/>
  <c r="I329" i="68"/>
  <c r="I238" i="71"/>
  <c r="I265" i="66"/>
  <c r="I258" i="64"/>
  <c r="I81" i="52"/>
  <c r="I282" i="68"/>
  <c r="I43" i="51"/>
  <c r="I227" i="69"/>
  <c r="I228" i="67"/>
  <c r="I220" i="72"/>
  <c r="I3" i="51"/>
  <c r="I306" i="68"/>
  <c r="I81" i="53"/>
  <c r="I248" i="67"/>
  <c r="I245" i="65"/>
  <c r="I237" i="71"/>
  <c r="I245" i="69"/>
  <c r="I237" i="72"/>
  <c r="I226" i="69"/>
  <c r="I245" i="67"/>
  <c r="I69" i="52"/>
  <c r="I271" i="64"/>
  <c r="I105" i="53"/>
  <c r="I235" i="67"/>
  <c r="I30" i="53"/>
  <c r="I270" i="67"/>
  <c r="I59" i="52"/>
  <c r="I9" i="51"/>
  <c r="I94" i="53"/>
  <c r="I9" i="53"/>
  <c r="I96" i="52"/>
  <c r="I262" i="64"/>
  <c r="I101" i="52"/>
  <c r="I103" i="51"/>
  <c r="I241" i="70"/>
  <c r="I228" i="65"/>
  <c r="I93" i="51"/>
  <c r="I64" i="53"/>
  <c r="I55" i="51"/>
  <c r="I145" i="52"/>
  <c r="I51" i="51"/>
  <c r="I265" i="69"/>
  <c r="I17" i="52"/>
  <c r="I133" i="51"/>
  <c r="I120" i="52"/>
  <c r="I121" i="51"/>
  <c r="I325" i="68"/>
  <c r="I139" i="53"/>
  <c r="I40" i="53"/>
  <c r="I175" i="51"/>
  <c r="I152" i="51"/>
  <c r="I251" i="72"/>
  <c r="I241" i="65"/>
  <c r="I119" i="52"/>
  <c r="I77" i="53"/>
  <c r="I26" i="53"/>
  <c r="I92" i="51"/>
  <c r="I11" i="53"/>
  <c r="I268" i="70"/>
  <c r="I270" i="69"/>
  <c r="I127" i="52"/>
  <c r="I20" i="53"/>
  <c r="I126" i="51"/>
  <c r="I51" i="53"/>
  <c r="I15" i="52"/>
  <c r="I260" i="70"/>
  <c r="I270" i="72"/>
  <c r="I313" i="68"/>
  <c r="I250" i="71"/>
  <c r="I231" i="69"/>
  <c r="I275" i="64"/>
  <c r="I254" i="65"/>
  <c r="I268" i="64"/>
  <c r="I294" i="68"/>
  <c r="I286" i="64"/>
  <c r="I30" i="51"/>
  <c r="I243" i="69"/>
  <c r="I262" i="71"/>
  <c r="I243" i="71"/>
  <c r="I241" i="71"/>
  <c r="I252" i="66"/>
  <c r="I291" i="68"/>
  <c r="I333" i="68"/>
  <c r="I311" i="68"/>
  <c r="I253" i="66"/>
  <c r="I292" i="64"/>
  <c r="I247" i="69"/>
  <c r="I258" i="66"/>
  <c r="I266" i="65"/>
  <c r="I261" i="65"/>
  <c r="I256" i="65"/>
  <c r="I273" i="67"/>
  <c r="I250" i="72"/>
  <c r="I234" i="65"/>
  <c r="I340" i="68"/>
  <c r="I250" i="70"/>
  <c r="I236" i="70"/>
  <c r="I249" i="71"/>
  <c r="I7" i="51"/>
  <c r="I283" i="64"/>
  <c r="I255" i="65"/>
  <c r="I296" i="64"/>
  <c r="I258" i="67"/>
  <c r="I44" i="52"/>
  <c r="I87" i="51"/>
  <c r="I270" i="71"/>
  <c r="I279" i="64"/>
  <c r="I252" i="71"/>
  <c r="I254" i="67"/>
  <c r="I109" i="51"/>
  <c r="I232" i="71"/>
  <c r="I348" i="68"/>
  <c r="I259" i="67"/>
  <c r="I317" i="68"/>
  <c r="I227" i="65"/>
  <c r="I261" i="64"/>
  <c r="I273" i="66"/>
  <c r="I225" i="71"/>
  <c r="I229" i="69"/>
  <c r="I63" i="53"/>
  <c r="I280" i="70"/>
  <c r="I232" i="66"/>
  <c r="I232" i="72"/>
  <c r="I279" i="65"/>
  <c r="I235" i="70"/>
  <c r="I287" i="64"/>
  <c r="I25" i="53"/>
  <c r="I106" i="52"/>
  <c r="I314" i="68"/>
  <c r="I251" i="66"/>
  <c r="I261" i="72"/>
  <c r="I259" i="66"/>
  <c r="I279" i="70"/>
  <c r="I255" i="67"/>
  <c r="I300" i="64"/>
  <c r="I265" i="64"/>
  <c r="I247" i="70"/>
  <c r="I266" i="67"/>
  <c r="I283" i="68"/>
  <c r="I230" i="65"/>
  <c r="I24" i="53"/>
  <c r="I265" i="65"/>
  <c r="I105" i="51"/>
  <c r="I232" i="67"/>
  <c r="I240" i="71"/>
  <c r="I246" i="65"/>
  <c r="I143" i="51"/>
  <c r="I264" i="70"/>
  <c r="I249" i="69"/>
  <c r="I161" i="51"/>
  <c r="I43" i="52"/>
  <c r="I124" i="51"/>
  <c r="I240" i="72"/>
  <c r="I255" i="71"/>
  <c r="I279" i="68"/>
  <c r="I227" i="67"/>
  <c r="I245" i="66"/>
  <c r="I246" i="67"/>
  <c r="I226" i="70"/>
  <c r="I264" i="67"/>
  <c r="I59" i="51"/>
  <c r="I260" i="69"/>
  <c r="I45" i="53"/>
  <c r="I16" i="51"/>
  <c r="I40" i="51"/>
  <c r="I83" i="52"/>
  <c r="I32" i="52"/>
  <c r="I140" i="51"/>
  <c r="I87" i="52"/>
  <c r="I243" i="67"/>
  <c r="I255" i="64"/>
  <c r="I157" i="52"/>
  <c r="I49" i="53"/>
  <c r="I175" i="52"/>
  <c r="I116" i="51"/>
  <c r="I234" i="66"/>
  <c r="I131" i="52"/>
  <c r="I117" i="52"/>
  <c r="I177" i="52"/>
  <c r="I108" i="52"/>
  <c r="I92" i="53"/>
  <c r="I12" i="51"/>
  <c r="I253" i="70"/>
  <c r="I101" i="51"/>
  <c r="I93" i="52"/>
  <c r="I65" i="52"/>
  <c r="I38" i="52"/>
  <c r="I58" i="52"/>
  <c r="I299" i="68"/>
  <c r="I39" i="51"/>
  <c r="I78" i="53"/>
  <c r="I100" i="53"/>
  <c r="I77" i="51"/>
  <c r="I170" i="51"/>
  <c r="I254" i="64"/>
  <c r="I258" i="72"/>
  <c r="I173" i="52"/>
  <c r="I98" i="52"/>
  <c r="I71" i="51"/>
  <c r="I158" i="52"/>
  <c r="I14" i="52"/>
  <c r="I272" i="69"/>
  <c r="I90" i="52"/>
  <c r="I89" i="53"/>
  <c r="I110" i="52"/>
  <c r="I251" i="69"/>
  <c r="I235" i="71"/>
  <c r="I241" i="72"/>
  <c r="I247" i="65"/>
  <c r="I259" i="70"/>
  <c r="I229" i="70"/>
  <c r="I334" i="68"/>
  <c r="I316" i="68"/>
  <c r="I161" i="53"/>
  <c r="I4" i="53"/>
  <c r="I262" i="67"/>
  <c r="I253" i="64"/>
  <c r="I226" i="72"/>
  <c r="I312" i="68"/>
  <c r="I259" i="65"/>
  <c r="I251" i="67"/>
  <c r="I248" i="65"/>
  <c r="I253" i="71"/>
  <c r="I238" i="67"/>
  <c r="I322" i="68"/>
  <c r="I231" i="70"/>
  <c r="I228" i="70"/>
  <c r="I242" i="66"/>
  <c r="I253" i="72"/>
  <c r="I280" i="69"/>
  <c r="I85" i="52"/>
  <c r="I245" i="71"/>
  <c r="I227" i="72"/>
  <c r="I231" i="65"/>
  <c r="I229" i="72"/>
  <c r="I261" i="69"/>
  <c r="I273" i="65"/>
  <c r="I266" i="66"/>
  <c r="I221" i="71"/>
  <c r="I252" i="67"/>
  <c r="I261" i="71"/>
  <c r="I280" i="67"/>
  <c r="I232" i="70"/>
  <c r="I261" i="70"/>
  <c r="I234" i="67"/>
  <c r="I44" i="51"/>
  <c r="I262" i="70"/>
  <c r="I228" i="71"/>
  <c r="I125" i="51"/>
  <c r="I301" i="64"/>
  <c r="I270" i="64"/>
  <c r="I309" i="68"/>
  <c r="I248" i="66"/>
  <c r="I290" i="68"/>
  <c r="I82" i="51"/>
  <c r="I252" i="70"/>
  <c r="I227" i="71"/>
  <c r="I310" i="64"/>
  <c r="I223" i="72"/>
  <c r="I304" i="64"/>
  <c r="I270" i="70"/>
  <c r="I239" i="70"/>
  <c r="I246" i="71"/>
  <c r="I68" i="51"/>
  <c r="I146" i="51"/>
  <c r="I82" i="53"/>
  <c r="I247" i="66"/>
  <c r="I323" i="68"/>
  <c r="I143" i="53"/>
  <c r="I281" i="64"/>
  <c r="I318" i="68"/>
  <c r="I243" i="70"/>
  <c r="I263" i="71"/>
  <c r="I144" i="52"/>
  <c r="I63" i="51"/>
  <c r="I225" i="72"/>
  <c r="I229" i="67"/>
  <c r="I222" i="71"/>
  <c r="I227" i="70"/>
  <c r="I238" i="72"/>
  <c r="I274" i="64"/>
  <c r="I230" i="70"/>
  <c r="I249" i="70"/>
  <c r="I43" i="53"/>
  <c r="I124" i="52"/>
  <c r="I305" i="68"/>
  <c r="I307" i="68"/>
  <c r="I220" i="71"/>
  <c r="I226" i="65"/>
  <c r="I247" i="67"/>
  <c r="I24" i="52"/>
  <c r="I143" i="52"/>
  <c r="I230" i="67"/>
  <c r="I219" i="71"/>
  <c r="I265" i="67"/>
  <c r="I273" i="64"/>
  <c r="I245" i="70"/>
  <c r="I280" i="68"/>
  <c r="I264" i="65"/>
  <c r="I7" i="17"/>
  <c r="I7" i="16"/>
  <c r="I28" i="16"/>
  <c r="I28" i="17"/>
  <c r="I11" i="16"/>
  <c r="I32" i="16"/>
  <c r="I29" i="16"/>
  <c r="I13" i="16"/>
  <c r="I22" i="16"/>
  <c r="I20" i="17"/>
  <c r="I30" i="17"/>
  <c r="I5" i="15"/>
  <c r="I9" i="15"/>
  <c r="I13" i="15"/>
  <c r="I20" i="15"/>
  <c r="I25" i="15"/>
  <c r="I30" i="15"/>
  <c r="I9" i="17"/>
  <c r="I6" i="17"/>
  <c r="I6" i="16"/>
  <c r="I14" i="16"/>
  <c r="I26" i="16"/>
  <c r="I21" i="17"/>
  <c r="I6" i="15"/>
  <c r="I10" i="15"/>
  <c r="I14" i="15"/>
  <c r="I21" i="15"/>
  <c r="I26" i="15"/>
  <c r="I31" i="15"/>
  <c r="I10" i="16"/>
  <c r="I21" i="16"/>
  <c r="I31" i="16"/>
  <c r="I18" i="16"/>
  <c r="I8" i="17"/>
  <c r="I24" i="16"/>
  <c r="I8" i="16"/>
  <c r="I19" i="16"/>
  <c r="I30" i="16"/>
  <c r="I22" i="17"/>
  <c r="I7" i="15"/>
  <c r="I11" i="15"/>
  <c r="I18" i="15"/>
  <c r="I22" i="15"/>
  <c r="I28" i="15"/>
  <c r="I32" i="15"/>
  <c r="I16" i="16"/>
  <c r="I5" i="17"/>
  <c r="I5" i="16"/>
  <c r="I12" i="16"/>
  <c r="I25" i="16"/>
  <c r="I18" i="17"/>
  <c r="I9" i="16"/>
  <c r="I20" i="16"/>
  <c r="I19" i="17"/>
  <c r="I29" i="17"/>
  <c r="I8" i="15"/>
  <c r="I12" i="15"/>
  <c r="I19" i="15"/>
  <c r="I24" i="15"/>
  <c r="I29" i="15"/>
  <c r="I123" i="29"/>
  <c r="I139" i="29"/>
  <c r="I125" i="6"/>
  <c r="I165" i="6"/>
  <c r="I110" i="6"/>
  <c r="I141" i="6"/>
  <c r="I125" i="29"/>
  <c r="I142" i="29"/>
  <c r="I134" i="29"/>
  <c r="D175" i="6"/>
  <c r="D151" i="6"/>
  <c r="D162" i="6"/>
  <c r="D138" i="6"/>
  <c r="D158" i="6"/>
  <c r="D134" i="6"/>
  <c r="D125" i="6"/>
  <c r="D165" i="6"/>
  <c r="D141" i="6"/>
  <c r="D110" i="6"/>
  <c r="D134" i="29"/>
  <c r="D131" i="29"/>
  <c r="H174" i="6"/>
  <c r="H150" i="6"/>
  <c r="H137" i="6"/>
  <c r="H161" i="6"/>
  <c r="H125" i="6"/>
  <c r="H141" i="6"/>
  <c r="H165" i="6"/>
  <c r="H110" i="6"/>
  <c r="H134" i="29"/>
  <c r="H131" i="29"/>
  <c r="H130" i="29"/>
  <c r="I4" i="17"/>
  <c r="I171" i="6"/>
  <c r="I17" i="15"/>
  <c r="L174" i="6"/>
  <c r="L150" i="6"/>
  <c r="L137" i="6"/>
  <c r="L161" i="6"/>
  <c r="L124" i="29"/>
  <c r="L142" i="29"/>
  <c r="L144" i="6"/>
  <c r="L168" i="6"/>
  <c r="L128" i="6"/>
  <c r="J149" i="6"/>
  <c r="J173" i="6"/>
  <c r="J136" i="6"/>
  <c r="J160" i="6"/>
  <c r="J124" i="29"/>
  <c r="J126" i="6"/>
  <c r="J142" i="6"/>
  <c r="J166" i="6"/>
  <c r="J139" i="29"/>
  <c r="K147" i="6"/>
  <c r="K171" i="6"/>
  <c r="K149" i="6"/>
  <c r="K173" i="6"/>
  <c r="K127" i="6"/>
  <c r="K136" i="6"/>
  <c r="K160" i="6"/>
  <c r="K264" i="72"/>
  <c r="K274" i="65"/>
  <c r="K16" i="53"/>
  <c r="K271" i="71"/>
  <c r="K27" i="53"/>
  <c r="K130" i="53"/>
  <c r="K41" i="53"/>
  <c r="K267" i="65"/>
  <c r="K134" i="53"/>
  <c r="K55" i="53"/>
  <c r="K73" i="53"/>
  <c r="K136" i="53"/>
  <c r="K96" i="53"/>
  <c r="K147" i="53"/>
  <c r="K113" i="51"/>
  <c r="K79" i="53"/>
  <c r="K115" i="52"/>
  <c r="K267" i="69"/>
  <c r="K278" i="70"/>
  <c r="K172" i="53"/>
  <c r="K306" i="64"/>
  <c r="K54" i="53"/>
  <c r="K101" i="53"/>
  <c r="K95" i="53"/>
  <c r="K275" i="69"/>
  <c r="K15" i="53"/>
  <c r="K8" i="53"/>
  <c r="K48" i="53"/>
  <c r="K274" i="69"/>
  <c r="K141" i="53"/>
  <c r="K264" i="71"/>
  <c r="K131" i="53"/>
  <c r="K281" i="65"/>
  <c r="K103" i="53"/>
  <c r="K67" i="53"/>
  <c r="K157" i="53"/>
  <c r="K54" i="51"/>
  <c r="K276" i="69"/>
  <c r="K162" i="53"/>
  <c r="K19" i="52"/>
  <c r="K273" i="70"/>
  <c r="K66" i="53"/>
  <c r="K47" i="53"/>
  <c r="K99" i="51"/>
  <c r="K11" i="51"/>
  <c r="K273" i="69"/>
  <c r="K113" i="53"/>
  <c r="K16" i="51"/>
  <c r="K106" i="53"/>
  <c r="K276" i="65"/>
  <c r="K172" i="52"/>
  <c r="K57" i="51"/>
  <c r="K6" i="51"/>
  <c r="K277" i="65"/>
  <c r="K89" i="53"/>
  <c r="K266" i="71"/>
  <c r="K175" i="52"/>
  <c r="K236" i="69"/>
  <c r="K164" i="53"/>
  <c r="K255" i="64"/>
  <c r="K77" i="51"/>
  <c r="K30" i="53"/>
  <c r="K243" i="66"/>
  <c r="K38" i="51"/>
  <c r="K71" i="52"/>
  <c r="K158" i="53"/>
  <c r="K88" i="52"/>
  <c r="K135" i="51"/>
  <c r="K140" i="53"/>
  <c r="K268" i="65"/>
  <c r="K165" i="51"/>
  <c r="K159" i="51"/>
  <c r="K226" i="72"/>
  <c r="K60" i="52"/>
  <c r="K167" i="51"/>
  <c r="K17" i="52"/>
  <c r="K108" i="52"/>
  <c r="K65" i="52"/>
  <c r="K279" i="67"/>
  <c r="K116" i="51"/>
  <c r="K150" i="53"/>
  <c r="K9" i="53"/>
  <c r="K94" i="53"/>
  <c r="K268" i="66"/>
  <c r="K153" i="52"/>
  <c r="K279" i="65"/>
  <c r="K51" i="51"/>
  <c r="K5" i="53"/>
  <c r="K84" i="52"/>
  <c r="K270" i="67"/>
  <c r="K154" i="51"/>
  <c r="K117" i="51"/>
  <c r="K102" i="51"/>
  <c r="K153" i="51"/>
  <c r="K21" i="52"/>
  <c r="K101" i="51"/>
  <c r="K16" i="52"/>
  <c r="K73" i="51"/>
  <c r="K244" i="71"/>
  <c r="K173" i="52"/>
  <c r="K5" i="51"/>
  <c r="K59" i="53"/>
  <c r="K130" i="51"/>
  <c r="K158" i="51"/>
  <c r="K7" i="51"/>
  <c r="K134" i="52"/>
  <c r="K22" i="52"/>
  <c r="K175" i="51"/>
  <c r="K11" i="53"/>
  <c r="K72" i="52"/>
  <c r="K45" i="53"/>
  <c r="K20" i="52"/>
  <c r="K91" i="52"/>
  <c r="K167" i="52"/>
  <c r="K315" i="68"/>
  <c r="K13" i="52"/>
  <c r="K270" i="66"/>
  <c r="K251" i="71"/>
  <c r="K19" i="53"/>
  <c r="K121" i="52"/>
  <c r="K108" i="51"/>
  <c r="K133" i="52"/>
  <c r="K13" i="51"/>
  <c r="K46" i="51"/>
  <c r="K258" i="71"/>
  <c r="K111" i="53"/>
  <c r="K88" i="53"/>
  <c r="K100" i="53"/>
  <c r="K90" i="53"/>
  <c r="K100" i="52"/>
  <c r="K137" i="52"/>
  <c r="K237" i="66"/>
  <c r="K131" i="52"/>
  <c r="K10" i="52"/>
  <c r="K69" i="51"/>
  <c r="K56" i="52"/>
  <c r="K6" i="52"/>
  <c r="K94" i="52"/>
  <c r="K132" i="52"/>
  <c r="K55" i="51"/>
  <c r="K110" i="52"/>
  <c r="K79" i="52"/>
  <c r="K149" i="53"/>
  <c r="K124" i="53"/>
  <c r="K10" i="53"/>
  <c r="K92" i="51"/>
  <c r="K96" i="51"/>
  <c r="K33" i="53"/>
  <c r="K253" i="69"/>
  <c r="K155" i="52"/>
  <c r="K79" i="51"/>
  <c r="K58" i="51"/>
  <c r="K270" i="70"/>
  <c r="K67" i="51"/>
  <c r="K269" i="72"/>
  <c r="K4" i="52"/>
  <c r="K269" i="64"/>
  <c r="K262" i="70"/>
  <c r="K291" i="64"/>
  <c r="K256" i="69"/>
  <c r="K223" i="72"/>
  <c r="K252" i="71"/>
  <c r="K128" i="51"/>
  <c r="K146" i="51"/>
  <c r="K238" i="70"/>
  <c r="K289" i="68"/>
  <c r="K146" i="52"/>
  <c r="K225" i="71"/>
  <c r="K290" i="68"/>
  <c r="K228" i="69"/>
  <c r="K301" i="68"/>
  <c r="K292" i="64"/>
  <c r="K241" i="72"/>
  <c r="K106" i="51"/>
  <c r="K243" i="70"/>
  <c r="K233" i="71"/>
  <c r="K44" i="52"/>
  <c r="K257" i="65"/>
  <c r="K340" i="68"/>
  <c r="K250" i="72"/>
  <c r="K109" i="52"/>
  <c r="K245" i="71"/>
  <c r="K258" i="65"/>
  <c r="K230" i="67"/>
  <c r="K261" i="72"/>
  <c r="K303" i="68"/>
  <c r="K44" i="53"/>
  <c r="K229" i="72"/>
  <c r="K273" i="66"/>
  <c r="K47" i="52"/>
  <c r="K240" i="69"/>
  <c r="K233" i="70"/>
  <c r="K231" i="70"/>
  <c r="K254" i="66"/>
  <c r="K25" i="51"/>
  <c r="K221" i="72"/>
  <c r="K231" i="72"/>
  <c r="K269" i="71"/>
  <c r="K254" i="65"/>
  <c r="K314" i="68"/>
  <c r="K253" i="64"/>
  <c r="K284" i="64"/>
  <c r="K228" i="71"/>
  <c r="K310" i="68"/>
  <c r="K232" i="69"/>
  <c r="K262" i="67"/>
  <c r="K87" i="51"/>
  <c r="K259" i="66"/>
  <c r="K280" i="69"/>
  <c r="K242" i="65"/>
  <c r="K105" i="53"/>
  <c r="K164" i="51"/>
  <c r="K260" i="66"/>
  <c r="K268" i="64"/>
  <c r="K25" i="52"/>
  <c r="K221" i="71"/>
  <c r="K260" i="67"/>
  <c r="K250" i="71"/>
  <c r="K257" i="70"/>
  <c r="K9" i="51"/>
  <c r="K338" i="68"/>
  <c r="K294" i="68"/>
  <c r="K259" i="70"/>
  <c r="K273" i="65"/>
  <c r="K241" i="70"/>
  <c r="K277" i="64"/>
  <c r="K3" i="53"/>
  <c r="K143" i="52"/>
  <c r="K285" i="68"/>
  <c r="K305" i="68"/>
  <c r="K228" i="65"/>
  <c r="K255" i="72"/>
  <c r="K143" i="51"/>
  <c r="K240" i="72"/>
  <c r="K229" i="65"/>
  <c r="K228" i="67"/>
  <c r="K230" i="69"/>
  <c r="K230" i="70"/>
  <c r="K248" i="66"/>
  <c r="K249" i="66"/>
  <c r="K161" i="52"/>
  <c r="K238" i="71"/>
  <c r="K220" i="71"/>
  <c r="K265" i="65"/>
  <c r="K328" i="68"/>
  <c r="K246" i="65"/>
  <c r="K227" i="65"/>
  <c r="K237" i="71"/>
  <c r="K226" i="67"/>
  <c r="K264" i="67"/>
  <c r="K245" i="67"/>
  <c r="K265" i="71"/>
  <c r="K132" i="53"/>
  <c r="K274" i="70"/>
  <c r="K268" i="72"/>
  <c r="K76" i="53"/>
  <c r="K99" i="53"/>
  <c r="K37" i="53"/>
  <c r="K126" i="53"/>
  <c r="K6" i="53"/>
  <c r="K145" i="53"/>
  <c r="K129" i="53"/>
  <c r="K60" i="53"/>
  <c r="K35" i="53"/>
  <c r="K112" i="53"/>
  <c r="K91" i="53"/>
  <c r="K278" i="66"/>
  <c r="K135" i="53"/>
  <c r="K74" i="53"/>
  <c r="K281" i="69"/>
  <c r="K278" i="67"/>
  <c r="K98" i="53"/>
  <c r="K275" i="65"/>
  <c r="K65" i="53"/>
  <c r="K75" i="53"/>
  <c r="K341" i="68"/>
  <c r="K297" i="64"/>
  <c r="K156" i="53"/>
  <c r="K255" i="69"/>
  <c r="K137" i="53"/>
  <c r="K46" i="53"/>
  <c r="K14" i="53"/>
  <c r="K18" i="53"/>
  <c r="K112" i="52"/>
  <c r="K57" i="53"/>
  <c r="K117" i="52"/>
  <c r="K166" i="52"/>
  <c r="K68" i="52"/>
  <c r="K277" i="67"/>
  <c r="K259" i="72"/>
  <c r="K70" i="52"/>
  <c r="K144" i="53"/>
  <c r="K269" i="66"/>
  <c r="K109" i="53"/>
  <c r="K175" i="53"/>
  <c r="K30" i="52"/>
  <c r="K347" i="68"/>
  <c r="K272" i="70"/>
  <c r="K94" i="51"/>
  <c r="K281" i="67"/>
  <c r="K272" i="69"/>
  <c r="K78" i="51"/>
  <c r="K12" i="51"/>
  <c r="K146" i="53"/>
  <c r="K254" i="69"/>
  <c r="K39" i="52"/>
  <c r="K276" i="70"/>
  <c r="K257" i="72"/>
  <c r="K90" i="51"/>
  <c r="K267" i="71"/>
  <c r="K263" i="64"/>
  <c r="K52" i="53"/>
  <c r="K272" i="66"/>
  <c r="K91" i="51"/>
  <c r="K238" i="67"/>
  <c r="K300" i="68"/>
  <c r="K149" i="51"/>
  <c r="K76" i="52"/>
  <c r="K40" i="52"/>
  <c r="K27" i="52"/>
  <c r="K297" i="68"/>
  <c r="K147" i="52"/>
  <c r="K151" i="51"/>
  <c r="K282" i="64"/>
  <c r="K74" i="51"/>
  <c r="K95" i="52"/>
  <c r="K254" i="64"/>
  <c r="K260" i="69"/>
  <c r="K284" i="68"/>
  <c r="K34" i="51"/>
  <c r="K120" i="51"/>
  <c r="K174" i="51"/>
  <c r="K139" i="51"/>
  <c r="K86" i="52"/>
  <c r="K64" i="53"/>
  <c r="K129" i="52"/>
  <c r="K102" i="52"/>
  <c r="K145" i="52"/>
  <c r="K48" i="52"/>
  <c r="K97" i="52"/>
  <c r="K279" i="70"/>
  <c r="K335" i="68"/>
  <c r="K41" i="52"/>
  <c r="K49" i="52"/>
  <c r="K157" i="52"/>
  <c r="K68" i="53"/>
  <c r="K118" i="51"/>
  <c r="K265" i="70"/>
  <c r="K67" i="52"/>
  <c r="K234" i="69"/>
  <c r="K103" i="52"/>
  <c r="K139" i="53"/>
  <c r="K272" i="65"/>
  <c r="K173" i="51"/>
  <c r="K121" i="53"/>
  <c r="K265" i="64"/>
  <c r="K22" i="51"/>
  <c r="K268" i="67"/>
  <c r="K135" i="52"/>
  <c r="K45" i="51"/>
  <c r="K32" i="53"/>
  <c r="K96" i="52"/>
  <c r="K36" i="52"/>
  <c r="K14" i="52"/>
  <c r="K68" i="51"/>
  <c r="K286" i="68"/>
  <c r="K258" i="72"/>
  <c r="K150" i="52"/>
  <c r="K151" i="52"/>
  <c r="K47" i="51"/>
  <c r="K139" i="52"/>
  <c r="K69" i="53"/>
  <c r="K111" i="52"/>
  <c r="K92" i="52"/>
  <c r="K89" i="52"/>
  <c r="K83" i="52"/>
  <c r="K147" i="51"/>
  <c r="K143" i="53"/>
  <c r="K333" i="68"/>
  <c r="K132" i="51"/>
  <c r="K10" i="51"/>
  <c r="K5" i="52"/>
  <c r="K89" i="51"/>
  <c r="K83" i="53"/>
  <c r="K177" i="52"/>
  <c r="K70" i="53"/>
  <c r="K231" i="67"/>
  <c r="K168" i="53"/>
  <c r="K271" i="64"/>
  <c r="K243" i="65"/>
  <c r="K163" i="51"/>
  <c r="K40" i="53"/>
  <c r="K52" i="52"/>
  <c r="K140" i="52"/>
  <c r="K138" i="52"/>
  <c r="K110" i="51"/>
  <c r="K230" i="72"/>
  <c r="K270" i="64"/>
  <c r="K38" i="52"/>
  <c r="K99" i="52"/>
  <c r="K92" i="53"/>
  <c r="K141" i="52"/>
  <c r="K134" i="51"/>
  <c r="K73" i="52"/>
  <c r="K102" i="53"/>
  <c r="K250" i="70"/>
  <c r="K234" i="66"/>
  <c r="K257" i="69"/>
  <c r="K232" i="67"/>
  <c r="K161" i="53"/>
  <c r="K228" i="70"/>
  <c r="K224" i="71"/>
  <c r="K66" i="51"/>
  <c r="K255" i="67"/>
  <c r="K82" i="52"/>
  <c r="K279" i="64"/>
  <c r="K243" i="71"/>
  <c r="K242" i="70"/>
  <c r="K243" i="69"/>
  <c r="K256" i="65"/>
  <c r="K238" i="65"/>
  <c r="K252" i="65"/>
  <c r="K323" i="68"/>
  <c r="K229" i="71"/>
  <c r="K229" i="70"/>
  <c r="K280" i="64"/>
  <c r="K260" i="71"/>
  <c r="K231" i="69"/>
  <c r="K66" i="52"/>
  <c r="K321" i="68"/>
  <c r="K234" i="67"/>
  <c r="K252" i="66"/>
  <c r="K325" i="68"/>
  <c r="K250" i="66"/>
  <c r="K162" i="51"/>
  <c r="K246" i="72"/>
  <c r="K304" i="64"/>
  <c r="K225" i="72"/>
  <c r="K287" i="64"/>
  <c r="K251" i="69"/>
  <c r="K234" i="65"/>
  <c r="K271" i="66"/>
  <c r="K262" i="64"/>
  <c r="K63" i="52"/>
  <c r="K232" i="71"/>
  <c r="K249" i="71"/>
  <c r="K242" i="71"/>
  <c r="K312" i="64"/>
  <c r="K316" i="68"/>
  <c r="K275" i="64"/>
  <c r="K261" i="69"/>
  <c r="K262" i="65"/>
  <c r="K256" i="64"/>
  <c r="K320" i="68"/>
  <c r="K7" i="52"/>
  <c r="K263" i="72"/>
  <c r="K236" i="66"/>
  <c r="K281" i="64"/>
  <c r="K263" i="71"/>
  <c r="K236" i="67"/>
  <c r="K251" i="70"/>
  <c r="K283" i="68"/>
  <c r="K259" i="65"/>
  <c r="K261" i="70"/>
  <c r="K324" i="68"/>
  <c r="K63" i="53"/>
  <c r="K242" i="67"/>
  <c r="K255" i="66"/>
  <c r="K302" i="64"/>
  <c r="K224" i="72"/>
  <c r="K262" i="66"/>
  <c r="K235" i="71"/>
  <c r="K162" i="52"/>
  <c r="K261" i="65"/>
  <c r="K236" i="70"/>
  <c r="K256" i="66"/>
  <c r="K266" i="65"/>
  <c r="K282" i="68"/>
  <c r="K249" i="65"/>
  <c r="K62" i="52"/>
  <c r="K329" i="68"/>
  <c r="K249" i="67"/>
  <c r="K247" i="67"/>
  <c r="K222" i="72"/>
  <c r="K3" i="51"/>
  <c r="K306" i="68"/>
  <c r="K246" i="69"/>
  <c r="K247" i="65"/>
  <c r="K124" i="52"/>
  <c r="K24" i="53"/>
  <c r="K252" i="64"/>
  <c r="K248" i="67"/>
  <c r="K266" i="67"/>
  <c r="K249" i="69"/>
  <c r="K219" i="72"/>
  <c r="K304" i="68"/>
  <c r="K219" i="71"/>
  <c r="K227" i="66"/>
  <c r="K245" i="70"/>
  <c r="K245" i="66"/>
  <c r="K264" i="65"/>
  <c r="K265" i="72"/>
  <c r="K278" i="65"/>
  <c r="K281" i="70"/>
  <c r="K127" i="53"/>
  <c r="K171" i="53"/>
  <c r="K267" i="66"/>
  <c r="K53" i="53"/>
  <c r="K233" i="69"/>
  <c r="K330" i="68"/>
  <c r="K159" i="53"/>
  <c r="K110" i="53"/>
  <c r="K97" i="53"/>
  <c r="K114" i="51"/>
  <c r="K309" i="64"/>
  <c r="K56" i="53"/>
  <c r="K278" i="69"/>
  <c r="K29" i="53"/>
  <c r="K177" i="53"/>
  <c r="K133" i="53"/>
  <c r="K275" i="67"/>
  <c r="K271" i="72"/>
  <c r="K308" i="64"/>
  <c r="K115" i="51"/>
  <c r="K155" i="53"/>
  <c r="K113" i="52"/>
  <c r="K275" i="66"/>
  <c r="K118" i="53"/>
  <c r="K152" i="53"/>
  <c r="K119" i="53"/>
  <c r="K235" i="69"/>
  <c r="K34" i="53"/>
  <c r="K115" i="53"/>
  <c r="K252" i="69"/>
  <c r="K22" i="53"/>
  <c r="K21" i="51"/>
  <c r="K29" i="51"/>
  <c r="K344" i="68"/>
  <c r="K48" i="51"/>
  <c r="K85" i="53"/>
  <c r="K58" i="53"/>
  <c r="K71" i="51"/>
  <c r="K266" i="72"/>
  <c r="K269" i="69"/>
  <c r="K12" i="53"/>
  <c r="K259" i="71"/>
  <c r="K7" i="53"/>
  <c r="K277" i="69"/>
  <c r="K64" i="51"/>
  <c r="K59" i="51"/>
  <c r="K269" i="67"/>
  <c r="K120" i="53"/>
  <c r="K52" i="51"/>
  <c r="K332" i="68"/>
  <c r="K271" i="69"/>
  <c r="K271" i="70"/>
  <c r="K14" i="51"/>
  <c r="K269" i="70"/>
  <c r="K276" i="66"/>
  <c r="K266" i="69"/>
  <c r="K239" i="65"/>
  <c r="K167" i="53"/>
  <c r="K233" i="66"/>
  <c r="K87" i="53"/>
  <c r="K39" i="51"/>
  <c r="K168" i="52"/>
  <c r="K87" i="52"/>
  <c r="K166" i="53"/>
  <c r="K95" i="51"/>
  <c r="K331" i="68"/>
  <c r="K157" i="51"/>
  <c r="K126" i="51"/>
  <c r="K56" i="51"/>
  <c r="K70" i="51"/>
  <c r="K231" i="66"/>
  <c r="K308" i="68"/>
  <c r="K296" i="68"/>
  <c r="K262" i="72"/>
  <c r="K270" i="65"/>
  <c r="K40" i="51"/>
  <c r="K90" i="52"/>
  <c r="K8" i="52"/>
  <c r="K158" i="52"/>
  <c r="K18" i="52"/>
  <c r="K235" i="67"/>
  <c r="K136" i="51"/>
  <c r="K310" i="64"/>
  <c r="K12" i="52"/>
  <c r="K17" i="51"/>
  <c r="K69" i="52"/>
  <c r="K236" i="65"/>
  <c r="K288" i="68"/>
  <c r="K169" i="53"/>
  <c r="K171" i="52"/>
  <c r="K107" i="51"/>
  <c r="K159" i="52"/>
  <c r="K53" i="52"/>
  <c r="K148" i="51"/>
  <c r="K35" i="51"/>
  <c r="K232" i="66"/>
  <c r="K292" i="68"/>
  <c r="K126" i="52"/>
  <c r="K39" i="53"/>
  <c r="K119" i="52"/>
  <c r="K45" i="52"/>
  <c r="K136" i="52"/>
  <c r="K156" i="51"/>
  <c r="K268" i="69"/>
  <c r="K50" i="51"/>
  <c r="K100" i="51"/>
  <c r="K37" i="52"/>
  <c r="K239" i="67"/>
  <c r="K293" i="68"/>
  <c r="K15" i="52"/>
  <c r="K279" i="66"/>
  <c r="K107" i="52"/>
  <c r="K233" i="67"/>
  <c r="K31" i="52"/>
  <c r="K26" i="51"/>
  <c r="K262" i="71"/>
  <c r="K299" i="68"/>
  <c r="K31" i="53"/>
  <c r="K240" i="67"/>
  <c r="K34" i="52"/>
  <c r="K231" i="65"/>
  <c r="K54" i="52"/>
  <c r="K19" i="51"/>
  <c r="K309" i="68"/>
  <c r="K298" i="68"/>
  <c r="K257" i="67"/>
  <c r="K20" i="51"/>
  <c r="K170" i="52"/>
  <c r="K149" i="52"/>
  <c r="K64" i="52"/>
  <c r="K253" i="66"/>
  <c r="K93" i="51"/>
  <c r="K84" i="51"/>
  <c r="K242" i="66"/>
  <c r="K148" i="52"/>
  <c r="K240" i="66"/>
  <c r="K145" i="51"/>
  <c r="K27" i="51"/>
  <c r="K9" i="52"/>
  <c r="K121" i="51"/>
  <c r="K237" i="65"/>
  <c r="K152" i="52"/>
  <c r="K77" i="53"/>
  <c r="K265" i="69"/>
  <c r="K97" i="51"/>
  <c r="K57" i="52"/>
  <c r="K176" i="53"/>
  <c r="K137" i="51"/>
  <c r="K138" i="51"/>
  <c r="K50" i="52"/>
  <c r="K233" i="65"/>
  <c r="K235" i="72"/>
  <c r="K271" i="65"/>
  <c r="K336" i="68"/>
  <c r="K232" i="72"/>
  <c r="K317" i="68"/>
  <c r="K261" i="71"/>
  <c r="K253" i="65"/>
  <c r="K235" i="70"/>
  <c r="K311" i="68"/>
  <c r="K242" i="69"/>
  <c r="K227" i="71"/>
  <c r="K312" i="68"/>
  <c r="K230" i="65"/>
  <c r="K237" i="67"/>
  <c r="K227" i="72"/>
  <c r="K242" i="72"/>
  <c r="K250" i="69"/>
  <c r="K239" i="72"/>
  <c r="K339" i="68"/>
  <c r="K128" i="52"/>
  <c r="K250" i="67"/>
  <c r="K252" i="67"/>
  <c r="K241" i="71"/>
  <c r="K251" i="72"/>
  <c r="K280" i="67"/>
  <c r="K253" i="70"/>
  <c r="K290" i="64"/>
  <c r="K272" i="67"/>
  <c r="K258" i="70"/>
  <c r="K260" i="64"/>
  <c r="K247" i="72"/>
  <c r="K239" i="71"/>
  <c r="K234" i="70"/>
  <c r="K273" i="67"/>
  <c r="K318" i="68"/>
  <c r="K82" i="51"/>
  <c r="K247" i="71"/>
  <c r="K49" i="51"/>
  <c r="K230" i="66"/>
  <c r="K240" i="70"/>
  <c r="K260" i="65"/>
  <c r="K85" i="52"/>
  <c r="K258" i="64"/>
  <c r="K237" i="70"/>
  <c r="K234" i="72"/>
  <c r="K244" i="72"/>
  <c r="K30" i="51"/>
  <c r="K280" i="70"/>
  <c r="K241" i="67"/>
  <c r="K247" i="69"/>
  <c r="K44" i="51"/>
  <c r="K279" i="68"/>
  <c r="K250" i="65"/>
  <c r="K144" i="52"/>
  <c r="K248" i="70"/>
  <c r="K229" i="69"/>
  <c r="K307" i="68"/>
  <c r="K231" i="71"/>
  <c r="K252" i="72"/>
  <c r="K259" i="67"/>
  <c r="K255" i="65"/>
  <c r="K286" i="64"/>
  <c r="K251" i="65"/>
  <c r="K109" i="51"/>
  <c r="K226" i="71"/>
  <c r="K255" i="70"/>
  <c r="K238" i="69"/>
  <c r="K125" i="52"/>
  <c r="K300" i="64"/>
  <c r="K261" i="66"/>
  <c r="K241" i="66"/>
  <c r="K222" i="71"/>
  <c r="K229" i="66"/>
  <c r="K238" i="72"/>
  <c r="K81" i="51"/>
  <c r="K295" i="64"/>
  <c r="K266" i="66"/>
  <c r="K264" i="69"/>
  <c r="K248" i="65"/>
  <c r="K247" i="66"/>
  <c r="K62" i="53"/>
  <c r="K105" i="51"/>
  <c r="K62" i="51"/>
  <c r="K229" i="67"/>
  <c r="K3" i="52"/>
  <c r="K255" i="71"/>
  <c r="K246" i="70"/>
  <c r="K227" i="69"/>
  <c r="K246" i="66"/>
  <c r="K265" i="67"/>
  <c r="K280" i="68"/>
  <c r="K226" i="70"/>
  <c r="K245" i="69"/>
  <c r="K273" i="64"/>
  <c r="K245" i="65"/>
  <c r="K226" i="66"/>
  <c r="K342" i="68"/>
  <c r="K122" i="53"/>
  <c r="K170" i="53"/>
  <c r="K114" i="53"/>
  <c r="K112" i="51"/>
  <c r="K36" i="53"/>
  <c r="K307" i="64"/>
  <c r="K305" i="64"/>
  <c r="K38" i="53"/>
  <c r="K337" i="68"/>
  <c r="K267" i="70"/>
  <c r="K17" i="53"/>
  <c r="K153" i="53"/>
  <c r="K163" i="53"/>
  <c r="K72" i="53"/>
  <c r="K349" i="68"/>
  <c r="K274" i="67"/>
  <c r="K268" i="71"/>
  <c r="K107" i="53"/>
  <c r="K114" i="52"/>
  <c r="K165" i="53"/>
  <c r="K174" i="53"/>
  <c r="K116" i="53"/>
  <c r="K173" i="53"/>
  <c r="K138" i="53"/>
  <c r="K345" i="68"/>
  <c r="K313" i="64"/>
  <c r="K108" i="53"/>
  <c r="K117" i="53"/>
  <c r="K281" i="66"/>
  <c r="K86" i="53"/>
  <c r="K154" i="53"/>
  <c r="K274" i="66"/>
  <c r="K275" i="70"/>
  <c r="K84" i="53"/>
  <c r="K130" i="52"/>
  <c r="K72" i="51"/>
  <c r="K299" i="64"/>
  <c r="K267" i="67"/>
  <c r="K49" i="53"/>
  <c r="K269" i="65"/>
  <c r="K51" i="52"/>
  <c r="K51" i="53"/>
  <c r="K277" i="66"/>
  <c r="K31" i="51"/>
  <c r="K266" i="70"/>
  <c r="K343" i="68"/>
  <c r="K257" i="71"/>
  <c r="K28" i="53"/>
  <c r="K270" i="69"/>
  <c r="K53" i="51"/>
  <c r="K8" i="51"/>
  <c r="K33" i="51"/>
  <c r="K276" i="67"/>
  <c r="K18" i="51"/>
  <c r="K128" i="53"/>
  <c r="K32" i="52"/>
  <c r="K267" i="72"/>
  <c r="K277" i="70"/>
  <c r="K125" i="53"/>
  <c r="K93" i="52"/>
  <c r="K346" i="68"/>
  <c r="K58" i="52"/>
  <c r="K59" i="52"/>
  <c r="K156" i="52"/>
  <c r="K148" i="53"/>
  <c r="K26" i="53"/>
  <c r="K268" i="70"/>
  <c r="K76" i="51"/>
  <c r="K28" i="51"/>
  <c r="K171" i="51"/>
  <c r="K78" i="53"/>
  <c r="K11" i="52"/>
  <c r="K71" i="53"/>
  <c r="K298" i="64"/>
  <c r="K65" i="51"/>
  <c r="K256" i="72"/>
  <c r="K86" i="51"/>
  <c r="K264" i="64"/>
  <c r="K129" i="51"/>
  <c r="K78" i="52"/>
  <c r="K169" i="52"/>
  <c r="K131" i="51"/>
  <c r="K75" i="51"/>
  <c r="K93" i="53"/>
  <c r="K33" i="52"/>
  <c r="K111" i="51"/>
  <c r="K174" i="52"/>
  <c r="K74" i="52"/>
  <c r="K133" i="51"/>
  <c r="K267" i="64"/>
  <c r="K116" i="52"/>
  <c r="K46" i="52"/>
  <c r="K165" i="52"/>
  <c r="K50" i="53"/>
  <c r="K256" i="71"/>
  <c r="K37" i="51"/>
  <c r="K83" i="51"/>
  <c r="K177" i="51"/>
  <c r="K168" i="51"/>
  <c r="K327" i="68"/>
  <c r="K98" i="51"/>
  <c r="K41" i="51"/>
  <c r="K169" i="51"/>
  <c r="K75" i="52"/>
  <c r="K163" i="52"/>
  <c r="K119" i="51"/>
  <c r="K166" i="51"/>
  <c r="K151" i="53"/>
  <c r="K154" i="52"/>
  <c r="K176" i="51"/>
  <c r="K251" i="66"/>
  <c r="K261" i="64"/>
  <c r="K170" i="51"/>
  <c r="K257" i="66"/>
  <c r="K21" i="53"/>
  <c r="K243" i="67"/>
  <c r="K13" i="53"/>
  <c r="K101" i="52"/>
  <c r="K176" i="52"/>
  <c r="K127" i="51"/>
  <c r="K152" i="51"/>
  <c r="K172" i="51"/>
  <c r="K141" i="51"/>
  <c r="K291" i="68"/>
  <c r="K120" i="52"/>
  <c r="K238" i="66"/>
  <c r="K15" i="51"/>
  <c r="K322" i="68"/>
  <c r="K60" i="51"/>
  <c r="K88" i="51"/>
  <c r="K122" i="52"/>
  <c r="K140" i="51"/>
  <c r="K35" i="52"/>
  <c r="K55" i="52"/>
  <c r="K98" i="52"/>
  <c r="K32" i="51"/>
  <c r="K235" i="65"/>
  <c r="K295" i="68"/>
  <c r="K150" i="51"/>
  <c r="K127" i="52"/>
  <c r="K155" i="51"/>
  <c r="K122" i="51"/>
  <c r="K20" i="53"/>
  <c r="K77" i="52"/>
  <c r="K257" i="64"/>
  <c r="K36" i="51"/>
  <c r="K118" i="52"/>
  <c r="K29" i="52"/>
  <c r="K26" i="52"/>
  <c r="K259" i="64"/>
  <c r="K235" i="66"/>
  <c r="K103" i="51"/>
  <c r="K248" i="72"/>
  <c r="K248" i="71"/>
  <c r="K271" i="67"/>
  <c r="K260" i="70"/>
  <c r="K279" i="69"/>
  <c r="K283" i="64"/>
  <c r="K264" i="70"/>
  <c r="K261" i="67"/>
  <c r="K280" i="65"/>
  <c r="K303" i="64"/>
  <c r="K241" i="69"/>
  <c r="K289" i="64"/>
  <c r="K237" i="69"/>
  <c r="K125" i="51"/>
  <c r="K239" i="70"/>
  <c r="K301" i="64"/>
  <c r="K253" i="71"/>
  <c r="K334" i="68"/>
  <c r="K348" i="68"/>
  <c r="K270" i="71"/>
  <c r="K258" i="69"/>
  <c r="K249" i="72"/>
  <c r="K256" i="67"/>
  <c r="K240" i="65"/>
  <c r="K232" i="65"/>
  <c r="K234" i="71"/>
  <c r="K239" i="66"/>
  <c r="K280" i="66"/>
  <c r="K239" i="69"/>
  <c r="K296" i="64"/>
  <c r="K260" i="72"/>
  <c r="K85" i="51"/>
  <c r="K287" i="68"/>
  <c r="K258" i="66"/>
  <c r="K248" i="69"/>
  <c r="K276" i="64"/>
  <c r="K230" i="71"/>
  <c r="K251" i="67"/>
  <c r="K246" i="71"/>
  <c r="K288" i="64"/>
  <c r="K285" i="64"/>
  <c r="K247" i="70"/>
  <c r="K256" i="70"/>
  <c r="K245" i="72"/>
  <c r="K254" i="67"/>
  <c r="K262" i="69"/>
  <c r="K253" i="72"/>
  <c r="K241" i="65"/>
  <c r="K243" i="72"/>
  <c r="K270" i="72"/>
  <c r="K63" i="51"/>
  <c r="K82" i="53"/>
  <c r="K254" i="70"/>
  <c r="K106" i="52"/>
  <c r="K4" i="53"/>
  <c r="K313" i="68"/>
  <c r="K233" i="72"/>
  <c r="K144" i="51"/>
  <c r="K223" i="71"/>
  <c r="K25" i="53"/>
  <c r="K319" i="68"/>
  <c r="K253" i="67"/>
  <c r="K232" i="70"/>
  <c r="K28" i="52"/>
  <c r="K4" i="51"/>
  <c r="K278" i="64"/>
  <c r="K164" i="52"/>
  <c r="K258" i="67"/>
  <c r="K228" i="72"/>
  <c r="K311" i="64"/>
  <c r="K259" i="69"/>
  <c r="K266" i="64"/>
  <c r="K252" i="70"/>
  <c r="K24" i="52"/>
  <c r="K124" i="51"/>
  <c r="K24" i="51"/>
  <c r="K240" i="71"/>
  <c r="K227" i="70"/>
  <c r="K281" i="68"/>
  <c r="K81" i="52"/>
  <c r="K43" i="51"/>
  <c r="K274" i="64"/>
  <c r="K105" i="52"/>
  <c r="K228" i="66"/>
  <c r="K220" i="72"/>
  <c r="K161" i="51"/>
  <c r="K81" i="53"/>
  <c r="K43" i="52"/>
  <c r="K43" i="53"/>
  <c r="K249" i="70"/>
  <c r="K265" i="66"/>
  <c r="K294" i="64"/>
  <c r="K237" i="72"/>
  <c r="K226" i="69"/>
  <c r="K227" i="67"/>
  <c r="K246" i="67"/>
  <c r="K264" i="66"/>
  <c r="K226" i="65"/>
  <c r="K32" i="15"/>
  <c r="K31" i="15"/>
  <c r="K30" i="15"/>
  <c r="K29" i="15"/>
  <c r="K28" i="15"/>
  <c r="K26" i="15"/>
  <c r="K25" i="15"/>
  <c r="K24" i="15"/>
  <c r="K22" i="15"/>
  <c r="K21" i="15"/>
  <c r="K20" i="15"/>
  <c r="K22" i="16"/>
  <c r="K12" i="16"/>
  <c r="K22" i="17"/>
  <c r="K21" i="17"/>
  <c r="K20" i="17"/>
  <c r="K19" i="17"/>
  <c r="K8" i="17"/>
  <c r="K7" i="17"/>
  <c r="K6" i="17"/>
  <c r="K18" i="15"/>
  <c r="K13" i="15"/>
  <c r="K12" i="15"/>
  <c r="K11" i="15"/>
  <c r="K10" i="15"/>
  <c r="K9" i="15"/>
  <c r="K8" i="15"/>
  <c r="K7" i="15"/>
  <c r="K6" i="15"/>
  <c r="K5" i="15"/>
  <c r="K25" i="16"/>
  <c r="K30" i="17"/>
  <c r="K29" i="17"/>
  <c r="K28" i="17"/>
  <c r="K32" i="16"/>
  <c r="K9" i="17"/>
  <c r="K19" i="15"/>
  <c r="K28" i="16"/>
  <c r="K6" i="16"/>
  <c r="K18" i="17"/>
  <c r="K5" i="16"/>
  <c r="K31" i="16"/>
  <c r="K13" i="16"/>
  <c r="K19" i="16"/>
  <c r="K21" i="16"/>
  <c r="K14" i="15"/>
  <c r="K8" i="16"/>
  <c r="K7" i="16"/>
  <c r="K14" i="16"/>
  <c r="K18" i="16"/>
  <c r="K10" i="16"/>
  <c r="K9" i="16"/>
  <c r="K11" i="16"/>
  <c r="K20" i="16"/>
  <c r="K5" i="17"/>
  <c r="K29" i="16"/>
  <c r="K30" i="16"/>
  <c r="K26" i="16"/>
  <c r="K24" i="16"/>
  <c r="K133" i="6"/>
  <c r="K123" i="29"/>
  <c r="K167" i="6"/>
  <c r="K143" i="6"/>
  <c r="K142" i="29"/>
  <c r="K139" i="29"/>
  <c r="M133" i="29"/>
  <c r="L4" i="17"/>
  <c r="K4" i="17"/>
  <c r="H17" i="15"/>
  <c r="I17" i="16"/>
  <c r="J15" i="15"/>
  <c r="O174" i="6"/>
  <c r="O150" i="6"/>
  <c r="O128" i="6"/>
  <c r="O161" i="6"/>
  <c r="O137" i="6"/>
  <c r="O125" i="6"/>
  <c r="O141" i="6"/>
  <c r="O165" i="6"/>
  <c r="O110" i="6"/>
  <c r="O134" i="29"/>
  <c r="O131" i="29"/>
  <c r="O125" i="29"/>
  <c r="O27" i="17"/>
  <c r="K16" i="15"/>
  <c r="H16" i="16"/>
  <c r="L17" i="15"/>
  <c r="K27" i="17"/>
  <c r="P150" i="6"/>
  <c r="P174" i="6"/>
  <c r="P128" i="6"/>
  <c r="P161" i="6"/>
  <c r="P137" i="6"/>
  <c r="P139" i="29"/>
  <c r="P127" i="29"/>
  <c r="P168" i="6"/>
  <c r="P144" i="6"/>
  <c r="P124" i="29"/>
  <c r="Q150" i="6"/>
  <c r="Q174" i="6"/>
  <c r="Q137" i="6"/>
  <c r="Q161" i="6"/>
  <c r="Q139" i="29"/>
  <c r="Q125" i="29"/>
  <c r="Q142" i="6"/>
  <c r="Q166" i="6"/>
  <c r="Q122" i="29"/>
  <c r="E133" i="6"/>
  <c r="E157" i="6"/>
  <c r="C174" i="6"/>
  <c r="C150" i="6"/>
  <c r="C128" i="6"/>
  <c r="C137" i="6"/>
  <c r="C161" i="6"/>
  <c r="C125" i="6"/>
  <c r="C110" i="6"/>
  <c r="C141" i="6"/>
  <c r="C165" i="6"/>
  <c r="C134" i="29"/>
  <c r="C128" i="29"/>
  <c r="E147" i="6"/>
  <c r="E171" i="6"/>
  <c r="E149" i="6"/>
  <c r="E173" i="6"/>
  <c r="E136" i="6"/>
  <c r="E160" i="6"/>
  <c r="E134" i="53"/>
  <c r="E172" i="53"/>
  <c r="E275" i="69"/>
  <c r="E271" i="71"/>
  <c r="E281" i="66"/>
  <c r="E252" i="69"/>
  <c r="E257" i="71"/>
  <c r="E129" i="53"/>
  <c r="E275" i="66"/>
  <c r="E122" i="53"/>
  <c r="E170" i="53"/>
  <c r="E171" i="53"/>
  <c r="E27" i="53"/>
  <c r="E8" i="53"/>
  <c r="E275" i="65"/>
  <c r="E132" i="53"/>
  <c r="E113" i="51"/>
  <c r="E111" i="53"/>
  <c r="E265" i="71"/>
  <c r="E34" i="53"/>
  <c r="E85" i="53"/>
  <c r="E115" i="53"/>
  <c r="E145" i="53"/>
  <c r="E277" i="70"/>
  <c r="E113" i="53"/>
  <c r="E268" i="71"/>
  <c r="E74" i="53"/>
  <c r="E108" i="53"/>
  <c r="E156" i="53"/>
  <c r="E113" i="52"/>
  <c r="E267" i="69"/>
  <c r="E146" i="53"/>
  <c r="E17" i="53"/>
  <c r="E274" i="69"/>
  <c r="E99" i="53"/>
  <c r="E119" i="53"/>
  <c r="E276" i="70"/>
  <c r="E107" i="53"/>
  <c r="E92" i="51"/>
  <c r="E86" i="51"/>
  <c r="E144" i="53"/>
  <c r="E276" i="67"/>
  <c r="E269" i="69"/>
  <c r="E257" i="72"/>
  <c r="E18" i="51"/>
  <c r="E132" i="52"/>
  <c r="E109" i="53"/>
  <c r="E93" i="51"/>
  <c r="E35" i="51"/>
  <c r="E266" i="72"/>
  <c r="E77" i="53"/>
  <c r="E299" i="64"/>
  <c r="E66" i="53"/>
  <c r="E47" i="53"/>
  <c r="E162" i="53"/>
  <c r="E106" i="53"/>
  <c r="E343" i="68"/>
  <c r="E253" i="69"/>
  <c r="E277" i="69"/>
  <c r="E27" i="52"/>
  <c r="E30" i="52"/>
  <c r="E229" i="66"/>
  <c r="E289" i="68"/>
  <c r="E79" i="52"/>
  <c r="E88" i="53"/>
  <c r="E135" i="52"/>
  <c r="E258" i="72"/>
  <c r="E257" i="66"/>
  <c r="E84" i="51"/>
  <c r="E83" i="51"/>
  <c r="E132" i="51"/>
  <c r="E97" i="51"/>
  <c r="E89" i="52"/>
  <c r="E238" i="66"/>
  <c r="E35" i="52"/>
  <c r="E241" i="70"/>
  <c r="E34" i="51"/>
  <c r="E57" i="51"/>
  <c r="E319" i="68"/>
  <c r="E25" i="51"/>
  <c r="E138" i="52"/>
  <c r="E74" i="52"/>
  <c r="E157" i="52"/>
  <c r="E50" i="52"/>
  <c r="E6" i="51"/>
  <c r="E140" i="51"/>
  <c r="E118" i="52"/>
  <c r="E279" i="67"/>
  <c r="E121" i="53"/>
  <c r="E268" i="67"/>
  <c r="E46" i="51"/>
  <c r="E20" i="53"/>
  <c r="E137" i="51"/>
  <c r="E233" i="72"/>
  <c r="E176" i="51"/>
  <c r="E46" i="52"/>
  <c r="E169" i="53"/>
  <c r="E30" i="53"/>
  <c r="E52" i="51"/>
  <c r="E71" i="53"/>
  <c r="E272" i="66"/>
  <c r="E156" i="52"/>
  <c r="E295" i="68"/>
  <c r="E239" i="65"/>
  <c r="E136" i="51"/>
  <c r="E90" i="52"/>
  <c r="E52" i="53"/>
  <c r="E286" i="68"/>
  <c r="E22" i="51"/>
  <c r="E135" i="51"/>
  <c r="E55" i="51"/>
  <c r="E58" i="52"/>
  <c r="E177" i="51"/>
  <c r="E31" i="52"/>
  <c r="E233" i="67"/>
  <c r="E59" i="53"/>
  <c r="E233" i="66"/>
  <c r="E74" i="51"/>
  <c r="E170" i="52"/>
  <c r="E172" i="52"/>
  <c r="E5" i="51"/>
  <c r="E234" i="70"/>
  <c r="E254" i="64"/>
  <c r="E126" i="51"/>
  <c r="E5" i="53"/>
  <c r="E140" i="53"/>
  <c r="E157" i="51"/>
  <c r="E166" i="51"/>
  <c r="E65" i="52"/>
  <c r="E270" i="69"/>
  <c r="E163" i="51"/>
  <c r="E137" i="52"/>
  <c r="E253" i="67"/>
  <c r="E59" i="51"/>
  <c r="E176" i="53"/>
  <c r="E169" i="52"/>
  <c r="E165" i="51"/>
  <c r="E94" i="51"/>
  <c r="E100" i="52"/>
  <c r="E228" i="65"/>
  <c r="E92" i="52"/>
  <c r="E145" i="51"/>
  <c r="E166" i="52"/>
  <c r="E242" i="67"/>
  <c r="E40" i="53"/>
  <c r="E243" i="66"/>
  <c r="E51" i="51"/>
  <c r="E270" i="70"/>
  <c r="E19" i="52"/>
  <c r="E37" i="51"/>
  <c r="E226" i="71"/>
  <c r="E159" i="52"/>
  <c r="E31" i="51"/>
  <c r="E37" i="52"/>
  <c r="E83" i="53"/>
  <c r="E293" i="68"/>
  <c r="E279" i="65"/>
  <c r="E284" i="68"/>
  <c r="E266" i="64"/>
  <c r="E66" i="51"/>
  <c r="E317" i="68"/>
  <c r="E252" i="65"/>
  <c r="E299" i="68"/>
  <c r="E231" i="71"/>
  <c r="E227" i="66"/>
  <c r="E258" i="70"/>
  <c r="E260" i="70"/>
  <c r="E310" i="64"/>
  <c r="E256" i="65"/>
  <c r="E234" i="72"/>
  <c r="E254" i="65"/>
  <c r="E291" i="68"/>
  <c r="E234" i="71"/>
  <c r="E231" i="72"/>
  <c r="E30" i="51"/>
  <c r="E270" i="65"/>
  <c r="E280" i="66"/>
  <c r="E255" i="66"/>
  <c r="E235" i="70"/>
  <c r="E241" i="67"/>
  <c r="E241" i="72"/>
  <c r="E237" i="65"/>
  <c r="E240" i="69"/>
  <c r="E228" i="72"/>
  <c r="E270" i="71"/>
  <c r="E260" i="64"/>
  <c r="E247" i="66"/>
  <c r="E237" i="70"/>
  <c r="E340" i="68"/>
  <c r="E320" i="68"/>
  <c r="E338" i="68"/>
  <c r="E257" i="69"/>
  <c r="E258" i="67"/>
  <c r="E125" i="52"/>
  <c r="E4" i="53"/>
  <c r="E239" i="71"/>
  <c r="E255" i="72"/>
  <c r="E44" i="52"/>
  <c r="E259" i="64"/>
  <c r="E248" i="66"/>
  <c r="E275" i="64"/>
  <c r="E261" i="66"/>
  <c r="E55" i="53"/>
  <c r="E297" i="64"/>
  <c r="E306" i="64"/>
  <c r="E264" i="71"/>
  <c r="E116" i="53"/>
  <c r="E16" i="53"/>
  <c r="E155" i="53"/>
  <c r="E274" i="67"/>
  <c r="E330" i="68"/>
  <c r="E153" i="53"/>
  <c r="E281" i="65"/>
  <c r="E18" i="53"/>
  <c r="E57" i="53"/>
  <c r="E233" i="69"/>
  <c r="E173" i="53"/>
  <c r="E131" i="53"/>
  <c r="E165" i="53"/>
  <c r="E73" i="53"/>
  <c r="E133" i="53"/>
  <c r="E56" i="53"/>
  <c r="E137" i="53"/>
  <c r="E141" i="53"/>
  <c r="E234" i="69"/>
  <c r="E53" i="53"/>
  <c r="E14" i="53"/>
  <c r="E254" i="69"/>
  <c r="E79" i="53"/>
  <c r="E110" i="53"/>
  <c r="E274" i="66"/>
  <c r="E46" i="53"/>
  <c r="E29" i="53"/>
  <c r="E344" i="68"/>
  <c r="E97" i="53"/>
  <c r="E114" i="51"/>
  <c r="E277" i="66"/>
  <c r="E276" i="66"/>
  <c r="E112" i="53"/>
  <c r="E102" i="51"/>
  <c r="E12" i="51"/>
  <c r="E17" i="51"/>
  <c r="E266" i="70"/>
  <c r="E7" i="53"/>
  <c r="E100" i="53"/>
  <c r="E276" i="65"/>
  <c r="E45" i="51"/>
  <c r="E28" i="53"/>
  <c r="E271" i="70"/>
  <c r="E148" i="53"/>
  <c r="E103" i="51"/>
  <c r="E27" i="51"/>
  <c r="E21" i="51"/>
  <c r="E125" i="53"/>
  <c r="E271" i="69"/>
  <c r="E77" i="51"/>
  <c r="E331" i="68"/>
  <c r="E16" i="51"/>
  <c r="E269" i="67"/>
  <c r="E272" i="69"/>
  <c r="E232" i="65"/>
  <c r="E253" i="66"/>
  <c r="E116" i="52"/>
  <c r="E267" i="64"/>
  <c r="E251" i="67"/>
  <c r="E168" i="52"/>
  <c r="E76" i="52"/>
  <c r="E78" i="53"/>
  <c r="E12" i="52"/>
  <c r="E85" i="51"/>
  <c r="E176" i="52"/>
  <c r="E64" i="51"/>
  <c r="E75" i="52"/>
  <c r="E39" i="51"/>
  <c r="E59" i="52"/>
  <c r="E130" i="52"/>
  <c r="E141" i="52"/>
  <c r="E165" i="52"/>
  <c r="E272" i="67"/>
  <c r="E96" i="52"/>
  <c r="E171" i="52"/>
  <c r="E268" i="65"/>
  <c r="E71" i="51"/>
  <c r="E29" i="51"/>
  <c r="E129" i="52"/>
  <c r="E34" i="52"/>
  <c r="E124" i="53"/>
  <c r="E121" i="51"/>
  <c r="E287" i="68"/>
  <c r="E172" i="51"/>
  <c r="E235" i="66"/>
  <c r="E251" i="72"/>
  <c r="E152" i="52"/>
  <c r="E119" i="52"/>
  <c r="E161" i="53"/>
  <c r="E88" i="51"/>
  <c r="E167" i="51"/>
  <c r="E297" i="68"/>
  <c r="E141" i="51"/>
  <c r="E163" i="52"/>
  <c r="E19" i="51"/>
  <c r="E253" i="65"/>
  <c r="E168" i="53"/>
  <c r="E72" i="52"/>
  <c r="E300" i="68"/>
  <c r="E41" i="52"/>
  <c r="E118" i="51"/>
  <c r="E78" i="52"/>
  <c r="E6" i="52"/>
  <c r="E260" i="66"/>
  <c r="E19" i="53"/>
  <c r="E69" i="53"/>
  <c r="E102" i="52"/>
  <c r="E26" i="52"/>
  <c r="E148" i="52"/>
  <c r="E271" i="64"/>
  <c r="E236" i="67"/>
  <c r="E52" i="52"/>
  <c r="E108" i="52"/>
  <c r="E269" i="71"/>
  <c r="E88" i="52"/>
  <c r="E232" i="69"/>
  <c r="E149" i="52"/>
  <c r="E150" i="51"/>
  <c r="E101" i="52"/>
  <c r="E91" i="52"/>
  <c r="E257" i="70"/>
  <c r="E48" i="52"/>
  <c r="E98" i="52"/>
  <c r="E167" i="53"/>
  <c r="E29" i="52"/>
  <c r="E38" i="52"/>
  <c r="E126" i="52"/>
  <c r="E33" i="52"/>
  <c r="E56" i="52"/>
  <c r="E174" i="52"/>
  <c r="E167" i="52"/>
  <c r="E150" i="52"/>
  <c r="E153" i="51"/>
  <c r="E10" i="53"/>
  <c r="E91" i="51"/>
  <c r="E117" i="51"/>
  <c r="E238" i="70"/>
  <c r="E50" i="53"/>
  <c r="E99" i="51"/>
  <c r="E175" i="51"/>
  <c r="E255" i="64"/>
  <c r="E260" i="69"/>
  <c r="E149" i="53"/>
  <c r="E169" i="51"/>
  <c r="E69" i="52"/>
  <c r="E323" i="68"/>
  <c r="E17" i="52"/>
  <c r="E151" i="53"/>
  <c r="E31" i="53"/>
  <c r="E13" i="51"/>
  <c r="E9" i="52"/>
  <c r="E280" i="67"/>
  <c r="E346" i="68"/>
  <c r="E47" i="52"/>
  <c r="E253" i="70"/>
  <c r="E262" i="69"/>
  <c r="E281" i="64"/>
  <c r="E280" i="65"/>
  <c r="E292" i="64"/>
  <c r="E241" i="65"/>
  <c r="E268" i="64"/>
  <c r="E4" i="51"/>
  <c r="E240" i="66"/>
  <c r="E229" i="71"/>
  <c r="E348" i="68"/>
  <c r="E232" i="72"/>
  <c r="E284" i="64"/>
  <c r="E262" i="65"/>
  <c r="E251" i="70"/>
  <c r="E162" i="52"/>
  <c r="E44" i="51"/>
  <c r="E288" i="64"/>
  <c r="E270" i="66"/>
  <c r="E241" i="66"/>
  <c r="E242" i="70"/>
  <c r="E250" i="72"/>
  <c r="E264" i="70"/>
  <c r="E312" i="68"/>
  <c r="E252" i="67"/>
  <c r="E260" i="67"/>
  <c r="E229" i="69"/>
  <c r="E239" i="69"/>
  <c r="E242" i="71"/>
  <c r="E310" i="68"/>
  <c r="E225" i="71"/>
  <c r="E144" i="52"/>
  <c r="E261" i="69"/>
  <c r="E271" i="65"/>
  <c r="E280" i="69"/>
  <c r="E262" i="70"/>
  <c r="E230" i="72"/>
  <c r="E250" i="71"/>
  <c r="E252" i="66"/>
  <c r="E146" i="52"/>
  <c r="E239" i="70"/>
  <c r="E273" i="66"/>
  <c r="E109" i="51"/>
  <c r="E233" i="70"/>
  <c r="E147" i="53"/>
  <c r="E159" i="53"/>
  <c r="E86" i="53"/>
  <c r="E274" i="70"/>
  <c r="E177" i="53"/>
  <c r="E305" i="64"/>
  <c r="E267" i="72"/>
  <c r="E114" i="52"/>
  <c r="E22" i="53"/>
  <c r="E84" i="53"/>
  <c r="E135" i="53"/>
  <c r="E281" i="69"/>
  <c r="E126" i="53"/>
  <c r="E115" i="51"/>
  <c r="E112" i="52"/>
  <c r="E265" i="72"/>
  <c r="E127" i="53"/>
  <c r="E163" i="53"/>
  <c r="E278" i="69"/>
  <c r="E35" i="53"/>
  <c r="E112" i="51"/>
  <c r="E274" i="65"/>
  <c r="E267" i="65"/>
  <c r="E36" i="53"/>
  <c r="E235" i="69"/>
  <c r="E15" i="53"/>
  <c r="E95" i="53"/>
  <c r="E281" i="70"/>
  <c r="E152" i="53"/>
  <c r="E267" i="70"/>
  <c r="E6" i="53"/>
  <c r="E115" i="52"/>
  <c r="E48" i="53"/>
  <c r="E332" i="68"/>
  <c r="E103" i="53"/>
  <c r="E275" i="67"/>
  <c r="E278" i="65"/>
  <c r="E41" i="51"/>
  <c r="E120" i="51"/>
  <c r="E269" i="70"/>
  <c r="E120" i="52"/>
  <c r="E276" i="69"/>
  <c r="E308" i="64"/>
  <c r="E347" i="68"/>
  <c r="E269" i="65"/>
  <c r="E277" i="65"/>
  <c r="E48" i="51"/>
  <c r="E96" i="51"/>
  <c r="E136" i="53"/>
  <c r="E273" i="70"/>
  <c r="E75" i="51"/>
  <c r="E100" i="51"/>
  <c r="E266" i="69"/>
  <c r="E128" i="53"/>
  <c r="E20" i="51"/>
  <c r="E39" i="52"/>
  <c r="E268" i="72"/>
  <c r="E10" i="51"/>
  <c r="E237" i="67"/>
  <c r="E15" i="51"/>
  <c r="E278" i="64"/>
  <c r="E296" i="68"/>
  <c r="E95" i="52"/>
  <c r="E51" i="52"/>
  <c r="E20" i="52"/>
  <c r="E148" i="51"/>
  <c r="E33" i="51"/>
  <c r="E270" i="67"/>
  <c r="E140" i="52"/>
  <c r="E68" i="52"/>
  <c r="E265" i="70"/>
  <c r="E153" i="52"/>
  <c r="E14" i="52"/>
  <c r="E70" i="51"/>
  <c r="E101" i="51"/>
  <c r="E127" i="51"/>
  <c r="E158" i="51"/>
  <c r="E175" i="52"/>
  <c r="E99" i="52"/>
  <c r="E111" i="51"/>
  <c r="E32" i="52"/>
  <c r="E157" i="53"/>
  <c r="E116" i="51"/>
  <c r="E47" i="51"/>
  <c r="E269" i="64"/>
  <c r="E95" i="51"/>
  <c r="E89" i="51"/>
  <c r="E93" i="53"/>
  <c r="E260" i="72"/>
  <c r="E234" i="67"/>
  <c r="E133" i="51"/>
  <c r="E257" i="64"/>
  <c r="E239" i="66"/>
  <c r="E79" i="51"/>
  <c r="E158" i="52"/>
  <c r="E60" i="52"/>
  <c r="E57" i="52"/>
  <c r="E145" i="52"/>
  <c r="E156" i="51"/>
  <c r="E94" i="53"/>
  <c r="E151" i="52"/>
  <c r="E53" i="51"/>
  <c r="E84" i="52"/>
  <c r="E98" i="51"/>
  <c r="E50" i="51"/>
  <c r="E173" i="51"/>
  <c r="E279" i="70"/>
  <c r="E143" i="53"/>
  <c r="E22" i="52"/>
  <c r="E8" i="52"/>
  <c r="E86" i="52"/>
  <c r="E238" i="65"/>
  <c r="E53" i="52"/>
  <c r="E298" i="64"/>
  <c r="E166" i="53"/>
  <c r="E250" i="65"/>
  <c r="E131" i="51"/>
  <c r="E237" i="66"/>
  <c r="E108" i="51"/>
  <c r="E150" i="53"/>
  <c r="E131" i="52"/>
  <c r="E170" i="51"/>
  <c r="E242" i="66"/>
  <c r="E173" i="52"/>
  <c r="E311" i="68"/>
  <c r="E68" i="53"/>
  <c r="E9" i="53"/>
  <c r="E158" i="53"/>
  <c r="E16" i="52"/>
  <c r="E11" i="53"/>
  <c r="E40" i="51"/>
  <c r="E15" i="52"/>
  <c r="E147" i="51"/>
  <c r="E229" i="65"/>
  <c r="E94" i="52"/>
  <c r="E134" i="51"/>
  <c r="E110" i="52"/>
  <c r="E248" i="72"/>
  <c r="E122" i="52"/>
  <c r="E250" i="66"/>
  <c r="E177" i="52"/>
  <c r="E155" i="51"/>
  <c r="E121" i="52"/>
  <c r="E147" i="52"/>
  <c r="E78" i="51"/>
  <c r="E159" i="51"/>
  <c r="E18" i="52"/>
  <c r="E11" i="52"/>
  <c r="E154" i="52"/>
  <c r="E51" i="53"/>
  <c r="E244" i="71"/>
  <c r="E130" i="51"/>
  <c r="E97" i="52"/>
  <c r="E129" i="51"/>
  <c r="E164" i="51"/>
  <c r="E252" i="70"/>
  <c r="E24" i="51"/>
  <c r="E247" i="65"/>
  <c r="E232" i="70"/>
  <c r="E227" i="72"/>
  <c r="E309" i="68"/>
  <c r="E231" i="69"/>
  <c r="E228" i="71"/>
  <c r="E259" i="67"/>
  <c r="E308" i="68"/>
  <c r="E261" i="64"/>
  <c r="E246" i="72"/>
  <c r="E318" i="68"/>
  <c r="E231" i="70"/>
  <c r="E261" i="65"/>
  <c r="E285" i="64"/>
  <c r="E63" i="53"/>
  <c r="E315" i="68"/>
  <c r="E227" i="71"/>
  <c r="E251" i="65"/>
  <c r="E312" i="64"/>
  <c r="E336" i="68"/>
  <c r="E240" i="65"/>
  <c r="E254" i="66"/>
  <c r="E237" i="69"/>
  <c r="E235" i="65"/>
  <c r="E223" i="72"/>
  <c r="E333" i="68"/>
  <c r="E259" i="70"/>
  <c r="E28" i="52"/>
  <c r="E235" i="71"/>
  <c r="E243" i="72"/>
  <c r="E243" i="70"/>
  <c r="E260" i="71"/>
  <c r="E248" i="65"/>
  <c r="E262" i="66"/>
  <c r="E256" i="69"/>
  <c r="E234" i="66"/>
  <c r="E263" i="72"/>
  <c r="E241" i="69"/>
  <c r="E235" i="72"/>
  <c r="E321" i="68"/>
  <c r="E4" i="52"/>
  <c r="E106" i="52"/>
  <c r="E223" i="71"/>
  <c r="E270" i="72"/>
  <c r="E236" i="69"/>
  <c r="E76" i="53"/>
  <c r="E60" i="53"/>
  <c r="E267" i="66"/>
  <c r="E278" i="70"/>
  <c r="E54" i="53"/>
  <c r="E41" i="53"/>
  <c r="E75" i="53"/>
  <c r="E118" i="53"/>
  <c r="E278" i="67"/>
  <c r="E349" i="68"/>
  <c r="E72" i="53"/>
  <c r="E91" i="53"/>
  <c r="E342" i="68"/>
  <c r="E337" i="68"/>
  <c r="E341" i="68"/>
  <c r="E114" i="53"/>
  <c r="E101" i="53"/>
  <c r="E271" i="72"/>
  <c r="E38" i="53"/>
  <c r="E278" i="66"/>
  <c r="E264" i="72"/>
  <c r="E281" i="67"/>
  <c r="E269" i="66"/>
  <c r="E98" i="53"/>
  <c r="E65" i="53"/>
  <c r="E96" i="53"/>
  <c r="E275" i="70"/>
  <c r="E67" i="53"/>
  <c r="E313" i="64"/>
  <c r="E154" i="53"/>
  <c r="E259" i="71"/>
  <c r="E309" i="64"/>
  <c r="E117" i="53"/>
  <c r="E174" i="53"/>
  <c r="E37" i="53"/>
  <c r="E267" i="67"/>
  <c r="E138" i="53"/>
  <c r="E60" i="51"/>
  <c r="E65" i="51"/>
  <c r="E255" i="69"/>
  <c r="E258" i="71"/>
  <c r="E259" i="72"/>
  <c r="E268" i="66"/>
  <c r="E345" i="68"/>
  <c r="E256" i="71"/>
  <c r="E273" i="69"/>
  <c r="E73" i="51"/>
  <c r="E54" i="51"/>
  <c r="E266" i="71"/>
  <c r="E277" i="67"/>
  <c r="E307" i="64"/>
  <c r="E58" i="53"/>
  <c r="E26" i="51"/>
  <c r="E164" i="53"/>
  <c r="E14" i="51"/>
  <c r="E38" i="51"/>
  <c r="E267" i="71"/>
  <c r="E111" i="52"/>
  <c r="E256" i="72"/>
  <c r="E76" i="51"/>
  <c r="E265" i="69"/>
  <c r="E264" i="64"/>
  <c r="E10" i="52"/>
  <c r="E151" i="51"/>
  <c r="E154" i="51"/>
  <c r="E251" i="69"/>
  <c r="E49" i="53"/>
  <c r="E70" i="52"/>
  <c r="E93" i="52"/>
  <c r="E152" i="51"/>
  <c r="E105" i="53"/>
  <c r="E127" i="52"/>
  <c r="E71" i="52"/>
  <c r="E102" i="53"/>
  <c r="E89" i="53"/>
  <c r="E13" i="52"/>
  <c r="E54" i="52"/>
  <c r="E39" i="53"/>
  <c r="E12" i="53"/>
  <c r="E155" i="52"/>
  <c r="E5" i="52"/>
  <c r="E49" i="52"/>
  <c r="E90" i="51"/>
  <c r="E21" i="52"/>
  <c r="E87" i="52"/>
  <c r="E26" i="53"/>
  <c r="E244" i="72"/>
  <c r="E303" i="64"/>
  <c r="E228" i="66"/>
  <c r="E269" i="72"/>
  <c r="E103" i="52"/>
  <c r="E32" i="51"/>
  <c r="E139" i="52"/>
  <c r="E257" i="65"/>
  <c r="E64" i="52"/>
  <c r="E58" i="51"/>
  <c r="E32" i="53"/>
  <c r="E13" i="53"/>
  <c r="E136" i="52"/>
  <c r="E56" i="51"/>
  <c r="E288" i="68"/>
  <c r="E262" i="64"/>
  <c r="E45" i="53"/>
  <c r="E133" i="52"/>
  <c r="E120" i="53"/>
  <c r="E138" i="51"/>
  <c r="E67" i="52"/>
  <c r="E272" i="70"/>
  <c r="E171" i="51"/>
  <c r="E55" i="52"/>
  <c r="E250" i="67"/>
  <c r="E11" i="51"/>
  <c r="E174" i="51"/>
  <c r="E122" i="51"/>
  <c r="E110" i="51"/>
  <c r="E279" i="66"/>
  <c r="E233" i="65"/>
  <c r="E149" i="51"/>
  <c r="E40" i="52"/>
  <c r="E175" i="53"/>
  <c r="E45" i="52"/>
  <c r="E134" i="52"/>
  <c r="E36" i="51"/>
  <c r="E33" i="53"/>
  <c r="E243" i="65"/>
  <c r="E139" i="53"/>
  <c r="E139" i="51"/>
  <c r="E73" i="52"/>
  <c r="E268" i="69"/>
  <c r="E130" i="53"/>
  <c r="E21" i="53"/>
  <c r="E263" i="64"/>
  <c r="E90" i="53"/>
  <c r="E69" i="51"/>
  <c r="E92" i="53"/>
  <c r="E119" i="51"/>
  <c r="E322" i="68"/>
  <c r="E77" i="52"/>
  <c r="E268" i="70"/>
  <c r="E87" i="53"/>
  <c r="E168" i="51"/>
  <c r="E248" i="71"/>
  <c r="E64" i="53"/>
  <c r="E107" i="52"/>
  <c r="E67" i="51"/>
  <c r="E72" i="51"/>
  <c r="E224" i="72"/>
  <c r="E117" i="52"/>
  <c r="E107" i="51"/>
  <c r="E8" i="51"/>
  <c r="E279" i="69"/>
  <c r="E70" i="53"/>
  <c r="E83" i="52"/>
  <c r="E36" i="52"/>
  <c r="E224" i="71"/>
  <c r="E226" i="72"/>
  <c r="E255" i="70"/>
  <c r="E291" i="64"/>
  <c r="E82" i="52"/>
  <c r="E231" i="66"/>
  <c r="E87" i="51"/>
  <c r="E229" i="72"/>
  <c r="E253" i="71"/>
  <c r="E252" i="72"/>
  <c r="E313" i="68"/>
  <c r="E162" i="51"/>
  <c r="E339" i="68"/>
  <c r="E279" i="64"/>
  <c r="E314" i="68"/>
  <c r="E259" i="65"/>
  <c r="E239" i="67"/>
  <c r="E261" i="70"/>
  <c r="E227" i="65"/>
  <c r="E266" i="65"/>
  <c r="E231" i="65"/>
  <c r="E250" i="70"/>
  <c r="E256" i="66"/>
  <c r="E287" i="64"/>
  <c r="E262" i="72"/>
  <c r="E301" i="64"/>
  <c r="E335" i="68"/>
  <c r="E238" i="67"/>
  <c r="E255" i="67"/>
  <c r="E221" i="72"/>
  <c r="E82" i="51"/>
  <c r="E28" i="51"/>
  <c r="E106" i="51"/>
  <c r="E44" i="53"/>
  <c r="E238" i="69"/>
  <c r="E289" i="64"/>
  <c r="E316" i="68"/>
  <c r="E245" i="71"/>
  <c r="E280" i="70"/>
  <c r="E258" i="69"/>
  <c r="E125" i="51"/>
  <c r="E242" i="69"/>
  <c r="E229" i="70"/>
  <c r="E109" i="52"/>
  <c r="E327" i="68"/>
  <c r="E259" i="66"/>
  <c r="E283" i="64"/>
  <c r="E68" i="51"/>
  <c r="E249" i="72"/>
  <c r="E266" i="66"/>
  <c r="E228" i="70"/>
  <c r="E128" i="52"/>
  <c r="E271" i="66"/>
  <c r="E243" i="69"/>
  <c r="E225" i="72"/>
  <c r="E240" i="70"/>
  <c r="E280" i="64"/>
  <c r="E247" i="70"/>
  <c r="E251" i="66"/>
  <c r="E146" i="51"/>
  <c r="E262" i="67"/>
  <c r="E325" i="68"/>
  <c r="E277" i="64"/>
  <c r="E290" i="68"/>
  <c r="E304" i="64"/>
  <c r="E7" i="52"/>
  <c r="E245" i="72"/>
  <c r="E259" i="69"/>
  <c r="E63" i="52"/>
  <c r="E257" i="67"/>
  <c r="E25" i="52"/>
  <c r="E246" i="71"/>
  <c r="E285" i="68"/>
  <c r="E249" i="65"/>
  <c r="E24" i="52"/>
  <c r="E266" i="67"/>
  <c r="E161" i="51"/>
  <c r="E43" i="52"/>
  <c r="E105" i="52"/>
  <c r="E247" i="67"/>
  <c r="E3" i="52"/>
  <c r="E105" i="51"/>
  <c r="E329" i="68"/>
  <c r="E161" i="52"/>
  <c r="E258" i="64"/>
  <c r="E24" i="53"/>
  <c r="E246" i="66"/>
  <c r="E43" i="51"/>
  <c r="E227" i="70"/>
  <c r="E230" i="69"/>
  <c r="E279" i="68"/>
  <c r="E265" i="67"/>
  <c r="E219" i="71"/>
  <c r="E304" i="68"/>
  <c r="E294" i="64"/>
  <c r="E245" i="67"/>
  <c r="E144" i="51"/>
  <c r="E271" i="67"/>
  <c r="E292" i="68"/>
  <c r="E231" i="67"/>
  <c r="E85" i="52"/>
  <c r="E258" i="65"/>
  <c r="E241" i="71"/>
  <c r="E256" i="70"/>
  <c r="E301" i="68"/>
  <c r="E247" i="71"/>
  <c r="E270" i="64"/>
  <c r="E242" i="65"/>
  <c r="E252" i="71"/>
  <c r="E63" i="51"/>
  <c r="E263" i="71"/>
  <c r="E265" i="64"/>
  <c r="E254" i="67"/>
  <c r="E294" i="68"/>
  <c r="E66" i="52"/>
  <c r="E236" i="66"/>
  <c r="E248" i="70"/>
  <c r="E324" i="68"/>
  <c r="E230" i="71"/>
  <c r="E249" i="67"/>
  <c r="E261" i="71"/>
  <c r="E286" i="64"/>
  <c r="E248" i="67"/>
  <c r="E62" i="52"/>
  <c r="E230" i="66"/>
  <c r="E3" i="51"/>
  <c r="E3" i="53"/>
  <c r="E282" i="68"/>
  <c r="E43" i="53"/>
  <c r="E305" i="68"/>
  <c r="E81" i="53"/>
  <c r="E246" i="65"/>
  <c r="E281" i="68"/>
  <c r="E306" i="68"/>
  <c r="E124" i="51"/>
  <c r="E62" i="53"/>
  <c r="E249" i="70"/>
  <c r="E143" i="51"/>
  <c r="E226" i="69"/>
  <c r="E237" i="71"/>
  <c r="E246" i="67"/>
  <c r="E237" i="72"/>
  <c r="E280" i="68"/>
  <c r="E226" i="66"/>
  <c r="E226" i="67"/>
  <c r="E240" i="67"/>
  <c r="E232" i="71"/>
  <c r="E49" i="51"/>
  <c r="E128" i="51"/>
  <c r="E248" i="69"/>
  <c r="E303" i="68"/>
  <c r="E298" i="68"/>
  <c r="E247" i="72"/>
  <c r="E239" i="72"/>
  <c r="E9" i="51"/>
  <c r="E256" i="64"/>
  <c r="E235" i="67"/>
  <c r="E290" i="64"/>
  <c r="E302" i="64"/>
  <c r="E300" i="64"/>
  <c r="E260" i="65"/>
  <c r="E236" i="65"/>
  <c r="E233" i="71"/>
  <c r="E261" i="72"/>
  <c r="E249" i="66"/>
  <c r="E221" i="71"/>
  <c r="E273" i="65"/>
  <c r="E164" i="52"/>
  <c r="E82" i="53"/>
  <c r="E282" i="64"/>
  <c r="E261" i="67"/>
  <c r="E222" i="71"/>
  <c r="E230" i="70"/>
  <c r="E283" i="68"/>
  <c r="E246" i="70"/>
  <c r="E265" i="66"/>
  <c r="E230" i="67"/>
  <c r="E274" i="64"/>
  <c r="E238" i="71"/>
  <c r="E81" i="51"/>
  <c r="E81" i="52"/>
  <c r="E220" i="72"/>
  <c r="E143" i="52"/>
  <c r="E229" i="67"/>
  <c r="E232" i="66"/>
  <c r="E222" i="72"/>
  <c r="E240" i="71"/>
  <c r="E328" i="68"/>
  <c r="E227" i="67"/>
  <c r="E245" i="65"/>
  <c r="E226" i="65"/>
  <c r="E245" i="69"/>
  <c r="E273" i="64"/>
  <c r="E264" i="67"/>
  <c r="E255" i="65"/>
  <c r="E254" i="70"/>
  <c r="E276" i="64"/>
  <c r="E273" i="67"/>
  <c r="E243" i="71"/>
  <c r="E234" i="65"/>
  <c r="E258" i="66"/>
  <c r="E253" i="64"/>
  <c r="E311" i="64"/>
  <c r="E296" i="64"/>
  <c r="E253" i="72"/>
  <c r="E262" i="71"/>
  <c r="E334" i="68"/>
  <c r="E250" i="69"/>
  <c r="E264" i="69"/>
  <c r="E251" i="71"/>
  <c r="E243" i="67"/>
  <c r="E236" i="70"/>
  <c r="E7" i="51"/>
  <c r="E242" i="72"/>
  <c r="E25" i="53"/>
  <c r="E249" i="71"/>
  <c r="E272" i="65"/>
  <c r="E247" i="69"/>
  <c r="E228" i="69"/>
  <c r="E256" i="67"/>
  <c r="E124" i="52"/>
  <c r="E249" i="69"/>
  <c r="E220" i="71"/>
  <c r="E265" i="65"/>
  <c r="E246" i="69"/>
  <c r="E227" i="69"/>
  <c r="E230" i="65"/>
  <c r="E238" i="72"/>
  <c r="E295" i="64"/>
  <c r="E252" i="64"/>
  <c r="E228" i="67"/>
  <c r="E240" i="72"/>
  <c r="E255" i="71"/>
  <c r="E62" i="51"/>
  <c r="E232" i="67"/>
  <c r="E307" i="68"/>
  <c r="E264" i="65"/>
  <c r="E226" i="70"/>
  <c r="E245" i="70"/>
  <c r="E219" i="72"/>
  <c r="E245" i="66"/>
  <c r="E264" i="66"/>
  <c r="E7" i="16"/>
  <c r="E22" i="16"/>
  <c r="E5" i="17"/>
  <c r="E21" i="17"/>
  <c r="E30" i="17"/>
  <c r="E5" i="15"/>
  <c r="E9" i="15"/>
  <c r="E13" i="15"/>
  <c r="E20" i="15"/>
  <c r="E25" i="15"/>
  <c r="E30" i="15"/>
  <c r="E9" i="17"/>
  <c r="E10" i="16"/>
  <c r="E18" i="16"/>
  <c r="E28" i="16"/>
  <c r="E16" i="16"/>
  <c r="E19" i="16"/>
  <c r="E9" i="16"/>
  <c r="E30" i="16"/>
  <c r="E6" i="16"/>
  <c r="E13" i="16"/>
  <c r="E6" i="17"/>
  <c r="E5" i="16"/>
  <c r="E31" i="16"/>
  <c r="E22" i="17"/>
  <c r="E6" i="15"/>
  <c r="E10" i="15"/>
  <c r="E14" i="15"/>
  <c r="E21" i="15"/>
  <c r="E26" i="15"/>
  <c r="E31" i="15"/>
  <c r="E18" i="17"/>
  <c r="E11" i="16"/>
  <c r="E21" i="16"/>
  <c r="E29" i="16"/>
  <c r="E19" i="17"/>
  <c r="E28" i="17"/>
  <c r="E7" i="15"/>
  <c r="E11" i="15"/>
  <c r="E18" i="15"/>
  <c r="E22" i="15"/>
  <c r="E28" i="15"/>
  <c r="E32" i="15"/>
  <c r="E7" i="17"/>
  <c r="E12" i="16"/>
  <c r="E24" i="16"/>
  <c r="E32" i="16"/>
  <c r="E20" i="16"/>
  <c r="E8" i="16"/>
  <c r="E26" i="16"/>
  <c r="E20" i="17"/>
  <c r="E29" i="17"/>
  <c r="E8" i="15"/>
  <c r="E12" i="15"/>
  <c r="E19" i="15"/>
  <c r="E24" i="15"/>
  <c r="E29" i="15"/>
  <c r="E8" i="17"/>
  <c r="E14" i="16"/>
  <c r="E25" i="16"/>
  <c r="E122" i="29"/>
  <c r="E139" i="29"/>
  <c r="E125" i="6"/>
  <c r="E141" i="6"/>
  <c r="E110" i="6"/>
  <c r="E165" i="6"/>
  <c r="E127" i="29"/>
  <c r="E134" i="29"/>
  <c r="N152" i="6"/>
  <c r="N176" i="6"/>
  <c r="N148" i="6"/>
  <c r="N172" i="6"/>
  <c r="N126" i="6"/>
  <c r="N135" i="6"/>
  <c r="N159" i="6"/>
  <c r="N139" i="29"/>
  <c r="N128" i="6"/>
  <c r="N144" i="6"/>
  <c r="N168" i="6"/>
  <c r="N125" i="29"/>
  <c r="Q17" i="17"/>
  <c r="D15" i="16"/>
  <c r="C133" i="6"/>
  <c r="J27" i="17"/>
  <c r="D27" i="16"/>
  <c r="D4" i="15"/>
  <c r="K17" i="15"/>
  <c r="I27" i="16"/>
  <c r="K156" i="6"/>
  <c r="H3" i="17"/>
  <c r="B156" i="6"/>
  <c r="C78" i="39"/>
  <c r="Q156" i="6"/>
  <c r="I3" i="17"/>
  <c r="F3" i="17"/>
  <c r="E156" i="6"/>
  <c r="K170" i="6"/>
  <c r="J132" i="6"/>
  <c r="L3" i="16"/>
  <c r="H3" i="27"/>
  <c r="L3" i="28"/>
  <c r="O3" i="26"/>
  <c r="Q3" i="16"/>
  <c r="E3" i="17"/>
  <c r="F156" i="6"/>
  <c r="F132" i="6"/>
  <c r="Q3" i="26"/>
  <c r="F3" i="26"/>
  <c r="D3" i="27"/>
  <c r="M3" i="26"/>
  <c r="D3" i="26"/>
  <c r="H132" i="6"/>
  <c r="H156" i="6"/>
  <c r="I3" i="27"/>
  <c r="B3" i="16"/>
  <c r="O3" i="28"/>
  <c r="Q3" i="28"/>
  <c r="G3" i="17"/>
  <c r="B3" i="15"/>
  <c r="G3" i="27"/>
  <c r="D3" i="16"/>
  <c r="I3" i="16"/>
  <c r="K3" i="28"/>
  <c r="L3" i="15"/>
  <c r="Q3" i="27"/>
  <c r="J3" i="26"/>
  <c r="P3" i="28"/>
  <c r="N3" i="27"/>
  <c r="M3" i="17"/>
  <c r="P3" i="16"/>
  <c r="N156" i="6"/>
  <c r="N132" i="6"/>
  <c r="K3" i="26"/>
  <c r="O3" i="16"/>
  <c r="H3" i="16"/>
  <c r="N3" i="26"/>
  <c r="O3" i="27"/>
  <c r="K3" i="15"/>
  <c r="G3" i="16"/>
  <c r="O3" i="15"/>
  <c r="I3" i="28"/>
  <c r="C3" i="15"/>
  <c r="E3" i="27"/>
  <c r="F3" i="27"/>
  <c r="K3" i="17"/>
  <c r="F3" i="15"/>
  <c r="I3" i="15"/>
  <c r="G3" i="28"/>
  <c r="P3" i="15"/>
  <c r="N3" i="16"/>
  <c r="Q3" i="15"/>
  <c r="K3" i="27"/>
  <c r="M3" i="16"/>
  <c r="P3" i="27"/>
  <c r="J3" i="16"/>
  <c r="P3" i="26"/>
  <c r="J3" i="15"/>
  <c r="G3" i="15"/>
  <c r="C3" i="16"/>
  <c r="L3" i="27"/>
  <c r="N3" i="15"/>
  <c r="E3" i="16"/>
  <c r="I3" i="26"/>
  <c r="C3" i="28"/>
  <c r="M3" i="28"/>
  <c r="J3" i="27"/>
  <c r="E3" i="26"/>
  <c r="C3" i="17"/>
  <c r="M3" i="27"/>
  <c r="G3" i="26"/>
  <c r="L3" i="26"/>
  <c r="C3" i="27"/>
  <c r="M3" i="15"/>
  <c r="O3" i="17"/>
  <c r="D132" i="6"/>
  <c r="D156" i="6"/>
  <c r="D3" i="15"/>
  <c r="C3" i="26"/>
  <c r="N3" i="28"/>
  <c r="E3" i="15"/>
  <c r="D3" i="28"/>
  <c r="F3" i="16"/>
  <c r="K3" i="16"/>
  <c r="H3" i="26"/>
  <c r="H3" i="28"/>
  <c r="D133" i="29" l="1"/>
  <c r="O133" i="29"/>
  <c r="C133" i="29"/>
  <c r="N133" i="29"/>
  <c r="E140" i="6"/>
  <c r="E124" i="6"/>
  <c r="E164" i="6"/>
  <c r="E133" i="29"/>
  <c r="D140" i="6"/>
  <c r="D164" i="6"/>
  <c r="D124" i="6"/>
  <c r="N140" i="6"/>
  <c r="N164" i="6"/>
  <c r="N124" i="6"/>
  <c r="K133" i="29"/>
  <c r="J133" i="29"/>
  <c r="Q164" i="6"/>
  <c r="Q124" i="6"/>
  <c r="Q140" i="6"/>
  <c r="I140" i="6"/>
  <c r="I164" i="6"/>
  <c r="I124" i="6"/>
  <c r="C140" i="6"/>
  <c r="C164" i="6"/>
  <c r="C124" i="6"/>
  <c r="H140" i="6"/>
  <c r="H164" i="6"/>
  <c r="H124" i="6"/>
  <c r="P164" i="6"/>
  <c r="P140" i="6"/>
  <c r="P124" i="6"/>
  <c r="L164" i="6"/>
  <c r="L140" i="6"/>
  <c r="L124" i="6"/>
  <c r="H133" i="29"/>
  <c r="Q133" i="29"/>
  <c r="L133" i="29"/>
  <c r="P133" i="29"/>
  <c r="O140" i="6"/>
  <c r="O164" i="6"/>
  <c r="O124" i="6"/>
  <c r="I133" i="29"/>
  <c r="K140" i="6"/>
  <c r="K124" i="6"/>
  <c r="K164" i="6"/>
  <c r="J140" i="6"/>
  <c r="J164" i="6"/>
  <c r="J124" i="6"/>
  <c r="C86" i="39" l="1"/>
  <c r="C88" i="39" l="1"/>
  <c r="C90" i="39" l="1"/>
  <c r="C92" i="39"/>
  <c r="C94" i="39" l="1"/>
  <c r="C96" i="39" l="1"/>
  <c r="C102" i="39" l="1"/>
  <c r="C110" i="39" l="1"/>
  <c r="C112" i="39"/>
  <c r="C114" i="39" l="1"/>
  <c r="C116" i="39" l="1"/>
  <c r="C122" i="39" l="1"/>
  <c r="C126" i="39" l="1"/>
  <c r="C132" i="39" l="1"/>
  <c r="C134" i="39" l="1"/>
  <c r="C136" i="39" l="1"/>
  <c r="C140" i="39" l="1"/>
  <c r="C150" i="39" l="1"/>
  <c r="C152" i="39" l="1"/>
  <c r="C154" i="39" l="1"/>
  <c r="C158" i="39" l="1"/>
  <c r="C168" i="39" l="1"/>
  <c r="C170" i="39" l="1"/>
  <c r="C172" i="39" l="1"/>
  <c r="C176" i="39" l="1"/>
</calcChain>
</file>

<file path=xl/sharedStrings.xml><?xml version="1.0" encoding="utf-8"?>
<sst xmlns="http://schemas.openxmlformats.org/spreadsheetml/2006/main" count="9674" uniqueCount="289">
  <si>
    <t>Conventional electric heating households</t>
  </si>
  <si>
    <t>Advanced electric heating households</t>
  </si>
  <si>
    <t>Derived heat households</t>
  </si>
  <si>
    <t>Geothermal households</t>
  </si>
  <si>
    <t>Biomass households</t>
  </si>
  <si>
    <t>Gas households</t>
  </si>
  <si>
    <t>Diesel oil households</t>
  </si>
  <si>
    <t>LPG  households</t>
  </si>
  <si>
    <t>Solid households</t>
  </si>
  <si>
    <t>Detailed information by household type</t>
  </si>
  <si>
    <t>Final energy consumption per surface area</t>
  </si>
  <si>
    <t>CO2 emissions per household</t>
  </si>
  <si>
    <t>Thermal energy service per household</t>
  </si>
  <si>
    <t>Final energy consumption per household</t>
  </si>
  <si>
    <t>CO2 emissions</t>
  </si>
  <si>
    <t>System efficiency indicator</t>
  </si>
  <si>
    <t>Thermal energy service</t>
  </si>
  <si>
    <t>Final energy consumption</t>
  </si>
  <si>
    <t>Thermal uses in new and renovated households - detailed structure</t>
  </si>
  <si>
    <t>Thermal uses - detailed structure</t>
  </si>
  <si>
    <t>Equipment installations in 2015 - vintage structure</t>
  </si>
  <si>
    <t>New equipment installations in new and renovated households</t>
  </si>
  <si>
    <t>New equipment installations</t>
  </si>
  <si>
    <t>Retired equipment</t>
  </si>
  <si>
    <t>Number of households</t>
  </si>
  <si>
    <t>Number of households - detailed structure</t>
  </si>
  <si>
    <t>Other appliances (vacuum cleaners, irons etc.)</t>
  </si>
  <si>
    <t>Lighting</t>
  </si>
  <si>
    <t>ICT equipment</t>
  </si>
  <si>
    <t>TV and multimedia</t>
  </si>
  <si>
    <t>Dishwashers</t>
  </si>
  <si>
    <t>Clothes dryers</t>
  </si>
  <si>
    <t>Washing machines</t>
  </si>
  <si>
    <t>Refrigerators and freezers</t>
  </si>
  <si>
    <t>Residential / specific electric uses</t>
  </si>
  <si>
    <t>Specific electric uses</t>
  </si>
  <si>
    <r>
      <t>CO</t>
    </r>
    <r>
      <rPr>
        <vertAlign val="subscript"/>
        <sz val="9"/>
        <color theme="1"/>
        <rFont val="Calibri"/>
        <family val="2"/>
        <scheme val="minor"/>
      </rPr>
      <t>2</t>
    </r>
    <r>
      <rPr>
        <sz val="9"/>
        <color theme="1"/>
        <rFont val="Calibri"/>
        <family val="2"/>
        <scheme val="minor"/>
      </rPr>
      <t xml:space="preserve"> emissions per surface area</t>
    </r>
  </si>
  <si>
    <t>Thermal energy service per surface area</t>
  </si>
  <si>
    <r>
      <t>CO</t>
    </r>
    <r>
      <rPr>
        <vertAlign val="subscript"/>
        <sz val="9"/>
        <color theme="1"/>
        <rFont val="Calibri"/>
        <family val="2"/>
        <scheme val="minor"/>
      </rPr>
      <t>2</t>
    </r>
    <r>
      <rPr>
        <sz val="9"/>
        <color theme="1"/>
        <rFont val="Calibri"/>
        <family val="2"/>
        <scheme val="minor"/>
      </rPr>
      <t xml:space="preserve"> emissions per household</t>
    </r>
  </si>
  <si>
    <r>
      <t>CO</t>
    </r>
    <r>
      <rPr>
        <vertAlign val="subscript"/>
        <sz val="9"/>
        <color theme="1"/>
        <rFont val="Calibri"/>
        <family val="2"/>
        <scheme val="minor"/>
      </rPr>
      <t>2</t>
    </r>
    <r>
      <rPr>
        <sz val="9"/>
        <color theme="1"/>
        <rFont val="Calibri"/>
        <family val="2"/>
        <scheme val="minor"/>
      </rPr>
      <t xml:space="preserve"> emissions</t>
    </r>
  </si>
  <si>
    <t>System efficiency indicator of total stock</t>
  </si>
  <si>
    <t>Number of new and renovated households</t>
  </si>
  <si>
    <t>Thermal uses in new and renovated households</t>
  </si>
  <si>
    <t>Thermal uses</t>
  </si>
  <si>
    <t>Residential sector summary</t>
  </si>
  <si>
    <t>Description</t>
  </si>
  <si>
    <t>Sheet</t>
  </si>
  <si>
    <t>Click on the link to jump to the sheet</t>
  </si>
  <si>
    <t>Specific electric appliances consumption per household (in kWh)</t>
  </si>
  <si>
    <t>W per representative household</t>
  </si>
  <si>
    <t xml:space="preserve">Lighting </t>
  </si>
  <si>
    <t>Dishwasher</t>
  </si>
  <si>
    <t>Clothes dryer</t>
  </si>
  <si>
    <t>Washing machine</t>
  </si>
  <si>
    <t>Ratio of energy service to energy consumption (system efficiency indicator)</t>
  </si>
  <si>
    <t>Biomass and wastes</t>
  </si>
  <si>
    <t>Gases</t>
  </si>
  <si>
    <t>LPG</t>
  </si>
  <si>
    <t>Solids</t>
  </si>
  <si>
    <t>Solar</t>
  </si>
  <si>
    <t>Electricity</t>
  </si>
  <si>
    <t>Derived heat</t>
  </si>
  <si>
    <t>Cooking</t>
  </si>
  <si>
    <t>Water heating</t>
  </si>
  <si>
    <t>Cooling</t>
  </si>
  <si>
    <t>Space heating</t>
  </si>
  <si>
    <t>Specific electricity uses (appliances and lighting)</t>
  </si>
  <si>
    <t>Emissions per capita (kg CO2 / capita)</t>
  </si>
  <si>
    <t>Thermal energy service per capita (kWh useful / capita)</t>
  </si>
  <si>
    <t>Energy consumption per capita (kWh / capita)</t>
  </si>
  <si>
    <t>Emissions per surface area (kg CO2 / sqm)</t>
  </si>
  <si>
    <t>Thermal energy service per surface area (kWh useful / sqm)</t>
  </si>
  <si>
    <t>Energy consumption per surface area (kWh / sqm)</t>
  </si>
  <si>
    <t>Emissions per household (kg CO2 / household)</t>
  </si>
  <si>
    <t>Thermal energy service per household (kWh useful / household)</t>
  </si>
  <si>
    <t>Energy consumption per household (kWh / household)</t>
  </si>
  <si>
    <t>Additional household indicators</t>
  </si>
  <si>
    <t>Share of emissions in end-uses (in %)</t>
  </si>
  <si>
    <t>Emissions by end-uses (kt of CO2)</t>
  </si>
  <si>
    <t>Geothermal energy</t>
  </si>
  <si>
    <t>Liquid biofuels</t>
  </si>
  <si>
    <t>Biogas</t>
  </si>
  <si>
    <t>Renewable energies and wastes</t>
  </si>
  <si>
    <t>Gas/Diesel oil and other liquids (without biofuels)</t>
  </si>
  <si>
    <t>Liquified petroleum gas (LPG)</t>
  </si>
  <si>
    <t>Liquids</t>
  </si>
  <si>
    <t>Emissions by fuel - Eurostat structure (kt of CO2)</t>
  </si>
  <si>
    <t>Emissions</t>
  </si>
  <si>
    <t>Shares of energy consumption in end-uses (in %)</t>
  </si>
  <si>
    <t>Energy consumption by end-uses (ktoe)</t>
  </si>
  <si>
    <t>Energy consumption by fuel - Eurostat structure (ktoe)</t>
  </si>
  <si>
    <t>Energy consumption</t>
  </si>
  <si>
    <t>Avoided energy use (thermal integrity effect)</t>
  </si>
  <si>
    <t>(expressed in kWh/m2 of floor area and adjusted for weather conditions)</t>
  </si>
  <si>
    <t>Energy comfort for space heating purposes</t>
  </si>
  <si>
    <t>U-values (weighted average based on dwellings stock per floor area, W/m2K)</t>
  </si>
  <si>
    <t>Building Characteristics and Energy Comfort</t>
  </si>
  <si>
    <t>New and renovated households useful surface area (in sqm/household)</t>
  </si>
  <si>
    <t>New and renovated households useful surface area (in sqm/capita)</t>
  </si>
  <si>
    <t>Households useful surface area (in sqm/household)</t>
  </si>
  <si>
    <t>Households useful surface area (in sqm/capita)</t>
  </si>
  <si>
    <t>Households size (inhabitants/household)</t>
  </si>
  <si>
    <t>Indicators</t>
  </si>
  <si>
    <t>Relative heating degree-days</t>
  </si>
  <si>
    <t>Mean heating degree-days over period 1980 - 2015</t>
  </si>
  <si>
    <t>Actual heating degree-days</t>
  </si>
  <si>
    <t>New and renovated households useful surface area (in 000 sqm)</t>
  </si>
  <si>
    <t>Total households useful surface area (in 000 sqm)</t>
  </si>
  <si>
    <t>Population (inhabitants)</t>
  </si>
  <si>
    <t>Gases incl. biogas</t>
  </si>
  <si>
    <t>Gas/Diesel oil incl. biofuels (GDO)</t>
  </si>
  <si>
    <t>Air conditioning</t>
  </si>
  <si>
    <t>Space cooling</t>
  </si>
  <si>
    <t>Circulation</t>
  </si>
  <si>
    <t>Conventional electric heating</t>
  </si>
  <si>
    <t>Advanced electric heating</t>
  </si>
  <si>
    <t>Stock of households</t>
  </si>
  <si>
    <t>Electricity in circulation</t>
  </si>
  <si>
    <t>Final energy consumption (ktoe)</t>
  </si>
  <si>
    <t>Thermal energy service (ktoe useful)</t>
  </si>
  <si>
    <t>Ratio of energy service to energy consumption</t>
  </si>
  <si>
    <t>CO2 emissions (kt CO2)</t>
  </si>
  <si>
    <t>Final energy consumption (kWh / household)</t>
  </si>
  <si>
    <t>Thermal energy service (kWh useful / household)</t>
  </si>
  <si>
    <t>CO2 emissions (kg CO2 / household)</t>
  </si>
  <si>
    <t>Final energy consumption (kWh / sqm)</t>
  </si>
  <si>
    <t>Thermal energy service (kWh useful / sqm)</t>
  </si>
  <si>
    <t>CO2 emissions (kg CO2 / sqm)</t>
  </si>
  <si>
    <t>Lighting and other electricity uses</t>
  </si>
  <si>
    <t>Brown appliances</t>
  </si>
  <si>
    <t>White appliances</t>
  </si>
  <si>
    <t>Penetration factor (appliances per household)</t>
  </si>
  <si>
    <t>W per new appliance (in average operating mode)</t>
  </si>
  <si>
    <t>W per appliance (in average operating mode)</t>
  </si>
  <si>
    <t>Operating hours per appliance</t>
  </si>
  <si>
    <t>Number of replaced appliances</t>
  </si>
  <si>
    <t>Number of new appliances</t>
  </si>
  <si>
    <t>Total number of appliances</t>
  </si>
  <si>
    <t>Total MW installed (in average operating mode)</t>
  </si>
  <si>
    <t>Lumens per useful surface area (lumen per sqm)</t>
  </si>
  <si>
    <t>Electric</t>
  </si>
  <si>
    <t>Water heating: Electric + solar</t>
  </si>
  <si>
    <t>Water heating: Electric</t>
  </si>
  <si>
    <t>Water heating: LPG + solar</t>
  </si>
  <si>
    <t>Water heating: LPG</t>
  </si>
  <si>
    <t>Household type: Conventional electric heating</t>
  </si>
  <si>
    <t>Household type: Advanced electric heating</t>
  </si>
  <si>
    <t>Water heating: DHE shd + solar</t>
  </si>
  <si>
    <t>Water heating: DHE shd</t>
  </si>
  <si>
    <t>Derived heat (DHE)</t>
  </si>
  <si>
    <t>Household type: Derived heat</t>
  </si>
  <si>
    <t>Water heating: GEO shd + solar</t>
  </si>
  <si>
    <t>Water heating: GEO shd</t>
  </si>
  <si>
    <t>Geothermal energy (GEO)</t>
  </si>
  <si>
    <t>Household type: Geothermal Energy</t>
  </si>
  <si>
    <t>Water heating: BMS shd + solar</t>
  </si>
  <si>
    <t>Water heating: BMS shd</t>
  </si>
  <si>
    <t>Biomass and wastes (BMS)</t>
  </si>
  <si>
    <t>Household type: Biomass and wastes</t>
  </si>
  <si>
    <t>Water heating: NGS shd + solar</t>
  </si>
  <si>
    <t>Water heating: NGS shd</t>
  </si>
  <si>
    <t>Gases incl. biogas (NGS)</t>
  </si>
  <si>
    <t>Household type: Gas</t>
  </si>
  <si>
    <t>GDO</t>
  </si>
  <si>
    <t>Water heating: GDO shd + solar</t>
  </si>
  <si>
    <t>Water heating: GDO shd</t>
  </si>
  <si>
    <t>Gas/diesel oil incl. biofuels (GDO)</t>
  </si>
  <si>
    <t>Household type: Diesel oil</t>
  </si>
  <si>
    <t>Water heating: LPG shd + solar</t>
  </si>
  <si>
    <t>Water heating: LPG shd</t>
  </si>
  <si>
    <t>Household type: LPG</t>
  </si>
  <si>
    <t>Water heating: Solids</t>
  </si>
  <si>
    <t>Household type: Solids</t>
  </si>
  <si>
    <t>&lt;=2000</t>
  </si>
  <si>
    <t>Year of installation:</t>
  </si>
  <si>
    <t>[ktoe]</t>
  </si>
  <si>
    <t>[ratio of energy service to energy consumption]</t>
  </si>
  <si>
    <t>[kt CO2]</t>
  </si>
  <si>
    <t>[kWh / household]</t>
  </si>
  <si>
    <t>[kWh useful / household]</t>
  </si>
  <si>
    <t>[kg CO2 / household]</t>
  </si>
  <si>
    <t>[kWh / sqm]</t>
  </si>
  <si>
    <t>[kWh useful / sqm]</t>
  </si>
  <si>
    <t>[kg CO2 / sqm]</t>
  </si>
  <si>
    <t>CO2 emissions per surface area in new and renovated households (kg CO2 / sqm)</t>
  </si>
  <si>
    <t>Thermal energy service per surface area in new and renovated households (kWh useful / sqm)</t>
  </si>
  <si>
    <t>Final energy consumption per surface area in new and renovated households (kWh / sqm)</t>
  </si>
  <si>
    <t>CO2 emissions per household in new and renovated households (kg CO2 / household)</t>
  </si>
  <si>
    <t>Thermal energy service per household in new and renovated households (kWh useful / household)</t>
  </si>
  <si>
    <t>Final energy consumption per household in new and renovated households (kWh / household)</t>
  </si>
  <si>
    <t>CO2 emissions in new and renovated households (kt CO2)</t>
  </si>
  <si>
    <t>System efficiency indicator of new and renovated households (ratio of energy service to energy consumption)</t>
  </si>
  <si>
    <t>Thermal energy service in new and renovated households (ktoe useful)</t>
  </si>
  <si>
    <t>Final energy consumption in new and renovated households (ktoe)</t>
  </si>
  <si>
    <t>Thermal uses of new and renovated households</t>
  </si>
  <si>
    <t>CO2 emissions per surface area (kg CO2 / sqm)</t>
  </si>
  <si>
    <t>Final energy consumption per surface area (kWh / sqm)</t>
  </si>
  <si>
    <t>CO2 emissions per household (kg CO2 / household)</t>
  </si>
  <si>
    <t>Final energy consumption per household (kWh / household)</t>
  </si>
  <si>
    <t>System efficiency indicator (ratio of energy service to energy consumption)</t>
  </si>
  <si>
    <t>Thermal uses of total stock</t>
  </si>
  <si>
    <t>Year:</t>
  </si>
  <si>
    <t>New equipment installations via replacement</t>
  </si>
  <si>
    <t>Gases (incl biogas)</t>
  </si>
  <si>
    <t>JRC-IDEES - Integrated Database of the European Energy System (2000-2015)</t>
  </si>
  <si>
    <t>Residential sector</t>
  </si>
  <si>
    <t>Legal Notice</t>
  </si>
  <si>
    <t>Neither the European Commission nor any person acting on behalf of the Commission is responsible for the use which might be made of this information.</t>
  </si>
  <si>
    <t>Permission to Use</t>
  </si>
  <si>
    <t>Reproduction of the data is authorized provided the source is appropriately acknowledged.</t>
  </si>
  <si>
    <t>JRC-IDEES 2015</t>
  </si>
  <si>
    <t>© European Union</t>
  </si>
  <si>
    <t>CO2 emissions per surface area</t>
  </si>
  <si>
    <t>© European Union 2017-2018</t>
  </si>
  <si>
    <t>version 1.0</t>
  </si>
  <si>
    <t>Consumption expenditure per capita relative to EU28</t>
  </si>
  <si>
    <t>Household consumption expenditure (M€2010)</t>
  </si>
  <si>
    <t>Household consumption expenditure per capita (€2010)</t>
  </si>
  <si>
    <t>Household consumption expenditure per household (€2010)</t>
  </si>
  <si>
    <t>Prepared by JRC C.6</t>
  </si>
  <si>
    <t>The information made available is property of the Joint Research Centre of the European Commission.</t>
  </si>
  <si>
    <t>AT</t>
  </si>
  <si>
    <t>Austria</t>
  </si>
  <si>
    <t>AT - Residential sector summary</t>
  </si>
  <si>
    <t>AT - Number of households</t>
  </si>
  <si>
    <t>AT - Final energy consumption</t>
  </si>
  <si>
    <t>AT - Thermal energy service</t>
  </si>
  <si>
    <t>AT - System efficiency indicator of total stock</t>
  </si>
  <si>
    <t>AT - CO2 emissions</t>
  </si>
  <si>
    <t>AT - Final energy consumption per household</t>
  </si>
  <si>
    <t>AT - Thermal energy service per household</t>
  </si>
  <si>
    <t>AT - CO2 emissions per household</t>
  </si>
  <si>
    <t>AT - Final energy consumption per surface area</t>
  </si>
  <si>
    <t>AT - Thermal energy service per surface area</t>
  </si>
  <si>
    <t>AT - CO2 emissions per surface area</t>
  </si>
  <si>
    <t>AT - Number of new and renovated households</t>
  </si>
  <si>
    <t>AT - Final energy consumption in new and renovated households</t>
  </si>
  <si>
    <t>AT - Thermal energy service in new and renovated households</t>
  </si>
  <si>
    <t>AT - System efficiency indicator of new and renovated households</t>
  </si>
  <si>
    <t>AT - CO2 emissions in new and renovated households</t>
  </si>
  <si>
    <t>AT - Final energy consumption of new and renovated households (per household)</t>
  </si>
  <si>
    <t>AT - Thermal energy service of new and renovated households (per household)</t>
  </si>
  <si>
    <t>AT - CO2 emissions in new and renovated households (per household)</t>
  </si>
  <si>
    <t>AT - Final energy consumption in new and renovated households per surface area</t>
  </si>
  <si>
    <t>AT - Thermal energy service in new and renovated households per surface area</t>
  </si>
  <si>
    <t>AT - CO2 emissions in new and renovated households per surface area</t>
  </si>
  <si>
    <t>AT - Residential / specific electric uses</t>
  </si>
  <si>
    <t>AT - Refrigerators and freezers</t>
  </si>
  <si>
    <t>AT - Washing machines</t>
  </si>
  <si>
    <t>AT - Clothes dryers</t>
  </si>
  <si>
    <t>AT - Dishwashers</t>
  </si>
  <si>
    <t>AT - TV and multimedia</t>
  </si>
  <si>
    <t>AT - ICT equipment</t>
  </si>
  <si>
    <t>AT - Lighting</t>
  </si>
  <si>
    <t>AT - Other appliances (vacuum cleaners, irons etc.)</t>
  </si>
  <si>
    <t>AT - Number of households (detailed structure)</t>
  </si>
  <si>
    <t>AT - Retired equipment (detailed structure)</t>
  </si>
  <si>
    <t>AT - New equipment installations (detailed structure)</t>
  </si>
  <si>
    <t>AT - New equipment installations in new and renovated households (detailed structure)</t>
  </si>
  <si>
    <t>AT - New equipment installations via replacement (detailed structure)</t>
  </si>
  <si>
    <t>AT - Equipment installations in 2015 - vintage structure</t>
  </si>
  <si>
    <t>AT - Final energy consumption (detailed structure)</t>
  </si>
  <si>
    <t>AT - Thermal energy service (detailed structure)</t>
  </si>
  <si>
    <t>AT - System efficiency indicator (detailed structure)</t>
  </si>
  <si>
    <t>AT - CO2 emissions (detailed structure)</t>
  </si>
  <si>
    <t>AT - Final energy consumption per household (detailed structure)</t>
  </si>
  <si>
    <t>AT - Thermal energy service per household (detailed structure)</t>
  </si>
  <si>
    <t>AT - CO2 emissions per household (detailed structure)</t>
  </si>
  <si>
    <t>AT - Final energy consumption per surface area (detailed structure)</t>
  </si>
  <si>
    <t>AT - Thermal energy service per surface area (detailed structure)</t>
  </si>
  <si>
    <t>AT - CO2 emissions per surface area (detailed structure)</t>
  </si>
  <si>
    <t>AT - Final energy consumption in new and renovated households (detailed structure)</t>
  </si>
  <si>
    <t>AT - Thermal energy service in new and renovated households (detailed structure)</t>
  </si>
  <si>
    <t>AT - System efficiency indicator of new and renovated households (detailed structure)</t>
  </si>
  <si>
    <t>AT - CO2 emissions in new and renovated households (detailed structure)</t>
  </si>
  <si>
    <t>AT - Final energy consumption of new and renovated households (detailed structure)</t>
  </si>
  <si>
    <t>AT - Thermal energy service of new and renovated households (detailed structure)</t>
  </si>
  <si>
    <t>AT - Final energy consumption of new and renovated households per surface area (detailed structure)</t>
  </si>
  <si>
    <t>AT - Thermal energy service of new and renovated households per surface area (detailed structure)</t>
  </si>
  <si>
    <t>AT - CO2 emissions in new and renovated households per surface area (detailed structure)</t>
  </si>
  <si>
    <t>AT - Household type: Solids</t>
  </si>
  <si>
    <t>AT - Household type: LPG</t>
  </si>
  <si>
    <t>AT - Household type: Diesel oil</t>
  </si>
  <si>
    <t>AT - Household type: Gas</t>
  </si>
  <si>
    <t>AT - Household type: Biomass and wastes</t>
  </si>
  <si>
    <t>AT - Household type: Geothermal Energy</t>
  </si>
  <si>
    <t>AT - Household type: Derived heat</t>
  </si>
  <si>
    <t>AT - Household type: Advanced electric heating</t>
  </si>
  <si>
    <t>AT - Household type: Conventional electric heating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</si>
</sst>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164" formatCode="_-* #,##0.00_-;\-* #,##0.00_-;_-* &quot;-&quot;??_-;_-@_-"/>
    <numFmt numFmtId="165" formatCode="#,##0.000;\-#,##0.000;&quot;-&quot;"/>
    <numFmt numFmtId="166" formatCode="#,##0.0;\-#,##0.0;&quot;-&quot;"/>
    <numFmt numFmtId="167" formatCode="#,##0.000;\-#,##0.000;&quot;&quot;"/>
    <numFmt numFmtId="168" formatCode="0.0%;\-0.0%;&quot;-&quot;"/>
    <numFmt numFmtId="169" formatCode="#,##0;\-#,##0;&quot;-&quot;"/>
    <numFmt numFmtId="170" formatCode="0.0;\-0.0;&quot;-&quot;"/>
    <numFmt numFmtId="171" formatCode="#,##0;\-#,##0;&quot;&quot;"/>
    <numFmt numFmtId="172" formatCode="#,##0.00;\-#,##0.00;&quot;-&quot;"/>
    <numFmt numFmtId="173" formatCode="mmmm\ yyyy"/>
    <numFmt numFmtId="174" formatCode="0.0;\-0.0;&quot;&quot;"/>
    <numFmt numFmtId="175" formatCode="0.000;\-0.000;&quot;&quot;"/>
  </numFmts>
  <fonts count="3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9"/>
      <color theme="10"/>
      <name val="Calibri"/>
      <family val="2"/>
      <scheme val="minor"/>
    </font>
    <font>
      <b/>
      <sz val="9"/>
      <color theme="1"/>
      <name val="Calibri"/>
      <family val="2"/>
      <scheme val="minor"/>
    </font>
    <font>
      <vertAlign val="subscript"/>
      <sz val="9"/>
      <color theme="1"/>
      <name val="Calibri"/>
      <family val="2"/>
      <scheme val="minor"/>
    </font>
    <font>
      <b/>
      <sz val="14"/>
      <color rgb="FFFF0000"/>
      <name val="Calibri"/>
      <family val="2"/>
      <scheme val="minor"/>
    </font>
    <font>
      <i/>
      <sz val="9"/>
      <color theme="1"/>
      <name val="Calibri"/>
      <family val="2"/>
      <scheme val="minor"/>
    </font>
    <font>
      <b/>
      <sz val="14"/>
      <color rgb="FF0070C0"/>
      <name val="Calibri"/>
      <family val="2"/>
      <scheme val="minor"/>
    </font>
    <font>
      <sz val="10"/>
      <name val="Arial"/>
      <family val="2"/>
      <charset val="161"/>
    </font>
    <font>
      <sz val="10"/>
      <name val="Arial"/>
      <family val="2"/>
    </font>
    <font>
      <b/>
      <sz val="8"/>
      <color theme="3" tint="-0.499984740745262"/>
      <name val="Calibri"/>
      <family val="2"/>
      <scheme val="minor"/>
    </font>
    <font>
      <sz val="8"/>
      <color theme="3" tint="-0.499984740745262"/>
      <name val="Calibri"/>
      <family val="2"/>
      <scheme val="minor"/>
    </font>
    <font>
      <b/>
      <sz val="8"/>
      <color rgb="FFC00000"/>
      <name val="Calibri"/>
      <family val="2"/>
      <scheme val="minor"/>
    </font>
    <font>
      <sz val="9"/>
      <color rgb="FFC00000"/>
      <name val="Calibri"/>
      <family val="2"/>
      <scheme val="minor"/>
    </font>
    <font>
      <sz val="10"/>
      <color theme="3" tint="-0.499984740745262"/>
      <name val="Calibri"/>
      <family val="2"/>
      <scheme val="minor"/>
    </font>
    <font>
      <b/>
      <sz val="10"/>
      <color rgb="FF002060"/>
      <name val="Calibri"/>
      <family val="2"/>
      <scheme val="minor"/>
    </font>
    <font>
      <sz val="8"/>
      <color rgb="FFC00000"/>
      <name val="Calibri"/>
      <family val="2"/>
      <scheme val="minor"/>
    </font>
    <font>
      <i/>
      <sz val="8"/>
      <color theme="3" tint="-0.499984740745262"/>
      <name val="Calibri"/>
      <family val="2"/>
      <scheme val="minor"/>
    </font>
    <font>
      <b/>
      <sz val="10"/>
      <color theme="9" tint="-0.499984740745262"/>
      <name val="Calibri"/>
      <family val="2"/>
      <scheme val="minor"/>
    </font>
    <font>
      <sz val="8"/>
      <color rgb="FF002060"/>
      <name val="Calibri"/>
      <family val="2"/>
      <scheme val="minor"/>
    </font>
    <font>
      <b/>
      <sz val="8"/>
      <color rgb="FF002060"/>
      <name val="Calibri"/>
      <family val="2"/>
      <scheme val="minor"/>
    </font>
    <font>
      <sz val="10"/>
      <color rgb="FFC00000"/>
      <name val="Calibri"/>
      <family val="2"/>
      <scheme val="minor"/>
    </font>
    <font>
      <sz val="9"/>
      <color theme="3" tint="-0.499984740745262"/>
      <name val="Calibri"/>
      <family val="2"/>
      <scheme val="minor"/>
    </font>
    <font>
      <b/>
      <sz val="9"/>
      <name val="Calibri"/>
      <family val="2"/>
      <scheme val="minor"/>
    </font>
    <font>
      <b/>
      <sz val="20"/>
      <name val="Arial"/>
      <family val="2"/>
    </font>
    <font>
      <b/>
      <sz val="24"/>
      <name val="Arial"/>
      <family val="2"/>
    </font>
    <font>
      <sz val="8"/>
      <name val="Arial"/>
      <family val="2"/>
    </font>
    <font>
      <sz val="8"/>
      <name val="Calibri"/>
      <family val="2"/>
      <scheme val="minor"/>
    </font>
    <font>
      <b/>
      <sz val="22"/>
      <name val="Arial"/>
      <family val="2"/>
    </font>
    <font>
      <b/>
      <u/>
      <sz val="16"/>
      <name val="Arial"/>
      <family val="2"/>
    </font>
    <font>
      <b/>
      <sz val="14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2" tint="-0.499984740745262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/>
      <diagonal/>
    </border>
  </borders>
  <cellStyleXfs count="9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4" fillId="0" borderId="0" applyNumberForma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0" fontId="12" fillId="0" borderId="0"/>
    <xf numFmtId="9" fontId="11" fillId="0" borderId="0" applyFont="0" applyFill="0" applyBorder="0" applyAlignment="0" applyProtection="0"/>
    <xf numFmtId="9" fontId="12" fillId="0" borderId="0" applyFont="0" applyFill="0" applyBorder="0" applyAlignment="0" applyProtection="0"/>
  </cellStyleXfs>
  <cellXfs count="216">
    <xf numFmtId="0" fontId="0" fillId="0" borderId="0" xfId="0"/>
    <xf numFmtId="0" fontId="3" fillId="0" borderId="0" xfId="0" applyFont="1" applyAlignment="1">
      <alignment horizontal="left"/>
    </xf>
    <xf numFmtId="0" fontId="5" fillId="0" borderId="0" xfId="3" applyFont="1" applyAlignment="1">
      <alignment horizontal="left" inden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left" indent="1"/>
    </xf>
    <xf numFmtId="0" fontId="5" fillId="0" borderId="0" xfId="3" applyFont="1"/>
    <xf numFmtId="0" fontId="5" fillId="0" borderId="0" xfId="3" applyFont="1" applyAlignment="1">
      <alignment horizontal="left" indent="2"/>
    </xf>
    <xf numFmtId="0" fontId="4" fillId="0" borderId="0" xfId="3"/>
    <xf numFmtId="0" fontId="5" fillId="0" borderId="0" xfId="3" applyFont="1" applyAlignment="1">
      <alignment horizontal="left"/>
    </xf>
    <xf numFmtId="0" fontId="3" fillId="0" borderId="0" xfId="0" applyFont="1"/>
    <xf numFmtId="0" fontId="8" fillId="0" borderId="0" xfId="0" applyFont="1"/>
    <xf numFmtId="0" fontId="9" fillId="0" borderId="1" xfId="0" applyFont="1" applyBorder="1"/>
    <xf numFmtId="0" fontId="9" fillId="0" borderId="0" xfId="0" applyFont="1" applyBorder="1"/>
    <xf numFmtId="0" fontId="10" fillId="0" borderId="0" xfId="0" applyFont="1"/>
    <xf numFmtId="0" fontId="9" fillId="0" borderId="0" xfId="0" applyFont="1"/>
    <xf numFmtId="1" fontId="13" fillId="3" borderId="2" xfId="5" applyNumberFormat="1" applyFont="1" applyFill="1" applyBorder="1" applyAlignment="1">
      <alignment horizontal="center" vertical="center"/>
    </xf>
    <xf numFmtId="0" fontId="14" fillId="2" borderId="0" xfId="5" applyFont="1" applyFill="1" applyAlignment="1">
      <alignment vertical="center"/>
    </xf>
    <xf numFmtId="0" fontId="14" fillId="0" borderId="0" xfId="5" applyFont="1" applyAlignment="1">
      <alignment vertical="center"/>
    </xf>
    <xf numFmtId="166" fontId="14" fillId="2" borderId="1" xfId="1" applyNumberFormat="1" applyFont="1" applyFill="1" applyBorder="1" applyAlignment="1">
      <alignment vertical="center"/>
    </xf>
    <xf numFmtId="0" fontId="14" fillId="0" borderId="1" xfId="5" applyFont="1" applyFill="1" applyBorder="1" applyAlignment="1">
      <alignment horizontal="left" vertical="center" indent="2"/>
    </xf>
    <xf numFmtId="166" fontId="14" fillId="2" borderId="4" xfId="1" applyNumberFormat="1" applyFont="1" applyFill="1" applyBorder="1" applyAlignment="1">
      <alignment vertical="center"/>
    </xf>
    <xf numFmtId="0" fontId="14" fillId="0" borderId="4" xfId="5" applyFont="1" applyFill="1" applyBorder="1" applyAlignment="1">
      <alignment horizontal="left" vertical="center" indent="3"/>
    </xf>
    <xf numFmtId="166" fontId="14" fillId="2" borderId="0" xfId="1" applyNumberFormat="1" applyFont="1" applyFill="1" applyBorder="1" applyAlignment="1">
      <alignment vertical="center"/>
    </xf>
    <xf numFmtId="0" fontId="14" fillId="0" borderId="0" xfId="5" applyFont="1" applyFill="1" applyBorder="1" applyAlignment="1">
      <alignment horizontal="left" vertical="center" indent="3"/>
    </xf>
    <xf numFmtId="166" fontId="14" fillId="2" borderId="5" xfId="1" applyNumberFormat="1" applyFont="1" applyFill="1" applyBorder="1" applyAlignment="1">
      <alignment vertical="center"/>
    </xf>
    <xf numFmtId="0" fontId="14" fillId="0" borderId="5" xfId="5" applyFont="1" applyBorder="1" applyAlignment="1">
      <alignment horizontal="left" vertical="center" indent="2"/>
    </xf>
    <xf numFmtId="166" fontId="15" fillId="4" borderId="3" xfId="5" applyNumberFormat="1" applyFont="1" applyFill="1" applyBorder="1" applyAlignment="1">
      <alignment vertical="center"/>
    </xf>
    <xf numFmtId="0" fontId="16" fillId="4" borderId="3" xfId="5" applyFont="1" applyFill="1" applyBorder="1" applyAlignment="1">
      <alignment horizontal="left" vertical="center" indent="1"/>
    </xf>
    <xf numFmtId="0" fontId="14" fillId="2" borderId="0" xfId="5" applyNumberFormat="1" applyFont="1" applyFill="1" applyAlignment="1">
      <alignment vertical="center"/>
    </xf>
    <xf numFmtId="0" fontId="14" fillId="0" borderId="1" xfId="5" applyFont="1" applyFill="1" applyBorder="1" applyAlignment="1">
      <alignment horizontal="left" vertical="center" indent="3"/>
    </xf>
    <xf numFmtId="166" fontId="14" fillId="0" borderId="0" xfId="1" applyNumberFormat="1" applyFont="1" applyFill="1" applyBorder="1" applyAlignment="1">
      <alignment vertical="center"/>
    </xf>
    <xf numFmtId="166" fontId="15" fillId="4" borderId="5" xfId="5" applyNumberFormat="1" applyFont="1" applyFill="1" applyBorder="1" applyAlignment="1">
      <alignment vertical="center"/>
    </xf>
    <xf numFmtId="0" fontId="16" fillId="4" borderId="5" xfId="5" applyFont="1" applyFill="1" applyBorder="1" applyAlignment="1">
      <alignment horizontal="left" vertical="center" indent="1"/>
    </xf>
    <xf numFmtId="0" fontId="14" fillId="0" borderId="0" xfId="5" applyNumberFormat="1" applyFont="1" applyAlignment="1">
      <alignment vertical="center"/>
    </xf>
    <xf numFmtId="0" fontId="17" fillId="5" borderId="2" xfId="5" applyNumberFormat="1" applyFont="1" applyFill="1" applyBorder="1" applyAlignment="1">
      <alignment vertical="center"/>
    </xf>
    <xf numFmtId="0" fontId="18" fillId="5" borderId="2" xfId="5" applyNumberFormat="1" applyFont="1" applyFill="1" applyBorder="1" applyAlignment="1">
      <alignment horizontal="left" vertical="center"/>
    </xf>
    <xf numFmtId="167" fontId="14" fillId="2" borderId="1" xfId="5" applyNumberFormat="1" applyFont="1" applyFill="1" applyBorder="1" applyAlignment="1">
      <alignment vertical="center"/>
    </xf>
    <xf numFmtId="167" fontId="14" fillId="2" borderId="0" xfId="5" applyNumberFormat="1" applyFont="1" applyFill="1" applyBorder="1" applyAlignment="1">
      <alignment vertical="center"/>
    </xf>
    <xf numFmtId="167" fontId="14" fillId="2" borderId="3" xfId="5" applyNumberFormat="1" applyFont="1" applyFill="1" applyBorder="1" applyAlignment="1">
      <alignment vertical="center"/>
    </xf>
    <xf numFmtId="167" fontId="19" fillId="4" borderId="2" xfId="1" applyNumberFormat="1" applyFont="1" applyFill="1" applyBorder="1" applyAlignment="1">
      <alignment vertical="center"/>
    </xf>
    <xf numFmtId="0" fontId="16" fillId="4" borderId="2" xfId="5" applyFont="1" applyFill="1" applyBorder="1" applyAlignment="1">
      <alignment horizontal="left" vertical="center" indent="1"/>
    </xf>
    <xf numFmtId="168" fontId="14" fillId="2" borderId="2" xfId="5" applyNumberFormat="1" applyFont="1" applyFill="1" applyBorder="1" applyAlignment="1">
      <alignment vertical="center"/>
    </xf>
    <xf numFmtId="0" fontId="20" fillId="0" borderId="2" xfId="5" applyFont="1" applyFill="1" applyBorder="1" applyAlignment="1">
      <alignment horizontal="left" vertical="center" indent="2"/>
    </xf>
    <xf numFmtId="168" fontId="14" fillId="2" borderId="1" xfId="5" applyNumberFormat="1" applyFont="1" applyFill="1" applyBorder="1" applyAlignment="1">
      <alignment vertical="center"/>
    </xf>
    <xf numFmtId="168" fontId="14" fillId="2" borderId="0" xfId="5" applyNumberFormat="1" applyFont="1" applyFill="1" applyBorder="1" applyAlignment="1">
      <alignment vertical="center"/>
    </xf>
    <xf numFmtId="168" fontId="14" fillId="2" borderId="3" xfId="5" applyNumberFormat="1" applyFont="1" applyFill="1" applyBorder="1" applyAlignment="1">
      <alignment vertical="center"/>
    </xf>
    <xf numFmtId="0" fontId="20" fillId="0" borderId="2" xfId="5" applyFont="1" applyBorder="1" applyAlignment="1">
      <alignment horizontal="left" vertical="center" indent="2"/>
    </xf>
    <xf numFmtId="168" fontId="19" fillId="4" borderId="2" xfId="2" applyNumberFormat="1" applyFont="1" applyFill="1" applyBorder="1" applyAlignment="1">
      <alignment vertical="center"/>
    </xf>
    <xf numFmtId="166" fontId="14" fillId="0" borderId="1" xfId="5" applyNumberFormat="1" applyFont="1" applyBorder="1" applyAlignment="1">
      <alignment vertical="center"/>
    </xf>
    <xf numFmtId="0" fontId="14" fillId="2" borderId="1" xfId="5" applyFont="1" applyFill="1" applyBorder="1" applyAlignment="1">
      <alignment horizontal="left" vertical="center" indent="2"/>
    </xf>
    <xf numFmtId="166" fontId="14" fillId="0" borderId="0" xfId="5" applyNumberFormat="1" applyFont="1" applyBorder="1" applyAlignment="1">
      <alignment vertical="center"/>
    </xf>
    <xf numFmtId="0" fontId="14" fillId="2" borderId="0" xfId="5" applyFont="1" applyFill="1" applyBorder="1" applyAlignment="1">
      <alignment horizontal="left" vertical="center" indent="2"/>
    </xf>
    <xf numFmtId="0" fontId="14" fillId="2" borderId="0" xfId="5" applyFont="1" applyFill="1" applyBorder="1" applyAlignment="1">
      <alignment horizontal="left" vertical="center" indent="3"/>
    </xf>
    <xf numFmtId="166" fontId="14" fillId="0" borderId="3" xfId="5" applyNumberFormat="1" applyFont="1" applyBorder="1" applyAlignment="1">
      <alignment vertical="center"/>
    </xf>
    <xf numFmtId="0" fontId="14" fillId="2" borderId="3" xfId="5" applyFont="1" applyFill="1" applyBorder="1" applyAlignment="1">
      <alignment horizontal="left" vertical="center" indent="2"/>
    </xf>
    <xf numFmtId="166" fontId="15" fillId="4" borderId="2" xfId="5" applyNumberFormat="1" applyFont="1" applyFill="1" applyBorder="1" applyAlignment="1">
      <alignment vertical="center"/>
    </xf>
    <xf numFmtId="166" fontId="14" fillId="2" borderId="0" xfId="5" applyNumberFormat="1" applyFont="1" applyFill="1" applyAlignment="1">
      <alignment vertical="center"/>
    </xf>
    <xf numFmtId="166" fontId="14" fillId="0" borderId="1" xfId="5" applyNumberFormat="1" applyFont="1" applyFill="1" applyBorder="1" applyAlignment="1">
      <alignment vertical="center"/>
    </xf>
    <xf numFmtId="166" fontId="14" fillId="0" borderId="3" xfId="5" applyNumberFormat="1" applyFont="1" applyFill="1" applyBorder="1" applyAlignment="1">
      <alignment vertical="center"/>
    </xf>
    <xf numFmtId="0" fontId="14" fillId="0" borderId="3" xfId="5" applyFont="1" applyFill="1" applyBorder="1" applyAlignment="1">
      <alignment horizontal="left" vertical="center" indent="2"/>
    </xf>
    <xf numFmtId="166" fontId="13" fillId="4" borderId="0" xfId="5" applyNumberFormat="1" applyFont="1" applyFill="1" applyBorder="1" applyAlignment="1">
      <alignment vertical="center"/>
    </xf>
    <xf numFmtId="0" fontId="20" fillId="4" borderId="0" xfId="5" applyFont="1" applyFill="1" applyBorder="1" applyAlignment="1">
      <alignment horizontal="left" vertical="center" indent="2"/>
    </xf>
    <xf numFmtId="169" fontId="14" fillId="4" borderId="3" xfId="5" applyNumberFormat="1" applyFont="1" applyFill="1" applyBorder="1" applyAlignment="1">
      <alignment vertical="center"/>
    </xf>
    <xf numFmtId="0" fontId="19" fillId="4" borderId="3" xfId="5" applyFont="1" applyFill="1" applyBorder="1" applyAlignment="1">
      <alignment horizontal="left" vertical="center" indent="1"/>
    </xf>
    <xf numFmtId="165" fontId="13" fillId="4" borderId="3" xfId="5" applyNumberFormat="1" applyFont="1" applyFill="1" applyBorder="1" applyAlignment="1">
      <alignment vertical="center"/>
    </xf>
    <xf numFmtId="165" fontId="14" fillId="0" borderId="1" xfId="5" applyNumberFormat="1" applyFont="1" applyFill="1" applyBorder="1" applyAlignment="1">
      <alignment vertical="center"/>
    </xf>
    <xf numFmtId="0" fontId="13" fillId="0" borderId="1" xfId="5" applyFont="1" applyFill="1" applyBorder="1" applyAlignment="1">
      <alignment horizontal="left" vertical="center" indent="1"/>
    </xf>
    <xf numFmtId="169" fontId="14" fillId="0" borderId="0" xfId="5" applyNumberFormat="1" applyFont="1" applyFill="1" applyBorder="1" applyAlignment="1">
      <alignment vertical="center"/>
    </xf>
    <xf numFmtId="0" fontId="13" fillId="0" borderId="0" xfId="5" applyFont="1" applyFill="1" applyBorder="1" applyAlignment="1">
      <alignment horizontal="left" vertical="center" indent="1"/>
    </xf>
    <xf numFmtId="169" fontId="14" fillId="0" borderId="3" xfId="5" applyNumberFormat="1" applyFont="1" applyFill="1" applyBorder="1" applyAlignment="1">
      <alignment vertical="center"/>
    </xf>
    <xf numFmtId="0" fontId="13" fillId="0" borderId="3" xfId="5" applyFont="1" applyFill="1" applyBorder="1" applyAlignment="1">
      <alignment horizontal="left" vertical="center" indent="1"/>
    </xf>
    <xf numFmtId="167" fontId="14" fillId="0" borderId="1" xfId="5" applyNumberFormat="1" applyFont="1" applyFill="1" applyBorder="1" applyAlignment="1">
      <alignment vertical="center"/>
    </xf>
    <xf numFmtId="167" fontId="14" fillId="0" borderId="0" xfId="5" applyNumberFormat="1" applyFont="1" applyFill="1" applyBorder="1" applyAlignment="1">
      <alignment vertical="center"/>
    </xf>
    <xf numFmtId="165" fontId="14" fillId="0" borderId="0" xfId="5" applyNumberFormat="1" applyFont="1" applyFill="1" applyBorder="1" applyAlignment="1">
      <alignment vertical="center"/>
    </xf>
    <xf numFmtId="165" fontId="14" fillId="0" borderId="3" xfId="5" applyNumberFormat="1" applyFont="1" applyFill="1" applyBorder="1" applyAlignment="1">
      <alignment vertical="center"/>
    </xf>
    <xf numFmtId="0" fontId="20" fillId="0" borderId="1" xfId="5" applyFont="1" applyFill="1" applyBorder="1" applyAlignment="1">
      <alignment horizontal="left" vertical="center"/>
    </xf>
    <xf numFmtId="0" fontId="13" fillId="0" borderId="0" xfId="5" applyFont="1" applyFill="1" applyBorder="1" applyAlignment="1">
      <alignment horizontal="left" vertical="center"/>
    </xf>
    <xf numFmtId="0" fontId="13" fillId="0" borderId="3" xfId="5" applyFont="1" applyFill="1" applyBorder="1" applyAlignment="1">
      <alignment horizontal="left" vertical="center"/>
    </xf>
    <xf numFmtId="171" fontId="14" fillId="0" borderId="1" xfId="5" applyNumberFormat="1" applyFont="1" applyFill="1" applyBorder="1" applyAlignment="1">
      <alignment vertical="center"/>
    </xf>
    <xf numFmtId="0" fontId="13" fillId="0" borderId="1" xfId="5" applyFont="1" applyFill="1" applyBorder="1" applyAlignment="1">
      <alignment horizontal="left" vertical="center"/>
    </xf>
    <xf numFmtId="171" fontId="14" fillId="0" borderId="0" xfId="5" applyNumberFormat="1" applyFont="1" applyFill="1" applyBorder="1" applyAlignment="1">
      <alignment vertical="center"/>
    </xf>
    <xf numFmtId="169" fontId="14" fillId="0" borderId="4" xfId="5" applyNumberFormat="1" applyFont="1" applyFill="1" applyBorder="1" applyAlignment="1">
      <alignment vertical="center"/>
    </xf>
    <xf numFmtId="0" fontId="13" fillId="0" borderId="4" xfId="5" applyFont="1" applyFill="1" applyBorder="1" applyAlignment="1">
      <alignment horizontal="left" vertical="center"/>
    </xf>
    <xf numFmtId="169" fontId="14" fillId="0" borderId="1" xfId="5" applyNumberFormat="1" applyFont="1" applyFill="1" applyBorder="1" applyAlignment="1">
      <alignment vertical="center"/>
    </xf>
    <xf numFmtId="0" fontId="21" fillId="3" borderId="2" xfId="5" applyFont="1" applyFill="1" applyBorder="1" applyAlignment="1">
      <alignment horizontal="left" vertical="center"/>
    </xf>
    <xf numFmtId="169" fontId="14" fillId="2" borderId="1" xfId="1" applyNumberFormat="1" applyFont="1" applyFill="1" applyBorder="1" applyAlignment="1">
      <alignment vertical="center"/>
    </xf>
    <xf numFmtId="169" fontId="14" fillId="2" borderId="0" xfId="1" applyNumberFormat="1" applyFont="1" applyFill="1" applyAlignment="1">
      <alignment vertical="center"/>
    </xf>
    <xf numFmtId="0" fontId="14" fillId="2" borderId="0" xfId="5" applyFont="1" applyFill="1" applyAlignment="1">
      <alignment horizontal="left" vertical="center" indent="2"/>
    </xf>
    <xf numFmtId="169" fontId="22" fillId="4" borderId="2" xfId="1" applyNumberFormat="1" applyFont="1" applyFill="1" applyBorder="1" applyAlignment="1">
      <alignment vertical="center"/>
    </xf>
    <xf numFmtId="0" fontId="23" fillId="4" borderId="2" xfId="5" applyFont="1" applyFill="1" applyBorder="1" applyAlignment="1">
      <alignment horizontal="left" vertical="center" indent="1"/>
    </xf>
    <xf numFmtId="169" fontId="20" fillId="2" borderId="6" xfId="1" applyNumberFormat="1" applyFont="1" applyFill="1" applyBorder="1" applyAlignment="1">
      <alignment vertical="center"/>
    </xf>
    <xf numFmtId="0" fontId="20" fillId="2" borderId="6" xfId="5" applyFont="1" applyFill="1" applyBorder="1" applyAlignment="1">
      <alignment horizontal="left" vertical="center" indent="2"/>
    </xf>
    <xf numFmtId="169" fontId="14" fillId="2" borderId="0" xfId="1" applyNumberFormat="1" applyFont="1" applyFill="1" applyBorder="1" applyAlignment="1">
      <alignment vertical="center"/>
    </xf>
    <xf numFmtId="169" fontId="19" fillId="6" borderId="2" xfId="1" applyNumberFormat="1" applyFont="1" applyFill="1" applyBorder="1" applyAlignment="1">
      <alignment vertical="center"/>
    </xf>
    <xf numFmtId="0" fontId="24" fillId="6" borderId="2" xfId="5" applyFont="1" applyFill="1" applyBorder="1" applyAlignment="1">
      <alignment horizontal="left" vertical="center"/>
    </xf>
    <xf numFmtId="166" fontId="14" fillId="2" borderId="0" xfId="1" applyNumberFormat="1" applyFont="1" applyFill="1" applyAlignment="1">
      <alignment vertical="center"/>
    </xf>
    <xf numFmtId="166" fontId="22" fillId="4" borderId="2" xfId="1" applyNumberFormat="1" applyFont="1" applyFill="1" applyBorder="1" applyAlignment="1">
      <alignment vertical="center"/>
    </xf>
    <xf numFmtId="166" fontId="14" fillId="0" borderId="0" xfId="1" applyNumberFormat="1" applyFont="1" applyFill="1" applyAlignment="1">
      <alignment vertical="center"/>
    </xf>
    <xf numFmtId="166" fontId="14" fillId="2" borderId="6" xfId="1" applyNumberFormat="1" applyFont="1" applyFill="1" applyBorder="1" applyAlignment="1">
      <alignment vertical="center"/>
    </xf>
    <xf numFmtId="0" fontId="14" fillId="2" borderId="6" xfId="5" applyFont="1" applyFill="1" applyBorder="1" applyAlignment="1">
      <alignment horizontal="left" vertical="center" indent="2"/>
    </xf>
    <xf numFmtId="166" fontId="19" fillId="6" borderId="2" xfId="1" applyNumberFormat="1" applyFont="1" applyFill="1" applyBorder="1" applyAlignment="1">
      <alignment vertical="center"/>
    </xf>
    <xf numFmtId="165" fontId="14" fillId="2" borderId="1" xfId="1" applyNumberFormat="1" applyFont="1" applyFill="1" applyBorder="1" applyAlignment="1">
      <alignment vertical="center"/>
    </xf>
    <xf numFmtId="165" fontId="14" fillId="2" borderId="0" xfId="1" applyNumberFormat="1" applyFont="1" applyFill="1" applyAlignment="1">
      <alignment vertical="center"/>
    </xf>
    <xf numFmtId="165" fontId="22" fillId="4" borderId="2" xfId="1" applyNumberFormat="1" applyFont="1" applyFill="1" applyBorder="1" applyAlignment="1">
      <alignment vertical="center"/>
    </xf>
    <xf numFmtId="165" fontId="14" fillId="2" borderId="0" xfId="1" applyNumberFormat="1" applyFont="1" applyFill="1" applyBorder="1" applyAlignment="1">
      <alignment vertical="center"/>
    </xf>
    <xf numFmtId="165" fontId="14" fillId="0" borderId="0" xfId="1" applyNumberFormat="1" applyFont="1" applyFill="1" applyAlignment="1">
      <alignment vertical="center"/>
    </xf>
    <xf numFmtId="165" fontId="14" fillId="2" borderId="6" xfId="1" applyNumberFormat="1" applyFont="1" applyFill="1" applyBorder="1" applyAlignment="1">
      <alignment vertical="center"/>
    </xf>
    <xf numFmtId="165" fontId="19" fillId="6" borderId="2" xfId="1" applyNumberFormat="1" applyFont="1" applyFill="1" applyBorder="1" applyAlignment="1">
      <alignment vertical="center"/>
    </xf>
    <xf numFmtId="0" fontId="21" fillId="3" borderId="2" xfId="5" applyFont="1" applyFill="1" applyBorder="1" applyAlignment="1">
      <alignment horizontal="left" vertical="center" wrapText="1"/>
    </xf>
    <xf numFmtId="166" fontId="14" fillId="0" borderId="0" xfId="5" applyNumberFormat="1" applyFont="1" applyAlignment="1">
      <alignment vertical="center"/>
    </xf>
    <xf numFmtId="166" fontId="23" fillId="6" borderId="2" xfId="5" applyNumberFormat="1" applyFont="1" applyFill="1" applyBorder="1" applyAlignment="1">
      <alignment vertical="center"/>
    </xf>
    <xf numFmtId="0" fontId="18" fillId="6" borderId="2" xfId="5" applyFont="1" applyFill="1" applyBorder="1" applyAlignment="1">
      <alignment horizontal="left" vertical="center"/>
    </xf>
    <xf numFmtId="165" fontId="14" fillId="0" borderId="1" xfId="5" applyNumberFormat="1" applyFont="1" applyBorder="1" applyAlignment="1">
      <alignment vertical="center"/>
    </xf>
    <xf numFmtId="165" fontId="14" fillId="0" borderId="3" xfId="5" applyNumberFormat="1" applyFont="1" applyBorder="1" applyAlignment="1">
      <alignment vertical="center"/>
    </xf>
    <xf numFmtId="165" fontId="15" fillId="4" borderId="2" xfId="5" applyNumberFormat="1" applyFont="1" applyFill="1" applyBorder="1" applyAlignment="1">
      <alignment vertical="center"/>
    </xf>
    <xf numFmtId="165" fontId="14" fillId="0" borderId="0" xfId="5" applyNumberFormat="1" applyFont="1" applyAlignment="1">
      <alignment vertical="center"/>
    </xf>
    <xf numFmtId="165" fontId="23" fillId="6" borderId="2" xfId="2" applyNumberFormat="1" applyFont="1" applyFill="1" applyBorder="1" applyAlignment="1">
      <alignment vertical="center"/>
    </xf>
    <xf numFmtId="170" fontId="14" fillId="0" borderId="1" xfId="5" applyNumberFormat="1" applyFont="1" applyBorder="1" applyAlignment="1">
      <alignment vertical="center"/>
    </xf>
    <xf numFmtId="170" fontId="14" fillId="0" borderId="3" xfId="5" applyNumberFormat="1" applyFont="1" applyBorder="1" applyAlignment="1">
      <alignment vertical="center"/>
    </xf>
    <xf numFmtId="170" fontId="15" fillId="4" borderId="2" xfId="5" applyNumberFormat="1" applyFont="1" applyFill="1" applyBorder="1" applyAlignment="1">
      <alignment vertical="center"/>
    </xf>
    <xf numFmtId="170" fontId="14" fillId="0" borderId="0" xfId="5" applyNumberFormat="1" applyFont="1" applyAlignment="1">
      <alignment vertical="center"/>
    </xf>
    <xf numFmtId="170" fontId="23" fillId="6" borderId="2" xfId="5" applyNumberFormat="1" applyFont="1" applyFill="1" applyBorder="1" applyAlignment="1">
      <alignment vertical="center"/>
    </xf>
    <xf numFmtId="171" fontId="14" fillId="0" borderId="1" xfId="5" applyNumberFormat="1" applyFont="1" applyBorder="1" applyAlignment="1">
      <alignment vertical="center"/>
    </xf>
    <xf numFmtId="171" fontId="14" fillId="0" borderId="3" xfId="5" applyNumberFormat="1" applyFont="1" applyBorder="1" applyAlignment="1">
      <alignment vertical="center"/>
    </xf>
    <xf numFmtId="171" fontId="15" fillId="4" borderId="2" xfId="5" applyNumberFormat="1" applyFont="1" applyFill="1" applyBorder="1" applyAlignment="1">
      <alignment vertical="center"/>
    </xf>
    <xf numFmtId="171" fontId="14" fillId="0" borderId="0" xfId="5" applyNumberFormat="1" applyFont="1" applyAlignment="1">
      <alignment vertical="center"/>
    </xf>
    <xf numFmtId="169" fontId="14" fillId="0" borderId="1" xfId="5" applyNumberFormat="1" applyFont="1" applyBorder="1" applyAlignment="1">
      <alignment vertical="center"/>
    </xf>
    <xf numFmtId="169" fontId="14" fillId="0" borderId="3" xfId="5" applyNumberFormat="1" applyFont="1" applyBorder="1" applyAlignment="1">
      <alignment vertical="center"/>
    </xf>
    <xf numFmtId="169" fontId="15" fillId="4" borderId="2" xfId="5" applyNumberFormat="1" applyFont="1" applyFill="1" applyBorder="1" applyAlignment="1">
      <alignment vertical="center"/>
    </xf>
    <xf numFmtId="169" fontId="14" fillId="0" borderId="0" xfId="5" applyNumberFormat="1" applyFont="1" applyAlignment="1">
      <alignment vertical="center"/>
    </xf>
    <xf numFmtId="166" fontId="14" fillId="4" borderId="1" xfId="5" applyNumberFormat="1" applyFont="1" applyFill="1" applyBorder="1" applyAlignment="1">
      <alignment vertical="center"/>
    </xf>
    <xf numFmtId="0" fontId="25" fillId="4" borderId="1" xfId="5" applyFont="1" applyFill="1" applyBorder="1" applyAlignment="1">
      <alignment horizontal="left" vertical="center"/>
    </xf>
    <xf numFmtId="166" fontId="14" fillId="4" borderId="0" xfId="5" applyNumberFormat="1" applyFont="1" applyFill="1" applyBorder="1" applyAlignment="1">
      <alignment vertical="center"/>
    </xf>
    <xf numFmtId="0" fontId="25" fillId="4" borderId="0" xfId="5" applyFont="1" applyFill="1" applyBorder="1" applyAlignment="1">
      <alignment horizontal="left" vertical="center"/>
    </xf>
    <xf numFmtId="165" fontId="14" fillId="4" borderId="3" xfId="5" applyNumberFormat="1" applyFont="1" applyFill="1" applyBorder="1" applyAlignment="1">
      <alignment vertical="center"/>
    </xf>
    <xf numFmtId="0" fontId="25" fillId="4" borderId="3" xfId="5" applyFont="1" applyFill="1" applyBorder="1" applyAlignment="1">
      <alignment horizontal="left" vertical="center"/>
    </xf>
    <xf numFmtId="0" fontId="17" fillId="2" borderId="0" xfId="5" applyFont="1" applyFill="1" applyAlignment="1">
      <alignment horizontal="left" vertical="center"/>
    </xf>
    <xf numFmtId="166" fontId="14" fillId="4" borderId="3" xfId="5" applyNumberFormat="1" applyFont="1" applyFill="1" applyBorder="1" applyAlignment="1">
      <alignment vertical="center"/>
    </xf>
    <xf numFmtId="170" fontId="14" fillId="0" borderId="0" xfId="5" applyNumberFormat="1" applyFont="1" applyBorder="1" applyAlignment="1">
      <alignment vertical="center"/>
    </xf>
    <xf numFmtId="0" fontId="17" fillId="2" borderId="0" xfId="5" applyFont="1" applyFill="1" applyBorder="1" applyAlignment="1">
      <alignment horizontal="left" vertical="center"/>
    </xf>
    <xf numFmtId="170" fontId="14" fillId="4" borderId="2" xfId="5" applyNumberFormat="1" applyFont="1" applyFill="1" applyBorder="1" applyAlignment="1">
      <alignment vertical="center"/>
    </xf>
    <xf numFmtId="0" fontId="25" fillId="4" borderId="2" xfId="5" applyFont="1" applyFill="1" applyBorder="1" applyAlignment="1">
      <alignment horizontal="left" vertical="center"/>
    </xf>
    <xf numFmtId="169" fontId="14" fillId="4" borderId="1" xfId="5" applyNumberFormat="1" applyFont="1" applyFill="1" applyBorder="1" applyAlignment="1">
      <alignment vertical="center"/>
    </xf>
    <xf numFmtId="169" fontId="14" fillId="4" borderId="0" xfId="5" applyNumberFormat="1" applyFont="1" applyFill="1" applyBorder="1" applyAlignment="1">
      <alignment vertical="center"/>
    </xf>
    <xf numFmtId="166" fontId="14" fillId="4" borderId="2" xfId="5" applyNumberFormat="1" applyFont="1" applyFill="1" applyBorder="1" applyAlignment="1">
      <alignment vertical="center"/>
    </xf>
    <xf numFmtId="169" fontId="22" fillId="6" borderId="7" xfId="1" applyNumberFormat="1" applyFont="1" applyFill="1" applyBorder="1" applyAlignment="1">
      <alignment vertical="center"/>
    </xf>
    <xf numFmtId="0" fontId="23" fillId="6" borderId="7" xfId="5" applyFont="1" applyFill="1" applyBorder="1" applyAlignment="1">
      <alignment horizontal="left" vertical="center" indent="2"/>
    </xf>
    <xf numFmtId="0" fontId="14" fillId="0" borderId="4" xfId="5" applyFont="1" applyFill="1" applyBorder="1" applyAlignment="1">
      <alignment horizontal="left" vertical="center" indent="4"/>
    </xf>
    <xf numFmtId="0" fontId="14" fillId="0" borderId="0" xfId="5" applyFont="1" applyFill="1" applyBorder="1" applyAlignment="1">
      <alignment horizontal="left" vertical="center" indent="4"/>
    </xf>
    <xf numFmtId="169" fontId="22" fillId="6" borderId="5" xfId="1" applyNumberFormat="1" applyFont="1" applyFill="1" applyBorder="1" applyAlignment="1">
      <alignment vertical="center"/>
    </xf>
    <xf numFmtId="0" fontId="23" fillId="6" borderId="5" xfId="5" applyFont="1" applyFill="1" applyBorder="1" applyAlignment="1">
      <alignment horizontal="left" vertical="center" indent="2"/>
    </xf>
    <xf numFmtId="169" fontId="15" fillId="5" borderId="5" xfId="5" applyNumberFormat="1" applyFont="1" applyFill="1" applyBorder="1" applyAlignment="1">
      <alignment vertical="center"/>
    </xf>
    <xf numFmtId="0" fontId="16" fillId="5" borderId="5" xfId="5" applyFont="1" applyFill="1" applyBorder="1" applyAlignment="1">
      <alignment horizontal="left" vertical="center" indent="1"/>
    </xf>
    <xf numFmtId="169" fontId="14" fillId="2" borderId="0" xfId="5" applyNumberFormat="1" applyFont="1" applyFill="1" applyAlignment="1">
      <alignment vertical="center"/>
    </xf>
    <xf numFmtId="1" fontId="13" fillId="7" borderId="2" xfId="5" applyNumberFormat="1" applyFont="1" applyFill="1" applyBorder="1" applyAlignment="1">
      <alignment horizontal="center" vertical="center"/>
    </xf>
    <xf numFmtId="1" fontId="13" fillId="7" borderId="2" xfId="5" applyNumberFormat="1" applyFont="1" applyFill="1" applyBorder="1" applyAlignment="1">
      <alignment horizontal="right" vertical="center"/>
    </xf>
    <xf numFmtId="166" fontId="14" fillId="0" borderId="0" xfId="5" applyNumberFormat="1" applyFont="1" applyFill="1" applyBorder="1" applyAlignment="1">
      <alignment vertical="center"/>
    </xf>
    <xf numFmtId="166" fontId="22" fillId="6" borderId="2" xfId="1" applyNumberFormat="1" applyFont="1" applyFill="1" applyBorder="1" applyAlignment="1">
      <alignment vertical="center"/>
    </xf>
    <xf numFmtId="0" fontId="23" fillId="6" borderId="2" xfId="5" applyFont="1" applyFill="1" applyBorder="1" applyAlignment="1">
      <alignment horizontal="left" vertical="center" indent="2"/>
    </xf>
    <xf numFmtId="0" fontId="14" fillId="0" borderId="1" xfId="5" applyFont="1" applyFill="1" applyBorder="1" applyAlignment="1">
      <alignment horizontal="left" vertical="center" indent="4"/>
    </xf>
    <xf numFmtId="166" fontId="14" fillId="4" borderId="4" xfId="5" applyNumberFormat="1" applyFont="1" applyFill="1" applyBorder="1" applyAlignment="1">
      <alignment vertical="center"/>
    </xf>
    <xf numFmtId="0" fontId="14" fillId="4" borderId="4" xfId="5" applyFont="1" applyFill="1" applyBorder="1" applyAlignment="1">
      <alignment horizontal="left" vertical="center" indent="3"/>
    </xf>
    <xf numFmtId="166" fontId="14" fillId="4" borderId="8" xfId="5" applyNumberFormat="1" applyFont="1" applyFill="1" applyBorder="1" applyAlignment="1">
      <alignment vertical="center"/>
    </xf>
    <xf numFmtId="0" fontId="14" fillId="4" borderId="8" xfId="5" applyFont="1" applyFill="1" applyBorder="1" applyAlignment="1">
      <alignment horizontal="left" vertical="center" indent="3"/>
    </xf>
    <xf numFmtId="166" fontId="14" fillId="0" borderId="4" xfId="5" applyNumberFormat="1" applyFont="1" applyFill="1" applyBorder="1" applyAlignment="1">
      <alignment vertical="center"/>
    </xf>
    <xf numFmtId="166" fontId="14" fillId="0" borderId="8" xfId="5" applyNumberFormat="1" applyFont="1" applyFill="1" applyBorder="1" applyAlignment="1">
      <alignment vertical="center"/>
    </xf>
    <xf numFmtId="0" fontId="14" fillId="0" borderId="8" xfId="5" applyFont="1" applyFill="1" applyBorder="1" applyAlignment="1">
      <alignment horizontal="left" vertical="center" indent="4"/>
    </xf>
    <xf numFmtId="0" fontId="14" fillId="4" borderId="0" xfId="5" applyFont="1" applyFill="1" applyBorder="1" applyAlignment="1">
      <alignment horizontal="left" vertical="center" indent="3"/>
    </xf>
    <xf numFmtId="166" fontId="15" fillId="5" borderId="5" xfId="5" applyNumberFormat="1" applyFont="1" applyFill="1" applyBorder="1" applyAlignment="1">
      <alignment vertical="center"/>
    </xf>
    <xf numFmtId="165" fontId="22" fillId="6" borderId="2" xfId="1" applyNumberFormat="1" applyFont="1" applyFill="1" applyBorder="1" applyAlignment="1">
      <alignment vertical="center"/>
    </xf>
    <xf numFmtId="165" fontId="14" fillId="4" borderId="4" xfId="5" applyNumberFormat="1" applyFont="1" applyFill="1" applyBorder="1" applyAlignment="1">
      <alignment vertical="center"/>
    </xf>
    <xf numFmtId="165" fontId="14" fillId="4" borderId="8" xfId="5" applyNumberFormat="1" applyFont="1" applyFill="1" applyBorder="1" applyAlignment="1">
      <alignment vertical="center"/>
    </xf>
    <xf numFmtId="165" fontId="14" fillId="0" borderId="4" xfId="5" applyNumberFormat="1" applyFont="1" applyFill="1" applyBorder="1" applyAlignment="1">
      <alignment vertical="center"/>
    </xf>
    <xf numFmtId="165" fontId="14" fillId="0" borderId="8" xfId="5" applyNumberFormat="1" applyFont="1" applyFill="1" applyBorder="1" applyAlignment="1">
      <alignment vertical="center"/>
    </xf>
    <xf numFmtId="165" fontId="14" fillId="4" borderId="0" xfId="5" applyNumberFormat="1" applyFont="1" applyFill="1" applyBorder="1" applyAlignment="1">
      <alignment vertical="center"/>
    </xf>
    <xf numFmtId="165" fontId="15" fillId="5" borderId="5" xfId="5" applyNumberFormat="1" applyFont="1" applyFill="1" applyBorder="1" applyAlignment="1">
      <alignment vertical="center"/>
    </xf>
    <xf numFmtId="172" fontId="14" fillId="0" borderId="1" xfId="5" applyNumberFormat="1" applyFont="1" applyFill="1" applyBorder="1" applyAlignment="1">
      <alignment vertical="center"/>
    </xf>
    <xf numFmtId="172" fontId="14" fillId="0" borderId="0" xfId="5" applyNumberFormat="1" applyFont="1" applyFill="1" applyBorder="1" applyAlignment="1">
      <alignment vertical="center"/>
    </xf>
    <xf numFmtId="172" fontId="22" fillId="6" borderId="2" xfId="1" applyNumberFormat="1" applyFont="1" applyFill="1" applyBorder="1" applyAlignment="1">
      <alignment vertical="center"/>
    </xf>
    <xf numFmtId="172" fontId="14" fillId="4" borderId="4" xfId="5" applyNumberFormat="1" applyFont="1" applyFill="1" applyBorder="1" applyAlignment="1">
      <alignment vertical="center"/>
    </xf>
    <xf numFmtId="172" fontId="14" fillId="4" borderId="8" xfId="5" applyNumberFormat="1" applyFont="1" applyFill="1" applyBorder="1" applyAlignment="1">
      <alignment vertical="center"/>
    </xf>
    <xf numFmtId="172" fontId="14" fillId="0" borderId="4" xfId="5" applyNumberFormat="1" applyFont="1" applyFill="1" applyBorder="1" applyAlignment="1">
      <alignment vertical="center"/>
    </xf>
    <xf numFmtId="172" fontId="14" fillId="0" borderId="8" xfId="5" applyNumberFormat="1" applyFont="1" applyFill="1" applyBorder="1" applyAlignment="1">
      <alignment vertical="center"/>
    </xf>
    <xf numFmtId="172" fontId="14" fillId="4" borderId="0" xfId="5" applyNumberFormat="1" applyFont="1" applyFill="1" applyBorder="1" applyAlignment="1">
      <alignment vertical="center"/>
    </xf>
    <xf numFmtId="172" fontId="15" fillId="5" borderId="5" xfId="5" applyNumberFormat="1" applyFont="1" applyFill="1" applyBorder="1" applyAlignment="1">
      <alignment vertical="center"/>
    </xf>
    <xf numFmtId="0" fontId="14" fillId="8" borderId="2" xfId="5" applyNumberFormat="1" applyFont="1" applyFill="1" applyBorder="1" applyAlignment="1">
      <alignment vertical="center"/>
    </xf>
    <xf numFmtId="169" fontId="14" fillId="8" borderId="2" xfId="5" applyNumberFormat="1" applyFont="1" applyFill="1" applyBorder="1" applyAlignment="1">
      <alignment vertical="center"/>
    </xf>
    <xf numFmtId="0" fontId="26" fillId="8" borderId="2" xfId="5" applyFont="1" applyFill="1" applyBorder="1" applyAlignment="1">
      <alignment horizontal="left" vertical="center"/>
    </xf>
    <xf numFmtId="171" fontId="22" fillId="6" borderId="7" xfId="1" applyNumberFormat="1" applyFont="1" applyFill="1" applyBorder="1" applyAlignment="1">
      <alignment vertical="center"/>
    </xf>
    <xf numFmtId="171" fontId="22" fillId="6" borderId="5" xfId="1" applyNumberFormat="1" applyFont="1" applyFill="1" applyBorder="1" applyAlignment="1">
      <alignment vertical="center"/>
    </xf>
    <xf numFmtId="1" fontId="13" fillId="3" borderId="2" xfId="5" applyNumberFormat="1" applyFont="1" applyFill="1" applyBorder="1" applyAlignment="1">
      <alignment horizontal="right" vertical="center"/>
    </xf>
    <xf numFmtId="0" fontId="23" fillId="6" borderId="7" xfId="5" applyFont="1" applyFill="1" applyBorder="1" applyAlignment="1">
      <alignment horizontal="left" vertical="center" indent="3"/>
    </xf>
    <xf numFmtId="0" fontId="23" fillId="6" borderId="5" xfId="5" applyFont="1" applyFill="1" applyBorder="1" applyAlignment="1">
      <alignment horizontal="left" vertical="center" indent="3"/>
    </xf>
    <xf numFmtId="0" fontId="16" fillId="5" borderId="5" xfId="5" applyFont="1" applyFill="1" applyBorder="1" applyAlignment="1">
      <alignment horizontal="left" vertical="center" indent="2"/>
    </xf>
    <xf numFmtId="0" fontId="27" fillId="0" borderId="2" xfId="6" applyFont="1" applyBorder="1" applyAlignment="1">
      <alignment vertical="center"/>
    </xf>
    <xf numFmtId="0" fontId="28" fillId="0" borderId="2" xfId="6" applyFont="1" applyBorder="1" applyAlignment="1">
      <alignment vertical="center"/>
    </xf>
    <xf numFmtId="0" fontId="29" fillId="0" borderId="2" xfId="6" applyFont="1" applyBorder="1" applyAlignment="1">
      <alignment vertical="center"/>
    </xf>
    <xf numFmtId="0" fontId="29" fillId="0" borderId="0" xfId="6" applyFont="1" applyAlignment="1">
      <alignment vertical="center"/>
    </xf>
    <xf numFmtId="0" fontId="30" fillId="0" borderId="0" xfId="6" applyFont="1" applyAlignment="1">
      <alignment vertical="center"/>
    </xf>
    <xf numFmtId="0" fontId="29" fillId="0" borderId="0" xfId="6" applyFont="1" applyAlignment="1">
      <alignment horizontal="center" vertical="center"/>
    </xf>
    <xf numFmtId="0" fontId="27" fillId="0" borderId="0" xfId="6" applyFont="1" applyBorder="1" applyAlignment="1">
      <alignment horizontal="left" vertical="center"/>
    </xf>
    <xf numFmtId="0" fontId="31" fillId="0" borderId="0" xfId="6" applyFont="1" applyBorder="1" applyAlignment="1">
      <alignment horizontal="left" vertical="center"/>
    </xf>
    <xf numFmtId="0" fontId="27" fillId="0" borderId="0" xfId="6" applyFont="1" applyBorder="1" applyAlignment="1">
      <alignment horizontal="right" vertical="center"/>
    </xf>
    <xf numFmtId="0" fontId="31" fillId="0" borderId="0" xfId="6" applyFont="1" applyAlignment="1">
      <alignment vertical="center"/>
    </xf>
    <xf numFmtId="0" fontId="28" fillId="0" borderId="0" xfId="6" applyFont="1" applyAlignment="1">
      <alignment vertical="center"/>
    </xf>
    <xf numFmtId="0" fontId="32" fillId="0" borderId="0" xfId="6" applyFont="1" applyAlignment="1">
      <alignment horizontal="left" vertical="center"/>
    </xf>
    <xf numFmtId="173" fontId="33" fillId="0" borderId="0" xfId="6" quotePrefix="1" applyNumberFormat="1" applyFont="1" applyAlignment="1">
      <alignment horizontal="left" vertical="center"/>
    </xf>
    <xf numFmtId="0" fontId="12" fillId="0" borderId="0" xfId="6" applyFont="1" applyAlignment="1">
      <alignment vertical="center"/>
    </xf>
    <xf numFmtId="0" fontId="2" fillId="0" borderId="0" xfId="0" applyFont="1" applyAlignment="1">
      <alignment vertical="center"/>
    </xf>
    <xf numFmtId="0" fontId="12" fillId="0" borderId="0" xfId="6" applyFont="1" applyAlignment="1">
      <alignment horizontal="center" vertical="center"/>
    </xf>
    <xf numFmtId="0" fontId="12" fillId="0" borderId="0" xfId="6" applyFont="1" applyAlignment="1">
      <alignment horizontal="right" vertical="center"/>
    </xf>
    <xf numFmtId="174" fontId="14" fillId="0" borderId="3" xfId="5" applyNumberFormat="1" applyFont="1" applyFill="1" applyBorder="1" applyAlignment="1">
      <alignment vertical="center"/>
    </xf>
    <xf numFmtId="174" fontId="14" fillId="0" borderId="0" xfId="5" applyNumberFormat="1" applyFont="1" applyFill="1" applyBorder="1" applyAlignment="1">
      <alignment vertical="center"/>
    </xf>
    <xf numFmtId="175" fontId="14" fillId="0" borderId="1" xfId="5" applyNumberFormat="1" applyFont="1" applyFill="1" applyBorder="1" applyAlignment="1">
      <alignment vertical="center"/>
    </xf>
    <xf numFmtId="0" fontId="12" fillId="0" borderId="0" xfId="6" applyFont="1" applyAlignment="1">
      <alignment horizontal="center" vertical="center"/>
    </xf>
    <xf numFmtId="1" fontId="13" fillId="3" borderId="2" xfId="5" applyNumberFormat="1" applyFont="1" applyFill="1" applyBorder="1" applyAlignment="1">
      <alignment horizontal="center" vertical="center"/>
    </xf>
  </cellXfs>
  <cellStyles count="9">
    <cellStyle name="Comma" xfId="1" builtinId="3"/>
    <cellStyle name="Comma 2" xfId="4"/>
    <cellStyle name="Hyperlink" xfId="3" builtinId="8"/>
    <cellStyle name="Normal" xfId="0" builtinId="0"/>
    <cellStyle name="Normal 2" xfId="5"/>
    <cellStyle name="Normal 3" xfId="6"/>
    <cellStyle name="Percent" xfId="2" builtinId="5"/>
    <cellStyle name="Percent 2" xfId="7"/>
    <cellStyle name="Percent 3" xfId="8"/>
  </cellStyles>
  <dxfs count="1"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" Type="http://schemas.openxmlformats.org/officeDocument/2006/relationships/worksheet" Target="worksheets/sheet7.xml"/><Relationship Id="rId71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worksheet" Target="worksheets/sheet6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29</xdr:row>
      <xdr:rowOff>0</xdr:rowOff>
    </xdr:from>
    <xdr:to>
      <xdr:col>3</xdr:col>
      <xdr:colOff>2877561</xdr:colOff>
      <xdr:row>41</xdr:row>
      <xdr:rowOff>47322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58200" y="4133850"/>
          <a:ext cx="2877561" cy="20094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9:L75"/>
  <sheetViews>
    <sheetView showGridLines="0" tabSelected="1" zoomScale="80" zoomScaleNormal="80" workbookViewId="0"/>
  </sheetViews>
  <sheetFormatPr defaultRowHeight="11.25" x14ac:dyDescent="0.25"/>
  <cols>
    <col min="1" max="1" width="9.7109375" style="198" customWidth="1"/>
    <col min="2" max="2" width="9.7109375" style="199" customWidth="1"/>
    <col min="3" max="3" width="107.42578125" style="197" customWidth="1"/>
    <col min="4" max="4" width="44.7109375" style="197" customWidth="1"/>
    <col min="5" max="6" width="9.7109375" style="197" customWidth="1"/>
    <col min="7" max="16384" width="9.140625" style="197"/>
  </cols>
  <sheetData>
    <row r="9" spans="1:10" ht="30" x14ac:dyDescent="0.25">
      <c r="A9" s="194"/>
      <c r="B9" s="195" t="s">
        <v>204</v>
      </c>
      <c r="C9" s="196"/>
      <c r="D9" s="196"/>
      <c r="E9" s="196"/>
      <c r="F9" s="196"/>
    </row>
    <row r="10" spans="1:10" hidden="1" x14ac:dyDescent="0.25"/>
    <row r="11" spans="1:10" hidden="1" x14ac:dyDescent="0.25">
      <c r="B11" s="198"/>
      <c r="C11" s="198"/>
    </row>
    <row r="12" spans="1:10" ht="11.25" hidden="1" customHeight="1" x14ac:dyDescent="0.25">
      <c r="B12" s="198"/>
      <c r="C12" s="198"/>
    </row>
    <row r="13" spans="1:10" s="198" customFormat="1" ht="11.25" hidden="1" customHeight="1" x14ac:dyDescent="0.25">
      <c r="D13" s="197"/>
      <c r="E13" s="197"/>
      <c r="F13" s="197"/>
      <c r="G13" s="197"/>
      <c r="H13" s="197"/>
      <c r="I13" s="197"/>
      <c r="J13" s="197"/>
    </row>
    <row r="14" spans="1:10" s="198" customFormat="1" ht="12.75" customHeight="1" x14ac:dyDescent="0.25">
      <c r="D14" s="197"/>
      <c r="E14" s="197"/>
      <c r="F14" s="197"/>
      <c r="G14" s="197"/>
      <c r="H14" s="197"/>
      <c r="I14" s="197"/>
      <c r="J14" s="197"/>
    </row>
    <row r="15" spans="1:10" s="198" customFormat="1" ht="12.75" customHeight="1" x14ac:dyDescent="0.25">
      <c r="D15" s="197"/>
      <c r="E15" s="197"/>
      <c r="F15" s="197"/>
      <c r="G15" s="197"/>
      <c r="H15" s="197"/>
      <c r="I15" s="197"/>
      <c r="J15" s="197"/>
    </row>
    <row r="16" spans="1:10" s="198" customFormat="1" ht="12.75" customHeight="1" x14ac:dyDescent="0.25">
      <c r="D16" s="197"/>
      <c r="E16" s="197"/>
      <c r="F16" s="197"/>
      <c r="G16" s="197"/>
      <c r="H16" s="197"/>
      <c r="I16" s="197"/>
      <c r="J16" s="197"/>
    </row>
    <row r="17" spans="1:10" s="198" customFormat="1" ht="12.75" customHeight="1" x14ac:dyDescent="0.25">
      <c r="D17" s="197"/>
      <c r="E17" s="197"/>
      <c r="F17" s="197"/>
      <c r="G17" s="197"/>
      <c r="H17" s="197"/>
      <c r="I17" s="197"/>
      <c r="J17" s="197"/>
    </row>
    <row r="18" spans="1:10" s="198" customFormat="1" ht="12.75" customHeight="1" x14ac:dyDescent="0.25">
      <c r="D18" s="197"/>
      <c r="E18" s="197"/>
      <c r="F18" s="197"/>
      <c r="G18" s="197"/>
      <c r="H18" s="197"/>
      <c r="I18" s="197"/>
      <c r="J18" s="197"/>
    </row>
    <row r="19" spans="1:10" s="198" customFormat="1" x14ac:dyDescent="0.25">
      <c r="D19" s="197"/>
      <c r="E19" s="197"/>
      <c r="F19" s="197"/>
      <c r="G19" s="197"/>
      <c r="H19" s="197"/>
      <c r="I19" s="197"/>
      <c r="J19" s="197"/>
    </row>
    <row r="20" spans="1:10" s="198" customFormat="1" ht="11.25" customHeight="1" x14ac:dyDescent="0.25">
      <c r="D20" s="197"/>
      <c r="E20" s="197"/>
      <c r="F20" s="197"/>
      <c r="G20" s="197"/>
      <c r="H20" s="197"/>
      <c r="I20" s="197"/>
      <c r="J20" s="197"/>
    </row>
    <row r="21" spans="1:10" s="198" customFormat="1" ht="11.25" customHeight="1" x14ac:dyDescent="0.25">
      <c r="D21" s="197"/>
      <c r="E21" s="197"/>
      <c r="F21" s="197"/>
      <c r="G21" s="197"/>
      <c r="H21" s="197"/>
      <c r="I21" s="197"/>
      <c r="J21" s="197"/>
    </row>
    <row r="22" spans="1:10" s="198" customFormat="1" ht="11.25" customHeight="1" x14ac:dyDescent="0.25">
      <c r="B22" s="199"/>
      <c r="C22" s="197"/>
      <c r="D22" s="197"/>
      <c r="E22" s="197"/>
      <c r="F22" s="197"/>
      <c r="G22" s="197"/>
      <c r="H22" s="197"/>
      <c r="I22" s="197"/>
      <c r="J22" s="197"/>
    </row>
    <row r="23" spans="1:10" s="198" customFormat="1" ht="27.75" x14ac:dyDescent="0.25">
      <c r="B23" s="200"/>
      <c r="C23" s="201" t="s">
        <v>222</v>
      </c>
      <c r="D23" s="202"/>
      <c r="E23" s="197"/>
      <c r="F23" s="197"/>
      <c r="G23" s="197"/>
      <c r="H23" s="197"/>
      <c r="I23" s="197"/>
      <c r="J23" s="197"/>
    </row>
    <row r="24" spans="1:10" s="198" customFormat="1" ht="11.25" customHeight="1" x14ac:dyDescent="0.25">
      <c r="B24" s="199"/>
      <c r="C24" s="197"/>
      <c r="D24" s="197"/>
      <c r="E24" s="197"/>
      <c r="F24" s="197"/>
      <c r="G24" s="197"/>
      <c r="H24" s="197"/>
      <c r="I24" s="197"/>
      <c r="J24" s="197"/>
    </row>
    <row r="25" spans="1:10" s="198" customFormat="1" ht="13.5" customHeight="1" x14ac:dyDescent="0.25">
      <c r="B25" s="199"/>
      <c r="C25" s="197"/>
      <c r="D25" s="197"/>
      <c r="E25" s="197"/>
      <c r="F25" s="197"/>
      <c r="G25" s="197"/>
      <c r="H25" s="197"/>
      <c r="I25" s="197"/>
      <c r="J25" s="197"/>
    </row>
    <row r="26" spans="1:10" s="198" customFormat="1" ht="10.5" customHeight="1" x14ac:dyDescent="0.25">
      <c r="B26" s="199"/>
      <c r="C26" s="197"/>
      <c r="D26" s="197"/>
      <c r="E26" s="197"/>
      <c r="F26" s="197"/>
      <c r="G26" s="197"/>
      <c r="H26" s="197"/>
      <c r="I26" s="197"/>
      <c r="J26" s="197"/>
    </row>
    <row r="27" spans="1:10" x14ac:dyDescent="0.25">
      <c r="A27" s="197"/>
    </row>
    <row r="28" spans="1:10" s="198" customFormat="1" ht="11.25" customHeight="1" x14ac:dyDescent="0.25">
      <c r="B28" s="199"/>
      <c r="C28" s="197"/>
      <c r="D28" s="197"/>
      <c r="E28" s="197"/>
      <c r="F28" s="197"/>
      <c r="G28" s="197"/>
      <c r="H28" s="197"/>
      <c r="I28" s="197"/>
      <c r="J28" s="197"/>
    </row>
    <row r="29" spans="1:10" s="198" customFormat="1" x14ac:dyDescent="0.25">
      <c r="B29" s="199"/>
      <c r="C29" s="197"/>
      <c r="D29" s="197"/>
      <c r="E29" s="197"/>
      <c r="F29" s="197"/>
      <c r="G29" s="197"/>
      <c r="H29" s="197"/>
      <c r="I29" s="197"/>
      <c r="J29" s="197"/>
    </row>
    <row r="30" spans="1:10" s="198" customFormat="1" ht="27.75" x14ac:dyDescent="0.25">
      <c r="B30" s="199"/>
      <c r="C30" s="203" t="s">
        <v>205</v>
      </c>
      <c r="D30" s="197"/>
      <c r="E30" s="197"/>
      <c r="F30" s="197"/>
      <c r="G30" s="197"/>
      <c r="H30" s="197"/>
      <c r="I30" s="197"/>
      <c r="J30" s="197"/>
    </row>
    <row r="31" spans="1:10" s="198" customFormat="1" ht="11.25" customHeight="1" x14ac:dyDescent="0.25">
      <c r="B31" s="199"/>
      <c r="C31" s="204"/>
      <c r="D31" s="197"/>
      <c r="E31" s="197"/>
      <c r="F31" s="197"/>
      <c r="G31" s="197"/>
      <c r="H31" s="197"/>
      <c r="I31" s="197"/>
      <c r="J31" s="197"/>
    </row>
    <row r="32" spans="1:10" s="198" customFormat="1" ht="11.25" customHeight="1" x14ac:dyDescent="0.25">
      <c r="B32" s="199"/>
      <c r="C32" s="204"/>
      <c r="D32" s="197"/>
      <c r="E32" s="197"/>
      <c r="F32" s="197"/>
      <c r="G32" s="197"/>
      <c r="H32" s="197"/>
      <c r="I32" s="197"/>
      <c r="J32" s="197"/>
    </row>
    <row r="33" spans="1:12" s="198" customFormat="1" ht="11.25" customHeight="1" x14ac:dyDescent="0.25">
      <c r="B33" s="199"/>
      <c r="C33" s="197"/>
      <c r="D33" s="197"/>
      <c r="E33" s="197"/>
      <c r="F33" s="197"/>
      <c r="G33" s="197"/>
      <c r="H33" s="197"/>
      <c r="I33" s="197"/>
      <c r="J33" s="197"/>
    </row>
    <row r="34" spans="1:12" s="198" customFormat="1" ht="11.25" customHeight="1" x14ac:dyDescent="0.25">
      <c r="B34" s="199"/>
      <c r="C34" s="197"/>
      <c r="D34" s="197"/>
      <c r="E34" s="197"/>
      <c r="F34" s="197"/>
      <c r="G34" s="197"/>
      <c r="H34" s="197"/>
      <c r="I34" s="197"/>
      <c r="J34" s="197"/>
    </row>
    <row r="35" spans="1:12" s="198" customFormat="1" ht="11.25" customHeight="1" x14ac:dyDescent="0.25">
      <c r="B35" s="199"/>
      <c r="C35" s="197"/>
      <c r="D35" s="197"/>
      <c r="E35" s="197"/>
      <c r="F35" s="197"/>
      <c r="G35" s="197"/>
      <c r="H35" s="197"/>
      <c r="I35" s="197"/>
      <c r="J35" s="197"/>
    </row>
    <row r="36" spans="1:12" s="198" customFormat="1" ht="13.5" customHeight="1" x14ac:dyDescent="0.25">
      <c r="B36" s="199"/>
      <c r="C36" s="197"/>
      <c r="D36" s="197"/>
      <c r="E36" s="197"/>
      <c r="F36" s="197"/>
      <c r="G36" s="197"/>
      <c r="H36" s="197"/>
      <c r="I36" s="197"/>
      <c r="J36" s="197"/>
    </row>
    <row r="37" spans="1:12" s="198" customFormat="1" ht="10.5" customHeight="1" x14ac:dyDescent="0.25">
      <c r="B37" s="199"/>
      <c r="C37" s="197"/>
      <c r="D37" s="197"/>
      <c r="E37" s="197"/>
      <c r="F37" s="197"/>
      <c r="G37" s="197"/>
      <c r="H37" s="197"/>
      <c r="I37" s="197"/>
      <c r="J37" s="197"/>
    </row>
    <row r="38" spans="1:12" x14ac:dyDescent="0.25">
      <c r="A38" s="197"/>
    </row>
    <row r="39" spans="1:12" s="198" customFormat="1" ht="12.75" customHeight="1" x14ac:dyDescent="0.25">
      <c r="B39" s="199"/>
      <c r="C39" s="197"/>
      <c r="E39" s="197"/>
      <c r="F39" s="197"/>
      <c r="G39" s="197"/>
      <c r="H39" s="197"/>
      <c r="I39" s="197"/>
      <c r="J39" s="197"/>
    </row>
    <row r="40" spans="1:12" s="198" customFormat="1" x14ac:dyDescent="0.25">
      <c r="B40" s="199"/>
      <c r="C40" s="197"/>
      <c r="E40" s="197"/>
      <c r="F40" s="197"/>
      <c r="G40" s="197"/>
      <c r="H40" s="197"/>
      <c r="I40" s="197"/>
      <c r="J40" s="197"/>
    </row>
    <row r="41" spans="1:12" s="198" customFormat="1" x14ac:dyDescent="0.25">
      <c r="B41" s="199"/>
      <c r="C41" s="197"/>
      <c r="D41" s="197"/>
      <c r="E41" s="197"/>
      <c r="F41" s="197"/>
      <c r="G41" s="197"/>
      <c r="H41" s="197"/>
      <c r="I41" s="197"/>
      <c r="J41" s="197"/>
    </row>
    <row r="42" spans="1:12" s="198" customFormat="1" ht="12.75" customHeight="1" x14ac:dyDescent="0.25">
      <c r="B42" s="199"/>
      <c r="C42" s="197"/>
      <c r="D42" s="197"/>
      <c r="E42" s="197"/>
      <c r="F42" s="197"/>
      <c r="G42" s="197"/>
      <c r="H42" s="197"/>
      <c r="I42" s="197"/>
      <c r="J42" s="197"/>
    </row>
    <row r="43" spans="1:12" ht="20.25" x14ac:dyDescent="0.25">
      <c r="D43" s="205" t="s">
        <v>219</v>
      </c>
    </row>
    <row r="44" spans="1:12" x14ac:dyDescent="0.25">
      <c r="A44" s="197"/>
      <c r="B44" s="197"/>
    </row>
    <row r="45" spans="1:12" ht="18" x14ac:dyDescent="0.25">
      <c r="A45" s="197"/>
      <c r="B45" s="197"/>
      <c r="D45" s="206">
        <v>43297.732534722221</v>
      </c>
    </row>
    <row r="46" spans="1:12" ht="12.75" x14ac:dyDescent="0.25">
      <c r="A46" s="197"/>
      <c r="B46" s="197"/>
      <c r="G46" s="207"/>
      <c r="H46" s="207"/>
      <c r="I46" s="207"/>
      <c r="J46" s="207"/>
      <c r="K46" s="207"/>
      <c r="L46" s="207"/>
    </row>
    <row r="47" spans="1:12" x14ac:dyDescent="0.25">
      <c r="A47" s="197"/>
      <c r="B47" s="197"/>
    </row>
    <row r="48" spans="1:12" x14ac:dyDescent="0.25">
      <c r="A48" s="197"/>
      <c r="B48" s="197"/>
    </row>
    <row r="49" spans="1:12" ht="15" x14ac:dyDescent="0.25">
      <c r="B49" s="208" t="s">
        <v>213</v>
      </c>
    </row>
    <row r="50" spans="1:12" ht="15" x14ac:dyDescent="0.25">
      <c r="B50" s="208"/>
    </row>
    <row r="51" spans="1:12" ht="15" x14ac:dyDescent="0.25">
      <c r="A51" s="207"/>
      <c r="B51" s="208" t="s">
        <v>206</v>
      </c>
      <c r="C51" s="207"/>
      <c r="D51" s="207"/>
      <c r="E51" s="207"/>
      <c r="F51" s="207"/>
    </row>
    <row r="52" spans="1:12" ht="15" x14ac:dyDescent="0.25">
      <c r="B52" s="208"/>
    </row>
    <row r="53" spans="1:12" ht="15" x14ac:dyDescent="0.25">
      <c r="B53" s="208" t="s">
        <v>220</v>
      </c>
    </row>
    <row r="54" spans="1:12" ht="15" x14ac:dyDescent="0.25">
      <c r="B54" s="208" t="s">
        <v>207</v>
      </c>
    </row>
    <row r="55" spans="1:12" ht="12.75" x14ac:dyDescent="0.25">
      <c r="B55" s="198"/>
      <c r="G55" s="207"/>
      <c r="H55" s="207"/>
      <c r="I55" s="207"/>
      <c r="J55" s="207"/>
      <c r="K55" s="207"/>
      <c r="L55" s="207"/>
    </row>
    <row r="56" spans="1:12" ht="15" x14ac:dyDescent="0.25">
      <c r="B56" s="208" t="s">
        <v>208</v>
      </c>
    </row>
    <row r="57" spans="1:12" ht="15" x14ac:dyDescent="0.25">
      <c r="B57" s="208" t="s">
        <v>209</v>
      </c>
    </row>
    <row r="62" spans="1:12" ht="12.75" x14ac:dyDescent="0.25">
      <c r="A62" s="207" t="s">
        <v>210</v>
      </c>
      <c r="B62" s="209"/>
      <c r="C62" s="214" t="s">
        <v>214</v>
      </c>
      <c r="D62" s="214"/>
      <c r="E62" s="210"/>
      <c r="F62" s="210" t="s">
        <v>211</v>
      </c>
    </row>
    <row r="65" spans="1:10" s="198" customFormat="1" ht="11.25" customHeight="1" x14ac:dyDescent="0.25">
      <c r="B65" s="199"/>
      <c r="C65" s="197"/>
      <c r="D65" s="197"/>
      <c r="E65" s="197"/>
      <c r="F65" s="197"/>
      <c r="G65" s="197"/>
      <c r="H65" s="197"/>
      <c r="I65" s="197"/>
      <c r="J65" s="197"/>
    </row>
    <row r="69" spans="1:10" x14ac:dyDescent="0.25">
      <c r="A69" s="197"/>
      <c r="B69" s="197"/>
    </row>
    <row r="70" spans="1:10" x14ac:dyDescent="0.25">
      <c r="A70" s="197"/>
      <c r="B70" s="197"/>
    </row>
    <row r="71" spans="1:10" x14ac:dyDescent="0.25">
      <c r="A71" s="197"/>
      <c r="B71" s="197"/>
    </row>
    <row r="72" spans="1:10" x14ac:dyDescent="0.25">
      <c r="A72" s="197"/>
      <c r="B72" s="197"/>
    </row>
    <row r="73" spans="1:10" x14ac:dyDescent="0.25">
      <c r="A73" s="197"/>
      <c r="B73" s="197"/>
    </row>
    <row r="74" spans="1:10" x14ac:dyDescent="0.25">
      <c r="A74" s="197"/>
      <c r="B74" s="197"/>
    </row>
    <row r="75" spans="1:10" x14ac:dyDescent="0.25">
      <c r="A75" s="197"/>
      <c r="B75" s="197"/>
    </row>
  </sheetData>
  <mergeCells count="1">
    <mergeCell ref="C62:D62"/>
  </mergeCells>
  <printOptions horizontalCentered="1" verticalCentered="1"/>
  <pageMargins left="0.39370078740157483" right="0.39370078740157483" top="0.39370078740157483" bottom="0.39370078740157483" header="0.31496062992125984" footer="0.31496062992125984"/>
  <pageSetup paperSize="9" scale="72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D84"/>
  <sheetViews>
    <sheetView showGridLines="0" zoomScale="115" zoomScaleNormal="115" workbookViewId="0">
      <selection activeCell="D1" sqref="D1"/>
    </sheetView>
  </sheetViews>
  <sheetFormatPr defaultRowHeight="15" x14ac:dyDescent="0.25"/>
  <cols>
    <col min="1" max="1" width="3.7109375" customWidth="1"/>
    <col min="2" max="2" width="15.85546875" customWidth="1"/>
    <col min="3" max="3" width="2.85546875" customWidth="1"/>
    <col min="4" max="4" width="54.7109375" customWidth="1"/>
  </cols>
  <sheetData>
    <row r="1" spans="1:4" ht="18.75" x14ac:dyDescent="0.3">
      <c r="A1" s="13" t="s">
        <v>221</v>
      </c>
      <c r="B1" s="9"/>
      <c r="C1" s="9"/>
      <c r="D1" s="14" t="s">
        <v>47</v>
      </c>
    </row>
    <row r="2" spans="1:4" ht="18.75" x14ac:dyDescent="0.3">
      <c r="A2" s="13"/>
      <c r="B2" s="9"/>
      <c r="C2" s="9"/>
      <c r="D2" s="14"/>
    </row>
    <row r="3" spans="1:4" ht="18.75" x14ac:dyDescent="0.3">
      <c r="A3" s="13"/>
      <c r="B3" s="11" t="s">
        <v>46</v>
      </c>
      <c r="C3" s="12"/>
      <c r="D3" s="11" t="s">
        <v>45</v>
      </c>
    </row>
    <row r="4" spans="1:4" ht="15" customHeight="1" x14ac:dyDescent="0.3">
      <c r="A4" s="10"/>
      <c r="B4" s="5" t="str">
        <f ca="1">HYPERLINK("#"&amp;CELL("address",RES_summary!$B$2),MID(CELL("filename",RES_summary!$B$2),FIND("]",CELL("filename",RES_summary!$B$2))+1,256))</f>
        <v>RES_summary</v>
      </c>
      <c r="C4" s="5"/>
      <c r="D4" s="9" t="s">
        <v>44</v>
      </c>
    </row>
    <row r="5" spans="1:4" x14ac:dyDescent="0.25">
      <c r="A5" s="7"/>
      <c r="B5" s="8"/>
      <c r="C5" s="2"/>
      <c r="D5" s="1"/>
    </row>
    <row r="6" spans="1:4" x14ac:dyDescent="0.25">
      <c r="A6" s="7"/>
      <c r="B6" s="3" t="s">
        <v>43</v>
      </c>
      <c r="C6" s="2"/>
      <c r="D6" s="1"/>
    </row>
    <row r="7" spans="1:4" x14ac:dyDescent="0.25">
      <c r="A7" s="7"/>
      <c r="B7" s="2" t="str">
        <f ca="1">HYPERLINK("#"&amp;CELL("address",RES_hh_num!$B$2),MID(CELL("filename",RES_hh_num!$B$2),FIND("]",CELL("filename",RES_hh_num!$B$2))+1,256))</f>
        <v>RES_hh_num</v>
      </c>
      <c r="C7" s="2"/>
      <c r="D7" s="1" t="s">
        <v>24</v>
      </c>
    </row>
    <row r="8" spans="1:4" x14ac:dyDescent="0.25">
      <c r="B8" s="2" t="e">
        <f ca="1">HYPERLINK("#"&amp;CELL("address",RES_hh_fec!#REF!),MID(CELL("filename",RES_hh_fec!#REF!),FIND("]",CELL("filename",RES_hh_fec!#REF!))+1,256))</f>
        <v>#REF!</v>
      </c>
      <c r="C8" s="2"/>
      <c r="D8" s="1" t="s">
        <v>17</v>
      </c>
    </row>
    <row r="9" spans="1:4" x14ac:dyDescent="0.25">
      <c r="B9" s="2" t="str">
        <f ca="1">HYPERLINK("#"&amp;CELL("address",RES_hh_tes!$B$2),MID(CELL("filename",RES_hh_tes!$B$2),FIND("]",CELL("filename",RES_hh_tes!$B$2))+1,256))</f>
        <v>RES_hh_tes</v>
      </c>
      <c r="C9" s="2"/>
      <c r="D9" s="1" t="s">
        <v>16</v>
      </c>
    </row>
    <row r="10" spans="1:4" x14ac:dyDescent="0.25">
      <c r="B10" s="2" t="str">
        <f ca="1">HYPERLINK("#"&amp;CELL("address",RES_hh_eff!$B$2),MID(CELL("filename",RES_hh_eff!$B$2),FIND("]",CELL("filename",RES_hh_eff!$B$2))+1,256))</f>
        <v>RES_hh_eff</v>
      </c>
      <c r="C10" s="2"/>
      <c r="D10" s="1" t="s">
        <v>40</v>
      </c>
    </row>
    <row r="11" spans="1:4" x14ac:dyDescent="0.25">
      <c r="B11" s="2" t="str">
        <f ca="1">HYPERLINK("#"&amp;CELL("address",RES_hh_emi!$B$2),MID(CELL("filename",RES_hh_emi!$B$2),FIND("]",CELL("filename",RES_hh_emi!$B$2))+1,256))</f>
        <v>RES_hh_emi</v>
      </c>
      <c r="C11" s="2"/>
      <c r="D11" s="1" t="s">
        <v>39</v>
      </c>
    </row>
    <row r="12" spans="1:4" x14ac:dyDescent="0.25">
      <c r="B12" s="2" t="str">
        <f ca="1">HYPERLINK("#"&amp;CELL("address",RES_hh_fech!$B$2),MID(CELL("filename",RES_hh_fech!$B$2),FIND("]",CELL("filename",RES_hh_fech!$B$2))+1,256))</f>
        <v>RES_hh_fech</v>
      </c>
      <c r="C12" s="2"/>
      <c r="D12" s="1" t="s">
        <v>13</v>
      </c>
    </row>
    <row r="13" spans="1:4" x14ac:dyDescent="0.25">
      <c r="B13" s="2" t="str">
        <f ca="1">HYPERLINK("#"&amp;CELL("address",RES_hh_tesh!$B$2),MID(CELL("filename",RES_hh_tesh!$B$2),FIND("]",CELL("filename",RES_hh_tesh!$B$2))+1,256))</f>
        <v>RES_hh_tesh</v>
      </c>
      <c r="C13" s="2"/>
      <c r="D13" s="1" t="s">
        <v>12</v>
      </c>
    </row>
    <row r="14" spans="1:4" x14ac:dyDescent="0.25">
      <c r="B14" s="2" t="str">
        <f ca="1">HYPERLINK("#"&amp;CELL("address",RES_hh_emih!$B$2),MID(CELL("filename",RES_hh_emih!$B$2),FIND("]",CELL("filename",RES_hh_emih!$B$2))+1,256))</f>
        <v>RES_hh_emih</v>
      </c>
      <c r="C14" s="2"/>
      <c r="D14" s="1" t="s">
        <v>38</v>
      </c>
    </row>
    <row r="15" spans="1:4" x14ac:dyDescent="0.25">
      <c r="B15" s="2" t="str">
        <f ca="1">HYPERLINK("#"&amp;CELL("address",RES_hh_fecs!$B$2),MID(CELL("filename",RES_hh_fecs!$B$2),FIND("]",CELL("filename",RES_hh_fecs!$B$2))+1,256))</f>
        <v>RES_hh_fecs</v>
      </c>
      <c r="C15" s="2"/>
      <c r="D15" s="1" t="s">
        <v>10</v>
      </c>
    </row>
    <row r="16" spans="1:4" x14ac:dyDescent="0.25">
      <c r="B16" s="2" t="str">
        <f ca="1">HYPERLINK("#"&amp;CELL("address",RES_hh_tess!$B$2),MID(CELL("filename",RES_hh_tess!$B$2),FIND("]",CELL("filename",RES_hh_tess!$B$2))+1,256))</f>
        <v>RES_hh_tess</v>
      </c>
      <c r="C16" s="2"/>
      <c r="D16" s="1" t="s">
        <v>37</v>
      </c>
    </row>
    <row r="17" spans="1:4" x14ac:dyDescent="0.25">
      <c r="B17" s="2" t="str">
        <f ca="1">HYPERLINK("#"&amp;CELL("address",RES_hh_emis!$B$2),MID(CELL("filename",RES_hh_emis!$B$2),FIND("]",CELL("filename",RES_hh_emis!$B$2))+1,256))</f>
        <v>RES_hh_emis</v>
      </c>
      <c r="C17" s="2"/>
      <c r="D17" s="1" t="s">
        <v>36</v>
      </c>
    </row>
    <row r="18" spans="1:4" x14ac:dyDescent="0.25">
      <c r="B18" s="2"/>
      <c r="C18" s="2"/>
      <c r="D18" s="4"/>
    </row>
    <row r="19" spans="1:4" x14ac:dyDescent="0.25">
      <c r="A19" s="7"/>
      <c r="B19" s="3" t="s">
        <v>42</v>
      </c>
      <c r="C19" s="2"/>
      <c r="D19" s="1"/>
    </row>
    <row r="20" spans="1:4" x14ac:dyDescent="0.25">
      <c r="A20" s="7"/>
      <c r="B20" s="2" t="str">
        <f ca="1">HYPERLINK("#"&amp;CELL("address",RES_hh_num_in!$B$2),MID(CELL("filename",RES_hh_num_in!$B$2),FIND("]",CELL("filename",RES_hh_num_in!$B$2))+1,256))</f>
        <v>RES_hh_num_in</v>
      </c>
      <c r="C20" s="2"/>
      <c r="D20" s="1" t="s">
        <v>41</v>
      </c>
    </row>
    <row r="21" spans="1:4" x14ac:dyDescent="0.25">
      <c r="B21" s="2" t="str">
        <f ca="1">HYPERLINK("#"&amp;CELL("address",RES_hh_fec_in!$B$2),MID(CELL("filename",RES_hh_fec_in!$B$2),FIND("]",CELL("filename",RES_hh_fec_in!$B$2))+1,256))</f>
        <v>RES_hh_fec_in</v>
      </c>
      <c r="C21" s="2"/>
      <c r="D21" s="1" t="s">
        <v>17</v>
      </c>
    </row>
    <row r="22" spans="1:4" x14ac:dyDescent="0.25">
      <c r="B22" s="2" t="str">
        <f ca="1">HYPERLINK("#"&amp;CELL("address",RES_hh_tes_in!$B$2),MID(CELL("filename",RES_hh_tes_in!$B$2),FIND("]",CELL("filename",RES_hh_tes_in!$B$2))+1,256))</f>
        <v>RES_hh_tes_in</v>
      </c>
      <c r="C22" s="2"/>
      <c r="D22" s="1" t="s">
        <v>16</v>
      </c>
    </row>
    <row r="23" spans="1:4" x14ac:dyDescent="0.25">
      <c r="B23" s="2" t="str">
        <f ca="1">HYPERLINK("#"&amp;CELL("address",RES_hh_eff_in!$B$2),MID(CELL("filename",RES_hh_eff_in!$B$2),FIND("]",CELL("filename",RES_hh_eff_in!$B$2))+1,256))</f>
        <v>RES_hh_eff_in</v>
      </c>
      <c r="C23" s="2"/>
      <c r="D23" s="1" t="s">
        <v>40</v>
      </c>
    </row>
    <row r="24" spans="1:4" x14ac:dyDescent="0.25">
      <c r="B24" s="2" t="str">
        <f ca="1">HYPERLINK("#"&amp;CELL("address",RES_hh_emi_in!$B$2),MID(CELL("filename",RES_hh_emi_in!$B$2),FIND("]",CELL("filename",RES_hh_emi_in!$B$2))+1,256))</f>
        <v>RES_hh_emi_in</v>
      </c>
      <c r="C24" s="2"/>
      <c r="D24" s="1" t="s">
        <v>39</v>
      </c>
    </row>
    <row r="25" spans="1:4" x14ac:dyDescent="0.25">
      <c r="B25" s="2" t="str">
        <f ca="1">HYPERLINK("#"&amp;CELL("address",RES_hh_fech_in!$B$2),MID(CELL("filename",RES_hh_fech_in!$B$2),FIND("]",CELL("filename",RES_hh_fech_in!$B$2))+1,256))</f>
        <v>RES_hh_fech_in</v>
      </c>
      <c r="C25" s="2"/>
      <c r="D25" s="1" t="s">
        <v>13</v>
      </c>
    </row>
    <row r="26" spans="1:4" x14ac:dyDescent="0.25">
      <c r="B26" s="2" t="str">
        <f ca="1">HYPERLINK("#"&amp;CELL("address",RES_hh_tesh_in!$B$2),MID(CELL("filename",RES_hh_tesh_in!$B$2),FIND("]",CELL("filename",RES_hh_tesh_in!$B$2))+1,256))</f>
        <v>RES_hh_tesh_in</v>
      </c>
      <c r="C26" s="2"/>
      <c r="D26" s="1" t="s">
        <v>12</v>
      </c>
    </row>
    <row r="27" spans="1:4" x14ac:dyDescent="0.25">
      <c r="B27" s="2" t="str">
        <f ca="1">HYPERLINK("#"&amp;CELL("address",RES_hh_emih_in!$B$2),MID(CELL("filename",RES_hh_emih_in!$B$2),FIND("]",CELL("filename",RES_hh_emih_in!$B$2))+1,256))</f>
        <v>RES_hh_emih_in</v>
      </c>
      <c r="C27" s="2"/>
      <c r="D27" s="1" t="s">
        <v>38</v>
      </c>
    </row>
    <row r="28" spans="1:4" x14ac:dyDescent="0.25">
      <c r="B28" s="2" t="str">
        <f ca="1">HYPERLINK("#"&amp;CELL("address",RES_hh_fecs_in!$B$2),MID(CELL("filename",RES_hh_fecs_in!$B$2),FIND("]",CELL("filename",RES_hh_fecs_in!$B$2))+1,256))</f>
        <v>RES_hh_fecs_in</v>
      </c>
      <c r="C28" s="2"/>
      <c r="D28" s="1" t="s">
        <v>10</v>
      </c>
    </row>
    <row r="29" spans="1:4" x14ac:dyDescent="0.25">
      <c r="B29" s="2" t="str">
        <f ca="1">HYPERLINK("#"&amp;CELL("address",RES_hh_tess_in!$B$2),MID(CELL("filename",RES_hh_tess_in!$B$2),FIND("]",CELL("filename",RES_hh_tess_in!$B$2))+1,256))</f>
        <v>RES_hh_tess_in</v>
      </c>
      <c r="C29" s="2"/>
      <c r="D29" s="1" t="s">
        <v>37</v>
      </c>
    </row>
    <row r="30" spans="1:4" x14ac:dyDescent="0.25">
      <c r="B30" s="2" t="str">
        <f ca="1">HYPERLINK("#"&amp;CELL("address",RES_hh_emis_in!$B$2),MID(CELL("filename",RES_hh_emis_in!$B$2),FIND("]",CELL("filename",RES_hh_emis_in!$B$2))+1,256))</f>
        <v>RES_hh_emis_in</v>
      </c>
      <c r="C30" s="2"/>
      <c r="D30" s="1" t="s">
        <v>36</v>
      </c>
    </row>
    <row r="31" spans="1:4" x14ac:dyDescent="0.25">
      <c r="B31" s="2"/>
      <c r="C31" s="2"/>
      <c r="D31" s="4"/>
    </row>
    <row r="32" spans="1:4" x14ac:dyDescent="0.25">
      <c r="B32" s="3" t="s">
        <v>35</v>
      </c>
      <c r="C32" s="2"/>
      <c r="D32" s="4"/>
    </row>
    <row r="33" spans="2:4" x14ac:dyDescent="0.25">
      <c r="B33" s="2" t="str">
        <f ca="1">HYPERLINK("#"&amp;CELL("address",'RES_se-appl'!$B$2),MID(CELL("filename",'RES_se-appl'!$B$2),FIND("]",CELL("filename",'RES_se-appl'!$B$2))+1,256))</f>
        <v>RES_se-appl</v>
      </c>
      <c r="C33" s="5"/>
      <c r="D33" s="1" t="s">
        <v>34</v>
      </c>
    </row>
    <row r="34" spans="2:4" x14ac:dyDescent="0.25">
      <c r="B34" s="2" t="str">
        <f ca="1">HYPERLINK("#"&amp;CELL("address",RES_RF!$B$2),MID(CELL("filename",RES_RF!$B$2),FIND("]",CELL("filename",RES_RF!$B$2))+1,256))</f>
        <v>RES_RF</v>
      </c>
      <c r="C34" s="5"/>
      <c r="D34" s="1" t="s">
        <v>33</v>
      </c>
    </row>
    <row r="35" spans="2:4" x14ac:dyDescent="0.25">
      <c r="B35" s="2" t="str">
        <f ca="1">HYPERLINK("#"&amp;CELL("address",RES_WM!$B$2),MID(CELL("filename",RES_WM!$B$2),FIND("]",CELL("filename",RES_WM!$B$2))+1,256))</f>
        <v>RES_WM</v>
      </c>
      <c r="C35" s="5"/>
      <c r="D35" s="1" t="s">
        <v>32</v>
      </c>
    </row>
    <row r="36" spans="2:4" x14ac:dyDescent="0.25">
      <c r="B36" s="2" t="str">
        <f ca="1">HYPERLINK("#"&amp;CELL("address",RES_DR!$B$2),MID(CELL("filename",RES_DR!$B$2),FIND("]",CELL("filename",RES_DR!$B$2))+1,256))</f>
        <v>RES_DR</v>
      </c>
      <c r="C36" s="5"/>
      <c r="D36" s="1" t="s">
        <v>31</v>
      </c>
    </row>
    <row r="37" spans="2:4" x14ac:dyDescent="0.25">
      <c r="B37" s="2" t="str">
        <f ca="1">HYPERLINK("#"&amp;CELL("address",RES_DW!$B$2),MID(CELL("filename",RES_DW!$B$2),FIND("]",CELL("filename",RES_DW!$B$2))+1,256))</f>
        <v>RES_DW</v>
      </c>
      <c r="C37" s="5"/>
      <c r="D37" s="1" t="s">
        <v>30</v>
      </c>
    </row>
    <row r="38" spans="2:4" x14ac:dyDescent="0.25">
      <c r="B38" s="2" t="str">
        <f ca="1">HYPERLINK("#"&amp;CELL("address",RES_TV!$B$2),MID(CELL("filename",RES_TV!$B$2),FIND("]",CELL("filename",RES_TV!$B$2))+1,256))</f>
        <v>RES_TV</v>
      </c>
      <c r="C38" s="5"/>
      <c r="D38" s="1" t="s">
        <v>29</v>
      </c>
    </row>
    <row r="39" spans="2:4" x14ac:dyDescent="0.25">
      <c r="B39" s="2" t="str">
        <f ca="1">HYPERLINK("#"&amp;CELL("address",RES_IT!$B$2),MID(CELL("filename",RES_IT!$B$2),FIND("]",CELL("filename",RES_IT!$B$2))+1,256))</f>
        <v>RES_IT</v>
      </c>
      <c r="C39" s="5"/>
      <c r="D39" s="1" t="s">
        <v>28</v>
      </c>
    </row>
    <row r="40" spans="2:4" x14ac:dyDescent="0.25">
      <c r="B40" s="2" t="str">
        <f ca="1">HYPERLINK("#"&amp;CELL("address",RES_LI!$B$2),MID(CELL("filename",RES_LI!$B$2),FIND("]",CELL("filename",RES_LI!$B$2))+1,256))</f>
        <v>RES_LI</v>
      </c>
      <c r="C40" s="5"/>
      <c r="D40" s="1" t="s">
        <v>27</v>
      </c>
    </row>
    <row r="41" spans="2:4" x14ac:dyDescent="0.25">
      <c r="B41" s="2" t="str">
        <f ca="1">HYPERLINK("#"&amp;CELL("address",RES_OA!$B$2),MID(CELL("filename",RES_OA!$B$2),FIND("]",CELL("filename",RES_OA!$B$2))+1,256))</f>
        <v>RES_OA</v>
      </c>
      <c r="C41" s="5"/>
      <c r="D41" s="1" t="s">
        <v>26</v>
      </c>
    </row>
    <row r="42" spans="2:4" x14ac:dyDescent="0.25">
      <c r="B42" s="2"/>
      <c r="C42" s="5"/>
      <c r="D42" s="4"/>
    </row>
    <row r="43" spans="2:4" x14ac:dyDescent="0.25">
      <c r="B43" s="3" t="s">
        <v>25</v>
      </c>
      <c r="C43" s="5"/>
      <c r="D43" s="4"/>
    </row>
    <row r="44" spans="2:4" x14ac:dyDescent="0.25">
      <c r="B44" s="2" t="str">
        <f ca="1">HYPERLINK("#"&amp;CELL("address",RES_hhdet_num!$B$2),MID(CELL("filename",RES_hhdet_num!$B$2),FIND("]",CELL("filename",RES_hhdet_num!$B$2))+1,256))</f>
        <v>RES_hhdet_num</v>
      </c>
      <c r="C44" s="2"/>
      <c r="D44" s="1" t="s">
        <v>24</v>
      </c>
    </row>
    <row r="45" spans="2:4" x14ac:dyDescent="0.25">
      <c r="B45" s="6" t="str">
        <f ca="1">HYPERLINK("#"&amp;CELL("address",RES_hhdet_out!$B$2),MID(CELL("filename",RES_hhdet_out!$B$2),FIND("]",CELL("filename",RES_hhdet_out!$B$2))+1,256))</f>
        <v>RES_hhdet_out</v>
      </c>
      <c r="C45" s="2"/>
      <c r="D45" s="4" t="s">
        <v>23</v>
      </c>
    </row>
    <row r="46" spans="2:4" x14ac:dyDescent="0.25">
      <c r="B46" s="6" t="str">
        <f ca="1">HYPERLINK("#"&amp;CELL("address",RES_hhdet_in!$B$2),MID(CELL("filename",RES_hhdet_in!$B$2),FIND("]",CELL("filename",RES_hhdet_in!$B$2))+1,256))</f>
        <v>RES_hhdet_in</v>
      </c>
      <c r="C46" s="2"/>
      <c r="D46" s="4" t="s">
        <v>22</v>
      </c>
    </row>
    <row r="47" spans="2:4" x14ac:dyDescent="0.25">
      <c r="B47" s="6" t="str">
        <f ca="1">HYPERLINK("#"&amp;CELL("address",RES_hhdet_in_new!$B$2),MID(CELL("filename",RES_hhdet_in_new!$B$2),FIND("]",CELL("filename",RES_hhdet_in_new!$B$2))+1,256))</f>
        <v>RES_hhdet_in_new</v>
      </c>
      <c r="C47" s="2"/>
      <c r="D47" s="4" t="s">
        <v>21</v>
      </c>
    </row>
    <row r="48" spans="2:4" x14ac:dyDescent="0.25">
      <c r="B48" s="6" t="str">
        <f ca="1">HYPERLINK("#"&amp;CELL("address",RES_hhdet_in_repl!$B$2),MID(CELL("filename",RES_hhdet_in_repl!$B$2),FIND("]",CELL("filename",RES_hhdet_in_repl!$B$2))+1,256))</f>
        <v>RES_hhdet_in_repl</v>
      </c>
      <c r="C48" s="2"/>
      <c r="D48" s="4" t="s">
        <v>202</v>
      </c>
    </row>
    <row r="49" spans="2:4" x14ac:dyDescent="0.25">
      <c r="B49" s="6" t="str">
        <f ca="1">HYPERLINK("#"&amp;CELL("address",RES_hhdet_numvin!$B$2),MID(CELL("filename",RES_hhdet_numvin!$B$2),FIND("]",CELL("filename",RES_hhdet_numvin!$B$2))+1,256))</f>
        <v>RES_hhdet_numvin</v>
      </c>
      <c r="C49" s="2"/>
      <c r="D49" s="4" t="s">
        <v>20</v>
      </c>
    </row>
    <row r="50" spans="2:4" x14ac:dyDescent="0.25">
      <c r="B50" s="2"/>
      <c r="C50" s="5"/>
      <c r="D50" s="4"/>
    </row>
    <row r="51" spans="2:4" x14ac:dyDescent="0.25">
      <c r="B51" s="3" t="s">
        <v>19</v>
      </c>
      <c r="C51" s="5"/>
      <c r="D51" s="4"/>
    </row>
    <row r="52" spans="2:4" x14ac:dyDescent="0.25">
      <c r="B52" s="2" t="e">
        <f ca="1">HYPERLINK("#"&amp;CELL("address",RES_hhdet_fec!#REF!),MID(CELL("filename",RES_hhdet_fec!#REF!),FIND("]",CELL("filename",RES_hhdet_fec!#REF!))+1,256))</f>
        <v>#REF!</v>
      </c>
      <c r="C52" s="2"/>
      <c r="D52" s="1" t="s">
        <v>17</v>
      </c>
    </row>
    <row r="53" spans="2:4" x14ac:dyDescent="0.25">
      <c r="B53" s="2" t="str">
        <f ca="1">HYPERLINK("#"&amp;CELL("address",RES_hhdet_tes!$B$2),MID(CELL("filename",RES_hhdet_tes!$B$2),FIND("]",CELL("filename",RES_hhdet_tes!$B$2))+1,256))</f>
        <v>RES_hhdet_tes</v>
      </c>
      <c r="C53" s="2"/>
      <c r="D53" s="1" t="s">
        <v>16</v>
      </c>
    </row>
    <row r="54" spans="2:4" x14ac:dyDescent="0.25">
      <c r="B54" s="2" t="str">
        <f ca="1">HYPERLINK("#"&amp;CELL("address",RES_hhdet_eff!$B$2),MID(CELL("filename",RES_hhdet_eff!$B$2),FIND("]",CELL("filename",RES_hhdet_eff!$B$2))+1,256))</f>
        <v>RES_hhdet_eff</v>
      </c>
      <c r="C54" s="2"/>
      <c r="D54" s="1" t="s">
        <v>15</v>
      </c>
    </row>
    <row r="55" spans="2:4" x14ac:dyDescent="0.25">
      <c r="B55" s="2" t="str">
        <f ca="1">HYPERLINK("#"&amp;CELL("address",RES_hhdet_emi!$B$2),MID(CELL("filename",RES_hhdet_emi!$B$2),FIND("]",CELL("filename",RES_hhdet_emi!$B$2))+1,256))</f>
        <v>RES_hhdet_emi</v>
      </c>
      <c r="C55" s="2"/>
      <c r="D55" s="1" t="s">
        <v>14</v>
      </c>
    </row>
    <row r="56" spans="2:4" x14ac:dyDescent="0.25">
      <c r="B56" s="2" t="str">
        <f ca="1">HYPERLINK("#"&amp;CELL("address",RES_hhdet_fech!$B$2),MID(CELL("filename",RES_hhdet_fech!$B$2),FIND("]",CELL("filename",RES_hhdet_fech!$B$2))+1,256))</f>
        <v>RES_hhdet_fech</v>
      </c>
      <c r="C56" s="2"/>
      <c r="D56" s="1" t="s">
        <v>13</v>
      </c>
    </row>
    <row r="57" spans="2:4" x14ac:dyDescent="0.25">
      <c r="B57" s="2" t="str">
        <f ca="1">HYPERLINK("#"&amp;CELL("address",RES_hhdet_tesh!$B$2),MID(CELL("filename",RES_hhdet_tesh!$B$2),FIND("]",CELL("filename",RES_hhdet_tesh!$B$2))+1,256))</f>
        <v>RES_hhdet_tesh</v>
      </c>
      <c r="C57" s="2"/>
      <c r="D57" s="1" t="s">
        <v>12</v>
      </c>
    </row>
    <row r="58" spans="2:4" x14ac:dyDescent="0.25">
      <c r="B58" s="2" t="str">
        <f ca="1">HYPERLINK("#"&amp;CELL("address",RES_hhdet_emih!$B$2),MID(CELL("filename",RES_hhdet_emih!$B$2),FIND("]",CELL("filename",RES_hhdet_emih!$B$2))+1,256))</f>
        <v>RES_hhdet_emih</v>
      </c>
      <c r="C58" s="2"/>
      <c r="D58" s="1" t="s">
        <v>11</v>
      </c>
    </row>
    <row r="59" spans="2:4" x14ac:dyDescent="0.25">
      <c r="B59" s="2" t="str">
        <f ca="1">HYPERLINK("#"&amp;CELL("address",RES_hhdet_fecs!$B$2),MID(CELL("filename",RES_hhdet_fecs!$B$2),FIND("]",CELL("filename",RES_hhdet_fecs!$B$2))+1,256))</f>
        <v>RES_hhdet_fecs</v>
      </c>
      <c r="C59" s="2"/>
      <c r="D59" s="1" t="s">
        <v>10</v>
      </c>
    </row>
    <row r="60" spans="2:4" x14ac:dyDescent="0.25">
      <c r="B60" s="2" t="str">
        <f ca="1">HYPERLINK("#"&amp;CELL("address",RES_hhdet_tess!$B$2),MID(CELL("filename",RES_hhdet_tess!$B$2),FIND("]",CELL("filename",RES_hhdet_tess!$B$2))+1,256))</f>
        <v>RES_hhdet_tess</v>
      </c>
      <c r="C60" s="2"/>
      <c r="D60" s="1" t="s">
        <v>37</v>
      </c>
    </row>
    <row r="61" spans="2:4" x14ac:dyDescent="0.25">
      <c r="B61" s="2" t="str">
        <f ca="1">HYPERLINK("#"&amp;CELL("address",RES_hhdet_emis!$B$2),MID(CELL("filename",RES_hhdet_emis!$B$2),FIND("]",CELL("filename",RES_hhdet_emis!$B$2))+1,256))</f>
        <v>RES_hhdet_emis</v>
      </c>
      <c r="C61" s="2"/>
      <c r="D61" s="1" t="s">
        <v>212</v>
      </c>
    </row>
    <row r="63" spans="2:4" x14ac:dyDescent="0.25">
      <c r="B63" s="3" t="s">
        <v>18</v>
      </c>
      <c r="C63" s="5"/>
      <c r="D63" s="4"/>
    </row>
    <row r="64" spans="2:4" x14ac:dyDescent="0.25">
      <c r="B64" s="2" t="str">
        <f ca="1">HYPERLINK("#"&amp;CELL("address",RES_hhdet_in_fec!$B$2),MID(CELL("filename",RES_hhdet_in_fec!$B$2),FIND("]",CELL("filename",RES_hhdet_in_fec!$B$2))+1,256))</f>
        <v>RES_hhdet_in_fec</v>
      </c>
      <c r="C64" s="2"/>
      <c r="D64" s="1" t="s">
        <v>17</v>
      </c>
    </row>
    <row r="65" spans="2:4" x14ac:dyDescent="0.25">
      <c r="B65" s="2" t="str">
        <f ca="1">HYPERLINK("#"&amp;CELL("address",RES_hhdet_in_tes!$B$2),MID(CELL("filename",RES_hhdet_in_tes!$B$2),FIND("]",CELL("filename",RES_hhdet_in_tes!$B$2))+1,256))</f>
        <v>RES_hhdet_in_tes</v>
      </c>
      <c r="C65" s="2"/>
      <c r="D65" s="1" t="s">
        <v>16</v>
      </c>
    </row>
    <row r="66" spans="2:4" x14ac:dyDescent="0.25">
      <c r="B66" s="2" t="str">
        <f ca="1">HYPERLINK("#"&amp;CELL("address",RES_hhdet_in_eff!$B$2),MID(CELL("filename",RES_hhdet_in_eff!$B$2),FIND("]",CELL("filename",RES_hhdet_in_eff!$B$2))+1,256))</f>
        <v>RES_hhdet_in_eff</v>
      </c>
      <c r="C66" s="2"/>
      <c r="D66" s="1" t="s">
        <v>15</v>
      </c>
    </row>
    <row r="67" spans="2:4" x14ac:dyDescent="0.25">
      <c r="B67" s="2" t="str">
        <f ca="1">HYPERLINK("#"&amp;CELL("address",RES_hhdet_in_emi!$B$2),MID(CELL("filename",RES_hhdet_in_emi!$B$2),FIND("]",CELL("filename",RES_hhdet_in_emi!$B$2))+1,256))</f>
        <v>RES_hhdet_in_emi</v>
      </c>
      <c r="C67" s="2"/>
      <c r="D67" s="1" t="s">
        <v>14</v>
      </c>
    </row>
    <row r="68" spans="2:4" x14ac:dyDescent="0.25">
      <c r="B68" s="2" t="str">
        <f ca="1">HYPERLINK("#"&amp;CELL("address",RES_hhdet_in_fech!$B$2),MID(CELL("filename",RES_hhdet_in_fech!$B$2),FIND("]",CELL("filename",RES_hhdet_in_fech!$B$2))+1,256))</f>
        <v>RES_hhdet_in_fech</v>
      </c>
      <c r="C68" s="2"/>
      <c r="D68" s="1" t="s">
        <v>13</v>
      </c>
    </row>
    <row r="69" spans="2:4" x14ac:dyDescent="0.25">
      <c r="B69" s="2" t="str">
        <f ca="1">HYPERLINK("#"&amp;CELL("address",RES_hhdet_in_tesh!$B$2),MID(CELL("filename",RES_hhdet_in_tesh!$B$2),FIND("]",CELL("filename",RES_hhdet_in_tesh!$B$2))+1,256))</f>
        <v>RES_hhdet_in_tesh</v>
      </c>
      <c r="C69" s="2"/>
      <c r="D69" s="1" t="s">
        <v>12</v>
      </c>
    </row>
    <row r="70" spans="2:4" x14ac:dyDescent="0.25">
      <c r="B70" s="2" t="str">
        <f ca="1">HYPERLINK("#"&amp;CELL("address",RES_hhdet_in_emih!$B$2),MID(CELL("filename",RES_hhdet_in_emih!$B$2),FIND("]",CELL("filename",RES_hhdet_in_emih!$B$2))+1,256))</f>
        <v>RES_hhdet_in_emih</v>
      </c>
      <c r="C70" s="2"/>
      <c r="D70" s="1" t="s">
        <v>11</v>
      </c>
    </row>
    <row r="71" spans="2:4" x14ac:dyDescent="0.25">
      <c r="B71" s="2" t="str">
        <f ca="1">HYPERLINK("#"&amp;CELL("address",RES_hhdet_in_fecs!$B$2),MID(CELL("filename",RES_hhdet_in_fecs!$B$2),FIND("]",CELL("filename",RES_hhdet_in_fecs!$B$2))+1,256))</f>
        <v>RES_hhdet_in_fecs</v>
      </c>
      <c r="C71" s="2"/>
      <c r="D71" s="1" t="s">
        <v>10</v>
      </c>
    </row>
    <row r="72" spans="2:4" x14ac:dyDescent="0.25">
      <c r="B72" s="2" t="str">
        <f ca="1">HYPERLINK("#"&amp;CELL("address",RES_hhdet_in_tess!$B$2),MID(CELL("filename",RES_hhdet_in_tess!$B$2),FIND("]",CELL("filename",RES_hhdet_in_tess!$B$2))+1,256))</f>
        <v>RES_hhdet_in_tess</v>
      </c>
      <c r="C72" s="2"/>
      <c r="D72" s="1" t="s">
        <v>37</v>
      </c>
    </row>
    <row r="73" spans="2:4" x14ac:dyDescent="0.25">
      <c r="B73" s="2" t="str">
        <f ca="1">HYPERLINK("#"&amp;CELL("address",RES_hhdet_in_emis!$B$2),MID(CELL("filename",RES_hhdet_in_emis!$B$2),FIND("]",CELL("filename",RES_hhdet_in_emis!$B$2))+1,256))</f>
        <v>RES_hhdet_in_emis</v>
      </c>
      <c r="C73" s="2"/>
      <c r="D73" s="1" t="s">
        <v>212</v>
      </c>
    </row>
    <row r="75" spans="2:4" x14ac:dyDescent="0.25">
      <c r="B75" s="3" t="s">
        <v>9</v>
      </c>
    </row>
    <row r="76" spans="2:4" x14ac:dyDescent="0.25">
      <c r="B76" s="2" t="str">
        <f ca="1">HYPERLINK("#"&amp;CELL("address",RES_hh_SLD!$B$2),MID(CELL("filename",RES_hh_SLD!$B$2),FIND("]",CELL("filename",RES_hh_SLD!$B$2))+1,256))</f>
        <v>RES_hh_SLD</v>
      </c>
      <c r="C76" s="2"/>
      <c r="D76" s="1" t="s">
        <v>8</v>
      </c>
    </row>
    <row r="77" spans="2:4" x14ac:dyDescent="0.25">
      <c r="B77" s="2" t="str">
        <f ca="1">HYPERLINK("#"&amp;CELL("address",RES_hh_LPG!$B$2),MID(CELL("filename",RES_hh_LPG!$B$2),FIND("]",CELL("filename",RES_hh_LPG!$B$2))+1,256))</f>
        <v>RES_hh_LPG</v>
      </c>
      <c r="C77" s="2"/>
      <c r="D77" s="1" t="s">
        <v>7</v>
      </c>
    </row>
    <row r="78" spans="2:4" x14ac:dyDescent="0.25">
      <c r="B78" s="2" t="str">
        <f ca="1">HYPERLINK("#"&amp;CELL("address",RES_hh_GDO!$B$2),MID(CELL("filename",RES_hh_GDO!$B$2),FIND("]",CELL("filename",RES_hh_GDO!$B$2))+1,256))</f>
        <v>RES_hh_GDO</v>
      </c>
      <c r="C78" s="2"/>
      <c r="D78" s="1" t="s">
        <v>6</v>
      </c>
    </row>
    <row r="79" spans="2:4" x14ac:dyDescent="0.25">
      <c r="B79" s="2" t="str">
        <f ca="1">HYPERLINK("#"&amp;CELL("address",RES_hh_NGS!$B$2),MID(CELL("filename",RES_hh_NGS!$B$2),FIND("]",CELL("filename",RES_hh_NGS!$B$2))+1,256))</f>
        <v>RES_hh_NGS</v>
      </c>
      <c r="C79" s="2"/>
      <c r="D79" s="1" t="s">
        <v>5</v>
      </c>
    </row>
    <row r="80" spans="2:4" x14ac:dyDescent="0.25">
      <c r="B80" s="2" t="str">
        <f ca="1">HYPERLINK("#"&amp;CELL("address",RES_hh_BMS!$B$2),MID(CELL("filename",RES_hh_BMS!$B$2),FIND("]",CELL("filename",RES_hh_BMS!$B$2))+1,256))</f>
        <v>RES_hh_BMS</v>
      </c>
      <c r="C80" s="2"/>
      <c r="D80" s="1" t="s">
        <v>4</v>
      </c>
    </row>
    <row r="81" spans="2:4" x14ac:dyDescent="0.25">
      <c r="B81" s="2" t="str">
        <f ca="1">HYPERLINK("#"&amp;CELL("address",RES_hh_GEO!$B$2),MID(CELL("filename",RES_hh_GEO!$B$2),FIND("]",CELL("filename",RES_hh_GEO!$B$2))+1,256))</f>
        <v>RES_hh_GEO</v>
      </c>
      <c r="C81" s="2"/>
      <c r="D81" s="1" t="s">
        <v>3</v>
      </c>
    </row>
    <row r="82" spans="2:4" x14ac:dyDescent="0.25">
      <c r="B82" s="2" t="str">
        <f ca="1">HYPERLINK("#"&amp;CELL("address",RES_hh_DHT!$B$2),MID(CELL("filename",RES_hh_DHT!$B$2),FIND("]",CELL("filename",RES_hh_DHT!$B$2))+1,256))</f>
        <v>RES_hh_DHT</v>
      </c>
      <c r="C82" s="2"/>
      <c r="D82" s="1" t="s">
        <v>2</v>
      </c>
    </row>
    <row r="83" spans="2:4" x14ac:dyDescent="0.25">
      <c r="B83" s="2" t="str">
        <f ca="1">HYPERLINK("#"&amp;CELL("address",RES_hh_AEL!$B$2),MID(CELL("filename",RES_hh_AEL!$B$2),FIND("]",CELL("filename",RES_hh_AEL!$B$2))+1,256))</f>
        <v>RES_hh_AEL</v>
      </c>
      <c r="C83" s="2"/>
      <c r="D83" s="1" t="s">
        <v>1</v>
      </c>
    </row>
    <row r="84" spans="2:4" x14ac:dyDescent="0.25">
      <c r="B84" s="2" t="str">
        <f ca="1">HYPERLINK("#"&amp;CELL("address",RES_hh_CEL!$B$2),MID(CELL("filename",RES_hh_CEL!$B$2),FIND("]",CELL("filename",RES_hh_CEL!$B$2))+1,256))</f>
        <v>RES_hh_CEL</v>
      </c>
      <c r="C84" s="2"/>
      <c r="D84" s="1" t="s">
        <v>0</v>
      </c>
    </row>
  </sheetData>
  <pageMargins left="0.39370078740157483" right="0.39370078740157483" top="0.39370078740157483" bottom="0.39370078740157483" header="0.31496062992125984" footer="0.31496062992125984"/>
  <pageSetup paperSize="9" scale="64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pageSetUpPr fitToPage="1"/>
  </sheetPr>
  <dimension ref="A1:Q176"/>
  <sheetViews>
    <sheetView showGridLines="0" zoomScaleNormal="100" workbookViewId="0">
      <pane xSplit="1" ySplit="1" topLeftCell="B2" activePane="bottomRight" state="frozen"/>
      <selection activeCell="A3" sqref="A3"/>
      <selection pane="topRight" activeCell="A3" sqref="A3"/>
      <selection pane="bottomLeft" activeCell="A3" sqref="A3"/>
      <selection pane="bottomRight" activeCell="B2" sqref="B2"/>
    </sheetView>
  </sheetViews>
  <sheetFormatPr defaultRowHeight="12" customHeight="1" x14ac:dyDescent="0.25"/>
  <cols>
    <col min="1" max="1" width="6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223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" customHeight="1" x14ac:dyDescent="0.25">
      <c r="A3" s="77" t="s">
        <v>216</v>
      </c>
      <c r="B3" s="69">
        <v>137429.44162436549</v>
      </c>
      <c r="C3" s="69">
        <v>139189.67468010404</v>
      </c>
      <c r="D3" s="69">
        <v>140138.76062061323</v>
      </c>
      <c r="E3" s="69">
        <v>142581.60979658665</v>
      </c>
      <c r="F3" s="69">
        <v>145889.86744752666</v>
      </c>
      <c r="G3" s="69">
        <v>149169.79443983766</v>
      </c>
      <c r="H3" s="69">
        <v>152291.47522065268</v>
      </c>
      <c r="I3" s="69">
        <v>153972.16865586076</v>
      </c>
      <c r="J3" s="69">
        <v>155429.19857069934</v>
      </c>
      <c r="K3" s="69">
        <v>156751.32533553123</v>
      </c>
      <c r="L3" s="69">
        <v>158310.39999999999</v>
      </c>
      <c r="M3" s="69">
        <v>160439.12272370447</v>
      </c>
      <c r="N3" s="69">
        <v>161277.81038759396</v>
      </c>
      <c r="O3" s="69">
        <v>161149.89523650592</v>
      </c>
      <c r="P3" s="69">
        <v>161622.10533009912</v>
      </c>
      <c r="Q3" s="69">
        <v>162464.40699226764</v>
      </c>
    </row>
    <row r="4" spans="1:17" ht="12" customHeight="1" x14ac:dyDescent="0.25">
      <c r="A4" s="79" t="s">
        <v>108</v>
      </c>
      <c r="B4" s="83">
        <v>8002186</v>
      </c>
      <c r="C4" s="83">
        <v>8020946</v>
      </c>
      <c r="D4" s="83">
        <v>8063640</v>
      </c>
      <c r="E4" s="83">
        <v>8100273</v>
      </c>
      <c r="F4" s="83">
        <v>8142573</v>
      </c>
      <c r="G4" s="83">
        <v>8201359</v>
      </c>
      <c r="H4" s="83">
        <v>8254298</v>
      </c>
      <c r="I4" s="83">
        <v>8282984</v>
      </c>
      <c r="J4" s="83">
        <v>8307989</v>
      </c>
      <c r="K4" s="83">
        <v>8335003</v>
      </c>
      <c r="L4" s="83">
        <v>8351643</v>
      </c>
      <c r="M4" s="83">
        <v>8375164</v>
      </c>
      <c r="N4" s="83">
        <v>8408121</v>
      </c>
      <c r="O4" s="83">
        <v>8451860</v>
      </c>
      <c r="P4" s="83">
        <v>8506889</v>
      </c>
      <c r="Q4" s="83">
        <v>8576261</v>
      </c>
    </row>
    <row r="5" spans="1:17" s="28" customFormat="1" ht="12" customHeight="1" x14ac:dyDescent="0.25"/>
    <row r="6" spans="1:17" ht="12" customHeight="1" x14ac:dyDescent="0.25">
      <c r="A6" s="77" t="s">
        <v>24</v>
      </c>
      <c r="B6" s="69">
        <v>3192356</v>
      </c>
      <c r="C6" s="69">
        <v>3243695</v>
      </c>
      <c r="D6" s="69">
        <v>3306274</v>
      </c>
      <c r="E6" s="69">
        <v>3368097</v>
      </c>
      <c r="F6" s="69">
        <v>3478246</v>
      </c>
      <c r="G6" s="69">
        <v>3519897</v>
      </c>
      <c r="H6" s="69">
        <v>3553292</v>
      </c>
      <c r="I6" s="69">
        <v>3577963</v>
      </c>
      <c r="J6" s="69">
        <v>3610599</v>
      </c>
      <c r="K6" s="69">
        <v>3639739</v>
      </c>
      <c r="L6" s="69">
        <v>3669439</v>
      </c>
      <c r="M6" s="69">
        <v>3687875</v>
      </c>
      <c r="N6" s="69">
        <v>3712195</v>
      </c>
      <c r="O6" s="69">
        <v>3759724</v>
      </c>
      <c r="P6" s="69">
        <v>3826761</v>
      </c>
      <c r="Q6" s="69">
        <v>3873650</v>
      </c>
    </row>
    <row r="7" spans="1:17" ht="12" customHeight="1" x14ac:dyDescent="0.25">
      <c r="A7" s="82" t="s">
        <v>107</v>
      </c>
      <c r="B7" s="81">
        <v>312446.59999999998</v>
      </c>
      <c r="C7" s="81">
        <v>317698.7</v>
      </c>
      <c r="D7" s="81">
        <v>324094.8</v>
      </c>
      <c r="E7" s="81">
        <v>330464.7</v>
      </c>
      <c r="F7" s="81">
        <v>341777.2</v>
      </c>
      <c r="G7" s="81">
        <v>346225</v>
      </c>
      <c r="H7" s="81">
        <v>349970.68</v>
      </c>
      <c r="I7" s="81">
        <v>352876.4278</v>
      </c>
      <c r="J7" s="81">
        <v>356626.53063999634</v>
      </c>
      <c r="K7" s="81">
        <v>360205.56653998228</v>
      </c>
      <c r="L7" s="81">
        <v>364036.89234998653</v>
      </c>
      <c r="M7" s="81">
        <v>366736.63347926293</v>
      </c>
      <c r="N7" s="81">
        <v>370105.84149999998</v>
      </c>
      <c r="O7" s="81">
        <v>376042.48212300218</v>
      </c>
      <c r="P7" s="81">
        <v>384166.10639456217</v>
      </c>
      <c r="Q7" s="81">
        <v>390122.88005772489</v>
      </c>
    </row>
    <row r="8" spans="1:17" ht="12" customHeight="1" x14ac:dyDescent="0.25">
      <c r="A8" s="76" t="s">
        <v>41</v>
      </c>
      <c r="B8" s="80"/>
      <c r="C8" s="80">
        <v>119261.46808510637</v>
      </c>
      <c r="D8" s="80">
        <v>131593.78723404254</v>
      </c>
      <c r="E8" s="80">
        <v>132169.25531914894</v>
      </c>
      <c r="F8" s="80">
        <v>181810.63829787233</v>
      </c>
      <c r="G8" s="80">
        <v>115656.23404255319</v>
      </c>
      <c r="H8" s="80">
        <v>108286.42553191489</v>
      </c>
      <c r="I8" s="80">
        <v>100272.9574468085</v>
      </c>
      <c r="J8" s="80">
        <v>108762.87234042553</v>
      </c>
      <c r="K8" s="80">
        <v>105961.25531914893</v>
      </c>
      <c r="L8" s="80">
        <v>107141.25531914893</v>
      </c>
      <c r="M8" s="80">
        <v>96509.170212765952</v>
      </c>
      <c r="N8" s="80">
        <v>102785.42553191489</v>
      </c>
      <c r="O8" s="80">
        <v>126511.87234042553</v>
      </c>
      <c r="P8" s="80">
        <v>147031.12765957447</v>
      </c>
      <c r="Q8" s="80">
        <v>128309.44680851063</v>
      </c>
    </row>
    <row r="9" spans="1:17" ht="12" customHeight="1" x14ac:dyDescent="0.25">
      <c r="A9" s="79" t="s">
        <v>106</v>
      </c>
      <c r="B9" s="78"/>
      <c r="C9" s="78">
        <f>C8*C21/1000</f>
        <v>11899.90000000012</v>
      </c>
      <c r="D9" s="78">
        <f t="shared" ref="D9:Q9" si="0">D8*D21/1000</f>
        <v>13155.646808510601</v>
      </c>
      <c r="E9" s="78">
        <f t="shared" si="0"/>
        <v>13265.534042553187</v>
      </c>
      <c r="F9" s="78">
        <f t="shared" si="0"/>
        <v>18343.663829787314</v>
      </c>
      <c r="G9" s="78">
        <f t="shared" si="0"/>
        <v>11719.655319148898</v>
      </c>
      <c r="H9" s="78">
        <f t="shared" si="0"/>
        <v>11112.169361702145</v>
      </c>
      <c r="I9" s="78">
        <f t="shared" si="0"/>
        <v>10351.932480851054</v>
      </c>
      <c r="J9" s="78">
        <f t="shared" si="0"/>
        <v>11258.111942123949</v>
      </c>
      <c r="K9" s="78">
        <f t="shared" si="0"/>
        <v>11166.834424241126</v>
      </c>
      <c r="L9" s="78">
        <f t="shared" si="0"/>
        <v>11495.274034259201</v>
      </c>
      <c r="M9" s="78">
        <f t="shared" si="0"/>
        <v>10445.20692395699</v>
      </c>
      <c r="N9" s="78">
        <f t="shared" si="0"/>
        <v>11172.115116040528</v>
      </c>
      <c r="O9" s="78">
        <f t="shared" si="0"/>
        <v>13811.232995342561</v>
      </c>
      <c r="P9" s="78">
        <f t="shared" si="0"/>
        <v>16124.528146517488</v>
      </c>
      <c r="Q9" s="78">
        <f t="shared" si="0"/>
        <v>14130.520607727864</v>
      </c>
    </row>
    <row r="10" spans="1:17" s="28" customFormat="1" ht="12" customHeight="1" x14ac:dyDescent="0.25"/>
    <row r="11" spans="1:17" ht="12" customHeight="1" x14ac:dyDescent="0.25">
      <c r="A11" s="77" t="s">
        <v>105</v>
      </c>
      <c r="B11" s="211">
        <v>3400.59</v>
      </c>
      <c r="C11" s="211">
        <v>3733.02</v>
      </c>
      <c r="D11" s="211">
        <v>3474.87</v>
      </c>
      <c r="E11" s="211">
        <v>3665.72</v>
      </c>
      <c r="F11" s="211">
        <v>3706.13</v>
      </c>
      <c r="G11" s="211">
        <v>3863.99</v>
      </c>
      <c r="H11" s="211">
        <v>3657.21</v>
      </c>
      <c r="I11" s="211">
        <v>3370.66</v>
      </c>
      <c r="J11" s="211">
        <v>3451.35</v>
      </c>
      <c r="K11" s="211">
        <v>3511.11</v>
      </c>
      <c r="L11" s="211">
        <v>3907.07</v>
      </c>
      <c r="M11" s="211">
        <v>3393.86</v>
      </c>
      <c r="N11" s="211">
        <v>3547.05</v>
      </c>
      <c r="O11" s="211">
        <v>3640.03</v>
      </c>
      <c r="P11" s="211">
        <v>3124.73</v>
      </c>
      <c r="Q11" s="211">
        <v>3321.63</v>
      </c>
    </row>
    <row r="12" spans="1:17" ht="12" customHeight="1" x14ac:dyDescent="0.25">
      <c r="A12" s="76" t="s">
        <v>104</v>
      </c>
      <c r="B12" s="212">
        <v>3703.6063888888893</v>
      </c>
      <c r="C12" s="212">
        <v>3703.6063888888893</v>
      </c>
      <c r="D12" s="212">
        <v>3703.6063888888893</v>
      </c>
      <c r="E12" s="212">
        <v>3703.6063888888893</v>
      </c>
      <c r="F12" s="212">
        <v>3703.6063888888893</v>
      </c>
      <c r="G12" s="212">
        <v>3703.6063888888893</v>
      </c>
      <c r="H12" s="212">
        <v>3703.6063888888893</v>
      </c>
      <c r="I12" s="212">
        <v>3703.6063888888893</v>
      </c>
      <c r="J12" s="212">
        <v>3703.6063888888893</v>
      </c>
      <c r="K12" s="212">
        <v>3703.6063888888893</v>
      </c>
      <c r="L12" s="212">
        <v>3703.6063888888893</v>
      </c>
      <c r="M12" s="212">
        <v>3703.6063888888893</v>
      </c>
      <c r="N12" s="212">
        <v>3703.6063888888893</v>
      </c>
      <c r="O12" s="212">
        <v>3703.6063888888893</v>
      </c>
      <c r="P12" s="212">
        <v>3703.6063888888893</v>
      </c>
      <c r="Q12" s="212">
        <v>3703.6063888888893</v>
      </c>
    </row>
    <row r="13" spans="1:17" ht="12" customHeight="1" x14ac:dyDescent="0.25">
      <c r="A13" s="75" t="s">
        <v>103</v>
      </c>
      <c r="B13" s="213">
        <f>IF(B11=0,0,B11/B12)</f>
        <v>0.91818342526949892</v>
      </c>
      <c r="C13" s="213">
        <f t="shared" ref="C13:Q13" si="1">IF(C11=0,0,C11/C12)</f>
        <v>1.0079418836729934</v>
      </c>
      <c r="D13" s="213">
        <f t="shared" si="1"/>
        <v>0.93823955224423505</v>
      </c>
      <c r="E13" s="213">
        <f t="shared" si="1"/>
        <v>0.98977040621742318</v>
      </c>
      <c r="F13" s="213">
        <f t="shared" si="1"/>
        <v>1.0006813929035985</v>
      </c>
      <c r="G13" s="213">
        <f t="shared" si="1"/>
        <v>1.0433047128313295</v>
      </c>
      <c r="H13" s="213">
        <f t="shared" si="1"/>
        <v>0.98747264584376948</v>
      </c>
      <c r="I13" s="213">
        <f t="shared" si="1"/>
        <v>0.91010211293301713</v>
      </c>
      <c r="J13" s="213">
        <f t="shared" si="1"/>
        <v>0.93188898538309084</v>
      </c>
      <c r="K13" s="213">
        <f t="shared" si="1"/>
        <v>0.94802460934661048</v>
      </c>
      <c r="L13" s="213">
        <f t="shared" si="1"/>
        <v>1.05493661845965</v>
      </c>
      <c r="M13" s="213">
        <f t="shared" si="1"/>
        <v>0.91636627752394184</v>
      </c>
      <c r="N13" s="213">
        <f t="shared" si="1"/>
        <v>0.95772866432065495</v>
      </c>
      <c r="O13" s="213">
        <f t="shared" si="1"/>
        <v>0.98283392396135205</v>
      </c>
      <c r="P13" s="213">
        <f t="shared" si="1"/>
        <v>0.84369926819827179</v>
      </c>
      <c r="Q13" s="213">
        <f t="shared" si="1"/>
        <v>0.89686366509280024</v>
      </c>
    </row>
    <row r="14" spans="1:17" s="28" customFormat="1" ht="12" customHeight="1" x14ac:dyDescent="0.25"/>
    <row r="15" spans="1:17" s="28" customFormat="1" ht="12.95" customHeight="1" x14ac:dyDescent="0.25">
      <c r="A15" s="35" t="s">
        <v>102</v>
      </c>
      <c r="B15" s="34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34"/>
      <c r="Q15" s="34"/>
    </row>
    <row r="16" spans="1:17" s="28" customFormat="1" ht="12" customHeight="1" x14ac:dyDescent="0.25"/>
    <row r="17" spans="1:17" ht="12" customHeight="1" x14ac:dyDescent="0.25">
      <c r="A17" s="70" t="s">
        <v>101</v>
      </c>
      <c r="B17" s="74">
        <f t="shared" ref="B17:Q17" si="2">B4/B6</f>
        <v>2.5066709351964507</v>
      </c>
      <c r="C17" s="74">
        <f t="shared" si="2"/>
        <v>2.4727805789385253</v>
      </c>
      <c r="D17" s="74">
        <f t="shared" si="2"/>
        <v>2.4388904246895446</v>
      </c>
      <c r="E17" s="74">
        <f t="shared" si="2"/>
        <v>2.4049999153824846</v>
      </c>
      <c r="F17" s="74">
        <f t="shared" si="2"/>
        <v>2.3409997452739111</v>
      </c>
      <c r="G17" s="74">
        <f t="shared" si="2"/>
        <v>2.3299997130597854</v>
      </c>
      <c r="H17" s="74">
        <f t="shared" si="2"/>
        <v>2.323000192497549</v>
      </c>
      <c r="I17" s="74">
        <f t="shared" si="2"/>
        <v>2.3149999035764206</v>
      </c>
      <c r="J17" s="74">
        <f t="shared" si="2"/>
        <v>2.3010001941506104</v>
      </c>
      <c r="K17" s="74">
        <f t="shared" si="2"/>
        <v>2.2900001895740325</v>
      </c>
      <c r="L17" s="74">
        <f t="shared" si="2"/>
        <v>2.2759999553065198</v>
      </c>
      <c r="M17" s="74">
        <f t="shared" si="2"/>
        <v>2.2709999661051419</v>
      </c>
      <c r="N17" s="74">
        <f t="shared" si="2"/>
        <v>2.2649998181668796</v>
      </c>
      <c r="O17" s="74">
        <f t="shared" si="2"/>
        <v>2.2480001191576831</v>
      </c>
      <c r="P17" s="74">
        <f t="shared" si="2"/>
        <v>2.2229998162937274</v>
      </c>
      <c r="Q17" s="74">
        <f t="shared" si="2"/>
        <v>2.2139999741845546</v>
      </c>
    </row>
    <row r="18" spans="1:17" ht="12" customHeight="1" x14ac:dyDescent="0.25">
      <c r="A18" s="68" t="s">
        <v>100</v>
      </c>
      <c r="B18" s="73">
        <f t="shared" ref="B18:Q18" si="3">B7*1000/B4</f>
        <v>39.045155911147276</v>
      </c>
      <c r="C18" s="73">
        <f t="shared" si="3"/>
        <v>39.608632198745632</v>
      </c>
      <c r="D18" s="73">
        <f t="shared" si="3"/>
        <v>40.192121672098459</v>
      </c>
      <c r="E18" s="73">
        <f t="shared" si="3"/>
        <v>40.796736110005185</v>
      </c>
      <c r="F18" s="73">
        <f t="shared" si="3"/>
        <v>41.974103271779079</v>
      </c>
      <c r="G18" s="73">
        <f t="shared" si="3"/>
        <v>42.215564518026831</v>
      </c>
      <c r="H18" s="73">
        <f t="shared" si="3"/>
        <v>42.398600099002969</v>
      </c>
      <c r="I18" s="73">
        <f t="shared" si="3"/>
        <v>42.602572671877674</v>
      </c>
      <c r="J18" s="73">
        <f t="shared" si="3"/>
        <v>42.925734571867672</v>
      </c>
      <c r="K18" s="73">
        <f t="shared" si="3"/>
        <v>43.216009225189509</v>
      </c>
      <c r="L18" s="73">
        <f t="shared" si="3"/>
        <v>43.588655830952852</v>
      </c>
      <c r="M18" s="73">
        <f t="shared" si="3"/>
        <v>43.788591301527106</v>
      </c>
      <c r="N18" s="73">
        <f t="shared" si="3"/>
        <v>44.017663577867161</v>
      </c>
      <c r="O18" s="73">
        <f t="shared" si="3"/>
        <v>44.49227532436673</v>
      </c>
      <c r="P18" s="73">
        <f t="shared" si="3"/>
        <v>45.159412141684484</v>
      </c>
      <c r="Q18" s="73">
        <f t="shared" si="3"/>
        <v>45.488690241321351</v>
      </c>
    </row>
    <row r="19" spans="1:17" ht="12" customHeight="1" x14ac:dyDescent="0.25">
      <c r="A19" s="66" t="s">
        <v>99</v>
      </c>
      <c r="B19" s="65">
        <f t="shared" ref="B19:Q19" si="4">B7*1000/B6</f>
        <v>97.873357482686771</v>
      </c>
      <c r="C19" s="65">
        <f t="shared" si="4"/>
        <v>97.943456459377344</v>
      </c>
      <c r="D19" s="65">
        <f t="shared" si="4"/>
        <v>98.024180694038066</v>
      </c>
      <c r="E19" s="65">
        <f t="shared" si="4"/>
        <v>98.116146892444007</v>
      </c>
      <c r="F19" s="65">
        <f t="shared" si="4"/>
        <v>98.26136506733566</v>
      </c>
      <c r="G19" s="65">
        <f t="shared" si="4"/>
        <v>98.362253213659372</v>
      </c>
      <c r="H19" s="65">
        <f t="shared" si="4"/>
        <v>98.491956191610484</v>
      </c>
      <c r="I19" s="65">
        <f t="shared" si="4"/>
        <v>98.624951627504259</v>
      </c>
      <c r="J19" s="65">
        <f t="shared" si="4"/>
        <v>98.772123583925094</v>
      </c>
      <c r="K19" s="65">
        <f t="shared" si="4"/>
        <v>98.964669318317121</v>
      </c>
      <c r="L19" s="65">
        <f t="shared" si="4"/>
        <v>99.207778723119958</v>
      </c>
      <c r="M19" s="65">
        <f t="shared" si="4"/>
        <v>99.443889361559968</v>
      </c>
      <c r="N19" s="65">
        <f t="shared" si="4"/>
        <v>99.7</v>
      </c>
      <c r="O19" s="65">
        <f t="shared" si="4"/>
        <v>100.01864023077283</v>
      </c>
      <c r="P19" s="65">
        <f t="shared" si="4"/>
        <v>100.38936489489733</v>
      </c>
      <c r="Q19" s="65">
        <f t="shared" si="4"/>
        <v>100.71195901997467</v>
      </c>
    </row>
    <row r="20" spans="1:17" ht="12" customHeight="1" x14ac:dyDescent="0.25">
      <c r="A20" s="68" t="s">
        <v>98</v>
      </c>
      <c r="B20" s="72" t="str">
        <f t="shared" ref="B20" si="5">IF(SUM(B21)=0,"",B21/B17)</f>
        <v/>
      </c>
      <c r="C20" s="72">
        <f>C21/C17</f>
        <v>40.351304515754777</v>
      </c>
      <c r="D20" s="72">
        <f t="shared" ref="D20:Q20" si="6">D21/D17</f>
        <v>40.990624110546705</v>
      </c>
      <c r="E20" s="72">
        <f t="shared" si="6"/>
        <v>41.732963929149562</v>
      </c>
      <c r="F20" s="72">
        <f t="shared" si="6"/>
        <v>43.098824469829601</v>
      </c>
      <c r="G20" s="72">
        <f t="shared" si="6"/>
        <v>43.490051771370403</v>
      </c>
      <c r="H20" s="72">
        <f t="shared" si="6"/>
        <v>44.174901312709352</v>
      </c>
      <c r="I20" s="72">
        <f t="shared" si="6"/>
        <v>44.595047335516</v>
      </c>
      <c r="J20" s="72">
        <f t="shared" si="6"/>
        <v>44.985053248911605</v>
      </c>
      <c r="K20" s="72">
        <f t="shared" si="6"/>
        <v>46.020090001586503</v>
      </c>
      <c r="L20" s="72">
        <f t="shared" si="6"/>
        <v>47.140083683012847</v>
      </c>
      <c r="M20" s="72">
        <f t="shared" si="6"/>
        <v>47.657509010267695</v>
      </c>
      <c r="N20" s="72">
        <f t="shared" si="6"/>
        <v>47.988336142385393</v>
      </c>
      <c r="O20" s="72">
        <f t="shared" si="6"/>
        <v>48.56292520472882</v>
      </c>
      <c r="P20" s="72">
        <f t="shared" si="6"/>
        <v>49.333087871834003</v>
      </c>
      <c r="Q20" s="72">
        <f t="shared" si="6"/>
        <v>49.741848303582415</v>
      </c>
    </row>
    <row r="21" spans="1:17" ht="12" customHeight="1" x14ac:dyDescent="0.25">
      <c r="A21" s="66" t="s">
        <v>97</v>
      </c>
      <c r="B21" s="71" t="str">
        <f t="shared" ref="B21" si="7">IF(SUM(B9)=0,"",B9*1000/B8)</f>
        <v/>
      </c>
      <c r="C21" s="71">
        <v>99.779922141392831</v>
      </c>
      <c r="D21" s="71">
        <v>99.971640645260749</v>
      </c>
      <c r="E21" s="71">
        <v>100.36777471826498</v>
      </c>
      <c r="F21" s="71">
        <v>100.8943371054761</v>
      </c>
      <c r="G21" s="71">
        <v>101.33180814824826</v>
      </c>
      <c r="H21" s="71">
        <v>102.61830425298406</v>
      </c>
      <c r="I21" s="71">
        <v>103.23753028170545</v>
      </c>
      <c r="J21" s="71">
        <v>103.51061625962114</v>
      </c>
      <c r="K21" s="71">
        <v>105.38601482784713</v>
      </c>
      <c r="L21" s="71">
        <v>107.29082835568285</v>
      </c>
      <c r="M21" s="71">
        <v>108.23020134697343</v>
      </c>
      <c r="N21" s="71">
        <v>108.69357263663402</v>
      </c>
      <c r="O21" s="71">
        <v>109.16946164687603</v>
      </c>
      <c r="P21" s="71">
        <v>109.6674452762893</v>
      </c>
      <c r="Q21" s="71">
        <v>110.12845086002351</v>
      </c>
    </row>
    <row r="22" spans="1:17" ht="12" customHeight="1" x14ac:dyDescent="0.25">
      <c r="A22" s="70" t="s">
        <v>217</v>
      </c>
      <c r="B22" s="69">
        <f t="shared" ref="B22:Q22" si="8">B3*1000000/B4</f>
        <v>17173.987410985632</v>
      </c>
      <c r="C22" s="69">
        <f t="shared" si="8"/>
        <v>17353.274125035132</v>
      </c>
      <c r="D22" s="69">
        <f t="shared" si="8"/>
        <v>17379.094381769675</v>
      </c>
      <c r="E22" s="69">
        <f t="shared" si="8"/>
        <v>17602.07462101421</v>
      </c>
      <c r="F22" s="69">
        <f t="shared" si="8"/>
        <v>17916.924717472804</v>
      </c>
      <c r="G22" s="69">
        <f t="shared" si="8"/>
        <v>18188.423947767395</v>
      </c>
      <c r="H22" s="69">
        <f t="shared" si="8"/>
        <v>18449.960883487933</v>
      </c>
      <c r="I22" s="69">
        <f t="shared" si="8"/>
        <v>18588.973328435834</v>
      </c>
      <c r="J22" s="69">
        <f t="shared" si="8"/>
        <v>18708.402065854847</v>
      </c>
      <c r="K22" s="69">
        <f t="shared" si="8"/>
        <v>18806.390991764638</v>
      </c>
      <c r="L22" s="69">
        <f t="shared" si="8"/>
        <v>18955.59951496969</v>
      </c>
      <c r="M22" s="69">
        <f t="shared" si="8"/>
        <v>19156.535050979834</v>
      </c>
      <c r="N22" s="69">
        <f t="shared" si="8"/>
        <v>19181.195226328684</v>
      </c>
      <c r="O22" s="69">
        <f t="shared" si="8"/>
        <v>19066.79656744266</v>
      </c>
      <c r="P22" s="69">
        <f t="shared" si="8"/>
        <v>18998.967228807043</v>
      </c>
      <c r="Q22" s="69">
        <f t="shared" si="8"/>
        <v>18943.500785746568</v>
      </c>
    </row>
    <row r="23" spans="1:17" ht="12" customHeight="1" x14ac:dyDescent="0.25">
      <c r="A23" s="68" t="s">
        <v>218</v>
      </c>
      <c r="B23" s="67">
        <f t="shared" ref="B23:Q23" si="9">B3*1000000/B6</f>
        <v>43049.535084547424</v>
      </c>
      <c r="C23" s="67">
        <f t="shared" si="9"/>
        <v>42910.839237383305</v>
      </c>
      <c r="D23" s="67">
        <f t="shared" si="9"/>
        <v>42385.706877473924</v>
      </c>
      <c r="E23" s="67">
        <f t="shared" si="9"/>
        <v>42332.987974095355</v>
      </c>
      <c r="F23" s="67">
        <f t="shared" si="9"/>
        <v>41943.516199695674</v>
      </c>
      <c r="G23" s="67">
        <f t="shared" si="9"/>
        <v>42379.022579307762</v>
      </c>
      <c r="H23" s="67">
        <f t="shared" si="9"/>
        <v>42859.262683914712</v>
      </c>
      <c r="I23" s="67">
        <f t="shared" si="9"/>
        <v>43033.471462913607</v>
      </c>
      <c r="J23" s="67">
        <f t="shared" si="9"/>
        <v>43048.036785779681</v>
      </c>
      <c r="K23" s="67">
        <f t="shared" si="9"/>
        <v>43066.638936344396</v>
      </c>
      <c r="L23" s="67">
        <f t="shared" si="9"/>
        <v>43142.9436488793</v>
      </c>
      <c r="M23" s="67">
        <f t="shared" si="9"/>
        <v>43504.490451467165</v>
      </c>
      <c r="N23" s="67">
        <f t="shared" si="9"/>
        <v>43445.403699857889</v>
      </c>
      <c r="O23" s="67">
        <f t="shared" si="9"/>
        <v>42862.160955566396</v>
      </c>
      <c r="P23" s="67">
        <f t="shared" si="9"/>
        <v>42234.700659408605</v>
      </c>
      <c r="Q23" s="67">
        <f t="shared" si="9"/>
        <v>41940.910250607987</v>
      </c>
    </row>
    <row r="24" spans="1:17" ht="12" customHeight="1" x14ac:dyDescent="0.25">
      <c r="A24" s="66" t="s">
        <v>215</v>
      </c>
      <c r="B24" s="65">
        <v>1.3345636760450277</v>
      </c>
      <c r="C24" s="65">
        <v>1.3097903261150599</v>
      </c>
      <c r="D24" s="65">
        <v>1.2809535142892066</v>
      </c>
      <c r="E24" s="65">
        <v>1.2684103828611111</v>
      </c>
      <c r="F24" s="65">
        <v>1.2391324784014974</v>
      </c>
      <c r="G24" s="65">
        <v>1.2335605153475053</v>
      </c>
      <c r="H24" s="65">
        <v>1.2271215908709487</v>
      </c>
      <c r="I24" s="65">
        <v>1.2136712253151054</v>
      </c>
      <c r="J24" s="65">
        <v>1.2210254767427036</v>
      </c>
      <c r="K24" s="65">
        <v>1.2497796514058066</v>
      </c>
      <c r="L24" s="65">
        <v>1.2514693051653791</v>
      </c>
      <c r="M24" s="65">
        <v>1.2672719586034031</v>
      </c>
      <c r="N24" s="65">
        <v>1.2832452257113813</v>
      </c>
      <c r="O24" s="65">
        <v>1.2742389947431261</v>
      </c>
      <c r="P24" s="65">
        <v>1.2509380370313408</v>
      </c>
      <c r="Q24" s="65">
        <v>1.2247167611680478</v>
      </c>
    </row>
    <row r="25" spans="1:17" s="28" customFormat="1" ht="12" customHeight="1" x14ac:dyDescent="0.25"/>
    <row r="26" spans="1:17" s="28" customFormat="1" ht="12.95" hidden="1" customHeight="1" x14ac:dyDescent="0.25">
      <c r="A26" s="35" t="s">
        <v>96</v>
      </c>
      <c r="B26" s="34"/>
      <c r="C26" s="34"/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</row>
    <row r="27" spans="1:17" s="28" customFormat="1" ht="12" hidden="1" customHeight="1" x14ac:dyDescent="0.25"/>
    <row r="28" spans="1:17" ht="12" hidden="1" customHeight="1" x14ac:dyDescent="0.25">
      <c r="A28" s="63" t="s">
        <v>95</v>
      </c>
      <c r="B28" s="64"/>
      <c r="C28" s="64"/>
      <c r="D28" s="64"/>
      <c r="E28" s="64"/>
      <c r="F28" s="64"/>
      <c r="G28" s="64"/>
      <c r="H28" s="64"/>
      <c r="I28" s="64"/>
      <c r="J28" s="64"/>
      <c r="K28" s="64"/>
      <c r="L28" s="64"/>
      <c r="M28" s="64"/>
      <c r="N28" s="64"/>
      <c r="O28" s="64"/>
      <c r="P28" s="64"/>
      <c r="Q28" s="64"/>
    </row>
    <row r="29" spans="1:17" ht="12" hidden="1" customHeight="1" x14ac:dyDescent="0.25">
      <c r="A29" s="63" t="s">
        <v>94</v>
      </c>
      <c r="B29" s="62"/>
      <c r="C29" s="62"/>
      <c r="D29" s="62"/>
      <c r="E29" s="62"/>
      <c r="F29" s="62"/>
      <c r="G29" s="62"/>
      <c r="H29" s="62"/>
      <c r="I29" s="62"/>
      <c r="J29" s="62"/>
      <c r="K29" s="62"/>
      <c r="L29" s="62"/>
      <c r="M29" s="62"/>
      <c r="N29" s="62"/>
      <c r="O29" s="62"/>
      <c r="P29" s="62"/>
      <c r="Q29" s="62"/>
    </row>
    <row r="30" spans="1:17" ht="12" hidden="1" customHeight="1" x14ac:dyDescent="0.25">
      <c r="A30" s="61" t="s">
        <v>93</v>
      </c>
      <c r="B30" s="60"/>
      <c r="C30" s="60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  <c r="O30" s="60"/>
      <c r="P30" s="60"/>
      <c r="Q30" s="60"/>
    </row>
    <row r="31" spans="1:17" ht="12" hidden="1" customHeight="1" x14ac:dyDescent="0.25">
      <c r="A31" s="59" t="s">
        <v>16</v>
      </c>
      <c r="B31" s="58"/>
      <c r="C31" s="58"/>
      <c r="D31" s="58"/>
      <c r="E31" s="58"/>
      <c r="F31" s="58"/>
      <c r="G31" s="58"/>
      <c r="H31" s="58"/>
      <c r="I31" s="58"/>
      <c r="J31" s="58"/>
      <c r="K31" s="58"/>
      <c r="L31" s="58"/>
      <c r="M31" s="58"/>
      <c r="N31" s="58"/>
      <c r="O31" s="58"/>
      <c r="P31" s="58"/>
      <c r="Q31" s="58"/>
    </row>
    <row r="32" spans="1:17" ht="12" hidden="1" customHeight="1" x14ac:dyDescent="0.25">
      <c r="A32" s="19" t="s">
        <v>92</v>
      </c>
      <c r="B32" s="57"/>
      <c r="C32" s="57"/>
      <c r="D32" s="57"/>
      <c r="E32" s="57"/>
      <c r="F32" s="57"/>
      <c r="G32" s="57"/>
      <c r="H32" s="57"/>
      <c r="I32" s="57"/>
      <c r="J32" s="57"/>
      <c r="K32" s="57"/>
      <c r="L32" s="57"/>
      <c r="M32" s="57"/>
      <c r="N32" s="57"/>
      <c r="O32" s="57"/>
      <c r="P32" s="57"/>
      <c r="Q32" s="57"/>
    </row>
    <row r="33" spans="1:17" s="28" customFormat="1" ht="12" hidden="1" customHeight="1" x14ac:dyDescent="0.25"/>
    <row r="34" spans="1:17" s="28" customFormat="1" ht="12.95" customHeight="1" x14ac:dyDescent="0.25">
      <c r="A34" s="35" t="s">
        <v>91</v>
      </c>
      <c r="B34" s="34"/>
      <c r="C34" s="34"/>
      <c r="D34" s="34"/>
      <c r="E34" s="34"/>
      <c r="F34" s="34"/>
      <c r="G34" s="34"/>
      <c r="H34" s="34"/>
      <c r="I34" s="34"/>
      <c r="J34" s="34"/>
      <c r="K34" s="34"/>
      <c r="L34" s="34"/>
      <c r="M34" s="34"/>
      <c r="N34" s="34"/>
      <c r="O34" s="34"/>
      <c r="P34" s="34"/>
      <c r="Q34" s="34"/>
    </row>
    <row r="35" spans="1:17" s="28" customFormat="1" ht="12" customHeight="1" x14ac:dyDescent="0.25">
      <c r="B35" s="33"/>
    </row>
    <row r="36" spans="1:17" ht="12.95" customHeight="1" x14ac:dyDescent="0.25">
      <c r="A36" s="40" t="s">
        <v>90</v>
      </c>
      <c r="B36" s="55">
        <f>SUM(B37:B38,B41:B42,B48:B49)</f>
        <v>6212.6323008841628</v>
      </c>
      <c r="C36" s="55">
        <f t="shared" ref="C36:Q36" si="10">SUM(C37:C38,C41:C42,C48:C49)</f>
        <v>6526.2625799999996</v>
      </c>
      <c r="D36" s="55">
        <f t="shared" si="10"/>
        <v>6316.4191899999996</v>
      </c>
      <c r="E36" s="55">
        <f t="shared" si="10"/>
        <v>6429.0002399999994</v>
      </c>
      <c r="F36" s="55">
        <f t="shared" si="10"/>
        <v>6279.5685000000003</v>
      </c>
      <c r="G36" s="55">
        <f t="shared" si="10"/>
        <v>6192.3403968957246</v>
      </c>
      <c r="H36" s="55">
        <f t="shared" si="10"/>
        <v>5934.357939999999</v>
      </c>
      <c r="I36" s="55">
        <f t="shared" si="10"/>
        <v>5828.91716</v>
      </c>
      <c r="J36" s="55">
        <f t="shared" si="10"/>
        <v>5891.9998099999993</v>
      </c>
      <c r="K36" s="55">
        <f t="shared" si="10"/>
        <v>5789.8832399999992</v>
      </c>
      <c r="L36" s="55">
        <f t="shared" si="10"/>
        <v>6329.4540519665497</v>
      </c>
      <c r="M36" s="55">
        <f t="shared" si="10"/>
        <v>5857.9188507721647</v>
      </c>
      <c r="N36" s="55">
        <f t="shared" si="10"/>
        <v>6052.3351508542401</v>
      </c>
      <c r="O36" s="55">
        <f t="shared" si="10"/>
        <v>6398.3496120376512</v>
      </c>
      <c r="P36" s="55">
        <f t="shared" si="10"/>
        <v>5624.2010332925383</v>
      </c>
      <c r="Q36" s="55">
        <f t="shared" si="10"/>
        <v>5978.0530972410797</v>
      </c>
    </row>
    <row r="37" spans="1:17" ht="12" customHeight="1" x14ac:dyDescent="0.25">
      <c r="A37" s="54" t="s">
        <v>58</v>
      </c>
      <c r="B37" s="53">
        <v>213.77415585970573</v>
      </c>
      <c r="C37" s="53">
        <v>201.62330999999998</v>
      </c>
      <c r="D37" s="53">
        <v>160.80710999999994</v>
      </c>
      <c r="E37" s="53">
        <v>134.16206</v>
      </c>
      <c r="F37" s="53">
        <v>129.41822999999997</v>
      </c>
      <c r="G37" s="53">
        <v>89.516582353501548</v>
      </c>
      <c r="H37" s="53">
        <v>85.002730000000014</v>
      </c>
      <c r="I37" s="53">
        <v>68.42559</v>
      </c>
      <c r="J37" s="53">
        <v>69.705760000000012</v>
      </c>
      <c r="K37" s="53">
        <v>52.001019999999997</v>
      </c>
      <c r="L37" s="53">
        <v>56.821771145295571</v>
      </c>
      <c r="M37" s="53">
        <v>37.619057181662072</v>
      </c>
      <c r="N37" s="53">
        <v>39.023695633333865</v>
      </c>
      <c r="O37" s="53">
        <v>27.650386817514509</v>
      </c>
      <c r="P37" s="53">
        <v>22.564376687196926</v>
      </c>
      <c r="Q37" s="53">
        <v>24.892480969513308</v>
      </c>
    </row>
    <row r="38" spans="1:17" ht="12" customHeight="1" x14ac:dyDescent="0.25">
      <c r="A38" s="51" t="s">
        <v>85</v>
      </c>
      <c r="B38" s="50">
        <f>SUM(B39:B40)</f>
        <v>1725.1887542738391</v>
      </c>
      <c r="C38" s="50">
        <f t="shared" ref="C38:Q38" si="11">SUM(C39:C40)</f>
        <v>1702.3418999999999</v>
      </c>
      <c r="D38" s="50">
        <f t="shared" si="11"/>
        <v>1650.2328500000001</v>
      </c>
      <c r="E38" s="50">
        <f t="shared" si="11"/>
        <v>1659.2650799999994</v>
      </c>
      <c r="F38" s="50">
        <f t="shared" si="11"/>
        <v>1583.3549000000003</v>
      </c>
      <c r="G38" s="50">
        <f t="shared" si="11"/>
        <v>1457.3848830656391</v>
      </c>
      <c r="H38" s="50">
        <f t="shared" si="11"/>
        <v>1381.4185000000002</v>
      </c>
      <c r="I38" s="50">
        <f t="shared" si="11"/>
        <v>1299.48649</v>
      </c>
      <c r="J38" s="50">
        <f t="shared" si="11"/>
        <v>1321.0740999999998</v>
      </c>
      <c r="K38" s="50">
        <f t="shared" si="11"/>
        <v>1158.6374099999994</v>
      </c>
      <c r="L38" s="50">
        <f t="shared" si="11"/>
        <v>1266.8413228957454</v>
      </c>
      <c r="M38" s="50">
        <f t="shared" si="11"/>
        <v>1090.4938747291367</v>
      </c>
      <c r="N38" s="50">
        <f t="shared" si="11"/>
        <v>1128.2000631380492</v>
      </c>
      <c r="O38" s="50">
        <f t="shared" si="11"/>
        <v>1053.4319556920468</v>
      </c>
      <c r="P38" s="50">
        <f t="shared" si="11"/>
        <v>873.39154461788428</v>
      </c>
      <c r="Q38" s="50">
        <f t="shared" si="11"/>
        <v>958.74750258804875</v>
      </c>
    </row>
    <row r="39" spans="1:17" ht="12" customHeight="1" x14ac:dyDescent="0.25">
      <c r="A39" s="52" t="s">
        <v>84</v>
      </c>
      <c r="B39" s="50">
        <v>56.032386563941607</v>
      </c>
      <c r="C39" s="50">
        <v>47.200710000000008</v>
      </c>
      <c r="D39" s="50">
        <v>42.836289999999998</v>
      </c>
      <c r="E39" s="50">
        <v>37.398499999999991</v>
      </c>
      <c r="F39" s="50">
        <v>37.365319999999997</v>
      </c>
      <c r="G39" s="50">
        <v>43.947503079793776</v>
      </c>
      <c r="H39" s="50">
        <v>42.822219999999994</v>
      </c>
      <c r="I39" s="50">
        <v>57.119709999999998</v>
      </c>
      <c r="J39" s="50">
        <v>57.075179999999989</v>
      </c>
      <c r="K39" s="50">
        <v>43.950240000000001</v>
      </c>
      <c r="L39" s="50">
        <v>47.243839980026301</v>
      </c>
      <c r="M39" s="50">
        <v>43.947655262863705</v>
      </c>
      <c r="N39" s="50">
        <v>31.950791423570767</v>
      </c>
      <c r="O39" s="50">
        <v>31.949644825529855</v>
      </c>
      <c r="P39" s="50">
        <v>30.847194144738534</v>
      </c>
      <c r="Q39" s="50">
        <v>34.15328352034588</v>
      </c>
    </row>
    <row r="40" spans="1:17" ht="12" customHeight="1" x14ac:dyDescent="0.25">
      <c r="A40" s="52" t="s">
        <v>83</v>
      </c>
      <c r="B40" s="50">
        <v>1669.1563677098975</v>
      </c>
      <c r="C40" s="50">
        <v>1655.1411899999998</v>
      </c>
      <c r="D40" s="50">
        <v>1607.3965600000001</v>
      </c>
      <c r="E40" s="50">
        <v>1621.8665799999994</v>
      </c>
      <c r="F40" s="50">
        <v>1545.9895800000002</v>
      </c>
      <c r="G40" s="50">
        <v>1413.4373799858454</v>
      </c>
      <c r="H40" s="50">
        <v>1338.5962800000002</v>
      </c>
      <c r="I40" s="50">
        <v>1242.3667800000001</v>
      </c>
      <c r="J40" s="50">
        <v>1263.9989199999998</v>
      </c>
      <c r="K40" s="50">
        <v>1114.6871699999995</v>
      </c>
      <c r="L40" s="50">
        <v>1219.5974829157192</v>
      </c>
      <c r="M40" s="50">
        <v>1046.546219466273</v>
      </c>
      <c r="N40" s="50">
        <v>1096.2492717144785</v>
      </c>
      <c r="O40" s="50">
        <v>1021.482310866517</v>
      </c>
      <c r="P40" s="50">
        <v>842.54435047314576</v>
      </c>
      <c r="Q40" s="50">
        <v>924.59421906770285</v>
      </c>
    </row>
    <row r="41" spans="1:17" ht="12" customHeight="1" x14ac:dyDescent="0.25">
      <c r="A41" s="51" t="s">
        <v>56</v>
      </c>
      <c r="B41" s="50">
        <v>1134.3097435305299</v>
      </c>
      <c r="C41" s="50">
        <v>1268.4123399999999</v>
      </c>
      <c r="D41" s="50">
        <v>1185.9435199999998</v>
      </c>
      <c r="E41" s="50">
        <v>1252.8257599999997</v>
      </c>
      <c r="F41" s="50">
        <v>1222.7602400000003</v>
      </c>
      <c r="G41" s="50">
        <v>1139.2889384972025</v>
      </c>
      <c r="H41" s="50">
        <v>1073.1851099999994</v>
      </c>
      <c r="I41" s="50">
        <v>1008.0387800000002</v>
      </c>
      <c r="J41" s="50">
        <v>1017.5681600000001</v>
      </c>
      <c r="K41" s="50">
        <v>1050.2816599999999</v>
      </c>
      <c r="L41" s="50">
        <v>1182.3385298781729</v>
      </c>
      <c r="M41" s="50">
        <v>1037.7592561171803</v>
      </c>
      <c r="N41" s="50">
        <v>1069.164058993631</v>
      </c>
      <c r="O41" s="50">
        <v>1201.6370048572776</v>
      </c>
      <c r="P41" s="50">
        <v>1000.7138526013582</v>
      </c>
      <c r="Q41" s="50">
        <v>1097.9965550772831</v>
      </c>
    </row>
    <row r="42" spans="1:17" ht="12" customHeight="1" x14ac:dyDescent="0.25">
      <c r="A42" s="51" t="s">
        <v>82</v>
      </c>
      <c r="B42" s="50">
        <f>SUM(B43:B47)</f>
        <v>1470.3831088181882</v>
      </c>
      <c r="C42" s="50">
        <f t="shared" ref="C42:Q42" si="12">SUM(C43:C47)</f>
        <v>1562.3320799999999</v>
      </c>
      <c r="D42" s="50">
        <f t="shared" si="12"/>
        <v>1467.7080100000003</v>
      </c>
      <c r="E42" s="50">
        <f t="shared" si="12"/>
        <v>1457.0165799999995</v>
      </c>
      <c r="F42" s="50">
        <f t="shared" si="12"/>
        <v>1408.4064800000006</v>
      </c>
      <c r="G42" s="50">
        <f t="shared" si="12"/>
        <v>1554.6222378398224</v>
      </c>
      <c r="H42" s="50">
        <f t="shared" si="12"/>
        <v>1507.9711299999999</v>
      </c>
      <c r="I42" s="50">
        <f t="shared" si="12"/>
        <v>1442.7037500000001</v>
      </c>
      <c r="J42" s="50">
        <f t="shared" si="12"/>
        <v>1469.2218099999998</v>
      </c>
      <c r="K42" s="50">
        <f t="shared" si="12"/>
        <v>1477.5778199999995</v>
      </c>
      <c r="L42" s="50">
        <f t="shared" si="12"/>
        <v>1663.9259430794143</v>
      </c>
      <c r="M42" s="50">
        <f t="shared" si="12"/>
        <v>1576.6626468954169</v>
      </c>
      <c r="N42" s="50">
        <f t="shared" si="12"/>
        <v>1652.9709051201382</v>
      </c>
      <c r="O42" s="50">
        <f t="shared" si="12"/>
        <v>1853.847886664488</v>
      </c>
      <c r="P42" s="50">
        <f t="shared" si="12"/>
        <v>1572.441961238829</v>
      </c>
      <c r="Q42" s="50">
        <f t="shared" si="12"/>
        <v>1719.1642118323357</v>
      </c>
    </row>
    <row r="43" spans="1:17" ht="12" customHeight="1" x14ac:dyDescent="0.25">
      <c r="A43" s="52" t="s">
        <v>55</v>
      </c>
      <c r="B43" s="50">
        <v>1434.6756472723775</v>
      </c>
      <c r="C43" s="50">
        <v>1523.6319999999998</v>
      </c>
      <c r="D43" s="50">
        <v>1426.7518700000003</v>
      </c>
      <c r="E43" s="50">
        <v>1411.8756399999995</v>
      </c>
      <c r="F43" s="50">
        <v>1358.7070300000005</v>
      </c>
      <c r="G43" s="50">
        <v>1487.0050811738031</v>
      </c>
      <c r="H43" s="50">
        <v>1430.89364</v>
      </c>
      <c r="I43" s="50">
        <v>1363.7875300000001</v>
      </c>
      <c r="J43" s="50">
        <v>1389.6214099999997</v>
      </c>
      <c r="K43" s="50">
        <v>1375.8952599999993</v>
      </c>
      <c r="L43" s="50">
        <v>1539.8934668599516</v>
      </c>
      <c r="M43" s="50">
        <v>1454.0631319879308</v>
      </c>
      <c r="N43" s="50">
        <v>1524.3285945334351</v>
      </c>
      <c r="O43" s="50">
        <v>1715.7474297512879</v>
      </c>
      <c r="P43" s="50">
        <v>1438.5688353874066</v>
      </c>
      <c r="Q43" s="50">
        <v>1579.3680028635222</v>
      </c>
    </row>
    <row r="44" spans="1:17" ht="12" customHeight="1" x14ac:dyDescent="0.25">
      <c r="A44" s="52" t="s">
        <v>81</v>
      </c>
      <c r="B44" s="50">
        <v>0</v>
      </c>
      <c r="C44" s="50">
        <v>0</v>
      </c>
      <c r="D44" s="50">
        <v>0</v>
      </c>
      <c r="E44" s="50">
        <v>0</v>
      </c>
      <c r="F44" s="50">
        <v>0</v>
      </c>
      <c r="G44" s="50">
        <v>0</v>
      </c>
      <c r="H44" s="50">
        <v>0</v>
      </c>
      <c r="I44" s="50">
        <v>0</v>
      </c>
      <c r="J44" s="50">
        <v>0.19999000000000006</v>
      </c>
      <c r="K44" s="50">
        <v>0.19998999999999997</v>
      </c>
      <c r="L44" s="50">
        <v>0.16719051956806097</v>
      </c>
      <c r="M44" s="50">
        <v>0.59711384198803064</v>
      </c>
      <c r="N44" s="50">
        <v>0.59711268500978931</v>
      </c>
      <c r="O44" s="50">
        <v>0.83595479502677483</v>
      </c>
      <c r="P44" s="50">
        <v>1.2419994541742456</v>
      </c>
      <c r="Q44" s="50">
        <v>1.9346382131335462</v>
      </c>
    </row>
    <row r="45" spans="1:17" ht="12" customHeight="1" x14ac:dyDescent="0.25">
      <c r="A45" s="52" t="s">
        <v>80</v>
      </c>
      <c r="B45" s="50">
        <v>0</v>
      </c>
      <c r="C45" s="50">
        <v>0</v>
      </c>
      <c r="D45" s="50">
        <v>0</v>
      </c>
      <c r="E45" s="50">
        <v>0</v>
      </c>
      <c r="F45" s="50">
        <v>0</v>
      </c>
      <c r="G45" s="50">
        <v>0</v>
      </c>
      <c r="H45" s="50">
        <v>0</v>
      </c>
      <c r="I45" s="50">
        <v>0</v>
      </c>
      <c r="J45" s="50">
        <v>0</v>
      </c>
      <c r="K45" s="50">
        <v>0</v>
      </c>
      <c r="L45" s="50">
        <v>0</v>
      </c>
      <c r="M45" s="50">
        <v>0</v>
      </c>
      <c r="N45" s="50">
        <v>0</v>
      </c>
      <c r="O45" s="50">
        <v>0</v>
      </c>
      <c r="P45" s="50">
        <v>0</v>
      </c>
      <c r="Q45" s="50">
        <v>0</v>
      </c>
    </row>
    <row r="46" spans="1:17" ht="12" customHeight="1" x14ac:dyDescent="0.25">
      <c r="A46" s="52" t="s">
        <v>59</v>
      </c>
      <c r="B46" s="50">
        <v>35.707461545810695</v>
      </c>
      <c r="C46" s="50">
        <v>38.70008</v>
      </c>
      <c r="D46" s="50">
        <v>40.956139999999991</v>
      </c>
      <c r="E46" s="50">
        <v>45.140939999999993</v>
      </c>
      <c r="F46" s="50">
        <v>49.699449999999977</v>
      </c>
      <c r="G46" s="50">
        <v>67.617156666019383</v>
      </c>
      <c r="H46" s="50">
        <v>77.077490000000012</v>
      </c>
      <c r="I46" s="50">
        <v>78.91622000000001</v>
      </c>
      <c r="J46" s="50">
        <v>79.40040999999998</v>
      </c>
      <c r="K46" s="50">
        <v>101.48257000000002</v>
      </c>
      <c r="L46" s="50">
        <v>123.86528569989463</v>
      </c>
      <c r="M46" s="50">
        <v>122.00240106549811</v>
      </c>
      <c r="N46" s="50">
        <v>128.04519790169334</v>
      </c>
      <c r="O46" s="50">
        <v>137.26450211817328</v>
      </c>
      <c r="P46" s="50">
        <v>132.63112639724812</v>
      </c>
      <c r="Q46" s="50">
        <v>137.86157075567996</v>
      </c>
    </row>
    <row r="47" spans="1:17" ht="12" customHeight="1" x14ac:dyDescent="0.25">
      <c r="A47" s="52" t="s">
        <v>79</v>
      </c>
      <c r="B47" s="50">
        <v>0</v>
      </c>
      <c r="C47" s="50">
        <v>0</v>
      </c>
      <c r="D47" s="50">
        <v>0</v>
      </c>
      <c r="E47" s="50">
        <v>0</v>
      </c>
      <c r="F47" s="50">
        <v>0</v>
      </c>
      <c r="G47" s="50">
        <v>0</v>
      </c>
      <c r="H47" s="50">
        <v>0</v>
      </c>
      <c r="I47" s="50">
        <v>0</v>
      </c>
      <c r="J47" s="50">
        <v>0</v>
      </c>
      <c r="K47" s="50">
        <v>0</v>
      </c>
      <c r="L47" s="50">
        <v>0</v>
      </c>
      <c r="M47" s="50">
        <v>0</v>
      </c>
      <c r="N47" s="50">
        <v>0</v>
      </c>
      <c r="O47" s="50">
        <v>0</v>
      </c>
      <c r="P47" s="50">
        <v>0</v>
      </c>
      <c r="Q47" s="50">
        <v>0</v>
      </c>
    </row>
    <row r="48" spans="1:17" ht="12" customHeight="1" x14ac:dyDescent="0.25">
      <c r="A48" s="51" t="s">
        <v>61</v>
      </c>
      <c r="B48" s="50">
        <v>382.48781885927218</v>
      </c>
      <c r="C48" s="50">
        <v>397.85823000000005</v>
      </c>
      <c r="D48" s="50">
        <v>413.19031999999999</v>
      </c>
      <c r="E48" s="50">
        <v>440.30902999999995</v>
      </c>
      <c r="F48" s="50">
        <v>463.6475999999999</v>
      </c>
      <c r="G48" s="50">
        <v>467.51486709930759</v>
      </c>
      <c r="H48" s="50">
        <v>425.43075999999985</v>
      </c>
      <c r="I48" s="50">
        <v>486.35960999999986</v>
      </c>
      <c r="J48" s="50">
        <v>505.30590999999993</v>
      </c>
      <c r="K48" s="50">
        <v>522.12351000000001</v>
      </c>
      <c r="L48" s="50">
        <v>586.34121726100159</v>
      </c>
      <c r="M48" s="50">
        <v>576.59749149424704</v>
      </c>
      <c r="N48" s="50">
        <v>604.685747358443</v>
      </c>
      <c r="O48" s="50">
        <v>772.63925756338153</v>
      </c>
      <c r="P48" s="50">
        <v>655.6081016528143</v>
      </c>
      <c r="Q48" s="50">
        <v>717.75250693482053</v>
      </c>
    </row>
    <row r="49" spans="1:17" ht="12" customHeight="1" x14ac:dyDescent="0.25">
      <c r="A49" s="49" t="s">
        <v>60</v>
      </c>
      <c r="B49" s="48">
        <v>1286.4887195426272</v>
      </c>
      <c r="C49" s="48">
        <v>1393.6947200000002</v>
      </c>
      <c r="D49" s="48">
        <v>1438.5373799999998</v>
      </c>
      <c r="E49" s="48">
        <v>1485.4217299999996</v>
      </c>
      <c r="F49" s="48">
        <v>1471.9810499999996</v>
      </c>
      <c r="G49" s="48">
        <v>1484.0128880402515</v>
      </c>
      <c r="H49" s="48">
        <v>1461.3497099999995</v>
      </c>
      <c r="I49" s="48">
        <v>1523.9029399999999</v>
      </c>
      <c r="J49" s="48">
        <v>1509.1240699999998</v>
      </c>
      <c r="K49" s="48">
        <v>1529.2618200000002</v>
      </c>
      <c r="L49" s="48">
        <v>1573.1852677069196</v>
      </c>
      <c r="M49" s="48">
        <v>1538.7865243545218</v>
      </c>
      <c r="N49" s="48">
        <v>1558.2906806106446</v>
      </c>
      <c r="O49" s="48">
        <v>1489.1431204429423</v>
      </c>
      <c r="P49" s="48">
        <v>1499.4811964944561</v>
      </c>
      <c r="Q49" s="48">
        <v>1459.4998398390783</v>
      </c>
    </row>
    <row r="50" spans="1:17" s="28" customFormat="1" ht="12" customHeight="1" x14ac:dyDescent="0.25">
      <c r="B50" s="56"/>
      <c r="C50" s="56"/>
      <c r="D50" s="56"/>
      <c r="E50" s="56"/>
      <c r="F50" s="56"/>
      <c r="G50" s="56"/>
      <c r="H50" s="56"/>
      <c r="I50" s="56"/>
      <c r="J50" s="56"/>
      <c r="K50" s="56"/>
      <c r="L50" s="56"/>
      <c r="M50" s="56"/>
      <c r="N50" s="56"/>
      <c r="O50" s="56"/>
      <c r="P50" s="56"/>
      <c r="Q50" s="56"/>
    </row>
    <row r="51" spans="1:17" ht="12.95" customHeight="1" x14ac:dyDescent="0.25">
      <c r="A51" s="27" t="s">
        <v>89</v>
      </c>
      <c r="B51" s="26">
        <f t="shared" ref="B51:Q51" si="13">SUM(B52,B57)</f>
        <v>6212.6323008841619</v>
      </c>
      <c r="C51" s="26">
        <f t="shared" si="13"/>
        <v>6526.2625799999996</v>
      </c>
      <c r="D51" s="26">
        <f t="shared" si="13"/>
        <v>6316.4191900000005</v>
      </c>
      <c r="E51" s="26">
        <f t="shared" si="13"/>
        <v>6429.0002400000012</v>
      </c>
      <c r="F51" s="26">
        <f t="shared" si="13"/>
        <v>6279.5684999999994</v>
      </c>
      <c r="G51" s="26">
        <f t="shared" si="13"/>
        <v>6192.3403968957227</v>
      </c>
      <c r="H51" s="26">
        <f t="shared" si="13"/>
        <v>5934.3579399999999</v>
      </c>
      <c r="I51" s="26">
        <f t="shared" si="13"/>
        <v>5828.91716</v>
      </c>
      <c r="J51" s="26">
        <f t="shared" si="13"/>
        <v>5891.9998099999993</v>
      </c>
      <c r="K51" s="26">
        <f t="shared" si="13"/>
        <v>5789.883240000001</v>
      </c>
      <c r="L51" s="26">
        <f t="shared" si="13"/>
        <v>6329.4540519665497</v>
      </c>
      <c r="M51" s="26">
        <f t="shared" si="13"/>
        <v>5857.9188507721647</v>
      </c>
      <c r="N51" s="26">
        <f t="shared" si="13"/>
        <v>6052.335150854241</v>
      </c>
      <c r="O51" s="26">
        <f t="shared" si="13"/>
        <v>6398.3496120376512</v>
      </c>
      <c r="P51" s="26">
        <f t="shared" si="13"/>
        <v>5624.2010332925383</v>
      </c>
      <c r="Q51" s="26">
        <f t="shared" si="13"/>
        <v>5978.0530972410806</v>
      </c>
    </row>
    <row r="52" spans="1:17" ht="12" customHeight="1" x14ac:dyDescent="0.25">
      <c r="A52" s="25" t="s">
        <v>43</v>
      </c>
      <c r="B52" s="24">
        <f t="shared" ref="B52:Q52" si="14">SUM(B53:B56)</f>
        <v>5615.0529284327977</v>
      </c>
      <c r="C52" s="24">
        <f t="shared" si="14"/>
        <v>5905.8289256689914</v>
      </c>
      <c r="D52" s="24">
        <f t="shared" si="14"/>
        <v>5672.9861839759333</v>
      </c>
      <c r="E52" s="24">
        <f t="shared" si="14"/>
        <v>5764.1088957979855</v>
      </c>
      <c r="F52" s="24">
        <f t="shared" si="14"/>
        <v>5584.4481968209066</v>
      </c>
      <c r="G52" s="24">
        <f t="shared" si="14"/>
        <v>5470.3194893239233</v>
      </c>
      <c r="H52" s="24">
        <f t="shared" si="14"/>
        <v>5189.7810135387444</v>
      </c>
      <c r="I52" s="24">
        <f t="shared" si="14"/>
        <v>5065.8661114773067</v>
      </c>
      <c r="J52" s="24">
        <f t="shared" si="14"/>
        <v>5107.4021701354768</v>
      </c>
      <c r="K52" s="24">
        <f t="shared" si="14"/>
        <v>4986.0723573182668</v>
      </c>
      <c r="L52" s="24">
        <f t="shared" si="14"/>
        <v>5509.3281965332317</v>
      </c>
      <c r="M52" s="24">
        <f t="shared" si="14"/>
        <v>5039.6543232719523</v>
      </c>
      <c r="N52" s="24">
        <f t="shared" si="14"/>
        <v>5244.1707920817917</v>
      </c>
      <c r="O52" s="24">
        <f t="shared" si="14"/>
        <v>5603.4168833786043</v>
      </c>
      <c r="P52" s="24">
        <f t="shared" si="14"/>
        <v>4839.1961711328413</v>
      </c>
      <c r="Q52" s="24">
        <f t="shared" si="14"/>
        <v>5208.6355842991406</v>
      </c>
    </row>
    <row r="53" spans="1:17" ht="12" customHeight="1" x14ac:dyDescent="0.25">
      <c r="A53" s="23" t="s">
        <v>65</v>
      </c>
      <c r="B53" s="22">
        <v>4588.3048300147093</v>
      </c>
      <c r="C53" s="22">
        <v>4862.333349925344</v>
      </c>
      <c r="D53" s="22">
        <v>4615.2906083479929</v>
      </c>
      <c r="E53" s="22">
        <v>4694.7002025432685</v>
      </c>
      <c r="F53" s="22">
        <v>4500.3875089267931</v>
      </c>
      <c r="G53" s="22">
        <v>4388.5020204931079</v>
      </c>
      <c r="H53" s="22">
        <v>4119.5155747646068</v>
      </c>
      <c r="I53" s="22">
        <v>3983.9938294295125</v>
      </c>
      <c r="J53" s="22">
        <v>4041.1079180791062</v>
      </c>
      <c r="K53" s="22">
        <v>3913.5116129780449</v>
      </c>
      <c r="L53" s="22">
        <v>4439.1952278809385</v>
      </c>
      <c r="M53" s="22">
        <v>3963.5385350795045</v>
      </c>
      <c r="N53" s="22">
        <v>4155.7299371864647</v>
      </c>
      <c r="O53" s="22">
        <v>4533.8603273190274</v>
      </c>
      <c r="P53" s="22">
        <v>3728.4224379123739</v>
      </c>
      <c r="Q53" s="22">
        <v>4099.4694663746086</v>
      </c>
    </row>
    <row r="54" spans="1:17" ht="12" customHeight="1" x14ac:dyDescent="0.25">
      <c r="A54" s="23" t="s">
        <v>64</v>
      </c>
      <c r="B54" s="30">
        <v>1.6009753761308996</v>
      </c>
      <c r="C54" s="30">
        <v>2.0345630663581669</v>
      </c>
      <c r="D54" s="30">
        <v>2.3467040960823007</v>
      </c>
      <c r="E54" s="30">
        <v>2.6223698247457659</v>
      </c>
      <c r="F54" s="30">
        <v>2.9586157442081404</v>
      </c>
      <c r="G54" s="30">
        <v>3.3857533446834256</v>
      </c>
      <c r="H54" s="30">
        <v>3.6826349721481018</v>
      </c>
      <c r="I54" s="30">
        <v>4.4440414177218717</v>
      </c>
      <c r="J54" s="30">
        <v>4.5816058237956216</v>
      </c>
      <c r="K54" s="30">
        <v>4.8944685304892133</v>
      </c>
      <c r="L54" s="30">
        <v>4.9256031938532523</v>
      </c>
      <c r="M54" s="30">
        <v>5.2412744580950861</v>
      </c>
      <c r="N54" s="30">
        <v>5.3692393313916114</v>
      </c>
      <c r="O54" s="30">
        <v>5.4663763277117656</v>
      </c>
      <c r="P54" s="30">
        <v>5.5809009658475022</v>
      </c>
      <c r="Q54" s="30">
        <v>5.9567232672387496</v>
      </c>
    </row>
    <row r="55" spans="1:17" ht="12" customHeight="1" x14ac:dyDescent="0.25">
      <c r="A55" s="23" t="s">
        <v>63</v>
      </c>
      <c r="B55" s="22">
        <v>768.70461583102895</v>
      </c>
      <c r="C55" s="22">
        <v>777.09692842311836</v>
      </c>
      <c r="D55" s="22">
        <v>786.93064931640049</v>
      </c>
      <c r="E55" s="22">
        <v>793.29447960878588</v>
      </c>
      <c r="F55" s="22">
        <v>804.01546004465956</v>
      </c>
      <c r="G55" s="22">
        <v>801.88093773441722</v>
      </c>
      <c r="H55" s="22">
        <v>792.35824010101157</v>
      </c>
      <c r="I55" s="22">
        <v>795.17840009029999</v>
      </c>
      <c r="J55" s="22">
        <v>784.20761368870308</v>
      </c>
      <c r="K55" s="22">
        <v>784.44956326600379</v>
      </c>
      <c r="L55" s="22">
        <v>780.53776299194203</v>
      </c>
      <c r="M55" s="22">
        <v>785.04627892128542</v>
      </c>
      <c r="N55" s="22">
        <v>789.81170300213989</v>
      </c>
      <c r="O55" s="22">
        <v>777.5376562550141</v>
      </c>
      <c r="P55" s="22">
        <v>802.08993076058982</v>
      </c>
      <c r="Q55" s="22">
        <v>801.85912738181025</v>
      </c>
    </row>
    <row r="56" spans="1:17" ht="12" customHeight="1" x14ac:dyDescent="0.25">
      <c r="A56" s="21" t="s">
        <v>62</v>
      </c>
      <c r="B56" s="20">
        <v>256.44250721092868</v>
      </c>
      <c r="C56" s="20">
        <v>264.36408425417085</v>
      </c>
      <c r="D56" s="20">
        <v>268.41822221545806</v>
      </c>
      <c r="E56" s="20">
        <v>273.49184382118511</v>
      </c>
      <c r="F56" s="20">
        <v>277.0866121052461</v>
      </c>
      <c r="G56" s="20">
        <v>276.55077775171503</v>
      </c>
      <c r="H56" s="20">
        <v>274.22456370097871</v>
      </c>
      <c r="I56" s="20">
        <v>282.24984053977226</v>
      </c>
      <c r="J56" s="20">
        <v>277.50503254387201</v>
      </c>
      <c r="K56" s="20">
        <v>283.2167125437287</v>
      </c>
      <c r="L56" s="20">
        <v>284.66960246649813</v>
      </c>
      <c r="M56" s="20">
        <v>285.82823481306724</v>
      </c>
      <c r="N56" s="20">
        <v>293.25991256179611</v>
      </c>
      <c r="O56" s="20">
        <v>286.55252347685052</v>
      </c>
      <c r="P56" s="20">
        <v>303.10290149403022</v>
      </c>
      <c r="Q56" s="20">
        <v>301.35026727548285</v>
      </c>
    </row>
    <row r="57" spans="1:17" ht="12" customHeight="1" x14ac:dyDescent="0.25">
      <c r="A57" s="19" t="s">
        <v>66</v>
      </c>
      <c r="B57" s="18">
        <v>597.57937245136429</v>
      </c>
      <c r="C57" s="18">
        <v>620.43365433100848</v>
      </c>
      <c r="D57" s="18">
        <v>643.43300602406771</v>
      </c>
      <c r="E57" s="18">
        <v>664.8913442020156</v>
      </c>
      <c r="F57" s="18">
        <v>695.1203031790925</v>
      </c>
      <c r="G57" s="18">
        <v>722.02090757179974</v>
      </c>
      <c r="H57" s="18">
        <v>744.57692646125508</v>
      </c>
      <c r="I57" s="18">
        <v>763.05104852269289</v>
      </c>
      <c r="J57" s="18">
        <v>784.59763986452231</v>
      </c>
      <c r="K57" s="18">
        <v>803.8108826817338</v>
      </c>
      <c r="L57" s="18">
        <v>820.12585543331772</v>
      </c>
      <c r="M57" s="18">
        <v>818.26452750021213</v>
      </c>
      <c r="N57" s="18">
        <v>808.16435877244896</v>
      </c>
      <c r="O57" s="18">
        <v>794.93272865904669</v>
      </c>
      <c r="P57" s="18">
        <v>785.00486215969681</v>
      </c>
      <c r="Q57" s="18">
        <v>769.41751294193978</v>
      </c>
    </row>
    <row r="58" spans="1:17" s="28" customFormat="1" ht="12" customHeight="1" x14ac:dyDescent="0.25">
      <c r="B58" s="33"/>
    </row>
    <row r="59" spans="1:17" ht="12.95" customHeight="1" x14ac:dyDescent="0.25">
      <c r="A59" s="40" t="s">
        <v>88</v>
      </c>
      <c r="B59" s="47">
        <f t="shared" ref="B59:Q59" si="15">IF(B51=0,0,B51/B$51)</f>
        <v>1</v>
      </c>
      <c r="C59" s="47">
        <f t="shared" si="15"/>
        <v>1</v>
      </c>
      <c r="D59" s="47">
        <f t="shared" si="15"/>
        <v>1</v>
      </c>
      <c r="E59" s="47">
        <f t="shared" si="15"/>
        <v>1</v>
      </c>
      <c r="F59" s="47">
        <f t="shared" si="15"/>
        <v>1</v>
      </c>
      <c r="G59" s="47">
        <f t="shared" si="15"/>
        <v>1</v>
      </c>
      <c r="H59" s="47">
        <f t="shared" si="15"/>
        <v>1</v>
      </c>
      <c r="I59" s="47">
        <f t="shared" si="15"/>
        <v>1</v>
      </c>
      <c r="J59" s="47">
        <f t="shared" si="15"/>
        <v>1</v>
      </c>
      <c r="K59" s="47">
        <f t="shared" si="15"/>
        <v>1</v>
      </c>
      <c r="L59" s="47">
        <f t="shared" si="15"/>
        <v>1</v>
      </c>
      <c r="M59" s="47">
        <f t="shared" si="15"/>
        <v>1</v>
      </c>
      <c r="N59" s="47">
        <f t="shared" si="15"/>
        <v>1</v>
      </c>
      <c r="O59" s="47">
        <f t="shared" si="15"/>
        <v>1</v>
      </c>
      <c r="P59" s="47">
        <f t="shared" si="15"/>
        <v>1</v>
      </c>
      <c r="Q59" s="47">
        <f t="shared" si="15"/>
        <v>1</v>
      </c>
    </row>
    <row r="60" spans="1:17" ht="12" customHeight="1" x14ac:dyDescent="0.25">
      <c r="A60" s="46" t="s">
        <v>43</v>
      </c>
      <c r="B60" s="41">
        <f t="shared" ref="B60:Q60" si="16">IF(B52=0,0,B52/B$51)</f>
        <v>0.90381220978323173</v>
      </c>
      <c r="C60" s="41">
        <f t="shared" si="16"/>
        <v>0.90493277787621462</v>
      </c>
      <c r="D60" s="41">
        <f t="shared" si="16"/>
        <v>0.89813326401092342</v>
      </c>
      <c r="E60" s="41">
        <f t="shared" si="16"/>
        <v>0.89657935613920348</v>
      </c>
      <c r="F60" s="41">
        <f t="shared" si="16"/>
        <v>0.88930444772135331</v>
      </c>
      <c r="G60" s="41">
        <f t="shared" si="16"/>
        <v>0.88340096614621588</v>
      </c>
      <c r="H60" s="41">
        <f t="shared" si="16"/>
        <v>0.87453117355080612</v>
      </c>
      <c r="I60" s="41">
        <f t="shared" si="16"/>
        <v>0.8690921439475916</v>
      </c>
      <c r="J60" s="41">
        <f t="shared" si="16"/>
        <v>0.86683678459512326</v>
      </c>
      <c r="K60" s="41">
        <f t="shared" si="16"/>
        <v>0.86116975949903019</v>
      </c>
      <c r="L60" s="41">
        <f t="shared" si="16"/>
        <v>0.87042707811766062</v>
      </c>
      <c r="M60" s="41">
        <f t="shared" si="16"/>
        <v>0.86031480661560333</v>
      </c>
      <c r="N60" s="41">
        <f t="shared" si="16"/>
        <v>0.86647065328852735</v>
      </c>
      <c r="O60" s="41">
        <f t="shared" si="16"/>
        <v>0.87575972291925319</v>
      </c>
      <c r="P60" s="41">
        <f t="shared" si="16"/>
        <v>0.86042375485640543</v>
      </c>
      <c r="Q60" s="41">
        <f t="shared" si="16"/>
        <v>0.87129296103157194</v>
      </c>
    </row>
    <row r="61" spans="1:17" ht="12" customHeight="1" x14ac:dyDescent="0.25">
      <c r="A61" s="23" t="s">
        <v>65</v>
      </c>
      <c r="B61" s="45">
        <f t="shared" ref="B61:Q61" si="17">IF(B53=0,0,B53/B$51)</f>
        <v>0.73854440562363821</v>
      </c>
      <c r="C61" s="45">
        <f t="shared" si="17"/>
        <v>0.7450410231464123</v>
      </c>
      <c r="D61" s="45">
        <f t="shared" si="17"/>
        <v>0.73068149366254975</v>
      </c>
      <c r="E61" s="45">
        <f t="shared" si="17"/>
        <v>0.73023798837862042</v>
      </c>
      <c r="F61" s="45">
        <f t="shared" si="17"/>
        <v>0.71667145743004368</v>
      </c>
      <c r="G61" s="45">
        <f t="shared" si="17"/>
        <v>0.70869844666373705</v>
      </c>
      <c r="H61" s="45">
        <f t="shared" si="17"/>
        <v>0.69418050215633043</v>
      </c>
      <c r="I61" s="45">
        <f t="shared" si="17"/>
        <v>0.68348781086974864</v>
      </c>
      <c r="J61" s="45">
        <f t="shared" si="17"/>
        <v>0.68586355200155835</v>
      </c>
      <c r="K61" s="45">
        <f t="shared" si="17"/>
        <v>0.67592237196445504</v>
      </c>
      <c r="L61" s="45">
        <f t="shared" si="17"/>
        <v>0.70135515503137091</v>
      </c>
      <c r="M61" s="45">
        <f t="shared" si="17"/>
        <v>0.67661205900062082</v>
      </c>
      <c r="N61" s="45">
        <f t="shared" si="17"/>
        <v>0.68663248706574276</v>
      </c>
      <c r="O61" s="45">
        <f t="shared" si="17"/>
        <v>0.70859840462439982</v>
      </c>
      <c r="P61" s="45">
        <f t="shared" si="17"/>
        <v>0.66292481649249801</v>
      </c>
      <c r="Q61" s="45">
        <f t="shared" si="17"/>
        <v>0.68575327112208928</v>
      </c>
    </row>
    <row r="62" spans="1:17" ht="12" customHeight="1" x14ac:dyDescent="0.25">
      <c r="A62" s="23" t="s">
        <v>64</v>
      </c>
      <c r="B62" s="44">
        <f t="shared" ref="B62:Q62" si="18">IF(B54=0,0,B54/B$51)</f>
        <v>2.5769678593453113E-4</v>
      </c>
      <c r="C62" s="44">
        <f t="shared" si="18"/>
        <v>3.1175010833814273E-4</v>
      </c>
      <c r="D62" s="44">
        <f t="shared" si="18"/>
        <v>3.7152443900454623E-4</v>
      </c>
      <c r="E62" s="44">
        <f t="shared" si="18"/>
        <v>4.0789698659985822E-4</v>
      </c>
      <c r="F62" s="44">
        <f t="shared" si="18"/>
        <v>4.7114952949524173E-4</v>
      </c>
      <c r="G62" s="44">
        <f t="shared" si="18"/>
        <v>5.4676473315012442E-4</v>
      </c>
      <c r="H62" s="44">
        <f t="shared" si="18"/>
        <v>6.2056165290024651E-4</v>
      </c>
      <c r="I62" s="44">
        <f t="shared" si="18"/>
        <v>7.6241286258421821E-4</v>
      </c>
      <c r="J62" s="44">
        <f t="shared" si="18"/>
        <v>7.7759775484371953E-4</v>
      </c>
      <c r="K62" s="44">
        <f t="shared" si="18"/>
        <v>8.4534839954548242E-4</v>
      </c>
      <c r="L62" s="44">
        <f t="shared" si="18"/>
        <v>7.7820348380961486E-4</v>
      </c>
      <c r="M62" s="44">
        <f t="shared" si="18"/>
        <v>8.9473319648397057E-4</v>
      </c>
      <c r="N62" s="44">
        <f t="shared" si="18"/>
        <v>8.8713516313348648E-4</v>
      </c>
      <c r="O62" s="44">
        <f t="shared" si="18"/>
        <v>8.5434161294148402E-4</v>
      </c>
      <c r="P62" s="44">
        <f t="shared" si="18"/>
        <v>9.9230111669395865E-4</v>
      </c>
      <c r="Q62" s="44">
        <f t="shared" si="18"/>
        <v>9.964319771578853E-4</v>
      </c>
    </row>
    <row r="63" spans="1:17" ht="12" customHeight="1" x14ac:dyDescent="0.25">
      <c r="A63" s="23" t="s">
        <v>63</v>
      </c>
      <c r="B63" s="44">
        <f t="shared" ref="B63:Q63" si="19">IF(B55=0,0,B55/B$51)</f>
        <v>0.12373251443218833</v>
      </c>
      <c r="C63" s="44">
        <f t="shared" si="19"/>
        <v>0.11907227435263851</v>
      </c>
      <c r="D63" s="44">
        <f t="shared" si="19"/>
        <v>0.12458493105749691</v>
      </c>
      <c r="E63" s="44">
        <f t="shared" si="19"/>
        <v>0.12339313267917777</v>
      </c>
      <c r="F63" s="44">
        <f t="shared" si="19"/>
        <v>0.12803673692621709</v>
      </c>
      <c r="G63" s="44">
        <f t="shared" si="19"/>
        <v>0.12949561657437428</v>
      </c>
      <c r="H63" s="44">
        <f t="shared" si="19"/>
        <v>0.13352046642825383</v>
      </c>
      <c r="I63" s="44">
        <f t="shared" si="19"/>
        <v>0.13641957472771837</v>
      </c>
      <c r="J63" s="44">
        <f t="shared" si="19"/>
        <v>0.13309701951411013</v>
      </c>
      <c r="K63" s="44">
        <f t="shared" si="19"/>
        <v>0.13548624916070046</v>
      </c>
      <c r="L63" s="44">
        <f t="shared" si="19"/>
        <v>0.12331833939918252</v>
      </c>
      <c r="M63" s="44">
        <f t="shared" si="19"/>
        <v>0.13401453637716476</v>
      </c>
      <c r="N63" s="44">
        <f t="shared" si="19"/>
        <v>0.13049702029317792</v>
      </c>
      <c r="O63" s="44">
        <f t="shared" si="19"/>
        <v>0.12152159594283181</v>
      </c>
      <c r="P63" s="44">
        <f t="shared" si="19"/>
        <v>0.14261402215401031</v>
      </c>
      <c r="Q63" s="44">
        <f t="shared" si="19"/>
        <v>0.13413382489892481</v>
      </c>
    </row>
    <row r="64" spans="1:17" ht="12" customHeight="1" x14ac:dyDescent="0.25">
      <c r="A64" s="23" t="s">
        <v>62</v>
      </c>
      <c r="B64" s="43">
        <f t="shared" ref="B64:Q64" si="20">IF(B56=0,0,B56/B$51)</f>
        <v>4.1277592941470653E-2</v>
      </c>
      <c r="C64" s="43">
        <f t="shared" si="20"/>
        <v>4.0507730268825752E-2</v>
      </c>
      <c r="D64" s="43">
        <f t="shared" si="20"/>
        <v>4.2495314851872273E-2</v>
      </c>
      <c r="E64" s="43">
        <f t="shared" si="20"/>
        <v>4.2540338094805404E-2</v>
      </c>
      <c r="F64" s="43">
        <f t="shared" si="20"/>
        <v>4.4125103835597326E-2</v>
      </c>
      <c r="G64" s="43">
        <f t="shared" si="20"/>
        <v>4.4660138174954414E-2</v>
      </c>
      <c r="H64" s="43">
        <f t="shared" si="20"/>
        <v>4.6209643313321731E-2</v>
      </c>
      <c r="I64" s="43">
        <f t="shared" si="20"/>
        <v>4.8422345487540305E-2</v>
      </c>
      <c r="J64" s="43">
        <f t="shared" si="20"/>
        <v>4.7098615324611161E-2</v>
      </c>
      <c r="K64" s="43">
        <f t="shared" si="20"/>
        <v>4.8915789974329195E-2</v>
      </c>
      <c r="L64" s="43">
        <f t="shared" si="20"/>
        <v>4.4975380203297596E-2</v>
      </c>
      <c r="M64" s="43">
        <f t="shared" si="20"/>
        <v>4.8793478041333847E-2</v>
      </c>
      <c r="N64" s="43">
        <f t="shared" si="20"/>
        <v>4.8454010766473286E-2</v>
      </c>
      <c r="O64" s="43">
        <f t="shared" si="20"/>
        <v>4.4785380739079922E-2</v>
      </c>
      <c r="P64" s="43">
        <f t="shared" si="20"/>
        <v>5.3892615093203151E-2</v>
      </c>
      <c r="Q64" s="43">
        <f t="shared" si="20"/>
        <v>5.0409433033399856E-2</v>
      </c>
    </row>
    <row r="65" spans="1:17" ht="12" customHeight="1" x14ac:dyDescent="0.25">
      <c r="A65" s="42" t="s">
        <v>66</v>
      </c>
      <c r="B65" s="41">
        <f t="shared" ref="B65:Q65" si="21">IF(B57=0,0,B57/B$51)</f>
        <v>9.6187790216768293E-2</v>
      </c>
      <c r="C65" s="41">
        <f t="shared" si="21"/>
        <v>9.5067222123785364E-2</v>
      </c>
      <c r="D65" s="41">
        <f t="shared" si="21"/>
        <v>0.1018667359890767</v>
      </c>
      <c r="E65" s="41">
        <f t="shared" si="21"/>
        <v>0.10342064386079654</v>
      </c>
      <c r="F65" s="41">
        <f t="shared" si="21"/>
        <v>0.11069555227864662</v>
      </c>
      <c r="G65" s="41">
        <f t="shared" si="21"/>
        <v>0.11659903385378417</v>
      </c>
      <c r="H65" s="41">
        <f t="shared" si="21"/>
        <v>0.12546882644919377</v>
      </c>
      <c r="I65" s="41">
        <f t="shared" si="21"/>
        <v>0.13090785605240834</v>
      </c>
      <c r="J65" s="41">
        <f t="shared" si="21"/>
        <v>0.13316321540487666</v>
      </c>
      <c r="K65" s="41">
        <f t="shared" si="21"/>
        <v>0.1388302405009697</v>
      </c>
      <c r="L65" s="41">
        <f t="shared" si="21"/>
        <v>0.12957292188233929</v>
      </c>
      <c r="M65" s="41">
        <f t="shared" si="21"/>
        <v>0.13968519338439661</v>
      </c>
      <c r="N65" s="41">
        <f t="shared" si="21"/>
        <v>0.13352934671147262</v>
      </c>
      <c r="O65" s="41">
        <f t="shared" si="21"/>
        <v>0.12424027708074682</v>
      </c>
      <c r="P65" s="41">
        <f t="shared" si="21"/>
        <v>0.13957624514359449</v>
      </c>
      <c r="Q65" s="41">
        <f t="shared" si="21"/>
        <v>0.12870703896842806</v>
      </c>
    </row>
    <row r="66" spans="1:17" s="28" customFormat="1" ht="12" customHeight="1" x14ac:dyDescent="0.25"/>
    <row r="67" spans="1:17" s="28" customFormat="1" ht="12.95" customHeight="1" x14ac:dyDescent="0.25">
      <c r="A67" s="35" t="s">
        <v>87</v>
      </c>
      <c r="B67" s="34"/>
      <c r="C67" s="34"/>
      <c r="D67" s="34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</row>
    <row r="68" spans="1:17" s="28" customFormat="1" ht="12" customHeight="1" x14ac:dyDescent="0.25">
      <c r="B68" s="33"/>
    </row>
    <row r="69" spans="1:17" ht="12.95" customHeight="1" x14ac:dyDescent="0.25">
      <c r="A69" s="40" t="s">
        <v>86</v>
      </c>
      <c r="B69" s="55">
        <f>SUM(B70:B71,B74:B75,B81:B82)</f>
        <v>8938.6436098904578</v>
      </c>
      <c r="C69" s="55">
        <f t="shared" ref="C69:Q69" si="22">SUM(C70:C71,C74:C75,C81:C82)</f>
        <v>9134.0358563181235</v>
      </c>
      <c r="D69" s="55">
        <f t="shared" si="22"/>
        <v>8601.2718602572822</v>
      </c>
      <c r="E69" s="55">
        <f t="shared" si="22"/>
        <v>8676.7212701674071</v>
      </c>
      <c r="F69" s="55">
        <f t="shared" si="22"/>
        <v>8348.968925348654</v>
      </c>
      <c r="G69" s="55">
        <f t="shared" si="22"/>
        <v>7572.8848575151951</v>
      </c>
      <c r="H69" s="55">
        <f t="shared" si="22"/>
        <v>7161.2854120228321</v>
      </c>
      <c r="I69" s="55">
        <f t="shared" si="22"/>
        <v>6673.7825396934131</v>
      </c>
      <c r="J69" s="55">
        <f t="shared" si="22"/>
        <v>6769.596601074134</v>
      </c>
      <c r="K69" s="55">
        <f t="shared" si="22"/>
        <v>6269.6738321842677</v>
      </c>
      <c r="L69" s="55">
        <f t="shared" si="22"/>
        <v>6933.5438705524339</v>
      </c>
      <c r="M69" s="55">
        <f t="shared" si="22"/>
        <v>5962.7832232703395</v>
      </c>
      <c r="N69" s="55">
        <f t="shared" si="22"/>
        <v>6164.5585916689724</v>
      </c>
      <c r="O69" s="55">
        <f t="shared" si="22"/>
        <v>6193.9316119575224</v>
      </c>
      <c r="P69" s="55">
        <f t="shared" si="22"/>
        <v>5142.2475529613575</v>
      </c>
      <c r="Q69" s="55">
        <f t="shared" si="22"/>
        <v>5643.4839718841959</v>
      </c>
    </row>
    <row r="70" spans="1:17" ht="12" customHeight="1" x14ac:dyDescent="0.25">
      <c r="A70" s="54" t="s">
        <v>58</v>
      </c>
      <c r="B70" s="53">
        <v>917.30704173337733</v>
      </c>
      <c r="C70" s="53">
        <v>864.92513807841578</v>
      </c>
      <c r="D70" s="53">
        <v>690.27691749350413</v>
      </c>
      <c r="E70" s="53">
        <v>574.541014803444</v>
      </c>
      <c r="F70" s="53">
        <v>554.34541492875587</v>
      </c>
      <c r="G70" s="53">
        <v>381.36274659670369</v>
      </c>
      <c r="H70" s="53">
        <v>361.37749133959204</v>
      </c>
      <c r="I70" s="53">
        <v>291.36145092973203</v>
      </c>
      <c r="J70" s="53">
        <v>297.92890434697205</v>
      </c>
      <c r="K70" s="53">
        <v>223.16212592560802</v>
      </c>
      <c r="L70" s="53">
        <v>243.99900541853776</v>
      </c>
      <c r="M70" s="53">
        <v>160.65499674694721</v>
      </c>
      <c r="N70" s="53">
        <v>166.95338010375693</v>
      </c>
      <c r="O70" s="53">
        <v>117.92811057384297</v>
      </c>
      <c r="P70" s="53">
        <v>96.356325468728031</v>
      </c>
      <c r="Q70" s="53">
        <v>105.80832283727513</v>
      </c>
    </row>
    <row r="71" spans="1:17" ht="12" customHeight="1" x14ac:dyDescent="0.25">
      <c r="A71" s="51" t="s">
        <v>85</v>
      </c>
      <c r="B71" s="50">
        <f>SUM(B72:B73)</f>
        <v>5357.0757409632361</v>
      </c>
      <c r="C71" s="50">
        <f t="shared" ref="C71:Q71" si="23">SUM(C72:C73)</f>
        <v>5289.8704097918762</v>
      </c>
      <c r="D71" s="50">
        <f t="shared" si="23"/>
        <v>5125.4569698940813</v>
      </c>
      <c r="E71" s="50">
        <f t="shared" si="23"/>
        <v>5159.5496249699154</v>
      </c>
      <c r="F71" s="50">
        <f t="shared" si="23"/>
        <v>4922.6106170611456</v>
      </c>
      <c r="G71" s="50">
        <f t="shared" si="23"/>
        <v>4515.5661764787428</v>
      </c>
      <c r="H71" s="50">
        <f t="shared" si="23"/>
        <v>4279.2163148778127</v>
      </c>
      <c r="I71" s="50">
        <f t="shared" si="23"/>
        <v>4014.7448441013357</v>
      </c>
      <c r="J71" s="50">
        <f t="shared" si="23"/>
        <v>4081.6088938735925</v>
      </c>
      <c r="K71" s="50">
        <f t="shared" si="23"/>
        <v>3579.6156047152904</v>
      </c>
      <c r="L71" s="50">
        <f t="shared" si="23"/>
        <v>3912.4742743163974</v>
      </c>
      <c r="M71" s="50">
        <f t="shared" si="23"/>
        <v>3364.6446821034897</v>
      </c>
      <c r="N71" s="50">
        <f t="shared" si="23"/>
        <v>3486.3582294540815</v>
      </c>
      <c r="O71" s="50">
        <f t="shared" si="23"/>
        <v>3253.6047528873301</v>
      </c>
      <c r="P71" s="50">
        <f t="shared" si="23"/>
        <v>2695.4197342145926</v>
      </c>
      <c r="Q71" s="50">
        <f t="shared" si="23"/>
        <v>2958.7070500634832</v>
      </c>
    </row>
    <row r="72" spans="1:17" ht="12" customHeight="1" x14ac:dyDescent="0.25">
      <c r="A72" s="52" t="s">
        <v>84</v>
      </c>
      <c r="B72" s="50">
        <v>148.03032591758972</v>
      </c>
      <c r="C72" s="50">
        <v>124.69817748826803</v>
      </c>
      <c r="D72" s="50">
        <v>113.16794373133204</v>
      </c>
      <c r="E72" s="50">
        <v>98.802005113800007</v>
      </c>
      <c r="F72" s="50">
        <v>98.714347840656004</v>
      </c>
      <c r="G72" s="50">
        <v>116.10362511941729</v>
      </c>
      <c r="H72" s="50">
        <v>113.13077260917603</v>
      </c>
      <c r="I72" s="50">
        <v>150.90289395346801</v>
      </c>
      <c r="J72" s="50">
        <v>150.78525144674404</v>
      </c>
      <c r="K72" s="50">
        <v>116.11085570899202</v>
      </c>
      <c r="L72" s="50">
        <v>124.81212132310411</v>
      </c>
      <c r="M72" s="50">
        <v>116.10402716742597</v>
      </c>
      <c r="N72" s="50">
        <v>84.409862898822055</v>
      </c>
      <c r="O72" s="50">
        <v>84.406833734938459</v>
      </c>
      <c r="P72" s="50">
        <v>81.494301472915723</v>
      </c>
      <c r="Q72" s="50">
        <v>90.228562456523008</v>
      </c>
    </row>
    <row r="73" spans="1:17" ht="12" customHeight="1" x14ac:dyDescent="0.25">
      <c r="A73" s="52" t="s">
        <v>83</v>
      </c>
      <c r="B73" s="50">
        <v>5209.0454150456462</v>
      </c>
      <c r="C73" s="50">
        <v>5165.1722323036083</v>
      </c>
      <c r="D73" s="50">
        <v>5012.289026162749</v>
      </c>
      <c r="E73" s="50">
        <v>5060.7476198561153</v>
      </c>
      <c r="F73" s="50">
        <v>4823.8962692204896</v>
      </c>
      <c r="G73" s="50">
        <v>4399.4625513593255</v>
      </c>
      <c r="H73" s="50">
        <v>4166.0855422686363</v>
      </c>
      <c r="I73" s="50">
        <v>3863.8419501478679</v>
      </c>
      <c r="J73" s="50">
        <v>3930.8236424268484</v>
      </c>
      <c r="K73" s="50">
        <v>3463.5047490062984</v>
      </c>
      <c r="L73" s="50">
        <v>3787.6621529932931</v>
      </c>
      <c r="M73" s="50">
        <v>3248.5406549360637</v>
      </c>
      <c r="N73" s="50">
        <v>3401.9483665552593</v>
      </c>
      <c r="O73" s="50">
        <v>3169.1979191523915</v>
      </c>
      <c r="P73" s="50">
        <v>2613.925432741677</v>
      </c>
      <c r="Q73" s="50">
        <v>2868.4784876069602</v>
      </c>
    </row>
    <row r="74" spans="1:17" ht="12" customHeight="1" x14ac:dyDescent="0.25">
      <c r="A74" s="51" t="s">
        <v>56</v>
      </c>
      <c r="B74" s="50">
        <v>2664.2608271938439</v>
      </c>
      <c r="C74" s="50">
        <v>2979.2403084478324</v>
      </c>
      <c r="D74" s="50">
        <v>2785.5379728696967</v>
      </c>
      <c r="E74" s="50">
        <v>2942.6306303940482</v>
      </c>
      <c r="F74" s="50">
        <v>2872.012893358753</v>
      </c>
      <c r="G74" s="50">
        <v>2675.9559344397489</v>
      </c>
      <c r="H74" s="50">
        <v>2520.6916058054276</v>
      </c>
      <c r="I74" s="50">
        <v>2367.6762446623452</v>
      </c>
      <c r="J74" s="50">
        <v>2390.058802853569</v>
      </c>
      <c r="K74" s="50">
        <v>2466.8961015433688</v>
      </c>
      <c r="L74" s="50">
        <v>2777.0705908174982</v>
      </c>
      <c r="M74" s="50">
        <v>2437.4835444199025</v>
      </c>
      <c r="N74" s="50">
        <v>2511.2469821111345</v>
      </c>
      <c r="O74" s="50">
        <v>2822.3987484963495</v>
      </c>
      <c r="P74" s="50">
        <v>2350.4714932780371</v>
      </c>
      <c r="Q74" s="50">
        <v>2578.9685989834379</v>
      </c>
    </row>
    <row r="75" spans="1:17" ht="12" customHeight="1" x14ac:dyDescent="0.25">
      <c r="A75" s="51" t="s">
        <v>82</v>
      </c>
      <c r="B75" s="50">
        <f>SUM(B76:B80)</f>
        <v>0</v>
      </c>
      <c r="C75" s="50">
        <f t="shared" ref="C75:Q75" si="24">SUM(C76:C80)</f>
        <v>0</v>
      </c>
      <c r="D75" s="50">
        <f t="shared" si="24"/>
        <v>0</v>
      </c>
      <c r="E75" s="50">
        <f t="shared" si="24"/>
        <v>0</v>
      </c>
      <c r="F75" s="50">
        <f t="shared" si="24"/>
        <v>0</v>
      </c>
      <c r="G75" s="50">
        <f t="shared" si="24"/>
        <v>0</v>
      </c>
      <c r="H75" s="50">
        <f t="shared" si="24"/>
        <v>0</v>
      </c>
      <c r="I75" s="50">
        <f t="shared" si="24"/>
        <v>0</v>
      </c>
      <c r="J75" s="50">
        <f t="shared" si="24"/>
        <v>0</v>
      </c>
      <c r="K75" s="50">
        <f t="shared" si="24"/>
        <v>0</v>
      </c>
      <c r="L75" s="50">
        <f t="shared" si="24"/>
        <v>0</v>
      </c>
      <c r="M75" s="50">
        <f t="shared" si="24"/>
        <v>0</v>
      </c>
      <c r="N75" s="50">
        <f t="shared" si="24"/>
        <v>0</v>
      </c>
      <c r="O75" s="50">
        <f t="shared" si="24"/>
        <v>0</v>
      </c>
      <c r="P75" s="50">
        <f t="shared" si="24"/>
        <v>0</v>
      </c>
      <c r="Q75" s="50">
        <f t="shared" si="24"/>
        <v>0</v>
      </c>
    </row>
    <row r="76" spans="1:17" ht="12" customHeight="1" x14ac:dyDescent="0.25">
      <c r="A76" s="52" t="s">
        <v>55</v>
      </c>
      <c r="B76" s="50">
        <v>0</v>
      </c>
      <c r="C76" s="50">
        <v>0</v>
      </c>
      <c r="D76" s="50">
        <v>0</v>
      </c>
      <c r="E76" s="50">
        <v>0</v>
      </c>
      <c r="F76" s="50">
        <v>0</v>
      </c>
      <c r="G76" s="50">
        <v>0</v>
      </c>
      <c r="H76" s="50">
        <v>0</v>
      </c>
      <c r="I76" s="50">
        <v>0</v>
      </c>
      <c r="J76" s="50">
        <v>0</v>
      </c>
      <c r="K76" s="50">
        <v>0</v>
      </c>
      <c r="L76" s="50">
        <v>0</v>
      </c>
      <c r="M76" s="50">
        <v>0</v>
      </c>
      <c r="N76" s="50">
        <v>0</v>
      </c>
      <c r="O76" s="50">
        <v>0</v>
      </c>
      <c r="P76" s="50">
        <v>0</v>
      </c>
      <c r="Q76" s="50">
        <v>0</v>
      </c>
    </row>
    <row r="77" spans="1:17" ht="12" customHeight="1" x14ac:dyDescent="0.25">
      <c r="A77" s="52" t="s">
        <v>81</v>
      </c>
      <c r="B77" s="50">
        <v>0</v>
      </c>
      <c r="C77" s="50">
        <v>0</v>
      </c>
      <c r="D77" s="50">
        <v>0</v>
      </c>
      <c r="E77" s="50">
        <v>0</v>
      </c>
      <c r="F77" s="50">
        <v>0</v>
      </c>
      <c r="G77" s="50">
        <v>0</v>
      </c>
      <c r="H77" s="50">
        <v>0</v>
      </c>
      <c r="I77" s="50">
        <v>0</v>
      </c>
      <c r="J77" s="50">
        <v>0</v>
      </c>
      <c r="K77" s="50">
        <v>0</v>
      </c>
      <c r="L77" s="50">
        <v>0</v>
      </c>
      <c r="M77" s="50">
        <v>0</v>
      </c>
      <c r="N77" s="50">
        <v>0</v>
      </c>
      <c r="O77" s="50">
        <v>0</v>
      </c>
      <c r="P77" s="50">
        <v>0</v>
      </c>
      <c r="Q77" s="50">
        <v>0</v>
      </c>
    </row>
    <row r="78" spans="1:17" ht="12" customHeight="1" x14ac:dyDescent="0.25">
      <c r="A78" s="52" t="s">
        <v>80</v>
      </c>
      <c r="B78" s="50">
        <v>0</v>
      </c>
      <c r="C78" s="50">
        <v>0</v>
      </c>
      <c r="D78" s="50">
        <v>0</v>
      </c>
      <c r="E78" s="50">
        <v>0</v>
      </c>
      <c r="F78" s="50">
        <v>0</v>
      </c>
      <c r="G78" s="50">
        <v>0</v>
      </c>
      <c r="H78" s="50">
        <v>0</v>
      </c>
      <c r="I78" s="50">
        <v>0</v>
      </c>
      <c r="J78" s="50">
        <v>0</v>
      </c>
      <c r="K78" s="50">
        <v>0</v>
      </c>
      <c r="L78" s="50">
        <v>0</v>
      </c>
      <c r="M78" s="50">
        <v>0</v>
      </c>
      <c r="N78" s="50">
        <v>0</v>
      </c>
      <c r="O78" s="50">
        <v>0</v>
      </c>
      <c r="P78" s="50">
        <v>0</v>
      </c>
      <c r="Q78" s="50">
        <v>0</v>
      </c>
    </row>
    <row r="79" spans="1:17" ht="12" customHeight="1" x14ac:dyDescent="0.25">
      <c r="A79" s="52" t="s">
        <v>59</v>
      </c>
      <c r="B79" s="50">
        <v>0</v>
      </c>
      <c r="C79" s="50">
        <v>0</v>
      </c>
      <c r="D79" s="50">
        <v>0</v>
      </c>
      <c r="E79" s="50">
        <v>0</v>
      </c>
      <c r="F79" s="50">
        <v>0</v>
      </c>
      <c r="G79" s="50">
        <v>0</v>
      </c>
      <c r="H79" s="50">
        <v>0</v>
      </c>
      <c r="I79" s="50">
        <v>0</v>
      </c>
      <c r="J79" s="50">
        <v>0</v>
      </c>
      <c r="K79" s="50">
        <v>0</v>
      </c>
      <c r="L79" s="50">
        <v>0</v>
      </c>
      <c r="M79" s="50">
        <v>0</v>
      </c>
      <c r="N79" s="50">
        <v>0</v>
      </c>
      <c r="O79" s="50">
        <v>0</v>
      </c>
      <c r="P79" s="50">
        <v>0</v>
      </c>
      <c r="Q79" s="50">
        <v>0</v>
      </c>
    </row>
    <row r="80" spans="1:17" ht="12" customHeight="1" x14ac:dyDescent="0.25">
      <c r="A80" s="52" t="s">
        <v>79</v>
      </c>
      <c r="B80" s="50">
        <v>0</v>
      </c>
      <c r="C80" s="50">
        <v>0</v>
      </c>
      <c r="D80" s="50">
        <v>0</v>
      </c>
      <c r="E80" s="50">
        <v>0</v>
      </c>
      <c r="F80" s="50">
        <v>0</v>
      </c>
      <c r="G80" s="50">
        <v>0</v>
      </c>
      <c r="H80" s="50">
        <v>0</v>
      </c>
      <c r="I80" s="50">
        <v>0</v>
      </c>
      <c r="J80" s="50">
        <v>0</v>
      </c>
      <c r="K80" s="50">
        <v>0</v>
      </c>
      <c r="L80" s="50">
        <v>0</v>
      </c>
      <c r="M80" s="50">
        <v>0</v>
      </c>
      <c r="N80" s="50">
        <v>0</v>
      </c>
      <c r="O80" s="50">
        <v>0</v>
      </c>
      <c r="P80" s="50">
        <v>0</v>
      </c>
      <c r="Q80" s="50">
        <v>0</v>
      </c>
    </row>
    <row r="81" spans="1:17" ht="12" customHeight="1" x14ac:dyDescent="0.25">
      <c r="A81" s="51" t="s">
        <v>61</v>
      </c>
      <c r="B81" s="50">
        <v>0</v>
      </c>
      <c r="C81" s="50">
        <v>0</v>
      </c>
      <c r="D81" s="50">
        <v>0</v>
      </c>
      <c r="E81" s="50">
        <v>0</v>
      </c>
      <c r="F81" s="50">
        <v>0</v>
      </c>
      <c r="G81" s="50">
        <v>0</v>
      </c>
      <c r="H81" s="50">
        <v>0</v>
      </c>
      <c r="I81" s="50">
        <v>0</v>
      </c>
      <c r="J81" s="50">
        <v>0</v>
      </c>
      <c r="K81" s="50">
        <v>0</v>
      </c>
      <c r="L81" s="50">
        <v>0</v>
      </c>
      <c r="M81" s="50">
        <v>0</v>
      </c>
      <c r="N81" s="50">
        <v>0</v>
      </c>
      <c r="O81" s="50">
        <v>0</v>
      </c>
      <c r="P81" s="50">
        <v>0</v>
      </c>
      <c r="Q81" s="50">
        <v>0</v>
      </c>
    </row>
    <row r="82" spans="1:17" ht="12" customHeight="1" x14ac:dyDescent="0.25">
      <c r="A82" s="49" t="s">
        <v>60</v>
      </c>
      <c r="B82" s="48">
        <v>0</v>
      </c>
      <c r="C82" s="48">
        <v>0</v>
      </c>
      <c r="D82" s="48">
        <v>0</v>
      </c>
      <c r="E82" s="48">
        <v>0</v>
      </c>
      <c r="F82" s="48">
        <v>0</v>
      </c>
      <c r="G82" s="48">
        <v>0</v>
      </c>
      <c r="H82" s="48">
        <v>0</v>
      </c>
      <c r="I82" s="48">
        <v>0</v>
      </c>
      <c r="J82" s="48">
        <v>0</v>
      </c>
      <c r="K82" s="48">
        <v>0</v>
      </c>
      <c r="L82" s="48">
        <v>0</v>
      </c>
      <c r="M82" s="48">
        <v>0</v>
      </c>
      <c r="N82" s="48">
        <v>0</v>
      </c>
      <c r="O82" s="48">
        <v>0</v>
      </c>
      <c r="P82" s="48">
        <v>0</v>
      </c>
      <c r="Q82" s="48">
        <v>0</v>
      </c>
    </row>
    <row r="83" spans="1:17" s="28" customFormat="1" ht="12" customHeight="1" x14ac:dyDescent="0.25"/>
    <row r="84" spans="1:17" ht="12.95" customHeight="1" x14ac:dyDescent="0.25">
      <c r="A84" s="27" t="s">
        <v>78</v>
      </c>
      <c r="B84" s="26">
        <f t="shared" ref="B84:Q84" si="25">SUM(B85,B90)</f>
        <v>8938.643609890456</v>
      </c>
      <c r="C84" s="26">
        <f t="shared" si="25"/>
        <v>9134.0358563181253</v>
      </c>
      <c r="D84" s="26">
        <f t="shared" si="25"/>
        <v>8601.2718602572822</v>
      </c>
      <c r="E84" s="26">
        <f t="shared" si="25"/>
        <v>8676.7212701674052</v>
      </c>
      <c r="F84" s="26">
        <f t="shared" si="25"/>
        <v>8348.968925348654</v>
      </c>
      <c r="G84" s="26">
        <f t="shared" si="25"/>
        <v>7572.8848575151933</v>
      </c>
      <c r="H84" s="26">
        <f t="shared" si="25"/>
        <v>7161.285412022834</v>
      </c>
      <c r="I84" s="26">
        <f t="shared" si="25"/>
        <v>6673.7825396934131</v>
      </c>
      <c r="J84" s="26">
        <f t="shared" si="25"/>
        <v>6769.596601074134</v>
      </c>
      <c r="K84" s="26">
        <f t="shared" si="25"/>
        <v>6269.6738321842677</v>
      </c>
      <c r="L84" s="26">
        <f t="shared" si="25"/>
        <v>6933.543870552433</v>
      </c>
      <c r="M84" s="26">
        <f t="shared" si="25"/>
        <v>5962.7832232703386</v>
      </c>
      <c r="N84" s="26">
        <f t="shared" si="25"/>
        <v>6164.5585916689733</v>
      </c>
      <c r="O84" s="26">
        <f t="shared" si="25"/>
        <v>6193.9316119575233</v>
      </c>
      <c r="P84" s="26">
        <f t="shared" si="25"/>
        <v>5142.2475529613575</v>
      </c>
      <c r="Q84" s="26">
        <f t="shared" si="25"/>
        <v>5643.4839718841959</v>
      </c>
    </row>
    <row r="85" spans="1:17" ht="12" customHeight="1" x14ac:dyDescent="0.25">
      <c r="A85" s="25" t="s">
        <v>43</v>
      </c>
      <c r="B85" s="24">
        <f t="shared" ref="B85:Q85" si="26">SUM(B86:B89)</f>
        <v>8938.643609890456</v>
      </c>
      <c r="C85" s="24">
        <f t="shared" si="26"/>
        <v>9134.0358563181253</v>
      </c>
      <c r="D85" s="24">
        <f t="shared" si="26"/>
        <v>8601.2718602572822</v>
      </c>
      <c r="E85" s="24">
        <f t="shared" si="26"/>
        <v>8676.7212701674052</v>
      </c>
      <c r="F85" s="24">
        <f t="shared" si="26"/>
        <v>8348.968925348654</v>
      </c>
      <c r="G85" s="24">
        <f t="shared" si="26"/>
        <v>7572.8848575151933</v>
      </c>
      <c r="H85" s="24">
        <f t="shared" si="26"/>
        <v>7161.285412022834</v>
      </c>
      <c r="I85" s="24">
        <f t="shared" si="26"/>
        <v>6673.7825396934131</v>
      </c>
      <c r="J85" s="24">
        <f t="shared" si="26"/>
        <v>6769.596601074134</v>
      </c>
      <c r="K85" s="24">
        <f t="shared" si="26"/>
        <v>6269.6738321842677</v>
      </c>
      <c r="L85" s="24">
        <f t="shared" si="26"/>
        <v>6933.543870552433</v>
      </c>
      <c r="M85" s="24">
        <f t="shared" si="26"/>
        <v>5962.7832232703386</v>
      </c>
      <c r="N85" s="24">
        <f t="shared" si="26"/>
        <v>6164.5585916689733</v>
      </c>
      <c r="O85" s="24">
        <f t="shared" si="26"/>
        <v>6193.9316119575233</v>
      </c>
      <c r="P85" s="24">
        <f t="shared" si="26"/>
        <v>5142.2475529613575</v>
      </c>
      <c r="Q85" s="24">
        <f t="shared" si="26"/>
        <v>5643.4839718841959</v>
      </c>
    </row>
    <row r="86" spans="1:17" ht="12" customHeight="1" x14ac:dyDescent="0.25">
      <c r="A86" s="23" t="s">
        <v>65</v>
      </c>
      <c r="B86" s="22">
        <v>7748.1882609684335</v>
      </c>
      <c r="C86" s="22">
        <v>7966.0001935715936</v>
      </c>
      <c r="D86" s="22">
        <v>7444.6360751119746</v>
      </c>
      <c r="E86" s="22">
        <v>7516.4482977523494</v>
      </c>
      <c r="F86" s="22">
        <v>7170.9150152082893</v>
      </c>
      <c r="G86" s="22">
        <v>6453.4658600105204</v>
      </c>
      <c r="H86" s="22">
        <v>6063.4060540444152</v>
      </c>
      <c r="I86" s="22">
        <v>5574.7401839871181</v>
      </c>
      <c r="J86" s="22">
        <v>5666.7251621242322</v>
      </c>
      <c r="K86" s="22">
        <v>5220.5811497038785</v>
      </c>
      <c r="L86" s="22">
        <v>5893.9959960016613</v>
      </c>
      <c r="M86" s="22">
        <v>4962.1464410656281</v>
      </c>
      <c r="N86" s="22">
        <v>5188.8560869093144</v>
      </c>
      <c r="O86" s="22">
        <v>5258.9491685388793</v>
      </c>
      <c r="P86" s="22">
        <v>4196.729212480479</v>
      </c>
      <c r="Q86" s="22">
        <v>4674.7780754967962</v>
      </c>
    </row>
    <row r="87" spans="1:17" ht="12" customHeight="1" x14ac:dyDescent="0.25">
      <c r="A87" s="23" t="s">
        <v>64</v>
      </c>
      <c r="B87" s="22">
        <v>0</v>
      </c>
      <c r="C87" s="22">
        <v>0</v>
      </c>
      <c r="D87" s="22">
        <v>0</v>
      </c>
      <c r="E87" s="22">
        <v>0</v>
      </c>
      <c r="F87" s="22">
        <v>0</v>
      </c>
      <c r="G87" s="22">
        <v>0</v>
      </c>
      <c r="H87" s="22">
        <v>0</v>
      </c>
      <c r="I87" s="22">
        <v>0</v>
      </c>
      <c r="J87" s="22">
        <v>0</v>
      </c>
      <c r="K87" s="22">
        <v>0</v>
      </c>
      <c r="L87" s="22">
        <v>0</v>
      </c>
      <c r="M87" s="22">
        <v>0</v>
      </c>
      <c r="N87" s="22">
        <v>0</v>
      </c>
      <c r="O87" s="22">
        <v>0</v>
      </c>
      <c r="P87" s="22">
        <v>0</v>
      </c>
      <c r="Q87" s="22">
        <v>0</v>
      </c>
    </row>
    <row r="88" spans="1:17" ht="12" customHeight="1" x14ac:dyDescent="0.25">
      <c r="A88" s="23" t="s">
        <v>63</v>
      </c>
      <c r="B88" s="22">
        <v>979.90114290539805</v>
      </c>
      <c r="C88" s="22">
        <v>955.65821421765963</v>
      </c>
      <c r="D88" s="22">
        <v>950.74346400866875</v>
      </c>
      <c r="E88" s="22">
        <v>958.64257348808735</v>
      </c>
      <c r="F88" s="22">
        <v>966.9288219906008</v>
      </c>
      <c r="G88" s="22">
        <v>897.50078344621761</v>
      </c>
      <c r="H88" s="22">
        <v>881.22862108360948</v>
      </c>
      <c r="I88" s="22">
        <v>857.28104026256619</v>
      </c>
      <c r="J88" s="22">
        <v>864.82816138289945</v>
      </c>
      <c r="K88" s="22">
        <v>831.53271458393237</v>
      </c>
      <c r="L88" s="22">
        <v>807.69554215039045</v>
      </c>
      <c r="M88" s="22">
        <v>778.11558705943958</v>
      </c>
      <c r="N88" s="22">
        <v>770.82284885451622</v>
      </c>
      <c r="O88" s="22">
        <v>718.28412909711005</v>
      </c>
      <c r="P88" s="22">
        <v>727.35377347923679</v>
      </c>
      <c r="Q88" s="22">
        <v>737.78775684447794</v>
      </c>
    </row>
    <row r="89" spans="1:17" ht="12" customHeight="1" x14ac:dyDescent="0.25">
      <c r="A89" s="21" t="s">
        <v>62</v>
      </c>
      <c r="B89" s="20">
        <v>210.55420601662456</v>
      </c>
      <c r="C89" s="20">
        <v>212.37744852887212</v>
      </c>
      <c r="D89" s="20">
        <v>205.89232113663851</v>
      </c>
      <c r="E89" s="20">
        <v>201.63039892696941</v>
      </c>
      <c r="F89" s="20">
        <v>211.12508814976349</v>
      </c>
      <c r="G89" s="20">
        <v>221.91821405845525</v>
      </c>
      <c r="H89" s="20">
        <v>216.65073689480977</v>
      </c>
      <c r="I89" s="20">
        <v>241.76131544372871</v>
      </c>
      <c r="J89" s="20">
        <v>238.04327756700209</v>
      </c>
      <c r="K89" s="20">
        <v>217.55996789645681</v>
      </c>
      <c r="L89" s="20">
        <v>231.85233240038087</v>
      </c>
      <c r="M89" s="20">
        <v>222.52119514527098</v>
      </c>
      <c r="N89" s="20">
        <v>204.87965590514264</v>
      </c>
      <c r="O89" s="20">
        <v>216.69831432153384</v>
      </c>
      <c r="P89" s="20">
        <v>218.16456700164113</v>
      </c>
      <c r="Q89" s="20">
        <v>230.91813954292181</v>
      </c>
    </row>
    <row r="90" spans="1:17" ht="12" customHeight="1" x14ac:dyDescent="0.25">
      <c r="A90" s="19" t="s">
        <v>66</v>
      </c>
      <c r="B90" s="18">
        <v>0</v>
      </c>
      <c r="C90" s="18">
        <v>0</v>
      </c>
      <c r="D90" s="18">
        <v>0</v>
      </c>
      <c r="E90" s="18">
        <v>0</v>
      </c>
      <c r="F90" s="18">
        <v>0</v>
      </c>
      <c r="G90" s="18">
        <v>0</v>
      </c>
      <c r="H90" s="18">
        <v>0</v>
      </c>
      <c r="I90" s="18">
        <v>0</v>
      </c>
      <c r="J90" s="18">
        <v>0</v>
      </c>
      <c r="K90" s="18">
        <v>0</v>
      </c>
      <c r="L90" s="18">
        <v>0</v>
      </c>
      <c r="M90" s="18">
        <v>0</v>
      </c>
      <c r="N90" s="18">
        <v>0</v>
      </c>
      <c r="O90" s="18">
        <v>0</v>
      </c>
      <c r="P90" s="18">
        <v>0</v>
      </c>
      <c r="Q90" s="18">
        <v>0</v>
      </c>
    </row>
    <row r="91" spans="1:17" s="28" customFormat="1" ht="12" customHeight="1" x14ac:dyDescent="0.25">
      <c r="B91" s="33"/>
      <c r="C91" s="33"/>
      <c r="D91" s="33"/>
      <c r="E91" s="33"/>
      <c r="F91" s="33"/>
      <c r="G91" s="33"/>
      <c r="H91" s="33"/>
      <c r="I91" s="33"/>
      <c r="J91" s="33"/>
      <c r="K91" s="33"/>
      <c r="L91" s="33"/>
      <c r="M91" s="33"/>
      <c r="N91" s="33"/>
      <c r="O91" s="33"/>
      <c r="P91" s="33"/>
      <c r="Q91" s="33"/>
    </row>
    <row r="92" spans="1:17" ht="12.95" customHeight="1" x14ac:dyDescent="0.25">
      <c r="A92" s="40" t="s">
        <v>77</v>
      </c>
      <c r="B92" s="47">
        <f t="shared" ref="B92:Q92" si="27">IF(B84=0,0,B84/B$84)</f>
        <v>1</v>
      </c>
      <c r="C92" s="47">
        <f t="shared" si="27"/>
        <v>1</v>
      </c>
      <c r="D92" s="47">
        <f t="shared" si="27"/>
        <v>1</v>
      </c>
      <c r="E92" s="47">
        <f t="shared" si="27"/>
        <v>1</v>
      </c>
      <c r="F92" s="47">
        <f t="shared" si="27"/>
        <v>1</v>
      </c>
      <c r="G92" s="47">
        <f t="shared" si="27"/>
        <v>1</v>
      </c>
      <c r="H92" s="47">
        <f t="shared" si="27"/>
        <v>1</v>
      </c>
      <c r="I92" s="47">
        <f t="shared" si="27"/>
        <v>1</v>
      </c>
      <c r="J92" s="47">
        <f t="shared" si="27"/>
        <v>1</v>
      </c>
      <c r="K92" s="47">
        <f t="shared" si="27"/>
        <v>1</v>
      </c>
      <c r="L92" s="47">
        <f t="shared" si="27"/>
        <v>1</v>
      </c>
      <c r="M92" s="47">
        <f t="shared" si="27"/>
        <v>1</v>
      </c>
      <c r="N92" s="47">
        <f t="shared" si="27"/>
        <v>1</v>
      </c>
      <c r="O92" s="47">
        <f t="shared" si="27"/>
        <v>1</v>
      </c>
      <c r="P92" s="47">
        <f t="shared" si="27"/>
        <v>1</v>
      </c>
      <c r="Q92" s="47">
        <f t="shared" si="27"/>
        <v>1</v>
      </c>
    </row>
    <row r="93" spans="1:17" ht="12" customHeight="1" x14ac:dyDescent="0.25">
      <c r="A93" s="46" t="s">
        <v>43</v>
      </c>
      <c r="B93" s="41">
        <f t="shared" ref="B93:Q93" si="28">IF(B85=0,0,B85/B$84)</f>
        <v>1</v>
      </c>
      <c r="C93" s="41">
        <f t="shared" si="28"/>
        <v>1</v>
      </c>
      <c r="D93" s="41">
        <f t="shared" si="28"/>
        <v>1</v>
      </c>
      <c r="E93" s="41">
        <f t="shared" si="28"/>
        <v>1</v>
      </c>
      <c r="F93" s="41">
        <f t="shared" si="28"/>
        <v>1</v>
      </c>
      <c r="G93" s="41">
        <f t="shared" si="28"/>
        <v>1</v>
      </c>
      <c r="H93" s="41">
        <f t="shared" si="28"/>
        <v>1</v>
      </c>
      <c r="I93" s="41">
        <f t="shared" si="28"/>
        <v>1</v>
      </c>
      <c r="J93" s="41">
        <f t="shared" si="28"/>
        <v>1</v>
      </c>
      <c r="K93" s="41">
        <f t="shared" si="28"/>
        <v>1</v>
      </c>
      <c r="L93" s="41">
        <f t="shared" si="28"/>
        <v>1</v>
      </c>
      <c r="M93" s="41">
        <f t="shared" si="28"/>
        <v>1</v>
      </c>
      <c r="N93" s="41">
        <f t="shared" si="28"/>
        <v>1</v>
      </c>
      <c r="O93" s="41">
        <f t="shared" si="28"/>
        <v>1</v>
      </c>
      <c r="P93" s="41">
        <f t="shared" si="28"/>
        <v>1</v>
      </c>
      <c r="Q93" s="41">
        <f t="shared" si="28"/>
        <v>1</v>
      </c>
    </row>
    <row r="94" spans="1:17" ht="12" customHeight="1" x14ac:dyDescent="0.25">
      <c r="A94" s="23" t="s">
        <v>65</v>
      </c>
      <c r="B94" s="45">
        <f t="shared" ref="B94:Q94" si="29">IF(B86=0,0,B86/B$84)</f>
        <v>0.86681924004612909</v>
      </c>
      <c r="C94" s="45">
        <f t="shared" si="29"/>
        <v>0.8721227197790572</v>
      </c>
      <c r="D94" s="45">
        <f t="shared" si="29"/>
        <v>0.865527354101012</v>
      </c>
      <c r="E94" s="45">
        <f t="shared" si="29"/>
        <v>0.86627748704982088</v>
      </c>
      <c r="F94" s="45">
        <f t="shared" si="29"/>
        <v>0.85889827586210965</v>
      </c>
      <c r="G94" s="45">
        <f t="shared" si="29"/>
        <v>0.85218063940404665</v>
      </c>
      <c r="H94" s="45">
        <f t="shared" si="29"/>
        <v>0.84669241695977837</v>
      </c>
      <c r="I94" s="45">
        <f t="shared" si="29"/>
        <v>0.83531942355484901</v>
      </c>
      <c r="J94" s="45">
        <f t="shared" si="29"/>
        <v>0.83708461464677097</v>
      </c>
      <c r="K94" s="45">
        <f t="shared" si="29"/>
        <v>0.83267188843300644</v>
      </c>
      <c r="L94" s="45">
        <f t="shared" si="29"/>
        <v>0.85006976317466565</v>
      </c>
      <c r="M94" s="45">
        <f t="shared" si="29"/>
        <v>0.83218628872845346</v>
      </c>
      <c r="N94" s="45">
        <f t="shared" si="29"/>
        <v>0.84172386550461831</v>
      </c>
      <c r="O94" s="45">
        <f t="shared" si="29"/>
        <v>0.84904863308247713</v>
      </c>
      <c r="P94" s="45">
        <f t="shared" si="29"/>
        <v>0.81612741690423551</v>
      </c>
      <c r="Q94" s="45">
        <f t="shared" si="29"/>
        <v>0.82834966818130662</v>
      </c>
    </row>
    <row r="95" spans="1:17" ht="12" customHeight="1" x14ac:dyDescent="0.25">
      <c r="A95" s="23" t="s">
        <v>64</v>
      </c>
      <c r="B95" s="44">
        <f t="shared" ref="B95:Q95" si="30">IF(B87=0,0,B87/B$84)</f>
        <v>0</v>
      </c>
      <c r="C95" s="44">
        <f t="shared" si="30"/>
        <v>0</v>
      </c>
      <c r="D95" s="44">
        <f t="shared" si="30"/>
        <v>0</v>
      </c>
      <c r="E95" s="44">
        <f t="shared" si="30"/>
        <v>0</v>
      </c>
      <c r="F95" s="44">
        <f t="shared" si="30"/>
        <v>0</v>
      </c>
      <c r="G95" s="44">
        <f t="shared" si="30"/>
        <v>0</v>
      </c>
      <c r="H95" s="44">
        <f t="shared" si="30"/>
        <v>0</v>
      </c>
      <c r="I95" s="44">
        <f t="shared" si="30"/>
        <v>0</v>
      </c>
      <c r="J95" s="44">
        <f t="shared" si="30"/>
        <v>0</v>
      </c>
      <c r="K95" s="44">
        <f t="shared" si="30"/>
        <v>0</v>
      </c>
      <c r="L95" s="44">
        <f t="shared" si="30"/>
        <v>0</v>
      </c>
      <c r="M95" s="44">
        <f t="shared" si="30"/>
        <v>0</v>
      </c>
      <c r="N95" s="44">
        <f t="shared" si="30"/>
        <v>0</v>
      </c>
      <c r="O95" s="44">
        <f t="shared" si="30"/>
        <v>0</v>
      </c>
      <c r="P95" s="44">
        <f t="shared" si="30"/>
        <v>0</v>
      </c>
      <c r="Q95" s="44">
        <f t="shared" si="30"/>
        <v>0</v>
      </c>
    </row>
    <row r="96" spans="1:17" ht="12" customHeight="1" x14ac:dyDescent="0.25">
      <c r="A96" s="23" t="s">
        <v>63</v>
      </c>
      <c r="B96" s="44">
        <f t="shared" ref="B96:Q96" si="31">IF(B88=0,0,B88/B$84)</f>
        <v>0.10962526146821137</v>
      </c>
      <c r="C96" s="44">
        <f t="shared" si="31"/>
        <v>0.10462606335803018</v>
      </c>
      <c r="D96" s="44">
        <f t="shared" si="31"/>
        <v>0.11053521844852257</v>
      </c>
      <c r="E96" s="44">
        <f t="shared" si="31"/>
        <v>0.11048442650614172</v>
      </c>
      <c r="F96" s="44">
        <f t="shared" si="31"/>
        <v>0.11581415988444606</v>
      </c>
      <c r="G96" s="44">
        <f t="shared" si="31"/>
        <v>0.11851504417838259</v>
      </c>
      <c r="H96" s="44">
        <f t="shared" si="31"/>
        <v>0.12305453146779281</v>
      </c>
      <c r="I96" s="44">
        <f t="shared" si="31"/>
        <v>0.12845504557029647</v>
      </c>
      <c r="J96" s="44">
        <f t="shared" si="31"/>
        <v>0.12775180152472851</v>
      </c>
      <c r="K96" s="44">
        <f t="shared" si="31"/>
        <v>0.13262774696753848</v>
      </c>
      <c r="L96" s="44">
        <f t="shared" si="31"/>
        <v>0.11649101198894368</v>
      </c>
      <c r="M96" s="44">
        <f t="shared" si="31"/>
        <v>0.13049536733496669</v>
      </c>
      <c r="N96" s="44">
        <f t="shared" si="31"/>
        <v>0.12504104509546499</v>
      </c>
      <c r="O96" s="44">
        <f t="shared" si="31"/>
        <v>0.11596578297868941</v>
      </c>
      <c r="P96" s="44">
        <f t="shared" si="31"/>
        <v>0.14144666626568039</v>
      </c>
      <c r="Q96" s="44">
        <f t="shared" si="31"/>
        <v>0.13073267515600864</v>
      </c>
    </row>
    <row r="97" spans="1:17" ht="12" customHeight="1" x14ac:dyDescent="0.25">
      <c r="A97" s="23" t="s">
        <v>62</v>
      </c>
      <c r="B97" s="43">
        <f t="shared" ref="B97:Q97" si="32">IF(B89=0,0,B89/B$84)</f>
        <v>2.3555498485659496E-2</v>
      </c>
      <c r="C97" s="43">
        <f t="shared" si="32"/>
        <v>2.3251216862912576E-2</v>
      </c>
      <c r="D97" s="43">
        <f t="shared" si="32"/>
        <v>2.393742745046543E-2</v>
      </c>
      <c r="E97" s="43">
        <f t="shared" si="32"/>
        <v>2.3238086444037544E-2</v>
      </c>
      <c r="F97" s="43">
        <f t="shared" si="32"/>
        <v>2.528756425344425E-2</v>
      </c>
      <c r="G97" s="43">
        <f t="shared" si="32"/>
        <v>2.9304316417570728E-2</v>
      </c>
      <c r="H97" s="43">
        <f t="shared" si="32"/>
        <v>3.025305157242893E-2</v>
      </c>
      <c r="I97" s="43">
        <f t="shared" si="32"/>
        <v>3.6225530874854514E-2</v>
      </c>
      <c r="J97" s="43">
        <f t="shared" si="32"/>
        <v>3.5163583828500461E-2</v>
      </c>
      <c r="K97" s="43">
        <f t="shared" si="32"/>
        <v>3.4700364599455073E-2</v>
      </c>
      <c r="L97" s="43">
        <f t="shared" si="32"/>
        <v>3.343922483639062E-2</v>
      </c>
      <c r="M97" s="43">
        <f t="shared" si="32"/>
        <v>3.7318343936579901E-2</v>
      </c>
      <c r="N97" s="43">
        <f t="shared" si="32"/>
        <v>3.3235089399916658E-2</v>
      </c>
      <c r="O97" s="43">
        <f t="shared" si="32"/>
        <v>3.4985583938833442E-2</v>
      </c>
      <c r="P97" s="43">
        <f t="shared" si="32"/>
        <v>4.2425916830083926E-2</v>
      </c>
      <c r="Q97" s="43">
        <f t="shared" si="32"/>
        <v>4.0917656662684723E-2</v>
      </c>
    </row>
    <row r="98" spans="1:17" ht="12" customHeight="1" x14ac:dyDescent="0.25">
      <c r="A98" s="42" t="s">
        <v>66</v>
      </c>
      <c r="B98" s="41">
        <f t="shared" ref="B98:Q98" si="33">IF(B90=0,0,B90/B$84)</f>
        <v>0</v>
      </c>
      <c r="C98" s="41">
        <f t="shared" si="33"/>
        <v>0</v>
      </c>
      <c r="D98" s="41">
        <f t="shared" si="33"/>
        <v>0</v>
      </c>
      <c r="E98" s="41">
        <f t="shared" si="33"/>
        <v>0</v>
      </c>
      <c r="F98" s="41">
        <f t="shared" si="33"/>
        <v>0</v>
      </c>
      <c r="G98" s="41">
        <f t="shared" si="33"/>
        <v>0</v>
      </c>
      <c r="H98" s="41">
        <f t="shared" si="33"/>
        <v>0</v>
      </c>
      <c r="I98" s="41">
        <f t="shared" si="33"/>
        <v>0</v>
      </c>
      <c r="J98" s="41">
        <f t="shared" si="33"/>
        <v>0</v>
      </c>
      <c r="K98" s="41">
        <f t="shared" si="33"/>
        <v>0</v>
      </c>
      <c r="L98" s="41">
        <f t="shared" si="33"/>
        <v>0</v>
      </c>
      <c r="M98" s="41">
        <f t="shared" si="33"/>
        <v>0</v>
      </c>
      <c r="N98" s="41">
        <f t="shared" si="33"/>
        <v>0</v>
      </c>
      <c r="O98" s="41">
        <f t="shared" si="33"/>
        <v>0</v>
      </c>
      <c r="P98" s="41">
        <f t="shared" si="33"/>
        <v>0</v>
      </c>
      <c r="Q98" s="41">
        <f t="shared" si="33"/>
        <v>0</v>
      </c>
    </row>
    <row r="99" spans="1:17" s="28" customFormat="1" ht="12" customHeight="1" x14ac:dyDescent="0.25"/>
    <row r="100" spans="1:17" s="28" customFormat="1" ht="12.95" customHeight="1" x14ac:dyDescent="0.25">
      <c r="A100" s="35" t="s">
        <v>76</v>
      </c>
      <c r="B100" s="34"/>
      <c r="C100" s="34"/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</row>
    <row r="101" spans="1:17" s="28" customFormat="1" ht="12" customHeight="1" x14ac:dyDescent="0.25">
      <c r="B101" s="33"/>
    </row>
    <row r="102" spans="1:17" ht="12.95" customHeight="1" x14ac:dyDescent="0.25">
      <c r="A102" s="27" t="s">
        <v>75</v>
      </c>
      <c r="B102" s="26">
        <f t="shared" ref="B102:Q102" si="34">B51/0.086*1000000/B$6</f>
        <v>22629.027112075604</v>
      </c>
      <c r="C102" s="26">
        <f t="shared" si="34"/>
        <v>23395.163289411157</v>
      </c>
      <c r="D102" s="26">
        <f t="shared" si="34"/>
        <v>22214.352097691197</v>
      </c>
      <c r="E102" s="26">
        <f t="shared" si="34"/>
        <v>22195.268350105733</v>
      </c>
      <c r="F102" s="26">
        <f t="shared" si="34"/>
        <v>20992.833276338999</v>
      </c>
      <c r="G102" s="26">
        <f t="shared" si="34"/>
        <v>20456.26849406066</v>
      </c>
      <c r="H102" s="26">
        <f t="shared" si="34"/>
        <v>19419.783708466191</v>
      </c>
      <c r="I102" s="26">
        <f t="shared" si="34"/>
        <v>18943.210567473143</v>
      </c>
      <c r="J102" s="26">
        <f t="shared" si="34"/>
        <v>18975.141160143903</v>
      </c>
      <c r="K102" s="26">
        <f t="shared" si="34"/>
        <v>18496.992152714865</v>
      </c>
      <c r="L102" s="26">
        <f t="shared" si="34"/>
        <v>20057.099444858901</v>
      </c>
      <c r="M102" s="26">
        <f t="shared" si="34"/>
        <v>18470.077069883046</v>
      </c>
      <c r="N102" s="26">
        <f t="shared" si="34"/>
        <v>18958.053153514866</v>
      </c>
      <c r="O102" s="26">
        <f t="shared" si="34"/>
        <v>19788.530778711698</v>
      </c>
      <c r="P102" s="26">
        <f t="shared" si="34"/>
        <v>17089.566459372345</v>
      </c>
      <c r="Q102" s="26">
        <f t="shared" si="34"/>
        <v>17944.895722834215</v>
      </c>
    </row>
    <row r="103" spans="1:17" ht="12" customHeight="1" x14ac:dyDescent="0.25">
      <c r="A103" s="25" t="s">
        <v>43</v>
      </c>
      <c r="B103" s="24">
        <f t="shared" ref="B103:Q103" si="35">B52/0.086*1000000/B$6</f>
        <v>20452.390999409716</v>
      </c>
      <c r="C103" s="24">
        <f t="shared" si="35"/>
        <v>21171.050104354475</v>
      </c>
      <c r="D103" s="24">
        <f t="shared" si="35"/>
        <v>19951.448557387299</v>
      </c>
      <c r="E103" s="24">
        <f t="shared" si="35"/>
        <v>19899.819406674636</v>
      </c>
      <c r="F103" s="24">
        <f t="shared" si="35"/>
        <v>18669.020002921105</v>
      </c>
      <c r="G103" s="24">
        <f t="shared" si="35"/>
        <v>18071.087351399583</v>
      </c>
      <c r="H103" s="24">
        <f t="shared" si="35"/>
        <v>16983.206236667767</v>
      </c>
      <c r="I103" s="24">
        <f t="shared" si="35"/>
        <v>16463.39548533591</v>
      </c>
      <c r="J103" s="24">
        <f t="shared" si="35"/>
        <v>16448.350350497716</v>
      </c>
      <c r="K103" s="24">
        <f t="shared" si="35"/>
        <v>15929.050283608909</v>
      </c>
      <c r="L103" s="24">
        <f t="shared" si="35"/>
        <v>17458.242465303887</v>
      </c>
      <c r="M103" s="24">
        <f t="shared" si="35"/>
        <v>15890.080782551724</v>
      </c>
      <c r="N103" s="24">
        <f t="shared" si="35"/>
        <v>16426.596701004648</v>
      </c>
      <c r="O103" s="24">
        <f t="shared" si="35"/>
        <v>17329.998231743673</v>
      </c>
      <c r="P103" s="24">
        <f t="shared" si="35"/>
        <v>14704.268941841239</v>
      </c>
      <c r="Q103" s="24">
        <f t="shared" si="35"/>
        <v>15635.261329751014</v>
      </c>
    </row>
    <row r="104" spans="1:17" ht="12" customHeight="1" x14ac:dyDescent="0.25">
      <c r="A104" s="23" t="s">
        <v>65</v>
      </c>
      <c r="B104" s="22">
        <f t="shared" ref="B104:Q104" si="36">B53/0.086*1000000/B$6</f>
        <v>16712.541378329071</v>
      </c>
      <c r="C104" s="22">
        <f t="shared" si="36"/>
        <v>17430.356393820271</v>
      </c>
      <c r="D104" s="22">
        <f t="shared" si="36"/>
        <v>16231.615971486799</v>
      </c>
      <c r="E104" s="22">
        <f t="shared" si="36"/>
        <v>16207.82811150487</v>
      </c>
      <c r="F104" s="22">
        <f t="shared" si="36"/>
        <v>15044.96441973979</v>
      </c>
      <c r="G104" s="22">
        <f t="shared" si="36"/>
        <v>14497.325706277137</v>
      </c>
      <c r="H104" s="22">
        <f t="shared" si="36"/>
        <v>13480.835206510388</v>
      </c>
      <c r="I104" s="22">
        <f t="shared" si="36"/>
        <v>12947.453521606909</v>
      </c>
      <c r="J104" s="22">
        <f t="shared" si="36"/>
        <v>13014.357715827267</v>
      </c>
      <c r="K104" s="22">
        <f t="shared" si="36"/>
        <v>12502.530810070944</v>
      </c>
      <c r="L104" s="22">
        <f t="shared" si="36"/>
        <v>14067.15009062864</v>
      </c>
      <c r="M104" s="22">
        <f t="shared" si="36"/>
        <v>12497.076876153722</v>
      </c>
      <c r="N104" s="22">
        <f t="shared" si="36"/>
        <v>13017.215186722457</v>
      </c>
      <c r="O104" s="22">
        <f t="shared" si="36"/>
        <v>14022.121339655943</v>
      </c>
      <c r="P104" s="22">
        <f t="shared" si="36"/>
        <v>11329.097709015761</v>
      </c>
      <c r="Q104" s="22">
        <f t="shared" si="36"/>
        <v>12305.770941878352</v>
      </c>
    </row>
    <row r="105" spans="1:17" ht="12" customHeight="1" x14ac:dyDescent="0.25">
      <c r="A105" s="23" t="s">
        <v>64</v>
      </c>
      <c r="B105" s="22">
        <f t="shared" ref="B105:Q105" si="37">B54/0.086*1000000/B$6</f>
        <v>5.8314275556072497</v>
      </c>
      <c r="C105" s="22">
        <f t="shared" si="37"/>
        <v>7.2934446900624677</v>
      </c>
      <c r="D105" s="22">
        <f t="shared" si="37"/>
        <v>8.2531747009441876</v>
      </c>
      <c r="E105" s="22">
        <f t="shared" si="37"/>
        <v>9.0533830767833354</v>
      </c>
      <c r="F105" s="22">
        <f t="shared" si="37"/>
        <v>9.8907635209191742</v>
      </c>
      <c r="G105" s="22">
        <f t="shared" si="37"/>
        <v>11.184766184402378</v>
      </c>
      <c r="H105" s="22">
        <f t="shared" si="37"/>
        <v>12.051173077091059</v>
      </c>
      <c r="I105" s="22">
        <f t="shared" si="37"/>
        <v>14.442547395282812</v>
      </c>
      <c r="J105" s="22">
        <f t="shared" si="37"/>
        <v>14.755027163970551</v>
      </c>
      <c r="K105" s="22">
        <f t="shared" si="37"/>
        <v>15.636402712702857</v>
      </c>
      <c r="L105" s="22">
        <f t="shared" si="37"/>
        <v>15.608504663105091</v>
      </c>
      <c r="M105" s="22">
        <f t="shared" si="37"/>
        <v>16.525791096041747</v>
      </c>
      <c r="N105" s="22">
        <f t="shared" si="37"/>
        <v>16.818355577036716</v>
      </c>
      <c r="O105" s="22">
        <f t="shared" si="37"/>
        <v>16.906165303226757</v>
      </c>
      <c r="P105" s="22">
        <f t="shared" si="37"/>
        <v>16.957995881450799</v>
      </c>
      <c r="Q105" s="22">
        <f t="shared" si="37"/>
        <v>17.880867924995776</v>
      </c>
    </row>
    <row r="106" spans="1:17" ht="12" customHeight="1" x14ac:dyDescent="0.25">
      <c r="A106" s="23" t="s">
        <v>63</v>
      </c>
      <c r="B106" s="22">
        <f t="shared" ref="B106:Q106" si="38">B55/0.086*1000000/B$6</f>
        <v>2799.9464237312759</v>
      </c>
      <c r="C106" s="22">
        <f t="shared" si="38"/>
        <v>2785.7153017215419</v>
      </c>
      <c r="D106" s="22">
        <f t="shared" si="38"/>
        <v>2767.5735245778201</v>
      </c>
      <c r="E106" s="22">
        <f t="shared" si="38"/>
        <v>2738.7436923745513</v>
      </c>
      <c r="F106" s="22">
        <f t="shared" si="38"/>
        <v>2687.8538715385521</v>
      </c>
      <c r="G106" s="22">
        <f t="shared" si="38"/>
        <v>2648.9971014493326</v>
      </c>
      <c r="H106" s="22">
        <f t="shared" si="38"/>
        <v>2592.9385786902112</v>
      </c>
      <c r="I106" s="22">
        <f t="shared" si="38"/>
        <v>2584.2247295923066</v>
      </c>
      <c r="J106" s="22">
        <f t="shared" si="38"/>
        <v>2525.5347332746674</v>
      </c>
      <c r="K106" s="22">
        <f t="shared" si="38"/>
        <v>2506.0880875262474</v>
      </c>
      <c r="L106" s="22">
        <f t="shared" si="38"/>
        <v>2473.4081967042657</v>
      </c>
      <c r="M106" s="22">
        <f t="shared" si="38"/>
        <v>2475.2588153708784</v>
      </c>
      <c r="N106" s="22">
        <f t="shared" si="38"/>
        <v>2473.9694470933746</v>
      </c>
      <c r="O106" s="22">
        <f t="shared" si="38"/>
        <v>2404.7338415928944</v>
      </c>
      <c r="P106" s="22">
        <f t="shared" si="38"/>
        <v>2437.2118096393597</v>
      </c>
      <c r="Q106" s="22">
        <f t="shared" si="38"/>
        <v>2407.0175007161097</v>
      </c>
    </row>
    <row r="107" spans="1:17" ht="12" customHeight="1" x14ac:dyDescent="0.25">
      <c r="A107" s="21" t="s">
        <v>62</v>
      </c>
      <c r="B107" s="20">
        <f t="shared" ref="B107:Q107" si="39">B56/0.086*1000000/B$6</f>
        <v>934.07176979376015</v>
      </c>
      <c r="C107" s="20">
        <f t="shared" si="39"/>
        <v>947.68496412260129</v>
      </c>
      <c r="D107" s="20">
        <f t="shared" si="39"/>
        <v>944.00588662173675</v>
      </c>
      <c r="E107" s="20">
        <f t="shared" si="39"/>
        <v>944.19421971843144</v>
      </c>
      <c r="F107" s="20">
        <f t="shared" si="39"/>
        <v>926.31094812184108</v>
      </c>
      <c r="G107" s="20">
        <f t="shared" si="39"/>
        <v>913.57977748871576</v>
      </c>
      <c r="H107" s="20">
        <f t="shared" si="39"/>
        <v>897.38127839007905</v>
      </c>
      <c r="I107" s="20">
        <f t="shared" si="39"/>
        <v>917.27468674140903</v>
      </c>
      <c r="J107" s="20">
        <f t="shared" si="39"/>
        <v>893.70287423181355</v>
      </c>
      <c r="K107" s="20">
        <f t="shared" si="39"/>
        <v>904.7949832990156</v>
      </c>
      <c r="L107" s="20">
        <f t="shared" si="39"/>
        <v>902.07567330787845</v>
      </c>
      <c r="M107" s="20">
        <f t="shared" si="39"/>
        <v>901.21929993108233</v>
      </c>
      <c r="N107" s="20">
        <f t="shared" si="39"/>
        <v>918.59371161178194</v>
      </c>
      <c r="O107" s="20">
        <f t="shared" si="39"/>
        <v>886.23688519160521</v>
      </c>
      <c r="P107" s="20">
        <f t="shared" si="39"/>
        <v>921.00142730466825</v>
      </c>
      <c r="Q107" s="20">
        <f t="shared" si="39"/>
        <v>904.59201923155479</v>
      </c>
    </row>
    <row r="108" spans="1:17" ht="12" customHeight="1" x14ac:dyDescent="0.25">
      <c r="A108" s="19" t="s">
        <v>66</v>
      </c>
      <c r="B108" s="18">
        <f t="shared" ref="B108:Q108" si="40">B57/0.086*1000000/B$6</f>
        <v>2176.6361126658908</v>
      </c>
      <c r="C108" s="18">
        <f t="shared" si="40"/>
        <v>2224.113185056679</v>
      </c>
      <c r="D108" s="18">
        <f t="shared" si="40"/>
        <v>2262.9035403039015</v>
      </c>
      <c r="E108" s="18">
        <f t="shared" si="40"/>
        <v>2295.4489434310944</v>
      </c>
      <c r="F108" s="18">
        <f t="shared" si="40"/>
        <v>2323.8132734178967</v>
      </c>
      <c r="G108" s="18">
        <f t="shared" si="40"/>
        <v>2385.181142661078</v>
      </c>
      <c r="H108" s="18">
        <f t="shared" si="40"/>
        <v>2436.5774717984259</v>
      </c>
      <c r="I108" s="18">
        <f t="shared" si="40"/>
        <v>2479.8150821372351</v>
      </c>
      <c r="J108" s="18">
        <f t="shared" si="40"/>
        <v>2526.7908096461838</v>
      </c>
      <c r="K108" s="18">
        <f t="shared" si="40"/>
        <v>2567.9418691059536</v>
      </c>
      <c r="L108" s="18">
        <f t="shared" si="40"/>
        <v>2598.8569795550134</v>
      </c>
      <c r="M108" s="18">
        <f t="shared" si="40"/>
        <v>2579.9962873313229</v>
      </c>
      <c r="N108" s="18">
        <f t="shared" si="40"/>
        <v>2531.4564525102137</v>
      </c>
      <c r="O108" s="18">
        <f t="shared" si="40"/>
        <v>2458.5325469680283</v>
      </c>
      <c r="P108" s="18">
        <f t="shared" si="40"/>
        <v>2385.2975175311044</v>
      </c>
      <c r="Q108" s="18">
        <f t="shared" si="40"/>
        <v>2309.6343930832008</v>
      </c>
    </row>
    <row r="109" spans="1:17" s="28" customFormat="1" ht="12" customHeight="1" x14ac:dyDescent="0.25">
      <c r="B109" s="33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3"/>
    </row>
    <row r="110" spans="1:17" ht="12.95" customHeight="1" x14ac:dyDescent="0.25">
      <c r="A110" s="32" t="s">
        <v>74</v>
      </c>
      <c r="B110" s="31">
        <f t="shared" ref="B110:Q110" si="41">SUM(B111:B114)</f>
        <v>12446.804454696265</v>
      </c>
      <c r="C110" s="31">
        <f t="shared" si="41"/>
        <v>13032.467387111103</v>
      </c>
      <c r="D110" s="31">
        <f t="shared" si="41"/>
        <v>12453.044140792121</v>
      </c>
      <c r="E110" s="31">
        <f t="shared" si="41"/>
        <v>12581.455167599723</v>
      </c>
      <c r="F110" s="31">
        <f t="shared" si="41"/>
        <v>11920.546529581006</v>
      </c>
      <c r="G110" s="31">
        <f t="shared" si="41"/>
        <v>11626.722963236114</v>
      </c>
      <c r="H110" s="31">
        <f t="shared" si="41"/>
        <v>10998.327533122261</v>
      </c>
      <c r="I110" s="31">
        <f t="shared" si="41"/>
        <v>10872.055054999748</v>
      </c>
      <c r="J110" s="31">
        <f t="shared" si="41"/>
        <v>10923.223268852258</v>
      </c>
      <c r="K110" s="31">
        <f t="shared" si="41"/>
        <v>10750.365678066762</v>
      </c>
      <c r="L110" s="31">
        <f t="shared" si="41"/>
        <v>11889.569707528102</v>
      </c>
      <c r="M110" s="31">
        <f t="shared" si="41"/>
        <v>10957.266104440703</v>
      </c>
      <c r="N110" s="31">
        <f t="shared" si="41"/>
        <v>11469.670166566641</v>
      </c>
      <c r="O110" s="31">
        <f t="shared" si="41"/>
        <v>12232.594513108032</v>
      </c>
      <c r="P110" s="31">
        <f t="shared" si="41"/>
        <v>10558.975418497808</v>
      </c>
      <c r="Q110" s="31">
        <f t="shared" si="41"/>
        <v>11311.259126538402</v>
      </c>
    </row>
    <row r="111" spans="1:17" ht="12" customHeight="1" x14ac:dyDescent="0.25">
      <c r="A111" s="23" t="s">
        <v>65</v>
      </c>
      <c r="B111" s="22">
        <v>10083.940642167699</v>
      </c>
      <c r="C111" s="22">
        <v>10644.686597030401</v>
      </c>
      <c r="D111" s="22">
        <v>10049.626246781429</v>
      </c>
      <c r="E111" s="22">
        <v>10170.864024209677</v>
      </c>
      <c r="F111" s="22">
        <v>9535.5297558224738</v>
      </c>
      <c r="G111" s="22">
        <v>9241.7256055060079</v>
      </c>
      <c r="H111" s="22">
        <v>8637.7319688538319</v>
      </c>
      <c r="I111" s="22">
        <v>8478.2984996916257</v>
      </c>
      <c r="J111" s="22">
        <v>8572.8526218980733</v>
      </c>
      <c r="K111" s="22">
        <v>8346.2067020832073</v>
      </c>
      <c r="L111" s="22">
        <v>9474.8493605955609</v>
      </c>
      <c r="M111" s="22">
        <v>8522.2473263212505</v>
      </c>
      <c r="N111" s="22">
        <v>8994.5132989982067</v>
      </c>
      <c r="O111" s="22">
        <v>9812.7087771313963</v>
      </c>
      <c r="P111" s="22">
        <v>8080.8326424191855</v>
      </c>
      <c r="Q111" s="22">
        <v>8861.7146870758279</v>
      </c>
    </row>
    <row r="112" spans="1:17" ht="12" customHeight="1" x14ac:dyDescent="0.25">
      <c r="A112" s="23" t="s">
        <v>64</v>
      </c>
      <c r="B112" s="30">
        <v>9.5008658526298202</v>
      </c>
      <c r="C112" s="30">
        <v>12.616854678990096</v>
      </c>
      <c r="D112" s="30">
        <v>14.829846565678672</v>
      </c>
      <c r="E112" s="30">
        <v>16.806221378765169</v>
      </c>
      <c r="F112" s="30">
        <v>19.038422760559062</v>
      </c>
      <c r="G112" s="30">
        <v>22.330605191282164</v>
      </c>
      <c r="H112" s="30">
        <v>24.883145901998358</v>
      </c>
      <c r="I112" s="30">
        <v>31.362599658464465</v>
      </c>
      <c r="J112" s="30">
        <v>34.291019210797458</v>
      </c>
      <c r="K112" s="30">
        <v>38.801677220041171</v>
      </c>
      <c r="L112" s="30">
        <v>40.677329530301435</v>
      </c>
      <c r="M112" s="30">
        <v>45.621240046341363</v>
      </c>
      <c r="N112" s="30">
        <v>48.871444703758797</v>
      </c>
      <c r="O112" s="30">
        <v>51.240536021984688</v>
      </c>
      <c r="P112" s="30">
        <v>53.385038136398613</v>
      </c>
      <c r="Q112" s="30">
        <v>58.678107895574009</v>
      </c>
    </row>
    <row r="113" spans="1:17" ht="12" customHeight="1" x14ac:dyDescent="0.25">
      <c r="A113" s="23" t="s">
        <v>63</v>
      </c>
      <c r="B113" s="22">
        <v>1727.4081521821338</v>
      </c>
      <c r="C113" s="22">
        <v>1733.9468355475456</v>
      </c>
      <c r="D113" s="22">
        <v>1739.0208333886615</v>
      </c>
      <c r="E113" s="22">
        <v>1735.9766491314358</v>
      </c>
      <c r="F113" s="22">
        <v>1719.7064052085186</v>
      </c>
      <c r="G113" s="22">
        <v>1724.5133393304384</v>
      </c>
      <c r="H113" s="22">
        <v>1703.7077696880885</v>
      </c>
      <c r="I113" s="22">
        <v>1718.4839317332728</v>
      </c>
      <c r="J113" s="22">
        <v>1685.1163444589295</v>
      </c>
      <c r="K113" s="22">
        <v>1710.797436322189</v>
      </c>
      <c r="L113" s="22">
        <v>1725.3491489148792</v>
      </c>
      <c r="M113" s="22">
        <v>1734.3388942406409</v>
      </c>
      <c r="N113" s="22">
        <v>1746.6461532932203</v>
      </c>
      <c r="O113" s="22">
        <v>1717.5932586216027</v>
      </c>
      <c r="P113" s="22">
        <v>1740.86989587792</v>
      </c>
      <c r="Q113" s="22">
        <v>1725.5508593447328</v>
      </c>
    </row>
    <row r="114" spans="1:17" ht="12" customHeight="1" x14ac:dyDescent="0.25">
      <c r="A114" s="29" t="s">
        <v>62</v>
      </c>
      <c r="B114" s="18">
        <v>625.9547944938023</v>
      </c>
      <c r="C114" s="18">
        <v>641.21709985416669</v>
      </c>
      <c r="D114" s="18">
        <v>649.56721405635085</v>
      </c>
      <c r="E114" s="18">
        <v>657.80827287984471</v>
      </c>
      <c r="F114" s="18">
        <v>646.27194578945512</v>
      </c>
      <c r="G114" s="18">
        <v>638.15341320838604</v>
      </c>
      <c r="H114" s="18">
        <v>632.00464867834307</v>
      </c>
      <c r="I114" s="18">
        <v>643.91002391638324</v>
      </c>
      <c r="J114" s="18">
        <v>630.96328328445838</v>
      </c>
      <c r="K114" s="18">
        <v>654.559862441326</v>
      </c>
      <c r="L114" s="18">
        <v>648.69386848736019</v>
      </c>
      <c r="M114" s="18">
        <v>655.05864383247103</v>
      </c>
      <c r="N114" s="18">
        <v>679.63926957145566</v>
      </c>
      <c r="O114" s="18">
        <v>651.05194133304678</v>
      </c>
      <c r="P114" s="18">
        <v>683.88784206430546</v>
      </c>
      <c r="Q114" s="18">
        <v>665.31547222226811</v>
      </c>
    </row>
    <row r="115" spans="1:17" s="28" customFormat="1" ht="12" customHeight="1" x14ac:dyDescent="0.25"/>
    <row r="116" spans="1:17" ht="12.95" customHeight="1" x14ac:dyDescent="0.25">
      <c r="A116" s="27" t="s">
        <v>73</v>
      </c>
      <c r="B116" s="26">
        <f t="shared" ref="B116:Q116" si="42">B84*1000000/B$6</f>
        <v>2800.0146631172888</v>
      </c>
      <c r="C116" s="26">
        <f t="shared" si="42"/>
        <v>2815.9354860176818</v>
      </c>
      <c r="D116" s="26">
        <f t="shared" si="42"/>
        <v>2601.5000148981248</v>
      </c>
      <c r="E116" s="26">
        <f t="shared" si="42"/>
        <v>2576.149460709536</v>
      </c>
      <c r="F116" s="26">
        <f t="shared" si="42"/>
        <v>2400.3388274862255</v>
      </c>
      <c r="G116" s="26">
        <f t="shared" si="42"/>
        <v>2151.4506979934904</v>
      </c>
      <c r="H116" s="26">
        <f t="shared" si="42"/>
        <v>2015.3945727012679</v>
      </c>
      <c r="I116" s="26">
        <f t="shared" si="42"/>
        <v>1865.2463817242976</v>
      </c>
      <c r="J116" s="26">
        <f t="shared" si="42"/>
        <v>1874.9234132824315</v>
      </c>
      <c r="K116" s="26">
        <f t="shared" si="42"/>
        <v>1722.5613793143596</v>
      </c>
      <c r="L116" s="26">
        <f t="shared" si="42"/>
        <v>1889.5378477615877</v>
      </c>
      <c r="M116" s="26">
        <f t="shared" si="42"/>
        <v>1616.8615322564726</v>
      </c>
      <c r="N116" s="26">
        <f t="shared" si="42"/>
        <v>1660.6235910745456</v>
      </c>
      <c r="O116" s="26">
        <f t="shared" si="42"/>
        <v>1647.4431665615678</v>
      </c>
      <c r="P116" s="26">
        <f t="shared" si="42"/>
        <v>1343.7597887512068</v>
      </c>
      <c r="Q116" s="26">
        <f t="shared" si="42"/>
        <v>1456.890522345642</v>
      </c>
    </row>
    <row r="117" spans="1:17" ht="12" customHeight="1" x14ac:dyDescent="0.25">
      <c r="A117" s="25" t="s">
        <v>43</v>
      </c>
      <c r="B117" s="24">
        <f t="shared" ref="B117:Q117" si="43">B85*1000000/B$6</f>
        <v>2800.0146631172888</v>
      </c>
      <c r="C117" s="24">
        <f t="shared" si="43"/>
        <v>2815.9354860176818</v>
      </c>
      <c r="D117" s="24">
        <f t="shared" si="43"/>
        <v>2601.5000148981248</v>
      </c>
      <c r="E117" s="24">
        <f t="shared" si="43"/>
        <v>2576.149460709536</v>
      </c>
      <c r="F117" s="24">
        <f t="shared" si="43"/>
        <v>2400.3388274862255</v>
      </c>
      <c r="G117" s="24">
        <f t="shared" si="43"/>
        <v>2151.4506979934904</v>
      </c>
      <c r="H117" s="24">
        <f t="shared" si="43"/>
        <v>2015.3945727012679</v>
      </c>
      <c r="I117" s="24">
        <f t="shared" si="43"/>
        <v>1865.2463817242976</v>
      </c>
      <c r="J117" s="24">
        <f t="shared" si="43"/>
        <v>1874.9234132824315</v>
      </c>
      <c r="K117" s="24">
        <f t="shared" si="43"/>
        <v>1722.5613793143596</v>
      </c>
      <c r="L117" s="24">
        <f t="shared" si="43"/>
        <v>1889.5378477615877</v>
      </c>
      <c r="M117" s="24">
        <f t="shared" si="43"/>
        <v>1616.8615322564726</v>
      </c>
      <c r="N117" s="24">
        <f t="shared" si="43"/>
        <v>1660.6235910745456</v>
      </c>
      <c r="O117" s="24">
        <f t="shared" si="43"/>
        <v>1647.4431665615678</v>
      </c>
      <c r="P117" s="24">
        <f t="shared" si="43"/>
        <v>1343.7597887512068</v>
      </c>
      <c r="Q117" s="24">
        <f t="shared" si="43"/>
        <v>1456.890522345642</v>
      </c>
    </row>
    <row r="118" spans="1:17" ht="12" customHeight="1" x14ac:dyDescent="0.25">
      <c r="A118" s="23" t="s">
        <v>65</v>
      </c>
      <c r="B118" s="22">
        <f t="shared" ref="B118:Q118" si="44">B86*1000000/B$6</f>
        <v>2427.1065824013467</v>
      </c>
      <c r="C118" s="22">
        <f t="shared" si="44"/>
        <v>2455.8413147881024</v>
      </c>
      <c r="D118" s="22">
        <f t="shared" si="44"/>
        <v>2251.6694245885169</v>
      </c>
      <c r="E118" s="22">
        <f t="shared" si="44"/>
        <v>2231.6602810882077</v>
      </c>
      <c r="F118" s="22">
        <f t="shared" si="44"/>
        <v>2061.6468804127967</v>
      </c>
      <c r="G118" s="22">
        <f t="shared" si="44"/>
        <v>1833.4246314623751</v>
      </c>
      <c r="H118" s="22">
        <f t="shared" si="44"/>
        <v>1706.4193018880562</v>
      </c>
      <c r="I118" s="22">
        <f t="shared" si="44"/>
        <v>1558.076532369708</v>
      </c>
      <c r="J118" s="22">
        <f t="shared" si="44"/>
        <v>1569.4695428997327</v>
      </c>
      <c r="K118" s="22">
        <f t="shared" si="44"/>
        <v>1434.3284366554522</v>
      </c>
      <c r="L118" s="22">
        <f t="shared" si="44"/>
        <v>1606.2389907562604</v>
      </c>
      <c r="M118" s="22">
        <f t="shared" si="44"/>
        <v>1345.5299979163144</v>
      </c>
      <c r="N118" s="22">
        <f t="shared" si="44"/>
        <v>1397.7865082274272</v>
      </c>
      <c r="O118" s="22">
        <f t="shared" si="44"/>
        <v>1398.7593686501666</v>
      </c>
      <c r="P118" s="22">
        <f t="shared" si="44"/>
        <v>1096.6792053333038</v>
      </c>
      <c r="Q118" s="22">
        <f t="shared" si="44"/>
        <v>1206.8147807615032</v>
      </c>
    </row>
    <row r="119" spans="1:17" ht="12" customHeight="1" x14ac:dyDescent="0.25">
      <c r="A119" s="23" t="s">
        <v>64</v>
      </c>
      <c r="B119" s="22">
        <f t="shared" ref="B119:Q119" si="45">B87*1000000/B$6</f>
        <v>0</v>
      </c>
      <c r="C119" s="22">
        <f t="shared" si="45"/>
        <v>0</v>
      </c>
      <c r="D119" s="22">
        <f t="shared" si="45"/>
        <v>0</v>
      </c>
      <c r="E119" s="22">
        <f t="shared" si="45"/>
        <v>0</v>
      </c>
      <c r="F119" s="22">
        <f t="shared" si="45"/>
        <v>0</v>
      </c>
      <c r="G119" s="22">
        <f t="shared" si="45"/>
        <v>0</v>
      </c>
      <c r="H119" s="22">
        <f t="shared" si="45"/>
        <v>0</v>
      </c>
      <c r="I119" s="22">
        <f t="shared" si="45"/>
        <v>0</v>
      </c>
      <c r="J119" s="22">
        <f t="shared" si="45"/>
        <v>0</v>
      </c>
      <c r="K119" s="22">
        <f t="shared" si="45"/>
        <v>0</v>
      </c>
      <c r="L119" s="22">
        <f t="shared" si="45"/>
        <v>0</v>
      </c>
      <c r="M119" s="22">
        <f t="shared" si="45"/>
        <v>0</v>
      </c>
      <c r="N119" s="22">
        <f t="shared" si="45"/>
        <v>0</v>
      </c>
      <c r="O119" s="22">
        <f t="shared" si="45"/>
        <v>0</v>
      </c>
      <c r="P119" s="22">
        <f t="shared" si="45"/>
        <v>0</v>
      </c>
      <c r="Q119" s="22">
        <f t="shared" si="45"/>
        <v>0</v>
      </c>
    </row>
    <row r="120" spans="1:17" ht="12" customHeight="1" x14ac:dyDescent="0.25">
      <c r="A120" s="23" t="s">
        <v>63</v>
      </c>
      <c r="B120" s="22">
        <f t="shared" ref="B120:Q120" si="46">B88*1000000/B$6</f>
        <v>306.9523395590586</v>
      </c>
      <c r="C120" s="22">
        <f t="shared" si="46"/>
        <v>294.6202445722115</v>
      </c>
      <c r="D120" s="22">
        <f t="shared" si="46"/>
        <v>287.55737244059895</v>
      </c>
      <c r="E120" s="22">
        <f t="shared" si="46"/>
        <v>284.62439576059933</v>
      </c>
      <c r="F120" s="22">
        <f t="shared" si="46"/>
        <v>277.99322474333354</v>
      </c>
      <c r="G120" s="22">
        <f t="shared" si="46"/>
        <v>254.97927452031058</v>
      </c>
      <c r="H120" s="22">
        <f t="shared" si="46"/>
        <v>248.00343486648703</v>
      </c>
      <c r="I120" s="22">
        <f t="shared" si="46"/>
        <v>239.60030896422523</v>
      </c>
      <c r="J120" s="22">
        <f t="shared" si="46"/>
        <v>239.5248437677237</v>
      </c>
      <c r="K120" s="22">
        <f t="shared" si="46"/>
        <v>228.45943475175895</v>
      </c>
      <c r="L120" s="22">
        <f t="shared" si="46"/>
        <v>220.11417607715799</v>
      </c>
      <c r="M120" s="22">
        <f t="shared" si="46"/>
        <v>210.99293958158549</v>
      </c>
      <c r="N120" s="22">
        <f t="shared" si="46"/>
        <v>207.64610933814529</v>
      </c>
      <c r="O120" s="22">
        <f t="shared" si="46"/>
        <v>191.04703672320363</v>
      </c>
      <c r="P120" s="22">
        <f t="shared" si="46"/>
        <v>190.07034238073317</v>
      </c>
      <c r="Q120" s="22">
        <f t="shared" si="46"/>
        <v>190.46319539568054</v>
      </c>
    </row>
    <row r="121" spans="1:17" ht="12" customHeight="1" x14ac:dyDescent="0.25">
      <c r="A121" s="21" t="s">
        <v>62</v>
      </c>
      <c r="B121" s="20">
        <f t="shared" ref="B121:Q121" si="47">B89*1000000/B$6</f>
        <v>65.95574115688369</v>
      </c>
      <c r="C121" s="20">
        <f t="shared" si="47"/>
        <v>65.473926657368253</v>
      </c>
      <c r="D121" s="20">
        <f t="shared" si="47"/>
        <v>62.273217869008597</v>
      </c>
      <c r="E121" s="20">
        <f t="shared" si="47"/>
        <v>59.864783860728892</v>
      </c>
      <c r="F121" s="20">
        <f t="shared" si="47"/>
        <v>60.698722330094967</v>
      </c>
      <c r="G121" s="20">
        <f t="shared" si="47"/>
        <v>63.046792010804651</v>
      </c>
      <c r="H121" s="20">
        <f t="shared" si="47"/>
        <v>60.971835946724838</v>
      </c>
      <c r="I121" s="20">
        <f t="shared" si="47"/>
        <v>67.56954039036421</v>
      </c>
      <c r="J121" s="20">
        <f t="shared" si="47"/>
        <v>65.929026614974987</v>
      </c>
      <c r="K121" s="20">
        <f t="shared" si="47"/>
        <v>59.773507907148506</v>
      </c>
      <c r="L121" s="20">
        <f t="shared" si="47"/>
        <v>63.184680928169371</v>
      </c>
      <c r="M121" s="20">
        <f t="shared" si="47"/>
        <v>60.338594758572611</v>
      </c>
      <c r="N121" s="20">
        <f t="shared" si="47"/>
        <v>55.190973508973165</v>
      </c>
      <c r="O121" s="20">
        <f t="shared" si="47"/>
        <v>57.636761188197276</v>
      </c>
      <c r="P121" s="20">
        <f t="shared" si="47"/>
        <v>57.010241037169848</v>
      </c>
      <c r="Q121" s="20">
        <f t="shared" si="47"/>
        <v>59.612546188458381</v>
      </c>
    </row>
    <row r="122" spans="1:17" ht="12" customHeight="1" x14ac:dyDescent="0.25">
      <c r="A122" s="19" t="s">
        <v>66</v>
      </c>
      <c r="B122" s="18">
        <f t="shared" ref="B122:Q122" si="48">B90*1000000/B$6</f>
        <v>0</v>
      </c>
      <c r="C122" s="18">
        <f t="shared" si="48"/>
        <v>0</v>
      </c>
      <c r="D122" s="18">
        <f t="shared" si="48"/>
        <v>0</v>
      </c>
      <c r="E122" s="18">
        <f t="shared" si="48"/>
        <v>0</v>
      </c>
      <c r="F122" s="18">
        <f t="shared" si="48"/>
        <v>0</v>
      </c>
      <c r="G122" s="18">
        <f t="shared" si="48"/>
        <v>0</v>
      </c>
      <c r="H122" s="18">
        <f t="shared" si="48"/>
        <v>0</v>
      </c>
      <c r="I122" s="18">
        <f t="shared" si="48"/>
        <v>0</v>
      </c>
      <c r="J122" s="18">
        <f t="shared" si="48"/>
        <v>0</v>
      </c>
      <c r="K122" s="18">
        <f t="shared" si="48"/>
        <v>0</v>
      </c>
      <c r="L122" s="18">
        <f t="shared" si="48"/>
        <v>0</v>
      </c>
      <c r="M122" s="18">
        <f t="shared" si="48"/>
        <v>0</v>
      </c>
      <c r="N122" s="18">
        <f t="shared" si="48"/>
        <v>0</v>
      </c>
      <c r="O122" s="18">
        <f t="shared" si="48"/>
        <v>0</v>
      </c>
      <c r="P122" s="18">
        <f t="shared" si="48"/>
        <v>0</v>
      </c>
      <c r="Q122" s="18">
        <f t="shared" si="48"/>
        <v>0</v>
      </c>
    </row>
    <row r="124" spans="1:17" ht="12.95" customHeight="1" x14ac:dyDescent="0.25">
      <c r="A124" s="40" t="s">
        <v>54</v>
      </c>
      <c r="B124" s="39">
        <f t="shared" ref="B124:Q124" si="49">IF(B110=0,"",B110/B103)</f>
        <v>0.60857454050509285</v>
      </c>
      <c r="C124" s="39">
        <f t="shared" si="49"/>
        <v>0.61557963931276971</v>
      </c>
      <c r="D124" s="39">
        <f t="shared" si="49"/>
        <v>0.62416741846953305</v>
      </c>
      <c r="E124" s="39">
        <f t="shared" si="49"/>
        <v>0.63223966562127454</v>
      </c>
      <c r="F124" s="39">
        <f t="shared" si="49"/>
        <v>0.63852020768716422</v>
      </c>
      <c r="G124" s="39">
        <f t="shared" si="49"/>
        <v>0.6433881225379412</v>
      </c>
      <c r="H124" s="39">
        <f t="shared" si="49"/>
        <v>0.64760018690559196</v>
      </c>
      <c r="I124" s="39">
        <f t="shared" si="49"/>
        <v>0.66037744550834498</v>
      </c>
      <c r="J124" s="39">
        <f t="shared" si="49"/>
        <v>0.66409232756412739</v>
      </c>
      <c r="K124" s="39">
        <f t="shared" si="49"/>
        <v>0.67489056074667275</v>
      </c>
      <c r="L124" s="39">
        <f t="shared" si="49"/>
        <v>0.68102901716236108</v>
      </c>
      <c r="M124" s="39">
        <f t="shared" si="49"/>
        <v>0.68956641910042704</v>
      </c>
      <c r="N124" s="39">
        <f t="shared" si="49"/>
        <v>0.69823776496960921</v>
      </c>
      <c r="O124" s="39">
        <f t="shared" si="49"/>
        <v>0.70586242130719701</v>
      </c>
      <c r="P124" s="39">
        <f t="shared" si="49"/>
        <v>0.71808911141798215</v>
      </c>
      <c r="Q124" s="39">
        <f t="shared" si="49"/>
        <v>0.72344547929078518</v>
      </c>
    </row>
    <row r="125" spans="1:17" ht="12" customHeight="1" x14ac:dyDescent="0.25">
      <c r="A125" s="23" t="s">
        <v>65</v>
      </c>
      <c r="B125" s="38">
        <f t="shared" ref="B125:Q125" si="50">IF(B111=0,"",B111/B104)</f>
        <v>0.60337565747142508</v>
      </c>
      <c r="C125" s="38">
        <f t="shared" si="50"/>
        <v>0.61069816110038633</v>
      </c>
      <c r="D125" s="38">
        <f t="shared" si="50"/>
        <v>0.61913898557205038</v>
      </c>
      <c r="E125" s="38">
        <f t="shared" si="50"/>
        <v>0.62752788061653064</v>
      </c>
      <c r="F125" s="38">
        <f t="shared" si="50"/>
        <v>0.6338020808684236</v>
      </c>
      <c r="G125" s="38">
        <f t="shared" si="50"/>
        <v>0.6374779592283335</v>
      </c>
      <c r="H125" s="38">
        <f t="shared" si="50"/>
        <v>0.6407416036568977</v>
      </c>
      <c r="I125" s="38">
        <f t="shared" si="50"/>
        <v>0.65482362887365542</v>
      </c>
      <c r="J125" s="38">
        <f t="shared" si="50"/>
        <v>0.65872268221675612</v>
      </c>
      <c r="K125" s="38">
        <f t="shared" si="50"/>
        <v>0.66756137848188579</v>
      </c>
      <c r="L125" s="38">
        <f t="shared" si="50"/>
        <v>0.67354434263892493</v>
      </c>
      <c r="M125" s="38">
        <f t="shared" si="50"/>
        <v>0.68193925753813389</v>
      </c>
      <c r="N125" s="38">
        <f t="shared" si="50"/>
        <v>0.69097062389908093</v>
      </c>
      <c r="O125" s="38">
        <f t="shared" si="50"/>
        <v>0.69980201564652611</v>
      </c>
      <c r="P125" s="38">
        <f t="shared" si="50"/>
        <v>0.71328122062081012</v>
      </c>
      <c r="Q125" s="38">
        <f t="shared" si="50"/>
        <v>0.72012673801022142</v>
      </c>
    </row>
    <row r="126" spans="1:17" ht="12" customHeight="1" x14ac:dyDescent="0.25">
      <c r="A126" s="23" t="s">
        <v>64</v>
      </c>
      <c r="B126" s="37">
        <f t="shared" ref="B126:Q126" si="51">IF(B112=0,"",B112/B105)</f>
        <v>1.6292521448704609</v>
      </c>
      <c r="C126" s="37">
        <f t="shared" si="51"/>
        <v>1.7298896769836249</v>
      </c>
      <c r="D126" s="37">
        <f t="shared" si="51"/>
        <v>1.7968657035676336</v>
      </c>
      <c r="E126" s="37">
        <f t="shared" si="51"/>
        <v>1.8563470954701295</v>
      </c>
      <c r="F126" s="37">
        <f t="shared" si="51"/>
        <v>1.9248688658153028</v>
      </c>
      <c r="G126" s="37">
        <f t="shared" si="51"/>
        <v>1.9965196252759509</v>
      </c>
      <c r="H126" s="37">
        <f t="shared" si="51"/>
        <v>2.0647903521774587</v>
      </c>
      <c r="I126" s="37">
        <f t="shared" si="51"/>
        <v>2.1715420971170252</v>
      </c>
      <c r="J126" s="37">
        <f t="shared" si="51"/>
        <v>2.3240227774389135</v>
      </c>
      <c r="K126" s="37">
        <f t="shared" si="51"/>
        <v>2.4814964114808244</v>
      </c>
      <c r="L126" s="37">
        <f t="shared" si="51"/>
        <v>2.6061003541520074</v>
      </c>
      <c r="M126" s="37">
        <f t="shared" si="51"/>
        <v>2.7606085409895171</v>
      </c>
      <c r="N126" s="37">
        <f t="shared" si="51"/>
        <v>2.9058396630932468</v>
      </c>
      <c r="O126" s="37">
        <f t="shared" si="51"/>
        <v>3.0308786825954424</v>
      </c>
      <c r="P126" s="37">
        <f t="shared" si="51"/>
        <v>3.1480747200082106</v>
      </c>
      <c r="Q126" s="37">
        <f t="shared" si="51"/>
        <v>3.281614077219793</v>
      </c>
    </row>
    <row r="127" spans="1:17" ht="12" customHeight="1" x14ac:dyDescent="0.25">
      <c r="A127" s="23" t="s">
        <v>63</v>
      </c>
      <c r="B127" s="37">
        <f t="shared" ref="B127:Q127" si="52">IF(B113=0,"",B113/B106)</f>
        <v>0.61694328775053775</v>
      </c>
      <c r="C127" s="37">
        <f t="shared" si="52"/>
        <v>0.62244222676882499</v>
      </c>
      <c r="D127" s="37">
        <f t="shared" si="52"/>
        <v>0.62835578456906238</v>
      </c>
      <c r="E127" s="37">
        <f t="shared" si="52"/>
        <v>0.63385874843450785</v>
      </c>
      <c r="F127" s="37">
        <f t="shared" si="52"/>
        <v>0.63980651010024703</v>
      </c>
      <c r="G127" s="37">
        <f t="shared" si="52"/>
        <v>0.65100612544532943</v>
      </c>
      <c r="H127" s="37">
        <f t="shared" si="52"/>
        <v>0.65705674005926284</v>
      </c>
      <c r="I127" s="37">
        <f t="shared" si="52"/>
        <v>0.6649901272341685</v>
      </c>
      <c r="J127" s="37">
        <f t="shared" si="52"/>
        <v>0.66723150636458217</v>
      </c>
      <c r="K127" s="37">
        <f t="shared" si="52"/>
        <v>0.6826565454093485</v>
      </c>
      <c r="L127" s="37">
        <f t="shared" si="52"/>
        <v>0.69755940455515975</v>
      </c>
      <c r="M127" s="37">
        <f t="shared" si="52"/>
        <v>0.70066971723147975</v>
      </c>
      <c r="N127" s="37">
        <f t="shared" si="52"/>
        <v>0.70600958930407398</v>
      </c>
      <c r="O127" s="37">
        <f t="shared" si="52"/>
        <v>0.71425503684177782</v>
      </c>
      <c r="P127" s="37">
        <f t="shared" si="52"/>
        <v>0.71428748580350965</v>
      </c>
      <c r="Q127" s="37">
        <f t="shared" si="52"/>
        <v>0.71688338735857371</v>
      </c>
    </row>
    <row r="128" spans="1:17" ht="12" customHeight="1" x14ac:dyDescent="0.25">
      <c r="A128" s="29" t="s">
        <v>62</v>
      </c>
      <c r="B128" s="36">
        <f t="shared" ref="B128:Q128" si="53">IF(B114=0,"",B114/B107)</f>
        <v>0.67013565203026204</v>
      </c>
      <c r="C128" s="36">
        <f t="shared" si="53"/>
        <v>0.6766141957816405</v>
      </c>
      <c r="D128" s="36">
        <f t="shared" si="53"/>
        <v>0.68809657149588566</v>
      </c>
      <c r="E128" s="36">
        <f t="shared" si="53"/>
        <v>0.69668746020920358</v>
      </c>
      <c r="F128" s="36">
        <f t="shared" si="53"/>
        <v>0.69768358789218221</v>
      </c>
      <c r="G128" s="36">
        <f t="shared" si="53"/>
        <v>0.69851963554027807</v>
      </c>
      <c r="H128" s="36">
        <f t="shared" si="53"/>
        <v>0.70427661452016554</v>
      </c>
      <c r="I128" s="36">
        <f t="shared" si="53"/>
        <v>0.70198167814251411</v>
      </c>
      <c r="J128" s="36">
        <f t="shared" si="53"/>
        <v>0.70601013096976528</v>
      </c>
      <c r="K128" s="36">
        <f t="shared" si="53"/>
        <v>0.72343445147618357</v>
      </c>
      <c r="L128" s="36">
        <f t="shared" si="53"/>
        <v>0.71911247324586813</v>
      </c>
      <c r="M128" s="36">
        <f t="shared" si="53"/>
        <v>0.72685820630180065</v>
      </c>
      <c r="N128" s="36">
        <f t="shared" si="53"/>
        <v>0.73986928168596722</v>
      </c>
      <c r="O128" s="36">
        <f t="shared" si="53"/>
        <v>0.73462519131359416</v>
      </c>
      <c r="P128" s="36">
        <f t="shared" si="53"/>
        <v>0.74254808058845123</v>
      </c>
      <c r="Q128" s="36">
        <f t="shared" si="53"/>
        <v>0.73548678086663799</v>
      </c>
    </row>
    <row r="129" spans="1:17" s="28" customFormat="1" ht="12" customHeight="1" x14ac:dyDescent="0.25">
      <c r="B129" s="33"/>
    </row>
    <row r="130" spans="1:17" s="28" customFormat="1" ht="6.6" customHeight="1" x14ac:dyDescent="0.25">
      <c r="A130" s="35"/>
      <c r="B130" s="34"/>
      <c r="C130" s="34"/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</row>
    <row r="131" spans="1:17" s="28" customFormat="1" ht="12" customHeight="1" x14ac:dyDescent="0.25">
      <c r="B131" s="33"/>
    </row>
    <row r="132" spans="1:17" ht="12.95" customHeight="1" x14ac:dyDescent="0.25">
      <c r="A132" s="27" t="s">
        <v>72</v>
      </c>
      <c r="B132" s="26">
        <f t="shared" ref="B132:Q132" si="54">IF(B102=0,0,B102/B$19)</f>
        <v>231.20722221140261</v>
      </c>
      <c r="C132" s="26">
        <f t="shared" si="54"/>
        <v>238.86397453324966</v>
      </c>
      <c r="D132" s="26">
        <f t="shared" si="54"/>
        <v>226.62114531748693</v>
      </c>
      <c r="E132" s="26">
        <f t="shared" si="54"/>
        <v>226.21422725085637</v>
      </c>
      <c r="F132" s="26">
        <f t="shared" si="54"/>
        <v>213.64280113504651</v>
      </c>
      <c r="G132" s="26">
        <f t="shared" si="54"/>
        <v>207.9686854023789</v>
      </c>
      <c r="H132" s="26">
        <f t="shared" si="54"/>
        <v>197.1712661558484</v>
      </c>
      <c r="I132" s="26">
        <f t="shared" si="54"/>
        <v>192.0732051562326</v>
      </c>
      <c r="J132" s="26">
        <f t="shared" si="54"/>
        <v>192.11028852711695</v>
      </c>
      <c r="K132" s="26">
        <f t="shared" si="54"/>
        <v>186.90500640405114</v>
      </c>
      <c r="L132" s="26">
        <f t="shared" si="54"/>
        <v>202.17264919151626</v>
      </c>
      <c r="M132" s="26">
        <f t="shared" si="54"/>
        <v>185.73365531520184</v>
      </c>
      <c r="N132" s="26">
        <f t="shared" si="54"/>
        <v>190.15098448861448</v>
      </c>
      <c r="O132" s="26">
        <f t="shared" si="54"/>
        <v>197.84842838348587</v>
      </c>
      <c r="P132" s="26">
        <f t="shared" si="54"/>
        <v>170.23283768419364</v>
      </c>
      <c r="Q132" s="26">
        <f t="shared" si="54"/>
        <v>178.18038589910779</v>
      </c>
    </row>
    <row r="133" spans="1:17" ht="12" customHeight="1" x14ac:dyDescent="0.25">
      <c r="A133" s="25" t="s">
        <v>43</v>
      </c>
      <c r="B133" s="24">
        <f t="shared" ref="B133:Q133" si="55">IF(B103=0,0,B103/B$19)</f>
        <v>208.96791042473049</v>
      </c>
      <c r="C133" s="24">
        <f t="shared" si="55"/>
        <v>216.15584000892699</v>
      </c>
      <c r="D133" s="24">
        <f t="shared" si="55"/>
        <v>203.53598893788833</v>
      </c>
      <c r="E133" s="24">
        <f t="shared" si="55"/>
        <v>202.81900621810021</v>
      </c>
      <c r="F133" s="24">
        <f t="shared" si="55"/>
        <v>189.99349327304549</v>
      </c>
      <c r="G133" s="24">
        <f t="shared" si="55"/>
        <v>183.71973761261995</v>
      </c>
      <c r="H133" s="24">
        <f t="shared" si="55"/>
        <v>172.43241878177247</v>
      </c>
      <c r="I133" s="24">
        <f t="shared" si="55"/>
        <v>166.92931366411582</v>
      </c>
      <c r="J133" s="24">
        <f t="shared" si="55"/>
        <v>166.52826479448746</v>
      </c>
      <c r="K133" s="24">
        <f t="shared" si="55"/>
        <v>160.95693941414143</v>
      </c>
      <c r="L133" s="24">
        <f t="shared" si="55"/>
        <v>175.97654831107832</v>
      </c>
      <c r="M133" s="24">
        <f t="shared" si="55"/>
        <v>159.78941375450702</v>
      </c>
      <c r="N133" s="24">
        <f t="shared" si="55"/>
        <v>164.7602477533064</v>
      </c>
      <c r="O133" s="24">
        <f t="shared" si="55"/>
        <v>173.26768482113133</v>
      </c>
      <c r="P133" s="24">
        <f t="shared" si="55"/>
        <v>146.4723774000949</v>
      </c>
      <c r="Q133" s="24">
        <f t="shared" si="55"/>
        <v>155.24731602778178</v>
      </c>
    </row>
    <row r="134" spans="1:17" ht="12" customHeight="1" x14ac:dyDescent="0.25">
      <c r="A134" s="23" t="s">
        <v>65</v>
      </c>
      <c r="B134" s="22">
        <f t="shared" ref="B134:Q134" si="56">IF(B104=0,0,B104/B$19)</f>
        <v>170.75680050401277</v>
      </c>
      <c r="C134" s="22">
        <f t="shared" si="56"/>
        <v>177.96345997907088</v>
      </c>
      <c r="D134" s="22">
        <f t="shared" si="56"/>
        <v>165.58787695609908</v>
      </c>
      <c r="E134" s="22">
        <f t="shared" si="56"/>
        <v>165.19022225028942</v>
      </c>
      <c r="F134" s="22">
        <f t="shared" si="56"/>
        <v>153.11169765889079</v>
      </c>
      <c r="G134" s="22">
        <f t="shared" si="56"/>
        <v>147.38708429936537</v>
      </c>
      <c r="H134" s="22">
        <f t="shared" si="56"/>
        <v>136.87244855086635</v>
      </c>
      <c r="I134" s="22">
        <f t="shared" si="56"/>
        <v>131.27969451896956</v>
      </c>
      <c r="J134" s="22">
        <f t="shared" si="56"/>
        <v>131.76144486525266</v>
      </c>
      <c r="K134" s="22">
        <f t="shared" si="56"/>
        <v>126.33327526065793</v>
      </c>
      <c r="L134" s="22">
        <f t="shared" si="56"/>
        <v>141.79482971681887</v>
      </c>
      <c r="M134" s="22">
        <f t="shared" si="56"/>
        <v>125.66963094853033</v>
      </c>
      <c r="N134" s="22">
        <f t="shared" si="56"/>
        <v>130.5638433974168</v>
      </c>
      <c r="O134" s="22">
        <f t="shared" si="56"/>
        <v>140.19508070998293</v>
      </c>
      <c r="P134" s="22">
        <f t="shared" si="56"/>
        <v>112.85157268279129</v>
      </c>
      <c r="Q134" s="22">
        <f t="shared" si="56"/>
        <v>122.18778248010935</v>
      </c>
    </row>
    <row r="135" spans="1:17" ht="12" customHeight="1" x14ac:dyDescent="0.25">
      <c r="A135" s="23" t="s">
        <v>64</v>
      </c>
      <c r="B135" s="22">
        <f t="shared" ref="B135:Q135" si="57">IF(B105=0,0,B105/B$19)</f>
        <v>5.9581358048729403E-2</v>
      </c>
      <c r="C135" s="22">
        <f t="shared" si="57"/>
        <v>7.4465869938819942E-2</v>
      </c>
      <c r="D135" s="22">
        <f t="shared" si="57"/>
        <v>8.4195293880647087E-2</v>
      </c>
      <c r="E135" s="22">
        <f t="shared" si="57"/>
        <v>9.2272101621639846E-2</v>
      </c>
      <c r="F135" s="22">
        <f t="shared" si="57"/>
        <v>0.10065770523482268</v>
      </c>
      <c r="G135" s="22">
        <f t="shared" si="57"/>
        <v>0.11370994277761391</v>
      </c>
      <c r="H135" s="22">
        <f t="shared" si="57"/>
        <v>0.12235692683010772</v>
      </c>
      <c r="I135" s="22">
        <f t="shared" si="57"/>
        <v>0.14643908216888912</v>
      </c>
      <c r="J135" s="22">
        <f t="shared" si="57"/>
        <v>0.14938452904106533</v>
      </c>
      <c r="K135" s="22">
        <f t="shared" si="57"/>
        <v>0.15799984803070277</v>
      </c>
      <c r="L135" s="22">
        <f t="shared" si="57"/>
        <v>0.15733145993185707</v>
      </c>
      <c r="M135" s="22">
        <f t="shared" si="57"/>
        <v>0.16618206711482256</v>
      </c>
      <c r="N135" s="22">
        <f t="shared" si="57"/>
        <v>0.16868962464430004</v>
      </c>
      <c r="O135" s="22">
        <f t="shared" si="57"/>
        <v>0.16903014542308506</v>
      </c>
      <c r="P135" s="22">
        <f t="shared" si="57"/>
        <v>0.16892223493200675</v>
      </c>
      <c r="Q135" s="22">
        <f t="shared" si="57"/>
        <v>0.17754463421220296</v>
      </c>
    </row>
    <row r="136" spans="1:17" ht="12" customHeight="1" x14ac:dyDescent="0.25">
      <c r="A136" s="23" t="s">
        <v>63</v>
      </c>
      <c r="B136" s="22">
        <f t="shared" ref="B136:Q136" si="58">IF(B106=0,0,B106/B$19)</f>
        <v>28.607850959098549</v>
      </c>
      <c r="C136" s="22">
        <f t="shared" si="58"/>
        <v>28.442076708584761</v>
      </c>
      <c r="D136" s="22">
        <f t="shared" si="58"/>
        <v>28.2335797655501</v>
      </c>
      <c r="E136" s="22">
        <f t="shared" si="58"/>
        <v>27.913282157082588</v>
      </c>
      <c r="F136" s="22">
        <f t="shared" si="58"/>
        <v>27.354127125108061</v>
      </c>
      <c r="G136" s="22">
        <f t="shared" si="58"/>
        <v>26.931033144343136</v>
      </c>
      <c r="H136" s="22">
        <f t="shared" si="58"/>
        <v>26.326399423378263</v>
      </c>
      <c r="I136" s="22">
        <f t="shared" si="58"/>
        <v>26.202544964003057</v>
      </c>
      <c r="J136" s="22">
        <f t="shared" si="58"/>
        <v>25.569306820955013</v>
      </c>
      <c r="K136" s="22">
        <f t="shared" si="58"/>
        <v>25.323058267041588</v>
      </c>
      <c r="L136" s="22">
        <f t="shared" si="58"/>
        <v>24.931595370231268</v>
      </c>
      <c r="M136" s="22">
        <f t="shared" si="58"/>
        <v>24.891009706702899</v>
      </c>
      <c r="N136" s="22">
        <f t="shared" si="58"/>
        <v>24.814136881578481</v>
      </c>
      <c r="O136" s="22">
        <f t="shared" si="58"/>
        <v>24.042856771942272</v>
      </c>
      <c r="P136" s="22">
        <f t="shared" si="58"/>
        <v>24.277589684833639</v>
      </c>
      <c r="Q136" s="22">
        <f t="shared" si="58"/>
        <v>23.900016682613778</v>
      </c>
    </row>
    <row r="137" spans="1:17" ht="12" customHeight="1" x14ac:dyDescent="0.25">
      <c r="A137" s="21" t="s">
        <v>62</v>
      </c>
      <c r="B137" s="20">
        <f t="shared" ref="B137:Q137" si="59">IF(B107=0,0,B107/B$19)</f>
        <v>9.5436776035704298</v>
      </c>
      <c r="C137" s="20">
        <f t="shared" si="59"/>
        <v>9.6758374513325407</v>
      </c>
      <c r="D137" s="20">
        <f t="shared" si="59"/>
        <v>9.6303369223585076</v>
      </c>
      <c r="E137" s="20">
        <f t="shared" si="59"/>
        <v>9.6232297091065693</v>
      </c>
      <c r="F137" s="20">
        <f t="shared" si="59"/>
        <v>9.4270107838117969</v>
      </c>
      <c r="G137" s="20">
        <f t="shared" si="59"/>
        <v>9.2879102261338673</v>
      </c>
      <c r="H137" s="20">
        <f t="shared" si="59"/>
        <v>9.1112138806977789</v>
      </c>
      <c r="I137" s="20">
        <f t="shared" si="59"/>
        <v>9.3006350989743041</v>
      </c>
      <c r="J137" s="20">
        <f t="shared" si="59"/>
        <v>9.0481285792387407</v>
      </c>
      <c r="K137" s="20">
        <f t="shared" si="59"/>
        <v>9.1426060384112198</v>
      </c>
      <c r="L137" s="20">
        <f t="shared" si="59"/>
        <v>9.0927917640963525</v>
      </c>
      <c r="M137" s="20">
        <f t="shared" si="59"/>
        <v>9.0625910321589718</v>
      </c>
      <c r="N137" s="20">
        <f t="shared" si="59"/>
        <v>9.2135778496668195</v>
      </c>
      <c r="O137" s="20">
        <f t="shared" si="59"/>
        <v>8.8607171937830032</v>
      </c>
      <c r="P137" s="20">
        <f t="shared" si="59"/>
        <v>9.1742927975379764</v>
      </c>
      <c r="Q137" s="20">
        <f t="shared" si="59"/>
        <v>8.9819722308464165</v>
      </c>
    </row>
    <row r="138" spans="1:17" ht="12" customHeight="1" x14ac:dyDescent="0.25">
      <c r="A138" s="19" t="s">
        <v>66</v>
      </c>
      <c r="B138" s="18">
        <f t="shared" ref="B138:Q138" si="60">IF(B108=0,0,B108/B$19)</f>
        <v>22.239311786672129</v>
      </c>
      <c r="C138" s="18">
        <f t="shared" si="60"/>
        <v>22.708134524322649</v>
      </c>
      <c r="D138" s="18">
        <f t="shared" si="60"/>
        <v>23.085156379598629</v>
      </c>
      <c r="E138" s="18">
        <f t="shared" si="60"/>
        <v>23.395221032756115</v>
      </c>
      <c r="F138" s="18">
        <f t="shared" si="60"/>
        <v>23.649307862001052</v>
      </c>
      <c r="G138" s="18">
        <f t="shared" si="60"/>
        <v>24.248947789758972</v>
      </c>
      <c r="H138" s="18">
        <f t="shared" si="60"/>
        <v>24.738847374075945</v>
      </c>
      <c r="I138" s="18">
        <f t="shared" si="60"/>
        <v>25.143891492116797</v>
      </c>
      <c r="J138" s="18">
        <f t="shared" si="60"/>
        <v>25.58202373262948</v>
      </c>
      <c r="K138" s="18">
        <f t="shared" si="60"/>
        <v>25.948066989909698</v>
      </c>
      <c r="L138" s="18">
        <f t="shared" si="60"/>
        <v>26.196100880437921</v>
      </c>
      <c r="M138" s="18">
        <f t="shared" si="60"/>
        <v>25.944241560694834</v>
      </c>
      <c r="N138" s="18">
        <f t="shared" si="60"/>
        <v>25.39073673530806</v>
      </c>
      <c r="O138" s="18">
        <f t="shared" si="60"/>
        <v>24.580743562354581</v>
      </c>
      <c r="P138" s="18">
        <f t="shared" si="60"/>
        <v>23.760460284098741</v>
      </c>
      <c r="Q138" s="18">
        <f t="shared" si="60"/>
        <v>22.933069871326008</v>
      </c>
    </row>
    <row r="139" spans="1:17" s="28" customFormat="1" ht="12" customHeight="1" x14ac:dyDescent="0.25">
      <c r="B139" s="33"/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</row>
    <row r="140" spans="1:17" ht="12.95" customHeight="1" x14ac:dyDescent="0.25">
      <c r="A140" s="32" t="s">
        <v>71</v>
      </c>
      <c r="B140" s="31">
        <f t="shared" ref="B140:Q140" si="61">IF(B110=0,0,B110/B$19)</f>
        <v>127.17255006703977</v>
      </c>
      <c r="C140" s="31">
        <f t="shared" si="61"/>
        <v>133.06113402804402</v>
      </c>
      <c r="D140" s="31">
        <f t="shared" si="61"/>
        <v>127.04053278100521</v>
      </c>
      <c r="E140" s="31">
        <f t="shared" si="61"/>
        <v>128.23022067297089</v>
      </c>
      <c r="F140" s="31">
        <f t="shared" si="61"/>
        <v>121.31468478391484</v>
      </c>
      <c r="G140" s="31">
        <f t="shared" si="61"/>
        <v>118.20309705574672</v>
      </c>
      <c r="H140" s="31">
        <f t="shared" si="61"/>
        <v>111.66726663165916</v>
      </c>
      <c r="I140" s="31">
        <f t="shared" si="61"/>
        <v>110.23635373797008</v>
      </c>
      <c r="J140" s="31">
        <f t="shared" si="61"/>
        <v>110.59014297258649</v>
      </c>
      <c r="K140" s="31">
        <f t="shared" si="61"/>
        <v>108.62831909727812</v>
      </c>
      <c r="L140" s="31">
        <f t="shared" si="61"/>
        <v>119.84513573991842</v>
      </c>
      <c r="M140" s="31">
        <f t="shared" si="61"/>
        <v>110.18541385285192</v>
      </c>
      <c r="N140" s="31">
        <f t="shared" si="61"/>
        <v>115.04182714710772</v>
      </c>
      <c r="O140" s="31">
        <f t="shared" si="61"/>
        <v>122.30314754213603</v>
      </c>
      <c r="P140" s="31">
        <f t="shared" si="61"/>
        <v>105.18021933451348</v>
      </c>
      <c r="Q140" s="31">
        <f t="shared" si="61"/>
        <v>112.31296895232657</v>
      </c>
    </row>
    <row r="141" spans="1:17" ht="12" customHeight="1" x14ac:dyDescent="0.25">
      <c r="A141" s="23" t="s">
        <v>65</v>
      </c>
      <c r="B141" s="22">
        <f t="shared" ref="B141:Q141" si="62">IF(B111=0,0,B111/B$19)</f>
        <v>103.03049677182567</v>
      </c>
      <c r="C141" s="22">
        <f t="shared" si="62"/>
        <v>108.68195775228078</v>
      </c>
      <c r="D141" s="22">
        <f t="shared" si="62"/>
        <v>102.5219101616287</v>
      </c>
      <c r="E141" s="22">
        <f t="shared" si="62"/>
        <v>103.66147006729778</v>
      </c>
      <c r="F141" s="22">
        <f t="shared" si="62"/>
        <v>97.042512581501924</v>
      </c>
      <c r="G141" s="22">
        <f t="shared" si="62"/>
        <v>93.956017715773797</v>
      </c>
      <c r="H141" s="22">
        <f t="shared" si="62"/>
        <v>87.699872180928324</v>
      </c>
      <c r="I141" s="22">
        <f t="shared" si="62"/>
        <v>85.965045962336575</v>
      </c>
      <c r="J141" s="22">
        <f t="shared" si="62"/>
        <v>86.794252374394461</v>
      </c>
      <c r="K141" s="22">
        <f t="shared" si="62"/>
        <v>84.335215381136322</v>
      </c>
      <c r="L141" s="22">
        <f t="shared" si="62"/>
        <v>95.505105371213062</v>
      </c>
      <c r="M141" s="22">
        <f t="shared" si="62"/>
        <v>85.699054824132062</v>
      </c>
      <c r="N141" s="22">
        <f t="shared" si="62"/>
        <v>90.215780330974994</v>
      </c>
      <c r="O141" s="22">
        <f t="shared" si="62"/>
        <v>98.108800064573472</v>
      </c>
      <c r="P141" s="22">
        <f t="shared" si="62"/>
        <v>80.494907512159429</v>
      </c>
      <c r="Q141" s="22">
        <f t="shared" si="62"/>
        <v>87.990689222103626</v>
      </c>
    </row>
    <row r="142" spans="1:17" ht="12" customHeight="1" x14ac:dyDescent="0.25">
      <c r="A142" s="23" t="s">
        <v>64</v>
      </c>
      <c r="B142" s="30">
        <f t="shared" ref="B142:Q142" si="63">IF(B112=0,0,B112/B$19)</f>
        <v>9.7073055395187277E-2</v>
      </c>
      <c r="C142" s="30">
        <f t="shared" si="63"/>
        <v>0.12881773969476987</v>
      </c>
      <c r="D142" s="30">
        <f t="shared" si="63"/>
        <v>0.15128763597593262</v>
      </c>
      <c r="E142" s="30">
        <f t="shared" si="63"/>
        <v>0.17128904783825574</v>
      </c>
      <c r="F142" s="30">
        <f t="shared" si="63"/>
        <v>0.19375288291092418</v>
      </c>
      <c r="G142" s="30">
        <f t="shared" si="63"/>
        <v>0.22702413234451158</v>
      </c>
      <c r="H142" s="30">
        <f t="shared" si="63"/>
        <v>0.2526414020408897</v>
      </c>
      <c r="I142" s="30">
        <f t="shared" si="63"/>
        <v>0.31799863159292185</v>
      </c>
      <c r="J142" s="30">
        <f t="shared" si="63"/>
        <v>0.3471730480884207</v>
      </c>
      <c r="K142" s="30">
        <f t="shared" si="63"/>
        <v>0.3920760559027045</v>
      </c>
      <c r="L142" s="30">
        <f t="shared" si="63"/>
        <v>0.4100215734476651</v>
      </c>
      <c r="M142" s="30">
        <f t="shared" si="63"/>
        <v>0.45876363383647234</v>
      </c>
      <c r="N142" s="30">
        <f t="shared" si="63"/>
        <v>0.49018500204371912</v>
      </c>
      <c r="O142" s="30">
        <f t="shared" si="63"/>
        <v>0.51230986447883609</v>
      </c>
      <c r="P142" s="30">
        <f t="shared" si="63"/>
        <v>0.53177981743673841</v>
      </c>
      <c r="Q142" s="30">
        <f t="shared" si="63"/>
        <v>0.58263297096560407</v>
      </c>
    </row>
    <row r="143" spans="1:17" ht="12" customHeight="1" x14ac:dyDescent="0.25">
      <c r="A143" s="23" t="s">
        <v>63</v>
      </c>
      <c r="B143" s="22">
        <f t="shared" ref="B143:Q143" si="64">IF(B113=0,0,B113/B$19)</f>
        <v>17.649421626183635</v>
      </c>
      <c r="C143" s="22">
        <f t="shared" si="64"/>
        <v>17.70354956042123</v>
      </c>
      <c r="D143" s="22">
        <f t="shared" si="64"/>
        <v>17.740733164775438</v>
      </c>
      <c r="E143" s="22">
        <f t="shared" si="64"/>
        <v>17.693078092787648</v>
      </c>
      <c r="F143" s="22">
        <f t="shared" si="64"/>
        <v>17.50134861275389</v>
      </c>
      <c r="G143" s="22">
        <f t="shared" si="64"/>
        <v>17.532267541538573</v>
      </c>
      <c r="H143" s="22">
        <f t="shared" si="64"/>
        <v>17.297938182622978</v>
      </c>
      <c r="I143" s="22">
        <f t="shared" si="64"/>
        <v>17.424433709471415</v>
      </c>
      <c r="J143" s="22">
        <f t="shared" si="64"/>
        <v>17.060647106843998</v>
      </c>
      <c r="K143" s="22">
        <f t="shared" si="64"/>
        <v>17.286951475778253</v>
      </c>
      <c r="L143" s="22">
        <f t="shared" si="64"/>
        <v>17.391268821068703</v>
      </c>
      <c r="M143" s="22">
        <f t="shared" si="64"/>
        <v>17.440376732801539</v>
      </c>
      <c r="N143" s="22">
        <f t="shared" si="64"/>
        <v>17.519018588698298</v>
      </c>
      <c r="O143" s="22">
        <f t="shared" si="64"/>
        <v>17.172731549425215</v>
      </c>
      <c r="P143" s="22">
        <f t="shared" si="64"/>
        <v>17.341178497349041</v>
      </c>
      <c r="Q143" s="22">
        <f t="shared" si="64"/>
        <v>17.133524917358585</v>
      </c>
    </row>
    <row r="144" spans="1:17" ht="12" customHeight="1" x14ac:dyDescent="0.25">
      <c r="A144" s="29" t="s">
        <v>62</v>
      </c>
      <c r="B144" s="18">
        <f t="shared" ref="B144:Q144" si="65">IF(B114=0,0,B114/B$19)</f>
        <v>6.3955586136352789</v>
      </c>
      <c r="C144" s="18">
        <f t="shared" si="65"/>
        <v>6.5468089756472443</v>
      </c>
      <c r="D144" s="18">
        <f t="shared" si="65"/>
        <v>6.6266018186251285</v>
      </c>
      <c r="E144" s="18">
        <f t="shared" si="65"/>
        <v>6.7043834650472087</v>
      </c>
      <c r="F144" s="18">
        <f t="shared" si="65"/>
        <v>6.5770707067481071</v>
      </c>
      <c r="G144" s="18">
        <f t="shared" si="65"/>
        <v>6.4877876660898508</v>
      </c>
      <c r="H144" s="18">
        <f t="shared" si="65"/>
        <v>6.4168148660669715</v>
      </c>
      <c r="I144" s="18">
        <f t="shared" si="65"/>
        <v>6.5288754345691498</v>
      </c>
      <c r="J144" s="18">
        <f t="shared" si="65"/>
        <v>6.38807044325962</v>
      </c>
      <c r="K144" s="18">
        <f t="shared" si="65"/>
        <v>6.6140761844608633</v>
      </c>
      <c r="L144" s="18">
        <f t="shared" si="65"/>
        <v>6.5387399741889878</v>
      </c>
      <c r="M144" s="18">
        <f t="shared" si="65"/>
        <v>6.5872186620818542</v>
      </c>
      <c r="N144" s="18">
        <f t="shared" si="65"/>
        <v>6.8168432253907287</v>
      </c>
      <c r="O144" s="18">
        <f t="shared" si="65"/>
        <v>6.5093060636584923</v>
      </c>
      <c r="P144" s="18">
        <f t="shared" si="65"/>
        <v>6.8123535075682771</v>
      </c>
      <c r="Q144" s="18">
        <f t="shared" si="65"/>
        <v>6.6061218418987657</v>
      </c>
    </row>
    <row r="145" spans="1:17" s="28" customFormat="1" ht="12" customHeight="1" x14ac:dyDescent="0.25"/>
    <row r="146" spans="1:17" ht="12.95" customHeight="1" x14ac:dyDescent="0.25">
      <c r="A146" s="27" t="s">
        <v>70</v>
      </c>
      <c r="B146" s="26">
        <f t="shared" ref="B146:Q146" si="66">IF(B116=0,0,B116/B$19)</f>
        <v>28.608548180362519</v>
      </c>
      <c r="C146" s="26">
        <f t="shared" si="66"/>
        <v>28.75062396011732</v>
      </c>
      <c r="D146" s="26">
        <f t="shared" si="66"/>
        <v>26.539370148047059</v>
      </c>
      <c r="E146" s="26">
        <f t="shared" si="66"/>
        <v>26.256121365360375</v>
      </c>
      <c r="F146" s="26">
        <f t="shared" si="66"/>
        <v>24.428103821286658</v>
      </c>
      <c r="G146" s="26">
        <f t="shared" si="66"/>
        <v>21.87272686118909</v>
      </c>
      <c r="H146" s="26">
        <f t="shared" si="66"/>
        <v>20.462529638262364</v>
      </c>
      <c r="I146" s="26">
        <f t="shared" si="66"/>
        <v>18.912520117314031</v>
      </c>
      <c r="J146" s="26">
        <f t="shared" si="66"/>
        <v>18.982313483311302</v>
      </c>
      <c r="K146" s="26">
        <f t="shared" si="66"/>
        <v>17.405821604615163</v>
      </c>
      <c r="L146" s="26">
        <f t="shared" si="66"/>
        <v>19.046267057698358</v>
      </c>
      <c r="M146" s="26">
        <f t="shared" si="66"/>
        <v>16.259033537775831</v>
      </c>
      <c r="N146" s="26">
        <f t="shared" si="66"/>
        <v>16.656204524318412</v>
      </c>
      <c r="O146" s="26">
        <f t="shared" si="66"/>
        <v>16.471361365845656</v>
      </c>
      <c r="P146" s="26">
        <f t="shared" si="66"/>
        <v>13.385479529211649</v>
      </c>
      <c r="Q146" s="26">
        <f t="shared" si="66"/>
        <v>14.46591384501507</v>
      </c>
    </row>
    <row r="147" spans="1:17" ht="12" customHeight="1" x14ac:dyDescent="0.25">
      <c r="A147" s="25" t="s">
        <v>43</v>
      </c>
      <c r="B147" s="24">
        <f t="shared" ref="B147:Q147" si="67">IF(B117=0,0,B117/B$19)</f>
        <v>28.608548180362519</v>
      </c>
      <c r="C147" s="24">
        <f t="shared" si="67"/>
        <v>28.75062396011732</v>
      </c>
      <c r="D147" s="24">
        <f t="shared" si="67"/>
        <v>26.539370148047059</v>
      </c>
      <c r="E147" s="24">
        <f t="shared" si="67"/>
        <v>26.256121365360375</v>
      </c>
      <c r="F147" s="24">
        <f t="shared" si="67"/>
        <v>24.428103821286658</v>
      </c>
      <c r="G147" s="24">
        <f t="shared" si="67"/>
        <v>21.87272686118909</v>
      </c>
      <c r="H147" s="24">
        <f t="shared" si="67"/>
        <v>20.462529638262364</v>
      </c>
      <c r="I147" s="24">
        <f t="shared" si="67"/>
        <v>18.912520117314031</v>
      </c>
      <c r="J147" s="24">
        <f t="shared" si="67"/>
        <v>18.982313483311302</v>
      </c>
      <c r="K147" s="24">
        <f t="shared" si="67"/>
        <v>17.405821604615163</v>
      </c>
      <c r="L147" s="24">
        <f t="shared" si="67"/>
        <v>19.046267057698358</v>
      </c>
      <c r="M147" s="24">
        <f t="shared" si="67"/>
        <v>16.259033537775831</v>
      </c>
      <c r="N147" s="24">
        <f t="shared" si="67"/>
        <v>16.656204524318412</v>
      </c>
      <c r="O147" s="24">
        <f t="shared" si="67"/>
        <v>16.471361365845656</v>
      </c>
      <c r="P147" s="24">
        <f t="shared" si="67"/>
        <v>13.385479529211649</v>
      </c>
      <c r="Q147" s="24">
        <f t="shared" si="67"/>
        <v>14.46591384501507</v>
      </c>
    </row>
    <row r="148" spans="1:17" ht="12" customHeight="1" x14ac:dyDescent="0.25">
      <c r="A148" s="23" t="s">
        <v>65</v>
      </c>
      <c r="B148" s="22">
        <f t="shared" ref="B148:Q148" si="68">IF(B118=0,0,B118/B$19)</f>
        <v>24.798439992524909</v>
      </c>
      <c r="C148" s="22">
        <f t="shared" si="68"/>
        <v>25.07407236344245</v>
      </c>
      <c r="D148" s="22">
        <f t="shared" si="68"/>
        <v>22.970550823746553</v>
      </c>
      <c r="E148" s="22">
        <f t="shared" si="68"/>
        <v>22.745086836059492</v>
      </c>
      <c r="F148" s="22">
        <f t="shared" si="68"/>
        <v>20.981256254683721</v>
      </c>
      <c r="G148" s="22">
        <f t="shared" si="68"/>
        <v>18.639514362078188</v>
      </c>
      <c r="H148" s="22">
        <f t="shared" si="68"/>
        <v>17.325468676531461</v>
      </c>
      <c r="I148" s="22">
        <f t="shared" si="68"/>
        <v>15.797995402364242</v>
      </c>
      <c r="J148" s="22">
        <f t="shared" si="68"/>
        <v>15.889802567281846</v>
      </c>
      <c r="K148" s="22">
        <f t="shared" si="68"/>
        <v>14.493338345242931</v>
      </c>
      <c r="L148" s="22">
        <f t="shared" si="68"/>
        <v>16.190655727099081</v>
      </c>
      <c r="M148" s="22">
        <f t="shared" si="68"/>
        <v>13.530544778113123</v>
      </c>
      <c r="N148" s="22">
        <f t="shared" si="68"/>
        <v>14.019924856844806</v>
      </c>
      <c r="O148" s="22">
        <f t="shared" si="68"/>
        <v>13.984986852678777</v>
      </c>
      <c r="P148" s="22">
        <f t="shared" si="68"/>
        <v>10.924256832200028</v>
      </c>
      <c r="Q148" s="22">
        <f t="shared" si="68"/>
        <v>11.982834933457605</v>
      </c>
    </row>
    <row r="149" spans="1:17" ht="12" customHeight="1" x14ac:dyDescent="0.25">
      <c r="A149" s="23" t="s">
        <v>64</v>
      </c>
      <c r="B149" s="22">
        <f t="shared" ref="B149:Q149" si="69">IF(B119=0,0,B119/B$19)</f>
        <v>0</v>
      </c>
      <c r="C149" s="22">
        <f t="shared" si="69"/>
        <v>0</v>
      </c>
      <c r="D149" s="22">
        <f t="shared" si="69"/>
        <v>0</v>
      </c>
      <c r="E149" s="22">
        <f t="shared" si="69"/>
        <v>0</v>
      </c>
      <c r="F149" s="22">
        <f t="shared" si="69"/>
        <v>0</v>
      </c>
      <c r="G149" s="22">
        <f t="shared" si="69"/>
        <v>0</v>
      </c>
      <c r="H149" s="22">
        <f t="shared" si="69"/>
        <v>0</v>
      </c>
      <c r="I149" s="22">
        <f t="shared" si="69"/>
        <v>0</v>
      </c>
      <c r="J149" s="22">
        <f t="shared" si="69"/>
        <v>0</v>
      </c>
      <c r="K149" s="22">
        <f t="shared" si="69"/>
        <v>0</v>
      </c>
      <c r="L149" s="22">
        <f t="shared" si="69"/>
        <v>0</v>
      </c>
      <c r="M149" s="22">
        <f t="shared" si="69"/>
        <v>0</v>
      </c>
      <c r="N149" s="22">
        <f t="shared" si="69"/>
        <v>0</v>
      </c>
      <c r="O149" s="22">
        <f t="shared" si="69"/>
        <v>0</v>
      </c>
      <c r="P149" s="22">
        <f t="shared" si="69"/>
        <v>0</v>
      </c>
      <c r="Q149" s="22">
        <f t="shared" si="69"/>
        <v>0</v>
      </c>
    </row>
    <row r="150" spans="1:17" ht="12" customHeight="1" x14ac:dyDescent="0.25">
      <c r="A150" s="23" t="s">
        <v>63</v>
      </c>
      <c r="B150" s="22">
        <f t="shared" ref="B150:Q150" si="70">IF(B120=0,0,B120/B$19)</f>
        <v>3.1362195744981638</v>
      </c>
      <c r="C150" s="22">
        <f t="shared" si="70"/>
        <v>3.0080646040341357</v>
      </c>
      <c r="D150" s="22">
        <f t="shared" si="70"/>
        <v>2.9335350768005806</v>
      </c>
      <c r="E150" s="22">
        <f t="shared" si="70"/>
        <v>2.9008925113274953</v>
      </c>
      <c r="F150" s="22">
        <f t="shared" si="70"/>
        <v>2.8291203216323408</v>
      </c>
      <c r="G150" s="22">
        <f t="shared" si="70"/>
        <v>2.5922471902555206</v>
      </c>
      <c r="H150" s="22">
        <f t="shared" si="70"/>
        <v>2.5180069972821992</v>
      </c>
      <c r="I150" s="22">
        <f t="shared" si="70"/>
        <v>2.4294086335187224</v>
      </c>
      <c r="J150" s="22">
        <f t="shared" si="70"/>
        <v>2.4250247446001629</v>
      </c>
      <c r="K150" s="22">
        <f t="shared" si="70"/>
        <v>2.3084949035390143</v>
      </c>
      <c r="L150" s="22">
        <f t="shared" si="70"/>
        <v>2.218718924162963</v>
      </c>
      <c r="M150" s="22">
        <f t="shared" si="70"/>
        <v>2.1217285540235999</v>
      </c>
      <c r="N150" s="22">
        <f t="shared" si="70"/>
        <v>2.0827092210445866</v>
      </c>
      <c r="O150" s="22">
        <f t="shared" si="70"/>
        <v>1.9101143175152266</v>
      </c>
      <c r="P150" s="22">
        <f t="shared" si="70"/>
        <v>1.8933314557744974</v>
      </c>
      <c r="Q150" s="22">
        <f t="shared" si="70"/>
        <v>1.8911676155351629</v>
      </c>
    </row>
    <row r="151" spans="1:17" ht="12" customHeight="1" x14ac:dyDescent="0.25">
      <c r="A151" s="21" t="s">
        <v>62</v>
      </c>
      <c r="B151" s="20">
        <f t="shared" ref="B151:Q151" si="71">IF(B121=0,0,B121/B$19)</f>
        <v>0.67388861333944605</v>
      </c>
      <c r="C151" s="20">
        <f t="shared" si="71"/>
        <v>0.6684869926407383</v>
      </c>
      <c r="D151" s="20">
        <f t="shared" si="71"/>
        <v>0.63528424749992451</v>
      </c>
      <c r="E151" s="20">
        <f t="shared" si="71"/>
        <v>0.61014201797338541</v>
      </c>
      <c r="F151" s="20">
        <f t="shared" si="71"/>
        <v>0.61772724497059339</v>
      </c>
      <c r="G151" s="20">
        <f t="shared" si="71"/>
        <v>0.64096530885538383</v>
      </c>
      <c r="H151" s="20">
        <f t="shared" si="71"/>
        <v>0.61905396444870697</v>
      </c>
      <c r="I151" s="20">
        <f t="shared" si="71"/>
        <v>0.68511608143106661</v>
      </c>
      <c r="J151" s="20">
        <f t="shared" si="71"/>
        <v>0.66748617142929145</v>
      </c>
      <c r="K151" s="20">
        <f t="shared" si="71"/>
        <v>0.6039883558332183</v>
      </c>
      <c r="L151" s="20">
        <f t="shared" si="71"/>
        <v>0.63689240643631551</v>
      </c>
      <c r="M151" s="20">
        <f t="shared" si="71"/>
        <v>0.60676020563910582</v>
      </c>
      <c r="N151" s="20">
        <f t="shared" si="71"/>
        <v>0.55357044642901865</v>
      </c>
      <c r="O151" s="20">
        <f t="shared" si="71"/>
        <v>0.57626019565165132</v>
      </c>
      <c r="P151" s="20">
        <f t="shared" si="71"/>
        <v>0.56789124123712442</v>
      </c>
      <c r="Q151" s="20">
        <f t="shared" si="71"/>
        <v>0.59191129602230408</v>
      </c>
    </row>
    <row r="152" spans="1:17" ht="12" customHeight="1" x14ac:dyDescent="0.25">
      <c r="A152" s="19" t="s">
        <v>66</v>
      </c>
      <c r="B152" s="18">
        <f t="shared" ref="B152:Q152" si="72">IF(B122=0,0,B122/B$19)</f>
        <v>0</v>
      </c>
      <c r="C152" s="18">
        <f t="shared" si="72"/>
        <v>0</v>
      </c>
      <c r="D152" s="18">
        <f t="shared" si="72"/>
        <v>0</v>
      </c>
      <c r="E152" s="18">
        <f t="shared" si="72"/>
        <v>0</v>
      </c>
      <c r="F152" s="18">
        <f t="shared" si="72"/>
        <v>0</v>
      </c>
      <c r="G152" s="18">
        <f t="shared" si="72"/>
        <v>0</v>
      </c>
      <c r="H152" s="18">
        <f t="shared" si="72"/>
        <v>0</v>
      </c>
      <c r="I152" s="18">
        <f t="shared" si="72"/>
        <v>0</v>
      </c>
      <c r="J152" s="18">
        <f t="shared" si="72"/>
        <v>0</v>
      </c>
      <c r="K152" s="18">
        <f t="shared" si="72"/>
        <v>0</v>
      </c>
      <c r="L152" s="18">
        <f t="shared" si="72"/>
        <v>0</v>
      </c>
      <c r="M152" s="18">
        <f t="shared" si="72"/>
        <v>0</v>
      </c>
      <c r="N152" s="18">
        <f t="shared" si="72"/>
        <v>0</v>
      </c>
      <c r="O152" s="18">
        <f t="shared" si="72"/>
        <v>0</v>
      </c>
      <c r="P152" s="18">
        <f t="shared" si="72"/>
        <v>0</v>
      </c>
      <c r="Q152" s="18">
        <f t="shared" si="72"/>
        <v>0</v>
      </c>
    </row>
    <row r="154" spans="1:17" s="28" customFormat="1" ht="6.6" customHeight="1" x14ac:dyDescent="0.25">
      <c r="A154" s="35"/>
      <c r="B154" s="34"/>
      <c r="C154" s="34"/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</row>
    <row r="155" spans="1:17" s="28" customFormat="1" ht="12" customHeight="1" x14ac:dyDescent="0.25">
      <c r="B155" s="33"/>
    </row>
    <row r="156" spans="1:17" ht="12.95" customHeight="1" x14ac:dyDescent="0.25">
      <c r="A156" s="27" t="s">
        <v>69</v>
      </c>
      <c r="B156" s="26">
        <f t="shared" ref="B156:Q156" si="73">IF(B102=0,0,B102/B$17)</f>
        <v>9027.5220390274881</v>
      </c>
      <c r="C156" s="26">
        <f t="shared" si="73"/>
        <v>9461.0753128180295</v>
      </c>
      <c r="D156" s="26">
        <f t="shared" si="73"/>
        <v>9108.3846460707409</v>
      </c>
      <c r="E156" s="26">
        <f t="shared" si="73"/>
        <v>9228.8021334819296</v>
      </c>
      <c r="F156" s="26">
        <f t="shared" si="73"/>
        <v>8967.4649981146031</v>
      </c>
      <c r="G156" s="26">
        <f t="shared" si="73"/>
        <v>8779.5154563333508</v>
      </c>
      <c r="H156" s="26">
        <f t="shared" si="73"/>
        <v>8359.7856647558929</v>
      </c>
      <c r="I156" s="26">
        <f t="shared" si="73"/>
        <v>8182.812680988869</v>
      </c>
      <c r="J156" s="26">
        <f t="shared" si="73"/>
        <v>8246.4752538399389</v>
      </c>
      <c r="K156" s="26">
        <f t="shared" si="73"/>
        <v>8077.2884809915795</v>
      </c>
      <c r="L156" s="26">
        <f t="shared" si="73"/>
        <v>8812.4340240409692</v>
      </c>
      <c r="M156" s="26">
        <f t="shared" si="73"/>
        <v>8133.0151235360809</v>
      </c>
      <c r="N156" s="26">
        <f t="shared" si="73"/>
        <v>8370.0020642200707</v>
      </c>
      <c r="O156" s="26">
        <f t="shared" si="73"/>
        <v>8802.7267481313047</v>
      </c>
      <c r="P156" s="26">
        <f t="shared" si="73"/>
        <v>7687.6148770289783</v>
      </c>
      <c r="Q156" s="26">
        <f t="shared" si="73"/>
        <v>8105.1923812436162</v>
      </c>
    </row>
    <row r="157" spans="1:17" ht="12" customHeight="1" x14ac:dyDescent="0.25">
      <c r="A157" s="25" t="s">
        <v>43</v>
      </c>
      <c r="B157" s="24">
        <f t="shared" ref="B157:Q157" si="74">IF(B103=0,0,B103/B$17)</f>
        <v>8159.184642960261</v>
      </c>
      <c r="C157" s="24">
        <f t="shared" si="74"/>
        <v>8561.6371645244944</v>
      </c>
      <c r="D157" s="24">
        <f t="shared" si="74"/>
        <v>8180.5432320424943</v>
      </c>
      <c r="E157" s="24">
        <f t="shared" si="74"/>
        <v>8274.3534747733338</v>
      </c>
      <c r="F157" s="24">
        <f t="shared" si="74"/>
        <v>7974.8065076088751</v>
      </c>
      <c r="G157" s="24">
        <f t="shared" si="74"/>
        <v>7755.8324364205182</v>
      </c>
      <c r="H157" s="24">
        <f t="shared" si="74"/>
        <v>7310.8931680321793</v>
      </c>
      <c r="I157" s="24">
        <f t="shared" si="74"/>
        <v>7111.6182164421571</v>
      </c>
      <c r="J157" s="24">
        <f t="shared" si="74"/>
        <v>7148.3480932818647</v>
      </c>
      <c r="K157" s="24">
        <f t="shared" si="74"/>
        <v>6955.916578579805</v>
      </c>
      <c r="L157" s="24">
        <f t="shared" si="74"/>
        <v>7670.5811986506396</v>
      </c>
      <c r="M157" s="24">
        <f t="shared" si="74"/>
        <v>6996.9533332067213</v>
      </c>
      <c r="N157" s="24">
        <f t="shared" si="74"/>
        <v>7252.3611566110849</v>
      </c>
      <c r="O157" s="24">
        <f t="shared" si="74"/>
        <v>7709.0735378773716</v>
      </c>
      <c r="P157" s="24">
        <f t="shared" si="74"/>
        <v>6614.6064583832367</v>
      </c>
      <c r="Q157" s="24">
        <f t="shared" si="74"/>
        <v>7061.9970695842885</v>
      </c>
    </row>
    <row r="158" spans="1:17" ht="12" customHeight="1" x14ac:dyDescent="0.25">
      <c r="A158" s="23" t="s">
        <v>65</v>
      </c>
      <c r="B158" s="22">
        <f t="shared" ref="B158:Q158" si="75">IF(B104=0,0,B104/B$17)</f>
        <v>6667.2258985678509</v>
      </c>
      <c r="C158" s="22">
        <f t="shared" si="75"/>
        <v>7048.8892311272066</v>
      </c>
      <c r="D158" s="22">
        <f t="shared" si="75"/>
        <v>6655.3280980440031</v>
      </c>
      <c r="E158" s="22">
        <f t="shared" si="75"/>
        <v>6739.2219050981639</v>
      </c>
      <c r="F158" s="22">
        <f t="shared" si="75"/>
        <v>6426.726209651697</v>
      </c>
      <c r="G158" s="22">
        <f t="shared" si="75"/>
        <v>6222.0289663637186</v>
      </c>
      <c r="H158" s="22">
        <f t="shared" si="75"/>
        <v>5803.2002106795399</v>
      </c>
      <c r="I158" s="22">
        <f t="shared" si="75"/>
        <v>5592.8527260863011</v>
      </c>
      <c r="J158" s="22">
        <f t="shared" si="75"/>
        <v>5655.9568090916127</v>
      </c>
      <c r="K158" s="22">
        <f t="shared" si="75"/>
        <v>5459.6199891129991</v>
      </c>
      <c r="L158" s="22">
        <f t="shared" si="75"/>
        <v>6180.6460311349829</v>
      </c>
      <c r="M158" s="22">
        <f t="shared" si="75"/>
        <v>5502.8961086189365</v>
      </c>
      <c r="N158" s="22">
        <f t="shared" si="75"/>
        <v>5747.1153341008257</v>
      </c>
      <c r="O158" s="22">
        <f t="shared" si="75"/>
        <v>6237.5981300703743</v>
      </c>
      <c r="P158" s="22">
        <f t="shared" si="75"/>
        <v>5096.3106816194331</v>
      </c>
      <c r="Q158" s="22">
        <f t="shared" si="75"/>
        <v>5558.1621885116465</v>
      </c>
    </row>
    <row r="159" spans="1:17" ht="12" customHeight="1" x14ac:dyDescent="0.25">
      <c r="A159" s="23" t="s">
        <v>64</v>
      </c>
      <c r="B159" s="22">
        <f t="shared" ref="B159:Q159" si="76">IF(B105=0,0,B105/B$17)</f>
        <v>2.3263634144105292</v>
      </c>
      <c r="C159" s="22">
        <f t="shared" si="76"/>
        <v>2.9494912537663485</v>
      </c>
      <c r="D159" s="22">
        <f t="shared" si="76"/>
        <v>3.3839874958690546</v>
      </c>
      <c r="E159" s="22">
        <f t="shared" si="76"/>
        <v>3.7644005801736213</v>
      </c>
      <c r="F159" s="22">
        <f t="shared" si="76"/>
        <v>4.2250169146267442</v>
      </c>
      <c r="G159" s="22">
        <f t="shared" si="76"/>
        <v>4.8003294256694993</v>
      </c>
      <c r="H159" s="22">
        <f t="shared" si="76"/>
        <v>5.187762410012704</v>
      </c>
      <c r="I159" s="22">
        <f t="shared" si="76"/>
        <v>6.2386816401031648</v>
      </c>
      <c r="J159" s="22">
        <f t="shared" si="76"/>
        <v>6.4124406427602283</v>
      </c>
      <c r="K159" s="22">
        <f t="shared" si="76"/>
        <v>6.8281228900733915</v>
      </c>
      <c r="L159" s="22">
        <f t="shared" si="76"/>
        <v>6.8578668583510662</v>
      </c>
      <c r="M159" s="22">
        <f t="shared" si="76"/>
        <v>7.276878618533912</v>
      </c>
      <c r="N159" s="22">
        <f t="shared" si="76"/>
        <v>7.4253231466694896</v>
      </c>
      <c r="O159" s="22">
        <f t="shared" si="76"/>
        <v>7.520535768281646</v>
      </c>
      <c r="P159" s="22">
        <f t="shared" si="76"/>
        <v>7.6284288271889444</v>
      </c>
      <c r="Q159" s="22">
        <f t="shared" si="76"/>
        <v>8.0762728696876049</v>
      </c>
    </row>
    <row r="160" spans="1:17" ht="12" customHeight="1" x14ac:dyDescent="0.25">
      <c r="A160" s="23" t="s">
        <v>63</v>
      </c>
      <c r="B160" s="22">
        <f t="shared" ref="B160:Q160" si="77">IF(B106=0,0,B106/B$17)</f>
        <v>1116.9980009808671</v>
      </c>
      <c r="C160" s="22">
        <f t="shared" si="77"/>
        <v>1126.5517553188436</v>
      </c>
      <c r="D160" s="22">
        <f t="shared" si="77"/>
        <v>1134.7674731758868</v>
      </c>
      <c r="E160" s="22">
        <f t="shared" si="77"/>
        <v>1138.7708061266144</v>
      </c>
      <c r="F160" s="22">
        <f t="shared" si="77"/>
        <v>1148.164956858659</v>
      </c>
      <c r="G160" s="22">
        <f t="shared" si="77"/>
        <v>1136.9087672421365</v>
      </c>
      <c r="H160" s="22">
        <f t="shared" si="77"/>
        <v>1116.2024811984372</v>
      </c>
      <c r="I160" s="22">
        <f t="shared" si="77"/>
        <v>1116.2958260170824</v>
      </c>
      <c r="J160" s="22">
        <f t="shared" si="77"/>
        <v>1097.5812777829606</v>
      </c>
      <c r="K160" s="22">
        <f t="shared" si="77"/>
        <v>1094.3615196784808</v>
      </c>
      <c r="L160" s="22">
        <f t="shared" si="77"/>
        <v>1086.7347299095882</v>
      </c>
      <c r="M160" s="22">
        <f t="shared" si="77"/>
        <v>1089.9422511291573</v>
      </c>
      <c r="N160" s="22">
        <f t="shared" si="77"/>
        <v>1092.2603292284673</v>
      </c>
      <c r="O160" s="22">
        <f t="shared" si="77"/>
        <v>1069.7214030815705</v>
      </c>
      <c r="P160" s="22">
        <f t="shared" si="77"/>
        <v>1096.3616783841103</v>
      </c>
      <c r="Q160" s="22">
        <f t="shared" si="77"/>
        <v>1087.1804556378308</v>
      </c>
    </row>
    <row r="161" spans="1:17" ht="12" customHeight="1" x14ac:dyDescent="0.25">
      <c r="A161" s="21" t="s">
        <v>62</v>
      </c>
      <c r="B161" s="20">
        <f t="shared" ref="B161:Q161" si="78">IF(B107=0,0,B107/B$17)</f>
        <v>372.63437999713187</v>
      </c>
      <c r="C161" s="20">
        <f t="shared" si="78"/>
        <v>383.24668682467893</v>
      </c>
      <c r="D161" s="20">
        <f t="shared" si="78"/>
        <v>387.06367332673534</v>
      </c>
      <c r="E161" s="20">
        <f t="shared" si="78"/>
        <v>392.59636296838261</v>
      </c>
      <c r="F161" s="20">
        <f t="shared" si="78"/>
        <v>395.69032418389139</v>
      </c>
      <c r="G161" s="20">
        <f t="shared" si="78"/>
        <v>392.09437338899545</v>
      </c>
      <c r="H161" s="20">
        <f t="shared" si="78"/>
        <v>386.30271374419004</v>
      </c>
      <c r="I161" s="20">
        <f t="shared" si="78"/>
        <v>396.23098269866898</v>
      </c>
      <c r="J161" s="20">
        <f t="shared" si="78"/>
        <v>388.39756576453243</v>
      </c>
      <c r="K161" s="20">
        <f t="shared" si="78"/>
        <v>395.1069468982526</v>
      </c>
      <c r="L161" s="20">
        <f t="shared" si="78"/>
        <v>396.34257074771847</v>
      </c>
      <c r="M161" s="20">
        <f t="shared" si="78"/>
        <v>396.8380948400939</v>
      </c>
      <c r="N161" s="20">
        <f t="shared" si="78"/>
        <v>405.5601701351228</v>
      </c>
      <c r="O161" s="20">
        <f t="shared" si="78"/>
        <v>394.23346895714343</v>
      </c>
      <c r="P161" s="20">
        <f t="shared" si="78"/>
        <v>414.30566955250492</v>
      </c>
      <c r="Q161" s="20">
        <f t="shared" si="78"/>
        <v>408.57815256512276</v>
      </c>
    </row>
    <row r="162" spans="1:17" ht="12" customHeight="1" x14ac:dyDescent="0.25">
      <c r="A162" s="19" t="s">
        <v>66</v>
      </c>
      <c r="B162" s="18">
        <f t="shared" ref="B162:Q162" si="79">IF(B108=0,0,B108/B$17)</f>
        <v>868.33739606722861</v>
      </c>
      <c r="C162" s="18">
        <f t="shared" si="79"/>
        <v>899.43814829353346</v>
      </c>
      <c r="D162" s="18">
        <f t="shared" si="79"/>
        <v>927.8414140282481</v>
      </c>
      <c r="E162" s="18">
        <f t="shared" si="79"/>
        <v>954.44865870859394</v>
      </c>
      <c r="F162" s="18">
        <f t="shared" si="79"/>
        <v>992.65849050572899</v>
      </c>
      <c r="G162" s="18">
        <f t="shared" si="79"/>
        <v>1023.6830199128341</v>
      </c>
      <c r="H162" s="18">
        <f t="shared" si="79"/>
        <v>1048.8924967237156</v>
      </c>
      <c r="I162" s="18">
        <f t="shared" si="79"/>
        <v>1071.1944645467127</v>
      </c>
      <c r="J162" s="18">
        <f t="shared" si="79"/>
        <v>1098.1271605580728</v>
      </c>
      <c r="K162" s="18">
        <f t="shared" si="79"/>
        <v>1121.3719024117729</v>
      </c>
      <c r="L162" s="18">
        <f t="shared" si="79"/>
        <v>1141.8528253903296</v>
      </c>
      <c r="M162" s="18">
        <f t="shared" si="79"/>
        <v>1136.0617903293598</v>
      </c>
      <c r="N162" s="18">
        <f t="shared" si="79"/>
        <v>1117.6409076089835</v>
      </c>
      <c r="O162" s="18">
        <f t="shared" si="79"/>
        <v>1093.653210253935</v>
      </c>
      <c r="P162" s="18">
        <f t="shared" si="79"/>
        <v>1073.0084186457407</v>
      </c>
      <c r="Q162" s="18">
        <f t="shared" si="79"/>
        <v>1043.1953116593281</v>
      </c>
    </row>
    <row r="163" spans="1:17" s="28" customFormat="1" ht="12" customHeight="1" x14ac:dyDescent="0.25">
      <c r="B163" s="33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</row>
    <row r="164" spans="1:17" ht="12.95" customHeight="1" x14ac:dyDescent="0.25">
      <c r="A164" s="32" t="s">
        <v>68</v>
      </c>
      <c r="B164" s="31">
        <f t="shared" ref="B164:Q164" si="80">IF(B110=0,0,B110/B$17)</f>
        <v>4965.4720449857505</v>
      </c>
      <c r="C164" s="31">
        <f t="shared" si="80"/>
        <v>5270.3695176647925</v>
      </c>
      <c r="D164" s="31">
        <f t="shared" si="80"/>
        <v>5106.0285508223742</v>
      </c>
      <c r="E164" s="31">
        <f t="shared" si="80"/>
        <v>5231.3744741229239</v>
      </c>
      <c r="F164" s="31">
        <f t="shared" si="80"/>
        <v>5092.0751075033677</v>
      </c>
      <c r="G164" s="31">
        <f t="shared" si="80"/>
        <v>4990.0104699874628</v>
      </c>
      <c r="H164" s="31">
        <f t="shared" si="80"/>
        <v>4734.5357820644549</v>
      </c>
      <c r="I164" s="31">
        <f t="shared" si="80"/>
        <v>4696.3522712046843</v>
      </c>
      <c r="J164" s="31">
        <f t="shared" si="80"/>
        <v>4747.163123506145</v>
      </c>
      <c r="K164" s="31">
        <f t="shared" si="80"/>
        <v>4694.4824402248014</v>
      </c>
      <c r="L164" s="31">
        <f t="shared" si="80"/>
        <v>5223.8883747811306</v>
      </c>
      <c r="M164" s="31">
        <f t="shared" si="80"/>
        <v>4824.8640545921562</v>
      </c>
      <c r="N164" s="31">
        <f t="shared" si="80"/>
        <v>5063.8724447445338</v>
      </c>
      <c r="O164" s="31">
        <f t="shared" si="80"/>
        <v>5441.5453134813615</v>
      </c>
      <c r="P164" s="31">
        <f t="shared" si="80"/>
        <v>4749.8768740800651</v>
      </c>
      <c r="Q164" s="31">
        <f t="shared" si="80"/>
        <v>5108.9698547555254</v>
      </c>
    </row>
    <row r="165" spans="1:17" ht="12" customHeight="1" x14ac:dyDescent="0.25">
      <c r="A165" s="23" t="s">
        <v>65</v>
      </c>
      <c r="B165" s="22">
        <f t="shared" ref="B165:Q165" si="81">IF(B111=0,0,B111/B$17)</f>
        <v>4022.8418100588897</v>
      </c>
      <c r="C165" s="22">
        <f t="shared" si="81"/>
        <v>4304.7436912497014</v>
      </c>
      <c r="D165" s="22">
        <f t="shared" si="81"/>
        <v>4120.5730872721279</v>
      </c>
      <c r="E165" s="22">
        <f t="shared" si="81"/>
        <v>4229.0496391107481</v>
      </c>
      <c r="F165" s="22">
        <f t="shared" si="81"/>
        <v>4073.2724448488821</v>
      </c>
      <c r="G165" s="22">
        <f t="shared" si="81"/>
        <v>3966.4063277371206</v>
      </c>
      <c r="H165" s="22">
        <f t="shared" si="81"/>
        <v>3718.3518093328553</v>
      </c>
      <c r="I165" s="22">
        <f t="shared" si="81"/>
        <v>3662.3321178517485</v>
      </c>
      <c r="J165" s="22">
        <f t="shared" si="81"/>
        <v>3725.7070397869525</v>
      </c>
      <c r="K165" s="22">
        <f t="shared" si="81"/>
        <v>3644.6314459195314</v>
      </c>
      <c r="L165" s="22">
        <f t="shared" si="81"/>
        <v>4162.9391681246925</v>
      </c>
      <c r="M165" s="22">
        <f t="shared" si="81"/>
        <v>3752.6408866210836</v>
      </c>
      <c r="N165" s="22">
        <f t="shared" si="81"/>
        <v>3971.0878680236228</v>
      </c>
      <c r="O165" s="22">
        <f t="shared" si="81"/>
        <v>4365.0837442162501</v>
      </c>
      <c r="P165" s="22">
        <f t="shared" si="81"/>
        <v>3635.102703648382</v>
      </c>
      <c r="Q165" s="22">
        <f t="shared" si="81"/>
        <v>4002.581206144645</v>
      </c>
    </row>
    <row r="166" spans="1:17" ht="12" customHeight="1" x14ac:dyDescent="0.25">
      <c r="A166" s="23" t="s">
        <v>64</v>
      </c>
      <c r="B166" s="30">
        <f t="shared" ref="B166:Q166" si="82">IF(B112=0,0,B112/B$17)</f>
        <v>3.7902325826765235</v>
      </c>
      <c r="C166" s="30">
        <f t="shared" si="82"/>
        <v>5.1022944722438952</v>
      </c>
      <c r="D166" s="30">
        <f t="shared" si="82"/>
        <v>6.0805710726288238</v>
      </c>
      <c r="E166" s="30">
        <f t="shared" si="82"/>
        <v>6.9880340831913728</v>
      </c>
      <c r="F166" s="30">
        <f t="shared" si="82"/>
        <v>8.1326035165080519</v>
      </c>
      <c r="G166" s="30">
        <f t="shared" si="82"/>
        <v>9.5839519061387897</v>
      </c>
      <c r="H166" s="30">
        <f t="shared" si="82"/>
        <v>10.711641773583112</v>
      </c>
      <c r="I166" s="30">
        <f t="shared" si="82"/>
        <v>13.547559811995107</v>
      </c>
      <c r="J166" s="30">
        <f t="shared" si="82"/>
        <v>14.902658112749799</v>
      </c>
      <c r="K166" s="30">
        <f t="shared" si="82"/>
        <v>16.943962448867197</v>
      </c>
      <c r="L166" s="30">
        <f t="shared" si="82"/>
        <v>17.872289248276029</v>
      </c>
      <c r="M166" s="30">
        <f t="shared" si="82"/>
        <v>20.08861326606872</v>
      </c>
      <c r="N166" s="30">
        <f t="shared" si="82"/>
        <v>21.576798510876557</v>
      </c>
      <c r="O166" s="30">
        <f t="shared" si="82"/>
        <v>22.793831541781376</v>
      </c>
      <c r="P166" s="30">
        <f t="shared" si="82"/>
        <v>24.014863944255399</v>
      </c>
      <c r="Q166" s="30">
        <f t="shared" si="82"/>
        <v>26.50321074063514</v>
      </c>
    </row>
    <row r="167" spans="1:17" ht="12" customHeight="1" x14ac:dyDescent="0.25">
      <c r="A167" s="23" t="s">
        <v>63</v>
      </c>
      <c r="B167" s="22">
        <f t="shared" ref="B167:Q167" si="83">IF(B113=0,0,B113/B$17)</f>
        <v>689.12441913591454</v>
      </c>
      <c r="C167" s="22">
        <f t="shared" si="83"/>
        <v>701.21338315098944</v>
      </c>
      <c r="D167" s="22">
        <f t="shared" si="83"/>
        <v>713.03770591088687</v>
      </c>
      <c r="E167" s="22">
        <f t="shared" si="83"/>
        <v>721.81983792517133</v>
      </c>
      <c r="F167" s="22">
        <f t="shared" si="83"/>
        <v>734.60341406713928</v>
      </c>
      <c r="G167" s="22">
        <f t="shared" si="83"/>
        <v>740.13457154712933</v>
      </c>
      <c r="H167" s="22">
        <f t="shared" si="83"/>
        <v>733.40836354230566</v>
      </c>
      <c r="I167" s="22">
        <f t="shared" si="83"/>
        <v>742.32570337407094</v>
      </c>
      <c r="J167" s="22">
        <f t="shared" si="83"/>
        <v>732.34080933268763</v>
      </c>
      <c r="K167" s="22">
        <f t="shared" si="83"/>
        <v>747.07305445263648</v>
      </c>
      <c r="L167" s="22">
        <f t="shared" si="83"/>
        <v>758.0620311051448</v>
      </c>
      <c r="M167" s="22">
        <f t="shared" si="83"/>
        <v>763.68952889730917</v>
      </c>
      <c r="N167" s="22">
        <f t="shared" si="83"/>
        <v>771.14626645172291</v>
      </c>
      <c r="O167" s="22">
        <f t="shared" si="83"/>
        <v>764.05390016846536</v>
      </c>
      <c r="P167" s="22">
        <f t="shared" si="83"/>
        <v>783.1174267843021</v>
      </c>
      <c r="Q167" s="22">
        <f t="shared" si="83"/>
        <v>779.3816077076857</v>
      </c>
    </row>
    <row r="168" spans="1:17" ht="12" customHeight="1" x14ac:dyDescent="0.25">
      <c r="A168" s="29" t="s">
        <v>62</v>
      </c>
      <c r="B168" s="18">
        <f t="shared" ref="B168:Q168" si="84">IF(B114=0,0,B114/B$17)</f>
        <v>249.7155832082704</v>
      </c>
      <c r="C168" s="18">
        <f t="shared" si="84"/>
        <v>259.31014879185835</v>
      </c>
      <c r="D168" s="18">
        <f t="shared" si="84"/>
        <v>266.33718656673011</v>
      </c>
      <c r="E168" s="18">
        <f t="shared" si="84"/>
        <v>273.51696300381309</v>
      </c>
      <c r="F168" s="18">
        <f t="shared" si="84"/>
        <v>276.06664507083804</v>
      </c>
      <c r="G168" s="18">
        <f t="shared" si="84"/>
        <v>273.88561879707481</v>
      </c>
      <c r="H168" s="18">
        <f t="shared" si="84"/>
        <v>272.06396741571081</v>
      </c>
      <c r="I168" s="18">
        <f t="shared" si="84"/>
        <v>278.14689016686913</v>
      </c>
      <c r="J168" s="18">
        <f t="shared" si="84"/>
        <v>274.21261627375554</v>
      </c>
      <c r="K168" s="18">
        <f t="shared" si="84"/>
        <v>285.83397740376694</v>
      </c>
      <c r="L168" s="18">
        <f t="shared" si="84"/>
        <v>285.01488630301731</v>
      </c>
      <c r="M168" s="18">
        <f t="shared" si="84"/>
        <v>288.44502580769455</v>
      </c>
      <c r="N168" s="18">
        <f t="shared" si="84"/>
        <v>300.06151175831201</v>
      </c>
      <c r="O168" s="18">
        <f t="shared" si="84"/>
        <v>289.61383755486338</v>
      </c>
      <c r="P168" s="18">
        <f t="shared" si="84"/>
        <v>307.64187970312571</v>
      </c>
      <c r="Q168" s="18">
        <f t="shared" si="84"/>
        <v>300.50383016256023</v>
      </c>
    </row>
    <row r="169" spans="1:17" s="28" customFormat="1" ht="12" customHeight="1" x14ac:dyDescent="0.25"/>
    <row r="170" spans="1:17" ht="12.95" customHeight="1" x14ac:dyDescent="0.25">
      <c r="A170" s="27" t="s">
        <v>67</v>
      </c>
      <c r="B170" s="26">
        <f t="shared" ref="B170:Q170" si="85">IF(B116=0,0,B116/B$17)</f>
        <v>1117.0252240938232</v>
      </c>
      <c r="C170" s="26">
        <f t="shared" si="85"/>
        <v>1138.7728899207307</v>
      </c>
      <c r="D170" s="26">
        <f t="shared" si="85"/>
        <v>1066.6735940911651</v>
      </c>
      <c r="E170" s="26">
        <f t="shared" si="85"/>
        <v>1071.164054614876</v>
      </c>
      <c r="F170" s="26">
        <f t="shared" si="85"/>
        <v>1025.3477525284272</v>
      </c>
      <c r="G170" s="26">
        <f t="shared" si="85"/>
        <v>923.36951199370662</v>
      </c>
      <c r="H170" s="26">
        <f t="shared" si="85"/>
        <v>867.58261114668176</v>
      </c>
      <c r="I170" s="26">
        <f t="shared" si="85"/>
        <v>805.72201270621952</v>
      </c>
      <c r="J170" s="26">
        <f t="shared" si="85"/>
        <v>814.8297501446059</v>
      </c>
      <c r="K170" s="26">
        <f t="shared" si="85"/>
        <v>752.2101470370518</v>
      </c>
      <c r="L170" s="26">
        <f t="shared" si="85"/>
        <v>830.20117964242866</v>
      </c>
      <c r="M170" s="26">
        <f t="shared" si="85"/>
        <v>711.96017454348816</v>
      </c>
      <c r="N170" s="26">
        <f t="shared" si="85"/>
        <v>733.16720723559683</v>
      </c>
      <c r="O170" s="26">
        <f t="shared" si="85"/>
        <v>732.84834485634201</v>
      </c>
      <c r="P170" s="26">
        <f t="shared" si="85"/>
        <v>604.48038677374961</v>
      </c>
      <c r="Q170" s="26">
        <f t="shared" si="85"/>
        <v>658.03547395353246</v>
      </c>
    </row>
    <row r="171" spans="1:17" ht="12" customHeight="1" x14ac:dyDescent="0.25">
      <c r="A171" s="25" t="s">
        <v>43</v>
      </c>
      <c r="B171" s="24">
        <f t="shared" ref="B171:Q171" si="86">IF(B117=0,0,B117/B$17)</f>
        <v>1117.0252240938232</v>
      </c>
      <c r="C171" s="24">
        <f t="shared" si="86"/>
        <v>1138.7728899207307</v>
      </c>
      <c r="D171" s="24">
        <f t="shared" si="86"/>
        <v>1066.6735940911651</v>
      </c>
      <c r="E171" s="24">
        <f t="shared" si="86"/>
        <v>1071.164054614876</v>
      </c>
      <c r="F171" s="24">
        <f t="shared" si="86"/>
        <v>1025.3477525284272</v>
      </c>
      <c r="G171" s="24">
        <f t="shared" si="86"/>
        <v>923.36951199370662</v>
      </c>
      <c r="H171" s="24">
        <f t="shared" si="86"/>
        <v>867.58261114668176</v>
      </c>
      <c r="I171" s="24">
        <f t="shared" si="86"/>
        <v>805.72201270621952</v>
      </c>
      <c r="J171" s="24">
        <f t="shared" si="86"/>
        <v>814.8297501446059</v>
      </c>
      <c r="K171" s="24">
        <f t="shared" si="86"/>
        <v>752.2101470370518</v>
      </c>
      <c r="L171" s="24">
        <f t="shared" si="86"/>
        <v>830.20117964242866</v>
      </c>
      <c r="M171" s="24">
        <f t="shared" si="86"/>
        <v>711.96017454348816</v>
      </c>
      <c r="N171" s="24">
        <f t="shared" si="86"/>
        <v>733.16720723559683</v>
      </c>
      <c r="O171" s="24">
        <f t="shared" si="86"/>
        <v>732.84834485634201</v>
      </c>
      <c r="P171" s="24">
        <f t="shared" si="86"/>
        <v>604.48038677374961</v>
      </c>
      <c r="Q171" s="24">
        <f t="shared" si="86"/>
        <v>658.03547395353246</v>
      </c>
    </row>
    <row r="172" spans="1:17" ht="12" customHeight="1" x14ac:dyDescent="0.25">
      <c r="A172" s="23" t="s">
        <v>65</v>
      </c>
      <c r="B172" s="22">
        <f t="shared" ref="B172:Q172" si="87">IF(B118=0,0,B118/B$17)</f>
        <v>968.25895586136505</v>
      </c>
      <c r="C172" s="22">
        <f t="shared" si="87"/>
        <v>993.14970996832471</v>
      </c>
      <c r="D172" s="22">
        <f t="shared" si="87"/>
        <v>923.23517358314291</v>
      </c>
      <c r="E172" s="22">
        <f t="shared" si="87"/>
        <v>927.92530544987176</v>
      </c>
      <c r="F172" s="22">
        <f t="shared" si="87"/>
        <v>880.66941680575519</v>
      </c>
      <c r="G172" s="22">
        <f t="shared" si="87"/>
        <v>786.87762113699944</v>
      </c>
      <c r="H172" s="22">
        <f t="shared" si="87"/>
        <v>734.57561794405956</v>
      </c>
      <c r="I172" s="22">
        <f t="shared" si="87"/>
        <v>673.03524719921199</v>
      </c>
      <c r="J172" s="22">
        <f t="shared" si="87"/>
        <v>682.08144740252214</v>
      </c>
      <c r="K172" s="22">
        <f t="shared" si="87"/>
        <v>626.34424363181142</v>
      </c>
      <c r="L172" s="22">
        <f t="shared" si="87"/>
        <v>705.72892016596745</v>
      </c>
      <c r="M172" s="22">
        <f t="shared" si="87"/>
        <v>592.48349537580737</v>
      </c>
      <c r="N172" s="22">
        <f t="shared" si="87"/>
        <v>617.12433573557212</v>
      </c>
      <c r="O172" s="22">
        <f t="shared" si="87"/>
        <v>622.22388545703291</v>
      </c>
      <c r="P172" s="22">
        <f t="shared" si="87"/>
        <v>493.33301662693361</v>
      </c>
      <c r="Q172" s="22">
        <f t="shared" si="87"/>
        <v>545.08346650093756</v>
      </c>
    </row>
    <row r="173" spans="1:17" ht="12" customHeight="1" x14ac:dyDescent="0.25">
      <c r="A173" s="23" t="s">
        <v>64</v>
      </c>
      <c r="B173" s="22">
        <f t="shared" ref="B173:Q173" si="88">IF(B119=0,0,B119/B$17)</f>
        <v>0</v>
      </c>
      <c r="C173" s="22">
        <f t="shared" si="88"/>
        <v>0</v>
      </c>
      <c r="D173" s="22">
        <f t="shared" si="88"/>
        <v>0</v>
      </c>
      <c r="E173" s="22">
        <f t="shared" si="88"/>
        <v>0</v>
      </c>
      <c r="F173" s="22">
        <f t="shared" si="88"/>
        <v>0</v>
      </c>
      <c r="G173" s="22">
        <f t="shared" si="88"/>
        <v>0</v>
      </c>
      <c r="H173" s="22">
        <f t="shared" si="88"/>
        <v>0</v>
      </c>
      <c r="I173" s="22">
        <f t="shared" si="88"/>
        <v>0</v>
      </c>
      <c r="J173" s="22">
        <f t="shared" si="88"/>
        <v>0</v>
      </c>
      <c r="K173" s="22">
        <f t="shared" si="88"/>
        <v>0</v>
      </c>
      <c r="L173" s="22">
        <f t="shared" si="88"/>
        <v>0</v>
      </c>
      <c r="M173" s="22">
        <f t="shared" si="88"/>
        <v>0</v>
      </c>
      <c r="N173" s="22">
        <f t="shared" si="88"/>
        <v>0</v>
      </c>
      <c r="O173" s="22">
        <f t="shared" si="88"/>
        <v>0</v>
      </c>
      <c r="P173" s="22">
        <f t="shared" si="88"/>
        <v>0</v>
      </c>
      <c r="Q173" s="22">
        <f t="shared" si="88"/>
        <v>0</v>
      </c>
    </row>
    <row r="174" spans="1:17" ht="12" customHeight="1" x14ac:dyDescent="0.25">
      <c r="A174" s="23" t="s">
        <v>63</v>
      </c>
      <c r="B174" s="22">
        <f t="shared" ref="B174:Q174" si="89">IF(B120=0,0,B120/B$17)</f>
        <v>122.45418225787279</v>
      </c>
      <c r="C174" s="22">
        <f t="shared" si="89"/>
        <v>119.14532453125349</v>
      </c>
      <c r="D174" s="22">
        <f t="shared" si="89"/>
        <v>117.90499873613764</v>
      </c>
      <c r="E174" s="22">
        <f t="shared" si="89"/>
        <v>118.34694626811803</v>
      </c>
      <c r="F174" s="22">
        <f t="shared" si="89"/>
        <v>118.74978854848473</v>
      </c>
      <c r="G174" s="22">
        <f t="shared" si="89"/>
        <v>109.43317850690572</v>
      </c>
      <c r="H174" s="22">
        <f t="shared" si="89"/>
        <v>106.7599717242592</v>
      </c>
      <c r="I174" s="22">
        <f t="shared" si="89"/>
        <v>103.4990578591684</v>
      </c>
      <c r="J174" s="22">
        <f t="shared" si="89"/>
        <v>104.09596851691781</v>
      </c>
      <c r="K174" s="22">
        <f t="shared" si="89"/>
        <v>99.76393704764503</v>
      </c>
      <c r="L174" s="22">
        <f t="shared" si="89"/>
        <v>96.710975570961367</v>
      </c>
      <c r="M174" s="22">
        <f t="shared" si="89"/>
        <v>92.907504504919501</v>
      </c>
      <c r="N174" s="22">
        <f t="shared" si="89"/>
        <v>91.675993822462388</v>
      </c>
      <c r="O174" s="22">
        <f t="shared" si="89"/>
        <v>84.985332115902295</v>
      </c>
      <c r="P174" s="22">
        <f t="shared" si="89"/>
        <v>85.501735532135982</v>
      </c>
      <c r="Q174" s="22">
        <f t="shared" si="89"/>
        <v>86.026737857497338</v>
      </c>
    </row>
    <row r="175" spans="1:17" ht="12" customHeight="1" x14ac:dyDescent="0.25">
      <c r="A175" s="21" t="s">
        <v>62</v>
      </c>
      <c r="B175" s="20">
        <f t="shared" ref="B175:Q175" si="90">IF(B121=0,0,B121/B$17)</f>
        <v>26.312085974585518</v>
      </c>
      <c r="C175" s="20">
        <f t="shared" si="90"/>
        <v>26.477855421152583</v>
      </c>
      <c r="D175" s="20">
        <f t="shared" si="90"/>
        <v>25.533421771884477</v>
      </c>
      <c r="E175" s="20">
        <f t="shared" si="90"/>
        <v>24.89180289688624</v>
      </c>
      <c r="F175" s="20">
        <f t="shared" si="90"/>
        <v>25.928547174187262</v>
      </c>
      <c r="G175" s="20">
        <f t="shared" si="90"/>
        <v>27.05871234980145</v>
      </c>
      <c r="H175" s="20">
        <f t="shared" si="90"/>
        <v>26.247021478363123</v>
      </c>
      <c r="I175" s="20">
        <f t="shared" si="90"/>
        <v>29.187707647839073</v>
      </c>
      <c r="J175" s="20">
        <f t="shared" si="90"/>
        <v>28.65233422516593</v>
      </c>
      <c r="K175" s="20">
        <f t="shared" si="90"/>
        <v>26.101966357595408</v>
      </c>
      <c r="L175" s="20">
        <f t="shared" si="90"/>
        <v>27.761283905499898</v>
      </c>
      <c r="M175" s="20">
        <f t="shared" si="90"/>
        <v>26.569174662761345</v>
      </c>
      <c r="N175" s="20">
        <f t="shared" si="90"/>
        <v>24.366877677562282</v>
      </c>
      <c r="O175" s="20">
        <f t="shared" si="90"/>
        <v>25.639127283406705</v>
      </c>
      <c r="P175" s="20">
        <f t="shared" si="90"/>
        <v>25.645634614680066</v>
      </c>
      <c r="Q175" s="20">
        <f t="shared" si="90"/>
        <v>26.925269595097653</v>
      </c>
    </row>
    <row r="176" spans="1:17" ht="12" customHeight="1" x14ac:dyDescent="0.25">
      <c r="A176" s="19" t="s">
        <v>66</v>
      </c>
      <c r="B176" s="18">
        <f t="shared" ref="B176:Q176" si="91">IF(B122=0,0,B122/B$17)</f>
        <v>0</v>
      </c>
      <c r="C176" s="18">
        <f t="shared" si="91"/>
        <v>0</v>
      </c>
      <c r="D176" s="18">
        <f t="shared" si="91"/>
        <v>0</v>
      </c>
      <c r="E176" s="18">
        <f t="shared" si="91"/>
        <v>0</v>
      </c>
      <c r="F176" s="18">
        <f t="shared" si="91"/>
        <v>0</v>
      </c>
      <c r="G176" s="18">
        <f t="shared" si="91"/>
        <v>0</v>
      </c>
      <c r="H176" s="18">
        <f t="shared" si="91"/>
        <v>0</v>
      </c>
      <c r="I176" s="18">
        <f t="shared" si="91"/>
        <v>0</v>
      </c>
      <c r="J176" s="18">
        <f t="shared" si="91"/>
        <v>0</v>
      </c>
      <c r="K176" s="18">
        <f t="shared" si="91"/>
        <v>0</v>
      </c>
      <c r="L176" s="18">
        <f t="shared" si="91"/>
        <v>0</v>
      </c>
      <c r="M176" s="18">
        <f t="shared" si="91"/>
        <v>0</v>
      </c>
      <c r="N176" s="18">
        <f t="shared" si="91"/>
        <v>0</v>
      </c>
      <c r="O176" s="18">
        <f t="shared" si="91"/>
        <v>0</v>
      </c>
      <c r="P176" s="18">
        <f t="shared" si="91"/>
        <v>0</v>
      </c>
      <c r="Q176" s="18">
        <f t="shared" si="91"/>
        <v>0</v>
      </c>
    </row>
  </sheetData>
  <pageMargins left="0.39370078740157483" right="0.39370078740157483" top="0.39370078740157483" bottom="0.39370078740157483" header="0.31496062992125984" footer="0.31496062992125984"/>
  <pageSetup paperSize="9" scale="40" orientation="portrait" horizontalDpi="1200" verticalDpi="1200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tabColor theme="6" tint="0.39997558519241921"/>
    <pageSetUpPr fitToPage="1"/>
  </sheetPr>
  <dimension ref="A1:Q35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3" sqref="B3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224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116</v>
      </c>
      <c r="B3" s="93">
        <f t="shared" ref="B3:Q3" si="0">B4</f>
        <v>3192356</v>
      </c>
      <c r="C3" s="93">
        <f t="shared" si="0"/>
        <v>3243695</v>
      </c>
      <c r="D3" s="93">
        <f t="shared" si="0"/>
        <v>3306274</v>
      </c>
      <c r="E3" s="93">
        <f t="shared" si="0"/>
        <v>3368097</v>
      </c>
      <c r="F3" s="93">
        <f t="shared" si="0"/>
        <v>3478246</v>
      </c>
      <c r="G3" s="93">
        <f t="shared" si="0"/>
        <v>3519897</v>
      </c>
      <c r="H3" s="93">
        <f t="shared" si="0"/>
        <v>3553292</v>
      </c>
      <c r="I3" s="93">
        <f t="shared" si="0"/>
        <v>3577962.9999999995</v>
      </c>
      <c r="J3" s="93">
        <f t="shared" si="0"/>
        <v>3610599</v>
      </c>
      <c r="K3" s="93">
        <f t="shared" si="0"/>
        <v>3639739</v>
      </c>
      <c r="L3" s="93">
        <f t="shared" si="0"/>
        <v>3669439</v>
      </c>
      <c r="M3" s="93">
        <f t="shared" si="0"/>
        <v>3687875.0000000009</v>
      </c>
      <c r="N3" s="93">
        <f t="shared" si="0"/>
        <v>3712195.0000000009</v>
      </c>
      <c r="O3" s="93">
        <f t="shared" si="0"/>
        <v>3759724.0000000005</v>
      </c>
      <c r="P3" s="93">
        <f t="shared" si="0"/>
        <v>3826761</v>
      </c>
      <c r="Q3" s="93">
        <f t="shared" si="0"/>
        <v>3873650</v>
      </c>
    </row>
    <row r="4" spans="1:17" ht="12.95" customHeight="1" x14ac:dyDescent="0.25">
      <c r="A4" s="89" t="s">
        <v>65</v>
      </c>
      <c r="B4" s="88">
        <f t="shared" ref="B4" si="1">SUM(B5:B13)</f>
        <v>3192356</v>
      </c>
      <c r="C4" s="88">
        <f t="shared" ref="C4:Q4" si="2">SUM(C5:C13)</f>
        <v>3243695</v>
      </c>
      <c r="D4" s="88">
        <f t="shared" si="2"/>
        <v>3306274</v>
      </c>
      <c r="E4" s="88">
        <f t="shared" si="2"/>
        <v>3368097</v>
      </c>
      <c r="F4" s="88">
        <f t="shared" si="2"/>
        <v>3478246</v>
      </c>
      <c r="G4" s="88">
        <f t="shared" si="2"/>
        <v>3519897</v>
      </c>
      <c r="H4" s="88">
        <f t="shared" si="2"/>
        <v>3553292</v>
      </c>
      <c r="I4" s="88">
        <f t="shared" si="2"/>
        <v>3577962.9999999995</v>
      </c>
      <c r="J4" s="88">
        <f t="shared" si="2"/>
        <v>3610599</v>
      </c>
      <c r="K4" s="88">
        <f t="shared" si="2"/>
        <v>3639739</v>
      </c>
      <c r="L4" s="88">
        <f t="shared" si="2"/>
        <v>3669439</v>
      </c>
      <c r="M4" s="88">
        <f t="shared" si="2"/>
        <v>3687875.0000000009</v>
      </c>
      <c r="N4" s="88">
        <f t="shared" si="2"/>
        <v>3712195.0000000009</v>
      </c>
      <c r="O4" s="88">
        <f t="shared" si="2"/>
        <v>3759724.0000000005</v>
      </c>
      <c r="P4" s="88">
        <f t="shared" si="2"/>
        <v>3826761</v>
      </c>
      <c r="Q4" s="88">
        <f t="shared" si="2"/>
        <v>3873650</v>
      </c>
    </row>
    <row r="5" spans="1:17" ht="12" customHeight="1" x14ac:dyDescent="0.25">
      <c r="A5" s="87" t="s">
        <v>58</v>
      </c>
      <c r="B5" s="86">
        <v>126995</v>
      </c>
      <c r="C5" s="86">
        <v>113132</v>
      </c>
      <c r="D5" s="86">
        <v>97846</v>
      </c>
      <c r="E5" s="86">
        <v>77209</v>
      </c>
      <c r="F5" s="86">
        <v>76359</v>
      </c>
      <c r="G5" s="86">
        <v>60750.999999999993</v>
      </c>
      <c r="H5" s="86">
        <v>56079</v>
      </c>
      <c r="I5" s="86">
        <v>51865</v>
      </c>
      <c r="J5" s="86">
        <v>47617</v>
      </c>
      <c r="K5" s="86">
        <v>35823</v>
      </c>
      <c r="L5" s="86">
        <v>34917</v>
      </c>
      <c r="M5" s="86">
        <v>26083</v>
      </c>
      <c r="N5" s="86">
        <v>25736.000000000004</v>
      </c>
      <c r="O5" s="86">
        <v>16517</v>
      </c>
      <c r="P5" s="86">
        <v>16625.000000000004</v>
      </c>
      <c r="Q5" s="86">
        <v>16938.000000000004</v>
      </c>
    </row>
    <row r="6" spans="1:17" ht="12" customHeight="1" x14ac:dyDescent="0.25">
      <c r="A6" s="87" t="s">
        <v>84</v>
      </c>
      <c r="B6" s="86">
        <v>6286</v>
      </c>
      <c r="C6" s="86">
        <v>6325</v>
      </c>
      <c r="D6" s="86">
        <v>6598</v>
      </c>
      <c r="E6" s="86">
        <v>6843</v>
      </c>
      <c r="F6" s="86">
        <v>7065</v>
      </c>
      <c r="G6" s="86">
        <v>7212</v>
      </c>
      <c r="H6" s="86">
        <v>7673</v>
      </c>
      <c r="I6" s="86">
        <v>7743</v>
      </c>
      <c r="J6" s="86">
        <v>7786</v>
      </c>
      <c r="K6" s="86">
        <v>8010</v>
      </c>
      <c r="L6" s="86">
        <v>7956</v>
      </c>
      <c r="M6" s="86">
        <v>7895.0000000000018</v>
      </c>
      <c r="N6" s="86">
        <v>7577.0000000000018</v>
      </c>
      <c r="O6" s="86">
        <v>6871.0000000000018</v>
      </c>
      <c r="P6" s="86">
        <v>6846.0000000000027</v>
      </c>
      <c r="Q6" s="86">
        <v>6490.0000000000018</v>
      </c>
    </row>
    <row r="7" spans="1:17" ht="12" customHeight="1" x14ac:dyDescent="0.25">
      <c r="A7" s="87" t="s">
        <v>110</v>
      </c>
      <c r="B7" s="86">
        <v>1033008</v>
      </c>
      <c r="C7" s="86">
        <v>1033805</v>
      </c>
      <c r="D7" s="86">
        <v>1050424</v>
      </c>
      <c r="E7" s="86">
        <v>1063177</v>
      </c>
      <c r="F7" s="86">
        <v>1053171</v>
      </c>
      <c r="G7" s="86">
        <v>1038521.9999999999</v>
      </c>
      <c r="H7" s="86">
        <v>1010779</v>
      </c>
      <c r="I7" s="86">
        <v>961965.99999999977</v>
      </c>
      <c r="J7" s="86">
        <v>952843</v>
      </c>
      <c r="K7" s="86">
        <v>906914</v>
      </c>
      <c r="L7" s="86">
        <v>900757.00000000023</v>
      </c>
      <c r="M7" s="86">
        <v>828495.00000000023</v>
      </c>
      <c r="N7" s="86">
        <v>821796.00000000012</v>
      </c>
      <c r="O7" s="86">
        <v>734790</v>
      </c>
      <c r="P7" s="86">
        <v>727900</v>
      </c>
      <c r="Q7" s="86">
        <v>725329</v>
      </c>
    </row>
    <row r="8" spans="1:17" ht="12" customHeight="1" x14ac:dyDescent="0.25">
      <c r="A8" s="87" t="s">
        <v>109</v>
      </c>
      <c r="B8" s="86">
        <v>723463</v>
      </c>
      <c r="C8" s="86">
        <v>749982</v>
      </c>
      <c r="D8" s="86">
        <v>760688.99999999988</v>
      </c>
      <c r="E8" s="86">
        <v>779086.00000000012</v>
      </c>
      <c r="F8" s="86">
        <v>794131</v>
      </c>
      <c r="G8" s="86">
        <v>796928.99999999988</v>
      </c>
      <c r="H8" s="86">
        <v>800173</v>
      </c>
      <c r="I8" s="86">
        <v>802125.99999999988</v>
      </c>
      <c r="J8" s="86">
        <v>804086.99999999988</v>
      </c>
      <c r="K8" s="86">
        <v>812874</v>
      </c>
      <c r="L8" s="86">
        <v>817498.99999999988</v>
      </c>
      <c r="M8" s="86">
        <v>819822.00000000023</v>
      </c>
      <c r="N8" s="86">
        <v>823745.00000000023</v>
      </c>
      <c r="O8" s="86">
        <v>831308</v>
      </c>
      <c r="P8" s="86">
        <v>835519</v>
      </c>
      <c r="Q8" s="86">
        <v>842828.00000000023</v>
      </c>
    </row>
    <row r="9" spans="1:17" ht="12" customHeight="1" x14ac:dyDescent="0.25">
      <c r="A9" s="87" t="s">
        <v>55</v>
      </c>
      <c r="B9" s="86">
        <v>765026</v>
      </c>
      <c r="C9" s="86">
        <v>766345</v>
      </c>
      <c r="D9" s="86">
        <v>771546</v>
      </c>
      <c r="E9" s="86">
        <v>775165</v>
      </c>
      <c r="F9" s="86">
        <v>827988</v>
      </c>
      <c r="G9" s="86">
        <v>867165</v>
      </c>
      <c r="H9" s="86">
        <v>911923.99999999988</v>
      </c>
      <c r="I9" s="86">
        <v>911954.99999999988</v>
      </c>
      <c r="J9" s="86">
        <v>917879</v>
      </c>
      <c r="K9" s="86">
        <v>943680.99999999988</v>
      </c>
      <c r="L9" s="86">
        <v>960024.99999999988</v>
      </c>
      <c r="M9" s="86">
        <v>1001193</v>
      </c>
      <c r="N9" s="86">
        <v>1016928.0000000001</v>
      </c>
      <c r="O9" s="86">
        <v>1050086.0000000002</v>
      </c>
      <c r="P9" s="86">
        <v>1076842.0000000002</v>
      </c>
      <c r="Q9" s="86">
        <v>1114215</v>
      </c>
    </row>
    <row r="10" spans="1:17" ht="12" customHeight="1" x14ac:dyDescent="0.25">
      <c r="A10" s="87" t="s">
        <v>79</v>
      </c>
      <c r="B10" s="86">
        <v>0</v>
      </c>
      <c r="C10" s="86">
        <v>0</v>
      </c>
      <c r="D10" s="86">
        <v>0</v>
      </c>
      <c r="E10" s="86">
        <v>0</v>
      </c>
      <c r="F10" s="86">
        <v>0</v>
      </c>
      <c r="G10" s="86">
        <v>0</v>
      </c>
      <c r="H10" s="86">
        <v>0</v>
      </c>
      <c r="I10" s="86">
        <v>0</v>
      </c>
      <c r="J10" s="86">
        <v>0</v>
      </c>
      <c r="K10" s="86">
        <v>0</v>
      </c>
      <c r="L10" s="86">
        <v>0</v>
      </c>
      <c r="M10" s="86">
        <v>0</v>
      </c>
      <c r="N10" s="86">
        <v>0</v>
      </c>
      <c r="O10" s="86">
        <v>0</v>
      </c>
      <c r="P10" s="86">
        <v>0</v>
      </c>
      <c r="Q10" s="86">
        <v>0</v>
      </c>
    </row>
    <row r="11" spans="1:17" ht="12" customHeight="1" x14ac:dyDescent="0.25">
      <c r="A11" s="87" t="s">
        <v>61</v>
      </c>
      <c r="B11" s="86">
        <v>316242</v>
      </c>
      <c r="C11" s="86">
        <v>322919.00000000006</v>
      </c>
      <c r="D11" s="86">
        <v>345695</v>
      </c>
      <c r="E11" s="86">
        <v>372701</v>
      </c>
      <c r="F11" s="86">
        <v>416338</v>
      </c>
      <c r="G11" s="86">
        <v>429349</v>
      </c>
      <c r="H11" s="86">
        <v>438787</v>
      </c>
      <c r="I11" s="86">
        <v>488229.00000000012</v>
      </c>
      <c r="J11" s="86">
        <v>517304.00000000012</v>
      </c>
      <c r="K11" s="86">
        <v>554038</v>
      </c>
      <c r="L11" s="86">
        <v>563071</v>
      </c>
      <c r="M11" s="86">
        <v>612719.00000000023</v>
      </c>
      <c r="N11" s="86">
        <v>618649.00000000023</v>
      </c>
      <c r="O11" s="86">
        <v>721852.00000000035</v>
      </c>
      <c r="P11" s="86">
        <v>746098.00000000023</v>
      </c>
      <c r="Q11" s="86">
        <v>749111.00000000023</v>
      </c>
    </row>
    <row r="12" spans="1:17" ht="12" customHeight="1" x14ac:dyDescent="0.25">
      <c r="A12" s="87" t="s">
        <v>115</v>
      </c>
      <c r="B12" s="86">
        <v>10537</v>
      </c>
      <c r="C12" s="86">
        <v>17573</v>
      </c>
      <c r="D12" s="86">
        <v>26387</v>
      </c>
      <c r="E12" s="86">
        <v>36526</v>
      </c>
      <c r="F12" s="86">
        <v>44762</v>
      </c>
      <c r="G12" s="86">
        <v>56262</v>
      </c>
      <c r="H12" s="86">
        <v>64066.000000000007</v>
      </c>
      <c r="I12" s="86">
        <v>87681</v>
      </c>
      <c r="J12" s="86">
        <v>92475.000000000015</v>
      </c>
      <c r="K12" s="86">
        <v>103667</v>
      </c>
      <c r="L12" s="86">
        <v>109023.00000000003</v>
      </c>
      <c r="M12" s="86">
        <v>123129.00000000004</v>
      </c>
      <c r="N12" s="86">
        <v>146896.00000000003</v>
      </c>
      <c r="O12" s="86">
        <v>160219.00000000003</v>
      </c>
      <c r="P12" s="86">
        <v>187362.00000000003</v>
      </c>
      <c r="Q12" s="86">
        <v>210056.00000000003</v>
      </c>
    </row>
    <row r="13" spans="1:17" ht="12" customHeight="1" x14ac:dyDescent="0.25">
      <c r="A13" s="51" t="s">
        <v>114</v>
      </c>
      <c r="B13" s="92">
        <v>210799</v>
      </c>
      <c r="C13" s="92">
        <v>233614.00000000003</v>
      </c>
      <c r="D13" s="92">
        <v>247089.00000000003</v>
      </c>
      <c r="E13" s="92">
        <v>257390.00000000003</v>
      </c>
      <c r="F13" s="92">
        <v>258432</v>
      </c>
      <c r="G13" s="92">
        <v>263707</v>
      </c>
      <c r="H13" s="92">
        <v>263811</v>
      </c>
      <c r="I13" s="92">
        <v>266398.00000000006</v>
      </c>
      <c r="J13" s="92">
        <v>270608.00000000006</v>
      </c>
      <c r="K13" s="92">
        <v>274732</v>
      </c>
      <c r="L13" s="92">
        <v>276191</v>
      </c>
      <c r="M13" s="92">
        <v>268539.00000000012</v>
      </c>
      <c r="N13" s="92">
        <v>250868.00000000006</v>
      </c>
      <c r="O13" s="92">
        <v>238081.00000000003</v>
      </c>
      <c r="P13" s="92">
        <v>229569.00000000006</v>
      </c>
      <c r="Q13" s="92">
        <v>208683.00000000006</v>
      </c>
    </row>
    <row r="14" spans="1:17" ht="12" hidden="1" customHeight="1" x14ac:dyDescent="0.25">
      <c r="A14" s="91" t="s">
        <v>113</v>
      </c>
      <c r="B14" s="90">
        <f t="shared" ref="B14" si="3">SUM(B5:B11)</f>
        <v>2971020</v>
      </c>
      <c r="C14" s="90">
        <f t="shared" ref="C14:Q14" si="4">SUM(C5:C11)</f>
        <v>2992508</v>
      </c>
      <c r="D14" s="90">
        <f t="shared" si="4"/>
        <v>3032798</v>
      </c>
      <c r="E14" s="90">
        <f t="shared" si="4"/>
        <v>3074181</v>
      </c>
      <c r="F14" s="90">
        <f t="shared" si="4"/>
        <v>3175052</v>
      </c>
      <c r="G14" s="90">
        <f t="shared" si="4"/>
        <v>3199928</v>
      </c>
      <c r="H14" s="90">
        <f t="shared" si="4"/>
        <v>3225415</v>
      </c>
      <c r="I14" s="90">
        <f t="shared" si="4"/>
        <v>3223883.9999999995</v>
      </c>
      <c r="J14" s="90">
        <f t="shared" si="4"/>
        <v>3247516</v>
      </c>
      <c r="K14" s="90">
        <f t="shared" si="4"/>
        <v>3261340</v>
      </c>
      <c r="L14" s="90">
        <f t="shared" si="4"/>
        <v>3284225</v>
      </c>
      <c r="M14" s="90">
        <f t="shared" si="4"/>
        <v>3296207.0000000009</v>
      </c>
      <c r="N14" s="90">
        <f t="shared" si="4"/>
        <v>3314431.0000000009</v>
      </c>
      <c r="O14" s="90">
        <f t="shared" si="4"/>
        <v>3361424.0000000005</v>
      </c>
      <c r="P14" s="90">
        <f t="shared" si="4"/>
        <v>3409830</v>
      </c>
      <c r="Q14" s="90">
        <f t="shared" si="4"/>
        <v>3454911</v>
      </c>
    </row>
    <row r="15" spans="1:17" ht="12.95" customHeight="1" x14ac:dyDescent="0.25">
      <c r="A15" s="89" t="s">
        <v>112</v>
      </c>
      <c r="B15" s="88">
        <f t="shared" ref="B15:Q15" si="5">B16</f>
        <v>22351.5</v>
      </c>
      <c r="C15" s="88">
        <f t="shared" si="5"/>
        <v>29859.5</v>
      </c>
      <c r="D15" s="88">
        <f t="shared" si="5"/>
        <v>35669.5</v>
      </c>
      <c r="E15" s="88">
        <f t="shared" si="5"/>
        <v>40939</v>
      </c>
      <c r="F15" s="88">
        <f t="shared" si="5"/>
        <v>47436</v>
      </c>
      <c r="G15" s="88">
        <f t="shared" si="5"/>
        <v>55917</v>
      </c>
      <c r="H15" s="88">
        <f t="shared" si="5"/>
        <v>62706</v>
      </c>
      <c r="I15" s="88">
        <f t="shared" si="5"/>
        <v>78302.5</v>
      </c>
      <c r="J15" s="88">
        <f t="shared" si="5"/>
        <v>84447.5</v>
      </c>
      <c r="K15" s="88">
        <f t="shared" si="5"/>
        <v>92994.5</v>
      </c>
      <c r="L15" s="88">
        <f t="shared" si="5"/>
        <v>99074.5</v>
      </c>
      <c r="M15" s="88">
        <f t="shared" si="5"/>
        <v>110068.50000000001</v>
      </c>
      <c r="N15" s="88">
        <f t="shared" si="5"/>
        <v>118597.00000000003</v>
      </c>
      <c r="O15" s="88">
        <f t="shared" si="5"/>
        <v>125443.50000000003</v>
      </c>
      <c r="P15" s="88">
        <f t="shared" si="5"/>
        <v>132725.00000000003</v>
      </c>
      <c r="Q15" s="88">
        <f t="shared" si="5"/>
        <v>141436.00000000003</v>
      </c>
    </row>
    <row r="16" spans="1:17" ht="12" customHeight="1" x14ac:dyDescent="0.25">
      <c r="A16" s="87" t="s">
        <v>111</v>
      </c>
      <c r="B16" s="86">
        <v>22351.5</v>
      </c>
      <c r="C16" s="86">
        <v>29859.5</v>
      </c>
      <c r="D16" s="86">
        <v>35669.5</v>
      </c>
      <c r="E16" s="86">
        <v>40939</v>
      </c>
      <c r="F16" s="86">
        <v>47436</v>
      </c>
      <c r="G16" s="86">
        <v>55917</v>
      </c>
      <c r="H16" s="86">
        <v>62706</v>
      </c>
      <c r="I16" s="86">
        <v>78302.5</v>
      </c>
      <c r="J16" s="86">
        <v>84447.5</v>
      </c>
      <c r="K16" s="86">
        <v>92994.5</v>
      </c>
      <c r="L16" s="86">
        <v>99074.5</v>
      </c>
      <c r="M16" s="86">
        <v>110068.50000000001</v>
      </c>
      <c r="N16" s="86">
        <v>118597.00000000003</v>
      </c>
      <c r="O16" s="86">
        <v>125443.50000000003</v>
      </c>
      <c r="P16" s="86">
        <v>132725.00000000003</v>
      </c>
      <c r="Q16" s="86">
        <v>141436.00000000003</v>
      </c>
    </row>
    <row r="17" spans="1:17" ht="12.95" customHeight="1" x14ac:dyDescent="0.25">
      <c r="A17" s="89" t="s">
        <v>63</v>
      </c>
      <c r="B17" s="88">
        <f t="shared" ref="B17" si="6">SUM(B18:B25)</f>
        <v>3192356</v>
      </c>
      <c r="C17" s="88">
        <f t="shared" ref="C17:Q17" si="7">SUM(C18:C25)</f>
        <v>3243695</v>
      </c>
      <c r="D17" s="88">
        <f t="shared" si="7"/>
        <v>3306274</v>
      </c>
      <c r="E17" s="88">
        <f t="shared" si="7"/>
        <v>3368097</v>
      </c>
      <c r="F17" s="88">
        <f t="shared" si="7"/>
        <v>3478246</v>
      </c>
      <c r="G17" s="88">
        <f t="shared" si="7"/>
        <v>3519897</v>
      </c>
      <c r="H17" s="88">
        <f t="shared" si="7"/>
        <v>3553292</v>
      </c>
      <c r="I17" s="88">
        <f t="shared" si="7"/>
        <v>3577962.9999999995</v>
      </c>
      <c r="J17" s="88">
        <f t="shared" si="7"/>
        <v>3610599</v>
      </c>
      <c r="K17" s="88">
        <f t="shared" si="7"/>
        <v>3639739</v>
      </c>
      <c r="L17" s="88">
        <f t="shared" si="7"/>
        <v>3669439</v>
      </c>
      <c r="M17" s="88">
        <f t="shared" si="7"/>
        <v>3687875.0000000009</v>
      </c>
      <c r="N17" s="88">
        <f t="shared" si="7"/>
        <v>3712195.0000000009</v>
      </c>
      <c r="O17" s="88">
        <f t="shared" si="7"/>
        <v>3759724.0000000005</v>
      </c>
      <c r="P17" s="88">
        <f t="shared" si="7"/>
        <v>3826761</v>
      </c>
      <c r="Q17" s="88">
        <f t="shared" si="7"/>
        <v>3873650</v>
      </c>
    </row>
    <row r="18" spans="1:17" ht="12" customHeight="1" x14ac:dyDescent="0.25">
      <c r="A18" s="87" t="s">
        <v>58</v>
      </c>
      <c r="B18" s="86">
        <v>33011</v>
      </c>
      <c r="C18" s="86">
        <v>30010</v>
      </c>
      <c r="D18" s="86">
        <v>25858</v>
      </c>
      <c r="E18" s="86">
        <v>22361</v>
      </c>
      <c r="F18" s="86">
        <v>22285</v>
      </c>
      <c r="G18" s="86">
        <v>17387</v>
      </c>
      <c r="H18" s="86">
        <v>16885</v>
      </c>
      <c r="I18" s="86">
        <v>15378</v>
      </c>
      <c r="J18" s="86">
        <v>14934</v>
      </c>
      <c r="K18" s="86">
        <v>12153</v>
      </c>
      <c r="L18" s="86">
        <v>11963</v>
      </c>
      <c r="M18" s="86">
        <v>9317</v>
      </c>
      <c r="N18" s="86">
        <v>9278.0000000000036</v>
      </c>
      <c r="O18" s="86">
        <v>6390</v>
      </c>
      <c r="P18" s="86">
        <v>6428.0000000000009</v>
      </c>
      <c r="Q18" s="86">
        <v>6618.0000000000009</v>
      </c>
    </row>
    <row r="19" spans="1:17" s="28" customFormat="1" ht="12" customHeight="1" x14ac:dyDescent="0.25">
      <c r="A19" s="87" t="s">
        <v>84</v>
      </c>
      <c r="B19" s="86">
        <v>126743</v>
      </c>
      <c r="C19" s="86">
        <v>106165</v>
      </c>
      <c r="D19" s="86">
        <v>93513</v>
      </c>
      <c r="E19" s="86">
        <v>92151.000000000015</v>
      </c>
      <c r="F19" s="86">
        <v>88550</v>
      </c>
      <c r="G19" s="86">
        <v>89488</v>
      </c>
      <c r="H19" s="86">
        <v>99382.999999999985</v>
      </c>
      <c r="I19" s="86">
        <v>115473.99999999988</v>
      </c>
      <c r="J19" s="86">
        <v>124662.99999999997</v>
      </c>
      <c r="K19" s="86">
        <v>123350</v>
      </c>
      <c r="L19" s="86">
        <v>120699</v>
      </c>
      <c r="M19" s="86">
        <v>109438.00000000001</v>
      </c>
      <c r="N19" s="86">
        <v>85157.000000000029</v>
      </c>
      <c r="O19" s="86">
        <v>82474</v>
      </c>
      <c r="P19" s="86">
        <v>78752.000000000029</v>
      </c>
      <c r="Q19" s="86">
        <v>77298.000000000029</v>
      </c>
    </row>
    <row r="20" spans="1:17" ht="12" customHeight="1" x14ac:dyDescent="0.25">
      <c r="A20" s="87" t="s">
        <v>110</v>
      </c>
      <c r="B20" s="86">
        <v>654473</v>
      </c>
      <c r="C20" s="86">
        <v>656269</v>
      </c>
      <c r="D20" s="86">
        <v>664346</v>
      </c>
      <c r="E20" s="86">
        <v>673695</v>
      </c>
      <c r="F20" s="86">
        <v>689099.99999999988</v>
      </c>
      <c r="G20" s="86">
        <v>674349.99999999988</v>
      </c>
      <c r="H20" s="86">
        <v>673648.99999999988</v>
      </c>
      <c r="I20" s="86">
        <v>673344.99999999977</v>
      </c>
      <c r="J20" s="86">
        <v>672087.99999999988</v>
      </c>
      <c r="K20" s="86">
        <v>669034</v>
      </c>
      <c r="L20" s="86">
        <v>658391.00000000023</v>
      </c>
      <c r="M20" s="86">
        <v>645513.00000000012</v>
      </c>
      <c r="N20" s="86">
        <v>642875.00000000012</v>
      </c>
      <c r="O20" s="86">
        <v>602663</v>
      </c>
      <c r="P20" s="86">
        <v>601090</v>
      </c>
      <c r="Q20" s="86">
        <v>623377</v>
      </c>
    </row>
    <row r="21" spans="1:17" ht="12" customHeight="1" x14ac:dyDescent="0.25">
      <c r="A21" s="87" t="s">
        <v>109</v>
      </c>
      <c r="B21" s="86">
        <v>602356</v>
      </c>
      <c r="C21" s="86">
        <v>649841</v>
      </c>
      <c r="D21" s="86">
        <v>650344</v>
      </c>
      <c r="E21" s="86">
        <v>686608.00000000012</v>
      </c>
      <c r="F21" s="86">
        <v>702437</v>
      </c>
      <c r="G21" s="86">
        <v>702683.99999999988</v>
      </c>
      <c r="H21" s="86">
        <v>702949</v>
      </c>
      <c r="I21" s="86">
        <v>703560</v>
      </c>
      <c r="J21" s="86">
        <v>703942</v>
      </c>
      <c r="K21" s="86">
        <v>756514</v>
      </c>
      <c r="L21" s="86">
        <v>773870.99999999988</v>
      </c>
      <c r="M21" s="86">
        <v>775642.00000000023</v>
      </c>
      <c r="N21" s="86">
        <v>776662.00000000023</v>
      </c>
      <c r="O21" s="86">
        <v>813402</v>
      </c>
      <c r="P21" s="86">
        <v>818871</v>
      </c>
      <c r="Q21" s="86">
        <v>838281.00000000023</v>
      </c>
    </row>
    <row r="22" spans="1:17" ht="12" customHeight="1" x14ac:dyDescent="0.25">
      <c r="A22" s="87" t="s">
        <v>55</v>
      </c>
      <c r="B22" s="86">
        <v>414953</v>
      </c>
      <c r="C22" s="86">
        <v>424126</v>
      </c>
      <c r="D22" s="86">
        <v>424420.00000000006</v>
      </c>
      <c r="E22" s="86">
        <v>424704.00000000006</v>
      </c>
      <c r="F22" s="86">
        <v>437869.00000000006</v>
      </c>
      <c r="G22" s="86">
        <v>500865</v>
      </c>
      <c r="H22" s="86">
        <v>519693.99999999994</v>
      </c>
      <c r="I22" s="86">
        <v>524754</v>
      </c>
      <c r="J22" s="86">
        <v>533679</v>
      </c>
      <c r="K22" s="86">
        <v>554199.99999999988</v>
      </c>
      <c r="L22" s="86">
        <v>561397.99999999988</v>
      </c>
      <c r="M22" s="86">
        <v>599405</v>
      </c>
      <c r="N22" s="86">
        <v>614927</v>
      </c>
      <c r="O22" s="86">
        <v>669756.00000000012</v>
      </c>
      <c r="P22" s="86">
        <v>695087</v>
      </c>
      <c r="Q22" s="86">
        <v>711794</v>
      </c>
    </row>
    <row r="23" spans="1:17" ht="12" customHeight="1" x14ac:dyDescent="0.25">
      <c r="A23" s="87" t="s">
        <v>79</v>
      </c>
      <c r="B23" s="86">
        <v>0</v>
      </c>
      <c r="C23" s="86">
        <v>0</v>
      </c>
      <c r="D23" s="86">
        <v>0</v>
      </c>
      <c r="E23" s="86">
        <v>0</v>
      </c>
      <c r="F23" s="86">
        <v>0</v>
      </c>
      <c r="G23" s="86">
        <v>0</v>
      </c>
      <c r="H23" s="86">
        <v>0</v>
      </c>
      <c r="I23" s="86">
        <v>0</v>
      </c>
      <c r="J23" s="86">
        <v>0</v>
      </c>
      <c r="K23" s="86">
        <v>0</v>
      </c>
      <c r="L23" s="86">
        <v>0</v>
      </c>
      <c r="M23" s="86">
        <v>0</v>
      </c>
      <c r="N23" s="86">
        <v>0</v>
      </c>
      <c r="O23" s="86">
        <v>0</v>
      </c>
      <c r="P23" s="86">
        <v>0</v>
      </c>
      <c r="Q23" s="86">
        <v>0</v>
      </c>
    </row>
    <row r="24" spans="1:17" ht="12" customHeight="1" x14ac:dyDescent="0.25">
      <c r="A24" s="87" t="s">
        <v>61</v>
      </c>
      <c r="B24" s="86">
        <v>298611</v>
      </c>
      <c r="C24" s="86">
        <v>298963</v>
      </c>
      <c r="D24" s="86">
        <v>330381</v>
      </c>
      <c r="E24" s="86">
        <v>352801</v>
      </c>
      <c r="F24" s="86">
        <v>397606</v>
      </c>
      <c r="G24" s="86">
        <v>409957</v>
      </c>
      <c r="H24" s="86">
        <v>410142</v>
      </c>
      <c r="I24" s="86">
        <v>480139.00000000012</v>
      </c>
      <c r="J24" s="86">
        <v>495759.00000000012</v>
      </c>
      <c r="K24" s="86">
        <v>538922</v>
      </c>
      <c r="L24" s="86">
        <v>548443</v>
      </c>
      <c r="M24" s="86">
        <v>596931.00000000023</v>
      </c>
      <c r="N24" s="86">
        <v>604369.00000000023</v>
      </c>
      <c r="O24" s="86">
        <v>711338.00000000035</v>
      </c>
      <c r="P24" s="86">
        <v>726605.00000000023</v>
      </c>
      <c r="Q24" s="86">
        <v>727320.00000000023</v>
      </c>
    </row>
    <row r="25" spans="1:17" ht="12" customHeight="1" x14ac:dyDescent="0.25">
      <c r="A25" s="51" t="s">
        <v>60</v>
      </c>
      <c r="B25" s="92">
        <v>1062209</v>
      </c>
      <c r="C25" s="92">
        <v>1078321</v>
      </c>
      <c r="D25" s="92">
        <v>1117412</v>
      </c>
      <c r="E25" s="92">
        <v>1115777.0000000002</v>
      </c>
      <c r="F25" s="92">
        <v>1140399</v>
      </c>
      <c r="G25" s="92">
        <v>1125166</v>
      </c>
      <c r="H25" s="92">
        <v>1130590</v>
      </c>
      <c r="I25" s="92">
        <v>1065313</v>
      </c>
      <c r="J25" s="92">
        <v>1065534</v>
      </c>
      <c r="K25" s="92">
        <v>985566</v>
      </c>
      <c r="L25" s="92">
        <v>994674</v>
      </c>
      <c r="M25" s="92">
        <v>951629.00000000023</v>
      </c>
      <c r="N25" s="92">
        <v>978927.00000000023</v>
      </c>
      <c r="O25" s="92">
        <v>873701</v>
      </c>
      <c r="P25" s="92">
        <v>899928.00000000023</v>
      </c>
      <c r="Q25" s="92">
        <v>888962.00000000012</v>
      </c>
    </row>
    <row r="26" spans="1:17" ht="12" customHeight="1" x14ac:dyDescent="0.25">
      <c r="A26" s="91" t="s">
        <v>59</v>
      </c>
      <c r="B26" s="90">
        <v>702398</v>
      </c>
      <c r="C26" s="90">
        <v>760222</v>
      </c>
      <c r="D26" s="90">
        <v>800726.00000000012</v>
      </c>
      <c r="E26" s="90">
        <v>880967.00000000012</v>
      </c>
      <c r="F26" s="90">
        <v>970395</v>
      </c>
      <c r="G26" s="90">
        <v>1314591.9999999998</v>
      </c>
      <c r="H26" s="90">
        <v>1507515</v>
      </c>
      <c r="I26" s="90">
        <v>1555089</v>
      </c>
      <c r="J26" s="90">
        <v>1578616</v>
      </c>
      <c r="K26" s="90">
        <v>1993928</v>
      </c>
      <c r="L26" s="90">
        <v>2384525</v>
      </c>
      <c r="M26" s="90">
        <v>2418808.0000000005</v>
      </c>
      <c r="N26" s="90">
        <v>2506512.0000000005</v>
      </c>
      <c r="O26" s="90">
        <v>2644660</v>
      </c>
      <c r="P26" s="90">
        <v>2659912.0000000005</v>
      </c>
      <c r="Q26" s="90">
        <v>2723765.0000000005</v>
      </c>
    </row>
    <row r="27" spans="1:17" ht="12.95" customHeight="1" x14ac:dyDescent="0.25">
      <c r="A27" s="89" t="s">
        <v>62</v>
      </c>
      <c r="B27" s="88">
        <f t="shared" ref="B27" si="8">SUM(B28:B32)</f>
        <v>3192356</v>
      </c>
      <c r="C27" s="88">
        <f t="shared" ref="C27:Q27" si="9">SUM(C28:C32)</f>
        <v>3243695</v>
      </c>
      <c r="D27" s="88">
        <f t="shared" si="9"/>
        <v>3306274</v>
      </c>
      <c r="E27" s="88">
        <f t="shared" si="9"/>
        <v>3368097</v>
      </c>
      <c r="F27" s="88">
        <f t="shared" si="9"/>
        <v>3478246</v>
      </c>
      <c r="G27" s="88">
        <f t="shared" si="9"/>
        <v>3519896.9999999995</v>
      </c>
      <c r="H27" s="88">
        <f t="shared" si="9"/>
        <v>3553292</v>
      </c>
      <c r="I27" s="88">
        <f t="shared" si="9"/>
        <v>3577963</v>
      </c>
      <c r="J27" s="88">
        <f t="shared" si="9"/>
        <v>3610599</v>
      </c>
      <c r="K27" s="88">
        <f t="shared" si="9"/>
        <v>3639739</v>
      </c>
      <c r="L27" s="88">
        <f t="shared" si="9"/>
        <v>3669439</v>
      </c>
      <c r="M27" s="88">
        <f t="shared" si="9"/>
        <v>3687875.0000000005</v>
      </c>
      <c r="N27" s="88">
        <f t="shared" si="9"/>
        <v>3712195.0000000009</v>
      </c>
      <c r="O27" s="88">
        <f t="shared" si="9"/>
        <v>3759724.0000000009</v>
      </c>
      <c r="P27" s="88">
        <f t="shared" si="9"/>
        <v>3826761.0000000009</v>
      </c>
      <c r="Q27" s="88">
        <f t="shared" si="9"/>
        <v>3873650.0000000009</v>
      </c>
    </row>
    <row r="28" spans="1:17" ht="12" customHeight="1" x14ac:dyDescent="0.25">
      <c r="A28" s="87" t="s">
        <v>58</v>
      </c>
      <c r="B28" s="86">
        <v>13227</v>
      </c>
      <c r="C28" s="86">
        <v>11989</v>
      </c>
      <c r="D28" s="86">
        <v>10249</v>
      </c>
      <c r="E28" s="86">
        <v>8746</v>
      </c>
      <c r="F28" s="86">
        <v>8662</v>
      </c>
      <c r="G28" s="86">
        <v>6566</v>
      </c>
      <c r="H28" s="86">
        <v>6553.0000000000009</v>
      </c>
      <c r="I28" s="86">
        <v>5713</v>
      </c>
      <c r="J28" s="86">
        <v>5621.9999999999991</v>
      </c>
      <c r="K28" s="86">
        <v>3738.0000000000005</v>
      </c>
      <c r="L28" s="86">
        <v>3701.0000000000005</v>
      </c>
      <c r="M28" s="86">
        <v>2360.0000000000005</v>
      </c>
      <c r="N28" s="86">
        <v>2329.0000000000005</v>
      </c>
      <c r="O28" s="86">
        <v>1607.0000000000005</v>
      </c>
      <c r="P28" s="86">
        <v>1295.0000000000002</v>
      </c>
      <c r="Q28" s="86">
        <v>1281.0000000000002</v>
      </c>
    </row>
    <row r="29" spans="1:17" s="28" customFormat="1" ht="12" customHeight="1" x14ac:dyDescent="0.25">
      <c r="A29" s="87" t="s">
        <v>84</v>
      </c>
      <c r="B29" s="86">
        <v>134460</v>
      </c>
      <c r="C29" s="86">
        <v>104545</v>
      </c>
      <c r="D29" s="86">
        <v>94568</v>
      </c>
      <c r="E29" s="86">
        <v>56039</v>
      </c>
      <c r="F29" s="86">
        <v>62564.000000000015</v>
      </c>
      <c r="G29" s="86">
        <v>115002.99999999988</v>
      </c>
      <c r="H29" s="86">
        <v>116758.99999999997</v>
      </c>
      <c r="I29" s="86">
        <v>203798.99999999985</v>
      </c>
      <c r="J29" s="86">
        <v>192185</v>
      </c>
      <c r="K29" s="86">
        <v>121497</v>
      </c>
      <c r="L29" s="86">
        <v>118937.99999999999</v>
      </c>
      <c r="M29" s="86">
        <v>114345.00000000003</v>
      </c>
      <c r="N29" s="86">
        <v>82239.000000000029</v>
      </c>
      <c r="O29" s="86">
        <v>84556.000000000015</v>
      </c>
      <c r="P29" s="86">
        <v>93321.000000000015</v>
      </c>
      <c r="Q29" s="86">
        <v>130939.00000000003</v>
      </c>
    </row>
    <row r="30" spans="1:17" ht="12" customHeight="1" x14ac:dyDescent="0.25">
      <c r="A30" s="87" t="s">
        <v>109</v>
      </c>
      <c r="B30" s="86">
        <v>590863</v>
      </c>
      <c r="C30" s="86">
        <v>638289</v>
      </c>
      <c r="D30" s="86">
        <v>633694</v>
      </c>
      <c r="E30" s="86">
        <v>672680</v>
      </c>
      <c r="F30" s="86">
        <v>707644</v>
      </c>
      <c r="G30" s="86">
        <v>694820.00000000023</v>
      </c>
      <c r="H30" s="86">
        <v>707757</v>
      </c>
      <c r="I30" s="86">
        <v>713308.00000000012</v>
      </c>
      <c r="J30" s="86">
        <v>721633.00000000023</v>
      </c>
      <c r="K30" s="86">
        <v>762528.00000000023</v>
      </c>
      <c r="L30" s="86">
        <v>765074.00000000012</v>
      </c>
      <c r="M30" s="86">
        <v>765747.00000000012</v>
      </c>
      <c r="N30" s="86">
        <v>766308.00000000023</v>
      </c>
      <c r="O30" s="86">
        <v>809477.00000000023</v>
      </c>
      <c r="P30" s="86">
        <v>816469.00000000023</v>
      </c>
      <c r="Q30" s="86">
        <v>839489.00000000035</v>
      </c>
    </row>
    <row r="31" spans="1:17" ht="12" customHeight="1" x14ac:dyDescent="0.25">
      <c r="A31" s="87" t="s">
        <v>55</v>
      </c>
      <c r="B31" s="86">
        <v>27879</v>
      </c>
      <c r="C31" s="86">
        <v>30284</v>
      </c>
      <c r="D31" s="86">
        <v>30779.000000000004</v>
      </c>
      <c r="E31" s="86">
        <v>32881.000000000007</v>
      </c>
      <c r="F31" s="86">
        <v>35771</v>
      </c>
      <c r="G31" s="86">
        <v>36048.999999999993</v>
      </c>
      <c r="H31" s="86">
        <v>36613.999999999993</v>
      </c>
      <c r="I31" s="86">
        <v>37838.999999999985</v>
      </c>
      <c r="J31" s="86">
        <v>38031.999999999993</v>
      </c>
      <c r="K31" s="86">
        <v>38207</v>
      </c>
      <c r="L31" s="86">
        <v>38294</v>
      </c>
      <c r="M31" s="86">
        <v>38417</v>
      </c>
      <c r="N31" s="86">
        <v>38869.000000000022</v>
      </c>
      <c r="O31" s="86">
        <v>38953.000000000007</v>
      </c>
      <c r="P31" s="86">
        <v>39034.000000000007</v>
      </c>
      <c r="Q31" s="86">
        <v>46115.000000000022</v>
      </c>
    </row>
    <row r="32" spans="1:17" ht="12" customHeight="1" x14ac:dyDescent="0.25">
      <c r="A32" s="49" t="s">
        <v>60</v>
      </c>
      <c r="B32" s="85">
        <v>2425927</v>
      </c>
      <c r="C32" s="85">
        <v>2458588</v>
      </c>
      <c r="D32" s="85">
        <v>2536984</v>
      </c>
      <c r="E32" s="85">
        <v>2597751</v>
      </c>
      <c r="F32" s="85">
        <v>2663605</v>
      </c>
      <c r="G32" s="85">
        <v>2667458.9999999995</v>
      </c>
      <c r="H32" s="85">
        <v>2685609</v>
      </c>
      <c r="I32" s="85">
        <v>2617304</v>
      </c>
      <c r="J32" s="85">
        <v>2653127</v>
      </c>
      <c r="K32" s="85">
        <v>2713769</v>
      </c>
      <c r="L32" s="85">
        <v>2743432</v>
      </c>
      <c r="M32" s="85">
        <v>2767006.0000000005</v>
      </c>
      <c r="N32" s="85">
        <v>2822450.0000000005</v>
      </c>
      <c r="O32" s="85">
        <v>2825131.0000000005</v>
      </c>
      <c r="P32" s="85">
        <v>2876642.0000000005</v>
      </c>
      <c r="Q32" s="85">
        <v>2855826.0000000005</v>
      </c>
    </row>
    <row r="34" spans="2:2" ht="12" customHeight="1" x14ac:dyDescent="0.25">
      <c r="B34"/>
    </row>
    <row r="35" spans="2:2" ht="12" customHeight="1" x14ac:dyDescent="0.25">
      <c r="B35"/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225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/>
    </row>
    <row r="3" spans="1:17" ht="12.95" customHeight="1" x14ac:dyDescent="0.25">
      <c r="A3" s="94" t="s">
        <v>118</v>
      </c>
      <c r="B3" s="100">
        <f t="shared" ref="B3" si="0">SUM(B4,B15,B17,B27)</f>
        <v>5615.0529284327986</v>
      </c>
      <c r="C3" s="100">
        <f t="shared" ref="C3:Q3" si="1">SUM(C4,C15,C17,C27)</f>
        <v>5905.8289256689914</v>
      </c>
      <c r="D3" s="100">
        <f t="shared" si="1"/>
        <v>5672.9861839759315</v>
      </c>
      <c r="E3" s="100">
        <f t="shared" si="1"/>
        <v>5764.1088957979837</v>
      </c>
      <c r="F3" s="100">
        <f t="shared" si="1"/>
        <v>5584.4481968209075</v>
      </c>
      <c r="G3" s="100">
        <f t="shared" si="1"/>
        <v>5470.3194893239242</v>
      </c>
      <c r="H3" s="100">
        <f t="shared" si="1"/>
        <v>5189.7810135387444</v>
      </c>
      <c r="I3" s="100">
        <f t="shared" si="1"/>
        <v>5065.8661114773076</v>
      </c>
      <c r="J3" s="100">
        <f t="shared" si="1"/>
        <v>5107.4021701354777</v>
      </c>
      <c r="K3" s="100">
        <f t="shared" si="1"/>
        <v>4986.0723573182659</v>
      </c>
      <c r="L3" s="100">
        <f t="shared" si="1"/>
        <v>5509.3281965332317</v>
      </c>
      <c r="M3" s="100">
        <f t="shared" si="1"/>
        <v>5039.6543232719532</v>
      </c>
      <c r="N3" s="100">
        <f t="shared" si="1"/>
        <v>5244.1707920817908</v>
      </c>
      <c r="O3" s="100">
        <f t="shared" si="1"/>
        <v>5603.4168833786052</v>
      </c>
      <c r="P3" s="100">
        <f t="shared" si="1"/>
        <v>4839.1961711328422</v>
      </c>
      <c r="Q3" s="100">
        <f t="shared" si="1"/>
        <v>5208.6355842991416</v>
      </c>
    </row>
    <row r="4" spans="1:17" ht="12.95" customHeight="1" x14ac:dyDescent="0.25">
      <c r="A4" s="89" t="s">
        <v>65</v>
      </c>
      <c r="B4" s="96">
        <f t="shared" ref="B4" si="2">SUM(B5:B14)</f>
        <v>4588.3048300147102</v>
      </c>
      <c r="C4" s="96">
        <f t="shared" ref="C4:Q4" si="3">SUM(C5:C14)</f>
        <v>4862.333349925344</v>
      </c>
      <c r="D4" s="96">
        <f t="shared" si="3"/>
        <v>4615.2906083479911</v>
      </c>
      <c r="E4" s="96">
        <f t="shared" si="3"/>
        <v>4694.7002025432666</v>
      </c>
      <c r="F4" s="96">
        <f t="shared" si="3"/>
        <v>4500.3875089267931</v>
      </c>
      <c r="G4" s="96">
        <f t="shared" si="3"/>
        <v>4388.5020204931079</v>
      </c>
      <c r="H4" s="96">
        <f t="shared" si="3"/>
        <v>4119.5155747646058</v>
      </c>
      <c r="I4" s="96">
        <f t="shared" si="3"/>
        <v>3983.9938294295134</v>
      </c>
      <c r="J4" s="96">
        <f t="shared" si="3"/>
        <v>4041.1079180791066</v>
      </c>
      <c r="K4" s="96">
        <f t="shared" si="3"/>
        <v>3913.5116129780436</v>
      </c>
      <c r="L4" s="96">
        <f t="shared" si="3"/>
        <v>4439.1952278809385</v>
      </c>
      <c r="M4" s="96">
        <f t="shared" si="3"/>
        <v>3963.5385350795054</v>
      </c>
      <c r="N4" s="96">
        <f t="shared" si="3"/>
        <v>4155.7299371864638</v>
      </c>
      <c r="O4" s="96">
        <f t="shared" si="3"/>
        <v>4533.8603273190283</v>
      </c>
      <c r="P4" s="96">
        <f t="shared" si="3"/>
        <v>3728.4224379123743</v>
      </c>
      <c r="Q4" s="96">
        <f t="shared" si="3"/>
        <v>4099.4694663746095</v>
      </c>
    </row>
    <row r="5" spans="1:17" ht="12" customHeight="1" x14ac:dyDescent="0.25">
      <c r="A5" s="87" t="s">
        <v>58</v>
      </c>
      <c r="B5" s="95">
        <v>201.53422082015905</v>
      </c>
      <c r="C5" s="95">
        <v>190.57303202720058</v>
      </c>
      <c r="D5" s="95">
        <v>151.34110944540728</v>
      </c>
      <c r="E5" s="95">
        <v>126.22966791626929</v>
      </c>
      <c r="F5" s="95">
        <v>121.24700763008578</v>
      </c>
      <c r="G5" s="95">
        <v>83.502454367977066</v>
      </c>
      <c r="H5" s="95">
        <v>78.922675422108284</v>
      </c>
      <c r="I5" s="95">
        <v>63.303080870896366</v>
      </c>
      <c r="J5" s="95">
        <v>64.518388462975906</v>
      </c>
      <c r="K5" s="95">
        <v>47.993191180730598</v>
      </c>
      <c r="L5" s="95">
        <v>52.889620040974499</v>
      </c>
      <c r="M5" s="95">
        <v>34.705788968409443</v>
      </c>
      <c r="N5" s="95">
        <v>35.988332256771777</v>
      </c>
      <c r="O5" s="95">
        <v>25.621175124531053</v>
      </c>
      <c r="P5" s="95">
        <v>20.575359027421047</v>
      </c>
      <c r="Q5" s="95">
        <v>22.860758413268631</v>
      </c>
    </row>
    <row r="6" spans="1:17" ht="12" customHeight="1" x14ac:dyDescent="0.25">
      <c r="A6" s="87" t="s">
        <v>84</v>
      </c>
      <c r="B6" s="95">
        <v>8.6591056540682825</v>
      </c>
      <c r="C6" s="95">
        <v>8.8594164593091271</v>
      </c>
      <c r="D6" s="95">
        <v>8.9747702872496369</v>
      </c>
      <c r="E6" s="95">
        <v>9.1386987975583978</v>
      </c>
      <c r="F6" s="95">
        <v>9.1397803901942662</v>
      </c>
      <c r="G6" s="95">
        <v>8.8479500214539009</v>
      </c>
      <c r="H6" s="95">
        <v>8.8786035545169568</v>
      </c>
      <c r="I6" s="95">
        <v>8.3814913530362531</v>
      </c>
      <c r="J6" s="95">
        <v>8.3823629559244299</v>
      </c>
      <c r="K6" s="95">
        <v>8.6795644765331712</v>
      </c>
      <c r="L6" s="95">
        <v>9.254158243421557</v>
      </c>
      <c r="M6" s="95">
        <v>8.6875989246141359</v>
      </c>
      <c r="N6" s="95">
        <v>8.1509634382881959</v>
      </c>
      <c r="O6" s="95">
        <v>8.1509049357444301</v>
      </c>
      <c r="P6" s="95">
        <v>6.8358457389481462</v>
      </c>
      <c r="Q6" s="95">
        <v>6.9292754650545936</v>
      </c>
    </row>
    <row r="7" spans="1:17" ht="12" customHeight="1" x14ac:dyDescent="0.25">
      <c r="A7" s="87" t="s">
        <v>110</v>
      </c>
      <c r="B7" s="95">
        <v>1501.3220729966511</v>
      </c>
      <c r="C7" s="95">
        <v>1496.4302606390449</v>
      </c>
      <c r="D7" s="95">
        <v>1444.1919398173422</v>
      </c>
      <c r="E7" s="95">
        <v>1458.7960595061272</v>
      </c>
      <c r="F7" s="95">
        <v>1381.9394272814845</v>
      </c>
      <c r="G7" s="95">
        <v>1261.6550912883804</v>
      </c>
      <c r="H7" s="95">
        <v>1189.7041277358403</v>
      </c>
      <c r="I7" s="95">
        <v>1097.4284086779285</v>
      </c>
      <c r="J7" s="95">
        <v>1116.8049507437117</v>
      </c>
      <c r="K7" s="95">
        <v>981.39161792735786</v>
      </c>
      <c r="L7" s="95">
        <v>1092.0818098378927</v>
      </c>
      <c r="M7" s="95">
        <v>923.13724552889789</v>
      </c>
      <c r="N7" s="95">
        <v>970.04722830363119</v>
      </c>
      <c r="O7" s="95">
        <v>912.16658692873193</v>
      </c>
      <c r="P7" s="95">
        <v>730.87851666383835</v>
      </c>
      <c r="Q7" s="95">
        <v>811.13846979081757</v>
      </c>
    </row>
    <row r="8" spans="1:17" ht="12" customHeight="1" x14ac:dyDescent="0.25">
      <c r="A8" s="87" t="s">
        <v>109</v>
      </c>
      <c r="B8" s="95">
        <v>926.11440852225746</v>
      </c>
      <c r="C8" s="95">
        <v>1045.2967504732858</v>
      </c>
      <c r="D8" s="95">
        <v>965.56276442002786</v>
      </c>
      <c r="E8" s="95">
        <v>1021.723607243574</v>
      </c>
      <c r="F8" s="95">
        <v>985.78530021766244</v>
      </c>
      <c r="G8" s="95">
        <v>914.22390759671657</v>
      </c>
      <c r="H8" s="95">
        <v>852.2368097274142</v>
      </c>
      <c r="I8" s="95">
        <v>796.14184295888356</v>
      </c>
      <c r="J8" s="95">
        <v>807.27351294287143</v>
      </c>
      <c r="K8" s="95">
        <v>827.11492420287937</v>
      </c>
      <c r="L8" s="95">
        <v>958.41108772122266</v>
      </c>
      <c r="M8" s="95">
        <v>820.2577722174716</v>
      </c>
      <c r="N8" s="95">
        <v>853.27302706744808</v>
      </c>
      <c r="O8" s="95">
        <v>979.0979002207506</v>
      </c>
      <c r="P8" s="95">
        <v>777.24066397723016</v>
      </c>
      <c r="Q8" s="95">
        <v>871.25861367065545</v>
      </c>
    </row>
    <row r="9" spans="1:17" ht="12" customHeight="1" x14ac:dyDescent="0.25">
      <c r="A9" s="87" t="s">
        <v>55</v>
      </c>
      <c r="B9" s="95">
        <v>1308.8680040578099</v>
      </c>
      <c r="C9" s="95">
        <v>1395.7423817413321</v>
      </c>
      <c r="D9" s="95">
        <v>1300.5653577196033</v>
      </c>
      <c r="E9" s="95">
        <v>1286.741014674624</v>
      </c>
      <c r="F9" s="95">
        <v>1231.1356560781151</v>
      </c>
      <c r="G9" s="95">
        <v>1348.3189955417104</v>
      </c>
      <c r="H9" s="95">
        <v>1291.1837337172653</v>
      </c>
      <c r="I9" s="95">
        <v>1226.0187085396028</v>
      </c>
      <c r="J9" s="95">
        <v>1251.3010276171942</v>
      </c>
      <c r="K9" s="95">
        <v>1238.985086827297</v>
      </c>
      <c r="L9" s="95">
        <v>1407.8586544322352</v>
      </c>
      <c r="M9" s="95">
        <v>1313.1396207716296</v>
      </c>
      <c r="N9" s="95">
        <v>1381.992203727955</v>
      </c>
      <c r="O9" s="95">
        <v>1566.7308742574965</v>
      </c>
      <c r="P9" s="95">
        <v>1283.335142718093</v>
      </c>
      <c r="Q9" s="95">
        <v>1422.2338726372311</v>
      </c>
    </row>
    <row r="10" spans="1:17" ht="12" customHeight="1" x14ac:dyDescent="0.25">
      <c r="A10" s="87" t="s">
        <v>79</v>
      </c>
      <c r="B10" s="95">
        <v>0</v>
      </c>
      <c r="C10" s="95">
        <v>0</v>
      </c>
      <c r="D10" s="95">
        <v>0</v>
      </c>
      <c r="E10" s="95">
        <v>0</v>
      </c>
      <c r="F10" s="95">
        <v>0</v>
      </c>
      <c r="G10" s="95">
        <v>0</v>
      </c>
      <c r="H10" s="95">
        <v>0</v>
      </c>
      <c r="I10" s="95">
        <v>0</v>
      </c>
      <c r="J10" s="95">
        <v>0</v>
      </c>
      <c r="K10" s="95">
        <v>0</v>
      </c>
      <c r="L10" s="95">
        <v>0</v>
      </c>
      <c r="M10" s="95">
        <v>0</v>
      </c>
      <c r="N10" s="95">
        <v>0</v>
      </c>
      <c r="O10" s="95">
        <v>0</v>
      </c>
      <c r="P10" s="95">
        <v>0</v>
      </c>
      <c r="Q10" s="95">
        <v>0</v>
      </c>
    </row>
    <row r="11" spans="1:17" ht="12" customHeight="1" x14ac:dyDescent="0.25">
      <c r="A11" s="87" t="s">
        <v>61</v>
      </c>
      <c r="B11" s="95">
        <v>335.45244976500982</v>
      </c>
      <c r="C11" s="95">
        <v>351.20470400236161</v>
      </c>
      <c r="D11" s="95">
        <v>361.8249431584178</v>
      </c>
      <c r="E11" s="95">
        <v>386.06416028002872</v>
      </c>
      <c r="F11" s="95">
        <v>403.295867281749</v>
      </c>
      <c r="G11" s="95">
        <v>406.58044678212497</v>
      </c>
      <c r="H11" s="95">
        <v>367.98675999101062</v>
      </c>
      <c r="I11" s="95">
        <v>419.4503224848948</v>
      </c>
      <c r="J11" s="95">
        <v>437.2334735373347</v>
      </c>
      <c r="K11" s="95">
        <v>450.9952307669945</v>
      </c>
      <c r="L11" s="95">
        <v>517.34335420720606</v>
      </c>
      <c r="M11" s="95">
        <v>501.11626942359277</v>
      </c>
      <c r="N11" s="95">
        <v>529.41108600343432</v>
      </c>
      <c r="O11" s="95">
        <v>686.28794392418502</v>
      </c>
      <c r="P11" s="95">
        <v>566.14814537045027</v>
      </c>
      <c r="Q11" s="95">
        <v>629.30968888687141</v>
      </c>
    </row>
    <row r="12" spans="1:17" ht="12" customHeight="1" x14ac:dyDescent="0.25">
      <c r="A12" s="87" t="s">
        <v>115</v>
      </c>
      <c r="B12" s="95">
        <v>8.2554794344995166</v>
      </c>
      <c r="C12" s="95">
        <v>14.086999230384571</v>
      </c>
      <c r="D12" s="95">
        <v>19.31774329732723</v>
      </c>
      <c r="E12" s="95">
        <v>26.224554583992205</v>
      </c>
      <c r="F12" s="95">
        <v>29.434831651417984</v>
      </c>
      <c r="G12" s="95">
        <v>34.573840603169373</v>
      </c>
      <c r="H12" s="95">
        <v>35.857465100144751</v>
      </c>
      <c r="I12" s="95">
        <v>44.738456850886799</v>
      </c>
      <c r="J12" s="95">
        <v>46.994268916767609</v>
      </c>
      <c r="K12" s="95">
        <v>49.098998269667902</v>
      </c>
      <c r="L12" s="95">
        <v>57.127592726801431</v>
      </c>
      <c r="M12" s="95">
        <v>54.557970737518581</v>
      </c>
      <c r="N12" s="95">
        <v>63.332127899610306</v>
      </c>
      <c r="O12" s="95">
        <v>72.754422395085328</v>
      </c>
      <c r="P12" s="95">
        <v>65.618485700483745</v>
      </c>
      <c r="Q12" s="95">
        <v>77.660506989155635</v>
      </c>
    </row>
    <row r="13" spans="1:17" ht="12" customHeight="1" x14ac:dyDescent="0.25">
      <c r="A13" s="51" t="s">
        <v>114</v>
      </c>
      <c r="B13" s="22">
        <v>260.77267921700394</v>
      </c>
      <c r="C13" s="22">
        <v>309.31777952456548</v>
      </c>
      <c r="D13" s="22">
        <v>308.87147280362228</v>
      </c>
      <c r="E13" s="22">
        <v>323.51886437074188</v>
      </c>
      <c r="F13" s="22">
        <v>294.13797813705924</v>
      </c>
      <c r="G13" s="22">
        <v>289.80569427678751</v>
      </c>
      <c r="H13" s="22">
        <v>264.05602735346019</v>
      </c>
      <c r="I13" s="22">
        <v>273.55932685528944</v>
      </c>
      <c r="J13" s="22">
        <v>270.00454565412917</v>
      </c>
      <c r="K13" s="22">
        <v>267.24772456743773</v>
      </c>
      <c r="L13" s="22">
        <v>301.66612634400951</v>
      </c>
      <c r="M13" s="22">
        <v>264.34496327662708</v>
      </c>
      <c r="N13" s="22">
        <v>262.69432459183508</v>
      </c>
      <c r="O13" s="22">
        <v>256.9788567479859</v>
      </c>
      <c r="P13" s="22">
        <v>220.32974348866438</v>
      </c>
      <c r="Q13" s="22">
        <v>212.47561117899053</v>
      </c>
    </row>
    <row r="14" spans="1:17" ht="12" customHeight="1" x14ac:dyDescent="0.25">
      <c r="A14" s="99" t="s">
        <v>117</v>
      </c>
      <c r="B14" s="98">
        <v>37.326409547250499</v>
      </c>
      <c r="C14" s="98">
        <v>50.822025827859491</v>
      </c>
      <c r="D14" s="98">
        <v>54.640507398994004</v>
      </c>
      <c r="E14" s="98">
        <v>56.263575170351331</v>
      </c>
      <c r="F14" s="98">
        <v>44.271660259024841</v>
      </c>
      <c r="G14" s="98">
        <v>40.993640014788717</v>
      </c>
      <c r="H14" s="98">
        <v>30.68937216284505</v>
      </c>
      <c r="I14" s="98">
        <v>54.972190838094555</v>
      </c>
      <c r="J14" s="98">
        <v>38.595387248197106</v>
      </c>
      <c r="K14" s="98">
        <v>42.005274759145451</v>
      </c>
      <c r="L14" s="98">
        <v>42.562824327174816</v>
      </c>
      <c r="M14" s="98">
        <v>43.591305230744346</v>
      </c>
      <c r="N14" s="98">
        <v>50.840643897490239</v>
      </c>
      <c r="O14" s="98">
        <v>26.071662784516651</v>
      </c>
      <c r="P14" s="98">
        <v>57.460535227245416</v>
      </c>
      <c r="Q14" s="98">
        <v>45.602669342563857</v>
      </c>
    </row>
    <row r="15" spans="1:17" ht="12.95" customHeight="1" x14ac:dyDescent="0.25">
      <c r="A15" s="89" t="s">
        <v>112</v>
      </c>
      <c r="B15" s="96">
        <f t="shared" ref="B15:Q15" si="4">B16</f>
        <v>1.6009753761308996</v>
      </c>
      <c r="C15" s="96">
        <f t="shared" si="4"/>
        <v>2.0345630663581669</v>
      </c>
      <c r="D15" s="96">
        <f t="shared" si="4"/>
        <v>2.3467040960823007</v>
      </c>
      <c r="E15" s="96">
        <f t="shared" si="4"/>
        <v>2.6223698247457659</v>
      </c>
      <c r="F15" s="96">
        <f t="shared" si="4"/>
        <v>2.9586157442081404</v>
      </c>
      <c r="G15" s="96">
        <f t="shared" si="4"/>
        <v>3.3857533446834256</v>
      </c>
      <c r="H15" s="96">
        <f t="shared" si="4"/>
        <v>3.6826349721481018</v>
      </c>
      <c r="I15" s="96">
        <f t="shared" si="4"/>
        <v>4.4440414177218717</v>
      </c>
      <c r="J15" s="96">
        <f t="shared" si="4"/>
        <v>4.5816058237956216</v>
      </c>
      <c r="K15" s="96">
        <f t="shared" si="4"/>
        <v>4.8944685304892133</v>
      </c>
      <c r="L15" s="96">
        <f t="shared" si="4"/>
        <v>4.9256031938532523</v>
      </c>
      <c r="M15" s="96">
        <f t="shared" si="4"/>
        <v>5.2412744580950861</v>
      </c>
      <c r="N15" s="96">
        <f t="shared" si="4"/>
        <v>5.3692393313916114</v>
      </c>
      <c r="O15" s="96">
        <f t="shared" si="4"/>
        <v>5.4663763277117656</v>
      </c>
      <c r="P15" s="96">
        <f t="shared" si="4"/>
        <v>5.5809009658475022</v>
      </c>
      <c r="Q15" s="96">
        <f t="shared" si="4"/>
        <v>5.9567232672387496</v>
      </c>
    </row>
    <row r="16" spans="1:17" ht="12" customHeight="1" x14ac:dyDescent="0.25">
      <c r="A16" s="87" t="s">
        <v>111</v>
      </c>
      <c r="B16" s="97">
        <v>1.6009753761308996</v>
      </c>
      <c r="C16" s="97">
        <v>2.0345630663581669</v>
      </c>
      <c r="D16" s="97">
        <v>2.3467040960823007</v>
      </c>
      <c r="E16" s="97">
        <v>2.6223698247457659</v>
      </c>
      <c r="F16" s="97">
        <v>2.9586157442081404</v>
      </c>
      <c r="G16" s="97">
        <v>3.3857533446834256</v>
      </c>
      <c r="H16" s="97">
        <v>3.6826349721481018</v>
      </c>
      <c r="I16" s="97">
        <v>4.4440414177218717</v>
      </c>
      <c r="J16" s="97">
        <v>4.5816058237956216</v>
      </c>
      <c r="K16" s="97">
        <v>4.8944685304892133</v>
      </c>
      <c r="L16" s="97">
        <v>4.9256031938532523</v>
      </c>
      <c r="M16" s="97">
        <v>5.2412744580950861</v>
      </c>
      <c r="N16" s="97">
        <v>5.3692393313916114</v>
      </c>
      <c r="O16" s="97">
        <v>5.4663763277117656</v>
      </c>
      <c r="P16" s="97">
        <v>5.5809009658475022</v>
      </c>
      <c r="Q16" s="97">
        <v>5.9567232672387496</v>
      </c>
    </row>
    <row r="17" spans="1:17" ht="12.95" customHeight="1" x14ac:dyDescent="0.25">
      <c r="A17" s="89" t="s">
        <v>63</v>
      </c>
      <c r="B17" s="96">
        <f t="shared" ref="B17" si="5">SUM(B18:B26)</f>
        <v>768.70461583102883</v>
      </c>
      <c r="C17" s="96">
        <f t="shared" ref="C17:Q17" si="6">SUM(C18:C26)</f>
        <v>777.09692842311847</v>
      </c>
      <c r="D17" s="96">
        <f t="shared" si="6"/>
        <v>786.9306493164006</v>
      </c>
      <c r="E17" s="96">
        <f t="shared" si="6"/>
        <v>793.29447960878565</v>
      </c>
      <c r="F17" s="96">
        <f t="shared" si="6"/>
        <v>804.01546004466002</v>
      </c>
      <c r="G17" s="96">
        <f t="shared" si="6"/>
        <v>801.88093773441733</v>
      </c>
      <c r="H17" s="96">
        <f t="shared" si="6"/>
        <v>792.35824010101135</v>
      </c>
      <c r="I17" s="96">
        <f t="shared" si="6"/>
        <v>795.17840009029987</v>
      </c>
      <c r="J17" s="96">
        <f t="shared" si="6"/>
        <v>784.20761368870308</v>
      </c>
      <c r="K17" s="96">
        <f t="shared" si="6"/>
        <v>784.44956326600379</v>
      </c>
      <c r="L17" s="96">
        <f t="shared" si="6"/>
        <v>780.5377629919418</v>
      </c>
      <c r="M17" s="96">
        <f t="shared" si="6"/>
        <v>785.04627892128553</v>
      </c>
      <c r="N17" s="96">
        <f t="shared" si="6"/>
        <v>789.81170300213978</v>
      </c>
      <c r="O17" s="96">
        <f t="shared" si="6"/>
        <v>777.53765625501421</v>
      </c>
      <c r="P17" s="96">
        <f t="shared" si="6"/>
        <v>802.08993076058982</v>
      </c>
      <c r="Q17" s="96">
        <f t="shared" si="6"/>
        <v>801.85912738181037</v>
      </c>
    </row>
    <row r="18" spans="1:17" ht="12" customHeight="1" x14ac:dyDescent="0.25">
      <c r="A18" s="87" t="s">
        <v>58</v>
      </c>
      <c r="B18" s="95">
        <v>10.132093372409114</v>
      </c>
      <c r="C18" s="95">
        <v>9.1427381436261257</v>
      </c>
      <c r="D18" s="95">
        <v>7.842004802909651</v>
      </c>
      <c r="E18" s="95">
        <v>6.5808337183666099</v>
      </c>
      <c r="F18" s="95">
        <v>6.791906041817076</v>
      </c>
      <c r="G18" s="95">
        <v>5.014710555636424</v>
      </c>
      <c r="H18" s="95">
        <v>5.0915887171627423</v>
      </c>
      <c r="I18" s="95">
        <v>4.2932616311705392</v>
      </c>
      <c r="J18" s="95">
        <v>4.378972595446661</v>
      </c>
      <c r="K18" s="95">
        <v>3.4624996987331715</v>
      </c>
      <c r="L18" s="95">
        <v>3.4036894971835312</v>
      </c>
      <c r="M18" s="95">
        <v>2.5775337720093758</v>
      </c>
      <c r="N18" s="95">
        <v>2.702325684677152</v>
      </c>
      <c r="O18" s="95">
        <v>1.8012281570174051</v>
      </c>
      <c r="P18" s="95">
        <v>1.8067129754325397</v>
      </c>
      <c r="Q18" s="95">
        <v>1.8533138833582969</v>
      </c>
    </row>
    <row r="19" spans="1:17" s="28" customFormat="1" ht="12" customHeight="1" x14ac:dyDescent="0.25">
      <c r="A19" s="87" t="s">
        <v>84</v>
      </c>
      <c r="B19" s="95">
        <v>30.89129572124132</v>
      </c>
      <c r="C19" s="95">
        <v>25.545433205534223</v>
      </c>
      <c r="D19" s="95">
        <v>22.334430559834555</v>
      </c>
      <c r="E19" s="95">
        <v>21.685955161097024</v>
      </c>
      <c r="F19" s="95">
        <v>20.495070210270736</v>
      </c>
      <c r="G19" s="95">
        <v>19.877108611061722</v>
      </c>
      <c r="H19" s="95">
        <v>21.324153991562355</v>
      </c>
      <c r="I19" s="95">
        <v>24.309945646330306</v>
      </c>
      <c r="J19" s="95">
        <v>25.776986080815238</v>
      </c>
      <c r="K19" s="95">
        <v>24.441008817491046</v>
      </c>
      <c r="L19" s="95">
        <v>22.727426410640444</v>
      </c>
      <c r="M19" s="95">
        <v>20.645924319842806</v>
      </c>
      <c r="N19" s="95">
        <v>15.73001411440042</v>
      </c>
      <c r="O19" s="95">
        <v>14.729099777964148</v>
      </c>
      <c r="P19" s="95">
        <v>14.1307990217301</v>
      </c>
      <c r="Q19" s="95">
        <v>13.559457386212763</v>
      </c>
    </row>
    <row r="20" spans="1:17" ht="12" customHeight="1" x14ac:dyDescent="0.25">
      <c r="A20" s="87" t="s">
        <v>110</v>
      </c>
      <c r="B20" s="95">
        <v>167.83429471324632</v>
      </c>
      <c r="C20" s="95">
        <v>158.71092936095494</v>
      </c>
      <c r="D20" s="95">
        <v>163.20462018265798</v>
      </c>
      <c r="E20" s="95">
        <v>163.07052049387252</v>
      </c>
      <c r="F20" s="95">
        <v>164.05015271851545</v>
      </c>
      <c r="G20" s="95">
        <v>151.78228869746462</v>
      </c>
      <c r="H20" s="95">
        <v>148.89215226415968</v>
      </c>
      <c r="I20" s="95">
        <v>144.93837132207167</v>
      </c>
      <c r="J20" s="95">
        <v>147.19396925628797</v>
      </c>
      <c r="K20" s="95">
        <v>133.29555207264156</v>
      </c>
      <c r="L20" s="95">
        <v>127.51567307782655</v>
      </c>
      <c r="M20" s="95">
        <v>123.40897393737498</v>
      </c>
      <c r="N20" s="95">
        <v>126.20204341084762</v>
      </c>
      <c r="O20" s="95">
        <v>109.31572393778502</v>
      </c>
      <c r="P20" s="95">
        <v>111.66583380930761</v>
      </c>
      <c r="Q20" s="95">
        <v>113.45574927688536</v>
      </c>
    </row>
    <row r="21" spans="1:17" ht="12" customHeight="1" x14ac:dyDescent="0.25">
      <c r="A21" s="87" t="s">
        <v>109</v>
      </c>
      <c r="B21" s="95">
        <v>140.941200702104</v>
      </c>
      <c r="C21" s="95">
        <v>150.57223216337371</v>
      </c>
      <c r="D21" s="95">
        <v>148.65541204441976</v>
      </c>
      <c r="E21" s="95">
        <v>155.11629865305667</v>
      </c>
      <c r="F21" s="95">
        <v>158.29881508457078</v>
      </c>
      <c r="G21" s="95">
        <v>149.51789604008411</v>
      </c>
      <c r="H21" s="95">
        <v>144.69241789886937</v>
      </c>
      <c r="I21" s="95">
        <v>137.94668205544181</v>
      </c>
      <c r="J21" s="95">
        <v>136.37933018275842</v>
      </c>
      <c r="K21" s="95">
        <v>143.90271997959246</v>
      </c>
      <c r="L21" s="95">
        <v>143.50482733571451</v>
      </c>
      <c r="M21" s="95">
        <v>140.36351271514496</v>
      </c>
      <c r="N21" s="95">
        <v>138.90063053382539</v>
      </c>
      <c r="O21" s="95">
        <v>141.67419699515062</v>
      </c>
      <c r="P21" s="95">
        <v>143.17535202207378</v>
      </c>
      <c r="Q21" s="95">
        <v>145.90598648869758</v>
      </c>
    </row>
    <row r="22" spans="1:17" ht="12" customHeight="1" x14ac:dyDescent="0.25">
      <c r="A22" s="87" t="s">
        <v>55</v>
      </c>
      <c r="B22" s="95">
        <v>121.36510953729608</v>
      </c>
      <c r="C22" s="95">
        <v>122.75284825866785</v>
      </c>
      <c r="D22" s="95">
        <v>121.78463228039703</v>
      </c>
      <c r="E22" s="95">
        <v>119.93470532537586</v>
      </c>
      <c r="F22" s="95">
        <v>121.61440392188528</v>
      </c>
      <c r="G22" s="95">
        <v>133.50314518878892</v>
      </c>
      <c r="H22" s="95">
        <v>133.80998628273468</v>
      </c>
      <c r="I22" s="95">
        <v>132.56711146039709</v>
      </c>
      <c r="J22" s="95">
        <v>132.42051238280561</v>
      </c>
      <c r="K22" s="95">
        <v>131.77360317270248</v>
      </c>
      <c r="L22" s="95">
        <v>126.85189963318422</v>
      </c>
      <c r="M22" s="95">
        <v>135.74055048090025</v>
      </c>
      <c r="N22" s="95">
        <v>136.41301805893733</v>
      </c>
      <c r="O22" s="95">
        <v>143.83362209532731</v>
      </c>
      <c r="P22" s="95">
        <v>150.21792884013612</v>
      </c>
      <c r="Q22" s="95">
        <v>150.68531362771839</v>
      </c>
    </row>
    <row r="23" spans="1:17" ht="12" customHeight="1" x14ac:dyDescent="0.25">
      <c r="A23" s="87" t="s">
        <v>79</v>
      </c>
      <c r="B23" s="95">
        <v>0</v>
      </c>
      <c r="C23" s="95">
        <v>0</v>
      </c>
      <c r="D23" s="95">
        <v>0</v>
      </c>
      <c r="E23" s="95">
        <v>0</v>
      </c>
      <c r="F23" s="95">
        <v>0</v>
      </c>
      <c r="G23" s="95">
        <v>0</v>
      </c>
      <c r="H23" s="95">
        <v>0</v>
      </c>
      <c r="I23" s="95">
        <v>0</v>
      </c>
      <c r="J23" s="95">
        <v>0</v>
      </c>
      <c r="K23" s="95">
        <v>0</v>
      </c>
      <c r="L23" s="95">
        <v>0</v>
      </c>
      <c r="M23" s="95">
        <v>0</v>
      </c>
      <c r="N23" s="95">
        <v>0</v>
      </c>
      <c r="O23" s="95">
        <v>0</v>
      </c>
      <c r="P23" s="95">
        <v>0</v>
      </c>
      <c r="Q23" s="95">
        <v>0</v>
      </c>
    </row>
    <row r="24" spans="1:17" ht="12" customHeight="1" x14ac:dyDescent="0.25">
      <c r="A24" s="87" t="s">
        <v>61</v>
      </c>
      <c r="B24" s="95">
        <v>47.035369094262379</v>
      </c>
      <c r="C24" s="95">
        <v>46.653525997638383</v>
      </c>
      <c r="D24" s="95">
        <v>51.365376841582162</v>
      </c>
      <c r="E24" s="95">
        <v>54.24486971997127</v>
      </c>
      <c r="F24" s="95">
        <v>60.35173271825095</v>
      </c>
      <c r="G24" s="95">
        <v>60.934420317182614</v>
      </c>
      <c r="H24" s="95">
        <v>57.4440000089892</v>
      </c>
      <c r="I24" s="95">
        <v>66.909287515105078</v>
      </c>
      <c r="J24" s="95">
        <v>68.072436462665181</v>
      </c>
      <c r="K24" s="95">
        <v>71.128279233005486</v>
      </c>
      <c r="L24" s="95">
        <v>68.997863053795513</v>
      </c>
      <c r="M24" s="95">
        <v>75.481222070654184</v>
      </c>
      <c r="N24" s="95">
        <v>75.274661355008718</v>
      </c>
      <c r="O24" s="95">
        <v>86.351313639196619</v>
      </c>
      <c r="P24" s="95">
        <v>89.459956282364104</v>
      </c>
      <c r="Q24" s="95">
        <v>88.442818047949117</v>
      </c>
    </row>
    <row r="25" spans="1:17" ht="12" customHeight="1" x14ac:dyDescent="0.25">
      <c r="A25" s="51" t="s">
        <v>60</v>
      </c>
      <c r="B25" s="22">
        <v>214.79779114465885</v>
      </c>
      <c r="C25" s="22">
        <v>225.01914129332326</v>
      </c>
      <c r="D25" s="22">
        <v>230.78803260459944</v>
      </c>
      <c r="E25" s="22">
        <v>227.52035653704567</v>
      </c>
      <c r="F25" s="22">
        <v>222.71392934934974</v>
      </c>
      <c r="G25" s="22">
        <v>213.63421165817957</v>
      </c>
      <c r="H25" s="22">
        <v>204.02645093753335</v>
      </c>
      <c r="I25" s="22">
        <v>205.29752045978344</v>
      </c>
      <c r="J25" s="22">
        <v>190.58499672792408</v>
      </c>
      <c r="K25" s="22">
        <v>174.96333029183762</v>
      </c>
      <c r="L25" s="22">
        <v>163.67109828370249</v>
      </c>
      <c r="M25" s="22">
        <v>164.82616055986082</v>
      </c>
      <c r="N25" s="22">
        <v>166.54381194274973</v>
      </c>
      <c r="O25" s="22">
        <v>142.56796953439977</v>
      </c>
      <c r="P25" s="22">
        <v>159.00222141229742</v>
      </c>
      <c r="Q25" s="22">
        <v>150.09491791530877</v>
      </c>
    </row>
    <row r="26" spans="1:17" ht="12" customHeight="1" x14ac:dyDescent="0.25">
      <c r="A26" s="49" t="s">
        <v>59</v>
      </c>
      <c r="B26" s="18">
        <v>35.707461545810695</v>
      </c>
      <c r="C26" s="18">
        <v>38.700079999999993</v>
      </c>
      <c r="D26" s="18">
        <v>40.956140000000005</v>
      </c>
      <c r="E26" s="18">
        <v>45.140939999999986</v>
      </c>
      <c r="F26" s="18">
        <v>49.699449999999992</v>
      </c>
      <c r="G26" s="18">
        <v>67.617156666019383</v>
      </c>
      <c r="H26" s="18">
        <v>77.077489999999997</v>
      </c>
      <c r="I26" s="18">
        <v>78.916219999999981</v>
      </c>
      <c r="J26" s="18">
        <v>79.400409999999994</v>
      </c>
      <c r="K26" s="18">
        <v>101.48257000000002</v>
      </c>
      <c r="L26" s="18">
        <v>123.8652856998946</v>
      </c>
      <c r="M26" s="18">
        <v>122.00240106549815</v>
      </c>
      <c r="N26" s="18">
        <v>128.0451979016934</v>
      </c>
      <c r="O26" s="18">
        <v>137.26450211817328</v>
      </c>
      <c r="P26" s="18">
        <v>132.63112639724818</v>
      </c>
      <c r="Q26" s="18">
        <v>137.86157075568002</v>
      </c>
    </row>
    <row r="27" spans="1:17" ht="12.95" customHeight="1" x14ac:dyDescent="0.25">
      <c r="A27" s="89" t="s">
        <v>62</v>
      </c>
      <c r="B27" s="96">
        <f t="shared" ref="B27" si="7">SUM(B28:B32)</f>
        <v>256.44250721092874</v>
      </c>
      <c r="C27" s="96">
        <f t="shared" ref="C27:Q27" si="8">SUM(C28:C32)</f>
        <v>264.36408425417085</v>
      </c>
      <c r="D27" s="96">
        <f t="shared" si="8"/>
        <v>268.41822221545806</v>
      </c>
      <c r="E27" s="96">
        <f t="shared" si="8"/>
        <v>273.49184382118506</v>
      </c>
      <c r="F27" s="96">
        <f t="shared" si="8"/>
        <v>277.08661210524616</v>
      </c>
      <c r="G27" s="96">
        <f t="shared" si="8"/>
        <v>276.55077775171503</v>
      </c>
      <c r="H27" s="96">
        <f t="shared" si="8"/>
        <v>274.22456370097871</v>
      </c>
      <c r="I27" s="96">
        <f t="shared" si="8"/>
        <v>282.24984053977232</v>
      </c>
      <c r="J27" s="96">
        <f t="shared" si="8"/>
        <v>277.50503254387206</v>
      </c>
      <c r="K27" s="96">
        <f t="shared" si="8"/>
        <v>283.21671254372865</v>
      </c>
      <c r="L27" s="96">
        <f t="shared" si="8"/>
        <v>284.66960246649813</v>
      </c>
      <c r="M27" s="96">
        <f t="shared" si="8"/>
        <v>285.82823481306718</v>
      </c>
      <c r="N27" s="96">
        <f t="shared" si="8"/>
        <v>293.25991256179611</v>
      </c>
      <c r="O27" s="96">
        <f t="shared" si="8"/>
        <v>286.55252347685052</v>
      </c>
      <c r="P27" s="96">
        <f t="shared" si="8"/>
        <v>303.10290149403016</v>
      </c>
      <c r="Q27" s="96">
        <f t="shared" si="8"/>
        <v>301.35026727548279</v>
      </c>
    </row>
    <row r="28" spans="1:17" ht="12" customHeight="1" x14ac:dyDescent="0.25">
      <c r="A28" s="87" t="s">
        <v>58</v>
      </c>
      <c r="B28" s="95">
        <v>2.1078416671375022</v>
      </c>
      <c r="C28" s="95">
        <v>1.9075398291732264</v>
      </c>
      <c r="D28" s="95">
        <v>1.6239957516830084</v>
      </c>
      <c r="E28" s="95">
        <v>1.3515583653640773</v>
      </c>
      <c r="F28" s="95">
        <v>1.3793163280971326</v>
      </c>
      <c r="G28" s="95">
        <v>0.99941742988806437</v>
      </c>
      <c r="H28" s="95">
        <v>0.98846586072898068</v>
      </c>
      <c r="I28" s="95">
        <v>0.82924749793308705</v>
      </c>
      <c r="J28" s="95">
        <v>0.80839894157744852</v>
      </c>
      <c r="K28" s="95">
        <v>0.54532912053622884</v>
      </c>
      <c r="L28" s="95">
        <v>0.52846160713755053</v>
      </c>
      <c r="M28" s="95">
        <v>0.33573444124325585</v>
      </c>
      <c r="N28" s="95">
        <v>0.33303769188493726</v>
      </c>
      <c r="O28" s="95">
        <v>0.22798353596604271</v>
      </c>
      <c r="P28" s="95">
        <v>0.18230468434334005</v>
      </c>
      <c r="Q28" s="95">
        <v>0.17840867288638765</v>
      </c>
    </row>
    <row r="29" spans="1:17" s="28" customFormat="1" ht="12" customHeight="1" x14ac:dyDescent="0.25">
      <c r="A29" s="87" t="s">
        <v>84</v>
      </c>
      <c r="B29" s="95">
        <v>16.481985188632002</v>
      </c>
      <c r="C29" s="95">
        <v>12.795860335156656</v>
      </c>
      <c r="D29" s="95">
        <v>11.527089152915808</v>
      </c>
      <c r="E29" s="95">
        <v>6.5738460413445754</v>
      </c>
      <c r="F29" s="95">
        <v>7.7304693995349947</v>
      </c>
      <c r="G29" s="95">
        <v>15.222444447278155</v>
      </c>
      <c r="H29" s="95">
        <v>12.619462453920685</v>
      </c>
      <c r="I29" s="95">
        <v>24.428273000633435</v>
      </c>
      <c r="J29" s="95">
        <v>22.91583096326033</v>
      </c>
      <c r="K29" s="95">
        <v>10.829666705975786</v>
      </c>
      <c r="L29" s="95">
        <v>15.262255325964302</v>
      </c>
      <c r="M29" s="95">
        <v>14.61413201840676</v>
      </c>
      <c r="N29" s="95">
        <v>8.0698138708821521</v>
      </c>
      <c r="O29" s="95">
        <v>9.0696401118212862</v>
      </c>
      <c r="P29" s="95">
        <v>9.880549384060286</v>
      </c>
      <c r="Q29" s="95">
        <v>13.664550669078526</v>
      </c>
    </row>
    <row r="30" spans="1:17" ht="12" customHeight="1" x14ac:dyDescent="0.25">
      <c r="A30" s="87" t="s">
        <v>109</v>
      </c>
      <c r="B30" s="95">
        <v>67.254134306168766</v>
      </c>
      <c r="C30" s="95">
        <v>72.543357363340462</v>
      </c>
      <c r="D30" s="95">
        <v>71.725343535552383</v>
      </c>
      <c r="E30" s="95">
        <v>75.985854103368894</v>
      </c>
      <c r="F30" s="95">
        <v>78.676124697767023</v>
      </c>
      <c r="G30" s="95">
        <v>75.547134860401783</v>
      </c>
      <c r="H30" s="95">
        <v>76.25588237371592</v>
      </c>
      <c r="I30" s="95">
        <v>73.950254985674633</v>
      </c>
      <c r="J30" s="95">
        <v>74.11530687437039</v>
      </c>
      <c r="K30" s="95">
        <v>79.464005817528019</v>
      </c>
      <c r="L30" s="95">
        <v>80.589805340803863</v>
      </c>
      <c r="M30" s="95">
        <v>77.735085026551886</v>
      </c>
      <c r="N30" s="95">
        <v>77.587514077367672</v>
      </c>
      <c r="O30" s="95">
        <v>81.700862436403099</v>
      </c>
      <c r="P30" s="95">
        <v>81.539836056228424</v>
      </c>
      <c r="Q30" s="95">
        <v>82.766593131064013</v>
      </c>
    </row>
    <row r="31" spans="1:17" ht="12" customHeight="1" x14ac:dyDescent="0.25">
      <c r="A31" s="87" t="s">
        <v>55</v>
      </c>
      <c r="B31" s="95">
        <v>4.4425336772714141</v>
      </c>
      <c r="C31" s="95">
        <v>5.1367699999999985</v>
      </c>
      <c r="D31" s="95">
        <v>4.4018799999999993</v>
      </c>
      <c r="E31" s="95">
        <v>5.1999199999999979</v>
      </c>
      <c r="F31" s="95">
        <v>5.9569699999999992</v>
      </c>
      <c r="G31" s="95">
        <v>5.1829404433040605</v>
      </c>
      <c r="H31" s="95">
        <v>5.8999199999999998</v>
      </c>
      <c r="I31" s="95">
        <v>5.2017099999999994</v>
      </c>
      <c r="J31" s="95">
        <v>5.8998699999999982</v>
      </c>
      <c r="K31" s="95">
        <v>5.136569999999999</v>
      </c>
      <c r="L31" s="95">
        <v>5.1829127945321867</v>
      </c>
      <c r="M31" s="95">
        <v>5.1829607354011689</v>
      </c>
      <c r="N31" s="95">
        <v>5.9233727465426993</v>
      </c>
      <c r="O31" s="95">
        <v>5.1829333984640282</v>
      </c>
      <c r="P31" s="95">
        <v>5.0157638291774189</v>
      </c>
      <c r="Q31" s="95">
        <v>6.4488165985726562</v>
      </c>
    </row>
    <row r="32" spans="1:17" ht="12" customHeight="1" x14ac:dyDescent="0.25">
      <c r="A32" s="49" t="s">
        <v>60</v>
      </c>
      <c r="B32" s="18">
        <v>166.15601237171904</v>
      </c>
      <c r="C32" s="18">
        <v>171.98055672650051</v>
      </c>
      <c r="D32" s="18">
        <v>179.13991377530687</v>
      </c>
      <c r="E32" s="18">
        <v>184.38066531110749</v>
      </c>
      <c r="F32" s="18">
        <v>183.343731679847</v>
      </c>
      <c r="G32" s="18">
        <v>179.59884057084295</v>
      </c>
      <c r="H32" s="18">
        <v>178.46083301261311</v>
      </c>
      <c r="I32" s="18">
        <v>177.84035505553115</v>
      </c>
      <c r="J32" s="18">
        <v>173.76562576466387</v>
      </c>
      <c r="K32" s="18">
        <v>187.24114089968862</v>
      </c>
      <c r="L32" s="18">
        <v>183.10616739806025</v>
      </c>
      <c r="M32" s="18">
        <v>187.96032259146415</v>
      </c>
      <c r="N32" s="18">
        <v>201.34617417511865</v>
      </c>
      <c r="O32" s="18">
        <v>190.37110399419603</v>
      </c>
      <c r="P32" s="18">
        <v>206.48444754022071</v>
      </c>
      <c r="Q32" s="18">
        <v>198.2918982038812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226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119</v>
      </c>
      <c r="B3" s="100">
        <f t="shared" ref="B3:Q3" si="0">SUM(B4,B15,B17,B27)</f>
        <v>3417.1782558327654</v>
      </c>
      <c r="C3" s="100">
        <f t="shared" si="0"/>
        <v>3635.508039906239</v>
      </c>
      <c r="D3" s="100">
        <f t="shared" si="0"/>
        <v>3540.8931414655854</v>
      </c>
      <c r="E3" s="100">
        <f t="shared" si="0"/>
        <v>3644.2982808839338</v>
      </c>
      <c r="F3" s="100">
        <f t="shared" si="0"/>
        <v>3565.7830224522959</v>
      </c>
      <c r="G3" s="100">
        <f t="shared" si="0"/>
        <v>3519.5385859188277</v>
      </c>
      <c r="H3" s="100">
        <f t="shared" si="0"/>
        <v>3360.9031543667834</v>
      </c>
      <c r="I3" s="100">
        <f t="shared" si="0"/>
        <v>3345.3837219846764</v>
      </c>
      <c r="J3" s="100">
        <f t="shared" si="0"/>
        <v>3391.7865949713441</v>
      </c>
      <c r="K3" s="100">
        <f t="shared" si="0"/>
        <v>3365.0531691540091</v>
      </c>
      <c r="L3" s="100">
        <f t="shared" si="0"/>
        <v>3752.0123669099098</v>
      </c>
      <c r="M3" s="100">
        <f t="shared" si="0"/>
        <v>3475.1763852026265</v>
      </c>
      <c r="N3" s="100">
        <f t="shared" si="0"/>
        <v>3661.6780929820952</v>
      </c>
      <c r="O3" s="100">
        <f t="shared" si="0"/>
        <v>3955.2414088952492</v>
      </c>
      <c r="P3" s="100">
        <f t="shared" si="0"/>
        <v>3474.9740785060844</v>
      </c>
      <c r="Q3" s="100">
        <f t="shared" si="0"/>
        <v>3768.1638667343314</v>
      </c>
    </row>
    <row r="4" spans="1:17" ht="12.95" customHeight="1" x14ac:dyDescent="0.25">
      <c r="A4" s="89" t="s">
        <v>65</v>
      </c>
      <c r="B4" s="96">
        <f t="shared" ref="B4:Q4" si="1">SUM(B5:B14)</f>
        <v>2768.4714434894395</v>
      </c>
      <c r="C4" s="96">
        <f t="shared" si="1"/>
        <v>2969.4180354564883</v>
      </c>
      <c r="D4" s="96">
        <f t="shared" si="1"/>
        <v>2857.5063453727876</v>
      </c>
      <c r="E4" s="96">
        <f t="shared" si="1"/>
        <v>2946.0552682319753</v>
      </c>
      <c r="F4" s="96">
        <f t="shared" si="1"/>
        <v>2852.3549678720633</v>
      </c>
      <c r="G4" s="96">
        <f t="shared" si="1"/>
        <v>2797.5733120933651</v>
      </c>
      <c r="H4" s="96">
        <f t="shared" si="1"/>
        <v>2639.5450156642405</v>
      </c>
      <c r="I4" s="96">
        <f t="shared" si="1"/>
        <v>2608.8132967972842</v>
      </c>
      <c r="J4" s="96">
        <f t="shared" si="1"/>
        <v>2661.9694469244405</v>
      </c>
      <c r="K4" s="96">
        <f t="shared" si="1"/>
        <v>2612.5092070644914</v>
      </c>
      <c r="L4" s="96">
        <f t="shared" si="1"/>
        <v>2989.9948316089194</v>
      </c>
      <c r="M4" s="96">
        <f t="shared" si="1"/>
        <v>2702.8925258359004</v>
      </c>
      <c r="N4" s="96">
        <f t="shared" si="1"/>
        <v>2871.4873074538195</v>
      </c>
      <c r="O4" s="96">
        <f t="shared" si="1"/>
        <v>3172.8045957176741</v>
      </c>
      <c r="P4" s="96">
        <f t="shared" si="1"/>
        <v>2659.4137075041549</v>
      </c>
      <c r="Q4" s="96">
        <f t="shared" si="1"/>
        <v>2952.1375743928497</v>
      </c>
    </row>
    <row r="5" spans="1:17" ht="12" customHeight="1" x14ac:dyDescent="0.25">
      <c r="A5" s="87" t="s">
        <v>58</v>
      </c>
      <c r="B5" s="95">
        <v>104.86892464397167</v>
      </c>
      <c r="C5" s="95">
        <v>99.165237811734656</v>
      </c>
      <c r="D5" s="95">
        <v>78.750791490285465</v>
      </c>
      <c r="E5" s="95">
        <v>65.683979021892696</v>
      </c>
      <c r="F5" s="95">
        <v>63.395379147073854</v>
      </c>
      <c r="G5" s="95">
        <v>43.714023902523827</v>
      </c>
      <c r="H5" s="95">
        <v>41.489589540659786</v>
      </c>
      <c r="I5" s="95">
        <v>33.469559868789212</v>
      </c>
      <c r="J5" s="95">
        <v>34.355891112745773</v>
      </c>
      <c r="K5" s="95">
        <v>25.748158369678407</v>
      </c>
      <c r="L5" s="95">
        <v>28.87805717662847</v>
      </c>
      <c r="M5" s="95">
        <v>19.251112639583866</v>
      </c>
      <c r="N5" s="95">
        <v>20.051414982505165</v>
      </c>
      <c r="O5" s="95">
        <v>14.39155066889267</v>
      </c>
      <c r="P5" s="95">
        <v>11.558174841241751</v>
      </c>
      <c r="Q5" s="95">
        <v>12.844816263885122</v>
      </c>
    </row>
    <row r="6" spans="1:17" ht="12" customHeight="1" x14ac:dyDescent="0.25">
      <c r="A6" s="87" t="s">
        <v>84</v>
      </c>
      <c r="B6" s="95">
        <v>5.3376294557696324</v>
      </c>
      <c r="C6" s="95">
        <v>5.4901063344777796</v>
      </c>
      <c r="D6" s="95">
        <v>5.6077312986384422</v>
      </c>
      <c r="E6" s="95">
        <v>5.7556320999648793</v>
      </c>
      <c r="F6" s="95">
        <v>5.801016508784608</v>
      </c>
      <c r="G6" s="95">
        <v>5.6554666597538752</v>
      </c>
      <c r="H6" s="95">
        <v>5.7307187532202999</v>
      </c>
      <c r="I6" s="95">
        <v>5.4438131807719836</v>
      </c>
      <c r="J6" s="95">
        <v>5.4785202026053632</v>
      </c>
      <c r="K6" s="95">
        <v>5.7170451719260509</v>
      </c>
      <c r="L6" s="95">
        <v>6.1310696205918891</v>
      </c>
      <c r="M6" s="95">
        <v>5.7905154463063422</v>
      </c>
      <c r="N6" s="95">
        <v>5.4572139464680749</v>
      </c>
      <c r="O6" s="95">
        <v>5.5016462475042713</v>
      </c>
      <c r="P6" s="95">
        <v>4.650412712103325</v>
      </c>
      <c r="Q6" s="95">
        <v>4.7420860175713271</v>
      </c>
    </row>
    <row r="7" spans="1:17" ht="12" customHeight="1" x14ac:dyDescent="0.25">
      <c r="A7" s="87" t="s">
        <v>110</v>
      </c>
      <c r="B7" s="95">
        <v>901.40464272229769</v>
      </c>
      <c r="C7" s="95">
        <v>903.65707270351731</v>
      </c>
      <c r="D7" s="95">
        <v>878.63280028010161</v>
      </c>
      <c r="E7" s="95">
        <v>894.10432339828344</v>
      </c>
      <c r="F7" s="95">
        <v>852.01367592949464</v>
      </c>
      <c r="G7" s="95">
        <v>782.48031020536848</v>
      </c>
      <c r="H7" s="95">
        <v>741.76376464920827</v>
      </c>
      <c r="I7" s="95">
        <v>686.931145307767</v>
      </c>
      <c r="J7" s="95">
        <v>704.69661452002322</v>
      </c>
      <c r="K7" s="95">
        <v>622.51026260375488</v>
      </c>
      <c r="L7" s="95">
        <v>699.34048576643374</v>
      </c>
      <c r="M7" s="95">
        <v>594.37079903836297</v>
      </c>
      <c r="N7" s="95">
        <v>631.48895918907635</v>
      </c>
      <c r="O7" s="95">
        <v>599.27252822123864</v>
      </c>
      <c r="P7" s="95">
        <v>486.43199467799468</v>
      </c>
      <c r="Q7" s="95">
        <v>547.21677813166946</v>
      </c>
    </row>
    <row r="8" spans="1:17" ht="12" customHeight="1" x14ac:dyDescent="0.25">
      <c r="A8" s="87" t="s">
        <v>109</v>
      </c>
      <c r="B8" s="95">
        <v>593.11551601907956</v>
      </c>
      <c r="C8" s="95">
        <v>673.65601872458876</v>
      </c>
      <c r="D8" s="95">
        <v>625.52273913793385</v>
      </c>
      <c r="E8" s="95">
        <v>665.98465899497774</v>
      </c>
      <c r="F8" s="95">
        <v>646.50393723598381</v>
      </c>
      <c r="G8" s="95">
        <v>602.80158910128773</v>
      </c>
      <c r="H8" s="95">
        <v>565.13550944994984</v>
      </c>
      <c r="I8" s="95">
        <v>531.03116202042384</v>
      </c>
      <c r="J8" s="95">
        <v>541.76534403855112</v>
      </c>
      <c r="K8" s="95">
        <v>558.91672736113674</v>
      </c>
      <c r="L8" s="95">
        <v>652.04155859340926</v>
      </c>
      <c r="M8" s="95">
        <v>561.88411845517214</v>
      </c>
      <c r="N8" s="95">
        <v>588.72478410210601</v>
      </c>
      <c r="O8" s="95">
        <v>680.73513617340507</v>
      </c>
      <c r="P8" s="95">
        <v>544.53984704923141</v>
      </c>
      <c r="Q8" s="95">
        <v>615.344335512626</v>
      </c>
    </row>
    <row r="9" spans="1:17" ht="12" customHeight="1" x14ac:dyDescent="0.25">
      <c r="A9" s="87" t="s">
        <v>55</v>
      </c>
      <c r="B9" s="95">
        <v>649.6391630720849</v>
      </c>
      <c r="C9" s="95">
        <v>698.93635565225679</v>
      </c>
      <c r="D9" s="95">
        <v>657.73660184809148</v>
      </c>
      <c r="E9" s="95">
        <v>657.21321162902893</v>
      </c>
      <c r="F9" s="95">
        <v>639.67791036693052</v>
      </c>
      <c r="G9" s="95">
        <v>710.43635701080541</v>
      </c>
      <c r="H9" s="95">
        <v>689.75063120996026</v>
      </c>
      <c r="I9" s="95">
        <v>660.70460215552271</v>
      </c>
      <c r="J9" s="95">
        <v>680.79382291357911</v>
      </c>
      <c r="K9" s="95">
        <v>681.76445409092582</v>
      </c>
      <c r="L9" s="95">
        <v>782.73617453182339</v>
      </c>
      <c r="M9" s="95">
        <v>738.73668109268363</v>
      </c>
      <c r="N9" s="95">
        <v>785.02432430525198</v>
      </c>
      <c r="O9" s="95">
        <v>899.161087910878</v>
      </c>
      <c r="P9" s="95">
        <v>743.53672309751585</v>
      </c>
      <c r="Q9" s="95">
        <v>831.77950840366248</v>
      </c>
    </row>
    <row r="10" spans="1:17" ht="12" customHeight="1" x14ac:dyDescent="0.25">
      <c r="A10" s="87" t="s">
        <v>79</v>
      </c>
      <c r="B10" s="95">
        <v>0</v>
      </c>
      <c r="C10" s="95">
        <v>0</v>
      </c>
      <c r="D10" s="95">
        <v>0</v>
      </c>
      <c r="E10" s="95">
        <v>0</v>
      </c>
      <c r="F10" s="95">
        <v>0</v>
      </c>
      <c r="G10" s="95">
        <v>0</v>
      </c>
      <c r="H10" s="95">
        <v>0</v>
      </c>
      <c r="I10" s="95">
        <v>0</v>
      </c>
      <c r="J10" s="95">
        <v>0</v>
      </c>
      <c r="K10" s="95">
        <v>0</v>
      </c>
      <c r="L10" s="95">
        <v>0</v>
      </c>
      <c r="M10" s="95">
        <v>0</v>
      </c>
      <c r="N10" s="95">
        <v>0</v>
      </c>
      <c r="O10" s="95">
        <v>0</v>
      </c>
      <c r="P10" s="95">
        <v>0</v>
      </c>
      <c r="Q10" s="95">
        <v>0</v>
      </c>
    </row>
    <row r="11" spans="1:17" ht="12" customHeight="1" x14ac:dyDescent="0.25">
      <c r="A11" s="87" t="s">
        <v>61</v>
      </c>
      <c r="B11" s="95">
        <v>268.54410617543107</v>
      </c>
      <c r="C11" s="95">
        <v>281.88222423108181</v>
      </c>
      <c r="D11" s="95">
        <v>291.72393744352149</v>
      </c>
      <c r="E11" s="95">
        <v>312.85528708339996</v>
      </c>
      <c r="F11" s="95">
        <v>328.95756819847185</v>
      </c>
      <c r="G11" s="95">
        <v>332.88919641426276</v>
      </c>
      <c r="H11" s="95">
        <v>302.39573659213499</v>
      </c>
      <c r="I11" s="95">
        <v>347.07996866149017</v>
      </c>
      <c r="J11" s="95">
        <v>363.61868357614463</v>
      </c>
      <c r="K11" s="95">
        <v>377.11536247355451</v>
      </c>
      <c r="L11" s="95">
        <v>434.136639776626</v>
      </c>
      <c r="M11" s="95">
        <v>423.10536597728043</v>
      </c>
      <c r="N11" s="95">
        <v>448.44794037607994</v>
      </c>
      <c r="O11" s="95">
        <v>585.95274986844345</v>
      </c>
      <c r="P11" s="95">
        <v>485.08529710814236</v>
      </c>
      <c r="Q11" s="95">
        <v>540.63024993397084</v>
      </c>
    </row>
    <row r="12" spans="1:17" ht="12" customHeight="1" x14ac:dyDescent="0.25">
      <c r="A12" s="87" t="s">
        <v>115</v>
      </c>
      <c r="B12" s="95">
        <v>9.913299250044286</v>
      </c>
      <c r="C12" s="95">
        <v>17.553003863733025</v>
      </c>
      <c r="D12" s="95">
        <v>24.856113289129716</v>
      </c>
      <c r="E12" s="95">
        <v>34.807554385020332</v>
      </c>
      <c r="F12" s="95">
        <v>40.099028467875257</v>
      </c>
      <c r="G12" s="95">
        <v>48.827442405017308</v>
      </c>
      <c r="H12" s="95">
        <v>52.051886731905888</v>
      </c>
      <c r="I12" s="95">
        <v>69.653488641854779</v>
      </c>
      <c r="J12" s="95">
        <v>74.465423623205325</v>
      </c>
      <c r="K12" s="95">
        <v>81.222960932972171</v>
      </c>
      <c r="L12" s="95">
        <v>97.016280526086547</v>
      </c>
      <c r="M12" s="95">
        <v>98.538896385221619</v>
      </c>
      <c r="N12" s="95">
        <v>124.02623698905296</v>
      </c>
      <c r="O12" s="95">
        <v>148.04636657012028</v>
      </c>
      <c r="P12" s="95">
        <v>141.82716108924046</v>
      </c>
      <c r="Q12" s="95">
        <v>174.60662396844205</v>
      </c>
    </row>
    <row r="13" spans="1:17" ht="12" customHeight="1" x14ac:dyDescent="0.25">
      <c r="A13" s="51" t="s">
        <v>114</v>
      </c>
      <c r="B13" s="22">
        <v>198.32175260350996</v>
      </c>
      <c r="C13" s="22">
        <v>238.25599030723944</v>
      </c>
      <c r="D13" s="22">
        <v>240.03512318609137</v>
      </c>
      <c r="E13" s="22">
        <v>253.38704644905553</v>
      </c>
      <c r="F13" s="22">
        <v>231.634791758424</v>
      </c>
      <c r="G13" s="22">
        <v>229.77528637955712</v>
      </c>
      <c r="H13" s="22">
        <v>210.5378065743563</v>
      </c>
      <c r="I13" s="22">
        <v>219.52736612256973</v>
      </c>
      <c r="J13" s="22">
        <v>218.19975968938834</v>
      </c>
      <c r="K13" s="22">
        <v>217.5089613013977</v>
      </c>
      <c r="L13" s="22">
        <v>247.15174129014528</v>
      </c>
      <c r="M13" s="22">
        <v>217.62373157054529</v>
      </c>
      <c r="N13" s="22">
        <v>217.42578966578861</v>
      </c>
      <c r="O13" s="22">
        <v>213.67186727267526</v>
      </c>
      <c r="P13" s="22">
        <v>184.3235617014391</v>
      </c>
      <c r="Q13" s="22">
        <v>179.37050681845884</v>
      </c>
    </row>
    <row r="14" spans="1:17" ht="12" customHeight="1" x14ac:dyDescent="0.25">
      <c r="A14" s="99" t="s">
        <v>117</v>
      </c>
      <c r="B14" s="98">
        <v>37.326409547250506</v>
      </c>
      <c r="C14" s="98">
        <v>50.822025827859477</v>
      </c>
      <c r="D14" s="98">
        <v>54.640507398994004</v>
      </c>
      <c r="E14" s="98">
        <v>56.263575170351317</v>
      </c>
      <c r="F14" s="98">
        <v>44.271660259024834</v>
      </c>
      <c r="G14" s="98">
        <v>40.993640014788703</v>
      </c>
      <c r="H14" s="98">
        <v>30.68937216284505</v>
      </c>
      <c r="I14" s="98">
        <v>54.972190838094555</v>
      </c>
      <c r="J14" s="98">
        <v>38.595387248197106</v>
      </c>
      <c r="K14" s="98">
        <v>42.005274759145451</v>
      </c>
      <c r="L14" s="98">
        <v>42.562824327174823</v>
      </c>
      <c r="M14" s="98">
        <v>43.591305230744339</v>
      </c>
      <c r="N14" s="98">
        <v>50.840643897490239</v>
      </c>
      <c r="O14" s="98">
        <v>26.071662784516644</v>
      </c>
      <c r="P14" s="98">
        <v>57.460535227245416</v>
      </c>
      <c r="Q14" s="98">
        <v>45.602669342563857</v>
      </c>
    </row>
    <row r="15" spans="1:17" ht="12.95" customHeight="1" x14ac:dyDescent="0.25">
      <c r="A15" s="89" t="s">
        <v>112</v>
      </c>
      <c r="B15" s="96">
        <f t="shared" ref="B15:Q15" si="2">B16</f>
        <v>2.6083925654460609</v>
      </c>
      <c r="C15" s="96">
        <f t="shared" si="2"/>
        <v>3.5195696456651424</v>
      </c>
      <c r="D15" s="96">
        <f t="shared" si="2"/>
        <v>4.2167121066719702</v>
      </c>
      <c r="E15" s="96">
        <f t="shared" si="2"/>
        <v>4.8680286074153152</v>
      </c>
      <c r="F15" s="96">
        <f t="shared" si="2"/>
        <v>5.6949473319372217</v>
      </c>
      <c r="G15" s="96">
        <f t="shared" si="2"/>
        <v>6.7597229990041514</v>
      </c>
      <c r="H15" s="96">
        <f t="shared" si="2"/>
        <v>7.6038691610827041</v>
      </c>
      <c r="I15" s="96">
        <f t="shared" si="2"/>
        <v>9.650423019914669</v>
      </c>
      <c r="J15" s="96">
        <f t="shared" si="2"/>
        <v>10.647756291747802</v>
      </c>
      <c r="K15" s="96">
        <f t="shared" si="2"/>
        <v>12.145606094514806</v>
      </c>
      <c r="L15" s="96">
        <f t="shared" si="2"/>
        <v>12.836616227913218</v>
      </c>
      <c r="M15" s="96">
        <f t="shared" si="2"/>
        <v>14.469107034687497</v>
      </c>
      <c r="N15" s="96">
        <f t="shared" si="2"/>
        <v>15.602148609798007</v>
      </c>
      <c r="O15" s="96">
        <f t="shared" si="2"/>
        <v>16.56792348270595</v>
      </c>
      <c r="P15" s="96">
        <f t="shared" si="2"/>
        <v>17.569093245453928</v>
      </c>
      <c r="Q15" s="96">
        <f t="shared" si="2"/>
        <v>19.547666927873362</v>
      </c>
    </row>
    <row r="16" spans="1:17" ht="12" customHeight="1" x14ac:dyDescent="0.25">
      <c r="A16" s="87" t="s">
        <v>111</v>
      </c>
      <c r="B16" s="97">
        <v>2.6083925654460609</v>
      </c>
      <c r="C16" s="97">
        <v>3.5195696456651424</v>
      </c>
      <c r="D16" s="97">
        <v>4.2167121066719702</v>
      </c>
      <c r="E16" s="97">
        <v>4.8680286074153152</v>
      </c>
      <c r="F16" s="97">
        <v>5.6949473319372217</v>
      </c>
      <c r="G16" s="97">
        <v>6.7597229990041514</v>
      </c>
      <c r="H16" s="97">
        <v>7.6038691610827041</v>
      </c>
      <c r="I16" s="97">
        <v>9.650423019914669</v>
      </c>
      <c r="J16" s="97">
        <v>10.647756291747802</v>
      </c>
      <c r="K16" s="97">
        <v>12.145606094514806</v>
      </c>
      <c r="L16" s="97">
        <v>12.836616227913218</v>
      </c>
      <c r="M16" s="97">
        <v>14.469107034687497</v>
      </c>
      <c r="N16" s="97">
        <v>15.602148609798007</v>
      </c>
      <c r="O16" s="97">
        <v>16.56792348270595</v>
      </c>
      <c r="P16" s="97">
        <v>17.569093245453928</v>
      </c>
      <c r="Q16" s="97">
        <v>19.547666927873362</v>
      </c>
    </row>
    <row r="17" spans="1:17" ht="12.95" customHeight="1" x14ac:dyDescent="0.25">
      <c r="A17" s="89" t="s">
        <v>63</v>
      </c>
      <c r="B17" s="96">
        <f t="shared" ref="B17:Q17" si="3">SUM(B18:B26)</f>
        <v>474.24715299980903</v>
      </c>
      <c r="C17" s="96">
        <f t="shared" si="3"/>
        <v>483.69794254289991</v>
      </c>
      <c r="D17" s="96">
        <f t="shared" si="3"/>
        <v>494.47242555264859</v>
      </c>
      <c r="E17" s="96">
        <f t="shared" si="3"/>
        <v>502.83664598482915</v>
      </c>
      <c r="F17" s="96">
        <f t="shared" si="3"/>
        <v>514.41432555781807</v>
      </c>
      <c r="G17" s="96">
        <f t="shared" si="3"/>
        <v>522.02940234295022</v>
      </c>
      <c r="H17" s="96">
        <f t="shared" si="3"/>
        <v>520.62432219986511</v>
      </c>
      <c r="I17" s="96">
        <f t="shared" si="3"/>
        <v>528.78578544991115</v>
      </c>
      <c r="J17" s="96">
        <f t="shared" si="3"/>
        <v>523.24802738408766</v>
      </c>
      <c r="K17" s="96">
        <f t="shared" si="3"/>
        <v>535.50962890704227</v>
      </c>
      <c r="L17" s="96">
        <f t="shared" si="3"/>
        <v>544.47145718547563</v>
      </c>
      <c r="M17" s="96">
        <f t="shared" si="3"/>
        <v>550.05815426540255</v>
      </c>
      <c r="N17" s="96">
        <f t="shared" si="3"/>
        <v>557.61463606409211</v>
      </c>
      <c r="O17" s="96">
        <f t="shared" si="3"/>
        <v>555.36018731429488</v>
      </c>
      <c r="P17" s="96">
        <f t="shared" si="3"/>
        <v>572.92280003129281</v>
      </c>
      <c r="Q17" s="96">
        <f t="shared" si="3"/>
        <v>574.83948742186237</v>
      </c>
    </row>
    <row r="18" spans="1:17" ht="12" customHeight="1" x14ac:dyDescent="0.25">
      <c r="A18" s="87" t="s">
        <v>58</v>
      </c>
      <c r="B18" s="95">
        <v>4.7948239728346174</v>
      </c>
      <c r="C18" s="95">
        <v>4.3266300869061842</v>
      </c>
      <c r="D18" s="95">
        <v>3.7110823244550293</v>
      </c>
      <c r="E18" s="95">
        <v>3.1142566609174458</v>
      </c>
      <c r="F18" s="95">
        <v>3.2264586599856933</v>
      </c>
      <c r="G18" s="95">
        <v>2.3847730759674914</v>
      </c>
      <c r="H18" s="95">
        <v>2.4301342424678847</v>
      </c>
      <c r="I18" s="95">
        <v>2.0525191898879167</v>
      </c>
      <c r="J18" s="95">
        <v>2.1041245064476266</v>
      </c>
      <c r="K18" s="95">
        <v>1.6695176850794249</v>
      </c>
      <c r="L18" s="95">
        <v>1.6535014108025854</v>
      </c>
      <c r="M18" s="95">
        <v>1.2613556811895239</v>
      </c>
      <c r="N18" s="95">
        <v>1.3336319321116759</v>
      </c>
      <c r="O18" s="95">
        <v>0.90543944649963914</v>
      </c>
      <c r="P18" s="95">
        <v>0.91153342365381929</v>
      </c>
      <c r="Q18" s="95">
        <v>0.93888597513548033</v>
      </c>
    </row>
    <row r="19" spans="1:17" s="28" customFormat="1" ht="12" customHeight="1" x14ac:dyDescent="0.25">
      <c r="A19" s="87" t="s">
        <v>84</v>
      </c>
      <c r="B19" s="95">
        <v>16.976588294026442</v>
      </c>
      <c r="C19" s="95">
        <v>14.039546074435005</v>
      </c>
      <c r="D19" s="95">
        <v>12.30106007638418</v>
      </c>
      <c r="E19" s="95">
        <v>12.089972060960312</v>
      </c>
      <c r="F19" s="95">
        <v>11.559322118297791</v>
      </c>
      <c r="G19" s="95">
        <v>11.377831753075302</v>
      </c>
      <c r="H19" s="95">
        <v>12.433488797980889</v>
      </c>
      <c r="I19" s="95">
        <v>14.377739683647594</v>
      </c>
      <c r="J19" s="95">
        <v>15.392122515262518</v>
      </c>
      <c r="K19" s="95">
        <v>14.78091855535048</v>
      </c>
      <c r="L19" s="95">
        <v>13.805745627015694</v>
      </c>
      <c r="M19" s="95">
        <v>12.573564146470247</v>
      </c>
      <c r="N19" s="95">
        <v>9.6050432711432894</v>
      </c>
      <c r="O19" s="95">
        <v>9.0018458558000436</v>
      </c>
      <c r="P19" s="95">
        <v>8.7083965896346189</v>
      </c>
      <c r="Q19" s="95">
        <v>8.4528425154730868</v>
      </c>
    </row>
    <row r="20" spans="1:17" ht="12" customHeight="1" x14ac:dyDescent="0.25">
      <c r="A20" s="87" t="s">
        <v>110</v>
      </c>
      <c r="B20" s="95">
        <v>89.672761259777289</v>
      </c>
      <c r="C20" s="95">
        <v>85.030943920459279</v>
      </c>
      <c r="D20" s="95">
        <v>87.757017162115261</v>
      </c>
      <c r="E20" s="95">
        <v>88.030650849629609</v>
      </c>
      <c r="F20" s="95">
        <v>88.978738081791434</v>
      </c>
      <c r="G20" s="95">
        <v>82.78482327143972</v>
      </c>
      <c r="H20" s="95">
        <v>81.540180131630038</v>
      </c>
      <c r="I20" s="95">
        <v>79.757806832854556</v>
      </c>
      <c r="J20" s="95">
        <v>81.417665534335399</v>
      </c>
      <c r="K20" s="95">
        <v>74.455160188621321</v>
      </c>
      <c r="L20" s="95">
        <v>71.961377171177887</v>
      </c>
      <c r="M20" s="95">
        <v>70.037590260183791</v>
      </c>
      <c r="N20" s="95">
        <v>72.102064307965549</v>
      </c>
      <c r="O20" s="95">
        <v>62.785996805528988</v>
      </c>
      <c r="P20" s="95">
        <v>64.523660684899355</v>
      </c>
      <c r="Q20" s="95">
        <v>65.921427978863008</v>
      </c>
    </row>
    <row r="21" spans="1:17" ht="12" customHeight="1" x14ac:dyDescent="0.25">
      <c r="A21" s="87" t="s">
        <v>109</v>
      </c>
      <c r="B21" s="95">
        <v>80.682811901421289</v>
      </c>
      <c r="C21" s="95">
        <v>86.528928321433597</v>
      </c>
      <c r="D21" s="95">
        <v>85.612267324715276</v>
      </c>
      <c r="E21" s="95">
        <v>89.702970396907901</v>
      </c>
      <c r="F21" s="95">
        <v>91.856265732384941</v>
      </c>
      <c r="G21" s="95">
        <v>87.156050938436536</v>
      </c>
      <c r="H21" s="95">
        <v>84.595368353397333</v>
      </c>
      <c r="I21" s="95">
        <v>80.940835178989104</v>
      </c>
      <c r="J21" s="95">
        <v>80.335598950633482</v>
      </c>
      <c r="K21" s="95">
        <v>85.465655257021865</v>
      </c>
      <c r="L21" s="95">
        <v>85.983599752597243</v>
      </c>
      <c r="M21" s="95">
        <v>84.481204799969944</v>
      </c>
      <c r="N21" s="95">
        <v>83.994826546409243</v>
      </c>
      <c r="O21" s="95">
        <v>86.224332935061426</v>
      </c>
      <c r="P21" s="95">
        <v>87.485864714206016</v>
      </c>
      <c r="Q21" s="95">
        <v>89.586573169928116</v>
      </c>
    </row>
    <row r="22" spans="1:17" ht="12" customHeight="1" x14ac:dyDescent="0.25">
      <c r="A22" s="87" t="s">
        <v>55</v>
      </c>
      <c r="B22" s="95">
        <v>55.581069299330125</v>
      </c>
      <c r="C22" s="95">
        <v>56.627632889869211</v>
      </c>
      <c r="D22" s="95">
        <v>56.520195515313553</v>
      </c>
      <c r="E22" s="95">
        <v>56.003110823662539</v>
      </c>
      <c r="F22" s="95">
        <v>57.294007908189144</v>
      </c>
      <c r="G22" s="95">
        <v>63.818359129584259</v>
      </c>
      <c r="H22" s="95">
        <v>64.481386623095602</v>
      </c>
      <c r="I22" s="95">
        <v>64.320478862114541</v>
      </c>
      <c r="J22" s="95">
        <v>64.731550011230226</v>
      </c>
      <c r="K22" s="95">
        <v>65.358772940372546</v>
      </c>
      <c r="L22" s="95">
        <v>63.890880078661688</v>
      </c>
      <c r="M22" s="95">
        <v>68.977871062519796</v>
      </c>
      <c r="N22" s="95">
        <v>69.779348094637555</v>
      </c>
      <c r="O22" s="95">
        <v>74.066928512726577</v>
      </c>
      <c r="P22" s="95">
        <v>77.619112060681587</v>
      </c>
      <c r="Q22" s="95">
        <v>78.160717316925528</v>
      </c>
    </row>
    <row r="23" spans="1:17" ht="12" customHeight="1" x14ac:dyDescent="0.25">
      <c r="A23" s="87" t="s">
        <v>79</v>
      </c>
      <c r="B23" s="95">
        <v>0</v>
      </c>
      <c r="C23" s="95">
        <v>0</v>
      </c>
      <c r="D23" s="95">
        <v>0</v>
      </c>
      <c r="E23" s="95">
        <v>0</v>
      </c>
      <c r="F23" s="95">
        <v>0</v>
      </c>
      <c r="G23" s="95">
        <v>0</v>
      </c>
      <c r="H23" s="95">
        <v>0</v>
      </c>
      <c r="I23" s="95">
        <v>0</v>
      </c>
      <c r="J23" s="95">
        <v>0</v>
      </c>
      <c r="K23" s="95">
        <v>0</v>
      </c>
      <c r="L23" s="95">
        <v>0</v>
      </c>
      <c r="M23" s="95">
        <v>0</v>
      </c>
      <c r="N23" s="95">
        <v>0</v>
      </c>
      <c r="O23" s="95">
        <v>0</v>
      </c>
      <c r="P23" s="95">
        <v>0</v>
      </c>
      <c r="Q23" s="95">
        <v>0</v>
      </c>
    </row>
    <row r="24" spans="1:17" ht="12" customHeight="1" x14ac:dyDescent="0.25">
      <c r="A24" s="87" t="s">
        <v>61</v>
      </c>
      <c r="B24" s="95">
        <v>39.997572422173725</v>
      </c>
      <c r="C24" s="95">
        <v>39.717267006441844</v>
      </c>
      <c r="D24" s="95">
        <v>43.866614399018893</v>
      </c>
      <c r="E24" s="95">
        <v>46.446349227213389</v>
      </c>
      <c r="F24" s="95">
        <v>51.869387861794628</v>
      </c>
      <c r="G24" s="95">
        <v>52.511156160300082</v>
      </c>
      <c r="H24" s="95">
        <v>49.588697014751332</v>
      </c>
      <c r="I24" s="95">
        <v>58.05624550207979</v>
      </c>
      <c r="J24" s="95">
        <v>59.194328660839581</v>
      </c>
      <c r="K24" s="95">
        <v>62.141914263348291</v>
      </c>
      <c r="L24" s="95">
        <v>60.607055454560367</v>
      </c>
      <c r="M24" s="95">
        <v>66.473735733552488</v>
      </c>
      <c r="N24" s="95">
        <v>66.407950864155197</v>
      </c>
      <c r="O24" s="95">
        <v>76.447387996065416</v>
      </c>
      <c r="P24" s="95">
        <v>79.292237223864149</v>
      </c>
      <c r="Q24" s="95">
        <v>78.485387604853784</v>
      </c>
    </row>
    <row r="25" spans="1:17" ht="12" customHeight="1" x14ac:dyDescent="0.25">
      <c r="A25" s="51" t="s">
        <v>60</v>
      </c>
      <c r="B25" s="22">
        <v>150.8340643044348</v>
      </c>
      <c r="C25" s="22">
        <v>158.72691424335477</v>
      </c>
      <c r="D25" s="22">
        <v>163.74804875064638</v>
      </c>
      <c r="E25" s="22">
        <v>162.30839596553798</v>
      </c>
      <c r="F25" s="22">
        <v>159.93069519537448</v>
      </c>
      <c r="G25" s="22">
        <v>154.3792513481275</v>
      </c>
      <c r="H25" s="22">
        <v>148.47757703654207</v>
      </c>
      <c r="I25" s="22">
        <v>150.36394020033771</v>
      </c>
      <c r="J25" s="22">
        <v>140.6722272053388</v>
      </c>
      <c r="K25" s="22">
        <v>130.15512001724841</v>
      </c>
      <c r="L25" s="22">
        <v>122.70401199076559</v>
      </c>
      <c r="M25" s="22">
        <v>124.25043151601857</v>
      </c>
      <c r="N25" s="22">
        <v>126.34657314597628</v>
      </c>
      <c r="O25" s="22">
        <v>108.66375364443951</v>
      </c>
      <c r="P25" s="22">
        <v>121.75086893710508</v>
      </c>
      <c r="Q25" s="22">
        <v>115.43208210500336</v>
      </c>
    </row>
    <row r="26" spans="1:17" ht="12" customHeight="1" x14ac:dyDescent="0.25">
      <c r="A26" s="49" t="s">
        <v>59</v>
      </c>
      <c r="B26" s="18">
        <v>35.707461545810695</v>
      </c>
      <c r="C26" s="18">
        <v>38.700079999999993</v>
      </c>
      <c r="D26" s="18">
        <v>40.956140000000005</v>
      </c>
      <c r="E26" s="18">
        <v>45.140939999999993</v>
      </c>
      <c r="F26" s="18">
        <v>49.699449999999992</v>
      </c>
      <c r="G26" s="18">
        <v>67.617156666019383</v>
      </c>
      <c r="H26" s="18">
        <v>77.077489999999983</v>
      </c>
      <c r="I26" s="18">
        <v>78.916219999999981</v>
      </c>
      <c r="J26" s="18">
        <v>79.40040999999998</v>
      </c>
      <c r="K26" s="18">
        <v>101.48257</v>
      </c>
      <c r="L26" s="18">
        <v>123.8652856998946</v>
      </c>
      <c r="M26" s="18">
        <v>122.00240106549815</v>
      </c>
      <c r="N26" s="18">
        <v>128.0451979016934</v>
      </c>
      <c r="O26" s="18">
        <v>137.26450211817328</v>
      </c>
      <c r="P26" s="18">
        <v>132.63112639724818</v>
      </c>
      <c r="Q26" s="18">
        <v>137.86157075568002</v>
      </c>
    </row>
    <row r="27" spans="1:17" ht="12.95" customHeight="1" x14ac:dyDescent="0.25">
      <c r="A27" s="89" t="s">
        <v>62</v>
      </c>
      <c r="B27" s="96">
        <f t="shared" ref="B27:Q27" si="4">SUM(B28:B32)</f>
        <v>171.85126677807088</v>
      </c>
      <c r="C27" s="96">
        <f t="shared" si="4"/>
        <v>178.87249226118564</v>
      </c>
      <c r="D27" s="96">
        <f t="shared" si="4"/>
        <v>184.69765843347744</v>
      </c>
      <c r="E27" s="96">
        <f t="shared" si="4"/>
        <v>190.53833805971357</v>
      </c>
      <c r="F27" s="96">
        <f t="shared" si="4"/>
        <v>193.31878169047746</v>
      </c>
      <c r="G27" s="96">
        <f t="shared" si="4"/>
        <v>193.1761484835084</v>
      </c>
      <c r="H27" s="96">
        <f t="shared" si="4"/>
        <v>193.12994734159469</v>
      </c>
      <c r="I27" s="96">
        <f t="shared" si="4"/>
        <v>198.13421671756632</v>
      </c>
      <c r="J27" s="96">
        <f t="shared" si="4"/>
        <v>195.92136437106805</v>
      </c>
      <c r="K27" s="96">
        <f t="shared" si="4"/>
        <v>204.88872708796032</v>
      </c>
      <c r="L27" s="96">
        <f t="shared" si="4"/>
        <v>204.70946188760155</v>
      </c>
      <c r="M27" s="96">
        <f t="shared" si="4"/>
        <v>207.75659806663589</v>
      </c>
      <c r="N27" s="96">
        <f t="shared" si="4"/>
        <v>216.97400085438562</v>
      </c>
      <c r="O27" s="96">
        <f t="shared" si="4"/>
        <v>210.5087023805745</v>
      </c>
      <c r="P27" s="96">
        <f t="shared" si="4"/>
        <v>225.06847772518253</v>
      </c>
      <c r="Q27" s="96">
        <f t="shared" si="4"/>
        <v>221.63913799174574</v>
      </c>
    </row>
    <row r="28" spans="1:17" ht="12" customHeight="1" x14ac:dyDescent="0.25">
      <c r="A28" s="87" t="s">
        <v>58</v>
      </c>
      <c r="B28" s="95">
        <v>0.67351247527118441</v>
      </c>
      <c r="C28" s="95">
        <v>0.61065350286590458</v>
      </c>
      <c r="D28" s="95">
        <v>0.52004880044200341</v>
      </c>
      <c r="E28" s="95">
        <v>0.43342513461328747</v>
      </c>
      <c r="F28" s="95">
        <v>0.44826740425459694</v>
      </c>
      <c r="G28" s="95">
        <v>0.32654677300986118</v>
      </c>
      <c r="H28" s="95">
        <v>0.32915709388415021</v>
      </c>
      <c r="I28" s="95">
        <v>0.28055561488175068</v>
      </c>
      <c r="J28" s="95">
        <v>0.28007469575524058</v>
      </c>
      <c r="K28" s="95">
        <v>0.19020346416442577</v>
      </c>
      <c r="L28" s="95">
        <v>0.18434845848458353</v>
      </c>
      <c r="M28" s="95">
        <v>0.11751171729229964</v>
      </c>
      <c r="N28" s="95">
        <v>0.11657982477168548</v>
      </c>
      <c r="O28" s="95">
        <v>7.9975984462750005E-2</v>
      </c>
      <c r="P28" s="95">
        <v>6.3998854223256435E-2</v>
      </c>
      <c r="Q28" s="95">
        <v>6.2631142416048891E-2</v>
      </c>
    </row>
    <row r="29" spans="1:17" s="28" customFormat="1" ht="12" customHeight="1" x14ac:dyDescent="0.25">
      <c r="A29" s="87" t="s">
        <v>84</v>
      </c>
      <c r="B29" s="95">
        <v>6.8463725996601221</v>
      </c>
      <c r="C29" s="95">
        <v>5.3162184364137008</v>
      </c>
      <c r="D29" s="95">
        <v>4.8144405104300096</v>
      </c>
      <c r="E29" s="95">
        <v>2.7559197571679093</v>
      </c>
      <c r="F29" s="95">
        <v>3.3289819948860102</v>
      </c>
      <c r="G29" s="95">
        <v>6.8386206880428153</v>
      </c>
      <c r="H29" s="95">
        <v>5.7268558139660399</v>
      </c>
      <c r="I29" s="95">
        <v>11.289425034212382</v>
      </c>
      <c r="J29" s="95">
        <v>10.649685782074965</v>
      </c>
      <c r="K29" s="95">
        <v>5.0537247160672454</v>
      </c>
      <c r="L29" s="95">
        <v>7.1237055782135572</v>
      </c>
      <c r="M29" s="95">
        <v>6.8252596812692845</v>
      </c>
      <c r="N29" s="95">
        <v>3.7730243175609259</v>
      </c>
      <c r="O29" s="95">
        <v>4.2479705447520386</v>
      </c>
      <c r="P29" s="95">
        <v>4.6414148703400917</v>
      </c>
      <c r="Q29" s="95">
        <v>6.6138418081507018</v>
      </c>
    </row>
    <row r="30" spans="1:17" ht="12" customHeight="1" x14ac:dyDescent="0.25">
      <c r="A30" s="87" t="s">
        <v>109</v>
      </c>
      <c r="B30" s="95">
        <v>30.085323221831423</v>
      </c>
      <c r="C30" s="95">
        <v>33.064495680986603</v>
      </c>
      <c r="D30" s="95">
        <v>33.069945089091462</v>
      </c>
      <c r="E30" s="95">
        <v>35.622633714979393</v>
      </c>
      <c r="F30" s="95">
        <v>37.455786278845565</v>
      </c>
      <c r="G30" s="95">
        <v>36.3845895870855</v>
      </c>
      <c r="H30" s="95">
        <v>37.237270126480539</v>
      </c>
      <c r="I30" s="95">
        <v>36.601580457109897</v>
      </c>
      <c r="J30" s="95">
        <v>37.193421934528828</v>
      </c>
      <c r="K30" s="95">
        <v>40.232698004778328</v>
      </c>
      <c r="L30" s="95">
        <v>40.974234283426675</v>
      </c>
      <c r="M30" s="95">
        <v>39.783707836286176</v>
      </c>
      <c r="N30" s="95">
        <v>39.954846306421175</v>
      </c>
      <c r="O30" s="95">
        <v>42.26296540914808</v>
      </c>
      <c r="P30" s="95">
        <v>42.385449035569522</v>
      </c>
      <c r="Q30" s="95">
        <v>43.234938595081239</v>
      </c>
    </row>
    <row r="31" spans="1:17" ht="12" customHeight="1" x14ac:dyDescent="0.25">
      <c r="A31" s="87" t="s">
        <v>55</v>
      </c>
      <c r="B31" s="95">
        <v>1.4195097763286986</v>
      </c>
      <c r="C31" s="95">
        <v>1.6516933045790529</v>
      </c>
      <c r="D31" s="95">
        <v>1.4223793706466328</v>
      </c>
      <c r="E31" s="95">
        <v>1.6920147107882915</v>
      </c>
      <c r="F31" s="95">
        <v>1.9534361038735935</v>
      </c>
      <c r="G31" s="95">
        <v>1.7094352519612139</v>
      </c>
      <c r="H31" s="95">
        <v>1.9584386841906731</v>
      </c>
      <c r="I31" s="95">
        <v>1.7390804253814702</v>
      </c>
      <c r="J31" s="95">
        <v>1.9859207435537773</v>
      </c>
      <c r="K31" s="95">
        <v>1.7417062470219418</v>
      </c>
      <c r="L31" s="95">
        <v>1.7658581132736926</v>
      </c>
      <c r="M31" s="95">
        <v>1.7771805777678349</v>
      </c>
      <c r="N31" s="95">
        <v>2.0449845661848034</v>
      </c>
      <c r="O31" s="95">
        <v>1.7958614850563681</v>
      </c>
      <c r="P31" s="95">
        <v>1.7441200894149331</v>
      </c>
      <c r="Q31" s="95">
        <v>2.2542066290655112</v>
      </c>
    </row>
    <row r="32" spans="1:17" ht="12" customHeight="1" x14ac:dyDescent="0.25">
      <c r="A32" s="49" t="s">
        <v>60</v>
      </c>
      <c r="B32" s="18">
        <v>132.82654870497944</v>
      </c>
      <c r="C32" s="18">
        <v>138.22943133634038</v>
      </c>
      <c r="D32" s="18">
        <v>144.87084466286734</v>
      </c>
      <c r="E32" s="18">
        <v>150.03434474216468</v>
      </c>
      <c r="F32" s="18">
        <v>150.13230990861769</v>
      </c>
      <c r="G32" s="18">
        <v>147.91695618340901</v>
      </c>
      <c r="H32" s="18">
        <v>147.87822562307329</v>
      </c>
      <c r="I32" s="18">
        <v>148.22357518598082</v>
      </c>
      <c r="J32" s="18">
        <v>145.81226121515525</v>
      </c>
      <c r="K32" s="18">
        <v>157.67039465592839</v>
      </c>
      <c r="L32" s="18">
        <v>154.66131545420305</v>
      </c>
      <c r="M32" s="18">
        <v>159.25293825402031</v>
      </c>
      <c r="N32" s="18">
        <v>171.08456583944704</v>
      </c>
      <c r="O32" s="18">
        <v>162.12192895715526</v>
      </c>
      <c r="P32" s="18">
        <v>176.23349487563473</v>
      </c>
      <c r="Q32" s="18">
        <v>169.47351981703224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227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120</v>
      </c>
      <c r="B3" s="107">
        <f>IF(RES_hh_tes!B3=0,"",RES_hh_tes!B3/RES_hh_fec!B3)</f>
        <v>0.60857454050509263</v>
      </c>
      <c r="C3" s="107">
        <f>IF(RES_hh_tes!C3=0,"",RES_hh_tes!C3/RES_hh_fec!C3)</f>
        <v>0.6155796393127696</v>
      </c>
      <c r="D3" s="107">
        <f>IF(RES_hh_tes!D3=0,"",RES_hh_tes!D3/RES_hh_fec!D3)</f>
        <v>0.62416741846953316</v>
      </c>
      <c r="E3" s="107">
        <f>IF(RES_hh_tes!E3=0,"",RES_hh_tes!E3/RES_hh_fec!E3)</f>
        <v>0.63223966562127498</v>
      </c>
      <c r="F3" s="107">
        <f>IF(RES_hh_tes!F3=0,"",RES_hh_tes!F3/RES_hh_fec!F3)</f>
        <v>0.63852020768716422</v>
      </c>
      <c r="G3" s="107">
        <f>IF(RES_hh_tes!G3=0,"",RES_hh_tes!G3/RES_hh_fec!G3)</f>
        <v>0.64338812253794098</v>
      </c>
      <c r="H3" s="107">
        <f>IF(RES_hh_tes!H3=0,"",RES_hh_tes!H3/RES_hh_fec!H3)</f>
        <v>0.64760018690559196</v>
      </c>
      <c r="I3" s="107">
        <f>IF(RES_hh_tes!I3=0,"",RES_hh_tes!I3/RES_hh_fec!I3)</f>
        <v>0.66037744550834487</v>
      </c>
      <c r="J3" s="107">
        <f>IF(RES_hh_tes!J3=0,"",RES_hh_tes!J3/RES_hh_fec!J3)</f>
        <v>0.66409232756412728</v>
      </c>
      <c r="K3" s="107">
        <f>IF(RES_hh_tes!K3=0,"",RES_hh_tes!K3/RES_hh_fec!K3)</f>
        <v>0.67489056074667275</v>
      </c>
      <c r="L3" s="107">
        <f>IF(RES_hh_tes!L3=0,"",RES_hh_tes!L3/RES_hh_fec!L3)</f>
        <v>0.68102901716236108</v>
      </c>
      <c r="M3" s="107">
        <f>IF(RES_hh_tes!M3=0,"",RES_hh_tes!M3/RES_hh_fec!M3)</f>
        <v>0.68956641910042704</v>
      </c>
      <c r="N3" s="107">
        <f>IF(RES_hh_tes!N3=0,"",RES_hh_tes!N3/RES_hh_fec!N3)</f>
        <v>0.69823776496960932</v>
      </c>
      <c r="O3" s="107">
        <f>IF(RES_hh_tes!O3=0,"",RES_hh_tes!O3/RES_hh_fec!O3)</f>
        <v>0.7058624213071969</v>
      </c>
      <c r="P3" s="107">
        <f>IF(RES_hh_tes!P3=0,"",RES_hh_tes!P3/RES_hh_fec!P3)</f>
        <v>0.71808911141798226</v>
      </c>
      <c r="Q3" s="107">
        <f>IF(RES_hh_tes!Q3=0,"",RES_hh_tes!Q3/RES_hh_fec!Q3)</f>
        <v>0.72344547929078518</v>
      </c>
    </row>
    <row r="4" spans="1:17" ht="12.95" customHeight="1" x14ac:dyDescent="0.25">
      <c r="A4" s="89" t="s">
        <v>65</v>
      </c>
      <c r="B4" s="103">
        <f>IF(RES_hh_tes!B4=0,"",RES_hh_tes!B4/RES_hh_fec!B4)</f>
        <v>0.60337565747142474</v>
      </c>
      <c r="C4" s="103">
        <f>IF(RES_hh_tes!C4=0,"",RES_hh_tes!C4/RES_hh_fec!C4)</f>
        <v>0.61069816110038622</v>
      </c>
      <c r="D4" s="103">
        <f>IF(RES_hh_tes!D4=0,"",RES_hh_tes!D4/RES_hh_fec!D4)</f>
        <v>0.6191389855720506</v>
      </c>
      <c r="E4" s="103">
        <f>IF(RES_hh_tes!E4=0,"",RES_hh_tes!E4/RES_hh_fec!E4)</f>
        <v>0.62752788061653109</v>
      </c>
      <c r="F4" s="103">
        <f>IF(RES_hh_tes!F4=0,"",RES_hh_tes!F4/RES_hh_fec!F4)</f>
        <v>0.63380208086842371</v>
      </c>
      <c r="G4" s="103">
        <f>IF(RES_hh_tes!G4=0,"",RES_hh_tes!G4/RES_hh_fec!G4)</f>
        <v>0.63747795922833361</v>
      </c>
      <c r="H4" s="103">
        <f>IF(RES_hh_tes!H4=0,"",RES_hh_tes!H4/RES_hh_fec!H4)</f>
        <v>0.64074160365689781</v>
      </c>
      <c r="I4" s="103">
        <f>IF(RES_hh_tes!I4=0,"",RES_hh_tes!I4/RES_hh_fec!I4)</f>
        <v>0.65482362887365519</v>
      </c>
      <c r="J4" s="103">
        <f>IF(RES_hh_tes!J4=0,"",RES_hh_tes!J4/RES_hh_fec!J4)</f>
        <v>0.65872268221675612</v>
      </c>
      <c r="K4" s="103">
        <f>IF(RES_hh_tes!K4=0,"",RES_hh_tes!K4/RES_hh_fec!K4)</f>
        <v>0.6675613784818859</v>
      </c>
      <c r="L4" s="103">
        <f>IF(RES_hh_tes!L4=0,"",RES_hh_tes!L4/RES_hh_fec!L4)</f>
        <v>0.67354434263892493</v>
      </c>
      <c r="M4" s="103">
        <f>IF(RES_hh_tes!M4=0,"",RES_hh_tes!M4/RES_hh_fec!M4)</f>
        <v>0.68193925753813378</v>
      </c>
      <c r="N4" s="103">
        <f>IF(RES_hh_tes!N4=0,"",RES_hh_tes!N4/RES_hh_fec!N4)</f>
        <v>0.69097062389908104</v>
      </c>
      <c r="O4" s="103">
        <f>IF(RES_hh_tes!O4=0,"",RES_hh_tes!O4/RES_hh_fec!O4)</f>
        <v>0.699802015646526</v>
      </c>
      <c r="P4" s="103">
        <f>IF(RES_hh_tes!P4=0,"",RES_hh_tes!P4/RES_hh_fec!P4)</f>
        <v>0.71328122062081012</v>
      </c>
      <c r="Q4" s="103">
        <f>IF(RES_hh_tes!Q4=0,"",RES_hh_tes!Q4/RES_hh_fec!Q4)</f>
        <v>0.7201267380102212</v>
      </c>
    </row>
    <row r="5" spans="1:17" ht="12" customHeight="1" x14ac:dyDescent="0.25">
      <c r="A5" s="87" t="s">
        <v>58</v>
      </c>
      <c r="B5" s="102">
        <f>IF(RES_hh_tes!B5=0,"",RES_hh_tes!B5/RES_hh_fec!B5)</f>
        <v>0.52035294163541801</v>
      </c>
      <c r="C5" s="102">
        <f>IF(RES_hh_tes!C5=0,"",RES_hh_tes!C5/RES_hh_fec!C5)</f>
        <v>0.52035294163541856</v>
      </c>
      <c r="D5" s="102">
        <f>IF(RES_hh_tes!D5=0,"",RES_hh_tes!D5/RES_hh_fec!D5)</f>
        <v>0.52035294163541823</v>
      </c>
      <c r="E5" s="102">
        <f>IF(RES_hh_tes!E5=0,"",RES_hh_tes!E5/RES_hh_fec!E5)</f>
        <v>0.52035294163541823</v>
      </c>
      <c r="F5" s="102">
        <f>IF(RES_hh_tes!F5=0,"",RES_hh_tes!F5/RES_hh_fec!F5)</f>
        <v>0.52286139168471457</v>
      </c>
      <c r="G5" s="102">
        <f>IF(RES_hh_tes!G5=0,"",RES_hh_tes!G5/RES_hh_fec!G5)</f>
        <v>0.52350585660495297</v>
      </c>
      <c r="H5" s="102">
        <f>IF(RES_hh_tes!H5=0,"",RES_hh_tes!H5/RES_hh_fec!H5)</f>
        <v>0.52569922799446145</v>
      </c>
      <c r="I5" s="102">
        <f>IF(RES_hh_tes!I5=0,"",RES_hh_tes!I5/RES_hh_fec!I5)</f>
        <v>0.52871928835578785</v>
      </c>
      <c r="J5" s="102">
        <f>IF(RES_hh_tes!J5=0,"",RES_hh_tes!J5/RES_hh_fec!J5)</f>
        <v>0.53249766355309724</v>
      </c>
      <c r="K5" s="102">
        <f>IF(RES_hh_tes!K5=0,"",RES_hh_tes!K5/RES_hh_fec!K5)</f>
        <v>0.53649606821761764</v>
      </c>
      <c r="L5" s="102">
        <f>IF(RES_hh_tes!L5=0,"",RES_hh_tes!L5/RES_hh_fec!L5)</f>
        <v>0.54600613795780994</v>
      </c>
      <c r="M5" s="102">
        <f>IF(RES_hh_tes!M5=0,"",RES_hh_tes!M5/RES_hh_fec!M5)</f>
        <v>0.55469456859508293</v>
      </c>
      <c r="N5" s="102">
        <f>IF(RES_hh_tes!N5=0,"",RES_hh_tes!N5/RES_hh_fec!N5)</f>
        <v>0.55716432868967336</v>
      </c>
      <c r="O5" s="102">
        <f>IF(RES_hh_tes!O5=0,"",RES_hh_tes!O5/RES_hh_fec!O5)</f>
        <v>0.5617053315838525</v>
      </c>
      <c r="P5" s="102">
        <f>IF(RES_hh_tes!P5=0,"",RES_hh_tes!P5/RES_hh_fec!P5)</f>
        <v>0.56174839164838009</v>
      </c>
      <c r="Q5" s="102">
        <f>IF(RES_hh_tes!Q5=0,"",RES_hh_tes!Q5/RES_hh_fec!Q5)</f>
        <v>0.56187183433205135</v>
      </c>
    </row>
    <row r="6" spans="1:17" ht="12" customHeight="1" x14ac:dyDescent="0.25">
      <c r="A6" s="87" t="s">
        <v>84</v>
      </c>
      <c r="B6" s="102">
        <f>IF(RES_hh_tes!B6=0,"",RES_hh_tes!B6/RES_hh_fec!B6)</f>
        <v>0.6164181000911878</v>
      </c>
      <c r="C6" s="102">
        <f>IF(RES_hh_tes!C6=0,"",RES_hh_tes!C6/RES_hh_fec!C6)</f>
        <v>0.61969164218586781</v>
      </c>
      <c r="D6" s="102">
        <f>IF(RES_hh_tes!D6=0,"",RES_hh_tes!D6/RES_hh_fec!D6)</f>
        <v>0.624832850218494</v>
      </c>
      <c r="E6" s="102">
        <f>IF(RES_hh_tes!E6=0,"",RES_hh_tes!E6/RES_hh_fec!E6)</f>
        <v>0.62980870991203053</v>
      </c>
      <c r="F6" s="102">
        <f>IF(RES_hh_tes!F6=0,"",RES_hh_tes!F6/RES_hh_fec!F6)</f>
        <v>0.6346997697021588</v>
      </c>
      <c r="G6" s="102">
        <f>IF(RES_hh_tes!G6=0,"",RES_hh_tes!G6/RES_hh_fec!G6)</f>
        <v>0.63918383874692875</v>
      </c>
      <c r="H6" s="102">
        <f>IF(RES_hh_tes!H6=0,"",RES_hh_tes!H6/RES_hh_fec!H6)</f>
        <v>0.64545271314708241</v>
      </c>
      <c r="I6" s="102">
        <f>IF(RES_hh_tes!I6=0,"",RES_hh_tes!I6/RES_hh_fec!I6)</f>
        <v>0.64950412181716621</v>
      </c>
      <c r="J6" s="102">
        <f>IF(RES_hh_tes!J6=0,"",RES_hh_tes!J6/RES_hh_fec!J6)</f>
        <v>0.65357706787598502</v>
      </c>
      <c r="K6" s="102">
        <f>IF(RES_hh_tes!K6=0,"",RES_hh_tes!K6/RES_hh_fec!K6)</f>
        <v>0.65867880668242673</v>
      </c>
      <c r="L6" s="102">
        <f>IF(RES_hh_tes!L6=0,"",RES_hh_tes!L6/RES_hh_fec!L6)</f>
        <v>0.66252050800517082</v>
      </c>
      <c r="M6" s="102">
        <f>IF(RES_hh_tes!M6=0,"",RES_hh_tes!M6/RES_hh_fec!M6)</f>
        <v>0.66652656235088925</v>
      </c>
      <c r="N6" s="102">
        <f>IF(RES_hh_tes!N6=0,"",RES_hh_tes!N6/RES_hh_fec!N6)</f>
        <v>0.66951765736470514</v>
      </c>
      <c r="O6" s="102">
        <f>IF(RES_hh_tes!O6=0,"",RES_hh_tes!O6/RES_hh_fec!O6)</f>
        <v>0.67497367358288307</v>
      </c>
      <c r="P6" s="102">
        <f>IF(RES_hh_tes!P6=0,"",RES_hh_tes!P6/RES_hh_fec!P6)</f>
        <v>0.68029807717967883</v>
      </c>
      <c r="Q6" s="102">
        <f>IF(RES_hh_tes!Q6=0,"",RES_hh_tes!Q6/RES_hh_fec!Q6)</f>
        <v>0.6843552463004825</v>
      </c>
    </row>
    <row r="7" spans="1:17" ht="12" customHeight="1" x14ac:dyDescent="0.25">
      <c r="A7" s="87" t="s">
        <v>110</v>
      </c>
      <c r="B7" s="102">
        <f>IF(RES_hh_tes!B7=0,"",RES_hh_tes!B7/RES_hh_fec!B7)</f>
        <v>0.60040724034855941</v>
      </c>
      <c r="C7" s="102">
        <f>IF(RES_hh_tes!C7=0,"",RES_hh_tes!C7/RES_hh_fec!C7)</f>
        <v>0.60387516643616523</v>
      </c>
      <c r="D7" s="102">
        <f>IF(RES_hh_tes!D7=0,"",RES_hh_tes!D7/RES_hh_fec!D7)</f>
        <v>0.60839059965341513</v>
      </c>
      <c r="E7" s="102">
        <f>IF(RES_hh_tes!E7=0,"",RES_hh_tes!E7/RES_hh_fec!E7)</f>
        <v>0.6129056337737715</v>
      </c>
      <c r="F7" s="102">
        <f>IF(RES_hh_tes!F7=0,"",RES_hh_tes!F7/RES_hh_fec!F7)</f>
        <v>0.6165347475508054</v>
      </c>
      <c r="G7" s="102">
        <f>IF(RES_hh_tes!G7=0,"",RES_hh_tes!G7/RES_hh_fec!G7)</f>
        <v>0.62020144460108595</v>
      </c>
      <c r="H7" s="102">
        <f>IF(RES_hh_tes!H7=0,"",RES_hh_tes!H7/RES_hh_fec!H7)</f>
        <v>0.62348591330928638</v>
      </c>
      <c r="I7" s="102">
        <f>IF(RES_hh_tes!I7=0,"",RES_hh_tes!I7/RES_hh_fec!I7)</f>
        <v>0.62594620284644598</v>
      </c>
      <c r="J7" s="102">
        <f>IF(RES_hh_tes!J7=0,"",RES_hh_tes!J7/RES_hh_fec!J7)</f>
        <v>0.6309934550798203</v>
      </c>
      <c r="K7" s="102">
        <f>IF(RES_hh_tes!K7=0,"",RES_hh_tes!K7/RES_hh_fec!K7)</f>
        <v>0.63431381645429219</v>
      </c>
      <c r="L7" s="102">
        <f>IF(RES_hh_tes!L7=0,"",RES_hh_tes!L7/RES_hh_fec!L7)</f>
        <v>0.64037371510678587</v>
      </c>
      <c r="M7" s="102">
        <f>IF(RES_hh_tes!M7=0,"",RES_hh_tes!M7/RES_hh_fec!M7)</f>
        <v>0.64385962316776313</v>
      </c>
      <c r="N7" s="102">
        <f>IF(RES_hh_tes!N7=0,"",RES_hh_tes!N7/RES_hh_fec!N7)</f>
        <v>0.65098784962603506</v>
      </c>
      <c r="O7" s="102">
        <f>IF(RES_hh_tes!O7=0,"",RES_hh_tes!O7/RES_hh_fec!O7)</f>
        <v>0.65697706626044194</v>
      </c>
      <c r="P7" s="102">
        <f>IF(RES_hh_tes!P7=0,"",RES_hh_tes!P7/RES_hh_fec!P7)</f>
        <v>0.66554425063464429</v>
      </c>
      <c r="Q7" s="102">
        <f>IF(RES_hh_tes!Q7=0,"",RES_hh_tes!Q7/RES_hh_fec!Q7)</f>
        <v>0.67462806723097446</v>
      </c>
    </row>
    <row r="8" spans="1:17" ht="12" customHeight="1" x14ac:dyDescent="0.25">
      <c r="A8" s="87" t="s">
        <v>109</v>
      </c>
      <c r="B8" s="102">
        <f>IF(RES_hh_tes!B8=0,"",RES_hh_tes!B8/RES_hh_fec!B8)</f>
        <v>0.64043438970513022</v>
      </c>
      <c r="C8" s="102">
        <f>IF(RES_hh_tes!C8=0,"",RES_hh_tes!C8/RES_hh_fec!C8)</f>
        <v>0.64446389833276829</v>
      </c>
      <c r="D8" s="102">
        <f>IF(RES_hh_tes!D8=0,"",RES_hh_tes!D8/RES_hh_fec!D8)</f>
        <v>0.64783229240789808</v>
      </c>
      <c r="E8" s="102">
        <f>IF(RES_hh_tes!E8=0,"",RES_hh_tes!E8/RES_hh_fec!E8)</f>
        <v>0.65182467574737191</v>
      </c>
      <c r="F8" s="102">
        <f>IF(RES_hh_tes!F8=0,"",RES_hh_tes!F8/RES_hh_fec!F8)</f>
        <v>0.65582631136134317</v>
      </c>
      <c r="G8" s="102">
        <f>IF(RES_hh_tes!G8=0,"",RES_hh_tes!G8/RES_hh_fec!G8)</f>
        <v>0.65935881143812336</v>
      </c>
      <c r="H8" s="102">
        <f>IF(RES_hh_tes!H8=0,"",RES_hh_tes!H8/RES_hh_fec!H8)</f>
        <v>0.66312027713366073</v>
      </c>
      <c r="I8" s="102">
        <f>IF(RES_hh_tes!I8=0,"",RES_hh_tes!I8/RES_hh_fec!I8)</f>
        <v>0.66700571853732948</v>
      </c>
      <c r="J8" s="102">
        <f>IF(RES_hh_tes!J8=0,"",RES_hh_tes!J8/RES_hh_fec!J8)</f>
        <v>0.67110506582035023</v>
      </c>
      <c r="K8" s="102">
        <f>IF(RES_hh_tes!K8=0,"",RES_hh_tes!K8/RES_hh_fec!K8)</f>
        <v>0.67574252501825549</v>
      </c>
      <c r="L8" s="102">
        <f>IF(RES_hh_tes!L8=0,"",RES_hh_tes!L8/RES_hh_fec!L8)</f>
        <v>0.6803359925058291</v>
      </c>
      <c r="M8" s="102">
        <f>IF(RES_hh_tes!M8=0,"",RES_hh_tes!M8/RES_hh_fec!M8)</f>
        <v>0.68500919770157587</v>
      </c>
      <c r="N8" s="102">
        <f>IF(RES_hh_tes!N8=0,"",RES_hh_tes!N8/RES_hh_fec!N8)</f>
        <v>0.68996061685607402</v>
      </c>
      <c r="O8" s="102">
        <f>IF(RES_hh_tes!O8=0,"",RES_hh_tes!O8/RES_hh_fec!O8)</f>
        <v>0.69526769082021755</v>
      </c>
      <c r="P8" s="102">
        <f>IF(RES_hh_tes!P8=0,"",RES_hh_tes!P8/RES_hh_fec!P8)</f>
        <v>0.700606481733416</v>
      </c>
      <c r="Q8" s="102">
        <f>IF(RES_hh_tes!Q8=0,"",RES_hh_tes!Q8/RES_hh_fec!Q8)</f>
        <v>0.70627059045092255</v>
      </c>
    </row>
    <row r="9" spans="1:17" ht="12" customHeight="1" x14ac:dyDescent="0.25">
      <c r="A9" s="87" t="s">
        <v>55</v>
      </c>
      <c r="B9" s="102">
        <f>IF(RES_hh_tes!B9=0,"",RES_hh_tes!B9/RES_hh_fec!B9)</f>
        <v>0.49633665202147592</v>
      </c>
      <c r="C9" s="102">
        <f>IF(RES_hh_tes!C9=0,"",RES_hh_tes!C9/RES_hh_fec!C9)</f>
        <v>0.50076315285365325</v>
      </c>
      <c r="D9" s="102">
        <f>IF(RES_hh_tes!D9=0,"",RES_hh_tes!D9/RES_hh_fec!D9)</f>
        <v>0.5057312944282627</v>
      </c>
      <c r="E9" s="102">
        <f>IF(RES_hh_tes!E9=0,"",RES_hh_tes!E9/RES_hh_fec!E9)</f>
        <v>0.5107579568334637</v>
      </c>
      <c r="F9" s="102">
        <f>IF(RES_hh_tes!F9=0,"",RES_hh_tes!F9/RES_hh_fec!F9)</f>
        <v>0.51958361144756193</v>
      </c>
      <c r="G9" s="102">
        <f>IF(RES_hh_tes!G9=0,"",RES_hh_tes!G9/RES_hh_fec!G9)</f>
        <v>0.52690524969232178</v>
      </c>
      <c r="H9" s="102">
        <f>IF(RES_hh_tes!H9=0,"",RES_hh_tes!H9/RES_hh_fec!H9)</f>
        <v>0.53420021736503476</v>
      </c>
      <c r="I9" s="102">
        <f>IF(RES_hh_tes!I9=0,"",RES_hh_tes!I9/RES_hh_fec!I9)</f>
        <v>0.53890254492326184</v>
      </c>
      <c r="J9" s="102">
        <f>IF(RES_hh_tes!J9=0,"",RES_hh_tes!J9/RES_hh_fec!J9)</f>
        <v>0.54406877952461152</v>
      </c>
      <c r="K9" s="102">
        <f>IF(RES_hh_tes!K9=0,"",RES_hh_tes!K9/RES_hh_fec!K9)</f>
        <v>0.55026041987053997</v>
      </c>
      <c r="L9" s="102">
        <f>IF(RES_hh_tes!L9=0,"",RES_hh_tes!L9/RES_hh_fec!L9)</f>
        <v>0.55597639156999556</v>
      </c>
      <c r="M9" s="102">
        <f>IF(RES_hh_tes!M9=0,"",RES_hh_tes!M9/RES_hh_fec!M9)</f>
        <v>0.56257283643500589</v>
      </c>
      <c r="N9" s="102">
        <f>IF(RES_hh_tes!N9=0,"",RES_hh_tes!N9/RES_hh_fec!N9)</f>
        <v>0.56803817140764701</v>
      </c>
      <c r="O9" s="102">
        <f>IF(RES_hh_tes!O9=0,"",RES_hh_tes!O9/RES_hh_fec!O9)</f>
        <v>0.57390908846231015</v>
      </c>
      <c r="P9" s="102">
        <f>IF(RES_hh_tes!P9=0,"",RES_hh_tes!P9/RES_hh_fec!P9)</f>
        <v>0.57937844787972637</v>
      </c>
      <c r="Q9" s="102">
        <f>IF(RES_hh_tes!Q9=0,"",RES_hh_tes!Q9/RES_hh_fec!Q9)</f>
        <v>0.58484017601219396</v>
      </c>
    </row>
    <row r="10" spans="1:17" ht="12" customHeight="1" x14ac:dyDescent="0.25">
      <c r="A10" s="87" t="s">
        <v>79</v>
      </c>
      <c r="B10" s="102" t="str">
        <f>IF(RES_hh_tes!B10=0,"",RES_hh_tes!B10/RES_hh_fec!B10)</f>
        <v/>
      </c>
      <c r="C10" s="102" t="str">
        <f>IF(RES_hh_tes!C10=0,"",RES_hh_tes!C10/RES_hh_fec!C10)</f>
        <v/>
      </c>
      <c r="D10" s="102" t="str">
        <f>IF(RES_hh_tes!D10=0,"",RES_hh_tes!D10/RES_hh_fec!D10)</f>
        <v/>
      </c>
      <c r="E10" s="102" t="str">
        <f>IF(RES_hh_tes!E10=0,"",RES_hh_tes!E10/RES_hh_fec!E10)</f>
        <v/>
      </c>
      <c r="F10" s="102" t="str">
        <f>IF(RES_hh_tes!F10=0,"",RES_hh_tes!F10/RES_hh_fec!F10)</f>
        <v/>
      </c>
      <c r="G10" s="102" t="str">
        <f>IF(RES_hh_tes!G10=0,"",RES_hh_tes!G10/RES_hh_fec!G10)</f>
        <v/>
      </c>
      <c r="H10" s="102" t="str">
        <f>IF(RES_hh_tes!H10=0,"",RES_hh_tes!H10/RES_hh_fec!H10)</f>
        <v/>
      </c>
      <c r="I10" s="102" t="str">
        <f>IF(RES_hh_tes!I10=0,"",RES_hh_tes!I10/RES_hh_fec!I10)</f>
        <v/>
      </c>
      <c r="J10" s="102" t="str">
        <f>IF(RES_hh_tes!J10=0,"",RES_hh_tes!J10/RES_hh_fec!J10)</f>
        <v/>
      </c>
      <c r="K10" s="102" t="str">
        <f>IF(RES_hh_tes!K10=0,"",RES_hh_tes!K10/RES_hh_fec!K10)</f>
        <v/>
      </c>
      <c r="L10" s="102" t="str">
        <f>IF(RES_hh_tes!L10=0,"",RES_hh_tes!L10/RES_hh_fec!L10)</f>
        <v/>
      </c>
      <c r="M10" s="102" t="str">
        <f>IF(RES_hh_tes!M10=0,"",RES_hh_tes!M10/RES_hh_fec!M10)</f>
        <v/>
      </c>
      <c r="N10" s="102" t="str">
        <f>IF(RES_hh_tes!N10=0,"",RES_hh_tes!N10/RES_hh_fec!N10)</f>
        <v/>
      </c>
      <c r="O10" s="102" t="str">
        <f>IF(RES_hh_tes!O10=0,"",RES_hh_tes!O10/RES_hh_fec!O10)</f>
        <v/>
      </c>
      <c r="P10" s="102" t="str">
        <f>IF(RES_hh_tes!P10=0,"",RES_hh_tes!P10/RES_hh_fec!P10)</f>
        <v/>
      </c>
      <c r="Q10" s="102" t="str">
        <f>IF(RES_hh_tes!Q10=0,"",RES_hh_tes!Q10/RES_hh_fec!Q10)</f>
        <v/>
      </c>
    </row>
    <row r="11" spans="1:17" ht="12" customHeight="1" x14ac:dyDescent="0.25">
      <c r="A11" s="87" t="s">
        <v>61</v>
      </c>
      <c r="B11" s="102">
        <f>IF(RES_hh_tes!B11=0,"",RES_hh_tes!B11/RES_hh_fec!B11)</f>
        <v>0.80054298713141259</v>
      </c>
      <c r="C11" s="102">
        <f>IF(RES_hh_tes!C11=0,"",RES_hh_tes!C11/RES_hh_fec!C11)</f>
        <v>0.80261517291404605</v>
      </c>
      <c r="D11" s="102">
        <f>IF(RES_hh_tes!D11=0,"",RES_hh_tes!D11/RES_hh_fec!D11)</f>
        <v>0.8062571222896483</v>
      </c>
      <c r="E11" s="102">
        <f>IF(RES_hh_tes!E11=0,"",RES_hh_tes!E11/RES_hh_fec!E11)</f>
        <v>0.81037122652481586</v>
      </c>
      <c r="F11" s="102">
        <f>IF(RES_hh_tes!F11=0,"",RES_hh_tes!F11/RES_hh_fec!F11)</f>
        <v>0.81567304524015072</v>
      </c>
      <c r="G11" s="102">
        <f>IF(RES_hh_tes!G11=0,"",RES_hh_tes!G11/RES_hh_fec!G11)</f>
        <v>0.81875358013133548</v>
      </c>
      <c r="H11" s="102">
        <f>IF(RES_hh_tes!H11=0,"",RES_hh_tes!H11/RES_hh_fec!H11)</f>
        <v>0.82175711049908995</v>
      </c>
      <c r="I11" s="102">
        <f>IF(RES_hh_tes!I11=0,"",RES_hh_tes!I11/RES_hh_fec!I11)</f>
        <v>0.82746382600287349</v>
      </c>
      <c r="J11" s="102">
        <f>IF(RES_hh_tes!J11=0,"",RES_hh_tes!J11/RES_hh_fec!J11)</f>
        <v>0.83163505445814356</v>
      </c>
      <c r="K11" s="102">
        <f>IF(RES_hh_tes!K11=0,"",RES_hh_tes!K11/RES_hh_fec!K11)</f>
        <v>0.83618481249170939</v>
      </c>
      <c r="L11" s="102">
        <f>IF(RES_hh_tes!L11=0,"",RES_hh_tes!L11/RES_hh_fec!L11)</f>
        <v>0.83916539421272984</v>
      </c>
      <c r="M11" s="102">
        <f>IF(RES_hh_tes!M11=0,"",RES_hh_tes!M11/RES_hh_fec!M11)</f>
        <v>0.84432574193600995</v>
      </c>
      <c r="N11" s="102">
        <f>IF(RES_hh_tes!N11=0,"",RES_hh_tes!N11/RES_hh_fec!N11)</f>
        <v>0.84706941775898292</v>
      </c>
      <c r="O11" s="102">
        <f>IF(RES_hh_tes!O11=0,"",RES_hh_tes!O11/RES_hh_fec!O11)</f>
        <v>0.8538001505869004</v>
      </c>
      <c r="P11" s="102">
        <f>IF(RES_hh_tes!P11=0,"",RES_hh_tes!P11/RES_hh_fec!P11)</f>
        <v>0.85681689691085061</v>
      </c>
      <c r="Q11" s="102">
        <f>IF(RES_hh_tes!Q11=0,"",RES_hh_tes!Q11/RES_hh_fec!Q11)</f>
        <v>0.85908458026483348</v>
      </c>
    </row>
    <row r="12" spans="1:17" ht="12" customHeight="1" x14ac:dyDescent="0.25">
      <c r="A12" s="87" t="s">
        <v>115</v>
      </c>
      <c r="B12" s="102">
        <f>IF(RES_hh_tes!B12=0,"",RES_hh_tes!B12/RES_hh_fec!B12)</f>
        <v>1.2008144806971195</v>
      </c>
      <c r="C12" s="102">
        <f>IF(RES_hh_tes!C12=0,"",RES_hh_tes!C12/RES_hh_fec!C12)</f>
        <v>1.2460427928378495</v>
      </c>
      <c r="D12" s="102">
        <f>IF(RES_hh_tes!D12=0,"",RES_hh_tes!D12/RES_hh_fec!D12)</f>
        <v>1.286698601723772</v>
      </c>
      <c r="E12" s="102">
        <f>IF(RES_hh_tes!E12=0,"",RES_hh_tes!E12/RES_hh_fec!E12)</f>
        <v>1.3272886780036026</v>
      </c>
      <c r="F12" s="102">
        <f>IF(RES_hh_tes!F12=0,"",RES_hh_tes!F12/RES_hh_fec!F12)</f>
        <v>1.3622985496485265</v>
      </c>
      <c r="G12" s="102">
        <f>IF(RES_hh_tes!G12=0,"",RES_hh_tes!G12/RES_hh_fec!G12)</f>
        <v>1.4122655034321328</v>
      </c>
      <c r="H12" s="102">
        <f>IF(RES_hh_tes!H12=0,"",RES_hh_tes!H12/RES_hh_fec!H12)</f>
        <v>1.451633197899864</v>
      </c>
      <c r="I12" s="102">
        <f>IF(RES_hh_tes!I12=0,"",RES_hh_tes!I12/RES_hh_fec!I12)</f>
        <v>1.5569041389605756</v>
      </c>
      <c r="J12" s="102">
        <f>IF(RES_hh_tes!J12=0,"",RES_hh_tes!J12/RES_hh_fec!J12)</f>
        <v>1.5845639338510058</v>
      </c>
      <c r="K12" s="102">
        <f>IF(RES_hh_tes!K12=0,"",RES_hh_tes!K12/RES_hh_fec!K12)</f>
        <v>1.6542692070186211</v>
      </c>
      <c r="L12" s="102">
        <f>IF(RES_hh_tes!L12=0,"",RES_hh_tes!L12/RES_hh_fec!L12)</f>
        <v>1.698238555054173</v>
      </c>
      <c r="M12" s="102">
        <f>IF(RES_hh_tes!M12=0,"",RES_hh_tes!M12/RES_hh_fec!M12)</f>
        <v>1.8061319923223997</v>
      </c>
      <c r="N12" s="102">
        <f>IF(RES_hh_tes!N12=0,"",RES_hh_tes!N12/RES_hh_fec!N12)</f>
        <v>1.9583462786162933</v>
      </c>
      <c r="O12" s="102">
        <f>IF(RES_hh_tes!O12=0,"",RES_hh_tes!O12/RES_hh_fec!O12)</f>
        <v>2.0348779042759748</v>
      </c>
      <c r="P12" s="102">
        <f>IF(RES_hh_tes!P12=0,"",RES_hh_tes!P12/RES_hh_fec!P12)</f>
        <v>2.1613903395548015</v>
      </c>
      <c r="Q12" s="102">
        <f>IF(RES_hh_tes!Q12=0,"",RES_hh_tes!Q12/RES_hh_fec!Q12)</f>
        <v>2.2483322700020976</v>
      </c>
    </row>
    <row r="13" spans="1:17" ht="12" customHeight="1" x14ac:dyDescent="0.25">
      <c r="A13" s="51" t="s">
        <v>114</v>
      </c>
      <c r="B13" s="104">
        <f>IF(RES_hh_tes!B13=0,"",RES_hh_tes!B13/RES_hh_fec!B13)</f>
        <v>0.76051583777484233</v>
      </c>
      <c r="C13" s="104">
        <f>IF(RES_hh_tes!C13=0,"",RES_hh_tes!C13/RES_hh_fec!C13)</f>
        <v>0.77026283672878093</v>
      </c>
      <c r="D13" s="104">
        <f>IF(RES_hh_tes!D13=0,"",RES_hh_tes!D13/RES_hh_fec!D13)</f>
        <v>0.77713594268611386</v>
      </c>
      <c r="E13" s="104">
        <f>IF(RES_hh_tes!E13=0,"",RES_hh_tes!E13/RES_hh_fec!E13)</f>
        <v>0.78322185923193144</v>
      </c>
      <c r="F13" s="104">
        <f>IF(RES_hh_tes!F13=0,"",RES_hh_tes!F13/RES_hh_fec!F13)</f>
        <v>0.78750385525016875</v>
      </c>
      <c r="G13" s="104">
        <f>IF(RES_hh_tes!G13=0,"",RES_hh_tes!G13/RES_hh_fec!G13)</f>
        <v>0.79285980543951429</v>
      </c>
      <c r="H13" s="104">
        <f>IF(RES_hh_tes!H13=0,"",RES_hh_tes!H13/RES_hh_fec!H13)</f>
        <v>0.7973224799467824</v>
      </c>
      <c r="I13" s="104">
        <f>IF(RES_hh_tes!I13=0,"",RES_hh_tes!I13/RES_hh_fec!I13)</f>
        <v>0.8024854010504926</v>
      </c>
      <c r="J13" s="104">
        <f>IF(RES_hh_tes!J13=0,"",RES_hh_tes!J13/RES_hh_fec!J13)</f>
        <v>0.80813365256782821</v>
      </c>
      <c r="K13" s="104">
        <f>IF(RES_hh_tes!K13=0,"",RES_hh_tes!K13/RES_hh_fec!K13)</f>
        <v>0.81388517583621611</v>
      </c>
      <c r="L13" s="104">
        <f>IF(RES_hh_tes!L13=0,"",RES_hh_tes!L13/RES_hh_fec!L13)</f>
        <v>0.81928900763721169</v>
      </c>
      <c r="M13" s="104">
        <f>IF(RES_hh_tes!M13=0,"",RES_hh_tes!M13/RES_hh_fec!M13)</f>
        <v>0.82325658440032479</v>
      </c>
      <c r="N13" s="104">
        <f>IF(RES_hh_tes!N13=0,"",RES_hh_tes!N13/RES_hh_fec!N13)</f>
        <v>0.82767600709918998</v>
      </c>
      <c r="O13" s="104">
        <f>IF(RES_hh_tes!O13=0,"",RES_hh_tes!O13/RES_hh_fec!O13)</f>
        <v>0.83147644898357942</v>
      </c>
      <c r="P13" s="104">
        <f>IF(RES_hh_tes!P13=0,"",RES_hh_tes!P13/RES_hh_fec!P13)</f>
        <v>0.83658047607595143</v>
      </c>
      <c r="Q13" s="104">
        <f>IF(RES_hh_tes!Q13=0,"",RES_hh_tes!Q13/RES_hh_fec!Q13)</f>
        <v>0.84419339152932804</v>
      </c>
    </row>
    <row r="14" spans="1:17" ht="12" customHeight="1" x14ac:dyDescent="0.25">
      <c r="A14" s="99" t="s">
        <v>117</v>
      </c>
      <c r="B14" s="106">
        <f>IF(RES_hh_tes!B14=0,"",RES_hh_tes!B14/RES_hh_fec!B14)</f>
        <v>1.0000000000000002</v>
      </c>
      <c r="C14" s="106">
        <f>IF(RES_hh_tes!C14=0,"",RES_hh_tes!C14/RES_hh_fec!C14)</f>
        <v>0.99999999999999967</v>
      </c>
      <c r="D14" s="106">
        <f>IF(RES_hh_tes!D14=0,"",RES_hh_tes!D14/RES_hh_fec!D14)</f>
        <v>1</v>
      </c>
      <c r="E14" s="106">
        <f>IF(RES_hh_tes!E14=0,"",RES_hh_tes!E14/RES_hh_fec!E14)</f>
        <v>0.99999999999999978</v>
      </c>
      <c r="F14" s="106">
        <f>IF(RES_hh_tes!F14=0,"",RES_hh_tes!F14/RES_hh_fec!F14)</f>
        <v>0.99999999999999989</v>
      </c>
      <c r="G14" s="106">
        <f>IF(RES_hh_tes!G14=0,"",RES_hh_tes!G14/RES_hh_fec!G14)</f>
        <v>0.99999999999999967</v>
      </c>
      <c r="H14" s="106">
        <f>IF(RES_hh_tes!H14=0,"",RES_hh_tes!H14/RES_hh_fec!H14)</f>
        <v>1</v>
      </c>
      <c r="I14" s="106">
        <f>IF(RES_hh_tes!I14=0,"",RES_hh_tes!I14/RES_hh_fec!I14)</f>
        <v>1</v>
      </c>
      <c r="J14" s="106">
        <f>IF(RES_hh_tes!J14=0,"",RES_hh_tes!J14/RES_hh_fec!J14)</f>
        <v>1</v>
      </c>
      <c r="K14" s="106">
        <f>IF(RES_hh_tes!K14=0,"",RES_hh_tes!K14/RES_hh_fec!K14)</f>
        <v>1</v>
      </c>
      <c r="L14" s="106">
        <f>IF(RES_hh_tes!L14=0,"",RES_hh_tes!L14/RES_hh_fec!L14)</f>
        <v>1.0000000000000002</v>
      </c>
      <c r="M14" s="106">
        <f>IF(RES_hh_tes!M14=0,"",RES_hh_tes!M14/RES_hh_fec!M14)</f>
        <v>0.99999999999999989</v>
      </c>
      <c r="N14" s="106">
        <f>IF(RES_hh_tes!N14=0,"",RES_hh_tes!N14/RES_hh_fec!N14)</f>
        <v>1</v>
      </c>
      <c r="O14" s="106">
        <f>IF(RES_hh_tes!O14=0,"",RES_hh_tes!O14/RES_hh_fec!O14)</f>
        <v>0.99999999999999978</v>
      </c>
      <c r="P14" s="106">
        <f>IF(RES_hh_tes!P14=0,"",RES_hh_tes!P14/RES_hh_fec!P14)</f>
        <v>1</v>
      </c>
      <c r="Q14" s="106">
        <f>IF(RES_hh_tes!Q14=0,"",RES_hh_tes!Q14/RES_hh_fec!Q14)</f>
        <v>1</v>
      </c>
    </row>
    <row r="15" spans="1:17" ht="12.95" customHeight="1" x14ac:dyDescent="0.25">
      <c r="A15" s="89" t="s">
        <v>112</v>
      </c>
      <c r="B15" s="103">
        <f>IF(RES_hh_tes!B15=0,"",RES_hh_tes!B15/RES_hh_fec!B15)</f>
        <v>1.6292521448704609</v>
      </c>
      <c r="C15" s="103">
        <f>IF(RES_hh_tes!C15=0,"",RES_hh_tes!C15/RES_hh_fec!C15)</f>
        <v>1.7298896769836247</v>
      </c>
      <c r="D15" s="103">
        <f>IF(RES_hh_tes!D15=0,"",RES_hh_tes!D15/RES_hh_fec!D15)</f>
        <v>1.7968657035676332</v>
      </c>
      <c r="E15" s="103">
        <f>IF(RES_hh_tes!E15=0,"",RES_hh_tes!E15/RES_hh_fec!E15)</f>
        <v>1.8563470954701295</v>
      </c>
      <c r="F15" s="103">
        <f>IF(RES_hh_tes!F15=0,"",RES_hh_tes!F15/RES_hh_fec!F15)</f>
        <v>1.924868865815303</v>
      </c>
      <c r="G15" s="103">
        <f>IF(RES_hh_tes!G15=0,"",RES_hh_tes!G15/RES_hh_fec!G15)</f>
        <v>1.9965196252759512</v>
      </c>
      <c r="H15" s="103">
        <f>IF(RES_hh_tes!H15=0,"",RES_hh_tes!H15/RES_hh_fec!H15)</f>
        <v>2.0647903521774587</v>
      </c>
      <c r="I15" s="103">
        <f>IF(RES_hh_tes!I15=0,"",RES_hh_tes!I15/RES_hh_fec!I15)</f>
        <v>2.1715420971170247</v>
      </c>
      <c r="J15" s="103">
        <f>IF(RES_hh_tes!J15=0,"",RES_hh_tes!J15/RES_hh_fec!J15)</f>
        <v>2.3240227774389135</v>
      </c>
      <c r="K15" s="103">
        <f>IF(RES_hh_tes!K15=0,"",RES_hh_tes!K15/RES_hh_fec!K15)</f>
        <v>2.481496411480824</v>
      </c>
      <c r="L15" s="103">
        <f>IF(RES_hh_tes!L15=0,"",RES_hh_tes!L15/RES_hh_fec!L15)</f>
        <v>2.6061003541520074</v>
      </c>
      <c r="M15" s="103">
        <f>IF(RES_hh_tes!M15=0,"",RES_hh_tes!M15/RES_hh_fec!M15)</f>
        <v>2.7606085409895171</v>
      </c>
      <c r="N15" s="103">
        <f>IF(RES_hh_tes!N15=0,"",RES_hh_tes!N15/RES_hh_fec!N15)</f>
        <v>2.9058396630932464</v>
      </c>
      <c r="O15" s="103">
        <f>IF(RES_hh_tes!O15=0,"",RES_hh_tes!O15/RES_hh_fec!O15)</f>
        <v>3.0308786825954428</v>
      </c>
      <c r="P15" s="103">
        <f>IF(RES_hh_tes!P15=0,"",RES_hh_tes!P15/RES_hh_fec!P15)</f>
        <v>3.1480747200082106</v>
      </c>
      <c r="Q15" s="103">
        <f>IF(RES_hh_tes!Q15=0,"",RES_hh_tes!Q15/RES_hh_fec!Q15)</f>
        <v>3.2816140772197935</v>
      </c>
    </row>
    <row r="16" spans="1:17" ht="12" customHeight="1" x14ac:dyDescent="0.25">
      <c r="A16" s="87" t="s">
        <v>111</v>
      </c>
      <c r="B16" s="105">
        <f>IF(RES_hh_tes!B16=0,"",RES_hh_tes!B16/RES_hh_fec!B16)</f>
        <v>1.6292521448704609</v>
      </c>
      <c r="C16" s="105">
        <f>IF(RES_hh_tes!C16=0,"",RES_hh_tes!C16/RES_hh_fec!C16)</f>
        <v>1.7298896769836247</v>
      </c>
      <c r="D16" s="105">
        <f>IF(RES_hh_tes!D16=0,"",RES_hh_tes!D16/RES_hh_fec!D16)</f>
        <v>1.7968657035676332</v>
      </c>
      <c r="E16" s="105">
        <f>IF(RES_hh_tes!E16=0,"",RES_hh_tes!E16/RES_hh_fec!E16)</f>
        <v>1.8563470954701295</v>
      </c>
      <c r="F16" s="105">
        <f>IF(RES_hh_tes!F16=0,"",RES_hh_tes!F16/RES_hh_fec!F16)</f>
        <v>1.924868865815303</v>
      </c>
      <c r="G16" s="105">
        <f>IF(RES_hh_tes!G16=0,"",RES_hh_tes!G16/RES_hh_fec!G16)</f>
        <v>1.9965196252759512</v>
      </c>
      <c r="H16" s="105">
        <f>IF(RES_hh_tes!H16=0,"",RES_hh_tes!H16/RES_hh_fec!H16)</f>
        <v>2.0647903521774587</v>
      </c>
      <c r="I16" s="105">
        <f>IF(RES_hh_tes!I16=0,"",RES_hh_tes!I16/RES_hh_fec!I16)</f>
        <v>2.1715420971170247</v>
      </c>
      <c r="J16" s="105">
        <f>IF(RES_hh_tes!J16=0,"",RES_hh_tes!J16/RES_hh_fec!J16)</f>
        <v>2.3240227774389135</v>
      </c>
      <c r="K16" s="105">
        <f>IF(RES_hh_tes!K16=0,"",RES_hh_tes!K16/RES_hh_fec!K16)</f>
        <v>2.481496411480824</v>
      </c>
      <c r="L16" s="105">
        <f>IF(RES_hh_tes!L16=0,"",RES_hh_tes!L16/RES_hh_fec!L16)</f>
        <v>2.6061003541520074</v>
      </c>
      <c r="M16" s="105">
        <f>IF(RES_hh_tes!M16=0,"",RES_hh_tes!M16/RES_hh_fec!M16)</f>
        <v>2.7606085409895171</v>
      </c>
      <c r="N16" s="105">
        <f>IF(RES_hh_tes!N16=0,"",RES_hh_tes!N16/RES_hh_fec!N16)</f>
        <v>2.9058396630932464</v>
      </c>
      <c r="O16" s="105">
        <f>IF(RES_hh_tes!O16=0,"",RES_hh_tes!O16/RES_hh_fec!O16)</f>
        <v>3.0308786825954428</v>
      </c>
      <c r="P16" s="105">
        <f>IF(RES_hh_tes!P16=0,"",RES_hh_tes!P16/RES_hh_fec!P16)</f>
        <v>3.1480747200082106</v>
      </c>
      <c r="Q16" s="105">
        <f>IF(RES_hh_tes!Q16=0,"",RES_hh_tes!Q16/RES_hh_fec!Q16)</f>
        <v>3.2816140772197935</v>
      </c>
    </row>
    <row r="17" spans="1:17" ht="12.95" customHeight="1" x14ac:dyDescent="0.25">
      <c r="A17" s="89" t="s">
        <v>63</v>
      </c>
      <c r="B17" s="103">
        <f>IF(RES_hh_tes!B17=0,"",RES_hh_tes!B17/RES_hh_fec!B17)</f>
        <v>0.61694328775053775</v>
      </c>
      <c r="C17" s="103">
        <f>IF(RES_hh_tes!C17=0,"",RES_hh_tes!C17/RES_hh_fec!C17)</f>
        <v>0.62244222676882477</v>
      </c>
      <c r="D17" s="103">
        <f>IF(RES_hh_tes!D17=0,"",RES_hh_tes!D17/RES_hh_fec!D17)</f>
        <v>0.62835578456906238</v>
      </c>
      <c r="E17" s="103">
        <f>IF(RES_hh_tes!E17=0,"",RES_hh_tes!E17/RES_hh_fec!E17)</f>
        <v>0.63385874843450796</v>
      </c>
      <c r="F17" s="103">
        <f>IF(RES_hh_tes!F17=0,"",RES_hh_tes!F17/RES_hh_fec!F17)</f>
        <v>0.63980651010024647</v>
      </c>
      <c r="G17" s="103">
        <f>IF(RES_hh_tes!G17=0,"",RES_hh_tes!G17/RES_hh_fec!G17)</f>
        <v>0.6510061254453291</v>
      </c>
      <c r="H17" s="103">
        <f>IF(RES_hh_tes!H17=0,"",RES_hh_tes!H17/RES_hh_fec!H17)</f>
        <v>0.65705674005926273</v>
      </c>
      <c r="I17" s="103">
        <f>IF(RES_hh_tes!I17=0,"",RES_hh_tes!I17/RES_hh_fec!I17)</f>
        <v>0.66499012723416862</v>
      </c>
      <c r="J17" s="103">
        <f>IF(RES_hh_tes!J17=0,"",RES_hh_tes!J17/RES_hh_fec!J17)</f>
        <v>0.66723150636458217</v>
      </c>
      <c r="K17" s="103">
        <f>IF(RES_hh_tes!K17=0,"",RES_hh_tes!K17/RES_hh_fec!K17)</f>
        <v>0.68265654540934839</v>
      </c>
      <c r="L17" s="103">
        <f>IF(RES_hh_tes!L17=0,"",RES_hh_tes!L17/RES_hh_fec!L17)</f>
        <v>0.69755940455516008</v>
      </c>
      <c r="M17" s="103">
        <f>IF(RES_hh_tes!M17=0,"",RES_hh_tes!M17/RES_hh_fec!M17)</f>
        <v>0.70066971723147975</v>
      </c>
      <c r="N17" s="103">
        <f>IF(RES_hh_tes!N17=0,"",RES_hh_tes!N17/RES_hh_fec!N17)</f>
        <v>0.7060095893040742</v>
      </c>
      <c r="O17" s="103">
        <f>IF(RES_hh_tes!O17=0,"",RES_hh_tes!O17/RES_hh_fec!O17)</f>
        <v>0.71425503684177793</v>
      </c>
      <c r="P17" s="103">
        <f>IF(RES_hh_tes!P17=0,"",RES_hh_tes!P17/RES_hh_fec!P17)</f>
        <v>0.71428748580350965</v>
      </c>
      <c r="Q17" s="103">
        <f>IF(RES_hh_tes!Q17=0,"",RES_hh_tes!Q17/RES_hh_fec!Q17)</f>
        <v>0.71688338735857382</v>
      </c>
    </row>
    <row r="18" spans="1:17" ht="12" customHeight="1" x14ac:dyDescent="0.25">
      <c r="A18" s="87" t="s">
        <v>58</v>
      </c>
      <c r="B18" s="102">
        <f>IF(RES_hh_tes!B18=0,"",RES_hh_tes!B18/RES_hh_fec!B18)</f>
        <v>0.47323132511702753</v>
      </c>
      <c r="C18" s="102">
        <f>IF(RES_hh_tes!C18=0,"",RES_hh_tes!C18/RES_hh_fec!C18)</f>
        <v>0.47323132511702759</v>
      </c>
      <c r="D18" s="102">
        <f>IF(RES_hh_tes!D18=0,"",RES_hh_tes!D18/RES_hh_fec!D18)</f>
        <v>0.47323132511702765</v>
      </c>
      <c r="E18" s="102">
        <f>IF(RES_hh_tes!E18=0,"",RES_hh_tes!E18/RES_hh_fec!E18)</f>
        <v>0.47323132511702742</v>
      </c>
      <c r="F18" s="102">
        <f>IF(RES_hh_tes!F18=0,"",RES_hh_tes!F18/RES_hh_fec!F18)</f>
        <v>0.47504465464049633</v>
      </c>
      <c r="G18" s="102">
        <f>IF(RES_hh_tes!G18=0,"",RES_hh_tes!G18/RES_hh_fec!G18)</f>
        <v>0.47555547812965182</v>
      </c>
      <c r="H18" s="102">
        <f>IF(RES_hh_tes!H18=0,"",RES_hh_tes!H18/RES_hh_fec!H18)</f>
        <v>0.47728408115062021</v>
      </c>
      <c r="I18" s="102">
        <f>IF(RES_hh_tes!I18=0,"",RES_hh_tes!I18/RES_hh_fec!I18)</f>
        <v>0.47807922419307725</v>
      </c>
      <c r="J18" s="102">
        <f>IF(RES_hh_tes!J18=0,"",RES_hh_tes!J18/RES_hh_fec!J18)</f>
        <v>0.48050643400589793</v>
      </c>
      <c r="K18" s="102">
        <f>IF(RES_hh_tes!K18=0,"",RES_hh_tes!K18/RES_hh_fec!K18)</f>
        <v>0.48217121453909528</v>
      </c>
      <c r="L18" s="102">
        <f>IF(RES_hh_tes!L18=0,"",RES_hh_tes!L18/RES_hh_fec!L18)</f>
        <v>0.4857967838049907</v>
      </c>
      <c r="M18" s="102">
        <f>IF(RES_hh_tes!M18=0,"",RES_hh_tes!M18/RES_hh_fec!M18)</f>
        <v>0.48936533630991186</v>
      </c>
      <c r="N18" s="102">
        <f>IF(RES_hh_tes!N18=0,"",RES_hh_tes!N18/RES_hh_fec!N18)</f>
        <v>0.49351265825347973</v>
      </c>
      <c r="O18" s="102">
        <f>IF(RES_hh_tes!O18=0,"",RES_hh_tes!O18/RES_hh_fec!O18)</f>
        <v>0.50267893213424264</v>
      </c>
      <c r="P18" s="102">
        <f>IF(RES_hh_tes!P18=0,"",RES_hh_tes!P18/RES_hh_fec!P18)</f>
        <v>0.50452586329358251</v>
      </c>
      <c r="Q18" s="102">
        <f>IF(RES_hh_tes!Q18=0,"",RES_hh_tes!Q18/RES_hh_fec!Q18)</f>
        <v>0.50659846859516977</v>
      </c>
    </row>
    <row r="19" spans="1:17" s="28" customFormat="1" ht="12" customHeight="1" x14ac:dyDescent="0.25">
      <c r="A19" s="87" t="s">
        <v>84</v>
      </c>
      <c r="B19" s="102">
        <f>IF(RES_hh_tes!B19=0,"",RES_hh_tes!B19/RES_hh_fec!B19)</f>
        <v>0.549558958200419</v>
      </c>
      <c r="C19" s="102">
        <f>IF(RES_hh_tes!C19=0,"",RES_hh_tes!C19/RES_hh_fec!C19)</f>
        <v>0.5495912307094265</v>
      </c>
      <c r="D19" s="102">
        <f>IF(RES_hh_tes!D19=0,"",RES_hh_tes!D19/RES_hh_fec!D19)</f>
        <v>0.55076667584737837</v>
      </c>
      <c r="E19" s="102">
        <f>IF(RES_hh_tes!E19=0,"",RES_hh_tes!E19/RES_hh_fec!E19)</f>
        <v>0.55750240056978517</v>
      </c>
      <c r="F19" s="102">
        <f>IF(RES_hh_tes!F19=0,"",RES_hh_tes!F19/RES_hh_fec!F19)</f>
        <v>0.56400500216413241</v>
      </c>
      <c r="G19" s="102">
        <f>IF(RES_hh_tes!G19=0,"",RES_hh_tes!G19/RES_hh_fec!G19)</f>
        <v>0.57240879323582683</v>
      </c>
      <c r="H19" s="102">
        <f>IF(RES_hh_tes!H19=0,"",RES_hh_tes!H19/RES_hh_fec!H19)</f>
        <v>0.58307067201355944</v>
      </c>
      <c r="I19" s="102">
        <f>IF(RES_hh_tes!I19=0,"",RES_hh_tes!I19/RES_hh_fec!I19)</f>
        <v>0.59143446442949899</v>
      </c>
      <c r="J19" s="102">
        <f>IF(RES_hh_tes!J19=0,"",RES_hh_tes!J19/RES_hh_fec!J19)</f>
        <v>0.59712654020161993</v>
      </c>
      <c r="K19" s="102">
        <f>IF(RES_hh_tes!K19=0,"",RES_hh_tes!K19/RES_hh_fec!K19)</f>
        <v>0.60475893878703624</v>
      </c>
      <c r="L19" s="102">
        <f>IF(RES_hh_tes!L19=0,"",RES_hh_tes!L19/RES_hh_fec!L19)</f>
        <v>0.60744869997916573</v>
      </c>
      <c r="M19" s="102">
        <f>IF(RES_hh_tes!M19=0,"",RES_hh_tes!M19/RES_hh_fec!M19)</f>
        <v>0.6090095048147488</v>
      </c>
      <c r="N19" s="102">
        <f>IF(RES_hh_tes!N19=0,"",RES_hh_tes!N19/RES_hh_fec!N19)</f>
        <v>0.61061885903523261</v>
      </c>
      <c r="O19" s="102">
        <f>IF(RES_hh_tes!O19=0,"",RES_hh_tes!O19/RES_hh_fec!O19)</f>
        <v>0.61116062702402818</v>
      </c>
      <c r="P19" s="102">
        <f>IF(RES_hh_tes!P19=0,"",RES_hh_tes!P19/RES_hh_fec!P19)</f>
        <v>0.6162706423212867</v>
      </c>
      <c r="Q19" s="102">
        <f>IF(RES_hh_tes!Q19=0,"",RES_hh_tes!Q19/RES_hh_fec!Q19)</f>
        <v>0.62339091268268043</v>
      </c>
    </row>
    <row r="20" spans="1:17" ht="12" customHeight="1" x14ac:dyDescent="0.25">
      <c r="A20" s="87" t="s">
        <v>110</v>
      </c>
      <c r="B20" s="102">
        <f>IF(RES_hh_tes!B20=0,"",RES_hh_tes!B20/RES_hh_fec!B20)</f>
        <v>0.53429343158374099</v>
      </c>
      <c r="C20" s="102">
        <f>IF(RES_hh_tes!C20=0,"",RES_hh_tes!C20/RES_hh_fec!C20)</f>
        <v>0.53575985134000514</v>
      </c>
      <c r="D20" s="102">
        <f>IF(RES_hh_tes!D20=0,"",RES_hh_tes!D20/RES_hh_fec!D20)</f>
        <v>0.53771159826172776</v>
      </c>
      <c r="E20" s="102">
        <f>IF(RES_hh_tes!E20=0,"",RES_hh_tes!E20/RES_hh_fec!E20)</f>
        <v>0.53983178923463004</v>
      </c>
      <c r="F20" s="102">
        <f>IF(RES_hh_tes!F20=0,"",RES_hh_tes!F20/RES_hh_fec!F20)</f>
        <v>0.54238741389326905</v>
      </c>
      <c r="G20" s="102">
        <f>IF(RES_hh_tes!G20=0,"",RES_hh_tes!G20/RES_hh_fec!G20)</f>
        <v>0.54541820380932604</v>
      </c>
      <c r="H20" s="102">
        <f>IF(RES_hh_tes!H20=0,"",RES_hh_tes!H20/RES_hh_fec!H20)</f>
        <v>0.54764592284866742</v>
      </c>
      <c r="I20" s="102">
        <f>IF(RES_hh_tes!I20=0,"",RES_hh_tes!I20/RES_hh_fec!I20)</f>
        <v>0.55028772646839297</v>
      </c>
      <c r="J20" s="102">
        <f>IF(RES_hh_tes!J20=0,"",RES_hh_tes!J20/RES_hh_fec!J20)</f>
        <v>0.55313180251681626</v>
      </c>
      <c r="K20" s="102">
        <f>IF(RES_hh_tes!K20=0,"",RES_hh_tes!K20/RES_hh_fec!K20)</f>
        <v>0.55857197806604819</v>
      </c>
      <c r="L20" s="102">
        <f>IF(RES_hh_tes!L20=0,"",RES_hh_tes!L20/RES_hh_fec!L20)</f>
        <v>0.56433358687804402</v>
      </c>
      <c r="M20" s="102">
        <f>IF(RES_hh_tes!M20=0,"",RES_hh_tes!M20/RES_hh_fec!M20)</f>
        <v>0.56752428956847989</v>
      </c>
      <c r="N20" s="102">
        <f>IF(RES_hh_tes!N20=0,"",RES_hh_tes!N20/RES_hh_fec!N20)</f>
        <v>0.57132247909203071</v>
      </c>
      <c r="O20" s="102">
        <f>IF(RES_hh_tes!O20=0,"",RES_hh_tes!O20/RES_hh_fec!O20)</f>
        <v>0.57435467235493454</v>
      </c>
      <c r="P20" s="102">
        <f>IF(RES_hh_tes!P20=0,"",RES_hh_tes!P20/RES_hh_fec!P20)</f>
        <v>0.57782813671625632</v>
      </c>
      <c r="Q20" s="102">
        <f>IF(RES_hh_tes!Q20=0,"",RES_hh_tes!Q20/RES_hh_fec!Q20)</f>
        <v>0.5810320622711127</v>
      </c>
    </row>
    <row r="21" spans="1:17" ht="12" customHeight="1" x14ac:dyDescent="0.25">
      <c r="A21" s="87" t="s">
        <v>109</v>
      </c>
      <c r="B21" s="102">
        <f>IF(RES_hh_tes!B21=0,"",RES_hh_tes!B21/RES_hh_fec!B21)</f>
        <v>0.57245724812543641</v>
      </c>
      <c r="C21" s="102">
        <f>IF(RES_hh_tes!C21=0,"",RES_hh_tes!C21/RES_hh_fec!C21)</f>
        <v>0.57466723497562333</v>
      </c>
      <c r="D21" s="102">
        <f>IF(RES_hh_tes!D21=0,"",RES_hh_tes!D21/RES_hh_fec!D21)</f>
        <v>0.57591086760523358</v>
      </c>
      <c r="E21" s="102">
        <f>IF(RES_hh_tes!E21=0,"",RES_hh_tes!E21/RES_hh_fec!E21)</f>
        <v>0.57829493854506853</v>
      </c>
      <c r="F21" s="102">
        <f>IF(RES_hh_tes!F21=0,"",RES_hh_tes!F21/RES_hh_fec!F21)</f>
        <v>0.58027134115508661</v>
      </c>
      <c r="G21" s="102">
        <f>IF(RES_hh_tes!G21=0,"",RES_hh_tes!G21/RES_hh_fec!G21)</f>
        <v>0.5829138400601287</v>
      </c>
      <c r="H21" s="102">
        <f>IF(RES_hh_tes!H21=0,"",RES_hh_tes!H21/RES_hh_fec!H21)</f>
        <v>0.58465653958816299</v>
      </c>
      <c r="I21" s="102">
        <f>IF(RES_hh_tes!I21=0,"",RES_hh_tes!I21/RES_hh_fec!I21)</f>
        <v>0.58675449074199826</v>
      </c>
      <c r="J21" s="102">
        <f>IF(RES_hh_tes!J21=0,"",RES_hh_tes!J21/RES_hh_fec!J21)</f>
        <v>0.58905993190447425</v>
      </c>
      <c r="K21" s="102">
        <f>IF(RES_hh_tes!K21=0,"",RES_hh_tes!K21/RES_hh_fec!K21)</f>
        <v>0.59391271595937978</v>
      </c>
      <c r="L21" s="102">
        <f>IF(RES_hh_tes!L21=0,"",RES_hh_tes!L21/RES_hh_fec!L21)</f>
        <v>0.59916869243323512</v>
      </c>
      <c r="M21" s="102">
        <f>IF(RES_hh_tes!M21=0,"",RES_hh_tes!M21/RES_hh_fec!M21)</f>
        <v>0.60187439859400571</v>
      </c>
      <c r="N21" s="102">
        <f>IF(RES_hh_tes!N21=0,"",RES_hh_tes!N21/RES_hh_fec!N21)</f>
        <v>0.60471162890765018</v>
      </c>
      <c r="O21" s="102">
        <f>IF(RES_hh_tes!O21=0,"",RES_hh_tes!O21/RES_hh_fec!O21)</f>
        <v>0.60860999930716253</v>
      </c>
      <c r="P21" s="102">
        <f>IF(RES_hh_tes!P21=0,"",RES_hh_tes!P21/RES_hh_fec!P21)</f>
        <v>0.61103998333957688</v>
      </c>
      <c r="Q21" s="102">
        <f>IF(RES_hh_tes!Q21=0,"",RES_hh_tes!Q21/RES_hh_fec!Q21)</f>
        <v>0.61400203875025938</v>
      </c>
    </row>
    <row r="22" spans="1:17" ht="12" customHeight="1" x14ac:dyDescent="0.25">
      <c r="A22" s="87" t="s">
        <v>55</v>
      </c>
      <c r="B22" s="102">
        <f>IF(RES_hh_tes!B22=0,"",RES_hh_tes!B22/RES_hh_fec!B22)</f>
        <v>0.45796579850034902</v>
      </c>
      <c r="C22" s="102">
        <f>IF(RES_hh_tes!C22=0,"",RES_hh_tes!C22/RES_hh_fec!C22)</f>
        <v>0.46131420731307232</v>
      </c>
      <c r="D22" s="102">
        <f>IF(RES_hh_tes!D22=0,"",RES_hh_tes!D22/RES_hh_fec!D22)</f>
        <v>0.46409957033972404</v>
      </c>
      <c r="E22" s="102">
        <f>IF(RES_hh_tes!E22=0,"",RES_hh_tes!E22/RES_hh_fec!E22)</f>
        <v>0.46694666628587084</v>
      </c>
      <c r="F22" s="102">
        <f>IF(RES_hh_tes!F22=0,"",RES_hh_tes!F22/RES_hh_fec!F22)</f>
        <v>0.4711120234161566</v>
      </c>
      <c r="G22" s="102">
        <f>IF(RES_hh_tes!G22=0,"",RES_hh_tes!G22/RES_hh_fec!G22)</f>
        <v>0.47802888118731363</v>
      </c>
      <c r="H22" s="102">
        <f>IF(RES_hh_tes!H22=0,"",RES_hh_tes!H22/RES_hh_fec!H22)</f>
        <v>0.4818877007195056</v>
      </c>
      <c r="I22" s="102">
        <f>IF(RES_hh_tes!I22=0,"",RES_hh_tes!I22/RES_hh_fec!I22)</f>
        <v>0.48519182588759618</v>
      </c>
      <c r="J22" s="102">
        <f>IF(RES_hh_tes!J22=0,"",RES_hh_tes!J22/RES_hh_fec!J22)</f>
        <v>0.48883325435338987</v>
      </c>
      <c r="K22" s="102">
        <f>IF(RES_hh_tes!K22=0,"",RES_hh_tes!K22/RES_hh_fec!K22)</f>
        <v>0.4959929103153789</v>
      </c>
      <c r="L22" s="102">
        <f>IF(RES_hh_tes!L22=0,"",RES_hh_tes!L22/RES_hh_fec!L22)</f>
        <v>0.50366514229123893</v>
      </c>
      <c r="M22" s="102">
        <f>IF(RES_hh_tes!M22=0,"",RES_hh_tes!M22/RES_hh_fec!M22)</f>
        <v>0.50815965323660239</v>
      </c>
      <c r="N22" s="102">
        <f>IF(RES_hh_tes!N22=0,"",RES_hh_tes!N22/RES_hh_fec!N22)</f>
        <v>0.51152997776568032</v>
      </c>
      <c r="O22" s="102">
        <f>IF(RES_hh_tes!O22=0,"",RES_hh_tes!O22/RES_hh_fec!O22)</f>
        <v>0.5149486429788851</v>
      </c>
      <c r="P22" s="102">
        <f>IF(RES_hh_tes!P22=0,"",RES_hh_tes!P22/RES_hh_fec!P22)</f>
        <v>0.51671004027278833</v>
      </c>
      <c r="Q22" s="102">
        <f>IF(RES_hh_tes!Q22=0,"",RES_hh_tes!Q22/RES_hh_fec!Q22)</f>
        <v>0.5187016268222967</v>
      </c>
    </row>
    <row r="23" spans="1:17" ht="12" customHeight="1" x14ac:dyDescent="0.25">
      <c r="A23" s="87" t="s">
        <v>79</v>
      </c>
      <c r="B23" s="102" t="str">
        <f>IF(RES_hh_tes!B23=0,"",RES_hh_tes!B23/RES_hh_fec!B23)</f>
        <v/>
      </c>
      <c r="C23" s="102" t="str">
        <f>IF(RES_hh_tes!C23=0,"",RES_hh_tes!C23/RES_hh_fec!C23)</f>
        <v/>
      </c>
      <c r="D23" s="102" t="str">
        <f>IF(RES_hh_tes!D23=0,"",RES_hh_tes!D23/RES_hh_fec!D23)</f>
        <v/>
      </c>
      <c r="E23" s="102" t="str">
        <f>IF(RES_hh_tes!E23=0,"",RES_hh_tes!E23/RES_hh_fec!E23)</f>
        <v/>
      </c>
      <c r="F23" s="102" t="str">
        <f>IF(RES_hh_tes!F23=0,"",RES_hh_tes!F23/RES_hh_fec!F23)</f>
        <v/>
      </c>
      <c r="G23" s="102" t="str">
        <f>IF(RES_hh_tes!G23=0,"",RES_hh_tes!G23/RES_hh_fec!G23)</f>
        <v/>
      </c>
      <c r="H23" s="102" t="str">
        <f>IF(RES_hh_tes!H23=0,"",RES_hh_tes!H23/RES_hh_fec!H23)</f>
        <v/>
      </c>
      <c r="I23" s="102" t="str">
        <f>IF(RES_hh_tes!I23=0,"",RES_hh_tes!I23/RES_hh_fec!I23)</f>
        <v/>
      </c>
      <c r="J23" s="102" t="str">
        <f>IF(RES_hh_tes!J23=0,"",RES_hh_tes!J23/RES_hh_fec!J23)</f>
        <v/>
      </c>
      <c r="K23" s="102" t="str">
        <f>IF(RES_hh_tes!K23=0,"",RES_hh_tes!K23/RES_hh_fec!K23)</f>
        <v/>
      </c>
      <c r="L23" s="102" t="str">
        <f>IF(RES_hh_tes!L23=0,"",RES_hh_tes!L23/RES_hh_fec!L23)</f>
        <v/>
      </c>
      <c r="M23" s="102" t="str">
        <f>IF(RES_hh_tes!M23=0,"",RES_hh_tes!M23/RES_hh_fec!M23)</f>
        <v/>
      </c>
      <c r="N23" s="102" t="str">
        <f>IF(RES_hh_tes!N23=0,"",RES_hh_tes!N23/RES_hh_fec!N23)</f>
        <v/>
      </c>
      <c r="O23" s="102" t="str">
        <f>IF(RES_hh_tes!O23=0,"",RES_hh_tes!O23/RES_hh_fec!O23)</f>
        <v/>
      </c>
      <c r="P23" s="102" t="str">
        <f>IF(RES_hh_tes!P23=0,"",RES_hh_tes!P23/RES_hh_fec!P23)</f>
        <v/>
      </c>
      <c r="Q23" s="102" t="str">
        <f>IF(RES_hh_tes!Q23=0,"",RES_hh_tes!Q23/RES_hh_fec!Q23)</f>
        <v/>
      </c>
    </row>
    <row r="24" spans="1:17" ht="12" customHeight="1" x14ac:dyDescent="0.25">
      <c r="A24" s="87" t="s">
        <v>61</v>
      </c>
      <c r="B24" s="102">
        <f>IF(RES_hh_tes!B24=0,"",RES_hh_tes!B24/RES_hh_fec!B24)</f>
        <v>0.85037224523561439</v>
      </c>
      <c r="C24" s="102">
        <f>IF(RES_hh_tes!C24=0,"",RES_hh_tes!C24/RES_hh_fec!C24)</f>
        <v>0.8513240137187561</v>
      </c>
      <c r="D24" s="102">
        <f>IF(RES_hh_tes!D24=0,"",RES_hh_tes!D24/RES_hh_fec!D24)</f>
        <v>0.85401134180927984</v>
      </c>
      <c r="E24" s="102">
        <f>IF(RES_hh_tes!E24=0,"",RES_hh_tes!E24/RES_hh_fec!E24)</f>
        <v>0.85623487468923332</v>
      </c>
      <c r="F24" s="102">
        <f>IF(RES_hh_tes!F24=0,"",RES_hh_tes!F24/RES_hh_fec!F24)</f>
        <v>0.8594515107618248</v>
      </c>
      <c r="G24" s="102">
        <f>IF(RES_hh_tes!G24=0,"",RES_hh_tes!G24/RES_hh_fec!G24)</f>
        <v>0.86176508920513528</v>
      </c>
      <c r="H24" s="102">
        <f>IF(RES_hh_tes!H24=0,"",RES_hh_tes!H24/RES_hh_fec!H24)</f>
        <v>0.86325285507609817</v>
      </c>
      <c r="I24" s="102">
        <f>IF(RES_hh_tes!I24=0,"",RES_hh_tes!I24/RES_hh_fec!I24)</f>
        <v>0.86768590218470532</v>
      </c>
      <c r="J24" s="102">
        <f>IF(RES_hh_tes!J24=0,"",RES_hh_tes!J24/RES_hh_fec!J24)</f>
        <v>0.86957852159890203</v>
      </c>
      <c r="K24" s="102">
        <f>IF(RES_hh_tes!K24=0,"",RES_hh_tes!K24/RES_hh_fec!K24)</f>
        <v>0.87365974452693806</v>
      </c>
      <c r="L24" s="102">
        <f>IF(RES_hh_tes!L24=0,"",RES_hh_tes!L24/RES_hh_fec!L24)</f>
        <v>0.8783903264845595</v>
      </c>
      <c r="M24" s="102">
        <f>IF(RES_hh_tes!M24=0,"",RES_hh_tes!M24/RES_hh_fec!M24)</f>
        <v>0.88066586509860367</v>
      </c>
      <c r="N24" s="102">
        <f>IF(RES_hh_tes!N24=0,"",RES_hh_tes!N24/RES_hh_fec!N24)</f>
        <v>0.88220856352927934</v>
      </c>
      <c r="O24" s="102">
        <f>IF(RES_hh_tes!O24=0,"",RES_hh_tes!O24/RES_hh_fec!O24)</f>
        <v>0.88530660130414496</v>
      </c>
      <c r="P24" s="102">
        <f>IF(RES_hh_tes!P24=0,"",RES_hh_tes!P24/RES_hh_fec!P24)</f>
        <v>0.88634334867762066</v>
      </c>
      <c r="Q24" s="102">
        <f>IF(RES_hh_tes!Q24=0,"",RES_hh_tes!Q24/RES_hh_fec!Q24)</f>
        <v>0.88741391711764628</v>
      </c>
    </row>
    <row r="25" spans="1:17" ht="12" customHeight="1" x14ac:dyDescent="0.25">
      <c r="A25" s="51" t="s">
        <v>60</v>
      </c>
      <c r="B25" s="104">
        <f>IF(RES_hh_tes!B25=0,"",RES_hh_tes!B25/RES_hh_fec!B25)</f>
        <v>0.70221422436720171</v>
      </c>
      <c r="C25" s="104">
        <f>IF(RES_hh_tes!C25=0,"",RES_hh_tes!C25/RES_hh_fec!C25)</f>
        <v>0.70539294271168962</v>
      </c>
      <c r="D25" s="104">
        <f>IF(RES_hh_tes!D25=0,"",RES_hh_tes!D25/RES_hh_fec!D25)</f>
        <v>0.70951707028583166</v>
      </c>
      <c r="E25" s="104">
        <f>IF(RES_hh_tes!E25=0,"",RES_hh_tes!E25/RES_hh_fec!E25)</f>
        <v>0.71337966604808112</v>
      </c>
      <c r="F25" s="104">
        <f>IF(RES_hh_tes!F25=0,"",RES_hh_tes!F25/RES_hh_fec!F25)</f>
        <v>0.71809920314641262</v>
      </c>
      <c r="G25" s="104">
        <f>IF(RES_hh_tes!G25=0,"",RES_hh_tes!G25/RES_hh_fec!G25)</f>
        <v>0.72263356205858276</v>
      </c>
      <c r="H25" s="104">
        <f>IF(RES_hh_tes!H25=0,"",RES_hh_tes!H25/RES_hh_fec!H25)</f>
        <v>0.72773690055512141</v>
      </c>
      <c r="I25" s="104">
        <f>IF(RES_hh_tes!I25=0,"",RES_hh_tes!I25/RES_hh_fec!I25)</f>
        <v>0.7324196603231411</v>
      </c>
      <c r="J25" s="104">
        <f>IF(RES_hh_tes!J25=0,"",RES_hh_tes!J25/RES_hh_fec!J25)</f>
        <v>0.73810756156299173</v>
      </c>
      <c r="K25" s="104">
        <f>IF(RES_hh_tes!K25=0,"",RES_hh_tes!K25/RES_hh_fec!K25)</f>
        <v>0.7438994205251499</v>
      </c>
      <c r="L25" s="104">
        <f>IF(RES_hh_tes!L25=0,"",RES_hh_tes!L25/RES_hh_fec!L25)</f>
        <v>0.74969871454075665</v>
      </c>
      <c r="M25" s="104">
        <f>IF(RES_hh_tes!M25=0,"",RES_hh_tes!M25/RES_hh_fec!M25)</f>
        <v>0.75382712971035837</v>
      </c>
      <c r="N25" s="104">
        <f>IF(RES_hh_tes!N25=0,"",RES_hh_tes!N25/RES_hh_fec!N25)</f>
        <v>0.7586386529294078</v>
      </c>
      <c r="O25" s="104">
        <f>IF(RES_hh_tes!O25=0,"",RES_hh_tes!O25/RES_hh_fec!O25)</f>
        <v>0.76218910881115121</v>
      </c>
      <c r="P25" s="104">
        <f>IF(RES_hh_tes!P25=0,"",RES_hh_tes!P25/RES_hh_fec!P25)</f>
        <v>0.76571803749459266</v>
      </c>
      <c r="Q25" s="104">
        <f>IF(RES_hh_tes!Q25=0,"",RES_hh_tes!Q25/RES_hh_fec!Q25)</f>
        <v>0.76906056319732319</v>
      </c>
    </row>
    <row r="26" spans="1:17" ht="12" customHeight="1" x14ac:dyDescent="0.25">
      <c r="A26" s="49" t="s">
        <v>59</v>
      </c>
      <c r="B26" s="101">
        <f>IF(RES_hh_tes!B26=0,"",RES_hh_tes!B26/RES_hh_fec!B26)</f>
        <v>1</v>
      </c>
      <c r="C26" s="101">
        <f>IF(RES_hh_tes!C26=0,"",RES_hh_tes!C26/RES_hh_fec!C26)</f>
        <v>1</v>
      </c>
      <c r="D26" s="101">
        <f>IF(RES_hh_tes!D26=0,"",RES_hh_tes!D26/RES_hh_fec!D26)</f>
        <v>1</v>
      </c>
      <c r="E26" s="101">
        <f>IF(RES_hh_tes!E26=0,"",RES_hh_tes!E26/RES_hh_fec!E26)</f>
        <v>1.0000000000000002</v>
      </c>
      <c r="F26" s="101">
        <f>IF(RES_hh_tes!F26=0,"",RES_hh_tes!F26/RES_hh_fec!F26)</f>
        <v>1</v>
      </c>
      <c r="G26" s="101">
        <f>IF(RES_hh_tes!G26=0,"",RES_hh_tes!G26/RES_hh_fec!G26)</f>
        <v>1</v>
      </c>
      <c r="H26" s="101">
        <f>IF(RES_hh_tes!H26=0,"",RES_hh_tes!H26/RES_hh_fec!H26)</f>
        <v>0.99999999999999978</v>
      </c>
      <c r="I26" s="101">
        <f>IF(RES_hh_tes!I26=0,"",RES_hh_tes!I26/RES_hh_fec!I26)</f>
        <v>1</v>
      </c>
      <c r="J26" s="101">
        <f>IF(RES_hh_tes!J26=0,"",RES_hh_tes!J26/RES_hh_fec!J26)</f>
        <v>0.99999999999999978</v>
      </c>
      <c r="K26" s="101">
        <f>IF(RES_hh_tes!K26=0,"",RES_hh_tes!K26/RES_hh_fec!K26)</f>
        <v>0.99999999999999967</v>
      </c>
      <c r="L26" s="101">
        <f>IF(RES_hh_tes!L26=0,"",RES_hh_tes!L26/RES_hh_fec!L26)</f>
        <v>1</v>
      </c>
      <c r="M26" s="101">
        <f>IF(RES_hh_tes!M26=0,"",RES_hh_tes!M26/RES_hh_fec!M26)</f>
        <v>1</v>
      </c>
      <c r="N26" s="101">
        <f>IF(RES_hh_tes!N26=0,"",RES_hh_tes!N26/RES_hh_fec!N26)</f>
        <v>1</v>
      </c>
      <c r="O26" s="101">
        <f>IF(RES_hh_tes!O26=0,"",RES_hh_tes!O26/RES_hh_fec!O26)</f>
        <v>1</v>
      </c>
      <c r="P26" s="101">
        <f>IF(RES_hh_tes!P26=0,"",RES_hh_tes!P26/RES_hh_fec!P26)</f>
        <v>1</v>
      </c>
      <c r="Q26" s="101">
        <f>IF(RES_hh_tes!Q26=0,"",RES_hh_tes!Q26/RES_hh_fec!Q26)</f>
        <v>1</v>
      </c>
    </row>
    <row r="27" spans="1:17" ht="12.95" customHeight="1" x14ac:dyDescent="0.25">
      <c r="A27" s="89" t="s">
        <v>62</v>
      </c>
      <c r="B27" s="103">
        <f>IF(RES_hh_tes!B27=0,"",RES_hh_tes!B27/RES_hh_fec!B27)</f>
        <v>0.67013565203026193</v>
      </c>
      <c r="C27" s="103">
        <f>IF(RES_hh_tes!C27=0,"",RES_hh_tes!C27/RES_hh_fec!C27)</f>
        <v>0.67661419578164039</v>
      </c>
      <c r="D27" s="103">
        <f>IF(RES_hh_tes!D27=0,"",RES_hh_tes!D27/RES_hh_fec!D27)</f>
        <v>0.68809657149588555</v>
      </c>
      <c r="E27" s="103">
        <f>IF(RES_hh_tes!E27=0,"",RES_hh_tes!E27/RES_hh_fec!E27)</f>
        <v>0.69668746020920347</v>
      </c>
      <c r="F27" s="103">
        <f>IF(RES_hh_tes!F27=0,"",RES_hh_tes!F27/RES_hh_fec!F27)</f>
        <v>0.6976835878921821</v>
      </c>
      <c r="G27" s="103">
        <f>IF(RES_hh_tes!G27=0,"",RES_hh_tes!G27/RES_hh_fec!G27)</f>
        <v>0.69851963554027796</v>
      </c>
      <c r="H27" s="103">
        <f>IF(RES_hh_tes!H27=0,"",RES_hh_tes!H27/RES_hh_fec!H27)</f>
        <v>0.70427661452016532</v>
      </c>
      <c r="I27" s="103">
        <f>IF(RES_hh_tes!I27=0,"",RES_hh_tes!I27/RES_hh_fec!I27)</f>
        <v>0.70198167814251389</v>
      </c>
      <c r="J27" s="103">
        <f>IF(RES_hh_tes!J27=0,"",RES_hh_tes!J27/RES_hh_fec!J27)</f>
        <v>0.70601013096976517</v>
      </c>
      <c r="K27" s="103">
        <f>IF(RES_hh_tes!K27=0,"",RES_hh_tes!K27/RES_hh_fec!K27)</f>
        <v>0.72343445147618368</v>
      </c>
      <c r="L27" s="103">
        <f>IF(RES_hh_tes!L27=0,"",RES_hh_tes!L27/RES_hh_fec!L27)</f>
        <v>0.71911247324586813</v>
      </c>
      <c r="M27" s="103">
        <f>IF(RES_hh_tes!M27=0,"",RES_hh_tes!M27/RES_hh_fec!M27)</f>
        <v>0.72685820630180054</v>
      </c>
      <c r="N27" s="103">
        <f>IF(RES_hh_tes!N27=0,"",RES_hh_tes!N27/RES_hh_fec!N27)</f>
        <v>0.73986928168596711</v>
      </c>
      <c r="O27" s="103">
        <f>IF(RES_hh_tes!O27=0,"",RES_hh_tes!O27/RES_hh_fec!O27)</f>
        <v>0.73462519131359416</v>
      </c>
      <c r="P27" s="103">
        <f>IF(RES_hh_tes!P27=0,"",RES_hh_tes!P27/RES_hh_fec!P27)</f>
        <v>0.74254808058845134</v>
      </c>
      <c r="Q27" s="103">
        <f>IF(RES_hh_tes!Q27=0,"",RES_hh_tes!Q27/RES_hh_fec!Q27)</f>
        <v>0.73548678086663777</v>
      </c>
    </row>
    <row r="28" spans="1:17" ht="12" customHeight="1" x14ac:dyDescent="0.25">
      <c r="A28" s="87" t="s">
        <v>58</v>
      </c>
      <c r="B28" s="102">
        <f>IF(RES_hh_tes!B28=0,"",RES_hh_tes!B28/RES_hh_fec!B28)</f>
        <v>0.31952707158779625</v>
      </c>
      <c r="C28" s="102">
        <f>IF(RES_hh_tes!C28=0,"",RES_hh_tes!C28/RES_hh_fec!C28)</f>
        <v>0.32012621363223459</v>
      </c>
      <c r="D28" s="102">
        <f>IF(RES_hh_tes!D28=0,"",RES_hh_tes!D28/RES_hh_fec!D28)</f>
        <v>0.32022793157128465</v>
      </c>
      <c r="E28" s="102">
        <f>IF(RES_hh_tes!E28=0,"",RES_hh_tes!E28/RES_hh_fec!E28)</f>
        <v>0.32068547368765177</v>
      </c>
      <c r="F28" s="102">
        <f>IF(RES_hh_tes!F28=0,"",RES_hh_tes!F28/RES_hh_fec!F28)</f>
        <v>0.32499245830941081</v>
      </c>
      <c r="G28" s="102">
        <f>IF(RES_hh_tes!G28=0,"",RES_hh_tes!G28/RES_hh_fec!G28)</f>
        <v>0.32673712029060242</v>
      </c>
      <c r="H28" s="102">
        <f>IF(RES_hh_tes!H28=0,"",RES_hh_tes!H28/RES_hh_fec!H28)</f>
        <v>0.33299793848358217</v>
      </c>
      <c r="I28" s="102">
        <f>IF(RES_hh_tes!I28=0,"",RES_hh_tes!I28/RES_hh_fec!I28)</f>
        <v>0.33832554886332505</v>
      </c>
      <c r="J28" s="102">
        <f>IF(RES_hh_tes!J28=0,"",RES_hh_tes!J28/RES_hh_fec!J28)</f>
        <v>0.34645603964884469</v>
      </c>
      <c r="K28" s="102">
        <f>IF(RES_hh_tes!K28=0,"",RES_hh_tes!K28/RES_hh_fec!K28)</f>
        <v>0.34878655293045119</v>
      </c>
      <c r="L28" s="102">
        <f>IF(RES_hh_tes!L28=0,"",RES_hh_tes!L28/RES_hh_fec!L28)</f>
        <v>0.34883983243952182</v>
      </c>
      <c r="M28" s="102">
        <f>IF(RES_hh_tes!M28=0,"",RES_hh_tes!M28/RES_hh_fec!M28)</f>
        <v>0.35001388852791759</v>
      </c>
      <c r="N28" s="102">
        <f>IF(RES_hh_tes!N28=0,"",RES_hh_tes!N28/RES_hh_fec!N28)</f>
        <v>0.35004994213076396</v>
      </c>
      <c r="O28" s="102">
        <f>IF(RES_hh_tes!O28=0,"",RES_hh_tes!O28/RES_hh_fec!O28)</f>
        <v>0.3507971929809095</v>
      </c>
      <c r="P28" s="102">
        <f>IF(RES_hh_tes!P28=0,"",RES_hh_tes!P28/RES_hh_fec!P28)</f>
        <v>0.35105435964950532</v>
      </c>
      <c r="Q28" s="102">
        <f>IF(RES_hh_tes!Q28=0,"",RES_hh_tes!Q28/RES_hh_fec!Q28)</f>
        <v>0.35105435964950538</v>
      </c>
    </row>
    <row r="29" spans="1:17" s="28" customFormat="1" ht="12" customHeight="1" x14ac:dyDescent="0.25">
      <c r="A29" s="87" t="s">
        <v>84</v>
      </c>
      <c r="B29" s="102">
        <f>IF(RES_hh_tes!B29=0,"",RES_hh_tes!B29/RES_hh_fec!B29)</f>
        <v>0.41538519306413524</v>
      </c>
      <c r="C29" s="102">
        <f>IF(RES_hh_tes!C29=0,"",RES_hh_tes!C29/RES_hh_fec!C29)</f>
        <v>0.41546393108147472</v>
      </c>
      <c r="D29" s="102">
        <f>IF(RES_hh_tes!D29=0,"",RES_hh_tes!D29/RES_hh_fec!D29)</f>
        <v>0.41766316253502594</v>
      </c>
      <c r="E29" s="102">
        <f>IF(RES_hh_tes!E29=0,"",RES_hh_tes!E29/RES_hh_fec!E29)</f>
        <v>0.41922487077355247</v>
      </c>
      <c r="F29" s="102">
        <f>IF(RES_hh_tes!F29=0,"",RES_hh_tes!F29/RES_hh_fec!F29)</f>
        <v>0.43063128806722345</v>
      </c>
      <c r="G29" s="102">
        <f>IF(RES_hh_tes!G29=0,"",RES_hh_tes!G29/RES_hh_fec!G29)</f>
        <v>0.44924589554114569</v>
      </c>
      <c r="H29" s="102">
        <f>IF(RES_hh_tes!H29=0,"",RES_hh_tes!H29/RES_hh_fec!H29)</f>
        <v>0.45381139132331177</v>
      </c>
      <c r="I29" s="102">
        <f>IF(RES_hh_tes!I29=0,"",RES_hh_tes!I29/RES_hh_fec!I29)</f>
        <v>0.46214585181357859</v>
      </c>
      <c r="J29" s="102">
        <f>IF(RES_hh_tes!J29=0,"",RES_hh_tes!J29/RES_hh_fec!J29)</f>
        <v>0.46473050875392691</v>
      </c>
      <c r="K29" s="102">
        <f>IF(RES_hh_tes!K29=0,"",RES_hh_tes!K29/RES_hh_fec!K29)</f>
        <v>0.46665560938072187</v>
      </c>
      <c r="L29" s="102">
        <f>IF(RES_hh_tes!L29=0,"",RES_hh_tes!L29/RES_hh_fec!L29)</f>
        <v>0.46675313877724467</v>
      </c>
      <c r="M29" s="102">
        <f>IF(RES_hh_tes!M29=0,"",RES_hh_tes!M29/RES_hh_fec!M29)</f>
        <v>0.46703147834388986</v>
      </c>
      <c r="N29" s="102">
        <f>IF(RES_hh_tes!N29=0,"",RES_hh_tes!N29/RES_hh_fec!N29)</f>
        <v>0.46754787383323843</v>
      </c>
      <c r="O29" s="102">
        <f>IF(RES_hh_tes!O29=0,"",RES_hh_tes!O29/RES_hh_fec!O29)</f>
        <v>0.46837255859968163</v>
      </c>
      <c r="P29" s="102">
        <f>IF(RES_hh_tes!P29=0,"",RES_hh_tes!P29/RES_hh_fec!P29)</f>
        <v>0.46975271211414776</v>
      </c>
      <c r="Q29" s="102">
        <f>IF(RES_hh_tes!Q29=0,"",RES_hh_tes!Q29/RES_hh_fec!Q29)</f>
        <v>0.48401458403730363</v>
      </c>
    </row>
    <row r="30" spans="1:17" ht="12" customHeight="1" x14ac:dyDescent="0.25">
      <c r="A30" s="87" t="s">
        <v>109</v>
      </c>
      <c r="B30" s="102">
        <f>IF(RES_hh_tes!B30=0,"",RES_hh_tes!B30/RES_hh_fec!B30)</f>
        <v>0.44733790022291464</v>
      </c>
      <c r="C30" s="102">
        <f>IF(RES_hh_tes!C30=0,"",RES_hh_tes!C30/RES_hh_fec!C30)</f>
        <v>0.45578943245457831</v>
      </c>
      <c r="D30" s="102">
        <f>IF(RES_hh_tes!D30=0,"",RES_hh_tes!D30/RES_hh_fec!D30)</f>
        <v>0.46106359982367395</v>
      </c>
      <c r="E30" s="102">
        <f>IF(RES_hh_tes!E30=0,"",RES_hh_tes!E30/RES_hh_fec!E30)</f>
        <v>0.46880612365716678</v>
      </c>
      <c r="F30" s="102">
        <f>IF(RES_hh_tes!F30=0,"",RES_hh_tes!F30/RES_hh_fec!F30)</f>
        <v>0.4760756382286408</v>
      </c>
      <c r="G30" s="102">
        <f>IF(RES_hh_tes!G30=0,"",RES_hh_tes!G30/RES_hh_fec!G30)</f>
        <v>0.48161442064372151</v>
      </c>
      <c r="H30" s="102">
        <f>IF(RES_hh_tes!H30=0,"",RES_hh_tes!H30/RES_hh_fec!H30)</f>
        <v>0.48831996912694015</v>
      </c>
      <c r="I30" s="102">
        <f>IF(RES_hh_tes!I30=0,"",RES_hh_tes!I30/RES_hh_fec!I30)</f>
        <v>0.49494867143054772</v>
      </c>
      <c r="J30" s="102">
        <f>IF(RES_hh_tes!J30=0,"",RES_hh_tes!J30/RES_hh_fec!J30)</f>
        <v>0.50183185502522132</v>
      </c>
      <c r="K30" s="102">
        <f>IF(RES_hh_tes!K30=0,"",RES_hh_tes!K30/RES_hh_fec!K30)</f>
        <v>0.50630090430079822</v>
      </c>
      <c r="L30" s="102">
        <f>IF(RES_hh_tes!L30=0,"",RES_hh_tes!L30/RES_hh_fec!L30)</f>
        <v>0.50842949812512805</v>
      </c>
      <c r="M30" s="102">
        <f>IF(RES_hh_tes!M30=0,"",RES_hh_tes!M30/RES_hh_fec!M30)</f>
        <v>0.51178573771029257</v>
      </c>
      <c r="N30" s="102">
        <f>IF(RES_hh_tes!N30=0,"",RES_hh_tes!N30/RES_hh_fec!N30)</f>
        <v>0.51496489843171855</v>
      </c>
      <c r="O30" s="102">
        <f>IF(RES_hh_tes!O30=0,"",RES_hh_tes!O30/RES_hh_fec!O30)</f>
        <v>0.51728909767685827</v>
      </c>
      <c r="P30" s="102">
        <f>IF(RES_hh_tes!P30=0,"",RES_hh_tes!P30/RES_hh_fec!P30)</f>
        <v>0.51981278213928794</v>
      </c>
      <c r="Q30" s="102">
        <f>IF(RES_hh_tes!Q30=0,"",RES_hh_tes!Q30/RES_hh_fec!Q30)</f>
        <v>0.52237185269444508</v>
      </c>
    </row>
    <row r="31" spans="1:17" ht="12" customHeight="1" x14ac:dyDescent="0.25">
      <c r="A31" s="87" t="s">
        <v>55</v>
      </c>
      <c r="B31" s="102">
        <f>IF(RES_hh_tes!B31=0,"",RES_hh_tes!B31/RES_hh_fec!B31)</f>
        <v>0.3195270715877962</v>
      </c>
      <c r="C31" s="102">
        <f>IF(RES_hh_tes!C31=0,"",RES_hh_tes!C31/RES_hh_fec!C31)</f>
        <v>0.32154316906909469</v>
      </c>
      <c r="D31" s="102">
        <f>IF(RES_hh_tes!D31=0,"",RES_hh_tes!D31/RES_hh_fec!D31)</f>
        <v>0.3231299741580036</v>
      </c>
      <c r="E31" s="102">
        <f>IF(RES_hh_tes!E31=0,"",RES_hh_tes!E31/RES_hh_fec!E31)</f>
        <v>0.32539245042006265</v>
      </c>
      <c r="F31" s="102">
        <f>IF(RES_hh_tes!F31=0,"",RES_hh_tes!F31/RES_hh_fec!F31)</f>
        <v>0.32792444881770327</v>
      </c>
      <c r="G31" s="102">
        <f>IF(RES_hh_tes!G31=0,"",RES_hh_tes!G31/RES_hh_fec!G31)</f>
        <v>0.32981958227393215</v>
      </c>
      <c r="H31" s="102">
        <f>IF(RES_hh_tes!H31=0,"",RES_hh_tes!H31/RES_hh_fec!H31)</f>
        <v>0.33194326095788979</v>
      </c>
      <c r="I31" s="102">
        <f>IF(RES_hh_tes!I31=0,"",RES_hh_tes!I31/RES_hh_fec!I31)</f>
        <v>0.33432860066813996</v>
      </c>
      <c r="J31" s="102">
        <f>IF(RES_hh_tes!J31=0,"",RES_hh_tes!J31/RES_hh_fec!J31)</f>
        <v>0.33660415289722961</v>
      </c>
      <c r="K31" s="102">
        <f>IF(RES_hh_tes!K31=0,"",RES_hh_tes!K31/RES_hh_fec!K31)</f>
        <v>0.33907962843335965</v>
      </c>
      <c r="L31" s="102">
        <f>IF(RES_hh_tes!L31=0,"",RES_hh_tes!L31/RES_hh_fec!L31)</f>
        <v>0.34070766445011741</v>
      </c>
      <c r="M31" s="102">
        <f>IF(RES_hh_tes!M31=0,"",RES_hh_tes!M31/RES_hh_fec!M31)</f>
        <v>0.34288906833292426</v>
      </c>
      <c r="N31" s="102">
        <f>IF(RES_hh_tes!N31=0,"",RES_hh_tes!N31/RES_hh_fec!N31)</f>
        <v>0.34523989181305559</v>
      </c>
      <c r="O31" s="102">
        <f>IF(RES_hh_tes!O31=0,"",RES_hh_tes!O31/RES_hh_fec!O31)</f>
        <v>0.34649518853330719</v>
      </c>
      <c r="P31" s="102">
        <f>IF(RES_hh_tes!P31=0,"",RES_hh_tes!P31/RES_hh_fec!P31)</f>
        <v>0.34772771382678264</v>
      </c>
      <c r="Q31" s="102">
        <f>IF(RES_hh_tes!Q31=0,"",RES_hh_tes!Q31/RES_hh_fec!Q31)</f>
        <v>0.34955353352186264</v>
      </c>
    </row>
    <row r="32" spans="1:17" ht="12" customHeight="1" x14ac:dyDescent="0.25">
      <c r="A32" s="49" t="s">
        <v>60</v>
      </c>
      <c r="B32" s="101">
        <f>IF(RES_hh_tes!B32=0,"",RES_hh_tes!B32/RES_hh_fec!B32)</f>
        <v>0.79940862090397324</v>
      </c>
      <c r="C32" s="101">
        <f>IF(RES_hh_tes!C32=0,"",RES_hh_tes!C32/RES_hh_fec!C32)</f>
        <v>0.80375034229110964</v>
      </c>
      <c r="D32" s="101">
        <f>IF(RES_hh_tes!D32=0,"",RES_hh_tes!D32/RES_hh_fec!D32)</f>
        <v>0.80870221275520526</v>
      </c>
      <c r="E32" s="101">
        <f>IF(RES_hh_tes!E32=0,"",RES_hh_tes!E32/RES_hh_fec!E32)</f>
        <v>0.81372059531844132</v>
      </c>
      <c r="F32" s="101">
        <f>IF(RES_hh_tes!F32=0,"",RES_hh_tes!F32/RES_hh_fec!F32)</f>
        <v>0.81885706444972572</v>
      </c>
      <c r="G32" s="101">
        <f>IF(RES_hh_tes!G32=0,"",RES_hh_tes!G32/RES_hh_fec!G32)</f>
        <v>0.82359638688793768</v>
      </c>
      <c r="H32" s="101">
        <f>IF(RES_hh_tes!H32=0,"",RES_hh_tes!H32/RES_hh_fec!H32)</f>
        <v>0.8286312639402601</v>
      </c>
      <c r="I32" s="101">
        <f>IF(RES_hh_tes!I32=0,"",RES_hh_tes!I32/RES_hh_fec!I32)</f>
        <v>0.83346423335523367</v>
      </c>
      <c r="J32" s="101">
        <f>IF(RES_hh_tes!J32=0,"",RES_hh_tes!J32/RES_hh_fec!J32)</f>
        <v>0.83913179360705825</v>
      </c>
      <c r="K32" s="101">
        <f>IF(RES_hh_tes!K32=0,"",RES_hh_tes!K32/RES_hh_fec!K32)</f>
        <v>0.84207131989436945</v>
      </c>
      <c r="L32" s="101">
        <f>IF(RES_hh_tes!L32=0,"",RES_hh_tes!L32/RES_hh_fec!L32)</f>
        <v>0.84465377464856195</v>
      </c>
      <c r="M32" s="101">
        <f>IF(RES_hh_tes!M32=0,"",RES_hh_tes!M32/RES_hh_fec!M32)</f>
        <v>0.84726891323846065</v>
      </c>
      <c r="N32" s="101">
        <f>IF(RES_hh_tes!N32=0,"",RES_hh_tes!N32/RES_hh_fec!N32)</f>
        <v>0.84970358409019531</v>
      </c>
      <c r="O32" s="101">
        <f>IF(RES_hh_tes!O32=0,"",RES_hh_tes!O32/RES_hh_fec!O32)</f>
        <v>0.85160996367441344</v>
      </c>
      <c r="P32" s="101">
        <f>IF(RES_hh_tes!P32=0,"",RES_hh_tes!P32/RES_hh_fec!P32)</f>
        <v>0.85349524855283132</v>
      </c>
      <c r="Q32" s="101">
        <f>IF(RES_hh_tes!Q32=0,"",RES_hh_tes!Q32/RES_hh_fec!Q32)</f>
        <v>0.8546668893288909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228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121</v>
      </c>
      <c r="B3" s="100">
        <f t="shared" ref="B3" si="0">SUM(B4,B15,B17,B27)</f>
        <v>8938.6436098904542</v>
      </c>
      <c r="C3" s="100">
        <f t="shared" ref="C3:Q3" si="1">SUM(C4,C15,C17,C27)</f>
        <v>9134.0358563181253</v>
      </c>
      <c r="D3" s="100">
        <f t="shared" si="1"/>
        <v>8601.2718602572822</v>
      </c>
      <c r="E3" s="100">
        <f t="shared" si="1"/>
        <v>8676.7212701674071</v>
      </c>
      <c r="F3" s="100">
        <f t="shared" si="1"/>
        <v>8348.968925348654</v>
      </c>
      <c r="G3" s="100">
        <f t="shared" si="1"/>
        <v>7572.884857515196</v>
      </c>
      <c r="H3" s="100">
        <f t="shared" si="1"/>
        <v>7161.2854120228321</v>
      </c>
      <c r="I3" s="100">
        <f t="shared" si="1"/>
        <v>6673.7825396934122</v>
      </c>
      <c r="J3" s="100">
        <f t="shared" si="1"/>
        <v>6769.596601074134</v>
      </c>
      <c r="K3" s="100">
        <f t="shared" si="1"/>
        <v>6269.6738321842668</v>
      </c>
      <c r="L3" s="100">
        <f t="shared" si="1"/>
        <v>6933.543870552433</v>
      </c>
      <c r="M3" s="100">
        <f t="shared" si="1"/>
        <v>5962.7832232703395</v>
      </c>
      <c r="N3" s="100">
        <f t="shared" si="1"/>
        <v>6164.5585916689733</v>
      </c>
      <c r="O3" s="100">
        <f t="shared" si="1"/>
        <v>6193.9316119575224</v>
      </c>
      <c r="P3" s="100">
        <f t="shared" si="1"/>
        <v>5142.2475529613575</v>
      </c>
      <c r="Q3" s="100">
        <f t="shared" si="1"/>
        <v>5643.4839718841949</v>
      </c>
    </row>
    <row r="4" spans="1:17" ht="12.95" customHeight="1" x14ac:dyDescent="0.25">
      <c r="A4" s="89" t="s">
        <v>65</v>
      </c>
      <c r="B4" s="96">
        <f t="shared" ref="B4" si="2">SUM(B5:B14)</f>
        <v>7748.1882609684326</v>
      </c>
      <c r="C4" s="96">
        <f t="shared" ref="C4:Q4" si="3">SUM(C5:C14)</f>
        <v>7966.0001935715936</v>
      </c>
      <c r="D4" s="96">
        <f t="shared" si="3"/>
        <v>7444.6360751119746</v>
      </c>
      <c r="E4" s="96">
        <f t="shared" si="3"/>
        <v>7516.4482977523503</v>
      </c>
      <c r="F4" s="96">
        <f t="shared" si="3"/>
        <v>7170.9150152082902</v>
      </c>
      <c r="G4" s="96">
        <f t="shared" si="3"/>
        <v>6453.4658600105231</v>
      </c>
      <c r="H4" s="96">
        <f t="shared" si="3"/>
        <v>6063.4060540444134</v>
      </c>
      <c r="I4" s="96">
        <f t="shared" si="3"/>
        <v>5574.7401839871172</v>
      </c>
      <c r="J4" s="96">
        <f t="shared" si="3"/>
        <v>5666.7251621242322</v>
      </c>
      <c r="K4" s="96">
        <f t="shared" si="3"/>
        <v>5220.5811497038776</v>
      </c>
      <c r="L4" s="96">
        <f t="shared" si="3"/>
        <v>5893.9959960016613</v>
      </c>
      <c r="M4" s="96">
        <f t="shared" si="3"/>
        <v>4962.146441065629</v>
      </c>
      <c r="N4" s="96">
        <f t="shared" si="3"/>
        <v>5188.8560869093144</v>
      </c>
      <c r="O4" s="96">
        <f t="shared" si="3"/>
        <v>5258.9491685388784</v>
      </c>
      <c r="P4" s="96">
        <f t="shared" si="3"/>
        <v>4196.7292124804799</v>
      </c>
      <c r="Q4" s="96">
        <f t="shared" si="3"/>
        <v>4674.7780754967962</v>
      </c>
    </row>
    <row r="5" spans="1:17" ht="12" customHeight="1" x14ac:dyDescent="0.25">
      <c r="A5" s="87" t="s">
        <v>58</v>
      </c>
      <c r="B5" s="95">
        <v>864.78535801074941</v>
      </c>
      <c r="C5" s="95">
        <v>817.52157545746502</v>
      </c>
      <c r="D5" s="95">
        <v>649.64338030838815</v>
      </c>
      <c r="E5" s="95">
        <v>540.57101913100553</v>
      </c>
      <c r="F5" s="95">
        <v>519.34509345066715</v>
      </c>
      <c r="G5" s="95">
        <v>355.74107621292586</v>
      </c>
      <c r="H5" s="95">
        <v>335.52897011484657</v>
      </c>
      <c r="I5" s="95">
        <v>269.54941113210026</v>
      </c>
      <c r="J5" s="95">
        <v>275.75759571385106</v>
      </c>
      <c r="K5" s="95">
        <v>205.96254792398267</v>
      </c>
      <c r="L5" s="95">
        <v>227.1139112148316</v>
      </c>
      <c r="M5" s="95">
        <v>148.21366699583282</v>
      </c>
      <c r="N5" s="95">
        <v>153.96731696094898</v>
      </c>
      <c r="O5" s="95">
        <v>109.27358062143351</v>
      </c>
      <c r="P5" s="95">
        <v>87.862652647836072</v>
      </c>
      <c r="Q5" s="95">
        <v>97.172254925434743</v>
      </c>
    </row>
    <row r="6" spans="1:17" ht="12" customHeight="1" x14ac:dyDescent="0.25">
      <c r="A6" s="87" t="s">
        <v>84</v>
      </c>
      <c r="B6" s="95">
        <v>22.876238381597901</v>
      </c>
      <c r="C6" s="95">
        <v>23.405433648888177</v>
      </c>
      <c r="D6" s="95">
        <v>23.710183558592444</v>
      </c>
      <c r="E6" s="95">
        <v>24.14326150326465</v>
      </c>
      <c r="F6" s="95">
        <v>24.146118931266844</v>
      </c>
      <c r="G6" s="95">
        <v>23.375140801538439</v>
      </c>
      <c r="H6" s="95">
        <v>23.456123475454568</v>
      </c>
      <c r="I6" s="95">
        <v>22.142817266038978</v>
      </c>
      <c r="J6" s="95">
        <v>22.145119928258442</v>
      </c>
      <c r="K6" s="95">
        <v>22.930287947270276</v>
      </c>
      <c r="L6" s="95">
        <v>24.448290441874715</v>
      </c>
      <c r="M6" s="95">
        <v>22.951513921049497</v>
      </c>
      <c r="N6" s="95">
        <v>21.533792299481195</v>
      </c>
      <c r="O6" s="95">
        <v>21.533637743319087</v>
      </c>
      <c r="P6" s="95">
        <v>18.059421251031534</v>
      </c>
      <c r="Q6" s="95">
        <v>18.306250516284155</v>
      </c>
    </row>
    <row r="7" spans="1:17" ht="12" customHeight="1" x14ac:dyDescent="0.25">
      <c r="A7" s="87" t="s">
        <v>110</v>
      </c>
      <c r="B7" s="95">
        <v>4685.2739576339318</v>
      </c>
      <c r="C7" s="95">
        <v>4669.8856124966878</v>
      </c>
      <c r="D7" s="95">
        <v>4503.3737111016071</v>
      </c>
      <c r="E7" s="95">
        <v>4551.9149213871306</v>
      </c>
      <c r="F7" s="95">
        <v>4312.0164157586714</v>
      </c>
      <c r="G7" s="95">
        <v>3927.0252827972099</v>
      </c>
      <c r="H7" s="95">
        <v>3702.6915733977717</v>
      </c>
      <c r="I7" s="95">
        <v>3413.0741347847352</v>
      </c>
      <c r="J7" s="95">
        <v>3473.0752019651527</v>
      </c>
      <c r="K7" s="95">
        <v>3049.3349352234677</v>
      </c>
      <c r="L7" s="95">
        <v>3391.6410922777004</v>
      </c>
      <c r="M7" s="95">
        <v>2865.4719843292733</v>
      </c>
      <c r="N7" s="95">
        <v>3010.3104001591546</v>
      </c>
      <c r="O7" s="95">
        <v>2830.0406364967771</v>
      </c>
      <c r="P7" s="95">
        <v>2267.4912506140054</v>
      </c>
      <c r="Q7" s="95">
        <v>2516.4912380822648</v>
      </c>
    </row>
    <row r="8" spans="1:17" ht="12" customHeight="1" x14ac:dyDescent="0.25">
      <c r="A8" s="87" t="s">
        <v>109</v>
      </c>
      <c r="B8" s="95">
        <v>2175.2527069421544</v>
      </c>
      <c r="C8" s="95">
        <v>2455.1875719685518</v>
      </c>
      <c r="D8" s="95">
        <v>2267.9088001433865</v>
      </c>
      <c r="E8" s="95">
        <v>2399.8190957309498</v>
      </c>
      <c r="F8" s="95">
        <v>2315.4073870676848</v>
      </c>
      <c r="G8" s="95">
        <v>2147.3243601988484</v>
      </c>
      <c r="H8" s="95">
        <v>2001.7293870563406</v>
      </c>
      <c r="I8" s="95">
        <v>1869.9738208042429</v>
      </c>
      <c r="J8" s="95">
        <v>1895.7472445169697</v>
      </c>
      <c r="K8" s="95">
        <v>1942.3533786091575</v>
      </c>
      <c r="L8" s="95">
        <v>2250.7927020672546</v>
      </c>
      <c r="M8" s="95">
        <v>1925.509275819473</v>
      </c>
      <c r="N8" s="95">
        <v>2003.0445774897294</v>
      </c>
      <c r="O8" s="95">
        <v>2298.101313677349</v>
      </c>
      <c r="P8" s="95">
        <v>1823.3158879676068</v>
      </c>
      <c r="Q8" s="95">
        <v>2042.8083319728125</v>
      </c>
    </row>
    <row r="9" spans="1:17" ht="12" customHeight="1" x14ac:dyDescent="0.25">
      <c r="A9" s="87" t="s">
        <v>55</v>
      </c>
      <c r="B9" s="95">
        <v>0</v>
      </c>
      <c r="C9" s="95">
        <v>0</v>
      </c>
      <c r="D9" s="95">
        <v>0</v>
      </c>
      <c r="E9" s="95">
        <v>0</v>
      </c>
      <c r="F9" s="95">
        <v>0</v>
      </c>
      <c r="G9" s="95">
        <v>0</v>
      </c>
      <c r="H9" s="95">
        <v>0</v>
      </c>
      <c r="I9" s="95">
        <v>0</v>
      </c>
      <c r="J9" s="95">
        <v>0</v>
      </c>
      <c r="K9" s="95">
        <v>0</v>
      </c>
      <c r="L9" s="95">
        <v>0</v>
      </c>
      <c r="M9" s="95">
        <v>0</v>
      </c>
      <c r="N9" s="95">
        <v>0</v>
      </c>
      <c r="O9" s="95">
        <v>0</v>
      </c>
      <c r="P9" s="95">
        <v>0</v>
      </c>
      <c r="Q9" s="95">
        <v>0</v>
      </c>
    </row>
    <row r="10" spans="1:17" ht="12" customHeight="1" x14ac:dyDescent="0.25">
      <c r="A10" s="87" t="s">
        <v>79</v>
      </c>
      <c r="B10" s="95">
        <v>0</v>
      </c>
      <c r="C10" s="95">
        <v>0</v>
      </c>
      <c r="D10" s="95">
        <v>0</v>
      </c>
      <c r="E10" s="95">
        <v>0</v>
      </c>
      <c r="F10" s="95">
        <v>0</v>
      </c>
      <c r="G10" s="95">
        <v>0</v>
      </c>
      <c r="H10" s="95">
        <v>0</v>
      </c>
      <c r="I10" s="95">
        <v>0</v>
      </c>
      <c r="J10" s="95">
        <v>0</v>
      </c>
      <c r="K10" s="95">
        <v>0</v>
      </c>
      <c r="L10" s="95">
        <v>0</v>
      </c>
      <c r="M10" s="95">
        <v>0</v>
      </c>
      <c r="N10" s="95">
        <v>0</v>
      </c>
      <c r="O10" s="95">
        <v>0</v>
      </c>
      <c r="P10" s="95">
        <v>0</v>
      </c>
      <c r="Q10" s="95">
        <v>0</v>
      </c>
    </row>
    <row r="11" spans="1:17" ht="12" customHeight="1" x14ac:dyDescent="0.25">
      <c r="A11" s="87" t="s">
        <v>61</v>
      </c>
      <c r="B11" s="95">
        <v>0</v>
      </c>
      <c r="C11" s="95">
        <v>0</v>
      </c>
      <c r="D11" s="95">
        <v>0</v>
      </c>
      <c r="E11" s="95">
        <v>0</v>
      </c>
      <c r="F11" s="95">
        <v>0</v>
      </c>
      <c r="G11" s="95">
        <v>0</v>
      </c>
      <c r="H11" s="95">
        <v>0</v>
      </c>
      <c r="I11" s="95">
        <v>0</v>
      </c>
      <c r="J11" s="95">
        <v>0</v>
      </c>
      <c r="K11" s="95">
        <v>0</v>
      </c>
      <c r="L11" s="95">
        <v>0</v>
      </c>
      <c r="M11" s="95">
        <v>0</v>
      </c>
      <c r="N11" s="95">
        <v>0</v>
      </c>
      <c r="O11" s="95">
        <v>0</v>
      </c>
      <c r="P11" s="95">
        <v>0</v>
      </c>
      <c r="Q11" s="95">
        <v>0</v>
      </c>
    </row>
    <row r="12" spans="1:17" ht="12" customHeight="1" x14ac:dyDescent="0.25">
      <c r="A12" s="87" t="s">
        <v>115</v>
      </c>
      <c r="B12" s="95">
        <v>0</v>
      </c>
      <c r="C12" s="95">
        <v>0</v>
      </c>
      <c r="D12" s="95">
        <v>0</v>
      </c>
      <c r="E12" s="95">
        <v>0</v>
      </c>
      <c r="F12" s="95">
        <v>0</v>
      </c>
      <c r="G12" s="95">
        <v>0</v>
      </c>
      <c r="H12" s="95">
        <v>0</v>
      </c>
      <c r="I12" s="95">
        <v>0</v>
      </c>
      <c r="J12" s="95">
        <v>0</v>
      </c>
      <c r="K12" s="95">
        <v>0</v>
      </c>
      <c r="L12" s="95">
        <v>0</v>
      </c>
      <c r="M12" s="95">
        <v>0</v>
      </c>
      <c r="N12" s="95">
        <v>0</v>
      </c>
      <c r="O12" s="95">
        <v>0</v>
      </c>
      <c r="P12" s="95">
        <v>0</v>
      </c>
      <c r="Q12" s="95">
        <v>0</v>
      </c>
    </row>
    <row r="13" spans="1:17" ht="12" customHeight="1" x14ac:dyDescent="0.25">
      <c r="A13" s="51" t="s">
        <v>114</v>
      </c>
      <c r="B13" s="22">
        <v>0</v>
      </c>
      <c r="C13" s="22">
        <v>0</v>
      </c>
      <c r="D13" s="22">
        <v>0</v>
      </c>
      <c r="E13" s="22">
        <v>0</v>
      </c>
      <c r="F13" s="22">
        <v>0</v>
      </c>
      <c r="G13" s="22">
        <v>0</v>
      </c>
      <c r="H13" s="22">
        <v>0</v>
      </c>
      <c r="I13" s="22">
        <v>0</v>
      </c>
      <c r="J13" s="22">
        <v>0</v>
      </c>
      <c r="K13" s="22">
        <v>0</v>
      </c>
      <c r="L13" s="22">
        <v>0</v>
      </c>
      <c r="M13" s="22">
        <v>0</v>
      </c>
      <c r="N13" s="22">
        <v>0</v>
      </c>
      <c r="O13" s="22">
        <v>0</v>
      </c>
      <c r="P13" s="22">
        <v>0</v>
      </c>
      <c r="Q13" s="22">
        <v>0</v>
      </c>
    </row>
    <row r="14" spans="1:17" ht="12" customHeight="1" x14ac:dyDescent="0.25">
      <c r="A14" s="99" t="s">
        <v>117</v>
      </c>
      <c r="B14" s="98">
        <v>0</v>
      </c>
      <c r="C14" s="98">
        <v>0</v>
      </c>
      <c r="D14" s="98">
        <v>0</v>
      </c>
      <c r="E14" s="98">
        <v>0</v>
      </c>
      <c r="F14" s="98">
        <v>0</v>
      </c>
      <c r="G14" s="98">
        <v>0</v>
      </c>
      <c r="H14" s="98">
        <v>0</v>
      </c>
      <c r="I14" s="98">
        <v>0</v>
      </c>
      <c r="J14" s="98">
        <v>0</v>
      </c>
      <c r="K14" s="98">
        <v>0</v>
      </c>
      <c r="L14" s="98">
        <v>0</v>
      </c>
      <c r="M14" s="98">
        <v>0</v>
      </c>
      <c r="N14" s="98">
        <v>0</v>
      </c>
      <c r="O14" s="98">
        <v>0</v>
      </c>
      <c r="P14" s="98">
        <v>0</v>
      </c>
      <c r="Q14" s="98">
        <v>0</v>
      </c>
    </row>
    <row r="15" spans="1:17" ht="12.95" customHeight="1" x14ac:dyDescent="0.25">
      <c r="A15" s="89" t="s">
        <v>112</v>
      </c>
      <c r="B15" s="96">
        <f t="shared" ref="B15" si="4">B16</f>
        <v>0</v>
      </c>
      <c r="C15" s="96">
        <f t="shared" ref="C15:Q15" si="5">C16</f>
        <v>0</v>
      </c>
      <c r="D15" s="96">
        <f t="shared" si="5"/>
        <v>0</v>
      </c>
      <c r="E15" s="96">
        <f t="shared" si="5"/>
        <v>0</v>
      </c>
      <c r="F15" s="96">
        <f t="shared" si="5"/>
        <v>0</v>
      </c>
      <c r="G15" s="96">
        <f t="shared" si="5"/>
        <v>0</v>
      </c>
      <c r="H15" s="96">
        <f t="shared" si="5"/>
        <v>0</v>
      </c>
      <c r="I15" s="96">
        <f t="shared" si="5"/>
        <v>0</v>
      </c>
      <c r="J15" s="96">
        <f t="shared" si="5"/>
        <v>0</v>
      </c>
      <c r="K15" s="96">
        <f t="shared" si="5"/>
        <v>0</v>
      </c>
      <c r="L15" s="96">
        <f t="shared" si="5"/>
        <v>0</v>
      </c>
      <c r="M15" s="96">
        <f t="shared" si="5"/>
        <v>0</v>
      </c>
      <c r="N15" s="96">
        <f t="shared" si="5"/>
        <v>0</v>
      </c>
      <c r="O15" s="96">
        <f t="shared" si="5"/>
        <v>0</v>
      </c>
      <c r="P15" s="96">
        <f t="shared" si="5"/>
        <v>0</v>
      </c>
      <c r="Q15" s="96">
        <f t="shared" si="5"/>
        <v>0</v>
      </c>
    </row>
    <row r="16" spans="1:17" ht="12" customHeight="1" x14ac:dyDescent="0.25">
      <c r="A16" s="87" t="s">
        <v>111</v>
      </c>
      <c r="B16" s="97">
        <v>0</v>
      </c>
      <c r="C16" s="97">
        <v>0</v>
      </c>
      <c r="D16" s="97">
        <v>0</v>
      </c>
      <c r="E16" s="97">
        <v>0</v>
      </c>
      <c r="F16" s="97">
        <v>0</v>
      </c>
      <c r="G16" s="97">
        <v>0</v>
      </c>
      <c r="H16" s="97">
        <v>0</v>
      </c>
      <c r="I16" s="97">
        <v>0</v>
      </c>
      <c r="J16" s="97">
        <v>0</v>
      </c>
      <c r="K16" s="97">
        <v>0</v>
      </c>
      <c r="L16" s="97">
        <v>0</v>
      </c>
      <c r="M16" s="97">
        <v>0</v>
      </c>
      <c r="N16" s="97">
        <v>0</v>
      </c>
      <c r="O16" s="97">
        <v>0</v>
      </c>
      <c r="P16" s="97">
        <v>0</v>
      </c>
      <c r="Q16" s="97">
        <v>0</v>
      </c>
    </row>
    <row r="17" spans="1:17" ht="12.95" customHeight="1" x14ac:dyDescent="0.25">
      <c r="A17" s="89" t="s">
        <v>63</v>
      </c>
      <c r="B17" s="96">
        <f t="shared" ref="B17:Q17" si="6">SUM(B18:B26)</f>
        <v>979.90114290539805</v>
      </c>
      <c r="C17" s="96">
        <f t="shared" si="6"/>
        <v>955.65821421765986</v>
      </c>
      <c r="D17" s="96">
        <f t="shared" si="6"/>
        <v>950.74346400866875</v>
      </c>
      <c r="E17" s="96">
        <f t="shared" si="6"/>
        <v>958.64257348808746</v>
      </c>
      <c r="F17" s="96">
        <f t="shared" si="6"/>
        <v>966.92882199060091</v>
      </c>
      <c r="G17" s="96">
        <f t="shared" si="6"/>
        <v>897.5007834462175</v>
      </c>
      <c r="H17" s="96">
        <f t="shared" si="6"/>
        <v>881.22862108360948</v>
      </c>
      <c r="I17" s="96">
        <f t="shared" si="6"/>
        <v>857.28104026256597</v>
      </c>
      <c r="J17" s="96">
        <f t="shared" si="6"/>
        <v>864.82816138289945</v>
      </c>
      <c r="K17" s="96">
        <f t="shared" si="6"/>
        <v>831.53271458393226</v>
      </c>
      <c r="L17" s="96">
        <f t="shared" si="6"/>
        <v>807.69554215039034</v>
      </c>
      <c r="M17" s="96">
        <f t="shared" si="6"/>
        <v>778.11558705943958</v>
      </c>
      <c r="N17" s="96">
        <f t="shared" si="6"/>
        <v>770.82284885451622</v>
      </c>
      <c r="O17" s="96">
        <f t="shared" si="6"/>
        <v>718.28412909711005</v>
      </c>
      <c r="P17" s="96">
        <f t="shared" si="6"/>
        <v>727.35377347923668</v>
      </c>
      <c r="Q17" s="96">
        <f t="shared" si="6"/>
        <v>737.78775684447783</v>
      </c>
    </row>
    <row r="18" spans="1:17" ht="12" customHeight="1" x14ac:dyDescent="0.25">
      <c r="A18" s="87" t="s">
        <v>58</v>
      </c>
      <c r="B18" s="95">
        <v>43.476914038713481</v>
      </c>
      <c r="C18" s="95">
        <v>39.220584421963054</v>
      </c>
      <c r="D18" s="95">
        <v>33.662410215081465</v>
      </c>
      <c r="E18" s="95">
        <v>28.182027637344525</v>
      </c>
      <c r="F18" s="95">
        <v>29.092207279517051</v>
      </c>
      <c r="G18" s="95">
        <v>21.363905330219318</v>
      </c>
      <c r="H18" s="95">
        <v>21.646193687440903</v>
      </c>
      <c r="I18" s="95">
        <v>18.281039857731535</v>
      </c>
      <c r="J18" s="95">
        <v>18.716136335459797</v>
      </c>
      <c r="K18" s="95">
        <v>14.859300717295007</v>
      </c>
      <c r="L18" s="95">
        <v>14.615821283407202</v>
      </c>
      <c r="M18" s="95">
        <v>11.007550714459915</v>
      </c>
      <c r="N18" s="95">
        <v>11.561242467580875</v>
      </c>
      <c r="O18" s="95">
        <v>7.6821866786658566</v>
      </c>
      <c r="P18" s="95">
        <v>7.7151798120853838</v>
      </c>
      <c r="Q18" s="95">
        <v>7.8777215468937927</v>
      </c>
    </row>
    <row r="19" spans="1:17" s="28" customFormat="1" ht="12" customHeight="1" x14ac:dyDescent="0.25">
      <c r="A19" s="87" t="s">
        <v>84</v>
      </c>
      <c r="B19" s="95">
        <v>81.610812140112401</v>
      </c>
      <c r="C19" s="95">
        <v>67.487734059051277</v>
      </c>
      <c r="D19" s="95">
        <v>59.004679930654589</v>
      </c>
      <c r="E19" s="95">
        <v>57.291491710211545</v>
      </c>
      <c r="F19" s="95">
        <v>54.145327532464137</v>
      </c>
      <c r="G19" s="95">
        <v>52.512752827992514</v>
      </c>
      <c r="H19" s="95">
        <v>56.335659765012039</v>
      </c>
      <c r="I19" s="95">
        <v>64.22373555262719</v>
      </c>
      <c r="J19" s="95">
        <v>68.099466838912235</v>
      </c>
      <c r="K19" s="95">
        <v>64.569987517472143</v>
      </c>
      <c r="L19" s="95">
        <v>60.042924193419807</v>
      </c>
      <c r="M19" s="95">
        <v>54.543864599602571</v>
      </c>
      <c r="N19" s="95">
        <v>41.556664972422354</v>
      </c>
      <c r="O19" s="95">
        <v>38.912378613689974</v>
      </c>
      <c r="P19" s="95">
        <v>37.331745316177333</v>
      </c>
      <c r="Q19" s="95">
        <v>35.822334532479836</v>
      </c>
    </row>
    <row r="20" spans="1:17" ht="12" customHeight="1" x14ac:dyDescent="0.25">
      <c r="A20" s="87" t="s">
        <v>110</v>
      </c>
      <c r="B20" s="95">
        <v>523.77145741171387</v>
      </c>
      <c r="C20" s="95">
        <v>495.28661980692044</v>
      </c>
      <c r="D20" s="95">
        <v>508.91531506114211</v>
      </c>
      <c r="E20" s="95">
        <v>508.83269846898469</v>
      </c>
      <c r="F20" s="95">
        <v>511.87985346181836</v>
      </c>
      <c r="G20" s="95">
        <v>472.43726856211538</v>
      </c>
      <c r="H20" s="95">
        <v>463.39396887086519</v>
      </c>
      <c r="I20" s="95">
        <v>450.76781536313229</v>
      </c>
      <c r="J20" s="95">
        <v>457.74844046169557</v>
      </c>
      <c r="K20" s="95">
        <v>414.16981378283072</v>
      </c>
      <c r="L20" s="95">
        <v>396.02106071559211</v>
      </c>
      <c r="M20" s="95">
        <v>383.0686706067907</v>
      </c>
      <c r="N20" s="95">
        <v>391.63796639610445</v>
      </c>
      <c r="O20" s="95">
        <v>339.15728265561449</v>
      </c>
      <c r="P20" s="95">
        <v>346.43418212767153</v>
      </c>
      <c r="Q20" s="95">
        <v>351.98724952469559</v>
      </c>
    </row>
    <row r="21" spans="1:17" ht="12" customHeight="1" x14ac:dyDescent="0.25">
      <c r="A21" s="87" t="s">
        <v>109</v>
      </c>
      <c r="B21" s="95">
        <v>331.04195931485827</v>
      </c>
      <c r="C21" s="95">
        <v>353.66327592972499</v>
      </c>
      <c r="D21" s="95">
        <v>349.1610588017906</v>
      </c>
      <c r="E21" s="95">
        <v>364.33635567154664</v>
      </c>
      <c r="F21" s="95">
        <v>371.81143371680145</v>
      </c>
      <c r="G21" s="95">
        <v>351.18685672589027</v>
      </c>
      <c r="H21" s="95">
        <v>339.85279876029131</v>
      </c>
      <c r="I21" s="95">
        <v>324.00844948907508</v>
      </c>
      <c r="J21" s="95">
        <v>320.2641177468318</v>
      </c>
      <c r="K21" s="95">
        <v>337.93361256633443</v>
      </c>
      <c r="L21" s="95">
        <v>337.01573595797129</v>
      </c>
      <c r="M21" s="95">
        <v>329.49550113858635</v>
      </c>
      <c r="N21" s="95">
        <v>326.06697501840847</v>
      </c>
      <c r="O21" s="95">
        <v>332.53228114913975</v>
      </c>
      <c r="P21" s="95">
        <v>335.87266622330242</v>
      </c>
      <c r="Q21" s="95">
        <v>342.10045124040857</v>
      </c>
    </row>
    <row r="22" spans="1:17" ht="12" customHeight="1" x14ac:dyDescent="0.25">
      <c r="A22" s="87" t="s">
        <v>55</v>
      </c>
      <c r="B22" s="95">
        <v>0</v>
      </c>
      <c r="C22" s="95">
        <v>0</v>
      </c>
      <c r="D22" s="95">
        <v>0</v>
      </c>
      <c r="E22" s="95">
        <v>0</v>
      </c>
      <c r="F22" s="95">
        <v>0</v>
      </c>
      <c r="G22" s="95">
        <v>0</v>
      </c>
      <c r="H22" s="95">
        <v>0</v>
      </c>
      <c r="I22" s="95">
        <v>0</v>
      </c>
      <c r="J22" s="95">
        <v>0</v>
      </c>
      <c r="K22" s="95">
        <v>0</v>
      </c>
      <c r="L22" s="95">
        <v>0</v>
      </c>
      <c r="M22" s="95">
        <v>0</v>
      </c>
      <c r="N22" s="95">
        <v>0</v>
      </c>
      <c r="O22" s="95">
        <v>0</v>
      </c>
      <c r="P22" s="95">
        <v>0</v>
      </c>
      <c r="Q22" s="95">
        <v>0</v>
      </c>
    </row>
    <row r="23" spans="1:17" ht="12" customHeight="1" x14ac:dyDescent="0.25">
      <c r="A23" s="87" t="s">
        <v>79</v>
      </c>
      <c r="B23" s="95">
        <v>0</v>
      </c>
      <c r="C23" s="95">
        <v>0</v>
      </c>
      <c r="D23" s="95">
        <v>0</v>
      </c>
      <c r="E23" s="95">
        <v>0</v>
      </c>
      <c r="F23" s="95">
        <v>0</v>
      </c>
      <c r="G23" s="95">
        <v>0</v>
      </c>
      <c r="H23" s="95">
        <v>0</v>
      </c>
      <c r="I23" s="95">
        <v>0</v>
      </c>
      <c r="J23" s="95">
        <v>0</v>
      </c>
      <c r="K23" s="95">
        <v>0</v>
      </c>
      <c r="L23" s="95">
        <v>0</v>
      </c>
      <c r="M23" s="95">
        <v>0</v>
      </c>
      <c r="N23" s="95">
        <v>0</v>
      </c>
      <c r="O23" s="95">
        <v>0</v>
      </c>
      <c r="P23" s="95">
        <v>0</v>
      </c>
      <c r="Q23" s="95">
        <v>0</v>
      </c>
    </row>
    <row r="24" spans="1:17" ht="12" customHeight="1" x14ac:dyDescent="0.25">
      <c r="A24" s="87" t="s">
        <v>61</v>
      </c>
      <c r="B24" s="95">
        <v>0</v>
      </c>
      <c r="C24" s="95">
        <v>0</v>
      </c>
      <c r="D24" s="95">
        <v>0</v>
      </c>
      <c r="E24" s="95">
        <v>0</v>
      </c>
      <c r="F24" s="95">
        <v>0</v>
      </c>
      <c r="G24" s="95">
        <v>0</v>
      </c>
      <c r="H24" s="95">
        <v>0</v>
      </c>
      <c r="I24" s="95">
        <v>0</v>
      </c>
      <c r="J24" s="95">
        <v>0</v>
      </c>
      <c r="K24" s="95">
        <v>0</v>
      </c>
      <c r="L24" s="95">
        <v>0</v>
      </c>
      <c r="M24" s="95">
        <v>0</v>
      </c>
      <c r="N24" s="95">
        <v>0</v>
      </c>
      <c r="O24" s="95">
        <v>0</v>
      </c>
      <c r="P24" s="95">
        <v>0</v>
      </c>
      <c r="Q24" s="95">
        <v>0</v>
      </c>
    </row>
    <row r="25" spans="1:17" ht="12" customHeight="1" x14ac:dyDescent="0.25">
      <c r="A25" s="51" t="s">
        <v>60</v>
      </c>
      <c r="B25" s="22">
        <v>0</v>
      </c>
      <c r="C25" s="22">
        <v>0</v>
      </c>
      <c r="D25" s="22">
        <v>0</v>
      </c>
      <c r="E25" s="22">
        <v>0</v>
      </c>
      <c r="F25" s="22">
        <v>0</v>
      </c>
      <c r="G25" s="22">
        <v>0</v>
      </c>
      <c r="H25" s="22">
        <v>0</v>
      </c>
      <c r="I25" s="22">
        <v>0</v>
      </c>
      <c r="J25" s="22">
        <v>0</v>
      </c>
      <c r="K25" s="22">
        <v>0</v>
      </c>
      <c r="L25" s="22">
        <v>0</v>
      </c>
      <c r="M25" s="22">
        <v>0</v>
      </c>
      <c r="N25" s="22">
        <v>0</v>
      </c>
      <c r="O25" s="22">
        <v>0</v>
      </c>
      <c r="P25" s="22">
        <v>0</v>
      </c>
      <c r="Q25" s="22">
        <v>0</v>
      </c>
    </row>
    <row r="26" spans="1:17" ht="12" customHeight="1" x14ac:dyDescent="0.25">
      <c r="A26" s="49" t="s">
        <v>59</v>
      </c>
      <c r="B26" s="18">
        <v>0</v>
      </c>
      <c r="C26" s="18">
        <v>0</v>
      </c>
      <c r="D26" s="18">
        <v>0</v>
      </c>
      <c r="E26" s="18">
        <v>0</v>
      </c>
      <c r="F26" s="18">
        <v>0</v>
      </c>
      <c r="G26" s="18">
        <v>0</v>
      </c>
      <c r="H26" s="18">
        <v>0</v>
      </c>
      <c r="I26" s="18">
        <v>0</v>
      </c>
      <c r="J26" s="18">
        <v>0</v>
      </c>
      <c r="K26" s="18">
        <v>0</v>
      </c>
      <c r="L26" s="18">
        <v>0</v>
      </c>
      <c r="M26" s="18">
        <v>0</v>
      </c>
      <c r="N26" s="18">
        <v>0</v>
      </c>
      <c r="O26" s="18">
        <v>0</v>
      </c>
      <c r="P26" s="18">
        <v>0</v>
      </c>
      <c r="Q26" s="18">
        <v>0</v>
      </c>
    </row>
    <row r="27" spans="1:17" ht="12.95" customHeight="1" x14ac:dyDescent="0.25">
      <c r="A27" s="89" t="s">
        <v>62</v>
      </c>
      <c r="B27" s="96">
        <f t="shared" ref="B27" si="7">SUM(B28:B32)</f>
        <v>210.55420601662459</v>
      </c>
      <c r="C27" s="96">
        <f t="shared" ref="C27:Q27" si="8">SUM(C28:C32)</f>
        <v>212.37744852887209</v>
      </c>
      <c r="D27" s="96">
        <f t="shared" si="8"/>
        <v>205.89232113663854</v>
      </c>
      <c r="E27" s="96">
        <f t="shared" si="8"/>
        <v>201.63039892696935</v>
      </c>
      <c r="F27" s="96">
        <f t="shared" si="8"/>
        <v>211.12508814976349</v>
      </c>
      <c r="G27" s="96">
        <f t="shared" si="8"/>
        <v>221.91821405845525</v>
      </c>
      <c r="H27" s="96">
        <f t="shared" si="8"/>
        <v>216.65073689480968</v>
      </c>
      <c r="I27" s="96">
        <f t="shared" si="8"/>
        <v>241.76131544372876</v>
      </c>
      <c r="J27" s="96">
        <f t="shared" si="8"/>
        <v>238.04327756700206</v>
      </c>
      <c r="K27" s="96">
        <f t="shared" si="8"/>
        <v>217.55996789645684</v>
      </c>
      <c r="L27" s="96">
        <f t="shared" si="8"/>
        <v>231.85233240038087</v>
      </c>
      <c r="M27" s="96">
        <f t="shared" si="8"/>
        <v>222.52119514527104</v>
      </c>
      <c r="N27" s="96">
        <f t="shared" si="8"/>
        <v>204.8796559051427</v>
      </c>
      <c r="O27" s="96">
        <f t="shared" si="8"/>
        <v>216.69831432153384</v>
      </c>
      <c r="P27" s="96">
        <f t="shared" si="8"/>
        <v>218.16456700164116</v>
      </c>
      <c r="Q27" s="96">
        <f t="shared" si="8"/>
        <v>230.91813954292181</v>
      </c>
    </row>
    <row r="28" spans="1:17" ht="12" customHeight="1" x14ac:dyDescent="0.25">
      <c r="A28" s="87" t="s">
        <v>58</v>
      </c>
      <c r="B28" s="95">
        <v>9.0447696839143727</v>
      </c>
      <c r="C28" s="95">
        <v>8.1829781989876604</v>
      </c>
      <c r="D28" s="95">
        <v>6.9711269700344305</v>
      </c>
      <c r="E28" s="95">
        <v>5.7879680350939813</v>
      </c>
      <c r="F28" s="95">
        <v>5.9081141985716625</v>
      </c>
      <c r="G28" s="95">
        <v>4.2577650535585034</v>
      </c>
      <c r="H28" s="95">
        <v>4.2023275373046207</v>
      </c>
      <c r="I28" s="95">
        <v>3.5309999399001781</v>
      </c>
      <c r="J28" s="95">
        <v>3.4551722976612127</v>
      </c>
      <c r="K28" s="95">
        <v>2.3402772843303259</v>
      </c>
      <c r="L28" s="95">
        <v>2.2692729202989645</v>
      </c>
      <c r="M28" s="95">
        <v>1.4337790366544845</v>
      </c>
      <c r="N28" s="95">
        <v>1.4248206752271058</v>
      </c>
      <c r="O28" s="95">
        <v>0.97234327374360929</v>
      </c>
      <c r="P28" s="95">
        <v>0.77849300880656291</v>
      </c>
      <c r="Q28" s="95">
        <v>0.75834636494659502</v>
      </c>
    </row>
    <row r="29" spans="1:17" s="28" customFormat="1" ht="12" customHeight="1" x14ac:dyDescent="0.25">
      <c r="A29" s="87" t="s">
        <v>84</v>
      </c>
      <c r="B29" s="95">
        <v>43.543275395879391</v>
      </c>
      <c r="C29" s="95">
        <v>33.805009780328596</v>
      </c>
      <c r="D29" s="95">
        <v>30.453080242085012</v>
      </c>
      <c r="E29" s="95">
        <v>17.367251900323826</v>
      </c>
      <c r="F29" s="95">
        <v>20.422901376925047</v>
      </c>
      <c r="G29" s="95">
        <v>40.215731489886309</v>
      </c>
      <c r="H29" s="95">
        <v>33.338989368709406</v>
      </c>
      <c r="I29" s="95">
        <v>64.536341134801873</v>
      </c>
      <c r="J29" s="95">
        <v>60.540664679573354</v>
      </c>
      <c r="K29" s="95">
        <v>28.610580244249626</v>
      </c>
      <c r="L29" s="95">
        <v>40.320906687809583</v>
      </c>
      <c r="M29" s="95">
        <v>38.608648646773894</v>
      </c>
      <c r="N29" s="95">
        <v>21.319405626918535</v>
      </c>
      <c r="O29" s="95">
        <v>23.960817377929398</v>
      </c>
      <c r="P29" s="95">
        <v>26.103134905706867</v>
      </c>
      <c r="Q29" s="95">
        <v>36.099977407759027</v>
      </c>
    </row>
    <row r="30" spans="1:17" ht="12" customHeight="1" x14ac:dyDescent="0.25">
      <c r="A30" s="87" t="s">
        <v>109</v>
      </c>
      <c r="B30" s="95">
        <v>157.96616093683082</v>
      </c>
      <c r="C30" s="95">
        <v>170.38946054955582</v>
      </c>
      <c r="D30" s="95">
        <v>168.46811392451912</v>
      </c>
      <c r="E30" s="95">
        <v>178.47517899155153</v>
      </c>
      <c r="F30" s="95">
        <v>184.79407257426678</v>
      </c>
      <c r="G30" s="95">
        <v>177.44471751501044</v>
      </c>
      <c r="H30" s="95">
        <v>179.10941998879565</v>
      </c>
      <c r="I30" s="95">
        <v>173.69397436902671</v>
      </c>
      <c r="J30" s="95">
        <v>174.04744058976749</v>
      </c>
      <c r="K30" s="95">
        <v>186.60911036787689</v>
      </c>
      <c r="L30" s="95">
        <v>189.26215279227233</v>
      </c>
      <c r="M30" s="95">
        <v>182.47876746184266</v>
      </c>
      <c r="N30" s="95">
        <v>182.13542960299705</v>
      </c>
      <c r="O30" s="95">
        <v>191.76515366986084</v>
      </c>
      <c r="P30" s="95">
        <v>191.28293908712772</v>
      </c>
      <c r="Q30" s="95">
        <v>194.05981577021618</v>
      </c>
    </row>
    <row r="31" spans="1:17" ht="12" customHeight="1" x14ac:dyDescent="0.25">
      <c r="A31" s="87" t="s">
        <v>55</v>
      </c>
      <c r="B31" s="95">
        <v>0</v>
      </c>
      <c r="C31" s="95">
        <v>0</v>
      </c>
      <c r="D31" s="95">
        <v>0</v>
      </c>
      <c r="E31" s="95">
        <v>0</v>
      </c>
      <c r="F31" s="95">
        <v>0</v>
      </c>
      <c r="G31" s="95">
        <v>0</v>
      </c>
      <c r="H31" s="95">
        <v>0</v>
      </c>
      <c r="I31" s="95">
        <v>0</v>
      </c>
      <c r="J31" s="95">
        <v>0</v>
      </c>
      <c r="K31" s="95">
        <v>0</v>
      </c>
      <c r="L31" s="95">
        <v>0</v>
      </c>
      <c r="M31" s="95">
        <v>0</v>
      </c>
      <c r="N31" s="95">
        <v>0</v>
      </c>
      <c r="O31" s="95">
        <v>0</v>
      </c>
      <c r="P31" s="95">
        <v>0</v>
      </c>
      <c r="Q31" s="95">
        <v>0</v>
      </c>
    </row>
    <row r="32" spans="1:17" ht="12" customHeight="1" x14ac:dyDescent="0.25">
      <c r="A32" s="49" t="s">
        <v>60</v>
      </c>
      <c r="B32" s="18">
        <v>0</v>
      </c>
      <c r="C32" s="18">
        <v>0</v>
      </c>
      <c r="D32" s="18">
        <v>0</v>
      </c>
      <c r="E32" s="18">
        <v>0</v>
      </c>
      <c r="F32" s="18">
        <v>0</v>
      </c>
      <c r="G32" s="18">
        <v>0</v>
      </c>
      <c r="H32" s="18">
        <v>0</v>
      </c>
      <c r="I32" s="18">
        <v>0</v>
      </c>
      <c r="J32" s="18">
        <v>0</v>
      </c>
      <c r="K32" s="18">
        <v>0</v>
      </c>
      <c r="L32" s="18">
        <v>0</v>
      </c>
      <c r="M32" s="18">
        <v>0</v>
      </c>
      <c r="N32" s="18">
        <v>0</v>
      </c>
      <c r="O32" s="18">
        <v>0</v>
      </c>
      <c r="P32" s="18">
        <v>0</v>
      </c>
      <c r="Q32" s="18">
        <v>0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229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122</v>
      </c>
      <c r="B3" s="100">
        <f>IF(RES_hh_fec!B3=0,0,1000000/0.086*RES_hh_fec!B3/RES_hh_num!B3)</f>
        <v>20452.390999409719</v>
      </c>
      <c r="C3" s="100">
        <f>IF(RES_hh_fec!C3=0,0,1000000/0.086*RES_hh_fec!C3/RES_hh_num!C3)</f>
        <v>21171.050104354475</v>
      </c>
      <c r="D3" s="100">
        <f>IF(RES_hh_fec!D3=0,0,1000000/0.086*RES_hh_fec!D3/RES_hh_num!D3)</f>
        <v>19951.448557387292</v>
      </c>
      <c r="E3" s="100">
        <f>IF(RES_hh_fec!E3=0,0,1000000/0.086*RES_hh_fec!E3/RES_hh_num!E3)</f>
        <v>19899.819406674629</v>
      </c>
      <c r="F3" s="100">
        <f>IF(RES_hh_fec!F3=0,0,1000000/0.086*RES_hh_fec!F3/RES_hh_num!F3)</f>
        <v>18669.020002921105</v>
      </c>
      <c r="G3" s="100">
        <f>IF(RES_hh_fec!G3=0,0,1000000/0.086*RES_hh_fec!G3/RES_hh_num!G3)</f>
        <v>18071.087351399587</v>
      </c>
      <c r="H3" s="100">
        <f>IF(RES_hh_fec!H3=0,0,1000000/0.086*RES_hh_fec!H3/RES_hh_num!H3)</f>
        <v>16983.206236667764</v>
      </c>
      <c r="I3" s="100">
        <f>IF(RES_hh_fec!I3=0,0,1000000/0.086*RES_hh_fec!I3/RES_hh_num!I3)</f>
        <v>16463.39548533591</v>
      </c>
      <c r="J3" s="100">
        <f>IF(RES_hh_fec!J3=0,0,1000000/0.086*RES_hh_fec!J3/RES_hh_num!J3)</f>
        <v>16448.35035049772</v>
      </c>
      <c r="K3" s="100">
        <f>IF(RES_hh_fec!K3=0,0,1000000/0.086*RES_hh_fec!K3/RES_hh_num!K3)</f>
        <v>15929.050283608905</v>
      </c>
      <c r="L3" s="100">
        <f>IF(RES_hh_fec!L3=0,0,1000000/0.086*RES_hh_fec!L3/RES_hh_num!L3)</f>
        <v>17458.242465303887</v>
      </c>
      <c r="M3" s="100">
        <f>IF(RES_hh_fec!M3=0,0,1000000/0.086*RES_hh_fec!M3/RES_hh_num!M3)</f>
        <v>15890.08078255172</v>
      </c>
      <c r="N3" s="100">
        <f>IF(RES_hh_fec!N3=0,0,1000000/0.086*RES_hh_fec!N3/RES_hh_num!N3)</f>
        <v>16426.596701004641</v>
      </c>
      <c r="O3" s="100">
        <f>IF(RES_hh_fec!O3=0,0,1000000/0.086*RES_hh_fec!O3/RES_hh_num!O3)</f>
        <v>17329.99823174367</v>
      </c>
      <c r="P3" s="100">
        <f>IF(RES_hh_fec!P3=0,0,1000000/0.086*RES_hh_fec!P3/RES_hh_num!P3)</f>
        <v>14704.268941841241</v>
      </c>
      <c r="Q3" s="100">
        <f>IF(RES_hh_fec!Q3=0,0,1000000/0.086*RES_hh_fec!Q3/RES_hh_num!Q3)</f>
        <v>15635.261329751016</v>
      </c>
    </row>
    <row r="4" spans="1:17" ht="12.95" customHeight="1" x14ac:dyDescent="0.25">
      <c r="A4" s="89" t="s">
        <v>65</v>
      </c>
      <c r="B4" s="96">
        <f>IF(RES_hh_fec!B4=0,0,1000000/0.086*RES_hh_fec!B4/RES_hh_num!B4)</f>
        <v>16712.541378329075</v>
      </c>
      <c r="C4" s="96">
        <f>IF(RES_hh_fec!C4=0,0,1000000/0.086*RES_hh_fec!C4/RES_hh_num!C4)</f>
        <v>17430.356393820268</v>
      </c>
      <c r="D4" s="96">
        <f>IF(RES_hh_fec!D4=0,0,1000000/0.086*RES_hh_fec!D4/RES_hh_num!D4)</f>
        <v>16231.615971486794</v>
      </c>
      <c r="E4" s="96">
        <f>IF(RES_hh_fec!E4=0,0,1000000/0.086*RES_hh_fec!E4/RES_hh_num!E4)</f>
        <v>16207.828111504861</v>
      </c>
      <c r="F4" s="96">
        <f>IF(RES_hh_fec!F4=0,0,1000000/0.086*RES_hh_fec!F4/RES_hh_num!F4)</f>
        <v>15044.96441973979</v>
      </c>
      <c r="G4" s="96">
        <f>IF(RES_hh_fec!G4=0,0,1000000/0.086*RES_hh_fec!G4/RES_hh_num!G4)</f>
        <v>14497.325706277135</v>
      </c>
      <c r="H4" s="96">
        <f>IF(RES_hh_fec!H4=0,0,1000000/0.086*RES_hh_fec!H4/RES_hh_num!H4)</f>
        <v>13480.835206510385</v>
      </c>
      <c r="I4" s="96">
        <f>IF(RES_hh_fec!I4=0,0,1000000/0.086*RES_hh_fec!I4/RES_hh_num!I4)</f>
        <v>12947.453521606913</v>
      </c>
      <c r="J4" s="96">
        <f>IF(RES_hh_fec!J4=0,0,1000000/0.086*RES_hh_fec!J4/RES_hh_num!J4)</f>
        <v>13014.357715827267</v>
      </c>
      <c r="K4" s="96">
        <f>IF(RES_hh_fec!K4=0,0,1000000/0.086*RES_hh_fec!K4/RES_hh_num!K4)</f>
        <v>12502.530810070937</v>
      </c>
      <c r="L4" s="96">
        <f>IF(RES_hh_fec!L4=0,0,1000000/0.086*RES_hh_fec!L4/RES_hh_num!L4)</f>
        <v>14067.15009062864</v>
      </c>
      <c r="M4" s="96">
        <f>IF(RES_hh_fec!M4=0,0,1000000/0.086*RES_hh_fec!M4/RES_hh_num!M4)</f>
        <v>12497.076876153718</v>
      </c>
      <c r="N4" s="96">
        <f>IF(RES_hh_fec!N4=0,0,1000000/0.086*RES_hh_fec!N4/RES_hh_num!N4)</f>
        <v>13017.215186722449</v>
      </c>
      <c r="O4" s="96">
        <f>IF(RES_hh_fec!O4=0,0,1000000/0.086*RES_hh_fec!O4/RES_hh_num!O4)</f>
        <v>14022.121339655943</v>
      </c>
      <c r="P4" s="96">
        <f>IF(RES_hh_fec!P4=0,0,1000000/0.086*RES_hh_fec!P4/RES_hh_num!P4)</f>
        <v>11329.097709015761</v>
      </c>
      <c r="Q4" s="96">
        <f>IF(RES_hh_fec!Q4=0,0,1000000/0.086*RES_hh_fec!Q4/RES_hh_num!Q4)</f>
        <v>12305.770941878354</v>
      </c>
    </row>
    <row r="5" spans="1:17" ht="12" customHeight="1" x14ac:dyDescent="0.25">
      <c r="A5" s="87" t="s">
        <v>58</v>
      </c>
      <c r="B5" s="95">
        <f>IF(RES_hh_fec!B5=0,0,1000000/0.086*RES_hh_fec!B5/RES_hh_num!B5)</f>
        <v>18452.86170579496</v>
      </c>
      <c r="C5" s="95">
        <f>IF(RES_hh_fec!C5=0,0,1000000/0.086*RES_hh_fec!C5/RES_hh_num!C5)</f>
        <v>19587.433163811998</v>
      </c>
      <c r="D5" s="95">
        <f>IF(RES_hh_fec!D5=0,0,1000000/0.086*RES_hh_fec!D5/RES_hh_num!D5)</f>
        <v>17985.204733851733</v>
      </c>
      <c r="E5" s="95">
        <f>IF(RES_hh_fec!E5=0,0,1000000/0.086*RES_hh_fec!E5/RES_hh_num!E5)</f>
        <v>19010.566595030235</v>
      </c>
      <c r="F5" s="95">
        <f>IF(RES_hh_fec!F5=0,0,1000000/0.086*RES_hh_fec!F5/RES_hh_num!F5)</f>
        <v>18463.428357249704</v>
      </c>
      <c r="G5" s="95">
        <f>IF(RES_hh_fec!G5=0,0,1000000/0.086*RES_hh_fec!G5/RES_hh_num!G5)</f>
        <v>15982.597351824063</v>
      </c>
      <c r="H5" s="95">
        <f>IF(RES_hh_fec!H5=0,0,1000000/0.086*RES_hh_fec!H5/RES_hh_num!H5)</f>
        <v>16364.513064855826</v>
      </c>
      <c r="I5" s="95">
        <f>IF(RES_hh_fec!I5=0,0,1000000/0.086*RES_hh_fec!I5/RES_hh_num!I5)</f>
        <v>14192.274861816202</v>
      </c>
      <c r="J5" s="95">
        <f>IF(RES_hh_fec!J5=0,0,1000000/0.086*RES_hh_fec!J5/RES_hh_num!J5)</f>
        <v>15755.167678285679</v>
      </c>
      <c r="K5" s="95">
        <f>IF(RES_hh_fec!K5=0,0,1000000/0.086*RES_hh_fec!K5/RES_hh_num!K5)</f>
        <v>15578.269898295366</v>
      </c>
      <c r="L5" s="95">
        <f>IF(RES_hh_fec!L5=0,0,1000000/0.086*RES_hh_fec!L5/RES_hh_num!L5)</f>
        <v>17613.070477755722</v>
      </c>
      <c r="M5" s="95">
        <f>IF(RES_hh_fec!M5=0,0,1000000/0.086*RES_hh_fec!M5/RES_hh_num!M5)</f>
        <v>15471.981201517447</v>
      </c>
      <c r="N5" s="95">
        <f>IF(RES_hh_fec!N5=0,0,1000000/0.086*RES_hh_fec!N5/RES_hh_num!N5)</f>
        <v>16260.062936350028</v>
      </c>
      <c r="O5" s="95">
        <f>IF(RES_hh_fec!O5=0,0,1000000/0.086*RES_hh_fec!O5/RES_hh_num!O5)</f>
        <v>18037.212628377987</v>
      </c>
      <c r="P5" s="95">
        <f>IF(RES_hh_fec!P5=0,0,1000000/0.086*RES_hh_fec!P5/RES_hh_num!P5)</f>
        <v>14390.878844148308</v>
      </c>
      <c r="Q5" s="95">
        <f>IF(RES_hh_fec!Q5=0,0,1000000/0.086*RES_hh_fec!Q5/RES_hh_num!Q5)</f>
        <v>15693.870129136238</v>
      </c>
    </row>
    <row r="6" spans="1:17" ht="12" customHeight="1" x14ac:dyDescent="0.25">
      <c r="A6" s="87" t="s">
        <v>84</v>
      </c>
      <c r="B6" s="95">
        <f>IF(RES_hh_fec!B6=0,0,1000000/0.086*RES_hh_fec!B6/RES_hh_num!B6)</f>
        <v>16017.702043796629</v>
      </c>
      <c r="C6" s="95">
        <f>IF(RES_hh_fec!C6=0,0,1000000/0.086*RES_hh_fec!C6/RES_hh_num!C6)</f>
        <v>16287.189005072391</v>
      </c>
      <c r="D6" s="95">
        <f>IF(RES_hh_fec!D6=0,0,1000000/0.086*RES_hh_fec!D6/RES_hh_num!D6)</f>
        <v>15816.579878415652</v>
      </c>
      <c r="E6" s="95">
        <f>IF(RES_hh_fec!E6=0,0,1000000/0.086*RES_hh_fec!E6/RES_hh_num!E6)</f>
        <v>15528.852770202104</v>
      </c>
      <c r="F6" s="95">
        <f>IF(RES_hh_fec!F6=0,0,1000000/0.086*RES_hh_fec!F6/RES_hh_num!F6)</f>
        <v>15042.677447282324</v>
      </c>
      <c r="G6" s="95">
        <f>IF(RES_hh_fec!G6=0,0,1000000/0.086*RES_hh_fec!G6/RES_hh_num!G6)</f>
        <v>14265.549054956695</v>
      </c>
      <c r="H6" s="95">
        <f>IF(RES_hh_fec!H6=0,0,1000000/0.086*RES_hh_fec!H6/RES_hh_num!H6)</f>
        <v>13454.916749030815</v>
      </c>
      <c r="I6" s="95">
        <f>IF(RES_hh_fec!I6=0,0,1000000/0.086*RES_hh_fec!I6/RES_hh_num!I6)</f>
        <v>12586.749551787592</v>
      </c>
      <c r="J6" s="95">
        <f>IF(RES_hh_fec!J6=0,0,1000000/0.086*RES_hh_fec!J6/RES_hh_num!J6)</f>
        <v>12518.537978011263</v>
      </c>
      <c r="K6" s="95">
        <f>IF(RES_hh_fec!K6=0,0,1000000/0.086*RES_hh_fec!K6/RES_hh_num!K6)</f>
        <v>12599.896171258559</v>
      </c>
      <c r="L6" s="95">
        <f>IF(RES_hh_fec!L6=0,0,1000000/0.086*RES_hh_fec!L6/RES_hh_num!L6)</f>
        <v>13525.200000323812</v>
      </c>
      <c r="M6" s="95">
        <f>IF(RES_hh_fec!M6=0,0,1000000/0.086*RES_hh_fec!M6/RES_hh_num!M6)</f>
        <v>12795.261829851295</v>
      </c>
      <c r="N6" s="95">
        <f>IF(RES_hh_fec!N6=0,0,1000000/0.086*RES_hh_fec!N6/RES_hh_num!N6)</f>
        <v>12508.72965966188</v>
      </c>
      <c r="O6" s="95">
        <f>IF(RES_hh_fec!O6=0,0,1000000/0.086*RES_hh_fec!O6/RES_hh_num!O6)</f>
        <v>13793.911274795701</v>
      </c>
      <c r="P6" s="95">
        <f>IF(RES_hh_fec!P6=0,0,1000000/0.086*RES_hh_fec!P6/RES_hh_num!P6)</f>
        <v>11610.659999979862</v>
      </c>
      <c r="Q6" s="95">
        <f>IF(RES_hh_fec!Q6=0,0,1000000/0.086*RES_hh_fec!Q6/RES_hh_num!Q6)</f>
        <v>12414.94152910487</v>
      </c>
    </row>
    <row r="7" spans="1:17" ht="12" customHeight="1" x14ac:dyDescent="0.25">
      <c r="A7" s="87" t="s">
        <v>110</v>
      </c>
      <c r="B7" s="95">
        <f>IF(RES_hh_fec!B7=0,0,1000000/0.086*RES_hh_fec!B7/RES_hh_num!B7)</f>
        <v>16899.417436203592</v>
      </c>
      <c r="C7" s="95">
        <f>IF(RES_hh_fec!C7=0,0,1000000/0.086*RES_hh_fec!C7/RES_hh_num!C7)</f>
        <v>16831.367489899807</v>
      </c>
      <c r="D7" s="95">
        <f>IF(RES_hh_fec!D7=0,0,1000000/0.086*RES_hh_fec!D7/RES_hh_num!D7)</f>
        <v>15986.810595302273</v>
      </c>
      <c r="E7" s="95">
        <f>IF(RES_hh_fec!E7=0,0,1000000/0.086*RES_hh_fec!E7/RES_hh_num!E7)</f>
        <v>15954.770351482608</v>
      </c>
      <c r="F7" s="95">
        <f>IF(RES_hh_fec!F7=0,0,1000000/0.086*RES_hh_fec!F7/RES_hh_num!F7)</f>
        <v>15257.791097480123</v>
      </c>
      <c r="G7" s="95">
        <f>IF(RES_hh_fec!G7=0,0,1000000/0.086*RES_hh_fec!G7/RES_hh_num!G7)</f>
        <v>14126.237131458922</v>
      </c>
      <c r="H7" s="95">
        <f>IF(RES_hh_fec!H7=0,0,1000000/0.086*RES_hh_fec!H7/RES_hh_num!H7)</f>
        <v>13686.24489345439</v>
      </c>
      <c r="I7" s="95">
        <f>IF(RES_hh_fec!I7=0,0,1000000/0.086*RES_hh_fec!I7/RES_hh_num!I7)</f>
        <v>13265.328971859044</v>
      </c>
      <c r="J7" s="95">
        <f>IF(RES_hh_fec!J7=0,0,1000000/0.086*RES_hh_fec!J7/RES_hh_num!J7)</f>
        <v>13628.797271339825</v>
      </c>
      <c r="K7" s="95">
        <f>IF(RES_hh_fec!K7=0,0,1000000/0.086*RES_hh_fec!K7/RES_hh_num!K7)</f>
        <v>12582.814292221521</v>
      </c>
      <c r="L7" s="95">
        <f>IF(RES_hh_fec!L7=0,0,1000000/0.086*RES_hh_fec!L7/RES_hh_num!L7)</f>
        <v>14097.726352156515</v>
      </c>
      <c r="M7" s="95">
        <f>IF(RES_hh_fec!M7=0,0,1000000/0.086*RES_hh_fec!M7/RES_hh_num!M7)</f>
        <v>12956.208568280894</v>
      </c>
      <c r="N7" s="95">
        <f>IF(RES_hh_fec!N7=0,0,1000000/0.086*RES_hh_fec!N7/RES_hh_num!N7)</f>
        <v>13725.57049895978</v>
      </c>
      <c r="O7" s="95">
        <f>IF(RES_hh_fec!O7=0,0,1000000/0.086*RES_hh_fec!O7/RES_hh_num!O7)</f>
        <v>14434.856516966118</v>
      </c>
      <c r="P7" s="95">
        <f>IF(RES_hh_fec!P7=0,0,1000000/0.086*RES_hh_fec!P7/RES_hh_num!P7)</f>
        <v>11675.487571188196</v>
      </c>
      <c r="Q7" s="95">
        <f>IF(RES_hh_fec!Q7=0,0,1000000/0.086*RES_hh_fec!Q7/RES_hh_num!Q7)</f>
        <v>13003.537252731174</v>
      </c>
    </row>
    <row r="8" spans="1:17" ht="12" customHeight="1" x14ac:dyDescent="0.25">
      <c r="A8" s="87" t="s">
        <v>109</v>
      </c>
      <c r="B8" s="95">
        <f>IF(RES_hh_fec!B8=0,0,1000000/0.086*RES_hh_fec!B8/RES_hh_num!B8)</f>
        <v>14885.035160221425</v>
      </c>
      <c r="C8" s="95">
        <f>IF(RES_hh_fec!C8=0,0,1000000/0.086*RES_hh_fec!C8/RES_hh_num!C8)</f>
        <v>16206.540127091512</v>
      </c>
      <c r="D8" s="95">
        <f>IF(RES_hh_fec!D8=0,0,1000000/0.086*RES_hh_fec!D8/RES_hh_num!D8)</f>
        <v>14759.611358760343</v>
      </c>
      <c r="E8" s="95">
        <f>IF(RES_hh_fec!E8=0,0,1000000/0.086*RES_hh_fec!E8/RES_hh_num!E8)</f>
        <v>15249.288346821517</v>
      </c>
      <c r="F8" s="95">
        <f>IF(RES_hh_fec!F8=0,0,1000000/0.086*RES_hh_fec!F8/RES_hh_num!F8)</f>
        <v>14434.167372855132</v>
      </c>
      <c r="G8" s="95">
        <f>IF(RES_hh_fec!G8=0,0,1000000/0.086*RES_hh_fec!G8/RES_hh_num!G8)</f>
        <v>13339.344600899447</v>
      </c>
      <c r="H8" s="95">
        <f>IF(RES_hh_fec!H8=0,0,1000000/0.086*RES_hh_fec!H8/RES_hh_num!H8)</f>
        <v>12384.484787249265</v>
      </c>
      <c r="I8" s="95">
        <f>IF(RES_hh_fec!I8=0,0,1000000/0.086*RES_hh_fec!I8/RES_hh_num!I8)</f>
        <v>11541.158484102967</v>
      </c>
      <c r="J8" s="95">
        <f>IF(RES_hh_fec!J8=0,0,1000000/0.086*RES_hh_fec!J8/RES_hh_num!J8)</f>
        <v>11673.987159709341</v>
      </c>
      <c r="K8" s="95">
        <f>IF(RES_hh_fec!K8=0,0,1000000/0.086*RES_hh_fec!K8/RES_hh_num!K8)</f>
        <v>11831.618919670083</v>
      </c>
      <c r="L8" s="95">
        <f>IF(RES_hh_fec!L8=0,0,1000000/0.086*RES_hh_fec!L8/RES_hh_num!L8)</f>
        <v>13632.206245515395</v>
      </c>
      <c r="M8" s="95">
        <f>IF(RES_hh_fec!M8=0,0,1000000/0.086*RES_hh_fec!M8/RES_hh_num!M8)</f>
        <v>11634.087731600492</v>
      </c>
      <c r="N8" s="95">
        <f>IF(RES_hh_fec!N8=0,0,1000000/0.086*RES_hh_fec!N8/RES_hh_num!N8)</f>
        <v>12044.721830791335</v>
      </c>
      <c r="O8" s="95">
        <f>IF(RES_hh_fec!O8=0,0,1000000/0.086*RES_hh_fec!O8/RES_hh_num!O8)</f>
        <v>13695.115775251108</v>
      </c>
      <c r="P8" s="95">
        <f>IF(RES_hh_fec!P8=0,0,1000000/0.086*RES_hh_fec!P8/RES_hh_num!P8)</f>
        <v>10816.848137828247</v>
      </c>
      <c r="Q8" s="95">
        <f>IF(RES_hh_fec!Q8=0,0,1000000/0.086*RES_hh_fec!Q8/RES_hh_num!Q8)</f>
        <v>12020.14421975715</v>
      </c>
    </row>
    <row r="9" spans="1:17" ht="12" customHeight="1" x14ac:dyDescent="0.25">
      <c r="A9" s="87" t="s">
        <v>55</v>
      </c>
      <c r="B9" s="95">
        <f>IF(RES_hh_fec!B9=0,0,1000000/0.086*RES_hh_fec!B9/RES_hh_num!B9)</f>
        <v>19893.958370069835</v>
      </c>
      <c r="C9" s="95">
        <f>IF(RES_hh_fec!C9=0,0,1000000/0.086*RES_hh_fec!C9/RES_hh_num!C9)</f>
        <v>21177.88016935921</v>
      </c>
      <c r="D9" s="95">
        <f>IF(RES_hh_fec!D9=0,0,1000000/0.086*RES_hh_fec!D9/RES_hh_num!D9)</f>
        <v>19600.71466476344</v>
      </c>
      <c r="E9" s="95">
        <f>IF(RES_hh_fec!E9=0,0,1000000/0.086*RES_hh_fec!E9/RES_hh_num!E9)</f>
        <v>19301.832283188684</v>
      </c>
      <c r="F9" s="95">
        <f>IF(RES_hh_fec!F9=0,0,1000000/0.086*RES_hh_fec!F9/RES_hh_num!F9)</f>
        <v>17289.539081036495</v>
      </c>
      <c r="G9" s="95">
        <f>IF(RES_hh_fec!G9=0,0,1000000/0.086*RES_hh_fec!G9/RES_hh_num!G9)</f>
        <v>18079.751667948047</v>
      </c>
      <c r="H9" s="95">
        <f>IF(RES_hh_fec!H9=0,0,1000000/0.086*RES_hh_fec!H9/RES_hh_num!H9)</f>
        <v>16463.832891282167</v>
      </c>
      <c r="I9" s="95">
        <f>IF(RES_hh_fec!I9=0,0,1000000/0.086*RES_hh_fec!I9/RES_hh_num!I9)</f>
        <v>15632.384815749183</v>
      </c>
      <c r="J9" s="95">
        <f>IF(RES_hh_fec!J9=0,0,1000000/0.086*RES_hh_fec!J9/RES_hh_num!J9)</f>
        <v>15851.77561425541</v>
      </c>
      <c r="K9" s="95">
        <f>IF(RES_hh_fec!K9=0,0,1000000/0.086*RES_hh_fec!K9/RES_hh_num!K9)</f>
        <v>15266.603158483778</v>
      </c>
      <c r="L9" s="95">
        <f>IF(RES_hh_fec!L9=0,0,1000000/0.086*RES_hh_fec!L9/RES_hh_num!L9)</f>
        <v>17052.107466099602</v>
      </c>
      <c r="M9" s="95">
        <f>IF(RES_hh_fec!M9=0,0,1000000/0.086*RES_hh_fec!M9/RES_hh_num!M9)</f>
        <v>15250.871068624778</v>
      </c>
      <c r="N9" s="95">
        <f>IF(RES_hh_fec!N9=0,0,1000000/0.086*RES_hh_fec!N9/RES_hh_num!N9)</f>
        <v>15802.177526368001</v>
      </c>
      <c r="O9" s="95">
        <f>IF(RES_hh_fec!O9=0,0,1000000/0.086*RES_hh_fec!O9/RES_hh_num!O9)</f>
        <v>17348.865581923059</v>
      </c>
      <c r="P9" s="95">
        <f>IF(RES_hh_fec!P9=0,0,1000000/0.086*RES_hh_fec!P9/RES_hh_num!P9)</f>
        <v>13857.651967059892</v>
      </c>
      <c r="Q9" s="95">
        <f>IF(RES_hh_fec!Q9=0,0,1000000/0.086*RES_hh_fec!Q9/RES_hh_num!Q9)</f>
        <v>14842.380662798796</v>
      </c>
    </row>
    <row r="10" spans="1:17" ht="12" customHeight="1" x14ac:dyDescent="0.25">
      <c r="A10" s="87" t="s">
        <v>79</v>
      </c>
      <c r="B10" s="95">
        <f>IF(RES_hh_fec!B10=0,0,1000000/0.086*RES_hh_fec!B10/RES_hh_num!B10)</f>
        <v>0</v>
      </c>
      <c r="C10" s="95">
        <f>IF(RES_hh_fec!C10=0,0,1000000/0.086*RES_hh_fec!C10/RES_hh_num!C10)</f>
        <v>0</v>
      </c>
      <c r="D10" s="95">
        <f>IF(RES_hh_fec!D10=0,0,1000000/0.086*RES_hh_fec!D10/RES_hh_num!D10)</f>
        <v>0</v>
      </c>
      <c r="E10" s="95">
        <f>IF(RES_hh_fec!E10=0,0,1000000/0.086*RES_hh_fec!E10/RES_hh_num!E10)</f>
        <v>0</v>
      </c>
      <c r="F10" s="95">
        <f>IF(RES_hh_fec!F10=0,0,1000000/0.086*RES_hh_fec!F10/RES_hh_num!F10)</f>
        <v>0</v>
      </c>
      <c r="G10" s="95">
        <f>IF(RES_hh_fec!G10=0,0,1000000/0.086*RES_hh_fec!G10/RES_hh_num!G10)</f>
        <v>0</v>
      </c>
      <c r="H10" s="95">
        <f>IF(RES_hh_fec!H10=0,0,1000000/0.086*RES_hh_fec!H10/RES_hh_num!H10)</f>
        <v>0</v>
      </c>
      <c r="I10" s="95">
        <f>IF(RES_hh_fec!I10=0,0,1000000/0.086*RES_hh_fec!I10/RES_hh_num!I10)</f>
        <v>0</v>
      </c>
      <c r="J10" s="95">
        <f>IF(RES_hh_fec!J10=0,0,1000000/0.086*RES_hh_fec!J10/RES_hh_num!J10)</f>
        <v>0</v>
      </c>
      <c r="K10" s="95">
        <f>IF(RES_hh_fec!K10=0,0,1000000/0.086*RES_hh_fec!K10/RES_hh_num!K10)</f>
        <v>0</v>
      </c>
      <c r="L10" s="95">
        <f>IF(RES_hh_fec!L10=0,0,1000000/0.086*RES_hh_fec!L10/RES_hh_num!L10)</f>
        <v>0</v>
      </c>
      <c r="M10" s="95">
        <f>IF(RES_hh_fec!M10=0,0,1000000/0.086*RES_hh_fec!M10/RES_hh_num!M10)</f>
        <v>0</v>
      </c>
      <c r="N10" s="95">
        <f>IF(RES_hh_fec!N10=0,0,1000000/0.086*RES_hh_fec!N10/RES_hh_num!N10)</f>
        <v>0</v>
      </c>
      <c r="O10" s="95">
        <f>IF(RES_hh_fec!O10=0,0,1000000/0.086*RES_hh_fec!O10/RES_hh_num!O10)</f>
        <v>0</v>
      </c>
      <c r="P10" s="95">
        <f>IF(RES_hh_fec!P10=0,0,1000000/0.086*RES_hh_fec!P10/RES_hh_num!P10)</f>
        <v>0</v>
      </c>
      <c r="Q10" s="95">
        <f>IF(RES_hh_fec!Q10=0,0,1000000/0.086*RES_hh_fec!Q10/RES_hh_num!Q10)</f>
        <v>0</v>
      </c>
    </row>
    <row r="11" spans="1:17" ht="12" customHeight="1" x14ac:dyDescent="0.25">
      <c r="A11" s="87" t="s">
        <v>61</v>
      </c>
      <c r="B11" s="95">
        <f>IF(RES_hh_fec!B11=0,0,1000000/0.086*RES_hh_fec!B11/RES_hh_num!B11)</f>
        <v>12334.256300518231</v>
      </c>
      <c r="C11" s="95">
        <f>IF(RES_hh_fec!C11=0,0,1000000/0.086*RES_hh_fec!C11/RES_hh_num!C11)</f>
        <v>12646.439596104399</v>
      </c>
      <c r="D11" s="95">
        <f>IF(RES_hh_fec!D11=0,0,1000000/0.086*RES_hh_fec!D11/RES_hh_num!D11)</f>
        <v>12170.458875343395</v>
      </c>
      <c r="E11" s="95">
        <f>IF(RES_hh_fec!E11=0,0,1000000/0.086*RES_hh_fec!E11/RES_hh_num!E11)</f>
        <v>12044.824518289546</v>
      </c>
      <c r="F11" s="95">
        <f>IF(RES_hh_fec!F11=0,0,1000000/0.086*RES_hh_fec!F11/RES_hh_num!F11)</f>
        <v>11263.653158869829</v>
      </c>
      <c r="G11" s="95">
        <f>IF(RES_hh_fec!G11=0,0,1000000/0.086*RES_hh_fec!G11/RES_hh_num!G11)</f>
        <v>11011.274310049957</v>
      </c>
      <c r="H11" s="95">
        <f>IF(RES_hh_fec!H11=0,0,1000000/0.086*RES_hh_fec!H11/RES_hh_num!H11)</f>
        <v>9751.6923105036403</v>
      </c>
      <c r="I11" s="95">
        <f>IF(RES_hh_fec!I11=0,0,1000000/0.086*RES_hh_fec!I11/RES_hh_num!I11)</f>
        <v>9989.8394630792209</v>
      </c>
      <c r="J11" s="95">
        <f>IF(RES_hh_fec!J11=0,0,1000000/0.086*RES_hh_fec!J11/RES_hh_num!J11)</f>
        <v>9828.089783591211</v>
      </c>
      <c r="K11" s="95">
        <f>IF(RES_hh_fec!K11=0,0,1000000/0.086*RES_hh_fec!K11/RES_hh_num!K11)</f>
        <v>9465.2904499581073</v>
      </c>
      <c r="L11" s="95">
        <f>IF(RES_hh_fec!L11=0,0,1000000/0.086*RES_hh_fec!L11/RES_hh_num!L11)</f>
        <v>10683.591230516597</v>
      </c>
      <c r="M11" s="95">
        <f>IF(RES_hh_fec!M11=0,0,1000000/0.086*RES_hh_fec!M11/RES_hh_num!M11)</f>
        <v>9509.9603005465979</v>
      </c>
      <c r="N11" s="95">
        <f>IF(RES_hh_fec!N11=0,0,1000000/0.086*RES_hh_fec!N11/RES_hh_num!N11)</f>
        <v>9950.6228257138519</v>
      </c>
      <c r="O11" s="95">
        <f>IF(RES_hh_fec!O11=0,0,1000000/0.086*RES_hh_fec!O11/RES_hh_num!O11)</f>
        <v>11055.025644053698</v>
      </c>
      <c r="P11" s="95">
        <f>IF(RES_hh_fec!P11=0,0,1000000/0.086*RES_hh_fec!P11/RES_hh_num!P11)</f>
        <v>8823.395813182502</v>
      </c>
      <c r="Q11" s="95">
        <f>IF(RES_hh_fec!Q11=0,0,1000000/0.086*RES_hh_fec!Q11/RES_hh_num!Q11)</f>
        <v>9768.3180756127786</v>
      </c>
    </row>
    <row r="12" spans="1:17" ht="12" customHeight="1" x14ac:dyDescent="0.25">
      <c r="A12" s="87" t="s">
        <v>115</v>
      </c>
      <c r="B12" s="95">
        <f>IF(RES_hh_fec!B12=0,0,1000000/0.086*RES_hh_fec!B12/RES_hh_num!B12)</f>
        <v>9110.1781259167765</v>
      </c>
      <c r="C12" s="95">
        <f>IF(RES_hh_fec!C12=0,0,1000000/0.086*RES_hh_fec!C12/RES_hh_num!C12)</f>
        <v>9321.2494527046456</v>
      </c>
      <c r="D12" s="95">
        <f>IF(RES_hh_fec!D12=0,0,1000000/0.086*RES_hh_fec!D12/RES_hh_num!D12)</f>
        <v>8512.7116406542827</v>
      </c>
      <c r="E12" s="95">
        <f>IF(RES_hh_fec!E12=0,0,1000000/0.086*RES_hh_fec!E12/RES_hh_num!E12)</f>
        <v>8348.4827577400119</v>
      </c>
      <c r="F12" s="95">
        <f>IF(RES_hh_fec!F12=0,0,1000000/0.086*RES_hh_fec!F12/RES_hh_num!F12)</f>
        <v>7646.3402957601029</v>
      </c>
      <c r="G12" s="95">
        <f>IF(RES_hh_fec!G12=0,0,1000000/0.086*RES_hh_fec!G12/RES_hh_num!G12)</f>
        <v>7145.5227749179658</v>
      </c>
      <c r="H12" s="95">
        <f>IF(RES_hh_fec!H12=0,0,1000000/0.086*RES_hh_fec!H12/RES_hh_num!H12)</f>
        <v>6508.0896045692607</v>
      </c>
      <c r="I12" s="95">
        <f>IF(RES_hh_fec!I12=0,0,1000000/0.086*RES_hh_fec!I12/RES_hh_num!I12)</f>
        <v>5933.0369697562228</v>
      </c>
      <c r="J12" s="95">
        <f>IF(RES_hh_fec!J12=0,0,1000000/0.086*RES_hh_fec!J12/RES_hh_num!J12)</f>
        <v>5909.1104342176213</v>
      </c>
      <c r="K12" s="95">
        <f>IF(RES_hh_fec!K12=0,0,1000000/0.086*RES_hh_fec!K12/RES_hh_num!K12)</f>
        <v>5507.2355188345573</v>
      </c>
      <c r="L12" s="95">
        <f>IF(RES_hh_fec!L12=0,0,1000000/0.086*RES_hh_fec!L12/RES_hh_num!L12)</f>
        <v>6092.9742717827849</v>
      </c>
      <c r="M12" s="95">
        <f>IF(RES_hh_fec!M12=0,0,1000000/0.086*RES_hh_fec!M12/RES_hh_num!M12)</f>
        <v>5152.2793864629548</v>
      </c>
      <c r="N12" s="95">
        <f>IF(RES_hh_fec!N12=0,0,1000000/0.086*RES_hh_fec!N12/RES_hh_num!N12)</f>
        <v>5013.2072476849853</v>
      </c>
      <c r="O12" s="95">
        <f>IF(RES_hh_fec!O12=0,0,1000000/0.086*RES_hh_fec!O12/RES_hh_num!O12)</f>
        <v>5280.1581320368123</v>
      </c>
      <c r="P12" s="95">
        <f>IF(RES_hh_fec!P12=0,0,1000000/0.086*RES_hh_fec!P12/RES_hh_num!P12)</f>
        <v>4072.3607117774332</v>
      </c>
      <c r="Q12" s="95">
        <f>IF(RES_hh_fec!Q12=0,0,1000000/0.086*RES_hh_fec!Q12/RES_hh_num!Q12)</f>
        <v>4298.9924164827153</v>
      </c>
    </row>
    <row r="13" spans="1:17" ht="12" customHeight="1" x14ac:dyDescent="0.25">
      <c r="A13" s="51" t="s">
        <v>114</v>
      </c>
      <c r="B13" s="22">
        <f>IF(RES_hh_fec!B13=0,0,1000000/0.086*RES_hh_fec!B13/RES_hh_num!B13)</f>
        <v>14384.510628663675</v>
      </c>
      <c r="C13" s="22">
        <f>IF(RES_hh_fec!C13=0,0,1000000/0.086*RES_hh_fec!C13/RES_hh_num!C13)</f>
        <v>15395.98811100668</v>
      </c>
      <c r="D13" s="22">
        <f>IF(RES_hh_fec!D13=0,0,1000000/0.086*RES_hh_fec!D13/RES_hh_num!D13)</f>
        <v>14535.364801874997</v>
      </c>
      <c r="E13" s="22">
        <f>IF(RES_hh_fec!E13=0,0,1000000/0.086*RES_hh_fec!E13/RES_hh_num!E13)</f>
        <v>14615.359027642507</v>
      </c>
      <c r="F13" s="22">
        <f>IF(RES_hh_fec!F13=0,0,1000000/0.086*RES_hh_fec!F13/RES_hh_num!F13)</f>
        <v>13234.464184409593</v>
      </c>
      <c r="G13" s="22">
        <f>IF(RES_hh_fec!G13=0,0,1000000/0.086*RES_hh_fec!G13/RES_hh_num!G13)</f>
        <v>12778.703843209509</v>
      </c>
      <c r="H13" s="22">
        <f>IF(RES_hh_fec!H13=0,0,1000000/0.086*RES_hh_fec!H13/RES_hh_num!H13)</f>
        <v>11638.706963373981</v>
      </c>
      <c r="I13" s="22">
        <f>IF(RES_hh_fec!I13=0,0,1000000/0.086*RES_hh_fec!I13/RES_hh_num!I13)</f>
        <v>11940.489062583287</v>
      </c>
      <c r="J13" s="22">
        <f>IF(RES_hh_fec!J13=0,0,1000000/0.086*RES_hh_fec!J13/RES_hh_num!J13)</f>
        <v>11601.976808388119</v>
      </c>
      <c r="K13" s="22">
        <f>IF(RES_hh_fec!K13=0,0,1000000/0.086*RES_hh_fec!K13/RES_hh_num!K13)</f>
        <v>11311.138422232278</v>
      </c>
      <c r="L13" s="22">
        <f>IF(RES_hh_fec!L13=0,0,1000000/0.086*RES_hh_fec!L13/RES_hh_num!L13)</f>
        <v>12700.434319593693</v>
      </c>
      <c r="M13" s="22">
        <f>IF(RES_hh_fec!M13=0,0,1000000/0.086*RES_hh_fec!M13/RES_hh_num!M13)</f>
        <v>11446.302558479314</v>
      </c>
      <c r="N13" s="22">
        <f>IF(RES_hh_fec!N13=0,0,1000000/0.086*RES_hh_fec!N13/RES_hh_num!N13)</f>
        <v>12176.065379691712</v>
      </c>
      <c r="O13" s="22">
        <f>IF(RES_hh_fec!O13=0,0,1000000/0.086*RES_hh_fec!O13/RES_hh_num!O13)</f>
        <v>12550.880755942933</v>
      </c>
      <c r="P13" s="22">
        <f>IF(RES_hh_fec!P13=0,0,1000000/0.086*RES_hh_fec!P13/RES_hh_num!P13)</f>
        <v>11159.929091018808</v>
      </c>
      <c r="Q13" s="22">
        <f>IF(RES_hh_fec!Q13=0,0,1000000/0.086*RES_hh_fec!Q13/RES_hh_num!Q13)</f>
        <v>11839.232911239384</v>
      </c>
    </row>
    <row r="14" spans="1:17" ht="12" customHeight="1" x14ac:dyDescent="0.25">
      <c r="A14" s="99" t="s">
        <v>117</v>
      </c>
      <c r="B14" s="98">
        <f>IF(RES_hh_fec!B14=0,0,1000000/0.086*RES_hh_fec!B14/RES_hh_num!B14)</f>
        <v>146.08720843053391</v>
      </c>
      <c r="C14" s="98">
        <f>IF(RES_hh_fec!C14=0,0,1000000/0.086*RES_hh_fec!C14/RES_hh_num!C14)</f>
        <v>197.4777640347296</v>
      </c>
      <c r="D14" s="98">
        <f>IF(RES_hh_fec!D14=0,0,1000000/0.086*RES_hh_fec!D14/RES_hh_num!D14)</f>
        <v>209.49457800935133</v>
      </c>
      <c r="E14" s="98">
        <f>IF(RES_hh_fec!E14=0,0,1000000/0.086*RES_hh_fec!E14/RES_hh_num!E14)</f>
        <v>212.8136301212906</v>
      </c>
      <c r="F14" s="98">
        <f>IF(RES_hh_fec!F14=0,0,1000000/0.086*RES_hh_fec!F14/RES_hh_num!F14)</f>
        <v>162.1349027348098</v>
      </c>
      <c r="G14" s="98">
        <f>IF(RES_hh_fec!G14=0,0,1000000/0.086*RES_hh_fec!G14/RES_hh_num!G14)</f>
        <v>148.96279939114297</v>
      </c>
      <c r="H14" s="98">
        <f>IF(RES_hh_fec!H14=0,0,1000000/0.086*RES_hh_fec!H14/RES_hh_num!H14)</f>
        <v>110.63790696212573</v>
      </c>
      <c r="I14" s="98">
        <f>IF(RES_hh_fec!I14=0,0,1000000/0.086*RES_hh_fec!I14/RES_hh_num!I14)</f>
        <v>198.27373484070537</v>
      </c>
      <c r="J14" s="98">
        <f>IF(RES_hh_fec!J14=0,0,1000000/0.086*RES_hh_fec!J14/RES_hh_num!J14)</f>
        <v>138.19287500152569</v>
      </c>
      <c r="K14" s="98">
        <f>IF(RES_hh_fec!K14=0,0,1000000/0.086*RES_hh_fec!K14/RES_hh_num!K14)</f>
        <v>149.76464503299988</v>
      </c>
      <c r="L14" s="98">
        <f>IF(RES_hh_fec!L14=0,0,1000000/0.086*RES_hh_fec!L14/RES_hh_num!L14)</f>
        <v>150.69508390682526</v>
      </c>
      <c r="M14" s="98">
        <f>IF(RES_hh_fec!M14=0,0,1000000/0.086*RES_hh_fec!M14/RES_hh_num!M14)</f>
        <v>153.77542800496369</v>
      </c>
      <c r="N14" s="98">
        <f>IF(RES_hh_fec!N14=0,0,1000000/0.086*RES_hh_fec!N14/RES_hh_num!N14)</f>
        <v>178.36252372663461</v>
      </c>
      <c r="O14" s="98">
        <f>IF(RES_hh_fec!O14=0,0,1000000/0.086*RES_hh_fec!O14/RES_hh_num!O14)</f>
        <v>90.18763166663976</v>
      </c>
      <c r="P14" s="98">
        <f>IF(RES_hh_fec!P14=0,0,1000000/0.086*RES_hh_fec!P14/RES_hh_num!P14)</f>
        <v>195.9469411836784</v>
      </c>
      <c r="Q14" s="98">
        <f>IF(RES_hh_fec!Q14=0,0,1000000/0.086*RES_hh_fec!Q14/RES_hh_num!Q14)</f>
        <v>153.48111630272282</v>
      </c>
    </row>
    <row r="15" spans="1:17" ht="12.95" customHeight="1" x14ac:dyDescent="0.25">
      <c r="A15" s="89" t="s">
        <v>112</v>
      </c>
      <c r="B15" s="96">
        <f t="shared" ref="B15:Q15" si="0">B16</f>
        <v>5.8314275556072488</v>
      </c>
      <c r="C15" s="96">
        <f t="shared" si="0"/>
        <v>7.2934446900624677</v>
      </c>
      <c r="D15" s="96">
        <f t="shared" si="0"/>
        <v>8.2531747009441876</v>
      </c>
      <c r="E15" s="96">
        <f t="shared" si="0"/>
        <v>9.0533830767833354</v>
      </c>
      <c r="F15" s="96">
        <f t="shared" si="0"/>
        <v>9.8907635209191724</v>
      </c>
      <c r="G15" s="96">
        <f t="shared" si="0"/>
        <v>11.184766184402376</v>
      </c>
      <c r="H15" s="96">
        <f t="shared" si="0"/>
        <v>12.051173077091059</v>
      </c>
      <c r="I15" s="96">
        <f t="shared" si="0"/>
        <v>14.442547395282814</v>
      </c>
      <c r="J15" s="96">
        <f t="shared" si="0"/>
        <v>14.755027163970551</v>
      </c>
      <c r="K15" s="96">
        <f t="shared" si="0"/>
        <v>15.636402712702857</v>
      </c>
      <c r="L15" s="96">
        <f t="shared" si="0"/>
        <v>15.608504663105091</v>
      </c>
      <c r="M15" s="96">
        <f t="shared" si="0"/>
        <v>16.525791096041743</v>
      </c>
      <c r="N15" s="96">
        <f t="shared" si="0"/>
        <v>16.818355577036709</v>
      </c>
      <c r="O15" s="96">
        <f t="shared" si="0"/>
        <v>16.906165303226754</v>
      </c>
      <c r="P15" s="96">
        <f t="shared" si="0"/>
        <v>16.957995881450799</v>
      </c>
      <c r="Q15" s="96">
        <f t="shared" si="0"/>
        <v>17.880867924995776</v>
      </c>
    </row>
    <row r="16" spans="1:17" ht="12" customHeight="1" x14ac:dyDescent="0.25">
      <c r="A16" s="87" t="s">
        <v>111</v>
      </c>
      <c r="B16" s="97">
        <f>IF(RES_hh_fec!B16=0,0,1000000/0.086*RES_hh_fec!B16/RES_hh_num!B$3)</f>
        <v>5.8314275556072488</v>
      </c>
      <c r="C16" s="97">
        <f>IF(RES_hh_fec!C16=0,0,1000000/0.086*RES_hh_fec!C16/RES_hh_num!C$3)</f>
        <v>7.2934446900624677</v>
      </c>
      <c r="D16" s="97">
        <f>IF(RES_hh_fec!D16=0,0,1000000/0.086*RES_hh_fec!D16/RES_hh_num!D$3)</f>
        <v>8.2531747009441876</v>
      </c>
      <c r="E16" s="97">
        <f>IF(RES_hh_fec!E16=0,0,1000000/0.086*RES_hh_fec!E16/RES_hh_num!E$3)</f>
        <v>9.0533830767833354</v>
      </c>
      <c r="F16" s="97">
        <f>IF(RES_hh_fec!F16=0,0,1000000/0.086*RES_hh_fec!F16/RES_hh_num!F$3)</f>
        <v>9.8907635209191724</v>
      </c>
      <c r="G16" s="97">
        <f>IF(RES_hh_fec!G16=0,0,1000000/0.086*RES_hh_fec!G16/RES_hh_num!G$3)</f>
        <v>11.184766184402376</v>
      </c>
      <c r="H16" s="97">
        <f>IF(RES_hh_fec!H16=0,0,1000000/0.086*RES_hh_fec!H16/RES_hh_num!H$3)</f>
        <v>12.051173077091059</v>
      </c>
      <c r="I16" s="97">
        <f>IF(RES_hh_fec!I16=0,0,1000000/0.086*RES_hh_fec!I16/RES_hh_num!I$3)</f>
        <v>14.442547395282814</v>
      </c>
      <c r="J16" s="97">
        <f>IF(RES_hh_fec!J16=0,0,1000000/0.086*RES_hh_fec!J16/RES_hh_num!J$3)</f>
        <v>14.755027163970551</v>
      </c>
      <c r="K16" s="97">
        <f>IF(RES_hh_fec!K16=0,0,1000000/0.086*RES_hh_fec!K16/RES_hh_num!K$3)</f>
        <v>15.636402712702857</v>
      </c>
      <c r="L16" s="97">
        <f>IF(RES_hh_fec!L16=0,0,1000000/0.086*RES_hh_fec!L16/RES_hh_num!L$3)</f>
        <v>15.608504663105091</v>
      </c>
      <c r="M16" s="97">
        <f>IF(RES_hh_fec!M16=0,0,1000000/0.086*RES_hh_fec!M16/RES_hh_num!M$3)</f>
        <v>16.525791096041743</v>
      </c>
      <c r="N16" s="97">
        <f>IF(RES_hh_fec!N16=0,0,1000000/0.086*RES_hh_fec!N16/RES_hh_num!N$3)</f>
        <v>16.818355577036709</v>
      </c>
      <c r="O16" s="97">
        <f>IF(RES_hh_fec!O16=0,0,1000000/0.086*RES_hh_fec!O16/RES_hh_num!O$3)</f>
        <v>16.906165303226754</v>
      </c>
      <c r="P16" s="97">
        <f>IF(RES_hh_fec!P16=0,0,1000000/0.086*RES_hh_fec!P16/RES_hh_num!P$3)</f>
        <v>16.957995881450799</v>
      </c>
      <c r="Q16" s="97">
        <f>IF(RES_hh_fec!Q16=0,0,1000000/0.086*RES_hh_fec!Q16/RES_hh_num!Q$3)</f>
        <v>17.880867924995776</v>
      </c>
    </row>
    <row r="17" spans="1:17" ht="12.95" customHeight="1" x14ac:dyDescent="0.25">
      <c r="A17" s="89" t="s">
        <v>63</v>
      </c>
      <c r="B17" s="96">
        <f>IF(RES_hh_fec!B17=0,0,1000000/0.086*RES_hh_fec!B17/RES_hh_num!B17)</f>
        <v>2799.9464237312754</v>
      </c>
      <c r="C17" s="96">
        <f>IF(RES_hh_fec!C17=0,0,1000000/0.086*RES_hh_fec!C17/RES_hh_num!C17)</f>
        <v>2785.7153017215419</v>
      </c>
      <c r="D17" s="96">
        <f>IF(RES_hh_fec!D17=0,0,1000000/0.086*RES_hh_fec!D17/RES_hh_num!D17)</f>
        <v>2767.5735245778201</v>
      </c>
      <c r="E17" s="96">
        <f>IF(RES_hh_fec!E17=0,0,1000000/0.086*RES_hh_fec!E17/RES_hh_num!E17)</f>
        <v>2738.7436923745508</v>
      </c>
      <c r="F17" s="96">
        <f>IF(RES_hh_fec!F17=0,0,1000000/0.086*RES_hh_fec!F17/RES_hh_num!F17)</f>
        <v>2687.8538715385539</v>
      </c>
      <c r="G17" s="96">
        <f>IF(RES_hh_fec!G17=0,0,1000000/0.086*RES_hh_fec!G17/RES_hh_num!G17)</f>
        <v>2648.9971014493326</v>
      </c>
      <c r="H17" s="96">
        <f>IF(RES_hh_fec!H17=0,0,1000000/0.086*RES_hh_fec!H17/RES_hh_num!H17)</f>
        <v>2592.9385786902103</v>
      </c>
      <c r="I17" s="96">
        <f>IF(RES_hh_fec!I17=0,0,1000000/0.086*RES_hh_fec!I17/RES_hh_num!I17)</f>
        <v>2584.2247295923066</v>
      </c>
      <c r="J17" s="96">
        <f>IF(RES_hh_fec!J17=0,0,1000000/0.086*RES_hh_fec!J17/RES_hh_num!J17)</f>
        <v>2525.5347332746674</v>
      </c>
      <c r="K17" s="96">
        <f>IF(RES_hh_fec!K17=0,0,1000000/0.086*RES_hh_fec!K17/RES_hh_num!K17)</f>
        <v>2506.0880875262474</v>
      </c>
      <c r="L17" s="96">
        <f>IF(RES_hh_fec!L17=0,0,1000000/0.086*RES_hh_fec!L17/RES_hh_num!L17)</f>
        <v>2473.4081967042644</v>
      </c>
      <c r="M17" s="96">
        <f>IF(RES_hh_fec!M17=0,0,1000000/0.086*RES_hh_fec!M17/RES_hh_num!M17)</f>
        <v>2475.2588153708775</v>
      </c>
      <c r="N17" s="96">
        <f>IF(RES_hh_fec!N17=0,0,1000000/0.086*RES_hh_fec!N17/RES_hh_num!N17)</f>
        <v>2473.9694470933737</v>
      </c>
      <c r="O17" s="96">
        <f>IF(RES_hh_fec!O17=0,0,1000000/0.086*RES_hh_fec!O17/RES_hh_num!O17)</f>
        <v>2404.7338415928939</v>
      </c>
      <c r="P17" s="96">
        <f>IF(RES_hh_fec!P17=0,0,1000000/0.086*RES_hh_fec!P17/RES_hh_num!P17)</f>
        <v>2437.2118096393588</v>
      </c>
      <c r="Q17" s="96">
        <f>IF(RES_hh_fec!Q17=0,0,1000000/0.086*RES_hh_fec!Q17/RES_hh_num!Q17)</f>
        <v>2407.0175007161097</v>
      </c>
    </row>
    <row r="18" spans="1:17" ht="12" customHeight="1" x14ac:dyDescent="0.25">
      <c r="A18" s="87" t="s">
        <v>58</v>
      </c>
      <c r="B18" s="95">
        <f>IF(RES_hh_fec!B18=0,0,1000000/0.086*RES_hh_fec!B18/RES_hh_num!B18)</f>
        <v>3568.9630491066455</v>
      </c>
      <c r="C18" s="95">
        <f>IF(RES_hh_fec!C18=0,0,1000000/0.086*RES_hh_fec!C18/RES_hh_num!C18)</f>
        <v>3542.5161161884512</v>
      </c>
      <c r="D18" s="95">
        <f>IF(RES_hh_fec!D18=0,0,1000000/0.086*RES_hh_fec!D18/RES_hh_num!D18)</f>
        <v>3526.4174475757809</v>
      </c>
      <c r="E18" s="95">
        <f>IF(RES_hh_fec!E18=0,0,1000000/0.086*RES_hh_fec!E18/RES_hh_num!E18)</f>
        <v>3422.0885607346936</v>
      </c>
      <c r="F18" s="95">
        <f>IF(RES_hh_fec!F18=0,0,1000000/0.086*RES_hh_fec!F18/RES_hh_num!F18)</f>
        <v>3543.8928269704179</v>
      </c>
      <c r="G18" s="95">
        <f>IF(RES_hh_fec!G18=0,0,1000000/0.086*RES_hh_fec!G18/RES_hh_num!G18)</f>
        <v>3353.6888397214866</v>
      </c>
      <c r="H18" s="95">
        <f>IF(RES_hh_fec!H18=0,0,1000000/0.086*RES_hh_fec!H18/RES_hh_num!H18)</f>
        <v>3506.338168019463</v>
      </c>
      <c r="I18" s="95">
        <f>IF(RES_hh_fec!I18=0,0,1000000/0.086*RES_hh_fec!I18/RES_hh_num!I18)</f>
        <v>3246.3029570864896</v>
      </c>
      <c r="J18" s="95">
        <f>IF(RES_hh_fec!J18=0,0,1000000/0.086*RES_hh_fec!J18/RES_hh_num!J18)</f>
        <v>3409.554439103109</v>
      </c>
      <c r="K18" s="95">
        <f>IF(RES_hh_fec!K18=0,0,1000000/0.086*RES_hh_fec!K18/RES_hh_num!K18)</f>
        <v>3312.8959437072399</v>
      </c>
      <c r="L18" s="95">
        <f>IF(RES_hh_fec!L18=0,0,1000000/0.086*RES_hh_fec!L18/RES_hh_num!L18)</f>
        <v>3308.3494818165423</v>
      </c>
      <c r="M18" s="95">
        <f>IF(RES_hh_fec!M18=0,0,1000000/0.086*RES_hh_fec!M18/RES_hh_num!M18)</f>
        <v>3216.8426457380679</v>
      </c>
      <c r="N18" s="95">
        <f>IF(RES_hh_fec!N18=0,0,1000000/0.086*RES_hh_fec!N18/RES_hh_num!N18)</f>
        <v>3386.7634923790097</v>
      </c>
      <c r="O18" s="95">
        <f>IF(RES_hh_fec!O18=0,0,1000000/0.086*RES_hh_fec!O18/RES_hh_num!O18)</f>
        <v>3277.7016359453451</v>
      </c>
      <c r="P18" s="95">
        <f>IF(RES_hh_fec!P18=0,0,1000000/0.086*RES_hh_fec!P18/RES_hh_num!P18)</f>
        <v>3268.2467971384995</v>
      </c>
      <c r="Q18" s="95">
        <f>IF(RES_hh_fec!Q18=0,0,1000000/0.086*RES_hh_fec!Q18/RES_hh_num!Q18)</f>
        <v>3256.2951699000901</v>
      </c>
    </row>
    <row r="19" spans="1:17" s="28" customFormat="1" ht="12" customHeight="1" x14ac:dyDescent="0.25">
      <c r="A19" s="87" t="s">
        <v>84</v>
      </c>
      <c r="B19" s="95">
        <f>IF(RES_hh_fec!B19=0,0,1000000/0.086*RES_hh_fec!B19/RES_hh_num!B19)</f>
        <v>2834.0903484822811</v>
      </c>
      <c r="C19" s="95">
        <f>IF(RES_hh_fec!C19=0,0,1000000/0.086*RES_hh_fec!C19/RES_hh_num!C19)</f>
        <v>2797.908171191862</v>
      </c>
      <c r="D19" s="95">
        <f>IF(RES_hh_fec!D19=0,0,1000000/0.086*RES_hh_fec!D19/RES_hh_num!D19)</f>
        <v>2777.1826476351821</v>
      </c>
      <c r="E19" s="95">
        <f>IF(RES_hh_fec!E19=0,0,1000000/0.086*RES_hh_fec!E19/RES_hh_num!E19)</f>
        <v>2736.4029616073799</v>
      </c>
      <c r="F19" s="95">
        <f>IF(RES_hh_fec!F19=0,0,1000000/0.086*RES_hh_fec!F19/RES_hh_num!F19)</f>
        <v>2691.301749145895</v>
      </c>
      <c r="G19" s="95">
        <f>IF(RES_hh_fec!G19=0,0,1000000/0.086*RES_hh_fec!G19/RES_hh_num!G19)</f>
        <v>2582.7951222070728</v>
      </c>
      <c r="H19" s="95">
        <f>IF(RES_hh_fec!H19=0,0,1000000/0.086*RES_hh_fec!H19/RES_hh_num!H19)</f>
        <v>2494.9466103021173</v>
      </c>
      <c r="I19" s="95">
        <f>IF(RES_hh_fec!I19=0,0,1000000/0.086*RES_hh_fec!I19/RES_hh_num!I19)</f>
        <v>2447.9431437833314</v>
      </c>
      <c r="J19" s="95">
        <f>IF(RES_hh_fec!J19=0,0,1000000/0.086*RES_hh_fec!J19/RES_hh_num!J19)</f>
        <v>2404.3412743841345</v>
      </c>
      <c r="K19" s="95">
        <f>IF(RES_hh_fec!K19=0,0,1000000/0.086*RES_hh_fec!K19/RES_hh_num!K19)</f>
        <v>2303.9949489061232</v>
      </c>
      <c r="L19" s="95">
        <f>IF(RES_hh_fec!L19=0,0,1000000/0.086*RES_hh_fec!L19/RES_hh_num!L19)</f>
        <v>2189.5160699237449</v>
      </c>
      <c r="M19" s="95">
        <f>IF(RES_hh_fec!M19=0,0,1000000/0.086*RES_hh_fec!M19/RES_hh_num!M19)</f>
        <v>2193.6519987575853</v>
      </c>
      <c r="N19" s="95">
        <f>IF(RES_hh_fec!N19=0,0,1000000/0.086*RES_hh_fec!N19/RES_hh_num!N19)</f>
        <v>2147.8814526711967</v>
      </c>
      <c r="O19" s="95">
        <f>IF(RES_hh_fec!O19=0,0,1000000/0.086*RES_hh_fec!O19/RES_hh_num!O19)</f>
        <v>2076.6375108440307</v>
      </c>
      <c r="P19" s="95">
        <f>IF(RES_hh_fec!P19=0,0,1000000/0.086*RES_hh_fec!P19/RES_hh_num!P19)</f>
        <v>2086.4437288163513</v>
      </c>
      <c r="Q19" s="95">
        <f>IF(RES_hh_fec!Q19=0,0,1000000/0.086*RES_hh_fec!Q19/RES_hh_num!Q19)</f>
        <v>2039.7437080132579</v>
      </c>
    </row>
    <row r="20" spans="1:17" ht="12" customHeight="1" x14ac:dyDescent="0.25">
      <c r="A20" s="87" t="s">
        <v>110</v>
      </c>
      <c r="B20" s="95">
        <f>IF(RES_hh_fec!B20=0,0,1000000/0.086*RES_hh_fec!B20/RES_hh_num!B20)</f>
        <v>2981.8824709852001</v>
      </c>
      <c r="C20" s="95">
        <f>IF(RES_hh_fec!C20=0,0,1000000/0.086*RES_hh_fec!C20/RES_hh_num!C20)</f>
        <v>2812.0723709360059</v>
      </c>
      <c r="D20" s="95">
        <f>IF(RES_hh_fec!D20=0,0,1000000/0.086*RES_hh_fec!D20/RES_hh_num!D20)</f>
        <v>2856.5358136555556</v>
      </c>
      <c r="E20" s="95">
        <f>IF(RES_hh_fec!E20=0,0,1000000/0.086*RES_hh_fec!E20/RES_hh_num!E20)</f>
        <v>2814.5805489902791</v>
      </c>
      <c r="F20" s="95">
        <f>IF(RES_hh_fec!F20=0,0,1000000/0.086*RES_hh_fec!F20/RES_hh_num!F20)</f>
        <v>2768.1902703984547</v>
      </c>
      <c r="G20" s="95">
        <f>IF(RES_hh_fec!G20=0,0,1000000/0.086*RES_hh_fec!G20/RES_hh_num!G20)</f>
        <v>2617.2022446673827</v>
      </c>
      <c r="H20" s="95">
        <f>IF(RES_hh_fec!H20=0,0,1000000/0.086*RES_hh_fec!H20/RES_hh_num!H20)</f>
        <v>2570.0388423272061</v>
      </c>
      <c r="I20" s="95">
        <f>IF(RES_hh_fec!I20=0,0,1000000/0.086*RES_hh_fec!I20/RES_hh_num!I20)</f>
        <v>2502.9218292166083</v>
      </c>
      <c r="J20" s="95">
        <f>IF(RES_hh_fec!J20=0,0,1000000/0.086*RES_hh_fec!J20/RES_hh_num!J20)</f>
        <v>2546.6274982589489</v>
      </c>
      <c r="K20" s="95">
        <f>IF(RES_hh_fec!K20=0,0,1000000/0.086*RES_hh_fec!K20/RES_hh_num!K20)</f>
        <v>2316.6958329687832</v>
      </c>
      <c r="L20" s="95">
        <f>IF(RES_hh_fec!L20=0,0,1000000/0.086*RES_hh_fec!L20/RES_hh_num!L20)</f>
        <v>2252.0666057493031</v>
      </c>
      <c r="M20" s="95">
        <f>IF(RES_hh_fec!M20=0,0,1000000/0.086*RES_hh_fec!M20/RES_hh_num!M20)</f>
        <v>2223.0196278606995</v>
      </c>
      <c r="N20" s="95">
        <f>IF(RES_hh_fec!N20=0,0,1000000/0.086*RES_hh_fec!N20/RES_hh_num!N20)</f>
        <v>2282.6608921740112</v>
      </c>
      <c r="O20" s="95">
        <f>IF(RES_hh_fec!O20=0,0,1000000/0.086*RES_hh_fec!O20/RES_hh_num!O20)</f>
        <v>2109.1606238378859</v>
      </c>
      <c r="P20" s="95">
        <f>IF(RES_hh_fec!P20=0,0,1000000/0.086*RES_hh_fec!P20/RES_hh_num!P20)</f>
        <v>2160.142288201775</v>
      </c>
      <c r="Q20" s="95">
        <f>IF(RES_hh_fec!Q20=0,0,1000000/0.086*RES_hh_fec!Q20/RES_hh_num!Q20)</f>
        <v>2116.3002461887982</v>
      </c>
    </row>
    <row r="21" spans="1:17" ht="12" customHeight="1" x14ac:dyDescent="0.25">
      <c r="A21" s="87" t="s">
        <v>109</v>
      </c>
      <c r="B21" s="95">
        <f>IF(RES_hh_fec!B21=0,0,1000000/0.086*RES_hh_fec!B21/RES_hh_num!B21)</f>
        <v>2720.735198046832</v>
      </c>
      <c r="C21" s="95">
        <f>IF(RES_hh_fec!C21=0,0,1000000/0.086*RES_hh_fec!C21/RES_hh_num!C21)</f>
        <v>2694.2589169911389</v>
      </c>
      <c r="D21" s="95">
        <f>IF(RES_hh_fec!D21=0,0,1000000/0.086*RES_hh_fec!D21/RES_hh_num!D21)</f>
        <v>2657.9030526030692</v>
      </c>
      <c r="E21" s="95">
        <f>IF(RES_hh_fec!E21=0,0,1000000/0.086*RES_hh_fec!E21/RES_hh_num!E21)</f>
        <v>2626.9398132771712</v>
      </c>
      <c r="F21" s="95">
        <f>IF(RES_hh_fec!F21=0,0,1000000/0.086*RES_hh_fec!F21/RES_hh_num!F21)</f>
        <v>2620.4255987828351</v>
      </c>
      <c r="G21" s="95">
        <f>IF(RES_hh_fec!G21=0,0,1000000/0.086*RES_hh_fec!G21/RES_hh_num!G21)</f>
        <v>2474.1991941080291</v>
      </c>
      <c r="H21" s="95">
        <f>IF(RES_hh_fec!H21=0,0,1000000/0.086*RES_hh_fec!H21/RES_hh_num!H21)</f>
        <v>2393.4452934256233</v>
      </c>
      <c r="I21" s="95">
        <f>IF(RES_hh_fec!I21=0,0,1000000/0.086*RES_hh_fec!I21/RES_hh_num!I21)</f>
        <v>2279.8783141326735</v>
      </c>
      <c r="J21" s="95">
        <f>IF(RES_hh_fec!J21=0,0,1000000/0.086*RES_hh_fec!J21/RES_hh_num!J21)</f>
        <v>2252.75117114165</v>
      </c>
      <c r="K21" s="95">
        <f>IF(RES_hh_fec!K21=0,0,1000000/0.086*RES_hh_fec!K21/RES_hh_num!K21)</f>
        <v>2211.8393600424688</v>
      </c>
      <c r="L21" s="95">
        <f>IF(RES_hh_fec!L21=0,0,1000000/0.086*RES_hh_fec!L21/RES_hh_num!L21)</f>
        <v>2156.2518597717508</v>
      </c>
      <c r="M21" s="95">
        <f>IF(RES_hh_fec!M21=0,0,1000000/0.086*RES_hh_fec!M21/RES_hh_num!M21)</f>
        <v>2104.236063519968</v>
      </c>
      <c r="N21" s="95">
        <f>IF(RES_hh_fec!N21=0,0,1000000/0.086*RES_hh_fec!N21/RES_hh_num!N21)</f>
        <v>2079.5707925177676</v>
      </c>
      <c r="O21" s="95">
        <f>IF(RES_hh_fec!O21=0,0,1000000/0.086*RES_hh_fec!O21/RES_hh_num!O21)</f>
        <v>2025.2893202433017</v>
      </c>
      <c r="P21" s="95">
        <f>IF(RES_hh_fec!P21=0,0,1000000/0.086*RES_hh_fec!P21/RES_hh_num!P21)</f>
        <v>2033.0792941443481</v>
      </c>
      <c r="Q21" s="95">
        <f>IF(RES_hh_fec!Q21=0,0,1000000/0.086*RES_hh_fec!Q21/RES_hh_num!Q21)</f>
        <v>2023.8812978472242</v>
      </c>
    </row>
    <row r="22" spans="1:17" ht="12" customHeight="1" x14ac:dyDescent="0.25">
      <c r="A22" s="87" t="s">
        <v>55</v>
      </c>
      <c r="B22" s="95">
        <f>IF(RES_hh_fec!B22=0,0,1000000/0.086*RES_hh_fec!B22/RES_hh_num!B22)</f>
        <v>3400.9205956386563</v>
      </c>
      <c r="C22" s="95">
        <f>IF(RES_hh_fec!C22=0,0,1000000/0.086*RES_hh_fec!C22/RES_hh_num!C22)</f>
        <v>3365.4119310822362</v>
      </c>
      <c r="D22" s="95">
        <f>IF(RES_hh_fec!D22=0,0,1000000/0.086*RES_hh_fec!D22/RES_hh_num!D22)</f>
        <v>3336.5542984624985</v>
      </c>
      <c r="E22" s="95">
        <f>IF(RES_hh_fec!E22=0,0,1000000/0.086*RES_hh_fec!E22/RES_hh_num!E22)</f>
        <v>3283.6742691538007</v>
      </c>
      <c r="F22" s="95">
        <f>IF(RES_hh_fec!F22=0,0,1000000/0.086*RES_hh_fec!F22/RES_hh_num!F22)</f>
        <v>3229.552619244284</v>
      </c>
      <c r="G22" s="95">
        <f>IF(RES_hh_fec!G22=0,0,1000000/0.086*RES_hh_fec!G22/RES_hh_num!G22)</f>
        <v>3099.3624097471588</v>
      </c>
      <c r="H22" s="95">
        <f>IF(RES_hh_fec!H22=0,0,1000000/0.086*RES_hh_fec!H22/RES_hh_num!H22)</f>
        <v>2993.9350330291568</v>
      </c>
      <c r="I22" s="95">
        <f>IF(RES_hh_fec!I22=0,0,1000000/0.086*RES_hh_fec!I22/RES_hh_num!I22)</f>
        <v>2937.5250883979456</v>
      </c>
      <c r="J22" s="95">
        <f>IF(RES_hh_fec!J22=0,0,1000000/0.086*RES_hh_fec!J22/RES_hh_num!J22)</f>
        <v>2885.2051510366068</v>
      </c>
      <c r="K22" s="95">
        <f>IF(RES_hh_fec!K22=0,0,1000000/0.086*RES_hh_fec!K22/RES_hh_num!K22)</f>
        <v>2764.7982672006265</v>
      </c>
      <c r="L22" s="95">
        <f>IF(RES_hh_fec!L22=0,0,1000000/0.086*RES_hh_fec!L22/RES_hh_num!L22)</f>
        <v>2627.4088770497156</v>
      </c>
      <c r="M22" s="95">
        <f>IF(RES_hh_fec!M22=0,0,1000000/0.086*RES_hh_fec!M22/RES_hh_num!M22)</f>
        <v>2633.2421217106235</v>
      </c>
      <c r="N22" s="95">
        <f>IF(RES_hh_fec!N22=0,0,1000000/0.086*RES_hh_fec!N22/RES_hh_num!N22)</f>
        <v>2579.4897352145022</v>
      </c>
      <c r="O22" s="95">
        <f>IF(RES_hh_fec!O22=0,0,1000000/0.086*RES_hh_fec!O22/RES_hh_num!O22)</f>
        <v>2497.1541544273482</v>
      </c>
      <c r="P22" s="95">
        <f>IF(RES_hh_fec!P22=0,0,1000000/0.086*RES_hh_fec!P22/RES_hh_num!P22)</f>
        <v>2512.9517640126783</v>
      </c>
      <c r="Q22" s="95">
        <f>IF(RES_hh_fec!Q22=0,0,1000000/0.086*RES_hh_fec!Q22/RES_hh_num!Q22)</f>
        <v>2461.603792142997</v>
      </c>
    </row>
    <row r="23" spans="1:17" ht="12" customHeight="1" x14ac:dyDescent="0.25">
      <c r="A23" s="87" t="s">
        <v>79</v>
      </c>
      <c r="B23" s="95">
        <f>IF(RES_hh_fec!B23=0,0,1000000/0.086*RES_hh_fec!B23/RES_hh_num!B23)</f>
        <v>0</v>
      </c>
      <c r="C23" s="95">
        <f>IF(RES_hh_fec!C23=0,0,1000000/0.086*RES_hh_fec!C23/RES_hh_num!C23)</f>
        <v>0</v>
      </c>
      <c r="D23" s="95">
        <f>IF(RES_hh_fec!D23=0,0,1000000/0.086*RES_hh_fec!D23/RES_hh_num!D23)</f>
        <v>0</v>
      </c>
      <c r="E23" s="95">
        <f>IF(RES_hh_fec!E23=0,0,1000000/0.086*RES_hh_fec!E23/RES_hh_num!E23)</f>
        <v>0</v>
      </c>
      <c r="F23" s="95">
        <f>IF(RES_hh_fec!F23=0,0,1000000/0.086*RES_hh_fec!F23/RES_hh_num!F23)</f>
        <v>0</v>
      </c>
      <c r="G23" s="95">
        <f>IF(RES_hh_fec!G23=0,0,1000000/0.086*RES_hh_fec!G23/RES_hh_num!G23)</f>
        <v>0</v>
      </c>
      <c r="H23" s="95">
        <f>IF(RES_hh_fec!H23=0,0,1000000/0.086*RES_hh_fec!H23/RES_hh_num!H23)</f>
        <v>0</v>
      </c>
      <c r="I23" s="95">
        <f>IF(RES_hh_fec!I23=0,0,1000000/0.086*RES_hh_fec!I23/RES_hh_num!I23)</f>
        <v>0</v>
      </c>
      <c r="J23" s="95">
        <f>IF(RES_hh_fec!J23=0,0,1000000/0.086*RES_hh_fec!J23/RES_hh_num!J23)</f>
        <v>0</v>
      </c>
      <c r="K23" s="95">
        <f>IF(RES_hh_fec!K23=0,0,1000000/0.086*RES_hh_fec!K23/RES_hh_num!K23)</f>
        <v>0</v>
      </c>
      <c r="L23" s="95">
        <f>IF(RES_hh_fec!L23=0,0,1000000/0.086*RES_hh_fec!L23/RES_hh_num!L23)</f>
        <v>0</v>
      </c>
      <c r="M23" s="95">
        <f>IF(RES_hh_fec!M23=0,0,1000000/0.086*RES_hh_fec!M23/RES_hh_num!M23)</f>
        <v>0</v>
      </c>
      <c r="N23" s="95">
        <f>IF(RES_hh_fec!N23=0,0,1000000/0.086*RES_hh_fec!N23/RES_hh_num!N23)</f>
        <v>0</v>
      </c>
      <c r="O23" s="95">
        <f>IF(RES_hh_fec!O23=0,0,1000000/0.086*RES_hh_fec!O23/RES_hh_num!O23)</f>
        <v>0</v>
      </c>
      <c r="P23" s="95">
        <f>IF(RES_hh_fec!P23=0,0,1000000/0.086*RES_hh_fec!P23/RES_hh_num!P23)</f>
        <v>0</v>
      </c>
      <c r="Q23" s="95">
        <f>IF(RES_hh_fec!Q23=0,0,1000000/0.086*RES_hh_fec!Q23/RES_hh_num!Q23)</f>
        <v>0</v>
      </c>
    </row>
    <row r="24" spans="1:17" ht="12" customHeight="1" x14ac:dyDescent="0.25">
      <c r="A24" s="87" t="s">
        <v>61</v>
      </c>
      <c r="B24" s="95">
        <f>IF(RES_hh_fec!B24=0,0,1000000/0.086*RES_hh_fec!B24/RES_hh_num!B24)</f>
        <v>1831.5564277434903</v>
      </c>
      <c r="C24" s="95">
        <f>IF(RES_hh_fec!C24=0,0,1000000/0.086*RES_hh_fec!C24/RES_hh_num!C24)</f>
        <v>1814.5484907418495</v>
      </c>
      <c r="D24" s="95">
        <f>IF(RES_hh_fec!D24=0,0,1000000/0.086*RES_hh_fec!D24/RES_hh_num!D24)</f>
        <v>1807.8273984863761</v>
      </c>
      <c r="E24" s="95">
        <f>IF(RES_hh_fec!E24=0,0,1000000/0.086*RES_hh_fec!E24/RES_hh_num!E24)</f>
        <v>1787.8472540311204</v>
      </c>
      <c r="F24" s="95">
        <f>IF(RES_hh_fec!F24=0,0,1000000/0.086*RES_hh_fec!F24/RES_hh_num!F24)</f>
        <v>1764.97420545251</v>
      </c>
      <c r="G24" s="95">
        <f>IF(RES_hh_fec!G24=0,0,1000000/0.086*RES_hh_fec!G24/RES_hh_num!G24)</f>
        <v>1728.3270468123008</v>
      </c>
      <c r="H24" s="95">
        <f>IF(RES_hh_fec!H24=0,0,1000000/0.086*RES_hh_fec!H24/RES_hh_num!H24)</f>
        <v>1628.5908014215045</v>
      </c>
      <c r="I24" s="95">
        <f>IF(RES_hh_fec!I24=0,0,1000000/0.086*RES_hh_fec!I24/RES_hh_num!I24)</f>
        <v>1620.3952836696724</v>
      </c>
      <c r="J24" s="95">
        <f>IF(RES_hh_fec!J24=0,0,1000000/0.086*RES_hh_fec!J24/RES_hh_num!J24)</f>
        <v>1596.6224695228925</v>
      </c>
      <c r="K24" s="95">
        <f>IF(RES_hh_fec!K24=0,0,1000000/0.086*RES_hh_fec!K24/RES_hh_num!K24)</f>
        <v>1534.6803699557136</v>
      </c>
      <c r="L24" s="95">
        <f>IF(RES_hh_fec!L24=0,0,1000000/0.086*RES_hh_fec!L24/RES_hh_num!L24)</f>
        <v>1462.8698573665245</v>
      </c>
      <c r="M24" s="95">
        <f>IF(RES_hh_fec!M24=0,0,1000000/0.086*RES_hh_fec!M24/RES_hh_num!M24)</f>
        <v>1470.3351454833753</v>
      </c>
      <c r="N24" s="95">
        <f>IF(RES_hh_fec!N24=0,0,1000000/0.086*RES_hh_fec!N24/RES_hh_num!N24)</f>
        <v>1448.2654800990149</v>
      </c>
      <c r="O24" s="95">
        <f>IF(RES_hh_fec!O24=0,0,1000000/0.086*RES_hh_fec!O24/RES_hh_num!O24)</f>
        <v>1411.5442199295401</v>
      </c>
      <c r="P24" s="95">
        <f>IF(RES_hh_fec!P24=0,0,1000000/0.086*RES_hh_fec!P24/RES_hh_num!P24)</f>
        <v>1431.6334869632483</v>
      </c>
      <c r="Q24" s="95">
        <f>IF(RES_hh_fec!Q24=0,0,1000000/0.086*RES_hh_fec!Q24/RES_hh_num!Q24)</f>
        <v>1413.9647761957101</v>
      </c>
    </row>
    <row r="25" spans="1:17" ht="12" customHeight="1" x14ac:dyDescent="0.25">
      <c r="A25" s="51" t="s">
        <v>60</v>
      </c>
      <c r="B25" s="22">
        <f>IF(RES_hh_fec!B25=0,0,1000000/0.086*RES_hh_fec!B25/RES_hh_num!B25)</f>
        <v>2351.3722198175869</v>
      </c>
      <c r="C25" s="22">
        <f>IF(RES_hh_fec!C25=0,0,1000000/0.086*RES_hh_fec!C25/RES_hh_num!C25)</f>
        <v>2426.4589514120739</v>
      </c>
      <c r="D25" s="22">
        <f>IF(RES_hh_fec!D25=0,0,1000000/0.086*RES_hh_fec!D25/RES_hh_num!D25)</f>
        <v>2401.6045777851737</v>
      </c>
      <c r="E25" s="22">
        <f>IF(RES_hh_fec!E25=0,0,1000000/0.086*RES_hh_fec!E25/RES_hh_num!E25)</f>
        <v>2371.070152125772</v>
      </c>
      <c r="F25" s="22">
        <f>IF(RES_hh_fec!F25=0,0,1000000/0.086*RES_hh_fec!F25/RES_hh_num!F25)</f>
        <v>2270.8691018664654</v>
      </c>
      <c r="G25" s="22">
        <f>IF(RES_hh_fec!G25=0,0,1000000/0.086*RES_hh_fec!G25/RES_hh_num!G25)</f>
        <v>2207.7797766830768</v>
      </c>
      <c r="H25" s="22">
        <f>IF(RES_hh_fec!H25=0,0,1000000/0.086*RES_hh_fec!H25/RES_hh_num!H25)</f>
        <v>2098.3739395332518</v>
      </c>
      <c r="I25" s="22">
        <f>IF(RES_hh_fec!I25=0,0,1000000/0.086*RES_hh_fec!I25/RES_hh_num!I25)</f>
        <v>2240.825438591849</v>
      </c>
      <c r="J25" s="22">
        <f>IF(RES_hh_fec!J25=0,0,1000000/0.086*RES_hh_fec!J25/RES_hh_num!J25)</f>
        <v>2079.8065693965623</v>
      </c>
      <c r="K25" s="22">
        <f>IF(RES_hh_fec!K25=0,0,1000000/0.086*RES_hh_fec!K25/RES_hh_num!K25)</f>
        <v>2064.2527532147578</v>
      </c>
      <c r="L25" s="22">
        <f>IF(RES_hh_fec!L25=0,0,1000000/0.086*RES_hh_fec!L25/RES_hh_num!L25)</f>
        <v>1913.3427692132775</v>
      </c>
      <c r="M25" s="22">
        <f>IF(RES_hh_fec!M25=0,0,1000000/0.086*RES_hh_fec!M25/RES_hh_num!M25)</f>
        <v>2014.00258117813</v>
      </c>
      <c r="N25" s="22">
        <f>IF(RES_hh_fec!N25=0,0,1000000/0.086*RES_hh_fec!N25/RES_hh_num!N25)</f>
        <v>1978.2434776266982</v>
      </c>
      <c r="O25" s="22">
        <f>IF(RES_hh_fec!O25=0,0,1000000/0.086*RES_hh_fec!O25/RES_hh_num!O25)</f>
        <v>1897.4077946680841</v>
      </c>
      <c r="P25" s="22">
        <f>IF(RES_hh_fec!P25=0,0,1000000/0.086*RES_hh_fec!P25/RES_hh_num!P25)</f>
        <v>2054.4566228385788</v>
      </c>
      <c r="Q25" s="22">
        <f>IF(RES_hh_fec!Q25=0,0,1000000/0.086*RES_hh_fec!Q25/RES_hh_num!Q25)</f>
        <v>1963.2894805416481</v>
      </c>
    </row>
    <row r="26" spans="1:17" ht="12" customHeight="1" x14ac:dyDescent="0.25">
      <c r="A26" s="49" t="s">
        <v>59</v>
      </c>
      <c r="B26" s="18">
        <f>IF(RES_hh_fec!B26=0,0,1000000/0.086*RES_hh_fec!B26/RES_hh_num!B26)</f>
        <v>591.12218604033171</v>
      </c>
      <c r="C26" s="18">
        <f>IF(RES_hh_fec!C26=0,0,1000000/0.086*RES_hh_fec!C26/RES_hh_num!C26)</f>
        <v>591.93358023387657</v>
      </c>
      <c r="D26" s="18">
        <f>IF(RES_hh_fec!D26=0,0,1000000/0.086*RES_hh_fec!D26/RES_hh_num!D26)</f>
        <v>594.75299421588863</v>
      </c>
      <c r="E26" s="18">
        <f>IF(RES_hh_fec!E26=0,0,1000000/0.086*RES_hh_fec!E26/RES_hh_num!E26)</f>
        <v>595.81647344655414</v>
      </c>
      <c r="F26" s="18">
        <f>IF(RES_hh_fec!F26=0,0,1000000/0.086*RES_hh_fec!F26/RES_hh_num!F26)</f>
        <v>595.53128509045166</v>
      </c>
      <c r="G26" s="18">
        <f>IF(RES_hh_fec!G26=0,0,1000000/0.086*RES_hh_fec!G26/RES_hh_num!G26)</f>
        <v>598.09127679493838</v>
      </c>
      <c r="H26" s="18">
        <f>IF(RES_hh_fec!H26=0,0,1000000/0.086*RES_hh_fec!H26/RES_hh_num!H26)</f>
        <v>594.52137041484184</v>
      </c>
      <c r="I26" s="18">
        <f>IF(RES_hh_fec!I26=0,0,1000000/0.086*RES_hh_fec!I26/RES_hh_num!I26)</f>
        <v>590.0822815390494</v>
      </c>
      <c r="J26" s="18">
        <f>IF(RES_hh_fec!J26=0,0,1000000/0.086*RES_hh_fec!J26/RES_hh_num!J26)</f>
        <v>584.85444300282575</v>
      </c>
      <c r="K26" s="18">
        <f>IF(RES_hh_fec!K26=0,0,1000000/0.086*RES_hh_fec!K26/RES_hh_num!K26)</f>
        <v>591.81168212740408</v>
      </c>
      <c r="L26" s="18">
        <f>IF(RES_hh_fec!L26=0,0,1000000/0.086*RES_hh_fec!L26/RES_hh_num!L26)</f>
        <v>604.01716055240195</v>
      </c>
      <c r="M26" s="18">
        <f>IF(RES_hh_fec!M26=0,0,1000000/0.086*RES_hh_fec!M26/RES_hh_num!M26)</f>
        <v>586.50069394885747</v>
      </c>
      <c r="N26" s="18">
        <f>IF(RES_hh_fec!N26=0,0,1000000/0.086*RES_hh_fec!N26/RES_hh_num!N26)</f>
        <v>594.01177812820788</v>
      </c>
      <c r="O26" s="18">
        <f>IF(RES_hh_fec!O26=0,0,1000000/0.086*RES_hh_fec!O26/RES_hh_num!O26)</f>
        <v>603.51760220188009</v>
      </c>
      <c r="P26" s="18">
        <f>IF(RES_hh_fec!P26=0,0,1000000/0.086*RES_hh_fec!P26/RES_hh_num!P26)</f>
        <v>579.802038551652</v>
      </c>
      <c r="Q26" s="18">
        <f>IF(RES_hh_fec!Q26=0,0,1000000/0.086*RES_hh_fec!Q26/RES_hh_num!Q26)</f>
        <v>588.53884986953119</v>
      </c>
    </row>
    <row r="27" spans="1:17" ht="12.95" customHeight="1" x14ac:dyDescent="0.25">
      <c r="A27" s="89" t="s">
        <v>62</v>
      </c>
      <c r="B27" s="96">
        <f>IF(RES_hh_fec!B27=0,0,1000000/0.086*RES_hh_fec!B27/RES_hh_num!B27)</f>
        <v>934.07176979376027</v>
      </c>
      <c r="C27" s="96">
        <f>IF(RES_hh_fec!C27=0,0,1000000/0.086*RES_hh_fec!C27/RES_hh_num!C27)</f>
        <v>947.68496412260129</v>
      </c>
      <c r="D27" s="96">
        <f>IF(RES_hh_fec!D27=0,0,1000000/0.086*RES_hh_fec!D27/RES_hh_num!D27)</f>
        <v>944.00588662173675</v>
      </c>
      <c r="E27" s="96">
        <f>IF(RES_hh_fec!E27=0,0,1000000/0.086*RES_hh_fec!E27/RES_hh_num!E27)</f>
        <v>944.19421971843121</v>
      </c>
      <c r="F27" s="96">
        <f>IF(RES_hh_fec!F27=0,0,1000000/0.086*RES_hh_fec!F27/RES_hh_num!F27)</f>
        <v>926.31094812184119</v>
      </c>
      <c r="G27" s="96">
        <f>IF(RES_hh_fec!G27=0,0,1000000/0.086*RES_hh_fec!G27/RES_hh_num!G27)</f>
        <v>913.57977748871588</v>
      </c>
      <c r="H27" s="96">
        <f>IF(RES_hh_fec!H27=0,0,1000000/0.086*RES_hh_fec!H27/RES_hh_num!H27)</f>
        <v>897.38127839007905</v>
      </c>
      <c r="I27" s="96">
        <f>IF(RES_hh_fec!I27=0,0,1000000/0.086*RES_hh_fec!I27/RES_hh_num!I27)</f>
        <v>917.27468674140914</v>
      </c>
      <c r="J27" s="96">
        <f>IF(RES_hh_fec!J27=0,0,1000000/0.086*RES_hh_fec!J27/RES_hh_num!J27)</f>
        <v>893.70287423181367</v>
      </c>
      <c r="K27" s="96">
        <f>IF(RES_hh_fec!K27=0,0,1000000/0.086*RES_hh_fec!K27/RES_hh_num!K27)</f>
        <v>904.79498329901537</v>
      </c>
      <c r="L27" s="96">
        <f>IF(RES_hh_fec!L27=0,0,1000000/0.086*RES_hh_fec!L27/RES_hh_num!L27)</f>
        <v>902.07567330787833</v>
      </c>
      <c r="M27" s="96">
        <f>IF(RES_hh_fec!M27=0,0,1000000/0.086*RES_hh_fec!M27/RES_hh_num!M27)</f>
        <v>901.21929993108199</v>
      </c>
      <c r="N27" s="96">
        <f>IF(RES_hh_fec!N27=0,0,1000000/0.086*RES_hh_fec!N27/RES_hh_num!N27)</f>
        <v>918.59371161178171</v>
      </c>
      <c r="O27" s="96">
        <f>IF(RES_hh_fec!O27=0,0,1000000/0.086*RES_hh_fec!O27/RES_hh_num!O27)</f>
        <v>886.23688519160498</v>
      </c>
      <c r="P27" s="96">
        <f>IF(RES_hh_fec!P27=0,0,1000000/0.086*RES_hh_fec!P27/RES_hh_num!P27)</f>
        <v>921.00142730466791</v>
      </c>
      <c r="Q27" s="96">
        <f>IF(RES_hh_fec!Q27=0,0,1000000/0.086*RES_hh_fec!Q27/RES_hh_num!Q27)</f>
        <v>904.59201923155433</v>
      </c>
    </row>
    <row r="28" spans="1:17" ht="12" customHeight="1" x14ac:dyDescent="0.25">
      <c r="A28" s="87" t="s">
        <v>58</v>
      </c>
      <c r="B28" s="95">
        <f>IF(RES_hh_fec!B28=0,0,1000000/0.086*RES_hh_fec!B28/RES_hh_num!B28)</f>
        <v>1853.01178099193</v>
      </c>
      <c r="C28" s="95">
        <f>IF(RES_hh_fec!C28=0,0,1000000/0.086*RES_hh_fec!C28/RES_hh_num!C28)</f>
        <v>1850.0872206239696</v>
      </c>
      <c r="D28" s="95">
        <f>IF(RES_hh_fec!D28=0,0,1000000/0.086*RES_hh_fec!D28/RES_hh_num!D28)</f>
        <v>1842.4891727190723</v>
      </c>
      <c r="E28" s="95">
        <f>IF(RES_hh_fec!E28=0,0,1000000/0.086*RES_hh_fec!E28/RES_hh_num!E28)</f>
        <v>1796.912296603467</v>
      </c>
      <c r="F28" s="95">
        <f>IF(RES_hh_fec!F28=0,0,1000000/0.086*RES_hh_fec!F28/RES_hh_num!F28)</f>
        <v>1851.6003180117548</v>
      </c>
      <c r="G28" s="95">
        <f>IF(RES_hh_fec!G28=0,0,1000000/0.086*RES_hh_fec!G28/RES_hh_num!G28)</f>
        <v>1769.8953557226876</v>
      </c>
      <c r="H28" s="95">
        <f>IF(RES_hh_fec!H28=0,0,1000000/0.086*RES_hh_fec!H28/RES_hh_num!H28)</f>
        <v>1753.9736118180924</v>
      </c>
      <c r="I28" s="95">
        <f>IF(RES_hh_fec!I28=0,0,1000000/0.086*RES_hh_fec!I28/RES_hh_num!I28)</f>
        <v>1687.8019896138287</v>
      </c>
      <c r="J28" s="95">
        <f>IF(RES_hh_fec!J28=0,0,1000000/0.086*RES_hh_fec!J28/RES_hh_num!J28)</f>
        <v>1672.0006568411654</v>
      </c>
      <c r="K28" s="95">
        <f>IF(RES_hh_fec!K28=0,0,1000000/0.086*RES_hh_fec!K28/RES_hh_num!K28)</f>
        <v>1696.3713978879043</v>
      </c>
      <c r="L28" s="95">
        <f>IF(RES_hh_fec!L28=0,0,1000000/0.086*RES_hh_fec!L28/RES_hh_num!L28)</f>
        <v>1660.3356953731879</v>
      </c>
      <c r="M28" s="95">
        <f>IF(RES_hh_fec!M28=0,0,1000000/0.086*RES_hh_fec!M28/RES_hh_num!M28)</f>
        <v>1654.1901913837987</v>
      </c>
      <c r="N28" s="95">
        <f>IF(RES_hh_fec!N28=0,0,1000000/0.086*RES_hh_fec!N28/RES_hh_num!N28)</f>
        <v>1662.7442254133284</v>
      </c>
      <c r="O28" s="95">
        <f>IF(RES_hh_fec!O28=0,0,1000000/0.086*RES_hh_fec!O28/RES_hh_num!O28)</f>
        <v>1649.6399181346337</v>
      </c>
      <c r="P28" s="95">
        <f>IF(RES_hh_fec!P28=0,0,1000000/0.086*RES_hh_fec!P28/RES_hh_num!P28)</f>
        <v>1636.9281165784323</v>
      </c>
      <c r="Q28" s="95">
        <f>IF(RES_hh_fec!Q28=0,0,1000000/0.086*RES_hh_fec!Q28/RES_hh_num!Q28)</f>
        <v>1619.4531242523792</v>
      </c>
    </row>
    <row r="29" spans="1:17" s="28" customFormat="1" ht="12" customHeight="1" x14ac:dyDescent="0.25">
      <c r="A29" s="87" t="s">
        <v>84</v>
      </c>
      <c r="B29" s="95">
        <f>IF(RES_hh_fec!B29=0,0,1000000/0.086*RES_hh_fec!B29/RES_hh_num!B29)</f>
        <v>1425.3383204334998</v>
      </c>
      <c r="C29" s="95">
        <f>IF(RES_hh_fec!C29=0,0,1000000/0.086*RES_hh_fec!C29/RES_hh_num!C29)</f>
        <v>1423.2060229050865</v>
      </c>
      <c r="D29" s="95">
        <f>IF(RES_hh_fec!D29=0,0,1000000/0.086*RES_hh_fec!D29/RES_hh_num!D29)</f>
        <v>1417.3496360580953</v>
      </c>
      <c r="E29" s="95">
        <f>IF(RES_hh_fec!E29=0,0,1000000/0.086*RES_hh_fec!E29/RES_hh_num!E29)</f>
        <v>1364.0512901406653</v>
      </c>
      <c r="F29" s="95">
        <f>IF(RES_hh_fec!F29=0,0,1000000/0.086*RES_hh_fec!F29/RES_hh_num!F29)</f>
        <v>1436.7556272674444</v>
      </c>
      <c r="G29" s="95">
        <f>IF(RES_hh_fec!G29=0,0,1000000/0.086*RES_hh_fec!G29/RES_hh_num!G29)</f>
        <v>1539.1352224864274</v>
      </c>
      <c r="H29" s="95">
        <f>IF(RES_hh_fec!H29=0,0,1000000/0.086*RES_hh_fec!H29/RES_hh_num!H29)</f>
        <v>1256.7590978914318</v>
      </c>
      <c r="I29" s="95">
        <f>IF(RES_hh_fec!I29=0,0,1000000/0.086*RES_hh_fec!I29/RES_hh_num!I29)</f>
        <v>1393.7736988595498</v>
      </c>
      <c r="J29" s="95">
        <f>IF(RES_hh_fec!J29=0,0,1000000/0.086*RES_hh_fec!J29/RES_hh_num!J29)</f>
        <v>1386.4929663375667</v>
      </c>
      <c r="K29" s="95">
        <f>IF(RES_hh_fec!K29=0,0,1000000/0.086*RES_hh_fec!K29/RES_hh_num!K29)</f>
        <v>1036.456513710051</v>
      </c>
      <c r="L29" s="95">
        <f>IF(RES_hh_fec!L29=0,0,1000000/0.086*RES_hh_fec!L29/RES_hh_num!L29)</f>
        <v>1492.1058466228744</v>
      </c>
      <c r="M29" s="95">
        <f>IF(RES_hh_fec!M29=0,0,1000000/0.086*RES_hh_fec!M29/RES_hh_num!M29)</f>
        <v>1486.1320359953868</v>
      </c>
      <c r="N29" s="95">
        <f>IF(RES_hh_fec!N29=0,0,1000000/0.086*RES_hh_fec!N29/RES_hh_num!N29)</f>
        <v>1141.0042073743305</v>
      </c>
      <c r="O29" s="95">
        <f>IF(RES_hh_fec!O29=0,0,1000000/0.086*RES_hh_fec!O29/RES_hh_num!O29)</f>
        <v>1247.2317935191545</v>
      </c>
      <c r="P29" s="95">
        <f>IF(RES_hh_fec!P29=0,0,1000000/0.086*RES_hh_fec!P29/RES_hh_num!P29)</f>
        <v>1231.128139614664</v>
      </c>
      <c r="Q29" s="95">
        <f>IF(RES_hh_fec!Q29=0,0,1000000/0.086*RES_hh_fec!Q29/RES_hh_num!Q29)</f>
        <v>1213.4667597816738</v>
      </c>
    </row>
    <row r="30" spans="1:17" ht="12" customHeight="1" x14ac:dyDescent="0.25">
      <c r="A30" s="87" t="s">
        <v>109</v>
      </c>
      <c r="B30" s="95">
        <f>IF(RES_hh_fec!B30=0,0,1000000/0.086*RES_hh_fec!B30/RES_hh_num!B30)</f>
        <v>1323.5298495820357</v>
      </c>
      <c r="C30" s="95">
        <f>IF(RES_hh_fec!C30=0,0,1000000/0.086*RES_hh_fec!C30/RES_hh_num!C30)</f>
        <v>1321.5446470198192</v>
      </c>
      <c r="D30" s="95">
        <f>IF(RES_hh_fec!D30=0,0,1000000/0.086*RES_hh_fec!D30/RES_hh_num!D30)</f>
        <v>1316.11727822328</v>
      </c>
      <c r="E30" s="95">
        <f>IF(RES_hh_fec!E30=0,0,1000000/0.086*RES_hh_fec!E30/RES_hh_num!E30)</f>
        <v>1313.4870117476794</v>
      </c>
      <c r="F30" s="95">
        <f>IF(RES_hh_fec!F30=0,0,1000000/0.086*RES_hh_fec!F30/RES_hh_num!F30)</f>
        <v>1292.7950484655571</v>
      </c>
      <c r="G30" s="95">
        <f>IF(RES_hh_fec!G30=0,0,1000000/0.086*RES_hh_fec!G30/RES_hh_num!G30)</f>
        <v>1264.2915525118729</v>
      </c>
      <c r="H30" s="95">
        <f>IF(RES_hh_fec!H30=0,0,1000000/0.086*RES_hh_fec!H30/RES_hh_num!H30)</f>
        <v>1252.8259087103559</v>
      </c>
      <c r="I30" s="95">
        <f>IF(RES_hh_fec!I30=0,0,1000000/0.086*RES_hh_fec!I30/RES_hh_num!I30)</f>
        <v>1205.491436910756</v>
      </c>
      <c r="J30" s="95">
        <f>IF(RES_hh_fec!J30=0,0,1000000/0.086*RES_hh_fec!J30/RES_hh_num!J30)</f>
        <v>1194.2440186189206</v>
      </c>
      <c r="K30" s="95">
        <f>IF(RES_hh_fec!K30=0,0,1000000/0.086*RES_hh_fec!K30/RES_hh_num!K30)</f>
        <v>1211.7588700292636</v>
      </c>
      <c r="L30" s="95">
        <f>IF(RES_hh_fec!L30=0,0,1000000/0.086*RES_hh_fec!L30/RES_hh_num!L30)</f>
        <v>1224.8367605967383</v>
      </c>
      <c r="M30" s="95">
        <f>IF(RES_hh_fec!M30=0,0,1000000/0.086*RES_hh_fec!M30/RES_hh_num!M30)</f>
        <v>1180.4112030710471</v>
      </c>
      <c r="N30" s="95">
        <f>IF(RES_hh_fec!N30=0,0,1000000/0.086*RES_hh_fec!N30/RES_hh_num!N30)</f>
        <v>1177.307813892666</v>
      </c>
      <c r="O30" s="95">
        <f>IF(RES_hh_fec!O30=0,0,1000000/0.086*RES_hh_fec!O30/RES_hh_num!O30)</f>
        <v>1173.6096619549021</v>
      </c>
      <c r="P30" s="95">
        <f>IF(RES_hh_fec!P30=0,0,1000000/0.086*RES_hh_fec!P30/RES_hh_num!P30)</f>
        <v>1161.2659250514048</v>
      </c>
      <c r="Q30" s="95">
        <f>IF(RES_hh_fec!Q30=0,0,1000000/0.086*RES_hh_fec!Q30/RES_hh_num!Q30)</f>
        <v>1146.4143612483858</v>
      </c>
    </row>
    <row r="31" spans="1:17" ht="12" customHeight="1" x14ac:dyDescent="0.25">
      <c r="A31" s="87" t="s">
        <v>55</v>
      </c>
      <c r="B31" s="95">
        <f>IF(RES_hh_fec!B31=0,0,1000000/0.086*RES_hh_fec!B31/RES_hh_num!B31)</f>
        <v>1852.913244390591</v>
      </c>
      <c r="C31" s="95">
        <f>IF(RES_hh_fec!C31=0,0,1000000/0.086*RES_hh_fec!C31/RES_hh_num!C31)</f>
        <v>1972.3247827542668</v>
      </c>
      <c r="D31" s="95">
        <f>IF(RES_hh_fec!D31=0,0,1000000/0.086*RES_hh_fec!D31/RES_hh_num!D31)</f>
        <v>1662.9731688096003</v>
      </c>
      <c r="E31" s="95">
        <f>IF(RES_hh_fec!E31=0,0,1000000/0.086*RES_hh_fec!E31/RES_hh_num!E31)</f>
        <v>1838.8791717560778</v>
      </c>
      <c r="F31" s="95">
        <f>IF(RES_hh_fec!F31=0,0,1000000/0.086*RES_hh_fec!F31/RES_hh_num!F31)</f>
        <v>1936.4035957411259</v>
      </c>
      <c r="G31" s="95">
        <f>IF(RES_hh_fec!G31=0,0,1000000/0.086*RES_hh_fec!G31/RES_hh_num!G31)</f>
        <v>1671.8008638449028</v>
      </c>
      <c r="H31" s="95">
        <f>IF(RES_hh_fec!H31=0,0,1000000/0.086*RES_hh_fec!H31/RES_hh_num!H31)</f>
        <v>1873.7018880819514</v>
      </c>
      <c r="I31" s="95">
        <f>IF(RES_hh_fec!I31=0,0,1000000/0.086*RES_hh_fec!I31/RES_hh_num!I31)</f>
        <v>1598.4830465921409</v>
      </c>
      <c r="J31" s="95">
        <f>IF(RES_hh_fec!J31=0,0,1000000/0.086*RES_hh_fec!J31/RES_hh_num!J31)</f>
        <v>1803.826765220964</v>
      </c>
      <c r="K31" s="95">
        <f>IF(RES_hh_fec!K31=0,0,1000000/0.086*RES_hh_fec!K31/RES_hh_num!K31)</f>
        <v>1563.2621807400444</v>
      </c>
      <c r="L31" s="95">
        <f>IF(RES_hh_fec!L31=0,0,1000000/0.086*RES_hh_fec!L31/RES_hh_num!L31)</f>
        <v>1573.782520588017</v>
      </c>
      <c r="M31" s="95">
        <f>IF(RES_hh_fec!M31=0,0,1000000/0.086*RES_hh_fec!M31/RES_hh_num!M31)</f>
        <v>1568.7582397210201</v>
      </c>
      <c r="N31" s="95">
        <f>IF(RES_hh_fec!N31=0,0,1000000/0.086*RES_hh_fec!N31/RES_hh_num!N31)</f>
        <v>1772.014388982999</v>
      </c>
      <c r="O31" s="95">
        <f>IF(RES_hh_fec!O31=0,0,1000000/0.086*RES_hh_fec!O31/RES_hh_num!O31)</f>
        <v>1547.1636953251436</v>
      </c>
      <c r="P31" s="95">
        <f>IF(RES_hh_fec!P31=0,0,1000000/0.086*RES_hh_fec!P31/RES_hh_num!P31)</f>
        <v>1494.1547169901428</v>
      </c>
      <c r="Q31" s="95">
        <f>IF(RES_hh_fec!Q31=0,0,1000000/0.086*RES_hh_fec!Q31/RES_hh_num!Q31)</f>
        <v>1626.0704655380391</v>
      </c>
    </row>
    <row r="32" spans="1:17" ht="12" customHeight="1" x14ac:dyDescent="0.25">
      <c r="A32" s="49" t="s">
        <v>60</v>
      </c>
      <c r="B32" s="18">
        <f>IF(RES_hh_fec!B32=0,0,1000000/0.086*RES_hh_fec!B32/RES_hh_num!B32)</f>
        <v>796.41582598532659</v>
      </c>
      <c r="C32" s="18">
        <f>IF(RES_hh_fec!C32=0,0,1000000/0.086*RES_hh_fec!C32/RES_hh_num!C32)</f>
        <v>813.38309445276093</v>
      </c>
      <c r="D32" s="18">
        <f>IF(RES_hh_fec!D32=0,0,1000000/0.086*RES_hh_fec!D32/RES_hh_num!D32)</f>
        <v>821.06243208520141</v>
      </c>
      <c r="E32" s="18">
        <f>IF(RES_hh_fec!E32=0,0,1000000/0.086*RES_hh_fec!E32/RES_hh_num!E32)</f>
        <v>825.31436790814882</v>
      </c>
      <c r="F32" s="18">
        <f>IF(RES_hh_fec!F32=0,0,1000000/0.086*RES_hh_fec!F32/RES_hh_num!F32)</f>
        <v>800.38288587925274</v>
      </c>
      <c r="G32" s="18">
        <f>IF(RES_hh_fec!G32=0,0,1000000/0.086*RES_hh_fec!G32/RES_hh_num!G32)</f>
        <v>782.90185951831756</v>
      </c>
      <c r="H32" s="18">
        <f>IF(RES_hh_fec!H32=0,0,1000000/0.086*RES_hh_fec!H32/RES_hh_num!H32)</f>
        <v>772.68357577850793</v>
      </c>
      <c r="I32" s="18">
        <f>IF(RES_hh_fec!I32=0,0,1000000/0.086*RES_hh_fec!I32/RES_hh_num!I32)</f>
        <v>790.092058582753</v>
      </c>
      <c r="J32" s="18">
        <f>IF(RES_hh_fec!J32=0,0,1000000/0.086*RES_hh_fec!J32/RES_hh_num!J32)</f>
        <v>761.56570422269806</v>
      </c>
      <c r="K32" s="18">
        <f>IF(RES_hh_fec!K32=0,0,1000000/0.086*RES_hh_fec!K32/RES_hh_num!K32)</f>
        <v>802.28736071531159</v>
      </c>
      <c r="L32" s="18">
        <f>IF(RES_hh_fec!L32=0,0,1000000/0.086*RES_hh_fec!L32/RES_hh_num!L32)</f>
        <v>776.08684354953709</v>
      </c>
      <c r="M32" s="18">
        <f>IF(RES_hh_fec!M32=0,0,1000000/0.086*RES_hh_fec!M32/RES_hh_num!M32)</f>
        <v>789.87365636806487</v>
      </c>
      <c r="N32" s="18">
        <f>IF(RES_hh_fec!N32=0,0,1000000/0.086*RES_hh_fec!N32/RES_hh_num!N32)</f>
        <v>829.50436090333278</v>
      </c>
      <c r="O32" s="18">
        <f>IF(RES_hh_fec!O32=0,0,1000000/0.086*RES_hh_fec!O32/RES_hh_num!O32)</f>
        <v>783.54507748653236</v>
      </c>
      <c r="P32" s="18">
        <f>IF(RES_hh_fec!P32=0,0,1000000/0.086*RES_hh_fec!P32/RES_hh_num!P32)</f>
        <v>834.64746330690468</v>
      </c>
      <c r="Q32" s="18">
        <f>IF(RES_hh_fec!Q32=0,0,1000000/0.086*RES_hh_fec!Q32/RES_hh_num!Q32)</f>
        <v>807.37402998528557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230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123</v>
      </c>
      <c r="B3" s="100">
        <f>IF(RES_hh_tes!B3=0,0,1000000/0.086*RES_hh_tes!B3/RES_hh_num!B3)</f>
        <v>12446.804454696263</v>
      </c>
      <c r="C3" s="100">
        <f>IF(RES_hh_tes!C3=0,0,1000000/0.086*RES_hh_tes!C3/RES_hh_num!C3)</f>
        <v>13032.467387111099</v>
      </c>
      <c r="D3" s="100">
        <f>IF(RES_hh_tes!D3=0,0,1000000/0.086*RES_hh_tes!D3/RES_hh_num!D3)</f>
        <v>12453.044140792119</v>
      </c>
      <c r="E3" s="100">
        <f>IF(RES_hh_tes!E3=0,0,1000000/0.086*RES_hh_tes!E3/RES_hh_num!E3)</f>
        <v>12581.455167599726</v>
      </c>
      <c r="F3" s="100">
        <f>IF(RES_hh_tes!F3=0,0,1000000/0.086*RES_hh_tes!F3/RES_hh_num!F3)</f>
        <v>11920.546529581008</v>
      </c>
      <c r="G3" s="100">
        <f>IF(RES_hh_tes!G3=0,0,1000000/0.086*RES_hh_tes!G3/RES_hh_num!G3)</f>
        <v>11626.722963236112</v>
      </c>
      <c r="H3" s="100">
        <f>IF(RES_hh_tes!H3=0,0,1000000/0.086*RES_hh_tes!H3/RES_hh_num!H3)</f>
        <v>10998.327533122259</v>
      </c>
      <c r="I3" s="100">
        <f>IF(RES_hh_tes!I3=0,0,1000000/0.086*RES_hh_tes!I3/RES_hh_num!I3)</f>
        <v>10872.055054999746</v>
      </c>
      <c r="J3" s="100">
        <f>IF(RES_hh_tes!J3=0,0,1000000/0.086*RES_hh_tes!J3/RES_hh_num!J3)</f>
        <v>10923.22326885226</v>
      </c>
      <c r="K3" s="100">
        <f>IF(RES_hh_tes!K3=0,0,1000000/0.086*RES_hh_tes!K3/RES_hh_num!K3)</f>
        <v>10750.365678066762</v>
      </c>
      <c r="L3" s="100">
        <f>IF(RES_hh_tes!L3=0,0,1000000/0.086*RES_hh_tes!L3/RES_hh_num!L3)</f>
        <v>11889.569707528102</v>
      </c>
      <c r="M3" s="100">
        <f>IF(RES_hh_tes!M3=0,0,1000000/0.086*RES_hh_tes!M3/RES_hh_num!M3)</f>
        <v>10957.266104440701</v>
      </c>
      <c r="N3" s="100">
        <f>IF(RES_hh_tes!N3=0,0,1000000/0.086*RES_hh_tes!N3/RES_hh_num!N3)</f>
        <v>11469.670166566639</v>
      </c>
      <c r="O3" s="100">
        <f>IF(RES_hh_tes!O3=0,0,1000000/0.086*RES_hh_tes!O3/RES_hh_num!O3)</f>
        <v>12232.594513108026</v>
      </c>
      <c r="P3" s="100">
        <f>IF(RES_hh_tes!P3=0,0,1000000/0.086*RES_hh_tes!P3/RES_hh_num!P3)</f>
        <v>10558.97541849781</v>
      </c>
      <c r="Q3" s="100">
        <f>IF(RES_hh_tes!Q3=0,0,1000000/0.086*RES_hh_tes!Q3/RES_hh_num!Q3)</f>
        <v>11311.259126538402</v>
      </c>
    </row>
    <row r="4" spans="1:17" ht="12.95" customHeight="1" x14ac:dyDescent="0.25">
      <c r="A4" s="89" t="s">
        <v>65</v>
      </c>
      <c r="B4" s="96">
        <f>IF(RES_hh_tes!B4=0,0,1000000/0.086*RES_hh_tes!B4/RES_hh_num!B4)</f>
        <v>10083.940642167698</v>
      </c>
      <c r="C4" s="96">
        <f>IF(RES_hh_tes!C4=0,0,1000000/0.086*RES_hh_tes!C4/RES_hh_num!C4)</f>
        <v>10644.686597030397</v>
      </c>
      <c r="D4" s="96">
        <f>IF(RES_hh_tes!D4=0,0,1000000/0.086*RES_hh_tes!D4/RES_hh_num!D4)</f>
        <v>10049.626246781429</v>
      </c>
      <c r="E4" s="96">
        <f>IF(RES_hh_tes!E4=0,0,1000000/0.086*RES_hh_tes!E4/RES_hh_num!E4)</f>
        <v>10170.864024209679</v>
      </c>
      <c r="F4" s="96">
        <f>IF(RES_hh_tes!F4=0,0,1000000/0.086*RES_hh_tes!F4/RES_hh_num!F4)</f>
        <v>9535.5297558224756</v>
      </c>
      <c r="G4" s="96">
        <f>IF(RES_hh_tes!G4=0,0,1000000/0.086*RES_hh_tes!G4/RES_hh_num!G4)</f>
        <v>9241.7256055060079</v>
      </c>
      <c r="H4" s="96">
        <f>IF(RES_hh_tes!H4=0,0,1000000/0.086*RES_hh_tes!H4/RES_hh_num!H4)</f>
        <v>8637.73196885383</v>
      </c>
      <c r="I4" s="96">
        <f>IF(RES_hh_tes!I4=0,0,1000000/0.086*RES_hh_tes!I4/RES_hh_num!I4)</f>
        <v>8478.2984996916257</v>
      </c>
      <c r="J4" s="96">
        <f>IF(RES_hh_tes!J4=0,0,1000000/0.086*RES_hh_tes!J4/RES_hh_num!J4)</f>
        <v>8572.8526218980733</v>
      </c>
      <c r="K4" s="96">
        <f>IF(RES_hh_tes!K4=0,0,1000000/0.086*RES_hh_tes!K4/RES_hh_num!K4)</f>
        <v>8346.2067020832055</v>
      </c>
      <c r="L4" s="96">
        <f>IF(RES_hh_tes!L4=0,0,1000000/0.086*RES_hh_tes!L4/RES_hh_num!L4)</f>
        <v>9474.8493605955591</v>
      </c>
      <c r="M4" s="96">
        <f>IF(RES_hh_tes!M4=0,0,1000000/0.086*RES_hh_tes!M4/RES_hh_num!M4)</f>
        <v>8522.2473263212487</v>
      </c>
      <c r="N4" s="96">
        <f>IF(RES_hh_tes!N4=0,0,1000000/0.086*RES_hh_tes!N4/RES_hh_num!N4)</f>
        <v>8994.5132989982048</v>
      </c>
      <c r="O4" s="96">
        <f>IF(RES_hh_tes!O4=0,0,1000000/0.086*RES_hh_tes!O4/RES_hh_num!O4)</f>
        <v>9812.7087771313963</v>
      </c>
      <c r="P4" s="96">
        <f>IF(RES_hh_tes!P4=0,0,1000000/0.086*RES_hh_tes!P4/RES_hh_num!P4)</f>
        <v>8080.8326424191855</v>
      </c>
      <c r="Q4" s="96">
        <f>IF(RES_hh_tes!Q4=0,0,1000000/0.086*RES_hh_tes!Q4/RES_hh_num!Q4)</f>
        <v>8861.7146870758279</v>
      </c>
    </row>
    <row r="5" spans="1:17" ht="12" customHeight="1" x14ac:dyDescent="0.25">
      <c r="A5" s="87" t="s">
        <v>58</v>
      </c>
      <c r="B5" s="95">
        <f>IF(RES_hh_tes!B5=0,0,1000000/0.086*RES_hh_tes!B5/RES_hh_num!B5)</f>
        <v>9602.0008702019641</v>
      </c>
      <c r="C5" s="95">
        <f>IF(RES_hh_tes!C5=0,0,1000000/0.086*RES_hh_tes!C5/RES_hh_num!C5)</f>
        <v>10192.378465876727</v>
      </c>
      <c r="D5" s="95">
        <f>IF(RES_hh_tes!D5=0,0,1000000/0.086*RES_hh_tes!D5/RES_hh_num!D5)</f>
        <v>9358.6541891750003</v>
      </c>
      <c r="E5" s="95">
        <f>IF(RES_hh_tes!E5=0,0,1000000/0.086*RES_hh_tes!E5/RES_hh_num!E5)</f>
        <v>9892.2042498800001</v>
      </c>
      <c r="F5" s="95">
        <f>IF(RES_hh_tes!F5=0,0,1000000/0.086*RES_hh_tes!F5/RES_hh_num!F5)</f>
        <v>9653.8138461426024</v>
      </c>
      <c r="G5" s="95">
        <f>IF(RES_hh_tes!G5=0,0,1000000/0.086*RES_hh_tes!G5/RES_hh_num!G5)</f>
        <v>8366.9833174387077</v>
      </c>
      <c r="H5" s="95">
        <f>IF(RES_hh_tes!H5=0,0,1000000/0.086*RES_hh_tes!H5/RES_hh_num!H5)</f>
        <v>8602.811884699986</v>
      </c>
      <c r="I5" s="95">
        <f>IF(RES_hh_tes!I5=0,0,1000000/0.086*RES_hh_tes!I5/RES_hh_num!I5)</f>
        <v>7503.729465089199</v>
      </c>
      <c r="J5" s="95">
        <f>IF(RES_hh_tes!J5=0,0,1000000/0.086*RES_hh_tes!J5/RES_hh_num!J5)</f>
        <v>8389.5899775744001</v>
      </c>
      <c r="K5" s="95">
        <f>IF(RES_hh_tes!K5=0,0,1000000/0.086*RES_hh_tes!K5/RES_hh_num!K5)</f>
        <v>8357.6805500683295</v>
      </c>
      <c r="L5" s="95">
        <f>IF(RES_hh_tes!L5=0,0,1000000/0.086*RES_hh_tes!L5/RES_hh_num!L5)</f>
        <v>9616.844589138118</v>
      </c>
      <c r="M5" s="95">
        <f>IF(RES_hh_tes!M5=0,0,1000000/0.086*RES_hh_tes!M5/RES_hh_num!M5)</f>
        <v>8582.2239378869544</v>
      </c>
      <c r="N5" s="95">
        <f>IF(RES_hh_tes!N5=0,0,1000000/0.086*RES_hh_tes!N5/RES_hh_num!N5)</f>
        <v>9059.5270503833017</v>
      </c>
      <c r="O5" s="95">
        <f>IF(RES_hh_tes!O5=0,0,1000000/0.086*RES_hh_tes!O5/RES_hh_num!O5)</f>
        <v>10131.59850027151</v>
      </c>
      <c r="P5" s="95">
        <f>IF(RES_hh_tes!P5=0,0,1000000/0.086*RES_hh_tes!P5/RES_hh_num!P5)</f>
        <v>8084.0530451070117</v>
      </c>
      <c r="Q5" s="95">
        <f>IF(RES_hh_tes!Q5=0,0,1000000/0.086*RES_hh_tes!Q5/RES_hh_num!Q5)</f>
        <v>8817.9435972267656</v>
      </c>
    </row>
    <row r="6" spans="1:17" ht="12" customHeight="1" x14ac:dyDescent="0.25">
      <c r="A6" s="87" t="s">
        <v>84</v>
      </c>
      <c r="B6" s="95">
        <f>IF(RES_hh_tes!B6=0,0,1000000/0.086*RES_hh_tes!B6/RES_hh_num!B6)</f>
        <v>9873.6014616638531</v>
      </c>
      <c r="C6" s="95">
        <f>IF(RES_hh_tes!C6=0,0,1000000/0.086*RES_hh_tes!C6/RES_hh_num!C6)</f>
        <v>10093.03490114492</v>
      </c>
      <c r="D6" s="95">
        <f>IF(RES_hh_tes!D6=0,0,1000000/0.086*RES_hh_tes!D6/RES_hh_num!D6)</f>
        <v>9882.7186861389328</v>
      </c>
      <c r="E6" s="95">
        <f>IF(RES_hh_tes!E6=0,0,1000000/0.086*RES_hh_tes!E6/RES_hh_num!E6)</f>
        <v>9780.2067296148489</v>
      </c>
      <c r="F6" s="95">
        <f>IF(RES_hh_tes!F6=0,0,1000000/0.086*RES_hh_tes!F6/RES_hh_num!F6)</f>
        <v>9547.5839114939481</v>
      </c>
      <c r="G6" s="95">
        <f>IF(RES_hh_tes!G6=0,0,1000000/0.086*RES_hh_tes!G6/RES_hh_num!G6)</f>
        <v>9118.3084067798427</v>
      </c>
      <c r="H6" s="95">
        <f>IF(RES_hh_tes!H6=0,0,1000000/0.086*RES_hh_tes!H6/RES_hh_num!H6)</f>
        <v>8684.5125208300615</v>
      </c>
      <c r="I6" s="95">
        <f>IF(RES_hh_tes!I6=0,0,1000000/0.086*RES_hh_tes!I6/RES_hh_num!I6)</f>
        <v>8175.1457141664087</v>
      </c>
      <c r="J6" s="95">
        <f>IF(RES_hh_tes!J6=0,0,1000000/0.086*RES_hh_tes!J6/RES_hh_num!J6)</f>
        <v>8181.8293457627633</v>
      </c>
      <c r="K6" s="95">
        <f>IF(RES_hh_tes!K6=0,0,1000000/0.086*RES_hh_tes!K6/RES_hh_num!K6)</f>
        <v>8299.2845744070655</v>
      </c>
      <c r="L6" s="95">
        <f>IF(RES_hh_tes!L6=0,0,1000000/0.086*RES_hh_tes!L6/RES_hh_num!L6)</f>
        <v>8960.7223750860667</v>
      </c>
      <c r="M6" s="95">
        <f>IF(RES_hh_tes!M6=0,0,1000000/0.086*RES_hh_tes!M6/RES_hh_num!M6)</f>
        <v>8528.3818818303316</v>
      </c>
      <c r="N6" s="95">
        <f>IF(RES_hh_tes!N6=0,0,1000000/0.086*RES_hh_tes!N6/RES_hh_num!N6)</f>
        <v>8374.8153783452271</v>
      </c>
      <c r="O6" s="95">
        <f>IF(RES_hh_tes!O6=0,0,1000000/0.086*RES_hh_tes!O6/RES_hh_num!O6)</f>
        <v>9310.5269662252031</v>
      </c>
      <c r="P6" s="95">
        <f>IF(RES_hh_tes!P6=0,0,1000000/0.086*RES_hh_tes!P6/RES_hh_num!P6)</f>
        <v>7898.7096727733106</v>
      </c>
      <c r="Q6" s="95">
        <f>IF(RES_hh_tes!Q6=0,0,1000000/0.086*RES_hh_tes!Q6/RES_hh_num!Q6)</f>
        <v>8496.2303679566521</v>
      </c>
    </row>
    <row r="7" spans="1:17" ht="12" customHeight="1" x14ac:dyDescent="0.25">
      <c r="A7" s="87" t="s">
        <v>110</v>
      </c>
      <c r="B7" s="95">
        <f>IF(RES_hh_tes!B7=0,0,1000000/0.086*RES_hh_tes!B7/RES_hh_num!B7)</f>
        <v>10146.532586369327</v>
      </c>
      <c r="C7" s="95">
        <f>IF(RES_hh_tes!C7=0,0,1000000/0.086*RES_hh_tes!C7/RES_hh_num!C7)</f>
        <v>10164.044844311506</v>
      </c>
      <c r="D7" s="95">
        <f>IF(RES_hh_tes!D7=0,0,1000000/0.086*RES_hh_tes!D7/RES_hh_num!D7)</f>
        <v>9726.2252846215179</v>
      </c>
      <c r="E7" s="95">
        <f>IF(RES_hh_tes!E7=0,0,1000000/0.086*RES_hh_tes!E7/RES_hh_num!E7)</f>
        <v>9778.7686339904267</v>
      </c>
      <c r="F7" s="95">
        <f>IF(RES_hh_tes!F7=0,0,1000000/0.086*RES_hh_tes!F7/RES_hh_num!F7)</f>
        <v>9406.9583824678339</v>
      </c>
      <c r="G7" s="95">
        <f>IF(RES_hh_tes!G7=0,0,1000000/0.086*RES_hh_tes!G7/RES_hh_num!G7)</f>
        <v>8761.1126757083239</v>
      </c>
      <c r="H7" s="95">
        <f>IF(RES_hh_tes!H7=0,0,1000000/0.086*RES_hh_tes!H7/RES_hh_num!H7)</f>
        <v>8533.1808971699666</v>
      </c>
      <c r="I7" s="95">
        <f>IF(RES_hh_tes!I7=0,0,1000000/0.086*RES_hh_tes!I7/RES_hh_num!I7)</f>
        <v>8303.382299444118</v>
      </c>
      <c r="J7" s="95">
        <f>IF(RES_hh_tes!J7=0,0,1000000/0.086*RES_hh_tes!J7/RES_hh_num!J7)</f>
        <v>8599.6818788251439</v>
      </c>
      <c r="K7" s="95">
        <f>IF(RES_hh_tes!K7=0,0,1000000/0.086*RES_hh_tes!K7/RES_hh_num!K7)</f>
        <v>7981.4529554346464</v>
      </c>
      <c r="L7" s="95">
        <f>IF(RES_hh_tes!L7=0,0,1000000/0.086*RES_hh_tes!L7/RES_hh_num!L7)</f>
        <v>9027.8133986893026</v>
      </c>
      <c r="M7" s="95">
        <f>IF(RES_hh_tes!M7=0,0,1000000/0.086*RES_hh_tes!M7/RES_hh_num!M7)</f>
        <v>8341.9795664562807</v>
      </c>
      <c r="N7" s="95">
        <f>IF(RES_hh_tes!N7=0,0,1000000/0.086*RES_hh_tes!N7/RES_hh_num!N7)</f>
        <v>8935.1796240083731</v>
      </c>
      <c r="O7" s="95">
        <f>IF(RES_hh_tes!O7=0,0,1000000/0.086*RES_hh_tes!O7/RES_hh_num!O7)</f>
        <v>9483.3696864068224</v>
      </c>
      <c r="P7" s="95">
        <f>IF(RES_hh_tes!P7=0,0,1000000/0.086*RES_hh_tes!P7/RES_hh_num!P7)</f>
        <v>7770.5536263605509</v>
      </c>
      <c r="Q7" s="95">
        <f>IF(RES_hh_tes!Q7=0,0,1000000/0.086*RES_hh_tes!Q7/RES_hh_num!Q7)</f>
        <v>8772.5512039760088</v>
      </c>
    </row>
    <row r="8" spans="1:17" ht="12" customHeight="1" x14ac:dyDescent="0.25">
      <c r="A8" s="87" t="s">
        <v>109</v>
      </c>
      <c r="B8" s="95">
        <f>IF(RES_hh_tes!B8=0,0,1000000/0.086*RES_hh_tes!B8/RES_hh_num!B8)</f>
        <v>9532.8884085758127</v>
      </c>
      <c r="C8" s="95">
        <f>IF(RES_hh_tes!C8=0,0,1000000/0.086*RES_hh_tes!C8/RES_hh_num!C8)</f>
        <v>10444.530028791834</v>
      </c>
      <c r="D8" s="95">
        <f>IF(RES_hh_tes!D8=0,0,1000000/0.086*RES_hh_tes!D8/RES_hh_num!D8)</f>
        <v>9561.7528615953634</v>
      </c>
      <c r="E8" s="95">
        <f>IF(RES_hh_tes!E8=0,0,1000000/0.086*RES_hh_tes!E8/RES_hh_num!E8)</f>
        <v>9939.8624320451108</v>
      </c>
      <c r="F8" s="95">
        <f>IF(RES_hh_tes!F8=0,0,1000000/0.086*RES_hh_tes!F8/RES_hh_num!F8)</f>
        <v>9466.3067457118304</v>
      </c>
      <c r="G8" s="95">
        <f>IF(RES_hh_tes!G8=0,0,1000000/0.086*RES_hh_tes!G8/RES_hh_num!G8)</f>
        <v>8795.414401412605</v>
      </c>
      <c r="H8" s="95">
        <f>IF(RES_hh_tes!H8=0,0,1000000/0.086*RES_hh_tes!H8/RES_hh_num!H8)</f>
        <v>8212.4029842783384</v>
      </c>
      <c r="I8" s="95">
        <f>IF(RES_hh_tes!I8=0,0,1000000/0.086*RES_hh_tes!I8/RES_hh_num!I8)</f>
        <v>7698.0187074422965</v>
      </c>
      <c r="J8" s="95">
        <f>IF(RES_hh_tes!J8=0,0,1000000/0.086*RES_hh_tes!J8/RES_hh_num!J8)</f>
        <v>7834.4719212026603</v>
      </c>
      <c r="K8" s="95">
        <f>IF(RES_hh_tes!K8=0,0,1000000/0.086*RES_hh_tes!K8/RES_hh_num!K8)</f>
        <v>7995.1280438316271</v>
      </c>
      <c r="L8" s="95">
        <f>IF(RES_hh_tes!L8=0,0,1000000/0.086*RES_hh_tes!L8/RES_hh_num!L8)</f>
        <v>9274.4805660868788</v>
      </c>
      <c r="M8" s="95">
        <f>IF(RES_hh_tes!M8=0,0,1000000/0.086*RES_hh_tes!M8/RES_hh_num!M8)</f>
        <v>7969.4571030133993</v>
      </c>
      <c r="N8" s="95">
        <f>IF(RES_hh_tes!N8=0,0,1000000/0.086*RES_hh_tes!N8/RES_hh_num!N8)</f>
        <v>8310.3837042326104</v>
      </c>
      <c r="O8" s="95">
        <f>IF(RES_hh_tes!O8=0,0,1000000/0.086*RES_hh_tes!O8/RES_hh_num!O8)</f>
        <v>9521.7715205743716</v>
      </c>
      <c r="P8" s="95">
        <f>IF(RES_hh_tes!P8=0,0,1000000/0.086*RES_hh_tes!P8/RES_hh_num!P8)</f>
        <v>7578.3539172884994</v>
      </c>
      <c r="Q8" s="95">
        <f>IF(RES_hh_tes!Q8=0,0,1000000/0.086*RES_hh_tes!Q8/RES_hh_num!Q8)</f>
        <v>8489.4743553931257</v>
      </c>
    </row>
    <row r="9" spans="1:17" ht="12" customHeight="1" x14ac:dyDescent="0.25">
      <c r="A9" s="87" t="s">
        <v>55</v>
      </c>
      <c r="B9" s="95">
        <f>IF(RES_hh_tes!B9=0,0,1000000/0.086*RES_hh_tes!B9/RES_hh_num!B9)</f>
        <v>9874.1006928550796</v>
      </c>
      <c r="C9" s="95">
        <f>IF(RES_hh_tes!C9=0,0,1000000/0.086*RES_hh_tes!C9/RES_hh_num!C9)</f>
        <v>10605.102044365178</v>
      </c>
      <c r="D9" s="95">
        <f>IF(RES_hh_tes!D9=0,0,1000000/0.086*RES_hh_tes!D9/RES_hh_num!D9)</f>
        <v>9912.6947991298457</v>
      </c>
      <c r="E9" s="95">
        <f>IF(RES_hh_tes!E9=0,0,1000000/0.086*RES_hh_tes!E9/RES_hh_num!E9)</f>
        <v>9858.5644201036412</v>
      </c>
      <c r="F9" s="95">
        <f>IF(RES_hh_tes!F9=0,0,1000000/0.086*RES_hh_tes!F9/RES_hh_num!F9)</f>
        <v>8983.3611559887031</v>
      </c>
      <c r="G9" s="95">
        <f>IF(RES_hh_tes!G9=0,0,1000000/0.086*RES_hh_tes!G9/RES_hh_num!G9)</f>
        <v>9526.3160669753361</v>
      </c>
      <c r="H9" s="95">
        <f>IF(RES_hh_tes!H9=0,0,1000000/0.086*RES_hh_tes!H9/RES_hh_num!H9)</f>
        <v>8794.9831091845426</v>
      </c>
      <c r="I9" s="95">
        <f>IF(RES_hh_tes!I9=0,0,1000000/0.086*RES_hh_tes!I9/RES_hh_num!I9)</f>
        <v>8424.3319604269891</v>
      </c>
      <c r="J9" s="95">
        <f>IF(RES_hh_tes!J9=0,0,1000000/0.086*RES_hh_tes!J9/RES_hh_num!J9)</f>
        <v>8624.4562117459409</v>
      </c>
      <c r="K9" s="95">
        <f>IF(RES_hh_tes!K9=0,0,1000000/0.086*RES_hh_tes!K9/RES_hh_num!K9)</f>
        <v>8400.6074639841954</v>
      </c>
      <c r="L9" s="95">
        <f>IF(RES_hh_tes!L9=0,0,1000000/0.086*RES_hh_tes!L9/RES_hh_num!L9)</f>
        <v>9480.5691776658387</v>
      </c>
      <c r="M9" s="95">
        <f>IF(RES_hh_tes!M9=0,0,1000000/0.086*RES_hh_tes!M9/RES_hh_num!M9)</f>
        <v>8579.7257951808097</v>
      </c>
      <c r="N9" s="95">
        <f>IF(RES_hh_tes!N9=0,0,1000000/0.086*RES_hh_tes!N9/RES_hh_num!N9)</f>
        <v>8976.2400263370946</v>
      </c>
      <c r="O9" s="95">
        <f>IF(RES_hh_tes!O9=0,0,1000000/0.086*RES_hh_tes!O9/RES_hh_num!O9)</f>
        <v>9956.6716319766074</v>
      </c>
      <c r="P9" s="95">
        <f>IF(RES_hh_tes!P9=0,0,1000000/0.086*RES_hh_tes!P9/RES_hh_num!P9)</f>
        <v>8028.8248879325965</v>
      </c>
      <c r="Q9" s="95">
        <f>IF(RES_hh_tes!Q9=0,0,1000000/0.086*RES_hh_tes!Q9/RES_hh_num!Q9)</f>
        <v>8680.4205192712325</v>
      </c>
    </row>
    <row r="10" spans="1:17" ht="12" customHeight="1" x14ac:dyDescent="0.25">
      <c r="A10" s="87" t="s">
        <v>79</v>
      </c>
      <c r="B10" s="95">
        <f>IF(RES_hh_tes!B10=0,0,1000000/0.086*RES_hh_tes!B10/RES_hh_num!B10)</f>
        <v>0</v>
      </c>
      <c r="C10" s="95">
        <f>IF(RES_hh_tes!C10=0,0,1000000/0.086*RES_hh_tes!C10/RES_hh_num!C10)</f>
        <v>0</v>
      </c>
      <c r="D10" s="95">
        <f>IF(RES_hh_tes!D10=0,0,1000000/0.086*RES_hh_tes!D10/RES_hh_num!D10)</f>
        <v>0</v>
      </c>
      <c r="E10" s="95">
        <f>IF(RES_hh_tes!E10=0,0,1000000/0.086*RES_hh_tes!E10/RES_hh_num!E10)</f>
        <v>0</v>
      </c>
      <c r="F10" s="95">
        <f>IF(RES_hh_tes!F10=0,0,1000000/0.086*RES_hh_tes!F10/RES_hh_num!F10)</f>
        <v>0</v>
      </c>
      <c r="G10" s="95">
        <f>IF(RES_hh_tes!G10=0,0,1000000/0.086*RES_hh_tes!G10/RES_hh_num!G10)</f>
        <v>0</v>
      </c>
      <c r="H10" s="95">
        <f>IF(RES_hh_tes!H10=0,0,1000000/0.086*RES_hh_tes!H10/RES_hh_num!H10)</f>
        <v>0</v>
      </c>
      <c r="I10" s="95">
        <f>IF(RES_hh_tes!I10=0,0,1000000/0.086*RES_hh_tes!I10/RES_hh_num!I10)</f>
        <v>0</v>
      </c>
      <c r="J10" s="95">
        <f>IF(RES_hh_tes!J10=0,0,1000000/0.086*RES_hh_tes!J10/RES_hh_num!J10)</f>
        <v>0</v>
      </c>
      <c r="K10" s="95">
        <f>IF(RES_hh_tes!K10=0,0,1000000/0.086*RES_hh_tes!K10/RES_hh_num!K10)</f>
        <v>0</v>
      </c>
      <c r="L10" s="95">
        <f>IF(RES_hh_tes!L10=0,0,1000000/0.086*RES_hh_tes!L10/RES_hh_num!L10)</f>
        <v>0</v>
      </c>
      <c r="M10" s="95">
        <f>IF(RES_hh_tes!M10=0,0,1000000/0.086*RES_hh_tes!M10/RES_hh_num!M10)</f>
        <v>0</v>
      </c>
      <c r="N10" s="95">
        <f>IF(RES_hh_tes!N10=0,0,1000000/0.086*RES_hh_tes!N10/RES_hh_num!N10)</f>
        <v>0</v>
      </c>
      <c r="O10" s="95">
        <f>IF(RES_hh_tes!O10=0,0,1000000/0.086*RES_hh_tes!O10/RES_hh_num!O10)</f>
        <v>0</v>
      </c>
      <c r="P10" s="95">
        <f>IF(RES_hh_tes!P10=0,0,1000000/0.086*RES_hh_tes!P10/RES_hh_num!P10)</f>
        <v>0</v>
      </c>
      <c r="Q10" s="95">
        <f>IF(RES_hh_tes!Q10=0,0,1000000/0.086*RES_hh_tes!Q10/RES_hh_num!Q10)</f>
        <v>0</v>
      </c>
    </row>
    <row r="11" spans="1:17" ht="12" customHeight="1" x14ac:dyDescent="0.25">
      <c r="A11" s="87" t="s">
        <v>61</v>
      </c>
      <c r="B11" s="95">
        <f>IF(RES_hh_tes!B11=0,0,1000000/0.086*RES_hh_tes!B11/RES_hh_num!B11)</f>
        <v>9874.1023828613106</v>
      </c>
      <c r="C11" s="95">
        <f>IF(RES_hh_tes!C11=0,0,1000000/0.086*RES_hh_tes!C11/RES_hh_num!C11)</f>
        <v>10150.224303174371</v>
      </c>
      <c r="D11" s="95">
        <f>IF(RES_hh_tes!D11=0,0,1000000/0.086*RES_hh_tes!D11/RES_hh_num!D11)</f>
        <v>9812.5191497788746</v>
      </c>
      <c r="E11" s="95">
        <f>IF(RES_hh_tes!E11=0,0,1000000/0.086*RES_hh_tes!E11/RES_hh_num!E11)</f>
        <v>9760.7792181624718</v>
      </c>
      <c r="F11" s="95">
        <f>IF(RES_hh_tes!F11=0,0,1000000/0.086*RES_hh_tes!F11/RES_hh_num!F11)</f>
        <v>9187.4582726241952</v>
      </c>
      <c r="G11" s="95">
        <f>IF(RES_hh_tes!G11=0,0,1000000/0.086*RES_hh_tes!G11/RES_hh_num!G11)</f>
        <v>9015.5202631616048</v>
      </c>
      <c r="H11" s="95">
        <f>IF(RES_hh_tes!H11=0,0,1000000/0.086*RES_hh_tes!H11/RES_hh_num!H11)</f>
        <v>8013.522495555666</v>
      </c>
      <c r="I11" s="95">
        <f>IF(RES_hh_tes!I11=0,0,1000000/0.086*RES_hh_tes!I11/RES_hh_num!I11)</f>
        <v>8266.2307832740262</v>
      </c>
      <c r="J11" s="95">
        <f>IF(RES_hh_tes!J11=0,0,1000000/0.086*RES_hh_tes!J11/RES_hh_num!J11)</f>
        <v>8173.3839823964008</v>
      </c>
      <c r="K11" s="95">
        <f>IF(RES_hh_tes!K11=0,0,1000000/0.086*RES_hh_tes!K11/RES_hh_num!K11)</f>
        <v>7914.7321200777878</v>
      </c>
      <c r="L11" s="95">
        <f>IF(RES_hh_tes!L11=0,0,1000000/0.086*RES_hh_tes!L11/RES_hh_num!L11)</f>
        <v>8965.3000465641217</v>
      </c>
      <c r="M11" s="95">
        <f>IF(RES_hh_tes!M11=0,0,1000000/0.086*RES_hh_tes!M11/RES_hh_num!M11)</f>
        <v>8029.5042865410078</v>
      </c>
      <c r="N11" s="95">
        <f>IF(RES_hh_tes!N11=0,0,1000000/0.086*RES_hh_tes!N11/RES_hh_num!N11)</f>
        <v>8428.8682833166768</v>
      </c>
      <c r="O11" s="95">
        <f>IF(RES_hh_tes!O11=0,0,1000000/0.086*RES_hh_tes!O11/RES_hh_num!O11)</f>
        <v>9438.782559635094</v>
      </c>
      <c r="P11" s="95">
        <f>IF(RES_hh_tes!P11=0,0,1000000/0.086*RES_hh_tes!P11/RES_hh_num!P11)</f>
        <v>7560.0346208672217</v>
      </c>
      <c r="Q11" s="95">
        <f>IF(RES_hh_tes!Q11=0,0,1000000/0.086*RES_hh_tes!Q11/RES_hh_num!Q11)</f>
        <v>8391.8114338811883</v>
      </c>
    </row>
    <row r="12" spans="1:17" ht="12" customHeight="1" x14ac:dyDescent="0.25">
      <c r="A12" s="87" t="s">
        <v>115</v>
      </c>
      <c r="B12" s="95">
        <f>IF(RES_hh_tes!B12=0,0,1000000/0.086*RES_hh_tes!B12/RES_hh_num!B12)</f>
        <v>10939.633815331012</v>
      </c>
      <c r="C12" s="95">
        <f>IF(RES_hh_tes!C12=0,0,1000000/0.086*RES_hh_tes!C12/RES_hh_num!C12)</f>
        <v>11614.675700786373</v>
      </c>
      <c r="D12" s="95">
        <f>IF(RES_hh_tes!D12=0,0,1000000/0.086*RES_hh_tes!D12/RES_hh_num!D12)</f>
        <v>10953.294164907544</v>
      </c>
      <c r="E12" s="95">
        <f>IF(RES_hh_tes!E12=0,0,1000000/0.086*RES_hh_tes!E12/RES_hh_num!E12)</f>
        <v>11080.846642856612</v>
      </c>
      <c r="F12" s="95">
        <f>IF(RES_hh_tes!F12=0,0,1000000/0.086*RES_hh_tes!F12/RES_hh_num!F12)</f>
        <v>10416.598295033074</v>
      </c>
      <c r="G12" s="95">
        <f>IF(RES_hh_tes!G12=0,0,1000000/0.086*RES_hh_tes!G12/RES_hh_num!G12)</f>
        <v>10091.375319005292</v>
      </c>
      <c r="H12" s="95">
        <f>IF(RES_hh_tes!H12=0,0,1000000/0.086*RES_hh_tes!H12/RES_hh_num!H12)</f>
        <v>9447.3589248997378</v>
      </c>
      <c r="I12" s="95">
        <f>IF(RES_hh_tes!I12=0,0,1000000/0.086*RES_hh_tes!I12/RES_hh_num!I12)</f>
        <v>9237.1698148195755</v>
      </c>
      <c r="J12" s="95">
        <f>IF(RES_hh_tes!J12=0,0,1000000/0.086*RES_hh_tes!J12/RES_hh_num!J12)</f>
        <v>9363.3632752038975</v>
      </c>
      <c r="K12" s="95">
        <f>IF(RES_hh_tes!K12=0,0,1000000/0.086*RES_hh_tes!K12/RES_hh_num!K12)</f>
        <v>9110.4501346072284</v>
      </c>
      <c r="L12" s="95">
        <f>IF(RES_hh_tes!L12=0,0,1000000/0.086*RES_hh_tes!L12/RES_hh_num!L12)</f>
        <v>10347.32382329465</v>
      </c>
      <c r="M12" s="95">
        <f>IF(RES_hh_tes!M12=0,0,1000000/0.086*RES_hh_tes!M12/RES_hh_num!M12)</f>
        <v>9305.6966332739685</v>
      </c>
      <c r="N12" s="95">
        <f>IF(RES_hh_tes!N12=0,0,1000000/0.086*RES_hh_tes!N12/RES_hh_num!N12)</f>
        <v>9817.5957574361219</v>
      </c>
      <c r="O12" s="95">
        <f>IF(RES_hh_tes!O12=0,0,1000000/0.086*RES_hh_tes!O12/RES_hh_num!O12)</f>
        <v>10744.477113964815</v>
      </c>
      <c r="P12" s="95">
        <f>IF(RES_hh_tes!P12=0,0,1000000/0.086*RES_hh_tes!P12/RES_hh_num!P12)</f>
        <v>8801.9611016182607</v>
      </c>
      <c r="Q12" s="95">
        <f>IF(RES_hh_tes!Q12=0,0,1000000/0.086*RES_hh_tes!Q12/RES_hh_num!Q12)</f>
        <v>9665.5633784723868</v>
      </c>
    </row>
    <row r="13" spans="1:17" ht="12" customHeight="1" x14ac:dyDescent="0.25">
      <c r="A13" s="51" t="s">
        <v>114</v>
      </c>
      <c r="B13" s="22">
        <f>IF(RES_hh_tes!B13=0,0,1000000/0.086*RES_hh_tes!B13/RES_hh_num!B13)</f>
        <v>10939.648151739279</v>
      </c>
      <c r="C13" s="22">
        <f>IF(RES_hh_tes!C13=0,0,1000000/0.086*RES_hh_tes!C13/RES_hh_num!C13)</f>
        <v>11858.957476626592</v>
      </c>
      <c r="D13" s="22">
        <f>IF(RES_hh_tes!D13=0,0,1000000/0.086*RES_hh_tes!D13/RES_hh_num!D13)</f>
        <v>11295.954427591685</v>
      </c>
      <c r="E13" s="22">
        <f>IF(RES_hh_tes!E13=0,0,1000000/0.086*RES_hh_tes!E13/RES_hh_num!E13)</f>
        <v>11447.068670972361</v>
      </c>
      <c r="F13" s="22">
        <f>IF(RES_hh_tes!F13=0,0,1000000/0.086*RES_hh_tes!F13/RES_hh_num!F13)</f>
        <v>10422.191567392834</v>
      </c>
      <c r="G13" s="22">
        <f>IF(RES_hh_tes!G13=0,0,1000000/0.086*RES_hh_tes!G13/RES_hh_num!G13)</f>
        <v>10131.720642896267</v>
      </c>
      <c r="H13" s="22">
        <f>IF(RES_hh_tes!H13=0,0,1000000/0.086*RES_hh_tes!H13/RES_hh_num!H13)</f>
        <v>9279.8026994112297</v>
      </c>
      <c r="I13" s="22">
        <f>IF(RES_hh_tes!I13=0,0,1000000/0.086*RES_hh_tes!I13/RES_hh_num!I13)</f>
        <v>9582.0681541261692</v>
      </c>
      <c r="J13" s="22">
        <f>IF(RES_hh_tes!J13=0,0,1000000/0.086*RES_hh_tes!J13/RES_hh_num!J13)</f>
        <v>9375.9478951699239</v>
      </c>
      <c r="K13" s="22">
        <f>IF(RES_hh_tes!K13=0,0,1000000/0.086*RES_hh_tes!K13/RES_hh_num!K13)</f>
        <v>9205.9678836862968</v>
      </c>
      <c r="L13" s="22">
        <f>IF(RES_hh_tes!L13=0,0,1000000/0.086*RES_hh_tes!L13/RES_hh_num!L13)</f>
        <v>10405.326230261502</v>
      </c>
      <c r="M13" s="22">
        <f>IF(RES_hh_tes!M13=0,0,1000000/0.086*RES_hh_tes!M13/RES_hh_num!M13)</f>
        <v>9423.243948306379</v>
      </c>
      <c r="N13" s="22">
        <f>IF(RES_hh_tes!N13=0,0,1000000/0.086*RES_hh_tes!N13/RES_hh_num!N13)</f>
        <v>10077.837175641918</v>
      </c>
      <c r="O13" s="22">
        <f>IF(RES_hh_tes!O13=0,0,1000000/0.086*RES_hh_tes!O13/RES_hh_num!O13)</f>
        <v>10435.761762567772</v>
      </c>
      <c r="P13" s="22">
        <f>IF(RES_hh_tes!P13=0,0,1000000/0.086*RES_hh_tes!P13/RES_hh_num!P13)</f>
        <v>9336.1787919383733</v>
      </c>
      <c r="Q13" s="22">
        <f>IF(RES_hh_tes!Q13=0,0,1000000/0.086*RES_hh_tes!Q13/RES_hh_num!Q13)</f>
        <v>9994.6021844448169</v>
      </c>
    </row>
    <row r="14" spans="1:17" ht="12" customHeight="1" x14ac:dyDescent="0.25">
      <c r="A14" s="99" t="s">
        <v>117</v>
      </c>
      <c r="B14" s="98">
        <f>IF(RES_hh_tes!B14=0,0,1000000/0.086*RES_hh_tes!B14/RES_hh_num!B14)</f>
        <v>146.08720843053393</v>
      </c>
      <c r="C14" s="98">
        <f>IF(RES_hh_tes!C14=0,0,1000000/0.086*RES_hh_tes!C14/RES_hh_num!C14)</f>
        <v>197.47776403472952</v>
      </c>
      <c r="D14" s="98">
        <f>IF(RES_hh_tes!D14=0,0,1000000/0.086*RES_hh_tes!D14/RES_hh_num!D14)</f>
        <v>209.49457800935133</v>
      </c>
      <c r="E14" s="98">
        <f>IF(RES_hh_tes!E14=0,0,1000000/0.086*RES_hh_tes!E14/RES_hh_num!E14)</f>
        <v>212.81363012129052</v>
      </c>
      <c r="F14" s="98">
        <f>IF(RES_hh_tes!F14=0,0,1000000/0.086*RES_hh_tes!F14/RES_hh_num!F14)</f>
        <v>162.13490273480974</v>
      </c>
      <c r="G14" s="98">
        <f>IF(RES_hh_tes!G14=0,0,1000000/0.086*RES_hh_tes!G14/RES_hh_num!G14)</f>
        <v>148.96279939114294</v>
      </c>
      <c r="H14" s="98">
        <f>IF(RES_hh_tes!H14=0,0,1000000/0.086*RES_hh_tes!H14/RES_hh_num!H14)</f>
        <v>110.63790696212573</v>
      </c>
      <c r="I14" s="98">
        <f>IF(RES_hh_tes!I14=0,0,1000000/0.086*RES_hh_tes!I14/RES_hh_num!I14)</f>
        <v>198.27373484070537</v>
      </c>
      <c r="J14" s="98">
        <f>IF(RES_hh_tes!J14=0,0,1000000/0.086*RES_hh_tes!J14/RES_hh_num!J14)</f>
        <v>138.19287500152569</v>
      </c>
      <c r="K14" s="98">
        <f>IF(RES_hh_tes!K14=0,0,1000000/0.086*RES_hh_tes!K14/RES_hh_num!K14)</f>
        <v>149.76464503299988</v>
      </c>
      <c r="L14" s="98">
        <f>IF(RES_hh_tes!L14=0,0,1000000/0.086*RES_hh_tes!L14/RES_hh_num!L14)</f>
        <v>150.69508390682529</v>
      </c>
      <c r="M14" s="98">
        <f>IF(RES_hh_tes!M14=0,0,1000000/0.086*RES_hh_tes!M14/RES_hh_num!M14)</f>
        <v>153.77542800496369</v>
      </c>
      <c r="N14" s="98">
        <f>IF(RES_hh_tes!N14=0,0,1000000/0.086*RES_hh_tes!N14/RES_hh_num!N14)</f>
        <v>178.36252372663461</v>
      </c>
      <c r="O14" s="98">
        <f>IF(RES_hh_tes!O14=0,0,1000000/0.086*RES_hh_tes!O14/RES_hh_num!O14)</f>
        <v>90.187631666639732</v>
      </c>
      <c r="P14" s="98">
        <f>IF(RES_hh_tes!P14=0,0,1000000/0.086*RES_hh_tes!P14/RES_hh_num!P14)</f>
        <v>195.9469411836784</v>
      </c>
      <c r="Q14" s="98">
        <f>IF(RES_hh_tes!Q14=0,0,1000000/0.086*RES_hh_tes!Q14/RES_hh_num!Q14)</f>
        <v>153.48111630272282</v>
      </c>
    </row>
    <row r="15" spans="1:17" ht="12.95" customHeight="1" x14ac:dyDescent="0.25">
      <c r="A15" s="89" t="s">
        <v>112</v>
      </c>
      <c r="B15" s="96">
        <f t="shared" ref="B15:Q15" si="0">B16</f>
        <v>9.5008658526298202</v>
      </c>
      <c r="C15" s="96">
        <f t="shared" si="0"/>
        <v>12.616854678990094</v>
      </c>
      <c r="D15" s="96">
        <f t="shared" si="0"/>
        <v>14.829846565678668</v>
      </c>
      <c r="E15" s="96">
        <f t="shared" si="0"/>
        <v>16.806221378765169</v>
      </c>
      <c r="F15" s="96">
        <f t="shared" si="0"/>
        <v>19.038422760559062</v>
      </c>
      <c r="G15" s="96">
        <f t="shared" si="0"/>
        <v>22.33060519128216</v>
      </c>
      <c r="H15" s="96">
        <f t="shared" si="0"/>
        <v>24.883145901998354</v>
      </c>
      <c r="I15" s="96">
        <f t="shared" si="0"/>
        <v>31.362599658464465</v>
      </c>
      <c r="J15" s="96">
        <f t="shared" si="0"/>
        <v>34.291019210797458</v>
      </c>
      <c r="K15" s="96">
        <f t="shared" si="0"/>
        <v>38.801677220041164</v>
      </c>
      <c r="L15" s="96">
        <f t="shared" si="0"/>
        <v>40.677329530301428</v>
      </c>
      <c r="M15" s="96">
        <f t="shared" si="0"/>
        <v>45.621240046341342</v>
      </c>
      <c r="N15" s="96">
        <f t="shared" si="0"/>
        <v>48.871444703758776</v>
      </c>
      <c r="O15" s="96">
        <f t="shared" si="0"/>
        <v>51.240536021984674</v>
      </c>
      <c r="P15" s="96">
        <f t="shared" si="0"/>
        <v>53.385038136398606</v>
      </c>
      <c r="Q15" s="96">
        <f t="shared" si="0"/>
        <v>58.678107895574001</v>
      </c>
    </row>
    <row r="16" spans="1:17" ht="12" customHeight="1" x14ac:dyDescent="0.25">
      <c r="A16" s="87" t="s">
        <v>111</v>
      </c>
      <c r="B16" s="97">
        <f>IF(RES_hh_tes!B16=0,0,1000000/0.086*RES_hh_tes!B16/RES_hh_num!B$3)</f>
        <v>9.5008658526298202</v>
      </c>
      <c r="C16" s="97">
        <f>IF(RES_hh_tes!C16=0,0,1000000/0.086*RES_hh_tes!C16/RES_hh_num!C$3)</f>
        <v>12.616854678990094</v>
      </c>
      <c r="D16" s="97">
        <f>IF(RES_hh_tes!D16=0,0,1000000/0.086*RES_hh_tes!D16/RES_hh_num!D$3)</f>
        <v>14.829846565678668</v>
      </c>
      <c r="E16" s="97">
        <f>IF(RES_hh_tes!E16=0,0,1000000/0.086*RES_hh_tes!E16/RES_hh_num!E$3)</f>
        <v>16.806221378765169</v>
      </c>
      <c r="F16" s="97">
        <f>IF(RES_hh_tes!F16=0,0,1000000/0.086*RES_hh_tes!F16/RES_hh_num!F$3)</f>
        <v>19.038422760559062</v>
      </c>
      <c r="G16" s="97">
        <f>IF(RES_hh_tes!G16=0,0,1000000/0.086*RES_hh_tes!G16/RES_hh_num!G$3)</f>
        <v>22.33060519128216</v>
      </c>
      <c r="H16" s="97">
        <f>IF(RES_hh_tes!H16=0,0,1000000/0.086*RES_hh_tes!H16/RES_hh_num!H$3)</f>
        <v>24.883145901998354</v>
      </c>
      <c r="I16" s="97">
        <f>IF(RES_hh_tes!I16=0,0,1000000/0.086*RES_hh_tes!I16/RES_hh_num!I$3)</f>
        <v>31.362599658464465</v>
      </c>
      <c r="J16" s="97">
        <f>IF(RES_hh_tes!J16=0,0,1000000/0.086*RES_hh_tes!J16/RES_hh_num!J$3)</f>
        <v>34.291019210797458</v>
      </c>
      <c r="K16" s="97">
        <f>IF(RES_hh_tes!K16=0,0,1000000/0.086*RES_hh_tes!K16/RES_hh_num!K$3)</f>
        <v>38.801677220041164</v>
      </c>
      <c r="L16" s="97">
        <f>IF(RES_hh_tes!L16=0,0,1000000/0.086*RES_hh_tes!L16/RES_hh_num!L$3)</f>
        <v>40.677329530301428</v>
      </c>
      <c r="M16" s="97">
        <f>IF(RES_hh_tes!M16=0,0,1000000/0.086*RES_hh_tes!M16/RES_hh_num!M$3)</f>
        <v>45.621240046341342</v>
      </c>
      <c r="N16" s="97">
        <f>IF(RES_hh_tes!N16=0,0,1000000/0.086*RES_hh_tes!N16/RES_hh_num!N$3)</f>
        <v>48.871444703758776</v>
      </c>
      <c r="O16" s="97">
        <f>IF(RES_hh_tes!O16=0,0,1000000/0.086*RES_hh_tes!O16/RES_hh_num!O$3)</f>
        <v>51.240536021984674</v>
      </c>
      <c r="P16" s="97">
        <f>IF(RES_hh_tes!P16=0,0,1000000/0.086*RES_hh_tes!P16/RES_hh_num!P$3)</f>
        <v>53.385038136398606</v>
      </c>
      <c r="Q16" s="97">
        <f>IF(RES_hh_tes!Q16=0,0,1000000/0.086*RES_hh_tes!Q16/RES_hh_num!Q$3)</f>
        <v>58.678107895574001</v>
      </c>
    </row>
    <row r="17" spans="1:17" ht="12.95" customHeight="1" x14ac:dyDescent="0.25">
      <c r="A17" s="89" t="s">
        <v>63</v>
      </c>
      <c r="B17" s="96">
        <f>IF(RES_hh_tes!B17=0,0,1000000/0.086*RES_hh_tes!B17/RES_hh_num!B17)</f>
        <v>1727.4081521821336</v>
      </c>
      <c r="C17" s="96">
        <f>IF(RES_hh_tes!C17=0,0,1000000/0.086*RES_hh_tes!C17/RES_hh_num!C17)</f>
        <v>1733.9468355475453</v>
      </c>
      <c r="D17" s="96">
        <f>IF(RES_hh_tes!D17=0,0,1000000/0.086*RES_hh_tes!D17/RES_hh_num!D17)</f>
        <v>1739.0208333886615</v>
      </c>
      <c r="E17" s="96">
        <f>IF(RES_hh_tes!E17=0,0,1000000/0.086*RES_hh_tes!E17/RES_hh_num!E17)</f>
        <v>1735.9766491314358</v>
      </c>
      <c r="F17" s="96">
        <f>IF(RES_hh_tes!F17=0,0,1000000/0.086*RES_hh_tes!F17/RES_hh_num!F17)</f>
        <v>1719.7064052085184</v>
      </c>
      <c r="G17" s="96">
        <f>IF(RES_hh_tes!G17=0,0,1000000/0.086*RES_hh_tes!G17/RES_hh_num!G17)</f>
        <v>1724.5133393304375</v>
      </c>
      <c r="H17" s="96">
        <f>IF(RES_hh_tes!H17=0,0,1000000/0.086*RES_hh_tes!H17/RES_hh_num!H17)</f>
        <v>1703.7077696880876</v>
      </c>
      <c r="I17" s="96">
        <f>IF(RES_hh_tes!I17=0,0,1000000/0.086*RES_hh_tes!I17/RES_hh_num!I17)</f>
        <v>1718.483931733273</v>
      </c>
      <c r="J17" s="96">
        <f>IF(RES_hh_tes!J17=0,0,1000000/0.086*RES_hh_tes!J17/RES_hh_num!J17)</f>
        <v>1685.1163444589295</v>
      </c>
      <c r="K17" s="96">
        <f>IF(RES_hh_tes!K17=0,0,1000000/0.086*RES_hh_tes!K17/RES_hh_num!K17)</f>
        <v>1710.7974363221888</v>
      </c>
      <c r="L17" s="96">
        <f>IF(RES_hh_tes!L17=0,0,1000000/0.086*RES_hh_tes!L17/RES_hh_num!L17)</f>
        <v>1725.3491489148792</v>
      </c>
      <c r="M17" s="96">
        <f>IF(RES_hh_tes!M17=0,0,1000000/0.086*RES_hh_tes!M17/RES_hh_num!M17)</f>
        <v>1734.3388942406405</v>
      </c>
      <c r="N17" s="96">
        <f>IF(RES_hh_tes!N17=0,0,1000000/0.086*RES_hh_tes!N17/RES_hh_num!N17)</f>
        <v>1746.6461532932203</v>
      </c>
      <c r="O17" s="96">
        <f>IF(RES_hh_tes!O17=0,0,1000000/0.086*RES_hh_tes!O17/RES_hh_num!O17)</f>
        <v>1717.5932586216029</v>
      </c>
      <c r="P17" s="96">
        <f>IF(RES_hh_tes!P17=0,0,1000000/0.086*RES_hh_tes!P17/RES_hh_num!P17)</f>
        <v>1740.8698958779198</v>
      </c>
      <c r="Q17" s="96">
        <f>IF(RES_hh_tes!Q17=0,0,1000000/0.086*RES_hh_tes!Q17/RES_hh_num!Q17)</f>
        <v>1725.550859344733</v>
      </c>
    </row>
    <row r="18" spans="1:17" ht="12" customHeight="1" x14ac:dyDescent="0.25">
      <c r="A18" s="87" t="s">
        <v>58</v>
      </c>
      <c r="B18" s="95">
        <f>IF(RES_hh_tes!B18=0,0,1000000/0.086*RES_hh_tes!B18/RES_hh_num!B18)</f>
        <v>1688.9451130224447</v>
      </c>
      <c r="C18" s="95">
        <f>IF(RES_hh_tes!C18=0,0,1000000/0.086*RES_hh_tes!C18/RES_hh_num!C18)</f>
        <v>1676.4295959122867</v>
      </c>
      <c r="D18" s="95">
        <f>IF(RES_hh_tes!D18=0,0,1000000/0.086*RES_hh_tes!D18/RES_hh_num!D18)</f>
        <v>1668.8112016320931</v>
      </c>
      <c r="E18" s="95">
        <f>IF(RES_hh_tes!E18=0,0,1000000/0.086*RES_hh_tes!E18/RES_hh_num!E18)</f>
        <v>1619.4395042643005</v>
      </c>
      <c r="F18" s="95">
        <f>IF(RES_hh_tes!F18=0,0,1000000/0.086*RES_hh_tes!F18/RES_hh_num!F18)</f>
        <v>1683.5073440710944</v>
      </c>
      <c r="G18" s="95">
        <f>IF(RES_hh_tes!G18=0,0,1000000/0.086*RES_hh_tes!G18/RES_hh_num!G18)</f>
        <v>1594.8650996718288</v>
      </c>
      <c r="H18" s="95">
        <f>IF(RES_hh_tes!H18=0,0,1000000/0.086*RES_hh_tes!H18/RES_hh_num!H18)</f>
        <v>1673.5193907265184</v>
      </c>
      <c r="I18" s="95">
        <f>IF(RES_hh_tes!I18=0,0,1000000/0.086*RES_hh_tes!I18/RES_hh_num!I18)</f>
        <v>1551.9899992196015</v>
      </c>
      <c r="J18" s="95">
        <f>IF(RES_hh_tes!J18=0,0,1000000/0.086*RES_hh_tes!J18/RES_hh_num!J18)</f>
        <v>1638.3128450824142</v>
      </c>
      <c r="K18" s="95">
        <f>IF(RES_hh_tes!K18=0,0,1000000/0.086*RES_hh_tes!K18/RES_hh_num!K18)</f>
        <v>1597.3830608189621</v>
      </c>
      <c r="L18" s="95">
        <f>IF(RES_hh_tes!L18=0,0,1000000/0.086*RES_hh_tes!L18/RES_hh_num!L18)</f>
        <v>1607.1855379693839</v>
      </c>
      <c r="M18" s="95">
        <f>IF(RES_hh_tes!M18=0,0,1000000/0.086*RES_hh_tes!M18/RES_hh_num!M18)</f>
        <v>1574.2112831876764</v>
      </c>
      <c r="N18" s="95">
        <f>IF(RES_hh_tes!N18=0,0,1000000/0.086*RES_hh_tes!N18/RES_hh_num!N18)</f>
        <v>1671.4106539998036</v>
      </c>
      <c r="O18" s="95">
        <f>IF(RES_hh_tes!O18=0,0,1000000/0.086*RES_hh_tes!O18/RES_hh_num!O18)</f>
        <v>1647.6315582116663</v>
      </c>
      <c r="P18" s="95">
        <f>IF(RES_hh_tes!P18=0,0,1000000/0.086*RES_hh_tes!P18/RES_hh_num!P18)</f>
        <v>1648.9150367827876</v>
      </c>
      <c r="Q18" s="95">
        <f>IF(RES_hh_tes!Q18=0,0,1000000/0.086*RES_hh_tes!Q18/RES_hh_num!Q18)</f>
        <v>1649.6341463652341</v>
      </c>
    </row>
    <row r="19" spans="1:17" s="28" customFormat="1" ht="12" customHeight="1" x14ac:dyDescent="0.25">
      <c r="A19" s="87" t="s">
        <v>84</v>
      </c>
      <c r="B19" s="95">
        <f>IF(RES_hh_tes!B19=0,0,1000000/0.086*RES_hh_tes!B19/RES_hh_num!B19)</f>
        <v>1557.4997393577848</v>
      </c>
      <c r="C19" s="95">
        <f>IF(RES_hh_tes!C19=0,0,1000000/0.086*RES_hh_tes!C19/RES_hh_num!C19)</f>
        <v>1537.7057952172961</v>
      </c>
      <c r="D19" s="95">
        <f>IF(RES_hh_tes!D19=0,0,1000000/0.086*RES_hh_tes!D19/RES_hh_num!D19)</f>
        <v>1529.5796550590503</v>
      </c>
      <c r="E19" s="95">
        <f>IF(RES_hh_tes!E19=0,0,1000000/0.086*RES_hh_tes!E19/RES_hh_num!E19)</f>
        <v>1525.5512200223836</v>
      </c>
      <c r="F19" s="95">
        <f>IF(RES_hh_tes!F19=0,0,1000000/0.086*RES_hh_tes!F19/RES_hh_num!F19)</f>
        <v>1517.907648851364</v>
      </c>
      <c r="G19" s="95">
        <f>IF(RES_hh_tes!G19=0,0,1000000/0.086*RES_hh_tes!G19/RES_hh_num!G19)</f>
        <v>1478.4146390779304</v>
      </c>
      <c r="H19" s="95">
        <f>IF(RES_hh_tes!H19=0,0,1000000/0.086*RES_hh_tes!H19/RES_hh_num!H19)</f>
        <v>1454.7301967068079</v>
      </c>
      <c r="I19" s="95">
        <f>IF(RES_hh_tes!I19=0,0,1000000/0.086*RES_hh_tes!I19/RES_hh_num!I19)</f>
        <v>1447.7979421973585</v>
      </c>
      <c r="J19" s="95">
        <f>IF(RES_hh_tes!J19=0,0,1000000/0.086*RES_hh_tes!J19/RES_hh_num!J19)</f>
        <v>1435.6959866369521</v>
      </c>
      <c r="K19" s="95">
        <f>IF(RES_hh_tes!K19=0,0,1000000/0.086*RES_hh_tes!K19/RES_hh_num!K19)</f>
        <v>1393.3615402711587</v>
      </c>
      <c r="L19" s="95">
        <f>IF(RES_hh_tes!L19=0,0,1000000/0.086*RES_hh_tes!L19/RES_hh_num!L19)</f>
        <v>1330.0186902586709</v>
      </c>
      <c r="M19" s="95">
        <f>IF(RES_hh_tes!M19=0,0,1000000/0.086*RES_hh_tes!M19/RES_hh_num!M19)</f>
        <v>1335.9549174992408</v>
      </c>
      <c r="N19" s="95">
        <f>IF(RES_hh_tes!N19=0,0,1000000/0.086*RES_hh_tes!N19/RES_hh_num!N19)</f>
        <v>1311.5369219730242</v>
      </c>
      <c r="O19" s="95">
        <f>IF(RES_hh_tes!O19=0,0,1000000/0.086*RES_hh_tes!O19/RES_hh_num!O19)</f>
        <v>1269.1590832290549</v>
      </c>
      <c r="P19" s="95">
        <f>IF(RES_hh_tes!P19=0,0,1000000/0.086*RES_hh_tes!P19/RES_hh_num!P19)</f>
        <v>1285.8140169248734</v>
      </c>
      <c r="Q19" s="95">
        <f>IF(RES_hh_tes!Q19=0,0,1000000/0.086*RES_hh_tes!Q19/RES_hh_num!Q19)</f>
        <v>1271.5576917771398</v>
      </c>
    </row>
    <row r="20" spans="1:17" ht="12" customHeight="1" x14ac:dyDescent="0.25">
      <c r="A20" s="87" t="s">
        <v>110</v>
      </c>
      <c r="B20" s="95">
        <f>IF(RES_hh_tes!B20=0,0,1000000/0.086*RES_hh_tes!B20/RES_hh_num!B20)</f>
        <v>1593.2002180020872</v>
      </c>
      <c r="C20" s="95">
        <f>IF(RES_hh_tes!C20=0,0,1000000/0.086*RES_hh_tes!C20/RES_hh_num!C20)</f>
        <v>1506.5954754100103</v>
      </c>
      <c r="D20" s="95">
        <f>IF(RES_hh_tes!D20=0,0,1000000/0.086*RES_hh_tes!D20/RES_hh_num!D20)</f>
        <v>1535.9924378525939</v>
      </c>
      <c r="E20" s="95">
        <f>IF(RES_hh_tes!E20=0,0,1000000/0.086*RES_hh_tes!E20/RES_hh_num!E20)</f>
        <v>1519.4000537064096</v>
      </c>
      <c r="F20" s="95">
        <f>IF(RES_hh_tes!F20=0,0,1000000/0.086*RES_hh_tes!F20/RES_hh_num!F20)</f>
        <v>1501.4315619259271</v>
      </c>
      <c r="G20" s="95">
        <f>IF(RES_hh_tes!G20=0,0,1000000/0.086*RES_hh_tes!G20/RES_hh_num!G20)</f>
        <v>1427.4697472922201</v>
      </c>
      <c r="H20" s="95">
        <f>IF(RES_hh_tes!H20=0,0,1000000/0.086*RES_hh_tes!H20/RES_hh_num!H20)</f>
        <v>1407.4712935632037</v>
      </c>
      <c r="I20" s="95">
        <f>IF(RES_hh_tes!I20=0,0,1000000/0.086*RES_hh_tes!I20/RES_hh_num!I20)</f>
        <v>1377.327162927719</v>
      </c>
      <c r="J20" s="95">
        <f>IF(RES_hh_tes!J20=0,0,1000000/0.086*RES_hh_tes!J20/RES_hh_num!J20)</f>
        <v>1408.6206584508627</v>
      </c>
      <c r="K20" s="95">
        <f>IF(RES_hh_tes!K20=0,0,1000000/0.086*RES_hh_tes!K20/RES_hh_num!K20)</f>
        <v>1294.0413739987441</v>
      </c>
      <c r="L20" s="95">
        <f>IF(RES_hh_tes!L20=0,0,1000000/0.086*RES_hh_tes!L20/RES_hh_num!L20)</f>
        <v>1270.9168255107661</v>
      </c>
      <c r="M20" s="95">
        <f>IF(RES_hh_tes!M20=0,0,1000000/0.086*RES_hh_tes!M20/RES_hh_num!M20)</f>
        <v>1261.6176349984303</v>
      </c>
      <c r="N20" s="95">
        <f>IF(RES_hh_tes!N20=0,0,1000000/0.086*RES_hh_tes!N20/RES_hh_num!N20)</f>
        <v>1304.1354798432828</v>
      </c>
      <c r="O20" s="95">
        <f>IF(RES_hh_tes!O20=0,0,1000000/0.086*RES_hh_tes!O20/RES_hh_num!O20)</f>
        <v>1211.4062590483381</v>
      </c>
      <c r="P20" s="95">
        <f>IF(RES_hh_tes!P20=0,0,1000000/0.086*RES_hh_tes!P20/RES_hh_num!P20)</f>
        <v>1248.1909934336218</v>
      </c>
      <c r="Q20" s="95">
        <f>IF(RES_hh_tes!Q20=0,0,1000000/0.086*RES_hh_tes!Q20/RES_hh_num!Q20)</f>
        <v>1229.638296427941</v>
      </c>
    </row>
    <row r="21" spans="1:17" ht="12" customHeight="1" x14ac:dyDescent="0.25">
      <c r="A21" s="87" t="s">
        <v>109</v>
      </c>
      <c r="B21" s="95">
        <f>IF(RES_hh_tes!B21=0,0,1000000/0.086*RES_hh_tes!B21/RES_hh_num!B21)</f>
        <v>1557.504584351904</v>
      </c>
      <c r="C21" s="95">
        <f>IF(RES_hh_tes!C21=0,0,1000000/0.086*RES_hh_tes!C21/RES_hh_num!C21)</f>
        <v>1548.3023221357153</v>
      </c>
      <c r="D21" s="95">
        <f>IF(RES_hh_tes!D21=0,0,1000000/0.086*RES_hh_tes!D21/RES_hh_num!D21)</f>
        <v>1530.7152530352321</v>
      </c>
      <c r="E21" s="95">
        <f>IF(RES_hh_tes!E21=0,0,1000000/0.086*RES_hh_tes!E21/RES_hh_num!E21)</f>
        <v>1519.1459978807156</v>
      </c>
      <c r="F21" s="95">
        <f>IF(RES_hh_tes!F21=0,0,1000000/0.086*RES_hh_tes!F21/RES_hh_num!F21)</f>
        <v>1520.5578766028366</v>
      </c>
      <c r="G21" s="95">
        <f>IF(RES_hh_tes!G21=0,0,1000000/0.086*RES_hh_tes!G21/RES_hh_num!G21)</f>
        <v>1442.2449533111869</v>
      </c>
      <c r="H21" s="95">
        <f>IF(RES_hh_tes!H21=0,0,1000000/0.086*RES_hh_tes!H21/RES_hh_num!H21)</f>
        <v>1399.3434429478002</v>
      </c>
      <c r="I21" s="95">
        <f>IF(RES_hh_tes!I21=0,0,1000000/0.086*RES_hh_tes!I21/RES_hh_num!I21)</f>
        <v>1337.7288391626423</v>
      </c>
      <c r="J21" s="95">
        <f>IF(RES_hh_tes!J21=0,0,1000000/0.086*RES_hh_tes!J21/RES_hh_num!J21)</f>
        <v>1327.005451470425</v>
      </c>
      <c r="K21" s="95">
        <f>IF(RES_hh_tes!K21=0,0,1000000/0.086*RES_hh_tes!K21/RES_hh_num!K21)</f>
        <v>1313.6395215886791</v>
      </c>
      <c r="L21" s="95">
        <f>IF(RES_hh_tes!L21=0,0,1000000/0.086*RES_hh_tes!L21/RES_hh_num!L21)</f>
        <v>1291.9586073761716</v>
      </c>
      <c r="M21" s="95">
        <f>IF(RES_hh_tes!M21=0,0,1000000/0.086*RES_hh_tes!M21/RES_hh_num!M21)</f>
        <v>1266.4858152308987</v>
      </c>
      <c r="N21" s="95">
        <f>IF(RES_hh_tes!N21=0,0,1000000/0.086*RES_hh_tes!N21/RES_hh_num!N21)</f>
        <v>1257.5406413721921</v>
      </c>
      <c r="O21" s="95">
        <f>IF(RES_hh_tes!O21=0,0,1000000/0.086*RES_hh_tes!O21/RES_hh_num!O21)</f>
        <v>1232.6113317900795</v>
      </c>
      <c r="P21" s="95">
        <f>IF(RES_hh_tes!P21=0,0,1000000/0.086*RES_hh_tes!P21/RES_hh_num!P21)</f>
        <v>1242.2927380220012</v>
      </c>
      <c r="Q21" s="95">
        <f>IF(RES_hh_tes!Q21=0,0,1000000/0.086*RES_hh_tes!Q21/RES_hh_num!Q21)</f>
        <v>1242.6672430667168</v>
      </c>
    </row>
    <row r="22" spans="1:17" ht="12" customHeight="1" x14ac:dyDescent="0.25">
      <c r="A22" s="87" t="s">
        <v>55</v>
      </c>
      <c r="B22" s="95">
        <f>IF(RES_hh_tes!B22=0,0,1000000/0.086*RES_hh_tes!B22/RES_hh_num!B22)</f>
        <v>1557.5053162179399</v>
      </c>
      <c r="C22" s="95">
        <f>IF(RES_hh_tes!C22=0,0,1000000/0.086*RES_hh_tes!C22/RES_hh_num!C22)</f>
        <v>1552.5123372691576</v>
      </c>
      <c r="D22" s="95">
        <f>IF(RES_hh_tes!D22=0,0,1000000/0.086*RES_hh_tes!D22/RES_hh_num!D22)</f>
        <v>1548.4934163316052</v>
      </c>
      <c r="E22" s="95">
        <f>IF(RES_hh_tes!E22=0,0,1000000/0.086*RES_hh_tes!E22/RES_hh_num!E22)</f>
        <v>1533.3007531500607</v>
      </c>
      <c r="F22" s="95">
        <f>IF(RES_hh_tes!F22=0,0,1000000/0.086*RES_hh_tes!F22/RES_hh_num!F22)</f>
        <v>1521.4810691811226</v>
      </c>
      <c r="G22" s="95">
        <f>IF(RES_hh_tes!G22=0,0,1000000/0.086*RES_hh_tes!G22/RES_hh_num!G22)</f>
        <v>1481.5847451254506</v>
      </c>
      <c r="H22" s="95">
        <f>IF(RES_hh_tes!H22=0,0,1000000/0.086*RES_hh_tes!H22/RES_hh_num!H22)</f>
        <v>1442.7404691699976</v>
      </c>
      <c r="I22" s="95">
        <f>IF(RES_hh_tes!I22=0,0,1000000/0.086*RES_hh_tes!I22/RES_hh_num!I22)</f>
        <v>1425.2631612304215</v>
      </c>
      <c r="J22" s="95">
        <f>IF(RES_hh_tes!J22=0,0,1000000/0.086*RES_hh_tes!J22/RES_hh_num!J22)</f>
        <v>1410.3842234583883</v>
      </c>
      <c r="K22" s="95">
        <f>IF(RES_hh_tes!K22=0,0,1000000/0.086*RES_hh_tes!K22/RES_hh_num!K22)</f>
        <v>1371.3203389837552</v>
      </c>
      <c r="L22" s="95">
        <f>IF(RES_hh_tes!L22=0,0,1000000/0.086*RES_hh_tes!L22/RES_hh_num!L22)</f>
        <v>1323.3342659165094</v>
      </c>
      <c r="M22" s="95">
        <f>IF(RES_hh_tes!M22=0,0,1000000/0.086*RES_hh_tes!M22/RES_hh_num!M22)</f>
        <v>1338.1074034564856</v>
      </c>
      <c r="N22" s="95">
        <f>IF(RES_hh_tes!N22=0,0,1000000/0.086*RES_hh_tes!N22/RES_hh_num!N22)</f>
        <v>1319.4863269010746</v>
      </c>
      <c r="O22" s="95">
        <f>IF(RES_hh_tes!O22=0,0,1000000/0.086*RES_hh_tes!O22/RES_hh_num!O22)</f>
        <v>1285.9061431314481</v>
      </c>
      <c r="P22" s="95">
        <f>IF(RES_hh_tes!P22=0,0,1000000/0.086*RES_hh_tes!P22/RES_hh_num!P22)</f>
        <v>1298.4674071865654</v>
      </c>
      <c r="Q22" s="95">
        <f>IF(RES_hh_tes!Q22=0,0,1000000/0.086*RES_hh_tes!Q22/RES_hh_num!Q22)</f>
        <v>1276.8378915765072</v>
      </c>
    </row>
    <row r="23" spans="1:17" ht="12" customHeight="1" x14ac:dyDescent="0.25">
      <c r="A23" s="87" t="s">
        <v>79</v>
      </c>
      <c r="B23" s="95">
        <f>IF(RES_hh_tes!B23=0,0,1000000/0.086*RES_hh_tes!B23/RES_hh_num!B23)</f>
        <v>0</v>
      </c>
      <c r="C23" s="95">
        <f>IF(RES_hh_tes!C23=0,0,1000000/0.086*RES_hh_tes!C23/RES_hh_num!C23)</f>
        <v>0</v>
      </c>
      <c r="D23" s="95">
        <f>IF(RES_hh_tes!D23=0,0,1000000/0.086*RES_hh_tes!D23/RES_hh_num!D23)</f>
        <v>0</v>
      </c>
      <c r="E23" s="95">
        <f>IF(RES_hh_tes!E23=0,0,1000000/0.086*RES_hh_tes!E23/RES_hh_num!E23)</f>
        <v>0</v>
      </c>
      <c r="F23" s="95">
        <f>IF(RES_hh_tes!F23=0,0,1000000/0.086*RES_hh_tes!F23/RES_hh_num!F23)</f>
        <v>0</v>
      </c>
      <c r="G23" s="95">
        <f>IF(RES_hh_tes!G23=0,0,1000000/0.086*RES_hh_tes!G23/RES_hh_num!G23)</f>
        <v>0</v>
      </c>
      <c r="H23" s="95">
        <f>IF(RES_hh_tes!H23=0,0,1000000/0.086*RES_hh_tes!H23/RES_hh_num!H23)</f>
        <v>0</v>
      </c>
      <c r="I23" s="95">
        <f>IF(RES_hh_tes!I23=0,0,1000000/0.086*RES_hh_tes!I23/RES_hh_num!I23)</f>
        <v>0</v>
      </c>
      <c r="J23" s="95">
        <f>IF(RES_hh_tes!J23=0,0,1000000/0.086*RES_hh_tes!J23/RES_hh_num!J23)</f>
        <v>0</v>
      </c>
      <c r="K23" s="95">
        <f>IF(RES_hh_tes!K23=0,0,1000000/0.086*RES_hh_tes!K23/RES_hh_num!K23)</f>
        <v>0</v>
      </c>
      <c r="L23" s="95">
        <f>IF(RES_hh_tes!L23=0,0,1000000/0.086*RES_hh_tes!L23/RES_hh_num!L23)</f>
        <v>0</v>
      </c>
      <c r="M23" s="95">
        <f>IF(RES_hh_tes!M23=0,0,1000000/0.086*RES_hh_tes!M23/RES_hh_num!M23)</f>
        <v>0</v>
      </c>
      <c r="N23" s="95">
        <f>IF(RES_hh_tes!N23=0,0,1000000/0.086*RES_hh_tes!N23/RES_hh_num!N23)</f>
        <v>0</v>
      </c>
      <c r="O23" s="95">
        <f>IF(RES_hh_tes!O23=0,0,1000000/0.086*RES_hh_tes!O23/RES_hh_num!O23)</f>
        <v>0</v>
      </c>
      <c r="P23" s="95">
        <f>IF(RES_hh_tes!P23=0,0,1000000/0.086*RES_hh_tes!P23/RES_hh_num!P23)</f>
        <v>0</v>
      </c>
      <c r="Q23" s="95">
        <f>IF(RES_hh_tes!Q23=0,0,1000000/0.086*RES_hh_tes!Q23/RES_hh_num!Q23)</f>
        <v>0</v>
      </c>
    </row>
    <row r="24" spans="1:17" ht="12" customHeight="1" x14ac:dyDescent="0.25">
      <c r="A24" s="87" t="s">
        <v>61</v>
      </c>
      <c r="B24" s="95">
        <f>IF(RES_hh_tes!B24=0,0,1000000/0.086*RES_hh_tes!B24/RES_hh_num!B24)</f>
        <v>1557.5047517359533</v>
      </c>
      <c r="C24" s="95">
        <f>IF(RES_hh_tes!C24=0,0,1000000/0.086*RES_hh_tes!C24/RES_hh_num!C24)</f>
        <v>1544.7687042256628</v>
      </c>
      <c r="D24" s="95">
        <f>IF(RES_hh_tes!D24=0,0,1000000/0.086*RES_hh_tes!D24/RES_hh_num!D24)</f>
        <v>1543.9051023409299</v>
      </c>
      <c r="E24" s="95">
        <f>IF(RES_hh_tes!E24=0,0,1000000/0.086*RES_hh_tes!E24/RES_hh_num!E24)</f>
        <v>1530.8171695188266</v>
      </c>
      <c r="F24" s="95">
        <f>IF(RES_hh_tes!F24=0,0,1000000/0.086*RES_hh_tes!F24/RES_hh_num!F24)</f>
        <v>1516.9097473318109</v>
      </c>
      <c r="G24" s="95">
        <f>IF(RES_hh_tes!G24=0,0,1000000/0.086*RES_hh_tes!G24/RES_hh_num!G24)</f>
        <v>1489.4119116718502</v>
      </c>
      <c r="H24" s="95">
        <f>IF(RES_hh_tes!H24=0,0,1000000/0.086*RES_hh_tes!H24/RES_hh_num!H24)</f>
        <v>1405.8856590777843</v>
      </c>
      <c r="I24" s="95">
        <f>IF(RES_hh_tes!I24=0,0,1000000/0.086*RES_hh_tes!I24/RES_hh_num!I24)</f>
        <v>1405.9941436067611</v>
      </c>
      <c r="J24" s="95">
        <f>IF(RES_hh_tes!J24=0,0,1000000/0.086*RES_hh_tes!J24/RES_hh_num!J24)</f>
        <v>1388.3886065993049</v>
      </c>
      <c r="K24" s="95">
        <f>IF(RES_hh_tes!K24=0,0,1000000/0.086*RES_hh_tes!K24/RES_hh_num!K24)</f>
        <v>1340.7884599460156</v>
      </c>
      <c r="L24" s="95">
        <f>IF(RES_hh_tes!L24=0,0,1000000/0.086*RES_hh_tes!L24/RES_hh_num!L24)</f>
        <v>1284.9707316166025</v>
      </c>
      <c r="M24" s="95">
        <f>IF(RES_hh_tes!M24=0,0,1000000/0.086*RES_hh_tes!M24/RES_hh_num!M24)</f>
        <v>1294.873972881998</v>
      </c>
      <c r="N24" s="95">
        <f>IF(RES_hh_tes!N24=0,0,1000000/0.086*RES_hh_tes!N24/RES_hh_num!N24)</f>
        <v>1277.672208807194</v>
      </c>
      <c r="O24" s="95">
        <f>IF(RES_hh_tes!O24=0,0,1000000/0.086*RES_hh_tes!O24/RES_hh_num!O24)</f>
        <v>1249.6494159363317</v>
      </c>
      <c r="P24" s="95">
        <f>IF(RES_hh_tes!P24=0,0,1000000/0.086*RES_hh_tes!P24/RES_hh_num!P24)</f>
        <v>1268.9188189140243</v>
      </c>
      <c r="Q24" s="95">
        <f>IF(RES_hh_tes!Q24=0,0,1000000/0.086*RES_hh_tes!Q24/RES_hh_num!Q24)</f>
        <v>1254.7720207102109</v>
      </c>
    </row>
    <row r="25" spans="1:17" ht="12" customHeight="1" x14ac:dyDescent="0.25">
      <c r="A25" s="51" t="s">
        <v>60</v>
      </c>
      <c r="B25" s="22">
        <f>IF(RES_hh_tes!B25=0,0,1000000/0.086*RES_hh_tes!B25/RES_hh_num!B25)</f>
        <v>1651.1670195377922</v>
      </c>
      <c r="C25" s="22">
        <f>IF(RES_hh_tes!C25=0,0,1000000/0.086*RES_hh_tes!C25/RES_hh_num!C25)</f>
        <v>1711.6070201056837</v>
      </c>
      <c r="D25" s="22">
        <f>IF(RES_hh_tes!D25=0,0,1000000/0.086*RES_hh_tes!D25/RES_hh_num!D25)</f>
        <v>1703.9794440151779</v>
      </c>
      <c r="E25" s="22">
        <f>IF(RES_hh_tes!E25=0,0,1000000/0.086*RES_hh_tes!E25/RES_hh_num!E25)</f>
        <v>1691.4732333000559</v>
      </c>
      <c r="F25" s="22">
        <f>IF(RES_hh_tes!F25=0,0,1000000/0.086*RES_hh_tes!F25/RES_hh_num!F25)</f>
        <v>1630.7092925001186</v>
      </c>
      <c r="G25" s="22">
        <f>IF(RES_hh_tes!G25=0,0,1000000/0.086*RES_hh_tes!G25/RES_hh_num!G25)</f>
        <v>1595.4157642653938</v>
      </c>
      <c r="H25" s="22">
        <f>IF(RES_hh_tes!H25=0,0,1000000/0.086*RES_hh_tes!H25/RES_hh_num!H25)</f>
        <v>1527.0641469615687</v>
      </c>
      <c r="I25" s="22">
        <f>IF(RES_hh_tes!I25=0,0,1000000/0.086*RES_hh_tes!I25/RES_hh_num!I25)</f>
        <v>1641.2246065768957</v>
      </c>
      <c r="J25" s="22">
        <f>IF(RES_hh_tes!J25=0,0,1000000/0.086*RES_hh_tes!J25/RES_hh_num!J25)</f>
        <v>1535.1209554599875</v>
      </c>
      <c r="K25" s="22">
        <f>IF(RES_hh_tes!K25=0,0,1000000/0.086*RES_hh_tes!K25/RES_hh_num!K25)</f>
        <v>1535.5964269339036</v>
      </c>
      <c r="L25" s="22">
        <f>IF(RES_hh_tes!L25=0,0,1000000/0.086*RES_hh_tes!L25/RES_hh_num!L25)</f>
        <v>1434.4306145550458</v>
      </c>
      <c r="M25" s="22">
        <f>IF(RES_hh_tes!M25=0,0,1000000/0.086*RES_hh_tes!M25/RES_hh_num!M25)</f>
        <v>1518.2097849987629</v>
      </c>
      <c r="N25" s="22">
        <f>IF(RES_hh_tes!N25=0,0,1000000/0.086*RES_hh_tes!N25/RES_hh_num!N25)</f>
        <v>1500.7719670331053</v>
      </c>
      <c r="O25" s="22">
        <f>IF(RES_hh_tes!O25=0,0,1000000/0.086*RES_hh_tes!O25/RES_hh_num!O25)</f>
        <v>1446.1835560693985</v>
      </c>
      <c r="P25" s="22">
        <f>IF(RES_hh_tes!P25=0,0,1000000/0.086*RES_hh_tes!P25/RES_hh_num!P25)</f>
        <v>1573.134493357725</v>
      </c>
      <c r="Q25" s="22">
        <f>IF(RES_hh_tes!Q25=0,0,1000000/0.086*RES_hh_tes!Q25/RES_hh_num!Q25)</f>
        <v>1509.88851362474</v>
      </c>
    </row>
    <row r="26" spans="1:17" ht="12" customHeight="1" x14ac:dyDescent="0.25">
      <c r="A26" s="49" t="s">
        <v>59</v>
      </c>
      <c r="B26" s="18">
        <f>IF(RES_hh_tes!B26=0,0,1000000/0.086*RES_hh_tes!B26/RES_hh_num!B26)</f>
        <v>591.12218604033171</v>
      </c>
      <c r="C26" s="18">
        <f>IF(RES_hh_tes!C26=0,0,1000000/0.086*RES_hh_tes!C26/RES_hh_num!C26)</f>
        <v>591.93358023387657</v>
      </c>
      <c r="D26" s="18">
        <f>IF(RES_hh_tes!D26=0,0,1000000/0.086*RES_hh_tes!D26/RES_hh_num!D26)</f>
        <v>594.75299421588863</v>
      </c>
      <c r="E26" s="18">
        <f>IF(RES_hh_tes!E26=0,0,1000000/0.086*RES_hh_tes!E26/RES_hh_num!E26)</f>
        <v>595.81647344655426</v>
      </c>
      <c r="F26" s="18">
        <f>IF(RES_hh_tes!F26=0,0,1000000/0.086*RES_hh_tes!F26/RES_hh_num!F26)</f>
        <v>595.53128509045166</v>
      </c>
      <c r="G26" s="18">
        <f>IF(RES_hh_tes!G26=0,0,1000000/0.086*RES_hh_tes!G26/RES_hh_num!G26)</f>
        <v>598.09127679493838</v>
      </c>
      <c r="H26" s="18">
        <f>IF(RES_hh_tes!H26=0,0,1000000/0.086*RES_hh_tes!H26/RES_hh_num!H26)</f>
        <v>594.52137041484173</v>
      </c>
      <c r="I26" s="18">
        <f>IF(RES_hh_tes!I26=0,0,1000000/0.086*RES_hh_tes!I26/RES_hh_num!I26)</f>
        <v>590.0822815390494</v>
      </c>
      <c r="J26" s="18">
        <f>IF(RES_hh_tes!J26=0,0,1000000/0.086*RES_hh_tes!J26/RES_hh_num!J26)</f>
        <v>584.85444300282563</v>
      </c>
      <c r="K26" s="18">
        <f>IF(RES_hh_tes!K26=0,0,1000000/0.086*RES_hh_tes!K26/RES_hh_num!K26)</f>
        <v>591.81168212740386</v>
      </c>
      <c r="L26" s="18">
        <f>IF(RES_hh_tes!L26=0,0,1000000/0.086*RES_hh_tes!L26/RES_hh_num!L26)</f>
        <v>604.01716055240195</v>
      </c>
      <c r="M26" s="18">
        <f>IF(RES_hh_tes!M26=0,0,1000000/0.086*RES_hh_tes!M26/RES_hh_num!M26)</f>
        <v>586.50069394885747</v>
      </c>
      <c r="N26" s="18">
        <f>IF(RES_hh_tes!N26=0,0,1000000/0.086*RES_hh_tes!N26/RES_hh_num!N26)</f>
        <v>594.01177812820788</v>
      </c>
      <c r="O26" s="18">
        <f>IF(RES_hh_tes!O26=0,0,1000000/0.086*RES_hh_tes!O26/RES_hh_num!O26)</f>
        <v>603.51760220188009</v>
      </c>
      <c r="P26" s="18">
        <f>IF(RES_hh_tes!P26=0,0,1000000/0.086*RES_hh_tes!P26/RES_hh_num!P26)</f>
        <v>579.802038551652</v>
      </c>
      <c r="Q26" s="18">
        <f>IF(RES_hh_tes!Q26=0,0,1000000/0.086*RES_hh_tes!Q26/RES_hh_num!Q26)</f>
        <v>588.53884986953119</v>
      </c>
    </row>
    <row r="27" spans="1:17" ht="12.95" customHeight="1" x14ac:dyDescent="0.25">
      <c r="A27" s="89" t="s">
        <v>62</v>
      </c>
      <c r="B27" s="96">
        <f>IF(RES_hh_tes!B27=0,0,1000000/0.086*RES_hh_tes!B27/RES_hh_num!B27)</f>
        <v>625.9547944938023</v>
      </c>
      <c r="C27" s="96">
        <f>IF(RES_hh_tes!C27=0,0,1000000/0.086*RES_hh_tes!C27/RES_hh_num!C27)</f>
        <v>641.21709985416669</v>
      </c>
      <c r="D27" s="96">
        <f>IF(RES_hh_tes!D27=0,0,1000000/0.086*RES_hh_tes!D27/RES_hh_num!D27)</f>
        <v>649.56721405635074</v>
      </c>
      <c r="E27" s="96">
        <f>IF(RES_hh_tes!E27=0,0,1000000/0.086*RES_hh_tes!E27/RES_hh_num!E27)</f>
        <v>657.80827287984459</v>
      </c>
      <c r="F27" s="96">
        <f>IF(RES_hh_tes!F27=0,0,1000000/0.086*RES_hh_tes!F27/RES_hh_num!F27)</f>
        <v>646.27194578945512</v>
      </c>
      <c r="G27" s="96">
        <f>IF(RES_hh_tes!G27=0,0,1000000/0.086*RES_hh_tes!G27/RES_hh_num!G27)</f>
        <v>638.15341320838604</v>
      </c>
      <c r="H27" s="96">
        <f>IF(RES_hh_tes!H27=0,0,1000000/0.086*RES_hh_tes!H27/RES_hh_num!H27)</f>
        <v>632.00464867834285</v>
      </c>
      <c r="I27" s="96">
        <f>IF(RES_hh_tes!I27=0,0,1000000/0.086*RES_hh_tes!I27/RES_hh_num!I27)</f>
        <v>643.91002391638324</v>
      </c>
      <c r="J27" s="96">
        <f>IF(RES_hh_tes!J27=0,0,1000000/0.086*RES_hh_tes!J27/RES_hh_num!J27)</f>
        <v>630.96328328445827</v>
      </c>
      <c r="K27" s="96">
        <f>IF(RES_hh_tes!K27=0,0,1000000/0.086*RES_hh_tes!K27/RES_hh_num!K27)</f>
        <v>654.55986244132589</v>
      </c>
      <c r="L27" s="96">
        <f>IF(RES_hh_tes!L27=0,0,1000000/0.086*RES_hh_tes!L27/RES_hh_num!L27)</f>
        <v>648.69386848736019</v>
      </c>
      <c r="M27" s="96">
        <f>IF(RES_hh_tes!M27=0,0,1000000/0.086*RES_hh_tes!M27/RES_hh_num!M27)</f>
        <v>655.05864383247069</v>
      </c>
      <c r="N27" s="96">
        <f>IF(RES_hh_tes!N27=0,0,1000000/0.086*RES_hh_tes!N27/RES_hh_num!N27)</f>
        <v>679.63926957145543</v>
      </c>
      <c r="O27" s="96">
        <f>IF(RES_hh_tes!O27=0,0,1000000/0.086*RES_hh_tes!O27/RES_hh_num!O27)</f>
        <v>651.05194133304667</v>
      </c>
      <c r="P27" s="96">
        <f>IF(RES_hh_tes!P27=0,0,1000000/0.086*RES_hh_tes!P27/RES_hh_num!P27)</f>
        <v>683.88784206430523</v>
      </c>
      <c r="Q27" s="96">
        <f>IF(RES_hh_tes!Q27=0,0,1000000/0.086*RES_hh_tes!Q27/RES_hh_num!Q27)</f>
        <v>665.31547222226766</v>
      </c>
    </row>
    <row r="28" spans="1:17" ht="12" customHeight="1" x14ac:dyDescent="0.25">
      <c r="A28" s="87" t="s">
        <v>58</v>
      </c>
      <c r="B28" s="95">
        <f>IF(RES_hh_tes!B28=0,0,1000000/0.086*RES_hh_tes!B28/RES_hh_num!B28)</f>
        <v>592.08742799803815</v>
      </c>
      <c r="C28" s="95">
        <f>IF(RES_hh_tes!C28=0,0,1000000/0.086*RES_hh_tes!C28/RES_hh_num!C28)</f>
        <v>592.26141682773607</v>
      </c>
      <c r="D28" s="95">
        <f>IF(RES_hh_tes!D28=0,0,1000000/0.086*RES_hh_tes!D28/RES_hh_num!D28)</f>
        <v>590.01649672231588</v>
      </c>
      <c r="E28" s="95">
        <f>IF(RES_hh_tes!E28=0,0,1000000/0.086*RES_hh_tes!E28/RES_hh_num!E28)</f>
        <v>576.24367101144912</v>
      </c>
      <c r="F28" s="95">
        <f>IF(RES_hh_tes!F28=0,0,1000000/0.086*RES_hh_tes!F28/RES_hh_num!F28)</f>
        <v>601.756139157127</v>
      </c>
      <c r="G28" s="95">
        <f>IF(RES_hh_tes!G28=0,0,1000000/0.086*RES_hh_tes!G28/RES_hh_num!G28)</f>
        <v>578.2905117445423</v>
      </c>
      <c r="H28" s="95">
        <f>IF(RES_hh_tes!H28=0,0,1000000/0.086*RES_hh_tes!H28/RES_hh_num!H28)</f>
        <v>584.06959689002758</v>
      </c>
      <c r="I28" s="95">
        <f>IF(RES_hh_tes!I28=0,0,1000000/0.086*RES_hh_tes!I28/RES_hh_num!I28)</f>
        <v>571.0265345087106</v>
      </c>
      <c r="J28" s="95">
        <f>IF(RES_hh_tes!J28=0,0,1000000/0.086*RES_hh_tes!J28/RES_hh_num!J28)</f>
        <v>579.27472585945702</v>
      </c>
      <c r="K28" s="95">
        <f>IF(RES_hh_tes!K28=0,0,1000000/0.086*RES_hh_tes!K28/RES_hh_num!K28)</f>
        <v>591.67153235913293</v>
      </c>
      <c r="L28" s="95">
        <f>IF(RES_hh_tes!L28=0,0,1000000/0.086*RES_hh_tes!L28/RES_hh_num!L28)</f>
        <v>579.1912257673398</v>
      </c>
      <c r="M28" s="95">
        <f>IF(RES_hh_tes!M28=0,0,1000000/0.086*RES_hh_tes!M28/RES_hh_num!M28)</f>
        <v>578.98954125098351</v>
      </c>
      <c r="N28" s="95">
        <f>IF(RES_hh_tes!N28=0,0,1000000/0.086*RES_hh_tes!N28/RES_hh_num!N28)</f>
        <v>582.04351988419751</v>
      </c>
      <c r="O28" s="95">
        <f>IF(RES_hh_tes!O28=0,0,1000000/0.086*RES_hh_tes!O28/RES_hh_num!O28)</f>
        <v>578.68905271088681</v>
      </c>
      <c r="P28" s="95">
        <f>IF(RES_hh_tes!P28=0,0,1000000/0.086*RES_hh_tes!P28/RES_hh_num!P28)</f>
        <v>574.65075175771233</v>
      </c>
      <c r="Q28" s="95">
        <f>IF(RES_hh_tes!Q28=0,0,1000000/0.086*RES_hh_tes!Q28/RES_hh_num!Q28)</f>
        <v>568.5160795168099</v>
      </c>
    </row>
    <row r="29" spans="1:17" s="28" customFormat="1" ht="12" customHeight="1" x14ac:dyDescent="0.25">
      <c r="A29" s="87" t="s">
        <v>84</v>
      </c>
      <c r="B29" s="95">
        <f>IF(RES_hh_tes!B29=0,0,1000000/0.086*RES_hh_tes!B29/RES_hh_num!B29)</f>
        <v>592.06443341497959</v>
      </c>
      <c r="C29" s="95">
        <f>IF(RES_hh_tes!C29=0,0,1000000/0.086*RES_hh_tes!C29/RES_hh_num!C29)</f>
        <v>591.29076901497865</v>
      </c>
      <c r="D29" s="95">
        <f>IF(RES_hh_tes!D29=0,0,1000000/0.086*RES_hh_tes!D29/RES_hh_num!D29)</f>
        <v>591.97473141389207</v>
      </c>
      <c r="E29" s="95">
        <f>IF(RES_hh_tes!E29=0,0,1000000/0.086*RES_hh_tes!E29/RES_hh_num!E29)</f>
        <v>571.84422583771789</v>
      </c>
      <c r="F29" s="95">
        <f>IF(RES_hh_tes!F29=0,0,1000000/0.086*RES_hh_tes!F29/RES_hh_num!F29)</f>
        <v>618.71192640801121</v>
      </c>
      <c r="G29" s="95">
        <f>IF(RES_hh_tes!G29=0,0,1000000/0.086*RES_hh_tes!G29/RES_hh_num!G29)</f>
        <v>691.45018138483579</v>
      </c>
      <c r="H29" s="95">
        <f>IF(RES_hh_tes!H29=0,0,1000000/0.086*RES_hh_tes!H29/RES_hh_num!H29)</f>
        <v>570.33159477234074</v>
      </c>
      <c r="I29" s="95">
        <f>IF(RES_hh_tes!I29=0,0,1000000/0.086*RES_hh_tes!I29/RES_hh_num!I29)</f>
        <v>644.12673329480867</v>
      </c>
      <c r="J29" s="95">
        <f>IF(RES_hh_tes!J29=0,0,1000000/0.086*RES_hh_tes!J29/RES_hh_num!J29)</f>
        <v>644.34558162979863</v>
      </c>
      <c r="K29" s="95">
        <f>IF(RES_hh_tes!K29=0,0,1000000/0.086*RES_hh_tes!K29/RES_hh_num!K29)</f>
        <v>483.66824600198237</v>
      </c>
      <c r="L29" s="95">
        <f>IF(RES_hh_tes!L29=0,0,1000000/0.086*RES_hh_tes!L29/RES_hh_num!L29)</f>
        <v>696.44508729910467</v>
      </c>
      <c r="M29" s="95">
        <f>IF(RES_hh_tes!M29=0,0,1000000/0.086*RES_hh_tes!M29/RES_hh_num!M29)</f>
        <v>694.07044178514047</v>
      </c>
      <c r="N29" s="95">
        <f>IF(RES_hh_tes!N29=0,0,1000000/0.086*RES_hh_tes!N29/RES_hh_num!N29)</f>
        <v>533.47409119264762</v>
      </c>
      <c r="O29" s="95">
        <f>IF(RES_hh_tes!O29=0,0,1000000/0.086*RES_hh_tes!O29/RES_hh_num!O29)</f>
        <v>584.16914629743621</v>
      </c>
      <c r="P29" s="95">
        <f>IF(RES_hh_tes!P29=0,0,1000000/0.086*RES_hh_tes!P29/RES_hh_num!P29)</f>
        <v>578.32578254403359</v>
      </c>
      <c r="Q29" s="95">
        <f>IF(RES_hh_tes!Q29=0,0,1000000/0.086*RES_hh_tes!Q29/RES_hh_num!Q29)</f>
        <v>587.33560897882148</v>
      </c>
    </row>
    <row r="30" spans="1:17" ht="12" customHeight="1" x14ac:dyDescent="0.25">
      <c r="A30" s="87" t="s">
        <v>109</v>
      </c>
      <c r="B30" s="95">
        <f>IF(RES_hh_tes!B30=0,0,1000000/0.086*RES_hh_tes!B30/RES_hh_num!B30)</f>
        <v>592.06506379437781</v>
      </c>
      <c r="C30" s="95">
        <f>IF(RES_hh_tes!C30=0,0,1000000/0.086*RES_hh_tes!C30/RES_hh_num!C30)</f>
        <v>602.34608462854931</v>
      </c>
      <c r="D30" s="95">
        <f>IF(RES_hh_tes!D30=0,0,1000000/0.086*RES_hh_tes!D30/RES_hh_num!D30)</f>
        <v>606.81377008776121</v>
      </c>
      <c r="E30" s="95">
        <f>IF(RES_hh_tes!E30=0,0,1000000/0.086*RES_hh_tes!E30/RES_hh_num!E30)</f>
        <v>615.77075445146511</v>
      </c>
      <c r="F30" s="95">
        <f>IF(RES_hh_tes!F30=0,0,1000000/0.086*RES_hh_tes!F30/RES_hh_num!F30)</f>
        <v>615.46822779706679</v>
      </c>
      <c r="G30" s="95">
        <f>IF(RES_hh_tes!G30=0,0,1000000/0.086*RES_hh_tes!G30/RES_hh_num!G30)</f>
        <v>608.90104358775682</v>
      </c>
      <c r="H30" s="95">
        <f>IF(RES_hh_tes!H30=0,0,1000000/0.086*RES_hh_tes!H30/RES_hh_num!H30)</f>
        <v>611.77990906287175</v>
      </c>
      <c r="I30" s="95">
        <f>IF(RES_hh_tes!I30=0,0,1000000/0.086*RES_hh_tes!I30/RES_hh_num!I30)</f>
        <v>596.6563851198805</v>
      </c>
      <c r="J30" s="95">
        <f>IF(RES_hh_tes!J30=0,0,1000000/0.086*RES_hh_tes!J30/RES_hh_num!J30)</f>
        <v>599.3096912163079</v>
      </c>
      <c r="K30" s="95">
        <f>IF(RES_hh_tes!K30=0,0,1000000/0.086*RES_hh_tes!K30/RES_hh_num!K30)</f>
        <v>613.51461169032962</v>
      </c>
      <c r="L30" s="95">
        <f>IF(RES_hh_tes!L30=0,0,1000000/0.086*RES_hh_tes!L30/RES_hh_num!L30)</f>
        <v>622.74313947540736</v>
      </c>
      <c r="M30" s="95">
        <f>IF(RES_hh_tes!M30=0,0,1000000/0.086*RES_hh_tes!M30/RES_hh_num!M30)</f>
        <v>604.11761836520975</v>
      </c>
      <c r="N30" s="95">
        <f>IF(RES_hh_tes!N30=0,0,1000000/0.086*RES_hh_tes!N30/RES_hh_num!N30)</f>
        <v>606.27219880410519</v>
      </c>
      <c r="O30" s="95">
        <f>IF(RES_hh_tes!O30=0,0,1000000/0.086*RES_hh_tes!O30/RES_hh_num!O30)</f>
        <v>607.09548305749388</v>
      </c>
      <c r="P30" s="95">
        <f>IF(RES_hh_tes!P30=0,0,1000000/0.086*RES_hh_tes!P30/RES_hh_num!P30)</f>
        <v>603.64087130452447</v>
      </c>
      <c r="Q30" s="95">
        <f>IF(RES_hh_tes!Q30=0,0,1000000/0.086*RES_hh_tes!Q30/RES_hh_num!Q30)</f>
        <v>598.85459384083811</v>
      </c>
    </row>
    <row r="31" spans="1:17" ht="12" customHeight="1" x14ac:dyDescent="0.25">
      <c r="A31" s="87" t="s">
        <v>55</v>
      </c>
      <c r="B31" s="95">
        <f>IF(RES_hh_tes!B31=0,0,1000000/0.086*RES_hh_tes!B31/RES_hh_num!B31)</f>
        <v>592.05594288636803</v>
      </c>
      <c r="C31" s="95">
        <f>IF(RES_hh_tes!C31=0,0,1000000/0.086*RES_hh_tes!C31/RES_hh_num!C31)</f>
        <v>634.18756108032062</v>
      </c>
      <c r="D31" s="95">
        <f>IF(RES_hh_tes!D31=0,0,1000000/0.086*RES_hh_tes!D31/RES_hh_num!D31)</f>
        <v>537.35647706289956</v>
      </c>
      <c r="E31" s="95">
        <f>IF(RES_hh_tes!E31=0,0,1000000/0.086*RES_hh_tes!E31/RES_hh_num!E31)</f>
        <v>598.35739972412534</v>
      </c>
      <c r="F31" s="95">
        <f>IF(RES_hh_tes!F31=0,0,1000000/0.086*RES_hh_tes!F31/RES_hh_num!F31)</f>
        <v>634.99408182202728</v>
      </c>
      <c r="G31" s="95">
        <f>IF(RES_hh_tes!G31=0,0,1000000/0.086*RES_hh_tes!G31/RES_hh_num!G31)</f>
        <v>551.39266255852476</v>
      </c>
      <c r="H31" s="95">
        <f>IF(RES_hh_tes!H31=0,0,1000000/0.086*RES_hh_tes!H31/RES_hh_num!H31)</f>
        <v>621.96271479287805</v>
      </c>
      <c r="I31" s="95">
        <f>IF(RES_hh_tes!I31=0,0,1000000/0.086*RES_hh_tes!I31/RES_hh_num!I31)</f>
        <v>534.41860015889563</v>
      </c>
      <c r="J31" s="95">
        <f>IF(RES_hh_tes!J31=0,0,1000000/0.086*RES_hh_tes!J31/RES_hh_num!J31)</f>
        <v>607.17558028055248</v>
      </c>
      <c r="K31" s="95">
        <f>IF(RES_hh_tes!K31=0,0,1000000/0.086*RES_hh_tes!K31/RES_hh_num!K31)</f>
        <v>530.07035938925776</v>
      </c>
      <c r="L31" s="95">
        <f>IF(RES_hh_tes!L31=0,0,1000000/0.086*RES_hh_tes!L31/RES_hh_num!L31)</f>
        <v>536.19976694196214</v>
      </c>
      <c r="M31" s="95">
        <f>IF(RES_hh_tes!M31=0,0,1000000/0.086*RES_hh_tes!M31/RES_hh_num!M31)</f>
        <v>537.91005125753895</v>
      </c>
      <c r="N31" s="95">
        <f>IF(RES_hh_tes!N31=0,0,1000000/0.086*RES_hh_tes!N31/RES_hh_num!N31)</f>
        <v>611.77005594366835</v>
      </c>
      <c r="O31" s="95">
        <f>IF(RES_hh_tes!O31=0,0,1000000/0.086*RES_hh_tes!O31/RES_hh_num!O31)</f>
        <v>536.0847763035739</v>
      </c>
      <c r="P31" s="95">
        <f>IF(RES_hh_tes!P31=0,0,1000000/0.086*RES_hh_tes!P31/RES_hh_num!P31)</f>
        <v>519.55900384248582</v>
      </c>
      <c r="Q31" s="95">
        <f>IF(RES_hh_tes!Q31=0,0,1000000/0.086*RES_hh_tes!Q31/RES_hh_num!Q31)</f>
        <v>568.3986769843616</v>
      </c>
    </row>
    <row r="32" spans="1:17" ht="12" customHeight="1" x14ac:dyDescent="0.25">
      <c r="A32" s="49" t="s">
        <v>60</v>
      </c>
      <c r="B32" s="18">
        <f>IF(RES_hh_tes!B32=0,0,1000000/0.086*RES_hh_tes!B32/RES_hh_num!B32)</f>
        <v>636.6616771170286</v>
      </c>
      <c r="C32" s="18">
        <f>IF(RES_hh_tes!C32=0,0,1000000/0.086*RES_hh_tes!C32/RES_hh_num!C32)</f>
        <v>653.75694058020861</v>
      </c>
      <c r="D32" s="18">
        <f>IF(RES_hh_tes!D32=0,0,1000000/0.086*RES_hh_tes!D32/RES_hh_num!D32)</f>
        <v>663.99500563747279</v>
      </c>
      <c r="E32" s="18">
        <f>IF(RES_hh_tes!E32=0,0,1000000/0.086*RES_hh_tes!E32/RES_hh_num!E32)</f>
        <v>671.575298779082</v>
      </c>
      <c r="F32" s="18">
        <f>IF(RES_hh_tes!F32=0,0,1000000/0.086*RES_hh_tes!F32/RES_hh_num!F32)</f>
        <v>655.39918036688471</v>
      </c>
      <c r="G32" s="18">
        <f>IF(RES_hh_tes!G32=0,0,1000000/0.086*RES_hh_tes!G32/RES_hh_num!G32)</f>
        <v>644.79514278713407</v>
      </c>
      <c r="H32" s="18">
        <f>IF(RES_hh_tes!H32=0,0,1000000/0.086*RES_hh_tes!H32/RES_hh_num!H32)</f>
        <v>640.26976802322486</v>
      </c>
      <c r="I32" s="18">
        <f>IF(RES_hh_tes!I32=0,0,1000000/0.086*RES_hh_tes!I32/RES_hh_num!I32)</f>
        <v>658.51347188673265</v>
      </c>
      <c r="J32" s="18">
        <f>IF(RES_hh_tes!J32=0,0,1000000/0.086*RES_hh_tes!J32/RES_hh_num!J32)</f>
        <v>639.0539953340151</v>
      </c>
      <c r="K32" s="18">
        <f>IF(RES_hh_tes!K32=0,0,1000000/0.086*RES_hh_tes!K32/RES_hh_num!K32)</f>
        <v>675.58317677211255</v>
      </c>
      <c r="L32" s="18">
        <f>IF(RES_hh_tes!L32=0,0,1000000/0.086*RES_hh_tes!L32/RES_hh_num!L32)</f>
        <v>655.52468185920452</v>
      </c>
      <c r="M32" s="18">
        <f>IF(RES_hh_tes!M32=0,0,1000000/0.086*RES_hh_tes!M32/RES_hh_num!M32)</f>
        <v>669.23539442665958</v>
      </c>
      <c r="N32" s="18">
        <f>IF(RES_hh_tes!N32=0,0,1000000/0.086*RES_hh_tes!N32/RES_hh_num!N32)</f>
        <v>704.83282847800876</v>
      </c>
      <c r="O32" s="18">
        <f>IF(RES_hh_tes!O32=0,0,1000000/0.086*RES_hh_tes!O32/RES_hh_num!O32)</f>
        <v>667.27479497557135</v>
      </c>
      <c r="P32" s="18">
        <f>IF(RES_hh_tes!P32=0,0,1000000/0.086*RES_hh_tes!P32/RES_hh_num!P32)</f>
        <v>712.3676441491167</v>
      </c>
      <c r="Q32" s="18">
        <f>IF(RES_hh_tes!Q32=0,0,1000000/0.086*RES_hh_tes!Q32/RES_hh_num!Q32)</f>
        <v>690.03585073245461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231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124</v>
      </c>
      <c r="B3" s="100">
        <f>IF(RES_hh_emi!B3=0,0,1000000*RES_hh_emi!B3/RES_hh_num!B3)</f>
        <v>2800.0146631172879</v>
      </c>
      <c r="C3" s="100">
        <f>IF(RES_hh_emi!C3=0,0,1000000*RES_hh_emi!C3/RES_hh_num!C3)</f>
        <v>2815.9354860176818</v>
      </c>
      <c r="D3" s="100">
        <f>IF(RES_hh_emi!D3=0,0,1000000*RES_hh_emi!D3/RES_hh_num!D3)</f>
        <v>2601.5000148981248</v>
      </c>
      <c r="E3" s="100">
        <f>IF(RES_hh_emi!E3=0,0,1000000*RES_hh_emi!E3/RES_hh_num!E3)</f>
        <v>2576.1494607095365</v>
      </c>
      <c r="F3" s="100">
        <f>IF(RES_hh_emi!F3=0,0,1000000*RES_hh_emi!F3/RES_hh_num!F3)</f>
        <v>2400.3388274862255</v>
      </c>
      <c r="G3" s="100">
        <f>IF(RES_hh_emi!G3=0,0,1000000*RES_hh_emi!G3/RES_hh_num!G3)</f>
        <v>2151.4506979934913</v>
      </c>
      <c r="H3" s="100">
        <f>IF(RES_hh_emi!H3=0,0,1000000*RES_hh_emi!H3/RES_hh_num!H3)</f>
        <v>2015.3945727012674</v>
      </c>
      <c r="I3" s="100">
        <f>IF(RES_hh_emi!I3=0,0,1000000*RES_hh_emi!I3/RES_hh_num!I3)</f>
        <v>1865.2463817242974</v>
      </c>
      <c r="J3" s="100">
        <f>IF(RES_hh_emi!J3=0,0,1000000*RES_hh_emi!J3/RES_hh_num!J3)</f>
        <v>1874.9234132824315</v>
      </c>
      <c r="K3" s="100">
        <f>IF(RES_hh_emi!K3=0,0,1000000*RES_hh_emi!K3/RES_hh_num!K3)</f>
        <v>1722.5613793143593</v>
      </c>
      <c r="L3" s="100">
        <f>IF(RES_hh_emi!L3=0,0,1000000*RES_hh_emi!L3/RES_hh_num!L3)</f>
        <v>1889.5378477615877</v>
      </c>
      <c r="M3" s="100">
        <f>IF(RES_hh_emi!M3=0,0,1000000*RES_hh_emi!M3/RES_hh_num!M3)</f>
        <v>1616.8615322564722</v>
      </c>
      <c r="N3" s="100">
        <f>IF(RES_hh_emi!N3=0,0,1000000*RES_hh_emi!N3/RES_hh_num!N3)</f>
        <v>1660.6235910745452</v>
      </c>
      <c r="O3" s="100">
        <f>IF(RES_hh_emi!O3=0,0,1000000*RES_hh_emi!O3/RES_hh_num!O3)</f>
        <v>1647.4431665615673</v>
      </c>
      <c r="P3" s="100">
        <f>IF(RES_hh_emi!P3=0,0,1000000*RES_hh_emi!P3/RES_hh_num!P3)</f>
        <v>1343.7597887512068</v>
      </c>
      <c r="Q3" s="100">
        <f>IF(RES_hh_emi!Q3=0,0,1000000*RES_hh_emi!Q3/RES_hh_num!Q3)</f>
        <v>1456.8905223456418</v>
      </c>
    </row>
    <row r="4" spans="1:17" ht="12.95" customHeight="1" x14ac:dyDescent="0.25">
      <c r="A4" s="89" t="s">
        <v>65</v>
      </c>
      <c r="B4" s="96">
        <f>IF(RES_hh_emi!B4=0,0,1000000*RES_hh_emi!B4/RES_hh_num!B4)</f>
        <v>2427.1065824013463</v>
      </c>
      <c r="C4" s="96">
        <f>IF(RES_hh_emi!C4=0,0,1000000*RES_hh_emi!C4/RES_hh_num!C4)</f>
        <v>2455.8413147881024</v>
      </c>
      <c r="D4" s="96">
        <f>IF(RES_hh_emi!D4=0,0,1000000*RES_hh_emi!D4/RES_hh_num!D4)</f>
        <v>2251.6694245885169</v>
      </c>
      <c r="E4" s="96">
        <f>IF(RES_hh_emi!E4=0,0,1000000*RES_hh_emi!E4/RES_hh_num!E4)</f>
        <v>2231.6602810882077</v>
      </c>
      <c r="F4" s="96">
        <f>IF(RES_hh_emi!F4=0,0,1000000*RES_hh_emi!F4/RES_hh_num!F4)</f>
        <v>2061.6468804127971</v>
      </c>
      <c r="G4" s="96">
        <f>IF(RES_hh_emi!G4=0,0,1000000*RES_hh_emi!G4/RES_hh_num!G4)</f>
        <v>1833.4246314623761</v>
      </c>
      <c r="H4" s="96">
        <f>IF(RES_hh_emi!H4=0,0,1000000*RES_hh_emi!H4/RES_hh_num!H4)</f>
        <v>1706.4193018880558</v>
      </c>
      <c r="I4" s="96">
        <f>IF(RES_hh_emi!I4=0,0,1000000*RES_hh_emi!I4/RES_hh_num!I4)</f>
        <v>1558.076532369708</v>
      </c>
      <c r="J4" s="96">
        <f>IF(RES_hh_emi!J4=0,0,1000000*RES_hh_emi!J4/RES_hh_num!J4)</f>
        <v>1569.4695428997327</v>
      </c>
      <c r="K4" s="96">
        <f>IF(RES_hh_emi!K4=0,0,1000000*RES_hh_emi!K4/RES_hh_num!K4)</f>
        <v>1434.3284366554517</v>
      </c>
      <c r="L4" s="96">
        <f>IF(RES_hh_emi!L4=0,0,1000000*RES_hh_emi!L4/RES_hh_num!L4)</f>
        <v>1606.2389907562604</v>
      </c>
      <c r="M4" s="96">
        <f>IF(RES_hh_emi!M4=0,0,1000000*RES_hh_emi!M4/RES_hh_num!M4)</f>
        <v>1345.5299979163144</v>
      </c>
      <c r="N4" s="96">
        <f>IF(RES_hh_emi!N4=0,0,1000000*RES_hh_emi!N4/RES_hh_num!N4)</f>
        <v>1397.7865082274268</v>
      </c>
      <c r="O4" s="96">
        <f>IF(RES_hh_emi!O4=0,0,1000000*RES_hh_emi!O4/RES_hh_num!O4)</f>
        <v>1398.7593686501664</v>
      </c>
      <c r="P4" s="96">
        <f>IF(RES_hh_emi!P4=0,0,1000000*RES_hh_emi!P4/RES_hh_num!P4)</f>
        <v>1096.679205333304</v>
      </c>
      <c r="Q4" s="96">
        <f>IF(RES_hh_emi!Q4=0,0,1000000*RES_hh_emi!Q4/RES_hh_num!Q4)</f>
        <v>1206.8147807615032</v>
      </c>
    </row>
    <row r="5" spans="1:17" ht="12" customHeight="1" x14ac:dyDescent="0.25">
      <c r="A5" s="87" t="s">
        <v>58</v>
      </c>
      <c r="B5" s="95">
        <f>IF(RES_hh_emi!B5=0,0,1000000*RES_hh_emi!B5/RES_hh_num!B5)</f>
        <v>6809.6016221957516</v>
      </c>
      <c r="C5" s="95">
        <f>IF(RES_hh_emi!C5=0,0,1000000*RES_hh_emi!C5/RES_hh_num!C5)</f>
        <v>7226.2629093224296</v>
      </c>
      <c r="D5" s="95">
        <f>IF(RES_hh_emi!D5=0,0,1000000*RES_hh_emi!D5/RES_hh_num!D5)</f>
        <v>6639.4475022830584</v>
      </c>
      <c r="E5" s="95">
        <f>IF(RES_hh_emi!E5=0,0,1000000*RES_hh_emi!E5/RES_hh_num!E5)</f>
        <v>7001.3990484400201</v>
      </c>
      <c r="F5" s="95">
        <f>IF(RES_hh_emi!F5=0,0,1000000*RES_hh_emi!F5/RES_hh_num!F5)</f>
        <v>6801.3605920803984</v>
      </c>
      <c r="G5" s="95">
        <f>IF(RES_hh_emi!G5=0,0,1000000*RES_hh_emi!G5/RES_hh_num!G5)</f>
        <v>5855.7237940597834</v>
      </c>
      <c r="H5" s="95">
        <f>IF(RES_hh_emi!H5=0,0,1000000*RES_hh_emi!H5/RES_hh_num!H5)</f>
        <v>5983.1482393560264</v>
      </c>
      <c r="I5" s="95">
        <f>IF(RES_hh_emi!I5=0,0,1000000*RES_hh_emi!I5/RES_hh_num!I5)</f>
        <v>5197.1350840084888</v>
      </c>
      <c r="J5" s="95">
        <f>IF(RES_hh_emi!J5=0,0,1000000*RES_hh_emi!J5/RES_hh_num!J5)</f>
        <v>5791.1585298076534</v>
      </c>
      <c r="K5" s="95">
        <f>IF(RES_hh_emi!K5=0,0,1000000*RES_hh_emi!K5/RES_hh_num!K5)</f>
        <v>5749.4500160227417</v>
      </c>
      <c r="L5" s="95">
        <f>IF(RES_hh_emi!L5=0,0,1000000*RES_hh_emi!L5/RES_hh_num!L5)</f>
        <v>6504.3935966672852</v>
      </c>
      <c r="M5" s="95">
        <f>IF(RES_hh_emi!M5=0,0,1000000*RES_hh_emi!M5/RES_hh_num!M5)</f>
        <v>5682.3857300093096</v>
      </c>
      <c r="N5" s="95">
        <f>IF(RES_hh_emi!N5=0,0,1000000*RES_hh_emi!N5/RES_hh_num!N5)</f>
        <v>5982.565937245452</v>
      </c>
      <c r="O5" s="95">
        <f>IF(RES_hh_emi!O5=0,0,1000000*RES_hh_emi!O5/RES_hh_num!O5)</f>
        <v>6615.8249452947575</v>
      </c>
      <c r="P5" s="95">
        <f>IF(RES_hh_emi!P5=0,0,1000000*RES_hh_emi!P5/RES_hh_num!P5)</f>
        <v>5284.9715878397628</v>
      </c>
      <c r="Q5" s="95">
        <f>IF(RES_hh_emi!Q5=0,0,1000000*RES_hh_emi!Q5/RES_hh_num!Q5)</f>
        <v>5736.9379457689647</v>
      </c>
    </row>
    <row r="6" spans="1:17" ht="12" customHeight="1" x14ac:dyDescent="0.25">
      <c r="A6" s="87" t="s">
        <v>84</v>
      </c>
      <c r="B6" s="95">
        <f>IF(RES_hh_emi!B6=0,0,1000000*RES_hh_emi!B6/RES_hh_num!B6)</f>
        <v>3639.2361408841712</v>
      </c>
      <c r="C6" s="95">
        <f>IF(RES_hh_emi!C6=0,0,1000000*RES_hh_emi!C6/RES_hh_num!C6)</f>
        <v>3700.463818006036</v>
      </c>
      <c r="D6" s="95">
        <f>IF(RES_hh_emi!D6=0,0,1000000*RES_hh_emi!D6/RES_hh_num!D6)</f>
        <v>3593.5410061522343</v>
      </c>
      <c r="E6" s="95">
        <f>IF(RES_hh_emi!E6=0,0,1000000*RES_hh_emi!E6/RES_hh_num!E6)</f>
        <v>3528.1691514342615</v>
      </c>
      <c r="F6" s="95">
        <f>IF(RES_hh_emi!F6=0,0,1000000*RES_hh_emi!F6/RES_hh_num!F6)</f>
        <v>3417.7096859542598</v>
      </c>
      <c r="G6" s="95">
        <f>IF(RES_hh_emi!G6=0,0,1000000*RES_hh_emi!G6/RES_hh_num!G6)</f>
        <v>3241.1454245061618</v>
      </c>
      <c r="H6" s="95">
        <f>IF(RES_hh_emi!H6=0,0,1000000*RES_hh_emi!H6/RES_hh_num!H6)</f>
        <v>3056.9690441098096</v>
      </c>
      <c r="I6" s="95">
        <f>IF(RES_hh_emi!I6=0,0,1000000*RES_hh_emi!I6/RES_hh_num!I6)</f>
        <v>2859.7206852691434</v>
      </c>
      <c r="J6" s="95">
        <f>IF(RES_hh_emi!J6=0,0,1000000*RES_hh_emi!J6/RES_hh_num!J6)</f>
        <v>2844.2229550807142</v>
      </c>
      <c r="K6" s="95">
        <f>IF(RES_hh_emi!K6=0,0,1000000*RES_hh_emi!K6/RES_hh_num!K6)</f>
        <v>2862.7076088976628</v>
      </c>
      <c r="L6" s="95">
        <f>IF(RES_hh_emi!L6=0,0,1000000*RES_hh_emi!L6/RES_hh_num!L6)</f>
        <v>3072.9374612713318</v>
      </c>
      <c r="M6" s="95">
        <f>IF(RES_hh_emi!M6=0,0,1000000*RES_hh_emi!M6/RES_hh_num!M6)</f>
        <v>2907.0948601709301</v>
      </c>
      <c r="N6" s="95">
        <f>IF(RES_hh_emi!N6=0,0,1000000*RES_hh_emi!N6/RES_hh_num!N6)</f>
        <v>2841.9944964341016</v>
      </c>
      <c r="O6" s="95">
        <f>IF(RES_hh_emi!O6=0,0,1000000*RES_hh_emi!O6/RES_hh_num!O6)</f>
        <v>3133.988901661924</v>
      </c>
      <c r="P6" s="95">
        <f>IF(RES_hh_emi!P6=0,0,1000000*RES_hh_emi!P6/RES_hh_num!P6)</f>
        <v>2637.9522715500329</v>
      </c>
      <c r="Q6" s="95">
        <f>IF(RES_hh_emi!Q6=0,0,1000000*RES_hh_emi!Q6/RES_hh_num!Q6)</f>
        <v>2820.6857498126583</v>
      </c>
    </row>
    <row r="7" spans="1:17" ht="12" customHeight="1" x14ac:dyDescent="0.25">
      <c r="A7" s="87" t="s">
        <v>110</v>
      </c>
      <c r="B7" s="95">
        <f>IF(RES_hh_emi!B7=0,0,1000000*RES_hh_emi!B7/RES_hh_num!B7)</f>
        <v>4535.5640591688853</v>
      </c>
      <c r="C7" s="95">
        <f>IF(RES_hh_emi!C7=0,0,1000000*RES_hh_emi!C7/RES_hh_num!C7)</f>
        <v>4517.1822659947356</v>
      </c>
      <c r="D7" s="95">
        <f>IF(RES_hh_emi!D7=0,0,1000000*RES_hh_emi!D7/RES_hh_num!D7)</f>
        <v>4287.1961332772362</v>
      </c>
      <c r="E7" s="95">
        <f>IF(RES_hh_emi!E7=0,0,1000000*RES_hh_emi!E7/RES_hh_num!E7)</f>
        <v>4281.4271954595806</v>
      </c>
      <c r="F7" s="95">
        <f>IF(RES_hh_emi!F7=0,0,1000000*RES_hh_emi!F7/RES_hh_num!F7)</f>
        <v>4094.3174619873425</v>
      </c>
      <c r="G7" s="95">
        <f>IF(RES_hh_emi!G7=0,0,1000000*RES_hh_emi!G7/RES_hh_num!G7)</f>
        <v>3781.3597427856225</v>
      </c>
      <c r="H7" s="95">
        <f>IF(RES_hh_emi!H7=0,0,1000000*RES_hh_emi!H7/RES_hh_num!H7)</f>
        <v>3663.2058772469272</v>
      </c>
      <c r="I7" s="95">
        <f>IF(RES_hh_emi!I7=0,0,1000000*RES_hh_emi!I7/RES_hh_num!I7)</f>
        <v>3548.0195087817406</v>
      </c>
      <c r="J7" s="95">
        <f>IF(RES_hh_emi!J7=0,0,1000000*RES_hh_emi!J7/RES_hh_num!J7)</f>
        <v>3644.9606094237483</v>
      </c>
      <c r="K7" s="95">
        <f>IF(RES_hh_emi!K7=0,0,1000000*RES_hh_emi!K7/RES_hh_num!K7)</f>
        <v>3362.319839834282</v>
      </c>
      <c r="L7" s="95">
        <f>IF(RES_hh_emi!L7=0,0,1000000*RES_hh_emi!L7/RES_hh_num!L7)</f>
        <v>3765.3230474786201</v>
      </c>
      <c r="M7" s="95">
        <f>IF(RES_hh_emi!M7=0,0,1000000*RES_hh_emi!M7/RES_hh_num!M7)</f>
        <v>3458.6472873454545</v>
      </c>
      <c r="N7" s="95">
        <f>IF(RES_hh_emi!N7=0,0,1000000*RES_hh_emi!N7/RES_hh_num!N7)</f>
        <v>3663.0871897151533</v>
      </c>
      <c r="O7" s="95">
        <f>IF(RES_hh_emi!O7=0,0,1000000*RES_hh_emi!O7/RES_hh_num!O7)</f>
        <v>3851.4958511911937</v>
      </c>
      <c r="P7" s="95">
        <f>IF(RES_hh_emi!P7=0,0,1000000*RES_hh_emi!P7/RES_hh_num!P7)</f>
        <v>3115.1136840417716</v>
      </c>
      <c r="Q7" s="95">
        <f>IF(RES_hh_emi!Q7=0,0,1000000*RES_hh_emi!Q7/RES_hh_num!Q7)</f>
        <v>3469.4479857861261</v>
      </c>
    </row>
    <row r="8" spans="1:17" ht="12" customHeight="1" x14ac:dyDescent="0.25">
      <c r="A8" s="87" t="s">
        <v>109</v>
      </c>
      <c r="B8" s="95">
        <f>IF(RES_hh_emi!B8=0,0,1000000*RES_hh_emi!B8/RES_hh_num!B8)</f>
        <v>3006.7228136644922</v>
      </c>
      <c r="C8" s="95">
        <f>IF(RES_hh_emi!C8=0,0,1000000*RES_hh_emi!C8/RES_hh_num!C8)</f>
        <v>3273.6619971793343</v>
      </c>
      <c r="D8" s="95">
        <f>IF(RES_hh_emi!D8=0,0,1000000*RES_hh_emi!D8/RES_hh_num!D8)</f>
        <v>2981.3876632150414</v>
      </c>
      <c r="E8" s="95">
        <f>IF(RES_hh_emi!E8=0,0,1000000*RES_hh_emi!E8/RES_hh_num!E8)</f>
        <v>3080.3006288534893</v>
      </c>
      <c r="F8" s="95">
        <f>IF(RES_hh_emi!F8=0,0,1000000*RES_hh_emi!F8/RES_hh_num!F8)</f>
        <v>2915.6491650214948</v>
      </c>
      <c r="G8" s="95">
        <f>IF(RES_hh_emi!G8=0,0,1000000*RES_hh_emi!G8/RES_hh_num!G8)</f>
        <v>2694.4989581240593</v>
      </c>
      <c r="H8" s="95">
        <f>IF(RES_hh_emi!H8=0,0,1000000*RES_hh_emi!H8/RES_hh_num!H8)</f>
        <v>2501.6207583314363</v>
      </c>
      <c r="I8" s="95">
        <f>IF(RES_hh_emi!I8=0,0,1000000*RES_hh_emi!I8/RES_hh_num!I8)</f>
        <v>2331.2719208755771</v>
      </c>
      <c r="J8" s="95">
        <f>IF(RES_hh_emi!J8=0,0,1000000*RES_hh_emi!J8/RES_hh_num!J8)</f>
        <v>2357.6394650292441</v>
      </c>
      <c r="K8" s="95">
        <f>IF(RES_hh_emi!K8=0,0,1000000*RES_hh_emi!K8/RES_hh_num!K8)</f>
        <v>2389.4888735636241</v>
      </c>
      <c r="L8" s="95">
        <f>IF(RES_hh_emi!L8=0,0,1000000*RES_hh_emi!L8/RES_hh_num!L8)</f>
        <v>2753.2666120291951</v>
      </c>
      <c r="M8" s="95">
        <f>IF(RES_hh_emi!M8=0,0,1000000*RES_hh_emi!M8/RES_hh_num!M8)</f>
        <v>2348.6918816761108</v>
      </c>
      <c r="N8" s="95">
        <f>IF(RES_hh_emi!N8=0,0,1000000*RES_hh_emi!N8/RES_hh_num!N8)</f>
        <v>2431.6318490427607</v>
      </c>
      <c r="O8" s="95">
        <f>IF(RES_hh_emi!O8=0,0,1000000*RES_hh_emi!O8/RES_hh_num!O8)</f>
        <v>2764.4402720500093</v>
      </c>
      <c r="P8" s="95">
        <f>IF(RES_hh_emi!P8=0,0,1000000*RES_hh_emi!P8/RES_hh_num!P8)</f>
        <v>2182.2554459774187</v>
      </c>
      <c r="Q8" s="95">
        <f>IF(RES_hh_emi!Q8=0,0,1000000*RES_hh_emi!Q8/RES_hh_num!Q8)</f>
        <v>2423.754706740654</v>
      </c>
    </row>
    <row r="9" spans="1:17" ht="12" customHeight="1" x14ac:dyDescent="0.25">
      <c r="A9" s="87" t="s">
        <v>55</v>
      </c>
      <c r="B9" s="95">
        <f>IF(RES_hh_emi!B9=0,0,1000000*RES_hh_emi!B9/RES_hh_num!B9)</f>
        <v>0</v>
      </c>
      <c r="C9" s="95">
        <f>IF(RES_hh_emi!C9=0,0,1000000*RES_hh_emi!C9/RES_hh_num!C9)</f>
        <v>0</v>
      </c>
      <c r="D9" s="95">
        <f>IF(RES_hh_emi!D9=0,0,1000000*RES_hh_emi!D9/RES_hh_num!D9)</f>
        <v>0</v>
      </c>
      <c r="E9" s="95">
        <f>IF(RES_hh_emi!E9=0,0,1000000*RES_hh_emi!E9/RES_hh_num!E9)</f>
        <v>0</v>
      </c>
      <c r="F9" s="95">
        <f>IF(RES_hh_emi!F9=0,0,1000000*RES_hh_emi!F9/RES_hh_num!F9)</f>
        <v>0</v>
      </c>
      <c r="G9" s="95">
        <f>IF(RES_hh_emi!G9=0,0,1000000*RES_hh_emi!G9/RES_hh_num!G9)</f>
        <v>0</v>
      </c>
      <c r="H9" s="95">
        <f>IF(RES_hh_emi!H9=0,0,1000000*RES_hh_emi!H9/RES_hh_num!H9)</f>
        <v>0</v>
      </c>
      <c r="I9" s="95">
        <f>IF(RES_hh_emi!I9=0,0,1000000*RES_hh_emi!I9/RES_hh_num!I9)</f>
        <v>0</v>
      </c>
      <c r="J9" s="95">
        <f>IF(RES_hh_emi!J9=0,0,1000000*RES_hh_emi!J9/RES_hh_num!J9)</f>
        <v>0</v>
      </c>
      <c r="K9" s="95">
        <f>IF(RES_hh_emi!K9=0,0,1000000*RES_hh_emi!K9/RES_hh_num!K9)</f>
        <v>0</v>
      </c>
      <c r="L9" s="95">
        <f>IF(RES_hh_emi!L9=0,0,1000000*RES_hh_emi!L9/RES_hh_num!L9)</f>
        <v>0</v>
      </c>
      <c r="M9" s="95">
        <f>IF(RES_hh_emi!M9=0,0,1000000*RES_hh_emi!M9/RES_hh_num!M9)</f>
        <v>0</v>
      </c>
      <c r="N9" s="95">
        <f>IF(RES_hh_emi!N9=0,0,1000000*RES_hh_emi!N9/RES_hh_num!N9)</f>
        <v>0</v>
      </c>
      <c r="O9" s="95">
        <f>IF(RES_hh_emi!O9=0,0,1000000*RES_hh_emi!O9/RES_hh_num!O9)</f>
        <v>0</v>
      </c>
      <c r="P9" s="95">
        <f>IF(RES_hh_emi!P9=0,0,1000000*RES_hh_emi!P9/RES_hh_num!P9)</f>
        <v>0</v>
      </c>
      <c r="Q9" s="95">
        <f>IF(RES_hh_emi!Q9=0,0,1000000*RES_hh_emi!Q9/RES_hh_num!Q9)</f>
        <v>0</v>
      </c>
    </row>
    <row r="10" spans="1:17" ht="12" customHeight="1" x14ac:dyDescent="0.25">
      <c r="A10" s="87" t="s">
        <v>79</v>
      </c>
      <c r="B10" s="95">
        <f>IF(RES_hh_emi!B10=0,0,1000000*RES_hh_emi!B10/RES_hh_num!B10)</f>
        <v>0</v>
      </c>
      <c r="C10" s="95">
        <f>IF(RES_hh_emi!C10=0,0,1000000*RES_hh_emi!C10/RES_hh_num!C10)</f>
        <v>0</v>
      </c>
      <c r="D10" s="95">
        <f>IF(RES_hh_emi!D10=0,0,1000000*RES_hh_emi!D10/RES_hh_num!D10)</f>
        <v>0</v>
      </c>
      <c r="E10" s="95">
        <f>IF(RES_hh_emi!E10=0,0,1000000*RES_hh_emi!E10/RES_hh_num!E10)</f>
        <v>0</v>
      </c>
      <c r="F10" s="95">
        <f>IF(RES_hh_emi!F10=0,0,1000000*RES_hh_emi!F10/RES_hh_num!F10)</f>
        <v>0</v>
      </c>
      <c r="G10" s="95">
        <f>IF(RES_hh_emi!G10=0,0,1000000*RES_hh_emi!G10/RES_hh_num!G10)</f>
        <v>0</v>
      </c>
      <c r="H10" s="95">
        <f>IF(RES_hh_emi!H10=0,0,1000000*RES_hh_emi!H10/RES_hh_num!H10)</f>
        <v>0</v>
      </c>
      <c r="I10" s="95">
        <f>IF(RES_hh_emi!I10=0,0,1000000*RES_hh_emi!I10/RES_hh_num!I10)</f>
        <v>0</v>
      </c>
      <c r="J10" s="95">
        <f>IF(RES_hh_emi!J10=0,0,1000000*RES_hh_emi!J10/RES_hh_num!J10)</f>
        <v>0</v>
      </c>
      <c r="K10" s="95">
        <f>IF(RES_hh_emi!K10=0,0,1000000*RES_hh_emi!K10/RES_hh_num!K10)</f>
        <v>0</v>
      </c>
      <c r="L10" s="95">
        <f>IF(RES_hh_emi!L10=0,0,1000000*RES_hh_emi!L10/RES_hh_num!L10)</f>
        <v>0</v>
      </c>
      <c r="M10" s="95">
        <f>IF(RES_hh_emi!M10=0,0,1000000*RES_hh_emi!M10/RES_hh_num!M10)</f>
        <v>0</v>
      </c>
      <c r="N10" s="95">
        <f>IF(RES_hh_emi!N10=0,0,1000000*RES_hh_emi!N10/RES_hh_num!N10)</f>
        <v>0</v>
      </c>
      <c r="O10" s="95">
        <f>IF(RES_hh_emi!O10=0,0,1000000*RES_hh_emi!O10/RES_hh_num!O10)</f>
        <v>0</v>
      </c>
      <c r="P10" s="95">
        <f>IF(RES_hh_emi!P10=0,0,1000000*RES_hh_emi!P10/RES_hh_num!P10)</f>
        <v>0</v>
      </c>
      <c r="Q10" s="95">
        <f>IF(RES_hh_emi!Q10=0,0,1000000*RES_hh_emi!Q10/RES_hh_num!Q10)</f>
        <v>0</v>
      </c>
    </row>
    <row r="11" spans="1:17" ht="12" customHeight="1" x14ac:dyDescent="0.25">
      <c r="A11" s="87" t="s">
        <v>61</v>
      </c>
      <c r="B11" s="95">
        <f>IF(RES_hh_emi!B11=0,0,1000000*RES_hh_emi!B11/RES_hh_num!B11)</f>
        <v>0</v>
      </c>
      <c r="C11" s="95">
        <f>IF(RES_hh_emi!C11=0,0,1000000*RES_hh_emi!C11/RES_hh_num!C11)</f>
        <v>0</v>
      </c>
      <c r="D11" s="95">
        <f>IF(RES_hh_emi!D11=0,0,1000000*RES_hh_emi!D11/RES_hh_num!D11)</f>
        <v>0</v>
      </c>
      <c r="E11" s="95">
        <f>IF(RES_hh_emi!E11=0,0,1000000*RES_hh_emi!E11/RES_hh_num!E11)</f>
        <v>0</v>
      </c>
      <c r="F11" s="95">
        <f>IF(RES_hh_emi!F11=0,0,1000000*RES_hh_emi!F11/RES_hh_num!F11)</f>
        <v>0</v>
      </c>
      <c r="G11" s="95">
        <f>IF(RES_hh_emi!G11=0,0,1000000*RES_hh_emi!G11/RES_hh_num!G11)</f>
        <v>0</v>
      </c>
      <c r="H11" s="95">
        <f>IF(RES_hh_emi!H11=0,0,1000000*RES_hh_emi!H11/RES_hh_num!H11)</f>
        <v>0</v>
      </c>
      <c r="I11" s="95">
        <f>IF(RES_hh_emi!I11=0,0,1000000*RES_hh_emi!I11/RES_hh_num!I11)</f>
        <v>0</v>
      </c>
      <c r="J11" s="95">
        <f>IF(RES_hh_emi!J11=0,0,1000000*RES_hh_emi!J11/RES_hh_num!J11)</f>
        <v>0</v>
      </c>
      <c r="K11" s="95">
        <f>IF(RES_hh_emi!K11=0,0,1000000*RES_hh_emi!K11/RES_hh_num!K11)</f>
        <v>0</v>
      </c>
      <c r="L11" s="95">
        <f>IF(RES_hh_emi!L11=0,0,1000000*RES_hh_emi!L11/RES_hh_num!L11)</f>
        <v>0</v>
      </c>
      <c r="M11" s="95">
        <f>IF(RES_hh_emi!M11=0,0,1000000*RES_hh_emi!M11/RES_hh_num!M11)</f>
        <v>0</v>
      </c>
      <c r="N11" s="95">
        <f>IF(RES_hh_emi!N11=0,0,1000000*RES_hh_emi!N11/RES_hh_num!N11)</f>
        <v>0</v>
      </c>
      <c r="O11" s="95">
        <f>IF(RES_hh_emi!O11=0,0,1000000*RES_hh_emi!O11/RES_hh_num!O11)</f>
        <v>0</v>
      </c>
      <c r="P11" s="95">
        <f>IF(RES_hh_emi!P11=0,0,1000000*RES_hh_emi!P11/RES_hh_num!P11)</f>
        <v>0</v>
      </c>
      <c r="Q11" s="95">
        <f>IF(RES_hh_emi!Q11=0,0,1000000*RES_hh_emi!Q11/RES_hh_num!Q11)</f>
        <v>0</v>
      </c>
    </row>
    <row r="12" spans="1:17" ht="12" customHeight="1" x14ac:dyDescent="0.25">
      <c r="A12" s="87" t="s">
        <v>115</v>
      </c>
      <c r="B12" s="95">
        <f>IF(RES_hh_emi!B12=0,0,1000000*RES_hh_emi!B12/RES_hh_num!B12)</f>
        <v>0</v>
      </c>
      <c r="C12" s="95">
        <f>IF(RES_hh_emi!C12=0,0,1000000*RES_hh_emi!C12/RES_hh_num!C12)</f>
        <v>0</v>
      </c>
      <c r="D12" s="95">
        <f>IF(RES_hh_emi!D12=0,0,1000000*RES_hh_emi!D12/RES_hh_num!D12)</f>
        <v>0</v>
      </c>
      <c r="E12" s="95">
        <f>IF(RES_hh_emi!E12=0,0,1000000*RES_hh_emi!E12/RES_hh_num!E12)</f>
        <v>0</v>
      </c>
      <c r="F12" s="95">
        <f>IF(RES_hh_emi!F12=0,0,1000000*RES_hh_emi!F12/RES_hh_num!F12)</f>
        <v>0</v>
      </c>
      <c r="G12" s="95">
        <f>IF(RES_hh_emi!G12=0,0,1000000*RES_hh_emi!G12/RES_hh_num!G12)</f>
        <v>0</v>
      </c>
      <c r="H12" s="95">
        <f>IF(RES_hh_emi!H12=0,0,1000000*RES_hh_emi!H12/RES_hh_num!H12)</f>
        <v>0</v>
      </c>
      <c r="I12" s="95">
        <f>IF(RES_hh_emi!I12=0,0,1000000*RES_hh_emi!I12/RES_hh_num!I12)</f>
        <v>0</v>
      </c>
      <c r="J12" s="95">
        <f>IF(RES_hh_emi!J12=0,0,1000000*RES_hh_emi!J12/RES_hh_num!J12)</f>
        <v>0</v>
      </c>
      <c r="K12" s="95">
        <f>IF(RES_hh_emi!K12=0,0,1000000*RES_hh_emi!K12/RES_hh_num!K12)</f>
        <v>0</v>
      </c>
      <c r="L12" s="95">
        <f>IF(RES_hh_emi!L12=0,0,1000000*RES_hh_emi!L12/RES_hh_num!L12)</f>
        <v>0</v>
      </c>
      <c r="M12" s="95">
        <f>IF(RES_hh_emi!M12=0,0,1000000*RES_hh_emi!M12/RES_hh_num!M12)</f>
        <v>0</v>
      </c>
      <c r="N12" s="95">
        <f>IF(RES_hh_emi!N12=0,0,1000000*RES_hh_emi!N12/RES_hh_num!N12)</f>
        <v>0</v>
      </c>
      <c r="O12" s="95">
        <f>IF(RES_hh_emi!O12=0,0,1000000*RES_hh_emi!O12/RES_hh_num!O12)</f>
        <v>0</v>
      </c>
      <c r="P12" s="95">
        <f>IF(RES_hh_emi!P12=0,0,1000000*RES_hh_emi!P12/RES_hh_num!P12)</f>
        <v>0</v>
      </c>
      <c r="Q12" s="95">
        <f>IF(RES_hh_emi!Q12=0,0,1000000*RES_hh_emi!Q12/RES_hh_num!Q12)</f>
        <v>0</v>
      </c>
    </row>
    <row r="13" spans="1:17" ht="12" customHeight="1" x14ac:dyDescent="0.25">
      <c r="A13" s="51" t="s">
        <v>114</v>
      </c>
      <c r="B13" s="22">
        <f>IF(RES_hh_emi!B13=0,0,1000000*RES_hh_emi!B13/RES_hh_num!B13)</f>
        <v>0</v>
      </c>
      <c r="C13" s="22">
        <f>IF(RES_hh_emi!C13=0,0,1000000*RES_hh_emi!C13/RES_hh_num!C13)</f>
        <v>0</v>
      </c>
      <c r="D13" s="22">
        <f>IF(RES_hh_emi!D13=0,0,1000000*RES_hh_emi!D13/RES_hh_num!D13)</f>
        <v>0</v>
      </c>
      <c r="E13" s="22">
        <f>IF(RES_hh_emi!E13=0,0,1000000*RES_hh_emi!E13/RES_hh_num!E13)</f>
        <v>0</v>
      </c>
      <c r="F13" s="22">
        <f>IF(RES_hh_emi!F13=0,0,1000000*RES_hh_emi!F13/RES_hh_num!F13)</f>
        <v>0</v>
      </c>
      <c r="G13" s="22">
        <f>IF(RES_hh_emi!G13=0,0,1000000*RES_hh_emi!G13/RES_hh_num!G13)</f>
        <v>0</v>
      </c>
      <c r="H13" s="22">
        <f>IF(RES_hh_emi!H13=0,0,1000000*RES_hh_emi!H13/RES_hh_num!H13)</f>
        <v>0</v>
      </c>
      <c r="I13" s="22">
        <f>IF(RES_hh_emi!I13=0,0,1000000*RES_hh_emi!I13/RES_hh_num!I13)</f>
        <v>0</v>
      </c>
      <c r="J13" s="22">
        <f>IF(RES_hh_emi!J13=0,0,1000000*RES_hh_emi!J13/RES_hh_num!J13)</f>
        <v>0</v>
      </c>
      <c r="K13" s="22">
        <f>IF(RES_hh_emi!K13=0,0,1000000*RES_hh_emi!K13/RES_hh_num!K13)</f>
        <v>0</v>
      </c>
      <c r="L13" s="22">
        <f>IF(RES_hh_emi!L13=0,0,1000000*RES_hh_emi!L13/RES_hh_num!L13)</f>
        <v>0</v>
      </c>
      <c r="M13" s="22">
        <f>IF(RES_hh_emi!M13=0,0,1000000*RES_hh_emi!M13/RES_hh_num!M13)</f>
        <v>0</v>
      </c>
      <c r="N13" s="22">
        <f>IF(RES_hh_emi!N13=0,0,1000000*RES_hh_emi!N13/RES_hh_num!N13)</f>
        <v>0</v>
      </c>
      <c r="O13" s="22">
        <f>IF(RES_hh_emi!O13=0,0,1000000*RES_hh_emi!O13/RES_hh_num!O13)</f>
        <v>0</v>
      </c>
      <c r="P13" s="22">
        <f>IF(RES_hh_emi!P13=0,0,1000000*RES_hh_emi!P13/RES_hh_num!P13)</f>
        <v>0</v>
      </c>
      <c r="Q13" s="22">
        <f>IF(RES_hh_emi!Q13=0,0,1000000*RES_hh_emi!Q13/RES_hh_num!Q13)</f>
        <v>0</v>
      </c>
    </row>
    <row r="14" spans="1:17" ht="12" customHeight="1" x14ac:dyDescent="0.25">
      <c r="A14" s="99" t="s">
        <v>117</v>
      </c>
      <c r="B14" s="98">
        <f>IF(RES_hh_emi!B14=0,0,1000000*RES_hh_emi!B14/RES_hh_num!B14)</f>
        <v>0</v>
      </c>
      <c r="C14" s="98">
        <f>IF(RES_hh_emi!C14=0,0,1000000*RES_hh_emi!C14/RES_hh_num!C14)</f>
        <v>0</v>
      </c>
      <c r="D14" s="98">
        <f>IF(RES_hh_emi!D14=0,0,1000000*RES_hh_emi!D14/RES_hh_num!D14)</f>
        <v>0</v>
      </c>
      <c r="E14" s="98">
        <f>IF(RES_hh_emi!E14=0,0,1000000*RES_hh_emi!E14/RES_hh_num!E14)</f>
        <v>0</v>
      </c>
      <c r="F14" s="98">
        <f>IF(RES_hh_emi!F14=0,0,1000000*RES_hh_emi!F14/RES_hh_num!F14)</f>
        <v>0</v>
      </c>
      <c r="G14" s="98">
        <f>IF(RES_hh_emi!G14=0,0,1000000*RES_hh_emi!G14/RES_hh_num!G14)</f>
        <v>0</v>
      </c>
      <c r="H14" s="98">
        <f>IF(RES_hh_emi!H14=0,0,1000000*RES_hh_emi!H14/RES_hh_num!H14)</f>
        <v>0</v>
      </c>
      <c r="I14" s="98">
        <f>IF(RES_hh_emi!I14=0,0,1000000*RES_hh_emi!I14/RES_hh_num!I14)</f>
        <v>0</v>
      </c>
      <c r="J14" s="98">
        <f>IF(RES_hh_emi!J14=0,0,1000000*RES_hh_emi!J14/RES_hh_num!J14)</f>
        <v>0</v>
      </c>
      <c r="K14" s="98">
        <f>IF(RES_hh_emi!K14=0,0,1000000*RES_hh_emi!K14/RES_hh_num!K14)</f>
        <v>0</v>
      </c>
      <c r="L14" s="98">
        <f>IF(RES_hh_emi!L14=0,0,1000000*RES_hh_emi!L14/RES_hh_num!L14)</f>
        <v>0</v>
      </c>
      <c r="M14" s="98">
        <f>IF(RES_hh_emi!M14=0,0,1000000*RES_hh_emi!M14/RES_hh_num!M14)</f>
        <v>0</v>
      </c>
      <c r="N14" s="98">
        <f>IF(RES_hh_emi!N14=0,0,1000000*RES_hh_emi!N14/RES_hh_num!N14)</f>
        <v>0</v>
      </c>
      <c r="O14" s="98">
        <f>IF(RES_hh_emi!O14=0,0,1000000*RES_hh_emi!O14/RES_hh_num!O14)</f>
        <v>0</v>
      </c>
      <c r="P14" s="98">
        <f>IF(RES_hh_emi!P14=0,0,1000000*RES_hh_emi!P14/RES_hh_num!P14)</f>
        <v>0</v>
      </c>
      <c r="Q14" s="98">
        <f>IF(RES_hh_emi!Q14=0,0,1000000*RES_hh_emi!Q14/RES_hh_num!Q14)</f>
        <v>0</v>
      </c>
    </row>
    <row r="15" spans="1:17" ht="12.95" customHeight="1" x14ac:dyDescent="0.25">
      <c r="A15" s="89" t="s">
        <v>112</v>
      </c>
      <c r="B15" s="96">
        <f t="shared" ref="B15:Q15" si="0">B16</f>
        <v>0</v>
      </c>
      <c r="C15" s="96">
        <f t="shared" si="0"/>
        <v>0</v>
      </c>
      <c r="D15" s="96">
        <f t="shared" si="0"/>
        <v>0</v>
      </c>
      <c r="E15" s="96">
        <f t="shared" si="0"/>
        <v>0</v>
      </c>
      <c r="F15" s="96">
        <f t="shared" si="0"/>
        <v>0</v>
      </c>
      <c r="G15" s="96">
        <f t="shared" si="0"/>
        <v>0</v>
      </c>
      <c r="H15" s="96">
        <f t="shared" si="0"/>
        <v>0</v>
      </c>
      <c r="I15" s="96">
        <f t="shared" si="0"/>
        <v>0</v>
      </c>
      <c r="J15" s="96">
        <f t="shared" si="0"/>
        <v>0</v>
      </c>
      <c r="K15" s="96">
        <f t="shared" si="0"/>
        <v>0</v>
      </c>
      <c r="L15" s="96">
        <f t="shared" si="0"/>
        <v>0</v>
      </c>
      <c r="M15" s="96">
        <f t="shared" si="0"/>
        <v>0</v>
      </c>
      <c r="N15" s="96">
        <f t="shared" si="0"/>
        <v>0</v>
      </c>
      <c r="O15" s="96">
        <f t="shared" si="0"/>
        <v>0</v>
      </c>
      <c r="P15" s="96">
        <f t="shared" si="0"/>
        <v>0</v>
      </c>
      <c r="Q15" s="96">
        <f t="shared" si="0"/>
        <v>0</v>
      </c>
    </row>
    <row r="16" spans="1:17" ht="12" customHeight="1" x14ac:dyDescent="0.25">
      <c r="A16" s="87" t="s">
        <v>111</v>
      </c>
      <c r="B16" s="97">
        <f>IF(RES_hh_emi!B16=0,0,1000000*RES_hh_emi!B16/RES_hh_num!B$3)</f>
        <v>0</v>
      </c>
      <c r="C16" s="97">
        <f>IF(RES_hh_emi!C16=0,0,1000000*RES_hh_emi!C16/RES_hh_num!C$3)</f>
        <v>0</v>
      </c>
      <c r="D16" s="97">
        <f>IF(RES_hh_emi!D16=0,0,1000000*RES_hh_emi!D16/RES_hh_num!D$3)</f>
        <v>0</v>
      </c>
      <c r="E16" s="97">
        <f>IF(RES_hh_emi!E16=0,0,1000000*RES_hh_emi!E16/RES_hh_num!E$3)</f>
        <v>0</v>
      </c>
      <c r="F16" s="97">
        <f>IF(RES_hh_emi!F16=0,0,1000000*RES_hh_emi!F16/RES_hh_num!F$3)</f>
        <v>0</v>
      </c>
      <c r="G16" s="97">
        <f>IF(RES_hh_emi!G16=0,0,1000000*RES_hh_emi!G16/RES_hh_num!G$3)</f>
        <v>0</v>
      </c>
      <c r="H16" s="97">
        <f>IF(RES_hh_emi!H16=0,0,1000000*RES_hh_emi!H16/RES_hh_num!H$3)</f>
        <v>0</v>
      </c>
      <c r="I16" s="97">
        <f>IF(RES_hh_emi!I16=0,0,1000000*RES_hh_emi!I16/RES_hh_num!I$3)</f>
        <v>0</v>
      </c>
      <c r="J16" s="97">
        <f>IF(RES_hh_emi!J16=0,0,1000000*RES_hh_emi!J16/RES_hh_num!J$3)</f>
        <v>0</v>
      </c>
      <c r="K16" s="97">
        <f>IF(RES_hh_emi!K16=0,0,1000000*RES_hh_emi!K16/RES_hh_num!K$3)</f>
        <v>0</v>
      </c>
      <c r="L16" s="97">
        <f>IF(RES_hh_emi!L16=0,0,1000000*RES_hh_emi!L16/RES_hh_num!L$3)</f>
        <v>0</v>
      </c>
      <c r="M16" s="97">
        <f>IF(RES_hh_emi!M16=0,0,1000000*RES_hh_emi!M16/RES_hh_num!M$3)</f>
        <v>0</v>
      </c>
      <c r="N16" s="97">
        <f>IF(RES_hh_emi!N16=0,0,1000000*RES_hh_emi!N16/RES_hh_num!N$3)</f>
        <v>0</v>
      </c>
      <c r="O16" s="97">
        <f>IF(RES_hh_emi!O16=0,0,1000000*RES_hh_emi!O16/RES_hh_num!O$3)</f>
        <v>0</v>
      </c>
      <c r="P16" s="97">
        <f>IF(RES_hh_emi!P16=0,0,1000000*RES_hh_emi!P16/RES_hh_num!P$3)</f>
        <v>0</v>
      </c>
      <c r="Q16" s="97">
        <f>IF(RES_hh_emi!Q16=0,0,1000000*RES_hh_emi!Q16/RES_hh_num!Q$3)</f>
        <v>0</v>
      </c>
    </row>
    <row r="17" spans="1:17" ht="12.95" customHeight="1" x14ac:dyDescent="0.25">
      <c r="A17" s="89" t="s">
        <v>63</v>
      </c>
      <c r="B17" s="96">
        <f>IF(RES_hh_emi!B17=0,0,1000000*RES_hh_emi!B17/RES_hh_num!B17)</f>
        <v>306.9523395590586</v>
      </c>
      <c r="C17" s="96">
        <f>IF(RES_hh_emi!C17=0,0,1000000*RES_hh_emi!C17/RES_hh_num!C17)</f>
        <v>294.62024457221156</v>
      </c>
      <c r="D17" s="96">
        <f>IF(RES_hh_emi!D17=0,0,1000000*RES_hh_emi!D17/RES_hh_num!D17)</f>
        <v>287.55737244059895</v>
      </c>
      <c r="E17" s="96">
        <f>IF(RES_hh_emi!E17=0,0,1000000*RES_hh_emi!E17/RES_hh_num!E17)</f>
        <v>284.62439576059938</v>
      </c>
      <c r="F17" s="96">
        <f>IF(RES_hh_emi!F17=0,0,1000000*RES_hh_emi!F17/RES_hh_num!F17)</f>
        <v>277.99322474333354</v>
      </c>
      <c r="G17" s="96">
        <f>IF(RES_hh_emi!G17=0,0,1000000*RES_hh_emi!G17/RES_hh_num!G17)</f>
        <v>254.97927452031055</v>
      </c>
      <c r="H17" s="96">
        <f>IF(RES_hh_emi!H17=0,0,1000000*RES_hh_emi!H17/RES_hh_num!H17)</f>
        <v>248.00343486648703</v>
      </c>
      <c r="I17" s="96">
        <f>IF(RES_hh_emi!I17=0,0,1000000*RES_hh_emi!I17/RES_hh_num!I17)</f>
        <v>239.60030896422521</v>
      </c>
      <c r="J17" s="96">
        <f>IF(RES_hh_emi!J17=0,0,1000000*RES_hh_emi!J17/RES_hh_num!J17)</f>
        <v>239.5248437677237</v>
      </c>
      <c r="K17" s="96">
        <f>IF(RES_hh_emi!K17=0,0,1000000*RES_hh_emi!K17/RES_hh_num!K17)</f>
        <v>228.45943475175892</v>
      </c>
      <c r="L17" s="96">
        <f>IF(RES_hh_emi!L17=0,0,1000000*RES_hh_emi!L17/RES_hh_num!L17)</f>
        <v>220.11417607715794</v>
      </c>
      <c r="M17" s="96">
        <f>IF(RES_hh_emi!M17=0,0,1000000*RES_hh_emi!M17/RES_hh_num!M17)</f>
        <v>210.99293958158543</v>
      </c>
      <c r="N17" s="96">
        <f>IF(RES_hh_emi!N17=0,0,1000000*RES_hh_emi!N17/RES_hh_num!N17)</f>
        <v>207.64610933814524</v>
      </c>
      <c r="O17" s="96">
        <f>IF(RES_hh_emi!O17=0,0,1000000*RES_hh_emi!O17/RES_hh_num!O17)</f>
        <v>191.0470367232036</v>
      </c>
      <c r="P17" s="96">
        <f>IF(RES_hh_emi!P17=0,0,1000000*RES_hh_emi!P17/RES_hh_num!P17)</f>
        <v>190.07034238073314</v>
      </c>
      <c r="Q17" s="96">
        <f>IF(RES_hh_emi!Q17=0,0,1000000*RES_hh_emi!Q17/RES_hh_num!Q17)</f>
        <v>190.46319539568051</v>
      </c>
    </row>
    <row r="18" spans="1:17" ht="12" customHeight="1" x14ac:dyDescent="0.25">
      <c r="A18" s="87" t="s">
        <v>58</v>
      </c>
      <c r="B18" s="95">
        <f>IF(RES_hh_emi!B18=0,0,1000000*RES_hh_emi!B18/RES_hh_num!B18)</f>
        <v>1317.0432291876489</v>
      </c>
      <c r="C18" s="95">
        <f>IF(RES_hh_emi!C18=0,0,1000000*RES_hh_emi!C18/RES_hh_num!C18)</f>
        <v>1306.9171750070993</v>
      </c>
      <c r="D18" s="95">
        <f>IF(RES_hh_emi!D18=0,0,1000000*RES_hh_emi!D18/RES_hh_num!D18)</f>
        <v>1301.8180143507414</v>
      </c>
      <c r="E18" s="95">
        <f>IF(RES_hh_emi!E18=0,0,1000000*RES_hh_emi!E18/RES_hh_num!E18)</f>
        <v>1260.3205418963607</v>
      </c>
      <c r="F18" s="95">
        <f>IF(RES_hh_emi!F18=0,0,1000000*RES_hh_emi!F18/RES_hh_num!F18)</f>
        <v>1305.461399125737</v>
      </c>
      <c r="G18" s="95">
        <f>IF(RES_hh_emi!G18=0,0,1000000*RES_hh_emi!G18/RES_hh_num!G18)</f>
        <v>1228.7286668326519</v>
      </c>
      <c r="H18" s="95">
        <f>IF(RES_hh_emi!H18=0,0,1000000*RES_hh_emi!H18/RES_hh_num!H18)</f>
        <v>1281.9777132034885</v>
      </c>
      <c r="I18" s="95">
        <f>IF(RES_hh_emi!I18=0,0,1000000*RES_hh_emi!I18/RES_hh_num!I18)</f>
        <v>1188.7787656217672</v>
      </c>
      <c r="J18" s="95">
        <f>IF(RES_hh_emi!J18=0,0,1000000*RES_hh_emi!J18/RES_hh_num!J18)</f>
        <v>1253.2567520731081</v>
      </c>
      <c r="K18" s="95">
        <f>IF(RES_hh_emi!K18=0,0,1000000*RES_hh_emi!K18/RES_hh_num!K18)</f>
        <v>1222.6858156253604</v>
      </c>
      <c r="L18" s="95">
        <f>IF(RES_hh_emi!L18=0,0,1000000*RES_hh_emi!L18/RES_hh_num!L18)</f>
        <v>1221.7521761604282</v>
      </c>
      <c r="M18" s="95">
        <f>IF(RES_hh_emi!M18=0,0,1000000*RES_hh_emi!M18/RES_hh_num!M18)</f>
        <v>1181.4479676354958</v>
      </c>
      <c r="N18" s="95">
        <f>IF(RES_hh_emi!N18=0,0,1000000*RES_hh_emi!N18/RES_hh_num!N18)</f>
        <v>1246.0920960962353</v>
      </c>
      <c r="O18" s="95">
        <f>IF(RES_hh_emi!O18=0,0,1000000*RES_hh_emi!O18/RES_hh_num!O18)</f>
        <v>1202.2201375063939</v>
      </c>
      <c r="P18" s="95">
        <f>IF(RES_hh_emi!P18=0,0,1000000*RES_hh_emi!P18/RES_hh_num!P18)</f>
        <v>1200.2457703928721</v>
      </c>
      <c r="Q18" s="95">
        <f>IF(RES_hh_emi!Q18=0,0,1000000*RES_hh_emi!Q18/RES_hh_num!Q18)</f>
        <v>1190.3477707606212</v>
      </c>
    </row>
    <row r="19" spans="1:17" s="28" customFormat="1" ht="12" customHeight="1" x14ac:dyDescent="0.25">
      <c r="A19" s="87" t="s">
        <v>84</v>
      </c>
      <c r="B19" s="95">
        <f>IF(RES_hh_emi!B19=0,0,1000000*RES_hh_emi!B19/RES_hh_num!B19)</f>
        <v>643.9078461146762</v>
      </c>
      <c r="C19" s="95">
        <f>IF(RES_hh_emi!C19=0,0,1000000*RES_hh_emi!C19/RES_hh_num!C19)</f>
        <v>635.68722327557361</v>
      </c>
      <c r="D19" s="95">
        <f>IF(RES_hh_emi!D19=0,0,1000000*RES_hh_emi!D19/RES_hh_num!D19)</f>
        <v>630.97836590265092</v>
      </c>
      <c r="E19" s="95">
        <f>IF(RES_hh_emi!E19=0,0,1000000*RES_hh_emi!E19/RES_hh_num!E19)</f>
        <v>621.71318499214919</v>
      </c>
      <c r="F19" s="95">
        <f>IF(RES_hh_emi!F19=0,0,1000000*RES_hh_emi!F19/RES_hh_num!F19)</f>
        <v>611.46614943494228</v>
      </c>
      <c r="G19" s="95">
        <f>IF(RES_hh_emi!G19=0,0,1000000*RES_hh_emi!G19/RES_hh_num!G19)</f>
        <v>586.81334735375151</v>
      </c>
      <c r="H19" s="95">
        <f>IF(RES_hh_emi!H19=0,0,1000000*RES_hh_emi!H19/RES_hh_num!H19)</f>
        <v>566.85408736918839</v>
      </c>
      <c r="I19" s="95">
        <f>IF(RES_hh_emi!I19=0,0,1000000*RES_hh_emi!I19/RES_hh_num!I19)</f>
        <v>556.17485799943927</v>
      </c>
      <c r="J19" s="95">
        <f>IF(RES_hh_emi!J19=0,0,1000000*RES_hh_emi!J19/RES_hh_num!J19)</f>
        <v>546.2684745186001</v>
      </c>
      <c r="K19" s="95">
        <f>IF(RES_hh_emi!K19=0,0,1000000*RES_hh_emi!K19/RES_hh_num!K19)</f>
        <v>523.4697001821819</v>
      </c>
      <c r="L19" s="95">
        <f>IF(RES_hh_emi!L19=0,0,1000000*RES_hh_emi!L19/RES_hh_num!L19)</f>
        <v>497.45999712855786</v>
      </c>
      <c r="M19" s="95">
        <f>IF(RES_hh_emi!M19=0,0,1000000*RES_hh_emi!M19/RES_hh_num!M19)</f>
        <v>498.39968383561984</v>
      </c>
      <c r="N19" s="95">
        <f>IF(RES_hh_emi!N19=0,0,1000000*RES_hh_emi!N19/RES_hh_num!N19)</f>
        <v>488.00057508393132</v>
      </c>
      <c r="O19" s="95">
        <f>IF(RES_hh_emi!O19=0,0,1000000*RES_hh_emi!O19/RES_hh_num!O19)</f>
        <v>471.81388817918344</v>
      </c>
      <c r="P19" s="95">
        <f>IF(RES_hh_emi!P19=0,0,1000000*RES_hh_emi!P19/RES_hh_num!P19)</f>
        <v>474.04186961826133</v>
      </c>
      <c r="Q19" s="95">
        <f>IF(RES_hh_emi!Q19=0,0,1000000*RES_hh_emi!Q19/RES_hh_num!Q19)</f>
        <v>463.4315833848201</v>
      </c>
    </row>
    <row r="20" spans="1:17" ht="12" customHeight="1" x14ac:dyDescent="0.25">
      <c r="A20" s="87" t="s">
        <v>110</v>
      </c>
      <c r="B20" s="95">
        <f>IF(RES_hh_emi!B20=0,0,1000000*RES_hh_emi!B20/RES_hh_num!B20)</f>
        <v>800.29498147626236</v>
      </c>
      <c r="C20" s="95">
        <f>IF(RES_hh_emi!C20=0,0,1000000*RES_hh_emi!C20/RES_hh_num!C20)</f>
        <v>754.70061789741783</v>
      </c>
      <c r="D20" s="95">
        <f>IF(RES_hh_emi!D20=0,0,1000000*RES_hh_emi!D20/RES_hh_num!D20)</f>
        <v>766.03955628714868</v>
      </c>
      <c r="E20" s="95">
        <f>IF(RES_hh_emi!E20=0,0,1000000*RES_hh_emi!E20/RES_hh_num!E20)</f>
        <v>755.28644040550193</v>
      </c>
      <c r="F20" s="95">
        <f>IF(RES_hh_emi!F20=0,0,1000000*RES_hh_emi!F20/RES_hh_num!F20)</f>
        <v>742.82376064695757</v>
      </c>
      <c r="G20" s="95">
        <f>IF(RES_hh_emi!G20=0,0,1000000*RES_hh_emi!G20/RES_hh_num!G20)</f>
        <v>700.58169876490763</v>
      </c>
      <c r="H20" s="95">
        <f>IF(RES_hh_emi!H20=0,0,1000000*RES_hh_emi!H20/RES_hh_num!H20)</f>
        <v>687.88637535402745</v>
      </c>
      <c r="I20" s="95">
        <f>IF(RES_hh_emi!I20=0,0,1000000*RES_hh_emi!I20/RES_hh_num!I20)</f>
        <v>669.44555222528197</v>
      </c>
      <c r="J20" s="95">
        <f>IF(RES_hh_emi!J20=0,0,1000000*RES_hh_emi!J20/RES_hh_num!J20)</f>
        <v>681.08408491402258</v>
      </c>
      <c r="K20" s="95">
        <f>IF(RES_hh_emi!K20=0,0,1000000*RES_hh_emi!K20/RES_hh_num!K20)</f>
        <v>619.05645121597809</v>
      </c>
      <c r="L20" s="95">
        <f>IF(RES_hh_emi!L20=0,0,1000000*RES_hh_emi!L20/RES_hh_num!L20)</f>
        <v>601.4982900975134</v>
      </c>
      <c r="M20" s="95">
        <f>IF(RES_hh_emi!M20=0,0,1000000*RES_hh_emi!M20/RES_hh_num!M20)</f>
        <v>593.43292947902</v>
      </c>
      <c r="N20" s="95">
        <f>IF(RES_hh_emi!N20=0,0,1000000*RES_hh_emi!N20/RES_hh_num!N20)</f>
        <v>609.1976922358225</v>
      </c>
      <c r="O20" s="95">
        <f>IF(RES_hh_emi!O20=0,0,1000000*RES_hh_emi!O20/RES_hh_num!O20)</f>
        <v>562.7644017562294</v>
      </c>
      <c r="P20" s="95">
        <f>IF(RES_hh_emi!P20=0,0,1000000*RES_hh_emi!P20/RES_hh_num!P20)</f>
        <v>576.34327992092949</v>
      </c>
      <c r="Q20" s="95">
        <f>IF(RES_hh_emi!Q20=0,0,1000000*RES_hh_emi!Q20/RES_hh_num!Q20)</f>
        <v>564.645871638985</v>
      </c>
    </row>
    <row r="21" spans="1:17" ht="12" customHeight="1" x14ac:dyDescent="0.25">
      <c r="A21" s="87" t="s">
        <v>109</v>
      </c>
      <c r="B21" s="95">
        <f>IF(RES_hh_emi!B21=0,0,1000000*RES_hh_emi!B21/RES_hh_num!B21)</f>
        <v>549.57858694004585</v>
      </c>
      <c r="C21" s="95">
        <f>IF(RES_hh_emi!C21=0,0,1000000*RES_hh_emi!C21/RES_hh_num!C21)</f>
        <v>544.23047473108807</v>
      </c>
      <c r="D21" s="95">
        <f>IF(RES_hh_emi!D21=0,0,1000000*RES_hh_emi!D21/RES_hh_num!D21)</f>
        <v>536.88672272180656</v>
      </c>
      <c r="E21" s="95">
        <f>IF(RES_hh_emi!E21=0,0,1000000*RES_hh_emi!E21/RES_hh_num!E21)</f>
        <v>530.63226130710188</v>
      </c>
      <c r="F21" s="95">
        <f>IF(RES_hh_emi!F21=0,0,1000000*RES_hh_emi!F21/RES_hh_num!F21)</f>
        <v>529.31641373788887</v>
      </c>
      <c r="G21" s="95">
        <f>IF(RES_hh_emi!G21=0,0,1000000*RES_hh_emi!G21/RES_hh_num!G21)</f>
        <v>499.7792133105213</v>
      </c>
      <c r="H21" s="95">
        <f>IF(RES_hh_emi!H21=0,0,1000000*RES_hh_emi!H21/RES_hh_num!H21)</f>
        <v>483.46721989830172</v>
      </c>
      <c r="I21" s="95">
        <f>IF(RES_hh_emi!I21=0,0,1000000*RES_hh_emi!I21/RES_hh_num!I21)</f>
        <v>460.52710428261281</v>
      </c>
      <c r="J21" s="95">
        <f>IF(RES_hh_emi!J21=0,0,1000000*RES_hh_emi!J21/RES_hh_num!J21)</f>
        <v>454.95810414328423</v>
      </c>
      <c r="K21" s="95">
        <f>IF(RES_hh_emi!K21=0,0,1000000*RES_hh_emi!K21/RES_hh_num!K21)</f>
        <v>446.69842536467854</v>
      </c>
      <c r="L21" s="95">
        <f>IF(RES_hh_emi!L21=0,0,1000000*RES_hh_emi!L21/RES_hh_num!L21)</f>
        <v>435.49342972920721</v>
      </c>
      <c r="M21" s="95">
        <f>IF(RES_hh_emi!M21=0,0,1000000*RES_hh_emi!M21/RES_hh_num!M21)</f>
        <v>424.80358353284925</v>
      </c>
      <c r="N21" s="95">
        <f>IF(RES_hh_emi!N21=0,0,1000000*RES_hh_emi!N21/RES_hh_num!N21)</f>
        <v>419.83124579084387</v>
      </c>
      <c r="O21" s="95">
        <f>IF(RES_hh_emi!O21=0,0,1000000*RES_hh_emi!O21/RES_hh_num!O21)</f>
        <v>408.81665049894121</v>
      </c>
      <c r="P21" s="95">
        <f>IF(RES_hh_emi!P21=0,0,1000000*RES_hh_emi!P21/RES_hh_num!P21)</f>
        <v>410.16554038829366</v>
      </c>
      <c r="Q21" s="95">
        <f>IF(RES_hh_emi!Q21=0,0,1000000*RES_hh_emi!Q21/RES_hh_num!Q21)</f>
        <v>408.09758450973897</v>
      </c>
    </row>
    <row r="22" spans="1:17" ht="12" customHeight="1" x14ac:dyDescent="0.25">
      <c r="A22" s="87" t="s">
        <v>55</v>
      </c>
      <c r="B22" s="95">
        <f>IF(RES_hh_emi!B22=0,0,1000000*RES_hh_emi!B22/RES_hh_num!B22)</f>
        <v>0</v>
      </c>
      <c r="C22" s="95">
        <f>IF(RES_hh_emi!C22=0,0,1000000*RES_hh_emi!C22/RES_hh_num!C22)</f>
        <v>0</v>
      </c>
      <c r="D22" s="95">
        <f>IF(RES_hh_emi!D22=0,0,1000000*RES_hh_emi!D22/RES_hh_num!D22)</f>
        <v>0</v>
      </c>
      <c r="E22" s="95">
        <f>IF(RES_hh_emi!E22=0,0,1000000*RES_hh_emi!E22/RES_hh_num!E22)</f>
        <v>0</v>
      </c>
      <c r="F22" s="95">
        <f>IF(RES_hh_emi!F22=0,0,1000000*RES_hh_emi!F22/RES_hh_num!F22)</f>
        <v>0</v>
      </c>
      <c r="G22" s="95">
        <f>IF(RES_hh_emi!G22=0,0,1000000*RES_hh_emi!G22/RES_hh_num!G22)</f>
        <v>0</v>
      </c>
      <c r="H22" s="95">
        <f>IF(RES_hh_emi!H22=0,0,1000000*RES_hh_emi!H22/RES_hh_num!H22)</f>
        <v>0</v>
      </c>
      <c r="I22" s="95">
        <f>IF(RES_hh_emi!I22=0,0,1000000*RES_hh_emi!I22/RES_hh_num!I22)</f>
        <v>0</v>
      </c>
      <c r="J22" s="95">
        <f>IF(RES_hh_emi!J22=0,0,1000000*RES_hh_emi!J22/RES_hh_num!J22)</f>
        <v>0</v>
      </c>
      <c r="K22" s="95">
        <f>IF(RES_hh_emi!K22=0,0,1000000*RES_hh_emi!K22/RES_hh_num!K22)</f>
        <v>0</v>
      </c>
      <c r="L22" s="95">
        <f>IF(RES_hh_emi!L22=0,0,1000000*RES_hh_emi!L22/RES_hh_num!L22)</f>
        <v>0</v>
      </c>
      <c r="M22" s="95">
        <f>IF(RES_hh_emi!M22=0,0,1000000*RES_hh_emi!M22/RES_hh_num!M22)</f>
        <v>0</v>
      </c>
      <c r="N22" s="95">
        <f>IF(RES_hh_emi!N22=0,0,1000000*RES_hh_emi!N22/RES_hh_num!N22)</f>
        <v>0</v>
      </c>
      <c r="O22" s="95">
        <f>IF(RES_hh_emi!O22=0,0,1000000*RES_hh_emi!O22/RES_hh_num!O22)</f>
        <v>0</v>
      </c>
      <c r="P22" s="95">
        <f>IF(RES_hh_emi!P22=0,0,1000000*RES_hh_emi!P22/RES_hh_num!P22)</f>
        <v>0</v>
      </c>
      <c r="Q22" s="95">
        <f>IF(RES_hh_emi!Q22=0,0,1000000*RES_hh_emi!Q22/RES_hh_num!Q22)</f>
        <v>0</v>
      </c>
    </row>
    <row r="23" spans="1:17" ht="12" customHeight="1" x14ac:dyDescent="0.25">
      <c r="A23" s="87" t="s">
        <v>79</v>
      </c>
      <c r="B23" s="95">
        <f>IF(RES_hh_emi!B23=0,0,1000000*RES_hh_emi!B23/RES_hh_num!B23)</f>
        <v>0</v>
      </c>
      <c r="C23" s="95">
        <f>IF(RES_hh_emi!C23=0,0,1000000*RES_hh_emi!C23/RES_hh_num!C23)</f>
        <v>0</v>
      </c>
      <c r="D23" s="95">
        <f>IF(RES_hh_emi!D23=0,0,1000000*RES_hh_emi!D23/RES_hh_num!D23)</f>
        <v>0</v>
      </c>
      <c r="E23" s="95">
        <f>IF(RES_hh_emi!E23=0,0,1000000*RES_hh_emi!E23/RES_hh_num!E23)</f>
        <v>0</v>
      </c>
      <c r="F23" s="95">
        <f>IF(RES_hh_emi!F23=0,0,1000000*RES_hh_emi!F23/RES_hh_num!F23)</f>
        <v>0</v>
      </c>
      <c r="G23" s="95">
        <f>IF(RES_hh_emi!G23=0,0,1000000*RES_hh_emi!G23/RES_hh_num!G23)</f>
        <v>0</v>
      </c>
      <c r="H23" s="95">
        <f>IF(RES_hh_emi!H23=0,0,1000000*RES_hh_emi!H23/RES_hh_num!H23)</f>
        <v>0</v>
      </c>
      <c r="I23" s="95">
        <f>IF(RES_hh_emi!I23=0,0,1000000*RES_hh_emi!I23/RES_hh_num!I23)</f>
        <v>0</v>
      </c>
      <c r="J23" s="95">
        <f>IF(RES_hh_emi!J23=0,0,1000000*RES_hh_emi!J23/RES_hh_num!J23)</f>
        <v>0</v>
      </c>
      <c r="K23" s="95">
        <f>IF(RES_hh_emi!K23=0,0,1000000*RES_hh_emi!K23/RES_hh_num!K23)</f>
        <v>0</v>
      </c>
      <c r="L23" s="95">
        <f>IF(RES_hh_emi!L23=0,0,1000000*RES_hh_emi!L23/RES_hh_num!L23)</f>
        <v>0</v>
      </c>
      <c r="M23" s="95">
        <f>IF(RES_hh_emi!M23=0,0,1000000*RES_hh_emi!M23/RES_hh_num!M23)</f>
        <v>0</v>
      </c>
      <c r="N23" s="95">
        <f>IF(RES_hh_emi!N23=0,0,1000000*RES_hh_emi!N23/RES_hh_num!N23)</f>
        <v>0</v>
      </c>
      <c r="O23" s="95">
        <f>IF(RES_hh_emi!O23=0,0,1000000*RES_hh_emi!O23/RES_hh_num!O23)</f>
        <v>0</v>
      </c>
      <c r="P23" s="95">
        <f>IF(RES_hh_emi!P23=0,0,1000000*RES_hh_emi!P23/RES_hh_num!P23)</f>
        <v>0</v>
      </c>
      <c r="Q23" s="95">
        <f>IF(RES_hh_emi!Q23=0,0,1000000*RES_hh_emi!Q23/RES_hh_num!Q23)</f>
        <v>0</v>
      </c>
    </row>
    <row r="24" spans="1:17" ht="12" customHeight="1" x14ac:dyDescent="0.25">
      <c r="A24" s="87" t="s">
        <v>61</v>
      </c>
      <c r="B24" s="95">
        <f>IF(RES_hh_emi!B24=0,0,1000000*RES_hh_emi!B24/RES_hh_num!B24)</f>
        <v>0</v>
      </c>
      <c r="C24" s="95">
        <f>IF(RES_hh_emi!C24=0,0,1000000*RES_hh_emi!C24/RES_hh_num!C24)</f>
        <v>0</v>
      </c>
      <c r="D24" s="95">
        <f>IF(RES_hh_emi!D24=0,0,1000000*RES_hh_emi!D24/RES_hh_num!D24)</f>
        <v>0</v>
      </c>
      <c r="E24" s="95">
        <f>IF(RES_hh_emi!E24=0,0,1000000*RES_hh_emi!E24/RES_hh_num!E24)</f>
        <v>0</v>
      </c>
      <c r="F24" s="95">
        <f>IF(RES_hh_emi!F24=0,0,1000000*RES_hh_emi!F24/RES_hh_num!F24)</f>
        <v>0</v>
      </c>
      <c r="G24" s="95">
        <f>IF(RES_hh_emi!G24=0,0,1000000*RES_hh_emi!G24/RES_hh_num!G24)</f>
        <v>0</v>
      </c>
      <c r="H24" s="95">
        <f>IF(RES_hh_emi!H24=0,0,1000000*RES_hh_emi!H24/RES_hh_num!H24)</f>
        <v>0</v>
      </c>
      <c r="I24" s="95">
        <f>IF(RES_hh_emi!I24=0,0,1000000*RES_hh_emi!I24/RES_hh_num!I24)</f>
        <v>0</v>
      </c>
      <c r="J24" s="95">
        <f>IF(RES_hh_emi!J24=0,0,1000000*RES_hh_emi!J24/RES_hh_num!J24)</f>
        <v>0</v>
      </c>
      <c r="K24" s="95">
        <f>IF(RES_hh_emi!K24=0,0,1000000*RES_hh_emi!K24/RES_hh_num!K24)</f>
        <v>0</v>
      </c>
      <c r="L24" s="95">
        <f>IF(RES_hh_emi!L24=0,0,1000000*RES_hh_emi!L24/RES_hh_num!L24)</f>
        <v>0</v>
      </c>
      <c r="M24" s="95">
        <f>IF(RES_hh_emi!M24=0,0,1000000*RES_hh_emi!M24/RES_hh_num!M24)</f>
        <v>0</v>
      </c>
      <c r="N24" s="95">
        <f>IF(RES_hh_emi!N24=0,0,1000000*RES_hh_emi!N24/RES_hh_num!N24)</f>
        <v>0</v>
      </c>
      <c r="O24" s="95">
        <f>IF(RES_hh_emi!O24=0,0,1000000*RES_hh_emi!O24/RES_hh_num!O24)</f>
        <v>0</v>
      </c>
      <c r="P24" s="95">
        <f>IF(RES_hh_emi!P24=0,0,1000000*RES_hh_emi!P24/RES_hh_num!P24)</f>
        <v>0</v>
      </c>
      <c r="Q24" s="95">
        <f>IF(RES_hh_emi!Q24=0,0,1000000*RES_hh_emi!Q24/RES_hh_num!Q24)</f>
        <v>0</v>
      </c>
    </row>
    <row r="25" spans="1:17" ht="12" customHeight="1" x14ac:dyDescent="0.25">
      <c r="A25" s="51" t="s">
        <v>60</v>
      </c>
      <c r="B25" s="22">
        <f>IF(RES_hh_emi!B25=0,0,1000000*RES_hh_emi!B25/RES_hh_num!B25)</f>
        <v>0</v>
      </c>
      <c r="C25" s="22">
        <f>IF(RES_hh_emi!C25=0,0,1000000*RES_hh_emi!C25/RES_hh_num!C25)</f>
        <v>0</v>
      </c>
      <c r="D25" s="22">
        <f>IF(RES_hh_emi!D25=0,0,1000000*RES_hh_emi!D25/RES_hh_num!D25)</f>
        <v>0</v>
      </c>
      <c r="E25" s="22">
        <f>IF(RES_hh_emi!E25=0,0,1000000*RES_hh_emi!E25/RES_hh_num!E25)</f>
        <v>0</v>
      </c>
      <c r="F25" s="22">
        <f>IF(RES_hh_emi!F25=0,0,1000000*RES_hh_emi!F25/RES_hh_num!F25)</f>
        <v>0</v>
      </c>
      <c r="G25" s="22">
        <f>IF(RES_hh_emi!G25=0,0,1000000*RES_hh_emi!G25/RES_hh_num!G25)</f>
        <v>0</v>
      </c>
      <c r="H25" s="22">
        <f>IF(RES_hh_emi!H25=0,0,1000000*RES_hh_emi!H25/RES_hh_num!H25)</f>
        <v>0</v>
      </c>
      <c r="I25" s="22">
        <f>IF(RES_hh_emi!I25=0,0,1000000*RES_hh_emi!I25/RES_hh_num!I25)</f>
        <v>0</v>
      </c>
      <c r="J25" s="22">
        <f>IF(RES_hh_emi!J25=0,0,1000000*RES_hh_emi!J25/RES_hh_num!J25)</f>
        <v>0</v>
      </c>
      <c r="K25" s="22">
        <f>IF(RES_hh_emi!K25=0,0,1000000*RES_hh_emi!K25/RES_hh_num!K25)</f>
        <v>0</v>
      </c>
      <c r="L25" s="22">
        <f>IF(RES_hh_emi!L25=0,0,1000000*RES_hh_emi!L25/RES_hh_num!L25)</f>
        <v>0</v>
      </c>
      <c r="M25" s="22">
        <f>IF(RES_hh_emi!M25=0,0,1000000*RES_hh_emi!M25/RES_hh_num!M25)</f>
        <v>0</v>
      </c>
      <c r="N25" s="22">
        <f>IF(RES_hh_emi!N25=0,0,1000000*RES_hh_emi!N25/RES_hh_num!N25)</f>
        <v>0</v>
      </c>
      <c r="O25" s="22">
        <f>IF(RES_hh_emi!O25=0,0,1000000*RES_hh_emi!O25/RES_hh_num!O25)</f>
        <v>0</v>
      </c>
      <c r="P25" s="22">
        <f>IF(RES_hh_emi!P25=0,0,1000000*RES_hh_emi!P25/RES_hh_num!P25)</f>
        <v>0</v>
      </c>
      <c r="Q25" s="22">
        <f>IF(RES_hh_emi!Q25=0,0,1000000*RES_hh_emi!Q25/RES_hh_num!Q25)</f>
        <v>0</v>
      </c>
    </row>
    <row r="26" spans="1:17" ht="12" customHeight="1" x14ac:dyDescent="0.25">
      <c r="A26" s="49" t="s">
        <v>59</v>
      </c>
      <c r="B26" s="18">
        <f>IF(RES_hh_emi!B26=0,0,1000000*RES_hh_emi!B26/RES_hh_num!B26)</f>
        <v>0</v>
      </c>
      <c r="C26" s="18">
        <f>IF(RES_hh_emi!C26=0,0,1000000*RES_hh_emi!C26/RES_hh_num!C26)</f>
        <v>0</v>
      </c>
      <c r="D26" s="18">
        <f>IF(RES_hh_emi!D26=0,0,1000000*RES_hh_emi!D26/RES_hh_num!D26)</f>
        <v>0</v>
      </c>
      <c r="E26" s="18">
        <f>IF(RES_hh_emi!E26=0,0,1000000*RES_hh_emi!E26/RES_hh_num!E26)</f>
        <v>0</v>
      </c>
      <c r="F26" s="18">
        <f>IF(RES_hh_emi!F26=0,0,1000000*RES_hh_emi!F26/RES_hh_num!F26)</f>
        <v>0</v>
      </c>
      <c r="G26" s="18">
        <f>IF(RES_hh_emi!G26=0,0,1000000*RES_hh_emi!G26/RES_hh_num!G26)</f>
        <v>0</v>
      </c>
      <c r="H26" s="18">
        <f>IF(RES_hh_emi!H26=0,0,1000000*RES_hh_emi!H26/RES_hh_num!H26)</f>
        <v>0</v>
      </c>
      <c r="I26" s="18">
        <f>IF(RES_hh_emi!I26=0,0,1000000*RES_hh_emi!I26/RES_hh_num!I26)</f>
        <v>0</v>
      </c>
      <c r="J26" s="18">
        <f>IF(RES_hh_emi!J26=0,0,1000000*RES_hh_emi!J26/RES_hh_num!J26)</f>
        <v>0</v>
      </c>
      <c r="K26" s="18">
        <f>IF(RES_hh_emi!K26=0,0,1000000*RES_hh_emi!K26/RES_hh_num!K26)</f>
        <v>0</v>
      </c>
      <c r="L26" s="18">
        <f>IF(RES_hh_emi!L26=0,0,1000000*RES_hh_emi!L26/RES_hh_num!L26)</f>
        <v>0</v>
      </c>
      <c r="M26" s="18">
        <f>IF(RES_hh_emi!M26=0,0,1000000*RES_hh_emi!M26/RES_hh_num!M26)</f>
        <v>0</v>
      </c>
      <c r="N26" s="18">
        <f>IF(RES_hh_emi!N26=0,0,1000000*RES_hh_emi!N26/RES_hh_num!N26)</f>
        <v>0</v>
      </c>
      <c r="O26" s="18">
        <f>IF(RES_hh_emi!O26=0,0,1000000*RES_hh_emi!O26/RES_hh_num!O26)</f>
        <v>0</v>
      </c>
      <c r="P26" s="18">
        <f>IF(RES_hh_emi!P26=0,0,1000000*RES_hh_emi!P26/RES_hh_num!P26)</f>
        <v>0</v>
      </c>
      <c r="Q26" s="18">
        <f>IF(RES_hh_emi!Q26=0,0,1000000*RES_hh_emi!Q26/RES_hh_num!Q26)</f>
        <v>0</v>
      </c>
    </row>
    <row r="27" spans="1:17" ht="12.95" customHeight="1" x14ac:dyDescent="0.25">
      <c r="A27" s="89" t="s">
        <v>62</v>
      </c>
      <c r="B27" s="96">
        <f>IF(RES_hh_emi!B27=0,0,1000000*RES_hh_emi!B27/RES_hh_num!B27)</f>
        <v>65.95574115688369</v>
      </c>
      <c r="C27" s="96">
        <f>IF(RES_hh_emi!C27=0,0,1000000*RES_hh_emi!C27/RES_hh_num!C27)</f>
        <v>65.473926657368253</v>
      </c>
      <c r="D27" s="96">
        <f>IF(RES_hh_emi!D27=0,0,1000000*RES_hh_emi!D27/RES_hh_num!D27)</f>
        <v>62.273217869008604</v>
      </c>
      <c r="E27" s="96">
        <f>IF(RES_hh_emi!E27=0,0,1000000*RES_hh_emi!E27/RES_hh_num!E27)</f>
        <v>59.864783860728878</v>
      </c>
      <c r="F27" s="96">
        <f>IF(RES_hh_emi!F27=0,0,1000000*RES_hh_emi!F27/RES_hh_num!F27)</f>
        <v>60.698722330094967</v>
      </c>
      <c r="G27" s="96">
        <f>IF(RES_hh_emi!G27=0,0,1000000*RES_hh_emi!G27/RES_hh_num!G27)</f>
        <v>63.046792010804658</v>
      </c>
      <c r="H27" s="96">
        <f>IF(RES_hh_emi!H27=0,0,1000000*RES_hh_emi!H27/RES_hh_num!H27)</f>
        <v>60.971835946724809</v>
      </c>
      <c r="I27" s="96">
        <f>IF(RES_hh_emi!I27=0,0,1000000*RES_hh_emi!I27/RES_hh_num!I27)</f>
        <v>67.569540390364224</v>
      </c>
      <c r="J27" s="96">
        <f>IF(RES_hh_emi!J27=0,0,1000000*RES_hh_emi!J27/RES_hh_num!J27)</f>
        <v>65.929026614974987</v>
      </c>
      <c r="K27" s="96">
        <f>IF(RES_hh_emi!K27=0,0,1000000*RES_hh_emi!K27/RES_hh_num!K27)</f>
        <v>59.77350790714852</v>
      </c>
      <c r="L27" s="96">
        <f>IF(RES_hh_emi!L27=0,0,1000000*RES_hh_emi!L27/RES_hh_num!L27)</f>
        <v>63.184680928169371</v>
      </c>
      <c r="M27" s="96">
        <f>IF(RES_hh_emi!M27=0,0,1000000*RES_hh_emi!M27/RES_hh_num!M27)</f>
        <v>60.338594758572619</v>
      </c>
      <c r="N27" s="96">
        <f>IF(RES_hh_emi!N27=0,0,1000000*RES_hh_emi!N27/RES_hh_num!N27)</f>
        <v>55.190973508973165</v>
      </c>
      <c r="O27" s="96">
        <f>IF(RES_hh_emi!O27=0,0,1000000*RES_hh_emi!O27/RES_hh_num!O27)</f>
        <v>57.636761188197262</v>
      </c>
      <c r="P27" s="96">
        <f>IF(RES_hh_emi!P27=0,0,1000000*RES_hh_emi!P27/RES_hh_num!P27)</f>
        <v>57.010241037169841</v>
      </c>
      <c r="Q27" s="96">
        <f>IF(RES_hh_emi!Q27=0,0,1000000*RES_hh_emi!Q27/RES_hh_num!Q27)</f>
        <v>59.612546188458367</v>
      </c>
    </row>
    <row r="28" spans="1:17" ht="12" customHeight="1" x14ac:dyDescent="0.25">
      <c r="A28" s="87" t="s">
        <v>58</v>
      </c>
      <c r="B28" s="95">
        <f>IF(RES_hh_emi!B28=0,0,1000000*RES_hh_emi!B28/RES_hh_num!B28)</f>
        <v>683.81111997538164</v>
      </c>
      <c r="C28" s="95">
        <f>IF(RES_hh_emi!C28=0,0,1000000*RES_hh_emi!C28/RES_hh_num!C28)</f>
        <v>682.54051205168571</v>
      </c>
      <c r="D28" s="95">
        <f>IF(RES_hh_emi!D28=0,0,1000000*RES_hh_emi!D28/RES_hh_num!D28)</f>
        <v>680.17630696013566</v>
      </c>
      <c r="E28" s="95">
        <f>IF(RES_hh_emi!E28=0,0,1000000*RES_hh_emi!E28/RES_hh_num!E28)</f>
        <v>661.78459125245604</v>
      </c>
      <c r="F28" s="95">
        <f>IF(RES_hh_emi!F28=0,0,1000000*RES_hh_emi!F28/RES_hh_num!F28)</f>
        <v>682.07275439525085</v>
      </c>
      <c r="G28" s="95">
        <f>IF(RES_hh_emi!G28=0,0,1000000*RES_hh_emi!G28/RES_hh_num!G28)</f>
        <v>648.45645043534921</v>
      </c>
      <c r="H28" s="95">
        <f>IF(RES_hh_emi!H28=0,0,1000000*RES_hh_emi!H28/RES_hh_num!H28)</f>
        <v>641.28300584535623</v>
      </c>
      <c r="I28" s="95">
        <f>IF(RES_hh_emi!I28=0,0,1000000*RES_hh_emi!I28/RES_hh_num!I28)</f>
        <v>618.06405389465749</v>
      </c>
      <c r="J28" s="95">
        <f>IF(RES_hh_emi!J28=0,0,1000000*RES_hh_emi!J28/RES_hh_num!J28)</f>
        <v>614.58062925315073</v>
      </c>
      <c r="K28" s="95">
        <f>IF(RES_hh_emi!K28=0,0,1000000*RES_hh_emi!K28/RES_hh_num!K28)</f>
        <v>626.0773901365236</v>
      </c>
      <c r="L28" s="95">
        <f>IF(RES_hh_emi!L28=0,0,1000000*RES_hh_emi!L28/RES_hh_num!L28)</f>
        <v>613.15128892163318</v>
      </c>
      <c r="M28" s="95">
        <f>IF(RES_hh_emi!M28=0,0,1000000*RES_hh_emi!M28/RES_hh_num!M28)</f>
        <v>607.53349010783234</v>
      </c>
      <c r="N28" s="95">
        <f>IF(RES_hh_emi!N28=0,0,1000000*RES_hh_emi!N28/RES_hh_num!N28)</f>
        <v>611.77358318038023</v>
      </c>
      <c r="O28" s="95">
        <f>IF(RES_hh_emi!O28=0,0,1000000*RES_hh_emi!O28/RES_hh_num!O28)</f>
        <v>605.06737631836279</v>
      </c>
      <c r="P28" s="95">
        <f>IF(RES_hh_emi!P28=0,0,1000000*RES_hh_emi!P28/RES_hh_num!P28)</f>
        <v>601.15290255333025</v>
      </c>
      <c r="Q28" s="95">
        <f>IF(RES_hh_emi!Q28=0,0,1000000*RES_hh_emi!Q28/RES_hh_num!Q28)</f>
        <v>591.99560105120599</v>
      </c>
    </row>
    <row r="29" spans="1:17" s="28" customFormat="1" ht="12" customHeight="1" x14ac:dyDescent="0.25">
      <c r="A29" s="87" t="s">
        <v>84</v>
      </c>
      <c r="B29" s="95">
        <f>IF(RES_hh_emi!B29=0,0,1000000*RES_hh_emi!B29/RES_hh_num!B29)</f>
        <v>323.83813324319044</v>
      </c>
      <c r="C29" s="95">
        <f>IF(RES_hh_emi!C29=0,0,1000000*RES_hh_emi!C29/RES_hh_num!C29)</f>
        <v>323.35367334954896</v>
      </c>
      <c r="D29" s="95">
        <f>IF(RES_hh_emi!D29=0,0,1000000*RES_hh_emi!D29/RES_hh_num!D29)</f>
        <v>322.02309705275582</v>
      </c>
      <c r="E29" s="95">
        <f>IF(RES_hh_emi!E29=0,0,1000000*RES_hh_emi!E29/RES_hh_num!E29)</f>
        <v>309.91366548874583</v>
      </c>
      <c r="F29" s="95">
        <f>IF(RES_hh_emi!F29=0,0,1000000*RES_hh_emi!F29/RES_hh_num!F29)</f>
        <v>326.43215550356501</v>
      </c>
      <c r="G29" s="95">
        <f>IF(RES_hh_emi!G29=0,0,1000000*RES_hh_emi!G29/RES_hh_num!G29)</f>
        <v>349.69289053230216</v>
      </c>
      <c r="H29" s="95">
        <f>IF(RES_hh_emi!H29=0,0,1000000*RES_hh_emi!H29/RES_hh_num!H29)</f>
        <v>285.53678404841952</v>
      </c>
      <c r="I29" s="95">
        <f>IF(RES_hh_emi!I29=0,0,1000000*RES_hh_emi!I29/RES_hh_num!I29)</f>
        <v>316.66662316695329</v>
      </c>
      <c r="J29" s="95">
        <f>IF(RES_hh_emi!J29=0,0,1000000*RES_hh_emi!J29/RES_hh_num!J29)</f>
        <v>315.01243426684368</v>
      </c>
      <c r="K29" s="95">
        <f>IF(RES_hh_emi!K29=0,0,1000000*RES_hh_emi!K29/RES_hh_num!K29)</f>
        <v>235.48384111747308</v>
      </c>
      <c r="L29" s="95">
        <f>IF(RES_hh_emi!L29=0,0,1000000*RES_hh_emi!L29/RES_hh_num!L29)</f>
        <v>339.00777453639364</v>
      </c>
      <c r="M29" s="95">
        <f>IF(RES_hh_emi!M29=0,0,1000000*RES_hh_emi!M29/RES_hh_num!M29)</f>
        <v>337.65051945230562</v>
      </c>
      <c r="N29" s="95">
        <f>IF(RES_hh_emi!N29=0,0,1000000*RES_hh_emi!N29/RES_hh_num!N29)</f>
        <v>259.23717003998746</v>
      </c>
      <c r="O29" s="95">
        <f>IF(RES_hh_emi!O29=0,0,1000000*RES_hh_emi!O29/RES_hh_num!O29)</f>
        <v>283.37217202717005</v>
      </c>
      <c r="P29" s="95">
        <f>IF(RES_hh_emi!P29=0,0,1000000*RES_hh_emi!P29/RES_hh_num!P29)</f>
        <v>279.71340754714225</v>
      </c>
      <c r="Q29" s="95">
        <f>IF(RES_hh_emi!Q29=0,0,1000000*RES_hh_emi!Q29/RES_hh_num!Q29)</f>
        <v>275.70072635165241</v>
      </c>
    </row>
    <row r="30" spans="1:17" ht="12" customHeight="1" x14ac:dyDescent="0.25">
      <c r="A30" s="87" t="s">
        <v>109</v>
      </c>
      <c r="B30" s="95">
        <f>IF(RES_hh_emi!B30=0,0,1000000*RES_hh_emi!B30/RES_hh_num!B30)</f>
        <v>267.3482024375038</v>
      </c>
      <c r="C30" s="95">
        <f>IF(RES_hh_emi!C30=0,0,1000000*RES_hh_emi!C30/RES_hh_num!C30)</f>
        <v>266.94719876036686</v>
      </c>
      <c r="D30" s="95">
        <f>IF(RES_hh_emi!D30=0,0,1000000*RES_hh_emi!D30/RES_hh_num!D30)</f>
        <v>265.85089005816548</v>
      </c>
      <c r="E30" s="95">
        <f>IF(RES_hh_emi!E30=0,0,1000000*RES_hh_emi!E30/RES_hh_num!E30)</f>
        <v>265.31958582320198</v>
      </c>
      <c r="F30" s="95">
        <f>IF(RES_hh_emi!F30=0,0,1000000*RES_hh_emi!F30/RES_hh_num!F30)</f>
        <v>261.13988470794186</v>
      </c>
      <c r="G30" s="95">
        <f>IF(RES_hh_emi!G30=0,0,1000000*RES_hh_emi!G30/RES_hh_num!G30)</f>
        <v>255.38228248324802</v>
      </c>
      <c r="H30" s="95">
        <f>IF(RES_hh_emi!H30=0,0,1000000*RES_hh_emi!H30/RES_hh_num!H30)</f>
        <v>253.06626425283767</v>
      </c>
      <c r="I30" s="95">
        <f>IF(RES_hh_emi!I30=0,0,1000000*RES_hh_emi!I30/RES_hh_num!I30)</f>
        <v>243.50487358760404</v>
      </c>
      <c r="J30" s="95">
        <f>IF(RES_hh_emi!J30=0,0,1000000*RES_hh_emi!J30/RES_hh_num!J30)</f>
        <v>241.18553418395143</v>
      </c>
      <c r="K30" s="95">
        <f>IF(RES_hh_emi!K30=0,0,1000000*RES_hh_emi!K30/RES_hh_num!K30)</f>
        <v>244.72427290260401</v>
      </c>
      <c r="L30" s="95">
        <f>IF(RES_hh_emi!L30=0,0,1000000*RES_hh_emi!L30/RES_hh_num!L30)</f>
        <v>247.3775775837008</v>
      </c>
      <c r="M30" s="95">
        <f>IF(RES_hh_emi!M30=0,0,1000000*RES_hh_emi!M30/RES_hh_num!M30)</f>
        <v>238.30164200688037</v>
      </c>
      <c r="N30" s="95">
        <f>IF(RES_hh_emi!N30=0,0,1000000*RES_hh_emi!N30/RES_hh_num!N30)</f>
        <v>237.67914416004663</v>
      </c>
      <c r="O30" s="95">
        <f>IF(RES_hh_emi!O30=0,0,1000000*RES_hh_emi!O30/RES_hh_num!O30)</f>
        <v>236.90006469592191</v>
      </c>
      <c r="P30" s="95">
        <f>IF(RES_hh_emi!P30=0,0,1000000*RES_hh_emi!P30/RES_hh_num!P30)</f>
        <v>234.28071254037528</v>
      </c>
      <c r="Q30" s="95">
        <f>IF(RES_hh_emi!Q30=0,0,1000000*RES_hh_emi!Q30/RES_hh_num!Q30)</f>
        <v>231.16421510015746</v>
      </c>
    </row>
    <row r="31" spans="1:17" ht="12" customHeight="1" x14ac:dyDescent="0.25">
      <c r="A31" s="87" t="s">
        <v>55</v>
      </c>
      <c r="B31" s="95">
        <f>IF(RES_hh_emi!B31=0,0,1000000*RES_hh_emi!B31/RES_hh_num!B31)</f>
        <v>0</v>
      </c>
      <c r="C31" s="95">
        <f>IF(RES_hh_emi!C31=0,0,1000000*RES_hh_emi!C31/RES_hh_num!C31)</f>
        <v>0</v>
      </c>
      <c r="D31" s="95">
        <f>IF(RES_hh_emi!D31=0,0,1000000*RES_hh_emi!D31/RES_hh_num!D31)</f>
        <v>0</v>
      </c>
      <c r="E31" s="95">
        <f>IF(RES_hh_emi!E31=0,0,1000000*RES_hh_emi!E31/RES_hh_num!E31)</f>
        <v>0</v>
      </c>
      <c r="F31" s="95">
        <f>IF(RES_hh_emi!F31=0,0,1000000*RES_hh_emi!F31/RES_hh_num!F31)</f>
        <v>0</v>
      </c>
      <c r="G31" s="95">
        <f>IF(RES_hh_emi!G31=0,0,1000000*RES_hh_emi!G31/RES_hh_num!G31)</f>
        <v>0</v>
      </c>
      <c r="H31" s="95">
        <f>IF(RES_hh_emi!H31=0,0,1000000*RES_hh_emi!H31/RES_hh_num!H31)</f>
        <v>0</v>
      </c>
      <c r="I31" s="95">
        <f>IF(RES_hh_emi!I31=0,0,1000000*RES_hh_emi!I31/RES_hh_num!I31)</f>
        <v>0</v>
      </c>
      <c r="J31" s="95">
        <f>IF(RES_hh_emi!J31=0,0,1000000*RES_hh_emi!J31/RES_hh_num!J31)</f>
        <v>0</v>
      </c>
      <c r="K31" s="95">
        <f>IF(RES_hh_emi!K31=0,0,1000000*RES_hh_emi!K31/RES_hh_num!K31)</f>
        <v>0</v>
      </c>
      <c r="L31" s="95">
        <f>IF(RES_hh_emi!L31=0,0,1000000*RES_hh_emi!L31/RES_hh_num!L31)</f>
        <v>0</v>
      </c>
      <c r="M31" s="95">
        <f>IF(RES_hh_emi!M31=0,0,1000000*RES_hh_emi!M31/RES_hh_num!M31)</f>
        <v>0</v>
      </c>
      <c r="N31" s="95">
        <f>IF(RES_hh_emi!N31=0,0,1000000*RES_hh_emi!N31/RES_hh_num!N31)</f>
        <v>0</v>
      </c>
      <c r="O31" s="95">
        <f>IF(RES_hh_emi!O31=0,0,1000000*RES_hh_emi!O31/RES_hh_num!O31)</f>
        <v>0</v>
      </c>
      <c r="P31" s="95">
        <f>IF(RES_hh_emi!P31=0,0,1000000*RES_hh_emi!P31/RES_hh_num!P31)</f>
        <v>0</v>
      </c>
      <c r="Q31" s="95">
        <f>IF(RES_hh_emi!Q31=0,0,1000000*RES_hh_emi!Q31/RES_hh_num!Q31)</f>
        <v>0</v>
      </c>
    </row>
    <row r="32" spans="1:17" ht="12" customHeight="1" x14ac:dyDescent="0.25">
      <c r="A32" s="49" t="s">
        <v>60</v>
      </c>
      <c r="B32" s="18">
        <f>IF(RES_hh_emi!B32=0,0,1000000*RES_hh_emi!B32/RES_hh_num!B32)</f>
        <v>0</v>
      </c>
      <c r="C32" s="18">
        <f>IF(RES_hh_emi!C32=0,0,1000000*RES_hh_emi!C32/RES_hh_num!C32)</f>
        <v>0</v>
      </c>
      <c r="D32" s="18">
        <f>IF(RES_hh_emi!D32=0,0,1000000*RES_hh_emi!D32/RES_hh_num!D32)</f>
        <v>0</v>
      </c>
      <c r="E32" s="18">
        <f>IF(RES_hh_emi!E32=0,0,1000000*RES_hh_emi!E32/RES_hh_num!E32)</f>
        <v>0</v>
      </c>
      <c r="F32" s="18">
        <f>IF(RES_hh_emi!F32=0,0,1000000*RES_hh_emi!F32/RES_hh_num!F32)</f>
        <v>0</v>
      </c>
      <c r="G32" s="18">
        <f>IF(RES_hh_emi!G32=0,0,1000000*RES_hh_emi!G32/RES_hh_num!G32)</f>
        <v>0</v>
      </c>
      <c r="H32" s="18">
        <f>IF(RES_hh_emi!H32=0,0,1000000*RES_hh_emi!H32/RES_hh_num!H32)</f>
        <v>0</v>
      </c>
      <c r="I32" s="18">
        <f>IF(RES_hh_emi!I32=0,0,1000000*RES_hh_emi!I32/RES_hh_num!I32)</f>
        <v>0</v>
      </c>
      <c r="J32" s="18">
        <f>IF(RES_hh_emi!J32=0,0,1000000*RES_hh_emi!J32/RES_hh_num!J32)</f>
        <v>0</v>
      </c>
      <c r="K32" s="18">
        <f>IF(RES_hh_emi!K32=0,0,1000000*RES_hh_emi!K32/RES_hh_num!K32)</f>
        <v>0</v>
      </c>
      <c r="L32" s="18">
        <f>IF(RES_hh_emi!L32=0,0,1000000*RES_hh_emi!L32/RES_hh_num!L32)</f>
        <v>0</v>
      </c>
      <c r="M32" s="18">
        <f>IF(RES_hh_emi!M32=0,0,1000000*RES_hh_emi!M32/RES_hh_num!M32)</f>
        <v>0</v>
      </c>
      <c r="N32" s="18">
        <f>IF(RES_hh_emi!N32=0,0,1000000*RES_hh_emi!N32/RES_hh_num!N32)</f>
        <v>0</v>
      </c>
      <c r="O32" s="18">
        <f>IF(RES_hh_emi!O32=0,0,1000000*RES_hh_emi!O32/RES_hh_num!O32)</f>
        <v>0</v>
      </c>
      <c r="P32" s="18">
        <f>IF(RES_hh_emi!P32=0,0,1000000*RES_hh_emi!P32/RES_hh_num!P32)</f>
        <v>0</v>
      </c>
      <c r="Q32" s="18">
        <f>IF(RES_hh_emi!Q32=0,0,1000000*RES_hh_emi!Q32/RES_hh_num!Q32)</f>
        <v>0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232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125</v>
      </c>
      <c r="B3" s="100">
        <f>IF(RES_hh_fech!B3=0,0,RES_hh_fech!B3/RES_summary!B$19)</f>
        <v>208.96791042473055</v>
      </c>
      <c r="C3" s="100">
        <f>IF(RES_hh_fech!C3=0,0,RES_hh_fech!C3/RES_summary!C$19)</f>
        <v>216.15584000892699</v>
      </c>
      <c r="D3" s="100">
        <f>IF(RES_hh_fech!D3=0,0,RES_hh_fech!D3/RES_summary!D$19)</f>
        <v>203.53598893788825</v>
      </c>
      <c r="E3" s="100">
        <f>IF(RES_hh_fech!E3=0,0,RES_hh_fech!E3/RES_summary!E$19)</f>
        <v>202.81900621810016</v>
      </c>
      <c r="F3" s="100">
        <f>IF(RES_hh_fech!F3=0,0,RES_hh_fech!F3/RES_summary!F$19)</f>
        <v>189.99349327304549</v>
      </c>
      <c r="G3" s="100">
        <f>IF(RES_hh_fech!G3=0,0,RES_hh_fech!G3/RES_summary!G$19)</f>
        <v>183.71973761261998</v>
      </c>
      <c r="H3" s="100">
        <f>IF(RES_hh_fech!H3=0,0,RES_hh_fech!H3/RES_summary!H$19)</f>
        <v>172.43241878177244</v>
      </c>
      <c r="I3" s="100">
        <f>IF(RES_hh_fech!I3=0,0,RES_hh_fech!I3/RES_summary!I$19)</f>
        <v>166.92931366411582</v>
      </c>
      <c r="J3" s="100">
        <f>IF(RES_hh_fech!J3=0,0,RES_hh_fech!J3/RES_summary!J$19)</f>
        <v>166.52826479448748</v>
      </c>
      <c r="K3" s="100">
        <f>IF(RES_hh_fech!K3=0,0,RES_hh_fech!K3/RES_summary!K$19)</f>
        <v>160.95693941414137</v>
      </c>
      <c r="L3" s="100">
        <f>IF(RES_hh_fech!L3=0,0,RES_hh_fech!L3/RES_summary!L$19)</f>
        <v>175.97654831107832</v>
      </c>
      <c r="M3" s="100">
        <f>IF(RES_hh_fech!M3=0,0,RES_hh_fech!M3/RES_summary!M$19)</f>
        <v>159.78941375450697</v>
      </c>
      <c r="N3" s="100">
        <f>IF(RES_hh_fech!N3=0,0,RES_hh_fech!N3/RES_summary!N$19)</f>
        <v>164.76024775330632</v>
      </c>
      <c r="O3" s="100">
        <f>IF(RES_hh_fech!O3=0,0,RES_hh_fech!O3/RES_summary!O$19)</f>
        <v>173.2676848211313</v>
      </c>
      <c r="P3" s="100">
        <f>IF(RES_hh_fech!P3=0,0,RES_hh_fech!P3/RES_summary!P$19)</f>
        <v>146.47237740009493</v>
      </c>
      <c r="Q3" s="100">
        <f>IF(RES_hh_fech!Q3=0,0,RES_hh_fech!Q3/RES_summary!Q$19)</f>
        <v>155.24731602778178</v>
      </c>
    </row>
    <row r="4" spans="1:17" ht="12.95" customHeight="1" x14ac:dyDescent="0.25">
      <c r="A4" s="89" t="s">
        <v>65</v>
      </c>
      <c r="B4" s="96">
        <f>IF(RES_hh_fech!B4=0,0,RES_hh_fech!B4/RES_summary!B$19)</f>
        <v>170.75680050401283</v>
      </c>
      <c r="C4" s="96">
        <f>IF(RES_hh_fech!C4=0,0,RES_hh_fech!C4/RES_summary!C$19)</f>
        <v>177.96345997907085</v>
      </c>
      <c r="D4" s="96">
        <f>IF(RES_hh_fech!D4=0,0,RES_hh_fech!D4/RES_summary!D$19)</f>
        <v>165.58787695609902</v>
      </c>
      <c r="E4" s="96">
        <f>IF(RES_hh_fech!E4=0,0,RES_hh_fech!E4/RES_summary!E$19)</f>
        <v>165.19022225028934</v>
      </c>
      <c r="F4" s="96">
        <f>IF(RES_hh_fech!F4=0,0,RES_hh_fech!F4/RES_summary!F$19)</f>
        <v>153.11169765889079</v>
      </c>
      <c r="G4" s="96">
        <f>IF(RES_hh_fech!G4=0,0,RES_hh_fech!G4/RES_summary!G$19)</f>
        <v>147.38708429936537</v>
      </c>
      <c r="H4" s="96">
        <f>IF(RES_hh_fech!H4=0,0,RES_hh_fech!H4/RES_summary!H$19)</f>
        <v>136.87244855086632</v>
      </c>
      <c r="I4" s="96">
        <f>IF(RES_hh_fech!I4=0,0,RES_hh_fech!I4/RES_summary!I$19)</f>
        <v>131.27969451896959</v>
      </c>
      <c r="J4" s="96">
        <f>IF(RES_hh_fech!J4=0,0,RES_hh_fech!J4/RES_summary!J$19)</f>
        <v>131.76144486525266</v>
      </c>
      <c r="K4" s="96">
        <f>IF(RES_hh_fech!K4=0,0,RES_hh_fech!K4/RES_summary!K$19)</f>
        <v>126.33327526065784</v>
      </c>
      <c r="L4" s="96">
        <f>IF(RES_hh_fech!L4=0,0,RES_hh_fech!L4/RES_summary!L$19)</f>
        <v>141.79482971681887</v>
      </c>
      <c r="M4" s="96">
        <f>IF(RES_hh_fech!M4=0,0,RES_hh_fech!M4/RES_summary!M$19)</f>
        <v>125.66963094853028</v>
      </c>
      <c r="N4" s="96">
        <f>IF(RES_hh_fech!N4=0,0,RES_hh_fech!N4/RES_summary!N$19)</f>
        <v>130.56384339741675</v>
      </c>
      <c r="O4" s="96">
        <f>IF(RES_hh_fech!O4=0,0,RES_hh_fech!O4/RES_summary!O$19)</f>
        <v>140.19508070998293</v>
      </c>
      <c r="P4" s="96">
        <f>IF(RES_hh_fech!P4=0,0,RES_hh_fech!P4/RES_summary!P$19)</f>
        <v>112.85157268279129</v>
      </c>
      <c r="Q4" s="96">
        <f>IF(RES_hh_fech!Q4=0,0,RES_hh_fech!Q4/RES_summary!Q$19)</f>
        <v>122.18778248010938</v>
      </c>
    </row>
    <row r="5" spans="1:17" ht="12" customHeight="1" x14ac:dyDescent="0.25">
      <c r="A5" s="87" t="s">
        <v>58</v>
      </c>
      <c r="B5" s="95">
        <f>IF(RES_hh_fech!B5=0,0,RES_hh_fech!B5/RES_summary!B$19)</f>
        <v>188.53814950671497</v>
      </c>
      <c r="C5" s="95">
        <f>IF(RES_hh_fech!C5=0,0,RES_hh_fech!C5/RES_summary!C$19)</f>
        <v>199.98715454703202</v>
      </c>
      <c r="D5" s="95">
        <f>IF(RES_hh_fech!D5=0,0,RES_hh_fech!D5/RES_summary!D$19)</f>
        <v>183.47722578767355</v>
      </c>
      <c r="E5" s="95">
        <f>IF(RES_hh_fech!E5=0,0,RES_hh_fech!E5/RES_summary!E$19)</f>
        <v>193.75573946936407</v>
      </c>
      <c r="F5" s="95">
        <f>IF(RES_hh_fech!F5=0,0,RES_hh_fech!F5/RES_summary!F$19)</f>
        <v>187.90119946529597</v>
      </c>
      <c r="G5" s="95">
        <f>IF(RES_hh_fech!G5=0,0,RES_hh_fech!G5/RES_summary!G$19)</f>
        <v>162.48710078964103</v>
      </c>
      <c r="H5" s="95">
        <f>IF(RES_hh_fech!H5=0,0,RES_hh_fech!H5/RES_summary!H$19)</f>
        <v>166.15075684982435</v>
      </c>
      <c r="I5" s="95">
        <f>IF(RES_hh_fech!I5=0,0,RES_hh_fech!I5/RES_summary!I$19)</f>
        <v>143.90146334792522</v>
      </c>
      <c r="J5" s="95">
        <f>IF(RES_hh_fech!J5=0,0,RES_hh_fech!J5/RES_summary!J$19)</f>
        <v>159.51026571681194</v>
      </c>
      <c r="K5" s="95">
        <f>IF(RES_hh_fech!K5=0,0,RES_hh_fech!K5/RES_summary!K$19)</f>
        <v>157.41243825297178</v>
      </c>
      <c r="L5" s="95">
        <f>IF(RES_hh_fech!L5=0,0,RES_hh_fech!L5/RES_summary!L$19)</f>
        <v>177.53719218844952</v>
      </c>
      <c r="M5" s="95">
        <f>IF(RES_hh_fech!M5=0,0,RES_hh_fech!M5/RES_summary!M$19)</f>
        <v>155.58503695751608</v>
      </c>
      <c r="N5" s="95">
        <f>IF(RES_hh_fech!N5=0,0,RES_hh_fech!N5/RES_summary!N$19)</f>
        <v>163.08989906068231</v>
      </c>
      <c r="O5" s="95">
        <f>IF(RES_hh_fech!O5=0,0,RES_hh_fech!O5/RES_summary!O$19)</f>
        <v>180.33851076920021</v>
      </c>
      <c r="P5" s="95">
        <f>IF(RES_hh_fech!P5=0,0,RES_hh_fech!P5/RES_summary!P$19)</f>
        <v>143.35063140617379</v>
      </c>
      <c r="Q5" s="95">
        <f>IF(RES_hh_fech!Q5=0,0,RES_hh_fech!Q5/RES_summary!Q$19)</f>
        <v>155.82926081324263</v>
      </c>
    </row>
    <row r="6" spans="1:17" ht="12" customHeight="1" x14ac:dyDescent="0.25">
      <c r="A6" s="87" t="s">
        <v>84</v>
      </c>
      <c r="B6" s="95">
        <f>IF(RES_hh_fech!B6=0,0,RES_hh_fech!B6/RES_summary!B$19)</f>
        <v>163.65742890377567</v>
      </c>
      <c r="C6" s="95">
        <f>IF(RES_hh_fech!C6=0,0,RES_hh_fech!C6/RES_summary!C$19)</f>
        <v>166.29175234210365</v>
      </c>
      <c r="D6" s="95">
        <f>IF(RES_hh_fech!D6=0,0,RES_hh_fech!D6/RES_summary!D$19)</f>
        <v>161.35385949089226</v>
      </c>
      <c r="E6" s="95">
        <f>IF(RES_hh_fech!E6=0,0,RES_hh_fech!E6/RES_summary!E$19)</f>
        <v>158.27010397406863</v>
      </c>
      <c r="F6" s="95">
        <f>IF(RES_hh_fech!F6=0,0,RES_hh_fech!F6/RES_summary!F$19)</f>
        <v>153.08842327779604</v>
      </c>
      <c r="G6" s="95">
        <f>IF(RES_hh_fech!G6=0,0,RES_hh_fech!G6/RES_summary!G$19)</f>
        <v>145.03072661389243</v>
      </c>
      <c r="H6" s="95">
        <f>IF(RES_hh_fech!H6=0,0,RES_hh_fech!H6/RES_summary!H$19)</f>
        <v>136.60929551297613</v>
      </c>
      <c r="I6" s="95">
        <f>IF(RES_hh_fech!I6=0,0,RES_hh_fech!I6/RES_summary!I$19)</f>
        <v>127.62236476755274</v>
      </c>
      <c r="J6" s="95">
        <f>IF(RES_hh_fech!J6=0,0,RES_hh_fech!J6/RES_summary!J$19)</f>
        <v>126.74161012013134</v>
      </c>
      <c r="K6" s="95">
        <f>IF(RES_hh_fech!K6=0,0,RES_hh_fech!K6/RES_summary!K$19)</f>
        <v>127.31711486582491</v>
      </c>
      <c r="L6" s="95">
        <f>IF(RES_hh_fech!L6=0,0,RES_hh_fech!L6/RES_summary!L$19)</f>
        <v>136.33205152260729</v>
      </c>
      <c r="M6" s="95">
        <f>IF(RES_hh_fech!M6=0,0,RES_hh_fech!M6/RES_summary!M$19)</f>
        <v>128.66815560008962</v>
      </c>
      <c r="N6" s="95">
        <f>IF(RES_hh_fech!N6=0,0,RES_hh_fech!N6/RES_summary!N$19)</f>
        <v>125.46368765959758</v>
      </c>
      <c r="O6" s="95">
        <f>IF(RES_hh_fech!O6=0,0,RES_hh_fech!O6/RES_summary!O$19)</f>
        <v>137.91340537092918</v>
      </c>
      <c r="P6" s="95">
        <f>IF(RES_hh_fech!P6=0,0,RES_hh_fech!P6/RES_summary!P$19)</f>
        <v>115.65627506594593</v>
      </c>
      <c r="Q6" s="95">
        <f>IF(RES_hh_fech!Q6=0,0,RES_hh_fech!Q6/RES_summary!Q$19)</f>
        <v>123.27177079975732</v>
      </c>
    </row>
    <row r="7" spans="1:17" ht="12" customHeight="1" x14ac:dyDescent="0.25">
      <c r="A7" s="87" t="s">
        <v>110</v>
      </c>
      <c r="B7" s="95">
        <f>IF(RES_hh_fech!B7=0,0,RES_hh_fech!B7/RES_summary!B$19)</f>
        <v>172.66616647122788</v>
      </c>
      <c r="C7" s="95">
        <f>IF(RES_hh_fech!C7=0,0,RES_hh_fech!C7/RES_summary!C$19)</f>
        <v>171.84779972392255</v>
      </c>
      <c r="D7" s="95">
        <f>IF(RES_hh_fech!D7=0,0,RES_hh_fech!D7/RES_summary!D$19)</f>
        <v>163.09047912577563</v>
      </c>
      <c r="E7" s="95">
        <f>IF(RES_hh_fech!E7=0,0,RES_hh_fech!E7/RES_summary!E$19)</f>
        <v>162.61105696468493</v>
      </c>
      <c r="F7" s="95">
        <f>IF(RES_hh_fech!F7=0,0,RES_hh_fech!F7/RES_summary!F$19)</f>
        <v>155.27762195268102</v>
      </c>
      <c r="G7" s="95">
        <f>IF(RES_hh_fech!G7=0,0,RES_hh_fech!G7/RES_summary!G$19)</f>
        <v>143.61441172737634</v>
      </c>
      <c r="H7" s="95">
        <f>IF(RES_hh_fech!H7=0,0,RES_hh_fech!H7/RES_summary!H$19)</f>
        <v>138.95799639544757</v>
      </c>
      <c r="I7" s="95">
        <f>IF(RES_hh_fech!I7=0,0,RES_hh_fech!I7/RES_summary!I$19)</f>
        <v>134.50276783871846</v>
      </c>
      <c r="J7" s="95">
        <f>IF(RES_hh_fech!J7=0,0,RES_hh_fech!J7/RES_summary!J$19)</f>
        <v>137.98222389903012</v>
      </c>
      <c r="K7" s="95">
        <f>IF(RES_hh_fech!K7=0,0,RES_hh_fech!K7/RES_summary!K$19)</f>
        <v>127.14450903432261</v>
      </c>
      <c r="L7" s="95">
        <f>IF(RES_hh_fech!L7=0,0,RES_hh_fech!L7/RES_summary!L$19)</f>
        <v>142.10303399194137</v>
      </c>
      <c r="M7" s="95">
        <f>IF(RES_hh_fech!M7=0,0,RES_hh_fech!M7/RES_summary!M$19)</f>
        <v>130.28662345631381</v>
      </c>
      <c r="N7" s="95">
        <f>IF(RES_hh_fech!N7=0,0,RES_hh_fech!N7/RES_summary!N$19)</f>
        <v>137.6687111229667</v>
      </c>
      <c r="O7" s="95">
        <f>IF(RES_hh_fech!O7=0,0,RES_hh_fech!O7/RES_summary!O$19)</f>
        <v>144.32166327857087</v>
      </c>
      <c r="P7" s="95">
        <f>IF(RES_hh_fech!P7=0,0,RES_hh_fech!P7/RES_summary!P$19)</f>
        <v>116.30203641005052</v>
      </c>
      <c r="Q7" s="95">
        <f>IF(RES_hh_fech!Q7=0,0,RES_hh_fech!Q7/RES_summary!Q$19)</f>
        <v>129.1161186741698</v>
      </c>
    </row>
    <row r="8" spans="1:17" ht="12" customHeight="1" x14ac:dyDescent="0.25">
      <c r="A8" s="87" t="s">
        <v>109</v>
      </c>
      <c r="B8" s="95">
        <f>IF(RES_hh_fech!B8=0,0,RES_hh_fech!B8/RES_summary!B$19)</f>
        <v>152.08464839733838</v>
      </c>
      <c r="C8" s="95">
        <f>IF(RES_hh_fech!C8=0,0,RES_hh_fech!C8/RES_summary!C$19)</f>
        <v>165.46832951329705</v>
      </c>
      <c r="D8" s="95">
        <f>IF(RES_hh_fech!D8=0,0,RES_hh_fech!D8/RES_summary!D$19)</f>
        <v>150.57112698375289</v>
      </c>
      <c r="E8" s="95">
        <f>IF(RES_hh_fech!E8=0,0,RES_hh_fech!E8/RES_summary!E$19)</f>
        <v>155.4207827131446</v>
      </c>
      <c r="F8" s="95">
        <f>IF(RES_hh_fech!F8=0,0,RES_hh_fech!F8/RES_summary!F$19)</f>
        <v>146.89565286380682</v>
      </c>
      <c r="G8" s="95">
        <f>IF(RES_hh_fech!G8=0,0,RES_hh_fech!G8/RES_summary!G$19)</f>
        <v>135.61446759382528</v>
      </c>
      <c r="H8" s="95">
        <f>IF(RES_hh_fech!H8=0,0,RES_hh_fech!H8/RES_summary!H$19)</f>
        <v>125.74107842021084</v>
      </c>
      <c r="I8" s="95">
        <f>IF(RES_hh_fech!I8=0,0,RES_hh_fech!I8/RES_summary!I$19)</f>
        <v>117.02067573825202</v>
      </c>
      <c r="J8" s="95">
        <f>IF(RES_hh_fech!J8=0,0,RES_hh_fech!J8/RES_summary!J$19)</f>
        <v>118.19111239205201</v>
      </c>
      <c r="K8" s="95">
        <f>IF(RES_hh_fech!K8=0,0,RES_hh_fech!K8/RES_summary!K$19)</f>
        <v>119.55396810971003</v>
      </c>
      <c r="L8" s="95">
        <f>IF(RES_hh_fech!L8=0,0,RES_hh_fech!L8/RES_summary!L$19)</f>
        <v>137.41065893191364</v>
      </c>
      <c r="M8" s="95">
        <f>IF(RES_hh_fech!M8=0,0,RES_hh_fech!M8/RES_summary!M$19)</f>
        <v>116.99147937889936</v>
      </c>
      <c r="N8" s="95">
        <f>IF(RES_hh_fech!N8=0,0,RES_hh_fech!N8/RES_summary!N$19)</f>
        <v>120.80964724966233</v>
      </c>
      <c r="O8" s="95">
        <f>IF(RES_hh_fech!O8=0,0,RES_hh_fech!O8/RES_summary!O$19)</f>
        <v>136.92563449825343</v>
      </c>
      <c r="P8" s="95">
        <f>IF(RES_hh_fech!P8=0,0,RES_hh_fech!P8/RES_summary!P$19)</f>
        <v>107.74894481256007</v>
      </c>
      <c r="Q8" s="95">
        <f>IF(RES_hh_fech!Q8=0,0,RES_hh_fech!Q8/RES_summary!Q$19)</f>
        <v>119.3517069544158</v>
      </c>
    </row>
    <row r="9" spans="1:17" ht="12" customHeight="1" x14ac:dyDescent="0.25">
      <c r="A9" s="87" t="s">
        <v>55</v>
      </c>
      <c r="B9" s="95">
        <f>IF(RES_hh_fech!B9=0,0,RES_hh_fech!B9/RES_summary!B$19)</f>
        <v>203.26224502504638</v>
      </c>
      <c r="C9" s="95">
        <f>IF(RES_hh_fech!C9=0,0,RES_hh_fech!C9/RES_summary!C$19)</f>
        <v>216.22557478500738</v>
      </c>
      <c r="D9" s="95">
        <f>IF(RES_hh_fech!D9=0,0,RES_hh_fech!D9/RES_summary!D$19)</f>
        <v>199.95795451678359</v>
      </c>
      <c r="E9" s="95">
        <f>IF(RES_hh_fech!E9=0,0,RES_hh_fech!E9/RES_summary!E$19)</f>
        <v>196.72432004843773</v>
      </c>
      <c r="F9" s="95">
        <f>IF(RES_hh_fech!F9=0,0,RES_hh_fech!F9/RES_summary!F$19)</f>
        <v>175.95459893304431</v>
      </c>
      <c r="G9" s="95">
        <f>IF(RES_hh_fech!G9=0,0,RES_hh_fech!G9/RES_summary!G$19)</f>
        <v>183.8078234002609</v>
      </c>
      <c r="H9" s="95">
        <f>IF(RES_hh_fech!H9=0,0,RES_hh_fech!H9/RES_summary!H$19)</f>
        <v>167.15916231019636</v>
      </c>
      <c r="I9" s="95">
        <f>IF(RES_hh_fech!I9=0,0,RES_hh_fech!I9/RES_summary!I$19)</f>
        <v>158.50334583474378</v>
      </c>
      <c r="J9" s="95">
        <f>IF(RES_hh_fech!J9=0,0,RES_hh_fech!J9/RES_summary!J$19)</f>
        <v>160.48835480171093</v>
      </c>
      <c r="K9" s="95">
        <f>IF(RES_hh_fech!K9=0,0,RES_hh_fech!K9/RES_summary!K$19)</f>
        <v>154.26316546745761</v>
      </c>
      <c r="L9" s="95">
        <f>IF(RES_hh_fech!L9=0,0,RES_hh_fech!L9/RES_summary!L$19)</f>
        <v>171.88276650856693</v>
      </c>
      <c r="M9" s="95">
        <f>IF(RES_hh_fech!M9=0,0,RES_hh_fech!M9/RES_summary!M$19)</f>
        <v>153.36157069616789</v>
      </c>
      <c r="N9" s="95">
        <f>IF(RES_hh_fech!N9=0,0,RES_hh_fech!N9/RES_summary!N$19)</f>
        <v>158.49726706487462</v>
      </c>
      <c r="O9" s="95">
        <f>IF(RES_hh_fech!O9=0,0,RES_hh_fech!O9/RES_summary!O$19)</f>
        <v>173.45632316030344</v>
      </c>
      <c r="P9" s="95">
        <f>IF(RES_hh_fech!P9=0,0,RES_hh_fech!P9/RES_summary!P$19)</f>
        <v>138.03904409165418</v>
      </c>
      <c r="Q9" s="95">
        <f>IF(RES_hh_fech!Q9=0,0,RES_hh_fech!Q9/RES_summary!Q$19)</f>
        <v>147.3745601538248</v>
      </c>
    </row>
    <row r="10" spans="1:17" ht="12" customHeight="1" x14ac:dyDescent="0.25">
      <c r="A10" s="87" t="s">
        <v>79</v>
      </c>
      <c r="B10" s="95">
        <f>IF(RES_hh_fech!B10=0,0,RES_hh_fech!B10/RES_summary!B$19)</f>
        <v>0</v>
      </c>
      <c r="C10" s="95">
        <f>IF(RES_hh_fech!C10=0,0,RES_hh_fech!C10/RES_summary!C$19)</f>
        <v>0</v>
      </c>
      <c r="D10" s="95">
        <f>IF(RES_hh_fech!D10=0,0,RES_hh_fech!D10/RES_summary!D$19)</f>
        <v>0</v>
      </c>
      <c r="E10" s="95">
        <f>IF(RES_hh_fech!E10=0,0,RES_hh_fech!E10/RES_summary!E$19)</f>
        <v>0</v>
      </c>
      <c r="F10" s="95">
        <f>IF(RES_hh_fech!F10=0,0,RES_hh_fech!F10/RES_summary!F$19)</f>
        <v>0</v>
      </c>
      <c r="G10" s="95">
        <f>IF(RES_hh_fech!G10=0,0,RES_hh_fech!G10/RES_summary!G$19)</f>
        <v>0</v>
      </c>
      <c r="H10" s="95">
        <f>IF(RES_hh_fech!H10=0,0,RES_hh_fech!H10/RES_summary!H$19)</f>
        <v>0</v>
      </c>
      <c r="I10" s="95">
        <f>IF(RES_hh_fech!I10=0,0,RES_hh_fech!I10/RES_summary!I$19)</f>
        <v>0</v>
      </c>
      <c r="J10" s="95">
        <f>IF(RES_hh_fech!J10=0,0,RES_hh_fech!J10/RES_summary!J$19)</f>
        <v>0</v>
      </c>
      <c r="K10" s="95">
        <f>IF(RES_hh_fech!K10=0,0,RES_hh_fech!K10/RES_summary!K$19)</f>
        <v>0</v>
      </c>
      <c r="L10" s="95">
        <f>IF(RES_hh_fech!L10=0,0,RES_hh_fech!L10/RES_summary!L$19)</f>
        <v>0</v>
      </c>
      <c r="M10" s="95">
        <f>IF(RES_hh_fech!M10=0,0,RES_hh_fech!M10/RES_summary!M$19)</f>
        <v>0</v>
      </c>
      <c r="N10" s="95">
        <f>IF(RES_hh_fech!N10=0,0,RES_hh_fech!N10/RES_summary!N$19)</f>
        <v>0</v>
      </c>
      <c r="O10" s="95">
        <f>IF(RES_hh_fech!O10=0,0,RES_hh_fech!O10/RES_summary!O$19)</f>
        <v>0</v>
      </c>
      <c r="P10" s="95">
        <f>IF(RES_hh_fech!P10=0,0,RES_hh_fech!P10/RES_summary!P$19)</f>
        <v>0</v>
      </c>
      <c r="Q10" s="95">
        <f>IF(RES_hh_fech!Q10=0,0,RES_hh_fech!Q10/RES_summary!Q$19)</f>
        <v>0</v>
      </c>
    </row>
    <row r="11" spans="1:17" ht="12" customHeight="1" x14ac:dyDescent="0.25">
      <c r="A11" s="87" t="s">
        <v>61</v>
      </c>
      <c r="B11" s="95">
        <f>IF(RES_hh_fech!B11=0,0,RES_hh_fech!B11/RES_summary!B$19)</f>
        <v>126.02261348498328</v>
      </c>
      <c r="C11" s="95">
        <f>IF(RES_hh_fech!C11=0,0,RES_hh_fech!C11/RES_summary!C$19)</f>
        <v>129.11980088582629</v>
      </c>
      <c r="D11" s="95">
        <f>IF(RES_hh_fech!D11=0,0,RES_hh_fech!D11/RES_summary!D$19)</f>
        <v>124.15772097428625</v>
      </c>
      <c r="E11" s="95">
        <f>IF(RES_hh_fech!E11=0,0,RES_hh_fech!E11/RES_summary!E$19)</f>
        <v>122.76087983248277</v>
      </c>
      <c r="F11" s="95">
        <f>IF(RES_hh_fech!F11=0,0,RES_hh_fech!F11/RES_summary!F$19)</f>
        <v>114.62952047481912</v>
      </c>
      <c r="G11" s="95">
        <f>IF(RES_hh_fech!G11=0,0,RES_hh_fech!G11/RES_summary!G$19)</f>
        <v>111.94613736767107</v>
      </c>
      <c r="H11" s="95">
        <f>IF(RES_hh_fech!H11=0,0,RES_hh_fech!H11/RES_summary!H$19)</f>
        <v>99.010037850525364</v>
      </c>
      <c r="I11" s="95">
        <f>IF(RES_hh_fech!I11=0,0,RES_hh_fech!I11/RES_summary!I$19)</f>
        <v>101.29119759480096</v>
      </c>
      <c r="J11" s="95">
        <f>IF(RES_hh_fech!J11=0,0,RES_hh_fech!J11/RES_summary!J$19)</f>
        <v>99.502667625045447</v>
      </c>
      <c r="K11" s="95">
        <f>IF(RES_hh_fech!K11=0,0,RES_hh_fech!K11/RES_summary!K$19)</f>
        <v>95.643127139780177</v>
      </c>
      <c r="L11" s="95">
        <f>IF(RES_hh_fech!L11=0,0,RES_hh_fech!L11/RES_summary!L$19)</f>
        <v>107.68904785514395</v>
      </c>
      <c r="M11" s="95">
        <f>IF(RES_hh_fech!M11=0,0,RES_hh_fech!M11/RES_summary!M$19)</f>
        <v>95.631419503013447</v>
      </c>
      <c r="N11" s="95">
        <f>IF(RES_hh_fech!N11=0,0,RES_hh_fech!N11/RES_summary!N$19)</f>
        <v>99.805645192716668</v>
      </c>
      <c r="O11" s="95">
        <f>IF(RES_hh_fech!O11=0,0,RES_hh_fech!O11/RES_summary!O$19)</f>
        <v>110.52965345805998</v>
      </c>
      <c r="P11" s="95">
        <f>IF(RES_hh_fech!P11=0,0,RES_hh_fech!P11/RES_summary!P$19)</f>
        <v>87.891738556371564</v>
      </c>
      <c r="Q11" s="95">
        <f>IF(RES_hh_fech!Q11=0,0,RES_hh_fech!Q11/RES_summary!Q$19)</f>
        <v>96.992632957078939</v>
      </c>
    </row>
    <row r="12" spans="1:17" ht="12" customHeight="1" x14ac:dyDescent="0.25">
      <c r="A12" s="87" t="s">
        <v>115</v>
      </c>
      <c r="B12" s="95">
        <f>IF(RES_hh_fech!B12=0,0,RES_hh_fech!B12/RES_summary!B$19)</f>
        <v>93.081287494692461</v>
      </c>
      <c r="C12" s="95">
        <f>IF(RES_hh_fech!C12=0,0,RES_hh_fech!C12/RES_summary!C$19)</f>
        <v>95.169700862769645</v>
      </c>
      <c r="D12" s="95">
        <f>IF(RES_hh_fech!D12=0,0,RES_hh_fech!D12/RES_summary!D$19)</f>
        <v>86.842976706175463</v>
      </c>
      <c r="E12" s="95">
        <f>IF(RES_hh_fech!E12=0,0,RES_hh_fech!E12/RES_summary!E$19)</f>
        <v>85.087755911284518</v>
      </c>
      <c r="F12" s="95">
        <f>IF(RES_hh_fech!F12=0,0,RES_hh_fech!F12/RES_summary!F$19)</f>
        <v>77.816345117130098</v>
      </c>
      <c r="G12" s="95">
        <f>IF(RES_hh_fech!G12=0,0,RES_hh_fech!G12/RES_summary!G$19)</f>
        <v>72.64496838433223</v>
      </c>
      <c r="H12" s="95">
        <f>IF(RES_hh_fech!H12=0,0,RES_hh_fech!H12/RES_summary!H$19)</f>
        <v>66.077371759254575</v>
      </c>
      <c r="I12" s="95">
        <f>IF(RES_hh_fech!I12=0,0,RES_hh_fech!I12/RES_summary!I$19)</f>
        <v>60.157565320433918</v>
      </c>
      <c r="J12" s="95">
        <f>IF(RES_hh_fech!J12=0,0,RES_hh_fech!J12/RES_summary!J$19)</f>
        <v>59.825689878954002</v>
      </c>
      <c r="K12" s="95">
        <f>IF(RES_hh_fech!K12=0,0,RES_hh_fech!K12/RES_summary!K$19)</f>
        <v>55.648501195115266</v>
      </c>
      <c r="L12" s="95">
        <f>IF(RES_hh_fech!L12=0,0,RES_hh_fech!L12/RES_summary!L$19)</f>
        <v>61.41629567967378</v>
      </c>
      <c r="M12" s="95">
        <f>IF(RES_hh_fech!M12=0,0,RES_hh_fech!M12/RES_summary!M$19)</f>
        <v>51.810919902078652</v>
      </c>
      <c r="N12" s="95">
        <f>IF(RES_hh_fech!N12=0,0,RES_hh_fech!N12/RES_summary!N$19)</f>
        <v>50.282921240571568</v>
      </c>
      <c r="O12" s="95">
        <f>IF(RES_hh_fech!O12=0,0,RES_hh_fech!O12/RES_summary!O$19)</f>
        <v>52.791740818050641</v>
      </c>
      <c r="P12" s="95">
        <f>IF(RES_hh_fech!P12=0,0,RES_hh_fech!P12/RES_summary!P$19)</f>
        <v>40.565658683477004</v>
      </c>
      <c r="Q12" s="95">
        <f>IF(RES_hh_fech!Q12=0,0,RES_hh_fech!Q12/RES_summary!Q$19)</f>
        <v>42.686017214997044</v>
      </c>
    </row>
    <row r="13" spans="1:17" ht="12" customHeight="1" x14ac:dyDescent="0.25">
      <c r="A13" s="51" t="s">
        <v>114</v>
      </c>
      <c r="B13" s="22">
        <f>IF(RES_hh_fech!B13=0,0,RES_hh_fech!B13/RES_summary!B$19)</f>
        <v>146.97064654401186</v>
      </c>
      <c r="C13" s="22">
        <f>IF(RES_hh_fech!C13=0,0,RES_hh_fech!C13/RES_summary!C$19)</f>
        <v>157.19261569446715</v>
      </c>
      <c r="D13" s="22">
        <f>IF(RES_hh_fech!D13=0,0,RES_hh_fech!D13/RES_summary!D$19)</f>
        <v>148.28346127415327</v>
      </c>
      <c r="E13" s="22">
        <f>IF(RES_hh_fech!E13=0,0,RES_hh_fech!E13/RES_summary!E$19)</f>
        <v>148.95977360040467</v>
      </c>
      <c r="F13" s="22">
        <f>IF(RES_hh_fech!F13=0,0,RES_hh_fech!F13/RES_summary!F$19)</f>
        <v>134.68634569996456</v>
      </c>
      <c r="G13" s="22">
        <f>IF(RES_hh_fech!G13=0,0,RES_hh_fech!G13/RES_summary!G$19)</f>
        <v>129.91471246039893</v>
      </c>
      <c r="H13" s="22">
        <f>IF(RES_hh_fech!H13=0,0,RES_hh_fech!H13/RES_summary!H$19)</f>
        <v>118.16911160472374</v>
      </c>
      <c r="I13" s="22">
        <f>IF(RES_hh_fech!I13=0,0,RES_hh_fech!I13/RES_summary!I$19)</f>
        <v>121.06965697363501</v>
      </c>
      <c r="J13" s="22">
        <f>IF(RES_hh_fech!J13=0,0,RES_hh_fech!J13/RES_summary!J$19)</f>
        <v>117.4620569793673</v>
      </c>
      <c r="K13" s="22">
        <f>IF(RES_hh_fech!K13=0,0,RES_hh_fech!K13/RES_summary!K$19)</f>
        <v>114.29471244783645</v>
      </c>
      <c r="L13" s="22">
        <f>IF(RES_hh_fech!L13=0,0,RES_hh_fech!L13/RES_summary!L$19)</f>
        <v>128.01853325473064</v>
      </c>
      <c r="M13" s="22">
        <f>IF(RES_hh_fech!M13=0,0,RES_hh_fech!M13/RES_summary!M$19)</f>
        <v>115.10312631541021</v>
      </c>
      <c r="N13" s="22">
        <f>IF(RES_hh_fech!N13=0,0,RES_hh_fech!N13/RES_summary!N$19)</f>
        <v>122.12703490162198</v>
      </c>
      <c r="O13" s="22">
        <f>IF(RES_hh_fech!O13=0,0,RES_hh_fech!O13/RES_summary!O$19)</f>
        <v>125.48541678815377</v>
      </c>
      <c r="P13" s="22">
        <f>IF(RES_hh_fech!P13=0,0,RES_hh_fech!P13/RES_summary!P$19)</f>
        <v>111.16644778759881</v>
      </c>
      <c r="Q13" s="22">
        <f>IF(RES_hh_fech!Q13=0,0,RES_hh_fech!Q13/RES_summary!Q$19)</f>
        <v>117.55538295994474</v>
      </c>
    </row>
    <row r="14" spans="1:17" ht="12" customHeight="1" x14ac:dyDescent="0.25">
      <c r="A14" s="99" t="s">
        <v>117</v>
      </c>
      <c r="B14" s="98">
        <f>IF(RES_hh_fech!B14=0,0,RES_hh_fech!B14/RES_summary!B$19)</f>
        <v>1.4926146623341892</v>
      </c>
      <c r="C14" s="98">
        <f>IF(RES_hh_fech!C14=0,0,RES_hh_fech!C14/RES_summary!C$19)</f>
        <v>2.0162425461943414</v>
      </c>
      <c r="D14" s="98">
        <f>IF(RES_hh_fech!D14=0,0,RES_hh_fech!D14/RES_summary!D$19)</f>
        <v>2.1371724458809274</v>
      </c>
      <c r="E14" s="98">
        <f>IF(RES_hh_fech!E14=0,0,RES_hh_fech!E14/RES_summary!E$19)</f>
        <v>2.1689970189573304</v>
      </c>
      <c r="F14" s="98">
        <f>IF(RES_hh_fech!F14=0,0,RES_hh_fech!F14/RES_summary!F$19)</f>
        <v>1.6500371496335662</v>
      </c>
      <c r="G14" s="98">
        <f>IF(RES_hh_fech!G14=0,0,RES_hh_fech!G14/RES_summary!G$19)</f>
        <v>1.5144305312686432</v>
      </c>
      <c r="H14" s="98">
        <f>IF(RES_hh_fech!H14=0,0,RES_hh_fech!H14/RES_summary!H$19)</f>
        <v>1.1233192154990401</v>
      </c>
      <c r="I14" s="98">
        <f>IF(RES_hh_fech!I14=0,0,RES_hh_fech!I14/RES_summary!I$19)</f>
        <v>2.0103810604598698</v>
      </c>
      <c r="J14" s="98">
        <f>IF(RES_hh_fech!J14=0,0,RES_hh_fech!J14/RES_summary!J$19)</f>
        <v>1.3991080680178494</v>
      </c>
      <c r="K14" s="98">
        <f>IF(RES_hh_fech!K14=0,0,RES_hh_fech!K14/RES_summary!K$19)</f>
        <v>1.5133142571444971</v>
      </c>
      <c r="L14" s="98">
        <f>IF(RES_hh_fech!L14=0,0,RES_hh_fech!L14/RES_summary!L$19)</f>
        <v>1.5189845579286858</v>
      </c>
      <c r="M14" s="98">
        <f>IF(RES_hh_fech!M14=0,0,RES_hh_fech!M14/RES_summary!M$19)</f>
        <v>1.5463537175810178</v>
      </c>
      <c r="N14" s="98">
        <f>IF(RES_hh_fech!N14=0,0,RES_hh_fech!N14/RES_summary!N$19)</f>
        <v>1.7889922139080703</v>
      </c>
      <c r="O14" s="98">
        <f>IF(RES_hh_fech!O14=0,0,RES_hh_fech!O14/RES_summary!O$19)</f>
        <v>0.90170823617027784</v>
      </c>
      <c r="P14" s="98">
        <f>IF(RES_hh_fech!P14=0,0,RES_hh_fech!P14/RES_summary!P$19)</f>
        <v>1.951869517142828</v>
      </c>
      <c r="Q14" s="98">
        <f>IF(RES_hh_fech!Q14=0,0,RES_hh_fech!Q14/RES_summary!Q$19)</f>
        <v>1.5239611839174154</v>
      </c>
    </row>
    <row r="15" spans="1:17" ht="12.95" customHeight="1" x14ac:dyDescent="0.25">
      <c r="A15" s="89" t="s">
        <v>112</v>
      </c>
      <c r="B15" s="96">
        <f>IF(RES_hh_fech!B15=0,0,RES_hh_fech!B15/RES_summary!B$19)</f>
        <v>5.9581358048729396E-2</v>
      </c>
      <c r="C15" s="96">
        <f>IF(RES_hh_fech!C15=0,0,RES_hh_fech!C15/RES_summary!C$19)</f>
        <v>7.4465869938819942E-2</v>
      </c>
      <c r="D15" s="96">
        <f>IF(RES_hh_fech!D15=0,0,RES_hh_fech!D15/RES_summary!D$19)</f>
        <v>8.4195293880647087E-2</v>
      </c>
      <c r="E15" s="96">
        <f>IF(RES_hh_fech!E15=0,0,RES_hh_fech!E15/RES_summary!E$19)</f>
        <v>9.2272101621639846E-2</v>
      </c>
      <c r="F15" s="96">
        <f>IF(RES_hh_fech!F15=0,0,RES_hh_fech!F15/RES_summary!F$19)</f>
        <v>0.10065770523482265</v>
      </c>
      <c r="G15" s="96">
        <f>IF(RES_hh_fech!G15=0,0,RES_hh_fech!G15/RES_summary!G$19)</f>
        <v>0.1137099427776139</v>
      </c>
      <c r="H15" s="96">
        <f>IF(RES_hh_fech!H15=0,0,RES_hh_fech!H15/RES_summary!H$19)</f>
        <v>0.12235692683010772</v>
      </c>
      <c r="I15" s="96">
        <f>IF(RES_hh_fech!I15=0,0,RES_hh_fech!I15/RES_summary!I$19)</f>
        <v>0.14643908216888915</v>
      </c>
      <c r="J15" s="96">
        <f>IF(RES_hh_fech!J15=0,0,RES_hh_fech!J15/RES_summary!J$19)</f>
        <v>0.14938452904106533</v>
      </c>
      <c r="K15" s="96">
        <f>IF(RES_hh_fech!K15=0,0,RES_hh_fech!K15/RES_summary!K$19)</f>
        <v>0.15799984803070277</v>
      </c>
      <c r="L15" s="96">
        <f>IF(RES_hh_fech!L15=0,0,RES_hh_fech!L15/RES_summary!L$19)</f>
        <v>0.15733145993185707</v>
      </c>
      <c r="M15" s="96">
        <f>IF(RES_hh_fech!M15=0,0,RES_hh_fech!M15/RES_summary!M$19)</f>
        <v>0.1661820671148225</v>
      </c>
      <c r="N15" s="96">
        <f>IF(RES_hh_fech!N15=0,0,RES_hh_fech!N15/RES_summary!N$19)</f>
        <v>0.16868962464429998</v>
      </c>
      <c r="O15" s="96">
        <f>IF(RES_hh_fech!O15=0,0,RES_hh_fech!O15/RES_summary!O$19)</f>
        <v>0.16903014542308503</v>
      </c>
      <c r="P15" s="96">
        <f>IF(RES_hh_fech!P15=0,0,RES_hh_fech!P15/RES_summary!P$19)</f>
        <v>0.16892223493200675</v>
      </c>
      <c r="Q15" s="96">
        <f>IF(RES_hh_fech!Q15=0,0,RES_hh_fech!Q15/RES_summary!Q$19)</f>
        <v>0.17754463421220296</v>
      </c>
    </row>
    <row r="16" spans="1:17" ht="12" customHeight="1" x14ac:dyDescent="0.25">
      <c r="A16" s="87" t="s">
        <v>111</v>
      </c>
      <c r="B16" s="97">
        <f>IF(RES_hh_fech!B16=0,0,RES_hh_fech!B16/RES_summary!B$19)</f>
        <v>5.9581358048729396E-2</v>
      </c>
      <c r="C16" s="97">
        <f>IF(RES_hh_fech!C16=0,0,RES_hh_fech!C16/RES_summary!C$19)</f>
        <v>7.4465869938819942E-2</v>
      </c>
      <c r="D16" s="97">
        <f>IF(RES_hh_fech!D16=0,0,RES_hh_fech!D16/RES_summary!D$19)</f>
        <v>8.4195293880647087E-2</v>
      </c>
      <c r="E16" s="97">
        <f>IF(RES_hh_fech!E16=0,0,RES_hh_fech!E16/RES_summary!E$19)</f>
        <v>9.2272101621639846E-2</v>
      </c>
      <c r="F16" s="97">
        <f>IF(RES_hh_fech!F16=0,0,RES_hh_fech!F16/RES_summary!F$19)</f>
        <v>0.10065770523482265</v>
      </c>
      <c r="G16" s="97">
        <f>IF(RES_hh_fech!G16=0,0,RES_hh_fech!G16/RES_summary!G$19)</f>
        <v>0.1137099427776139</v>
      </c>
      <c r="H16" s="97">
        <f>IF(RES_hh_fech!H16=0,0,RES_hh_fech!H16/RES_summary!H$19)</f>
        <v>0.12235692683010772</v>
      </c>
      <c r="I16" s="97">
        <f>IF(RES_hh_fech!I16=0,0,RES_hh_fech!I16/RES_summary!I$19)</f>
        <v>0.14643908216888915</v>
      </c>
      <c r="J16" s="97">
        <f>IF(RES_hh_fech!J16=0,0,RES_hh_fech!J16/RES_summary!J$19)</f>
        <v>0.14938452904106533</v>
      </c>
      <c r="K16" s="97">
        <f>IF(RES_hh_fech!K16=0,0,RES_hh_fech!K16/RES_summary!K$19)</f>
        <v>0.15799984803070277</v>
      </c>
      <c r="L16" s="97">
        <f>IF(RES_hh_fech!L16=0,0,RES_hh_fech!L16/RES_summary!L$19)</f>
        <v>0.15733145993185707</v>
      </c>
      <c r="M16" s="97">
        <f>IF(RES_hh_fech!M16=0,0,RES_hh_fech!M16/RES_summary!M$19)</f>
        <v>0.1661820671148225</v>
      </c>
      <c r="N16" s="97">
        <f>IF(RES_hh_fech!N16=0,0,RES_hh_fech!N16/RES_summary!N$19)</f>
        <v>0.16868962464429998</v>
      </c>
      <c r="O16" s="97">
        <f>IF(RES_hh_fech!O16=0,0,RES_hh_fech!O16/RES_summary!O$19)</f>
        <v>0.16903014542308503</v>
      </c>
      <c r="P16" s="97">
        <f>IF(RES_hh_fech!P16=0,0,RES_hh_fech!P16/RES_summary!P$19)</f>
        <v>0.16892223493200675</v>
      </c>
      <c r="Q16" s="97">
        <f>IF(RES_hh_fech!Q16=0,0,RES_hh_fech!Q16/RES_summary!Q$19)</f>
        <v>0.17754463421220296</v>
      </c>
    </row>
    <row r="17" spans="1:17" ht="12.95" customHeight="1" x14ac:dyDescent="0.25">
      <c r="A17" s="89" t="s">
        <v>63</v>
      </c>
      <c r="B17" s="96">
        <f>IF(RES_hh_fech!B17=0,0,RES_hh_fech!B17/RES_summary!B$19)</f>
        <v>28.607850959098545</v>
      </c>
      <c r="C17" s="96">
        <f>IF(RES_hh_fech!C17=0,0,RES_hh_fech!C17/RES_summary!C$19)</f>
        <v>28.442076708584761</v>
      </c>
      <c r="D17" s="96">
        <f>IF(RES_hh_fech!D17=0,0,RES_hh_fech!D17/RES_summary!D$19)</f>
        <v>28.2335797655501</v>
      </c>
      <c r="E17" s="96">
        <f>IF(RES_hh_fech!E17=0,0,RES_hh_fech!E17/RES_summary!E$19)</f>
        <v>27.91328215708258</v>
      </c>
      <c r="F17" s="96">
        <f>IF(RES_hh_fech!F17=0,0,RES_hh_fech!F17/RES_summary!F$19)</f>
        <v>27.354127125108079</v>
      </c>
      <c r="G17" s="96">
        <f>IF(RES_hh_fech!G17=0,0,RES_hh_fech!G17/RES_summary!G$19)</f>
        <v>26.931033144343136</v>
      </c>
      <c r="H17" s="96">
        <f>IF(RES_hh_fech!H17=0,0,RES_hh_fech!H17/RES_summary!H$19)</f>
        <v>26.326399423378252</v>
      </c>
      <c r="I17" s="96">
        <f>IF(RES_hh_fech!I17=0,0,RES_hh_fech!I17/RES_summary!I$19)</f>
        <v>26.202544964003057</v>
      </c>
      <c r="J17" s="96">
        <f>IF(RES_hh_fech!J17=0,0,RES_hh_fech!J17/RES_summary!J$19)</f>
        <v>25.569306820955013</v>
      </c>
      <c r="K17" s="96">
        <f>IF(RES_hh_fech!K17=0,0,RES_hh_fech!K17/RES_summary!K$19)</f>
        <v>25.323058267041588</v>
      </c>
      <c r="L17" s="96">
        <f>IF(RES_hh_fech!L17=0,0,RES_hh_fech!L17/RES_summary!L$19)</f>
        <v>24.931595370231253</v>
      </c>
      <c r="M17" s="96">
        <f>IF(RES_hh_fech!M17=0,0,RES_hh_fech!M17/RES_summary!M$19)</f>
        <v>24.891009706702892</v>
      </c>
      <c r="N17" s="96">
        <f>IF(RES_hh_fech!N17=0,0,RES_hh_fech!N17/RES_summary!N$19)</f>
        <v>24.81413688157847</v>
      </c>
      <c r="O17" s="96">
        <f>IF(RES_hh_fech!O17=0,0,RES_hh_fech!O17/RES_summary!O$19)</f>
        <v>24.042856771942269</v>
      </c>
      <c r="P17" s="96">
        <f>IF(RES_hh_fech!P17=0,0,RES_hh_fech!P17/RES_summary!P$19)</f>
        <v>24.277589684833632</v>
      </c>
      <c r="Q17" s="96">
        <f>IF(RES_hh_fech!Q17=0,0,RES_hh_fech!Q17/RES_summary!Q$19)</f>
        <v>23.900016682613778</v>
      </c>
    </row>
    <row r="18" spans="1:17" ht="12" customHeight="1" x14ac:dyDescent="0.25">
      <c r="A18" s="87" t="s">
        <v>58</v>
      </c>
      <c r="B18" s="95">
        <f>IF(RES_hh_fech!B18=0,0,RES_hh_fech!B18/RES_summary!B$19)</f>
        <v>36.465113090025284</v>
      </c>
      <c r="C18" s="95">
        <f>IF(RES_hh_fech!C18=0,0,RES_hh_fech!C18/RES_summary!C$19)</f>
        <v>36.168992235410151</v>
      </c>
      <c r="D18" s="95">
        <f>IF(RES_hh_fech!D18=0,0,RES_hh_fech!D18/RES_summary!D$19)</f>
        <v>35.974974976661663</v>
      </c>
      <c r="E18" s="95">
        <f>IF(RES_hh_fech!E18=0,0,RES_hh_fech!E18/RES_summary!E$19)</f>
        <v>34.877934663353876</v>
      </c>
      <c r="F18" s="95">
        <f>IF(RES_hh_fech!F18=0,0,RES_hh_fech!F18/RES_summary!F$19)</f>
        <v>36.065984067511081</v>
      </c>
      <c r="G18" s="95">
        <f>IF(RES_hh_fech!G18=0,0,RES_hh_fech!G18/RES_summary!G$19)</f>
        <v>34.095282795491784</v>
      </c>
      <c r="H18" s="95">
        <f>IF(RES_hh_fech!H18=0,0,RES_hh_fech!H18/RES_summary!H$19)</f>
        <v>35.600249031485191</v>
      </c>
      <c r="I18" s="95">
        <f>IF(RES_hh_fech!I18=0,0,RES_hh_fech!I18/RES_summary!I$19)</f>
        <v>32.915635480840827</v>
      </c>
      <c r="J18" s="95">
        <f>IF(RES_hh_fech!J18=0,0,RES_hh_fech!J18/RES_summary!J$19)</f>
        <v>34.519399962136738</v>
      </c>
      <c r="K18" s="95">
        <f>IF(RES_hh_fech!K18=0,0,RES_hh_fech!K18/RES_summary!K$19)</f>
        <v>33.475541994197968</v>
      </c>
      <c r="L18" s="95">
        <f>IF(RES_hh_fech!L18=0,0,RES_hh_fech!L18/RES_summary!L$19)</f>
        <v>33.347682252314605</v>
      </c>
      <c r="M18" s="95">
        <f>IF(RES_hh_fech!M18=0,0,RES_hh_fech!M18/RES_summary!M$19)</f>
        <v>32.348318900140868</v>
      </c>
      <c r="N18" s="95">
        <f>IF(RES_hh_fech!N18=0,0,RES_hh_fech!N18/RES_summary!N$19)</f>
        <v>33.969543554453459</v>
      </c>
      <c r="O18" s="95">
        <f>IF(RES_hh_fech!O18=0,0,RES_hh_fech!O18/RES_summary!O$19)</f>
        <v>32.770907786615673</v>
      </c>
      <c r="P18" s="95">
        <f>IF(RES_hh_fech!P18=0,0,RES_hh_fech!P18/RES_summary!P$19)</f>
        <v>32.555707475191134</v>
      </c>
      <c r="Q18" s="95">
        <f>IF(RES_hh_fech!Q18=0,0,RES_hh_fech!Q18/RES_summary!Q$19)</f>
        <v>32.332755728187692</v>
      </c>
    </row>
    <row r="19" spans="1:17" s="28" customFormat="1" ht="12" customHeight="1" x14ac:dyDescent="0.25">
      <c r="A19" s="87" t="s">
        <v>84</v>
      </c>
      <c r="B19" s="95">
        <f>IF(RES_hh_fech!B19=0,0,RES_hh_fech!B19/RES_summary!B$19)</f>
        <v>28.956709173726008</v>
      </c>
      <c r="C19" s="95">
        <f>IF(RES_hh_fech!C19=0,0,RES_hh_fech!C19/RES_summary!C$19)</f>
        <v>28.566565570945638</v>
      </c>
      <c r="D19" s="95">
        <f>IF(RES_hh_fech!D19=0,0,RES_hh_fech!D19/RES_summary!D$19)</f>
        <v>28.331607854020994</v>
      </c>
      <c r="E19" s="95">
        <f>IF(RES_hh_fech!E19=0,0,RES_hh_fech!E19/RES_summary!E$19)</f>
        <v>27.889425423595718</v>
      </c>
      <c r="F19" s="95">
        <f>IF(RES_hh_fech!F19=0,0,RES_hh_fech!F19/RES_summary!F$19)</f>
        <v>27.389215968062565</v>
      </c>
      <c r="G19" s="95">
        <f>IF(RES_hh_fech!G19=0,0,RES_hh_fech!G19/RES_summary!G$19)</f>
        <v>26.257990619600864</v>
      </c>
      <c r="H19" s="95">
        <f>IF(RES_hh_fech!H19=0,0,RES_hh_fech!H19/RES_summary!H$19)</f>
        <v>25.33147585624496</v>
      </c>
      <c r="I19" s="95">
        <f>IF(RES_hh_fech!I19=0,0,RES_hh_fech!I19/RES_summary!I$19)</f>
        <v>24.820728460571996</v>
      </c>
      <c r="J19" s="95">
        <f>IF(RES_hh_fech!J19=0,0,RES_hh_fech!J19/RES_summary!J$19)</f>
        <v>24.342306180561202</v>
      </c>
      <c r="K19" s="95">
        <f>IF(RES_hh_fech!K19=0,0,RES_hh_fech!K19/RES_summary!K$19)</f>
        <v>23.280984666309418</v>
      </c>
      <c r="L19" s="95">
        <f>IF(RES_hh_fech!L19=0,0,RES_hh_fech!L19/RES_summary!L$19)</f>
        <v>22.070003966468079</v>
      </c>
      <c r="M19" s="95">
        <f>IF(RES_hh_fech!M19=0,0,RES_hh_fech!M19/RES_summary!M$19)</f>
        <v>22.0591935094359</v>
      </c>
      <c r="N19" s="95">
        <f>IF(RES_hh_fech!N19=0,0,RES_hh_fech!N19/RES_summary!N$19)</f>
        <v>21.543444861295853</v>
      </c>
      <c r="O19" s="95">
        <f>IF(RES_hh_fech!O19=0,0,RES_hh_fech!O19/RES_summary!O$19)</f>
        <v>20.762504929607207</v>
      </c>
      <c r="P19" s="95">
        <f>IF(RES_hh_fech!P19=0,0,RES_hh_fech!P19/RES_summary!P$19)</f>
        <v>20.783513582347634</v>
      </c>
      <c r="Q19" s="95">
        <f>IF(RES_hh_fech!Q19=0,0,RES_hh_fech!Q19/RES_summary!Q$19)</f>
        <v>20.253242294777586</v>
      </c>
    </row>
    <row r="20" spans="1:17" ht="12" customHeight="1" x14ac:dyDescent="0.25">
      <c r="A20" s="87" t="s">
        <v>110</v>
      </c>
      <c r="B20" s="95">
        <f>IF(RES_hh_fech!B20=0,0,RES_hh_fech!B20/RES_summary!B$19)</f>
        <v>30.466743429259367</v>
      </c>
      <c r="C20" s="95">
        <f>IF(RES_hh_fech!C20=0,0,RES_hh_fech!C20/RES_summary!C$19)</f>
        <v>28.711181661250951</v>
      </c>
      <c r="D20" s="95">
        <f>IF(RES_hh_fech!D20=0,0,RES_hh_fech!D20/RES_summary!D$19)</f>
        <v>29.141134293910941</v>
      </c>
      <c r="E20" s="95">
        <f>IF(RES_hh_fech!E20=0,0,RES_hh_fech!E20/RES_summary!E$19)</f>
        <v>28.686211578158009</v>
      </c>
      <c r="F20" s="95">
        <f>IF(RES_hh_fech!F20=0,0,RES_hh_fech!F20/RES_summary!F$19)</f>
        <v>28.171705822542709</v>
      </c>
      <c r="G20" s="95">
        <f>IF(RES_hh_fech!G20=0,0,RES_hh_fech!G20/RES_summary!G$19)</f>
        <v>26.60779068350924</v>
      </c>
      <c r="H20" s="95">
        <f>IF(RES_hh_fech!H20=0,0,RES_hh_fech!H20/RES_summary!H$19)</f>
        <v>26.093895803301358</v>
      </c>
      <c r="I20" s="95">
        <f>IF(RES_hh_fech!I20=0,0,RES_hh_fech!I20/RES_summary!I$19)</f>
        <v>25.378180550798874</v>
      </c>
      <c r="J20" s="95">
        <f>IF(RES_hh_fech!J20=0,0,RES_hh_fech!J20/RES_summary!J$19)</f>
        <v>25.78285659814857</v>
      </c>
      <c r="K20" s="95">
        <f>IF(RES_hh_fech!K20=0,0,RES_hh_fech!K20/RES_summary!K$19)</f>
        <v>23.409322225057863</v>
      </c>
      <c r="L20" s="95">
        <f>IF(RES_hh_fech!L20=0,0,RES_hh_fech!L20/RES_summary!L$19)</f>
        <v>22.700504282377086</v>
      </c>
      <c r="M20" s="95">
        <f>IF(RES_hh_fech!M20=0,0,RES_hh_fech!M20/RES_summary!M$19)</f>
        <v>22.354512098558441</v>
      </c>
      <c r="N20" s="95">
        <f>IF(RES_hh_fech!N20=0,0,RES_hh_fech!N20/RES_summary!N$19)</f>
        <v>22.895294806158589</v>
      </c>
      <c r="O20" s="95">
        <f>IF(RES_hh_fech!O20=0,0,RES_hh_fech!O20/RES_summary!O$19)</f>
        <v>21.087675447010909</v>
      </c>
      <c r="P20" s="95">
        <f>IF(RES_hh_fech!P20=0,0,RES_hh_fech!P20/RES_summary!P$19)</f>
        <v>21.517640742755336</v>
      </c>
      <c r="Q20" s="95">
        <f>IF(RES_hh_fech!Q20=0,0,RES_hh_fech!Q20/RES_summary!Q$19)</f>
        <v>21.01339569582856</v>
      </c>
    </row>
    <row r="21" spans="1:17" ht="12" customHeight="1" x14ac:dyDescent="0.25">
      <c r="A21" s="87" t="s">
        <v>109</v>
      </c>
      <c r="B21" s="95">
        <f>IF(RES_hh_fech!B21=0,0,RES_hh_fech!B21/RES_summary!B$19)</f>
        <v>27.798527280808919</v>
      </c>
      <c r="C21" s="95">
        <f>IF(RES_hh_fech!C21=0,0,RES_hh_fech!C21/RES_summary!C$19)</f>
        <v>27.508309532741471</v>
      </c>
      <c r="D21" s="95">
        <f>IF(RES_hh_fech!D21=0,0,RES_hh_fech!D21/RES_summary!D$19)</f>
        <v>27.114769374091036</v>
      </c>
      <c r="E21" s="95">
        <f>IF(RES_hh_fech!E21=0,0,RES_hh_fech!E21/RES_summary!E$19)</f>
        <v>26.773776758241958</v>
      </c>
      <c r="F21" s="95">
        <f>IF(RES_hh_fech!F21=0,0,RES_hh_fech!F21/RES_summary!F$19)</f>
        <v>26.667913650366383</v>
      </c>
      <c r="G21" s="95">
        <f>IF(RES_hh_fech!G21=0,0,RES_hh_fech!G21/RES_summary!G$19)</f>
        <v>25.153949947991247</v>
      </c>
      <c r="H21" s="95">
        <f>IF(RES_hh_fech!H21=0,0,RES_hh_fech!H21/RES_summary!H$19)</f>
        <v>24.300921475955985</v>
      </c>
      <c r="I21" s="95">
        <f>IF(RES_hh_fech!I21=0,0,RES_hh_fech!I21/RES_summary!I$19)</f>
        <v>23.116648236680778</v>
      </c>
      <c r="J21" s="95">
        <f>IF(RES_hh_fech!J21=0,0,RES_hh_fech!J21/RES_summary!J$19)</f>
        <v>22.807560366235553</v>
      </c>
      <c r="K21" s="95">
        <f>IF(RES_hh_fech!K21=0,0,RES_hh_fech!K21/RES_summary!K$19)</f>
        <v>22.349787810922187</v>
      </c>
      <c r="L21" s="95">
        <f>IF(RES_hh_fech!L21=0,0,RES_hh_fech!L21/RES_summary!L$19)</f>
        <v>21.734705559628111</v>
      </c>
      <c r="M21" s="95">
        <f>IF(RES_hh_fech!M21=0,0,RES_hh_fech!M21/RES_summary!M$19)</f>
        <v>21.160033834450569</v>
      </c>
      <c r="N21" s="95">
        <f>IF(RES_hh_fech!N21=0,0,RES_hh_fech!N21/RES_summary!N$19)</f>
        <v>20.858282773498171</v>
      </c>
      <c r="O21" s="95">
        <f>IF(RES_hh_fech!O21=0,0,RES_hh_fech!O21/RES_summary!O$19)</f>
        <v>20.249118719974149</v>
      </c>
      <c r="P21" s="95">
        <f>IF(RES_hh_fech!P21=0,0,RES_hh_fech!P21/RES_summary!P$19)</f>
        <v>20.251939000439748</v>
      </c>
      <c r="Q21" s="95">
        <f>IF(RES_hh_fech!Q21=0,0,RES_hh_fech!Q21/RES_summary!Q$19)</f>
        <v>20.095739548128723</v>
      </c>
    </row>
    <row r="22" spans="1:17" ht="12" customHeight="1" x14ac:dyDescent="0.25">
      <c r="A22" s="87" t="s">
        <v>55</v>
      </c>
      <c r="B22" s="95">
        <f>IF(RES_hh_fech!B22=0,0,RES_hh_fech!B22/RES_summary!B$19)</f>
        <v>34.748175429051358</v>
      </c>
      <c r="C22" s="95">
        <f>IF(RES_hh_fech!C22=0,0,RES_hh_fech!C22/RES_summary!C$19)</f>
        <v>34.360763370425481</v>
      </c>
      <c r="D22" s="95">
        <f>IF(RES_hh_fech!D22=0,0,RES_hh_fech!D22/RES_summary!D$19)</f>
        <v>34.038073818508657</v>
      </c>
      <c r="E22" s="95">
        <f>IF(RES_hh_fech!E22=0,0,RES_hh_fech!E22/RES_summary!E$19)</f>
        <v>33.467215877865648</v>
      </c>
      <c r="F22" s="95">
        <f>IF(RES_hh_fech!F22=0,0,RES_hh_fech!F22/RES_summary!F$19)</f>
        <v>32.866962687025215</v>
      </c>
      <c r="G22" s="95">
        <f>IF(RES_hh_fech!G22=0,0,RES_hh_fech!G22/RES_summary!G$19)</f>
        <v>31.509672750326509</v>
      </c>
      <c r="H22" s="95">
        <f>IF(RES_hh_fech!H22=0,0,RES_hh_fech!H22/RES_summary!H$19)</f>
        <v>30.397761896460121</v>
      </c>
      <c r="I22" s="95">
        <f>IF(RES_hh_fech!I22=0,0,RES_hh_fech!I22/RES_summary!I$19)</f>
        <v>29.78480637934971</v>
      </c>
      <c r="J22" s="95">
        <f>IF(RES_hh_fech!J22=0,0,RES_hh_fech!J22/RES_summary!J$19)</f>
        <v>29.210723090155028</v>
      </c>
      <c r="K22" s="95">
        <f>IF(RES_hh_fech!K22=0,0,RES_hh_fech!K22/RES_summary!K$19)</f>
        <v>27.937225337536667</v>
      </c>
      <c r="L22" s="95">
        <f>IF(RES_hh_fech!L22=0,0,RES_hh_fech!L22/RES_summary!L$19)</f>
        <v>26.483899860136763</v>
      </c>
      <c r="M22" s="95">
        <f>IF(RES_hh_fech!M22=0,0,RES_hh_fech!M22/RES_summary!M$19)</f>
        <v>26.479677520824151</v>
      </c>
      <c r="N22" s="95">
        <f>IF(RES_hh_fech!N22=0,0,RES_hh_fech!N22/RES_summary!N$19)</f>
        <v>25.872514896835529</v>
      </c>
      <c r="O22" s="95">
        <f>IF(RES_hh_fech!O22=0,0,RES_hh_fech!O22/RES_summary!O$19)</f>
        <v>24.966887658797088</v>
      </c>
      <c r="P22" s="95">
        <f>IF(RES_hh_fech!P22=0,0,RES_hh_fech!P22/RES_summary!P$19)</f>
        <v>25.032051618651177</v>
      </c>
      <c r="Q22" s="95">
        <f>IF(RES_hh_fech!Q22=0,0,RES_hh_fech!Q22/RES_summary!Q$19)</f>
        <v>24.442020750036008</v>
      </c>
    </row>
    <row r="23" spans="1:17" ht="12" customHeight="1" x14ac:dyDescent="0.25">
      <c r="A23" s="87" t="s">
        <v>79</v>
      </c>
      <c r="B23" s="95">
        <f>IF(RES_hh_fech!B23=0,0,RES_hh_fech!B23/RES_summary!B$19)</f>
        <v>0</v>
      </c>
      <c r="C23" s="95">
        <f>IF(RES_hh_fech!C23=0,0,RES_hh_fech!C23/RES_summary!C$19)</f>
        <v>0</v>
      </c>
      <c r="D23" s="95">
        <f>IF(RES_hh_fech!D23=0,0,RES_hh_fech!D23/RES_summary!D$19)</f>
        <v>0</v>
      </c>
      <c r="E23" s="95">
        <f>IF(RES_hh_fech!E23=0,0,RES_hh_fech!E23/RES_summary!E$19)</f>
        <v>0</v>
      </c>
      <c r="F23" s="95">
        <f>IF(RES_hh_fech!F23=0,0,RES_hh_fech!F23/RES_summary!F$19)</f>
        <v>0</v>
      </c>
      <c r="G23" s="95">
        <f>IF(RES_hh_fech!G23=0,0,RES_hh_fech!G23/RES_summary!G$19)</f>
        <v>0</v>
      </c>
      <c r="H23" s="95">
        <f>IF(RES_hh_fech!H23=0,0,RES_hh_fech!H23/RES_summary!H$19)</f>
        <v>0</v>
      </c>
      <c r="I23" s="95">
        <f>IF(RES_hh_fech!I23=0,0,RES_hh_fech!I23/RES_summary!I$19)</f>
        <v>0</v>
      </c>
      <c r="J23" s="95">
        <f>IF(RES_hh_fech!J23=0,0,RES_hh_fech!J23/RES_summary!J$19)</f>
        <v>0</v>
      </c>
      <c r="K23" s="95">
        <f>IF(RES_hh_fech!K23=0,0,RES_hh_fech!K23/RES_summary!K$19)</f>
        <v>0</v>
      </c>
      <c r="L23" s="95">
        <f>IF(RES_hh_fech!L23=0,0,RES_hh_fech!L23/RES_summary!L$19)</f>
        <v>0</v>
      </c>
      <c r="M23" s="95">
        <f>IF(RES_hh_fech!M23=0,0,RES_hh_fech!M23/RES_summary!M$19)</f>
        <v>0</v>
      </c>
      <c r="N23" s="95">
        <f>IF(RES_hh_fech!N23=0,0,RES_hh_fech!N23/RES_summary!N$19)</f>
        <v>0</v>
      </c>
      <c r="O23" s="95">
        <f>IF(RES_hh_fech!O23=0,0,RES_hh_fech!O23/RES_summary!O$19)</f>
        <v>0</v>
      </c>
      <c r="P23" s="95">
        <f>IF(RES_hh_fech!P23=0,0,RES_hh_fech!P23/RES_summary!P$19)</f>
        <v>0</v>
      </c>
      <c r="Q23" s="95">
        <f>IF(RES_hh_fech!Q23=0,0,RES_hh_fech!Q23/RES_summary!Q$19)</f>
        <v>0</v>
      </c>
    </row>
    <row r="24" spans="1:17" ht="12" customHeight="1" x14ac:dyDescent="0.25">
      <c r="A24" s="87" t="s">
        <v>61</v>
      </c>
      <c r="B24" s="95">
        <f>IF(RES_hh_fech!B24=0,0,RES_hh_fech!B24/RES_summary!B$19)</f>
        <v>18.713534253358805</v>
      </c>
      <c r="C24" s="95">
        <f>IF(RES_hh_fech!C24=0,0,RES_hh_fech!C24/RES_summary!C$19)</f>
        <v>18.526490245874104</v>
      </c>
      <c r="D24" s="95">
        <f>IF(RES_hh_fech!D24=0,0,RES_hh_fech!D24/RES_summary!D$19)</f>
        <v>18.44266777530261</v>
      </c>
      <c r="E24" s="95">
        <f>IF(RES_hh_fech!E24=0,0,RES_hh_fech!E24/RES_summary!E$19)</f>
        <v>18.221743419979365</v>
      </c>
      <c r="F24" s="95">
        <f>IF(RES_hh_fech!F24=0,0,RES_hh_fech!F24/RES_summary!F$19)</f>
        <v>17.962036292117705</v>
      </c>
      <c r="G24" s="95">
        <f>IF(RES_hh_fech!G24=0,0,RES_hh_fech!G24/RES_summary!G$19)</f>
        <v>17.571039604573549</v>
      </c>
      <c r="H24" s="95">
        <f>IF(RES_hh_fech!H24=0,0,RES_hh_fech!H24/RES_summary!H$19)</f>
        <v>16.535267085701637</v>
      </c>
      <c r="I24" s="95">
        <f>IF(RES_hh_fech!I24=0,0,RES_hh_fech!I24/RES_summary!I$19)</f>
        <v>16.42987151760266</v>
      </c>
      <c r="J24" s="95">
        <f>IF(RES_hh_fech!J24=0,0,RES_hh_fech!J24/RES_summary!J$19)</f>
        <v>16.164707324190189</v>
      </c>
      <c r="K24" s="95">
        <f>IF(RES_hh_fech!K24=0,0,RES_hh_fech!K24/RES_summary!K$19)</f>
        <v>15.507356115337046</v>
      </c>
      <c r="L24" s="95">
        <f>IF(RES_hh_fech!L24=0,0,RES_hh_fech!L24/RES_summary!L$19)</f>
        <v>14.745515686317939</v>
      </c>
      <c r="M24" s="95">
        <f>IF(RES_hh_fech!M24=0,0,RES_hh_fech!M24/RES_summary!M$19)</f>
        <v>14.78557561377656</v>
      </c>
      <c r="N24" s="95">
        <f>IF(RES_hh_fech!N24=0,0,RES_hh_fech!N24/RES_summary!N$19)</f>
        <v>14.526233501494632</v>
      </c>
      <c r="O24" s="95">
        <f>IF(RES_hh_fech!O24=0,0,RES_hh_fech!O24/RES_summary!O$19)</f>
        <v>14.112811538656061</v>
      </c>
      <c r="P24" s="95">
        <f>IF(RES_hh_fech!P24=0,0,RES_hh_fech!P24/RES_summary!P$19)</f>
        <v>14.260808288428732</v>
      </c>
      <c r="Q24" s="95">
        <f>IF(RES_hh_fech!Q24=0,0,RES_hh_fech!Q24/RES_summary!Q$19)</f>
        <v>14.039690916103339</v>
      </c>
    </row>
    <row r="25" spans="1:17" ht="12" customHeight="1" x14ac:dyDescent="0.25">
      <c r="A25" s="51" t="s">
        <v>60</v>
      </c>
      <c r="B25" s="22">
        <f>IF(RES_hh_fech!B25=0,0,RES_hh_fech!B25/RES_summary!B$19)</f>
        <v>24.024640415891842</v>
      </c>
      <c r="C25" s="22">
        <f>IF(RES_hh_fech!C25=0,0,RES_hh_fech!C25/RES_summary!C$19)</f>
        <v>24.774079240489769</v>
      </c>
      <c r="D25" s="22">
        <f>IF(RES_hh_fech!D25=0,0,RES_hh_fech!D25/RES_summary!D$19)</f>
        <v>24.500123956978321</v>
      </c>
      <c r="E25" s="22">
        <f>IF(RES_hh_fech!E25=0,0,RES_hh_fech!E25/RES_summary!E$19)</f>
        <v>24.165952569712761</v>
      </c>
      <c r="F25" s="22">
        <f>IF(RES_hh_fech!F25=0,0,RES_hh_fech!F25/RES_summary!F$19)</f>
        <v>23.110498213721179</v>
      </c>
      <c r="G25" s="22">
        <f>IF(RES_hh_fech!G25=0,0,RES_hh_fech!G25/RES_summary!G$19)</f>
        <v>22.445396527135337</v>
      </c>
      <c r="H25" s="22">
        <f>IF(RES_hh_fech!H25=0,0,RES_hh_fech!H25/RES_summary!H$19)</f>
        <v>21.305028559398139</v>
      </c>
      <c r="I25" s="22">
        <f>IF(RES_hh_fech!I25=0,0,RES_hh_fech!I25/RES_summary!I$19)</f>
        <v>22.720674652953985</v>
      </c>
      <c r="J25" s="22">
        <f>IF(RES_hh_fech!J25=0,0,RES_hh_fech!J25/RES_summary!J$19)</f>
        <v>21.056614902375607</v>
      </c>
      <c r="K25" s="22">
        <f>IF(RES_hh_fech!K25=0,0,RES_hh_fech!K25/RES_summary!K$19)</f>
        <v>20.858481793892988</v>
      </c>
      <c r="L25" s="22">
        <f>IF(RES_hh_fech!L25=0,0,RES_hh_fech!L25/RES_summary!L$19)</f>
        <v>19.286217208362725</v>
      </c>
      <c r="M25" s="22">
        <f>IF(RES_hh_fech!M25=0,0,RES_hh_fech!M25/RES_summary!M$19)</f>
        <v>20.252652969511093</v>
      </c>
      <c r="N25" s="22">
        <f>IF(RES_hh_fech!N25=0,0,RES_hh_fech!N25/RES_summary!N$19)</f>
        <v>19.841960658241707</v>
      </c>
      <c r="O25" s="22">
        <f>IF(RES_hh_fech!O25=0,0,RES_hh_fech!O25/RES_summary!O$19)</f>
        <v>18.9705417939116</v>
      </c>
      <c r="P25" s="22">
        <f>IF(RES_hh_fech!P25=0,0,RES_hh_fech!P25/RES_summary!P$19)</f>
        <v>20.464883157588382</v>
      </c>
      <c r="Q25" s="22">
        <f>IF(RES_hh_fech!Q25=0,0,RES_hh_fech!Q25/RES_summary!Q$19)</f>
        <v>19.49410476815628</v>
      </c>
    </row>
    <row r="26" spans="1:17" ht="12" customHeight="1" x14ac:dyDescent="0.25">
      <c r="A26" s="49" t="s">
        <v>59</v>
      </c>
      <c r="B26" s="18">
        <f>IF(RES_hh_fech!B26=0,0,RES_hh_fech!B26/RES_summary!B$19)</f>
        <v>6.0396639212555652</v>
      </c>
      <c r="C26" s="18">
        <f>IF(RES_hh_fech!C26=0,0,RES_hh_fech!C26/RES_summary!C$19)</f>
        <v>6.0436255941139336</v>
      </c>
      <c r="D26" s="18">
        <f>IF(RES_hh_fech!D26=0,0,RES_hh_fech!D26/RES_summary!D$19)</f>
        <v>6.0674110204734628</v>
      </c>
      <c r="E26" s="18">
        <f>IF(RES_hh_fech!E26=0,0,RES_hh_fech!E26/RES_summary!E$19)</f>
        <v>6.0725628993533007</v>
      </c>
      <c r="F26" s="18">
        <f>IF(RES_hh_fech!F26=0,0,RES_hh_fech!F26/RES_summary!F$19)</f>
        <v>6.0606860558302991</v>
      </c>
      <c r="G26" s="18">
        <f>IF(RES_hh_fech!G26=0,0,RES_hh_fech!G26/RES_summary!G$19)</f>
        <v>6.0804958940477238</v>
      </c>
      <c r="H26" s="18">
        <f>IF(RES_hh_fech!H26=0,0,RES_hh_fech!H26/RES_summary!H$19)</f>
        <v>6.0362428913304802</v>
      </c>
      <c r="I26" s="18">
        <f>IF(RES_hh_fech!I26=0,0,RES_hh_fech!I26/RES_summary!I$19)</f>
        <v>5.9830932416344922</v>
      </c>
      <c r="J26" s="18">
        <f>IF(RES_hh_fech!J26=0,0,RES_hh_fech!J26/RES_summary!J$19)</f>
        <v>5.9212500630897571</v>
      </c>
      <c r="K26" s="18">
        <f>IF(RES_hh_fech!K26=0,0,RES_hh_fech!K26/RES_summary!K$19)</f>
        <v>5.980029905661163</v>
      </c>
      <c r="L26" s="18">
        <f>IF(RES_hh_fech!L26=0,0,RES_hh_fech!L26/RES_summary!L$19)</f>
        <v>6.0884052473159374</v>
      </c>
      <c r="M26" s="18">
        <f>IF(RES_hh_fech!M26=0,0,RES_hh_fech!M26/RES_summary!M$19)</f>
        <v>5.8978052619849493</v>
      </c>
      <c r="N26" s="18">
        <f>IF(RES_hh_fech!N26=0,0,RES_hh_fech!N26/RES_summary!N$19)</f>
        <v>5.957991756551734</v>
      </c>
      <c r="O26" s="18">
        <f>IF(RES_hh_fech!O26=0,0,RES_hh_fech!O26/RES_summary!O$19)</f>
        <v>6.0340512609388108</v>
      </c>
      <c r="P26" s="18">
        <f>IF(RES_hh_fech!P26=0,0,RES_hh_fech!P26/RES_summary!P$19)</f>
        <v>5.7755324895089828</v>
      </c>
      <c r="Q26" s="18">
        <f>IF(RES_hh_fech!Q26=0,0,RES_hh_fech!Q26/RES_summary!Q$19)</f>
        <v>5.8437831573984527</v>
      </c>
    </row>
    <row r="27" spans="1:17" ht="12.95" customHeight="1" x14ac:dyDescent="0.25">
      <c r="A27" s="89" t="s">
        <v>62</v>
      </c>
      <c r="B27" s="96">
        <f>IF(RES_hh_fech!B27=0,0,RES_hh_fech!B27/RES_summary!B$19)</f>
        <v>9.5436776035704316</v>
      </c>
      <c r="C27" s="96">
        <f>IF(RES_hh_fech!C27=0,0,RES_hh_fech!C27/RES_summary!C$19)</f>
        <v>9.6758374513325407</v>
      </c>
      <c r="D27" s="96">
        <f>IF(RES_hh_fech!D27=0,0,RES_hh_fech!D27/RES_summary!D$19)</f>
        <v>9.6303369223585076</v>
      </c>
      <c r="E27" s="96">
        <f>IF(RES_hh_fech!E27=0,0,RES_hh_fech!E27/RES_summary!E$19)</f>
        <v>9.6232297091065675</v>
      </c>
      <c r="F27" s="96">
        <f>IF(RES_hh_fech!F27=0,0,RES_hh_fech!F27/RES_summary!F$19)</f>
        <v>9.4270107838117987</v>
      </c>
      <c r="G27" s="96">
        <f>IF(RES_hh_fech!G27=0,0,RES_hh_fech!G27/RES_summary!G$19)</f>
        <v>9.2879102261338691</v>
      </c>
      <c r="H27" s="96">
        <f>IF(RES_hh_fech!H27=0,0,RES_hh_fech!H27/RES_summary!H$19)</f>
        <v>9.1112138806977789</v>
      </c>
      <c r="I27" s="96">
        <f>IF(RES_hh_fech!I27=0,0,RES_hh_fech!I27/RES_summary!I$19)</f>
        <v>9.3006350989743058</v>
      </c>
      <c r="J27" s="96">
        <f>IF(RES_hh_fech!J27=0,0,RES_hh_fech!J27/RES_summary!J$19)</f>
        <v>9.0481285792387425</v>
      </c>
      <c r="K27" s="96">
        <f>IF(RES_hh_fech!K27=0,0,RES_hh_fech!K27/RES_summary!K$19)</f>
        <v>9.1426060384112162</v>
      </c>
      <c r="L27" s="96">
        <f>IF(RES_hh_fech!L27=0,0,RES_hh_fech!L27/RES_summary!L$19)</f>
        <v>9.0927917640963507</v>
      </c>
      <c r="M27" s="96">
        <f>IF(RES_hh_fech!M27=0,0,RES_hh_fech!M27/RES_summary!M$19)</f>
        <v>9.0625910321589682</v>
      </c>
      <c r="N27" s="96">
        <f>IF(RES_hh_fech!N27=0,0,RES_hh_fech!N27/RES_summary!N$19)</f>
        <v>9.2135778496668177</v>
      </c>
      <c r="O27" s="96">
        <f>IF(RES_hh_fech!O27=0,0,RES_hh_fech!O27/RES_summary!O$19)</f>
        <v>8.8607171937830014</v>
      </c>
      <c r="P27" s="96">
        <f>IF(RES_hh_fech!P27=0,0,RES_hh_fech!P27/RES_summary!P$19)</f>
        <v>9.1742927975379729</v>
      </c>
      <c r="Q27" s="96">
        <f>IF(RES_hh_fech!Q27=0,0,RES_hh_fech!Q27/RES_summary!Q$19)</f>
        <v>8.9819722308464129</v>
      </c>
    </row>
    <row r="28" spans="1:17" ht="12" customHeight="1" x14ac:dyDescent="0.25">
      <c r="A28" s="87" t="s">
        <v>58</v>
      </c>
      <c r="B28" s="95">
        <f>IF(RES_hh_fech!B28=0,0,RES_hh_fech!B28/RES_summary!B$19)</f>
        <v>18.932749715056183</v>
      </c>
      <c r="C28" s="95">
        <f>IF(RES_hh_fech!C28=0,0,RES_hh_fech!C28/RES_summary!C$19)</f>
        <v>18.889339701742145</v>
      </c>
      <c r="D28" s="95">
        <f>IF(RES_hh_fech!D28=0,0,RES_hh_fech!D28/RES_summary!D$19)</f>
        <v>18.796272100146556</v>
      </c>
      <c r="E28" s="95">
        <f>IF(RES_hh_fech!E28=0,0,RES_hh_fech!E28/RES_summary!E$19)</f>
        <v>18.314134355207219</v>
      </c>
      <c r="F28" s="95">
        <f>IF(RES_hh_fech!F28=0,0,RES_hh_fech!F28/RES_summary!F$19)</f>
        <v>18.843625027424633</v>
      </c>
      <c r="G28" s="95">
        <f>IF(RES_hh_fech!G28=0,0,RES_hh_fech!G28/RES_summary!G$19)</f>
        <v>17.993643881644079</v>
      </c>
      <c r="H28" s="95">
        <f>IF(RES_hh_fech!H28=0,0,RES_hh_fech!H28/RES_summary!H$19)</f>
        <v>17.808292977812695</v>
      </c>
      <c r="I28" s="95">
        <f>IF(RES_hh_fech!I28=0,0,RES_hh_fech!I28/RES_summary!I$19)</f>
        <v>17.113336551874557</v>
      </c>
      <c r="J28" s="95">
        <f>IF(RES_hh_fech!J28=0,0,RES_hh_fech!J28/RES_summary!J$19)</f>
        <v>16.927859766227392</v>
      </c>
      <c r="K28" s="95">
        <f>IF(RES_hh_fech!K28=0,0,RES_hh_fech!K28/RES_summary!K$19)</f>
        <v>17.14118189423311</v>
      </c>
      <c r="L28" s="95">
        <f>IF(RES_hh_fech!L28=0,0,RES_hh_fech!L28/RES_summary!L$19)</f>
        <v>16.73594265230992</v>
      </c>
      <c r="M28" s="95">
        <f>IF(RES_hh_fech!M28=0,0,RES_hh_fech!M28/RES_summary!M$19)</f>
        <v>16.634407624278076</v>
      </c>
      <c r="N28" s="95">
        <f>IF(RES_hh_fech!N28=0,0,RES_hh_fech!N28/RES_summary!N$19)</f>
        <v>16.677474678167787</v>
      </c>
      <c r="O28" s="95">
        <f>IF(RES_hh_fech!O28=0,0,RES_hh_fech!O28/RES_summary!O$19)</f>
        <v>16.493324787543827</v>
      </c>
      <c r="P28" s="95">
        <f>IF(RES_hh_fech!P28=0,0,RES_hh_fech!P28/RES_summary!P$19)</f>
        <v>16.305792135374247</v>
      </c>
      <c r="Q28" s="95">
        <f>IF(RES_hh_fech!Q28=0,0,RES_hh_fech!Q28/RES_summary!Q$19)</f>
        <v>16.080047891146528</v>
      </c>
    </row>
    <row r="29" spans="1:17" s="28" customFormat="1" ht="12" customHeight="1" x14ac:dyDescent="0.25">
      <c r="A29" s="87" t="s">
        <v>84</v>
      </c>
      <c r="B29" s="95">
        <f>IF(RES_hh_fech!B29=0,0,RES_hh_fech!B29/RES_summary!B$19)</f>
        <v>14.563088026132483</v>
      </c>
      <c r="C29" s="95">
        <f>IF(RES_hh_fech!C29=0,0,RES_hh_fech!C29/RES_summary!C$19)</f>
        <v>14.530894399212571</v>
      </c>
      <c r="D29" s="95">
        <f>IF(RES_hh_fech!D29=0,0,RES_hh_fech!D29/RES_summary!D$19)</f>
        <v>14.45918370368282</v>
      </c>
      <c r="E29" s="95">
        <f>IF(RES_hh_fech!E29=0,0,RES_hh_fech!E29/RES_summary!E$19)</f>
        <v>13.902413958794705</v>
      </c>
      <c r="F29" s="95">
        <f>IF(RES_hh_fech!F29=0,0,RES_hh_fech!F29/RES_summary!F$19)</f>
        <v>14.621775570519272</v>
      </c>
      <c r="G29" s="95">
        <f>IF(RES_hh_fech!G29=0,0,RES_hh_fech!G29/RES_summary!G$19)</f>
        <v>15.647620628852072</v>
      </c>
      <c r="H29" s="95">
        <f>IF(RES_hh_fech!H29=0,0,RES_hh_fech!H29/RES_summary!H$19)</f>
        <v>12.760017634805411</v>
      </c>
      <c r="I29" s="95">
        <f>IF(RES_hh_fech!I29=0,0,RES_hh_fech!I29/RES_summary!I$19)</f>
        <v>14.132059644740631</v>
      </c>
      <c r="J29" s="95">
        <f>IF(RES_hh_fech!J29=0,0,RES_hh_fech!J29/RES_summary!J$19)</f>
        <v>14.03729023968474</v>
      </c>
      <c r="K29" s="95">
        <f>IF(RES_hh_fech!K29=0,0,RES_hh_fech!K29/RES_summary!K$19)</f>
        <v>10.472995270426432</v>
      </c>
      <c r="L29" s="95">
        <f>IF(RES_hh_fech!L29=0,0,RES_hh_fech!L29/RES_summary!L$19)</f>
        <v>15.040210211612624</v>
      </c>
      <c r="M29" s="95">
        <f>IF(RES_hh_fech!M29=0,0,RES_hh_fech!M29/RES_summary!M$19)</f>
        <v>14.944427913434479</v>
      </c>
      <c r="N29" s="95">
        <f>IF(RES_hh_fech!N29=0,0,RES_hh_fech!N29/RES_summary!N$19)</f>
        <v>11.444375199341328</v>
      </c>
      <c r="O29" s="95">
        <f>IF(RES_hh_fech!O29=0,0,RES_hh_fech!O29/RES_summary!O$19)</f>
        <v>12.469993499625858</v>
      </c>
      <c r="P29" s="95">
        <f>IF(RES_hh_fech!P29=0,0,RES_hh_fech!P29/RES_summary!P$19)</f>
        <v>12.263531509573687</v>
      </c>
      <c r="Q29" s="95">
        <f>IF(RES_hh_fech!Q29=0,0,RES_hh_fech!Q29/RES_summary!Q$19)</f>
        <v>12.048884477969505</v>
      </c>
    </row>
    <row r="30" spans="1:17" ht="12" customHeight="1" x14ac:dyDescent="0.25">
      <c r="A30" s="87" t="s">
        <v>109</v>
      </c>
      <c r="B30" s="95">
        <f>IF(RES_hh_fech!B30=0,0,RES_hh_fech!B30/RES_summary!B$19)</f>
        <v>13.522881850826058</v>
      </c>
      <c r="C30" s="95">
        <f>IF(RES_hh_fech!C30=0,0,RES_hh_fech!C30/RES_summary!C$19)</f>
        <v>13.492934544003335</v>
      </c>
      <c r="D30" s="95">
        <f>IF(RES_hh_fech!D30=0,0,RES_hh_fech!D30/RES_summary!D$19)</f>
        <v>13.426455277716263</v>
      </c>
      <c r="E30" s="95">
        <f>IF(RES_hh_fech!E30=0,0,RES_hh_fech!E30/RES_summary!E$19)</f>
        <v>13.387062714433112</v>
      </c>
      <c r="F30" s="95">
        <f>IF(RES_hh_fech!F30=0,0,RES_hh_fech!F30/RES_summary!F$19)</f>
        <v>13.156697422019755</v>
      </c>
      <c r="G30" s="95">
        <f>IF(RES_hh_fech!G30=0,0,RES_hh_fech!G30/RES_summary!G$19)</f>
        <v>12.853422031372327</v>
      </c>
      <c r="H30" s="95">
        <f>IF(RES_hh_fech!H30=0,0,RES_hh_fech!H30/RES_summary!H$19)</f>
        <v>12.720083519034331</v>
      </c>
      <c r="I30" s="95">
        <f>IF(RES_hh_fech!I30=0,0,RES_hh_fech!I30/RES_summary!I$19)</f>
        <v>12.222986343899729</v>
      </c>
      <c r="J30" s="95">
        <f>IF(RES_hh_fech!J30=0,0,RES_hh_fech!J30/RES_summary!J$19)</f>
        <v>12.09090151437506</v>
      </c>
      <c r="K30" s="95">
        <f>IF(RES_hh_fech!K30=0,0,RES_hh_fech!K30/RES_summary!K$19)</f>
        <v>12.244358298532527</v>
      </c>
      <c r="L30" s="95">
        <f>IF(RES_hh_fech!L30=0,0,RES_hh_fech!L30/RES_summary!L$19)</f>
        <v>12.346176644224121</v>
      </c>
      <c r="M30" s="95">
        <f>IF(RES_hh_fech!M30=0,0,RES_hh_fech!M30/RES_summary!M$19)</f>
        <v>11.870123047775071</v>
      </c>
      <c r="N30" s="95">
        <f>IF(RES_hh_fech!N30=0,0,RES_hh_fech!N30/RES_summary!N$19)</f>
        <v>11.808503649876288</v>
      </c>
      <c r="O30" s="95">
        <f>IF(RES_hh_fech!O30=0,0,RES_hh_fech!O30/RES_summary!O$19)</f>
        <v>11.733909391759722</v>
      </c>
      <c r="P30" s="95">
        <f>IF(RES_hh_fech!P30=0,0,RES_hh_fech!P30/RES_summary!P$19)</f>
        <v>11.567619002941123</v>
      </c>
      <c r="Q30" s="95">
        <f>IF(RES_hh_fech!Q30=0,0,RES_hh_fech!Q30/RES_summary!Q$19)</f>
        <v>11.383100601002232</v>
      </c>
    </row>
    <row r="31" spans="1:17" ht="12" customHeight="1" x14ac:dyDescent="0.25">
      <c r="A31" s="87" t="s">
        <v>55</v>
      </c>
      <c r="B31" s="95">
        <f>IF(RES_hh_fech!B31=0,0,RES_hh_fech!B31/RES_summary!B$19)</f>
        <v>18.931742938504595</v>
      </c>
      <c r="C31" s="95">
        <f>IF(RES_hh_fech!C31=0,0,RES_hh_fech!C31/RES_summary!C$19)</f>
        <v>20.137381853297171</v>
      </c>
      <c r="D31" s="95">
        <f>IF(RES_hh_fech!D31=0,0,RES_hh_fech!D31/RES_summary!D$19)</f>
        <v>16.964928010979481</v>
      </c>
      <c r="E31" s="95">
        <f>IF(RES_hh_fech!E31=0,0,RES_hh_fech!E31/RES_summary!E$19)</f>
        <v>18.74186084551279</v>
      </c>
      <c r="F31" s="95">
        <f>IF(RES_hh_fech!F31=0,0,RES_hh_fech!F31/RES_summary!F$19)</f>
        <v>19.706662882346127</v>
      </c>
      <c r="G31" s="95">
        <f>IF(RES_hh_fech!G31=0,0,RES_hh_fech!G31/RES_summary!G$19)</f>
        <v>16.996366077680936</v>
      </c>
      <c r="H31" s="95">
        <f>IF(RES_hh_fech!H31=0,0,RES_hh_fech!H31/RES_summary!H$19)</f>
        <v>19.023907743661535</v>
      </c>
      <c r="I31" s="95">
        <f>IF(RES_hh_fech!I31=0,0,RES_hh_fech!I31/RES_summary!I$19)</f>
        <v>16.207694099860632</v>
      </c>
      <c r="J31" s="95">
        <f>IF(RES_hh_fech!J31=0,0,RES_hh_fech!J31/RES_summary!J$19)</f>
        <v>18.262508689390295</v>
      </c>
      <c r="K31" s="95">
        <f>IF(RES_hh_fech!K31=0,0,RES_hh_fech!K31/RES_summary!K$19)</f>
        <v>15.796164343376471</v>
      </c>
      <c r="L31" s="95">
        <f>IF(RES_hh_fech!L31=0,0,RES_hh_fech!L31/RES_summary!L$19)</f>
        <v>15.863499221974351</v>
      </c>
      <c r="M31" s="95">
        <f>IF(RES_hh_fech!M31=0,0,RES_hh_fech!M31/RES_summary!M$19)</f>
        <v>15.775310577579074</v>
      </c>
      <c r="N31" s="95">
        <f>IF(RES_hh_fech!N31=0,0,RES_hh_fech!N31/RES_summary!N$19)</f>
        <v>17.773464282678024</v>
      </c>
      <c r="O31" s="95">
        <f>IF(RES_hh_fech!O31=0,0,RES_hh_fech!O31/RES_summary!O$19)</f>
        <v>15.468753541893546</v>
      </c>
      <c r="P31" s="95">
        <f>IF(RES_hh_fech!P31=0,0,RES_hh_fech!P31/RES_summary!P$19)</f>
        <v>14.88359567325133</v>
      </c>
      <c r="Q31" s="95">
        <f>IF(RES_hh_fech!Q31=0,0,RES_hh_fech!Q31/RES_summary!Q$19)</f>
        <v>16.145753506944821</v>
      </c>
    </row>
    <row r="32" spans="1:17" ht="12" customHeight="1" x14ac:dyDescent="0.25">
      <c r="A32" s="49" t="s">
        <v>60</v>
      </c>
      <c r="B32" s="18">
        <f>IF(RES_hh_fech!B32=0,0,RES_hh_fech!B32/RES_summary!B$19)</f>
        <v>8.1372075758840499</v>
      </c>
      <c r="C32" s="18">
        <f>IF(RES_hh_fech!C32=0,0,RES_hh_fech!C32/RES_summary!C$19)</f>
        <v>8.3046190511983475</v>
      </c>
      <c r="D32" s="18">
        <f>IF(RES_hh_fech!D32=0,0,RES_hh_fech!D32/RES_summary!D$19)</f>
        <v>8.3761213434466306</v>
      </c>
      <c r="E32" s="18">
        <f>IF(RES_hh_fech!E32=0,0,RES_hh_fech!E32/RES_summary!E$19)</f>
        <v>8.4116059797259215</v>
      </c>
      <c r="F32" s="18">
        <f>IF(RES_hh_fech!F32=0,0,RES_hh_fech!F32/RES_summary!F$19)</f>
        <v>8.1454484713373727</v>
      </c>
      <c r="G32" s="18">
        <f>IF(RES_hh_fech!G32=0,0,RES_hh_fech!G32/RES_summary!G$19)</f>
        <v>7.9593729702157487</v>
      </c>
      <c r="H32" s="18">
        <f>IF(RES_hh_fech!H32=0,0,RES_hh_fech!H32/RES_summary!H$19)</f>
        <v>7.8451439656178223</v>
      </c>
      <c r="I32" s="18">
        <f>IF(RES_hh_fech!I32=0,0,RES_hh_fech!I32/RES_summary!I$19)</f>
        <v>8.0110767665250169</v>
      </c>
      <c r="J32" s="18">
        <f>IF(RES_hh_fech!J32=0,0,RES_hh_fech!J32/RES_summary!J$19)</f>
        <v>7.7103303704471626</v>
      </c>
      <c r="K32" s="18">
        <f>IF(RES_hh_fech!K32=0,0,RES_hh_fech!K32/RES_summary!K$19)</f>
        <v>8.1068058554793581</v>
      </c>
      <c r="L32" s="18">
        <f>IF(RES_hh_fech!L32=0,0,RES_hh_fech!L32/RES_summary!L$19)</f>
        <v>7.8228426595007843</v>
      </c>
      <c r="M32" s="18">
        <f>IF(RES_hh_fech!M32=0,0,RES_hh_fech!M32/RES_summary!M$19)</f>
        <v>7.9429079196231687</v>
      </c>
      <c r="N32" s="18">
        <f>IF(RES_hh_fech!N32=0,0,RES_hh_fech!N32/RES_summary!N$19)</f>
        <v>8.3200036198930061</v>
      </c>
      <c r="O32" s="18">
        <f>IF(RES_hh_fech!O32=0,0,RES_hh_fech!O32/RES_summary!O$19)</f>
        <v>7.8339905009572233</v>
      </c>
      <c r="P32" s="18">
        <f>IF(RES_hh_fech!P32=0,0,RES_hh_fech!P32/RES_summary!P$19)</f>
        <v>8.3141024368541334</v>
      </c>
      <c r="Q32" s="18">
        <f>IF(RES_hh_fech!Q32=0,0,RES_hh_fech!Q32/RES_summary!Q$19)</f>
        <v>8.0166649307770417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233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126</v>
      </c>
      <c r="B3" s="100">
        <f>IF(RES_hh_tesh!B3=0,0,RES_hh_tesh!B3/RES_summary!B$19)</f>
        <v>127.17255006703975</v>
      </c>
      <c r="C3" s="100">
        <f>IF(RES_hh_tesh!C3=0,0,RES_hh_tesh!C3/RES_summary!C$19)</f>
        <v>133.06113402804399</v>
      </c>
      <c r="D3" s="100">
        <f>IF(RES_hh_tesh!D3=0,0,RES_hh_tesh!D3/RES_summary!D$19)</f>
        <v>127.04053278100518</v>
      </c>
      <c r="E3" s="100">
        <f>IF(RES_hh_tesh!E3=0,0,RES_hh_tesh!E3/RES_summary!E$19)</f>
        <v>128.23022067297094</v>
      </c>
      <c r="F3" s="100">
        <f>IF(RES_hh_tesh!F3=0,0,RES_hh_tesh!F3/RES_summary!F$19)</f>
        <v>121.31468478391486</v>
      </c>
      <c r="G3" s="100">
        <f>IF(RES_hh_tesh!G3=0,0,RES_hh_tesh!G3/RES_summary!G$19)</f>
        <v>118.20309705574671</v>
      </c>
      <c r="H3" s="100">
        <f>IF(RES_hh_tesh!H3=0,0,RES_hh_tesh!H3/RES_summary!H$19)</f>
        <v>111.66726663165915</v>
      </c>
      <c r="I3" s="100">
        <f>IF(RES_hh_tesh!I3=0,0,RES_hh_tesh!I3/RES_summary!I$19)</f>
        <v>110.23635373797006</v>
      </c>
      <c r="J3" s="100">
        <f>IF(RES_hh_tesh!J3=0,0,RES_hh_tesh!J3/RES_summary!J$19)</f>
        <v>110.59014297258651</v>
      </c>
      <c r="K3" s="100">
        <f>IF(RES_hh_tesh!K3=0,0,RES_hh_tesh!K3/RES_summary!K$19)</f>
        <v>108.62831909727812</v>
      </c>
      <c r="L3" s="100">
        <f>IF(RES_hh_tesh!L3=0,0,RES_hh_tesh!L3/RES_summary!L$19)</f>
        <v>119.84513573991842</v>
      </c>
      <c r="M3" s="100">
        <f>IF(RES_hh_tesh!M3=0,0,RES_hh_tesh!M3/RES_summary!M$19)</f>
        <v>110.18541385285189</v>
      </c>
      <c r="N3" s="100">
        <f>IF(RES_hh_tesh!N3=0,0,RES_hh_tesh!N3/RES_summary!N$19)</f>
        <v>115.04182714710771</v>
      </c>
      <c r="O3" s="100">
        <f>IF(RES_hh_tesh!O3=0,0,RES_hh_tesh!O3/RES_summary!O$19)</f>
        <v>122.30314754213597</v>
      </c>
      <c r="P3" s="100">
        <f>IF(RES_hh_tesh!P3=0,0,RES_hh_tesh!P3/RES_summary!P$19)</f>
        <v>105.1802193345135</v>
      </c>
      <c r="Q3" s="100">
        <f>IF(RES_hh_tesh!Q3=0,0,RES_hh_tesh!Q3/RES_summary!Q$19)</f>
        <v>112.31296895232657</v>
      </c>
    </row>
    <row r="4" spans="1:17" ht="12.95" customHeight="1" x14ac:dyDescent="0.25">
      <c r="A4" s="89" t="s">
        <v>65</v>
      </c>
      <c r="B4" s="96">
        <f>IF(RES_hh_tesh!B4=0,0,RES_hh_tesh!B4/RES_summary!B$19)</f>
        <v>103.03049677182565</v>
      </c>
      <c r="C4" s="96">
        <f>IF(RES_hh_tesh!C4=0,0,RES_hh_tesh!C4/RES_summary!C$19)</f>
        <v>108.68195775228074</v>
      </c>
      <c r="D4" s="96">
        <f>IF(RES_hh_tesh!D4=0,0,RES_hh_tesh!D4/RES_summary!D$19)</f>
        <v>102.5219101616287</v>
      </c>
      <c r="E4" s="96">
        <f>IF(RES_hh_tesh!E4=0,0,RES_hh_tesh!E4/RES_summary!E$19)</f>
        <v>103.6614700672978</v>
      </c>
      <c r="F4" s="96">
        <f>IF(RES_hh_tesh!F4=0,0,RES_hh_tesh!F4/RES_summary!F$19)</f>
        <v>97.042512581501938</v>
      </c>
      <c r="G4" s="96">
        <f>IF(RES_hh_tesh!G4=0,0,RES_hh_tesh!G4/RES_summary!G$19)</f>
        <v>93.956017715773797</v>
      </c>
      <c r="H4" s="96">
        <f>IF(RES_hh_tesh!H4=0,0,RES_hh_tesh!H4/RES_summary!H$19)</f>
        <v>87.69987218092831</v>
      </c>
      <c r="I4" s="96">
        <f>IF(RES_hh_tesh!I4=0,0,RES_hh_tesh!I4/RES_summary!I$19)</f>
        <v>85.965045962336575</v>
      </c>
      <c r="J4" s="96">
        <f>IF(RES_hh_tesh!J4=0,0,RES_hh_tesh!J4/RES_summary!J$19)</f>
        <v>86.794252374394461</v>
      </c>
      <c r="K4" s="96">
        <f>IF(RES_hh_tesh!K4=0,0,RES_hh_tesh!K4/RES_summary!K$19)</f>
        <v>84.335215381136294</v>
      </c>
      <c r="L4" s="96">
        <f>IF(RES_hh_tesh!L4=0,0,RES_hh_tesh!L4/RES_summary!L$19)</f>
        <v>95.505105371213048</v>
      </c>
      <c r="M4" s="96">
        <f>IF(RES_hh_tesh!M4=0,0,RES_hh_tesh!M4/RES_summary!M$19)</f>
        <v>85.699054824132034</v>
      </c>
      <c r="N4" s="96">
        <f>IF(RES_hh_tesh!N4=0,0,RES_hh_tesh!N4/RES_summary!N$19)</f>
        <v>90.215780330974965</v>
      </c>
      <c r="O4" s="96">
        <f>IF(RES_hh_tesh!O4=0,0,RES_hh_tesh!O4/RES_summary!O$19)</f>
        <v>98.108800064573472</v>
      </c>
      <c r="P4" s="96">
        <f>IF(RES_hh_tesh!P4=0,0,RES_hh_tesh!P4/RES_summary!P$19)</f>
        <v>80.494907512159429</v>
      </c>
      <c r="Q4" s="96">
        <f>IF(RES_hh_tesh!Q4=0,0,RES_hh_tesh!Q4/RES_summary!Q$19)</f>
        <v>87.990689222103626</v>
      </c>
    </row>
    <row r="5" spans="1:17" ht="12" customHeight="1" x14ac:dyDescent="0.25">
      <c r="A5" s="87" t="s">
        <v>58</v>
      </c>
      <c r="B5" s="95">
        <f>IF(RES_hh_tesh!B5=0,0,RES_hh_tesh!B5/RES_summary!B$19)</f>
        <v>98.106380706317367</v>
      </c>
      <c r="C5" s="95">
        <f>IF(RES_hh_tesh!C5=0,0,RES_hh_tesh!C5/RES_summary!C$19)</f>
        <v>104.06390415784519</v>
      </c>
      <c r="D5" s="95">
        <f>IF(RES_hh_tesh!D5=0,0,RES_hh_tesh!D5/RES_summary!D$19)</f>
        <v>95.472914161721761</v>
      </c>
      <c r="E5" s="95">
        <f>IF(RES_hh_tesh!E5=0,0,RES_hh_tesh!E5/RES_summary!E$19)</f>
        <v>100.8213689916293</v>
      </c>
      <c r="F5" s="95">
        <f>IF(RES_hh_tesh!F5=0,0,RES_hh_tesh!F5/RES_summary!F$19)</f>
        <v>98.246282651651782</v>
      </c>
      <c r="G5" s="95">
        <f>IF(RES_hh_tesh!G5=0,0,RES_hh_tesh!G5/RES_summary!G$19)</f>
        <v>85.06294888613634</v>
      </c>
      <c r="H5" s="95">
        <f>IF(RES_hh_tesh!H5=0,0,RES_hh_tesh!H5/RES_summary!H$19)</f>
        <v>87.345324606648148</v>
      </c>
      <c r="I5" s="95">
        <f>IF(RES_hh_tesh!I5=0,0,RES_hh_tesh!I5/RES_summary!I$19)</f>
        <v>76.083479294671505</v>
      </c>
      <c r="J5" s="95">
        <f>IF(RES_hh_tesh!J5=0,0,RES_hh_tesh!J5/RES_summary!J$19)</f>
        <v>84.938843806936063</v>
      </c>
      <c r="K5" s="95">
        <f>IF(RES_hh_tesh!K5=0,0,RES_hh_tesh!K5/RES_summary!K$19)</f>
        <v>84.451154211267877</v>
      </c>
      <c r="L5" s="95">
        <f>IF(RES_hh_tesh!L5=0,0,RES_hh_tesh!L5/RES_summary!L$19)</f>
        <v>96.936396650688764</v>
      </c>
      <c r="M5" s="95">
        <f>IF(RES_hh_tesh!M5=0,0,RES_hh_tesh!M5/RES_summary!M$19)</f>
        <v>86.30217495499943</v>
      </c>
      <c r="N5" s="95">
        <f>IF(RES_hh_tesh!N5=0,0,RES_hh_tesh!N5/RES_summary!N$19)</f>
        <v>90.867874126211646</v>
      </c>
      <c r="O5" s="95">
        <f>IF(RES_hh_tesh!O5=0,0,RES_hh_tesh!O5/RES_summary!O$19)</f>
        <v>101.29710298895176</v>
      </c>
      <c r="P5" s="95">
        <f>IF(RES_hh_tesh!P5=0,0,RES_hh_tesh!P5/RES_summary!P$19)</f>
        <v>80.526986634197883</v>
      </c>
      <c r="Q5" s="95">
        <f>IF(RES_hh_tesh!Q5=0,0,RES_hh_tesh!Q5/RES_summary!Q$19)</f>
        <v>87.556072615744299</v>
      </c>
    </row>
    <row r="6" spans="1:17" ht="12" customHeight="1" x14ac:dyDescent="0.25">
      <c r="A6" s="87" t="s">
        <v>84</v>
      </c>
      <c r="B6" s="95">
        <f>IF(RES_hh_tesh!B6=0,0,RES_hh_tesh!B6/RES_summary!B$19)</f>
        <v>100.88140139067403</v>
      </c>
      <c r="C6" s="95">
        <f>IF(RES_hh_tesh!C6=0,0,RES_hh_tesh!C6/RES_summary!C$19)</f>
        <v>103.04960909084384</v>
      </c>
      <c r="D6" s="95">
        <f>IF(RES_hh_tesh!D6=0,0,RES_hh_tesh!D6/RES_summary!D$19)</f>
        <v>100.81919191944861</v>
      </c>
      <c r="E6" s="95">
        <f>IF(RES_hh_tesh!E6=0,0,RES_hh_tesh!E6/RES_summary!E$19)</f>
        <v>99.679890001551101</v>
      </c>
      <c r="F6" s="95">
        <f>IF(RES_hh_tesh!F6=0,0,RES_hh_tesh!F6/RES_summary!F$19)</f>
        <v>97.165186998483748</v>
      </c>
      <c r="G6" s="95">
        <f>IF(RES_hh_tesh!G6=0,0,RES_hh_tesh!G6/RES_summary!G$19)</f>
        <v>92.701296573324143</v>
      </c>
      <c r="H6" s="95">
        <f>IF(RES_hh_tesh!H6=0,0,RES_hh_tesh!H6/RES_summary!H$19)</f>
        <v>88.174840429961989</v>
      </c>
      <c r="I6" s="95">
        <f>IF(RES_hh_tesh!I6=0,0,RES_hh_tesh!I6/RES_summary!I$19)</f>
        <v>82.891251952579367</v>
      </c>
      <c r="J6" s="95">
        <f>IF(RES_hh_tesh!J6=0,0,RES_hh_tesh!J6/RES_summary!J$19)</f>
        <v>82.835409920196696</v>
      </c>
      <c r="K6" s="95">
        <f>IF(RES_hh_tesh!K6=0,0,RES_hh_tesh!K6/RES_summary!K$19)</f>
        <v>83.861085290071003</v>
      </c>
      <c r="L6" s="95">
        <f>IF(RES_hh_tesh!L6=0,0,RES_hh_tesh!L6/RES_summary!L$19)</f>
        <v>90.322780032144877</v>
      </c>
      <c r="M6" s="95">
        <f>IF(RES_hh_tesh!M6=0,0,RES_hh_tesh!M6/RES_summary!M$19)</f>
        <v>85.760743436157043</v>
      </c>
      <c r="N6" s="95">
        <f>IF(RES_hh_tesh!N6=0,0,RES_hh_tesh!N6/RES_summary!N$19)</f>
        <v>84.000154246190846</v>
      </c>
      <c r="O6" s="95">
        <f>IF(RES_hh_tesh!O6=0,0,RES_hh_tesh!O6/RES_summary!O$19)</f>
        <v>93.087917859541392</v>
      </c>
      <c r="P6" s="95">
        <f>IF(RES_hh_tesh!P6=0,0,RES_hh_tesh!P6/RES_summary!P$19)</f>
        <v>78.680741541127063</v>
      </c>
      <c r="Q6" s="95">
        <f>IF(RES_hh_tesh!Q6=0,0,RES_hh_tesh!Q6/RES_summary!Q$19)</f>
        <v>84.361683067564556</v>
      </c>
    </row>
    <row r="7" spans="1:17" ht="12" customHeight="1" x14ac:dyDescent="0.25">
      <c r="A7" s="87" t="s">
        <v>110</v>
      </c>
      <c r="B7" s="95">
        <f>IF(RES_hh_tesh!B7=0,0,RES_hh_tesh!B7/RES_summary!B$19)</f>
        <v>103.67001651255491</v>
      </c>
      <c r="C7" s="95">
        <f>IF(RES_hh_tesh!C7=0,0,RES_hh_tesh!C7/RES_summary!C$19)</f>
        <v>103.77461865997252</v>
      </c>
      <c r="D7" s="95">
        <f>IF(RES_hh_tesh!D7=0,0,RES_hh_tesh!D7/RES_summary!D$19)</f>
        <v>99.222714393093383</v>
      </c>
      <c r="E7" s="95">
        <f>IF(RES_hh_tesh!E7=0,0,RES_hh_tesh!E7/RES_summary!E$19)</f>
        <v>99.665232927563082</v>
      </c>
      <c r="F7" s="95">
        <f>IF(RES_hh_tesh!F7=0,0,RES_hh_tesh!F7/RES_summary!F$19)</f>
        <v>95.734049450885593</v>
      </c>
      <c r="G7" s="95">
        <f>IF(RES_hh_tesh!G7=0,0,RES_hh_tesh!G7/RES_summary!G$19)</f>
        <v>89.069865618853939</v>
      </c>
      <c r="H7" s="95">
        <f>IF(RES_hh_tesh!H7=0,0,RES_hh_tesh!H7/RES_summary!H$19)</f>
        <v>86.638353294244155</v>
      </c>
      <c r="I7" s="95">
        <f>IF(RES_hh_tesh!I7=0,0,RES_hh_tesh!I7/RES_summary!I$19)</f>
        <v>84.191496800982904</v>
      </c>
      <c r="J7" s="95">
        <f>IF(RES_hh_tesh!J7=0,0,RES_hh_tesh!J7/RES_summary!J$19)</f>
        <v>87.065880197646365</v>
      </c>
      <c r="K7" s="95">
        <f>IF(RES_hh_tesh!K7=0,0,RES_hh_tesh!K7/RES_summary!K$19)</f>
        <v>80.649518766768409</v>
      </c>
      <c r="L7" s="95">
        <f>IF(RES_hh_tesh!L7=0,0,RES_hh_tesh!L7/RES_summary!L$19)</f>
        <v>90.999047805365379</v>
      </c>
      <c r="M7" s="95">
        <f>IF(RES_hh_tesh!M7=0,0,RES_hh_tesh!M7/RES_summary!M$19)</f>
        <v>83.88629628238246</v>
      </c>
      <c r="N7" s="95">
        <f>IF(RES_hh_tesh!N7=0,0,RES_hh_tesh!N7/RES_summary!N$19)</f>
        <v>89.620658214727911</v>
      </c>
      <c r="O7" s="95">
        <f>IF(RES_hh_tesh!O7=0,0,RES_hh_tesh!O7/RES_summary!O$19)</f>
        <v>94.816022938582847</v>
      </c>
      <c r="P7" s="95">
        <f>IF(RES_hh_tesh!P7=0,0,RES_hh_tesh!P7/RES_summary!P$19)</f>
        <v>77.40415166981019</v>
      </c>
      <c r="Q7" s="95">
        <f>IF(RES_hh_tesh!Q7=0,0,RES_hh_tesh!Q7/RES_summary!Q$19)</f>
        <v>87.10535758952031</v>
      </c>
    </row>
    <row r="8" spans="1:17" ht="12" customHeight="1" x14ac:dyDescent="0.25">
      <c r="A8" s="87" t="s">
        <v>109</v>
      </c>
      <c r="B8" s="95">
        <f>IF(RES_hh_tesh!B8=0,0,RES_hh_tesh!B8/RES_summary!B$19)</f>
        <v>97.400238979868703</v>
      </c>
      <c r="C8" s="95">
        <f>IF(RES_hh_tesh!C8=0,0,RES_hh_tesh!C8/RES_summary!C$19)</f>
        <v>106.63836468875047</v>
      </c>
      <c r="D8" s="95">
        <f>IF(RES_hh_tesh!D8=0,0,RES_hh_tesh!D8/RES_summary!D$19)</f>
        <v>97.544838364325344</v>
      </c>
      <c r="E8" s="95">
        <f>IF(RES_hh_tesh!E8=0,0,RES_hh_tesh!E8/RES_summary!E$19)</f>
        <v>101.3071012963982</v>
      </c>
      <c r="F8" s="95">
        <f>IF(RES_hh_tesh!F8=0,0,RES_hh_tesh!F8/RES_summary!F$19)</f>
        <v>96.338034172686747</v>
      </c>
      <c r="G8" s="95">
        <f>IF(RES_hh_tesh!G8=0,0,RES_hh_tesh!G8/RES_summary!G$19)</f>
        <v>89.418594166478513</v>
      </c>
      <c r="H8" s="95">
        <f>IF(RES_hh_tesh!H8=0,0,RES_hh_tesh!H8/RES_summary!H$19)</f>
        <v>83.381458769095588</v>
      </c>
      <c r="I8" s="95">
        <f>IF(RES_hh_tesh!I8=0,0,RES_hh_tesh!I8/RES_summary!I$19)</f>
        <v>78.053459904516643</v>
      </c>
      <c r="J8" s="95">
        <f>IF(RES_hh_tesh!J8=0,0,RES_hh_tesh!J8/RES_summary!J$19)</f>
        <v>79.318654261248469</v>
      </c>
      <c r="K8" s="95">
        <f>IF(RES_hh_tesh!K8=0,0,RES_hh_tesh!K8/RES_summary!K$19)</f>
        <v>80.787700286407457</v>
      </c>
      <c r="L8" s="95">
        <f>IF(RES_hh_tesh!L8=0,0,RES_hh_tesh!L8/RES_summary!L$19)</f>
        <v>93.485417025323443</v>
      </c>
      <c r="M8" s="95">
        <f>IF(RES_hh_tesh!M8=0,0,RES_hh_tesh!M8/RES_summary!M$19)</f>
        <v>80.140239427260298</v>
      </c>
      <c r="N8" s="95">
        <f>IF(RES_hh_tesh!N8=0,0,RES_hh_tesh!N8/RES_summary!N$19)</f>
        <v>83.35389873854173</v>
      </c>
      <c r="O8" s="95">
        <f>IF(RES_hh_tesh!O8=0,0,RES_hh_tesh!O8/RES_summary!O$19)</f>
        <v>95.199969711693797</v>
      </c>
      <c r="P8" s="95">
        <f>IF(RES_hh_tesh!P8=0,0,RES_hh_tesh!P8/RES_summary!P$19)</f>
        <v>75.489609135615694</v>
      </c>
      <c r="Q8" s="95">
        <f>IF(RES_hh_tesh!Q8=0,0,RES_hh_tesh!Q8/RES_summary!Q$19)</f>
        <v>84.294600542020717</v>
      </c>
    </row>
    <row r="9" spans="1:17" ht="12" customHeight="1" x14ac:dyDescent="0.25">
      <c r="A9" s="87" t="s">
        <v>55</v>
      </c>
      <c r="B9" s="95">
        <f>IF(RES_hh_tesh!B9=0,0,RES_hh_tesh!B9/RES_summary!B$19)</f>
        <v>100.88650217810041</v>
      </c>
      <c r="C9" s="95">
        <f>IF(RES_hh_tesh!C9=0,0,RES_hh_tesh!C9/RES_summary!C$19)</f>
        <v>108.27780055693368</v>
      </c>
      <c r="D9" s="95">
        <f>IF(RES_hh_tesh!D9=0,0,RES_hh_tesh!D9/RES_summary!D$19)</f>
        <v>101.12499516900064</v>
      </c>
      <c r="E9" s="95">
        <f>IF(RES_hh_tesh!E9=0,0,RES_hh_tesh!E9/RES_summary!E$19)</f>
        <v>100.47851176739245</v>
      </c>
      <c r="F9" s="95">
        <f>IF(RES_hh_tesh!F9=0,0,RES_hh_tesh!F9/RES_summary!F$19)</f>
        <v>91.423125964438483</v>
      </c>
      <c r="G9" s="95">
        <f>IF(RES_hh_tesh!G9=0,0,RES_hh_tesh!G9/RES_summary!G$19)</f>
        <v>96.849307084116646</v>
      </c>
      <c r="H9" s="95">
        <f>IF(RES_hh_tesh!H9=0,0,RES_hh_tesh!H9/RES_summary!H$19)</f>
        <v>89.296460840664025</v>
      </c>
      <c r="I9" s="95">
        <f>IF(RES_hh_tesh!I9=0,0,RES_hh_tesh!I9/RES_summary!I$19)</f>
        <v>85.417856449195298</v>
      </c>
      <c r="J9" s="95">
        <f>IF(RES_hh_tesh!J9=0,0,RES_hh_tesh!J9/RES_summary!J$19)</f>
        <v>87.316703324879697</v>
      </c>
      <c r="K9" s="95">
        <f>IF(RES_hh_tesh!K9=0,0,RES_hh_tesh!K9/RES_summary!K$19)</f>
        <v>84.884914200681806</v>
      </c>
      <c r="L9" s="95">
        <f>IF(RES_hh_tesh!L9=0,0,RES_hh_tesh!L9/RES_summary!L$19)</f>
        <v>95.562760296501139</v>
      </c>
      <c r="M9" s="95">
        <f>IF(RES_hh_tesh!M9=0,0,RES_hh_tesh!M9/RES_summary!M$19)</f>
        <v>86.277053826670851</v>
      </c>
      <c r="N9" s="95">
        <f>IF(RES_hh_tesh!N9=0,0,RES_hh_tesh!N9/RES_summary!N$19)</f>
        <v>90.032497756640865</v>
      </c>
      <c r="O9" s="95">
        <f>IF(RES_hh_tesh!O9=0,0,RES_hh_tesh!O9/RES_summary!O$19)</f>
        <v>99.548160312953627</v>
      </c>
      <c r="P9" s="95">
        <f>IF(RES_hh_tesh!P9=0,0,RES_hh_tesh!P9/RES_summary!P$19)</f>
        <v>79.976847112623702</v>
      </c>
      <c r="Q9" s="95">
        <f>IF(RES_hh_tesh!Q9=0,0,RES_hh_tesh!Q9/RES_summary!Q$19)</f>
        <v>86.190563700082578</v>
      </c>
    </row>
    <row r="10" spans="1:17" ht="12" customHeight="1" x14ac:dyDescent="0.25">
      <c r="A10" s="87" t="s">
        <v>79</v>
      </c>
      <c r="B10" s="95">
        <f>IF(RES_hh_tesh!B10=0,0,RES_hh_tesh!B10/RES_summary!B$19)</f>
        <v>0</v>
      </c>
      <c r="C10" s="95">
        <f>IF(RES_hh_tesh!C10=0,0,RES_hh_tesh!C10/RES_summary!C$19)</f>
        <v>0</v>
      </c>
      <c r="D10" s="95">
        <f>IF(RES_hh_tesh!D10=0,0,RES_hh_tesh!D10/RES_summary!D$19)</f>
        <v>0</v>
      </c>
      <c r="E10" s="95">
        <f>IF(RES_hh_tesh!E10=0,0,RES_hh_tesh!E10/RES_summary!E$19)</f>
        <v>0</v>
      </c>
      <c r="F10" s="95">
        <f>IF(RES_hh_tesh!F10=0,0,RES_hh_tesh!F10/RES_summary!F$19)</f>
        <v>0</v>
      </c>
      <c r="G10" s="95">
        <f>IF(RES_hh_tesh!G10=0,0,RES_hh_tesh!G10/RES_summary!G$19)</f>
        <v>0</v>
      </c>
      <c r="H10" s="95">
        <f>IF(RES_hh_tesh!H10=0,0,RES_hh_tesh!H10/RES_summary!H$19)</f>
        <v>0</v>
      </c>
      <c r="I10" s="95">
        <f>IF(RES_hh_tesh!I10=0,0,RES_hh_tesh!I10/RES_summary!I$19)</f>
        <v>0</v>
      </c>
      <c r="J10" s="95">
        <f>IF(RES_hh_tesh!J10=0,0,RES_hh_tesh!J10/RES_summary!J$19)</f>
        <v>0</v>
      </c>
      <c r="K10" s="95">
        <f>IF(RES_hh_tesh!K10=0,0,RES_hh_tesh!K10/RES_summary!K$19)</f>
        <v>0</v>
      </c>
      <c r="L10" s="95">
        <f>IF(RES_hh_tesh!L10=0,0,RES_hh_tesh!L10/RES_summary!L$19)</f>
        <v>0</v>
      </c>
      <c r="M10" s="95">
        <f>IF(RES_hh_tesh!M10=0,0,RES_hh_tesh!M10/RES_summary!M$19)</f>
        <v>0</v>
      </c>
      <c r="N10" s="95">
        <f>IF(RES_hh_tesh!N10=0,0,RES_hh_tesh!N10/RES_summary!N$19)</f>
        <v>0</v>
      </c>
      <c r="O10" s="95">
        <f>IF(RES_hh_tesh!O10=0,0,RES_hh_tesh!O10/RES_summary!O$19)</f>
        <v>0</v>
      </c>
      <c r="P10" s="95">
        <f>IF(RES_hh_tesh!P10=0,0,RES_hh_tesh!P10/RES_summary!P$19)</f>
        <v>0</v>
      </c>
      <c r="Q10" s="95">
        <f>IF(RES_hh_tesh!Q10=0,0,RES_hh_tesh!Q10/RES_summary!Q$19)</f>
        <v>0</v>
      </c>
    </row>
    <row r="11" spans="1:17" ht="12" customHeight="1" x14ac:dyDescent="0.25">
      <c r="A11" s="87" t="s">
        <v>61</v>
      </c>
      <c r="B11" s="95">
        <f>IF(RES_hh_tesh!B11=0,0,RES_hh_tesh!B11/RES_summary!B$19)</f>
        <v>100.88651944537595</v>
      </c>
      <c r="C11" s="95">
        <f>IF(RES_hh_tesh!C11=0,0,RES_hh_tesh!C11/RES_summary!C$19)</f>
        <v>103.63351131460466</v>
      </c>
      <c r="D11" s="95">
        <f>IF(RES_hh_tesh!D11=0,0,RES_hh_tesh!D11/RES_summary!D$19)</f>
        <v>100.10304682276913</v>
      </c>
      <c r="E11" s="95">
        <f>IF(RES_hh_tesh!E11=0,0,RES_hh_tesh!E11/RES_summary!E$19)</f>
        <v>99.481884759114564</v>
      </c>
      <c r="F11" s="95">
        <f>IF(RES_hh_tesh!F11=0,0,RES_hh_tesh!F11/RES_summary!F$19)</f>
        <v>93.500210040113899</v>
      </c>
      <c r="G11" s="95">
        <f>IF(RES_hh_tesh!G11=0,0,RES_hh_tesh!G11/RES_summary!G$19)</f>
        <v>91.656300751654982</v>
      </c>
      <c r="H11" s="95">
        <f>IF(RES_hh_tesh!H11=0,0,RES_hh_tesh!H11/RES_summary!H$19)</f>
        <v>81.362202614453253</v>
      </c>
      <c r="I11" s="95">
        <f>IF(RES_hh_tesh!I11=0,0,RES_hh_tesh!I11/RES_summary!I$19)</f>
        <v>83.814801902207094</v>
      </c>
      <c r="J11" s="95">
        <f>IF(RES_hh_tesh!J11=0,0,RES_hh_tesh!J11/RES_summary!J$19)</f>
        <v>82.749906409085227</v>
      </c>
      <c r="K11" s="95">
        <f>IF(RES_hh_tesh!K11=0,0,RES_hh_tesh!K11/RES_summary!K$19)</f>
        <v>79.975330333497823</v>
      </c>
      <c r="L11" s="95">
        <f>IF(RES_hh_tesh!L11=0,0,RES_hh_tesh!L11/RES_summary!L$19)</f>
        <v>90.368922295755382</v>
      </c>
      <c r="M11" s="95">
        <f>IF(RES_hh_tesh!M11=0,0,RES_hh_tesh!M11/RES_summary!M$19)</f>
        <v>80.744069224275663</v>
      </c>
      <c r="N11" s="95">
        <f>IF(RES_hh_tesh!N11=0,0,RES_hh_tesh!N11/RES_summary!N$19)</f>
        <v>84.542309762454124</v>
      </c>
      <c r="O11" s="95">
        <f>IF(RES_hh_tesh!O11=0,0,RES_hh_tesh!O11/RES_summary!O$19)</f>
        <v>94.370234766809546</v>
      </c>
      <c r="P11" s="95">
        <f>IF(RES_hh_tesh!P11=0,0,RES_hh_tesh!P11/RES_summary!P$19)</f>
        <v>75.307126693970048</v>
      </c>
      <c r="Q11" s="95">
        <f>IF(RES_hh_tesh!Q11=0,0,RES_hh_tesh!Q11/RES_summary!Q$19)</f>
        <v>83.324875372713194</v>
      </c>
    </row>
    <row r="12" spans="1:17" ht="12" customHeight="1" x14ac:dyDescent="0.25">
      <c r="A12" s="87" t="s">
        <v>115</v>
      </c>
      <c r="B12" s="95">
        <f>IF(RES_hh_tesh!B12=0,0,RES_hh_tesh!B12/RES_summary!B$19)</f>
        <v>111.77335790555841</v>
      </c>
      <c r="C12" s="95">
        <f>IF(RES_hh_tesh!C12=0,0,RES_hh_tesh!C12/RES_summary!C$19)</f>
        <v>118.58551985658819</v>
      </c>
      <c r="D12" s="95">
        <f>IF(RES_hh_tesh!D12=0,0,RES_hh_tesh!D12/RES_summary!D$19)</f>
        <v>111.74073669736609</v>
      </c>
      <c r="E12" s="95">
        <f>IF(RES_hh_tesh!E12=0,0,RES_hh_tesh!E12/RES_summary!E$19)</f>
        <v>112.93601505778204</v>
      </c>
      <c r="F12" s="95">
        <f>IF(RES_hh_tesh!F12=0,0,RES_hh_tesh!F12/RES_summary!F$19)</f>
        <v>106.00909409201553</v>
      </c>
      <c r="G12" s="95">
        <f>IF(RES_hh_tesh!G12=0,0,RES_hh_tesh!G12/RES_summary!G$19)</f>
        <v>102.59398284711033</v>
      </c>
      <c r="H12" s="95">
        <f>IF(RES_hh_tesh!H12=0,0,RES_hh_tesh!H12/RES_summary!H$19)</f>
        <v>95.92010647570487</v>
      </c>
      <c r="I12" s="95">
        <f>IF(RES_hh_tesh!I12=0,0,RES_hh_tesh!I12/RES_summary!I$19)</f>
        <v>93.659562437174756</v>
      </c>
      <c r="J12" s="95">
        <f>IF(RES_hh_tesh!J12=0,0,RES_hh_tesh!J12/RES_summary!J$19)</f>
        <v>94.79763049994564</v>
      </c>
      <c r="K12" s="95">
        <f>IF(RES_hh_tesh!K12=0,0,RES_hh_tesh!K12/RES_summary!K$19)</f>
        <v>92.057601943818128</v>
      </c>
      <c r="L12" s="95">
        <f>IF(RES_hh_tesh!L12=0,0,RES_hh_tesh!L12/RES_summary!L$19)</f>
        <v>104.29952123182906</v>
      </c>
      <c r="M12" s="95">
        <f>IF(RES_hh_tesh!M12=0,0,RES_hh_tesh!M12/RES_summary!M$19)</f>
        <v>93.577359986797589</v>
      </c>
      <c r="N12" s="95">
        <f>IF(RES_hh_tesh!N12=0,0,RES_hh_tesh!N12/RES_summary!N$19)</f>
        <v>98.471371689429503</v>
      </c>
      <c r="O12" s="95">
        <f>IF(RES_hh_tesh!O12=0,0,RES_hh_tesh!O12/RES_summary!O$19)</f>
        <v>107.42474691891533</v>
      </c>
      <c r="P12" s="95">
        <f>IF(RES_hh_tesh!P12=0,0,RES_hh_tesh!P12/RES_summary!P$19)</f>
        <v>87.678222796144553</v>
      </c>
      <c r="Q12" s="95">
        <f>IF(RES_hh_tesh!Q12=0,0,RES_hh_tesh!Q12/RES_summary!Q$19)</f>
        <v>95.972349982342919</v>
      </c>
    </row>
    <row r="13" spans="1:17" ht="12" customHeight="1" x14ac:dyDescent="0.25">
      <c r="A13" s="51" t="s">
        <v>114</v>
      </c>
      <c r="B13" s="22">
        <f>IF(RES_hh_tesh!B13=0,0,RES_hh_tesh!B13/RES_summary!B$19)</f>
        <v>111.77350438472941</v>
      </c>
      <c r="C13" s="22">
        <f>IF(RES_hh_tesh!C13=0,0,RES_hh_tesh!C13/RES_summary!C$19)</f>
        <v>121.07963007763738</v>
      </c>
      <c r="D13" s="22">
        <f>IF(RES_hh_tesh!D13=0,0,RES_hh_tesh!D13/RES_summary!D$19)</f>
        <v>115.23640746204897</v>
      </c>
      <c r="E13" s="22">
        <f>IF(RES_hh_tesh!E13=0,0,RES_hh_tesh!E13/RES_summary!E$19)</f>
        <v>116.66855083007655</v>
      </c>
      <c r="F13" s="22">
        <f>IF(RES_hh_tesh!F13=0,0,RES_hh_tesh!F13/RES_summary!F$19)</f>
        <v>106.06601648827908</v>
      </c>
      <c r="G13" s="22">
        <f>IF(RES_hh_tesh!G13=0,0,RES_hh_tesh!G13/RES_summary!G$19)</f>
        <v>103.00415364508237</v>
      </c>
      <c r="H13" s="22">
        <f>IF(RES_hh_tesh!H13=0,0,RES_hh_tesh!H13/RES_summary!H$19)</f>
        <v>94.21888911778646</v>
      </c>
      <c r="I13" s="22">
        <f>IF(RES_hh_tesh!I13=0,0,RES_hh_tesh!I13/RES_summary!I$19)</f>
        <v>97.156632231533067</v>
      </c>
      <c r="J13" s="22">
        <f>IF(RES_hh_tesh!J13=0,0,RES_hh_tesh!J13/RES_summary!J$19)</f>
        <v>94.925041144866455</v>
      </c>
      <c r="K13" s="22">
        <f>IF(RES_hh_tesh!K13=0,0,RES_hh_tesh!K13/RES_summary!K$19)</f>
        <v>93.022772137757116</v>
      </c>
      <c r="L13" s="22">
        <f>IF(RES_hh_tesh!L13=0,0,RES_hh_tesh!L13/RES_summary!L$19)</f>
        <v>104.88417706943966</v>
      </c>
      <c r="M13" s="22">
        <f>IF(RES_hh_tesh!M13=0,0,RES_hh_tesh!M13/RES_summary!M$19)</f>
        <v>94.759406624223743</v>
      </c>
      <c r="N13" s="22">
        <f>IF(RES_hh_tesh!N13=0,0,RES_hh_tesh!N13/RES_summary!N$19)</f>
        <v>101.08161660623789</v>
      </c>
      <c r="O13" s="22">
        <f>IF(RES_hh_tesh!O13=0,0,RES_hh_tesh!O13/RES_summary!O$19)</f>
        <v>104.33816875023854</v>
      </c>
      <c r="P13" s="22">
        <f>IF(RES_hh_tesh!P13=0,0,RES_hh_tesh!P13/RES_summary!P$19)</f>
        <v>92.9996798138218</v>
      </c>
      <c r="Q13" s="22">
        <f>IF(RES_hh_tesh!Q13=0,0,RES_hh_tesh!Q13/RES_summary!Q$19)</f>
        <v>99.239477433484751</v>
      </c>
    </row>
    <row r="14" spans="1:17" ht="12" customHeight="1" x14ac:dyDescent="0.25">
      <c r="A14" s="99" t="s">
        <v>117</v>
      </c>
      <c r="B14" s="98">
        <f>IF(RES_hh_tesh!B14=0,0,RES_hh_tesh!B14/RES_summary!B$19)</f>
        <v>1.4926146623341896</v>
      </c>
      <c r="C14" s="98">
        <f>IF(RES_hh_tesh!C14=0,0,RES_hh_tesh!C14/RES_summary!C$19)</f>
        <v>2.0162425461943405</v>
      </c>
      <c r="D14" s="98">
        <f>IF(RES_hh_tesh!D14=0,0,RES_hh_tesh!D14/RES_summary!D$19)</f>
        <v>2.1371724458809274</v>
      </c>
      <c r="E14" s="98">
        <f>IF(RES_hh_tesh!E14=0,0,RES_hh_tesh!E14/RES_summary!E$19)</f>
        <v>2.1689970189573295</v>
      </c>
      <c r="F14" s="98">
        <f>IF(RES_hh_tesh!F14=0,0,RES_hh_tesh!F14/RES_summary!F$19)</f>
        <v>1.6500371496335655</v>
      </c>
      <c r="G14" s="98">
        <f>IF(RES_hh_tesh!G14=0,0,RES_hh_tesh!G14/RES_summary!G$19)</f>
        <v>1.5144305312686428</v>
      </c>
      <c r="H14" s="98">
        <f>IF(RES_hh_tesh!H14=0,0,RES_hh_tesh!H14/RES_summary!H$19)</f>
        <v>1.1233192154990401</v>
      </c>
      <c r="I14" s="98">
        <f>IF(RES_hh_tesh!I14=0,0,RES_hh_tesh!I14/RES_summary!I$19)</f>
        <v>2.0103810604598698</v>
      </c>
      <c r="J14" s="98">
        <f>IF(RES_hh_tesh!J14=0,0,RES_hh_tesh!J14/RES_summary!J$19)</f>
        <v>1.3991080680178494</v>
      </c>
      <c r="K14" s="98">
        <f>IF(RES_hh_tesh!K14=0,0,RES_hh_tesh!K14/RES_summary!K$19)</f>
        <v>1.5133142571444971</v>
      </c>
      <c r="L14" s="98">
        <f>IF(RES_hh_tesh!L14=0,0,RES_hh_tesh!L14/RES_summary!L$19)</f>
        <v>1.5189845579286863</v>
      </c>
      <c r="M14" s="98">
        <f>IF(RES_hh_tesh!M14=0,0,RES_hh_tesh!M14/RES_summary!M$19)</f>
        <v>1.5463537175810178</v>
      </c>
      <c r="N14" s="98">
        <f>IF(RES_hh_tesh!N14=0,0,RES_hh_tesh!N14/RES_summary!N$19)</f>
        <v>1.7889922139080703</v>
      </c>
      <c r="O14" s="98">
        <f>IF(RES_hh_tesh!O14=0,0,RES_hh_tesh!O14/RES_summary!O$19)</f>
        <v>0.90170823617027751</v>
      </c>
      <c r="P14" s="98">
        <f>IF(RES_hh_tesh!P14=0,0,RES_hh_tesh!P14/RES_summary!P$19)</f>
        <v>1.951869517142828</v>
      </c>
      <c r="Q14" s="98">
        <f>IF(RES_hh_tesh!Q14=0,0,RES_hh_tesh!Q14/RES_summary!Q$19)</f>
        <v>1.5239611839174154</v>
      </c>
    </row>
    <row r="15" spans="1:17" ht="12.95" customHeight="1" x14ac:dyDescent="0.25">
      <c r="A15" s="89" t="s">
        <v>112</v>
      </c>
      <c r="B15" s="96">
        <f>IF(RES_hh_tesh!B15=0,0,RES_hh_tesh!B15/RES_summary!B$19)</f>
        <v>9.7073055395187277E-2</v>
      </c>
      <c r="C15" s="96">
        <f>IF(RES_hh_tesh!C15=0,0,RES_hh_tesh!C15/RES_summary!C$19)</f>
        <v>0.12881773969476984</v>
      </c>
      <c r="D15" s="96">
        <f>IF(RES_hh_tesh!D15=0,0,RES_hh_tesh!D15/RES_summary!D$19)</f>
        <v>0.15128763597593256</v>
      </c>
      <c r="E15" s="96">
        <f>IF(RES_hh_tesh!E15=0,0,RES_hh_tesh!E15/RES_summary!E$19)</f>
        <v>0.17128904783825574</v>
      </c>
      <c r="F15" s="96">
        <f>IF(RES_hh_tesh!F15=0,0,RES_hh_tesh!F15/RES_summary!F$19)</f>
        <v>0.19375288291092418</v>
      </c>
      <c r="G15" s="96">
        <f>IF(RES_hh_tesh!G15=0,0,RES_hh_tesh!G15/RES_summary!G$19)</f>
        <v>0.22702413234451152</v>
      </c>
      <c r="H15" s="96">
        <f>IF(RES_hh_tesh!H15=0,0,RES_hh_tesh!H15/RES_summary!H$19)</f>
        <v>0.25264140204088964</v>
      </c>
      <c r="I15" s="96">
        <f>IF(RES_hh_tesh!I15=0,0,RES_hh_tesh!I15/RES_summary!I$19)</f>
        <v>0.31799863159292185</v>
      </c>
      <c r="J15" s="96">
        <f>IF(RES_hh_tesh!J15=0,0,RES_hh_tesh!J15/RES_summary!J$19)</f>
        <v>0.3471730480884207</v>
      </c>
      <c r="K15" s="96">
        <f>IF(RES_hh_tesh!K15=0,0,RES_hh_tesh!K15/RES_summary!K$19)</f>
        <v>0.39207605590270445</v>
      </c>
      <c r="L15" s="96">
        <f>IF(RES_hh_tesh!L15=0,0,RES_hh_tesh!L15/RES_summary!L$19)</f>
        <v>0.41002157344766499</v>
      </c>
      <c r="M15" s="96">
        <f>IF(RES_hh_tesh!M15=0,0,RES_hh_tesh!M15/RES_summary!M$19)</f>
        <v>0.45876363383647212</v>
      </c>
      <c r="N15" s="96">
        <f>IF(RES_hh_tesh!N15=0,0,RES_hh_tesh!N15/RES_summary!N$19)</f>
        <v>0.4901850020437189</v>
      </c>
      <c r="O15" s="96">
        <f>IF(RES_hh_tesh!O15=0,0,RES_hh_tesh!O15/RES_summary!O$19)</f>
        <v>0.51230986447883586</v>
      </c>
      <c r="P15" s="96">
        <f>IF(RES_hh_tesh!P15=0,0,RES_hh_tesh!P15/RES_summary!P$19)</f>
        <v>0.5317798174367383</v>
      </c>
      <c r="Q15" s="96">
        <f>IF(RES_hh_tesh!Q15=0,0,RES_hh_tesh!Q15/RES_summary!Q$19)</f>
        <v>0.58263297096560396</v>
      </c>
    </row>
    <row r="16" spans="1:17" ht="12" customHeight="1" x14ac:dyDescent="0.25">
      <c r="A16" s="87" t="s">
        <v>111</v>
      </c>
      <c r="B16" s="97">
        <f>IF(RES_hh_tesh!B16=0,0,RES_hh_tesh!B16/RES_summary!B$19)</f>
        <v>9.7073055395187277E-2</v>
      </c>
      <c r="C16" s="97">
        <f>IF(RES_hh_tesh!C16=0,0,RES_hh_tesh!C16/RES_summary!C$19)</f>
        <v>0.12881773969476984</v>
      </c>
      <c r="D16" s="97">
        <f>IF(RES_hh_tesh!D16=0,0,RES_hh_tesh!D16/RES_summary!D$19)</f>
        <v>0.15128763597593256</v>
      </c>
      <c r="E16" s="97">
        <f>IF(RES_hh_tesh!E16=0,0,RES_hh_tesh!E16/RES_summary!E$19)</f>
        <v>0.17128904783825574</v>
      </c>
      <c r="F16" s="97">
        <f>IF(RES_hh_tesh!F16=0,0,RES_hh_tesh!F16/RES_summary!F$19)</f>
        <v>0.19375288291092418</v>
      </c>
      <c r="G16" s="97">
        <f>IF(RES_hh_tesh!G16=0,0,RES_hh_tesh!G16/RES_summary!G$19)</f>
        <v>0.22702413234451152</v>
      </c>
      <c r="H16" s="97">
        <f>IF(RES_hh_tesh!H16=0,0,RES_hh_tesh!H16/RES_summary!H$19)</f>
        <v>0.25264140204088964</v>
      </c>
      <c r="I16" s="97">
        <f>IF(RES_hh_tesh!I16=0,0,RES_hh_tesh!I16/RES_summary!I$19)</f>
        <v>0.31799863159292185</v>
      </c>
      <c r="J16" s="97">
        <f>IF(RES_hh_tesh!J16=0,0,RES_hh_tesh!J16/RES_summary!J$19)</f>
        <v>0.3471730480884207</v>
      </c>
      <c r="K16" s="97">
        <f>IF(RES_hh_tesh!K16=0,0,RES_hh_tesh!K16/RES_summary!K$19)</f>
        <v>0.39207605590270445</v>
      </c>
      <c r="L16" s="97">
        <f>IF(RES_hh_tesh!L16=0,0,RES_hh_tesh!L16/RES_summary!L$19)</f>
        <v>0.41002157344766499</v>
      </c>
      <c r="M16" s="97">
        <f>IF(RES_hh_tesh!M16=0,0,RES_hh_tesh!M16/RES_summary!M$19)</f>
        <v>0.45876363383647212</v>
      </c>
      <c r="N16" s="97">
        <f>IF(RES_hh_tesh!N16=0,0,RES_hh_tesh!N16/RES_summary!N$19)</f>
        <v>0.4901850020437189</v>
      </c>
      <c r="O16" s="97">
        <f>IF(RES_hh_tesh!O16=0,0,RES_hh_tesh!O16/RES_summary!O$19)</f>
        <v>0.51230986447883586</v>
      </c>
      <c r="P16" s="97">
        <f>IF(RES_hh_tesh!P16=0,0,RES_hh_tesh!P16/RES_summary!P$19)</f>
        <v>0.5317798174367383</v>
      </c>
      <c r="Q16" s="97">
        <f>IF(RES_hh_tesh!Q16=0,0,RES_hh_tesh!Q16/RES_summary!Q$19)</f>
        <v>0.58263297096560396</v>
      </c>
    </row>
    <row r="17" spans="1:17" ht="12.95" customHeight="1" x14ac:dyDescent="0.25">
      <c r="A17" s="89" t="s">
        <v>63</v>
      </c>
      <c r="B17" s="96">
        <f>IF(RES_hh_tesh!B17=0,0,RES_hh_tesh!B17/RES_summary!B$19)</f>
        <v>17.649421626183631</v>
      </c>
      <c r="C17" s="96">
        <f>IF(RES_hh_tesh!C17=0,0,RES_hh_tesh!C17/RES_summary!C$19)</f>
        <v>17.703549560421227</v>
      </c>
      <c r="D17" s="96">
        <f>IF(RES_hh_tesh!D17=0,0,RES_hh_tesh!D17/RES_summary!D$19)</f>
        <v>17.740733164775438</v>
      </c>
      <c r="E17" s="96">
        <f>IF(RES_hh_tesh!E17=0,0,RES_hh_tesh!E17/RES_summary!E$19)</f>
        <v>17.693078092787648</v>
      </c>
      <c r="F17" s="96">
        <f>IF(RES_hh_tesh!F17=0,0,RES_hh_tesh!F17/RES_summary!F$19)</f>
        <v>17.50134861275389</v>
      </c>
      <c r="G17" s="96">
        <f>IF(RES_hh_tesh!G17=0,0,RES_hh_tesh!G17/RES_summary!G$19)</f>
        <v>17.532267541538562</v>
      </c>
      <c r="H17" s="96">
        <f>IF(RES_hh_tesh!H17=0,0,RES_hh_tesh!H17/RES_summary!H$19)</f>
        <v>17.297938182622968</v>
      </c>
      <c r="I17" s="96">
        <f>IF(RES_hh_tesh!I17=0,0,RES_hh_tesh!I17/RES_summary!I$19)</f>
        <v>17.424433709471415</v>
      </c>
      <c r="J17" s="96">
        <f>IF(RES_hh_tesh!J17=0,0,RES_hh_tesh!J17/RES_summary!J$19)</f>
        <v>17.060647106843998</v>
      </c>
      <c r="K17" s="96">
        <f>IF(RES_hh_tesh!K17=0,0,RES_hh_tesh!K17/RES_summary!K$19)</f>
        <v>17.286951475778253</v>
      </c>
      <c r="L17" s="96">
        <f>IF(RES_hh_tesh!L17=0,0,RES_hh_tesh!L17/RES_summary!L$19)</f>
        <v>17.391268821068703</v>
      </c>
      <c r="M17" s="96">
        <f>IF(RES_hh_tesh!M17=0,0,RES_hh_tesh!M17/RES_summary!M$19)</f>
        <v>17.440376732801536</v>
      </c>
      <c r="N17" s="96">
        <f>IF(RES_hh_tesh!N17=0,0,RES_hh_tesh!N17/RES_summary!N$19)</f>
        <v>17.519018588698298</v>
      </c>
      <c r="O17" s="96">
        <f>IF(RES_hh_tesh!O17=0,0,RES_hh_tesh!O17/RES_summary!O$19)</f>
        <v>17.172731549425219</v>
      </c>
      <c r="P17" s="96">
        <f>IF(RES_hh_tesh!P17=0,0,RES_hh_tesh!P17/RES_summary!P$19)</f>
        <v>17.341178497349038</v>
      </c>
      <c r="Q17" s="96">
        <f>IF(RES_hh_tesh!Q17=0,0,RES_hh_tesh!Q17/RES_summary!Q$19)</f>
        <v>17.133524917358589</v>
      </c>
    </row>
    <row r="18" spans="1:17" ht="12" customHeight="1" x14ac:dyDescent="0.25">
      <c r="A18" s="87" t="s">
        <v>58</v>
      </c>
      <c r="B18" s="95">
        <f>IF(RES_hh_tesh!B18=0,0,RES_hh_tesh!B18/RES_summary!B$19)</f>
        <v>17.256433788134931</v>
      </c>
      <c r="C18" s="95">
        <f>IF(RES_hh_tesh!C18=0,0,RES_hh_tesh!C18/RES_summary!C$19)</f>
        <v>17.116300123710626</v>
      </c>
      <c r="D18" s="95">
        <f>IF(RES_hh_tesh!D18=0,0,RES_hh_tesh!D18/RES_summary!D$19)</f>
        <v>17.024485079257509</v>
      </c>
      <c r="E18" s="95">
        <f>IF(RES_hh_tesh!E18=0,0,RES_hh_tesh!E18/RES_summary!E$19)</f>
        <v>16.505331238084061</v>
      </c>
      <c r="F18" s="95">
        <f>IF(RES_hh_tesh!F18=0,0,RES_hh_tesh!F18/RES_summary!F$19)</f>
        <v>17.132952945620445</v>
      </c>
      <c r="G18" s="95">
        <f>IF(RES_hh_tesh!G18=0,0,RES_hh_tesh!G18/RES_summary!G$19)</f>
        <v>16.214198511775788</v>
      </c>
      <c r="H18" s="95">
        <f>IF(RES_hh_tesh!H18=0,0,RES_hh_tesh!H18/RES_summary!H$19)</f>
        <v>16.991432147725668</v>
      </c>
      <c r="I18" s="95">
        <f>IF(RES_hh_tesh!I18=0,0,RES_hh_tesh!I18/RES_summary!I$19)</f>
        <v>15.73628147450251</v>
      </c>
      <c r="J18" s="95">
        <f>IF(RES_hh_tesh!J18=0,0,RES_hh_tesh!J18/RES_summary!J$19)</f>
        <v>16.586793779829652</v>
      </c>
      <c r="K18" s="95">
        <f>IF(RES_hh_tesh!K18=0,0,RES_hh_tesh!K18/RES_summary!K$19)</f>
        <v>16.140942740696921</v>
      </c>
      <c r="L18" s="95">
        <f>IF(RES_hh_tesh!L18=0,0,RES_hh_tesh!L18/RES_summary!L$19)</f>
        <v>16.200196785525208</v>
      </c>
      <c r="M18" s="95">
        <f>IF(RES_hh_tesh!M18=0,0,RES_hh_tesh!M18/RES_summary!M$19)</f>
        <v>15.830145957627716</v>
      </c>
      <c r="N18" s="95">
        <f>IF(RES_hh_tesh!N18=0,0,RES_hh_tesh!N18/RES_summary!N$19)</f>
        <v>16.764399739215683</v>
      </c>
      <c r="O18" s="95">
        <f>IF(RES_hh_tesh!O18=0,0,RES_hh_tesh!O18/RES_summary!O$19)</f>
        <v>16.473244931245706</v>
      </c>
      <c r="P18" s="95">
        <f>IF(RES_hh_tesh!P18=0,0,RES_hh_tesh!P18/RES_summary!P$19)</f>
        <v>16.425196419054146</v>
      </c>
      <c r="Q18" s="95">
        <f>IF(RES_hh_tesh!Q18=0,0,RES_hh_tesh!Q18/RES_summary!Q$19)</f>
        <v>16.379724537361589</v>
      </c>
    </row>
    <row r="19" spans="1:17" s="28" customFormat="1" ht="12" customHeight="1" x14ac:dyDescent="0.25">
      <c r="A19" s="87" t="s">
        <v>84</v>
      </c>
      <c r="B19" s="95">
        <f>IF(RES_hh_tesh!B19=0,0,RES_hh_tesh!B19/RES_summary!B$19)</f>
        <v>15.913418926425381</v>
      </c>
      <c r="C19" s="95">
        <f>IF(RES_hh_tesh!C19=0,0,RES_hh_tesh!C19/RES_summary!C$19)</f>
        <v>15.699933929277543</v>
      </c>
      <c r="D19" s="95">
        <f>IF(RES_hh_tesh!D19=0,0,RES_hh_tesh!D19/RES_summary!D$19)</f>
        <v>15.60410547917062</v>
      </c>
      <c r="E19" s="95">
        <f>IF(RES_hh_tesh!E19=0,0,RES_hh_tesh!E19/RES_summary!E$19)</f>
        <v>15.548421624166608</v>
      </c>
      <c r="F19" s="95">
        <f>IF(RES_hh_tesh!F19=0,0,RES_hh_tesh!F19/RES_summary!F$19)</f>
        <v>15.447654811341019</v>
      </c>
      <c r="G19" s="95">
        <f>IF(RES_hh_tesh!G19=0,0,RES_hh_tesh!G19/RES_summary!G$19)</f>
        <v>15.030304723363392</v>
      </c>
      <c r="H19" s="95">
        <f>IF(RES_hh_tesh!H19=0,0,RES_hh_tesh!H19/RES_summary!H$19)</f>
        <v>14.770040650596007</v>
      </c>
      <c r="I19" s="95">
        <f>IF(RES_hh_tesh!I19=0,0,RES_hh_tesh!I19/RES_summary!I$19)</f>
        <v>14.67983424382842</v>
      </c>
      <c r="J19" s="95">
        <f>IF(RES_hh_tesh!J19=0,0,RES_hh_tesh!J19/RES_summary!J$19)</f>
        <v>14.535437070127019</v>
      </c>
      <c r="K19" s="95">
        <f>IF(RES_hh_tesh!K19=0,0,RES_hh_tesh!K19/RES_summary!K$19)</f>
        <v>14.079383580714547</v>
      </c>
      <c r="L19" s="95">
        <f>IF(RES_hh_tesh!L19=0,0,RES_hh_tesh!L19/RES_summary!L$19)</f>
        <v>13.406395217966065</v>
      </c>
      <c r="M19" s="95">
        <f>IF(RES_hh_tesh!M19=0,0,RES_hh_tesh!M19/RES_summary!M$19)</f>
        <v>13.434258515794275</v>
      </c>
      <c r="N19" s="95">
        <f>IF(RES_hh_tesh!N19=0,0,RES_hh_tesh!N19/RES_summary!N$19)</f>
        <v>13.15483372089292</v>
      </c>
      <c r="O19" s="95">
        <f>IF(RES_hh_tesh!O19=0,0,RES_hh_tesh!O19/RES_summary!O$19)</f>
        <v>12.689225531368217</v>
      </c>
      <c r="P19" s="95">
        <f>IF(RES_hh_tesh!P19=0,0,RES_hh_tesh!P19/RES_summary!P$19)</f>
        <v>12.808269265086563</v>
      </c>
      <c r="Q19" s="95">
        <f>IF(RES_hh_tesh!Q19=0,0,RES_hh_tesh!Q19/RES_summary!Q$19)</f>
        <v>12.625687198924865</v>
      </c>
    </row>
    <row r="20" spans="1:17" ht="12" customHeight="1" x14ac:dyDescent="0.25">
      <c r="A20" s="87" t="s">
        <v>110</v>
      </c>
      <c r="B20" s="95">
        <f>IF(RES_hh_tesh!B20=0,0,RES_hh_tesh!B20/RES_summary!B$19)</f>
        <v>16.278180896000375</v>
      </c>
      <c r="C20" s="95">
        <f>IF(RES_hh_tesh!C20=0,0,RES_hh_tesh!C20/RES_summary!C$19)</f>
        <v>15.382298418627691</v>
      </c>
      <c r="D20" s="95">
        <f>IF(RES_hh_tesh!D20=0,0,RES_hh_tesh!D20/RES_summary!D$19)</f>
        <v>15.6695258963385</v>
      </c>
      <c r="E20" s="95">
        <f>IF(RES_hh_tesh!E20=0,0,RES_hh_tesh!E20/RES_summary!E$19)</f>
        <v>15.485728922600197</v>
      </c>
      <c r="F20" s="95">
        <f>IF(RES_hh_tesh!F20=0,0,RES_hh_tesh!F20/RES_summary!F$19)</f>
        <v>15.279978666050891</v>
      </c>
      <c r="G20" s="95">
        <f>IF(RES_hh_tesh!G20=0,0,RES_hh_tesh!G20/RES_summary!G$19)</f>
        <v>14.512373401934129</v>
      </c>
      <c r="H20" s="95">
        <f>IF(RES_hh_tesh!H20=0,0,RES_hh_tesh!H20/RES_summary!H$19)</f>
        <v>14.290215647915943</v>
      </c>
      <c r="I20" s="95">
        <f>IF(RES_hh_tesh!I20=0,0,RES_hh_tesh!I20/RES_summary!I$19)</f>
        <v>13.965301277203503</v>
      </c>
      <c r="J20" s="95">
        <f>IF(RES_hh_tesh!J20=0,0,RES_hh_tesh!J20/RES_summary!J$19)</f>
        <v>14.261317944166507</v>
      </c>
      <c r="K20" s="95">
        <f>IF(RES_hh_tesh!K20=0,0,RES_hh_tesh!K20/RES_summary!K$19)</f>
        <v>13.075791420436074</v>
      </c>
      <c r="L20" s="95">
        <f>IF(RES_hh_tesh!L20=0,0,RES_hh_tesh!L20/RES_summary!L$19)</f>
        <v>12.81065700561426</v>
      </c>
      <c r="M20" s="95">
        <f>IF(RES_hh_tesh!M20=0,0,RES_hh_tesh!M20/RES_summary!M$19)</f>
        <v>12.686728597384372</v>
      </c>
      <c r="N20" s="95">
        <f>IF(RES_hh_tesh!N20=0,0,RES_hh_tesh!N20/RES_summary!N$19)</f>
        <v>13.08059658819742</v>
      </c>
      <c r="O20" s="95">
        <f>IF(RES_hh_tesh!O20=0,0,RES_hh_tesh!O20/RES_summary!O$19)</f>
        <v>12.111804922095148</v>
      </c>
      <c r="P20" s="95">
        <f>IF(RES_hh_tesh!P20=0,0,RES_hh_tesh!P20/RES_summary!P$19)</f>
        <v>12.433498256916115</v>
      </c>
      <c r="Q20" s="95">
        <f>IF(RES_hh_tesh!Q20=0,0,RES_hh_tesh!Q20/RES_summary!Q$19)</f>
        <v>12.209456636466193</v>
      </c>
    </row>
    <row r="21" spans="1:17" ht="12" customHeight="1" x14ac:dyDescent="0.25">
      <c r="A21" s="87" t="s">
        <v>109</v>
      </c>
      <c r="B21" s="95">
        <f>IF(RES_hh_tesh!B21=0,0,RES_hh_tesh!B21/RES_summary!B$19)</f>
        <v>15.913468429111749</v>
      </c>
      <c r="C21" s="95">
        <f>IF(RES_hh_tesh!C21=0,0,RES_hh_tesh!C21/RES_summary!C$19)</f>
        <v>15.808124178034122</v>
      </c>
      <c r="D21" s="95">
        <f>IF(RES_hh_tesh!D21=0,0,RES_hh_tesh!D21/RES_summary!D$19)</f>
        <v>15.615690355148582</v>
      </c>
      <c r="E21" s="95">
        <f>IF(RES_hh_tesh!E21=0,0,RES_hh_tesh!E21/RES_summary!E$19)</f>
        <v>15.483139585026919</v>
      </c>
      <c r="F21" s="95">
        <f>IF(RES_hh_tesh!F21=0,0,RES_hh_tesh!F21/RES_summary!F$19)</f>
        <v>15.474626019706141</v>
      </c>
      <c r="G21" s="95">
        <f>IF(RES_hh_tesh!G21=0,0,RES_hh_tesh!G21/RES_summary!G$19)</f>
        <v>14.662585556863853</v>
      </c>
      <c r="H21" s="95">
        <f>IF(RES_hh_tesh!H21=0,0,RES_hh_tesh!H21/RES_summary!H$19)</f>
        <v>14.2076926589361</v>
      </c>
      <c r="I21" s="95">
        <f>IF(RES_hh_tesh!I21=0,0,RES_hh_tesh!I21/RES_summary!I$19)</f>
        <v>13.563797163775542</v>
      </c>
      <c r="J21" s="95">
        <f>IF(RES_hh_tesh!J21=0,0,RES_hh_tesh!J21/RES_summary!J$19)</f>
        <v>13.435019956241902</v>
      </c>
      <c r="K21" s="95">
        <f>IF(RES_hh_tesh!K21=0,0,RES_hh_tesh!K21/RES_summary!K$19)</f>
        <v>13.273823179900637</v>
      </c>
      <c r="L21" s="95">
        <f>IF(RES_hh_tesh!L21=0,0,RES_hh_tesh!L21/RES_summary!L$19)</f>
        <v>13.022755110583743</v>
      </c>
      <c r="M21" s="95">
        <f>IF(RES_hh_tesh!M21=0,0,RES_hh_tesh!M21/RES_summary!M$19)</f>
        <v>12.735682638338748</v>
      </c>
      <c r="N21" s="95">
        <f>IF(RES_hh_tesh!N21=0,0,RES_hh_tesh!N21/RES_summary!N$19)</f>
        <v>12.613246152178457</v>
      </c>
      <c r="O21" s="95">
        <f>IF(RES_hh_tesh!O21=0,0,RES_hh_tesh!O21/RES_summary!O$19)</f>
        <v>12.323816130134118</v>
      </c>
      <c r="P21" s="95">
        <f>IF(RES_hh_tesh!P21=0,0,RES_hh_tesh!P21/RES_summary!P$19)</f>
        <v>12.374744469422831</v>
      </c>
      <c r="Q21" s="95">
        <f>IF(RES_hh_tesh!Q21=0,0,RES_hh_tesh!Q21/RES_summary!Q$19)</f>
        <v>12.338825052745253</v>
      </c>
    </row>
    <row r="22" spans="1:17" ht="12" customHeight="1" x14ac:dyDescent="0.25">
      <c r="A22" s="87" t="s">
        <v>55</v>
      </c>
      <c r="B22" s="95">
        <f>IF(RES_hh_tesh!B22=0,0,RES_hh_tesh!B22/RES_summary!B$19)</f>
        <v>15.913475906795714</v>
      </c>
      <c r="C22" s="95">
        <f>IF(RES_hh_tesh!C22=0,0,RES_hh_tesh!C22/RES_summary!C$19)</f>
        <v>15.851108316899881</v>
      </c>
      <c r="D22" s="95">
        <f>IF(RES_hh_tesh!D22=0,0,RES_hh_tesh!D22/RES_summary!D$19)</f>
        <v>15.797055434361679</v>
      </c>
      <c r="E22" s="95">
        <f>IF(RES_hh_tesh!E22=0,0,RES_hh_tesh!E22/RES_summary!E$19)</f>
        <v>15.627404884038931</v>
      </c>
      <c r="F22" s="95">
        <f>IF(RES_hh_tesh!F22=0,0,RES_hh_tesh!F22/RES_summary!F$19)</f>
        <v>15.484021295027764</v>
      </c>
      <c r="G22" s="95">
        <f>IF(RES_hh_tesh!G22=0,0,RES_hh_tesh!G22/RES_summary!G$19)</f>
        <v>15.062533611416963</v>
      </c>
      <c r="H22" s="95">
        <f>IF(RES_hh_tesh!H22=0,0,RES_hh_tesh!H22/RES_summary!H$19)</f>
        <v>14.648307587304169</v>
      </c>
      <c r="I22" s="95">
        <f>IF(RES_hh_tesh!I22=0,0,RES_hh_tesh!I22/RES_summary!I$19)</f>
        <v>14.451344590905208</v>
      </c>
      <c r="J22" s="95">
        <f>IF(RES_hh_tesh!J22=0,0,RES_hh_tesh!J22/RES_summary!J$19)</f>
        <v>14.279172830176192</v>
      </c>
      <c r="K22" s="95">
        <f>IF(RES_hh_tesh!K22=0,0,RES_hh_tesh!K22/RES_summary!K$19)</f>
        <v>13.856665701301353</v>
      </c>
      <c r="L22" s="95">
        <f>IF(RES_hh_tesh!L22=0,0,RES_hh_tesh!L22/RES_summary!L$19)</f>
        <v>13.339017191482707</v>
      </c>
      <c r="M22" s="95">
        <f>IF(RES_hh_tesh!M22=0,0,RES_hh_tesh!M22/RES_summary!M$19)</f>
        <v>13.455903746799056</v>
      </c>
      <c r="N22" s="95">
        <f>IF(RES_hh_tesh!N22=0,0,RES_hh_tesh!N22/RES_summary!N$19)</f>
        <v>13.234566969920508</v>
      </c>
      <c r="O22" s="95">
        <f>IF(RES_hh_tesh!O22=0,0,RES_hh_tesh!O22/RES_summary!O$19)</f>
        <v>12.856664919303833</v>
      </c>
      <c r="P22" s="95">
        <f>IF(RES_hh_tesh!P22=0,0,RES_hh_tesh!P22/RES_summary!P$19)</f>
        <v>12.934312399983765</v>
      </c>
      <c r="Q22" s="95">
        <f>IF(RES_hh_tesh!Q22=0,0,RES_hh_tesh!Q22/RES_summary!Q$19)</f>
        <v>12.67811592586801</v>
      </c>
    </row>
    <row r="23" spans="1:17" ht="12" customHeight="1" x14ac:dyDescent="0.25">
      <c r="A23" s="87" t="s">
        <v>79</v>
      </c>
      <c r="B23" s="95">
        <f>IF(RES_hh_tesh!B23=0,0,RES_hh_tesh!B23/RES_summary!B$19)</f>
        <v>0</v>
      </c>
      <c r="C23" s="95">
        <f>IF(RES_hh_tesh!C23=0,0,RES_hh_tesh!C23/RES_summary!C$19)</f>
        <v>0</v>
      </c>
      <c r="D23" s="95">
        <f>IF(RES_hh_tesh!D23=0,0,RES_hh_tesh!D23/RES_summary!D$19)</f>
        <v>0</v>
      </c>
      <c r="E23" s="95">
        <f>IF(RES_hh_tesh!E23=0,0,RES_hh_tesh!E23/RES_summary!E$19)</f>
        <v>0</v>
      </c>
      <c r="F23" s="95">
        <f>IF(RES_hh_tesh!F23=0,0,RES_hh_tesh!F23/RES_summary!F$19)</f>
        <v>0</v>
      </c>
      <c r="G23" s="95">
        <f>IF(RES_hh_tesh!G23=0,0,RES_hh_tesh!G23/RES_summary!G$19)</f>
        <v>0</v>
      </c>
      <c r="H23" s="95">
        <f>IF(RES_hh_tesh!H23=0,0,RES_hh_tesh!H23/RES_summary!H$19)</f>
        <v>0</v>
      </c>
      <c r="I23" s="95">
        <f>IF(RES_hh_tesh!I23=0,0,RES_hh_tesh!I23/RES_summary!I$19)</f>
        <v>0</v>
      </c>
      <c r="J23" s="95">
        <f>IF(RES_hh_tesh!J23=0,0,RES_hh_tesh!J23/RES_summary!J$19)</f>
        <v>0</v>
      </c>
      <c r="K23" s="95">
        <f>IF(RES_hh_tesh!K23=0,0,RES_hh_tesh!K23/RES_summary!K$19)</f>
        <v>0</v>
      </c>
      <c r="L23" s="95">
        <f>IF(RES_hh_tesh!L23=0,0,RES_hh_tesh!L23/RES_summary!L$19)</f>
        <v>0</v>
      </c>
      <c r="M23" s="95">
        <f>IF(RES_hh_tesh!M23=0,0,RES_hh_tesh!M23/RES_summary!M$19)</f>
        <v>0</v>
      </c>
      <c r="N23" s="95">
        <f>IF(RES_hh_tesh!N23=0,0,RES_hh_tesh!N23/RES_summary!N$19)</f>
        <v>0</v>
      </c>
      <c r="O23" s="95">
        <f>IF(RES_hh_tesh!O23=0,0,RES_hh_tesh!O23/RES_summary!O$19)</f>
        <v>0</v>
      </c>
      <c r="P23" s="95">
        <f>IF(RES_hh_tesh!P23=0,0,RES_hh_tesh!P23/RES_summary!P$19)</f>
        <v>0</v>
      </c>
      <c r="Q23" s="95">
        <f>IF(RES_hh_tesh!Q23=0,0,RES_hh_tesh!Q23/RES_summary!Q$19)</f>
        <v>0</v>
      </c>
    </row>
    <row r="24" spans="1:17" ht="12" customHeight="1" x14ac:dyDescent="0.25">
      <c r="A24" s="87" t="s">
        <v>61</v>
      </c>
      <c r="B24" s="95">
        <f>IF(RES_hh_tesh!B24=0,0,RES_hh_tesh!B24/RES_summary!B$19)</f>
        <v>15.913470139322305</v>
      </c>
      <c r="C24" s="95">
        <f>IF(RES_hh_tesh!C24=0,0,RES_hh_tesh!C24/RES_summary!C$19)</f>
        <v>15.772046036238931</v>
      </c>
      <c r="D24" s="95">
        <f>IF(RES_hh_tesh!D24=0,0,RES_hh_tesh!D24/RES_summary!D$19)</f>
        <v>15.750247453328951</v>
      </c>
      <c r="E24" s="95">
        <f>IF(RES_hh_tesh!E24=0,0,RES_hh_tesh!E24/RES_summary!E$19)</f>
        <v>15.602092193825397</v>
      </c>
      <c r="F24" s="95">
        <f>IF(RES_hh_tesh!F24=0,0,RES_hh_tesh!F24/RES_summary!F$19)</f>
        <v>15.437499227619286</v>
      </c>
      <c r="G24" s="95">
        <f>IF(RES_hh_tesh!G24=0,0,RES_hh_tesh!G24/RES_summary!G$19)</f>
        <v>15.142108512262288</v>
      </c>
      <c r="H24" s="95">
        <f>IF(RES_hh_tesh!H24=0,0,RES_hh_tesh!H24/RES_summary!H$19)</f>
        <v>14.274116521177771</v>
      </c>
      <c r="I24" s="95">
        <f>IF(RES_hh_tesh!I24=0,0,RES_hh_tesh!I24/RES_summary!I$19)</f>
        <v>14.255967890529858</v>
      </c>
      <c r="J24" s="95">
        <f>IF(RES_hh_tesh!J24=0,0,RES_hh_tesh!J24/RES_summary!J$19)</f>
        <v>14.056482297048248</v>
      </c>
      <c r="K24" s="95">
        <f>IF(RES_hh_tesh!K24=0,0,RES_hh_tesh!K24/RES_summary!K$19)</f>
        <v>13.548152782013615</v>
      </c>
      <c r="L24" s="95">
        <f>IF(RES_hh_tesh!L24=0,0,RES_hh_tesh!L24/RES_summary!L$19)</f>
        <v>12.952318337888009</v>
      </c>
      <c r="M24" s="95">
        <f>IF(RES_hh_tesh!M24=0,0,RES_hh_tesh!M24/RES_summary!M$19)</f>
        <v>13.021151738887353</v>
      </c>
      <c r="N24" s="95">
        <f>IF(RES_hh_tesh!N24=0,0,RES_hh_tesh!N24/RES_summary!N$19)</f>
        <v>12.815167590844473</v>
      </c>
      <c r="O24" s="95">
        <f>IF(RES_hh_tesh!O24=0,0,RES_hh_tesh!O24/RES_summary!O$19)</f>
        <v>12.494165218133519</v>
      </c>
      <c r="P24" s="95">
        <f>IF(RES_hh_tesh!P24=0,0,RES_hh_tesh!P24/RES_summary!P$19)</f>
        <v>12.639972573215491</v>
      </c>
      <c r="Q24" s="95">
        <f>IF(RES_hh_tesh!Q24=0,0,RES_hh_tesh!Q24/RES_summary!Q$19)</f>
        <v>12.459017110980296</v>
      </c>
    </row>
    <row r="25" spans="1:17" ht="12" customHeight="1" x14ac:dyDescent="0.25">
      <c r="A25" s="51" t="s">
        <v>60</v>
      </c>
      <c r="B25" s="22">
        <f>IF(RES_hh_tesh!B25=0,0,RES_hh_tesh!B25/RES_summary!B$19)</f>
        <v>16.870444235346419</v>
      </c>
      <c r="C25" s="22">
        <f>IF(RES_hh_tesh!C25=0,0,RES_hh_tesh!C25/RES_summary!C$19)</f>
        <v>17.47546065842166</v>
      </c>
      <c r="D25" s="22">
        <f>IF(RES_hh_tesh!D25=0,0,RES_hh_tesh!D25/RES_summary!D$19)</f>
        <v>17.383256171594972</v>
      </c>
      <c r="E25" s="22">
        <f>IF(RES_hh_tesh!E25=0,0,RES_hh_tesh!E25/RES_summary!E$19)</f>
        <v>17.239499173915455</v>
      </c>
      <c r="F25" s="22">
        <f>IF(RES_hh_tesh!F25=0,0,RES_hh_tesh!F25/RES_summary!F$19)</f>
        <v>16.595630351589772</v>
      </c>
      <c r="G25" s="22">
        <f>IF(RES_hh_tesh!G25=0,0,RES_hh_tesh!G25/RES_summary!G$19)</f>
        <v>16.21979684422115</v>
      </c>
      <c r="H25" s="22">
        <f>IF(RES_hh_tesh!H25=0,0,RES_hh_tesh!H25/RES_summary!H$19)</f>
        <v>15.504455450054747</v>
      </c>
      <c r="I25" s="22">
        <f>IF(RES_hh_tesh!I25=0,0,RES_hh_tesh!I25/RES_summary!I$19)</f>
        <v>16.641068811629161</v>
      </c>
      <c r="J25" s="22">
        <f>IF(RES_hh_tesh!J25=0,0,RES_hh_tesh!J25/RES_summary!J$19)</f>
        <v>15.542046680363411</v>
      </c>
      <c r="K25" s="22">
        <f>IF(RES_hh_tesh!K25=0,0,RES_hh_tesh!K25/RES_summary!K$19)</f>
        <v>15.516612519511384</v>
      </c>
      <c r="L25" s="22">
        <f>IF(RES_hh_tesh!L25=0,0,RES_hh_tesh!L25/RES_summary!L$19)</f>
        <v>14.458852249463355</v>
      </c>
      <c r="M25" s="22">
        <f>IF(RES_hh_tesh!M25=0,0,RES_hh_tesh!M25/RES_summary!M$19)</f>
        <v>15.266999257026514</v>
      </c>
      <c r="N25" s="22">
        <f>IF(RES_hh_tesh!N25=0,0,RES_hh_tesh!N25/RES_summary!N$19)</f>
        <v>15.052878305246793</v>
      </c>
      <c r="O25" s="22">
        <f>IF(RES_hh_tesh!O25=0,0,RES_hh_tesh!O25/RES_summary!O$19)</f>
        <v>14.459140343566176</v>
      </c>
      <c r="P25" s="22">
        <f>IF(RES_hh_tesh!P25=0,0,RES_hh_tesh!P25/RES_summary!P$19)</f>
        <v>15.670330168984718</v>
      </c>
      <c r="Q25" s="22">
        <f>IF(RES_hh_tesh!Q25=0,0,RES_hh_tesh!Q25/RES_summary!Q$19)</f>
        <v>14.992147192025891</v>
      </c>
    </row>
    <row r="26" spans="1:17" ht="12" customHeight="1" x14ac:dyDescent="0.25">
      <c r="A26" s="49" t="s">
        <v>59</v>
      </c>
      <c r="B26" s="18">
        <f>IF(RES_hh_tesh!B26=0,0,RES_hh_tesh!B26/RES_summary!B$19)</f>
        <v>6.0396639212555652</v>
      </c>
      <c r="C26" s="18">
        <f>IF(RES_hh_tesh!C26=0,0,RES_hh_tesh!C26/RES_summary!C$19)</f>
        <v>6.0436255941139336</v>
      </c>
      <c r="D26" s="18">
        <f>IF(RES_hh_tesh!D26=0,0,RES_hh_tesh!D26/RES_summary!D$19)</f>
        <v>6.0674110204734628</v>
      </c>
      <c r="E26" s="18">
        <f>IF(RES_hh_tesh!E26=0,0,RES_hh_tesh!E26/RES_summary!E$19)</f>
        <v>6.0725628993533016</v>
      </c>
      <c r="F26" s="18">
        <f>IF(RES_hh_tesh!F26=0,0,RES_hh_tesh!F26/RES_summary!F$19)</f>
        <v>6.0606860558302991</v>
      </c>
      <c r="G26" s="18">
        <f>IF(RES_hh_tesh!G26=0,0,RES_hh_tesh!G26/RES_summary!G$19)</f>
        <v>6.0804958940477238</v>
      </c>
      <c r="H26" s="18">
        <f>IF(RES_hh_tesh!H26=0,0,RES_hh_tesh!H26/RES_summary!H$19)</f>
        <v>6.0362428913304784</v>
      </c>
      <c r="I26" s="18">
        <f>IF(RES_hh_tesh!I26=0,0,RES_hh_tesh!I26/RES_summary!I$19)</f>
        <v>5.9830932416344922</v>
      </c>
      <c r="J26" s="18">
        <f>IF(RES_hh_tesh!J26=0,0,RES_hh_tesh!J26/RES_summary!J$19)</f>
        <v>5.9212500630897562</v>
      </c>
      <c r="K26" s="18">
        <f>IF(RES_hh_tesh!K26=0,0,RES_hh_tesh!K26/RES_summary!K$19)</f>
        <v>5.9800299056611603</v>
      </c>
      <c r="L26" s="18">
        <f>IF(RES_hh_tesh!L26=0,0,RES_hh_tesh!L26/RES_summary!L$19)</f>
        <v>6.0884052473159374</v>
      </c>
      <c r="M26" s="18">
        <f>IF(RES_hh_tesh!M26=0,0,RES_hh_tesh!M26/RES_summary!M$19)</f>
        <v>5.8978052619849493</v>
      </c>
      <c r="N26" s="18">
        <f>IF(RES_hh_tesh!N26=0,0,RES_hh_tesh!N26/RES_summary!N$19)</f>
        <v>5.957991756551734</v>
      </c>
      <c r="O26" s="18">
        <f>IF(RES_hh_tesh!O26=0,0,RES_hh_tesh!O26/RES_summary!O$19)</f>
        <v>6.0340512609388108</v>
      </c>
      <c r="P26" s="18">
        <f>IF(RES_hh_tesh!P26=0,0,RES_hh_tesh!P26/RES_summary!P$19)</f>
        <v>5.7755324895089828</v>
      </c>
      <c r="Q26" s="18">
        <f>IF(RES_hh_tesh!Q26=0,0,RES_hh_tesh!Q26/RES_summary!Q$19)</f>
        <v>5.8437831573984527</v>
      </c>
    </row>
    <row r="27" spans="1:17" ht="12.95" customHeight="1" x14ac:dyDescent="0.25">
      <c r="A27" s="89" t="s">
        <v>62</v>
      </c>
      <c r="B27" s="96">
        <f>IF(RES_hh_tesh!B27=0,0,RES_hh_tesh!B27/RES_summary!B$19)</f>
        <v>6.3955586136352789</v>
      </c>
      <c r="C27" s="96">
        <f>IF(RES_hh_tesh!C27=0,0,RES_hh_tesh!C27/RES_summary!C$19)</f>
        <v>6.5468089756472443</v>
      </c>
      <c r="D27" s="96">
        <f>IF(RES_hh_tesh!D27=0,0,RES_hh_tesh!D27/RES_summary!D$19)</f>
        <v>6.6266018186251276</v>
      </c>
      <c r="E27" s="96">
        <f>IF(RES_hh_tesh!E27=0,0,RES_hh_tesh!E27/RES_summary!E$19)</f>
        <v>6.7043834650472078</v>
      </c>
      <c r="F27" s="96">
        <f>IF(RES_hh_tesh!F27=0,0,RES_hh_tesh!F27/RES_summary!F$19)</f>
        <v>6.5770707067481071</v>
      </c>
      <c r="G27" s="96">
        <f>IF(RES_hh_tesh!G27=0,0,RES_hh_tesh!G27/RES_summary!G$19)</f>
        <v>6.4877876660898508</v>
      </c>
      <c r="H27" s="96">
        <f>IF(RES_hh_tesh!H27=0,0,RES_hh_tesh!H27/RES_summary!H$19)</f>
        <v>6.4168148660669697</v>
      </c>
      <c r="I27" s="96">
        <f>IF(RES_hh_tesh!I27=0,0,RES_hh_tesh!I27/RES_summary!I$19)</f>
        <v>6.5288754345691498</v>
      </c>
      <c r="J27" s="96">
        <f>IF(RES_hh_tesh!J27=0,0,RES_hh_tesh!J27/RES_summary!J$19)</f>
        <v>6.3880704432596191</v>
      </c>
      <c r="K27" s="96">
        <f>IF(RES_hh_tesh!K27=0,0,RES_hh_tesh!K27/RES_summary!K$19)</f>
        <v>6.6140761844608624</v>
      </c>
      <c r="L27" s="96">
        <f>IF(RES_hh_tesh!L27=0,0,RES_hh_tesh!L27/RES_summary!L$19)</f>
        <v>6.5387399741889878</v>
      </c>
      <c r="M27" s="96">
        <f>IF(RES_hh_tesh!M27=0,0,RES_hh_tesh!M27/RES_summary!M$19)</f>
        <v>6.5872186620818516</v>
      </c>
      <c r="N27" s="96">
        <f>IF(RES_hh_tesh!N27=0,0,RES_hh_tesh!N27/RES_summary!N$19)</f>
        <v>6.8168432253907261</v>
      </c>
      <c r="O27" s="96">
        <f>IF(RES_hh_tesh!O27=0,0,RES_hh_tesh!O27/RES_summary!O$19)</f>
        <v>6.5093060636584905</v>
      </c>
      <c r="P27" s="96">
        <f>IF(RES_hh_tesh!P27=0,0,RES_hh_tesh!P27/RES_summary!P$19)</f>
        <v>6.8123535075682744</v>
      </c>
      <c r="Q27" s="96">
        <f>IF(RES_hh_tesh!Q27=0,0,RES_hh_tesh!Q27/RES_summary!Q$19)</f>
        <v>6.6061218418987613</v>
      </c>
    </row>
    <row r="28" spans="1:17" ht="12" customHeight="1" x14ac:dyDescent="0.25">
      <c r="A28" s="87" t="s">
        <v>58</v>
      </c>
      <c r="B28" s="95">
        <f>IF(RES_hh_tesh!B28=0,0,RES_hh_tesh!B28/RES_summary!B$19)</f>
        <v>6.049526073556585</v>
      </c>
      <c r="C28" s="95">
        <f>IF(RES_hh_tesh!C28=0,0,RES_hh_tesh!C28/RES_summary!C$19)</f>
        <v>6.0469727967317564</v>
      </c>
      <c r="D28" s="95">
        <f>IF(RES_hh_tesh!D28=0,0,RES_hh_tesh!D28/RES_summary!D$19)</f>
        <v>6.0190913358809777</v>
      </c>
      <c r="E28" s="95">
        <f>IF(RES_hh_tesh!E28=0,0,RES_hh_tesh!E28/RES_summary!E$19)</f>
        <v>5.8730768508789257</v>
      </c>
      <c r="F28" s="95">
        <f>IF(RES_hh_tesh!F28=0,0,RES_hh_tesh!F28/RES_summary!F$19)</f>
        <v>6.1240360211234703</v>
      </c>
      <c r="G28" s="95">
        <f>IF(RES_hh_tesh!G28=0,0,RES_hh_tesh!G28/RES_summary!G$19)</f>
        <v>5.8791913854230033</v>
      </c>
      <c r="H28" s="95">
        <f>IF(RES_hh_tesh!H28=0,0,RES_hh_tesh!H28/RES_summary!H$19)</f>
        <v>5.9301248495232795</v>
      </c>
      <c r="I28" s="95">
        <f>IF(RES_hh_tesh!I28=0,0,RES_hh_tesh!I28/RES_summary!I$19)</f>
        <v>5.7898789817957619</v>
      </c>
      <c r="J28" s="95">
        <f>IF(RES_hh_tesh!J28=0,0,RES_hh_tesh!J28/RES_summary!J$19)</f>
        <v>5.8647592543381588</v>
      </c>
      <c r="K28" s="95">
        <f>IF(RES_hh_tesh!K28=0,0,RES_hh_tesh!K28/RES_summary!K$19)</f>
        <v>5.9786137460434272</v>
      </c>
      <c r="L28" s="95">
        <f>IF(RES_hh_tesh!L28=0,0,RES_hh_tesh!L28/RES_summary!L$19)</f>
        <v>5.8381634305492387</v>
      </c>
      <c r="M28" s="95">
        <f>IF(RES_hh_tesh!M28=0,0,RES_hh_tesh!M28/RES_summary!M$19)</f>
        <v>5.8222736959320089</v>
      </c>
      <c r="N28" s="95">
        <f>IF(RES_hh_tesh!N28=0,0,RES_hh_tesh!N28/RES_summary!N$19)</f>
        <v>5.837949045979915</v>
      </c>
      <c r="O28" s="95">
        <f>IF(RES_hh_tesh!O28=0,0,RES_hh_tesh!O28/RES_summary!O$19)</f>
        <v>5.7858120383928293</v>
      </c>
      <c r="P28" s="95">
        <f>IF(RES_hh_tesh!P28=0,0,RES_hh_tesh!P28/RES_summary!P$19)</f>
        <v>5.7242194166617457</v>
      </c>
      <c r="Q28" s="95">
        <f>IF(RES_hh_tesh!Q28=0,0,RES_hh_tesh!Q28/RES_summary!Q$19)</f>
        <v>5.6449709155598242</v>
      </c>
    </row>
    <row r="29" spans="1:17" s="28" customFormat="1" ht="12" customHeight="1" x14ac:dyDescent="0.25">
      <c r="A29" s="87" t="s">
        <v>84</v>
      </c>
      <c r="B29" s="95">
        <f>IF(RES_hh_tesh!B29=0,0,RES_hh_tesh!B29/RES_summary!B$19)</f>
        <v>6.0492911313450382</v>
      </c>
      <c r="C29" s="95">
        <f>IF(RES_hh_tesh!C29=0,0,RES_hh_tesh!C29/RES_summary!C$19)</f>
        <v>6.0370625092266392</v>
      </c>
      <c r="D29" s="95">
        <f>IF(RES_hh_tesh!D29=0,0,RES_hh_tesh!D29/RES_summary!D$19)</f>
        <v>6.0390683933550759</v>
      </c>
      <c r="E29" s="95">
        <f>IF(RES_hh_tesh!E29=0,0,RES_hh_tesh!E29/RES_summary!E$19)</f>
        <v>5.8282376953161421</v>
      </c>
      <c r="F29" s="95">
        <f>IF(RES_hh_tesh!F29=0,0,RES_hh_tesh!F29/RES_summary!F$19)</f>
        <v>6.2965940477625759</v>
      </c>
      <c r="G29" s="95">
        <f>IF(RES_hh_tesh!G29=0,0,RES_hh_tesh!G29/RES_summary!G$19)</f>
        <v>7.0296293424967562</v>
      </c>
      <c r="H29" s="95">
        <f>IF(RES_hh_tesh!H29=0,0,RES_hh_tesh!H29/RES_summary!H$19)</f>
        <v>5.7906413561610366</v>
      </c>
      <c r="I29" s="95">
        <f>IF(RES_hh_tesh!I29=0,0,RES_hh_tesh!I29/RES_summary!I$19)</f>
        <v>6.5310727423989565</v>
      </c>
      <c r="J29" s="95">
        <f>IF(RES_hh_tesh!J29=0,0,RES_hh_tesh!J29/RES_summary!J$19)</f>
        <v>6.5235570346152221</v>
      </c>
      <c r="K29" s="95">
        <f>IF(RES_hh_tesh!K29=0,0,RES_hh_tesh!K29/RES_summary!K$19)</f>
        <v>4.8872819899622648</v>
      </c>
      <c r="L29" s="95">
        <f>IF(RES_hh_tesh!L29=0,0,RES_hh_tesh!L29/RES_summary!L$19)</f>
        <v>7.0200653241397601</v>
      </c>
      <c r="M29" s="95">
        <f>IF(RES_hh_tesh!M29=0,0,RES_hh_tesh!M29/RES_summary!M$19)</f>
        <v>6.9795182614149986</v>
      </c>
      <c r="N29" s="95">
        <f>IF(RES_hh_tesh!N29=0,0,RES_hh_tesh!N29/RES_summary!N$19)</f>
        <v>5.3507932918018817</v>
      </c>
      <c r="O29" s="95">
        <f>IF(RES_hh_tesh!O29=0,0,RES_hh_tesh!O29/RES_summary!O$19)</f>
        <v>5.8406027611411613</v>
      </c>
      <c r="P29" s="95">
        <f>IF(RES_hh_tesh!P29=0,0,RES_hh_tesh!P29/RES_summary!P$19)</f>
        <v>5.7608271867195491</v>
      </c>
      <c r="Q29" s="95">
        <f>IF(RES_hh_tesh!Q29=0,0,RES_hh_tesh!Q29/RES_summary!Q$19)</f>
        <v>5.8318358087179343</v>
      </c>
    </row>
    <row r="30" spans="1:17" ht="12" customHeight="1" x14ac:dyDescent="0.25">
      <c r="A30" s="87" t="s">
        <v>109</v>
      </c>
      <c r="B30" s="95">
        <f>IF(RES_hh_tesh!B30=0,0,RES_hh_tesh!B30/RES_summary!B$19)</f>
        <v>6.0492975721110893</v>
      </c>
      <c r="C30" s="95">
        <f>IF(RES_hh_tesh!C30=0,0,RES_hh_tesh!C30/RES_summary!C$19)</f>
        <v>6.1499369779580535</v>
      </c>
      <c r="D30" s="95">
        <f>IF(RES_hh_tesh!D30=0,0,RES_hh_tesh!D30/RES_summary!D$19)</f>
        <v>6.1904498032154249</v>
      </c>
      <c r="E30" s="95">
        <f>IF(RES_hh_tesh!E30=0,0,RES_hh_tesh!E30/RES_summary!E$19)</f>
        <v>6.2759369783087768</v>
      </c>
      <c r="F30" s="95">
        <f>IF(RES_hh_tesh!F30=0,0,RES_hh_tesh!F30/RES_summary!F$19)</f>
        <v>6.2635831221691687</v>
      </c>
      <c r="G30" s="95">
        <f>IF(RES_hh_tesh!G30=0,0,RES_hh_tesh!G30/RES_summary!G$19)</f>
        <v>6.1903934049286287</v>
      </c>
      <c r="H30" s="95">
        <f>IF(RES_hh_tesh!H30=0,0,RES_hh_tesh!H30/RES_summary!H$19)</f>
        <v>6.2114707913069456</v>
      </c>
      <c r="I30" s="95">
        <f>IF(RES_hh_tesh!I30=0,0,RES_hh_tesh!I30/RES_summary!I$19)</f>
        <v>6.0497508518268983</v>
      </c>
      <c r="J30" s="95">
        <f>IF(RES_hh_tesh!J30=0,0,RES_hh_tesh!J30/RES_summary!J$19)</f>
        <v>6.067599535886095</v>
      </c>
      <c r="K30" s="95">
        <f>IF(RES_hh_tesh!K30=0,0,RES_hh_tesh!K30/RES_summary!K$19)</f>
        <v>6.1993296791300017</v>
      </c>
      <c r="L30" s="95">
        <f>IF(RES_hh_tesh!L30=0,0,RES_hh_tesh!L30/RES_summary!L$19)</f>
        <v>6.2771603949870487</v>
      </c>
      <c r="M30" s="95">
        <f>IF(RES_hh_tesh!M30=0,0,RES_hh_tesh!M30/RES_summary!M$19)</f>
        <v>6.0749596807175106</v>
      </c>
      <c r="N30" s="95">
        <f>IF(RES_hh_tesh!N30=0,0,RES_hh_tesh!N30/RES_summary!N$19)</f>
        <v>6.0809648826891189</v>
      </c>
      <c r="O30" s="95">
        <f>IF(RES_hh_tesh!O30=0,0,RES_hh_tesh!O30/RES_summary!O$19)</f>
        <v>6.0698234014853982</v>
      </c>
      <c r="P30" s="95">
        <f>IF(RES_hh_tesh!P30=0,0,RES_hh_tesh!P30/RES_summary!P$19)</f>
        <v>6.0129962166461199</v>
      </c>
      <c r="Q30" s="95">
        <f>IF(RES_hh_tesh!Q30=0,0,RES_hh_tesh!Q30/RES_summary!Q$19)</f>
        <v>5.9462113503527867</v>
      </c>
    </row>
    <row r="31" spans="1:17" ht="12" customHeight="1" x14ac:dyDescent="0.25">
      <c r="A31" s="87" t="s">
        <v>55</v>
      </c>
      <c r="B31" s="95">
        <f>IF(RES_hh_tesh!B31=0,0,RES_hh_tesh!B31/RES_summary!B$19)</f>
        <v>6.0492043811933121</v>
      </c>
      <c r="C31" s="95">
        <f>IF(RES_hh_tesh!C31=0,0,RES_hh_tesh!C31/RES_summary!C$19)</f>
        <v>6.4750375778636506</v>
      </c>
      <c r="D31" s="95">
        <f>IF(RES_hh_tesh!D31=0,0,RES_hh_tesh!D31/RES_summary!D$19)</f>
        <v>5.4818767497801915</v>
      </c>
      <c r="E31" s="95">
        <f>IF(RES_hh_tesh!E31=0,0,RES_hh_tesh!E31/RES_summary!E$19)</f>
        <v>6.0984600259532336</v>
      </c>
      <c r="F31" s="95">
        <f>IF(RES_hh_tesh!F31=0,0,RES_hh_tesh!F31/RES_summary!F$19)</f>
        <v>6.4622965637296437</v>
      </c>
      <c r="G31" s="95">
        <f>IF(RES_hh_tesh!G31=0,0,RES_hh_tesh!G31/RES_summary!G$19)</f>
        <v>5.6057343599155569</v>
      </c>
      <c r="H31" s="95">
        <f>IF(RES_hh_tesh!H31=0,0,RES_hh_tesh!H31/RES_summary!H$19)</f>
        <v>6.314857972593062</v>
      </c>
      <c r="I31" s="95">
        <f>IF(RES_hh_tesh!I31=0,0,RES_hh_tesh!I31/RES_summary!I$19)</f>
        <v>5.4186956884636732</v>
      </c>
      <c r="J31" s="95">
        <f>IF(RES_hh_tesh!J31=0,0,RES_hh_tesh!J31/RES_summary!J$19)</f>
        <v>6.1472362671705154</v>
      </c>
      <c r="K31" s="95">
        <f>IF(RES_hh_tesh!K31=0,0,RES_hh_tesh!K31/RES_summary!K$19)</f>
        <v>5.3561575362243783</v>
      </c>
      <c r="L31" s="95">
        <f>IF(RES_hh_tesh!L31=0,0,RES_hh_tesh!L31/RES_summary!L$19)</f>
        <v>5.4048157699251362</v>
      </c>
      <c r="M31" s="95">
        <f>IF(RES_hh_tesh!M31=0,0,RES_hh_tesh!M31/RES_summary!M$19)</f>
        <v>5.4091815466086155</v>
      </c>
      <c r="N31" s="95">
        <f>IF(RES_hh_tesh!N31=0,0,RES_hh_tesh!N31/RES_summary!N$19)</f>
        <v>6.1361088860949682</v>
      </c>
      <c r="O31" s="95">
        <f>IF(RES_hh_tesh!O31=0,0,RES_hh_tesh!O31/RES_summary!O$19)</f>
        <v>5.3598486748736685</v>
      </c>
      <c r="P31" s="95">
        <f>IF(RES_hh_tesh!P31=0,0,RES_hh_tesh!P31/RES_summary!P$19)</f>
        <v>5.1754386969818791</v>
      </c>
      <c r="Q31" s="95">
        <f>IF(RES_hh_tesh!Q31=0,0,RES_hh_tesh!Q31/RES_summary!Q$19)</f>
        <v>5.6438051897255663</v>
      </c>
    </row>
    <row r="32" spans="1:17" ht="12" customHeight="1" x14ac:dyDescent="0.25">
      <c r="A32" s="49" t="s">
        <v>60</v>
      </c>
      <c r="B32" s="18">
        <f>IF(RES_hh_tesh!B32=0,0,RES_hh_tesh!B32/RES_summary!B$19)</f>
        <v>6.5049538862468301</v>
      </c>
      <c r="C32" s="18">
        <f>IF(RES_hh_tesh!C32=0,0,RES_hh_tesh!C32/RES_summary!C$19)</f>
        <v>6.6748404049979424</v>
      </c>
      <c r="D32" s="18">
        <f>IF(RES_hh_tesh!D32=0,0,RES_hh_tesh!D32/RES_summary!D$19)</f>
        <v>6.7737878647513927</v>
      </c>
      <c r="E32" s="18">
        <f>IF(RES_hh_tesh!E32=0,0,RES_hh_tesh!E32/RES_summary!E$19)</f>
        <v>6.8446970254067372</v>
      </c>
      <c r="F32" s="18">
        <f>IF(RES_hh_tesh!F32=0,0,RES_hh_tesh!F32/RES_summary!F$19)</f>
        <v>6.669958023865826</v>
      </c>
      <c r="G32" s="18">
        <f>IF(RES_hh_tesh!G32=0,0,RES_hh_tesh!G32/RES_summary!G$19)</f>
        <v>6.5553108201632027</v>
      </c>
      <c r="H32" s="18">
        <f>IF(RES_hh_tesh!H32=0,0,RES_hh_tesh!H32/RES_summary!H$19)</f>
        <v>6.5007315600232021</v>
      </c>
      <c r="I32" s="18">
        <f>IF(RES_hh_tesh!I32=0,0,RES_hh_tesh!I32/RES_summary!I$19)</f>
        <v>6.6769459555616981</v>
      </c>
      <c r="J32" s="18">
        <f>IF(RES_hh_tesh!J32=0,0,RES_hh_tesh!J32/RES_summary!J$19)</f>
        <v>6.4699833530563016</v>
      </c>
      <c r="K32" s="18">
        <f>IF(RES_hh_tesh!K32=0,0,RES_hh_tesh!K32/RES_summary!K$19)</f>
        <v>6.8265087068509063</v>
      </c>
      <c r="L32" s="18">
        <f>IF(RES_hh_tesh!L32=0,0,RES_hh_tesh!L32/RES_summary!L$19)</f>
        <v>6.6075935808291337</v>
      </c>
      <c r="M32" s="18">
        <f>IF(RES_hh_tesh!M32=0,0,RES_hh_tesh!M32/RES_summary!M$19)</f>
        <v>6.7297789610122845</v>
      </c>
      <c r="N32" s="18">
        <f>IF(RES_hh_tesh!N32=0,0,RES_hh_tesh!N32/RES_summary!N$19)</f>
        <v>7.069536895466487</v>
      </c>
      <c r="O32" s="18">
        <f>IF(RES_hh_tesh!O32=0,0,RES_hh_tesh!O32/RES_summary!O$19)</f>
        <v>6.6715043659458813</v>
      </c>
      <c r="P32" s="18">
        <f>IF(RES_hh_tesh!P32=0,0,RES_hh_tesh!P32/RES_summary!P$19)</f>
        <v>7.0960469258365189</v>
      </c>
      <c r="Q32" s="18">
        <f>IF(RES_hh_tesh!Q32=0,0,RES_hh_tesh!Q32/RES_summary!Q$19)</f>
        <v>6.8515780791792222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234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127</v>
      </c>
      <c r="B3" s="100">
        <f>IF(RES_hh_emih!B3=0,0,RES_hh_emih!B3/RES_summary!B$19)</f>
        <v>28.608548180362508</v>
      </c>
      <c r="C3" s="100">
        <f>IF(RES_hh_emih!C3=0,0,RES_hh_emih!C3/RES_summary!C$19)</f>
        <v>28.75062396011732</v>
      </c>
      <c r="D3" s="100">
        <f>IF(RES_hh_emih!D3=0,0,RES_hh_emih!D3/RES_summary!D$19)</f>
        <v>26.539370148047059</v>
      </c>
      <c r="E3" s="100">
        <f>IF(RES_hh_emih!E3=0,0,RES_hh_emih!E3/RES_summary!E$19)</f>
        <v>26.256121365360379</v>
      </c>
      <c r="F3" s="100">
        <f>IF(RES_hh_emih!F3=0,0,RES_hh_emih!F3/RES_summary!F$19)</f>
        <v>24.428103821286658</v>
      </c>
      <c r="G3" s="100">
        <f>IF(RES_hh_emih!G3=0,0,RES_hh_emih!G3/RES_summary!G$19)</f>
        <v>21.872726861189101</v>
      </c>
      <c r="H3" s="100">
        <f>IF(RES_hh_emih!H3=0,0,RES_hh_emih!H3/RES_summary!H$19)</f>
        <v>20.46252963826236</v>
      </c>
      <c r="I3" s="100">
        <f>IF(RES_hh_emih!I3=0,0,RES_hh_emih!I3/RES_summary!I$19)</f>
        <v>18.912520117314031</v>
      </c>
      <c r="J3" s="100">
        <f>IF(RES_hh_emih!J3=0,0,RES_hh_emih!J3/RES_summary!J$19)</f>
        <v>18.982313483311302</v>
      </c>
      <c r="K3" s="100">
        <f>IF(RES_hh_emih!K3=0,0,RES_hh_emih!K3/RES_summary!K$19)</f>
        <v>17.405821604615163</v>
      </c>
      <c r="L3" s="100">
        <f>IF(RES_hh_emih!L3=0,0,RES_hh_emih!L3/RES_summary!L$19)</f>
        <v>19.046267057698358</v>
      </c>
      <c r="M3" s="100">
        <f>IF(RES_hh_emih!M3=0,0,RES_hh_emih!M3/RES_summary!M$19)</f>
        <v>16.259033537775824</v>
      </c>
      <c r="N3" s="100">
        <f>IF(RES_hh_emih!N3=0,0,RES_hh_emih!N3/RES_summary!N$19)</f>
        <v>16.656204524318408</v>
      </c>
      <c r="O3" s="100">
        <f>IF(RES_hh_emih!O3=0,0,RES_hh_emih!O3/RES_summary!O$19)</f>
        <v>16.471361365845652</v>
      </c>
      <c r="P3" s="100">
        <f>IF(RES_hh_emih!P3=0,0,RES_hh_emih!P3/RES_summary!P$19)</f>
        <v>13.385479529211649</v>
      </c>
      <c r="Q3" s="100">
        <f>IF(RES_hh_emih!Q3=0,0,RES_hh_emih!Q3/RES_summary!Q$19)</f>
        <v>14.465913845015068</v>
      </c>
    </row>
    <row r="4" spans="1:17" ht="12.95" customHeight="1" x14ac:dyDescent="0.25">
      <c r="A4" s="89" t="s">
        <v>65</v>
      </c>
      <c r="B4" s="96">
        <f>IF(RES_hh_emih!B4=0,0,RES_hh_emih!B4/RES_summary!B$19)</f>
        <v>24.798439992524905</v>
      </c>
      <c r="C4" s="96">
        <f>IF(RES_hh_emih!C4=0,0,RES_hh_emih!C4/RES_summary!C$19)</f>
        <v>25.07407236344245</v>
      </c>
      <c r="D4" s="96">
        <f>IF(RES_hh_emih!D4=0,0,RES_hh_emih!D4/RES_summary!D$19)</f>
        <v>22.970550823746553</v>
      </c>
      <c r="E4" s="96">
        <f>IF(RES_hh_emih!E4=0,0,RES_hh_emih!E4/RES_summary!E$19)</f>
        <v>22.745086836059492</v>
      </c>
      <c r="F4" s="96">
        <f>IF(RES_hh_emih!F4=0,0,RES_hh_emih!F4/RES_summary!F$19)</f>
        <v>20.981256254683725</v>
      </c>
      <c r="G4" s="96">
        <f>IF(RES_hh_emih!G4=0,0,RES_hh_emih!G4/RES_summary!G$19)</f>
        <v>18.639514362078195</v>
      </c>
      <c r="H4" s="96">
        <f>IF(RES_hh_emih!H4=0,0,RES_hh_emih!H4/RES_summary!H$19)</f>
        <v>17.325468676531454</v>
      </c>
      <c r="I4" s="96">
        <f>IF(RES_hh_emih!I4=0,0,RES_hh_emih!I4/RES_summary!I$19)</f>
        <v>15.797995402364242</v>
      </c>
      <c r="J4" s="96">
        <f>IF(RES_hh_emih!J4=0,0,RES_hh_emih!J4/RES_summary!J$19)</f>
        <v>15.889802567281846</v>
      </c>
      <c r="K4" s="96">
        <f>IF(RES_hh_emih!K4=0,0,RES_hh_emih!K4/RES_summary!K$19)</f>
        <v>14.493338345242927</v>
      </c>
      <c r="L4" s="96">
        <f>IF(RES_hh_emih!L4=0,0,RES_hh_emih!L4/RES_summary!L$19)</f>
        <v>16.190655727099081</v>
      </c>
      <c r="M4" s="96">
        <f>IF(RES_hh_emih!M4=0,0,RES_hh_emih!M4/RES_summary!M$19)</f>
        <v>13.530544778113123</v>
      </c>
      <c r="N4" s="96">
        <f>IF(RES_hh_emih!N4=0,0,RES_hh_emih!N4/RES_summary!N$19)</f>
        <v>14.019924856844803</v>
      </c>
      <c r="O4" s="96">
        <f>IF(RES_hh_emih!O4=0,0,RES_hh_emih!O4/RES_summary!O$19)</f>
        <v>13.984986852678775</v>
      </c>
      <c r="P4" s="96">
        <f>IF(RES_hh_emih!P4=0,0,RES_hh_emih!P4/RES_summary!P$19)</f>
        <v>10.924256832200031</v>
      </c>
      <c r="Q4" s="96">
        <f>IF(RES_hh_emih!Q4=0,0,RES_hh_emih!Q4/RES_summary!Q$19)</f>
        <v>11.982834933457605</v>
      </c>
    </row>
    <row r="5" spans="1:17" ht="12" customHeight="1" x14ac:dyDescent="0.25">
      <c r="A5" s="87" t="s">
        <v>58</v>
      </c>
      <c r="B5" s="95">
        <f>IF(RES_hh_emih!B5=0,0,RES_hh_emih!B5/RES_summary!B$19)</f>
        <v>69.575641393525615</v>
      </c>
      <c r="C5" s="95">
        <f>IF(RES_hh_emih!C5=0,0,RES_hh_emih!C5/RES_summary!C$19)</f>
        <v>73.779945802908912</v>
      </c>
      <c r="D5" s="95">
        <f>IF(RES_hh_emih!D5=0,0,RES_hh_emih!D5/RES_summary!D$19)</f>
        <v>67.732751809542819</v>
      </c>
      <c r="E5" s="95">
        <f>IF(RES_hh_emih!E5=0,0,RES_hh_emih!E5/RES_summary!E$19)</f>
        <v>71.358275576343516</v>
      </c>
      <c r="F5" s="95">
        <f>IF(RES_hh_emih!F5=0,0,RES_hh_emih!F5/RES_summary!F$19)</f>
        <v>69.217037514384458</v>
      </c>
      <c r="G5" s="95">
        <f>IF(RES_hh_emih!G5=0,0,RES_hh_emih!G5/RES_summary!G$19)</f>
        <v>59.532225043077915</v>
      </c>
      <c r="H5" s="95">
        <f>IF(RES_hh_emih!H5=0,0,RES_hh_emih!H5/RES_summary!H$19)</f>
        <v>60.74758255096642</v>
      </c>
      <c r="I5" s="95">
        <f>IF(RES_hh_emih!I5=0,0,RES_hh_emih!I5/RES_summary!I$19)</f>
        <v>52.695945582183953</v>
      </c>
      <c r="J5" s="95">
        <f>IF(RES_hh_emih!J5=0,0,RES_hh_emih!J5/RES_summary!J$19)</f>
        <v>58.631507754179232</v>
      </c>
      <c r="K5" s="95">
        <f>IF(RES_hh_emih!K5=0,0,RES_hh_emih!K5/RES_summary!K$19)</f>
        <v>58.095985725267212</v>
      </c>
      <c r="L5" s="95">
        <f>IF(RES_hh_emih!L5=0,0,RES_hh_emih!L5/RES_summary!L$19)</f>
        <v>65.563342717514786</v>
      </c>
      <c r="M5" s="95">
        <f>IF(RES_hh_emih!M5=0,0,RES_hh_emih!M5/RES_summary!M$19)</f>
        <v>57.141627972224462</v>
      </c>
      <c r="N5" s="95">
        <f>IF(RES_hh_emih!N5=0,0,RES_hh_emih!N5/RES_summary!N$19)</f>
        <v>60.0056764016595</v>
      </c>
      <c r="O5" s="95">
        <f>IF(RES_hh_emih!O5=0,0,RES_hh_emih!O5/RES_summary!O$19)</f>
        <v>66.145919700868518</v>
      </c>
      <c r="P5" s="95">
        <f>IF(RES_hh_emih!P5=0,0,RES_hh_emih!P5/RES_summary!P$19)</f>
        <v>52.644735758343181</v>
      </c>
      <c r="Q5" s="95">
        <f>IF(RES_hh_emih!Q5=0,0,RES_hh_emih!Q5/RES_summary!Q$19)</f>
        <v>56.963820400228052</v>
      </c>
    </row>
    <row r="6" spans="1:17" ht="12" customHeight="1" x14ac:dyDescent="0.25">
      <c r="A6" s="87" t="s">
        <v>84</v>
      </c>
      <c r="B6" s="95">
        <f>IF(RES_hh_emih!B6=0,0,RES_hh_emih!B6/RES_summary!B$19)</f>
        <v>37.18311330566064</v>
      </c>
      <c r="C6" s="95">
        <f>IF(RES_hh_emih!C6=0,0,RES_hh_emih!C6/RES_summary!C$19)</f>
        <v>37.781633932235444</v>
      </c>
      <c r="D6" s="95">
        <f>IF(RES_hh_emih!D6=0,0,RES_hh_emih!D6/RES_summary!D$19)</f>
        <v>36.659740287641064</v>
      </c>
      <c r="E6" s="95">
        <f>IF(RES_hh_emih!E6=0,0,RES_hh_emih!E6/RES_summary!E$19)</f>
        <v>35.959108293376822</v>
      </c>
      <c r="F6" s="95">
        <f>IF(RES_hh_emih!F6=0,0,RES_hh_emih!F6/RES_summary!F$19)</f>
        <v>34.781825833705881</v>
      </c>
      <c r="G6" s="95">
        <f>IF(RES_hh_emih!G6=0,0,RES_hh_emih!G6/RES_summary!G$19)</f>
        <v>32.951109989986179</v>
      </c>
      <c r="H6" s="95">
        <f>IF(RES_hh_emih!H6=0,0,RES_hh_emih!H6/RES_summary!H$19)</f>
        <v>31.037753358890047</v>
      </c>
      <c r="I6" s="95">
        <f>IF(RES_hh_emih!I6=0,0,RES_hh_emih!I6/RES_summary!I$19)</f>
        <v>28.995914705945793</v>
      </c>
      <c r="J6" s="95">
        <f>IF(RES_hh_emih!J6=0,0,RES_hh_emih!J6/RES_summary!J$19)</f>
        <v>28.795806467236918</v>
      </c>
      <c r="K6" s="95">
        <f>IF(RES_hh_emih!K6=0,0,RES_hh_emih!K6/RES_summary!K$19)</f>
        <v>28.926561656967124</v>
      </c>
      <c r="L6" s="95">
        <f>IF(RES_hh_emih!L6=0,0,RES_hh_emih!L6/RES_summary!L$19)</f>
        <v>30.974763277863779</v>
      </c>
      <c r="M6" s="95">
        <f>IF(RES_hh_emih!M6=0,0,RES_hh_emih!M6/RES_summary!M$19)</f>
        <v>29.233519312597075</v>
      </c>
      <c r="N6" s="95">
        <f>IF(RES_hh_emih!N6=0,0,RES_hh_emih!N6/RES_summary!N$19)</f>
        <v>28.505461348386174</v>
      </c>
      <c r="O6" s="95">
        <f>IF(RES_hh_emih!O6=0,0,RES_hh_emih!O6/RES_summary!O$19)</f>
        <v>31.334048277709805</v>
      </c>
      <c r="P6" s="95">
        <f>IF(RES_hh_emih!P6=0,0,RES_hh_emih!P6/RES_summary!P$19)</f>
        <v>26.277208490280199</v>
      </c>
      <c r="Q6" s="95">
        <f>IF(RES_hh_emih!Q6=0,0,RES_hh_emih!Q6/RES_summary!Q$19)</f>
        <v>28.007455889654757</v>
      </c>
    </row>
    <row r="7" spans="1:17" ht="12" customHeight="1" x14ac:dyDescent="0.25">
      <c r="A7" s="87" t="s">
        <v>110</v>
      </c>
      <c r="B7" s="95">
        <f>IF(RES_hh_emih!B7=0,0,RES_hh_emih!B7/RES_summary!B$19)</f>
        <v>46.341151216470735</v>
      </c>
      <c r="C7" s="95">
        <f>IF(RES_hh_emih!C7=0,0,RES_hh_emih!C7/RES_summary!C$19)</f>
        <v>46.120306851415492</v>
      </c>
      <c r="D7" s="95">
        <f>IF(RES_hh_emih!D7=0,0,RES_hh_emih!D7/RES_summary!D$19)</f>
        <v>43.736107794247424</v>
      </c>
      <c r="E7" s="95">
        <f>IF(RES_hh_emih!E7=0,0,RES_hh_emih!E7/RES_summary!E$19)</f>
        <v>43.636316050536799</v>
      </c>
      <c r="F7" s="95">
        <f>IF(RES_hh_emih!F7=0,0,RES_hh_emih!F7/RES_summary!F$19)</f>
        <v>41.667622459566132</v>
      </c>
      <c r="G7" s="95">
        <f>IF(RES_hh_emih!G7=0,0,RES_hh_emih!G7/RES_summary!G$19)</f>
        <v>38.443199695434714</v>
      </c>
      <c r="H7" s="95">
        <f>IF(RES_hh_emih!H7=0,0,RES_hh_emih!H7/RES_summary!H$19)</f>
        <v>37.192944671749324</v>
      </c>
      <c r="I7" s="95">
        <f>IF(RES_hh_emih!I7=0,0,RES_hh_emih!I7/RES_summary!I$19)</f>
        <v>35.974866909767677</v>
      </c>
      <c r="J7" s="95">
        <f>IF(RES_hh_emih!J7=0,0,RES_hh_emih!J7/RES_summary!J$19)</f>
        <v>36.902725963228718</v>
      </c>
      <c r="K7" s="95">
        <f>IF(RES_hh_emih!K7=0,0,RES_hh_emih!K7/RES_summary!K$19)</f>
        <v>33.974951495260122</v>
      </c>
      <c r="L7" s="95">
        <f>IF(RES_hh_emih!L7=0,0,RES_hh_emih!L7/RES_summary!L$19)</f>
        <v>37.953909420624164</v>
      </c>
      <c r="M7" s="95">
        <f>IF(RES_hh_emih!M7=0,0,RES_hh_emih!M7/RES_summary!M$19)</f>
        <v>34.779887528035431</v>
      </c>
      <c r="N7" s="95">
        <f>IF(RES_hh_emih!N7=0,0,RES_hh_emih!N7/RES_summary!N$19)</f>
        <v>36.741095182699631</v>
      </c>
      <c r="O7" s="95">
        <f>IF(RES_hh_emih!O7=0,0,RES_hh_emih!O7/RES_summary!O$19)</f>
        <v>38.507780572747684</v>
      </c>
      <c r="P7" s="95">
        <f>IF(RES_hh_emih!P7=0,0,RES_hh_emih!P7/RES_summary!P$19)</f>
        <v>31.030315684366972</v>
      </c>
      <c r="Q7" s="95">
        <f>IF(RES_hh_emih!Q7=0,0,RES_hh_emih!Q7/RES_summary!Q$19)</f>
        <v>34.4492155603687</v>
      </c>
    </row>
    <row r="8" spans="1:17" ht="12" customHeight="1" x14ac:dyDescent="0.25">
      <c r="A8" s="87" t="s">
        <v>109</v>
      </c>
      <c r="B8" s="95">
        <f>IF(RES_hh_emih!B8=0,0,RES_hh_emih!B8/RES_summary!B$19)</f>
        <v>30.720544293132725</v>
      </c>
      <c r="C8" s="95">
        <f>IF(RES_hh_emih!C8=0,0,RES_hh_emih!C8/RES_summary!C$19)</f>
        <v>33.423999065594607</v>
      </c>
      <c r="D8" s="95">
        <f>IF(RES_hh_emih!D8=0,0,RES_hh_emih!D8/RES_summary!D$19)</f>
        <v>30.414818487703744</v>
      </c>
      <c r="E8" s="95">
        <f>IF(RES_hh_emih!E8=0,0,RES_hh_emih!E8/RES_summary!E$19)</f>
        <v>31.39443125737651</v>
      </c>
      <c r="F8" s="95">
        <f>IF(RES_hh_emih!F8=0,0,RES_hh_emih!F8/RES_summary!F$19)</f>
        <v>29.672386120663855</v>
      </c>
      <c r="G8" s="95">
        <f>IF(RES_hh_emih!G8=0,0,RES_hh_emih!G8/RES_summary!G$19)</f>
        <v>27.393627840866497</v>
      </c>
      <c r="H8" s="95">
        <f>IF(RES_hh_emih!H8=0,0,RES_hh_emih!H8/RES_summary!H$19)</f>
        <v>25.399239238021384</v>
      </c>
      <c r="I8" s="95">
        <f>IF(RES_hh_emih!I8=0,0,RES_hh_emih!I8/RES_summary!I$19)</f>
        <v>23.637749701318366</v>
      </c>
      <c r="J8" s="95">
        <f>IF(RES_hh_emih!J8=0,0,RES_hh_emih!J8/RES_summary!J$19)</f>
        <v>23.869482395263027</v>
      </c>
      <c r="K8" s="95">
        <f>IF(RES_hh_emih!K8=0,0,RES_hh_emih!K8/RES_summary!K$19)</f>
        <v>24.144867961695493</v>
      </c>
      <c r="L8" s="95">
        <f>IF(RES_hh_emih!L8=0,0,RES_hh_emih!L8/RES_summary!L$19)</f>
        <v>27.752527548402391</v>
      </c>
      <c r="M8" s="95">
        <f>IF(RES_hh_emih!M8=0,0,RES_hh_emih!M8/RES_summary!M$19)</f>
        <v>23.618262487066374</v>
      </c>
      <c r="N8" s="95">
        <f>IF(RES_hh_emih!N8=0,0,RES_hh_emih!N8/RES_summary!N$19)</f>
        <v>24.389486951281452</v>
      </c>
      <c r="O8" s="95">
        <f>IF(RES_hh_emih!O8=0,0,RES_hh_emih!O8/RES_summary!O$19)</f>
        <v>27.639250700385659</v>
      </c>
      <c r="P8" s="95">
        <f>IF(RES_hh_emih!P8=0,0,RES_hh_emih!P8/RES_summary!P$19)</f>
        <v>21.737914651239517</v>
      </c>
      <c r="Q8" s="95">
        <f>IF(RES_hh_emih!Q8=0,0,RES_hh_emih!Q8/RES_summary!Q$19)</f>
        <v>24.066205546254338</v>
      </c>
    </row>
    <row r="9" spans="1:17" ht="12" customHeight="1" x14ac:dyDescent="0.25">
      <c r="A9" s="87" t="s">
        <v>55</v>
      </c>
      <c r="B9" s="95">
        <f>IF(RES_hh_emih!B9=0,0,RES_hh_emih!B9/RES_summary!B$19)</f>
        <v>0</v>
      </c>
      <c r="C9" s="95">
        <f>IF(RES_hh_emih!C9=0,0,RES_hh_emih!C9/RES_summary!C$19)</f>
        <v>0</v>
      </c>
      <c r="D9" s="95">
        <f>IF(RES_hh_emih!D9=0,0,RES_hh_emih!D9/RES_summary!D$19)</f>
        <v>0</v>
      </c>
      <c r="E9" s="95">
        <f>IF(RES_hh_emih!E9=0,0,RES_hh_emih!E9/RES_summary!E$19)</f>
        <v>0</v>
      </c>
      <c r="F9" s="95">
        <f>IF(RES_hh_emih!F9=0,0,RES_hh_emih!F9/RES_summary!F$19)</f>
        <v>0</v>
      </c>
      <c r="G9" s="95">
        <f>IF(RES_hh_emih!G9=0,0,RES_hh_emih!G9/RES_summary!G$19)</f>
        <v>0</v>
      </c>
      <c r="H9" s="95">
        <f>IF(RES_hh_emih!H9=0,0,RES_hh_emih!H9/RES_summary!H$19)</f>
        <v>0</v>
      </c>
      <c r="I9" s="95">
        <f>IF(RES_hh_emih!I9=0,0,RES_hh_emih!I9/RES_summary!I$19)</f>
        <v>0</v>
      </c>
      <c r="J9" s="95">
        <f>IF(RES_hh_emih!J9=0,0,RES_hh_emih!J9/RES_summary!J$19)</f>
        <v>0</v>
      </c>
      <c r="K9" s="95">
        <f>IF(RES_hh_emih!K9=0,0,RES_hh_emih!K9/RES_summary!K$19)</f>
        <v>0</v>
      </c>
      <c r="L9" s="95">
        <f>IF(RES_hh_emih!L9=0,0,RES_hh_emih!L9/RES_summary!L$19)</f>
        <v>0</v>
      </c>
      <c r="M9" s="95">
        <f>IF(RES_hh_emih!M9=0,0,RES_hh_emih!M9/RES_summary!M$19)</f>
        <v>0</v>
      </c>
      <c r="N9" s="95">
        <f>IF(RES_hh_emih!N9=0,0,RES_hh_emih!N9/RES_summary!N$19)</f>
        <v>0</v>
      </c>
      <c r="O9" s="95">
        <f>IF(RES_hh_emih!O9=0,0,RES_hh_emih!O9/RES_summary!O$19)</f>
        <v>0</v>
      </c>
      <c r="P9" s="95">
        <f>IF(RES_hh_emih!P9=0,0,RES_hh_emih!P9/RES_summary!P$19)</f>
        <v>0</v>
      </c>
      <c r="Q9" s="95">
        <f>IF(RES_hh_emih!Q9=0,0,RES_hh_emih!Q9/RES_summary!Q$19)</f>
        <v>0</v>
      </c>
    </row>
    <row r="10" spans="1:17" ht="12" customHeight="1" x14ac:dyDescent="0.25">
      <c r="A10" s="87" t="s">
        <v>79</v>
      </c>
      <c r="B10" s="95">
        <f>IF(RES_hh_emih!B10=0,0,RES_hh_emih!B10/RES_summary!B$19)</f>
        <v>0</v>
      </c>
      <c r="C10" s="95">
        <f>IF(RES_hh_emih!C10=0,0,RES_hh_emih!C10/RES_summary!C$19)</f>
        <v>0</v>
      </c>
      <c r="D10" s="95">
        <f>IF(RES_hh_emih!D10=0,0,RES_hh_emih!D10/RES_summary!D$19)</f>
        <v>0</v>
      </c>
      <c r="E10" s="95">
        <f>IF(RES_hh_emih!E10=0,0,RES_hh_emih!E10/RES_summary!E$19)</f>
        <v>0</v>
      </c>
      <c r="F10" s="95">
        <f>IF(RES_hh_emih!F10=0,0,RES_hh_emih!F10/RES_summary!F$19)</f>
        <v>0</v>
      </c>
      <c r="G10" s="95">
        <f>IF(RES_hh_emih!G10=0,0,RES_hh_emih!G10/RES_summary!G$19)</f>
        <v>0</v>
      </c>
      <c r="H10" s="95">
        <f>IF(RES_hh_emih!H10=0,0,RES_hh_emih!H10/RES_summary!H$19)</f>
        <v>0</v>
      </c>
      <c r="I10" s="95">
        <f>IF(RES_hh_emih!I10=0,0,RES_hh_emih!I10/RES_summary!I$19)</f>
        <v>0</v>
      </c>
      <c r="J10" s="95">
        <f>IF(RES_hh_emih!J10=0,0,RES_hh_emih!J10/RES_summary!J$19)</f>
        <v>0</v>
      </c>
      <c r="K10" s="95">
        <f>IF(RES_hh_emih!K10=0,0,RES_hh_emih!K10/RES_summary!K$19)</f>
        <v>0</v>
      </c>
      <c r="L10" s="95">
        <f>IF(RES_hh_emih!L10=0,0,RES_hh_emih!L10/RES_summary!L$19)</f>
        <v>0</v>
      </c>
      <c r="M10" s="95">
        <f>IF(RES_hh_emih!M10=0,0,RES_hh_emih!M10/RES_summary!M$19)</f>
        <v>0</v>
      </c>
      <c r="N10" s="95">
        <f>IF(RES_hh_emih!N10=0,0,RES_hh_emih!N10/RES_summary!N$19)</f>
        <v>0</v>
      </c>
      <c r="O10" s="95">
        <f>IF(RES_hh_emih!O10=0,0,RES_hh_emih!O10/RES_summary!O$19)</f>
        <v>0</v>
      </c>
      <c r="P10" s="95">
        <f>IF(RES_hh_emih!P10=0,0,RES_hh_emih!P10/RES_summary!P$19)</f>
        <v>0</v>
      </c>
      <c r="Q10" s="95">
        <f>IF(RES_hh_emih!Q10=0,0,RES_hh_emih!Q10/RES_summary!Q$19)</f>
        <v>0</v>
      </c>
    </row>
    <row r="11" spans="1:17" ht="12" customHeight="1" x14ac:dyDescent="0.25">
      <c r="A11" s="87" t="s">
        <v>61</v>
      </c>
      <c r="B11" s="95">
        <f>IF(RES_hh_emih!B11=0,0,RES_hh_emih!B11/RES_summary!B$19)</f>
        <v>0</v>
      </c>
      <c r="C11" s="95">
        <f>IF(RES_hh_emih!C11=0,0,RES_hh_emih!C11/RES_summary!C$19)</f>
        <v>0</v>
      </c>
      <c r="D11" s="95">
        <f>IF(RES_hh_emih!D11=0,0,RES_hh_emih!D11/RES_summary!D$19)</f>
        <v>0</v>
      </c>
      <c r="E11" s="95">
        <f>IF(RES_hh_emih!E11=0,0,RES_hh_emih!E11/RES_summary!E$19)</f>
        <v>0</v>
      </c>
      <c r="F11" s="95">
        <f>IF(RES_hh_emih!F11=0,0,RES_hh_emih!F11/RES_summary!F$19)</f>
        <v>0</v>
      </c>
      <c r="G11" s="95">
        <f>IF(RES_hh_emih!G11=0,0,RES_hh_emih!G11/RES_summary!G$19)</f>
        <v>0</v>
      </c>
      <c r="H11" s="95">
        <f>IF(RES_hh_emih!H11=0,0,RES_hh_emih!H11/RES_summary!H$19)</f>
        <v>0</v>
      </c>
      <c r="I11" s="95">
        <f>IF(RES_hh_emih!I11=0,0,RES_hh_emih!I11/RES_summary!I$19)</f>
        <v>0</v>
      </c>
      <c r="J11" s="95">
        <f>IF(RES_hh_emih!J11=0,0,RES_hh_emih!J11/RES_summary!J$19)</f>
        <v>0</v>
      </c>
      <c r="K11" s="95">
        <f>IF(RES_hh_emih!K11=0,0,RES_hh_emih!K11/RES_summary!K$19)</f>
        <v>0</v>
      </c>
      <c r="L11" s="95">
        <f>IF(RES_hh_emih!L11=0,0,RES_hh_emih!L11/RES_summary!L$19)</f>
        <v>0</v>
      </c>
      <c r="M11" s="95">
        <f>IF(RES_hh_emih!M11=0,0,RES_hh_emih!M11/RES_summary!M$19)</f>
        <v>0</v>
      </c>
      <c r="N11" s="95">
        <f>IF(RES_hh_emih!N11=0,0,RES_hh_emih!N11/RES_summary!N$19)</f>
        <v>0</v>
      </c>
      <c r="O11" s="95">
        <f>IF(RES_hh_emih!O11=0,0,RES_hh_emih!O11/RES_summary!O$19)</f>
        <v>0</v>
      </c>
      <c r="P11" s="95">
        <f>IF(RES_hh_emih!P11=0,0,RES_hh_emih!P11/RES_summary!P$19)</f>
        <v>0</v>
      </c>
      <c r="Q11" s="95">
        <f>IF(RES_hh_emih!Q11=0,0,RES_hh_emih!Q11/RES_summary!Q$19)</f>
        <v>0</v>
      </c>
    </row>
    <row r="12" spans="1:17" ht="12" customHeight="1" x14ac:dyDescent="0.25">
      <c r="A12" s="87" t="s">
        <v>115</v>
      </c>
      <c r="B12" s="95">
        <f>IF(RES_hh_emih!B12=0,0,RES_hh_emih!B12/RES_summary!B$19)</f>
        <v>0</v>
      </c>
      <c r="C12" s="95">
        <f>IF(RES_hh_emih!C12=0,0,RES_hh_emih!C12/RES_summary!C$19)</f>
        <v>0</v>
      </c>
      <c r="D12" s="95">
        <f>IF(RES_hh_emih!D12=0,0,RES_hh_emih!D12/RES_summary!D$19)</f>
        <v>0</v>
      </c>
      <c r="E12" s="95">
        <f>IF(RES_hh_emih!E12=0,0,RES_hh_emih!E12/RES_summary!E$19)</f>
        <v>0</v>
      </c>
      <c r="F12" s="95">
        <f>IF(RES_hh_emih!F12=0,0,RES_hh_emih!F12/RES_summary!F$19)</f>
        <v>0</v>
      </c>
      <c r="G12" s="95">
        <f>IF(RES_hh_emih!G12=0,0,RES_hh_emih!G12/RES_summary!G$19)</f>
        <v>0</v>
      </c>
      <c r="H12" s="95">
        <f>IF(RES_hh_emih!H12=0,0,RES_hh_emih!H12/RES_summary!H$19)</f>
        <v>0</v>
      </c>
      <c r="I12" s="95">
        <f>IF(RES_hh_emih!I12=0,0,RES_hh_emih!I12/RES_summary!I$19)</f>
        <v>0</v>
      </c>
      <c r="J12" s="95">
        <f>IF(RES_hh_emih!J12=0,0,RES_hh_emih!J12/RES_summary!J$19)</f>
        <v>0</v>
      </c>
      <c r="K12" s="95">
        <f>IF(RES_hh_emih!K12=0,0,RES_hh_emih!K12/RES_summary!K$19)</f>
        <v>0</v>
      </c>
      <c r="L12" s="95">
        <f>IF(RES_hh_emih!L12=0,0,RES_hh_emih!L12/RES_summary!L$19)</f>
        <v>0</v>
      </c>
      <c r="M12" s="95">
        <f>IF(RES_hh_emih!M12=0,0,RES_hh_emih!M12/RES_summary!M$19)</f>
        <v>0</v>
      </c>
      <c r="N12" s="95">
        <f>IF(RES_hh_emih!N12=0,0,RES_hh_emih!N12/RES_summary!N$19)</f>
        <v>0</v>
      </c>
      <c r="O12" s="95">
        <f>IF(RES_hh_emih!O12=0,0,RES_hh_emih!O12/RES_summary!O$19)</f>
        <v>0</v>
      </c>
      <c r="P12" s="95">
        <f>IF(RES_hh_emih!P12=0,0,RES_hh_emih!P12/RES_summary!P$19)</f>
        <v>0</v>
      </c>
      <c r="Q12" s="95">
        <f>IF(RES_hh_emih!Q12=0,0,RES_hh_emih!Q12/RES_summary!Q$19)</f>
        <v>0</v>
      </c>
    </row>
    <row r="13" spans="1:17" ht="12" customHeight="1" x14ac:dyDescent="0.25">
      <c r="A13" s="51" t="s">
        <v>114</v>
      </c>
      <c r="B13" s="22">
        <f>IF(RES_hh_emih!B13=0,0,RES_hh_emih!B13/RES_summary!B$19)</f>
        <v>0</v>
      </c>
      <c r="C13" s="22">
        <f>IF(RES_hh_emih!C13=0,0,RES_hh_emih!C13/RES_summary!C$19)</f>
        <v>0</v>
      </c>
      <c r="D13" s="22">
        <f>IF(RES_hh_emih!D13=0,0,RES_hh_emih!D13/RES_summary!D$19)</f>
        <v>0</v>
      </c>
      <c r="E13" s="22">
        <f>IF(RES_hh_emih!E13=0,0,RES_hh_emih!E13/RES_summary!E$19)</f>
        <v>0</v>
      </c>
      <c r="F13" s="22">
        <f>IF(RES_hh_emih!F13=0,0,RES_hh_emih!F13/RES_summary!F$19)</f>
        <v>0</v>
      </c>
      <c r="G13" s="22">
        <f>IF(RES_hh_emih!G13=0,0,RES_hh_emih!G13/RES_summary!G$19)</f>
        <v>0</v>
      </c>
      <c r="H13" s="22">
        <f>IF(RES_hh_emih!H13=0,0,RES_hh_emih!H13/RES_summary!H$19)</f>
        <v>0</v>
      </c>
      <c r="I13" s="22">
        <f>IF(RES_hh_emih!I13=0,0,RES_hh_emih!I13/RES_summary!I$19)</f>
        <v>0</v>
      </c>
      <c r="J13" s="22">
        <f>IF(RES_hh_emih!J13=0,0,RES_hh_emih!J13/RES_summary!J$19)</f>
        <v>0</v>
      </c>
      <c r="K13" s="22">
        <f>IF(RES_hh_emih!K13=0,0,RES_hh_emih!K13/RES_summary!K$19)</f>
        <v>0</v>
      </c>
      <c r="L13" s="22">
        <f>IF(RES_hh_emih!L13=0,0,RES_hh_emih!L13/RES_summary!L$19)</f>
        <v>0</v>
      </c>
      <c r="M13" s="22">
        <f>IF(RES_hh_emih!M13=0,0,RES_hh_emih!M13/RES_summary!M$19)</f>
        <v>0</v>
      </c>
      <c r="N13" s="22">
        <f>IF(RES_hh_emih!N13=0,0,RES_hh_emih!N13/RES_summary!N$19)</f>
        <v>0</v>
      </c>
      <c r="O13" s="22">
        <f>IF(RES_hh_emih!O13=0,0,RES_hh_emih!O13/RES_summary!O$19)</f>
        <v>0</v>
      </c>
      <c r="P13" s="22">
        <f>IF(RES_hh_emih!P13=0,0,RES_hh_emih!P13/RES_summary!P$19)</f>
        <v>0</v>
      </c>
      <c r="Q13" s="22">
        <f>IF(RES_hh_emih!Q13=0,0,RES_hh_emih!Q13/RES_summary!Q$19)</f>
        <v>0</v>
      </c>
    </row>
    <row r="14" spans="1:17" ht="12" customHeight="1" x14ac:dyDescent="0.25">
      <c r="A14" s="99" t="s">
        <v>117</v>
      </c>
      <c r="B14" s="98">
        <f>IF(RES_hh_emih!B14=0,0,RES_hh_emih!B14/RES_summary!B$19)</f>
        <v>0</v>
      </c>
      <c r="C14" s="98">
        <f>IF(RES_hh_emih!C14=0,0,RES_hh_emih!C14/RES_summary!C$19)</f>
        <v>0</v>
      </c>
      <c r="D14" s="98">
        <f>IF(RES_hh_emih!D14=0,0,RES_hh_emih!D14/RES_summary!D$19)</f>
        <v>0</v>
      </c>
      <c r="E14" s="98">
        <f>IF(RES_hh_emih!E14=0,0,RES_hh_emih!E14/RES_summary!E$19)</f>
        <v>0</v>
      </c>
      <c r="F14" s="98">
        <f>IF(RES_hh_emih!F14=0,0,RES_hh_emih!F14/RES_summary!F$19)</f>
        <v>0</v>
      </c>
      <c r="G14" s="98">
        <f>IF(RES_hh_emih!G14=0,0,RES_hh_emih!G14/RES_summary!G$19)</f>
        <v>0</v>
      </c>
      <c r="H14" s="98">
        <f>IF(RES_hh_emih!H14=0,0,RES_hh_emih!H14/RES_summary!H$19)</f>
        <v>0</v>
      </c>
      <c r="I14" s="98">
        <f>IF(RES_hh_emih!I14=0,0,RES_hh_emih!I14/RES_summary!I$19)</f>
        <v>0</v>
      </c>
      <c r="J14" s="98">
        <f>IF(RES_hh_emih!J14=0,0,RES_hh_emih!J14/RES_summary!J$19)</f>
        <v>0</v>
      </c>
      <c r="K14" s="98">
        <f>IF(RES_hh_emih!K14=0,0,RES_hh_emih!K14/RES_summary!K$19)</f>
        <v>0</v>
      </c>
      <c r="L14" s="98">
        <f>IF(RES_hh_emih!L14=0,0,RES_hh_emih!L14/RES_summary!L$19)</f>
        <v>0</v>
      </c>
      <c r="M14" s="98">
        <f>IF(RES_hh_emih!M14=0,0,RES_hh_emih!M14/RES_summary!M$19)</f>
        <v>0</v>
      </c>
      <c r="N14" s="98">
        <f>IF(RES_hh_emih!N14=0,0,RES_hh_emih!N14/RES_summary!N$19)</f>
        <v>0</v>
      </c>
      <c r="O14" s="98">
        <f>IF(RES_hh_emih!O14=0,0,RES_hh_emih!O14/RES_summary!O$19)</f>
        <v>0</v>
      </c>
      <c r="P14" s="98">
        <f>IF(RES_hh_emih!P14=0,0,RES_hh_emih!P14/RES_summary!P$19)</f>
        <v>0</v>
      </c>
      <c r="Q14" s="98">
        <f>IF(RES_hh_emih!Q14=0,0,RES_hh_emih!Q14/RES_summary!Q$19)</f>
        <v>0</v>
      </c>
    </row>
    <row r="15" spans="1:17" ht="12.95" customHeight="1" x14ac:dyDescent="0.25">
      <c r="A15" s="89" t="s">
        <v>112</v>
      </c>
      <c r="B15" s="96">
        <f>IF(RES_hh_emih!B15=0,0,RES_hh_emih!B15/RES_summary!B$19)</f>
        <v>0</v>
      </c>
      <c r="C15" s="96">
        <f>IF(RES_hh_emih!C15=0,0,RES_hh_emih!C15/RES_summary!C$19)</f>
        <v>0</v>
      </c>
      <c r="D15" s="96">
        <f>IF(RES_hh_emih!D15=0,0,RES_hh_emih!D15/RES_summary!D$19)</f>
        <v>0</v>
      </c>
      <c r="E15" s="96">
        <f>IF(RES_hh_emih!E15=0,0,RES_hh_emih!E15/RES_summary!E$19)</f>
        <v>0</v>
      </c>
      <c r="F15" s="96">
        <f>IF(RES_hh_emih!F15=0,0,RES_hh_emih!F15/RES_summary!F$19)</f>
        <v>0</v>
      </c>
      <c r="G15" s="96">
        <f>IF(RES_hh_emih!G15=0,0,RES_hh_emih!G15/RES_summary!G$19)</f>
        <v>0</v>
      </c>
      <c r="H15" s="96">
        <f>IF(RES_hh_emih!H15=0,0,RES_hh_emih!H15/RES_summary!H$19)</f>
        <v>0</v>
      </c>
      <c r="I15" s="96">
        <f>IF(RES_hh_emih!I15=0,0,RES_hh_emih!I15/RES_summary!I$19)</f>
        <v>0</v>
      </c>
      <c r="J15" s="96">
        <f>IF(RES_hh_emih!J15=0,0,RES_hh_emih!J15/RES_summary!J$19)</f>
        <v>0</v>
      </c>
      <c r="K15" s="96">
        <f>IF(RES_hh_emih!K15=0,0,RES_hh_emih!K15/RES_summary!K$19)</f>
        <v>0</v>
      </c>
      <c r="L15" s="96">
        <f>IF(RES_hh_emih!L15=0,0,RES_hh_emih!L15/RES_summary!L$19)</f>
        <v>0</v>
      </c>
      <c r="M15" s="96">
        <f>IF(RES_hh_emih!M15=0,0,RES_hh_emih!M15/RES_summary!M$19)</f>
        <v>0</v>
      </c>
      <c r="N15" s="96">
        <f>IF(RES_hh_emih!N15=0,0,RES_hh_emih!N15/RES_summary!N$19)</f>
        <v>0</v>
      </c>
      <c r="O15" s="96">
        <f>IF(RES_hh_emih!O15=0,0,RES_hh_emih!O15/RES_summary!O$19)</f>
        <v>0</v>
      </c>
      <c r="P15" s="96">
        <f>IF(RES_hh_emih!P15=0,0,RES_hh_emih!P15/RES_summary!P$19)</f>
        <v>0</v>
      </c>
      <c r="Q15" s="96">
        <f>IF(RES_hh_emih!Q15=0,0,RES_hh_emih!Q15/RES_summary!Q$19)</f>
        <v>0</v>
      </c>
    </row>
    <row r="16" spans="1:17" ht="12" customHeight="1" x14ac:dyDescent="0.25">
      <c r="A16" s="87" t="s">
        <v>111</v>
      </c>
      <c r="B16" s="97">
        <f>IF(RES_hh_emih!B16=0,0,RES_hh_emih!B16/RES_summary!B$19)</f>
        <v>0</v>
      </c>
      <c r="C16" s="97">
        <f>IF(RES_hh_emih!C16=0,0,RES_hh_emih!C16/RES_summary!C$19)</f>
        <v>0</v>
      </c>
      <c r="D16" s="97">
        <f>IF(RES_hh_emih!D16=0,0,RES_hh_emih!D16/RES_summary!D$19)</f>
        <v>0</v>
      </c>
      <c r="E16" s="97">
        <f>IF(RES_hh_emih!E16=0,0,RES_hh_emih!E16/RES_summary!E$19)</f>
        <v>0</v>
      </c>
      <c r="F16" s="97">
        <f>IF(RES_hh_emih!F16=0,0,RES_hh_emih!F16/RES_summary!F$19)</f>
        <v>0</v>
      </c>
      <c r="G16" s="97">
        <f>IF(RES_hh_emih!G16=0,0,RES_hh_emih!G16/RES_summary!G$19)</f>
        <v>0</v>
      </c>
      <c r="H16" s="97">
        <f>IF(RES_hh_emih!H16=0,0,RES_hh_emih!H16/RES_summary!H$19)</f>
        <v>0</v>
      </c>
      <c r="I16" s="97">
        <f>IF(RES_hh_emih!I16=0,0,RES_hh_emih!I16/RES_summary!I$19)</f>
        <v>0</v>
      </c>
      <c r="J16" s="97">
        <f>IF(RES_hh_emih!J16=0,0,RES_hh_emih!J16/RES_summary!J$19)</f>
        <v>0</v>
      </c>
      <c r="K16" s="97">
        <f>IF(RES_hh_emih!K16=0,0,RES_hh_emih!K16/RES_summary!K$19)</f>
        <v>0</v>
      </c>
      <c r="L16" s="97">
        <f>IF(RES_hh_emih!L16=0,0,RES_hh_emih!L16/RES_summary!L$19)</f>
        <v>0</v>
      </c>
      <c r="M16" s="97">
        <f>IF(RES_hh_emih!M16=0,0,RES_hh_emih!M16/RES_summary!M$19)</f>
        <v>0</v>
      </c>
      <c r="N16" s="97">
        <f>IF(RES_hh_emih!N16=0,0,RES_hh_emih!N16/RES_summary!N$19)</f>
        <v>0</v>
      </c>
      <c r="O16" s="97">
        <f>IF(RES_hh_emih!O16=0,0,RES_hh_emih!O16/RES_summary!O$19)</f>
        <v>0</v>
      </c>
      <c r="P16" s="97">
        <f>IF(RES_hh_emih!P16=0,0,RES_hh_emih!P16/RES_summary!P$19)</f>
        <v>0</v>
      </c>
      <c r="Q16" s="97">
        <f>IF(RES_hh_emih!Q16=0,0,RES_hh_emih!Q16/RES_summary!Q$19)</f>
        <v>0</v>
      </c>
    </row>
    <row r="17" spans="1:17" ht="12.95" customHeight="1" x14ac:dyDescent="0.25">
      <c r="A17" s="89" t="s">
        <v>63</v>
      </c>
      <c r="B17" s="96">
        <f>IF(RES_hh_emih!B17=0,0,RES_hh_emih!B17/RES_summary!B$19)</f>
        <v>3.1362195744981638</v>
      </c>
      <c r="C17" s="96">
        <f>IF(RES_hh_emih!C17=0,0,RES_hh_emih!C17/RES_summary!C$19)</f>
        <v>3.0080646040341361</v>
      </c>
      <c r="D17" s="96">
        <f>IF(RES_hh_emih!D17=0,0,RES_hh_emih!D17/RES_summary!D$19)</f>
        <v>2.9335350768005806</v>
      </c>
      <c r="E17" s="96">
        <f>IF(RES_hh_emih!E17=0,0,RES_hh_emih!E17/RES_summary!E$19)</f>
        <v>2.9008925113274961</v>
      </c>
      <c r="F17" s="96">
        <f>IF(RES_hh_emih!F17=0,0,RES_hh_emih!F17/RES_summary!F$19)</f>
        <v>2.8291203216323408</v>
      </c>
      <c r="G17" s="96">
        <f>IF(RES_hh_emih!G17=0,0,RES_hh_emih!G17/RES_summary!G$19)</f>
        <v>2.5922471902555206</v>
      </c>
      <c r="H17" s="96">
        <f>IF(RES_hh_emih!H17=0,0,RES_hh_emih!H17/RES_summary!H$19)</f>
        <v>2.5180069972821992</v>
      </c>
      <c r="I17" s="96">
        <f>IF(RES_hh_emih!I17=0,0,RES_hh_emih!I17/RES_summary!I$19)</f>
        <v>2.4294086335187224</v>
      </c>
      <c r="J17" s="96">
        <f>IF(RES_hh_emih!J17=0,0,RES_hh_emih!J17/RES_summary!J$19)</f>
        <v>2.4250247446001629</v>
      </c>
      <c r="K17" s="96">
        <f>IF(RES_hh_emih!K17=0,0,RES_hh_emih!K17/RES_summary!K$19)</f>
        <v>2.3084949035390143</v>
      </c>
      <c r="L17" s="96">
        <f>IF(RES_hh_emih!L17=0,0,RES_hh_emih!L17/RES_summary!L$19)</f>
        <v>2.2187189241629621</v>
      </c>
      <c r="M17" s="96">
        <f>IF(RES_hh_emih!M17=0,0,RES_hh_emih!M17/RES_summary!M$19)</f>
        <v>2.1217285540235995</v>
      </c>
      <c r="N17" s="96">
        <f>IF(RES_hh_emih!N17=0,0,RES_hh_emih!N17/RES_summary!N$19)</f>
        <v>2.0827092210445861</v>
      </c>
      <c r="O17" s="96">
        <f>IF(RES_hh_emih!O17=0,0,RES_hh_emih!O17/RES_summary!O$19)</f>
        <v>1.9101143175152262</v>
      </c>
      <c r="P17" s="96">
        <f>IF(RES_hh_emih!P17=0,0,RES_hh_emih!P17/RES_summary!P$19)</f>
        <v>1.8933314557744969</v>
      </c>
      <c r="Q17" s="96">
        <f>IF(RES_hh_emih!Q17=0,0,RES_hh_emih!Q17/RES_summary!Q$19)</f>
        <v>1.8911676155351627</v>
      </c>
    </row>
    <row r="18" spans="1:17" ht="12" customHeight="1" x14ac:dyDescent="0.25">
      <c r="A18" s="87" t="s">
        <v>58</v>
      </c>
      <c r="B18" s="95">
        <f>IF(RES_hh_emih!B18=0,0,RES_hh_emih!B18/RES_summary!B$19)</f>
        <v>13.456606200728592</v>
      </c>
      <c r="C18" s="95">
        <f>IF(RES_hh_emih!C18=0,0,RES_hh_emih!C18/RES_summary!C$19)</f>
        <v>13.343588456561683</v>
      </c>
      <c r="D18" s="95">
        <f>IF(RES_hh_emih!D18=0,0,RES_hh_emih!D18/RES_summary!D$19)</f>
        <v>13.280580415296644</v>
      </c>
      <c r="E18" s="95">
        <f>IF(RES_hh_emih!E18=0,0,RES_hh_emih!E18/RES_summary!E$19)</f>
        <v>12.845189928605103</v>
      </c>
      <c r="F18" s="95">
        <f>IF(RES_hh_emih!F18=0,0,RES_hh_emih!F18/RES_summary!F$19)</f>
        <v>13.285602110566469</v>
      </c>
      <c r="G18" s="95">
        <f>IF(RES_hh_emih!G18=0,0,RES_hh_emih!G18/RES_summary!G$19)</f>
        <v>12.491871898904618</v>
      </c>
      <c r="H18" s="95">
        <f>IF(RES_hh_emih!H18=0,0,RES_hh_emih!H18/RES_summary!H$19)</f>
        <v>13.01606509580817</v>
      </c>
      <c r="I18" s="95">
        <f>IF(RES_hh_emih!I18=0,0,RES_hh_emih!I18/RES_summary!I$19)</f>
        <v>12.053529517678808</v>
      </c>
      <c r="J18" s="95">
        <f>IF(RES_hh_emih!J18=0,0,RES_hh_emih!J18/RES_summary!J$19)</f>
        <v>12.688364961681076</v>
      </c>
      <c r="K18" s="95">
        <f>IF(RES_hh_emih!K18=0,0,RES_hh_emih!K18/RES_summary!K$19)</f>
        <v>12.354770889928661</v>
      </c>
      <c r="L18" s="95">
        <f>IF(RES_hh_emih!L18=0,0,RES_hh_emih!L18/RES_summary!L$19)</f>
        <v>12.315084481129542</v>
      </c>
      <c r="M18" s="95">
        <f>IF(RES_hh_emih!M18=0,0,RES_hh_emih!M18/RES_summary!M$19)</f>
        <v>11.880548671421781</v>
      </c>
      <c r="N18" s="95">
        <f>IF(RES_hh_emih!N18=0,0,RES_hh_emih!N18/RES_summary!N$19)</f>
        <v>12.498416209591126</v>
      </c>
      <c r="O18" s="95">
        <f>IF(RES_hh_emih!O18=0,0,RES_hh_emih!O18/RES_summary!O$19)</f>
        <v>12.019960826627052</v>
      </c>
      <c r="P18" s="95">
        <f>IF(RES_hh_emih!P18=0,0,RES_hh_emih!P18/RES_summary!P$19)</f>
        <v>11.955905604637202</v>
      </c>
      <c r="Q18" s="95">
        <f>IF(RES_hh_emih!Q18=0,0,RES_hh_emih!Q18/RES_summary!Q$19)</f>
        <v>11.819328929194338</v>
      </c>
    </row>
    <row r="19" spans="1:17" s="28" customFormat="1" ht="12" customHeight="1" x14ac:dyDescent="0.25">
      <c r="A19" s="87" t="s">
        <v>84</v>
      </c>
      <c r="B19" s="95">
        <f>IF(RES_hh_emih!B19=0,0,RES_hh_emih!B19/RES_summary!B$19)</f>
        <v>6.5789900609936645</v>
      </c>
      <c r="C19" s="95">
        <f>IF(RES_hh_emih!C19=0,0,RES_hh_emih!C19/RES_summary!C$19)</f>
        <v>6.4903490876823282</v>
      </c>
      <c r="D19" s="95">
        <f>IF(RES_hh_emih!D19=0,0,RES_hh_emih!D19/RES_summary!D$19)</f>
        <v>6.436966485566634</v>
      </c>
      <c r="E19" s="95">
        <f>IF(RES_hh_emih!E19=0,0,RES_hh_emih!E19/RES_summary!E$19)</f>
        <v>6.3365022443622658</v>
      </c>
      <c r="F19" s="95">
        <f>IF(RES_hh_emih!F19=0,0,RES_hh_emih!F19/RES_summary!F$19)</f>
        <v>6.2228542114789702</v>
      </c>
      <c r="G19" s="95">
        <f>IF(RES_hh_emih!G19=0,0,RES_hh_emih!G19/RES_summary!G$19)</f>
        <v>5.9658388068753787</v>
      </c>
      <c r="H19" s="95">
        <f>IF(RES_hh_emih!H19=0,0,RES_hh_emih!H19/RES_summary!H$19)</f>
        <v>5.7553338291545968</v>
      </c>
      <c r="I19" s="95">
        <f>IF(RES_hh_emih!I19=0,0,RES_hh_emih!I19/RES_summary!I$19)</f>
        <v>5.6392915669054151</v>
      </c>
      <c r="J19" s="95">
        <f>IF(RES_hh_emih!J19=0,0,RES_hh_emih!J19/RES_summary!J$19)</f>
        <v>5.5305935996652389</v>
      </c>
      <c r="K19" s="95">
        <f>IF(RES_hh_emih!K19=0,0,RES_hh_emih!K19/RES_summary!K$19)</f>
        <v>5.2894604083246728</v>
      </c>
      <c r="L19" s="95">
        <f>IF(RES_hh_emih!L19=0,0,RES_hh_emih!L19/RES_summary!L$19)</f>
        <v>5.0143245170010733</v>
      </c>
      <c r="M19" s="95">
        <f>IF(RES_hh_emih!M19=0,0,RES_hh_emih!M19/RES_summary!M$19)</f>
        <v>5.0118683715550274</v>
      </c>
      <c r="N19" s="95">
        <f>IF(RES_hh_emih!N19=0,0,RES_hh_emih!N19/RES_summary!N$19)</f>
        <v>4.894689820300214</v>
      </c>
      <c r="O19" s="95">
        <f>IF(RES_hh_emih!O19=0,0,RES_hh_emih!O19/RES_summary!O$19)</f>
        <v>4.7172595737211394</v>
      </c>
      <c r="P19" s="95">
        <f>IF(RES_hh_emih!P19=0,0,RES_hh_emih!P19/RES_summary!P$19)</f>
        <v>4.7220327582962556</v>
      </c>
      <c r="Q19" s="95">
        <f>IF(RES_hh_emih!Q19=0,0,RES_hh_emih!Q19/RES_summary!Q$19)</f>
        <v>4.6015546504552214</v>
      </c>
    </row>
    <row r="20" spans="1:17" ht="12" customHeight="1" x14ac:dyDescent="0.25">
      <c r="A20" s="87" t="s">
        <v>110</v>
      </c>
      <c r="B20" s="95">
        <f>IF(RES_hh_emih!B20=0,0,RES_hh_emih!B20/RES_summary!B$19)</f>
        <v>8.1768420135973159</v>
      </c>
      <c r="C20" s="95">
        <f>IF(RES_hh_emih!C20=0,0,RES_hh_emih!C20/RES_summary!C$19)</f>
        <v>7.7054725775420696</v>
      </c>
      <c r="D20" s="95">
        <f>IF(RES_hh_emih!D20=0,0,RES_hh_emih!D20/RES_summary!D$19)</f>
        <v>7.8148019280893619</v>
      </c>
      <c r="E20" s="95">
        <f>IF(RES_hh_emih!E20=0,0,RES_hh_emih!E20/RES_summary!E$19)</f>
        <v>7.6978811778397205</v>
      </c>
      <c r="F20" s="95">
        <f>IF(RES_hh_emih!F20=0,0,RES_hh_emih!F20/RES_summary!F$19)</f>
        <v>7.5596727171245997</v>
      </c>
      <c r="G20" s="95">
        <f>IF(RES_hh_emih!G20=0,0,RES_hh_emih!G20/RES_summary!G$19)</f>
        <v>7.1224649281175596</v>
      </c>
      <c r="H20" s="95">
        <f>IF(RES_hh_emih!H20=0,0,RES_hh_emih!H20/RES_summary!H$19)</f>
        <v>6.9841883738788146</v>
      </c>
      <c r="I20" s="95">
        <f>IF(RES_hh_emih!I20=0,0,RES_hh_emih!I20/RES_summary!I$19)</f>
        <v>6.787790930977641</v>
      </c>
      <c r="J20" s="95">
        <f>IF(RES_hh_emih!J20=0,0,RES_hh_emih!J20/RES_summary!J$19)</f>
        <v>6.8955091801313388</v>
      </c>
      <c r="K20" s="95">
        <f>IF(RES_hh_emih!K20=0,0,RES_hh_emih!K20/RES_summary!K$19)</f>
        <v>6.2553278405326669</v>
      </c>
      <c r="L20" s="95">
        <f>IF(RES_hh_emih!L20=0,0,RES_hh_emih!L20/RES_summary!L$19)</f>
        <v>6.0630153989864182</v>
      </c>
      <c r="M20" s="95">
        <f>IF(RES_hh_emih!M20=0,0,RES_hh_emih!M20/RES_summary!M$19)</f>
        <v>5.96751528212463</v>
      </c>
      <c r="N20" s="95">
        <f>IF(RES_hh_emih!N20=0,0,RES_hh_emih!N20/RES_summary!N$19)</f>
        <v>6.1103078458959121</v>
      </c>
      <c r="O20" s="95">
        <f>IF(RES_hh_emih!O20=0,0,RES_hh_emih!O20/RES_summary!O$19)</f>
        <v>5.6265952072310128</v>
      </c>
      <c r="P20" s="95">
        <f>IF(RES_hh_emih!P20=0,0,RES_hh_emih!P20/RES_summary!P$19)</f>
        <v>5.7410790527894289</v>
      </c>
      <c r="Q20" s="95">
        <f>IF(RES_hh_emih!Q20=0,0,RES_hh_emih!Q20/RES_summary!Q$19)</f>
        <v>5.6065424318376742</v>
      </c>
    </row>
    <row r="21" spans="1:17" ht="12" customHeight="1" x14ac:dyDescent="0.25">
      <c r="A21" s="87" t="s">
        <v>109</v>
      </c>
      <c r="B21" s="95">
        <f>IF(RES_hh_emih!B21=0,0,RES_hh_emih!B21/RES_summary!B$19)</f>
        <v>5.6152011239347042</v>
      </c>
      <c r="C21" s="95">
        <f>IF(RES_hh_emih!C21=0,0,RES_hh_emih!C21/RES_summary!C$19)</f>
        <v>5.5565781973072497</v>
      </c>
      <c r="D21" s="95">
        <f>IF(RES_hh_emih!D21=0,0,RES_hh_emih!D21/RES_summary!D$19)</f>
        <v>5.4770845205795284</v>
      </c>
      <c r="E21" s="95">
        <f>IF(RES_hh_emih!E21=0,0,RES_hh_emih!E21/RES_summary!E$19)</f>
        <v>5.4082052558462852</v>
      </c>
      <c r="F21" s="95">
        <f>IF(RES_hh_emih!F21=0,0,RES_hh_emih!F21/RES_summary!F$19)</f>
        <v>5.3868212941593443</v>
      </c>
      <c r="G21" s="95">
        <f>IF(RES_hh_emih!G21=0,0,RES_hh_emih!G21/RES_summary!G$19)</f>
        <v>5.0810061480079831</v>
      </c>
      <c r="H21" s="95">
        <f>IF(RES_hh_emih!H21=0,0,RES_hh_emih!H21/RES_summary!H$19)</f>
        <v>4.9086975078223016</v>
      </c>
      <c r="I21" s="95">
        <f>IF(RES_hh_emih!I21=0,0,RES_hh_emih!I21/RES_summary!I$19)</f>
        <v>4.669478632770069</v>
      </c>
      <c r="J21" s="95">
        <f>IF(RES_hh_emih!J21=0,0,RES_hh_emih!J21/RES_summary!J$19)</f>
        <v>4.6061387326224041</v>
      </c>
      <c r="K21" s="95">
        <f>IF(RES_hh_emih!K21=0,0,RES_hh_emih!K21/RES_summary!K$19)</f>
        <v>4.5137161417463583</v>
      </c>
      <c r="L21" s="95">
        <f>IF(RES_hh_emih!L21=0,0,RES_hh_emih!L21/RES_summary!L$19)</f>
        <v>4.3897105180091822</v>
      </c>
      <c r="M21" s="95">
        <f>IF(RES_hh_emih!M21=0,0,RES_hh_emih!M21/RES_summary!M$19)</f>
        <v>4.2717917235551832</v>
      </c>
      <c r="N21" s="95">
        <f>IF(RES_hh_emih!N21=0,0,RES_hh_emih!N21/RES_summary!N$19)</f>
        <v>4.2109452937898082</v>
      </c>
      <c r="O21" s="95">
        <f>IF(RES_hh_emih!O21=0,0,RES_hh_emih!O21/RES_summary!O$19)</f>
        <v>4.0874046033387303</v>
      </c>
      <c r="P21" s="95">
        <f>IF(RES_hh_emih!P21=0,0,RES_hh_emih!P21/RES_summary!P$19)</f>
        <v>4.0857469396057695</v>
      </c>
      <c r="Q21" s="95">
        <f>IF(RES_hh_emih!Q21=0,0,RES_hh_emih!Q21/RES_summary!Q$19)</f>
        <v>4.0521263659343481</v>
      </c>
    </row>
    <row r="22" spans="1:17" ht="12" customHeight="1" x14ac:dyDescent="0.25">
      <c r="A22" s="87" t="s">
        <v>55</v>
      </c>
      <c r="B22" s="95">
        <f>IF(RES_hh_emih!B22=0,0,RES_hh_emih!B22/RES_summary!B$19)</f>
        <v>0</v>
      </c>
      <c r="C22" s="95">
        <f>IF(RES_hh_emih!C22=0,0,RES_hh_emih!C22/RES_summary!C$19)</f>
        <v>0</v>
      </c>
      <c r="D22" s="95">
        <f>IF(RES_hh_emih!D22=0,0,RES_hh_emih!D22/RES_summary!D$19)</f>
        <v>0</v>
      </c>
      <c r="E22" s="95">
        <f>IF(RES_hh_emih!E22=0,0,RES_hh_emih!E22/RES_summary!E$19)</f>
        <v>0</v>
      </c>
      <c r="F22" s="95">
        <f>IF(RES_hh_emih!F22=0,0,RES_hh_emih!F22/RES_summary!F$19)</f>
        <v>0</v>
      </c>
      <c r="G22" s="95">
        <f>IF(RES_hh_emih!G22=0,0,RES_hh_emih!G22/RES_summary!G$19)</f>
        <v>0</v>
      </c>
      <c r="H22" s="95">
        <f>IF(RES_hh_emih!H22=0,0,RES_hh_emih!H22/RES_summary!H$19)</f>
        <v>0</v>
      </c>
      <c r="I22" s="95">
        <f>IF(RES_hh_emih!I22=0,0,RES_hh_emih!I22/RES_summary!I$19)</f>
        <v>0</v>
      </c>
      <c r="J22" s="95">
        <f>IF(RES_hh_emih!J22=0,0,RES_hh_emih!J22/RES_summary!J$19)</f>
        <v>0</v>
      </c>
      <c r="K22" s="95">
        <f>IF(RES_hh_emih!K22=0,0,RES_hh_emih!K22/RES_summary!K$19)</f>
        <v>0</v>
      </c>
      <c r="L22" s="95">
        <f>IF(RES_hh_emih!L22=0,0,RES_hh_emih!L22/RES_summary!L$19)</f>
        <v>0</v>
      </c>
      <c r="M22" s="95">
        <f>IF(RES_hh_emih!M22=0,0,RES_hh_emih!M22/RES_summary!M$19)</f>
        <v>0</v>
      </c>
      <c r="N22" s="95">
        <f>IF(RES_hh_emih!N22=0,0,RES_hh_emih!N22/RES_summary!N$19)</f>
        <v>0</v>
      </c>
      <c r="O22" s="95">
        <f>IF(RES_hh_emih!O22=0,0,RES_hh_emih!O22/RES_summary!O$19)</f>
        <v>0</v>
      </c>
      <c r="P22" s="95">
        <f>IF(RES_hh_emih!P22=0,0,RES_hh_emih!P22/RES_summary!P$19)</f>
        <v>0</v>
      </c>
      <c r="Q22" s="95">
        <f>IF(RES_hh_emih!Q22=0,0,RES_hh_emih!Q22/RES_summary!Q$19)</f>
        <v>0</v>
      </c>
    </row>
    <row r="23" spans="1:17" ht="12" customHeight="1" x14ac:dyDescent="0.25">
      <c r="A23" s="87" t="s">
        <v>79</v>
      </c>
      <c r="B23" s="95">
        <f>IF(RES_hh_emih!B23=0,0,RES_hh_emih!B23/RES_summary!B$19)</f>
        <v>0</v>
      </c>
      <c r="C23" s="95">
        <f>IF(RES_hh_emih!C23=0,0,RES_hh_emih!C23/RES_summary!C$19)</f>
        <v>0</v>
      </c>
      <c r="D23" s="95">
        <f>IF(RES_hh_emih!D23=0,0,RES_hh_emih!D23/RES_summary!D$19)</f>
        <v>0</v>
      </c>
      <c r="E23" s="95">
        <f>IF(RES_hh_emih!E23=0,0,RES_hh_emih!E23/RES_summary!E$19)</f>
        <v>0</v>
      </c>
      <c r="F23" s="95">
        <f>IF(RES_hh_emih!F23=0,0,RES_hh_emih!F23/RES_summary!F$19)</f>
        <v>0</v>
      </c>
      <c r="G23" s="95">
        <f>IF(RES_hh_emih!G23=0,0,RES_hh_emih!G23/RES_summary!G$19)</f>
        <v>0</v>
      </c>
      <c r="H23" s="95">
        <f>IF(RES_hh_emih!H23=0,0,RES_hh_emih!H23/RES_summary!H$19)</f>
        <v>0</v>
      </c>
      <c r="I23" s="95">
        <f>IF(RES_hh_emih!I23=0,0,RES_hh_emih!I23/RES_summary!I$19)</f>
        <v>0</v>
      </c>
      <c r="J23" s="95">
        <f>IF(RES_hh_emih!J23=0,0,RES_hh_emih!J23/RES_summary!J$19)</f>
        <v>0</v>
      </c>
      <c r="K23" s="95">
        <f>IF(RES_hh_emih!K23=0,0,RES_hh_emih!K23/RES_summary!K$19)</f>
        <v>0</v>
      </c>
      <c r="L23" s="95">
        <f>IF(RES_hh_emih!L23=0,0,RES_hh_emih!L23/RES_summary!L$19)</f>
        <v>0</v>
      </c>
      <c r="M23" s="95">
        <f>IF(RES_hh_emih!M23=0,0,RES_hh_emih!M23/RES_summary!M$19)</f>
        <v>0</v>
      </c>
      <c r="N23" s="95">
        <f>IF(RES_hh_emih!N23=0,0,RES_hh_emih!N23/RES_summary!N$19)</f>
        <v>0</v>
      </c>
      <c r="O23" s="95">
        <f>IF(RES_hh_emih!O23=0,0,RES_hh_emih!O23/RES_summary!O$19)</f>
        <v>0</v>
      </c>
      <c r="P23" s="95">
        <f>IF(RES_hh_emih!P23=0,0,RES_hh_emih!P23/RES_summary!P$19)</f>
        <v>0</v>
      </c>
      <c r="Q23" s="95">
        <f>IF(RES_hh_emih!Q23=0,0,RES_hh_emih!Q23/RES_summary!Q$19)</f>
        <v>0</v>
      </c>
    </row>
    <row r="24" spans="1:17" ht="12" customHeight="1" x14ac:dyDescent="0.25">
      <c r="A24" s="87" t="s">
        <v>61</v>
      </c>
      <c r="B24" s="95">
        <f>IF(RES_hh_emih!B24=0,0,RES_hh_emih!B24/RES_summary!B$19)</f>
        <v>0</v>
      </c>
      <c r="C24" s="95">
        <f>IF(RES_hh_emih!C24=0,0,RES_hh_emih!C24/RES_summary!C$19)</f>
        <v>0</v>
      </c>
      <c r="D24" s="95">
        <f>IF(RES_hh_emih!D24=0,0,RES_hh_emih!D24/RES_summary!D$19)</f>
        <v>0</v>
      </c>
      <c r="E24" s="95">
        <f>IF(RES_hh_emih!E24=0,0,RES_hh_emih!E24/RES_summary!E$19)</f>
        <v>0</v>
      </c>
      <c r="F24" s="95">
        <f>IF(RES_hh_emih!F24=0,0,RES_hh_emih!F24/RES_summary!F$19)</f>
        <v>0</v>
      </c>
      <c r="G24" s="95">
        <f>IF(RES_hh_emih!G24=0,0,RES_hh_emih!G24/RES_summary!G$19)</f>
        <v>0</v>
      </c>
      <c r="H24" s="95">
        <f>IF(RES_hh_emih!H24=0,0,RES_hh_emih!H24/RES_summary!H$19)</f>
        <v>0</v>
      </c>
      <c r="I24" s="95">
        <f>IF(RES_hh_emih!I24=0,0,RES_hh_emih!I24/RES_summary!I$19)</f>
        <v>0</v>
      </c>
      <c r="J24" s="95">
        <f>IF(RES_hh_emih!J24=0,0,RES_hh_emih!J24/RES_summary!J$19)</f>
        <v>0</v>
      </c>
      <c r="K24" s="95">
        <f>IF(RES_hh_emih!K24=0,0,RES_hh_emih!K24/RES_summary!K$19)</f>
        <v>0</v>
      </c>
      <c r="L24" s="95">
        <f>IF(RES_hh_emih!L24=0,0,RES_hh_emih!L24/RES_summary!L$19)</f>
        <v>0</v>
      </c>
      <c r="M24" s="95">
        <f>IF(RES_hh_emih!M24=0,0,RES_hh_emih!M24/RES_summary!M$19)</f>
        <v>0</v>
      </c>
      <c r="N24" s="95">
        <f>IF(RES_hh_emih!N24=0,0,RES_hh_emih!N24/RES_summary!N$19)</f>
        <v>0</v>
      </c>
      <c r="O24" s="95">
        <f>IF(RES_hh_emih!O24=0,0,RES_hh_emih!O24/RES_summary!O$19)</f>
        <v>0</v>
      </c>
      <c r="P24" s="95">
        <f>IF(RES_hh_emih!P24=0,0,RES_hh_emih!P24/RES_summary!P$19)</f>
        <v>0</v>
      </c>
      <c r="Q24" s="95">
        <f>IF(RES_hh_emih!Q24=0,0,RES_hh_emih!Q24/RES_summary!Q$19)</f>
        <v>0</v>
      </c>
    </row>
    <row r="25" spans="1:17" ht="12" customHeight="1" x14ac:dyDescent="0.25">
      <c r="A25" s="51" t="s">
        <v>60</v>
      </c>
      <c r="B25" s="22">
        <f>IF(RES_hh_emih!B25=0,0,RES_hh_emih!B25/RES_summary!B$19)</f>
        <v>0</v>
      </c>
      <c r="C25" s="22">
        <f>IF(RES_hh_emih!C25=0,0,RES_hh_emih!C25/RES_summary!C$19)</f>
        <v>0</v>
      </c>
      <c r="D25" s="22">
        <f>IF(RES_hh_emih!D25=0,0,RES_hh_emih!D25/RES_summary!D$19)</f>
        <v>0</v>
      </c>
      <c r="E25" s="22">
        <f>IF(RES_hh_emih!E25=0,0,RES_hh_emih!E25/RES_summary!E$19)</f>
        <v>0</v>
      </c>
      <c r="F25" s="22">
        <f>IF(RES_hh_emih!F25=0,0,RES_hh_emih!F25/RES_summary!F$19)</f>
        <v>0</v>
      </c>
      <c r="G25" s="22">
        <f>IF(RES_hh_emih!G25=0,0,RES_hh_emih!G25/RES_summary!G$19)</f>
        <v>0</v>
      </c>
      <c r="H25" s="22">
        <f>IF(RES_hh_emih!H25=0,0,RES_hh_emih!H25/RES_summary!H$19)</f>
        <v>0</v>
      </c>
      <c r="I25" s="22">
        <f>IF(RES_hh_emih!I25=0,0,RES_hh_emih!I25/RES_summary!I$19)</f>
        <v>0</v>
      </c>
      <c r="J25" s="22">
        <f>IF(RES_hh_emih!J25=0,0,RES_hh_emih!J25/RES_summary!J$19)</f>
        <v>0</v>
      </c>
      <c r="K25" s="22">
        <f>IF(RES_hh_emih!K25=0,0,RES_hh_emih!K25/RES_summary!K$19)</f>
        <v>0</v>
      </c>
      <c r="L25" s="22">
        <f>IF(RES_hh_emih!L25=0,0,RES_hh_emih!L25/RES_summary!L$19)</f>
        <v>0</v>
      </c>
      <c r="M25" s="22">
        <f>IF(RES_hh_emih!M25=0,0,RES_hh_emih!M25/RES_summary!M$19)</f>
        <v>0</v>
      </c>
      <c r="N25" s="22">
        <f>IF(RES_hh_emih!N25=0,0,RES_hh_emih!N25/RES_summary!N$19)</f>
        <v>0</v>
      </c>
      <c r="O25" s="22">
        <f>IF(RES_hh_emih!O25=0,0,RES_hh_emih!O25/RES_summary!O$19)</f>
        <v>0</v>
      </c>
      <c r="P25" s="22">
        <f>IF(RES_hh_emih!P25=0,0,RES_hh_emih!P25/RES_summary!P$19)</f>
        <v>0</v>
      </c>
      <c r="Q25" s="22">
        <f>IF(RES_hh_emih!Q25=0,0,RES_hh_emih!Q25/RES_summary!Q$19)</f>
        <v>0</v>
      </c>
    </row>
    <row r="26" spans="1:17" ht="12" customHeight="1" x14ac:dyDescent="0.25">
      <c r="A26" s="49" t="s">
        <v>59</v>
      </c>
      <c r="B26" s="18">
        <f>IF(RES_hh_emih!B26=0,0,RES_hh_emih!B26/RES_summary!B$19)</f>
        <v>0</v>
      </c>
      <c r="C26" s="18">
        <f>IF(RES_hh_emih!C26=0,0,RES_hh_emih!C26/RES_summary!C$19)</f>
        <v>0</v>
      </c>
      <c r="D26" s="18">
        <f>IF(RES_hh_emih!D26=0,0,RES_hh_emih!D26/RES_summary!D$19)</f>
        <v>0</v>
      </c>
      <c r="E26" s="18">
        <f>IF(RES_hh_emih!E26=0,0,RES_hh_emih!E26/RES_summary!E$19)</f>
        <v>0</v>
      </c>
      <c r="F26" s="18">
        <f>IF(RES_hh_emih!F26=0,0,RES_hh_emih!F26/RES_summary!F$19)</f>
        <v>0</v>
      </c>
      <c r="G26" s="18">
        <f>IF(RES_hh_emih!G26=0,0,RES_hh_emih!G26/RES_summary!G$19)</f>
        <v>0</v>
      </c>
      <c r="H26" s="18">
        <f>IF(RES_hh_emih!H26=0,0,RES_hh_emih!H26/RES_summary!H$19)</f>
        <v>0</v>
      </c>
      <c r="I26" s="18">
        <f>IF(RES_hh_emih!I26=0,0,RES_hh_emih!I26/RES_summary!I$19)</f>
        <v>0</v>
      </c>
      <c r="J26" s="18">
        <f>IF(RES_hh_emih!J26=0,0,RES_hh_emih!J26/RES_summary!J$19)</f>
        <v>0</v>
      </c>
      <c r="K26" s="18">
        <f>IF(RES_hh_emih!K26=0,0,RES_hh_emih!K26/RES_summary!K$19)</f>
        <v>0</v>
      </c>
      <c r="L26" s="18">
        <f>IF(RES_hh_emih!L26=0,0,RES_hh_emih!L26/RES_summary!L$19)</f>
        <v>0</v>
      </c>
      <c r="M26" s="18">
        <f>IF(RES_hh_emih!M26=0,0,RES_hh_emih!M26/RES_summary!M$19)</f>
        <v>0</v>
      </c>
      <c r="N26" s="18">
        <f>IF(RES_hh_emih!N26=0,0,RES_hh_emih!N26/RES_summary!N$19)</f>
        <v>0</v>
      </c>
      <c r="O26" s="18">
        <f>IF(RES_hh_emih!O26=0,0,RES_hh_emih!O26/RES_summary!O$19)</f>
        <v>0</v>
      </c>
      <c r="P26" s="18">
        <f>IF(RES_hh_emih!P26=0,0,RES_hh_emih!P26/RES_summary!P$19)</f>
        <v>0</v>
      </c>
      <c r="Q26" s="18">
        <f>IF(RES_hh_emih!Q26=0,0,RES_hh_emih!Q26/RES_summary!Q$19)</f>
        <v>0</v>
      </c>
    </row>
    <row r="27" spans="1:17" ht="12.95" customHeight="1" x14ac:dyDescent="0.25">
      <c r="A27" s="89" t="s">
        <v>62</v>
      </c>
      <c r="B27" s="96">
        <f>IF(RES_hh_emih!B27=0,0,RES_hh_emih!B27/RES_summary!B$19)</f>
        <v>0.67388861333944605</v>
      </c>
      <c r="C27" s="96">
        <f>IF(RES_hh_emih!C27=0,0,RES_hh_emih!C27/RES_summary!C$19)</f>
        <v>0.6684869926407383</v>
      </c>
      <c r="D27" s="96">
        <f>IF(RES_hh_emih!D27=0,0,RES_hh_emih!D27/RES_summary!D$19)</f>
        <v>0.63528424749992451</v>
      </c>
      <c r="E27" s="96">
        <f>IF(RES_hh_emih!E27=0,0,RES_hh_emih!E27/RES_summary!E$19)</f>
        <v>0.61014201797338519</v>
      </c>
      <c r="F27" s="96">
        <f>IF(RES_hh_emih!F27=0,0,RES_hh_emih!F27/RES_summary!F$19)</f>
        <v>0.61772724497059339</v>
      </c>
      <c r="G27" s="96">
        <f>IF(RES_hh_emih!G27=0,0,RES_hh_emih!G27/RES_summary!G$19)</f>
        <v>0.64096530885538394</v>
      </c>
      <c r="H27" s="96">
        <f>IF(RES_hh_emih!H27=0,0,RES_hh_emih!H27/RES_summary!H$19)</f>
        <v>0.61905396444870664</v>
      </c>
      <c r="I27" s="96">
        <f>IF(RES_hh_emih!I27=0,0,RES_hh_emih!I27/RES_summary!I$19)</f>
        <v>0.68511608143106673</v>
      </c>
      <c r="J27" s="96">
        <f>IF(RES_hh_emih!J27=0,0,RES_hh_emih!J27/RES_summary!J$19)</f>
        <v>0.66748617142929145</v>
      </c>
      <c r="K27" s="96">
        <f>IF(RES_hh_emih!K27=0,0,RES_hh_emih!K27/RES_summary!K$19)</f>
        <v>0.60398835583321853</v>
      </c>
      <c r="L27" s="96">
        <f>IF(RES_hh_emih!L27=0,0,RES_hh_emih!L27/RES_summary!L$19)</f>
        <v>0.63689240643631551</v>
      </c>
      <c r="M27" s="96">
        <f>IF(RES_hh_emih!M27=0,0,RES_hh_emih!M27/RES_summary!M$19)</f>
        <v>0.60676020563910582</v>
      </c>
      <c r="N27" s="96">
        <f>IF(RES_hh_emih!N27=0,0,RES_hh_emih!N27/RES_summary!N$19)</f>
        <v>0.55357044642901865</v>
      </c>
      <c r="O27" s="96">
        <f>IF(RES_hh_emih!O27=0,0,RES_hh_emih!O27/RES_summary!O$19)</f>
        <v>0.57626019565165121</v>
      </c>
      <c r="P27" s="96">
        <f>IF(RES_hh_emih!P27=0,0,RES_hh_emih!P27/RES_summary!P$19)</f>
        <v>0.56789124123712431</v>
      </c>
      <c r="Q27" s="96">
        <f>IF(RES_hh_emih!Q27=0,0,RES_hh_emih!Q27/RES_summary!Q$19)</f>
        <v>0.59191129602230386</v>
      </c>
    </row>
    <row r="28" spans="1:17" ht="12" customHeight="1" x14ac:dyDescent="0.25">
      <c r="A28" s="87" t="s">
        <v>58</v>
      </c>
      <c r="B28" s="95">
        <f>IF(RES_hh_emih!B28=0,0,RES_hh_emih!B28/RES_summary!B$19)</f>
        <v>6.986693187636317</v>
      </c>
      <c r="C28" s="95">
        <f>IF(RES_hh_emih!C28=0,0,RES_hh_emih!C28/RES_summary!C$19)</f>
        <v>6.9687198790536211</v>
      </c>
      <c r="D28" s="95">
        <f>IF(RES_hh_emih!D28=0,0,RES_hh_emih!D28/RES_summary!D$19)</f>
        <v>6.9388624535731998</v>
      </c>
      <c r="E28" s="95">
        <f>IF(RES_hh_emih!E28=0,0,RES_hh_emih!E28/RES_summary!E$19)</f>
        <v>6.7449101112573402</v>
      </c>
      <c r="F28" s="95">
        <f>IF(RES_hh_emih!F28=0,0,RES_hh_emih!F28/RES_summary!F$19)</f>
        <v>6.9414133818296353</v>
      </c>
      <c r="G28" s="95">
        <f>IF(RES_hh_emih!G28=0,0,RES_hh_emih!G28/RES_summary!G$19)</f>
        <v>6.5925335100528111</v>
      </c>
      <c r="H28" s="95">
        <f>IF(RES_hh_emih!H28=0,0,RES_hh_emih!H28/RES_summary!H$19)</f>
        <v>6.5110190785304001</v>
      </c>
      <c r="I28" s="95">
        <f>IF(RES_hh_emih!I28=0,0,RES_hh_emih!I28/RES_summary!I$19)</f>
        <v>6.2668122386413767</v>
      </c>
      <c r="J28" s="95">
        <f>IF(RES_hh_emih!J28=0,0,RES_hh_emih!J28/RES_summary!J$19)</f>
        <v>6.2222073086335072</v>
      </c>
      <c r="K28" s="95">
        <f>IF(RES_hh_emih!K28=0,0,RES_hh_emih!K28/RES_summary!K$19)</f>
        <v>6.3262717336301399</v>
      </c>
      <c r="L28" s="95">
        <f>IF(RES_hh_emih!L28=0,0,RES_hh_emih!L28/RES_summary!L$19)</f>
        <v>6.1804759345825451</v>
      </c>
      <c r="M28" s="95">
        <f>IF(RES_hh_emih!M28=0,0,RES_hh_emih!M28/RES_summary!M$19)</f>
        <v>6.1093094207020666</v>
      </c>
      <c r="N28" s="95">
        <f>IF(RES_hh_emih!N28=0,0,RES_hh_emih!N28/RES_summary!N$19)</f>
        <v>6.1361442645975952</v>
      </c>
      <c r="O28" s="95">
        <f>IF(RES_hh_emih!O28=0,0,RES_hh_emih!O28/RES_summary!O$19)</f>
        <v>6.0495461138273017</v>
      </c>
      <c r="P28" s="95">
        <f>IF(RES_hh_emih!P28=0,0,RES_hh_emih!P28/RES_summary!P$19)</f>
        <v>5.9882130261776974</v>
      </c>
      <c r="Q28" s="95">
        <f>IF(RES_hh_emih!Q28=0,0,RES_hh_emih!Q28/RES_summary!Q$19)</f>
        <v>5.8781063024877982</v>
      </c>
    </row>
    <row r="29" spans="1:17" s="28" customFormat="1" ht="12" customHeight="1" x14ac:dyDescent="0.25">
      <c r="A29" s="87" t="s">
        <v>84</v>
      </c>
      <c r="B29" s="95">
        <f>IF(RES_hh_emih!B29=0,0,RES_hh_emih!B29/RES_summary!B$19)</f>
        <v>3.3087465432099386</v>
      </c>
      <c r="C29" s="95">
        <f>IF(RES_hh_emih!C29=0,0,RES_hh_emih!C29/RES_summary!C$19)</f>
        <v>3.3014321225600396</v>
      </c>
      <c r="D29" s="95">
        <f>IF(RES_hh_emih!D29=0,0,RES_hh_emih!D29/RES_summary!D$19)</f>
        <v>3.2851393887992129</v>
      </c>
      <c r="E29" s="95">
        <f>IF(RES_hh_emih!E29=0,0,RES_hh_emih!E29/RES_summary!E$19)</f>
        <v>3.1586408079036836</v>
      </c>
      <c r="F29" s="95">
        <f>IF(RES_hh_emih!F29=0,0,RES_hh_emih!F29/RES_summary!F$19)</f>
        <v>3.3220804054561071</v>
      </c>
      <c r="G29" s="95">
        <f>IF(RES_hh_emih!G29=0,0,RES_hh_emih!G29/RES_summary!G$19)</f>
        <v>3.5551533144804068</v>
      </c>
      <c r="H29" s="95">
        <f>IF(RES_hh_emih!H29=0,0,RES_hh_emih!H29/RES_summary!H$19)</f>
        <v>2.8990873477314634</v>
      </c>
      <c r="I29" s="95">
        <f>IF(RES_hh_emih!I29=0,0,RES_hh_emih!I29/RES_summary!I$19)</f>
        <v>3.2108165118596839</v>
      </c>
      <c r="J29" s="95">
        <f>IF(RES_hh_emih!J29=0,0,RES_hh_emih!J29/RES_summary!J$19)</f>
        <v>3.1892848187999387</v>
      </c>
      <c r="K29" s="95">
        <f>IF(RES_hh_emih!K29=0,0,RES_hh_emih!K29/RES_summary!K$19)</f>
        <v>2.3794738338390826</v>
      </c>
      <c r="L29" s="95">
        <f>IF(RES_hh_emih!L29=0,0,RES_hh_emih!L29/RES_summary!L$19)</f>
        <v>3.4171491278172255</v>
      </c>
      <c r="M29" s="95">
        <f>IF(RES_hh_emih!M29=0,0,RES_hh_emih!M29/RES_summary!M$19)</f>
        <v>3.3953873045398444</v>
      </c>
      <c r="N29" s="95">
        <f>IF(RES_hh_emih!N29=0,0,RES_hh_emih!N29/RES_summary!N$19)</f>
        <v>2.6001722170510275</v>
      </c>
      <c r="O29" s="95">
        <f>IF(RES_hh_emih!O29=0,0,RES_hh_emih!O29/RES_summary!O$19)</f>
        <v>2.8331936064452181</v>
      </c>
      <c r="P29" s="95">
        <f>IF(RES_hh_emih!P29=0,0,RES_hh_emih!P29/RES_summary!P$19)</f>
        <v>2.7862852588019487</v>
      </c>
      <c r="Q29" s="95">
        <f>IF(RES_hh_emih!Q29=0,0,RES_hh_emih!Q29/RES_summary!Q$19)</f>
        <v>2.737517262443196</v>
      </c>
    </row>
    <row r="30" spans="1:17" ht="12" customHeight="1" x14ac:dyDescent="0.25">
      <c r="A30" s="87" t="s">
        <v>109</v>
      </c>
      <c r="B30" s="95">
        <f>IF(RES_hh_emih!B30=0,0,RES_hh_emih!B30/RES_summary!B$19)</f>
        <v>2.731572813212177</v>
      </c>
      <c r="C30" s="95">
        <f>IF(RES_hh_emih!C30=0,0,RES_hh_emih!C30/RES_summary!C$19)</f>
        <v>2.725523566457805</v>
      </c>
      <c r="D30" s="95">
        <f>IF(RES_hh_emih!D30=0,0,RES_hh_emih!D30/RES_summary!D$19)</f>
        <v>2.7120949971309969</v>
      </c>
      <c r="E30" s="95">
        <f>IF(RES_hh_emih!E30=0,0,RES_hh_emih!E30/RES_summary!E$19)</f>
        <v>2.7041378430203564</v>
      </c>
      <c r="F30" s="95">
        <f>IF(RES_hh_emih!F30=0,0,RES_hh_emih!F30/RES_summary!F$19)</f>
        <v>2.6576048941411536</v>
      </c>
      <c r="G30" s="95">
        <f>IF(RES_hh_emih!G30=0,0,RES_hh_emih!G30/RES_summary!G$19)</f>
        <v>2.5963443713363774</v>
      </c>
      <c r="H30" s="95">
        <f>IF(RES_hh_emih!H30=0,0,RES_hh_emih!H30/RES_summary!H$19)</f>
        <v>2.5694104781563247</v>
      </c>
      <c r="I30" s="95">
        <f>IF(RES_hh_emih!I30=0,0,RES_hh_emih!I30/RES_summary!I$19)</f>
        <v>2.4689986617919524</v>
      </c>
      <c r="J30" s="95">
        <f>IF(RES_hh_emih!J30=0,0,RES_hh_emih!J30/RES_summary!J$19)</f>
        <v>2.4418380959382731</v>
      </c>
      <c r="K30" s="95">
        <f>IF(RES_hh_emih!K30=0,0,RES_hh_emih!K30/RES_summary!K$19)</f>
        <v>2.4728448504734066</v>
      </c>
      <c r="L30" s="95">
        <f>IF(RES_hh_emih!L30=0,0,RES_hh_emih!L30/RES_summary!L$19)</f>
        <v>2.4935300514499925</v>
      </c>
      <c r="M30" s="95">
        <f>IF(RES_hh_emih!M30=0,0,RES_hh_emih!M30/RES_summary!M$19)</f>
        <v>2.3963427369625374</v>
      </c>
      <c r="N30" s="95">
        <f>IF(RES_hh_emih!N30=0,0,RES_hh_emih!N30/RES_summary!N$19)</f>
        <v>2.3839432714147102</v>
      </c>
      <c r="O30" s="95">
        <f>IF(RES_hh_emih!O30=0,0,RES_hh_emih!O30/RES_summary!O$19)</f>
        <v>2.3685591420691465</v>
      </c>
      <c r="P30" s="95">
        <f>IF(RES_hh_emih!P30=0,0,RES_hh_emih!P30/RES_summary!P$19)</f>
        <v>2.3337204372759559</v>
      </c>
      <c r="Q30" s="95">
        <f>IF(RES_hh_emih!Q30=0,0,RES_hh_emih!Q30/RES_summary!Q$19)</f>
        <v>2.2953005516883014</v>
      </c>
    </row>
    <row r="31" spans="1:17" ht="12" customHeight="1" x14ac:dyDescent="0.25">
      <c r="A31" s="87" t="s">
        <v>55</v>
      </c>
      <c r="B31" s="95">
        <f>IF(RES_hh_emih!B31=0,0,RES_hh_emih!B31/RES_summary!B$19)</f>
        <v>0</v>
      </c>
      <c r="C31" s="95">
        <f>IF(RES_hh_emih!C31=0,0,RES_hh_emih!C31/RES_summary!C$19)</f>
        <v>0</v>
      </c>
      <c r="D31" s="95">
        <f>IF(RES_hh_emih!D31=0,0,RES_hh_emih!D31/RES_summary!D$19)</f>
        <v>0</v>
      </c>
      <c r="E31" s="95">
        <f>IF(RES_hh_emih!E31=0,0,RES_hh_emih!E31/RES_summary!E$19)</f>
        <v>0</v>
      </c>
      <c r="F31" s="95">
        <f>IF(RES_hh_emih!F31=0,0,RES_hh_emih!F31/RES_summary!F$19)</f>
        <v>0</v>
      </c>
      <c r="G31" s="95">
        <f>IF(RES_hh_emih!G31=0,0,RES_hh_emih!G31/RES_summary!G$19)</f>
        <v>0</v>
      </c>
      <c r="H31" s="95">
        <f>IF(RES_hh_emih!H31=0,0,RES_hh_emih!H31/RES_summary!H$19)</f>
        <v>0</v>
      </c>
      <c r="I31" s="95">
        <f>IF(RES_hh_emih!I31=0,0,RES_hh_emih!I31/RES_summary!I$19)</f>
        <v>0</v>
      </c>
      <c r="J31" s="95">
        <f>IF(RES_hh_emih!J31=0,0,RES_hh_emih!J31/RES_summary!J$19)</f>
        <v>0</v>
      </c>
      <c r="K31" s="95">
        <f>IF(RES_hh_emih!K31=0,0,RES_hh_emih!K31/RES_summary!K$19)</f>
        <v>0</v>
      </c>
      <c r="L31" s="95">
        <f>IF(RES_hh_emih!L31=0,0,RES_hh_emih!L31/RES_summary!L$19)</f>
        <v>0</v>
      </c>
      <c r="M31" s="95">
        <f>IF(RES_hh_emih!M31=0,0,RES_hh_emih!M31/RES_summary!M$19)</f>
        <v>0</v>
      </c>
      <c r="N31" s="95">
        <f>IF(RES_hh_emih!N31=0,0,RES_hh_emih!N31/RES_summary!N$19)</f>
        <v>0</v>
      </c>
      <c r="O31" s="95">
        <f>IF(RES_hh_emih!O31=0,0,RES_hh_emih!O31/RES_summary!O$19)</f>
        <v>0</v>
      </c>
      <c r="P31" s="95">
        <f>IF(RES_hh_emih!P31=0,0,RES_hh_emih!P31/RES_summary!P$19)</f>
        <v>0</v>
      </c>
      <c r="Q31" s="95">
        <f>IF(RES_hh_emih!Q31=0,0,RES_hh_emih!Q31/RES_summary!Q$19)</f>
        <v>0</v>
      </c>
    </row>
    <row r="32" spans="1:17" ht="12" customHeight="1" x14ac:dyDescent="0.25">
      <c r="A32" s="49" t="s">
        <v>60</v>
      </c>
      <c r="B32" s="18">
        <f>IF(RES_hh_emih!B32=0,0,RES_hh_emih!B32/RES_summary!B$19)</f>
        <v>0</v>
      </c>
      <c r="C32" s="18">
        <f>IF(RES_hh_emih!C32=0,0,RES_hh_emih!C32/RES_summary!C$19)</f>
        <v>0</v>
      </c>
      <c r="D32" s="18">
        <f>IF(RES_hh_emih!D32=0,0,RES_hh_emih!D32/RES_summary!D$19)</f>
        <v>0</v>
      </c>
      <c r="E32" s="18">
        <f>IF(RES_hh_emih!E32=0,0,RES_hh_emih!E32/RES_summary!E$19)</f>
        <v>0</v>
      </c>
      <c r="F32" s="18">
        <f>IF(RES_hh_emih!F32=0,0,RES_hh_emih!F32/RES_summary!F$19)</f>
        <v>0</v>
      </c>
      <c r="G32" s="18">
        <f>IF(RES_hh_emih!G32=0,0,RES_hh_emih!G32/RES_summary!G$19)</f>
        <v>0</v>
      </c>
      <c r="H32" s="18">
        <f>IF(RES_hh_emih!H32=0,0,RES_hh_emih!H32/RES_summary!H$19)</f>
        <v>0</v>
      </c>
      <c r="I32" s="18">
        <f>IF(RES_hh_emih!I32=0,0,RES_hh_emih!I32/RES_summary!I$19)</f>
        <v>0</v>
      </c>
      <c r="J32" s="18">
        <f>IF(RES_hh_emih!J32=0,0,RES_hh_emih!J32/RES_summary!J$19)</f>
        <v>0</v>
      </c>
      <c r="K32" s="18">
        <f>IF(RES_hh_emih!K32=0,0,RES_hh_emih!K32/RES_summary!K$19)</f>
        <v>0</v>
      </c>
      <c r="L32" s="18">
        <f>IF(RES_hh_emih!L32=0,0,RES_hh_emih!L32/RES_summary!L$19)</f>
        <v>0</v>
      </c>
      <c r="M32" s="18">
        <f>IF(RES_hh_emih!M32=0,0,RES_hh_emih!M32/RES_summary!M$19)</f>
        <v>0</v>
      </c>
      <c r="N32" s="18">
        <f>IF(RES_hh_emih!N32=0,0,RES_hh_emih!N32/RES_summary!N$19)</f>
        <v>0</v>
      </c>
      <c r="O32" s="18">
        <f>IF(RES_hh_emih!O32=0,0,RES_hh_emih!O32/RES_summary!O$19)</f>
        <v>0</v>
      </c>
      <c r="P32" s="18">
        <f>IF(RES_hh_emih!P32=0,0,RES_hh_emih!P32/RES_summary!P$19)</f>
        <v>0</v>
      </c>
      <c r="Q32" s="18">
        <f>IF(RES_hh_emih!Q32=0,0,RES_hh_emih!Q32/RES_summary!Q$19)</f>
        <v>0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3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235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116</v>
      </c>
      <c r="B3" s="93"/>
      <c r="C3" s="93">
        <f t="shared" ref="C3" si="0">C4</f>
        <v>119261.46808510637</v>
      </c>
      <c r="D3" s="93">
        <f t="shared" ref="D3:Q3" si="1">D4</f>
        <v>131593.78723404254</v>
      </c>
      <c r="E3" s="93">
        <f t="shared" si="1"/>
        <v>132169.25531914894</v>
      </c>
      <c r="F3" s="93">
        <f t="shared" si="1"/>
        <v>181810.63829787233</v>
      </c>
      <c r="G3" s="93">
        <f t="shared" si="1"/>
        <v>115656.2340425532</v>
      </c>
      <c r="H3" s="93">
        <f t="shared" si="1"/>
        <v>108286.42553191489</v>
      </c>
      <c r="I3" s="93">
        <f t="shared" si="1"/>
        <v>100272.95744680852</v>
      </c>
      <c r="J3" s="93">
        <f t="shared" si="1"/>
        <v>108762.87234042553</v>
      </c>
      <c r="K3" s="93">
        <f t="shared" si="1"/>
        <v>105961.25531914894</v>
      </c>
      <c r="L3" s="93">
        <f t="shared" si="1"/>
        <v>107141.25531914893</v>
      </c>
      <c r="M3" s="93">
        <f t="shared" si="1"/>
        <v>96509.170212765966</v>
      </c>
      <c r="N3" s="93">
        <f t="shared" si="1"/>
        <v>102785.42553191489</v>
      </c>
      <c r="O3" s="93">
        <f t="shared" si="1"/>
        <v>126511.87234042557</v>
      </c>
      <c r="P3" s="93">
        <f t="shared" si="1"/>
        <v>147031.1276595745</v>
      </c>
      <c r="Q3" s="93">
        <f t="shared" si="1"/>
        <v>128309.44680851066</v>
      </c>
    </row>
    <row r="4" spans="1:17" ht="12.95" customHeight="1" x14ac:dyDescent="0.25">
      <c r="A4" s="89" t="s">
        <v>65</v>
      </c>
      <c r="B4" s="88"/>
      <c r="C4" s="88">
        <f t="shared" ref="C4" si="2">SUM(C5:C13)</f>
        <v>119261.46808510637</v>
      </c>
      <c r="D4" s="88">
        <f t="shared" ref="D4:Q4" si="3">SUM(D5:D13)</f>
        <v>131593.78723404254</v>
      </c>
      <c r="E4" s="88">
        <f t="shared" si="3"/>
        <v>132169.25531914894</v>
      </c>
      <c r="F4" s="88">
        <f t="shared" si="3"/>
        <v>181810.63829787233</v>
      </c>
      <c r="G4" s="88">
        <f t="shared" si="3"/>
        <v>115656.2340425532</v>
      </c>
      <c r="H4" s="88">
        <f t="shared" si="3"/>
        <v>108286.42553191489</v>
      </c>
      <c r="I4" s="88">
        <f t="shared" si="3"/>
        <v>100272.95744680852</v>
      </c>
      <c r="J4" s="88">
        <f t="shared" si="3"/>
        <v>108762.87234042553</v>
      </c>
      <c r="K4" s="88">
        <f t="shared" si="3"/>
        <v>105961.25531914894</v>
      </c>
      <c r="L4" s="88">
        <f t="shared" si="3"/>
        <v>107141.25531914893</v>
      </c>
      <c r="M4" s="88">
        <f t="shared" si="3"/>
        <v>96509.170212765966</v>
      </c>
      <c r="N4" s="88">
        <f t="shared" si="3"/>
        <v>102785.42553191489</v>
      </c>
      <c r="O4" s="88">
        <f t="shared" si="3"/>
        <v>126511.87234042557</v>
      </c>
      <c r="P4" s="88">
        <f t="shared" si="3"/>
        <v>147031.1276595745</v>
      </c>
      <c r="Q4" s="88">
        <f t="shared" si="3"/>
        <v>128309.44680851066</v>
      </c>
    </row>
    <row r="5" spans="1:17" ht="12" customHeight="1" x14ac:dyDescent="0.25">
      <c r="A5" s="87" t="s">
        <v>58</v>
      </c>
      <c r="B5" s="86"/>
      <c r="C5" s="86">
        <v>0</v>
      </c>
      <c r="D5" s="86">
        <v>0</v>
      </c>
      <c r="E5" s="86">
        <v>0</v>
      </c>
      <c r="F5" s="86">
        <v>4160.9483706081919</v>
      </c>
      <c r="G5" s="86">
        <v>0</v>
      </c>
      <c r="H5" s="86">
        <v>1518.0304724810608</v>
      </c>
      <c r="I5" s="86">
        <v>1665.237565154122</v>
      </c>
      <c r="J5" s="86">
        <v>1728.332415937808</v>
      </c>
      <c r="K5" s="86">
        <v>0</v>
      </c>
      <c r="L5" s="86">
        <v>3286.4621786685561</v>
      </c>
      <c r="M5" s="86">
        <v>0</v>
      </c>
      <c r="N5" s="86">
        <v>595.81216940522199</v>
      </c>
      <c r="O5" s="86">
        <v>0</v>
      </c>
      <c r="P5" s="86">
        <v>61.399872979645913</v>
      </c>
      <c r="Q5" s="86">
        <v>163.13275162771851</v>
      </c>
    </row>
    <row r="6" spans="1:17" ht="12" customHeight="1" x14ac:dyDescent="0.25">
      <c r="A6" s="87" t="s">
        <v>84</v>
      </c>
      <c r="B6" s="86"/>
      <c r="C6" s="86">
        <v>200.57882210968211</v>
      </c>
      <c r="D6" s="86">
        <v>325.199453514575</v>
      </c>
      <c r="E6" s="86">
        <v>307.64087835628175</v>
      </c>
      <c r="F6" s="86">
        <v>360.99836915246169</v>
      </c>
      <c r="G6" s="86">
        <v>250.91982796946741</v>
      </c>
      <c r="H6" s="86">
        <v>396.97820406631041</v>
      </c>
      <c r="I6" s="86">
        <v>207.02605978632937</v>
      </c>
      <c r="J6" s="86">
        <v>204.20130226422268</v>
      </c>
      <c r="K6" s="86">
        <v>281.11608860026263</v>
      </c>
      <c r="L6" s="86">
        <v>158.39427846239442</v>
      </c>
      <c r="M6" s="86">
        <v>141.37455983320407</v>
      </c>
      <c r="N6" s="86">
        <v>34.661437330522801</v>
      </c>
      <c r="O6" s="86">
        <v>0</v>
      </c>
      <c r="P6" s="86">
        <v>209.14331733691887</v>
      </c>
      <c r="Q6" s="86">
        <v>19.218914428984409</v>
      </c>
    </row>
    <row r="7" spans="1:17" ht="12" customHeight="1" x14ac:dyDescent="0.25">
      <c r="A7" s="87" t="s">
        <v>110</v>
      </c>
      <c r="B7" s="86"/>
      <c r="C7" s="86">
        <v>30355.616354474834</v>
      </c>
      <c r="D7" s="86">
        <v>39647.594571383859</v>
      </c>
      <c r="E7" s="86">
        <v>37288.751167539529</v>
      </c>
      <c r="F7" s="86">
        <v>32030.881115431352</v>
      </c>
      <c r="G7" s="86">
        <v>23198.726174147712</v>
      </c>
      <c r="H7" s="86">
        <v>17118.123230825997</v>
      </c>
      <c r="I7" s="86">
        <v>7044.3649832777473</v>
      </c>
      <c r="J7" s="86">
        <v>25972.859644458862</v>
      </c>
      <c r="K7" s="86">
        <v>8491.6996068527551</v>
      </c>
      <c r="L7" s="86">
        <v>27299.671642566165</v>
      </c>
      <c r="M7" s="86">
        <v>0</v>
      </c>
      <c r="N7" s="86">
        <v>26786.636523450699</v>
      </c>
      <c r="O7" s="86">
        <v>0</v>
      </c>
      <c r="P7" s="86">
        <v>32788.100688473321</v>
      </c>
      <c r="Q7" s="86">
        <v>32309.666258484111</v>
      </c>
    </row>
    <row r="8" spans="1:17" ht="12" customHeight="1" x14ac:dyDescent="0.25">
      <c r="A8" s="87" t="s">
        <v>109</v>
      </c>
      <c r="B8" s="86"/>
      <c r="C8" s="86">
        <v>33316.606789632919</v>
      </c>
      <c r="D8" s="86">
        <v>27311.839780223749</v>
      </c>
      <c r="E8" s="86">
        <v>30680.139193043204</v>
      </c>
      <c r="F8" s="86">
        <v>35380.005139716195</v>
      </c>
      <c r="G8" s="86">
        <v>22315.859036908074</v>
      </c>
      <c r="H8" s="86">
        <v>22529.92235048184</v>
      </c>
      <c r="I8" s="86">
        <v>21097.062463867194</v>
      </c>
      <c r="J8" s="86">
        <v>22101.965414371032</v>
      </c>
      <c r="K8" s="86">
        <v>24609.904958004045</v>
      </c>
      <c r="L8" s="86">
        <v>23296.491421146522</v>
      </c>
      <c r="M8" s="86">
        <v>20251.200154517861</v>
      </c>
      <c r="N8" s="86">
        <v>22747.826822883362</v>
      </c>
      <c r="O8" s="86">
        <v>24631.102113578287</v>
      </c>
      <c r="P8" s="86">
        <v>28100.355409346175</v>
      </c>
      <c r="Q8" s="86">
        <v>27375.780031388989</v>
      </c>
    </row>
    <row r="9" spans="1:17" ht="12" customHeight="1" x14ac:dyDescent="0.25">
      <c r="A9" s="87" t="s">
        <v>55</v>
      </c>
      <c r="B9" s="86"/>
      <c r="C9" s="86">
        <v>22819.251725771981</v>
      </c>
      <c r="D9" s="86">
        <v>25891.480650282534</v>
      </c>
      <c r="E9" s="86">
        <v>24805.693516140993</v>
      </c>
      <c r="F9" s="86">
        <v>59084.916448371507</v>
      </c>
      <c r="G9" s="86">
        <v>40431.207445928114</v>
      </c>
      <c r="H9" s="86">
        <v>43038.516067698503</v>
      </c>
      <c r="I9" s="86">
        <v>21399.271312415669</v>
      </c>
      <c r="J9" s="86">
        <v>25175.555162001907</v>
      </c>
      <c r="K9" s="86">
        <v>33547.602217480053</v>
      </c>
      <c r="L9" s="86">
        <v>29988.284520472473</v>
      </c>
      <c r="M9" s="86">
        <v>37905.261785003822</v>
      </c>
      <c r="N9" s="86">
        <v>29418.417543867246</v>
      </c>
      <c r="O9" s="86">
        <v>37788.062429206919</v>
      </c>
      <c r="P9" s="86">
        <v>42394.409287743685</v>
      </c>
      <c r="Q9" s="86">
        <v>44398.754327490125</v>
      </c>
    </row>
    <row r="10" spans="1:17" ht="12" customHeight="1" x14ac:dyDescent="0.25">
      <c r="A10" s="87" t="s">
        <v>79</v>
      </c>
      <c r="B10" s="86"/>
      <c r="C10" s="86">
        <v>0</v>
      </c>
      <c r="D10" s="86">
        <v>0</v>
      </c>
      <c r="E10" s="86">
        <v>0</v>
      </c>
      <c r="F10" s="86">
        <v>0</v>
      </c>
      <c r="G10" s="86">
        <v>0</v>
      </c>
      <c r="H10" s="86">
        <v>0</v>
      </c>
      <c r="I10" s="86">
        <v>0</v>
      </c>
      <c r="J10" s="86">
        <v>0</v>
      </c>
      <c r="K10" s="86">
        <v>0</v>
      </c>
      <c r="L10" s="86">
        <v>0</v>
      </c>
      <c r="M10" s="86">
        <v>0</v>
      </c>
      <c r="N10" s="86">
        <v>0</v>
      </c>
      <c r="O10" s="86">
        <v>0</v>
      </c>
      <c r="P10" s="86">
        <v>0</v>
      </c>
      <c r="Q10" s="86">
        <v>0</v>
      </c>
    </row>
    <row r="11" spans="1:17" ht="12" customHeight="1" x14ac:dyDescent="0.25">
      <c r="A11" s="87" t="s">
        <v>61</v>
      </c>
      <c r="B11" s="86"/>
      <c r="C11" s="86">
        <v>12280.706886430049</v>
      </c>
      <c r="D11" s="86">
        <v>20776.197637537414</v>
      </c>
      <c r="E11" s="86">
        <v>22557.256479265448</v>
      </c>
      <c r="F11" s="86">
        <v>37223.929621143354</v>
      </c>
      <c r="G11" s="86">
        <v>15233.488578848364</v>
      </c>
      <c r="H11" s="86">
        <v>13576.9335273008</v>
      </c>
      <c r="I11" s="86">
        <v>30953.666536084191</v>
      </c>
      <c r="J11" s="86">
        <v>22880.911104668587</v>
      </c>
      <c r="K11" s="86">
        <v>25747.214637223606</v>
      </c>
      <c r="L11" s="86">
        <v>13460.592343621816</v>
      </c>
      <c r="M11" s="86">
        <v>29569.114858070581</v>
      </c>
      <c r="N11" s="86">
        <v>11894.891016860762</v>
      </c>
      <c r="O11" s="86">
        <v>57386.751110984442</v>
      </c>
      <c r="P11" s="86">
        <v>25021.087821215915</v>
      </c>
      <c r="Q11" s="86">
        <v>11871.751463802317</v>
      </c>
    </row>
    <row r="12" spans="1:17" ht="12" customHeight="1" x14ac:dyDescent="0.25">
      <c r="A12" s="87" t="s">
        <v>115</v>
      </c>
      <c r="B12" s="86"/>
      <c r="C12" s="86">
        <v>3573.6411760331825</v>
      </c>
      <c r="D12" s="86">
        <v>4626.201837255725</v>
      </c>
      <c r="E12" s="86">
        <v>5207.558865932745</v>
      </c>
      <c r="F12" s="86">
        <v>5222.0736846101117</v>
      </c>
      <c r="G12" s="86">
        <v>5650.9829328196674</v>
      </c>
      <c r="H12" s="86">
        <v>3934.3614264955709</v>
      </c>
      <c r="I12" s="86">
        <v>10856.624361549453</v>
      </c>
      <c r="J12" s="86">
        <v>2554.4487827406156</v>
      </c>
      <c r="K12" s="86">
        <v>5400.4194978122787</v>
      </c>
      <c r="L12" s="86">
        <v>2811.2793432813728</v>
      </c>
      <c r="M12" s="86">
        <v>6289.5172115023179</v>
      </c>
      <c r="N12" s="86">
        <v>11307.180018117098</v>
      </c>
      <c r="O12" s="86">
        <v>6524.9140566319393</v>
      </c>
      <c r="P12" s="86">
        <v>15805.670427182289</v>
      </c>
      <c r="Q12" s="86">
        <v>12171.143061288412</v>
      </c>
    </row>
    <row r="13" spans="1:17" ht="12" customHeight="1" x14ac:dyDescent="0.25">
      <c r="A13" s="51" t="s">
        <v>114</v>
      </c>
      <c r="B13" s="92"/>
      <c r="C13" s="92">
        <v>16715.066330653721</v>
      </c>
      <c r="D13" s="92">
        <v>13015.273303844684</v>
      </c>
      <c r="E13" s="92">
        <v>11322.215218870741</v>
      </c>
      <c r="F13" s="92">
        <v>8346.8855488391546</v>
      </c>
      <c r="G13" s="92">
        <v>8575.0500459317918</v>
      </c>
      <c r="H13" s="92">
        <v>6173.5602525648146</v>
      </c>
      <c r="I13" s="92">
        <v>7049.7041646738044</v>
      </c>
      <c r="J13" s="92">
        <v>8144.5985139824952</v>
      </c>
      <c r="K13" s="92">
        <v>7883.2983131759347</v>
      </c>
      <c r="L13" s="92">
        <v>6840.079590929623</v>
      </c>
      <c r="M13" s="92">
        <v>2352.7016438381816</v>
      </c>
      <c r="N13" s="92">
        <v>0</v>
      </c>
      <c r="O13" s="92">
        <v>181.04263002398</v>
      </c>
      <c r="P13" s="92">
        <v>2650.9608352965524</v>
      </c>
      <c r="Q13" s="92">
        <v>0</v>
      </c>
    </row>
    <row r="14" spans="1:17" ht="12" hidden="1" customHeight="1" x14ac:dyDescent="0.25">
      <c r="A14" s="91" t="s">
        <v>113</v>
      </c>
      <c r="B14" s="90"/>
      <c r="C14" s="90">
        <f t="shared" ref="C14" si="4">SUM(C5:C11)</f>
        <v>98972.760578419475</v>
      </c>
      <c r="D14" s="90">
        <f t="shared" ref="D14:Q14" si="5">SUM(D5:D11)</f>
        <v>113952.31209294213</v>
      </c>
      <c r="E14" s="90">
        <f t="shared" si="5"/>
        <v>115639.48123434545</v>
      </c>
      <c r="F14" s="90">
        <f t="shared" si="5"/>
        <v>168241.67906442308</v>
      </c>
      <c r="G14" s="90">
        <f t="shared" si="5"/>
        <v>101430.20106380174</v>
      </c>
      <c r="H14" s="90">
        <f t="shared" si="5"/>
        <v>98178.503852854512</v>
      </c>
      <c r="I14" s="90">
        <f t="shared" si="5"/>
        <v>82366.628920585252</v>
      </c>
      <c r="J14" s="90">
        <f t="shared" si="5"/>
        <v>98063.825043702425</v>
      </c>
      <c r="K14" s="90">
        <f t="shared" si="5"/>
        <v>92677.53750816072</v>
      </c>
      <c r="L14" s="90">
        <f t="shared" si="5"/>
        <v>97489.896384937922</v>
      </c>
      <c r="M14" s="90">
        <f t="shared" si="5"/>
        <v>87866.951357425467</v>
      </c>
      <c r="N14" s="90">
        <f t="shared" si="5"/>
        <v>91478.245513797796</v>
      </c>
      <c r="O14" s="90">
        <f t="shared" si="5"/>
        <v>119805.91565376965</v>
      </c>
      <c r="P14" s="90">
        <f t="shared" si="5"/>
        <v>128574.49639709567</v>
      </c>
      <c r="Q14" s="90">
        <f t="shared" si="5"/>
        <v>116138.30374722225</v>
      </c>
    </row>
    <row r="15" spans="1:17" ht="12.95" customHeight="1" x14ac:dyDescent="0.25">
      <c r="A15" s="89" t="s">
        <v>112</v>
      </c>
      <c r="B15" s="88"/>
      <c r="C15" s="88">
        <f t="shared" ref="C15" si="6">C16</f>
        <v>4727</v>
      </c>
      <c r="D15" s="88">
        <f t="shared" ref="D15:Q15" si="7">D16</f>
        <v>4176</v>
      </c>
      <c r="E15" s="88">
        <f t="shared" si="7"/>
        <v>3871</v>
      </c>
      <c r="F15" s="88">
        <f t="shared" si="7"/>
        <v>5455</v>
      </c>
      <c r="G15" s="88">
        <f t="shared" si="7"/>
        <v>5228</v>
      </c>
      <c r="H15" s="88">
        <f t="shared" si="7"/>
        <v>4455</v>
      </c>
      <c r="I15" s="88">
        <f t="shared" si="7"/>
        <v>8225</v>
      </c>
      <c r="J15" s="88">
        <f t="shared" si="7"/>
        <v>7036</v>
      </c>
      <c r="K15" s="88">
        <f t="shared" si="7"/>
        <v>8561</v>
      </c>
      <c r="L15" s="88">
        <f t="shared" si="7"/>
        <v>6864</v>
      </c>
      <c r="M15" s="88">
        <f t="shared" si="7"/>
        <v>7416.0000000000018</v>
      </c>
      <c r="N15" s="88">
        <f t="shared" si="7"/>
        <v>8167.0000000000018</v>
      </c>
      <c r="O15" s="88">
        <f t="shared" si="7"/>
        <v>7802.0426300239815</v>
      </c>
      <c r="P15" s="88">
        <f t="shared" si="7"/>
        <v>9588.0000000000018</v>
      </c>
      <c r="Q15" s="88">
        <f t="shared" si="7"/>
        <v>13735.000000000004</v>
      </c>
    </row>
    <row r="16" spans="1:17" ht="12" customHeight="1" x14ac:dyDescent="0.25">
      <c r="A16" s="87" t="s">
        <v>111</v>
      </c>
      <c r="B16" s="86"/>
      <c r="C16" s="86">
        <v>4727</v>
      </c>
      <c r="D16" s="86">
        <v>4176</v>
      </c>
      <c r="E16" s="86">
        <v>3871</v>
      </c>
      <c r="F16" s="86">
        <v>5455</v>
      </c>
      <c r="G16" s="86">
        <v>5228</v>
      </c>
      <c r="H16" s="86">
        <v>4455</v>
      </c>
      <c r="I16" s="86">
        <v>8225</v>
      </c>
      <c r="J16" s="86">
        <v>7036</v>
      </c>
      <c r="K16" s="86">
        <v>8561</v>
      </c>
      <c r="L16" s="86">
        <v>6864</v>
      </c>
      <c r="M16" s="86">
        <v>7416.0000000000018</v>
      </c>
      <c r="N16" s="86">
        <v>8167.0000000000018</v>
      </c>
      <c r="O16" s="86">
        <v>7802.0426300239815</v>
      </c>
      <c r="P16" s="86">
        <v>9588.0000000000018</v>
      </c>
      <c r="Q16" s="86">
        <v>13735.000000000004</v>
      </c>
    </row>
    <row r="17" spans="1:17" ht="12.95" customHeight="1" x14ac:dyDescent="0.25">
      <c r="A17" s="89" t="s">
        <v>63</v>
      </c>
      <c r="B17" s="88"/>
      <c r="C17" s="88">
        <f t="shared" ref="C17" si="8">SUM(C18:C25)</f>
        <v>119261.46808510636</v>
      </c>
      <c r="D17" s="88">
        <f t="shared" ref="D17:Q17" si="9">SUM(D18:D25)</f>
        <v>131593.78723404254</v>
      </c>
      <c r="E17" s="88">
        <f t="shared" si="9"/>
        <v>132169.25531914894</v>
      </c>
      <c r="F17" s="88">
        <f t="shared" si="9"/>
        <v>181810.63829787233</v>
      </c>
      <c r="G17" s="88">
        <f t="shared" si="9"/>
        <v>115656.23404255319</v>
      </c>
      <c r="H17" s="88">
        <f t="shared" si="9"/>
        <v>108286.42553191489</v>
      </c>
      <c r="I17" s="88">
        <f t="shared" si="9"/>
        <v>100272.9574468085</v>
      </c>
      <c r="J17" s="88">
        <f t="shared" si="9"/>
        <v>108762.87234042553</v>
      </c>
      <c r="K17" s="88">
        <f t="shared" si="9"/>
        <v>105961.25531914893</v>
      </c>
      <c r="L17" s="88">
        <f t="shared" si="9"/>
        <v>107141.25531914891</v>
      </c>
      <c r="M17" s="88">
        <f t="shared" si="9"/>
        <v>96509.170212765981</v>
      </c>
      <c r="N17" s="88">
        <f t="shared" si="9"/>
        <v>102785.42553191492</v>
      </c>
      <c r="O17" s="88">
        <f t="shared" si="9"/>
        <v>126511.87234042556</v>
      </c>
      <c r="P17" s="88">
        <f t="shared" si="9"/>
        <v>147031.1276595745</v>
      </c>
      <c r="Q17" s="88">
        <f t="shared" si="9"/>
        <v>128309.44680851065</v>
      </c>
    </row>
    <row r="18" spans="1:17" ht="12" customHeight="1" x14ac:dyDescent="0.25">
      <c r="A18" s="87" t="s">
        <v>58</v>
      </c>
      <c r="B18" s="86"/>
      <c r="C18" s="86">
        <v>0</v>
      </c>
      <c r="D18" s="86">
        <v>0</v>
      </c>
      <c r="E18" s="86">
        <v>0</v>
      </c>
      <c r="F18" s="86">
        <v>940.91130295608093</v>
      </c>
      <c r="G18" s="86">
        <v>0</v>
      </c>
      <c r="H18" s="86">
        <v>550.26267719235511</v>
      </c>
      <c r="I18" s="86">
        <v>186.83434413902989</v>
      </c>
      <c r="J18" s="86">
        <v>574.63626550497645</v>
      </c>
      <c r="K18" s="86">
        <v>0</v>
      </c>
      <c r="L18" s="86">
        <v>580.81261319058683</v>
      </c>
      <c r="M18" s="86">
        <v>0</v>
      </c>
      <c r="N18" s="86">
        <v>595.81216940522199</v>
      </c>
      <c r="O18" s="86">
        <v>0</v>
      </c>
      <c r="P18" s="86">
        <v>61.399872979645913</v>
      </c>
      <c r="Q18" s="86">
        <v>163.13275162771851</v>
      </c>
    </row>
    <row r="19" spans="1:17" s="28" customFormat="1" ht="12" customHeight="1" x14ac:dyDescent="0.25">
      <c r="A19" s="87" t="s">
        <v>84</v>
      </c>
      <c r="B19" s="86"/>
      <c r="C19" s="86">
        <v>0</v>
      </c>
      <c r="D19" s="86">
        <v>325.199453514575</v>
      </c>
      <c r="E19" s="86">
        <v>307.64087835628175</v>
      </c>
      <c r="F19" s="86">
        <v>360.99836915246169</v>
      </c>
      <c r="G19" s="86">
        <v>250.91982796946741</v>
      </c>
      <c r="H19" s="86">
        <v>396.97820406631041</v>
      </c>
      <c r="I19" s="86">
        <v>207.02605978632937</v>
      </c>
      <c r="J19" s="86">
        <v>204.20130226422268</v>
      </c>
      <c r="K19" s="86">
        <v>0</v>
      </c>
      <c r="L19" s="86">
        <v>0</v>
      </c>
      <c r="M19" s="86">
        <v>0</v>
      </c>
      <c r="N19" s="86">
        <v>0</v>
      </c>
      <c r="O19" s="86">
        <v>0</v>
      </c>
      <c r="P19" s="86">
        <v>0</v>
      </c>
      <c r="Q19" s="86">
        <v>19.218914428984409</v>
      </c>
    </row>
    <row r="20" spans="1:17" ht="12" customHeight="1" x14ac:dyDescent="0.25">
      <c r="A20" s="87" t="s">
        <v>110</v>
      </c>
      <c r="B20" s="86"/>
      <c r="C20" s="86">
        <v>15392.561394449578</v>
      </c>
      <c r="D20" s="86">
        <v>19041.883736602929</v>
      </c>
      <c r="E20" s="86">
        <v>19703.949263361046</v>
      </c>
      <c r="F20" s="86">
        <v>26661.955059983957</v>
      </c>
      <c r="G20" s="86">
        <v>9502.8944618177793</v>
      </c>
      <c r="H20" s="86">
        <v>14170.315823000232</v>
      </c>
      <c r="I20" s="86">
        <v>7044.3649832777473</v>
      </c>
      <c r="J20" s="86">
        <v>14070.592350407318</v>
      </c>
      <c r="K20" s="86">
        <v>8491.6996068527551</v>
      </c>
      <c r="L20" s="86">
        <v>9383.0954962358355</v>
      </c>
      <c r="M20" s="86">
        <v>0</v>
      </c>
      <c r="N20" s="86">
        <v>11938.370148733131</v>
      </c>
      <c r="O20" s="86">
        <v>0</v>
      </c>
      <c r="P20" s="86">
        <v>18244.51213382386</v>
      </c>
      <c r="Q20" s="86">
        <v>30088.47500653661</v>
      </c>
    </row>
    <row r="21" spans="1:17" ht="12" customHeight="1" x14ac:dyDescent="0.25">
      <c r="A21" s="87" t="s">
        <v>109</v>
      </c>
      <c r="B21" s="86"/>
      <c r="C21" s="86">
        <v>30688.199593919398</v>
      </c>
      <c r="D21" s="86">
        <v>14831.144372381665</v>
      </c>
      <c r="E21" s="86">
        <v>28979.90605126938</v>
      </c>
      <c r="F21" s="86">
        <v>25320.412927670448</v>
      </c>
      <c r="G21" s="86">
        <v>13768.345712521035</v>
      </c>
      <c r="H21" s="86">
        <v>13362.710233963484</v>
      </c>
      <c r="I21" s="86">
        <v>13832.019314740539</v>
      </c>
      <c r="J21" s="86">
        <v>13496.266615172814</v>
      </c>
      <c r="K21" s="86">
        <v>24609.904958004045</v>
      </c>
      <c r="L21" s="86">
        <v>17054.972969384184</v>
      </c>
      <c r="M21" s="86">
        <v>12778.79260656869</v>
      </c>
      <c r="N21" s="86">
        <v>12063.376299702937</v>
      </c>
      <c r="O21" s="86">
        <v>24631.102113578287</v>
      </c>
      <c r="P21" s="86">
        <v>20000.093977705132</v>
      </c>
      <c r="Q21" s="86">
        <v>27167.640309047765</v>
      </c>
    </row>
    <row r="22" spans="1:17" ht="12" customHeight="1" x14ac:dyDescent="0.25">
      <c r="A22" s="87" t="s">
        <v>55</v>
      </c>
      <c r="B22" s="86"/>
      <c r="C22" s="86">
        <v>12655.461182524834</v>
      </c>
      <c r="D22" s="86">
        <v>10196.515019365164</v>
      </c>
      <c r="E22" s="86">
        <v>10280.051792512431</v>
      </c>
      <c r="F22" s="86">
        <v>18513.210402585421</v>
      </c>
      <c r="G22" s="86">
        <v>32311.676017046353</v>
      </c>
      <c r="H22" s="86">
        <v>15777.552498926178</v>
      </c>
      <c r="I22" s="86">
        <v>11205.880748647227</v>
      </c>
      <c r="J22" s="86">
        <v>12371.370710394764</v>
      </c>
      <c r="K22" s="86">
        <v>19101.017183617216</v>
      </c>
      <c r="L22" s="86">
        <v>10273.296296993994</v>
      </c>
      <c r="M22" s="86">
        <v>20728.874724967493</v>
      </c>
      <c r="N22" s="86">
        <v>12933.583679461393</v>
      </c>
      <c r="O22" s="86">
        <v>33814.528039863246</v>
      </c>
      <c r="P22" s="86">
        <v>23780.270033222187</v>
      </c>
      <c r="Q22" s="86">
        <v>20303.653474637835</v>
      </c>
    </row>
    <row r="23" spans="1:17" ht="12" customHeight="1" x14ac:dyDescent="0.25">
      <c r="A23" s="87" t="s">
        <v>79</v>
      </c>
      <c r="B23" s="86"/>
      <c r="C23" s="86">
        <v>0</v>
      </c>
      <c r="D23" s="86">
        <v>0</v>
      </c>
      <c r="E23" s="86">
        <v>0</v>
      </c>
      <c r="F23" s="86">
        <v>0</v>
      </c>
      <c r="G23" s="86">
        <v>0</v>
      </c>
      <c r="H23" s="86">
        <v>0</v>
      </c>
      <c r="I23" s="86">
        <v>0</v>
      </c>
      <c r="J23" s="86">
        <v>0</v>
      </c>
      <c r="K23" s="86">
        <v>0</v>
      </c>
      <c r="L23" s="86">
        <v>0</v>
      </c>
      <c r="M23" s="86">
        <v>0</v>
      </c>
      <c r="N23" s="86">
        <v>0</v>
      </c>
      <c r="O23" s="86">
        <v>0</v>
      </c>
      <c r="P23" s="86">
        <v>0</v>
      </c>
      <c r="Q23" s="86">
        <v>0</v>
      </c>
    </row>
    <row r="24" spans="1:17" ht="12" customHeight="1" x14ac:dyDescent="0.25">
      <c r="A24" s="87" t="s">
        <v>61</v>
      </c>
      <c r="B24" s="86"/>
      <c r="C24" s="86">
        <v>6854.5336146501613</v>
      </c>
      <c r="D24" s="86">
        <v>19469.369719800423</v>
      </c>
      <c r="E24" s="86">
        <v>16108.331465598061</v>
      </c>
      <c r="F24" s="86">
        <v>30051.48482309085</v>
      </c>
      <c r="G24" s="86">
        <v>11268.571234236024</v>
      </c>
      <c r="H24" s="86">
        <v>6643.3110141949528</v>
      </c>
      <c r="I24" s="86">
        <v>30953.666536084191</v>
      </c>
      <c r="J24" s="86">
        <v>12166.819985089367</v>
      </c>
      <c r="K24" s="86">
        <v>25420.918535536839</v>
      </c>
      <c r="L24" s="86">
        <v>8738.9711881637431</v>
      </c>
      <c r="M24" s="86">
        <v>21769.385965823138</v>
      </c>
      <c r="N24" s="86">
        <v>8143.0266357603032</v>
      </c>
      <c r="O24" s="86">
        <v>52600.368228284977</v>
      </c>
      <c r="P24" s="86">
        <v>15739.006492474553</v>
      </c>
      <c r="Q24" s="86">
        <v>9226.8664865777009</v>
      </c>
    </row>
    <row r="25" spans="1:17" ht="12" customHeight="1" x14ac:dyDescent="0.25">
      <c r="A25" s="51" t="s">
        <v>60</v>
      </c>
      <c r="B25" s="92"/>
      <c r="C25" s="92">
        <v>53670.712299562394</v>
      </c>
      <c r="D25" s="92">
        <v>67729.674932377791</v>
      </c>
      <c r="E25" s="92">
        <v>56789.375868051742</v>
      </c>
      <c r="F25" s="92">
        <v>79961.665412433111</v>
      </c>
      <c r="G25" s="92">
        <v>48553.826788962528</v>
      </c>
      <c r="H25" s="92">
        <v>57385.295080571377</v>
      </c>
      <c r="I25" s="92">
        <v>36843.165460133445</v>
      </c>
      <c r="J25" s="92">
        <v>55878.985111592068</v>
      </c>
      <c r="K25" s="92">
        <v>28337.715035138081</v>
      </c>
      <c r="L25" s="92">
        <v>61110.106755180568</v>
      </c>
      <c r="M25" s="92">
        <v>41232.116915406652</v>
      </c>
      <c r="N25" s="92">
        <v>57111.256598851927</v>
      </c>
      <c r="O25" s="92">
        <v>15465.87395869905</v>
      </c>
      <c r="P25" s="92">
        <v>69205.845149369139</v>
      </c>
      <c r="Q25" s="92">
        <v>41340.459865654047</v>
      </c>
    </row>
    <row r="26" spans="1:17" ht="12" customHeight="1" x14ac:dyDescent="0.25">
      <c r="A26" s="91" t="s">
        <v>59</v>
      </c>
      <c r="B26" s="90"/>
      <c r="C26" s="90">
        <v>77895.522900195661</v>
      </c>
      <c r="D26" s="90">
        <v>67114.299060242483</v>
      </c>
      <c r="E26" s="90">
        <v>96595.809726938183</v>
      </c>
      <c r="F26" s="90">
        <v>114837.91768322617</v>
      </c>
      <c r="G26" s="90">
        <v>114379.47102940187</v>
      </c>
      <c r="H26" s="90">
        <v>102702.09320511788</v>
      </c>
      <c r="I26" s="90">
        <v>80821.166609951819</v>
      </c>
      <c r="J26" s="90">
        <v>62296.511194362014</v>
      </c>
      <c r="K26" s="90">
        <v>105814.3184599149</v>
      </c>
      <c r="L26" s="90">
        <v>102806.64187264541</v>
      </c>
      <c r="M26" s="90">
        <v>85289.276307616674</v>
      </c>
      <c r="N26" s="90">
        <v>93488.092966451281</v>
      </c>
      <c r="O26" s="90">
        <v>123870.70182723476</v>
      </c>
      <c r="P26" s="90">
        <v>114077.60963395363</v>
      </c>
      <c r="Q26" s="90">
        <v>118788.24279269065</v>
      </c>
    </row>
    <row r="27" spans="1:17" ht="12.95" customHeight="1" x14ac:dyDescent="0.25">
      <c r="A27" s="89" t="s">
        <v>62</v>
      </c>
      <c r="B27" s="88"/>
      <c r="C27" s="88">
        <f t="shared" ref="C27" si="10">SUM(C28:C32)</f>
        <v>119261.46808510637</v>
      </c>
      <c r="D27" s="88">
        <f t="shared" ref="D27:Q27" si="11">SUM(D28:D32)</f>
        <v>131593.78723404254</v>
      </c>
      <c r="E27" s="88">
        <f t="shared" si="11"/>
        <v>132169.25531914894</v>
      </c>
      <c r="F27" s="88">
        <f t="shared" si="11"/>
        <v>181810.63829787233</v>
      </c>
      <c r="G27" s="88">
        <f t="shared" si="11"/>
        <v>115656.2340425532</v>
      </c>
      <c r="H27" s="88">
        <f t="shared" si="11"/>
        <v>108286.42553191489</v>
      </c>
      <c r="I27" s="88">
        <f t="shared" si="11"/>
        <v>100272.95744680852</v>
      </c>
      <c r="J27" s="88">
        <f t="shared" si="11"/>
        <v>108762.87234042551</v>
      </c>
      <c r="K27" s="88">
        <f t="shared" si="11"/>
        <v>105961.25531914894</v>
      </c>
      <c r="L27" s="88">
        <f t="shared" si="11"/>
        <v>107141.25531914893</v>
      </c>
      <c r="M27" s="88">
        <f t="shared" si="11"/>
        <v>96509.170212765981</v>
      </c>
      <c r="N27" s="88">
        <f t="shared" si="11"/>
        <v>102785.42553191492</v>
      </c>
      <c r="O27" s="88">
        <f t="shared" si="11"/>
        <v>126511.87234042557</v>
      </c>
      <c r="P27" s="88">
        <f t="shared" si="11"/>
        <v>147031.1276595745</v>
      </c>
      <c r="Q27" s="88">
        <f t="shared" si="11"/>
        <v>128309.44680851066</v>
      </c>
    </row>
    <row r="28" spans="1:17" ht="12" customHeight="1" x14ac:dyDescent="0.25">
      <c r="A28" s="87" t="s">
        <v>58</v>
      </c>
      <c r="B28" s="86"/>
      <c r="C28" s="86">
        <v>0</v>
      </c>
      <c r="D28" s="86">
        <v>0</v>
      </c>
      <c r="E28" s="86">
        <v>0</v>
      </c>
      <c r="F28" s="86">
        <v>560.35489549399858</v>
      </c>
      <c r="G28" s="86">
        <v>0</v>
      </c>
      <c r="H28" s="86">
        <v>410.76346004912801</v>
      </c>
      <c r="I28" s="86">
        <v>192.48650748744822</v>
      </c>
      <c r="J28" s="86">
        <v>393.64389327957213</v>
      </c>
      <c r="K28" s="86">
        <v>0</v>
      </c>
      <c r="L28" s="86">
        <v>0</v>
      </c>
      <c r="M28" s="86">
        <v>0</v>
      </c>
      <c r="N28" s="86">
        <v>0</v>
      </c>
      <c r="O28" s="86">
        <v>0</v>
      </c>
      <c r="P28" s="86">
        <v>0</v>
      </c>
      <c r="Q28" s="86">
        <v>0</v>
      </c>
    </row>
    <row r="29" spans="1:17" s="28" customFormat="1" ht="12" customHeight="1" x14ac:dyDescent="0.25">
      <c r="A29" s="87" t="s">
        <v>84</v>
      </c>
      <c r="B29" s="86"/>
      <c r="C29" s="86">
        <v>0</v>
      </c>
      <c r="D29" s="86">
        <v>325.199453514575</v>
      </c>
      <c r="E29" s="86">
        <v>0</v>
      </c>
      <c r="F29" s="86">
        <v>360.99836915246169</v>
      </c>
      <c r="G29" s="86">
        <v>250.91982796946741</v>
      </c>
      <c r="H29" s="86">
        <v>396.97820406631041</v>
      </c>
      <c r="I29" s="86">
        <v>207.02605978632937</v>
      </c>
      <c r="J29" s="86">
        <v>204.20130226422268</v>
      </c>
      <c r="K29" s="86">
        <v>0</v>
      </c>
      <c r="L29" s="86">
        <v>0</v>
      </c>
      <c r="M29" s="86">
        <v>0</v>
      </c>
      <c r="N29" s="86">
        <v>0</v>
      </c>
      <c r="O29" s="86">
        <v>0</v>
      </c>
      <c r="P29" s="86">
        <v>209.1433173369189</v>
      </c>
      <c r="Q29" s="86">
        <v>19.218914428984409</v>
      </c>
    </row>
    <row r="30" spans="1:17" ht="12" customHeight="1" x14ac:dyDescent="0.25">
      <c r="A30" s="87" t="s">
        <v>109</v>
      </c>
      <c r="B30" s="86"/>
      <c r="C30" s="86">
        <v>31207.710586722354</v>
      </c>
      <c r="D30" s="86">
        <v>19740.879704485764</v>
      </c>
      <c r="E30" s="86">
        <v>30680.139193043204</v>
      </c>
      <c r="F30" s="86">
        <v>35380.005139716195</v>
      </c>
      <c r="G30" s="86">
        <v>16001.673243553674</v>
      </c>
      <c r="H30" s="86">
        <v>21734.154183971077</v>
      </c>
      <c r="I30" s="86">
        <v>18792.238527441019</v>
      </c>
      <c r="J30" s="86">
        <v>20706.160093388859</v>
      </c>
      <c r="K30" s="86">
        <v>24609.904958004045</v>
      </c>
      <c r="L30" s="86">
        <v>22425.311926971113</v>
      </c>
      <c r="M30" s="86">
        <v>18089.61643399176</v>
      </c>
      <c r="N30" s="86">
        <v>22747.826822883362</v>
      </c>
      <c r="O30" s="86">
        <v>24631.102113578287</v>
      </c>
      <c r="P30" s="86">
        <v>25279.781796988587</v>
      </c>
      <c r="Q30" s="86">
        <v>27375.780031388989</v>
      </c>
    </row>
    <row r="31" spans="1:17" ht="12" customHeight="1" x14ac:dyDescent="0.25">
      <c r="A31" s="87" t="s">
        <v>55</v>
      </c>
      <c r="B31" s="86"/>
      <c r="C31" s="86">
        <v>1515.5313465369682</v>
      </c>
      <c r="D31" s="86">
        <v>1134.3195559510095</v>
      </c>
      <c r="E31" s="86">
        <v>1530.107624316282</v>
      </c>
      <c r="F31" s="86">
        <v>2276.1879183829897</v>
      </c>
      <c r="G31" s="86">
        <v>986.53897047069393</v>
      </c>
      <c r="H31" s="86">
        <v>1014.1221780181131</v>
      </c>
      <c r="I31" s="86">
        <v>1114.5995259904046</v>
      </c>
      <c r="J31" s="86">
        <v>926.64887366708138</v>
      </c>
      <c r="K31" s="86">
        <v>1137.8467585116146</v>
      </c>
      <c r="L31" s="86">
        <v>1217.2094416785876</v>
      </c>
      <c r="M31" s="86">
        <v>1030.4983160716304</v>
      </c>
      <c r="N31" s="86">
        <v>1428.1871136289915</v>
      </c>
      <c r="O31" s="86">
        <v>1626.980343821112</v>
      </c>
      <c r="P31" s="86">
        <v>1376.6235199799669</v>
      </c>
      <c r="Q31" s="86">
        <v>3469.4412400481265</v>
      </c>
    </row>
    <row r="32" spans="1:17" ht="12" customHeight="1" x14ac:dyDescent="0.25">
      <c r="A32" s="49" t="s">
        <v>60</v>
      </c>
      <c r="B32" s="85"/>
      <c r="C32" s="85">
        <v>86538.226151847048</v>
      </c>
      <c r="D32" s="85">
        <v>110393.38852009119</v>
      </c>
      <c r="E32" s="85">
        <v>99959.00850178946</v>
      </c>
      <c r="F32" s="85">
        <v>143233.09197512668</v>
      </c>
      <c r="G32" s="85">
        <v>98417.10200055936</v>
      </c>
      <c r="H32" s="85">
        <v>84730.407505810261</v>
      </c>
      <c r="I32" s="85">
        <v>79966.606826103322</v>
      </c>
      <c r="J32" s="85">
        <v>86532.21817782578</v>
      </c>
      <c r="K32" s="85">
        <v>80213.503602633282</v>
      </c>
      <c r="L32" s="85">
        <v>83498.733950499227</v>
      </c>
      <c r="M32" s="85">
        <v>77389.055462702585</v>
      </c>
      <c r="N32" s="85">
        <v>78609.411595402562</v>
      </c>
      <c r="O32" s="85">
        <v>100253.78988302617</v>
      </c>
      <c r="P32" s="85">
        <v>120165.57902526903</v>
      </c>
      <c r="Q32" s="85">
        <v>97445.006622644563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2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236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118</v>
      </c>
      <c r="B3" s="100"/>
      <c r="C3" s="100">
        <f t="shared" ref="C3" si="0">SUM(C4,C15,C17,C27)</f>
        <v>198.83717685660591</v>
      </c>
      <c r="D3" s="100">
        <f t="shared" ref="D3:Q3" si="1">SUM(D4,D15,D17,D27)</f>
        <v>205.59094440242868</v>
      </c>
      <c r="E3" s="100">
        <f t="shared" si="1"/>
        <v>206.43795340032079</v>
      </c>
      <c r="F3" s="100">
        <f t="shared" si="1"/>
        <v>273.19073229343235</v>
      </c>
      <c r="G3" s="100">
        <f t="shared" si="1"/>
        <v>171.58778572910012</v>
      </c>
      <c r="H3" s="100">
        <f t="shared" si="1"/>
        <v>154.10710131137654</v>
      </c>
      <c r="I3" s="100">
        <f t="shared" si="1"/>
        <v>125.16994574942755</v>
      </c>
      <c r="J3" s="100">
        <f t="shared" si="1"/>
        <v>146.42263842582997</v>
      </c>
      <c r="K3" s="100">
        <f t="shared" si="1"/>
        <v>137.98741560725199</v>
      </c>
      <c r="L3" s="100">
        <f t="shared" si="1"/>
        <v>160.83166794371647</v>
      </c>
      <c r="M3" s="100">
        <f t="shared" si="1"/>
        <v>127.24127820216729</v>
      </c>
      <c r="N3" s="100">
        <f t="shared" si="1"/>
        <v>141.40198367123389</v>
      </c>
      <c r="O3" s="100">
        <f t="shared" si="1"/>
        <v>179.59400255085569</v>
      </c>
      <c r="P3" s="100">
        <f t="shared" si="1"/>
        <v>183.20975361378456</v>
      </c>
      <c r="Q3" s="100">
        <f t="shared" si="1"/>
        <v>176.93087821255696</v>
      </c>
    </row>
    <row r="4" spans="1:17" ht="12.95" customHeight="1" x14ac:dyDescent="0.25">
      <c r="A4" s="89" t="s">
        <v>65</v>
      </c>
      <c r="B4" s="96"/>
      <c r="C4" s="96">
        <f t="shared" ref="C4" si="2">SUM(C5:C14)</f>
        <v>163.53053822681824</v>
      </c>
      <c r="D4" s="96">
        <f t="shared" ref="D4:Q4" si="3">SUM(D5:D14)</f>
        <v>167.74687462087221</v>
      </c>
      <c r="E4" s="96">
        <f t="shared" si="3"/>
        <v>168.59454461753893</v>
      </c>
      <c r="F4" s="96">
        <f t="shared" si="3"/>
        <v>222.00455974325999</v>
      </c>
      <c r="G4" s="96">
        <f t="shared" si="3"/>
        <v>139.2391036658918</v>
      </c>
      <c r="H4" s="96">
        <f t="shared" si="3"/>
        <v>124.35339045802324</v>
      </c>
      <c r="I4" s="96">
        <f t="shared" si="3"/>
        <v>97.943495832766502</v>
      </c>
      <c r="J4" s="96">
        <f t="shared" si="3"/>
        <v>116.40216184134903</v>
      </c>
      <c r="K4" s="96">
        <f t="shared" si="3"/>
        <v>109.04644067719336</v>
      </c>
      <c r="L4" s="96">
        <f t="shared" si="3"/>
        <v>131.76940924528802</v>
      </c>
      <c r="M4" s="96">
        <f t="shared" si="3"/>
        <v>100.64417217153833</v>
      </c>
      <c r="N4" s="96">
        <f t="shared" si="3"/>
        <v>112.40721363142738</v>
      </c>
      <c r="O4" s="96">
        <f t="shared" si="3"/>
        <v>146.21028142739524</v>
      </c>
      <c r="P4" s="96">
        <f t="shared" si="3"/>
        <v>141.20876011333178</v>
      </c>
      <c r="Q4" s="96">
        <f t="shared" si="3"/>
        <v>140.73185614100674</v>
      </c>
    </row>
    <row r="5" spans="1:17" ht="12" customHeight="1" x14ac:dyDescent="0.25">
      <c r="A5" s="87" t="s">
        <v>58</v>
      </c>
      <c r="B5" s="95"/>
      <c r="C5" s="95">
        <v>0</v>
      </c>
      <c r="D5" s="95">
        <v>0</v>
      </c>
      <c r="E5" s="95">
        <v>0</v>
      </c>
      <c r="F5" s="95">
        <v>6.504057913419989</v>
      </c>
      <c r="G5" s="95">
        <v>0</v>
      </c>
      <c r="H5" s="95">
        <v>2.1157685441273641</v>
      </c>
      <c r="I5" s="95">
        <v>2.0196307182915048</v>
      </c>
      <c r="J5" s="95">
        <v>2.3263655400442707</v>
      </c>
      <c r="K5" s="95">
        <v>0</v>
      </c>
      <c r="L5" s="95">
        <v>5.1099062451193902</v>
      </c>
      <c r="M5" s="95">
        <v>0</v>
      </c>
      <c r="N5" s="95">
        <v>0.87730297777676891</v>
      </c>
      <c r="O5" s="95">
        <v>0</v>
      </c>
      <c r="P5" s="95">
        <v>8.0974658302833749E-2</v>
      </c>
      <c r="Q5" s="95">
        <v>0.23463250557726389</v>
      </c>
    </row>
    <row r="6" spans="1:17" ht="12" customHeight="1" x14ac:dyDescent="0.25">
      <c r="A6" s="87" t="s">
        <v>84</v>
      </c>
      <c r="B6" s="95"/>
      <c r="C6" s="95">
        <v>0.26914151784688972</v>
      </c>
      <c r="D6" s="95">
        <v>0.42745884101187154</v>
      </c>
      <c r="E6" s="95">
        <v>0.40149299036883207</v>
      </c>
      <c r="F6" s="95">
        <v>0.46191416781350741</v>
      </c>
      <c r="G6" s="95">
        <v>0.30660989938695987</v>
      </c>
      <c r="H6" s="95">
        <v>0.460376446345997</v>
      </c>
      <c r="I6" s="95">
        <v>0.22444202683291392</v>
      </c>
      <c r="J6" s="95">
        <v>0.21925698039560179</v>
      </c>
      <c r="K6" s="95">
        <v>0.30273052840839654</v>
      </c>
      <c r="L6" s="95">
        <v>0.18591859773056049</v>
      </c>
      <c r="M6" s="95">
        <v>0.15912825264365135</v>
      </c>
      <c r="N6" s="95">
        <v>3.8247653807743344E-2</v>
      </c>
      <c r="O6" s="95">
        <v>0</v>
      </c>
      <c r="P6" s="95">
        <v>0.21685565418877095</v>
      </c>
      <c r="Q6" s="95">
        <v>2.1074407363612178E-2</v>
      </c>
    </row>
    <row r="7" spans="1:17" ht="12" customHeight="1" x14ac:dyDescent="0.25">
      <c r="A7" s="87" t="s">
        <v>110</v>
      </c>
      <c r="B7" s="95"/>
      <c r="C7" s="95">
        <v>41.611718374987802</v>
      </c>
      <c r="D7" s="95">
        <v>51.66435377937664</v>
      </c>
      <c r="E7" s="95">
        <v>48.751651921311407</v>
      </c>
      <c r="F7" s="95">
        <v>40.103541379373645</v>
      </c>
      <c r="G7" s="95">
        <v>26.937594406749731</v>
      </c>
      <c r="H7" s="95">
        <v>19.383877156359123</v>
      </c>
      <c r="I7" s="95">
        <v>7.7361229346945342</v>
      </c>
      <c r="J7" s="95">
        <v>29.422691135190849</v>
      </c>
      <c r="K7" s="95">
        <v>8.9444592704513006</v>
      </c>
      <c r="L7" s="95">
        <v>32.800393660206467</v>
      </c>
      <c r="M7" s="95">
        <v>0</v>
      </c>
      <c r="N7" s="95">
        <v>31.856698401412473</v>
      </c>
      <c r="O7" s="95">
        <v>0</v>
      </c>
      <c r="P7" s="95">
        <v>33.641436518610284</v>
      </c>
      <c r="Q7" s="95">
        <v>37.263355589390898</v>
      </c>
    </row>
    <row r="8" spans="1:17" ht="12" customHeight="1" x14ac:dyDescent="0.25">
      <c r="A8" s="87" t="s">
        <v>109</v>
      </c>
      <c r="B8" s="95"/>
      <c r="C8" s="95">
        <v>45.029036381198004</v>
      </c>
      <c r="D8" s="95">
        <v>33.570236059433682</v>
      </c>
      <c r="E8" s="95">
        <v>39.095718542663775</v>
      </c>
      <c r="F8" s="95">
        <v>42.770366243548345</v>
      </c>
      <c r="G8" s="95">
        <v>24.981243609676724</v>
      </c>
      <c r="H8" s="95">
        <v>23.618162388101126</v>
      </c>
      <c r="I8" s="95">
        <v>20.651732854085999</v>
      </c>
      <c r="J8" s="95">
        <v>21.887326485553018</v>
      </c>
      <c r="K8" s="95">
        <v>24.892043570649374</v>
      </c>
      <c r="L8" s="95">
        <v>27.615293728491046</v>
      </c>
      <c r="M8" s="95">
        <v>20.62714899286529</v>
      </c>
      <c r="N8" s="95">
        <v>23.86486713316566</v>
      </c>
      <c r="O8" s="95">
        <v>29.528514579799015</v>
      </c>
      <c r="P8" s="95">
        <v>26.614764836899091</v>
      </c>
      <c r="Q8" s="95">
        <v>29.024544575995186</v>
      </c>
    </row>
    <row r="9" spans="1:17" ht="12" customHeight="1" x14ac:dyDescent="0.25">
      <c r="A9" s="87" t="s">
        <v>55</v>
      </c>
      <c r="B9" s="95"/>
      <c r="C9" s="95">
        <v>37.7485510029003</v>
      </c>
      <c r="D9" s="95">
        <v>39.770839890712416</v>
      </c>
      <c r="E9" s="95">
        <v>37.890704632834016</v>
      </c>
      <c r="F9" s="95">
        <v>82.099212483624527</v>
      </c>
      <c r="G9" s="95">
        <v>59.198329328365944</v>
      </c>
      <c r="H9" s="95">
        <v>58.557465416159118</v>
      </c>
      <c r="I9" s="95">
        <v>27.62410009376967</v>
      </c>
      <c r="J9" s="95">
        <v>33.081467184999802</v>
      </c>
      <c r="K9" s="95">
        <v>43.009152196583038</v>
      </c>
      <c r="L9" s="95">
        <v>43.517065688702111</v>
      </c>
      <c r="M9" s="95">
        <v>49.77660662182182</v>
      </c>
      <c r="N9" s="95">
        <v>40.109026531996683</v>
      </c>
      <c r="O9" s="95">
        <v>57.054793561066695</v>
      </c>
      <c r="P9" s="95">
        <v>51.867903814987407</v>
      </c>
      <c r="Q9" s="95">
        <v>58.504260396134278</v>
      </c>
    </row>
    <row r="10" spans="1:17" ht="12" customHeight="1" x14ac:dyDescent="0.25">
      <c r="A10" s="87" t="s">
        <v>79</v>
      </c>
      <c r="B10" s="95"/>
      <c r="C10" s="95">
        <v>0</v>
      </c>
      <c r="D10" s="95">
        <v>0</v>
      </c>
      <c r="E10" s="95">
        <v>0</v>
      </c>
      <c r="F10" s="95">
        <v>0</v>
      </c>
      <c r="G10" s="95">
        <v>0</v>
      </c>
      <c r="H10" s="95">
        <v>0</v>
      </c>
      <c r="I10" s="95">
        <v>0</v>
      </c>
      <c r="J10" s="95">
        <v>0</v>
      </c>
      <c r="K10" s="95">
        <v>0</v>
      </c>
      <c r="L10" s="95">
        <v>0</v>
      </c>
      <c r="M10" s="95">
        <v>0</v>
      </c>
      <c r="N10" s="95">
        <v>0</v>
      </c>
      <c r="O10" s="95">
        <v>0</v>
      </c>
      <c r="P10" s="95">
        <v>0</v>
      </c>
      <c r="Q10" s="95">
        <v>0</v>
      </c>
    </row>
    <row r="11" spans="1:17" ht="12" customHeight="1" x14ac:dyDescent="0.25">
      <c r="A11" s="87" t="s">
        <v>61</v>
      </c>
      <c r="B11" s="95"/>
      <c r="C11" s="95">
        <v>13.249535195026008</v>
      </c>
      <c r="D11" s="95">
        <v>21.521420609058993</v>
      </c>
      <c r="E11" s="95">
        <v>23.171601079466498</v>
      </c>
      <c r="F11" s="95">
        <v>35.82006445815253</v>
      </c>
      <c r="G11" s="95">
        <v>14.313415540415775</v>
      </c>
      <c r="H11" s="95">
        <v>11.389419549481143</v>
      </c>
      <c r="I11" s="95">
        <v>26.618728223044798</v>
      </c>
      <c r="J11" s="95">
        <v>19.360179910831871</v>
      </c>
      <c r="K11" s="95">
        <v>21.185065850710394</v>
      </c>
      <c r="L11" s="95">
        <v>12.613081772947075</v>
      </c>
      <c r="M11" s="95">
        <v>24.77845379032156</v>
      </c>
      <c r="N11" s="95">
        <v>10.409961057195449</v>
      </c>
      <c r="O11" s="95">
        <v>56.513770155210466</v>
      </c>
      <c r="P11" s="95">
        <v>19.532671468343377</v>
      </c>
      <c r="Q11" s="95">
        <v>10.332587273585045</v>
      </c>
    </row>
    <row r="12" spans="1:17" ht="12" customHeight="1" x14ac:dyDescent="0.25">
      <c r="A12" s="87" t="s">
        <v>115</v>
      </c>
      <c r="B12" s="95"/>
      <c r="C12" s="95">
        <v>2.79963710599952</v>
      </c>
      <c r="D12" s="95">
        <v>3.2861231104094539</v>
      </c>
      <c r="E12" s="95">
        <v>3.5834406796613187</v>
      </c>
      <c r="F12" s="95">
        <v>3.2140189631988356</v>
      </c>
      <c r="G12" s="95">
        <v>3.2558067892876705</v>
      </c>
      <c r="H12" s="95">
        <v>2.0083170867108602</v>
      </c>
      <c r="I12" s="95">
        <v>4.9483742177299277</v>
      </c>
      <c r="J12" s="95">
        <v>1.0774221220907449</v>
      </c>
      <c r="K12" s="95">
        <v>2.111097159254129</v>
      </c>
      <c r="L12" s="95">
        <v>1.1198663990960291</v>
      </c>
      <c r="M12" s="95">
        <v>2.1178442097039323</v>
      </c>
      <c r="N12" s="95">
        <v>3.7513352352606306</v>
      </c>
      <c r="O12" s="95">
        <v>2.2757820371331907</v>
      </c>
      <c r="P12" s="95">
        <v>4.3840812215030329</v>
      </c>
      <c r="Q12" s="95">
        <v>3.6223948104134465</v>
      </c>
    </row>
    <row r="13" spans="1:17" ht="12" customHeight="1" x14ac:dyDescent="0.25">
      <c r="A13" s="51" t="s">
        <v>114</v>
      </c>
      <c r="B13" s="22"/>
      <c r="C13" s="22">
        <v>21.162014085739216</v>
      </c>
      <c r="D13" s="22">
        <v>15.600824835414054</v>
      </c>
      <c r="E13" s="22">
        <v>13.730762979680215</v>
      </c>
      <c r="F13" s="22">
        <v>9.1820462012426773</v>
      </c>
      <c r="G13" s="22">
        <v>9.1230295999334867</v>
      </c>
      <c r="H13" s="22">
        <v>6.0300398240435404</v>
      </c>
      <c r="I13" s="22">
        <v>7.0860207431675235</v>
      </c>
      <c r="J13" s="22">
        <v>7.9656556525152356</v>
      </c>
      <c r="K13" s="22">
        <v>7.631561784217511</v>
      </c>
      <c r="L13" s="22">
        <v>7.5368578485292872</v>
      </c>
      <c r="M13" s="22">
        <v>2.3518648795010537</v>
      </c>
      <c r="N13" s="22">
        <v>0</v>
      </c>
      <c r="O13" s="22">
        <v>0.19926610417369214</v>
      </c>
      <c r="P13" s="22">
        <v>2.6043877846330052</v>
      </c>
      <c r="Q13" s="22">
        <v>0</v>
      </c>
    </row>
    <row r="14" spans="1:17" ht="12" customHeight="1" x14ac:dyDescent="0.25">
      <c r="A14" s="99" t="s">
        <v>117</v>
      </c>
      <c r="B14" s="98"/>
      <c r="C14" s="98">
        <v>1.6609045631204857</v>
      </c>
      <c r="D14" s="98">
        <v>1.9056174954551128</v>
      </c>
      <c r="E14" s="98">
        <v>1.9691717915528599</v>
      </c>
      <c r="F14" s="98">
        <v>1.8493379328859023</v>
      </c>
      <c r="G14" s="98">
        <v>1.1230744920755309</v>
      </c>
      <c r="H14" s="98">
        <v>0.78996404669496278</v>
      </c>
      <c r="I14" s="98">
        <v>1.034344021149626</v>
      </c>
      <c r="J14" s="98">
        <v>1.0617968297276257</v>
      </c>
      <c r="K14" s="98">
        <v>0.9703303169192008</v>
      </c>
      <c r="L14" s="98">
        <v>1.2710253044660669</v>
      </c>
      <c r="M14" s="98">
        <v>0.83312542468103479</v>
      </c>
      <c r="N14" s="98">
        <v>1.499774640811985</v>
      </c>
      <c r="O14" s="98">
        <v>0.63815499001218834</v>
      </c>
      <c r="P14" s="98">
        <v>2.2656841558639553</v>
      </c>
      <c r="Q14" s="98">
        <v>1.7290065825470244</v>
      </c>
    </row>
    <row r="15" spans="1:17" ht="12.95" customHeight="1" x14ac:dyDescent="0.25">
      <c r="A15" s="89" t="s">
        <v>112</v>
      </c>
      <c r="B15" s="96"/>
      <c r="C15" s="96">
        <f t="shared" ref="C15:Q15" si="4">C16</f>
        <v>0.27698926045711808</v>
      </c>
      <c r="D15" s="96">
        <f t="shared" si="4"/>
        <v>0.22657792498078719</v>
      </c>
      <c r="E15" s="96">
        <f t="shared" si="4"/>
        <v>0.1971495413454335</v>
      </c>
      <c r="F15" s="96">
        <f t="shared" si="4"/>
        <v>0.27475212918917835</v>
      </c>
      <c r="G15" s="96">
        <f t="shared" si="4"/>
        <v>0.27367204850429389</v>
      </c>
      <c r="H15" s="96">
        <f t="shared" si="4"/>
        <v>0.21916259347403602</v>
      </c>
      <c r="I15" s="96">
        <f t="shared" si="4"/>
        <v>0.41061104400518073</v>
      </c>
      <c r="J15" s="96">
        <f t="shared" si="4"/>
        <v>0.33710820712292572</v>
      </c>
      <c r="K15" s="96">
        <f t="shared" si="4"/>
        <v>0.3963138547800415</v>
      </c>
      <c r="L15" s="96">
        <f t="shared" si="4"/>
        <v>0.29201301836576266</v>
      </c>
      <c r="M15" s="96">
        <f t="shared" si="4"/>
        <v>0.30519372270048845</v>
      </c>
      <c r="N15" s="96">
        <f t="shared" si="4"/>
        <v>0.30890383753940104</v>
      </c>
      <c r="O15" s="96">
        <f t="shared" si="4"/>
        <v>0.29790780130287664</v>
      </c>
      <c r="P15" s="96">
        <f t="shared" si="4"/>
        <v>0.35705788259453902</v>
      </c>
      <c r="Q15" s="96">
        <f t="shared" si="4"/>
        <v>0.50642459052862598</v>
      </c>
    </row>
    <row r="16" spans="1:17" ht="12" customHeight="1" x14ac:dyDescent="0.25">
      <c r="A16" s="87" t="s">
        <v>111</v>
      </c>
      <c r="B16" s="97"/>
      <c r="C16" s="97">
        <v>0.27698926045711808</v>
      </c>
      <c r="D16" s="97">
        <v>0.22657792498078719</v>
      </c>
      <c r="E16" s="97">
        <v>0.1971495413454335</v>
      </c>
      <c r="F16" s="97">
        <v>0.27475212918917835</v>
      </c>
      <c r="G16" s="97">
        <v>0.27367204850429389</v>
      </c>
      <c r="H16" s="97">
        <v>0.21916259347403602</v>
      </c>
      <c r="I16" s="97">
        <v>0.41061104400518073</v>
      </c>
      <c r="J16" s="97">
        <v>0.33710820712292572</v>
      </c>
      <c r="K16" s="97">
        <v>0.3963138547800415</v>
      </c>
      <c r="L16" s="97">
        <v>0.29201301836576266</v>
      </c>
      <c r="M16" s="97">
        <v>0.30519372270048845</v>
      </c>
      <c r="N16" s="97">
        <v>0.30890383753940104</v>
      </c>
      <c r="O16" s="97">
        <v>0.29790780130287664</v>
      </c>
      <c r="P16" s="97">
        <v>0.35705788259453902</v>
      </c>
      <c r="Q16" s="97">
        <v>0.50642459052862598</v>
      </c>
    </row>
    <row r="17" spans="1:17" ht="12.95" customHeight="1" x14ac:dyDescent="0.25">
      <c r="A17" s="89" t="s">
        <v>63</v>
      </c>
      <c r="B17" s="96"/>
      <c r="C17" s="96">
        <f t="shared" ref="C17" si="5">SUM(C18:C26)</f>
        <v>25.656086767963551</v>
      </c>
      <c r="D17" s="96">
        <f t="shared" ref="D17:Q17" si="6">SUM(D18:D26)</f>
        <v>27.815350685741429</v>
      </c>
      <c r="E17" s="96">
        <f t="shared" si="6"/>
        <v>27.315154424436066</v>
      </c>
      <c r="F17" s="96">
        <f t="shared" si="6"/>
        <v>37.177744752101169</v>
      </c>
      <c r="G17" s="96">
        <f t="shared" si="6"/>
        <v>23.839915814445739</v>
      </c>
      <c r="H17" s="96">
        <f t="shared" si="6"/>
        <v>21.600136368154075</v>
      </c>
      <c r="I17" s="96">
        <f t="shared" si="6"/>
        <v>19.478361358235151</v>
      </c>
      <c r="J17" s="96">
        <f t="shared" si="6"/>
        <v>21.927119336081322</v>
      </c>
      <c r="K17" s="96">
        <f t="shared" si="6"/>
        <v>20.524287073403173</v>
      </c>
      <c r="L17" s="96">
        <f t="shared" si="6"/>
        <v>20.877717771740109</v>
      </c>
      <c r="M17" s="96">
        <f t="shared" si="6"/>
        <v>19.203572807505608</v>
      </c>
      <c r="N17" s="96">
        <f t="shared" si="6"/>
        <v>20.707635300399424</v>
      </c>
      <c r="O17" s="96">
        <f t="shared" si="6"/>
        <v>23.764073914492837</v>
      </c>
      <c r="P17" s="96">
        <f t="shared" si="6"/>
        <v>30.429056379853794</v>
      </c>
      <c r="Q17" s="96">
        <f t="shared" si="6"/>
        <v>25.846959188486128</v>
      </c>
    </row>
    <row r="18" spans="1:17" ht="12" customHeight="1" x14ac:dyDescent="0.25">
      <c r="A18" s="87" t="s">
        <v>58</v>
      </c>
      <c r="B18" s="95"/>
      <c r="C18" s="95">
        <v>0</v>
      </c>
      <c r="D18" s="95">
        <v>0</v>
      </c>
      <c r="E18" s="95">
        <v>0</v>
      </c>
      <c r="F18" s="95">
        <v>0.27317820574471319</v>
      </c>
      <c r="G18" s="95">
        <v>0</v>
      </c>
      <c r="H18" s="95">
        <v>0.15716305211184242</v>
      </c>
      <c r="I18" s="95">
        <v>4.9376795572307508E-2</v>
      </c>
      <c r="J18" s="95">
        <v>0.15963499653112134</v>
      </c>
      <c r="K18" s="95">
        <v>0</v>
      </c>
      <c r="L18" s="95">
        <v>0.15821113721660102</v>
      </c>
      <c r="M18" s="95">
        <v>0</v>
      </c>
      <c r="N18" s="95">
        <v>0.17011258404146259</v>
      </c>
      <c r="O18" s="95">
        <v>0</v>
      </c>
      <c r="P18" s="95">
        <v>1.7076531828420959E-2</v>
      </c>
      <c r="Q18" s="95">
        <v>4.5217254466457316E-2</v>
      </c>
    </row>
    <row r="19" spans="1:17" s="28" customFormat="1" ht="12" customHeight="1" x14ac:dyDescent="0.25">
      <c r="A19" s="87" t="s">
        <v>84</v>
      </c>
      <c r="B19" s="95"/>
      <c r="C19" s="95">
        <v>0</v>
      </c>
      <c r="D19" s="95">
        <v>7.2464200754623995E-2</v>
      </c>
      <c r="E19" s="95">
        <v>6.7214646608888845E-2</v>
      </c>
      <c r="F19" s="95">
        <v>7.9001645976346249E-2</v>
      </c>
      <c r="G19" s="95">
        <v>4.6639847152608077E-2</v>
      </c>
      <c r="H19" s="95">
        <v>7.8044051428111424E-2</v>
      </c>
      <c r="I19" s="95">
        <v>4.1401786060806342E-2</v>
      </c>
      <c r="J19" s="95">
        <v>4.0712285765954835E-2</v>
      </c>
      <c r="K19" s="95">
        <v>0</v>
      </c>
      <c r="L19" s="95">
        <v>0</v>
      </c>
      <c r="M19" s="95">
        <v>0</v>
      </c>
      <c r="N19" s="95">
        <v>0</v>
      </c>
      <c r="O19" s="95">
        <v>0</v>
      </c>
      <c r="P19" s="95">
        <v>0</v>
      </c>
      <c r="Q19" s="95">
        <v>3.2611223530736393E-3</v>
      </c>
    </row>
    <row r="20" spans="1:17" ht="12" customHeight="1" x14ac:dyDescent="0.25">
      <c r="A20" s="87" t="s">
        <v>110</v>
      </c>
      <c r="B20" s="95"/>
      <c r="C20" s="95">
        <v>2.9207914739107297</v>
      </c>
      <c r="D20" s="95">
        <v>4.0139946862118121</v>
      </c>
      <c r="E20" s="95">
        <v>3.5793445499552949</v>
      </c>
      <c r="F20" s="95">
        <v>5.0527775712803775</v>
      </c>
      <c r="G20" s="95">
        <v>1.5515041118359096</v>
      </c>
      <c r="H20" s="95">
        <v>2.3248903570617689</v>
      </c>
      <c r="I20" s="95">
        <v>1.1396150300322849</v>
      </c>
      <c r="J20" s="95">
        <v>2.8739391732822153</v>
      </c>
      <c r="K20" s="95">
        <v>1.3192094707550643</v>
      </c>
      <c r="L20" s="95">
        <v>1.4797304241138138</v>
      </c>
      <c r="M20" s="95">
        <v>0</v>
      </c>
      <c r="N20" s="95">
        <v>1.9772011320721259</v>
      </c>
      <c r="O20" s="95">
        <v>0</v>
      </c>
      <c r="P20" s="95">
        <v>3.2783711750372024</v>
      </c>
      <c r="Q20" s="95">
        <v>4.8396109959760176</v>
      </c>
    </row>
    <row r="21" spans="1:17" ht="12" customHeight="1" x14ac:dyDescent="0.25">
      <c r="A21" s="87" t="s">
        <v>109</v>
      </c>
      <c r="B21" s="95"/>
      <c r="C21" s="95">
        <v>5.6440686772178346</v>
      </c>
      <c r="D21" s="95">
        <v>2.9690402457609695</v>
      </c>
      <c r="E21" s="95">
        <v>4.9947282980940768</v>
      </c>
      <c r="F21" s="95">
        <v>4.530374498640267</v>
      </c>
      <c r="G21" s="95">
        <v>2.1438042919513616</v>
      </c>
      <c r="H21" s="95">
        <v>2.0537760927593616</v>
      </c>
      <c r="I21" s="95">
        <v>2.2891986437615692</v>
      </c>
      <c r="J21" s="95">
        <v>2.4223622226708965</v>
      </c>
      <c r="K21" s="95">
        <v>3.6825892416956614</v>
      </c>
      <c r="L21" s="95">
        <v>2.5971374375973357</v>
      </c>
      <c r="M21" s="95">
        <v>2.0989547905545267</v>
      </c>
      <c r="N21" s="95">
        <v>1.7921683979806535</v>
      </c>
      <c r="O21" s="95">
        <v>3.5839007218364709</v>
      </c>
      <c r="P21" s="95">
        <v>3.3774965888137833</v>
      </c>
      <c r="Q21" s="95">
        <v>4.1256199271626119</v>
      </c>
    </row>
    <row r="22" spans="1:17" ht="12" customHeight="1" x14ac:dyDescent="0.25">
      <c r="A22" s="87" t="s">
        <v>55</v>
      </c>
      <c r="B22" s="95"/>
      <c r="C22" s="95">
        <v>2.7760631662172899</v>
      </c>
      <c r="D22" s="95">
        <v>2.4537474854749961</v>
      </c>
      <c r="E22" s="95">
        <v>2.0982554531670541</v>
      </c>
      <c r="F22" s="95">
        <v>3.9972522295774056</v>
      </c>
      <c r="G22" s="95">
        <v>6.2203569909893996</v>
      </c>
      <c r="H22" s="95">
        <v>3.0046894465137939</v>
      </c>
      <c r="I22" s="95">
        <v>2.2808664100920879</v>
      </c>
      <c r="J22" s="95">
        <v>2.6220517465967275</v>
      </c>
      <c r="K22" s="95">
        <v>3.5523486091000214</v>
      </c>
      <c r="L22" s="95">
        <v>1.8918053023920225</v>
      </c>
      <c r="M22" s="95">
        <v>3.8897085698795646</v>
      </c>
      <c r="N22" s="95">
        <v>2.3829559619948069</v>
      </c>
      <c r="O22" s="95">
        <v>6.0739059572725713</v>
      </c>
      <c r="P22" s="95">
        <v>4.6811391466357639</v>
      </c>
      <c r="Q22" s="95">
        <v>3.7192644694626185</v>
      </c>
    </row>
    <row r="23" spans="1:17" ht="12" customHeight="1" x14ac:dyDescent="0.25">
      <c r="A23" s="87" t="s">
        <v>79</v>
      </c>
      <c r="B23" s="95"/>
      <c r="C23" s="95">
        <v>0</v>
      </c>
      <c r="D23" s="95">
        <v>0</v>
      </c>
      <c r="E23" s="95">
        <v>0</v>
      </c>
      <c r="F23" s="95">
        <v>0</v>
      </c>
      <c r="G23" s="95">
        <v>0</v>
      </c>
      <c r="H23" s="95">
        <v>0</v>
      </c>
      <c r="I23" s="95">
        <v>0</v>
      </c>
      <c r="J23" s="95">
        <v>0</v>
      </c>
      <c r="K23" s="95">
        <v>0</v>
      </c>
      <c r="L23" s="95">
        <v>0</v>
      </c>
      <c r="M23" s="95">
        <v>0</v>
      </c>
      <c r="N23" s="95">
        <v>0</v>
      </c>
      <c r="O23" s="95">
        <v>0</v>
      </c>
      <c r="P23" s="95">
        <v>0</v>
      </c>
      <c r="Q23" s="95">
        <v>0</v>
      </c>
    </row>
    <row r="24" spans="1:17" ht="12" customHeight="1" x14ac:dyDescent="0.25">
      <c r="A24" s="87" t="s">
        <v>61</v>
      </c>
      <c r="B24" s="95"/>
      <c r="C24" s="95">
        <v>0.86035195955908161</v>
      </c>
      <c r="D24" s="95">
        <v>2.5412335389676204</v>
      </c>
      <c r="E24" s="95">
        <v>1.9145531990512232</v>
      </c>
      <c r="F24" s="95">
        <v>3.7099410814566607</v>
      </c>
      <c r="G24" s="95">
        <v>1.2418962313337802</v>
      </c>
      <c r="H24" s="95">
        <v>0.70339175813280486</v>
      </c>
      <c r="I24" s="95">
        <v>3.2782542242680046</v>
      </c>
      <c r="J24" s="95">
        <v>1.3936943264315182</v>
      </c>
      <c r="K24" s="95">
        <v>2.675332427981612</v>
      </c>
      <c r="L24" s="95">
        <v>0.9134270098175834</v>
      </c>
      <c r="M24" s="95">
        <v>2.3114526555477375</v>
      </c>
      <c r="N24" s="95">
        <v>0.85551803170345186</v>
      </c>
      <c r="O24" s="95">
        <v>5.4355993580043771</v>
      </c>
      <c r="P24" s="95">
        <v>1.8362501550470451</v>
      </c>
      <c r="Q24" s="95">
        <v>1.0048573162086598</v>
      </c>
    </row>
    <row r="25" spans="1:17" ht="12" customHeight="1" x14ac:dyDescent="0.25">
      <c r="A25" s="51" t="s">
        <v>60</v>
      </c>
      <c r="B25" s="22"/>
      <c r="C25" s="22">
        <v>9.5858760270022394</v>
      </c>
      <c r="D25" s="22">
        <v>12.409947422291021</v>
      </c>
      <c r="E25" s="22">
        <v>9.8331730326870854</v>
      </c>
      <c r="F25" s="22">
        <v>13.800277282238465</v>
      </c>
      <c r="G25" s="22">
        <v>6.8842672079598426</v>
      </c>
      <c r="H25" s="22">
        <v>8.1332034653068881</v>
      </c>
      <c r="I25" s="22">
        <v>6.3655149842188292</v>
      </c>
      <c r="J25" s="22">
        <v>9.3430291335148983</v>
      </c>
      <c r="K25" s="22">
        <v>4.0086624735152201</v>
      </c>
      <c r="L25" s="22">
        <v>8.5953550413141517</v>
      </c>
      <c r="M25" s="22">
        <v>6.657999568202051</v>
      </c>
      <c r="N25" s="22">
        <v>8.8291913178030477</v>
      </c>
      <c r="O25" s="22">
        <v>2.3523839456487234</v>
      </c>
      <c r="P25" s="22">
        <v>11.615588609024217</v>
      </c>
      <c r="Q25" s="22">
        <v>6.1929072456787742</v>
      </c>
    </row>
    <row r="26" spans="1:17" ht="12" customHeight="1" x14ac:dyDescent="0.25">
      <c r="A26" s="49" t="s">
        <v>59</v>
      </c>
      <c r="B26" s="18"/>
      <c r="C26" s="18">
        <v>3.868935464056376</v>
      </c>
      <c r="D26" s="18">
        <v>3.3549231062803866</v>
      </c>
      <c r="E26" s="18">
        <v>4.8278852448724408</v>
      </c>
      <c r="F26" s="18">
        <v>5.7349422371869325</v>
      </c>
      <c r="G26" s="18">
        <v>5.7514471332228405</v>
      </c>
      <c r="H26" s="18">
        <v>5.1449781448395058</v>
      </c>
      <c r="I26" s="18">
        <v>4.0341334842292618</v>
      </c>
      <c r="J26" s="18">
        <v>3.071695451287991</v>
      </c>
      <c r="K26" s="18">
        <v>5.2861448503555941</v>
      </c>
      <c r="L26" s="18">
        <v>5.2420514192885994</v>
      </c>
      <c r="M26" s="18">
        <v>4.2454572233217309</v>
      </c>
      <c r="N26" s="18">
        <v>4.7004878748038772</v>
      </c>
      <c r="O26" s="18">
        <v>6.3182839317306936</v>
      </c>
      <c r="P26" s="18">
        <v>5.6231341734673599</v>
      </c>
      <c r="Q26" s="18">
        <v>5.9162208571779127</v>
      </c>
    </row>
    <row r="27" spans="1:17" ht="12.95" customHeight="1" x14ac:dyDescent="0.25">
      <c r="A27" s="89" t="s">
        <v>62</v>
      </c>
      <c r="B27" s="96"/>
      <c r="C27" s="96">
        <f t="shared" ref="C27" si="7">SUM(C28:C32)</f>
        <v>9.3735626013669719</v>
      </c>
      <c r="D27" s="96">
        <f t="shared" ref="D27:Q27" si="8">SUM(D28:D32)</f>
        <v>9.8021411708342718</v>
      </c>
      <c r="E27" s="96">
        <f t="shared" si="8"/>
        <v>10.331104817000369</v>
      </c>
      <c r="F27" s="96">
        <f t="shared" si="8"/>
        <v>13.733675668882023</v>
      </c>
      <c r="G27" s="96">
        <f t="shared" si="8"/>
        <v>8.2350942002582759</v>
      </c>
      <c r="H27" s="96">
        <f t="shared" si="8"/>
        <v>7.9344118917251798</v>
      </c>
      <c r="I27" s="96">
        <f t="shared" si="8"/>
        <v>7.3374775144207209</v>
      </c>
      <c r="J27" s="96">
        <f t="shared" si="8"/>
        <v>7.7562490412767016</v>
      </c>
      <c r="K27" s="96">
        <f t="shared" si="8"/>
        <v>8.0203740018754157</v>
      </c>
      <c r="L27" s="96">
        <f t="shared" si="8"/>
        <v>7.8925279083225517</v>
      </c>
      <c r="M27" s="96">
        <f t="shared" si="8"/>
        <v>7.0883395004228573</v>
      </c>
      <c r="N27" s="96">
        <f t="shared" si="8"/>
        <v>7.9782309018676614</v>
      </c>
      <c r="O27" s="96">
        <f t="shared" si="8"/>
        <v>9.321739407664742</v>
      </c>
      <c r="P27" s="96">
        <f t="shared" si="8"/>
        <v>11.214879238004455</v>
      </c>
      <c r="Q27" s="96">
        <f t="shared" si="8"/>
        <v>9.8456382925354617</v>
      </c>
    </row>
    <row r="28" spans="1:17" ht="12" customHeight="1" x14ac:dyDescent="0.25">
      <c r="A28" s="87" t="s">
        <v>58</v>
      </c>
      <c r="B28" s="95"/>
      <c r="C28" s="95">
        <v>0</v>
      </c>
      <c r="D28" s="95">
        <v>0</v>
      </c>
      <c r="E28" s="95">
        <v>0</v>
      </c>
      <c r="F28" s="95">
        <v>8.3953309583715038E-2</v>
      </c>
      <c r="G28" s="95">
        <v>0</v>
      </c>
      <c r="H28" s="95">
        <v>5.861372491795213E-2</v>
      </c>
      <c r="I28" s="95">
        <v>2.6485198898662726E-2</v>
      </c>
      <c r="J28" s="95">
        <v>5.4246440680710994E-2</v>
      </c>
      <c r="K28" s="95">
        <v>0</v>
      </c>
      <c r="L28" s="95">
        <v>0</v>
      </c>
      <c r="M28" s="95">
        <v>0</v>
      </c>
      <c r="N28" s="95">
        <v>0</v>
      </c>
      <c r="O28" s="95">
        <v>0</v>
      </c>
      <c r="P28" s="95">
        <v>0</v>
      </c>
      <c r="Q28" s="95">
        <v>0</v>
      </c>
    </row>
    <row r="29" spans="1:17" s="28" customFormat="1" ht="12" customHeight="1" x14ac:dyDescent="0.25">
      <c r="A29" s="87" t="s">
        <v>84</v>
      </c>
      <c r="B29" s="95"/>
      <c r="C29" s="95">
        <v>0</v>
      </c>
      <c r="D29" s="95">
        <v>3.6487080977952377E-2</v>
      </c>
      <c r="E29" s="95">
        <v>0</v>
      </c>
      <c r="F29" s="95">
        <v>4.2266594562663025E-2</v>
      </c>
      <c r="G29" s="95">
        <v>3.2265290433863301E-2</v>
      </c>
      <c r="H29" s="95">
        <v>4.2004907477992244E-2</v>
      </c>
      <c r="I29" s="95">
        <v>2.4538077429496E-2</v>
      </c>
      <c r="J29" s="95">
        <v>2.4068672655231993E-2</v>
      </c>
      <c r="K29" s="95">
        <v>0</v>
      </c>
      <c r="L29" s="95">
        <v>0</v>
      </c>
      <c r="M29" s="95">
        <v>0</v>
      </c>
      <c r="N29" s="95">
        <v>0</v>
      </c>
      <c r="O29" s="95">
        <v>0</v>
      </c>
      <c r="P29" s="95">
        <v>2.1616292257424077E-2</v>
      </c>
      <c r="Q29" s="95">
        <v>2.0034623797647757E-3</v>
      </c>
    </row>
    <row r="30" spans="1:17" ht="12" customHeight="1" x14ac:dyDescent="0.25">
      <c r="A30" s="87" t="s">
        <v>109</v>
      </c>
      <c r="B30" s="95"/>
      <c r="C30" s="95">
        <v>3.2734512449404898</v>
      </c>
      <c r="D30" s="95">
        <v>2.0638581031982612</v>
      </c>
      <c r="E30" s="95">
        <v>3.2213324456860684</v>
      </c>
      <c r="F30" s="95">
        <v>3.6736326326135265</v>
      </c>
      <c r="G30" s="95">
        <v>1.6262144931517291</v>
      </c>
      <c r="H30" s="95">
        <v>2.1972202058072363</v>
      </c>
      <c r="I30" s="95">
        <v>1.834111513946781</v>
      </c>
      <c r="J30" s="95">
        <v>2.0082015365908257</v>
      </c>
      <c r="K30" s="95">
        <v>2.4441604368550864</v>
      </c>
      <c r="L30" s="95">
        <v>2.2612713546315528</v>
      </c>
      <c r="M30" s="95">
        <v>1.7670050314443693</v>
      </c>
      <c r="N30" s="95">
        <v>2.2270471264042828</v>
      </c>
      <c r="O30" s="95">
        <v>2.4165256829249619</v>
      </c>
      <c r="P30" s="95">
        <v>2.4627554866992747</v>
      </c>
      <c r="Q30" s="95">
        <v>2.6417420758492445</v>
      </c>
    </row>
    <row r="31" spans="1:17" ht="12" customHeight="1" x14ac:dyDescent="0.25">
      <c r="A31" s="87" t="s">
        <v>55</v>
      </c>
      <c r="B31" s="95"/>
      <c r="C31" s="95">
        <v>0.2502652573153053</v>
      </c>
      <c r="D31" s="95">
        <v>0.15744696451942405</v>
      </c>
      <c r="E31" s="95">
        <v>0.23460430349760067</v>
      </c>
      <c r="F31" s="95">
        <v>0.36730000123562589</v>
      </c>
      <c r="G31" s="95">
        <v>0.13717583745103842</v>
      </c>
      <c r="H31" s="95">
        <v>0.15786362095695899</v>
      </c>
      <c r="I31" s="95">
        <v>0.1480288189222225</v>
      </c>
      <c r="J31" s="95">
        <v>0.13868111949791384</v>
      </c>
      <c r="K31" s="95">
        <v>0.14788473214532483</v>
      </c>
      <c r="L31" s="95">
        <v>0.15951052887204908</v>
      </c>
      <c r="M31" s="95">
        <v>0.13502829062249061</v>
      </c>
      <c r="N31" s="95">
        <v>0.21251644230379585</v>
      </c>
      <c r="O31" s="95">
        <v>0.21223936203503171</v>
      </c>
      <c r="P31" s="95">
        <v>0.17417883781071125</v>
      </c>
      <c r="Q31" s="95">
        <v>0.48031023862711103</v>
      </c>
    </row>
    <row r="32" spans="1:17" ht="12" customHeight="1" x14ac:dyDescent="0.25">
      <c r="A32" s="49" t="s">
        <v>60</v>
      </c>
      <c r="B32" s="18"/>
      <c r="C32" s="18">
        <v>5.8498460991111765</v>
      </c>
      <c r="D32" s="18">
        <v>7.5443490221386345</v>
      </c>
      <c r="E32" s="18">
        <v>6.8751680678167011</v>
      </c>
      <c r="F32" s="18">
        <v>9.5665231308864929</v>
      </c>
      <c r="G32" s="18">
        <v>6.4394385792216458</v>
      </c>
      <c r="H32" s="18">
        <v>5.4787094325650401</v>
      </c>
      <c r="I32" s="18">
        <v>5.3043139052235588</v>
      </c>
      <c r="J32" s="18">
        <v>5.5310512718520188</v>
      </c>
      <c r="K32" s="18">
        <v>5.428328832875005</v>
      </c>
      <c r="L32" s="18">
        <v>5.47174602481895</v>
      </c>
      <c r="M32" s="18">
        <v>5.1863061783559976</v>
      </c>
      <c r="N32" s="18">
        <v>5.5386673331595828</v>
      </c>
      <c r="O32" s="18">
        <v>6.6929743627047484</v>
      </c>
      <c r="P32" s="18">
        <v>8.5563286212370446</v>
      </c>
      <c r="Q32" s="18">
        <v>6.7215825156793416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0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237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119</v>
      </c>
      <c r="B3" s="100"/>
      <c r="C3" s="100">
        <f t="shared" ref="C3" si="0">SUM(C4,C15,C17,C27)</f>
        <v>137.51390715528345</v>
      </c>
      <c r="D3" s="100">
        <f t="shared" ref="D3:Q3" si="1">SUM(D4,D15,D17,D27)</f>
        <v>144.39281716661324</v>
      </c>
      <c r="E3" s="100">
        <f t="shared" si="1"/>
        <v>145.8853759409761</v>
      </c>
      <c r="F3" s="100">
        <f t="shared" si="1"/>
        <v>188.46482898817729</v>
      </c>
      <c r="G3" s="100">
        <f t="shared" si="1"/>
        <v>119.33315411031951</v>
      </c>
      <c r="H3" s="100">
        <f t="shared" si="1"/>
        <v>105.66575975007839</v>
      </c>
      <c r="I3" s="100">
        <f t="shared" si="1"/>
        <v>97.296217592877426</v>
      </c>
      <c r="J3" s="100">
        <f t="shared" si="1"/>
        <v>105.58897042529193</v>
      </c>
      <c r="K3" s="100">
        <f t="shared" si="1"/>
        <v>102.72809542977951</v>
      </c>
      <c r="L3" s="100">
        <f t="shared" si="1"/>
        <v>115.85840851459329</v>
      </c>
      <c r="M3" s="100">
        <f t="shared" si="1"/>
        <v>95.816715745625402</v>
      </c>
      <c r="N3" s="100">
        <f t="shared" si="1"/>
        <v>107.78818626255722</v>
      </c>
      <c r="O3" s="100">
        <f t="shared" si="1"/>
        <v>139.92651523620418</v>
      </c>
      <c r="P3" s="100">
        <f t="shared" si="1"/>
        <v>141.74060481215636</v>
      </c>
      <c r="Q3" s="100">
        <f t="shared" si="1"/>
        <v>133.31344703458495</v>
      </c>
    </row>
    <row r="4" spans="1:17" ht="12.95" customHeight="1" x14ac:dyDescent="0.25">
      <c r="A4" s="89" t="s">
        <v>65</v>
      </c>
      <c r="B4" s="96"/>
      <c r="C4" s="96">
        <f t="shared" ref="C4" si="2">SUM(C5:C14)</f>
        <v>112.44336789291046</v>
      </c>
      <c r="D4" s="96">
        <f t="shared" ref="D4:Q4" si="3">SUM(D5:D14)</f>
        <v>116.56302705631789</v>
      </c>
      <c r="E4" s="96">
        <f t="shared" si="3"/>
        <v>118.06983365981336</v>
      </c>
      <c r="F4" s="96">
        <f t="shared" si="3"/>
        <v>150.60411082879656</v>
      </c>
      <c r="G4" s="96">
        <f t="shared" si="3"/>
        <v>94.904163965991302</v>
      </c>
      <c r="H4" s="96">
        <f t="shared" si="3"/>
        <v>83.042796576527479</v>
      </c>
      <c r="I4" s="96">
        <f t="shared" si="3"/>
        <v>75.611859079748129</v>
      </c>
      <c r="J4" s="96">
        <f t="shared" si="3"/>
        <v>82.6658674571229</v>
      </c>
      <c r="K4" s="96">
        <f t="shared" si="3"/>
        <v>79.839870440720631</v>
      </c>
      <c r="L4" s="96">
        <f t="shared" si="3"/>
        <v>92.687188560053698</v>
      </c>
      <c r="M4" s="96">
        <f t="shared" si="3"/>
        <v>74.501764640566478</v>
      </c>
      <c r="N4" s="96">
        <f t="shared" si="3"/>
        <v>84.655049601238133</v>
      </c>
      <c r="O4" s="96">
        <f t="shared" si="3"/>
        <v>113.04538575471364</v>
      </c>
      <c r="P4" s="96">
        <f t="shared" si="3"/>
        <v>108.72021334326932</v>
      </c>
      <c r="Q4" s="96">
        <f t="shared" si="3"/>
        <v>104.74095587882745</v>
      </c>
    </row>
    <row r="5" spans="1:17" ht="12" customHeight="1" x14ac:dyDescent="0.25">
      <c r="A5" s="87" t="s">
        <v>58</v>
      </c>
      <c r="B5" s="95"/>
      <c r="C5" s="95">
        <v>0</v>
      </c>
      <c r="D5" s="95">
        <v>0</v>
      </c>
      <c r="E5" s="95">
        <v>0</v>
      </c>
      <c r="F5" s="95">
        <v>3.5455448570398342</v>
      </c>
      <c r="G5" s="95">
        <v>0</v>
      </c>
      <c r="H5" s="95">
        <v>1.1670680082018452</v>
      </c>
      <c r="I5" s="95">
        <v>1.1190620224063828</v>
      </c>
      <c r="J5" s="95">
        <v>1.2975540586123551</v>
      </c>
      <c r="K5" s="95">
        <v>0</v>
      </c>
      <c r="L5" s="95">
        <v>2.883837897665503</v>
      </c>
      <c r="M5" s="95">
        <v>0</v>
      </c>
      <c r="N5" s="95">
        <v>0.49829659500980128</v>
      </c>
      <c r="O5" s="95">
        <v>0</v>
      </c>
      <c r="P5" s="95">
        <v>4.5983307259460426E-2</v>
      </c>
      <c r="Q5" s="95">
        <v>0.13325395531808049</v>
      </c>
    </row>
    <row r="6" spans="1:17" ht="12" customHeight="1" x14ac:dyDescent="0.25">
      <c r="A6" s="87" t="s">
        <v>84</v>
      </c>
      <c r="B6" s="95"/>
      <c r="C6" s="95">
        <v>0.17730990997859244</v>
      </c>
      <c r="D6" s="95">
        <v>0.28068589672561417</v>
      </c>
      <c r="E6" s="95">
        <v>0.26214725743072509</v>
      </c>
      <c r="F6" s="95">
        <v>0.2995288653699929</v>
      </c>
      <c r="G6" s="95">
        <v>0.19806343685429834</v>
      </c>
      <c r="H6" s="95">
        <v>0.29995985950958731</v>
      </c>
      <c r="I6" s="95">
        <v>0.14755025296882548</v>
      </c>
      <c r="J6" s="95">
        <v>0.14540042507460338</v>
      </c>
      <c r="K6" s="95">
        <v>0.21246636987718198</v>
      </c>
      <c r="L6" s="95">
        <v>0.13103634806885547</v>
      </c>
      <c r="M6" s="95">
        <v>0.11220167259537608</v>
      </c>
      <c r="N6" s="95">
        <v>2.7050389072367967E-2</v>
      </c>
      <c r="O6" s="95">
        <v>0</v>
      </c>
      <c r="P6" s="95">
        <v>0.15391197819351185</v>
      </c>
      <c r="Q6" s="95">
        <v>1.4948261914649574E-2</v>
      </c>
    </row>
    <row r="7" spans="1:17" ht="12" customHeight="1" x14ac:dyDescent="0.25">
      <c r="A7" s="87" t="s">
        <v>110</v>
      </c>
      <c r="B7" s="95"/>
      <c r="C7" s="95">
        <v>27.024303579158442</v>
      </c>
      <c r="D7" s="95">
        <v>33.795518192599673</v>
      </c>
      <c r="E7" s="95">
        <v>31.985951627914098</v>
      </c>
      <c r="F7" s="95">
        <v>26.516027468295764</v>
      </c>
      <c r="G7" s="95">
        <v>17.898299123306028</v>
      </c>
      <c r="H7" s="95">
        <v>13.000378701955768</v>
      </c>
      <c r="I7" s="95">
        <v>5.2252863417908371</v>
      </c>
      <c r="J7" s="95">
        <v>20.002561194748711</v>
      </c>
      <c r="K7" s="95">
        <v>6.1508124909671</v>
      </c>
      <c r="L7" s="95">
        <v>22.625779783199601</v>
      </c>
      <c r="M7" s="95">
        <v>0</v>
      </c>
      <c r="N7" s="95">
        <v>22.090140424399035</v>
      </c>
      <c r="O7" s="95">
        <v>0</v>
      </c>
      <c r="P7" s="95">
        <v>23.47459065339762</v>
      </c>
      <c r="Q7" s="95">
        <v>26.270948878747046</v>
      </c>
    </row>
    <row r="8" spans="1:17" ht="12" customHeight="1" x14ac:dyDescent="0.25">
      <c r="A8" s="87" t="s">
        <v>109</v>
      </c>
      <c r="B8" s="95"/>
      <c r="C8" s="95">
        <v>30.449233705191773</v>
      </c>
      <c r="D8" s="95">
        <v>22.869532826916387</v>
      </c>
      <c r="E8" s="95">
        <v>26.716749784643369</v>
      </c>
      <c r="F8" s="95">
        <v>29.418717184104874</v>
      </c>
      <c r="G8" s="95">
        <v>17.228449356458164</v>
      </c>
      <c r="H8" s="95">
        <v>16.392735118392643</v>
      </c>
      <c r="I8" s="95">
        <v>14.468866830667983</v>
      </c>
      <c r="J8" s="95">
        <v>15.425081476637947</v>
      </c>
      <c r="K8" s="95">
        <v>17.809639341137103</v>
      </c>
      <c r="L8" s="95">
        <v>19.71049153773782</v>
      </c>
      <c r="M8" s="95">
        <v>14.734726687996496</v>
      </c>
      <c r="N8" s="95">
        <v>17.097888423579153</v>
      </c>
      <c r="O8" s="95">
        <v>21.66594810754485</v>
      </c>
      <c r="P8" s="95">
        <v>19.351148865252199</v>
      </c>
      <c r="Q8" s="95">
        <v>21.433933037195569</v>
      </c>
    </row>
    <row r="9" spans="1:17" ht="12" customHeight="1" x14ac:dyDescent="0.25">
      <c r="A9" s="87" t="s">
        <v>55</v>
      </c>
      <c r="B9" s="95"/>
      <c r="C9" s="95">
        <v>21.191860994952808</v>
      </c>
      <c r="D9" s="95">
        <v>22.489806754521268</v>
      </c>
      <c r="E9" s="95">
        <v>21.451218589724235</v>
      </c>
      <c r="F9" s="95">
        <v>46.59940293026937</v>
      </c>
      <c r="G9" s="95">
        <v>33.817643672749703</v>
      </c>
      <c r="H9" s="95">
        <v>33.466847490182673</v>
      </c>
      <c r="I9" s="95">
        <v>16.065709438614977</v>
      </c>
      <c r="J9" s="95">
        <v>19.349088322494936</v>
      </c>
      <c r="K9" s="95">
        <v>25.374860399543429</v>
      </c>
      <c r="L9" s="95">
        <v>25.930017352196387</v>
      </c>
      <c r="M9" s="95">
        <v>29.874473591694546</v>
      </c>
      <c r="N9" s="95">
        <v>24.202445181867397</v>
      </c>
      <c r="O9" s="95">
        <v>34.63506003766998</v>
      </c>
      <c r="P9" s="95">
        <v>31.337118184813232</v>
      </c>
      <c r="Q9" s="95">
        <v>35.317783960217859</v>
      </c>
    </row>
    <row r="10" spans="1:17" ht="12" customHeight="1" x14ac:dyDescent="0.25">
      <c r="A10" s="87" t="s">
        <v>79</v>
      </c>
      <c r="B10" s="95"/>
      <c r="C10" s="95">
        <v>0</v>
      </c>
      <c r="D10" s="95">
        <v>0</v>
      </c>
      <c r="E10" s="95">
        <v>0</v>
      </c>
      <c r="F10" s="95">
        <v>0</v>
      </c>
      <c r="G10" s="95">
        <v>0</v>
      </c>
      <c r="H10" s="95">
        <v>0</v>
      </c>
      <c r="I10" s="95">
        <v>0</v>
      </c>
      <c r="J10" s="95">
        <v>0</v>
      </c>
      <c r="K10" s="95">
        <v>0</v>
      </c>
      <c r="L10" s="95">
        <v>0</v>
      </c>
      <c r="M10" s="95">
        <v>0</v>
      </c>
      <c r="N10" s="95">
        <v>0</v>
      </c>
      <c r="O10" s="95">
        <v>0</v>
      </c>
      <c r="P10" s="95">
        <v>0</v>
      </c>
      <c r="Q10" s="95">
        <v>0</v>
      </c>
    </row>
    <row r="11" spans="1:17" ht="12" customHeight="1" x14ac:dyDescent="0.25">
      <c r="A11" s="87" t="s">
        <v>61</v>
      </c>
      <c r="B11" s="95"/>
      <c r="C11" s="95">
        <v>10.895105843359801</v>
      </c>
      <c r="D11" s="95">
        <v>17.841207305370627</v>
      </c>
      <c r="E11" s="95">
        <v>19.2216836158345</v>
      </c>
      <c r="F11" s="95">
        <v>29.899354817653851</v>
      </c>
      <c r="G11" s="95">
        <v>12.000291917015911</v>
      </c>
      <c r="H11" s="95">
        <v>9.5464154779188704</v>
      </c>
      <c r="I11" s="95">
        <v>22.688484990886305</v>
      </c>
      <c r="J11" s="95">
        <v>16.407536328068815</v>
      </c>
      <c r="K11" s="95">
        <v>18.331905751397109</v>
      </c>
      <c r="L11" s="95">
        <v>10.898030262392471</v>
      </c>
      <c r="M11" s="95">
        <v>21.515016196768808</v>
      </c>
      <c r="N11" s="95">
        <v>9.0481687961945685</v>
      </c>
      <c r="O11" s="95">
        <v>49.503928581839652</v>
      </c>
      <c r="P11" s="95">
        <v>17.043763050087357</v>
      </c>
      <c r="Q11" s="95">
        <v>9.0595627181049547</v>
      </c>
    </row>
    <row r="12" spans="1:17" ht="12" customHeight="1" x14ac:dyDescent="0.25">
      <c r="A12" s="87" t="s">
        <v>115</v>
      </c>
      <c r="B12" s="95"/>
      <c r="C12" s="95">
        <v>3.6096363484105427</v>
      </c>
      <c r="D12" s="95">
        <v>4.3970994489185706</v>
      </c>
      <c r="E12" s="95">
        <v>5.0030998434254803</v>
      </c>
      <c r="F12" s="95">
        <v>4.7279553170736115</v>
      </c>
      <c r="G12" s="95">
        <v>4.947090474627637</v>
      </c>
      <c r="H12" s="95">
        <v>3.2576575529883338</v>
      </c>
      <c r="I12" s="95">
        <v>8.7707820501489273</v>
      </c>
      <c r="J12" s="95">
        <v>2.0953047452411435</v>
      </c>
      <c r="K12" s="95">
        <v>4.3856845624748457</v>
      </c>
      <c r="L12" s="95">
        <v>2.6415051167460981</v>
      </c>
      <c r="M12" s="95">
        <v>5.3408952858778553</v>
      </c>
      <c r="N12" s="95">
        <v>10.110469863368843</v>
      </c>
      <c r="O12" s="95">
        <v>6.395537071266908</v>
      </c>
      <c r="P12" s="95">
        <v>12.655580077973763</v>
      </c>
      <c r="Q12" s="95">
        <v>10.709569060249894</v>
      </c>
    </row>
    <row r="13" spans="1:17" ht="12" customHeight="1" x14ac:dyDescent="0.25">
      <c r="A13" s="51" t="s">
        <v>114</v>
      </c>
      <c r="B13" s="22"/>
      <c r="C13" s="22">
        <v>17.323325349995184</v>
      </c>
      <c r="D13" s="22">
        <v>12.850174046028251</v>
      </c>
      <c r="E13" s="22">
        <v>11.334337792658104</v>
      </c>
      <c r="F13" s="22">
        <v>7.6301803327552458</v>
      </c>
      <c r="G13" s="22">
        <v>7.6200146458983653</v>
      </c>
      <c r="H13" s="22">
        <v>5.0741927258570589</v>
      </c>
      <c r="I13" s="22">
        <v>6.032152261757652</v>
      </c>
      <c r="J13" s="22">
        <v>6.8144371544588793</v>
      </c>
      <c r="K13" s="22">
        <v>6.5420368753130314</v>
      </c>
      <c r="L13" s="22">
        <v>6.5149486516497426</v>
      </c>
      <c r="M13" s="22">
        <v>2.049742514463389</v>
      </c>
      <c r="N13" s="22">
        <v>0</v>
      </c>
      <c r="O13" s="22">
        <v>0.17516438932986275</v>
      </c>
      <c r="P13" s="22">
        <v>2.2974340848634238</v>
      </c>
      <c r="Q13" s="22">
        <v>0</v>
      </c>
    </row>
    <row r="14" spans="1:17" ht="12" customHeight="1" x14ac:dyDescent="0.25">
      <c r="A14" s="99" t="s">
        <v>117</v>
      </c>
      <c r="B14" s="98"/>
      <c r="C14" s="98">
        <v>1.7725921618633107</v>
      </c>
      <c r="D14" s="98">
        <v>2.0390025852374989</v>
      </c>
      <c r="E14" s="98">
        <v>2.0946451481828299</v>
      </c>
      <c r="F14" s="98">
        <v>1.9673990562339958</v>
      </c>
      <c r="G14" s="98">
        <v>1.1943113390811926</v>
      </c>
      <c r="H14" s="98">
        <v>0.83754164152070809</v>
      </c>
      <c r="I14" s="98">
        <v>1.0939648905062354</v>
      </c>
      <c r="J14" s="98">
        <v>1.1289037517855252</v>
      </c>
      <c r="K14" s="98">
        <v>1.0324646500108308</v>
      </c>
      <c r="L14" s="98">
        <v>1.3515416103972129</v>
      </c>
      <c r="M14" s="98">
        <v>0.87470869117001049</v>
      </c>
      <c r="N14" s="98">
        <v>1.5805899277469539</v>
      </c>
      <c r="O14" s="98">
        <v>0.66974756706238781</v>
      </c>
      <c r="P14" s="98">
        <v>2.3606831414287561</v>
      </c>
      <c r="Q14" s="98">
        <v>1.800956007079388</v>
      </c>
    </row>
    <row r="15" spans="1:17" ht="12.95" customHeight="1" x14ac:dyDescent="0.25">
      <c r="A15" s="89" t="s">
        <v>112</v>
      </c>
      <c r="B15" s="96"/>
      <c r="C15" s="96">
        <f t="shared" ref="C15:Q15" si="4">C16</f>
        <v>0.53766215371670356</v>
      </c>
      <c r="D15" s="96">
        <f t="shared" si="4"/>
        <v>0.45703404285048876</v>
      </c>
      <c r="E15" s="96">
        <f t="shared" si="4"/>
        <v>0.41493649963461371</v>
      </c>
      <c r="F15" s="96">
        <f t="shared" si="4"/>
        <v>0.60120559192222911</v>
      </c>
      <c r="G15" s="96">
        <f t="shared" si="4"/>
        <v>0.61719762604312711</v>
      </c>
      <c r="H15" s="96">
        <f t="shared" si="4"/>
        <v>0.5230667526091709</v>
      </c>
      <c r="I15" s="96">
        <f t="shared" si="4"/>
        <v>1.0371855282944065</v>
      </c>
      <c r="J15" s="96">
        <f t="shared" si="4"/>
        <v>0.92121874072246457</v>
      </c>
      <c r="K15" s="96">
        <f t="shared" si="4"/>
        <v>1.1709886080881535</v>
      </c>
      <c r="L15" s="96">
        <f t="shared" si="4"/>
        <v>0.93970655978418438</v>
      </c>
      <c r="M15" s="96">
        <f t="shared" si="4"/>
        <v>1.0465026834181279</v>
      </c>
      <c r="N15" s="96">
        <f t="shared" si="4"/>
        <v>1.1267551506367377</v>
      </c>
      <c r="O15" s="96">
        <f t="shared" si="4"/>
        <v>1.1021565879010109</v>
      </c>
      <c r="P15" s="96">
        <f t="shared" si="4"/>
        <v>1.3664094039995656</v>
      </c>
      <c r="Q15" s="96">
        <f t="shared" si="4"/>
        <v>1.9502140050417822</v>
      </c>
    </row>
    <row r="16" spans="1:17" ht="12" customHeight="1" x14ac:dyDescent="0.25">
      <c r="A16" s="87" t="s">
        <v>111</v>
      </c>
      <c r="B16" s="97"/>
      <c r="C16" s="97">
        <v>0.53766215371670356</v>
      </c>
      <c r="D16" s="97">
        <v>0.45703404285048876</v>
      </c>
      <c r="E16" s="97">
        <v>0.41493649963461371</v>
      </c>
      <c r="F16" s="97">
        <v>0.60120559192222911</v>
      </c>
      <c r="G16" s="97">
        <v>0.61719762604312711</v>
      </c>
      <c r="H16" s="97">
        <v>0.5230667526091709</v>
      </c>
      <c r="I16" s="97">
        <v>1.0371855282944065</v>
      </c>
      <c r="J16" s="97">
        <v>0.92121874072246457</v>
      </c>
      <c r="K16" s="97">
        <v>1.1709886080881535</v>
      </c>
      <c r="L16" s="97">
        <v>0.93970655978418438</v>
      </c>
      <c r="M16" s="97">
        <v>1.0465026834181279</v>
      </c>
      <c r="N16" s="97">
        <v>1.1267551506367377</v>
      </c>
      <c r="O16" s="97">
        <v>1.1021565879010109</v>
      </c>
      <c r="P16" s="97">
        <v>1.3664094039995656</v>
      </c>
      <c r="Q16" s="97">
        <v>1.9502140050417822</v>
      </c>
    </row>
    <row r="17" spans="1:17" ht="12.95" customHeight="1" x14ac:dyDescent="0.25">
      <c r="A17" s="89" t="s">
        <v>63</v>
      </c>
      <c r="B17" s="96"/>
      <c r="C17" s="96">
        <f t="shared" ref="C17:Q17" si="5">SUM(C18:C26)</f>
        <v>17.968794258316485</v>
      </c>
      <c r="D17" s="96">
        <f t="shared" si="5"/>
        <v>19.97106827054407</v>
      </c>
      <c r="E17" s="96">
        <f t="shared" si="5"/>
        <v>19.925857357703205</v>
      </c>
      <c r="F17" s="96">
        <f t="shared" si="5"/>
        <v>27.14528059749437</v>
      </c>
      <c r="G17" s="96">
        <f t="shared" si="5"/>
        <v>17.457046867892004</v>
      </c>
      <c r="H17" s="96">
        <f t="shared" si="5"/>
        <v>16.198428617148455</v>
      </c>
      <c r="I17" s="96">
        <f t="shared" si="5"/>
        <v>15.083489284403928</v>
      </c>
      <c r="J17" s="96">
        <f t="shared" si="5"/>
        <v>16.101237522594307</v>
      </c>
      <c r="K17" s="96">
        <f t="shared" si="5"/>
        <v>15.707814346851752</v>
      </c>
      <c r="L17" s="96">
        <f t="shared" si="5"/>
        <v>16.268455795805828</v>
      </c>
      <c r="M17" s="96">
        <f t="shared" si="5"/>
        <v>14.827654612388715</v>
      </c>
      <c r="N17" s="96">
        <f t="shared" si="5"/>
        <v>15.981037336831385</v>
      </c>
      <c r="O17" s="96">
        <f t="shared" si="5"/>
        <v>18.665553978507869</v>
      </c>
      <c r="P17" s="96">
        <f t="shared" si="5"/>
        <v>22.909122744239198</v>
      </c>
      <c r="Q17" s="96">
        <f t="shared" si="5"/>
        <v>19.259882447646046</v>
      </c>
    </row>
    <row r="18" spans="1:17" ht="12" customHeight="1" x14ac:dyDescent="0.25">
      <c r="A18" s="87" t="s">
        <v>58</v>
      </c>
      <c r="B18" s="95"/>
      <c r="C18" s="95">
        <v>0</v>
      </c>
      <c r="D18" s="95">
        <v>0</v>
      </c>
      <c r="E18" s="95">
        <v>0</v>
      </c>
      <c r="F18" s="95">
        <v>0.13596687512034819</v>
      </c>
      <c r="G18" s="95">
        <v>0</v>
      </c>
      <c r="H18" s="95">
        <v>7.9064216477265331E-2</v>
      </c>
      <c r="I18" s="95">
        <v>2.4900178458747969E-2</v>
      </c>
      <c r="J18" s="95">
        <v>8.0855894565863506E-2</v>
      </c>
      <c r="K18" s="95">
        <v>0</v>
      </c>
      <c r="L18" s="95">
        <v>8.0214423243593763E-2</v>
      </c>
      <c r="M18" s="95">
        <v>0</v>
      </c>
      <c r="N18" s="95">
        <v>8.5653028479119875E-2</v>
      </c>
      <c r="O18" s="95">
        <v>0</v>
      </c>
      <c r="P18" s="95">
        <v>8.7055361843382424E-3</v>
      </c>
      <c r="Q18" s="95">
        <v>2.3140591895467775E-2</v>
      </c>
    </row>
    <row r="19" spans="1:17" s="28" customFormat="1" ht="12" customHeight="1" x14ac:dyDescent="0.25">
      <c r="A19" s="87" t="s">
        <v>84</v>
      </c>
      <c r="B19" s="95"/>
      <c r="C19" s="95">
        <v>0</v>
      </c>
      <c r="D19" s="95">
        <v>4.2608940556091372E-2</v>
      </c>
      <c r="E19" s="95">
        <v>3.973740896793302E-2</v>
      </c>
      <c r="F19" s="95">
        <v>4.7028006796607083E-2</v>
      </c>
      <c r="G19" s="95">
        <v>2.7919113740774191E-2</v>
      </c>
      <c r="H19" s="95">
        <v>4.7085208666948375E-2</v>
      </c>
      <c r="I19" s="95">
        <v>2.511468680214464E-2</v>
      </c>
      <c r="J19" s="95">
        <v>2.4834791031985454E-2</v>
      </c>
      <c r="K19" s="95">
        <v>0</v>
      </c>
      <c r="L19" s="95">
        <v>0</v>
      </c>
      <c r="M19" s="95">
        <v>0</v>
      </c>
      <c r="N19" s="95">
        <v>0</v>
      </c>
      <c r="O19" s="95">
        <v>0</v>
      </c>
      <c r="P19" s="95">
        <v>0</v>
      </c>
      <c r="Q19" s="95">
        <v>2.0511365397388767E-3</v>
      </c>
    </row>
    <row r="20" spans="1:17" ht="12" customHeight="1" x14ac:dyDescent="0.25">
      <c r="A20" s="87" t="s">
        <v>110</v>
      </c>
      <c r="B20" s="95"/>
      <c r="C20" s="95">
        <v>1.6281474711462594</v>
      </c>
      <c r="D20" s="95">
        <v>2.2519527678229769</v>
      </c>
      <c r="E20" s="95">
        <v>2.0177213998438983</v>
      </c>
      <c r="F20" s="95">
        <v>2.8726851075149971</v>
      </c>
      <c r="G20" s="95">
        <v>0.88488723119734125</v>
      </c>
      <c r="H20" s="95">
        <v>1.3302304140058887</v>
      </c>
      <c r="I20" s="95">
        <v>0.65755796033127534</v>
      </c>
      <c r="J20" s="95">
        <v>1.6716445299699867</v>
      </c>
      <c r="K20" s="95">
        <v>0.77079899484268954</v>
      </c>
      <c r="L20" s="95">
        <v>0.8680622068205357</v>
      </c>
      <c r="M20" s="95">
        <v>0</v>
      </c>
      <c r="N20" s="95">
        <v>1.1678468584944288</v>
      </c>
      <c r="O20" s="95">
        <v>0</v>
      </c>
      <c r="P20" s="95">
        <v>1.956907330467837</v>
      </c>
      <c r="Q20" s="95">
        <v>2.8921723880104651</v>
      </c>
    </row>
    <row r="21" spans="1:17" ht="12" customHeight="1" x14ac:dyDescent="0.25">
      <c r="A21" s="87" t="s">
        <v>109</v>
      </c>
      <c r="B21" s="95"/>
      <c r="C21" s="95">
        <v>3.3230145281730725</v>
      </c>
      <c r="D21" s="95">
        <v>1.7618991846637386</v>
      </c>
      <c r="E21" s="95">
        <v>2.9808227459951016</v>
      </c>
      <c r="F21" s="95">
        <v>2.7213262740034914</v>
      </c>
      <c r="G21" s="95">
        <v>1.2933650407725144</v>
      </c>
      <c r="H21" s="95">
        <v>1.2446836663043108</v>
      </c>
      <c r="I21" s="95">
        <v>1.3995454713001438</v>
      </c>
      <c r="J21" s="95">
        <v>1.4893409869425238</v>
      </c>
      <c r="K21" s="95">
        <v>2.2697000536206433</v>
      </c>
      <c r="L21" s="95">
        <v>1.6078857916001934</v>
      </c>
      <c r="M21" s="95">
        <v>1.3053977356261488</v>
      </c>
      <c r="N21" s="95">
        <v>1.1224654780383494</v>
      </c>
      <c r="O21" s="95">
        <v>2.264382441591021</v>
      </c>
      <c r="P21" s="95">
        <v>2.1354120506267003</v>
      </c>
      <c r="Q21" s="95">
        <v>2.6230293631367068</v>
      </c>
    </row>
    <row r="22" spans="1:17" ht="12" customHeight="1" x14ac:dyDescent="0.25">
      <c r="A22" s="87" t="s">
        <v>55</v>
      </c>
      <c r="B22" s="95"/>
      <c r="C22" s="95">
        <v>1.3798530758184464</v>
      </c>
      <c r="D22" s="95">
        <v>1.2336527641519239</v>
      </c>
      <c r="E22" s="95">
        <v>1.0564126072793973</v>
      </c>
      <c r="F22" s="95">
        <v>2.0325068433766762</v>
      </c>
      <c r="G22" s="95">
        <v>3.1823770575551298</v>
      </c>
      <c r="H22" s="95">
        <v>1.5473191299827003</v>
      </c>
      <c r="I22" s="95">
        <v>1.1829720615493331</v>
      </c>
      <c r="J22" s="95">
        <v>1.3692790450168411</v>
      </c>
      <c r="K22" s="95">
        <v>1.8657877000547329</v>
      </c>
      <c r="L22" s="95">
        <v>0.99999148170605023</v>
      </c>
      <c r="M22" s="95">
        <v>2.0637010788727896</v>
      </c>
      <c r="N22" s="95">
        <v>1.2742337620969815</v>
      </c>
      <c r="O22" s="95">
        <v>3.2678608813524952</v>
      </c>
      <c r="P22" s="95">
        <v>2.4902563720372597</v>
      </c>
      <c r="Q22" s="95">
        <v>1.9929284558218048</v>
      </c>
    </row>
    <row r="23" spans="1:17" ht="12" customHeight="1" x14ac:dyDescent="0.25">
      <c r="A23" s="87" t="s">
        <v>79</v>
      </c>
      <c r="B23" s="95"/>
      <c r="C23" s="95">
        <v>0</v>
      </c>
      <c r="D23" s="95">
        <v>0</v>
      </c>
      <c r="E23" s="95">
        <v>0</v>
      </c>
      <c r="F23" s="95">
        <v>0</v>
      </c>
      <c r="G23" s="95">
        <v>0</v>
      </c>
      <c r="H23" s="95">
        <v>0</v>
      </c>
      <c r="I23" s="95">
        <v>0</v>
      </c>
      <c r="J23" s="95">
        <v>0</v>
      </c>
      <c r="K23" s="95">
        <v>0</v>
      </c>
      <c r="L23" s="95">
        <v>0</v>
      </c>
      <c r="M23" s="95">
        <v>0</v>
      </c>
      <c r="N23" s="95">
        <v>0</v>
      </c>
      <c r="O23" s="95">
        <v>0</v>
      </c>
      <c r="P23" s="95">
        <v>0</v>
      </c>
      <c r="Q23" s="95">
        <v>0</v>
      </c>
    </row>
    <row r="24" spans="1:17" ht="12" customHeight="1" x14ac:dyDescent="0.25">
      <c r="A24" s="87" t="s">
        <v>61</v>
      </c>
      <c r="B24" s="95"/>
      <c r="C24" s="95">
        <v>0.74298972986008305</v>
      </c>
      <c r="D24" s="95">
        <v>2.2053781982707097</v>
      </c>
      <c r="E24" s="95">
        <v>1.667161317035875</v>
      </c>
      <c r="F24" s="95">
        <v>3.2472234341711972</v>
      </c>
      <c r="G24" s="95">
        <v>1.089045612402471</v>
      </c>
      <c r="H24" s="95">
        <v>0.6188006109145302</v>
      </c>
      <c r="I24" s="95">
        <v>2.9021618841119654</v>
      </c>
      <c r="J24" s="95">
        <v>1.2369509767238851</v>
      </c>
      <c r="K24" s="95">
        <v>2.3822585209101983</v>
      </c>
      <c r="L24" s="95">
        <v>0.81567961913826392</v>
      </c>
      <c r="M24" s="95">
        <v>2.0679459967263694</v>
      </c>
      <c r="N24" s="95">
        <v>0.7669212487448307</v>
      </c>
      <c r="O24" s="95">
        <v>4.8867535577193921</v>
      </c>
      <c r="P24" s="95">
        <v>1.6497312934528936</v>
      </c>
      <c r="Q24" s="95">
        <v>0.9043821268623522</v>
      </c>
    </row>
    <row r="25" spans="1:17" ht="12" customHeight="1" x14ac:dyDescent="0.25">
      <c r="A25" s="51" t="s">
        <v>60</v>
      </c>
      <c r="B25" s="22"/>
      <c r="C25" s="22">
        <v>6.930792381044296</v>
      </c>
      <c r="D25" s="22">
        <v>9.0449759490684922</v>
      </c>
      <c r="E25" s="22">
        <v>7.2186703966411185</v>
      </c>
      <c r="F25" s="22">
        <v>10.21516399029354</v>
      </c>
      <c r="G25" s="22">
        <v>5.1037169050971833</v>
      </c>
      <c r="H25" s="22">
        <v>6.0855749585103158</v>
      </c>
      <c r="I25" s="22">
        <v>4.7932359423954685</v>
      </c>
      <c r="J25" s="22">
        <v>7.097341701024753</v>
      </c>
      <c r="K25" s="22">
        <v>3.0384639865918079</v>
      </c>
      <c r="L25" s="22">
        <v>6.5608735692399609</v>
      </c>
      <c r="M25" s="22">
        <v>5.0910031030279548</v>
      </c>
      <c r="N25" s="22">
        <v>6.7904172106301264</v>
      </c>
      <c r="O25" s="22">
        <v>1.8202068614165028</v>
      </c>
      <c r="P25" s="22">
        <v>8.982704854785263</v>
      </c>
      <c r="Q25" s="22">
        <v>4.8122009702751134</v>
      </c>
    </row>
    <row r="26" spans="1:17" ht="12" customHeight="1" x14ac:dyDescent="0.25">
      <c r="A26" s="49" t="s">
        <v>59</v>
      </c>
      <c r="B26" s="18"/>
      <c r="C26" s="18">
        <v>3.9639970722743296</v>
      </c>
      <c r="D26" s="18">
        <v>3.4306004660101386</v>
      </c>
      <c r="E26" s="18">
        <v>4.9453314819398821</v>
      </c>
      <c r="F26" s="18">
        <v>5.8733800662175124</v>
      </c>
      <c r="G26" s="18">
        <v>5.8757359071265904</v>
      </c>
      <c r="H26" s="18">
        <v>5.2456704122864961</v>
      </c>
      <c r="I26" s="18">
        <v>4.0980010994548479</v>
      </c>
      <c r="J26" s="18">
        <v>3.1309895973184676</v>
      </c>
      <c r="K26" s="18">
        <v>5.3808050908316796</v>
      </c>
      <c r="L26" s="18">
        <v>5.3357487040572318</v>
      </c>
      <c r="M26" s="18">
        <v>4.2996066981354524</v>
      </c>
      <c r="N26" s="18">
        <v>4.7734997503475469</v>
      </c>
      <c r="O26" s="18">
        <v>6.4263502364284557</v>
      </c>
      <c r="P26" s="18">
        <v>5.6854053066849053</v>
      </c>
      <c r="Q26" s="18">
        <v>6.0099774151043981</v>
      </c>
    </row>
    <row r="27" spans="1:17" ht="12.95" customHeight="1" x14ac:dyDescent="0.25">
      <c r="A27" s="89" t="s">
        <v>62</v>
      </c>
      <c r="B27" s="96"/>
      <c r="C27" s="96">
        <f t="shared" ref="C27:Q27" si="6">SUM(C28:C32)</f>
        <v>6.5640828503397941</v>
      </c>
      <c r="D27" s="96">
        <f t="shared" si="6"/>
        <v>7.4016877969007728</v>
      </c>
      <c r="E27" s="96">
        <f t="shared" si="6"/>
        <v>7.474748423824936</v>
      </c>
      <c r="F27" s="96">
        <f t="shared" si="6"/>
        <v>10.114231969964123</v>
      </c>
      <c r="G27" s="96">
        <f t="shared" si="6"/>
        <v>6.3547456503930899</v>
      </c>
      <c r="H27" s="96">
        <f t="shared" si="6"/>
        <v>5.9014678037933024</v>
      </c>
      <c r="I27" s="96">
        <f t="shared" si="6"/>
        <v>5.5636837004309676</v>
      </c>
      <c r="J27" s="96">
        <f t="shared" si="6"/>
        <v>5.9006467048522646</v>
      </c>
      <c r="K27" s="96">
        <f t="shared" si="6"/>
        <v>6.0094220341189803</v>
      </c>
      <c r="L27" s="96">
        <f t="shared" si="6"/>
        <v>5.9630575989495744</v>
      </c>
      <c r="M27" s="96">
        <f t="shared" si="6"/>
        <v>5.4407938092520824</v>
      </c>
      <c r="N27" s="96">
        <f t="shared" si="6"/>
        <v>6.0253441738509581</v>
      </c>
      <c r="O27" s="96">
        <f t="shared" si="6"/>
        <v>7.1134189150816596</v>
      </c>
      <c r="P27" s="96">
        <f t="shared" si="6"/>
        <v>8.7448593206482634</v>
      </c>
      <c r="Q27" s="96">
        <f t="shared" si="6"/>
        <v>7.3623947030696772</v>
      </c>
    </row>
    <row r="28" spans="1:17" ht="12" customHeight="1" x14ac:dyDescent="0.25">
      <c r="A28" s="87" t="s">
        <v>58</v>
      </c>
      <c r="B28" s="95"/>
      <c r="C28" s="95">
        <v>0</v>
      </c>
      <c r="D28" s="95">
        <v>0</v>
      </c>
      <c r="E28" s="95">
        <v>0</v>
      </c>
      <c r="F28" s="95">
        <v>2.8985401499051676E-2</v>
      </c>
      <c r="G28" s="95">
        <v>0</v>
      </c>
      <c r="H28" s="95">
        <v>2.0624682902446987E-2</v>
      </c>
      <c r="I28" s="95">
        <v>9.4496173406584671E-3</v>
      </c>
      <c r="J28" s="95">
        <v>1.9605002446039542E-2</v>
      </c>
      <c r="K28" s="95">
        <v>0</v>
      </c>
      <c r="L28" s="95">
        <v>0</v>
      </c>
      <c r="M28" s="95">
        <v>0</v>
      </c>
      <c r="N28" s="95">
        <v>0</v>
      </c>
      <c r="O28" s="95">
        <v>0</v>
      </c>
      <c r="P28" s="95">
        <v>0</v>
      </c>
      <c r="Q28" s="95">
        <v>0</v>
      </c>
    </row>
    <row r="29" spans="1:17" s="28" customFormat="1" ht="12" customHeight="1" x14ac:dyDescent="0.25">
      <c r="A29" s="87" t="s">
        <v>84</v>
      </c>
      <c r="B29" s="95"/>
      <c r="C29" s="95">
        <v>0</v>
      </c>
      <c r="D29" s="95">
        <v>1.6553124836919127E-2</v>
      </c>
      <c r="E29" s="95">
        <v>0</v>
      </c>
      <c r="F29" s="95">
        <v>1.9201809665802212E-2</v>
      </c>
      <c r="G29" s="95">
        <v>1.4920172157581188E-2</v>
      </c>
      <c r="H29" s="95">
        <v>1.9467377268684322E-2</v>
      </c>
      <c r="I29" s="95">
        <v>1.1467930381554064E-2</v>
      </c>
      <c r="J29" s="95">
        <v>1.1315528691785245E-2</v>
      </c>
      <c r="K29" s="95">
        <v>0</v>
      </c>
      <c r="L29" s="95">
        <v>0</v>
      </c>
      <c r="M29" s="95">
        <v>0</v>
      </c>
      <c r="N29" s="95">
        <v>0</v>
      </c>
      <c r="O29" s="95">
        <v>0</v>
      </c>
      <c r="P29" s="95">
        <v>1.0401537080741661E-2</v>
      </c>
      <c r="Q29" s="95">
        <v>9.7073229512527077E-4</v>
      </c>
    </row>
    <row r="30" spans="1:17" ht="12" customHeight="1" x14ac:dyDescent="0.25">
      <c r="A30" s="87" t="s">
        <v>109</v>
      </c>
      <c r="B30" s="95"/>
      <c r="C30" s="95">
        <v>1.6164577320471856</v>
      </c>
      <c r="D30" s="95">
        <v>1.0300056661561487</v>
      </c>
      <c r="E30" s="95">
        <v>1.6242886568116706</v>
      </c>
      <c r="F30" s="95">
        <v>1.8718686252825303</v>
      </c>
      <c r="G30" s="95">
        <v>0.83760369696964554</v>
      </c>
      <c r="H30" s="95">
        <v>1.1430978536151932</v>
      </c>
      <c r="I30" s="95">
        <v>0.96397259945910263</v>
      </c>
      <c r="J30" s="95">
        <v>1.0668952406811079</v>
      </c>
      <c r="K30" s="95">
        <v>1.2981274883774658</v>
      </c>
      <c r="L30" s="95">
        <v>1.2007149822207752</v>
      </c>
      <c r="M30" s="95">
        <v>0.93964254121871471</v>
      </c>
      <c r="N30" s="95">
        <v>1.185870425102622</v>
      </c>
      <c r="O30" s="95">
        <v>1.2858039666705066</v>
      </c>
      <c r="P30" s="95">
        <v>1.3121428892398315</v>
      </c>
      <c r="Q30" s="95">
        <v>1.4097256228882555</v>
      </c>
    </row>
    <row r="31" spans="1:17" ht="12" customHeight="1" x14ac:dyDescent="0.25">
      <c r="A31" s="87" t="s">
        <v>55</v>
      </c>
      <c r="B31" s="95"/>
      <c r="C31" s="95">
        <v>8.2649120447925328E-2</v>
      </c>
      <c r="D31" s="95">
        <v>5.2410096831595747E-2</v>
      </c>
      <c r="E31" s="95">
        <v>7.8716857858364048E-2</v>
      </c>
      <c r="F31" s="95">
        <v>0.12424945750199351</v>
      </c>
      <c r="G31" s="95">
        <v>4.6763956132298591E-2</v>
      </c>
      <c r="H31" s="95">
        <v>5.4226779191157523E-2</v>
      </c>
      <c r="I31" s="95">
        <v>5.1212266092343833E-2</v>
      </c>
      <c r="J31" s="95">
        <v>4.8373966954739715E-2</v>
      </c>
      <c r="K31" s="95">
        <v>5.185778281980246E-2</v>
      </c>
      <c r="L31" s="95">
        <v>5.6117553402617405E-2</v>
      </c>
      <c r="M31" s="95">
        <v>4.7663310848190692E-2</v>
      </c>
      <c r="N31" s="95">
        <v>7.5130351420676367E-2</v>
      </c>
      <c r="O31" s="95">
        <v>7.4999906621423723E-2</v>
      </c>
      <c r="P31" s="95">
        <v>6.1501955427529044E-2</v>
      </c>
      <c r="Q31" s="95">
        <v>0.16957702300485575</v>
      </c>
    </row>
    <row r="32" spans="1:17" ht="12" customHeight="1" x14ac:dyDescent="0.25">
      <c r="A32" s="49" t="s">
        <v>60</v>
      </c>
      <c r="B32" s="18"/>
      <c r="C32" s="18">
        <v>4.8649759978446827</v>
      </c>
      <c r="D32" s="18">
        <v>6.3027189090761091</v>
      </c>
      <c r="E32" s="18">
        <v>5.7717429091549013</v>
      </c>
      <c r="F32" s="18">
        <v>8.0699266760147452</v>
      </c>
      <c r="G32" s="18">
        <v>5.4554578251335641</v>
      </c>
      <c r="H32" s="18">
        <v>4.6640511108158202</v>
      </c>
      <c r="I32" s="18">
        <v>4.5275812871573091</v>
      </c>
      <c r="J32" s="18">
        <v>4.7544569660785925</v>
      </c>
      <c r="K32" s="18">
        <v>4.6594367629217119</v>
      </c>
      <c r="L32" s="18">
        <v>4.7062250633261815</v>
      </c>
      <c r="M32" s="18">
        <v>4.4534879571851773</v>
      </c>
      <c r="N32" s="18">
        <v>4.7643433973276599</v>
      </c>
      <c r="O32" s="18">
        <v>5.7526150417897295</v>
      </c>
      <c r="P32" s="18">
        <v>7.3608129389001613</v>
      </c>
      <c r="Q32" s="18">
        <v>5.7821213248814409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4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238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120</v>
      </c>
      <c r="B3" s="107"/>
      <c r="C3" s="107">
        <f>IF(RES_hh_tes_in!C3=0,"",RES_hh_tes_in!C3/RES_hh_fec_in!C3)</f>
        <v>0.6915905231065187</v>
      </c>
      <c r="D3" s="107">
        <f>IF(RES_hh_tes_in!D3=0,"",RES_hh_tes_in!D3/RES_hh_fec_in!D3)</f>
        <v>0.70233062835673954</v>
      </c>
      <c r="E3" s="107">
        <f>IF(RES_hh_tes_in!E3=0,"",RES_hh_tes_in!E3/RES_hh_fec_in!E3)</f>
        <v>0.7066790458733031</v>
      </c>
      <c r="F3" s="107">
        <f>IF(RES_hh_tes_in!F3=0,"",RES_hh_tes_in!F3/RES_hh_fec_in!F3)</f>
        <v>0.68986538235033712</v>
      </c>
      <c r="G3" s="107">
        <f>IF(RES_hh_tes_in!G3=0,"",RES_hh_tes_in!G3/RES_hh_fec_in!G3)</f>
        <v>0.69546415325109834</v>
      </c>
      <c r="H3" s="107">
        <f>IF(RES_hh_tes_in!H3=0,"",RES_hh_tes_in!H3/RES_hh_fec_in!H3)</f>
        <v>0.68566444278630989</v>
      </c>
      <c r="I3" s="107">
        <f>IF(RES_hh_tes_in!I3=0,"",RES_hh_tes_in!I3/RES_hh_fec_in!I3)</f>
        <v>0.77731293251217526</v>
      </c>
      <c r="J3" s="107">
        <f>IF(RES_hh_tes_in!J3=0,"",RES_hh_tes_in!J3/RES_hh_fec_in!J3)</f>
        <v>0.72112462635877006</v>
      </c>
      <c r="K3" s="107">
        <f>IF(RES_hh_tes_in!K3=0,"",RES_hh_tes_in!K3/RES_hh_fec_in!K3)</f>
        <v>0.74447437817206707</v>
      </c>
      <c r="L3" s="107">
        <f>IF(RES_hh_tes_in!L3=0,"",RES_hh_tes_in!L3/RES_hh_fec_in!L3)</f>
        <v>0.72037062100940408</v>
      </c>
      <c r="M3" s="107">
        <f>IF(RES_hh_tes_in!M3=0,"",RES_hh_tes_in!M3/RES_hh_fec_in!M3)</f>
        <v>0.75303169772773759</v>
      </c>
      <c r="N3" s="107">
        <f>IF(RES_hh_tes_in!N3=0,"",RES_hh_tes_in!N3/RES_hh_fec_in!N3)</f>
        <v>0.76228199537263708</v>
      </c>
      <c r="O3" s="107">
        <f>IF(RES_hh_tes_in!O3=0,"",RES_hh_tes_in!O3/RES_hh_fec_in!O3)</f>
        <v>0.77912688201590219</v>
      </c>
      <c r="P3" s="107">
        <f>IF(RES_hh_tes_in!P3=0,"",RES_hh_tes_in!P3/RES_hh_fec_in!P3)</f>
        <v>0.77365206827881416</v>
      </c>
      <c r="Q3" s="107">
        <f>IF(RES_hh_tes_in!Q3=0,"",RES_hh_tes_in!Q3/RES_hh_fec_in!Q3)</f>
        <v>0.75347756356257978</v>
      </c>
    </row>
    <row r="4" spans="1:17" ht="12.95" customHeight="1" x14ac:dyDescent="0.25">
      <c r="A4" s="89" t="s">
        <v>65</v>
      </c>
      <c r="B4" s="103"/>
      <c r="C4" s="103">
        <f>IF(RES_hh_tes_in!C4=0,"",RES_hh_tes_in!C4/RES_hh_fec_in!C4)</f>
        <v>0.68759859236169429</v>
      </c>
      <c r="D4" s="103">
        <f>IF(RES_hh_tes_in!D4=0,"",RES_hh_tes_in!D4/RES_hh_fec_in!D4)</f>
        <v>0.69487450851030241</v>
      </c>
      <c r="E4" s="103">
        <f>IF(RES_hh_tes_in!E4=0,"",RES_hh_tes_in!E4/RES_hh_fec_in!E4)</f>
        <v>0.70031823347343658</v>
      </c>
      <c r="F4" s="103">
        <f>IF(RES_hh_tes_in!F4=0,"",RES_hh_tes_in!F4/RES_hh_fec_in!F4)</f>
        <v>0.67838296205701631</v>
      </c>
      <c r="G4" s="103">
        <f>IF(RES_hh_tes_in!G4=0,"",RES_hh_tes_in!G4/RES_hh_fec_in!G4)</f>
        <v>0.68159131642872783</v>
      </c>
      <c r="H4" s="103">
        <f>IF(RES_hh_tes_in!H4=0,"",RES_hh_tes_in!H4/RES_hh_fec_in!H4)</f>
        <v>0.66779680289102716</v>
      </c>
      <c r="I4" s="103">
        <f>IF(RES_hh_tes_in!I4=0,"",RES_hh_tes_in!I4/RES_hh_fec_in!I4)</f>
        <v>0.77199469384727193</v>
      </c>
      <c r="J4" s="103">
        <f>IF(RES_hh_tes_in!J4=0,"",RES_hh_tes_in!J4/RES_hh_fec_in!J4)</f>
        <v>0.71017467501843135</v>
      </c>
      <c r="K4" s="103">
        <f>IF(RES_hh_tes_in!K4=0,"",RES_hh_tes_in!K4/RES_hh_fec_in!K4)</f>
        <v>0.73216392891784532</v>
      </c>
      <c r="L4" s="103">
        <f>IF(RES_hh_tes_in!L4=0,"",RES_hh_tes_in!L4/RES_hh_fec_in!L4)</f>
        <v>0.70340444789819934</v>
      </c>
      <c r="M4" s="103">
        <f>IF(RES_hh_tes_in!M4=0,"",RES_hh_tes_in!M4/RES_hh_fec_in!M4)</f>
        <v>0.74024916727006673</v>
      </c>
      <c r="N4" s="103">
        <f>IF(RES_hh_tes_in!N4=0,"",RES_hh_tes_in!N4/RES_hh_fec_in!N4)</f>
        <v>0.75311047099534045</v>
      </c>
      <c r="O4" s="103">
        <f>IF(RES_hh_tes_in!O4=0,"",RES_hh_tes_in!O4/RES_hh_fec_in!O4)</f>
        <v>0.77316988005969634</v>
      </c>
      <c r="P4" s="103">
        <f>IF(RES_hh_tes_in!P4=0,"",RES_hh_tes_in!P4/RES_hh_fec_in!P4)</f>
        <v>0.7699254157887393</v>
      </c>
      <c r="Q4" s="103">
        <f>IF(RES_hh_tes_in!Q4=0,"",RES_hh_tes_in!Q4/RES_hh_fec_in!Q4)</f>
        <v>0.74425903808077332</v>
      </c>
    </row>
    <row r="5" spans="1:17" ht="12" customHeight="1" x14ac:dyDescent="0.25">
      <c r="A5" s="87" t="s">
        <v>58</v>
      </c>
      <c r="B5" s="102"/>
      <c r="C5" s="102" t="str">
        <f>IF(RES_hh_tes_in!C5=0,"",RES_hh_tes_in!C5/RES_hh_fec_in!C5)</f>
        <v/>
      </c>
      <c r="D5" s="102" t="str">
        <f>IF(RES_hh_tes_in!D5=0,"",RES_hh_tes_in!D5/RES_hh_fec_in!D5)</f>
        <v/>
      </c>
      <c r="E5" s="102" t="str">
        <f>IF(RES_hh_tes_in!E5=0,"",RES_hh_tes_in!E5/RES_hh_fec_in!E5)</f>
        <v/>
      </c>
      <c r="F5" s="102">
        <f>IF(RES_hh_tes_in!F5=0,"",RES_hh_tes_in!F5/RES_hh_fec_in!F5)</f>
        <v>0.5451281191276327</v>
      </c>
      <c r="G5" s="102" t="str">
        <f>IF(RES_hh_tes_in!G5=0,"",RES_hh_tes_in!G5/RES_hh_fec_in!G5)</f>
        <v/>
      </c>
      <c r="H5" s="102">
        <f>IF(RES_hh_tes_in!H5=0,"",RES_hh_tes_in!H5/RES_hh_fec_in!H5)</f>
        <v>0.55160476387704083</v>
      </c>
      <c r="I5" s="102">
        <f>IF(RES_hh_tes_in!I5=0,"",RES_hh_tes_in!I5/RES_hh_fec_in!I5)</f>
        <v>0.55409239534296995</v>
      </c>
      <c r="J5" s="102">
        <f>IF(RES_hh_tes_in!J5=0,"",RES_hh_tes_in!J5/RES_hh_fec_in!J5)</f>
        <v>0.55776017838867342</v>
      </c>
      <c r="K5" s="102" t="str">
        <f>IF(RES_hh_tes_in!K5=0,"",RES_hh_tes_in!K5/RES_hh_fec_in!K5)</f>
        <v/>
      </c>
      <c r="L5" s="102">
        <f>IF(RES_hh_tes_in!L5=0,"",RES_hh_tes_in!L5/RES_hh_fec_in!L5)</f>
        <v>0.5643621936155746</v>
      </c>
      <c r="M5" s="102" t="str">
        <f>IF(RES_hh_tes_in!M5=0,"",RES_hh_tes_in!M5/RES_hh_fec_in!M5)</f>
        <v/>
      </c>
      <c r="N5" s="102">
        <f>IF(RES_hh_tes_in!N5=0,"",RES_hh_tes_in!N5/RES_hh_fec_in!N5)</f>
        <v>0.56798689578435879</v>
      </c>
      <c r="O5" s="102" t="str">
        <f>IF(RES_hh_tes_in!O5=0,"",RES_hh_tes_in!O5/RES_hh_fec_in!O5)</f>
        <v/>
      </c>
      <c r="P5" s="102">
        <f>IF(RES_hh_tes_in!P5=0,"",RES_hh_tes_in!P5/RES_hh_fec_in!P5)</f>
        <v>0.56787281630123554</v>
      </c>
      <c r="Q5" s="102">
        <f>IF(RES_hh_tes_in!Q5=0,"",RES_hh_tes_in!Q5/RES_hh_fec_in!Q5)</f>
        <v>0.56792623421992272</v>
      </c>
    </row>
    <row r="6" spans="1:17" ht="12" customHeight="1" x14ac:dyDescent="0.25">
      <c r="A6" s="87" t="s">
        <v>84</v>
      </c>
      <c r="B6" s="102"/>
      <c r="C6" s="102">
        <f>IF(RES_hh_tes_in!C6=0,"",RES_hh_tes_in!C6/RES_hh_fec_in!C6)</f>
        <v>0.65879806057815726</v>
      </c>
      <c r="D6" s="102">
        <f>IF(RES_hh_tes_in!D6=0,"",RES_hh_tes_in!D6/RES_hh_fec_in!D6)</f>
        <v>0.65663841707234416</v>
      </c>
      <c r="E6" s="102">
        <f>IF(RES_hh_tes_in!E6=0,"",RES_hh_tes_in!E6/RES_hh_fec_in!E6)</f>
        <v>0.6529310939897186</v>
      </c>
      <c r="F6" s="102">
        <f>IF(RES_hh_tes_in!F6=0,"",RES_hh_tes_in!F6/RES_hh_fec_in!F6)</f>
        <v>0.64845134927951431</v>
      </c>
      <c r="G6" s="102">
        <f>IF(RES_hh_tes_in!G6=0,"",RES_hh_tes_in!G6/RES_hh_fec_in!G6)</f>
        <v>0.64597861076993646</v>
      </c>
      <c r="H6" s="102">
        <f>IF(RES_hh_tes_in!H6=0,"",RES_hh_tes_in!H6/RES_hh_fec_in!H6)</f>
        <v>0.65155344477408772</v>
      </c>
      <c r="I6" s="102">
        <f>IF(RES_hh_tes_in!I6=0,"",RES_hh_tes_in!I6/RES_hh_fec_in!I6)</f>
        <v>0.65740919849502788</v>
      </c>
      <c r="J6" s="102">
        <f>IF(RES_hh_tes_in!J6=0,"",RES_hh_tes_in!J6/RES_hh_fec_in!J6)</f>
        <v>0.66315072301123446</v>
      </c>
      <c r="K6" s="102">
        <f>IF(RES_hh_tes_in!K6=0,"",RES_hh_tes_in!K6/RES_hh_fec_in!K6)</f>
        <v>0.70183331358823409</v>
      </c>
      <c r="L6" s="102">
        <f>IF(RES_hh_tes_in!L6=0,"",RES_hh_tes_in!L6/RES_hh_fec_in!L6)</f>
        <v>0.70480495049106262</v>
      </c>
      <c r="M6" s="102">
        <f>IF(RES_hh_tes_in!M6=0,"",RES_hh_tes_in!M6/RES_hh_fec_in!M6)</f>
        <v>0.70510214705014251</v>
      </c>
      <c r="N6" s="102">
        <f>IF(RES_hh_tes_in!N6=0,"",RES_hh_tes_in!N6/RES_hh_fec_in!N6)</f>
        <v>0.70724309544162267</v>
      </c>
      <c r="O6" s="102" t="str">
        <f>IF(RES_hh_tes_in!O6=0,"",RES_hh_tes_in!O6/RES_hh_fec_in!O6)</f>
        <v/>
      </c>
      <c r="P6" s="102">
        <f>IF(RES_hh_tes_in!P6=0,"",RES_hh_tes_in!P6/RES_hh_fec_in!P6)</f>
        <v>0.70974390208674387</v>
      </c>
      <c r="Q6" s="102">
        <f>IF(RES_hh_tes_in!Q6=0,"",RES_hh_tes_in!Q6/RES_hh_fec_in!Q6)</f>
        <v>0.70930876758412553</v>
      </c>
    </row>
    <row r="7" spans="1:17" ht="12" customHeight="1" x14ac:dyDescent="0.25">
      <c r="A7" s="87" t="s">
        <v>110</v>
      </c>
      <c r="B7" s="102"/>
      <c r="C7" s="102">
        <f>IF(RES_hh_tes_in!C7=0,"",RES_hh_tes_in!C7/RES_hh_fec_in!C7)</f>
        <v>0.64943974040260632</v>
      </c>
      <c r="D7" s="102">
        <f>IF(RES_hh_tes_in!D7=0,"",RES_hh_tes_in!D7/RES_hh_fec_in!D7)</f>
        <v>0.65413608649625954</v>
      </c>
      <c r="E7" s="102">
        <f>IF(RES_hh_tes_in!E7=0,"",RES_hh_tes_in!E7/RES_hh_fec_in!E7)</f>
        <v>0.65609985236072965</v>
      </c>
      <c r="F7" s="102">
        <f>IF(RES_hh_tes_in!F7=0,"",RES_hh_tes_in!F7/RES_hh_fec_in!F7)</f>
        <v>0.66118917572535596</v>
      </c>
      <c r="G7" s="102">
        <f>IF(RES_hh_tes_in!G7=0,"",RES_hh_tes_in!G7/RES_hh_fec_in!G7)</f>
        <v>0.66443568987813051</v>
      </c>
      <c r="H7" s="102">
        <f>IF(RES_hh_tes_in!H7=0,"",RES_hh_tes_in!H7/RES_hh_fec_in!H7)</f>
        <v>0.67067999848992188</v>
      </c>
      <c r="I7" s="102">
        <f>IF(RES_hh_tes_in!I7=0,"",RES_hh_tes_in!I7/RES_hh_fec_in!I7)</f>
        <v>0.67543993107409961</v>
      </c>
      <c r="J7" s="102">
        <f>IF(RES_hh_tes_in!J7=0,"",RES_hh_tes_in!J7/RES_hh_fec_in!J7)</f>
        <v>0.67983452305029834</v>
      </c>
      <c r="K7" s="102">
        <f>IF(RES_hh_tes_in!K7=0,"",RES_hh_tes_in!K7/RES_hh_fec_in!K7)</f>
        <v>0.68766733739699337</v>
      </c>
      <c r="L7" s="102">
        <f>IF(RES_hh_tes_in!L7=0,"",RES_hh_tes_in!L7/RES_hh_fec_in!L7)</f>
        <v>0.68980208035275081</v>
      </c>
      <c r="M7" s="102" t="str">
        <f>IF(RES_hh_tes_in!M7=0,"",RES_hh_tes_in!M7/RES_hh_fec_in!M7)</f>
        <v/>
      </c>
      <c r="N7" s="102">
        <f>IF(RES_hh_tes_in!N7=0,"",RES_hh_tes_in!N7/RES_hh_fec_in!N7)</f>
        <v>0.69342215398628992</v>
      </c>
      <c r="O7" s="102" t="str">
        <f>IF(RES_hh_tes_in!O7=0,"",RES_hh_tes_in!O7/RES_hh_fec_in!O7)</f>
        <v/>
      </c>
      <c r="P7" s="102">
        <f>IF(RES_hh_tes_in!P7=0,"",RES_hh_tes_in!P7/RES_hh_fec_in!P7)</f>
        <v>0.6977879984527886</v>
      </c>
      <c r="Q7" s="102">
        <f>IF(RES_hh_tes_in!Q7=0,"",RES_hh_tes_in!Q7/RES_hh_fec_in!Q7)</f>
        <v>0.70500759964372461</v>
      </c>
    </row>
    <row r="8" spans="1:17" ht="12" customHeight="1" x14ac:dyDescent="0.25">
      <c r="A8" s="87" t="s">
        <v>109</v>
      </c>
      <c r="B8" s="102"/>
      <c r="C8" s="102">
        <f>IF(RES_hh_tes_in!C8=0,"",RES_hh_tes_in!C8/RES_hh_fec_in!C8)</f>
        <v>0.67621330928382761</v>
      </c>
      <c r="D8" s="102">
        <f>IF(RES_hh_tes_in!D8=0,"",RES_hh_tes_in!D8/RES_hh_fec_in!D8)</f>
        <v>0.68124432567073789</v>
      </c>
      <c r="E8" s="102">
        <f>IF(RES_hh_tes_in!E8=0,"",RES_hh_tes_in!E8/RES_hh_fec_in!E8)</f>
        <v>0.6833676622540733</v>
      </c>
      <c r="F8" s="102">
        <f>IF(RES_hh_tes_in!F8=0,"",RES_hh_tes_in!F8/RES_hh_fec_in!F8)</f>
        <v>0.68782944285735481</v>
      </c>
      <c r="G8" s="102">
        <f>IF(RES_hh_tes_in!G8=0,"",RES_hh_tes_in!G8/RES_hh_fec_in!G8)</f>
        <v>0.68965539208722815</v>
      </c>
      <c r="H8" s="102">
        <f>IF(RES_hh_tes_in!H8=0,"",RES_hh_tes_in!H8/RES_hh_fec_in!H8)</f>
        <v>0.69407326654047119</v>
      </c>
      <c r="I8" s="102">
        <f>IF(RES_hh_tes_in!I8=0,"",RES_hh_tes_in!I8/RES_hh_fec_in!I8)</f>
        <v>0.700612724990062</v>
      </c>
      <c r="J8" s="102">
        <f>IF(RES_hh_tes_in!J8=0,"",RES_hh_tes_in!J8/RES_hh_fec_in!J8)</f>
        <v>0.70474945794861932</v>
      </c>
      <c r="K8" s="102">
        <f>IF(RES_hh_tes_in!K8=0,"",RES_hh_tes_in!K8/RES_hh_fec_in!K8)</f>
        <v>0.71547517947207628</v>
      </c>
      <c r="L8" s="102">
        <f>IF(RES_hh_tes_in!L8=0,"",RES_hh_tes_in!L8/RES_hh_fec_in!L8)</f>
        <v>0.71375273902671754</v>
      </c>
      <c r="M8" s="102">
        <f>IF(RES_hh_tes_in!M8=0,"",RES_hh_tes_in!M8/RES_hh_fec_in!M8)</f>
        <v>0.71433656163986015</v>
      </c>
      <c r="N8" s="102">
        <f>IF(RES_hh_tes_in!N8=0,"",RES_hh_tes_in!N8/RES_hh_fec_in!N8)</f>
        <v>0.71644599268762532</v>
      </c>
      <c r="O8" s="102">
        <f>IF(RES_hh_tes_in!O8=0,"",RES_hh_tes_in!O8/RES_hh_fec_in!O8)</f>
        <v>0.73372969876266358</v>
      </c>
      <c r="P8" s="102">
        <f>IF(RES_hh_tes_in!P8=0,"",RES_hh_tes_in!P8/RES_hh_fec_in!P8)</f>
        <v>0.72708321804983556</v>
      </c>
      <c r="Q8" s="102">
        <f>IF(RES_hh_tes_in!Q8=0,"",RES_hh_tes_in!Q8/RES_hh_fec_in!Q8)</f>
        <v>0.73847611910240107</v>
      </c>
    </row>
    <row r="9" spans="1:17" ht="12" customHeight="1" x14ac:dyDescent="0.25">
      <c r="A9" s="87" t="s">
        <v>55</v>
      </c>
      <c r="B9" s="102"/>
      <c r="C9" s="102">
        <f>IF(RES_hh_tes_in!C9=0,"",RES_hh_tes_in!C9/RES_hh_fec_in!C9)</f>
        <v>0.56139534980626393</v>
      </c>
      <c r="D9" s="102">
        <f>IF(RES_hh_tes_in!D9=0,"",RES_hh_tes_in!D9/RES_hh_fec_in!D9)</f>
        <v>0.56548483301639441</v>
      </c>
      <c r="E9" s="102">
        <f>IF(RES_hh_tes_in!E9=0,"",RES_hh_tes_in!E9/RES_hh_fec_in!E9)</f>
        <v>0.5661340636863158</v>
      </c>
      <c r="F9" s="102">
        <f>IF(RES_hh_tes_in!F9=0,"",RES_hh_tes_in!F9/RES_hh_fec_in!F9)</f>
        <v>0.56759865923883335</v>
      </c>
      <c r="G9" s="102">
        <f>IF(RES_hh_tes_in!G9=0,"",RES_hh_tes_in!G9/RES_hh_fec_in!G9)</f>
        <v>0.57126010237835156</v>
      </c>
      <c r="H9" s="102">
        <f>IF(RES_hh_tes_in!H9=0,"",RES_hh_tes_in!H9/RES_hh_fec_in!H9)</f>
        <v>0.57152144909857028</v>
      </c>
      <c r="I9" s="102">
        <f>IF(RES_hh_tes_in!I9=0,"",RES_hh_tes_in!I9/RES_hh_fec_in!I9)</f>
        <v>0.58158308810350834</v>
      </c>
      <c r="J9" s="102">
        <f>IF(RES_hh_tes_in!J9=0,"",RES_hh_tes_in!J9/RES_hh_fec_in!J9)</f>
        <v>0.58489208517536473</v>
      </c>
      <c r="K9" s="102">
        <f>IF(RES_hh_tes_in!K9=0,"",RES_hh_tes_in!K9/RES_hh_fec_in!K9)</f>
        <v>0.58998745856607226</v>
      </c>
      <c r="L9" s="102">
        <f>IF(RES_hh_tes_in!L9=0,"",RES_hh_tes_in!L9/RES_hh_fec_in!L9)</f>
        <v>0.59585858885077192</v>
      </c>
      <c r="M9" s="102">
        <f>IF(RES_hh_tes_in!M9=0,"",RES_hh_tes_in!M9/RES_hh_fec_in!M9)</f>
        <v>0.60017095618160765</v>
      </c>
      <c r="N9" s="102">
        <f>IF(RES_hh_tes_in!N9=0,"",RES_hh_tes_in!N9/RES_hh_fec_in!N9)</f>
        <v>0.60341641955733016</v>
      </c>
      <c r="O9" s="102">
        <f>IF(RES_hh_tes_in!O9=0,"",RES_hh_tes_in!O9/RES_hh_fec_in!O9)</f>
        <v>0.60704908169721972</v>
      </c>
      <c r="P9" s="102">
        <f>IF(RES_hh_tes_in!P9=0,"",RES_hh_tes_in!P9/RES_hh_fec_in!P9)</f>
        <v>0.60417167226561919</v>
      </c>
      <c r="Q9" s="102">
        <f>IF(RES_hh_tes_in!Q9=0,"",RES_hh_tes_in!Q9/RES_hh_fec_in!Q9)</f>
        <v>0.60367883844834513</v>
      </c>
    </row>
    <row r="10" spans="1:17" ht="12" customHeight="1" x14ac:dyDescent="0.25">
      <c r="A10" s="87" t="s">
        <v>79</v>
      </c>
      <c r="B10" s="102"/>
      <c r="C10" s="102" t="str">
        <f>IF(RES_hh_tes_in!C10=0,"",RES_hh_tes_in!C10/RES_hh_fec_in!C10)</f>
        <v/>
      </c>
      <c r="D10" s="102" t="str">
        <f>IF(RES_hh_tes_in!D10=0,"",RES_hh_tes_in!D10/RES_hh_fec_in!D10)</f>
        <v/>
      </c>
      <c r="E10" s="102" t="str">
        <f>IF(RES_hh_tes_in!E10=0,"",RES_hh_tes_in!E10/RES_hh_fec_in!E10)</f>
        <v/>
      </c>
      <c r="F10" s="102" t="str">
        <f>IF(RES_hh_tes_in!F10=0,"",RES_hh_tes_in!F10/RES_hh_fec_in!F10)</f>
        <v/>
      </c>
      <c r="G10" s="102" t="str">
        <f>IF(RES_hh_tes_in!G10=0,"",RES_hh_tes_in!G10/RES_hh_fec_in!G10)</f>
        <v/>
      </c>
      <c r="H10" s="102" t="str">
        <f>IF(RES_hh_tes_in!H10=0,"",RES_hh_tes_in!H10/RES_hh_fec_in!H10)</f>
        <v/>
      </c>
      <c r="I10" s="102" t="str">
        <f>IF(RES_hh_tes_in!I10=0,"",RES_hh_tes_in!I10/RES_hh_fec_in!I10)</f>
        <v/>
      </c>
      <c r="J10" s="102" t="str">
        <f>IF(RES_hh_tes_in!J10=0,"",RES_hh_tes_in!J10/RES_hh_fec_in!J10)</f>
        <v/>
      </c>
      <c r="K10" s="102" t="str">
        <f>IF(RES_hh_tes_in!K10=0,"",RES_hh_tes_in!K10/RES_hh_fec_in!K10)</f>
        <v/>
      </c>
      <c r="L10" s="102" t="str">
        <f>IF(RES_hh_tes_in!L10=0,"",RES_hh_tes_in!L10/RES_hh_fec_in!L10)</f>
        <v/>
      </c>
      <c r="M10" s="102" t="str">
        <f>IF(RES_hh_tes_in!M10=0,"",RES_hh_tes_in!M10/RES_hh_fec_in!M10)</f>
        <v/>
      </c>
      <c r="N10" s="102" t="str">
        <f>IF(RES_hh_tes_in!N10=0,"",RES_hh_tes_in!N10/RES_hh_fec_in!N10)</f>
        <v/>
      </c>
      <c r="O10" s="102" t="str">
        <f>IF(RES_hh_tes_in!O10=0,"",RES_hh_tes_in!O10/RES_hh_fec_in!O10)</f>
        <v/>
      </c>
      <c r="P10" s="102" t="str">
        <f>IF(RES_hh_tes_in!P10=0,"",RES_hh_tes_in!P10/RES_hh_fec_in!P10)</f>
        <v/>
      </c>
      <c r="Q10" s="102" t="str">
        <f>IF(RES_hh_tes_in!Q10=0,"",RES_hh_tes_in!Q10/RES_hh_fec_in!Q10)</f>
        <v/>
      </c>
    </row>
    <row r="11" spans="1:17" ht="12" customHeight="1" x14ac:dyDescent="0.25">
      <c r="A11" s="87" t="s">
        <v>61</v>
      </c>
      <c r="B11" s="102"/>
      <c r="C11" s="102">
        <f>IF(RES_hh_tes_in!C11=0,"",RES_hh_tes_in!C11/RES_hh_fec_in!C11)</f>
        <v>0.82230098512813643</v>
      </c>
      <c r="D11" s="102">
        <f>IF(RES_hh_tes_in!D11=0,"",RES_hh_tes_in!D11/RES_hh_fec_in!D11)</f>
        <v>0.82899765909787315</v>
      </c>
      <c r="E11" s="102">
        <f>IF(RES_hh_tes_in!E11=0,"",RES_hh_tes_in!E11/RES_hh_fec_in!E11)</f>
        <v>0.82953627373068251</v>
      </c>
      <c r="F11" s="102">
        <f>IF(RES_hh_tes_in!F11=0,"",RES_hh_tes_in!F11/RES_hh_fec_in!F11)</f>
        <v>0.83470968771104082</v>
      </c>
      <c r="G11" s="102">
        <f>IF(RES_hh_tes_in!G11=0,"",RES_hh_tes_in!G11/RES_hh_fec_in!G11)</f>
        <v>0.83839471320674919</v>
      </c>
      <c r="H11" s="102">
        <f>IF(RES_hh_tes_in!H11=0,"",RES_hh_tes_in!H11/RES_hh_fec_in!H11)</f>
        <v>0.83818279205929924</v>
      </c>
      <c r="I11" s="102">
        <f>IF(RES_hh_tes_in!I11=0,"",RES_hh_tes_in!I11/RES_hh_fec_in!I11)</f>
        <v>0.85235045043376867</v>
      </c>
      <c r="J11" s="102">
        <f>IF(RES_hh_tes_in!J11=0,"",RES_hh_tes_in!J11/RES_hh_fec_in!J11)</f>
        <v>0.84748883551897813</v>
      </c>
      <c r="K11" s="102">
        <f>IF(RES_hh_tes_in!K11=0,"",RES_hh_tes_in!K11/RES_hh_fec_in!K11)</f>
        <v>0.86532210381505092</v>
      </c>
      <c r="L11" s="102">
        <f>IF(RES_hh_tes_in!L11=0,"",RES_hh_tes_in!L11/RES_hh_fec_in!L11)</f>
        <v>0.86402597387157998</v>
      </c>
      <c r="M11" s="102">
        <f>IF(RES_hh_tes_in!M11=0,"",RES_hh_tes_in!M11/RES_hh_fec_in!M11)</f>
        <v>0.86829534961429078</v>
      </c>
      <c r="N11" s="102">
        <f>IF(RES_hh_tes_in!N11=0,"",RES_hh_tes_in!N11/RES_hh_fec_in!N11)</f>
        <v>0.86918373147423078</v>
      </c>
      <c r="O11" s="102">
        <f>IF(RES_hh_tes_in!O11=0,"",RES_hh_tes_in!O11/RES_hh_fec_in!O11)</f>
        <v>0.8759622379798967</v>
      </c>
      <c r="P11" s="102">
        <f>IF(RES_hh_tes_in!P11=0,"",RES_hh_tes_in!P11/RES_hh_fec_in!P11)</f>
        <v>0.87257716271479824</v>
      </c>
      <c r="Q11" s="102">
        <f>IF(RES_hh_tes_in!Q11=0,"",RES_hh_tes_in!Q11/RES_hh_fec_in!Q11)</f>
        <v>0.87679517997060241</v>
      </c>
    </row>
    <row r="12" spans="1:17" ht="12" customHeight="1" x14ac:dyDescent="0.25">
      <c r="A12" s="87" t="s">
        <v>115</v>
      </c>
      <c r="B12" s="102"/>
      <c r="C12" s="102">
        <f>IF(RES_hh_tes_in!C12=0,"",RES_hh_tes_in!C12/RES_hh_fec_in!C12)</f>
        <v>1.2893229414180944</v>
      </c>
      <c r="D12" s="102">
        <f>IF(RES_hh_tes_in!D12=0,"",RES_hh_tes_in!D12/RES_hh_fec_in!D12)</f>
        <v>1.3380811677413655</v>
      </c>
      <c r="E12" s="102">
        <f>IF(RES_hh_tes_in!E12=0,"",RES_hh_tes_in!E12/RES_hh_fec_in!E12)</f>
        <v>1.3961720845057599</v>
      </c>
      <c r="F12" s="102">
        <f>IF(RES_hh_tes_in!F12=0,"",RES_hh_tes_in!F12/RES_hh_fec_in!F12)</f>
        <v>1.4710415125765131</v>
      </c>
      <c r="G12" s="102">
        <f>IF(RES_hh_tes_in!G12=0,"",RES_hh_tes_in!G12/RES_hh_fec_in!G12)</f>
        <v>1.5194668464064471</v>
      </c>
      <c r="H12" s="102">
        <f>IF(RES_hh_tes_in!H12=0,"",RES_hh_tes_in!H12/RES_hh_fec_in!H12)</f>
        <v>1.6220832728777868</v>
      </c>
      <c r="I12" s="102">
        <f>IF(RES_hh_tes_in!I12=0,"",RES_hh_tes_in!I12/RES_hh_fec_in!I12)</f>
        <v>1.7724573090538276</v>
      </c>
      <c r="J12" s="102">
        <f>IF(RES_hh_tes_in!J12=0,"",RES_hh_tes_in!J12/RES_hh_fec_in!J12)</f>
        <v>1.9447389303416105</v>
      </c>
      <c r="K12" s="102">
        <f>IF(RES_hh_tes_in!K12=0,"",RES_hh_tes_in!K12/RES_hh_fec_in!K12)</f>
        <v>2.0774432589470919</v>
      </c>
      <c r="L12" s="102">
        <f>IF(RES_hh_tes_in!L12=0,"",RES_hh_tes_in!L12/RES_hh_fec_in!L12)</f>
        <v>2.3587680806195772</v>
      </c>
      <c r="M12" s="102">
        <f>IF(RES_hh_tes_in!M12=0,"",RES_hh_tes_in!M12/RES_hh_fec_in!M12)</f>
        <v>2.5218546583388659</v>
      </c>
      <c r="N12" s="102">
        <f>IF(RES_hh_tes_in!N12=0,"",RES_hh_tes_in!N12/RES_hh_fec_in!N12)</f>
        <v>2.6951656488430049</v>
      </c>
      <c r="O12" s="102">
        <f>IF(RES_hh_tes_in!O12=0,"",RES_hh_tes_in!O12/RES_hh_fec_in!O12)</f>
        <v>2.8102590524545068</v>
      </c>
      <c r="P12" s="102">
        <f>IF(RES_hh_tes_in!P12=0,"",RES_hh_tes_in!P12/RES_hh_fec_in!P12)</f>
        <v>2.8867120471903438</v>
      </c>
      <c r="Q12" s="102">
        <f>IF(RES_hh_tes_in!Q12=0,"",RES_hh_tes_in!Q12/RES_hh_fec_in!Q12)</f>
        <v>2.9564886272094522</v>
      </c>
    </row>
    <row r="13" spans="1:17" ht="12" customHeight="1" x14ac:dyDescent="0.25">
      <c r="A13" s="51" t="s">
        <v>114</v>
      </c>
      <c r="B13" s="104"/>
      <c r="C13" s="104">
        <f>IF(RES_hh_tes_in!C13=0,"",RES_hh_tes_in!C13/RES_hh_fec_in!C13)</f>
        <v>0.81860475471798921</v>
      </c>
      <c r="D13" s="104">
        <f>IF(RES_hh_tes_in!D13=0,"",RES_hh_tes_in!D13/RES_hh_fec_in!D13)</f>
        <v>0.82368555391111153</v>
      </c>
      <c r="E13" s="104">
        <f>IF(RES_hh_tes_in!E13=0,"",RES_hh_tes_in!E13/RES_hh_fec_in!E13)</f>
        <v>0.82547035510200595</v>
      </c>
      <c r="F13" s="104">
        <f>IF(RES_hh_tes_in!F13=0,"",RES_hh_tes_in!F13/RES_hh_fec_in!F13)</f>
        <v>0.83098910259486547</v>
      </c>
      <c r="G13" s="104">
        <f>IF(RES_hh_tes_in!G13=0,"",RES_hh_tes_in!G13/RES_hh_fec_in!G13)</f>
        <v>0.83525045736494385</v>
      </c>
      <c r="H13" s="104">
        <f>IF(RES_hh_tes_in!H13=0,"",RES_hh_tes_in!H13/RES_hh_fec_in!H13)</f>
        <v>0.84148577354742526</v>
      </c>
      <c r="I13" s="104">
        <f>IF(RES_hh_tes_in!I13=0,"",RES_hh_tes_in!I13/RES_hh_fec_in!I13)</f>
        <v>0.85127499345439661</v>
      </c>
      <c r="J13" s="104">
        <f>IF(RES_hh_tes_in!J13=0,"",RES_hh_tes_in!J13/RES_hh_fec_in!J13)</f>
        <v>0.85547724527950852</v>
      </c>
      <c r="K13" s="104">
        <f>IF(RES_hh_tes_in!K13=0,"",RES_hh_tes_in!K13/RES_hh_fec_in!K13)</f>
        <v>0.85723434603416604</v>
      </c>
      <c r="L13" s="104">
        <f>IF(RES_hh_tes_in!L13=0,"",RES_hh_tes_in!L13/RES_hh_fec_in!L13)</f>
        <v>0.86441177246311529</v>
      </c>
      <c r="M13" s="104">
        <f>IF(RES_hh_tes_in!M13=0,"",RES_hh_tes_in!M13/RES_hh_fec_in!M13)</f>
        <v>0.87153923353719209</v>
      </c>
      <c r="N13" s="104" t="str">
        <f>IF(RES_hh_tes_in!N13=0,"",RES_hh_tes_in!N13/RES_hh_fec_in!N13)</f>
        <v/>
      </c>
      <c r="O13" s="104">
        <f>IF(RES_hh_tes_in!O13=0,"",RES_hh_tes_in!O13/RES_hh_fec_in!O13)</f>
        <v>0.8790475934491051</v>
      </c>
      <c r="P13" s="104">
        <f>IF(RES_hh_tes_in!P13=0,"",RES_hh_tes_in!P13/RES_hh_fec_in!P13)</f>
        <v>0.88213978671657933</v>
      </c>
      <c r="Q13" s="104" t="str">
        <f>IF(RES_hh_tes_in!Q13=0,"",RES_hh_tes_in!Q13/RES_hh_fec_in!Q13)</f>
        <v/>
      </c>
    </row>
    <row r="14" spans="1:17" ht="12" customHeight="1" x14ac:dyDescent="0.25">
      <c r="A14" s="99" t="s">
        <v>117</v>
      </c>
      <c r="B14" s="106"/>
      <c r="C14" s="106">
        <f>IF(RES_hh_tes_in!C14=0,"",RES_hh_tes_in!C14/RES_hh_fec_in!C14)</f>
        <v>1.0672450429860869</v>
      </c>
      <c r="D14" s="106">
        <f>IF(RES_hh_tes_in!D14=0,"",RES_hh_tes_in!D14/RES_hh_fec_in!D14)</f>
        <v>1.0699957310953057</v>
      </c>
      <c r="E14" s="106">
        <f>IF(RES_hh_tes_in!E14=0,"",RES_hh_tes_in!E14/RES_hh_fec_in!E14)</f>
        <v>1.0637188472677763</v>
      </c>
      <c r="F14" s="106">
        <f>IF(RES_hh_tes_in!F14=0,"",RES_hh_tes_in!F14/RES_hh_fec_in!F14)</f>
        <v>1.0638396699968504</v>
      </c>
      <c r="G14" s="106">
        <f>IF(RES_hh_tes_in!G14=0,"",RES_hh_tes_in!G14/RES_hh_fec_in!G14)</f>
        <v>1.0634302065520251</v>
      </c>
      <c r="H14" s="106">
        <f>IF(RES_hh_tes_in!H14=0,"",RES_hh_tes_in!H14/RES_hh_fec_in!H14)</f>
        <v>1.0602275445633249</v>
      </c>
      <c r="I14" s="106">
        <f>IF(RES_hh_tes_in!I14=0,"",RES_hh_tes_in!I14/RES_hh_fec_in!I14)</f>
        <v>1.0576412374775885</v>
      </c>
      <c r="J14" s="106">
        <f>IF(RES_hh_tes_in!J14=0,"",RES_hh_tes_in!J14/RES_hh_fec_in!J14)</f>
        <v>1.0632012831259949</v>
      </c>
      <c r="K14" s="106">
        <f>IF(RES_hh_tes_in!K14=0,"",RES_hh_tes_in!K14/RES_hh_fec_in!K14)</f>
        <v>1.0640342077416549</v>
      </c>
      <c r="L14" s="106">
        <f>IF(RES_hh_tes_in!L14=0,"",RES_hh_tes_in!L14/RES_hh_fec_in!L14)</f>
        <v>1.0633475239621364</v>
      </c>
      <c r="M14" s="106">
        <f>IF(RES_hh_tes_in!M14=0,"",RES_hh_tes_in!M14/RES_hh_fec_in!M14)</f>
        <v>1.0499123724436761</v>
      </c>
      <c r="N14" s="106">
        <f>IF(RES_hh_tes_in!N14=0,"",RES_hh_tes_in!N14/RES_hh_fec_in!N14)</f>
        <v>1.053884953602906</v>
      </c>
      <c r="O14" s="106">
        <f>IF(RES_hh_tes_in!O14=0,"",RES_hh_tes_in!O14/RES_hh_fec_in!O14)</f>
        <v>1.0495061192729938</v>
      </c>
      <c r="P14" s="106">
        <f>IF(RES_hh_tes_in!P14=0,"",RES_hh_tes_in!P14/RES_hh_fec_in!P14)</f>
        <v>1.0419294919457014</v>
      </c>
      <c r="Q14" s="106">
        <f>IF(RES_hh_tes_in!Q14=0,"",RES_hh_tes_in!Q14/RES_hh_fec_in!Q14)</f>
        <v>1.0416131582485786</v>
      </c>
    </row>
    <row r="15" spans="1:17" ht="12.95" customHeight="1" x14ac:dyDescent="0.25">
      <c r="A15" s="89" t="s">
        <v>112</v>
      </c>
      <c r="B15" s="103"/>
      <c r="C15" s="103">
        <f>IF(RES_hh_tes_in!C15=0,"",RES_hh_tes_in!C15/RES_hh_fec_in!C15)</f>
        <v>1.9410938634566353</v>
      </c>
      <c r="D15" s="103">
        <f>IF(RES_hh_tes_in!D15=0,"",RES_hh_tes_in!D15/RES_hh_fec_in!D15)</f>
        <v>2.017116375698309</v>
      </c>
      <c r="E15" s="103">
        <f>IF(RES_hh_tes_in!E15=0,"",RES_hh_tes_in!E15/RES_hh_fec_in!E15)</f>
        <v>2.1046790005338489</v>
      </c>
      <c r="F15" s="103">
        <f>IF(RES_hh_tes_in!F15=0,"",RES_hh_tes_in!F15/RES_hh_fec_in!F15)</f>
        <v>2.1881744599994488</v>
      </c>
      <c r="G15" s="103">
        <f>IF(RES_hh_tes_in!G15=0,"",RES_hh_tes_in!G15/RES_hh_fec_in!G15)</f>
        <v>2.2552453910302912</v>
      </c>
      <c r="H15" s="103">
        <f>IF(RES_hh_tes_in!H15=0,"",RES_hh_tes_in!H15/RES_hh_fec_in!H15)</f>
        <v>2.3866607175879131</v>
      </c>
      <c r="I15" s="103">
        <f>IF(RES_hh_tes_in!I15=0,"",RES_hh_tes_in!I15/RES_hh_fec_in!I15)</f>
        <v>2.5259562387253283</v>
      </c>
      <c r="J15" s="103">
        <f>IF(RES_hh_tes_in!J15=0,"",RES_hh_tes_in!J15/RES_hh_fec_in!J15)</f>
        <v>2.7327093237648299</v>
      </c>
      <c r="K15" s="103">
        <f>IF(RES_hh_tes_in!K15=0,"",RES_hh_tes_in!K15/RES_hh_fec_in!K15)</f>
        <v>2.9547001548509195</v>
      </c>
      <c r="L15" s="103">
        <f>IF(RES_hh_tes_in!L15=0,"",RES_hh_tes_in!L15/RES_hh_fec_in!L15)</f>
        <v>3.2180296790985849</v>
      </c>
      <c r="M15" s="103">
        <f>IF(RES_hh_tes_in!M15=0,"",RES_hh_tes_in!M15/RES_hh_fec_in!M15)</f>
        <v>3.4289784015156384</v>
      </c>
      <c r="N15" s="103">
        <f>IF(RES_hh_tes_in!N15=0,"",RES_hh_tes_in!N15/RES_hh_fec_in!N15)</f>
        <v>3.6475919483940333</v>
      </c>
      <c r="O15" s="103">
        <f>IF(RES_hh_tes_in!O15=0,"",RES_hh_tes_in!O15/RES_hh_fec_in!O15)</f>
        <v>3.6996566826407857</v>
      </c>
      <c r="P15" s="103">
        <f>IF(RES_hh_tes_in!P15=0,"",RES_hh_tes_in!P15/RES_hh_fec_in!P15)</f>
        <v>3.8268568504093401</v>
      </c>
      <c r="Q15" s="103">
        <f>IF(RES_hh_tes_in!Q15=0,"",RES_hh_tes_in!Q15/RES_hh_fec_in!Q15)</f>
        <v>3.8509465012472477</v>
      </c>
    </row>
    <row r="16" spans="1:17" ht="12" customHeight="1" x14ac:dyDescent="0.25">
      <c r="A16" s="87" t="s">
        <v>111</v>
      </c>
      <c r="B16" s="105"/>
      <c r="C16" s="105">
        <f>IF(RES_hh_tes_in!C16=0,"",RES_hh_tes_in!C16/RES_hh_fec_in!C16)</f>
        <v>1.9410938634566353</v>
      </c>
      <c r="D16" s="105">
        <f>IF(RES_hh_tes_in!D16=0,"",RES_hh_tes_in!D16/RES_hh_fec_in!D16)</f>
        <v>2.017116375698309</v>
      </c>
      <c r="E16" s="105">
        <f>IF(RES_hh_tes_in!E16=0,"",RES_hh_tes_in!E16/RES_hh_fec_in!E16)</f>
        <v>2.1046790005338489</v>
      </c>
      <c r="F16" s="105">
        <f>IF(RES_hh_tes_in!F16=0,"",RES_hh_tes_in!F16/RES_hh_fec_in!F16)</f>
        <v>2.1881744599994488</v>
      </c>
      <c r="G16" s="105">
        <f>IF(RES_hh_tes_in!G16=0,"",RES_hh_tes_in!G16/RES_hh_fec_in!G16)</f>
        <v>2.2552453910302912</v>
      </c>
      <c r="H16" s="105">
        <f>IF(RES_hh_tes_in!H16=0,"",RES_hh_tes_in!H16/RES_hh_fec_in!H16)</f>
        <v>2.3866607175879131</v>
      </c>
      <c r="I16" s="105">
        <f>IF(RES_hh_tes_in!I16=0,"",RES_hh_tes_in!I16/RES_hh_fec_in!I16)</f>
        <v>2.5259562387253283</v>
      </c>
      <c r="J16" s="105">
        <f>IF(RES_hh_tes_in!J16=0,"",RES_hh_tes_in!J16/RES_hh_fec_in!J16)</f>
        <v>2.7327093237648299</v>
      </c>
      <c r="K16" s="105">
        <f>IF(RES_hh_tes_in!K16=0,"",RES_hh_tes_in!K16/RES_hh_fec_in!K16)</f>
        <v>2.9547001548509195</v>
      </c>
      <c r="L16" s="105">
        <f>IF(RES_hh_tes_in!L16=0,"",RES_hh_tes_in!L16/RES_hh_fec_in!L16)</f>
        <v>3.2180296790985849</v>
      </c>
      <c r="M16" s="105">
        <f>IF(RES_hh_tes_in!M16=0,"",RES_hh_tes_in!M16/RES_hh_fec_in!M16)</f>
        <v>3.4289784015156384</v>
      </c>
      <c r="N16" s="105">
        <f>IF(RES_hh_tes_in!N16=0,"",RES_hh_tes_in!N16/RES_hh_fec_in!N16)</f>
        <v>3.6475919483940333</v>
      </c>
      <c r="O16" s="105">
        <f>IF(RES_hh_tes_in!O16=0,"",RES_hh_tes_in!O16/RES_hh_fec_in!O16)</f>
        <v>3.6996566826407857</v>
      </c>
      <c r="P16" s="105">
        <f>IF(RES_hh_tes_in!P16=0,"",RES_hh_tes_in!P16/RES_hh_fec_in!P16)</f>
        <v>3.8268568504093401</v>
      </c>
      <c r="Q16" s="105">
        <f>IF(RES_hh_tes_in!Q16=0,"",RES_hh_tes_in!Q16/RES_hh_fec_in!Q16)</f>
        <v>3.8509465012472477</v>
      </c>
    </row>
    <row r="17" spans="1:17" ht="12.95" customHeight="1" x14ac:dyDescent="0.25">
      <c r="A17" s="89" t="s">
        <v>63</v>
      </c>
      <c r="B17" s="103"/>
      <c r="C17" s="103">
        <f>IF(RES_hh_tes_in!C17=0,"",RES_hh_tes_in!C17/RES_hh_fec_in!C17)</f>
        <v>0.70037158904349761</v>
      </c>
      <c r="D17" s="103">
        <f>IF(RES_hh_tes_in!D17=0,"",RES_hh_tes_in!D17/RES_hh_fec_in!D17)</f>
        <v>0.71798729040585285</v>
      </c>
      <c r="E17" s="103">
        <f>IF(RES_hh_tes_in!E17=0,"",RES_hh_tes_in!E17/RES_hh_fec_in!E17)</f>
        <v>0.72947994538436822</v>
      </c>
      <c r="F17" s="103">
        <f>IF(RES_hh_tes_in!F17=0,"",RES_hh_tes_in!F17/RES_hh_fec_in!F17)</f>
        <v>0.73014866228431474</v>
      </c>
      <c r="G17" s="103">
        <f>IF(RES_hh_tes_in!G17=0,"",RES_hh_tes_in!G17/RES_hh_fec_in!G17)</f>
        <v>0.73226126315907325</v>
      </c>
      <c r="H17" s="103">
        <f>IF(RES_hh_tes_in!H17=0,"",RES_hh_tes_in!H17/RES_hh_fec_in!H17)</f>
        <v>0.7499225162777412</v>
      </c>
      <c r="I17" s="103">
        <f>IF(RES_hh_tes_in!I17=0,"",RES_hh_tes_in!I17/RES_hh_fec_in!I17)</f>
        <v>0.77437157094464015</v>
      </c>
      <c r="J17" s="103">
        <f>IF(RES_hh_tes_in!J17=0,"",RES_hh_tes_in!J17/RES_hh_fec_in!J17)</f>
        <v>0.73430701387662622</v>
      </c>
      <c r="K17" s="103">
        <f>IF(RES_hh_tes_in!K17=0,"",RES_hh_tes_in!K17/RES_hh_fec_in!K17)</f>
        <v>0.76532813493955909</v>
      </c>
      <c r="L17" s="103">
        <f>IF(RES_hh_tes_in!L17=0,"",RES_hh_tes_in!L17/RES_hh_fec_in!L17)</f>
        <v>0.77922577427627948</v>
      </c>
      <c r="M17" s="103">
        <f>IF(RES_hh_tes_in!M17=0,"",RES_hh_tes_in!M17/RES_hh_fec_in!M17)</f>
        <v>0.77212999690314965</v>
      </c>
      <c r="N17" s="103">
        <f>IF(RES_hh_tes_in!N17=0,"",RES_hh_tes_in!N17/RES_hh_fec_in!N17)</f>
        <v>0.77174612673051712</v>
      </c>
      <c r="O17" s="103">
        <f>IF(RES_hh_tes_in!O17=0,"",RES_hh_tes_in!O17/RES_hh_fec_in!O17)</f>
        <v>0.78545261412961831</v>
      </c>
      <c r="P17" s="103">
        <f>IF(RES_hh_tes_in!P17=0,"",RES_hh_tes_in!P17/RES_hh_fec_in!P17)</f>
        <v>0.75286996935621942</v>
      </c>
      <c r="Q17" s="103">
        <f>IF(RES_hh_tes_in!Q17=0,"",RES_hh_tes_in!Q17/RES_hh_fec_in!Q17)</f>
        <v>0.74515080505971532</v>
      </c>
    </row>
    <row r="18" spans="1:17" ht="12" customHeight="1" x14ac:dyDescent="0.25">
      <c r="A18" s="87" t="s">
        <v>58</v>
      </c>
      <c r="B18" s="102"/>
      <c r="C18" s="102" t="str">
        <f>IF(RES_hh_tes_in!C18=0,"",RES_hh_tes_in!C18/RES_hh_fec_in!C18)</f>
        <v/>
      </c>
      <c r="D18" s="102" t="str">
        <f>IF(RES_hh_tes_in!D18=0,"",RES_hh_tes_in!D18/RES_hh_fec_in!D18)</f>
        <v/>
      </c>
      <c r="E18" s="102" t="str">
        <f>IF(RES_hh_tes_in!E18=0,"",RES_hh_tes_in!E18/RES_hh_fec_in!E18)</f>
        <v/>
      </c>
      <c r="F18" s="102">
        <f>IF(RES_hh_tes_in!F18=0,"",RES_hh_tes_in!F18/RES_hh_fec_in!F18)</f>
        <v>0.49772226429882227</v>
      </c>
      <c r="G18" s="102" t="str">
        <f>IF(RES_hh_tes_in!G18=0,"",RES_hh_tes_in!G18/RES_hh_fec_in!G18)</f>
        <v/>
      </c>
      <c r="H18" s="102">
        <f>IF(RES_hh_tes_in!H18=0,"",RES_hh_tes_in!H18/RES_hh_fec_in!H18)</f>
        <v>0.50307127161796672</v>
      </c>
      <c r="I18" s="102">
        <f>IF(RES_hh_tes_in!I18=0,"",RES_hh_tes_in!I18/RES_hh_fec_in!I18)</f>
        <v>0.50428907283552016</v>
      </c>
      <c r="J18" s="102">
        <f>IF(RES_hh_tes_in!J18=0,"",RES_hh_tes_in!J18/RES_hh_fec_in!J18)</f>
        <v>0.50650481612971621</v>
      </c>
      <c r="K18" s="102" t="str">
        <f>IF(RES_hh_tes_in!K18=0,"",RES_hh_tes_in!K18/RES_hh_fec_in!K18)</f>
        <v/>
      </c>
      <c r="L18" s="102">
        <f>IF(RES_hh_tes_in!L18=0,"",RES_hh_tes_in!L18/RES_hh_fec_in!L18)</f>
        <v>0.50700870150358102</v>
      </c>
      <c r="M18" s="102" t="str">
        <f>IF(RES_hh_tes_in!M18=0,"",RES_hh_tes_in!M18/RES_hh_fec_in!M18)</f>
        <v/>
      </c>
      <c r="N18" s="102">
        <f>IF(RES_hh_tes_in!N18=0,"",RES_hh_tes_in!N18/RES_hh_fec_in!N18)</f>
        <v>0.50350789132826956</v>
      </c>
      <c r="O18" s="102" t="str">
        <f>IF(RES_hh_tes_in!O18=0,"",RES_hh_tes_in!O18/RES_hh_fec_in!O18)</f>
        <v/>
      </c>
      <c r="P18" s="102">
        <f>IF(RES_hh_tes_in!P18=0,"",RES_hh_tes_in!P18/RES_hh_fec_in!P18)</f>
        <v>0.50979533032868951</v>
      </c>
      <c r="Q18" s="102">
        <f>IF(RES_hh_tes_in!Q18=0,"",RES_hh_tes_in!Q18/RES_hh_fec_in!Q18)</f>
        <v>0.51176463870962652</v>
      </c>
    </row>
    <row r="19" spans="1:17" s="28" customFormat="1" ht="12" customHeight="1" x14ac:dyDescent="0.25">
      <c r="A19" s="87" t="s">
        <v>84</v>
      </c>
      <c r="B19" s="102"/>
      <c r="C19" s="102" t="str">
        <f>IF(RES_hh_tes_in!C19=0,"",RES_hh_tes_in!C19/RES_hh_fec_in!C19)</f>
        <v/>
      </c>
      <c r="D19" s="102">
        <f>IF(RES_hh_tes_in!D19=0,"",RES_hh_tes_in!D19/RES_hh_fec_in!D19)</f>
        <v>0.58799986907152169</v>
      </c>
      <c r="E19" s="102">
        <f>IF(RES_hh_tes_in!E19=0,"",RES_hh_tes_in!E19/RES_hh_fec_in!E19)</f>
        <v>0.59120163495255096</v>
      </c>
      <c r="F19" s="102">
        <f>IF(RES_hh_tes_in!F19=0,"",RES_hh_tes_in!F19/RES_hh_fec_in!F19)</f>
        <v>0.59527882255374354</v>
      </c>
      <c r="G19" s="102">
        <f>IF(RES_hh_tes_in!G19=0,"",RES_hh_tes_in!G19/RES_hh_fec_in!G19)</f>
        <v>0.59861074693108141</v>
      </c>
      <c r="H19" s="102">
        <f>IF(RES_hh_tes_in!H19=0,"",RES_hh_tes_in!H19/RES_hh_fec_in!H19)</f>
        <v>0.60331579159905468</v>
      </c>
      <c r="I19" s="102">
        <f>IF(RES_hh_tes_in!I19=0,"",RES_hh_tes_in!I19/RES_hh_fec_in!I19)</f>
        <v>0.60660877685950498</v>
      </c>
      <c r="J19" s="102">
        <f>IF(RES_hh_tes_in!J19=0,"",RES_hh_tes_in!J19/RES_hh_fec_in!J19)</f>
        <v>0.61000728808877769</v>
      </c>
      <c r="K19" s="102" t="str">
        <f>IF(RES_hh_tes_in!K19=0,"",RES_hh_tes_in!K19/RES_hh_fec_in!K19)</f>
        <v/>
      </c>
      <c r="L19" s="102" t="str">
        <f>IF(RES_hh_tes_in!L19=0,"",RES_hh_tes_in!L19/RES_hh_fec_in!L19)</f>
        <v/>
      </c>
      <c r="M19" s="102" t="str">
        <f>IF(RES_hh_tes_in!M19=0,"",RES_hh_tes_in!M19/RES_hh_fec_in!M19)</f>
        <v/>
      </c>
      <c r="N19" s="102" t="str">
        <f>IF(RES_hh_tes_in!N19=0,"",RES_hh_tes_in!N19/RES_hh_fec_in!N19)</f>
        <v/>
      </c>
      <c r="O19" s="102" t="str">
        <f>IF(RES_hh_tes_in!O19=0,"",RES_hh_tes_in!O19/RES_hh_fec_in!O19)</f>
        <v/>
      </c>
      <c r="P19" s="102" t="str">
        <f>IF(RES_hh_tes_in!P19=0,"",RES_hh_tes_in!P19/RES_hh_fec_in!P19)</f>
        <v/>
      </c>
      <c r="Q19" s="102">
        <f>IF(RES_hh_tes_in!Q19=0,"",RES_hh_tes_in!Q19/RES_hh_fec_in!Q19)</f>
        <v>0.62896644702878468</v>
      </c>
    </row>
    <row r="20" spans="1:17" ht="12" customHeight="1" x14ac:dyDescent="0.25">
      <c r="A20" s="87" t="s">
        <v>110</v>
      </c>
      <c r="B20" s="102"/>
      <c r="C20" s="102">
        <f>IF(RES_hh_tes_in!C20=0,"",RES_hh_tes_in!C20/RES_hh_fec_in!C20)</f>
        <v>0.55743365648978938</v>
      </c>
      <c r="D20" s="102">
        <f>IF(RES_hh_tes_in!D20=0,"",RES_hh_tes_in!D20/RES_hh_fec_in!D20)</f>
        <v>0.5610253485283625</v>
      </c>
      <c r="E20" s="102">
        <f>IF(RES_hh_tes_in!E20=0,"",RES_hh_tes_in!E20/RES_hh_fec_in!E20)</f>
        <v>0.56371253777988461</v>
      </c>
      <c r="F20" s="102">
        <f>IF(RES_hh_tes_in!F20=0,"",RES_hh_tes_in!F20/RES_hh_fec_in!F20)</f>
        <v>0.56853583340836766</v>
      </c>
      <c r="G20" s="102">
        <f>IF(RES_hh_tes_in!G20=0,"",RES_hh_tes_in!G20/RES_hh_fec_in!G20)</f>
        <v>0.57034153145120947</v>
      </c>
      <c r="H20" s="102">
        <f>IF(RES_hh_tes_in!H20=0,"",RES_hh_tes_in!H20/RES_hh_fec_in!H20)</f>
        <v>0.57216909604591148</v>
      </c>
      <c r="I20" s="102">
        <f>IF(RES_hh_tes_in!I20=0,"",RES_hh_tes_in!I20/RES_hh_fec_in!I20)</f>
        <v>0.57700007722138147</v>
      </c>
      <c r="J20" s="102">
        <f>IF(RES_hh_tes_in!J20=0,"",RES_hh_tes_in!J20/RES_hh_fec_in!J20)</f>
        <v>0.58165619701020532</v>
      </c>
      <c r="K20" s="102">
        <f>IF(RES_hh_tes_in!K20=0,"",RES_hh_tes_in!K20/RES_hh_fec_in!K20)</f>
        <v>0.58428855457011997</v>
      </c>
      <c r="L20" s="102">
        <f>IF(RES_hh_tes_in!L20=0,"",RES_hh_tes_in!L20/RES_hh_fec_in!L20)</f>
        <v>0.58663537133150712</v>
      </c>
      <c r="M20" s="102" t="str">
        <f>IF(RES_hh_tes_in!M20=0,"",RES_hh_tes_in!M20/RES_hh_fec_in!M20)</f>
        <v/>
      </c>
      <c r="N20" s="102">
        <f>IF(RES_hh_tes_in!N20=0,"",RES_hh_tes_in!N20/RES_hh_fec_in!N20)</f>
        <v>0.59065657992543941</v>
      </c>
      <c r="O20" s="102" t="str">
        <f>IF(RES_hh_tes_in!O20=0,"",RES_hh_tes_in!O20/RES_hh_fec_in!O20)</f>
        <v/>
      </c>
      <c r="P20" s="102">
        <f>IF(RES_hh_tes_in!P20=0,"",RES_hh_tes_in!P20/RES_hh_fec_in!P20)</f>
        <v>0.59691451211153057</v>
      </c>
      <c r="Q20" s="102">
        <f>IF(RES_hh_tes_in!Q20=0,"",RES_hh_tes_in!Q20/RES_hh_fec_in!Q20)</f>
        <v>0.59760430960571298</v>
      </c>
    </row>
    <row r="21" spans="1:17" ht="12" customHeight="1" x14ac:dyDescent="0.25">
      <c r="A21" s="87" t="s">
        <v>109</v>
      </c>
      <c r="B21" s="102"/>
      <c r="C21" s="102">
        <f>IF(RES_hh_tes_in!C21=0,"",RES_hh_tes_in!C21/RES_hh_fec_in!C21)</f>
        <v>0.58876224195966131</v>
      </c>
      <c r="D21" s="102">
        <f>IF(RES_hh_tes_in!D21=0,"",RES_hh_tes_in!D21/RES_hh_fec_in!D21)</f>
        <v>0.59342381336166805</v>
      </c>
      <c r="E21" s="102">
        <f>IF(RES_hh_tes_in!E21=0,"",RES_hh_tes_in!E21/RES_hh_fec_in!E21)</f>
        <v>0.59679377297310543</v>
      </c>
      <c r="F21" s="102">
        <f>IF(RES_hh_tes_in!F21=0,"",RES_hh_tes_in!F21/RES_hh_fec_in!F21)</f>
        <v>0.60068461775516835</v>
      </c>
      <c r="G21" s="102">
        <f>IF(RES_hh_tes_in!G21=0,"",RES_hh_tes_in!G21/RES_hh_fec_in!G21)</f>
        <v>0.60330369037336462</v>
      </c>
      <c r="H21" s="102">
        <f>IF(RES_hh_tes_in!H21=0,"",RES_hh_tes_in!H21/RES_hh_fec_in!H21)</f>
        <v>0.60604642866984082</v>
      </c>
      <c r="I21" s="102">
        <f>IF(RES_hh_tes_in!I21=0,"",RES_hh_tes_in!I21/RES_hh_fec_in!I21)</f>
        <v>0.61136916847042877</v>
      </c>
      <c r="J21" s="102">
        <f>IF(RES_hh_tes_in!J21=0,"",RES_hh_tes_in!J21/RES_hh_fec_in!J21)</f>
        <v>0.61483000890774153</v>
      </c>
      <c r="K21" s="102">
        <f>IF(RES_hh_tes_in!K21=0,"",RES_hh_tes_in!K21/RES_hh_fec_in!K21)</f>
        <v>0.61633266830909217</v>
      </c>
      <c r="L21" s="102">
        <f>IF(RES_hh_tes_in!L21=0,"",RES_hh_tes_in!L21/RES_hh_fec_in!L21)</f>
        <v>0.6190992314552598</v>
      </c>
      <c r="M21" s="102">
        <f>IF(RES_hh_tes_in!M21=0,"",RES_hh_tes_in!M21/RES_hh_fec_in!M21)</f>
        <v>0.62192751435168991</v>
      </c>
      <c r="N21" s="102">
        <f>IF(RES_hh_tes_in!N21=0,"",RES_hh_tes_in!N21/RES_hh_fec_in!N21)</f>
        <v>0.62631696848527196</v>
      </c>
      <c r="O21" s="102">
        <f>IF(RES_hh_tes_in!O21=0,"",RES_hh_tes_in!O21/RES_hh_fec_in!O21)</f>
        <v>0.63182063827669332</v>
      </c>
      <c r="P21" s="102">
        <f>IF(RES_hh_tes_in!P21=0,"",RES_hh_tes_in!P21/RES_hh_fec_in!P21)</f>
        <v>0.63224698958961267</v>
      </c>
      <c r="Q21" s="102">
        <f>IF(RES_hh_tes_in!Q21=0,"",RES_hh_tes_in!Q21/RES_hh_fec_in!Q21)</f>
        <v>0.63579035622428037</v>
      </c>
    </row>
    <row r="22" spans="1:17" ht="12" customHeight="1" x14ac:dyDescent="0.25">
      <c r="A22" s="87" t="s">
        <v>55</v>
      </c>
      <c r="B22" s="102"/>
      <c r="C22" s="102">
        <f>IF(RES_hh_tes_in!C22=0,"",RES_hh_tes_in!C22/RES_hh_fec_in!C22)</f>
        <v>0.49705391887701794</v>
      </c>
      <c r="D22" s="102">
        <f>IF(RES_hh_tes_in!D22=0,"",RES_hh_tes_in!D22/RES_hh_fec_in!D22)</f>
        <v>0.50276272169591796</v>
      </c>
      <c r="E22" s="102">
        <f>IF(RES_hh_tes_in!E22=0,"",RES_hh_tes_in!E22/RES_hh_fec_in!E22)</f>
        <v>0.50347187502116331</v>
      </c>
      <c r="F22" s="102">
        <f>IF(RES_hh_tes_in!F22=0,"",RES_hh_tes_in!F22/RES_hh_fec_in!F22)</f>
        <v>0.50847600467573084</v>
      </c>
      <c r="G22" s="102">
        <f>IF(RES_hh_tes_in!G22=0,"",RES_hh_tes_in!G22/RES_hh_fec_in!G22)</f>
        <v>0.51160681969941824</v>
      </c>
      <c r="H22" s="102">
        <f>IF(RES_hh_tes_in!H22=0,"",RES_hh_tes_in!H22/RES_hh_fec_in!H22)</f>
        <v>0.5149680715848971</v>
      </c>
      <c r="I22" s="102">
        <f>IF(RES_hh_tes_in!I22=0,"",RES_hh_tes_in!I22/RES_hh_fec_in!I22)</f>
        <v>0.51865030600436246</v>
      </c>
      <c r="J22" s="102">
        <f>IF(RES_hh_tes_in!J22=0,"",RES_hh_tes_in!J22/RES_hh_fec_in!J22)</f>
        <v>0.52221663695008558</v>
      </c>
      <c r="K22" s="102">
        <f>IF(RES_hh_tes_in!K22=0,"",RES_hh_tes_in!K22/RES_hh_fec_in!K22)</f>
        <v>0.52522652063909503</v>
      </c>
      <c r="L22" s="102">
        <f>IF(RES_hh_tes_in!L22=0,"",RES_hh_tes_in!L22/RES_hh_fec_in!L22)</f>
        <v>0.5285911189918161</v>
      </c>
      <c r="M22" s="102">
        <f>IF(RES_hh_tes_in!M22=0,"",RES_hh_tes_in!M22/RES_hh_fec_in!M22)</f>
        <v>0.53055416409684575</v>
      </c>
      <c r="N22" s="102">
        <f>IF(RES_hh_tes_in!N22=0,"",RES_hh_tes_in!N22/RES_hh_fec_in!N22)</f>
        <v>0.53472820413781463</v>
      </c>
      <c r="O22" s="102">
        <f>IF(RES_hh_tes_in!O22=0,"",RES_hh_tes_in!O22/RES_hh_fec_in!O22)</f>
        <v>0.53801637765558963</v>
      </c>
      <c r="P22" s="102">
        <f>IF(RES_hh_tes_in!P22=0,"",RES_hh_tes_in!P22/RES_hh_fec_in!P22)</f>
        <v>0.53197657536562537</v>
      </c>
      <c r="Q22" s="102">
        <f>IF(RES_hh_tes_in!Q22=0,"",RES_hh_tes_in!Q22/RES_hh_fec_in!Q22)</f>
        <v>0.53583940378129524</v>
      </c>
    </row>
    <row r="23" spans="1:17" ht="12" customHeight="1" x14ac:dyDescent="0.25">
      <c r="A23" s="87" t="s">
        <v>79</v>
      </c>
      <c r="B23" s="102"/>
      <c r="C23" s="102" t="str">
        <f>IF(RES_hh_tes_in!C23=0,"",RES_hh_tes_in!C23/RES_hh_fec_in!C23)</f>
        <v/>
      </c>
      <c r="D23" s="102" t="str">
        <f>IF(RES_hh_tes_in!D23=0,"",RES_hh_tes_in!D23/RES_hh_fec_in!D23)</f>
        <v/>
      </c>
      <c r="E23" s="102" t="str">
        <f>IF(RES_hh_tes_in!E23=0,"",RES_hh_tes_in!E23/RES_hh_fec_in!E23)</f>
        <v/>
      </c>
      <c r="F23" s="102" t="str">
        <f>IF(RES_hh_tes_in!F23=0,"",RES_hh_tes_in!F23/RES_hh_fec_in!F23)</f>
        <v/>
      </c>
      <c r="G23" s="102" t="str">
        <f>IF(RES_hh_tes_in!G23=0,"",RES_hh_tes_in!G23/RES_hh_fec_in!G23)</f>
        <v/>
      </c>
      <c r="H23" s="102" t="str">
        <f>IF(RES_hh_tes_in!H23=0,"",RES_hh_tes_in!H23/RES_hh_fec_in!H23)</f>
        <v/>
      </c>
      <c r="I23" s="102" t="str">
        <f>IF(RES_hh_tes_in!I23=0,"",RES_hh_tes_in!I23/RES_hh_fec_in!I23)</f>
        <v/>
      </c>
      <c r="J23" s="102" t="str">
        <f>IF(RES_hh_tes_in!J23=0,"",RES_hh_tes_in!J23/RES_hh_fec_in!J23)</f>
        <v/>
      </c>
      <c r="K23" s="102" t="str">
        <f>IF(RES_hh_tes_in!K23=0,"",RES_hh_tes_in!K23/RES_hh_fec_in!K23)</f>
        <v/>
      </c>
      <c r="L23" s="102" t="str">
        <f>IF(RES_hh_tes_in!L23=0,"",RES_hh_tes_in!L23/RES_hh_fec_in!L23)</f>
        <v/>
      </c>
      <c r="M23" s="102" t="str">
        <f>IF(RES_hh_tes_in!M23=0,"",RES_hh_tes_in!M23/RES_hh_fec_in!M23)</f>
        <v/>
      </c>
      <c r="N23" s="102" t="str">
        <f>IF(RES_hh_tes_in!N23=0,"",RES_hh_tes_in!N23/RES_hh_fec_in!N23)</f>
        <v/>
      </c>
      <c r="O23" s="102" t="str">
        <f>IF(RES_hh_tes_in!O23=0,"",RES_hh_tes_in!O23/RES_hh_fec_in!O23)</f>
        <v/>
      </c>
      <c r="P23" s="102" t="str">
        <f>IF(RES_hh_tes_in!P23=0,"",RES_hh_tes_in!P23/RES_hh_fec_in!P23)</f>
        <v/>
      </c>
      <c r="Q23" s="102" t="str">
        <f>IF(RES_hh_tes_in!Q23=0,"",RES_hh_tes_in!Q23/RES_hh_fec_in!Q23)</f>
        <v/>
      </c>
    </row>
    <row r="24" spans="1:17" ht="12" customHeight="1" x14ac:dyDescent="0.25">
      <c r="A24" s="87" t="s">
        <v>61</v>
      </c>
      <c r="B24" s="102"/>
      <c r="C24" s="102">
        <f>IF(RES_hh_tes_in!C24=0,"",RES_hh_tes_in!C24/RES_hh_fec_in!C24)</f>
        <v>0.86358811833340265</v>
      </c>
      <c r="D24" s="102">
        <f>IF(RES_hh_tes_in!D24=0,"",RES_hh_tes_in!D24/RES_hh_fec_in!D24)</f>
        <v>0.86783767192315886</v>
      </c>
      <c r="E24" s="102">
        <f>IF(RES_hh_tes_in!E24=0,"",RES_hh_tes_in!E24/RES_hh_fec_in!E24)</f>
        <v>0.87078349030053281</v>
      </c>
      <c r="F24" s="102">
        <f>IF(RES_hh_tes_in!F24=0,"",RES_hh_tes_in!F24/RES_hh_fec_in!F24)</f>
        <v>0.8752762814487115</v>
      </c>
      <c r="G24" s="102">
        <f>IF(RES_hh_tes_in!G24=0,"",RES_hh_tes_in!G24/RES_hh_fec_in!G24)</f>
        <v>0.87692158565683886</v>
      </c>
      <c r="H24" s="102">
        <f>IF(RES_hh_tes_in!H24=0,"",RES_hh_tes_in!H24/RES_hh_fec_in!H24)</f>
        <v>0.87973821666203922</v>
      </c>
      <c r="I24" s="102">
        <f>IF(RES_hh_tes_in!I24=0,"",RES_hh_tes_in!I24/RES_hh_fec_in!I24)</f>
        <v>0.88527663981276006</v>
      </c>
      <c r="J24" s="102">
        <f>IF(RES_hh_tes_in!J24=0,"",RES_hh_tes_in!J24/RES_hh_fec_in!J24)</f>
        <v>0.88753391132116732</v>
      </c>
      <c r="K24" s="102">
        <f>IF(RES_hh_tes_in!K24=0,"",RES_hh_tes_in!K24/RES_hh_fec_in!K24)</f>
        <v>0.8904532745141801</v>
      </c>
      <c r="L24" s="102">
        <f>IF(RES_hh_tes_in!L24=0,"",RES_hh_tes_in!L24/RES_hh_fec_in!L24)</f>
        <v>0.89298828518455986</v>
      </c>
      <c r="M24" s="102">
        <f>IF(RES_hh_tes_in!M24=0,"",RES_hh_tes_in!M24/RES_hh_fec_in!M24)</f>
        <v>0.89465211055181004</v>
      </c>
      <c r="N24" s="102">
        <f>IF(RES_hh_tes_in!N24=0,"",RES_hh_tes_in!N24/RES_hh_fec_in!N24)</f>
        <v>0.89644077661085297</v>
      </c>
      <c r="O24" s="102">
        <f>IF(RES_hh_tes_in!O24=0,"",RES_hh_tes_in!O24/RES_hh_fec_in!O24)</f>
        <v>0.89902754707688981</v>
      </c>
      <c r="P24" s="102">
        <f>IF(RES_hh_tes_in!P24=0,"",RES_hh_tes_in!P24/RES_hh_fec_in!P24)</f>
        <v>0.89842404582976176</v>
      </c>
      <c r="Q24" s="102">
        <f>IF(RES_hh_tes_in!Q24=0,"",RES_hh_tes_in!Q24/RES_hh_fec_in!Q24)</f>
        <v>0.90001049131492439</v>
      </c>
    </row>
    <row r="25" spans="1:17" ht="12" customHeight="1" x14ac:dyDescent="0.25">
      <c r="A25" s="51" t="s">
        <v>60</v>
      </c>
      <c r="B25" s="104"/>
      <c r="C25" s="104">
        <f>IF(RES_hh_tes_in!C25=0,"",RES_hh_tes_in!C25/RES_hh_fec_in!C25)</f>
        <v>0.72302128272065092</v>
      </c>
      <c r="D25" s="104">
        <f>IF(RES_hh_tes_in!D25=0,"",RES_hh_tes_in!D25/RES_hh_fec_in!D25)</f>
        <v>0.7288488533659464</v>
      </c>
      <c r="E25" s="104">
        <f>IF(RES_hh_tes_in!E25=0,"",RES_hh_tes_in!E25/RES_hh_fec_in!E25)</f>
        <v>0.73411404158607507</v>
      </c>
      <c r="F25" s="104">
        <f>IF(RES_hh_tes_in!F25=0,"",RES_hh_tes_in!F25/RES_hh_fec_in!F25)</f>
        <v>0.74021440159328422</v>
      </c>
      <c r="G25" s="104">
        <f>IF(RES_hh_tes_in!G25=0,"",RES_hh_tes_in!G25/RES_hh_fec_in!G25)</f>
        <v>0.74135950144353469</v>
      </c>
      <c r="H25" s="104">
        <f>IF(RES_hh_tes_in!H25=0,"",RES_hh_tes_in!H25/RES_hh_fec_in!H25)</f>
        <v>0.74823837673175564</v>
      </c>
      <c r="I25" s="104">
        <f>IF(RES_hh_tes_in!I25=0,"",RES_hh_tes_in!I25/RES_hh_fec_in!I25)</f>
        <v>0.75300049631156285</v>
      </c>
      <c r="J25" s="104">
        <f>IF(RES_hh_tes_in!J25=0,"",RES_hh_tes_in!J25/RES_hh_fec_in!J25)</f>
        <v>0.7596403264510313</v>
      </c>
      <c r="K25" s="104">
        <f>IF(RES_hh_tes_in!K25=0,"",RES_hh_tes_in!K25/RES_hh_fec_in!K25)</f>
        <v>0.75797451311169151</v>
      </c>
      <c r="L25" s="104">
        <f>IF(RES_hh_tes_in!L25=0,"",RES_hh_tes_in!L25/RES_hh_fec_in!L25)</f>
        <v>0.76330454503678802</v>
      </c>
      <c r="M25" s="104">
        <f>IF(RES_hh_tes_in!M25=0,"",RES_hh_tes_in!M25/RES_hh_fec_in!M25)</f>
        <v>0.7646445528987541</v>
      </c>
      <c r="N25" s="104">
        <f>IF(RES_hh_tes_in!N25=0,"",RES_hh_tes_in!N25/RES_hh_fec_in!N25)</f>
        <v>0.76908710732522378</v>
      </c>
      <c r="O25" s="104">
        <f>IF(RES_hh_tes_in!O25=0,"",RES_hh_tes_in!O25/RES_hh_fec_in!O25)</f>
        <v>0.77377116298697546</v>
      </c>
      <c r="P25" s="104">
        <f>IF(RES_hh_tes_in!P25=0,"",RES_hh_tes_in!P25/RES_hh_fec_in!P25)</f>
        <v>0.77333186953664568</v>
      </c>
      <c r="Q25" s="104">
        <f>IF(RES_hh_tes_in!Q25=0,"",RES_hh_tes_in!Q25/RES_hh_fec_in!Q25)</f>
        <v>0.77705038673603966</v>
      </c>
    </row>
    <row r="26" spans="1:17" ht="12" customHeight="1" x14ac:dyDescent="0.25">
      <c r="A26" s="49" t="s">
        <v>59</v>
      </c>
      <c r="B26" s="101"/>
      <c r="C26" s="101">
        <f>IF(RES_hh_tes_in!C26=0,"",RES_hh_tes_in!C26/RES_hh_fec_in!C26)</f>
        <v>1.0245704817516617</v>
      </c>
      <c r="D26" s="101">
        <f>IF(RES_hh_tes_in!D26=0,"",RES_hh_tes_in!D26/RES_hh_fec_in!D26)</f>
        <v>1.0225571070729116</v>
      </c>
      <c r="E26" s="101">
        <f>IF(RES_hh_tes_in!E26=0,"",RES_hh_tes_in!E26/RES_hh_fec_in!E26)</f>
        <v>1.0243266422275006</v>
      </c>
      <c r="F26" s="101">
        <f>IF(RES_hh_tes_in!F26=0,"",RES_hh_tes_in!F26/RES_hh_fec_in!F26)</f>
        <v>1.0241393589168015</v>
      </c>
      <c r="G26" s="101">
        <f>IF(RES_hh_tes_in!G26=0,"",RES_hh_tes_in!G26/RES_hh_fec_in!G26)</f>
        <v>1.0216100002355588</v>
      </c>
      <c r="H26" s="101">
        <f>IF(RES_hh_tes_in!H26=0,"",RES_hh_tes_in!H26/RES_hh_fec_in!H26)</f>
        <v>1.0195709805974562</v>
      </c>
      <c r="I26" s="101">
        <f>IF(RES_hh_tes_in!I26=0,"",RES_hh_tes_in!I26/RES_hh_fec_in!I26)</f>
        <v>1.0158318051386415</v>
      </c>
      <c r="J26" s="101">
        <f>IF(RES_hh_tes_in!J26=0,"",RES_hh_tes_in!J26/RES_hh_fec_in!J26)</f>
        <v>1.0193033935071962</v>
      </c>
      <c r="K26" s="101">
        <f>IF(RES_hh_tes_in!K26=0,"",RES_hh_tes_in!K26/RES_hh_fec_in!K26)</f>
        <v>1.017907235453398</v>
      </c>
      <c r="L26" s="101">
        <f>IF(RES_hh_tes_in!L26=0,"",RES_hh_tes_in!L26/RES_hh_fec_in!L26)</f>
        <v>1.0178741636192017</v>
      </c>
      <c r="M26" s="101">
        <f>IF(RES_hh_tes_in!M26=0,"",RES_hh_tes_in!M26/RES_hh_fec_in!M26)</f>
        <v>1.0127546862364458</v>
      </c>
      <c r="N26" s="101">
        <f>IF(RES_hh_tes_in!N26=0,"",RES_hh_tes_in!N26/RES_hh_fec_in!N26)</f>
        <v>1.0155328292484354</v>
      </c>
      <c r="O26" s="101">
        <f>IF(RES_hh_tes_in!O26=0,"",RES_hh_tes_in!O26/RES_hh_fec_in!O26)</f>
        <v>1.0171037430203236</v>
      </c>
      <c r="P26" s="101">
        <f>IF(RES_hh_tes_in!P26=0,"",RES_hh_tes_in!P26/RES_hh_fec_in!P26)</f>
        <v>1.0110740969887169</v>
      </c>
      <c r="Q26" s="101">
        <f>IF(RES_hh_tes_in!Q26=0,"",RES_hh_tes_in!Q26/RES_hh_fec_in!Q26)</f>
        <v>1.0158473728736368</v>
      </c>
    </row>
    <row r="27" spans="1:17" ht="12.95" customHeight="1" x14ac:dyDescent="0.25">
      <c r="A27" s="89" t="s">
        <v>62</v>
      </c>
      <c r="B27" s="103"/>
      <c r="C27" s="103">
        <f>IF(RES_hh_tes_in!C27=0,"",RES_hh_tes_in!C27/RES_hh_fec_in!C27)</f>
        <v>0.70027620548269831</v>
      </c>
      <c r="D27" s="103">
        <f>IF(RES_hh_tes_in!D27=0,"",RES_hh_tes_in!D27/RES_hh_fec_in!D27)</f>
        <v>0.75510928356388962</v>
      </c>
      <c r="E27" s="103">
        <f>IF(RES_hh_tes_in!E27=0,"",RES_hh_tes_in!E27/RES_hh_fec_in!E27)</f>
        <v>0.72351878683147708</v>
      </c>
      <c r="F27" s="103">
        <f>IF(RES_hh_tes_in!F27=0,"",RES_hh_tes_in!F27/RES_hh_fec_in!F27)</f>
        <v>0.73645484383187443</v>
      </c>
      <c r="G27" s="103">
        <f>IF(RES_hh_tes_in!G27=0,"",RES_hh_tes_in!G27/RES_hh_fec_in!G27)</f>
        <v>0.77166641884846776</v>
      </c>
      <c r="H27" s="103">
        <f>IF(RES_hh_tes_in!H27=0,"",RES_hh_tes_in!H27/RES_hh_fec_in!H27)</f>
        <v>0.74378137716142001</v>
      </c>
      <c r="I27" s="103">
        <f>IF(RES_hh_tes_in!I27=0,"",RES_hh_tes_in!I27/RES_hh_fec_in!I27)</f>
        <v>0.75825563887540026</v>
      </c>
      <c r="J27" s="103">
        <f>IF(RES_hh_tes_in!J27=0,"",RES_hh_tes_in!J27/RES_hh_fec_in!J27)</f>
        <v>0.76076034607070853</v>
      </c>
      <c r="K27" s="103">
        <f>IF(RES_hh_tes_in!K27=0,"",RES_hh_tes_in!K27/RES_hh_fec_in!K27)</f>
        <v>0.74926955185802913</v>
      </c>
      <c r="L27" s="103">
        <f>IF(RES_hh_tes_in!L27=0,"",RES_hh_tes_in!L27/RES_hh_fec_in!L27)</f>
        <v>0.75553202576092515</v>
      </c>
      <c r="M27" s="103">
        <f>IF(RES_hh_tes_in!M27=0,"",RES_hh_tes_in!M27/RES_hh_fec_in!M27)</f>
        <v>0.76756958508089379</v>
      </c>
      <c r="N27" s="103">
        <f>IF(RES_hh_tes_in!N27=0,"",RES_hh_tes_in!N27/RES_hh_fec_in!N27)</f>
        <v>0.75522308741909905</v>
      </c>
      <c r="O27" s="103">
        <f>IF(RES_hh_tes_in!O27=0,"",RES_hh_tes_in!O27/RES_hh_fec_in!O27)</f>
        <v>0.76309995420304233</v>
      </c>
      <c r="P27" s="103">
        <f>IF(RES_hh_tes_in!P27=0,"",RES_hh_tes_in!P27/RES_hh_fec_in!P27)</f>
        <v>0.77975510347129695</v>
      </c>
      <c r="Q27" s="103">
        <f>IF(RES_hh_tes_in!Q27=0,"",RES_hh_tes_in!Q27/RES_hh_fec_in!Q27)</f>
        <v>0.7477823665989769</v>
      </c>
    </row>
    <row r="28" spans="1:17" ht="12" customHeight="1" x14ac:dyDescent="0.25">
      <c r="A28" s="87" t="s">
        <v>58</v>
      </c>
      <c r="B28" s="102"/>
      <c r="C28" s="102" t="str">
        <f>IF(RES_hh_tes_in!C28=0,"",RES_hh_tes_in!C28/RES_hh_fec_in!C28)</f>
        <v/>
      </c>
      <c r="D28" s="102" t="str">
        <f>IF(RES_hh_tes_in!D28=0,"",RES_hh_tes_in!D28/RES_hh_fec_in!D28)</f>
        <v/>
      </c>
      <c r="E28" s="102" t="str">
        <f>IF(RES_hh_tes_in!E28=0,"",RES_hh_tes_in!E28/RES_hh_fec_in!E28)</f>
        <v/>
      </c>
      <c r="F28" s="102">
        <f>IF(RES_hh_tes_in!F28=0,"",RES_hh_tes_in!F28/RES_hh_fec_in!F28)</f>
        <v>0.34525621018130964</v>
      </c>
      <c r="G28" s="102" t="str">
        <f>IF(RES_hh_tes_in!G28=0,"",RES_hh_tes_in!G28/RES_hh_fec_in!G28)</f>
        <v/>
      </c>
      <c r="H28" s="102">
        <f>IF(RES_hh_tes_in!H28=0,"",RES_hh_tes_in!H28/RES_hh_fec_in!H28)</f>
        <v>0.35187463228650884</v>
      </c>
      <c r="I28" s="102">
        <f>IF(RES_hh_tes_in!I28=0,"",RES_hh_tes_in!I28/RES_hh_fec_in!I28)</f>
        <v>0.3567886115114503</v>
      </c>
      <c r="J28" s="102">
        <f>IF(RES_hh_tes_in!J28=0,"",RES_hh_tes_in!J28/RES_hh_fec_in!J28)</f>
        <v>0.3614062452766732</v>
      </c>
      <c r="K28" s="102" t="str">
        <f>IF(RES_hh_tes_in!K28=0,"",RES_hh_tes_in!K28/RES_hh_fec_in!K28)</f>
        <v/>
      </c>
      <c r="L28" s="102" t="str">
        <f>IF(RES_hh_tes_in!L28=0,"",RES_hh_tes_in!L28/RES_hh_fec_in!L28)</f>
        <v/>
      </c>
      <c r="M28" s="102" t="str">
        <f>IF(RES_hh_tes_in!M28=0,"",RES_hh_tes_in!M28/RES_hh_fec_in!M28)</f>
        <v/>
      </c>
      <c r="N28" s="102" t="str">
        <f>IF(RES_hh_tes_in!N28=0,"",RES_hh_tes_in!N28/RES_hh_fec_in!N28)</f>
        <v/>
      </c>
      <c r="O28" s="102" t="str">
        <f>IF(RES_hh_tes_in!O28=0,"",RES_hh_tes_in!O28/RES_hh_fec_in!O28)</f>
        <v/>
      </c>
      <c r="P28" s="102" t="str">
        <f>IF(RES_hh_tes_in!P28=0,"",RES_hh_tes_in!P28/RES_hh_fec_in!P28)</f>
        <v/>
      </c>
      <c r="Q28" s="102" t="str">
        <f>IF(RES_hh_tes_in!Q28=0,"",RES_hh_tes_in!Q28/RES_hh_fec_in!Q28)</f>
        <v/>
      </c>
    </row>
    <row r="29" spans="1:17" s="28" customFormat="1" ht="12" customHeight="1" x14ac:dyDescent="0.25">
      <c r="A29" s="87" t="s">
        <v>84</v>
      </c>
      <c r="B29" s="102"/>
      <c r="C29" s="102" t="str">
        <f>IF(RES_hh_tes_in!C29=0,"",RES_hh_tes_in!C29/RES_hh_fec_in!C29)</f>
        <v/>
      </c>
      <c r="D29" s="102">
        <f>IF(RES_hh_tes_in!D29=0,"",RES_hh_tes_in!D29/RES_hh_fec_in!D29)</f>
        <v>0.45367084439891175</v>
      </c>
      <c r="E29" s="102" t="str">
        <f>IF(RES_hh_tes_in!E29=0,"",RES_hh_tes_in!E29/RES_hh_fec_in!E29)</f>
        <v/>
      </c>
      <c r="F29" s="102">
        <f>IF(RES_hh_tes_in!F29=0,"",RES_hh_tes_in!F29/RES_hh_fec_in!F29)</f>
        <v>0.45430226552400049</v>
      </c>
      <c r="G29" s="102">
        <f>IF(RES_hh_tes_in!G29=0,"",RES_hh_tes_in!G29/RES_hh_fec_in!G29)</f>
        <v>0.46242175281714065</v>
      </c>
      <c r="H29" s="102">
        <f>IF(RES_hh_tes_in!H29=0,"",RES_hh_tes_in!H29/RES_hh_fec_in!H29)</f>
        <v>0.46345483034057205</v>
      </c>
      <c r="I29" s="102">
        <f>IF(RES_hh_tes_in!I29=0,"",RES_hh_tes_in!I29/RES_hh_fec_in!I29)</f>
        <v>0.4673524408953505</v>
      </c>
      <c r="J29" s="102">
        <f>IF(RES_hh_tes_in!J29=0,"",RES_hh_tes_in!J29/RES_hh_fec_in!J29)</f>
        <v>0.47013513598663287</v>
      </c>
      <c r="K29" s="102" t="str">
        <f>IF(RES_hh_tes_in!K29=0,"",RES_hh_tes_in!K29/RES_hh_fec_in!K29)</f>
        <v/>
      </c>
      <c r="L29" s="102" t="str">
        <f>IF(RES_hh_tes_in!L29=0,"",RES_hh_tes_in!L29/RES_hh_fec_in!L29)</f>
        <v/>
      </c>
      <c r="M29" s="102" t="str">
        <f>IF(RES_hh_tes_in!M29=0,"",RES_hh_tes_in!M29/RES_hh_fec_in!M29)</f>
        <v/>
      </c>
      <c r="N29" s="102" t="str">
        <f>IF(RES_hh_tes_in!N29=0,"",RES_hh_tes_in!N29/RES_hh_fec_in!N29)</f>
        <v/>
      </c>
      <c r="O29" s="102" t="str">
        <f>IF(RES_hh_tes_in!O29=0,"",RES_hh_tes_in!O29/RES_hh_fec_in!O29)</f>
        <v/>
      </c>
      <c r="P29" s="102">
        <f>IF(RES_hh_tes_in!P29=0,"",RES_hh_tes_in!P29/RES_hh_fec_in!P29)</f>
        <v>0.48118969510921888</v>
      </c>
      <c r="Q29" s="102">
        <f>IF(RES_hh_tes_in!Q29=0,"",RES_hh_tes_in!Q29/RES_hh_fec_in!Q29)</f>
        <v>0.48452733873607517</v>
      </c>
    </row>
    <row r="30" spans="1:17" ht="12" customHeight="1" x14ac:dyDescent="0.25">
      <c r="A30" s="87" t="s">
        <v>109</v>
      </c>
      <c r="B30" s="102"/>
      <c r="C30" s="102">
        <f>IF(RES_hh_tes_in!C30=0,"",RES_hh_tes_in!C30/RES_hh_fec_in!C30)</f>
        <v>0.49380840314808849</v>
      </c>
      <c r="D30" s="102">
        <f>IF(RES_hh_tes_in!D30=0,"",RES_hh_tes_in!D30/RES_hh_fec_in!D30)</f>
        <v>0.49906806313864249</v>
      </c>
      <c r="E30" s="102">
        <f>IF(RES_hh_tes_in!E30=0,"",RES_hh_tes_in!E30/RES_hh_fec_in!E30)</f>
        <v>0.50422881965718225</v>
      </c>
      <c r="F30" s="102">
        <f>IF(RES_hh_tes_in!F30=0,"",RES_hh_tes_in!F30/RES_hh_fec_in!F30)</f>
        <v>0.50954159342569583</v>
      </c>
      <c r="G30" s="102">
        <f>IF(RES_hh_tes_in!G30=0,"",RES_hh_tes_in!G30/RES_hh_fec_in!G30)</f>
        <v>0.51506348055372753</v>
      </c>
      <c r="H30" s="102">
        <f>IF(RES_hh_tes_in!H30=0,"",RES_hh_tes_in!H30/RES_hh_fec_in!H30)</f>
        <v>0.52024728818440424</v>
      </c>
      <c r="I30" s="102">
        <f>IF(RES_hh_tes_in!I30=0,"",RES_hh_tes_in!I30/RES_hh_fec_in!I30)</f>
        <v>0.52558014718786261</v>
      </c>
      <c r="J30" s="102">
        <f>IF(RES_hh_tes_in!J30=0,"",RES_hh_tes_in!J30/RES_hh_fec_in!J30)</f>
        <v>0.53126900923116338</v>
      </c>
      <c r="K30" s="102">
        <f>IF(RES_hh_tes_in!K30=0,"",RES_hh_tes_in!K30/RES_hh_fec_in!K30)</f>
        <v>0.53111386175932584</v>
      </c>
      <c r="L30" s="102">
        <f>IF(RES_hh_tes_in!L30=0,"",RES_hh_tes_in!L30/RES_hh_fec_in!L30)</f>
        <v>0.53099110806027849</v>
      </c>
      <c r="M30" s="102">
        <f>IF(RES_hh_tes_in!M30=0,"",RES_hh_tes_in!M30/RES_hh_fec_in!M30)</f>
        <v>0.53177128785572314</v>
      </c>
      <c r="N30" s="102">
        <f>IF(RES_hh_tes_in!N30=0,"",RES_hh_tes_in!N30/RES_hh_fec_in!N30)</f>
        <v>0.53248555499464867</v>
      </c>
      <c r="O30" s="102">
        <f>IF(RES_hh_tes_in!O30=0,"",RES_hh_tes_in!O30/RES_hh_fec_in!O30)</f>
        <v>0.53208785478918219</v>
      </c>
      <c r="P30" s="102">
        <f>IF(RES_hh_tes_in!P30=0,"",RES_hh_tes_in!P30/RES_hh_fec_in!P30)</f>
        <v>0.53279462631446217</v>
      </c>
      <c r="Q30" s="102">
        <f>IF(RES_hh_tes_in!Q30=0,"",RES_hh_tes_in!Q30/RES_hh_fec_in!Q30)</f>
        <v>0.53363484489115731</v>
      </c>
    </row>
    <row r="31" spans="1:17" ht="12" customHeight="1" x14ac:dyDescent="0.25">
      <c r="A31" s="87" t="s">
        <v>55</v>
      </c>
      <c r="B31" s="102"/>
      <c r="C31" s="102">
        <f>IF(RES_hh_tes_in!C31=0,"",RES_hh_tes_in!C31/RES_hh_fec_in!C31)</f>
        <v>0.33024608103631814</v>
      </c>
      <c r="D31" s="102">
        <f>IF(RES_hh_tes_in!D31=0,"",RES_hh_tes_in!D31/RES_hh_fec_in!D31)</f>
        <v>0.33287460950147418</v>
      </c>
      <c r="E31" s="102">
        <f>IF(RES_hh_tes_in!E31=0,"",RES_hh_tes_in!E31/RES_hh_fec_in!E31)</f>
        <v>0.33553032354825962</v>
      </c>
      <c r="F31" s="102">
        <f>IF(RES_hh_tes_in!F31=0,"",RES_hh_tes_in!F31/RES_hh_fec_in!F31)</f>
        <v>0.33827785756604584</v>
      </c>
      <c r="G31" s="102">
        <f>IF(RES_hh_tes_in!G31=0,"",RES_hh_tes_in!G31/RES_hh_fec_in!G31)</f>
        <v>0.34090519876716513</v>
      </c>
      <c r="H31" s="102">
        <f>IF(RES_hh_tes_in!H31=0,"",RES_hh_tes_in!H31/RES_hh_fec_in!H31)</f>
        <v>0.34350396159950164</v>
      </c>
      <c r="I31" s="102">
        <f>IF(RES_hh_tes_in!I31=0,"",RES_hh_tes_in!I31/RES_hh_fec_in!I31)</f>
        <v>0.34596145848634957</v>
      </c>
      <c r="J31" s="102">
        <f>IF(RES_hh_tes_in!J31=0,"",RES_hh_tes_in!J31/RES_hh_fec_in!J31)</f>
        <v>0.34881436730446497</v>
      </c>
      <c r="K31" s="102">
        <f>IF(RES_hh_tes_in!K31=0,"",RES_hh_tes_in!K31/RES_hh_fec_in!K31)</f>
        <v>0.35066353414253976</v>
      </c>
      <c r="L31" s="102">
        <f>IF(RES_hh_tes_in!L31=0,"",RES_hh_tes_in!L31/RES_hh_fec_in!L31)</f>
        <v>0.35181096695900205</v>
      </c>
      <c r="M31" s="102">
        <f>IF(RES_hh_tes_in!M31=0,"",RES_hh_tes_in!M31/RES_hh_fec_in!M31)</f>
        <v>0.35298758970034527</v>
      </c>
      <c r="N31" s="102">
        <f>IF(RES_hh_tes_in!N31=0,"",RES_hh_tes_in!N31/RES_hh_fec_in!N31)</f>
        <v>0.35352724055711537</v>
      </c>
      <c r="O31" s="102">
        <f>IF(RES_hh_tes_in!O31=0,"",RES_hh_tes_in!O31/RES_hh_fec_in!O31)</f>
        <v>0.35337416161778895</v>
      </c>
      <c r="P31" s="102">
        <f>IF(RES_hh_tes_in!P31=0,"",RES_hh_tes_in!P31/RES_hh_fec_in!P31)</f>
        <v>0.3530966000264984</v>
      </c>
      <c r="Q31" s="102">
        <f>IF(RES_hh_tes_in!Q31=0,"",RES_hh_tes_in!Q31/RES_hh_fec_in!Q31)</f>
        <v>0.35305727291919525</v>
      </c>
    </row>
    <row r="32" spans="1:17" ht="12" customHeight="1" x14ac:dyDescent="0.25">
      <c r="A32" s="49" t="s">
        <v>60</v>
      </c>
      <c r="B32" s="101"/>
      <c r="C32" s="101">
        <f>IF(RES_hh_tes_in!C32=0,"",RES_hh_tes_in!C32/RES_hh_fec_in!C32)</f>
        <v>0.83164170739190313</v>
      </c>
      <c r="D32" s="101">
        <f>IF(RES_hh_tes_in!D32=0,"",RES_hh_tes_in!D32/RES_hh_fec_in!D32)</f>
        <v>0.83542249842643757</v>
      </c>
      <c r="E32" s="101">
        <f>IF(RES_hh_tes_in!E32=0,"",RES_hh_tes_in!E32/RES_hh_fec_in!E32)</f>
        <v>0.83950571858351575</v>
      </c>
      <c r="F32" s="101">
        <f>IF(RES_hh_tes_in!F32=0,"",RES_hh_tes_in!F32/RES_hh_fec_in!F32)</f>
        <v>0.84355899898053521</v>
      </c>
      <c r="G32" s="101">
        <f>IF(RES_hh_tes_in!G32=0,"",RES_hh_tes_in!G32/RES_hh_fec_in!G32)</f>
        <v>0.84719463630523228</v>
      </c>
      <c r="H32" s="101">
        <f>IF(RES_hh_tes_in!H32=0,"",RES_hh_tes_in!H32/RES_hh_fec_in!H32)</f>
        <v>0.85130470382186152</v>
      </c>
      <c r="I32" s="101">
        <f>IF(RES_hh_tes_in!I32=0,"",RES_hh_tes_in!I32/RES_hh_fec_in!I32)</f>
        <v>0.85356586507798071</v>
      </c>
      <c r="J32" s="101">
        <f>IF(RES_hh_tes_in!J32=0,"",RES_hh_tes_in!J32/RES_hh_fec_in!J32)</f>
        <v>0.85959372502555176</v>
      </c>
      <c r="K32" s="101">
        <f>IF(RES_hh_tes_in!K32=0,"",RES_hh_tes_in!K32/RES_hh_fec_in!K32)</f>
        <v>0.85835565721502816</v>
      </c>
      <c r="L32" s="101">
        <f>IF(RES_hh_tes_in!L32=0,"",RES_hh_tes_in!L32/RES_hh_fec_in!L32)</f>
        <v>0.86009567000725362</v>
      </c>
      <c r="M32" s="101">
        <f>IF(RES_hh_tes_in!M32=0,"",RES_hh_tes_in!M32/RES_hh_fec_in!M32)</f>
        <v>0.85870131921075366</v>
      </c>
      <c r="N32" s="101">
        <f>IF(RES_hh_tes_in!N32=0,"",RES_hh_tes_in!N32/RES_hh_fec_in!N32)</f>
        <v>0.86019670630945755</v>
      </c>
      <c r="O32" s="101">
        <f>IF(RES_hh_tes_in!O32=0,"",RES_hh_tes_in!O32/RES_hh_fec_in!O32)</f>
        <v>0.85950053444773644</v>
      </c>
      <c r="P32" s="101">
        <f>IF(RES_hh_tes_in!P32=0,"",RES_hh_tes_in!P32/RES_hh_fec_in!P32)</f>
        <v>0.86027702589991928</v>
      </c>
      <c r="Q32" s="101">
        <f>IF(RES_hh_tes_in!Q32=0,"",RES_hh_tes_in!Q32/RES_hh_fec_in!Q32)</f>
        <v>0.86023214196858666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1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239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121</v>
      </c>
      <c r="B3" s="100"/>
      <c r="C3" s="100">
        <f t="shared" ref="C3:Q3" si="0">SUM(C4,C15,C17,C27)</f>
        <v>266.39230832219562</v>
      </c>
      <c r="D3" s="100">
        <f t="shared" si="0"/>
        <v>265.70783338628161</v>
      </c>
      <c r="E3" s="100">
        <f t="shared" si="0"/>
        <v>275.65353897132559</v>
      </c>
      <c r="F3" s="100">
        <f t="shared" si="0"/>
        <v>291.55766399159819</v>
      </c>
      <c r="G3" s="100">
        <f t="shared" si="0"/>
        <v>157.22441141150074</v>
      </c>
      <c r="H3" s="100">
        <f t="shared" si="0"/>
        <v>144.46833882531732</v>
      </c>
      <c r="I3" s="100">
        <f t="shared" si="0"/>
        <v>95.485539207725438</v>
      </c>
      <c r="J3" s="100">
        <f t="shared" si="0"/>
        <v>173.847898512363</v>
      </c>
      <c r="K3" s="100">
        <f t="shared" si="0"/>
        <v>105.5334846479694</v>
      </c>
      <c r="L3" s="100">
        <f t="shared" si="0"/>
        <v>205.83894227411676</v>
      </c>
      <c r="M3" s="100">
        <f t="shared" si="0"/>
        <v>57.91660029956725</v>
      </c>
      <c r="N3" s="100">
        <f t="shared" si="0"/>
        <v>175.03503334369267</v>
      </c>
      <c r="O3" s="100">
        <f t="shared" si="0"/>
        <v>83.392177566486922</v>
      </c>
      <c r="P3" s="100">
        <f t="shared" si="0"/>
        <v>191.72510604280637</v>
      </c>
      <c r="Q3" s="100">
        <f t="shared" si="0"/>
        <v>215.80013200821514</v>
      </c>
    </row>
    <row r="4" spans="1:17" ht="12.95" customHeight="1" x14ac:dyDescent="0.25">
      <c r="A4" s="89" t="s">
        <v>65</v>
      </c>
      <c r="B4" s="96"/>
      <c r="C4" s="96">
        <f t="shared" ref="C4:Q4" si="1">SUM(C5:C14)</f>
        <v>236.33201738086547</v>
      </c>
      <c r="D4" s="96">
        <f t="shared" si="1"/>
        <v>241.08205208695568</v>
      </c>
      <c r="E4" s="96">
        <f t="shared" si="1"/>
        <v>245.00941462313091</v>
      </c>
      <c r="F4" s="96">
        <f t="shared" si="1"/>
        <v>254.67203328463378</v>
      </c>
      <c r="G4" s="96">
        <f t="shared" si="1"/>
        <v>143.33174491091606</v>
      </c>
      <c r="H4" s="96">
        <f t="shared" si="1"/>
        <v>126.01341328464103</v>
      </c>
      <c r="I4" s="96">
        <f t="shared" si="1"/>
        <v>81.759221628002337</v>
      </c>
      <c r="J4" s="96">
        <f t="shared" si="1"/>
        <v>153.42069963025688</v>
      </c>
      <c r="K4" s="96">
        <f t="shared" si="1"/>
        <v>87.046759468647807</v>
      </c>
      <c r="L4" s="96">
        <f t="shared" si="1"/>
        <v>189.15422604291433</v>
      </c>
      <c r="M4" s="96">
        <f t="shared" si="1"/>
        <v>48.841475687117139</v>
      </c>
      <c r="N4" s="96">
        <f t="shared" si="1"/>
        <v>158.73643235954148</v>
      </c>
      <c r="O4" s="96">
        <f t="shared" si="1"/>
        <v>69.308205166691721</v>
      </c>
      <c r="P4" s="96">
        <f t="shared" si="1"/>
        <v>167.72364679366319</v>
      </c>
      <c r="Q4" s="96">
        <f t="shared" si="1"/>
        <v>184.71233527465898</v>
      </c>
    </row>
    <row r="5" spans="1:17" ht="12" customHeight="1" x14ac:dyDescent="0.25">
      <c r="A5" s="87" t="s">
        <v>58</v>
      </c>
      <c r="B5" s="95"/>
      <c r="C5" s="95">
        <v>0</v>
      </c>
      <c r="D5" s="95">
        <v>0</v>
      </c>
      <c r="E5" s="95">
        <v>0</v>
      </c>
      <c r="F5" s="95">
        <v>27.859248907479749</v>
      </c>
      <c r="G5" s="95">
        <v>0</v>
      </c>
      <c r="H5" s="95">
        <v>8.9949008547368763</v>
      </c>
      <c r="I5" s="95">
        <v>8.5997436985734392</v>
      </c>
      <c r="J5" s="95">
        <v>9.9431027859956078</v>
      </c>
      <c r="K5" s="95">
        <v>0</v>
      </c>
      <c r="L5" s="95">
        <v>21.942505776579136</v>
      </c>
      <c r="M5" s="95">
        <v>0</v>
      </c>
      <c r="N5" s="95">
        <v>3.7533271807760267</v>
      </c>
      <c r="O5" s="95">
        <v>0</v>
      </c>
      <c r="P5" s="95">
        <v>0.34578489086179803</v>
      </c>
      <c r="Q5" s="95">
        <v>0.99733216342088382</v>
      </c>
    </row>
    <row r="6" spans="1:17" ht="12" customHeight="1" x14ac:dyDescent="0.25">
      <c r="A6" s="87" t="s">
        <v>84</v>
      </c>
      <c r="B6" s="95"/>
      <c r="C6" s="95">
        <v>0.71103711706737704</v>
      </c>
      <c r="D6" s="95">
        <v>1.1292910302711061</v>
      </c>
      <c r="E6" s="95">
        <v>1.0606926076600989</v>
      </c>
      <c r="F6" s="95">
        <v>1.2203175520528053</v>
      </c>
      <c r="G6" s="95">
        <v>0.81002374018134748</v>
      </c>
      <c r="H6" s="95">
        <v>1.2162550906092566</v>
      </c>
      <c r="I6" s="95">
        <v>0.59294683698269202</v>
      </c>
      <c r="J6" s="95">
        <v>0.57924861420331286</v>
      </c>
      <c r="K6" s="95">
        <v>0.79977494327071352</v>
      </c>
      <c r="L6" s="95">
        <v>0.49117291452131417</v>
      </c>
      <c r="M6" s="95">
        <v>0.42039628411428537</v>
      </c>
      <c r="N6" s="95">
        <v>0.10104535976318597</v>
      </c>
      <c r="O6" s="95">
        <v>0</v>
      </c>
      <c r="P6" s="95">
        <v>0.57290462061621183</v>
      </c>
      <c r="Q6" s="95">
        <v>5.5675861441232016E-2</v>
      </c>
    </row>
    <row r="7" spans="1:17" ht="12" customHeight="1" x14ac:dyDescent="0.25">
      <c r="A7" s="87" t="s">
        <v>110</v>
      </c>
      <c r="B7" s="95"/>
      <c r="C7" s="95">
        <v>129.85701376262941</v>
      </c>
      <c r="D7" s="95">
        <v>161.10316516551424</v>
      </c>
      <c r="E7" s="95">
        <v>152.12090160019852</v>
      </c>
      <c r="F7" s="95">
        <v>125.13365299815932</v>
      </c>
      <c r="G7" s="95">
        <v>83.84590608279278</v>
      </c>
      <c r="H7" s="95">
        <v>60.328040336567369</v>
      </c>
      <c r="I7" s="95">
        <v>24.059848353779849</v>
      </c>
      <c r="J7" s="95">
        <v>91.499611358869714</v>
      </c>
      <c r="K7" s="95">
        <v>27.791812801166003</v>
      </c>
      <c r="L7" s="95">
        <v>101.86705975567399</v>
      </c>
      <c r="M7" s="95">
        <v>0</v>
      </c>
      <c r="N7" s="95">
        <v>98.85967168857124</v>
      </c>
      <c r="O7" s="95">
        <v>0</v>
      </c>
      <c r="P7" s="95">
        <v>104.3698251143431</v>
      </c>
      <c r="Q7" s="95">
        <v>115.60653493161144</v>
      </c>
    </row>
    <row r="8" spans="1:17" ht="12" customHeight="1" x14ac:dyDescent="0.25">
      <c r="A8" s="87" t="s">
        <v>109</v>
      </c>
      <c r="B8" s="95"/>
      <c r="C8" s="95">
        <v>105.7639665011687</v>
      </c>
      <c r="D8" s="95">
        <v>78.849595891170338</v>
      </c>
      <c r="E8" s="95">
        <v>91.827820415272285</v>
      </c>
      <c r="F8" s="95">
        <v>100.45881382694191</v>
      </c>
      <c r="G8" s="95">
        <v>58.675815087941928</v>
      </c>
      <c r="H8" s="95">
        <v>55.474217002727528</v>
      </c>
      <c r="I8" s="95">
        <v>48.506682738666356</v>
      </c>
      <c r="J8" s="95">
        <v>51.398736871188248</v>
      </c>
      <c r="K8" s="95">
        <v>58.455171724211091</v>
      </c>
      <c r="L8" s="95">
        <v>64.8534875961399</v>
      </c>
      <c r="M8" s="95">
        <v>48.421079403002857</v>
      </c>
      <c r="N8" s="95">
        <v>56.022388130431011</v>
      </c>
      <c r="O8" s="95">
        <v>69.308205166691721</v>
      </c>
      <c r="P8" s="95">
        <v>62.435132167842085</v>
      </c>
      <c r="Q8" s="95">
        <v>68.052792318185425</v>
      </c>
    </row>
    <row r="9" spans="1:17" ht="12" customHeight="1" x14ac:dyDescent="0.25">
      <c r="A9" s="87" t="s">
        <v>55</v>
      </c>
      <c r="B9" s="95"/>
      <c r="C9" s="95">
        <v>0</v>
      </c>
      <c r="D9" s="95">
        <v>0</v>
      </c>
      <c r="E9" s="95">
        <v>0</v>
      </c>
      <c r="F9" s="95">
        <v>0</v>
      </c>
      <c r="G9" s="95">
        <v>0</v>
      </c>
      <c r="H9" s="95">
        <v>0</v>
      </c>
      <c r="I9" s="95">
        <v>0</v>
      </c>
      <c r="J9" s="95">
        <v>0</v>
      </c>
      <c r="K9" s="95">
        <v>0</v>
      </c>
      <c r="L9" s="95">
        <v>0</v>
      </c>
      <c r="M9" s="95">
        <v>0</v>
      </c>
      <c r="N9" s="95">
        <v>0</v>
      </c>
      <c r="O9" s="95">
        <v>0</v>
      </c>
      <c r="P9" s="95">
        <v>0</v>
      </c>
      <c r="Q9" s="95">
        <v>0</v>
      </c>
    </row>
    <row r="10" spans="1:17" ht="12" customHeight="1" x14ac:dyDescent="0.25">
      <c r="A10" s="87" t="s">
        <v>79</v>
      </c>
      <c r="B10" s="95"/>
      <c r="C10" s="95">
        <v>0</v>
      </c>
      <c r="D10" s="95">
        <v>0</v>
      </c>
      <c r="E10" s="95">
        <v>0</v>
      </c>
      <c r="F10" s="95">
        <v>0</v>
      </c>
      <c r="G10" s="95">
        <v>0</v>
      </c>
      <c r="H10" s="95">
        <v>0</v>
      </c>
      <c r="I10" s="95">
        <v>0</v>
      </c>
      <c r="J10" s="95">
        <v>0</v>
      </c>
      <c r="K10" s="95">
        <v>0</v>
      </c>
      <c r="L10" s="95">
        <v>0</v>
      </c>
      <c r="M10" s="95">
        <v>0</v>
      </c>
      <c r="N10" s="95">
        <v>0</v>
      </c>
      <c r="O10" s="95">
        <v>0</v>
      </c>
      <c r="P10" s="95">
        <v>0</v>
      </c>
      <c r="Q10" s="95">
        <v>0</v>
      </c>
    </row>
    <row r="11" spans="1:17" ht="12" customHeight="1" x14ac:dyDescent="0.25">
      <c r="A11" s="87" t="s">
        <v>61</v>
      </c>
      <c r="B11" s="95"/>
      <c r="C11" s="95">
        <v>0</v>
      </c>
      <c r="D11" s="95">
        <v>0</v>
      </c>
      <c r="E11" s="95">
        <v>0</v>
      </c>
      <c r="F11" s="95">
        <v>0</v>
      </c>
      <c r="G11" s="95">
        <v>0</v>
      </c>
      <c r="H11" s="95">
        <v>0</v>
      </c>
      <c r="I11" s="95">
        <v>0</v>
      </c>
      <c r="J11" s="95">
        <v>0</v>
      </c>
      <c r="K11" s="95">
        <v>0</v>
      </c>
      <c r="L11" s="95">
        <v>0</v>
      </c>
      <c r="M11" s="95">
        <v>0</v>
      </c>
      <c r="N11" s="95">
        <v>0</v>
      </c>
      <c r="O11" s="95">
        <v>0</v>
      </c>
      <c r="P11" s="95">
        <v>0</v>
      </c>
      <c r="Q11" s="95">
        <v>0</v>
      </c>
    </row>
    <row r="12" spans="1:17" ht="12" customHeight="1" x14ac:dyDescent="0.25">
      <c r="A12" s="87" t="s">
        <v>115</v>
      </c>
      <c r="B12" s="95"/>
      <c r="C12" s="95">
        <v>0</v>
      </c>
      <c r="D12" s="95">
        <v>0</v>
      </c>
      <c r="E12" s="95">
        <v>0</v>
      </c>
      <c r="F12" s="95">
        <v>0</v>
      </c>
      <c r="G12" s="95">
        <v>0</v>
      </c>
      <c r="H12" s="95">
        <v>0</v>
      </c>
      <c r="I12" s="95">
        <v>0</v>
      </c>
      <c r="J12" s="95">
        <v>0</v>
      </c>
      <c r="K12" s="95">
        <v>0</v>
      </c>
      <c r="L12" s="95">
        <v>0</v>
      </c>
      <c r="M12" s="95">
        <v>0</v>
      </c>
      <c r="N12" s="95">
        <v>0</v>
      </c>
      <c r="O12" s="95">
        <v>0</v>
      </c>
      <c r="P12" s="95">
        <v>0</v>
      </c>
      <c r="Q12" s="95">
        <v>0</v>
      </c>
    </row>
    <row r="13" spans="1:17" ht="12" customHeight="1" x14ac:dyDescent="0.25">
      <c r="A13" s="51" t="s">
        <v>114</v>
      </c>
      <c r="B13" s="22"/>
      <c r="C13" s="22">
        <v>0</v>
      </c>
      <c r="D13" s="22">
        <v>0</v>
      </c>
      <c r="E13" s="22">
        <v>0</v>
      </c>
      <c r="F13" s="22">
        <v>0</v>
      </c>
      <c r="G13" s="22">
        <v>0</v>
      </c>
      <c r="H13" s="22">
        <v>0</v>
      </c>
      <c r="I13" s="22">
        <v>0</v>
      </c>
      <c r="J13" s="22">
        <v>0</v>
      </c>
      <c r="K13" s="22">
        <v>0</v>
      </c>
      <c r="L13" s="22">
        <v>0</v>
      </c>
      <c r="M13" s="22">
        <v>0</v>
      </c>
      <c r="N13" s="22">
        <v>0</v>
      </c>
      <c r="O13" s="22">
        <v>0</v>
      </c>
      <c r="P13" s="22">
        <v>0</v>
      </c>
      <c r="Q13" s="22">
        <v>0</v>
      </c>
    </row>
    <row r="14" spans="1:17" ht="12" customHeight="1" x14ac:dyDescent="0.25">
      <c r="A14" s="99" t="s">
        <v>117</v>
      </c>
      <c r="B14" s="98"/>
      <c r="C14" s="98">
        <v>0</v>
      </c>
      <c r="D14" s="98">
        <v>0</v>
      </c>
      <c r="E14" s="98">
        <v>0</v>
      </c>
      <c r="F14" s="98">
        <v>0</v>
      </c>
      <c r="G14" s="98">
        <v>0</v>
      </c>
      <c r="H14" s="98">
        <v>0</v>
      </c>
      <c r="I14" s="98">
        <v>0</v>
      </c>
      <c r="J14" s="98">
        <v>0</v>
      </c>
      <c r="K14" s="98">
        <v>0</v>
      </c>
      <c r="L14" s="98">
        <v>0</v>
      </c>
      <c r="M14" s="98">
        <v>0</v>
      </c>
      <c r="N14" s="98">
        <v>0</v>
      </c>
      <c r="O14" s="98">
        <v>0</v>
      </c>
      <c r="P14" s="98">
        <v>0</v>
      </c>
      <c r="Q14" s="98">
        <v>0</v>
      </c>
    </row>
    <row r="15" spans="1:17" ht="12.95" customHeight="1" x14ac:dyDescent="0.25">
      <c r="A15" s="89" t="s">
        <v>112</v>
      </c>
      <c r="B15" s="96"/>
      <c r="C15" s="96">
        <f t="shared" ref="C15:Q15" si="2">C16</f>
        <v>0</v>
      </c>
      <c r="D15" s="96">
        <f t="shared" si="2"/>
        <v>0</v>
      </c>
      <c r="E15" s="96">
        <f t="shared" si="2"/>
        <v>0</v>
      </c>
      <c r="F15" s="96">
        <f t="shared" si="2"/>
        <v>0</v>
      </c>
      <c r="G15" s="96">
        <f t="shared" si="2"/>
        <v>0</v>
      </c>
      <c r="H15" s="96">
        <f t="shared" si="2"/>
        <v>0</v>
      </c>
      <c r="I15" s="96">
        <f t="shared" si="2"/>
        <v>0</v>
      </c>
      <c r="J15" s="96">
        <f t="shared" si="2"/>
        <v>0</v>
      </c>
      <c r="K15" s="96">
        <f t="shared" si="2"/>
        <v>0</v>
      </c>
      <c r="L15" s="96">
        <f t="shared" si="2"/>
        <v>0</v>
      </c>
      <c r="M15" s="96">
        <f t="shared" si="2"/>
        <v>0</v>
      </c>
      <c r="N15" s="96">
        <f t="shared" si="2"/>
        <v>0</v>
      </c>
      <c r="O15" s="96">
        <f t="shared" si="2"/>
        <v>0</v>
      </c>
      <c r="P15" s="96">
        <f t="shared" si="2"/>
        <v>0</v>
      </c>
      <c r="Q15" s="96">
        <f t="shared" si="2"/>
        <v>0</v>
      </c>
    </row>
    <row r="16" spans="1:17" ht="12" customHeight="1" x14ac:dyDescent="0.25">
      <c r="A16" s="87" t="s">
        <v>111</v>
      </c>
      <c r="B16" s="97"/>
      <c r="C16" s="97">
        <v>0</v>
      </c>
      <c r="D16" s="97">
        <v>0</v>
      </c>
      <c r="E16" s="97">
        <v>0</v>
      </c>
      <c r="F16" s="97">
        <v>0</v>
      </c>
      <c r="G16" s="97">
        <v>0</v>
      </c>
      <c r="H16" s="97">
        <v>0</v>
      </c>
      <c r="I16" s="97">
        <v>0</v>
      </c>
      <c r="J16" s="97">
        <v>0</v>
      </c>
      <c r="K16" s="97">
        <v>0</v>
      </c>
      <c r="L16" s="97">
        <v>0</v>
      </c>
      <c r="M16" s="97">
        <v>0</v>
      </c>
      <c r="N16" s="97">
        <v>0</v>
      </c>
      <c r="O16" s="97">
        <v>0</v>
      </c>
      <c r="P16" s="97">
        <v>0</v>
      </c>
      <c r="Q16" s="97">
        <v>0</v>
      </c>
    </row>
    <row r="17" spans="1:17" ht="12.95" customHeight="1" x14ac:dyDescent="0.25">
      <c r="A17" s="89" t="s">
        <v>63</v>
      </c>
      <c r="B17" s="96"/>
      <c r="C17" s="96">
        <f t="shared" ref="C17:Q17" si="3">SUM(C18:C26)</f>
        <v>22.371625679160392</v>
      </c>
      <c r="D17" s="96">
        <f t="shared" si="3"/>
        <v>19.681807964783104</v>
      </c>
      <c r="E17" s="96">
        <f t="shared" si="3"/>
        <v>23.077875450695942</v>
      </c>
      <c r="F17" s="96">
        <f t="shared" si="3"/>
        <v>27.785755998523101</v>
      </c>
      <c r="G17" s="96">
        <f t="shared" si="3"/>
        <v>9.9877816267345043</v>
      </c>
      <c r="H17" s="96">
        <f t="shared" si="3"/>
        <v>12.933946366121843</v>
      </c>
      <c r="I17" s="96">
        <f t="shared" si="3"/>
        <v>9.2407635389070109</v>
      </c>
      <c r="J17" s="96">
        <f t="shared" si="3"/>
        <v>15.415831752035343</v>
      </c>
      <c r="K17" s="96">
        <f t="shared" si="3"/>
        <v>12.746986790531709</v>
      </c>
      <c r="L17" s="96">
        <f t="shared" si="3"/>
        <v>11.37420477364001</v>
      </c>
      <c r="M17" s="96">
        <f t="shared" si="3"/>
        <v>4.9271790595931577</v>
      </c>
      <c r="N17" s="96">
        <f t="shared" si="3"/>
        <v>11.070644012759015</v>
      </c>
      <c r="O17" s="96">
        <f t="shared" si="3"/>
        <v>8.4119953225153861</v>
      </c>
      <c r="P17" s="96">
        <f t="shared" si="3"/>
        <v>18.167014847772588</v>
      </c>
      <c r="Q17" s="96">
        <f t="shared" si="3"/>
        <v>24.888507436850233</v>
      </c>
    </row>
    <row r="18" spans="1:17" ht="12" customHeight="1" x14ac:dyDescent="0.25">
      <c r="A18" s="87" t="s">
        <v>58</v>
      </c>
      <c r="B18" s="95"/>
      <c r="C18" s="95">
        <v>0</v>
      </c>
      <c r="D18" s="95">
        <v>0</v>
      </c>
      <c r="E18" s="95">
        <v>0</v>
      </c>
      <c r="F18" s="95">
        <v>1.1701217503364565</v>
      </c>
      <c r="G18" s="95">
        <v>0</v>
      </c>
      <c r="H18" s="95">
        <v>0.66815724040217517</v>
      </c>
      <c r="I18" s="95">
        <v>0.2102502119486041</v>
      </c>
      <c r="J18" s="95">
        <v>0.68229482917838735</v>
      </c>
      <c r="K18" s="95">
        <v>0</v>
      </c>
      <c r="L18" s="95">
        <v>0.67937622057355607</v>
      </c>
      <c r="M18" s="95">
        <v>0</v>
      </c>
      <c r="N18" s="95">
        <v>0.72778527105071789</v>
      </c>
      <c r="O18" s="95">
        <v>0</v>
      </c>
      <c r="P18" s="95">
        <v>7.2921662386093947E-2</v>
      </c>
      <c r="Q18" s="95">
        <v>0.19220108531012678</v>
      </c>
    </row>
    <row r="19" spans="1:17" s="28" customFormat="1" ht="12" customHeight="1" x14ac:dyDescent="0.25">
      <c r="A19" s="87" t="s">
        <v>84</v>
      </c>
      <c r="B19" s="95"/>
      <c r="C19" s="95">
        <v>0</v>
      </c>
      <c r="D19" s="95">
        <v>0.19144105601897915</v>
      </c>
      <c r="E19" s="95">
        <v>0.17757241220834252</v>
      </c>
      <c r="F19" s="95">
        <v>0.20871214165684668</v>
      </c>
      <c r="G19" s="95">
        <v>0.12321645030893845</v>
      </c>
      <c r="H19" s="95">
        <v>0.2061823005816259</v>
      </c>
      <c r="I19" s="95">
        <v>0.10937816966189134</v>
      </c>
      <c r="J19" s="95">
        <v>0.10755659896633174</v>
      </c>
      <c r="K19" s="95">
        <v>0</v>
      </c>
      <c r="L19" s="95">
        <v>0</v>
      </c>
      <c r="M19" s="95">
        <v>0</v>
      </c>
      <c r="N19" s="95">
        <v>0</v>
      </c>
      <c r="O19" s="95">
        <v>0</v>
      </c>
      <c r="P19" s="95">
        <v>0</v>
      </c>
      <c r="Q19" s="95">
        <v>8.6154639198125407E-3</v>
      </c>
    </row>
    <row r="20" spans="1:17" ht="12" customHeight="1" x14ac:dyDescent="0.25">
      <c r="A20" s="87" t="s">
        <v>110</v>
      </c>
      <c r="B20" s="95"/>
      <c r="C20" s="95">
        <v>9.1148665192682632</v>
      </c>
      <c r="D20" s="95">
        <v>12.516700618530038</v>
      </c>
      <c r="E20" s="95">
        <v>11.16871118451138</v>
      </c>
      <c r="F20" s="95">
        <v>15.76600204207093</v>
      </c>
      <c r="G20" s="95">
        <v>4.8292088032725244</v>
      </c>
      <c r="H20" s="95">
        <v>7.2357082181005339</v>
      </c>
      <c r="I20" s="95">
        <v>3.5442772866622891</v>
      </c>
      <c r="J20" s="95">
        <v>8.9374665361536909</v>
      </c>
      <c r="K20" s="95">
        <v>4.0989870430591324</v>
      </c>
      <c r="L20" s="95">
        <v>4.5955481235081583</v>
      </c>
      <c r="M20" s="95">
        <v>0</v>
      </c>
      <c r="N20" s="95">
        <v>6.1357725246962547</v>
      </c>
      <c r="O20" s="95">
        <v>0</v>
      </c>
      <c r="P20" s="95">
        <v>10.17088036681351</v>
      </c>
      <c r="Q20" s="95">
        <v>15.014500138602724</v>
      </c>
    </row>
    <row r="21" spans="1:17" ht="12" customHeight="1" x14ac:dyDescent="0.25">
      <c r="A21" s="87" t="s">
        <v>109</v>
      </c>
      <c r="B21" s="95"/>
      <c r="C21" s="95">
        <v>13.256759159892129</v>
      </c>
      <c r="D21" s="95">
        <v>6.9736662902340889</v>
      </c>
      <c r="E21" s="95">
        <v>11.731591853976219</v>
      </c>
      <c r="F21" s="95">
        <v>10.64092006445887</v>
      </c>
      <c r="G21" s="95">
        <v>5.0353563731530411</v>
      </c>
      <c r="H21" s="95">
        <v>4.8238986070375081</v>
      </c>
      <c r="I21" s="95">
        <v>5.3768578706342272</v>
      </c>
      <c r="J21" s="95">
        <v>5.6885137877369338</v>
      </c>
      <c r="K21" s="95">
        <v>8.6479997474725767</v>
      </c>
      <c r="L21" s="95">
        <v>6.0992804295582959</v>
      </c>
      <c r="M21" s="95">
        <v>4.9271790595931577</v>
      </c>
      <c r="N21" s="95">
        <v>4.2070862170120416</v>
      </c>
      <c r="O21" s="95">
        <v>8.4119953225153861</v>
      </c>
      <c r="P21" s="95">
        <v>7.923212818572984</v>
      </c>
      <c r="Q21" s="95">
        <v>9.6731907490175679</v>
      </c>
    </row>
    <row r="22" spans="1:17" ht="12" customHeight="1" x14ac:dyDescent="0.25">
      <c r="A22" s="87" t="s">
        <v>55</v>
      </c>
      <c r="B22" s="95"/>
      <c r="C22" s="95">
        <v>0</v>
      </c>
      <c r="D22" s="95">
        <v>0</v>
      </c>
      <c r="E22" s="95">
        <v>0</v>
      </c>
      <c r="F22" s="95">
        <v>0</v>
      </c>
      <c r="G22" s="95">
        <v>0</v>
      </c>
      <c r="H22" s="95">
        <v>0</v>
      </c>
      <c r="I22" s="95">
        <v>0</v>
      </c>
      <c r="J22" s="95">
        <v>0</v>
      </c>
      <c r="K22" s="95">
        <v>0</v>
      </c>
      <c r="L22" s="95">
        <v>0</v>
      </c>
      <c r="M22" s="95">
        <v>0</v>
      </c>
      <c r="N22" s="95">
        <v>0</v>
      </c>
      <c r="O22" s="95">
        <v>0</v>
      </c>
      <c r="P22" s="95">
        <v>0</v>
      </c>
      <c r="Q22" s="95">
        <v>0</v>
      </c>
    </row>
    <row r="23" spans="1:17" ht="12" customHeight="1" x14ac:dyDescent="0.25">
      <c r="A23" s="87" t="s">
        <v>79</v>
      </c>
      <c r="B23" s="95"/>
      <c r="C23" s="95">
        <v>0</v>
      </c>
      <c r="D23" s="95">
        <v>0</v>
      </c>
      <c r="E23" s="95">
        <v>0</v>
      </c>
      <c r="F23" s="95">
        <v>0</v>
      </c>
      <c r="G23" s="95">
        <v>0</v>
      </c>
      <c r="H23" s="95">
        <v>0</v>
      </c>
      <c r="I23" s="95">
        <v>0</v>
      </c>
      <c r="J23" s="95">
        <v>0</v>
      </c>
      <c r="K23" s="95">
        <v>0</v>
      </c>
      <c r="L23" s="95">
        <v>0</v>
      </c>
      <c r="M23" s="95">
        <v>0</v>
      </c>
      <c r="N23" s="95">
        <v>0</v>
      </c>
      <c r="O23" s="95">
        <v>0</v>
      </c>
      <c r="P23" s="95">
        <v>0</v>
      </c>
      <c r="Q23" s="95">
        <v>0</v>
      </c>
    </row>
    <row r="24" spans="1:17" ht="12" customHeight="1" x14ac:dyDescent="0.25">
      <c r="A24" s="87" t="s">
        <v>61</v>
      </c>
      <c r="B24" s="95"/>
      <c r="C24" s="95">
        <v>0</v>
      </c>
      <c r="D24" s="95">
        <v>0</v>
      </c>
      <c r="E24" s="95">
        <v>0</v>
      </c>
      <c r="F24" s="95">
        <v>0</v>
      </c>
      <c r="G24" s="95">
        <v>0</v>
      </c>
      <c r="H24" s="95">
        <v>0</v>
      </c>
      <c r="I24" s="95">
        <v>0</v>
      </c>
      <c r="J24" s="95">
        <v>0</v>
      </c>
      <c r="K24" s="95">
        <v>0</v>
      </c>
      <c r="L24" s="95">
        <v>0</v>
      </c>
      <c r="M24" s="95">
        <v>0</v>
      </c>
      <c r="N24" s="95">
        <v>0</v>
      </c>
      <c r="O24" s="95">
        <v>0</v>
      </c>
      <c r="P24" s="95">
        <v>0</v>
      </c>
      <c r="Q24" s="95">
        <v>0</v>
      </c>
    </row>
    <row r="25" spans="1:17" ht="12" customHeight="1" x14ac:dyDescent="0.25">
      <c r="A25" s="51" t="s">
        <v>60</v>
      </c>
      <c r="B25" s="22"/>
      <c r="C25" s="22">
        <v>0</v>
      </c>
      <c r="D25" s="22">
        <v>0</v>
      </c>
      <c r="E25" s="22">
        <v>0</v>
      </c>
      <c r="F25" s="22">
        <v>0</v>
      </c>
      <c r="G25" s="22">
        <v>0</v>
      </c>
      <c r="H25" s="22">
        <v>0</v>
      </c>
      <c r="I25" s="22">
        <v>0</v>
      </c>
      <c r="J25" s="22">
        <v>0</v>
      </c>
      <c r="K25" s="22">
        <v>0</v>
      </c>
      <c r="L25" s="22">
        <v>0</v>
      </c>
      <c r="M25" s="22">
        <v>0</v>
      </c>
      <c r="N25" s="22">
        <v>0</v>
      </c>
      <c r="O25" s="22">
        <v>0</v>
      </c>
      <c r="P25" s="22">
        <v>0</v>
      </c>
      <c r="Q25" s="22">
        <v>0</v>
      </c>
    </row>
    <row r="26" spans="1:17" ht="12" customHeight="1" x14ac:dyDescent="0.25">
      <c r="A26" s="49" t="s">
        <v>59</v>
      </c>
      <c r="B26" s="18"/>
      <c r="C26" s="18">
        <v>0</v>
      </c>
      <c r="D26" s="18">
        <v>0</v>
      </c>
      <c r="E26" s="18">
        <v>0</v>
      </c>
      <c r="F26" s="18">
        <v>0</v>
      </c>
      <c r="G26" s="18">
        <v>0</v>
      </c>
      <c r="H26" s="18">
        <v>0</v>
      </c>
      <c r="I26" s="18">
        <v>0</v>
      </c>
      <c r="J26" s="18">
        <v>0</v>
      </c>
      <c r="K26" s="18">
        <v>0</v>
      </c>
      <c r="L26" s="18">
        <v>0</v>
      </c>
      <c r="M26" s="18">
        <v>0</v>
      </c>
      <c r="N26" s="18">
        <v>0</v>
      </c>
      <c r="O26" s="18">
        <v>0</v>
      </c>
      <c r="P26" s="18">
        <v>0</v>
      </c>
      <c r="Q26" s="18">
        <v>0</v>
      </c>
    </row>
    <row r="27" spans="1:17" ht="12.95" customHeight="1" x14ac:dyDescent="0.25">
      <c r="A27" s="89" t="s">
        <v>62</v>
      </c>
      <c r="B27" s="96"/>
      <c r="C27" s="96">
        <f t="shared" ref="C27:Q27" si="4">SUM(C28:C32)</f>
        <v>7.6886652621697493</v>
      </c>
      <c r="D27" s="96">
        <f t="shared" si="4"/>
        <v>4.9439733345428278</v>
      </c>
      <c r="E27" s="96">
        <f t="shared" si="4"/>
        <v>7.5662488974987214</v>
      </c>
      <c r="F27" s="96">
        <f t="shared" si="4"/>
        <v>9.0998747084412681</v>
      </c>
      <c r="G27" s="96">
        <f t="shared" si="4"/>
        <v>3.9048848738501603</v>
      </c>
      <c r="H27" s="96">
        <f t="shared" si="4"/>
        <v>5.5209791745544505</v>
      </c>
      <c r="I27" s="96">
        <f t="shared" si="4"/>
        <v>4.4855540408160941</v>
      </c>
      <c r="J27" s="96">
        <f t="shared" si="4"/>
        <v>5.0113671300707994</v>
      </c>
      <c r="K27" s="96">
        <f t="shared" si="4"/>
        <v>5.7397383887898945</v>
      </c>
      <c r="L27" s="96">
        <f t="shared" si="4"/>
        <v>5.3105114575624404</v>
      </c>
      <c r="M27" s="96">
        <f t="shared" si="4"/>
        <v>4.1479455528569522</v>
      </c>
      <c r="N27" s="96">
        <f t="shared" si="4"/>
        <v>5.2279569713921923</v>
      </c>
      <c r="O27" s="96">
        <f t="shared" si="4"/>
        <v>5.6719770772798253</v>
      </c>
      <c r="P27" s="96">
        <f t="shared" si="4"/>
        <v>5.8344444013706163</v>
      </c>
      <c r="Q27" s="96">
        <f t="shared" si="4"/>
        <v>6.1992892967059294</v>
      </c>
    </row>
    <row r="28" spans="1:17" ht="12" customHeight="1" x14ac:dyDescent="0.25">
      <c r="A28" s="87" t="s">
        <v>58</v>
      </c>
      <c r="B28" s="95"/>
      <c r="C28" s="95">
        <v>0</v>
      </c>
      <c r="D28" s="95">
        <v>0</v>
      </c>
      <c r="E28" s="95">
        <v>0</v>
      </c>
      <c r="F28" s="95">
        <v>0.35960260185776621</v>
      </c>
      <c r="G28" s="95">
        <v>0</v>
      </c>
      <c r="H28" s="95">
        <v>0.24918824217667451</v>
      </c>
      <c r="I28" s="95">
        <v>0.11277602398864099</v>
      </c>
      <c r="J28" s="95">
        <v>0.23185433508977218</v>
      </c>
      <c r="K28" s="95">
        <v>0</v>
      </c>
      <c r="L28" s="95">
        <v>0</v>
      </c>
      <c r="M28" s="95">
        <v>0</v>
      </c>
      <c r="N28" s="95">
        <v>0</v>
      </c>
      <c r="O28" s="95">
        <v>0</v>
      </c>
      <c r="P28" s="95">
        <v>0</v>
      </c>
      <c r="Q28" s="95">
        <v>0</v>
      </c>
    </row>
    <row r="29" spans="1:17" s="28" customFormat="1" ht="12" customHeight="1" x14ac:dyDescent="0.25">
      <c r="A29" s="87" t="s">
        <v>84</v>
      </c>
      <c r="B29" s="95"/>
      <c r="C29" s="95">
        <v>0</v>
      </c>
      <c r="D29" s="95">
        <v>9.6394153812887851E-2</v>
      </c>
      <c r="E29" s="95">
        <v>0</v>
      </c>
      <c r="F29" s="95">
        <v>0.11166288199053825</v>
      </c>
      <c r="G29" s="95">
        <v>8.5240728650742809E-2</v>
      </c>
      <c r="H29" s="95">
        <v>0.1109715385228094</v>
      </c>
      <c r="I29" s="95">
        <v>6.4826430249124559E-2</v>
      </c>
      <c r="J29" s="95">
        <v>6.3586323482615892E-2</v>
      </c>
      <c r="K29" s="95">
        <v>0</v>
      </c>
      <c r="L29" s="95">
        <v>0</v>
      </c>
      <c r="M29" s="95">
        <v>0</v>
      </c>
      <c r="N29" s="95">
        <v>0</v>
      </c>
      <c r="O29" s="95">
        <v>0</v>
      </c>
      <c r="P29" s="95">
        <v>5.7107451319154762E-2</v>
      </c>
      <c r="Q29" s="95">
        <v>5.292888759999074E-3</v>
      </c>
    </row>
    <row r="30" spans="1:17" ht="12" customHeight="1" x14ac:dyDescent="0.25">
      <c r="A30" s="87" t="s">
        <v>109</v>
      </c>
      <c r="B30" s="95"/>
      <c r="C30" s="95">
        <v>7.6886652621697493</v>
      </c>
      <c r="D30" s="95">
        <v>4.84757918072994</v>
      </c>
      <c r="E30" s="95">
        <v>7.5662488974987214</v>
      </c>
      <c r="F30" s="95">
        <v>8.6286092245929638</v>
      </c>
      <c r="G30" s="95">
        <v>3.8196441451994176</v>
      </c>
      <c r="H30" s="95">
        <v>5.1608193938549665</v>
      </c>
      <c r="I30" s="95">
        <v>4.3079515865783282</v>
      </c>
      <c r="J30" s="95">
        <v>4.7159264714984115</v>
      </c>
      <c r="K30" s="95">
        <v>5.7397383887898945</v>
      </c>
      <c r="L30" s="95">
        <v>5.3105114575624404</v>
      </c>
      <c r="M30" s="95">
        <v>4.1479455528569522</v>
      </c>
      <c r="N30" s="95">
        <v>5.2279569713921923</v>
      </c>
      <c r="O30" s="95">
        <v>5.6719770772798253</v>
      </c>
      <c r="P30" s="95">
        <v>5.7773369500514615</v>
      </c>
      <c r="Q30" s="95">
        <v>6.1939964079459306</v>
      </c>
    </row>
    <row r="31" spans="1:17" ht="12" customHeight="1" x14ac:dyDescent="0.25">
      <c r="A31" s="87" t="s">
        <v>55</v>
      </c>
      <c r="B31" s="95"/>
      <c r="C31" s="95">
        <v>0</v>
      </c>
      <c r="D31" s="95">
        <v>0</v>
      </c>
      <c r="E31" s="95">
        <v>0</v>
      </c>
      <c r="F31" s="95">
        <v>0</v>
      </c>
      <c r="G31" s="95">
        <v>0</v>
      </c>
      <c r="H31" s="95">
        <v>0</v>
      </c>
      <c r="I31" s="95">
        <v>0</v>
      </c>
      <c r="J31" s="95">
        <v>0</v>
      </c>
      <c r="K31" s="95">
        <v>0</v>
      </c>
      <c r="L31" s="95">
        <v>0</v>
      </c>
      <c r="M31" s="95">
        <v>0</v>
      </c>
      <c r="N31" s="95">
        <v>0</v>
      </c>
      <c r="O31" s="95">
        <v>0</v>
      </c>
      <c r="P31" s="95">
        <v>0</v>
      </c>
      <c r="Q31" s="95">
        <v>0</v>
      </c>
    </row>
    <row r="32" spans="1:17" ht="12" customHeight="1" x14ac:dyDescent="0.25">
      <c r="A32" s="49" t="s">
        <v>60</v>
      </c>
      <c r="B32" s="18"/>
      <c r="C32" s="18">
        <v>0</v>
      </c>
      <c r="D32" s="18">
        <v>0</v>
      </c>
      <c r="E32" s="18">
        <v>0</v>
      </c>
      <c r="F32" s="18">
        <v>0</v>
      </c>
      <c r="G32" s="18">
        <v>0</v>
      </c>
      <c r="H32" s="18">
        <v>0</v>
      </c>
      <c r="I32" s="18">
        <v>0</v>
      </c>
      <c r="J32" s="18">
        <v>0</v>
      </c>
      <c r="K32" s="18">
        <v>0</v>
      </c>
      <c r="L32" s="18">
        <v>0</v>
      </c>
      <c r="M32" s="18">
        <v>0</v>
      </c>
      <c r="N32" s="18">
        <v>0</v>
      </c>
      <c r="O32" s="18">
        <v>0</v>
      </c>
      <c r="P32" s="18">
        <v>0</v>
      </c>
      <c r="Q32" s="18">
        <v>0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5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240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122</v>
      </c>
      <c r="B3" s="100"/>
      <c r="C3" s="100">
        <f>IF(RES_hh_fec_in!C3=0,0,1000000/0.086*RES_hh_fec_in!C3/RES_hh_num_in!C3)</f>
        <v>19386.481091756577</v>
      </c>
      <c r="D3" s="100">
        <f>IF(RES_hh_fec_in!D3=0,0,1000000/0.086*RES_hh_fec_in!D3/RES_hh_num_in!D3)</f>
        <v>18166.453196766073</v>
      </c>
      <c r="E3" s="100">
        <f>IF(RES_hh_fec_in!E3=0,0,1000000/0.086*RES_hh_fec_in!E3/RES_hh_num_in!E3)</f>
        <v>18161.8736733595</v>
      </c>
      <c r="F3" s="100">
        <f>IF(RES_hh_fec_in!F3=0,0,1000000/0.086*RES_hh_fec_in!F3/RES_hh_num_in!F3)</f>
        <v>17472.225232564022</v>
      </c>
      <c r="G3" s="100">
        <f>IF(RES_hh_fec_in!G3=0,0,1000000/0.086*RES_hh_fec_in!G3/RES_hh_num_in!G3)</f>
        <v>17251.182587091644</v>
      </c>
      <c r="H3" s="100">
        <f>IF(RES_hh_fec_in!H3=0,0,1000000/0.086*RES_hh_fec_in!H3/RES_hh_num_in!H3)</f>
        <v>16548.177942915339</v>
      </c>
      <c r="I3" s="100">
        <f>IF(RES_hh_fec_in!I3=0,0,1000000/0.086*RES_hh_fec_in!I3/RES_hh_num_in!I3)</f>
        <v>14515.025012905753</v>
      </c>
      <c r="J3" s="100">
        <f>IF(RES_hh_fec_in!J3=0,0,1000000/0.086*RES_hh_fec_in!J3/RES_hh_num_in!J3)</f>
        <v>15654.136216409697</v>
      </c>
      <c r="K3" s="100">
        <f>IF(RES_hh_fec_in!K3=0,0,1000000/0.086*RES_hh_fec_in!K3/RES_hh_num_in!K3)</f>
        <v>15142.372821176881</v>
      </c>
      <c r="L3" s="100">
        <f>IF(RES_hh_fec_in!L3=0,0,1000000/0.086*RES_hh_fec_in!L3/RES_hh_num_in!L3)</f>
        <v>17454.860578153999</v>
      </c>
      <c r="M3" s="100">
        <f>IF(RES_hh_fec_in!M3=0,0,1000000/0.086*RES_hh_fec_in!M3/RES_hh_num_in!M3)</f>
        <v>15330.66488163752</v>
      </c>
      <c r="N3" s="100">
        <f>IF(RES_hh_fec_in!N3=0,0,1000000/0.086*RES_hh_fec_in!N3/RES_hh_num_in!N3)</f>
        <v>15996.519973015831</v>
      </c>
      <c r="O3" s="100">
        <f>IF(RES_hh_fec_in!O3=0,0,1000000/0.086*RES_hh_fec_in!O3/RES_hh_num_in!O3)</f>
        <v>16506.76981226854</v>
      </c>
      <c r="P3" s="100">
        <f>IF(RES_hh_fec_in!P3=0,0,1000000/0.086*RES_hh_fec_in!P3/RES_hh_num_in!P3)</f>
        <v>14489.081367761537</v>
      </c>
      <c r="Q3" s="100">
        <f>IF(RES_hh_fec_in!Q3=0,0,1000000/0.086*RES_hh_fec_in!Q3/RES_hh_num_in!Q3)</f>
        <v>16034.172419429413</v>
      </c>
    </row>
    <row r="4" spans="1:17" ht="12.95" customHeight="1" x14ac:dyDescent="0.25">
      <c r="A4" s="89" t="s">
        <v>65</v>
      </c>
      <c r="B4" s="96"/>
      <c r="C4" s="96">
        <f>IF(RES_hh_fec_in!C4=0,0,1000000/0.086*RES_hh_fec_in!C4/RES_hh_num_in!C4)</f>
        <v>15944.109332960805</v>
      </c>
      <c r="D4" s="96">
        <f>IF(RES_hh_fec_in!D4=0,0,1000000/0.086*RES_hh_fec_in!D4/RES_hh_num_in!D4)</f>
        <v>14822.470685960147</v>
      </c>
      <c r="E4" s="96">
        <f>IF(RES_hh_fec_in!E4=0,0,1000000/0.086*RES_hh_fec_in!E4/RES_hh_num_in!E4)</f>
        <v>14832.50909498968</v>
      </c>
      <c r="F4" s="96">
        <f>IF(RES_hh_fec_in!F4=0,0,1000000/0.086*RES_hh_fec_in!F4/RES_hh_num_in!F4)</f>
        <v>14198.555119081191</v>
      </c>
      <c r="G4" s="96">
        <f>IF(RES_hh_fec_in!G4=0,0,1000000/0.086*RES_hh_fec_in!G4/RES_hh_num_in!G4)</f>
        <v>13998.893862967494</v>
      </c>
      <c r="H4" s="96">
        <f>IF(RES_hh_fec_in!H4=0,0,1000000/0.086*RES_hh_fec_in!H4/RES_hh_num_in!H4)</f>
        <v>13353.194081214517</v>
      </c>
      <c r="I4" s="96">
        <f>IF(RES_hh_fec_in!I4=0,0,1000000/0.086*RES_hh_fec_in!I4/RES_hh_num_in!I4)</f>
        <v>11357.776687943782</v>
      </c>
      <c r="J4" s="96">
        <f>IF(RES_hh_fec_in!J4=0,0,1000000/0.086*RES_hh_fec_in!J4/RES_hh_num_in!J4)</f>
        <v>12444.628214181941</v>
      </c>
      <c r="K4" s="96">
        <f>IF(RES_hh_fec_in!K4=0,0,1000000/0.086*RES_hh_fec_in!K4/RES_hh_num_in!K4)</f>
        <v>11966.467030995173</v>
      </c>
      <c r="L4" s="96">
        <f>IF(RES_hh_fec_in!L4=0,0,1000000/0.086*RES_hh_fec_in!L4/RES_hh_num_in!L4)</f>
        <v>14300.76984370464</v>
      </c>
      <c r="M4" s="96">
        <f>IF(RES_hh_fec_in!M4=0,0,1000000/0.086*RES_hh_fec_in!M4/RES_hh_num_in!M4)</f>
        <v>12126.112670765373</v>
      </c>
      <c r="N4" s="96">
        <f>IF(RES_hh_fec_in!N4=0,0,1000000/0.086*RES_hh_fec_in!N4/RES_hh_num_in!N4)</f>
        <v>12716.400373469351</v>
      </c>
      <c r="O4" s="96">
        <f>IF(RES_hh_fec_in!O4=0,0,1000000/0.086*RES_hh_fec_in!O4/RES_hh_num_in!O4)</f>
        <v>13438.419019730882</v>
      </c>
      <c r="P4" s="96">
        <f>IF(RES_hh_fec_in!P4=0,0,1000000/0.086*RES_hh_fec_in!P4/RES_hh_num_in!P4)</f>
        <v>11167.447009594393</v>
      </c>
      <c r="Q4" s="96">
        <f>IF(RES_hh_fec_in!Q4=0,0,1000000/0.086*RES_hh_fec_in!Q4/RES_hh_num_in!Q4)</f>
        <v>12753.674593534521</v>
      </c>
    </row>
    <row r="5" spans="1:17" ht="12" customHeight="1" x14ac:dyDescent="0.25">
      <c r="A5" s="87" t="s">
        <v>58</v>
      </c>
      <c r="B5" s="95"/>
      <c r="C5" s="95">
        <f>IF(RES_hh_fec_in!C5=0,0,1000000/0.086*RES_hh_fec_in!C5/RES_hh_num_in!C5)</f>
        <v>0</v>
      </c>
      <c r="D5" s="95">
        <f>IF(RES_hh_fec_in!D5=0,0,1000000/0.086*RES_hh_fec_in!D5/RES_hh_num_in!D5)</f>
        <v>0</v>
      </c>
      <c r="E5" s="95">
        <f>IF(RES_hh_fec_in!E5=0,0,1000000/0.086*RES_hh_fec_in!E5/RES_hh_num_in!E5)</f>
        <v>0</v>
      </c>
      <c r="F5" s="95">
        <f>IF(RES_hh_fec_in!F5=0,0,1000000/0.086*RES_hh_fec_in!F5/RES_hh_num_in!F5)</f>
        <v>18175.803603530447</v>
      </c>
      <c r="G5" s="95">
        <f>IF(RES_hh_fec_in!G5=0,0,1000000/0.086*RES_hh_fec_in!G5/RES_hh_num_in!G5)</f>
        <v>0</v>
      </c>
      <c r="H5" s="95">
        <f>IF(RES_hh_fec_in!H5=0,0,1000000/0.086*RES_hh_fec_in!H5/RES_hh_num_in!H5)</f>
        <v>16206.499316990097</v>
      </c>
      <c r="I5" s="95">
        <f>IF(RES_hh_fec_in!I5=0,0,1000000/0.086*RES_hh_fec_in!I5/RES_hh_num_in!I5)</f>
        <v>14102.539247903134</v>
      </c>
      <c r="J5" s="95">
        <f>IF(RES_hh_fec_in!J5=0,0,1000000/0.086*RES_hh_fec_in!J5/RES_hh_num_in!J5)</f>
        <v>15651.365353151728</v>
      </c>
      <c r="K5" s="95">
        <f>IF(RES_hh_fec_in!K5=0,0,1000000/0.086*RES_hh_fec_in!K5/RES_hh_num_in!K5)</f>
        <v>0</v>
      </c>
      <c r="L5" s="95">
        <f>IF(RES_hh_fec_in!L5=0,0,1000000/0.086*RES_hh_fec_in!L5/RES_hh_num_in!L5)</f>
        <v>18079.476119881667</v>
      </c>
      <c r="M5" s="95">
        <f>IF(RES_hh_fec_in!M5=0,0,1000000/0.086*RES_hh_fec_in!M5/RES_hh_num_in!M5)</f>
        <v>0</v>
      </c>
      <c r="N5" s="95">
        <f>IF(RES_hh_fec_in!N5=0,0,1000000/0.086*RES_hh_fec_in!N5/RES_hh_num_in!N5)</f>
        <v>17121.498921702845</v>
      </c>
      <c r="O5" s="95">
        <f>IF(RES_hh_fec_in!O5=0,0,1000000/0.086*RES_hh_fec_in!O5/RES_hh_num_in!O5)</f>
        <v>0</v>
      </c>
      <c r="P5" s="95">
        <f>IF(RES_hh_fec_in!P5=0,0,1000000/0.086*RES_hh_fec_in!P5/RES_hh_num_in!P5)</f>
        <v>15334.979512598122</v>
      </c>
      <c r="Q5" s="95">
        <f>IF(RES_hh_fec_in!Q5=0,0,1000000/0.086*RES_hh_fec_in!Q5/RES_hh_num_in!Q5)</f>
        <v>16724.32372623121</v>
      </c>
    </row>
    <row r="6" spans="1:17" ht="12" customHeight="1" x14ac:dyDescent="0.25">
      <c r="A6" s="87" t="s">
        <v>84</v>
      </c>
      <c r="B6" s="95"/>
      <c r="C6" s="95">
        <f>IF(RES_hh_fec_in!C6=0,0,1000000/0.086*RES_hh_fec_in!C6/RES_hh_num_in!C6)</f>
        <v>15602.606996026938</v>
      </c>
      <c r="D6" s="95">
        <f>IF(RES_hh_fec_in!D6=0,0,1000000/0.086*RES_hh_fec_in!D6/RES_hh_num_in!D6)</f>
        <v>15284.317319586627</v>
      </c>
      <c r="E6" s="95">
        <f>IF(RES_hh_fec_in!E6=0,0,1000000/0.086*RES_hh_fec_in!E6/RES_hh_num_in!E6)</f>
        <v>15175.236687554145</v>
      </c>
      <c r="F6" s="95">
        <f>IF(RES_hh_fec_in!F6=0,0,1000000/0.086*RES_hh_fec_in!F6/RES_hh_num_in!F6)</f>
        <v>14878.446645578264</v>
      </c>
      <c r="G6" s="95">
        <f>IF(RES_hh_fec_in!G6=0,0,1000000/0.086*RES_hh_fec_in!G6/RES_hh_num_in!G6)</f>
        <v>14208.647507339638</v>
      </c>
      <c r="H6" s="95">
        <f>IF(RES_hh_fec_in!H6=0,0,1000000/0.086*RES_hh_fec_in!H6/RES_hh_num_in!H6)</f>
        <v>13484.907830106271</v>
      </c>
      <c r="I6" s="95">
        <f>IF(RES_hh_fec_in!I6=0,0,1000000/0.086*RES_hh_fec_in!I6/RES_hh_num_in!I6)</f>
        <v>12606.099021440097</v>
      </c>
      <c r="J6" s="95">
        <f>IF(RES_hh_fec_in!J6=0,0,1000000/0.086*RES_hh_fec_in!J6/RES_hh_num_in!J6)</f>
        <v>12485.227781471252</v>
      </c>
      <c r="K6" s="95">
        <f>IF(RES_hh_fec_in!K6=0,0,1000000/0.086*RES_hh_fec_in!K6/RES_hh_num_in!K6)</f>
        <v>12521.952908781897</v>
      </c>
      <c r="L6" s="95">
        <f>IF(RES_hh_fec_in!L6=0,0,1000000/0.086*RES_hh_fec_in!L6/RES_hh_num_in!L6)</f>
        <v>13648.499053398193</v>
      </c>
      <c r="M6" s="95">
        <f>IF(RES_hh_fec_in!M6=0,0,1000000/0.086*RES_hh_fec_in!M6/RES_hh_num_in!M6)</f>
        <v>13088.129302013544</v>
      </c>
      <c r="N6" s="95">
        <f>IF(RES_hh_fec_in!N6=0,0,1000000/0.086*RES_hh_fec_in!N6/RES_hh_num_in!N6)</f>
        <v>12830.978597748968</v>
      </c>
      <c r="O6" s="95">
        <f>IF(RES_hh_fec_in!O6=0,0,1000000/0.086*RES_hh_fec_in!O6/RES_hh_num_in!O6)</f>
        <v>0</v>
      </c>
      <c r="P6" s="95">
        <f>IF(RES_hh_fec_in!P6=0,0,1000000/0.086*RES_hh_fec_in!P6/RES_hh_num_in!P6)</f>
        <v>12056.695888713986</v>
      </c>
      <c r="Q6" s="95">
        <f>IF(RES_hh_fec_in!Q6=0,0,1000000/0.086*RES_hh_fec_in!Q6/RES_hh_num_in!Q6)</f>
        <v>12750.524974736798</v>
      </c>
    </row>
    <row r="7" spans="1:17" ht="12" customHeight="1" x14ac:dyDescent="0.25">
      <c r="A7" s="87" t="s">
        <v>110</v>
      </c>
      <c r="B7" s="95"/>
      <c r="C7" s="95">
        <f>IF(RES_hh_fec_in!C7=0,0,1000000/0.086*RES_hh_fec_in!C7/RES_hh_num_in!C7)</f>
        <v>15939.62661659175</v>
      </c>
      <c r="D7" s="95">
        <f>IF(RES_hh_fec_in!D7=0,0,1000000/0.086*RES_hh_fec_in!D7/RES_hh_num_in!D7)</f>
        <v>15152.200436235064</v>
      </c>
      <c r="E7" s="95">
        <f>IF(RES_hh_fec_in!E7=0,0,1000000/0.086*RES_hh_fec_in!E7/RES_hh_num_in!E7)</f>
        <v>15202.431182439252</v>
      </c>
      <c r="F7" s="95">
        <f>IF(RES_hh_fec_in!F7=0,0,1000000/0.086*RES_hh_fec_in!F7/RES_hh_num_in!F7)</f>
        <v>14558.458348893539</v>
      </c>
      <c r="G7" s="95">
        <f>IF(RES_hh_fec_in!G7=0,0,1000000/0.086*RES_hh_fec_in!G7/RES_hh_num_in!G7)</f>
        <v>13501.941425042829</v>
      </c>
      <c r="H7" s="95">
        <f>IF(RES_hh_fec_in!H7=0,0,1000000/0.086*RES_hh_fec_in!H7/RES_hh_num_in!H7)</f>
        <v>13166.976156410379</v>
      </c>
      <c r="I7" s="95">
        <f>IF(RES_hh_fec_in!I7=0,0,1000000/0.086*RES_hh_fec_in!I7/RES_hh_num_in!I7)</f>
        <v>12769.769604332625</v>
      </c>
      <c r="J7" s="95">
        <f>IF(RES_hh_fec_in!J7=0,0,1000000/0.086*RES_hh_fec_in!J7/RES_hh_num_in!J7)</f>
        <v>13172.377636070771</v>
      </c>
      <c r="K7" s="95">
        <f>IF(RES_hh_fec_in!K7=0,0,1000000/0.086*RES_hh_fec_in!K7/RES_hh_num_in!K7)</f>
        <v>12247.882658278815</v>
      </c>
      <c r="L7" s="95">
        <f>IF(RES_hh_fec_in!L7=0,0,1000000/0.086*RES_hh_fec_in!L7/RES_hh_num_in!L7)</f>
        <v>13970.861308338395</v>
      </c>
      <c r="M7" s="95">
        <f>IF(RES_hh_fec_in!M7=0,0,1000000/0.086*RES_hh_fec_in!M7/RES_hh_num_in!M7)</f>
        <v>0</v>
      </c>
      <c r="N7" s="95">
        <f>IF(RES_hh_fec_in!N7=0,0,1000000/0.086*RES_hh_fec_in!N7/RES_hh_num_in!N7)</f>
        <v>13828.788294249809</v>
      </c>
      <c r="O7" s="95">
        <f>IF(RES_hh_fec_in!O7=0,0,1000000/0.086*RES_hh_fec_in!O7/RES_hh_num_in!O7)</f>
        <v>0</v>
      </c>
      <c r="P7" s="95">
        <f>IF(RES_hh_fec_in!P7=0,0,1000000/0.086*RES_hh_fec_in!P7/RES_hh_num_in!P7)</f>
        <v>11930.532302530248</v>
      </c>
      <c r="Q7" s="95">
        <f>IF(RES_hh_fec_in!Q7=0,0,1000000/0.086*RES_hh_fec_in!Q7/RES_hh_num_in!Q7)</f>
        <v>13410.687345648459</v>
      </c>
    </row>
    <row r="8" spans="1:17" ht="12" customHeight="1" x14ac:dyDescent="0.25">
      <c r="A8" s="87" t="s">
        <v>109</v>
      </c>
      <c r="B8" s="95"/>
      <c r="C8" s="95">
        <f>IF(RES_hh_fec_in!C8=0,0,1000000/0.086*RES_hh_fec_in!C8/RES_hh_num_in!C8)</f>
        <v>15715.689463787947</v>
      </c>
      <c r="D8" s="95">
        <f>IF(RES_hh_fec_in!D8=0,0,1000000/0.086*RES_hh_fec_in!D8/RES_hh_num_in!D8)</f>
        <v>14292.394259323686</v>
      </c>
      <c r="E8" s="95">
        <f>IF(RES_hh_fec_in!E8=0,0,1000000/0.086*RES_hh_fec_in!E8/RES_hh_num_in!E8)</f>
        <v>14817.448367579413</v>
      </c>
      <c r="F8" s="95">
        <f>IF(RES_hh_fec_in!F8=0,0,1000000/0.086*RES_hh_fec_in!F8/RES_hh_num_in!F8)</f>
        <v>14056.805194835231</v>
      </c>
      <c r="G8" s="95">
        <f>IF(RES_hh_fec_in!G8=0,0,1000000/0.086*RES_hh_fec_in!G8/RES_hh_num_in!G8)</f>
        <v>13016.732915200959</v>
      </c>
      <c r="H8" s="95">
        <f>IF(RES_hh_fec_in!H8=0,0,1000000/0.086*RES_hh_fec_in!H8/RES_hh_num_in!H8)</f>
        <v>12189.557999280223</v>
      </c>
      <c r="I8" s="95">
        <f>IF(RES_hh_fec_in!I8=0,0,1000000/0.086*RES_hh_fec_in!I8/RES_hh_num_in!I8)</f>
        <v>11382.458052971302</v>
      </c>
      <c r="J8" s="95">
        <f>IF(RES_hh_fec_in!J8=0,0,1000000/0.086*RES_hh_fec_in!J8/RES_hh_num_in!J8)</f>
        <v>11514.984824750361</v>
      </c>
      <c r="K8" s="95">
        <f>IF(RES_hh_fec_in!K8=0,0,1000000/0.086*RES_hh_fec_in!K8/RES_hh_num_in!K8)</f>
        <v>11761.214340099954</v>
      </c>
      <c r="L8" s="95">
        <f>IF(RES_hh_fec_in!L8=0,0,1000000/0.086*RES_hh_fec_in!L8/RES_hh_num_in!L8)</f>
        <v>13783.537649746137</v>
      </c>
      <c r="M8" s="95">
        <f>IF(RES_hh_fec_in!M8=0,0,1000000/0.086*RES_hh_fec_in!M8/RES_hh_num_in!M8)</f>
        <v>11843.770633562754</v>
      </c>
      <c r="N8" s="95">
        <f>IF(RES_hh_fec_in!N8=0,0,1000000/0.086*RES_hh_fec_in!N8/RES_hh_num_in!N8)</f>
        <v>12198.899578295459</v>
      </c>
      <c r="O8" s="95">
        <f>IF(RES_hh_fec_in!O8=0,0,1000000/0.086*RES_hh_fec_in!O8/RES_hh_num_in!O8)</f>
        <v>13939.888646154312</v>
      </c>
      <c r="P8" s="95">
        <f>IF(RES_hh_fec_in!P8=0,0,1000000/0.086*RES_hh_fec_in!P8/RES_hh_num_in!P8)</f>
        <v>11013.170660056983</v>
      </c>
      <c r="Q8" s="95">
        <f>IF(RES_hh_fec_in!Q8=0,0,1000000/0.086*RES_hh_fec_in!Q8/RES_hh_num_in!Q8)</f>
        <v>12328.222391656662</v>
      </c>
    </row>
    <row r="9" spans="1:17" ht="12" customHeight="1" x14ac:dyDescent="0.25">
      <c r="A9" s="87" t="s">
        <v>55</v>
      </c>
      <c r="B9" s="95"/>
      <c r="C9" s="95">
        <f>IF(RES_hh_fec_in!C9=0,0,1000000/0.086*RES_hh_fec_in!C9/RES_hh_num_in!C9)</f>
        <v>19235.365157608332</v>
      </c>
      <c r="D9" s="95">
        <f>IF(RES_hh_fec_in!D9=0,0,1000000/0.086*RES_hh_fec_in!D9/RES_hh_num_in!D9)</f>
        <v>17861.150271108367</v>
      </c>
      <c r="E9" s="95">
        <f>IF(RES_hh_fec_in!E9=0,0,1000000/0.086*RES_hh_fec_in!E9/RES_hh_num_in!E9)</f>
        <v>17761.631557174303</v>
      </c>
      <c r="F9" s="95">
        <f>IF(RES_hh_fec_in!F9=0,0,1000000/0.086*RES_hh_fec_in!F9/RES_hh_num_in!F9)</f>
        <v>16157.118652401052</v>
      </c>
      <c r="G9" s="95">
        <f>IF(RES_hh_fec_in!G9=0,0,1000000/0.086*RES_hh_fec_in!G9/RES_hh_num_in!G9)</f>
        <v>17025.280967171097</v>
      </c>
      <c r="H9" s="95">
        <f>IF(RES_hh_fec_in!H9=0,0,1000000/0.086*RES_hh_fec_in!H9/RES_hh_num_in!H9)</f>
        <v>15820.730426252923</v>
      </c>
      <c r="I9" s="95">
        <f>IF(RES_hh_fec_in!I9=0,0,1000000/0.086*RES_hh_fec_in!I9/RES_hh_num_in!I9)</f>
        <v>15010.34598408314</v>
      </c>
      <c r="J9" s="95">
        <f>IF(RES_hh_fec_in!J9=0,0,1000000/0.086*RES_hh_fec_in!J9/RES_hh_num_in!J9)</f>
        <v>15279.433585718198</v>
      </c>
      <c r="K9" s="95">
        <f>IF(RES_hh_fec_in!K9=0,0,1000000/0.086*RES_hh_fec_in!K9/RES_hh_num_in!K9)</f>
        <v>14907.367079424796</v>
      </c>
      <c r="L9" s="95">
        <f>IF(RES_hh_fec_in!L9=0,0,1000000/0.086*RES_hh_fec_in!L9/RES_hh_num_in!L9)</f>
        <v>16873.669161823796</v>
      </c>
      <c r="M9" s="95">
        <f>IF(RES_hh_fec_in!M9=0,0,1000000/0.086*RES_hh_fec_in!M9/RES_hh_num_in!M9)</f>
        <v>15269.58855209696</v>
      </c>
      <c r="N9" s="95">
        <f>IF(RES_hh_fec_in!N9=0,0,1000000/0.086*RES_hh_fec_in!N9/RES_hh_num_in!N9)</f>
        <v>15853.471001503523</v>
      </c>
      <c r="O9" s="95">
        <f>IF(RES_hh_fec_in!O9=0,0,1000000/0.086*RES_hh_fec_in!O9/RES_hh_num_in!O9)</f>
        <v>17556.545360014385</v>
      </c>
      <c r="P9" s="95">
        <f>IF(RES_hh_fec_in!P9=0,0,1000000/0.086*RES_hh_fec_in!P9/RES_hh_num_in!P9)</f>
        <v>14226.289993707975</v>
      </c>
      <c r="Q9" s="95">
        <f>IF(RES_hh_fec_in!Q9=0,0,1000000/0.086*RES_hh_fec_in!Q9/RES_hh_num_in!Q9)</f>
        <v>15322.09873753737</v>
      </c>
    </row>
    <row r="10" spans="1:17" ht="12" customHeight="1" x14ac:dyDescent="0.25">
      <c r="A10" s="87" t="s">
        <v>79</v>
      </c>
      <c r="B10" s="95"/>
      <c r="C10" s="95">
        <f>IF(RES_hh_fec_in!C10=0,0,1000000/0.086*RES_hh_fec_in!C10/RES_hh_num_in!C10)</f>
        <v>0</v>
      </c>
      <c r="D10" s="95">
        <f>IF(RES_hh_fec_in!D10=0,0,1000000/0.086*RES_hh_fec_in!D10/RES_hh_num_in!D10)</f>
        <v>0</v>
      </c>
      <c r="E10" s="95">
        <f>IF(RES_hh_fec_in!E10=0,0,1000000/0.086*RES_hh_fec_in!E10/RES_hh_num_in!E10)</f>
        <v>0</v>
      </c>
      <c r="F10" s="95">
        <f>IF(RES_hh_fec_in!F10=0,0,1000000/0.086*RES_hh_fec_in!F10/RES_hh_num_in!F10)</f>
        <v>0</v>
      </c>
      <c r="G10" s="95">
        <f>IF(RES_hh_fec_in!G10=0,0,1000000/0.086*RES_hh_fec_in!G10/RES_hh_num_in!G10)</f>
        <v>0</v>
      </c>
      <c r="H10" s="95">
        <f>IF(RES_hh_fec_in!H10=0,0,1000000/0.086*RES_hh_fec_in!H10/RES_hh_num_in!H10)</f>
        <v>0</v>
      </c>
      <c r="I10" s="95">
        <f>IF(RES_hh_fec_in!I10=0,0,1000000/0.086*RES_hh_fec_in!I10/RES_hh_num_in!I10)</f>
        <v>0</v>
      </c>
      <c r="J10" s="95">
        <f>IF(RES_hh_fec_in!J10=0,0,1000000/0.086*RES_hh_fec_in!J10/RES_hh_num_in!J10)</f>
        <v>0</v>
      </c>
      <c r="K10" s="95">
        <f>IF(RES_hh_fec_in!K10=0,0,1000000/0.086*RES_hh_fec_in!K10/RES_hh_num_in!K10)</f>
        <v>0</v>
      </c>
      <c r="L10" s="95">
        <f>IF(RES_hh_fec_in!L10=0,0,1000000/0.086*RES_hh_fec_in!L10/RES_hh_num_in!L10)</f>
        <v>0</v>
      </c>
      <c r="M10" s="95">
        <f>IF(RES_hh_fec_in!M10=0,0,1000000/0.086*RES_hh_fec_in!M10/RES_hh_num_in!M10)</f>
        <v>0</v>
      </c>
      <c r="N10" s="95">
        <f>IF(RES_hh_fec_in!N10=0,0,1000000/0.086*RES_hh_fec_in!N10/RES_hh_num_in!N10)</f>
        <v>0</v>
      </c>
      <c r="O10" s="95">
        <f>IF(RES_hh_fec_in!O10=0,0,1000000/0.086*RES_hh_fec_in!O10/RES_hh_num_in!O10)</f>
        <v>0</v>
      </c>
      <c r="P10" s="95">
        <f>IF(RES_hh_fec_in!P10=0,0,1000000/0.086*RES_hh_fec_in!P10/RES_hh_num_in!P10)</f>
        <v>0</v>
      </c>
      <c r="Q10" s="95">
        <f>IF(RES_hh_fec_in!Q10=0,0,1000000/0.086*RES_hh_fec_in!Q10/RES_hh_num_in!Q10)</f>
        <v>0</v>
      </c>
    </row>
    <row r="11" spans="1:17" ht="12" customHeight="1" x14ac:dyDescent="0.25">
      <c r="A11" s="87" t="s">
        <v>61</v>
      </c>
      <c r="B11" s="95"/>
      <c r="C11" s="95">
        <f>IF(RES_hh_fec_in!C11=0,0,1000000/0.086*RES_hh_fec_in!C11/RES_hh_num_in!C11)</f>
        <v>12545.235722798563</v>
      </c>
      <c r="D11" s="95">
        <f>IF(RES_hh_fec_in!D11=0,0,1000000/0.086*RES_hh_fec_in!D11/RES_hh_num_in!D11)</f>
        <v>12044.989233130196</v>
      </c>
      <c r="E11" s="95">
        <f>IF(RES_hh_fec_in!E11=0,0,1000000/0.086*RES_hh_fec_in!E11/RES_hh_num_in!E11)</f>
        <v>11944.591847946022</v>
      </c>
      <c r="F11" s="95">
        <f>IF(RES_hh_fec_in!F11=0,0,1000000/0.086*RES_hh_fec_in!F11/RES_hh_num_in!F11)</f>
        <v>11189.371505360827</v>
      </c>
      <c r="G11" s="95">
        <f>IF(RES_hh_fec_in!G11=0,0,1000000/0.086*RES_hh_fec_in!G11/RES_hh_num_in!G11)</f>
        <v>10925.604044140857</v>
      </c>
      <c r="H11" s="95">
        <f>IF(RES_hh_fec_in!H11=0,0,1000000/0.086*RES_hh_fec_in!H11/RES_hh_num_in!H11)</f>
        <v>9754.419933939791</v>
      </c>
      <c r="I11" s="95">
        <f>IF(RES_hh_fec_in!I11=0,0,1000000/0.086*RES_hh_fec_in!I11/RES_hh_num_in!I11)</f>
        <v>9999.4646920414853</v>
      </c>
      <c r="J11" s="95">
        <f>IF(RES_hh_fec_in!J11=0,0,1000000/0.086*RES_hh_fec_in!J11/RES_hh_num_in!J11)</f>
        <v>9838.6978571955442</v>
      </c>
      <c r="K11" s="95">
        <f>IF(RES_hh_fec_in!K11=0,0,1000000/0.086*RES_hh_fec_in!K11/RES_hh_num_in!K11)</f>
        <v>9567.5582185935327</v>
      </c>
      <c r="L11" s="95">
        <f>IF(RES_hh_fec_in!L11=0,0,1000000/0.086*RES_hh_fec_in!L11/RES_hh_num_in!L11)</f>
        <v>10895.786589614054</v>
      </c>
      <c r="M11" s="95">
        <f>IF(RES_hh_fec_in!M11=0,0,1000000/0.086*RES_hh_fec_in!M11/RES_hh_num_in!M11)</f>
        <v>9744.0033996409511</v>
      </c>
      <c r="N11" s="95">
        <f>IF(RES_hh_fec_in!N11=0,0,1000000/0.086*RES_hh_fec_in!N11/RES_hh_num_in!N11)</f>
        <v>10176.306670907532</v>
      </c>
      <c r="O11" s="95">
        <f>IF(RES_hh_fec_in!O11=0,0,1000000/0.086*RES_hh_fec_in!O11/RES_hh_num_in!O11)</f>
        <v>11451.020480302222</v>
      </c>
      <c r="P11" s="95">
        <f>IF(RES_hh_fec_in!P11=0,0,1000000/0.086*RES_hh_fec_in!P11/RES_hh_num_in!P11)</f>
        <v>9077.3066488587556</v>
      </c>
      <c r="Q11" s="95">
        <f>IF(RES_hh_fec_in!Q11=0,0,1000000/0.086*RES_hh_fec_in!Q11/RES_hh_num_in!Q11)</f>
        <v>10120.357052004601</v>
      </c>
    </row>
    <row r="12" spans="1:17" ht="12" customHeight="1" x14ac:dyDescent="0.25">
      <c r="A12" s="87" t="s">
        <v>115</v>
      </c>
      <c r="B12" s="95"/>
      <c r="C12" s="95">
        <f>IF(RES_hh_fec_in!C12=0,0,1000000/0.086*RES_hh_fec_in!C12/RES_hh_num_in!C12)</f>
        <v>9109.4539808664467</v>
      </c>
      <c r="D12" s="95">
        <f>IF(RES_hh_fec_in!D12=0,0,1000000/0.086*RES_hh_fec_in!D12/RES_hh_num_in!D12)</f>
        <v>8259.6339688968474</v>
      </c>
      <c r="E12" s="95">
        <f>IF(RES_hh_fec_in!E12=0,0,1000000/0.086*RES_hh_fec_in!E12/RES_hh_num_in!E12)</f>
        <v>8001.4294514017902</v>
      </c>
      <c r="F12" s="95">
        <f>IF(RES_hh_fec_in!F12=0,0,1000000/0.086*RES_hh_fec_in!F12/RES_hh_num_in!F12)</f>
        <v>7156.6040202969934</v>
      </c>
      <c r="G12" s="95">
        <f>IF(RES_hh_fec_in!G12=0,0,1000000/0.086*RES_hh_fec_in!G12/RES_hh_num_in!G12)</f>
        <v>6699.4041444041495</v>
      </c>
      <c r="H12" s="95">
        <f>IF(RES_hh_fec_in!H12=0,0,1000000/0.086*RES_hh_fec_in!H12/RES_hh_num_in!H12)</f>
        <v>5935.5310131942852</v>
      </c>
      <c r="I12" s="95">
        <f>IF(RES_hh_fec_in!I12=0,0,1000000/0.086*RES_hh_fec_in!I12/RES_hh_num_in!I12)</f>
        <v>5299.9194937302691</v>
      </c>
      <c r="J12" s="95">
        <f>IF(RES_hh_fec_in!J12=0,0,1000000/0.086*RES_hh_fec_in!J12/RES_hh_num_in!J12)</f>
        <v>4904.4491692318416</v>
      </c>
      <c r="K12" s="95">
        <f>IF(RES_hh_fec_in!K12=0,0,1000000/0.086*RES_hh_fec_in!K12/RES_hh_num_in!K12)</f>
        <v>4545.5063993862368</v>
      </c>
      <c r="L12" s="95">
        <f>IF(RES_hh_fec_in!L12=0,0,1000000/0.086*RES_hh_fec_in!L12/RES_hh_num_in!L12)</f>
        <v>4631.9489189825417</v>
      </c>
      <c r="M12" s="95">
        <f>IF(RES_hh_fec_in!M12=0,0,1000000/0.086*RES_hh_fec_in!M12/RES_hh_num_in!M12)</f>
        <v>3915.4190430765079</v>
      </c>
      <c r="N12" s="95">
        <f>IF(RES_hh_fec_in!N12=0,0,1000000/0.086*RES_hh_fec_in!N12/RES_hh_num_in!N12)</f>
        <v>3857.7414602316667</v>
      </c>
      <c r="O12" s="95">
        <f>IF(RES_hh_fec_in!O12=0,0,1000000/0.086*RES_hh_fec_in!O12/RES_hh_num_in!O12)</f>
        <v>4055.6215143145814</v>
      </c>
      <c r="P12" s="95">
        <f>IF(RES_hh_fec_in!P12=0,0,1000000/0.086*RES_hh_fec_in!P12/RES_hh_num_in!P12)</f>
        <v>3225.2784756575616</v>
      </c>
      <c r="Q12" s="95">
        <f>IF(RES_hh_fec_in!Q12=0,0,1000000/0.086*RES_hh_fec_in!Q12/RES_hh_num_in!Q12)</f>
        <v>3460.7160294170112</v>
      </c>
    </row>
    <row r="13" spans="1:17" ht="12" customHeight="1" x14ac:dyDescent="0.25">
      <c r="A13" s="51" t="s">
        <v>114</v>
      </c>
      <c r="B13" s="22"/>
      <c r="C13" s="22">
        <f>IF(RES_hh_fec_in!C13=0,0,1000000/0.086*RES_hh_fec_in!C13/RES_hh_num_in!C13)</f>
        <v>14721.445094014298</v>
      </c>
      <c r="D13" s="22">
        <f>IF(RES_hh_fec_in!D13=0,0,1000000/0.086*RES_hh_fec_in!D13/RES_hh_num_in!D13)</f>
        <v>13937.850993347054</v>
      </c>
      <c r="E13" s="22">
        <f>IF(RES_hh_fec_in!E13=0,0,1000000/0.086*RES_hh_fec_in!E13/RES_hh_num_in!E13)</f>
        <v>14101.483813992418</v>
      </c>
      <c r="F13" s="22">
        <f>IF(RES_hh_fec_in!F13=0,0,1000000/0.086*RES_hh_fec_in!F13/RES_hh_num_in!F13)</f>
        <v>12791.355345595455</v>
      </c>
      <c r="G13" s="22">
        <f>IF(RES_hh_fec_in!G13=0,0,1000000/0.086*RES_hh_fec_in!G13/RES_hh_num_in!G13)</f>
        <v>12370.976141933774</v>
      </c>
      <c r="H13" s="22">
        <f>IF(RES_hh_fec_in!H13=0,0,1000000/0.086*RES_hh_fec_in!H13/RES_hh_num_in!H13)</f>
        <v>11357.586104535234</v>
      </c>
      <c r="I13" s="22">
        <f>IF(RES_hh_fec_in!I13=0,0,1000000/0.086*RES_hh_fec_in!I13/RES_hh_num_in!I13)</f>
        <v>11687.80818487639</v>
      </c>
      <c r="J13" s="22">
        <f>IF(RES_hh_fec_in!J13=0,0,1000000/0.086*RES_hh_fec_in!J13/RES_hh_num_in!J13)</f>
        <v>11372.433248515403</v>
      </c>
      <c r="K13" s="22">
        <f>IF(RES_hh_fec_in!K13=0,0,1000000/0.086*RES_hh_fec_in!K13/RES_hh_num_in!K13)</f>
        <v>11256.594256472694</v>
      </c>
      <c r="L13" s="22">
        <f>IF(RES_hh_fec_in!L13=0,0,1000000/0.086*RES_hh_fec_in!L13/RES_hh_num_in!L13)</f>
        <v>12812.40675559627</v>
      </c>
      <c r="M13" s="22">
        <f>IF(RES_hh_fec_in!M13=0,0,1000000/0.086*RES_hh_fec_in!M13/RES_hh_num_in!M13)</f>
        <v>11623.771383138825</v>
      </c>
      <c r="N13" s="22">
        <f>IF(RES_hh_fec_in!N13=0,0,1000000/0.086*RES_hh_fec_in!N13/RES_hh_num_in!N13)</f>
        <v>0</v>
      </c>
      <c r="O13" s="22">
        <f>IF(RES_hh_fec_in!O13=0,0,1000000/0.086*RES_hh_fec_in!O13/RES_hh_num_in!O13)</f>
        <v>12798.354302757334</v>
      </c>
      <c r="P13" s="22">
        <f>IF(RES_hh_fec_in!P13=0,0,1000000/0.086*RES_hh_fec_in!P13/RES_hh_num_in!P13)</f>
        <v>11423.623649156534</v>
      </c>
      <c r="Q13" s="22">
        <f>IF(RES_hh_fec_in!Q13=0,0,1000000/0.086*RES_hh_fec_in!Q13/RES_hh_num_in!Q13)</f>
        <v>0</v>
      </c>
    </row>
    <row r="14" spans="1:17" ht="12" customHeight="1" x14ac:dyDescent="0.25">
      <c r="A14" s="99" t="s">
        <v>117</v>
      </c>
      <c r="B14" s="98"/>
      <c r="C14" s="98">
        <f>IF(RES_hh_fec_in!C14=0,0,1000000/0.086*RES_hh_fec_in!C14/RES_hh_num_in!C14)</f>
        <v>195.13291984932289</v>
      </c>
      <c r="D14" s="98">
        <f>IF(RES_hh_fec_in!D14=0,0,1000000/0.086*RES_hh_fec_in!D14/RES_hh_num_in!D14)</f>
        <v>194.45277207131556</v>
      </c>
      <c r="E14" s="98">
        <f>IF(RES_hh_fec_in!E14=0,0,1000000/0.086*RES_hh_fec_in!E14/RES_hh_num_in!E14)</f>
        <v>198.00630519090163</v>
      </c>
      <c r="F14" s="98">
        <f>IF(RES_hh_fec_in!F14=0,0,1000000/0.086*RES_hh_fec_in!F14/RES_hh_num_in!F14)</f>
        <v>127.81570875744394</v>
      </c>
      <c r="G14" s="98">
        <f>IF(RES_hh_fec_in!G14=0,0,1000000/0.086*RES_hh_fec_in!G14/RES_hh_num_in!G14)</f>
        <v>128.74869205468801</v>
      </c>
      <c r="H14" s="98">
        <f>IF(RES_hh_fec_in!H14=0,0,1000000/0.086*RES_hh_fec_in!H14/RES_hh_num_in!H14)</f>
        <v>93.560485131332129</v>
      </c>
      <c r="I14" s="98">
        <f>IF(RES_hh_fec_in!I14=0,0,1000000/0.086*RES_hh_fec_in!I14/RES_hh_num_in!I14)</f>
        <v>146.02098225332969</v>
      </c>
      <c r="J14" s="98">
        <f>IF(RES_hh_fec_in!J14=0,0,1000000/0.086*RES_hh_fec_in!J14/RES_hh_num_in!J14)</f>
        <v>125.90243913871883</v>
      </c>
      <c r="K14" s="98">
        <f>IF(RES_hh_fec_in!K14=0,0,1000000/0.086*RES_hh_fec_in!K14/RES_hh_num_in!K14)</f>
        <v>121.74374681521566</v>
      </c>
      <c r="L14" s="98">
        <f>IF(RES_hh_fec_in!L14=0,0,1000000/0.086*RES_hh_fec_in!L14/RES_hh_num_in!L14)</f>
        <v>151.59893028363888</v>
      </c>
      <c r="M14" s="98">
        <f>IF(RES_hh_fec_in!M14=0,0,1000000/0.086*RES_hh_fec_in!M14/RES_hh_num_in!M14)</f>
        <v>110.25197515667415</v>
      </c>
      <c r="N14" s="98">
        <f>IF(RES_hh_fec_in!N14=0,0,1000000/0.086*RES_hh_fec_in!N14/RES_hh_num_in!N14)</f>
        <v>190.63811195210667</v>
      </c>
      <c r="O14" s="98">
        <f>IF(RES_hh_fec_in!O14=0,0,1000000/0.086*RES_hh_fec_in!O14/RES_hh_num_in!O14)</f>
        <v>61.936898692475879</v>
      </c>
      <c r="P14" s="98">
        <f>IF(RES_hh_fec_in!P14=0,0,1000000/0.086*RES_hh_fec_in!P14/RES_hh_num_in!P14)</f>
        <v>204.90194666369584</v>
      </c>
      <c r="Q14" s="98">
        <f>IF(RES_hh_fec_in!Q14=0,0,1000000/0.086*RES_hh_fec_in!Q14/RES_hh_num_in!Q14)</f>
        <v>173.11022337465494</v>
      </c>
    </row>
    <row r="15" spans="1:17" ht="12.95" customHeight="1" x14ac:dyDescent="0.25">
      <c r="A15" s="89" t="s">
        <v>112</v>
      </c>
      <c r="B15" s="96"/>
      <c r="C15" s="96">
        <f t="shared" ref="C15:Q15" si="0">C16</f>
        <v>27.006252781108913</v>
      </c>
      <c r="D15" s="96">
        <f t="shared" si="0"/>
        <v>20.020907445839917</v>
      </c>
      <c r="E15" s="96">
        <f t="shared" si="0"/>
        <v>17.344703363402772</v>
      </c>
      <c r="F15" s="96">
        <f t="shared" si="0"/>
        <v>17.57208615394622</v>
      </c>
      <c r="G15" s="96">
        <f t="shared" si="0"/>
        <v>27.51458361485399</v>
      </c>
      <c r="H15" s="96">
        <f t="shared" si="0"/>
        <v>23.533903138644199</v>
      </c>
      <c r="I15" s="96">
        <f t="shared" si="0"/>
        <v>47.615500179585247</v>
      </c>
      <c r="J15" s="96">
        <f t="shared" si="0"/>
        <v>36.040450101881298</v>
      </c>
      <c r="K15" s="96">
        <f t="shared" si="0"/>
        <v>43.490430753177677</v>
      </c>
      <c r="L15" s="96">
        <f t="shared" si="0"/>
        <v>31.691809130301607</v>
      </c>
      <c r="M15" s="96">
        <f t="shared" si="0"/>
        <v>36.771264426208063</v>
      </c>
      <c r="N15" s="96">
        <f t="shared" si="0"/>
        <v>34.945665390587564</v>
      </c>
      <c r="O15" s="96">
        <f t="shared" si="0"/>
        <v>27.381178834149154</v>
      </c>
      <c r="P15" s="96">
        <f t="shared" si="0"/>
        <v>28.237801819322332</v>
      </c>
      <c r="Q15" s="96">
        <f t="shared" si="0"/>
        <v>45.894189211109882</v>
      </c>
    </row>
    <row r="16" spans="1:17" ht="12" customHeight="1" x14ac:dyDescent="0.25">
      <c r="A16" s="87" t="s">
        <v>111</v>
      </c>
      <c r="B16" s="97"/>
      <c r="C16" s="97">
        <f>IF(RES_hh_fec_in!C16=0,0,1000000/0.086*RES_hh_fec_in!C16/RES_hh_num_in!C$3)</f>
        <v>27.006252781108913</v>
      </c>
      <c r="D16" s="97">
        <f>IF(RES_hh_fec_in!D16=0,0,1000000/0.086*RES_hh_fec_in!D16/RES_hh_num_in!D$3)</f>
        <v>20.020907445839917</v>
      </c>
      <c r="E16" s="97">
        <f>IF(RES_hh_fec_in!E16=0,0,1000000/0.086*RES_hh_fec_in!E16/RES_hh_num_in!E$3)</f>
        <v>17.344703363402772</v>
      </c>
      <c r="F16" s="97">
        <f>IF(RES_hh_fec_in!F16=0,0,1000000/0.086*RES_hh_fec_in!F16/RES_hh_num_in!F$3)</f>
        <v>17.57208615394622</v>
      </c>
      <c r="G16" s="97">
        <f>IF(RES_hh_fec_in!G16=0,0,1000000/0.086*RES_hh_fec_in!G16/RES_hh_num_in!G$3)</f>
        <v>27.51458361485399</v>
      </c>
      <c r="H16" s="97">
        <f>IF(RES_hh_fec_in!H16=0,0,1000000/0.086*RES_hh_fec_in!H16/RES_hh_num_in!H$3)</f>
        <v>23.533903138644199</v>
      </c>
      <c r="I16" s="97">
        <f>IF(RES_hh_fec_in!I16=0,0,1000000/0.086*RES_hh_fec_in!I16/RES_hh_num_in!I$3)</f>
        <v>47.615500179585247</v>
      </c>
      <c r="J16" s="97">
        <f>IF(RES_hh_fec_in!J16=0,0,1000000/0.086*RES_hh_fec_in!J16/RES_hh_num_in!J$3)</f>
        <v>36.040450101881298</v>
      </c>
      <c r="K16" s="97">
        <f>IF(RES_hh_fec_in!K16=0,0,1000000/0.086*RES_hh_fec_in!K16/RES_hh_num_in!K$3)</f>
        <v>43.490430753177677</v>
      </c>
      <c r="L16" s="97">
        <f>IF(RES_hh_fec_in!L16=0,0,1000000/0.086*RES_hh_fec_in!L16/RES_hh_num_in!L$3)</f>
        <v>31.691809130301607</v>
      </c>
      <c r="M16" s="97">
        <f>IF(RES_hh_fec_in!M16=0,0,1000000/0.086*RES_hh_fec_in!M16/RES_hh_num_in!M$3)</f>
        <v>36.771264426208063</v>
      </c>
      <c r="N16" s="97">
        <f>IF(RES_hh_fec_in!N16=0,0,1000000/0.086*RES_hh_fec_in!N16/RES_hh_num_in!N$3)</f>
        <v>34.945665390587564</v>
      </c>
      <c r="O16" s="97">
        <f>IF(RES_hh_fec_in!O16=0,0,1000000/0.086*RES_hh_fec_in!O16/RES_hh_num_in!O$3)</f>
        <v>27.381178834149154</v>
      </c>
      <c r="P16" s="97">
        <f>IF(RES_hh_fec_in!P16=0,0,1000000/0.086*RES_hh_fec_in!P16/RES_hh_num_in!P$3)</f>
        <v>28.237801819322332</v>
      </c>
      <c r="Q16" s="97">
        <f>IF(RES_hh_fec_in!Q16=0,0,1000000/0.086*RES_hh_fec_in!Q16/RES_hh_num_in!Q$3)</f>
        <v>45.894189211109882</v>
      </c>
    </row>
    <row r="17" spans="1:17" ht="12.95" customHeight="1" x14ac:dyDescent="0.25">
      <c r="A17" s="89" t="s">
        <v>63</v>
      </c>
      <c r="B17" s="96"/>
      <c r="C17" s="96">
        <f>IF(RES_hh_fec_in!C17=0,0,1000000/0.086*RES_hh_fec_in!C17/RES_hh_num_in!C17)</f>
        <v>2501.4499243986188</v>
      </c>
      <c r="D17" s="96">
        <f>IF(RES_hh_fec_in!D17=0,0,1000000/0.086*RES_hh_fec_in!D17/RES_hh_num_in!D17)</f>
        <v>2457.82355761282</v>
      </c>
      <c r="E17" s="96">
        <f>IF(RES_hh_fec_in!E17=0,0,1000000/0.086*RES_hh_fec_in!E17/RES_hh_num_in!E17)</f>
        <v>2403.1161705178179</v>
      </c>
      <c r="F17" s="96">
        <f>IF(RES_hh_fec_in!F17=0,0,1000000/0.086*RES_hh_fec_in!F17/RES_hh_num_in!F17)</f>
        <v>2377.745117831374</v>
      </c>
      <c r="G17" s="96">
        <f>IF(RES_hh_fec_in!G17=0,0,1000000/0.086*RES_hh_fec_in!G17/RES_hh_num_in!G17)</f>
        <v>2396.8299306874792</v>
      </c>
      <c r="H17" s="96">
        <f>IF(RES_hh_fec_in!H17=0,0,1000000/0.086*RES_hh_fec_in!H17/RES_hh_num_in!H17)</f>
        <v>2319.4447054664274</v>
      </c>
      <c r="I17" s="96">
        <f>IF(RES_hh_fec_in!I17=0,0,1000000/0.086*RES_hh_fec_in!I17/RES_hh_num_in!I17)</f>
        <v>2258.7602849264094</v>
      </c>
      <c r="J17" s="96">
        <f>IF(RES_hh_fec_in!J17=0,0,1000000/0.086*RES_hh_fec_in!J17/RES_hh_num_in!J17)</f>
        <v>2344.2420967872426</v>
      </c>
      <c r="K17" s="96">
        <f>IF(RES_hh_fec_in!K17=0,0,1000000/0.086*RES_hh_fec_in!K17/RES_hh_num_in!K17)</f>
        <v>2252.2807995687881</v>
      </c>
      <c r="L17" s="96">
        <f>IF(RES_hh_fec_in!L17=0,0,1000000/0.086*RES_hh_fec_in!L17/RES_hh_num_in!L17)</f>
        <v>2265.8327029431834</v>
      </c>
      <c r="M17" s="96">
        <f>IF(RES_hh_fec_in!M17=0,0,1000000/0.086*RES_hh_fec_in!M17/RES_hh_num_in!M17)</f>
        <v>2313.7423908476649</v>
      </c>
      <c r="N17" s="96">
        <f>IF(RES_hh_fec_in!N17=0,0,1000000/0.086*RES_hh_fec_in!N17/RES_hh_num_in!N17)</f>
        <v>2342.6128338265657</v>
      </c>
      <c r="O17" s="96">
        <f>IF(RES_hh_fec_in!O17=0,0,1000000/0.086*RES_hh_fec_in!O17/RES_hh_num_in!O17)</f>
        <v>2184.193749995577</v>
      </c>
      <c r="P17" s="96">
        <f>IF(RES_hh_fec_in!P17=0,0,1000000/0.086*RES_hh_fec_in!P17/RES_hh_num_in!P17)</f>
        <v>2406.4716268399193</v>
      </c>
      <c r="Q17" s="96">
        <f>IF(RES_hh_fec_in!Q17=0,0,1000000/0.086*RES_hh_fec_in!Q17/RES_hh_num_in!Q17)</f>
        <v>2342.353151315162</v>
      </c>
    </row>
    <row r="18" spans="1:17" ht="12" customHeight="1" x14ac:dyDescent="0.25">
      <c r="A18" s="87" t="s">
        <v>58</v>
      </c>
      <c r="B18" s="95"/>
      <c r="C18" s="95">
        <f>IF(RES_hh_fec_in!C18=0,0,1000000/0.086*RES_hh_fec_in!C18/RES_hh_num_in!C18)</f>
        <v>0</v>
      </c>
      <c r="D18" s="95">
        <f>IF(RES_hh_fec_in!D18=0,0,1000000/0.086*RES_hh_fec_in!D18/RES_hh_num_in!D18)</f>
        <v>0</v>
      </c>
      <c r="E18" s="95">
        <f>IF(RES_hh_fec_in!E18=0,0,1000000/0.086*RES_hh_fec_in!E18/RES_hh_num_in!E18)</f>
        <v>0</v>
      </c>
      <c r="F18" s="95">
        <f>IF(RES_hh_fec_in!F18=0,0,1000000/0.086*RES_hh_fec_in!F18/RES_hh_num_in!F18)</f>
        <v>3375.9725858258489</v>
      </c>
      <c r="G18" s="95">
        <f>IF(RES_hh_fec_in!G18=0,0,1000000/0.086*RES_hh_fec_in!G18/RES_hh_num_in!G18)</f>
        <v>0</v>
      </c>
      <c r="H18" s="95">
        <f>IF(RES_hh_fec_in!H18=0,0,1000000/0.086*RES_hh_fec_in!H18/RES_hh_num_in!H18)</f>
        <v>3321.0999507765491</v>
      </c>
      <c r="I18" s="95">
        <f>IF(RES_hh_fec_in!I18=0,0,1000000/0.086*RES_hh_fec_in!I18/RES_hh_num_in!I18)</f>
        <v>3073.0366430770455</v>
      </c>
      <c r="J18" s="95">
        <f>IF(RES_hh_fec_in!J18=0,0,1000000/0.086*RES_hh_fec_in!J18/RES_hh_num_in!J18)</f>
        <v>3230.2536427379114</v>
      </c>
      <c r="K18" s="95">
        <f>IF(RES_hh_fec_in!K18=0,0,1000000/0.086*RES_hh_fec_in!K18/RES_hh_num_in!K18)</f>
        <v>0</v>
      </c>
      <c r="L18" s="95">
        <f>IF(RES_hh_fec_in!L18=0,0,1000000/0.086*RES_hh_fec_in!L18/RES_hh_num_in!L18)</f>
        <v>3167.3974436155754</v>
      </c>
      <c r="M18" s="95">
        <f>IF(RES_hh_fec_in!M18=0,0,1000000/0.086*RES_hh_fec_in!M18/RES_hh_num_in!M18)</f>
        <v>0</v>
      </c>
      <c r="N18" s="95">
        <f>IF(RES_hh_fec_in!N18=0,0,1000000/0.086*RES_hh_fec_in!N18/RES_hh_num_in!N18)</f>
        <v>3319.9276624079776</v>
      </c>
      <c r="O18" s="95">
        <f>IF(RES_hh_fec_in!O18=0,0,1000000/0.086*RES_hh_fec_in!O18/RES_hh_num_in!O18)</f>
        <v>0</v>
      </c>
      <c r="P18" s="95">
        <f>IF(RES_hh_fec_in!P18=0,0,1000000/0.086*RES_hh_fec_in!P18/RES_hh_num_in!P18)</f>
        <v>3233.9533284069562</v>
      </c>
      <c r="Q18" s="95">
        <f>IF(RES_hh_fec_in!Q18=0,0,1000000/0.086*RES_hh_fec_in!Q18/RES_hh_num_in!Q18)</f>
        <v>3223.0316931060615</v>
      </c>
    </row>
    <row r="19" spans="1:17" s="28" customFormat="1" ht="12" customHeight="1" x14ac:dyDescent="0.25">
      <c r="A19" s="87" t="s">
        <v>84</v>
      </c>
      <c r="B19" s="95"/>
      <c r="C19" s="95">
        <f>IF(RES_hh_fec_in!C19=0,0,1000000/0.086*RES_hh_fec_in!C19/RES_hh_num_in!C19)</f>
        <v>0</v>
      </c>
      <c r="D19" s="95">
        <f>IF(RES_hh_fec_in!D19=0,0,1000000/0.086*RES_hh_fec_in!D19/RES_hh_num_in!D19)</f>
        <v>2591.046745043559</v>
      </c>
      <c r="E19" s="95">
        <f>IF(RES_hh_fec_in!E19=0,0,1000000/0.086*RES_hh_fec_in!E19/RES_hh_num_in!E19)</f>
        <v>2540.5130242079049</v>
      </c>
      <c r="F19" s="95">
        <f>IF(RES_hh_fec_in!F19=0,0,1000000/0.086*RES_hh_fec_in!F19/RES_hh_num_in!F19)</f>
        <v>2544.6757351822421</v>
      </c>
      <c r="G19" s="95">
        <f>IF(RES_hh_fec_in!G19=0,0,1000000/0.086*RES_hh_fec_in!G19/RES_hh_num_in!G19)</f>
        <v>2161.3429615697223</v>
      </c>
      <c r="H19" s="95">
        <f>IF(RES_hh_fec_in!H19=0,0,1000000/0.086*RES_hh_fec_in!H19/RES_hh_num_in!H19)</f>
        <v>2285.9919280171207</v>
      </c>
      <c r="I19" s="95">
        <f>IF(RES_hh_fec_in!I19=0,0,1000000/0.086*RES_hh_fec_in!I19/RES_hh_num_in!I19)</f>
        <v>2325.388975102881</v>
      </c>
      <c r="J19" s="95">
        <f>IF(RES_hh_fec_in!J19=0,0,1000000/0.086*RES_hh_fec_in!J19/RES_hh_num_in!J19)</f>
        <v>2318.2940874911924</v>
      </c>
      <c r="K19" s="95">
        <f>IF(RES_hh_fec_in!K19=0,0,1000000/0.086*RES_hh_fec_in!K19/RES_hh_num_in!K19)</f>
        <v>0</v>
      </c>
      <c r="L19" s="95">
        <f>IF(RES_hh_fec_in!L19=0,0,1000000/0.086*RES_hh_fec_in!L19/RES_hh_num_in!L19)</f>
        <v>0</v>
      </c>
      <c r="M19" s="95">
        <f>IF(RES_hh_fec_in!M19=0,0,1000000/0.086*RES_hh_fec_in!M19/RES_hh_num_in!M19)</f>
        <v>0</v>
      </c>
      <c r="N19" s="95">
        <f>IF(RES_hh_fec_in!N19=0,0,1000000/0.086*RES_hh_fec_in!N19/RES_hh_num_in!N19)</f>
        <v>0</v>
      </c>
      <c r="O19" s="95">
        <f>IF(RES_hh_fec_in!O19=0,0,1000000/0.086*RES_hh_fec_in!O19/RES_hh_num_in!O19)</f>
        <v>0</v>
      </c>
      <c r="P19" s="95">
        <f>IF(RES_hh_fec_in!P19=0,0,1000000/0.086*RES_hh_fec_in!P19/RES_hh_num_in!P19)</f>
        <v>0</v>
      </c>
      <c r="Q19" s="95">
        <f>IF(RES_hh_fec_in!Q19=0,0,1000000/0.086*RES_hh_fec_in!Q19/RES_hh_num_in!Q19)</f>
        <v>1973.0577136101649</v>
      </c>
    </row>
    <row r="20" spans="1:17" ht="12" customHeight="1" x14ac:dyDescent="0.25">
      <c r="A20" s="87" t="s">
        <v>110</v>
      </c>
      <c r="B20" s="95"/>
      <c r="C20" s="95">
        <f>IF(RES_hh_fec_in!C20=0,0,1000000/0.086*RES_hh_fec_in!C20/RES_hh_num_in!C20)</f>
        <v>2206.4353480083023</v>
      </c>
      <c r="D20" s="95">
        <f>IF(RES_hh_fec_in!D20=0,0,1000000/0.086*RES_hh_fec_in!D20/RES_hh_num_in!D20)</f>
        <v>2451.1417810359512</v>
      </c>
      <c r="E20" s="95">
        <f>IF(RES_hh_fec_in!E20=0,0,1000000/0.086*RES_hh_fec_in!E20/RES_hh_num_in!E20)</f>
        <v>2112.2813963994636</v>
      </c>
      <c r="F20" s="95">
        <f>IF(RES_hh_fec_in!F20=0,0,1000000/0.086*RES_hh_fec_in!F20/RES_hh_num_in!F20)</f>
        <v>2203.6353838585683</v>
      </c>
      <c r="G20" s="95">
        <f>IF(RES_hh_fec_in!G20=0,0,1000000/0.086*RES_hh_fec_in!G20/RES_hh_num_in!G20)</f>
        <v>1898.4474213568301</v>
      </c>
      <c r="H20" s="95">
        <f>IF(RES_hh_fec_in!H20=0,0,1000000/0.086*RES_hh_fec_in!H20/RES_hh_num_in!H20)</f>
        <v>1907.76332304216</v>
      </c>
      <c r="I20" s="95">
        <f>IF(RES_hh_fec_in!I20=0,0,1000000/0.086*RES_hh_fec_in!I20/RES_hh_num_in!I20)</f>
        <v>1881.1259197914367</v>
      </c>
      <c r="J20" s="95">
        <f>IF(RES_hh_fec_in!J20=0,0,1000000/0.086*RES_hh_fec_in!J20/RES_hh_num_in!J20)</f>
        <v>2375.0170946271001</v>
      </c>
      <c r="K20" s="95">
        <f>IF(RES_hh_fec_in!K20=0,0,1000000/0.086*RES_hh_fec_in!K20/RES_hh_num_in!K20)</f>
        <v>1806.4281261669701</v>
      </c>
      <c r="L20" s="95">
        <f>IF(RES_hh_fec_in!L20=0,0,1000000/0.086*RES_hh_fec_in!L20/RES_hh_num_in!L20)</f>
        <v>1833.741085674355</v>
      </c>
      <c r="M20" s="95">
        <f>IF(RES_hh_fec_in!M20=0,0,1000000/0.086*RES_hh_fec_in!M20/RES_hh_num_in!M20)</f>
        <v>0</v>
      </c>
      <c r="N20" s="95">
        <f>IF(RES_hh_fec_in!N20=0,0,1000000/0.086*RES_hh_fec_in!N20/RES_hh_num_in!N20)</f>
        <v>1925.7830467325298</v>
      </c>
      <c r="O20" s="95">
        <f>IF(RES_hh_fec_in!O20=0,0,1000000/0.086*RES_hh_fec_in!O20/RES_hh_num_in!O20)</f>
        <v>0</v>
      </c>
      <c r="P20" s="95">
        <f>IF(RES_hh_fec_in!P20=0,0,1000000/0.086*RES_hh_fec_in!P20/RES_hh_num_in!P20)</f>
        <v>2089.4280306843393</v>
      </c>
      <c r="Q20" s="95">
        <f>IF(RES_hh_fec_in!Q20=0,0,1000000/0.086*RES_hh_fec_in!Q20/RES_hh_num_in!Q20)</f>
        <v>1870.3023816465268</v>
      </c>
    </row>
    <row r="21" spans="1:17" ht="12" customHeight="1" x14ac:dyDescent="0.25">
      <c r="A21" s="87" t="s">
        <v>109</v>
      </c>
      <c r="B21" s="95"/>
      <c r="C21" s="95">
        <f>IF(RES_hh_fec_in!C21=0,0,1000000/0.086*RES_hh_fec_in!C21/RES_hh_num_in!C21)</f>
        <v>2138.5648691508231</v>
      </c>
      <c r="D21" s="95">
        <f>IF(RES_hh_fec_in!D21=0,0,1000000/0.086*RES_hh_fec_in!D21/RES_hh_num_in!D21)</f>
        <v>2327.7855653679571</v>
      </c>
      <c r="E21" s="95">
        <f>IF(RES_hh_fec_in!E21=0,0,1000000/0.086*RES_hh_fec_in!E21/RES_hh_num_in!E21)</f>
        <v>2004.086414966338</v>
      </c>
      <c r="F21" s="95">
        <f>IF(RES_hh_fec_in!F21=0,0,1000000/0.086*RES_hh_fec_in!F21/RES_hh_num_in!F21)</f>
        <v>2080.4863408224719</v>
      </c>
      <c r="G21" s="95">
        <f>IF(RES_hh_fec_in!G21=0,0,1000000/0.086*RES_hh_fec_in!G21/RES_hh_num_in!G21)</f>
        <v>1810.5266532119178</v>
      </c>
      <c r="H21" s="95">
        <f>IF(RES_hh_fec_in!H21=0,0,1000000/0.086*RES_hh_fec_in!H21/RES_hh_num_in!H21)</f>
        <v>1787.1462405110965</v>
      </c>
      <c r="I21" s="95">
        <f>IF(RES_hh_fec_in!I21=0,0,1000000/0.086*RES_hh_fec_in!I21/RES_hh_num_in!I21)</f>
        <v>1924.4181399155161</v>
      </c>
      <c r="J21" s="95">
        <f>IF(RES_hh_fec_in!J21=0,0,1000000/0.086*RES_hh_fec_in!J21/RES_hh_num_in!J21)</f>
        <v>2087.0217959039487</v>
      </c>
      <c r="K21" s="95">
        <f>IF(RES_hh_fec_in!K21=0,0,1000000/0.086*RES_hh_fec_in!K21/RES_hh_num_in!K21)</f>
        <v>1739.982548045931</v>
      </c>
      <c r="L21" s="95">
        <f>IF(RES_hh_fec_in!L21=0,0,1000000/0.086*RES_hh_fec_in!L21/RES_hh_num_in!L21)</f>
        <v>1770.7018700301114</v>
      </c>
      <c r="M21" s="95">
        <f>IF(RES_hh_fec_in!M21=0,0,1000000/0.086*RES_hh_fec_in!M21/RES_hh_num_in!M21)</f>
        <v>1909.9183940440471</v>
      </c>
      <c r="N21" s="95">
        <f>IF(RES_hh_fec_in!N21=0,0,1000000/0.086*RES_hh_fec_in!N21/RES_hh_num_in!N21)</f>
        <v>1727.4738763552339</v>
      </c>
      <c r="O21" s="95">
        <f>IF(RES_hh_fec_in!O21=0,0,1000000/0.086*RES_hh_fec_in!O21/RES_hh_num_in!O21)</f>
        <v>1691.8960432723704</v>
      </c>
      <c r="P21" s="95">
        <f>IF(RES_hh_fec_in!P21=0,0,1000000/0.086*RES_hh_fec_in!P21/RES_hh_num_in!P21)</f>
        <v>1963.6515804764133</v>
      </c>
      <c r="Q21" s="95">
        <f>IF(RES_hh_fec_in!Q21=0,0,1000000/0.086*RES_hh_fec_in!Q21/RES_hh_num_in!Q21)</f>
        <v>1765.7891590412632</v>
      </c>
    </row>
    <row r="22" spans="1:17" ht="12" customHeight="1" x14ac:dyDescent="0.25">
      <c r="A22" s="87" t="s">
        <v>55</v>
      </c>
      <c r="B22" s="95"/>
      <c r="C22" s="95">
        <f>IF(RES_hh_fec_in!C22=0,0,1000000/0.086*RES_hh_fec_in!C22/RES_hh_num_in!C22)</f>
        <v>2550.6620258860121</v>
      </c>
      <c r="D22" s="95">
        <f>IF(RES_hh_fec_in!D22=0,0,1000000/0.086*RES_hh_fec_in!D22/RES_hh_num_in!D22)</f>
        <v>2798.2058037805559</v>
      </c>
      <c r="E22" s="95">
        <f>IF(RES_hh_fec_in!E22=0,0,1000000/0.086*RES_hh_fec_in!E22/RES_hh_num_in!E22)</f>
        <v>2373.3653988634046</v>
      </c>
      <c r="F22" s="95">
        <f>IF(RES_hh_fec_in!F22=0,0,1000000/0.086*RES_hh_fec_in!F22/RES_hh_num_in!F22)</f>
        <v>2510.6222031387033</v>
      </c>
      <c r="G22" s="95">
        <f>IF(RES_hh_fec_in!G22=0,0,1000000/0.086*RES_hh_fec_in!G22/RES_hh_num_in!G22)</f>
        <v>2238.5014140153803</v>
      </c>
      <c r="H22" s="95">
        <f>IF(RES_hh_fec_in!H22=0,0,1000000/0.086*RES_hh_fec_in!H22/RES_hh_num_in!H22)</f>
        <v>2214.4277054660588</v>
      </c>
      <c r="I22" s="95">
        <f>IF(RES_hh_fec_in!I22=0,0,1000000/0.086*RES_hh_fec_in!I22/RES_hh_num_in!I22)</f>
        <v>2366.7664361083757</v>
      </c>
      <c r="J22" s="95">
        <f>IF(RES_hh_fec_in!J22=0,0,1000000/0.086*RES_hh_fec_in!J22/RES_hh_num_in!J22)</f>
        <v>2464.4782305342042</v>
      </c>
      <c r="K22" s="95">
        <f>IF(RES_hh_fec_in!K22=0,0,1000000/0.086*RES_hh_fec_in!K22/RES_hh_num_in!K22)</f>
        <v>2162.522486551647</v>
      </c>
      <c r="L22" s="95">
        <f>IF(RES_hh_fec_in!L22=0,0,1000000/0.086*RES_hh_fec_in!L22/RES_hh_num_in!L22)</f>
        <v>2141.2539304217739</v>
      </c>
      <c r="M22" s="95">
        <f>IF(RES_hh_fec_in!M22=0,0,1000000/0.086*RES_hh_fec_in!M22/RES_hh_num_in!M22)</f>
        <v>2181.9404100467959</v>
      </c>
      <c r="N22" s="95">
        <f>IF(RES_hh_fec_in!N22=0,0,1000000/0.086*RES_hh_fec_in!N22/RES_hh_num_in!N22)</f>
        <v>2142.3907667412623</v>
      </c>
      <c r="O22" s="95">
        <f>IF(RES_hh_fec_in!O22=0,0,1000000/0.086*RES_hh_fec_in!O22/RES_hh_num_in!O22)</f>
        <v>2088.6529415225705</v>
      </c>
      <c r="P22" s="95">
        <f>IF(RES_hh_fec_in!P22=0,0,1000000/0.086*RES_hh_fec_in!P22/RES_hh_num_in!P22)</f>
        <v>2288.9500609636643</v>
      </c>
      <c r="Q22" s="95">
        <f>IF(RES_hh_fec_in!Q22=0,0,1000000/0.086*RES_hh_fec_in!Q22/RES_hh_num_in!Q22)</f>
        <v>2130.0236101272685</v>
      </c>
    </row>
    <row r="23" spans="1:17" ht="12" customHeight="1" x14ac:dyDescent="0.25">
      <c r="A23" s="87" t="s">
        <v>79</v>
      </c>
      <c r="B23" s="95"/>
      <c r="C23" s="95">
        <f>IF(RES_hh_fec_in!C23=0,0,1000000/0.086*RES_hh_fec_in!C23/RES_hh_num_in!C23)</f>
        <v>0</v>
      </c>
      <c r="D23" s="95">
        <f>IF(RES_hh_fec_in!D23=0,0,1000000/0.086*RES_hh_fec_in!D23/RES_hh_num_in!D23)</f>
        <v>0</v>
      </c>
      <c r="E23" s="95">
        <f>IF(RES_hh_fec_in!E23=0,0,1000000/0.086*RES_hh_fec_in!E23/RES_hh_num_in!E23)</f>
        <v>0</v>
      </c>
      <c r="F23" s="95">
        <f>IF(RES_hh_fec_in!F23=0,0,1000000/0.086*RES_hh_fec_in!F23/RES_hh_num_in!F23)</f>
        <v>0</v>
      </c>
      <c r="G23" s="95">
        <f>IF(RES_hh_fec_in!G23=0,0,1000000/0.086*RES_hh_fec_in!G23/RES_hh_num_in!G23)</f>
        <v>0</v>
      </c>
      <c r="H23" s="95">
        <f>IF(RES_hh_fec_in!H23=0,0,1000000/0.086*RES_hh_fec_in!H23/RES_hh_num_in!H23)</f>
        <v>0</v>
      </c>
      <c r="I23" s="95">
        <f>IF(RES_hh_fec_in!I23=0,0,1000000/0.086*RES_hh_fec_in!I23/RES_hh_num_in!I23)</f>
        <v>0</v>
      </c>
      <c r="J23" s="95">
        <f>IF(RES_hh_fec_in!J23=0,0,1000000/0.086*RES_hh_fec_in!J23/RES_hh_num_in!J23)</f>
        <v>0</v>
      </c>
      <c r="K23" s="95">
        <f>IF(RES_hh_fec_in!K23=0,0,1000000/0.086*RES_hh_fec_in!K23/RES_hh_num_in!K23)</f>
        <v>0</v>
      </c>
      <c r="L23" s="95">
        <f>IF(RES_hh_fec_in!L23=0,0,1000000/0.086*RES_hh_fec_in!L23/RES_hh_num_in!L23)</f>
        <v>0</v>
      </c>
      <c r="M23" s="95">
        <f>IF(RES_hh_fec_in!M23=0,0,1000000/0.086*RES_hh_fec_in!M23/RES_hh_num_in!M23)</f>
        <v>0</v>
      </c>
      <c r="N23" s="95">
        <f>IF(RES_hh_fec_in!N23=0,0,1000000/0.086*RES_hh_fec_in!N23/RES_hh_num_in!N23)</f>
        <v>0</v>
      </c>
      <c r="O23" s="95">
        <f>IF(RES_hh_fec_in!O23=0,0,1000000/0.086*RES_hh_fec_in!O23/RES_hh_num_in!O23)</f>
        <v>0</v>
      </c>
      <c r="P23" s="95">
        <f>IF(RES_hh_fec_in!P23=0,0,1000000/0.086*RES_hh_fec_in!P23/RES_hh_num_in!P23)</f>
        <v>0</v>
      </c>
      <c r="Q23" s="95">
        <f>IF(RES_hh_fec_in!Q23=0,0,1000000/0.086*RES_hh_fec_in!Q23/RES_hh_num_in!Q23)</f>
        <v>0</v>
      </c>
    </row>
    <row r="24" spans="1:17" ht="12" customHeight="1" x14ac:dyDescent="0.25">
      <c r="A24" s="87" t="s">
        <v>61</v>
      </c>
      <c r="B24" s="95"/>
      <c r="C24" s="95">
        <f>IF(RES_hh_fec_in!C24=0,0,1000000/0.086*RES_hh_fec_in!C24/RES_hh_num_in!C24)</f>
        <v>1459.4855194277375</v>
      </c>
      <c r="D24" s="95">
        <f>IF(RES_hh_fec_in!D24=0,0,1000000/0.086*RES_hh_fec_in!D24/RES_hh_num_in!D24)</f>
        <v>1517.7290083122843</v>
      </c>
      <c r="E24" s="95">
        <f>IF(RES_hh_fec_in!E24=0,0,1000000/0.086*RES_hh_fec_in!E24/RES_hh_num_in!E24)</f>
        <v>1382.0330521593894</v>
      </c>
      <c r="F24" s="95">
        <f>IF(RES_hh_fec_in!F24=0,0,1000000/0.086*RES_hh_fec_in!F24/RES_hh_num_in!F24)</f>
        <v>1435.4981139312258</v>
      </c>
      <c r="G24" s="95">
        <f>IF(RES_hh_fec_in!G24=0,0,1000000/0.086*RES_hh_fec_in!G24/RES_hh_num_in!G24)</f>
        <v>1281.4982088274839</v>
      </c>
      <c r="H24" s="95">
        <f>IF(RES_hh_fec_in!H24=0,0,1000000/0.086*RES_hh_fec_in!H24/RES_hh_num_in!H24)</f>
        <v>1231.1592689700292</v>
      </c>
      <c r="I24" s="95">
        <f>IF(RES_hh_fec_in!I24=0,0,1000000/0.086*RES_hh_fec_in!I24/RES_hh_num_in!I24)</f>
        <v>1231.4933716000846</v>
      </c>
      <c r="J24" s="95">
        <f>IF(RES_hh_fec_in!J24=0,0,1000000/0.086*RES_hh_fec_in!J24/RES_hh_num_in!J24)</f>
        <v>1331.9625014278379</v>
      </c>
      <c r="K24" s="95">
        <f>IF(RES_hh_fec_in!K24=0,0,1000000/0.086*RES_hh_fec_in!K24/RES_hh_num_in!K24)</f>
        <v>1223.7369220529779</v>
      </c>
      <c r="L24" s="95">
        <f>IF(RES_hh_fec_in!L24=0,0,1000000/0.086*RES_hh_fec_in!L24/RES_hh_num_in!L24)</f>
        <v>1215.3884103188379</v>
      </c>
      <c r="M24" s="95">
        <f>IF(RES_hh_fec_in!M24=0,0,1000000/0.086*RES_hh_fec_in!M24/RES_hh_num_in!M24)</f>
        <v>1234.6400813533985</v>
      </c>
      <c r="N24" s="95">
        <f>IF(RES_hh_fec_in!N24=0,0,1000000/0.086*RES_hh_fec_in!N24/RES_hh_num_in!N24)</f>
        <v>1221.6445474817242</v>
      </c>
      <c r="O24" s="95">
        <f>IF(RES_hh_fec_in!O24=0,0,1000000/0.086*RES_hh_fec_in!O24/RES_hh_num_in!O24)</f>
        <v>1201.6007839226127</v>
      </c>
      <c r="P24" s="95">
        <f>IF(RES_hh_fec_in!P24=0,0,1000000/0.086*RES_hh_fec_in!P24/RES_hh_num_in!P24)</f>
        <v>1356.6133287465289</v>
      </c>
      <c r="Q24" s="95">
        <f>IF(RES_hh_fec_in!Q24=0,0,1000000/0.086*RES_hh_fec_in!Q24/RES_hh_num_in!Q24)</f>
        <v>1266.3440415846878</v>
      </c>
    </row>
    <row r="25" spans="1:17" ht="12" customHeight="1" x14ac:dyDescent="0.25">
      <c r="A25" s="51" t="s">
        <v>60</v>
      </c>
      <c r="B25" s="22"/>
      <c r="C25" s="22">
        <f>IF(RES_hh_fec_in!C25=0,0,1000000/0.086*RES_hh_fec_in!C25/RES_hh_num_in!C25)</f>
        <v>2076.8063242844833</v>
      </c>
      <c r="D25" s="22">
        <f>IF(RES_hh_fec_in!D25=0,0,1000000/0.086*RES_hh_fec_in!D25/RES_hh_num_in!D25)</f>
        <v>2130.5537691825489</v>
      </c>
      <c r="E25" s="22">
        <f>IF(RES_hh_fec_in!E25=0,0,1000000/0.086*RES_hh_fec_in!E25/RES_hh_num_in!E25)</f>
        <v>2013.3910535656951</v>
      </c>
      <c r="F25" s="22">
        <f>IF(RES_hh_fec_in!F25=0,0,1000000/0.086*RES_hh_fec_in!F25/RES_hh_num_in!F25)</f>
        <v>2006.8158868811404</v>
      </c>
      <c r="G25" s="22">
        <f>IF(RES_hh_fec_in!G25=0,0,1000000/0.086*RES_hh_fec_in!G25/RES_hh_num_in!G25)</f>
        <v>1648.6778487129402</v>
      </c>
      <c r="H25" s="22">
        <f>IF(RES_hh_fec_in!H25=0,0,1000000/0.086*RES_hh_fec_in!H25/RES_hh_num_in!H25)</f>
        <v>1648.020336651379</v>
      </c>
      <c r="I25" s="22">
        <f>IF(RES_hh_fec_in!I25=0,0,1000000/0.086*RES_hh_fec_in!I25/RES_hh_num_in!I25)</f>
        <v>2008.9917674326696</v>
      </c>
      <c r="J25" s="22">
        <f>IF(RES_hh_fec_in!J25=0,0,1000000/0.086*RES_hh_fec_in!J25/RES_hh_num_in!J25)</f>
        <v>1944.1991193749291</v>
      </c>
      <c r="K25" s="22">
        <f>IF(RES_hh_fec_in!K25=0,0,1000000/0.086*RES_hh_fec_in!K25/RES_hh_num_in!K25)</f>
        <v>1644.8875389353746</v>
      </c>
      <c r="L25" s="22">
        <f>IF(RES_hh_fec_in!L25=0,0,1000000/0.086*RES_hh_fec_in!L25/RES_hh_num_in!L25)</f>
        <v>1635.5066970001208</v>
      </c>
      <c r="M25" s="22">
        <f>IF(RES_hh_fec_in!M25=0,0,1000000/0.086*RES_hh_fec_in!M25/RES_hh_num_in!M25)</f>
        <v>1877.6285435232758</v>
      </c>
      <c r="N25" s="22">
        <f>IF(RES_hh_fec_in!N25=0,0,1000000/0.086*RES_hh_fec_in!N25/RES_hh_num_in!N25)</f>
        <v>1797.6318756984779</v>
      </c>
      <c r="O25" s="22">
        <f>IF(RES_hh_fec_in!O25=0,0,1000000/0.086*RES_hh_fec_in!O25/RES_hh_num_in!O25)</f>
        <v>1768.6230837413791</v>
      </c>
      <c r="P25" s="22">
        <f>IF(RES_hh_fec_in!P25=0,0,1000000/0.086*RES_hh_fec_in!P25/RES_hh_num_in!P25)</f>
        <v>1951.6412744378456</v>
      </c>
      <c r="Q25" s="22">
        <f>IF(RES_hh_fec_in!Q25=0,0,1000000/0.086*RES_hh_fec_in!Q25/RES_hh_num_in!Q25)</f>
        <v>1741.8903805708442</v>
      </c>
    </row>
    <row r="26" spans="1:17" ht="12" customHeight="1" x14ac:dyDescent="0.25">
      <c r="A26" s="49" t="s">
        <v>59</v>
      </c>
      <c r="B26" s="18"/>
      <c r="C26" s="18">
        <f>IF(RES_hh_fec_in!C26=0,0,1000000/0.086*RES_hh_fec_in!C26/RES_hh_num_in!C26)</f>
        <v>577.53796367366238</v>
      </c>
      <c r="D26" s="18">
        <f>IF(RES_hh_fec_in!D26=0,0,1000000/0.086*RES_hh_fec_in!D26/RES_hh_num_in!D26)</f>
        <v>581.258157206433</v>
      </c>
      <c r="E26" s="18">
        <f>IF(RES_hh_fec_in!E26=0,0,1000000/0.086*RES_hh_fec_in!E26/RES_hh_num_in!E26)</f>
        <v>581.16600171857158</v>
      </c>
      <c r="F26" s="18">
        <f>IF(RES_hh_fec_in!F26=0,0,1000000/0.086*RES_hh_fec_in!F26/RES_hh_num_in!F26)</f>
        <v>580.69125769903485</v>
      </c>
      <c r="G26" s="18">
        <f>IF(RES_hh_fec_in!G26=0,0,1000000/0.086*RES_hh_fec_in!G26/RES_hh_num_in!G26)</f>
        <v>584.69663869651959</v>
      </c>
      <c r="H26" s="18">
        <f>IF(RES_hh_fec_in!H26=0,0,1000000/0.086*RES_hh_fec_in!H26/RES_hh_num_in!H26)</f>
        <v>582.51322245294227</v>
      </c>
      <c r="I26" s="18">
        <f>IF(RES_hh_fec_in!I26=0,0,1000000/0.086*RES_hh_fec_in!I26/RES_hh_num_in!I26)</f>
        <v>580.39905700409349</v>
      </c>
      <c r="J26" s="18">
        <f>IF(RES_hh_fec_in!J26=0,0,1000000/0.086*RES_hh_fec_in!J26/RES_hh_num_in!J26)</f>
        <v>573.34493190202159</v>
      </c>
      <c r="K26" s="18">
        <f>IF(RES_hh_fec_in!K26=0,0,1000000/0.086*RES_hh_fec_in!K26/RES_hh_num_in!K26)</f>
        <v>580.89303489503948</v>
      </c>
      <c r="L26" s="18">
        <f>IF(RES_hh_fec_in!L26=0,0,1000000/0.086*RES_hh_fec_in!L26/RES_hh_num_in!L26)</f>
        <v>592.9002753178753</v>
      </c>
      <c r="M26" s="18">
        <f>IF(RES_hh_fec_in!M26=0,0,1000000/0.086*RES_hh_fec_in!M26/RES_hh_num_in!M26)</f>
        <v>578.8040865592759</v>
      </c>
      <c r="N26" s="18">
        <f>IF(RES_hh_fec_in!N26=0,0,1000000/0.086*RES_hh_fec_in!N26/RES_hh_num_in!N26)</f>
        <v>584.63954092150925</v>
      </c>
      <c r="O26" s="18">
        <f>IF(RES_hh_fec_in!O26=0,0,1000000/0.086*RES_hh_fec_in!O26/RES_hh_num_in!O26)</f>
        <v>593.10568784287727</v>
      </c>
      <c r="P26" s="18">
        <f>IF(RES_hh_fec_in!P26=0,0,1000000/0.086*RES_hh_fec_in!P26/RES_hh_num_in!P26)</f>
        <v>573.16489446644869</v>
      </c>
      <c r="Q26" s="18">
        <f>IF(RES_hh_fec_in!Q26=0,0,1000000/0.086*RES_hh_fec_in!Q26/RES_hh_num_in!Q26)</f>
        <v>579.12520771265713</v>
      </c>
    </row>
    <row r="27" spans="1:17" ht="12.95" customHeight="1" x14ac:dyDescent="0.25">
      <c r="A27" s="89" t="s">
        <v>62</v>
      </c>
      <c r="B27" s="96"/>
      <c r="C27" s="96">
        <f>IF(RES_hh_fec_in!C27=0,0,1000000/0.086*RES_hh_fec_in!C27/RES_hh_num_in!C27)</f>
        <v>913.91558161604507</v>
      </c>
      <c r="D27" s="96">
        <f>IF(RES_hh_fec_in!D27=0,0,1000000/0.086*RES_hh_fec_in!D27/RES_hh_num_in!D27)</f>
        <v>866.13804574726703</v>
      </c>
      <c r="E27" s="96">
        <f>IF(RES_hh_fec_in!E27=0,0,1000000/0.086*RES_hh_fec_in!E27/RES_hh_num_in!E27)</f>
        <v>908.90370448859983</v>
      </c>
      <c r="F27" s="96">
        <f>IF(RES_hh_fec_in!F27=0,0,1000000/0.086*RES_hh_fec_in!F27/RES_hh_num_in!F27)</f>
        <v>878.35290949750765</v>
      </c>
      <c r="G27" s="96">
        <f>IF(RES_hh_fec_in!G27=0,0,1000000/0.086*RES_hh_fec_in!G27/RES_hh_num_in!G27)</f>
        <v>827.94420982181657</v>
      </c>
      <c r="H27" s="96">
        <f>IF(RES_hh_fec_in!H27=0,0,1000000/0.086*RES_hh_fec_in!H27/RES_hh_num_in!H27)</f>
        <v>852.00525309575016</v>
      </c>
      <c r="I27" s="96">
        <f>IF(RES_hh_fec_in!I27=0,0,1000000/0.086*RES_hh_fec_in!I27/RES_hh_num_in!I27)</f>
        <v>850.87253985597715</v>
      </c>
      <c r="J27" s="96">
        <f>IF(RES_hh_fec_in!J27=0,0,1000000/0.086*RES_hh_fec_in!J27/RES_hh_num_in!J27)</f>
        <v>829.22545533863115</v>
      </c>
      <c r="K27" s="96">
        <f>IF(RES_hh_fec_in!K27=0,0,1000000/0.086*RES_hh_fec_in!K27/RES_hh_num_in!K27)</f>
        <v>880.13455985974133</v>
      </c>
      <c r="L27" s="96">
        <f>IF(RES_hh_fec_in!L27=0,0,1000000/0.086*RES_hh_fec_in!L27/RES_hh_num_in!L27)</f>
        <v>856.5662223758701</v>
      </c>
      <c r="M27" s="96">
        <f>IF(RES_hh_fec_in!M27=0,0,1000000/0.086*RES_hh_fec_in!M27/RES_hh_num_in!M27)</f>
        <v>854.03855559827105</v>
      </c>
      <c r="N27" s="96">
        <f>IF(RES_hh_fec_in!N27=0,0,1000000/0.086*RES_hh_fec_in!N27/RES_hh_num_in!N27)</f>
        <v>902.56110032932509</v>
      </c>
      <c r="O27" s="96">
        <f>IF(RES_hh_fec_in!O27=0,0,1000000/0.086*RES_hh_fec_in!O27/RES_hh_num_in!O27)</f>
        <v>856.77586370793449</v>
      </c>
      <c r="P27" s="96">
        <f>IF(RES_hh_fec_in!P27=0,0,1000000/0.086*RES_hh_fec_in!P27/RES_hh_num_in!P27)</f>
        <v>886.92492950790245</v>
      </c>
      <c r="Q27" s="96">
        <f>IF(RES_hh_fec_in!Q27=0,0,1000000/0.086*RES_hh_fec_in!Q27/RES_hh_num_in!Q27)</f>
        <v>892.25048536862028</v>
      </c>
    </row>
    <row r="28" spans="1:17" ht="12" customHeight="1" x14ac:dyDescent="0.25">
      <c r="A28" s="87" t="s">
        <v>58</v>
      </c>
      <c r="B28" s="95"/>
      <c r="C28" s="95">
        <f>IF(RES_hh_fec_in!C28=0,0,1000000/0.086*RES_hh_fec_in!C28/RES_hh_num_in!C28)</f>
        <v>0</v>
      </c>
      <c r="D28" s="95">
        <f>IF(RES_hh_fec_in!D28=0,0,1000000/0.086*RES_hh_fec_in!D28/RES_hh_num_in!D28)</f>
        <v>0</v>
      </c>
      <c r="E28" s="95">
        <f>IF(RES_hh_fec_in!E28=0,0,1000000/0.086*RES_hh_fec_in!E28/RES_hh_num_in!E28)</f>
        <v>0</v>
      </c>
      <c r="F28" s="95">
        <f>IF(RES_hh_fec_in!F28=0,0,1000000/0.086*RES_hh_fec_in!F28/RES_hh_num_in!F28)</f>
        <v>1742.1125113373794</v>
      </c>
      <c r="G28" s="95">
        <f>IF(RES_hh_fec_in!G28=0,0,1000000/0.086*RES_hh_fec_in!G28/RES_hh_num_in!G28)</f>
        <v>0</v>
      </c>
      <c r="H28" s="95">
        <f>IF(RES_hh_fec_in!H28=0,0,1000000/0.086*RES_hh_fec_in!H28/RES_hh_num_in!H28)</f>
        <v>1659.2394582149664</v>
      </c>
      <c r="I28" s="95">
        <f>IF(RES_hh_fec_in!I28=0,0,1000000/0.086*RES_hh_fec_in!I28/RES_hh_num_in!I28)</f>
        <v>1599.9429418412608</v>
      </c>
      <c r="J28" s="95">
        <f>IF(RES_hh_fec_in!J28=0,0,1000000/0.086*RES_hh_fec_in!J28/RES_hh_num_in!J28)</f>
        <v>1602.3938814333246</v>
      </c>
      <c r="K28" s="95">
        <f>IF(RES_hh_fec_in!K28=0,0,1000000/0.086*RES_hh_fec_in!K28/RES_hh_num_in!K28)</f>
        <v>0</v>
      </c>
      <c r="L28" s="95">
        <f>IF(RES_hh_fec_in!L28=0,0,1000000/0.086*RES_hh_fec_in!L28/RES_hh_num_in!L28)</f>
        <v>0</v>
      </c>
      <c r="M28" s="95">
        <f>IF(RES_hh_fec_in!M28=0,0,1000000/0.086*RES_hh_fec_in!M28/RES_hh_num_in!M28)</f>
        <v>0</v>
      </c>
      <c r="N28" s="95">
        <f>IF(RES_hh_fec_in!N28=0,0,1000000/0.086*RES_hh_fec_in!N28/RES_hh_num_in!N28)</f>
        <v>0</v>
      </c>
      <c r="O28" s="95">
        <f>IF(RES_hh_fec_in!O28=0,0,1000000/0.086*RES_hh_fec_in!O28/RES_hh_num_in!O28)</f>
        <v>0</v>
      </c>
      <c r="P28" s="95">
        <f>IF(RES_hh_fec_in!P28=0,0,1000000/0.086*RES_hh_fec_in!P28/RES_hh_num_in!P28)</f>
        <v>0</v>
      </c>
      <c r="Q28" s="95">
        <f>IF(RES_hh_fec_in!Q28=0,0,1000000/0.086*RES_hh_fec_in!Q28/RES_hh_num_in!Q28)</f>
        <v>0</v>
      </c>
    </row>
    <row r="29" spans="1:17" s="28" customFormat="1" ht="12" customHeight="1" x14ac:dyDescent="0.25">
      <c r="A29" s="87" t="s">
        <v>84</v>
      </c>
      <c r="B29" s="95"/>
      <c r="C29" s="95">
        <f>IF(RES_hh_fec_in!C29=0,0,1000000/0.086*RES_hh_fec_in!C29/RES_hh_num_in!C29)</f>
        <v>0</v>
      </c>
      <c r="D29" s="95">
        <f>IF(RES_hh_fec_in!D29=0,0,1000000/0.086*RES_hh_fec_in!D29/RES_hh_num_in!D29)</f>
        <v>1304.6405179323199</v>
      </c>
      <c r="E29" s="95">
        <f>IF(RES_hh_fec_in!E29=0,0,1000000/0.086*RES_hh_fec_in!E29/RES_hh_num_in!E29)</f>
        <v>0</v>
      </c>
      <c r="F29" s="95">
        <f>IF(RES_hh_fec_in!F29=0,0,1000000/0.086*RES_hh_fec_in!F29/RES_hh_num_in!F29)</f>
        <v>1361.4245154410717</v>
      </c>
      <c r="G29" s="95">
        <f>IF(RES_hh_fec_in!G29=0,0,1000000/0.086*RES_hh_fec_in!G29/RES_hh_num_in!G29)</f>
        <v>1495.2098396474637</v>
      </c>
      <c r="H29" s="95">
        <f>IF(RES_hh_fec_in!H29=0,0,1000000/0.086*RES_hh_fec_in!H29/RES_hh_num_in!H29)</f>
        <v>1230.3676920238518</v>
      </c>
      <c r="I29" s="95">
        <f>IF(RES_hh_fec_in!I29=0,0,1000000/0.086*RES_hh_fec_in!I29/RES_hh_num_in!I29)</f>
        <v>1378.2152934408823</v>
      </c>
      <c r="J29" s="95">
        <f>IF(RES_hh_fec_in!J29=0,0,1000000/0.086*RES_hh_fec_in!J29/RES_hh_num_in!J29)</f>
        <v>1370.5509396145449</v>
      </c>
      <c r="K29" s="95">
        <f>IF(RES_hh_fec_in!K29=0,0,1000000/0.086*RES_hh_fec_in!K29/RES_hh_num_in!K29)</f>
        <v>0</v>
      </c>
      <c r="L29" s="95">
        <f>IF(RES_hh_fec_in!L29=0,0,1000000/0.086*RES_hh_fec_in!L29/RES_hh_num_in!L29)</f>
        <v>0</v>
      </c>
      <c r="M29" s="95">
        <f>IF(RES_hh_fec_in!M29=0,0,1000000/0.086*RES_hh_fec_in!M29/RES_hh_num_in!M29)</f>
        <v>0</v>
      </c>
      <c r="N29" s="95">
        <f>IF(RES_hh_fec_in!N29=0,0,1000000/0.086*RES_hh_fec_in!N29/RES_hh_num_in!N29)</f>
        <v>0</v>
      </c>
      <c r="O29" s="95">
        <f>IF(RES_hh_fec_in!O29=0,0,1000000/0.086*RES_hh_fec_in!O29/RES_hh_num_in!O29)</f>
        <v>0</v>
      </c>
      <c r="P29" s="95">
        <f>IF(RES_hh_fec_in!P29=0,0,1000000/0.086*RES_hh_fec_in!P29/RES_hh_num_in!P29)</f>
        <v>1201.8181539433435</v>
      </c>
      <c r="Q29" s="95">
        <f>IF(RES_hh_fec_in!Q29=0,0,1000000/0.086*RES_hh_fec_in!Q29/RES_hh_num_in!Q29)</f>
        <v>1212.1430827632021</v>
      </c>
    </row>
    <row r="30" spans="1:17" ht="12" customHeight="1" x14ac:dyDescent="0.25">
      <c r="A30" s="87" t="s">
        <v>109</v>
      </c>
      <c r="B30" s="95"/>
      <c r="C30" s="95">
        <f>IF(RES_hh_fec_in!C30=0,0,1000000/0.086*RES_hh_fec_in!C30/RES_hh_num_in!C30)</f>
        <v>1219.6789143920712</v>
      </c>
      <c r="D30" s="95">
        <f>IF(RES_hh_fec_in!D30=0,0,1000000/0.086*RES_hh_fec_in!D30/RES_hh_num_in!D30)</f>
        <v>1215.6677106813981</v>
      </c>
      <c r="E30" s="95">
        <f>IF(RES_hh_fec_in!E30=0,0,1000000/0.086*RES_hh_fec_in!E30/RES_hh_num_in!E30)</f>
        <v>1220.8990899265211</v>
      </c>
      <c r="F30" s="95">
        <f>IF(RES_hh_fec_in!F30=0,0,1000000/0.086*RES_hh_fec_in!F30/RES_hh_num_in!F30)</f>
        <v>1207.3672219682608</v>
      </c>
      <c r="G30" s="95">
        <f>IF(RES_hh_fec_in!G30=0,0,1000000/0.086*RES_hh_fec_in!G30/RES_hh_num_in!G30)</f>
        <v>1181.7183467497216</v>
      </c>
      <c r="H30" s="95">
        <f>IF(RES_hh_fec_in!H30=0,0,1000000/0.086*RES_hh_fec_in!H30/RES_hh_num_in!H30)</f>
        <v>1175.5264062399854</v>
      </c>
      <c r="I30" s="95">
        <f>IF(RES_hh_fec_in!I30=0,0,1000000/0.086*RES_hh_fec_in!I30/RES_hh_num_in!I30)</f>
        <v>1134.8769353904504</v>
      </c>
      <c r="J30" s="95">
        <f>IF(RES_hh_fec_in!J30=0,0,1000000/0.086*RES_hh_fec_in!J30/RES_hh_num_in!J30)</f>
        <v>1127.7407569879897</v>
      </c>
      <c r="K30" s="95">
        <f>IF(RES_hh_fec_in!K30=0,0,1000000/0.086*RES_hh_fec_in!K30/RES_hh_num_in!K30)</f>
        <v>1154.8386815994588</v>
      </c>
      <c r="L30" s="95">
        <f>IF(RES_hh_fec_in!L30=0,0,1000000/0.086*RES_hh_fec_in!L30/RES_hh_num_in!L30)</f>
        <v>1172.5077914839692</v>
      </c>
      <c r="M30" s="95">
        <f>IF(RES_hh_fec_in!M30=0,0,1000000/0.086*RES_hh_fec_in!M30/RES_hh_num_in!M30)</f>
        <v>1135.8212158918693</v>
      </c>
      <c r="N30" s="95">
        <f>IF(RES_hh_fec_in!N30=0,0,1000000/0.086*RES_hh_fec_in!N30/RES_hh_num_in!N30)</f>
        <v>1138.3899227070017</v>
      </c>
      <c r="O30" s="95">
        <f>IF(RES_hh_fec_in!O30=0,0,1000000/0.086*RES_hh_fec_in!O30/RES_hh_num_in!O30)</f>
        <v>1140.798967029355</v>
      </c>
      <c r="P30" s="95">
        <f>IF(RES_hh_fec_in!P30=0,0,1000000/0.086*RES_hh_fec_in!P30/RES_hh_num_in!P30)</f>
        <v>1132.7903039581149</v>
      </c>
      <c r="Q30" s="95">
        <f>IF(RES_hh_fec_in!Q30=0,0,1000000/0.086*RES_hh_fec_in!Q30/RES_hh_num_in!Q30)</f>
        <v>1122.0842320951224</v>
      </c>
    </row>
    <row r="31" spans="1:17" ht="12" customHeight="1" x14ac:dyDescent="0.25">
      <c r="A31" s="87" t="s">
        <v>55</v>
      </c>
      <c r="B31" s="95"/>
      <c r="C31" s="95">
        <f>IF(RES_hh_fec_in!C31=0,0,1000000/0.086*RES_hh_fec_in!C31/RES_hh_num_in!C31)</f>
        <v>1920.1589846510858</v>
      </c>
      <c r="D31" s="95">
        <f>IF(RES_hh_fec_in!D31=0,0,1000000/0.086*RES_hh_fec_in!D31/RES_hh_num_in!D31)</f>
        <v>1613.9884458464503</v>
      </c>
      <c r="E31" s="95">
        <f>IF(RES_hh_fec_in!E31=0,0,1000000/0.086*RES_hh_fec_in!E31/RES_hh_num_in!E31)</f>
        <v>1782.8530320753939</v>
      </c>
      <c r="F31" s="95">
        <f>IF(RES_hh_fec_in!F31=0,0,1000000/0.086*RES_hh_fec_in!F31/RES_hh_num_in!F31)</f>
        <v>1876.3522169821388</v>
      </c>
      <c r="G31" s="95">
        <f>IF(RES_hh_fec_in!G31=0,0,1000000/0.086*RES_hh_fec_in!G31/RES_hh_num_in!G31)</f>
        <v>1616.8321020066985</v>
      </c>
      <c r="H31" s="95">
        <f>IF(RES_hh_fec_in!H31=0,0,1000000/0.086*RES_hh_fec_in!H31/RES_hh_num_in!H31)</f>
        <v>1810.0614889291351</v>
      </c>
      <c r="I31" s="95">
        <f>IF(RES_hh_fec_in!I31=0,0,1000000/0.086*RES_hh_fec_in!I31/RES_hh_num_in!I31)</f>
        <v>1544.2903896585103</v>
      </c>
      <c r="J31" s="95">
        <f>IF(RES_hh_fec_in!J31=0,0,1000000/0.086*RES_hh_fec_in!J31/RES_hh_num_in!J31)</f>
        <v>1740.2181158122658</v>
      </c>
      <c r="K31" s="95">
        <f>IF(RES_hh_fec_in!K31=0,0,1000000/0.086*RES_hh_fec_in!K31/RES_hh_num_in!K31)</f>
        <v>1511.2666936942503</v>
      </c>
      <c r="L31" s="95">
        <f>IF(RES_hh_fec_in!L31=0,0,1000000/0.086*RES_hh_fec_in!L31/RES_hh_num_in!L31)</f>
        <v>1523.791656576075</v>
      </c>
      <c r="M31" s="95">
        <f>IF(RES_hh_fec_in!M31=0,0,1000000/0.086*RES_hh_fec_in!M31/RES_hh_num_in!M31)</f>
        <v>1523.6283049665481</v>
      </c>
      <c r="N31" s="95">
        <f>IF(RES_hh_fec_in!N31=0,0,1000000/0.086*RES_hh_fec_in!N31/RES_hh_num_in!N31)</f>
        <v>1730.2504682723941</v>
      </c>
      <c r="O31" s="95">
        <f>IF(RES_hh_fec_in!O31=0,0,1000000/0.086*RES_hh_fec_in!O31/RES_hh_num_in!O31)</f>
        <v>1516.8588655169567</v>
      </c>
      <c r="P31" s="95">
        <f>IF(RES_hh_fec_in!P31=0,0,1000000/0.086*RES_hh_fec_in!P31/RES_hh_num_in!P31)</f>
        <v>1471.233996793718</v>
      </c>
      <c r="Q31" s="95">
        <f>IF(RES_hh_fec_in!Q31=0,0,1000000/0.086*RES_hh_fec_in!Q31/RES_hh_num_in!Q31)</f>
        <v>1609.770100806312</v>
      </c>
    </row>
    <row r="32" spans="1:17" ht="12" customHeight="1" x14ac:dyDescent="0.25">
      <c r="A32" s="49" t="s">
        <v>60</v>
      </c>
      <c r="B32" s="18"/>
      <c r="C32" s="18">
        <f>IF(RES_hh_fec_in!C32=0,0,1000000/0.086*RES_hh_fec_in!C32/RES_hh_num_in!C32)</f>
        <v>786.02797045294847</v>
      </c>
      <c r="D32" s="18">
        <f>IF(RES_hh_fec_in!D32=0,0,1000000/0.086*RES_hh_fec_in!D32/RES_hh_num_in!D32)</f>
        <v>794.65799361302675</v>
      </c>
      <c r="E32" s="18">
        <f>IF(RES_hh_fec_in!E32=0,0,1000000/0.086*RES_hh_fec_in!E32/RES_hh_num_in!E32)</f>
        <v>799.76598347935317</v>
      </c>
      <c r="F32" s="18">
        <f>IF(RES_hh_fec_in!F32=0,0,1000000/0.086*RES_hh_fec_in!F32/RES_hh_num_in!F32)</f>
        <v>776.62668258349811</v>
      </c>
      <c r="G32" s="18">
        <f>IF(RES_hh_fec_in!G32=0,0,1000000/0.086*RES_hh_fec_in!G32/RES_hh_num_in!G32)</f>
        <v>760.81485087034434</v>
      </c>
      <c r="H32" s="18">
        <f>IF(RES_hh_fec_in!H32=0,0,1000000/0.086*RES_hh_fec_in!H32/RES_hh_num_in!H32)</f>
        <v>751.86613058728267</v>
      </c>
      <c r="I32" s="18">
        <f>IF(RES_hh_fec_in!I32=0,0,1000000/0.086*RES_hh_fec_in!I32/RES_hh_num_in!I32)</f>
        <v>771.29780934079577</v>
      </c>
      <c r="J32" s="18">
        <f>IF(RES_hh_fec_in!J32=0,0,1000000/0.086*RES_hh_fec_in!J32/RES_hh_num_in!J32)</f>
        <v>743.24397348199204</v>
      </c>
      <c r="K32" s="18">
        <f>IF(RES_hh_fec_in!K32=0,0,1000000/0.086*RES_hh_fec_in!K32/RES_hh_num_in!K32)</f>
        <v>786.90120581862686</v>
      </c>
      <c r="L32" s="18">
        <f>IF(RES_hh_fec_in!L32=0,0,1000000/0.086*RES_hh_fec_in!L32/RES_hh_num_in!L32)</f>
        <v>761.98704778785611</v>
      </c>
      <c r="M32" s="18">
        <f>IF(RES_hh_fec_in!M32=0,0,1000000/0.086*RES_hh_fec_in!M32/RES_hh_num_in!M32)</f>
        <v>779.25599988620377</v>
      </c>
      <c r="N32" s="18">
        <f>IF(RES_hh_fec_in!N32=0,0,1000000/0.086*RES_hh_fec_in!N32/RES_hh_num_in!N32)</f>
        <v>819.2798701584228</v>
      </c>
      <c r="O32" s="18">
        <f>IF(RES_hh_fec_in!O32=0,0,1000000/0.086*RES_hh_fec_in!O32/RES_hh_num_in!O32)</f>
        <v>776.28270590138561</v>
      </c>
      <c r="P32" s="18">
        <f>IF(RES_hh_fec_in!P32=0,0,1000000/0.086*RES_hh_fec_in!P32/RES_hh_num_in!P32)</f>
        <v>827.95917164661989</v>
      </c>
      <c r="Q32" s="18">
        <f>IF(RES_hh_fec_in!Q32=0,0,1000000/0.086*RES_hh_fec_in!Q32/RES_hh_num_in!Q32)</f>
        <v>802.07225529262746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6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241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123</v>
      </c>
      <c r="B3" s="100"/>
      <c r="C3" s="100">
        <f>IF(RES_hh_tes_in!C3=0,0,1000000/0.086*RES_hh_tes_in!C3/RES_hh_num_in!C3)</f>
        <v>13407.506599442566</v>
      </c>
      <c r="D3" s="100">
        <f>IF(RES_hh_tes_in!D3=0,0,1000000/0.086*RES_hh_tes_in!D3/RES_hh_num_in!D3)</f>
        <v>12758.856488698017</v>
      </c>
      <c r="E3" s="100">
        <f>IF(RES_hh_tes_in!E3=0,0,1000000/0.086*RES_hh_tes_in!E3/RES_hh_num_in!E3)</f>
        <v>12834.615558761154</v>
      </c>
      <c r="F3" s="100">
        <f>IF(RES_hh_tes_in!F3=0,0,1000000/0.086*RES_hh_tes_in!F3/RES_hh_num_in!F3)</f>
        <v>12053.483340573985</v>
      </c>
      <c r="G3" s="100">
        <f>IF(RES_hh_tes_in!G3=0,0,1000000/0.086*RES_hh_tes_in!G3/RES_hh_num_in!G3)</f>
        <v>11997.579090511783</v>
      </c>
      <c r="H3" s="100">
        <f>IF(RES_hh_tes_in!H3=0,0,1000000/0.086*RES_hh_tes_in!H3/RES_hh_num_in!H3)</f>
        <v>11346.497208357747</v>
      </c>
      <c r="I3" s="100">
        <f>IF(RES_hh_tes_in!I3=0,0,1000000/0.086*RES_hh_tes_in!I3/RES_hh_num_in!I3)</f>
        <v>11282.716658269346</v>
      </c>
      <c r="J3" s="100">
        <f>IF(RES_hh_tes_in!J3=0,0,1000000/0.086*RES_hh_tes_in!J3/RES_hh_num_in!J3)</f>
        <v>11288.583130027733</v>
      </c>
      <c r="K3" s="100">
        <f>IF(RES_hh_tes_in!K3=0,0,1000000/0.086*RES_hh_tes_in!K3/RES_hh_num_in!K3)</f>
        <v>11273.108590095268</v>
      </c>
      <c r="L3" s="100">
        <f>IF(RES_hh_tes_in!L3=0,0,1000000/0.086*RES_hh_tes_in!L3/RES_hh_num_in!L3)</f>
        <v>12573.96875431736</v>
      </c>
      <c r="M3" s="100">
        <f>IF(RES_hh_tes_in!M3=0,0,1000000/0.086*RES_hh_tes_in!M3/RES_hh_num_in!M3)</f>
        <v>11544.476603114505</v>
      </c>
      <c r="N3" s="100">
        <f>IF(RES_hh_tes_in!N3=0,0,1000000/0.086*RES_hh_tes_in!N3/RES_hh_num_in!N3)</f>
        <v>12193.85916404875</v>
      </c>
      <c r="O3" s="100">
        <f>IF(RES_hh_tes_in!O3=0,0,1000000/0.086*RES_hh_tes_in!O3/RES_hh_num_in!O3)</f>
        <v>12860.868095987007</v>
      </c>
      <c r="P3" s="100">
        <f>IF(RES_hh_tes_in!P3=0,0,1000000/0.086*RES_hh_tes_in!P3/RES_hh_num_in!P3)</f>
        <v>11209.507767628742</v>
      </c>
      <c r="Q3" s="100">
        <f>IF(RES_hh_tes_in!Q3=0,0,1000000/0.086*RES_hh_tes_in!Q3/RES_hh_num_in!Q3)</f>
        <v>12081.38916833399</v>
      </c>
    </row>
    <row r="4" spans="1:17" ht="12.95" customHeight="1" x14ac:dyDescent="0.25">
      <c r="A4" s="89" t="s">
        <v>65</v>
      </c>
      <c r="B4" s="96"/>
      <c r="C4" s="96">
        <f>IF(RES_hh_tes_in!C4=0,0,1000000/0.086*RES_hh_tes_in!C4/RES_hh_num_in!C4)</f>
        <v>10963.147133804801</v>
      </c>
      <c r="D4" s="96">
        <f>IF(RES_hh_tes_in!D4=0,0,1000000/0.086*RES_hh_tes_in!D4/RES_hh_num_in!D4)</f>
        <v>10299.757032814923</v>
      </c>
      <c r="E4" s="96">
        <f>IF(RES_hh_tes_in!E4=0,0,1000000/0.086*RES_hh_tes_in!E4/RES_hh_num_in!E4)</f>
        <v>10387.476567381855</v>
      </c>
      <c r="F4" s="96">
        <f>IF(RES_hh_tes_in!F4=0,0,1000000/0.086*RES_hh_tes_in!F4/RES_hh_num_in!F4)</f>
        <v>9632.0578786121114</v>
      </c>
      <c r="G4" s="96">
        <f>IF(RES_hh_tes_in!G4=0,0,1000000/0.086*RES_hh_tes_in!G4/RES_hh_num_in!G4)</f>
        <v>9541.5244966060545</v>
      </c>
      <c r="H4" s="96">
        <f>IF(RES_hh_tes_in!H4=0,0,1000000/0.086*RES_hh_tes_in!H4/RES_hh_num_in!H4)</f>
        <v>8917.2203158184402</v>
      </c>
      <c r="I4" s="96">
        <f>IF(RES_hh_tes_in!I4=0,0,1000000/0.086*RES_hh_tes_in!I4/RES_hh_num_in!I4)</f>
        <v>8768.1433369948427</v>
      </c>
      <c r="J4" s="96">
        <f>IF(RES_hh_tes_in!J4=0,0,1000000/0.086*RES_hh_tes_in!J4/RES_hh_num_in!J4)</f>
        <v>8837.8597977318623</v>
      </c>
      <c r="K4" s="96">
        <f>IF(RES_hh_tes_in!K4=0,0,1000000/0.086*RES_hh_tes_in!K4/RES_hh_num_in!K4)</f>
        <v>8761.415516679288</v>
      </c>
      <c r="L4" s="96">
        <f>IF(RES_hh_tes_in!L4=0,0,1000000/0.086*RES_hh_tes_in!L4/RES_hh_num_in!L4)</f>
        <v>10059.225116430282</v>
      </c>
      <c r="M4" s="96">
        <f>IF(RES_hh_tes_in!M4=0,0,1000000/0.086*RES_hh_tes_in!M4/RES_hh_num_in!M4)</f>
        <v>8976.3448067570735</v>
      </c>
      <c r="N4" s="96">
        <f>IF(RES_hh_tes_in!N4=0,0,1000000/0.086*RES_hh_tes_in!N4/RES_hh_num_in!N4)</f>
        <v>9576.8542746288258</v>
      </c>
      <c r="O4" s="96">
        <f>IF(RES_hh_tes_in!O4=0,0,1000000/0.086*RES_hh_tes_in!O4/RES_hh_num_in!O4)</f>
        <v>10390.180821677266</v>
      </c>
      <c r="P4" s="96">
        <f>IF(RES_hh_tes_in!P4=0,0,1000000/0.086*RES_hh_tes_in!P4/RES_hh_num_in!P4)</f>
        <v>8598.1012821606782</v>
      </c>
      <c r="Q4" s="96">
        <f>IF(RES_hh_tes_in!Q4=0,0,1000000/0.086*RES_hh_tes_in!Q4/RES_hh_num_in!Q4)</f>
        <v>9492.0375849791999</v>
      </c>
    </row>
    <row r="5" spans="1:17" ht="12" customHeight="1" x14ac:dyDescent="0.25">
      <c r="A5" s="87" t="s">
        <v>58</v>
      </c>
      <c r="B5" s="95"/>
      <c r="C5" s="95">
        <f>IF(RES_hh_tes_in!C5=0,0,1000000/0.086*RES_hh_tes_in!C5/RES_hh_num_in!C5)</f>
        <v>0</v>
      </c>
      <c r="D5" s="95">
        <f>IF(RES_hh_tes_in!D5=0,0,1000000/0.086*RES_hh_tes_in!D5/RES_hh_num_in!D5)</f>
        <v>0</v>
      </c>
      <c r="E5" s="95">
        <f>IF(RES_hh_tes_in!E5=0,0,1000000/0.086*RES_hh_tes_in!E5/RES_hh_num_in!E5)</f>
        <v>0</v>
      </c>
      <c r="F5" s="95">
        <f>IF(RES_hh_tes_in!F5=0,0,1000000/0.086*RES_hh_tes_in!F5/RES_hh_num_in!F5)</f>
        <v>9908.1416320258031</v>
      </c>
      <c r="G5" s="95">
        <f>IF(RES_hh_tes_in!G5=0,0,1000000/0.086*RES_hh_tes_in!G5/RES_hh_num_in!G5)</f>
        <v>0</v>
      </c>
      <c r="H5" s="95">
        <f>IF(RES_hh_tes_in!H5=0,0,1000000/0.086*RES_hh_tes_in!H5/RES_hh_num_in!H5)</f>
        <v>8939.5822290217475</v>
      </c>
      <c r="I5" s="95">
        <f>IF(RES_hh_tes_in!I5=0,0,1000000/0.086*RES_hh_tes_in!I5/RES_hh_num_in!I5)</f>
        <v>7814.109752288894</v>
      </c>
      <c r="J5" s="95">
        <f>IF(RES_hh_tes_in!J5=0,0,1000000/0.086*RES_hh_tes_in!J5/RES_hh_num_in!J5)</f>
        <v>8729.708331400212</v>
      </c>
      <c r="K5" s="95">
        <f>IF(RES_hh_tes_in!K5=0,0,1000000/0.086*RES_hh_tes_in!K5/RES_hh_num_in!K5)</f>
        <v>0</v>
      </c>
      <c r="L5" s="95">
        <f>IF(RES_hh_tes_in!L5=0,0,1000000/0.086*RES_hh_tes_in!L5/RES_hh_num_in!L5)</f>
        <v>10203.372802436816</v>
      </c>
      <c r="M5" s="95">
        <f>IF(RES_hh_tes_in!M5=0,0,1000000/0.086*RES_hh_tes_in!M5/RES_hh_num_in!M5)</f>
        <v>0</v>
      </c>
      <c r="N5" s="95">
        <f>IF(RES_hh_tes_in!N5=0,0,1000000/0.086*RES_hh_tes_in!N5/RES_hh_num_in!N5)</f>
        <v>9724.7870237132447</v>
      </c>
      <c r="O5" s="95">
        <f>IF(RES_hh_tes_in!O5=0,0,1000000/0.086*RES_hh_tes_in!O5/RES_hh_num_in!O5)</f>
        <v>0</v>
      </c>
      <c r="P5" s="95">
        <f>IF(RES_hh_tes_in!P5=0,0,1000000/0.086*RES_hh_tes_in!P5/RES_hh_num_in!P5)</f>
        <v>8708.3180037408438</v>
      </c>
      <c r="Q5" s="95">
        <f>IF(RES_hh_tes_in!Q5=0,0,1000000/0.086*RES_hh_tes_in!Q5/RES_hh_num_in!Q5)</f>
        <v>9498.1821937133973</v>
      </c>
    </row>
    <row r="6" spans="1:17" ht="12" customHeight="1" x14ac:dyDescent="0.25">
      <c r="A6" s="87" t="s">
        <v>84</v>
      </c>
      <c r="B6" s="95"/>
      <c r="C6" s="95">
        <f>IF(RES_hh_tes_in!C6=0,0,1000000/0.086*RES_hh_tes_in!C6/RES_hh_num_in!C6)</f>
        <v>10278.967228945736</v>
      </c>
      <c r="D6" s="95">
        <f>IF(RES_hh_tes_in!D6=0,0,1000000/0.086*RES_hh_tes_in!D6/RES_hh_num_in!D6)</f>
        <v>10036.269930764778</v>
      </c>
      <c r="E6" s="95">
        <f>IF(RES_hh_tes_in!E6=0,0,1000000/0.086*RES_hh_tes_in!E6/RES_hh_num_in!E6)</f>
        <v>9908.3838919576428</v>
      </c>
      <c r="F6" s="95">
        <f>IF(RES_hh_tes_in!F6=0,0,1000000/0.086*RES_hh_tes_in!F6/RES_hh_num_in!F6)</f>
        <v>9647.9488025084902</v>
      </c>
      <c r="G6" s="95">
        <f>IF(RES_hh_tes_in!G6=0,0,1000000/0.086*RES_hh_tes_in!G6/RES_hh_num_in!G6)</f>
        <v>9178.4823777109796</v>
      </c>
      <c r="H6" s="95">
        <f>IF(RES_hh_tes_in!H6=0,0,1000000/0.086*RES_hh_tes_in!H6/RES_hh_num_in!H6)</f>
        <v>8786.1381491668089</v>
      </c>
      <c r="I6" s="95">
        <f>IF(RES_hh_tes_in!I6=0,0,1000000/0.086*RES_hh_tes_in!I6/RES_hh_num_in!I6)</f>
        <v>8287.3654538338888</v>
      </c>
      <c r="J6" s="95">
        <f>IF(RES_hh_tes_in!J6=0,0,1000000/0.086*RES_hh_tes_in!J6/RES_hh_num_in!J6)</f>
        <v>8279.5878302426099</v>
      </c>
      <c r="K6" s="95">
        <f>IF(RES_hh_tes_in!K6=0,0,1000000/0.086*RES_hh_tes_in!K6/RES_hh_num_in!K6)</f>
        <v>8788.3237025662256</v>
      </c>
      <c r="L6" s="95">
        <f>IF(RES_hh_tes_in!L6=0,0,1000000/0.086*RES_hh_tes_in!L6/RES_hh_num_in!L6)</f>
        <v>9619.5296996076286</v>
      </c>
      <c r="M6" s="95">
        <f>IF(RES_hh_tes_in!M6=0,0,1000000/0.086*RES_hh_tes_in!M6/RES_hh_num_in!M6)</f>
        <v>9228.4680717196334</v>
      </c>
      <c r="N6" s="95">
        <f>IF(RES_hh_tes_in!N6=0,0,1000000/0.086*RES_hh_tes_in!N6/RES_hh_num_in!N6)</f>
        <v>9074.6210210171903</v>
      </c>
      <c r="O6" s="95">
        <f>IF(RES_hh_tes_in!O6=0,0,1000000/0.086*RES_hh_tes_in!O6/RES_hh_num_in!O6)</f>
        <v>0</v>
      </c>
      <c r="P6" s="95">
        <f>IF(RES_hh_tes_in!P6=0,0,1000000/0.086*RES_hh_tes_in!P6/RES_hh_num_in!P6)</f>
        <v>8557.1663863290669</v>
      </c>
      <c r="Q6" s="95">
        <f>IF(RES_hh_tes_in!Q6=0,0,1000000/0.086*RES_hh_tes_in!Q6/RES_hh_num_in!Q6)</f>
        <v>9044.0591558811702</v>
      </c>
    </row>
    <row r="7" spans="1:17" ht="12" customHeight="1" x14ac:dyDescent="0.25">
      <c r="A7" s="87" t="s">
        <v>110</v>
      </c>
      <c r="B7" s="95"/>
      <c r="C7" s="95">
        <f>IF(RES_hh_tes_in!C7=0,0,1000000/0.086*RES_hh_tes_in!C7/RES_hh_num_in!C7)</f>
        <v>10351.82697199382</v>
      </c>
      <c r="D7" s="95">
        <f>IF(RES_hh_tes_in!D7=0,0,1000000/0.086*RES_hh_tes_in!D7/RES_hh_num_in!D7)</f>
        <v>9911.6010951657208</v>
      </c>
      <c r="E7" s="95">
        <f>IF(RES_hh_tes_in!E7=0,0,1000000/0.086*RES_hh_tes_in!E7/RES_hh_num_in!E7)</f>
        <v>9974.3128543225466</v>
      </c>
      <c r="F7" s="95">
        <f>IF(RES_hh_tes_in!F7=0,0,1000000/0.086*RES_hh_tes_in!F7/RES_hh_num_in!F7)</f>
        <v>9625.895075536846</v>
      </c>
      <c r="G7" s="95">
        <f>IF(RES_hh_tes_in!G7=0,0,1000000/0.086*RES_hh_tes_in!G7/RES_hh_num_in!G7)</f>
        <v>8971.1717654424428</v>
      </c>
      <c r="H7" s="95">
        <f>IF(RES_hh_tes_in!H7=0,0,1000000/0.086*RES_hh_tes_in!H7/RES_hh_num_in!H7)</f>
        <v>8830.8275486981511</v>
      </c>
      <c r="I7" s="95">
        <f>IF(RES_hh_tes_in!I7=0,0,1000000/0.086*RES_hh_tes_in!I7/RES_hh_num_in!I7)</f>
        <v>8625.2123013825603</v>
      </c>
      <c r="J7" s="95">
        <f>IF(RES_hh_tes_in!J7=0,0,1000000/0.086*RES_hh_tes_in!J7/RES_hh_num_in!J7)</f>
        <v>8955.037067656589</v>
      </c>
      <c r="K7" s="95">
        <f>IF(RES_hh_tes_in!K7=0,0,1000000/0.086*RES_hh_tes_in!K7/RES_hh_num_in!K7)</f>
        <v>8422.4688563694035</v>
      </c>
      <c r="L7" s="95">
        <f>IF(RES_hh_tes_in!L7=0,0,1000000/0.086*RES_hh_tes_in!L7/RES_hh_num_in!L7)</f>
        <v>9637.1291948115795</v>
      </c>
      <c r="M7" s="95">
        <f>IF(RES_hh_tes_in!M7=0,0,1000000/0.086*RES_hh_tes_in!M7/RES_hh_num_in!M7)</f>
        <v>0</v>
      </c>
      <c r="N7" s="95">
        <f>IF(RES_hh_tes_in!N7=0,0,1000000/0.086*RES_hh_tes_in!N7/RES_hh_num_in!N7)</f>
        <v>9589.1881660190938</v>
      </c>
      <c r="O7" s="95">
        <f>IF(RES_hh_tes_in!O7=0,0,1000000/0.086*RES_hh_tes_in!O7/RES_hh_num_in!O7)</f>
        <v>0</v>
      </c>
      <c r="P7" s="95">
        <f>IF(RES_hh_tes_in!P7=0,0,1000000/0.086*RES_hh_tes_in!P7/RES_hh_num_in!P7)</f>
        <v>8324.9822558589203</v>
      </c>
      <c r="Q7" s="95">
        <f>IF(RES_hh_tes_in!Q7=0,0,1000000/0.086*RES_hh_tes_in!Q7/RES_hh_num_in!Q7)</f>
        <v>9454.6364951280939</v>
      </c>
    </row>
    <row r="8" spans="1:17" ht="12" customHeight="1" x14ac:dyDescent="0.25">
      <c r="A8" s="87" t="s">
        <v>109</v>
      </c>
      <c r="B8" s="95"/>
      <c r="C8" s="95">
        <f>IF(RES_hh_tes_in!C8=0,0,1000000/0.086*RES_hh_tes_in!C8/RES_hh_num_in!C8)</f>
        <v>10627.158379985032</v>
      </c>
      <c r="D8" s="95">
        <f>IF(RES_hh_tes_in!D8=0,0,1000000/0.086*RES_hh_tes_in!D8/RES_hh_num_in!D8)</f>
        <v>9736.6124894132881</v>
      </c>
      <c r="E8" s="95">
        <f>IF(RES_hh_tes_in!E8=0,0,1000000/0.086*RES_hh_tes_in!E8/RES_hh_num_in!E8)</f>
        <v>10125.765051523176</v>
      </c>
      <c r="F8" s="95">
        <f>IF(RES_hh_tes_in!F8=0,0,1000000/0.086*RES_hh_tes_in!F8/RES_hh_num_in!F8)</f>
        <v>9668.6844855178897</v>
      </c>
      <c r="G8" s="95">
        <f>IF(RES_hh_tes_in!G8=0,0,1000000/0.086*RES_hh_tes_in!G8/RES_hh_num_in!G8)</f>
        <v>8977.0600423276446</v>
      </c>
      <c r="H8" s="95">
        <f>IF(RES_hh_tes_in!H8=0,0,1000000/0.086*RES_hh_tes_in!H8/RES_hh_num_in!H8)</f>
        <v>8460.4463382449539</v>
      </c>
      <c r="I8" s="95">
        <f>IF(RES_hh_tes_in!I8=0,0,1000000/0.086*RES_hh_tes_in!I8/RES_hh_num_in!I8)</f>
        <v>7974.6949535772983</v>
      </c>
      <c r="J8" s="95">
        <f>IF(RES_hh_tes_in!J8=0,0,1000000/0.086*RES_hh_tes_in!J8/RES_hh_num_in!J8)</f>
        <v>8115.1793135293929</v>
      </c>
      <c r="K8" s="95">
        <f>IF(RES_hh_tes_in!K8=0,0,1000000/0.086*RES_hh_tes_in!K8/RES_hh_num_in!K8)</f>
        <v>8414.8569407925715</v>
      </c>
      <c r="L8" s="95">
        <f>IF(RES_hh_tes_in!L8=0,0,1000000/0.086*RES_hh_tes_in!L8/RES_hh_num_in!L8)</f>
        <v>9838.037750984191</v>
      </c>
      <c r="M8" s="95">
        <f>IF(RES_hh_tes_in!M8=0,0,1000000/0.086*RES_hh_tes_in!M8/RES_hh_num_in!M8)</f>
        <v>8460.4383912303656</v>
      </c>
      <c r="N8" s="95">
        <f>IF(RES_hh_tes_in!N8=0,0,1000000/0.086*RES_hh_tes_in!N8/RES_hh_num_in!N8)</f>
        <v>8739.8527180685451</v>
      </c>
      <c r="O8" s="95">
        <f>IF(RES_hh_tes_in!O8=0,0,1000000/0.086*RES_hh_tes_in!O8/RES_hh_num_in!O8)</f>
        <v>10228.110297127874</v>
      </c>
      <c r="P8" s="95">
        <f>IF(RES_hh_tes_in!P8=0,0,1000000/0.086*RES_hh_tes_in!P8/RES_hh_num_in!P8)</f>
        <v>8007.4915644462626</v>
      </c>
      <c r="Q8" s="95">
        <f>IF(RES_hh_tes_in!Q8=0,0,1000000/0.086*RES_hh_tes_in!Q8/RES_hh_num_in!Q8)</f>
        <v>9104.0978272219327</v>
      </c>
    </row>
    <row r="9" spans="1:17" ht="12" customHeight="1" x14ac:dyDescent="0.25">
      <c r="A9" s="87" t="s">
        <v>55</v>
      </c>
      <c r="B9" s="95"/>
      <c r="C9" s="95">
        <f>IF(RES_hh_tes_in!C9=0,0,1000000/0.086*RES_hh_tes_in!C9/RES_hh_num_in!C9)</f>
        <v>10798.64455130675</v>
      </c>
      <c r="D9" s="95">
        <f>IF(RES_hh_tes_in!D9=0,0,1000000/0.086*RES_hh_tes_in!D9/RES_hh_num_in!D9)</f>
        <v>10100.209578538441</v>
      </c>
      <c r="E9" s="95">
        <f>IF(RES_hh_tes_in!E9=0,0,1000000/0.086*RES_hh_tes_in!E9/RES_hh_num_in!E9)</f>
        <v>10055.464651162194</v>
      </c>
      <c r="F9" s="95">
        <f>IF(RES_hh_tes_in!F9=0,0,1000000/0.086*RES_hh_tes_in!F9/RES_hh_num_in!F9)</f>
        <v>9170.7588842655823</v>
      </c>
      <c r="G9" s="95">
        <f>IF(RES_hh_tes_in!G9=0,0,1000000/0.086*RES_hh_tes_in!G9/RES_hh_num_in!G9)</f>
        <v>9725.8637483263628</v>
      </c>
      <c r="H9" s="95">
        <f>IF(RES_hh_tes_in!H9=0,0,1000000/0.086*RES_hh_tes_in!H9/RES_hh_num_in!H9)</f>
        <v>9041.8867790099121</v>
      </c>
      <c r="I9" s="95">
        <f>IF(RES_hh_tes_in!I9=0,0,1000000/0.086*RES_hh_tes_in!I9/RES_hh_num_in!I9)</f>
        <v>8729.7633709251659</v>
      </c>
      <c r="J9" s="95">
        <f>IF(RES_hh_tes_in!J9=0,0,1000000/0.086*RES_hh_tes_in!J9/RES_hh_num_in!J9)</f>
        <v>8936.8197702492162</v>
      </c>
      <c r="K9" s="95">
        <f>IF(RES_hh_tes_in!K9=0,0,1000000/0.086*RES_hh_tes_in!K9/RES_hh_num_in!K9)</f>
        <v>8795.1596171013662</v>
      </c>
      <c r="L9" s="95">
        <f>IF(RES_hh_tes_in!L9=0,0,1000000/0.086*RES_hh_tes_in!L9/RES_hh_num_in!L9)</f>
        <v>10054.320695499116</v>
      </c>
      <c r="M9" s="95">
        <f>IF(RES_hh_tes_in!M9=0,0,1000000/0.086*RES_hh_tes_in!M9/RES_hh_num_in!M9)</f>
        <v>9164.3635618117642</v>
      </c>
      <c r="N9" s="95">
        <f>IF(RES_hh_tes_in!N9=0,0,1000000/0.086*RES_hh_tes_in!N9/RES_hh_num_in!N9)</f>
        <v>9566.2447092832172</v>
      </c>
      <c r="O9" s="95">
        <f>IF(RES_hh_tes_in!O9=0,0,1000000/0.086*RES_hh_tes_in!O9/RES_hh_num_in!O9)</f>
        <v>10657.684738572316</v>
      </c>
      <c r="P9" s="95">
        <f>IF(RES_hh_tes_in!P9=0,0,1000000/0.086*RES_hh_tes_in!P9/RES_hh_num_in!P9)</f>
        <v>8595.1214156341921</v>
      </c>
      <c r="Q9" s="95">
        <f>IF(RES_hh_tes_in!Q9=0,0,1000000/0.086*RES_hh_tes_in!Q9/RES_hh_num_in!Q9)</f>
        <v>9249.6267684674149</v>
      </c>
    </row>
    <row r="10" spans="1:17" ht="12" customHeight="1" x14ac:dyDescent="0.25">
      <c r="A10" s="87" t="s">
        <v>79</v>
      </c>
      <c r="B10" s="95"/>
      <c r="C10" s="95">
        <f>IF(RES_hh_tes_in!C10=0,0,1000000/0.086*RES_hh_tes_in!C10/RES_hh_num_in!C10)</f>
        <v>0</v>
      </c>
      <c r="D10" s="95">
        <f>IF(RES_hh_tes_in!D10=0,0,1000000/0.086*RES_hh_tes_in!D10/RES_hh_num_in!D10)</f>
        <v>0</v>
      </c>
      <c r="E10" s="95">
        <f>IF(RES_hh_tes_in!E10=0,0,1000000/0.086*RES_hh_tes_in!E10/RES_hh_num_in!E10)</f>
        <v>0</v>
      </c>
      <c r="F10" s="95">
        <f>IF(RES_hh_tes_in!F10=0,0,1000000/0.086*RES_hh_tes_in!F10/RES_hh_num_in!F10)</f>
        <v>0</v>
      </c>
      <c r="G10" s="95">
        <f>IF(RES_hh_tes_in!G10=0,0,1000000/0.086*RES_hh_tes_in!G10/RES_hh_num_in!G10)</f>
        <v>0</v>
      </c>
      <c r="H10" s="95">
        <f>IF(RES_hh_tes_in!H10=0,0,1000000/0.086*RES_hh_tes_in!H10/RES_hh_num_in!H10)</f>
        <v>0</v>
      </c>
      <c r="I10" s="95">
        <f>IF(RES_hh_tes_in!I10=0,0,1000000/0.086*RES_hh_tes_in!I10/RES_hh_num_in!I10)</f>
        <v>0</v>
      </c>
      <c r="J10" s="95">
        <f>IF(RES_hh_tes_in!J10=0,0,1000000/0.086*RES_hh_tes_in!J10/RES_hh_num_in!J10)</f>
        <v>0</v>
      </c>
      <c r="K10" s="95">
        <f>IF(RES_hh_tes_in!K10=0,0,1000000/0.086*RES_hh_tes_in!K10/RES_hh_num_in!K10)</f>
        <v>0</v>
      </c>
      <c r="L10" s="95">
        <f>IF(RES_hh_tes_in!L10=0,0,1000000/0.086*RES_hh_tes_in!L10/RES_hh_num_in!L10)</f>
        <v>0</v>
      </c>
      <c r="M10" s="95">
        <f>IF(RES_hh_tes_in!M10=0,0,1000000/0.086*RES_hh_tes_in!M10/RES_hh_num_in!M10)</f>
        <v>0</v>
      </c>
      <c r="N10" s="95">
        <f>IF(RES_hh_tes_in!N10=0,0,1000000/0.086*RES_hh_tes_in!N10/RES_hh_num_in!N10)</f>
        <v>0</v>
      </c>
      <c r="O10" s="95">
        <f>IF(RES_hh_tes_in!O10=0,0,1000000/0.086*RES_hh_tes_in!O10/RES_hh_num_in!O10)</f>
        <v>0</v>
      </c>
      <c r="P10" s="95">
        <f>IF(RES_hh_tes_in!P10=0,0,1000000/0.086*RES_hh_tes_in!P10/RES_hh_num_in!P10)</f>
        <v>0</v>
      </c>
      <c r="Q10" s="95">
        <f>IF(RES_hh_tes_in!Q10=0,0,1000000/0.086*RES_hh_tes_in!Q10/RES_hh_num_in!Q10)</f>
        <v>0</v>
      </c>
    </row>
    <row r="11" spans="1:17" ht="12" customHeight="1" x14ac:dyDescent="0.25">
      <c r="A11" s="87" t="s">
        <v>61</v>
      </c>
      <c r="B11" s="95"/>
      <c r="C11" s="95">
        <f>IF(RES_hh_tes_in!C11=0,0,1000000/0.086*RES_hh_tes_in!C11/RES_hh_num_in!C11)</f>
        <v>10315.959693521947</v>
      </c>
      <c r="D11" s="95">
        <f>IF(RES_hh_tes_in!D11=0,0,1000000/0.086*RES_hh_tes_in!D11/RES_hh_num_in!D11)</f>
        <v>9985.2678781240193</v>
      </c>
      <c r="E11" s="95">
        <f>IF(RES_hh_tes_in!E11=0,0,1000000/0.086*RES_hh_tes_in!E11/RES_hh_num_in!E11)</f>
        <v>9908.4722127790283</v>
      </c>
      <c r="F11" s="95">
        <f>IF(RES_hh_tes_in!F11=0,0,1000000/0.086*RES_hh_tes_in!F11/RES_hh_num_in!F11)</f>
        <v>9339.8767949225548</v>
      </c>
      <c r="G11" s="95">
        <f>IF(RES_hh_tes_in!G11=0,0,1000000/0.086*RES_hh_tes_in!G11/RES_hh_num_in!G11)</f>
        <v>9159.9686691979732</v>
      </c>
      <c r="H11" s="95">
        <f>IF(RES_hh_tes_in!H11=0,0,1000000/0.086*RES_hh_tes_in!H11/RES_hh_num_in!H11)</f>
        <v>8175.9869351485395</v>
      </c>
      <c r="I11" s="95">
        <f>IF(RES_hh_tes_in!I11=0,0,1000000/0.086*RES_hh_tes_in!I11/RES_hh_num_in!I11)</f>
        <v>8523.048234358128</v>
      </c>
      <c r="J11" s="95">
        <f>IF(RES_hh_tes_in!J11=0,0,1000000/0.086*RES_hh_tes_in!J11/RES_hh_num_in!J11)</f>
        <v>8338.1865900177163</v>
      </c>
      <c r="K11" s="95">
        <f>IF(RES_hh_tes_in!K11=0,0,1000000/0.086*RES_hh_tes_in!K11/RES_hh_num_in!K11)</f>
        <v>8279.0196060863364</v>
      </c>
      <c r="L11" s="95">
        <f>IF(RES_hh_tes_in!L11=0,0,1000000/0.086*RES_hh_tes_in!L11/RES_hh_num_in!L11)</f>
        <v>9414.2426191881859</v>
      </c>
      <c r="M11" s="95">
        <f>IF(RES_hh_tes_in!M11=0,0,1000000/0.086*RES_hh_tes_in!M11/RES_hh_num_in!M11)</f>
        <v>8460.6728385340775</v>
      </c>
      <c r="N11" s="95">
        <f>IF(RES_hh_tes_in!N11=0,0,1000000/0.086*RES_hh_tes_in!N11/RES_hh_num_in!N11)</f>
        <v>8845.0802048455153</v>
      </c>
      <c r="O11" s="95">
        <f>IF(RES_hh_tes_in!O11=0,0,1000000/0.086*RES_hh_tes_in!O11/RES_hh_num_in!O11)</f>
        <v>10030.661527079164</v>
      </c>
      <c r="P11" s="95">
        <f>IF(RES_hh_tes_in!P11=0,0,1000000/0.086*RES_hh_tes_in!P11/RES_hh_num_in!P11)</f>
        <v>7920.6504807533465</v>
      </c>
      <c r="Q11" s="95">
        <f>IF(RES_hh_tes_in!Q11=0,0,1000000/0.086*RES_hh_tes_in!Q11/RES_hh_num_in!Q11)</f>
        <v>8873.48028277913</v>
      </c>
    </row>
    <row r="12" spans="1:17" ht="12" customHeight="1" x14ac:dyDescent="0.25">
      <c r="A12" s="87" t="s">
        <v>115</v>
      </c>
      <c r="B12" s="95"/>
      <c r="C12" s="95">
        <f>IF(RES_hh_tes_in!C12=0,0,1000000/0.086*RES_hh_tes_in!C12/RES_hh_num_in!C12)</f>
        <v>11745.028001323495</v>
      </c>
      <c r="D12" s="95">
        <f>IF(RES_hh_tes_in!D12=0,0,1000000/0.086*RES_hh_tes_in!D12/RES_hh_num_in!D12)</f>
        <v>11052.060666217745</v>
      </c>
      <c r="E12" s="95">
        <f>IF(RES_hh_tes_in!E12=0,0,1000000/0.086*RES_hh_tes_in!E12/RES_hh_num_in!E12)</f>
        <v>11171.372436189416</v>
      </c>
      <c r="F12" s="95">
        <f>IF(RES_hh_tes_in!F12=0,0,1000000/0.086*RES_hh_tes_in!F12/RES_hh_num_in!F12)</f>
        <v>10527.661602928843</v>
      </c>
      <c r="G12" s="95">
        <f>IF(RES_hh_tes_in!G12=0,0,1000000/0.086*RES_hh_tes_in!G12/RES_hh_num_in!G12)</f>
        <v>10179.522488100054</v>
      </c>
      <c r="H12" s="95">
        <f>IF(RES_hh_tes_in!H12=0,0,1000000/0.086*RES_hh_tes_in!H12/RES_hh_num_in!H12)</f>
        <v>9627.9255721497921</v>
      </c>
      <c r="I12" s="95">
        <f>IF(RES_hh_tes_in!I12=0,0,1000000/0.086*RES_hh_tes_in!I12/RES_hh_num_in!I12)</f>
        <v>9393.8810440590769</v>
      </c>
      <c r="J12" s="95">
        <f>IF(RES_hh_tes_in!J12=0,0,1000000/0.086*RES_hh_tes_in!J12/RES_hh_num_in!J12)</f>
        <v>9537.8732312867323</v>
      </c>
      <c r="K12" s="95">
        <f>IF(RES_hh_tes_in!K12=0,0,1000000/0.086*RES_hh_tes_in!K12/RES_hh_num_in!K12)</f>
        <v>9443.0316279058061</v>
      </c>
      <c r="L12" s="95">
        <f>IF(RES_hh_tes_in!L12=0,0,1000000/0.086*RES_hh_tes_in!L12/RES_hh_num_in!L12)</f>
        <v>10925.693261156377</v>
      </c>
      <c r="M12" s="95">
        <f>IF(RES_hh_tes_in!M12=0,0,1000000/0.086*RES_hh_tes_in!M12/RES_hh_num_in!M12)</f>
        <v>9874.1177531311951</v>
      </c>
      <c r="N12" s="95">
        <f>IF(RES_hh_tes_in!N12=0,0,1000000/0.086*RES_hh_tes_in!N12/RES_hh_num_in!N12)</f>
        <v>10397.252265733841</v>
      </c>
      <c r="O12" s="95">
        <f>IF(RES_hh_tes_in!O12=0,0,1000000/0.086*RES_hh_tes_in!O12/RES_hh_num_in!O12)</f>
        <v>11397.347073931809</v>
      </c>
      <c r="P12" s="95">
        <f>IF(RES_hh_tes_in!P12=0,0,1000000/0.086*RES_hh_tes_in!P12/RES_hh_num_in!P12)</f>
        <v>9310.4502312243894</v>
      </c>
      <c r="Q12" s="95">
        <f>IF(RES_hh_tes_in!Q12=0,0,1000000/0.086*RES_hh_tes_in!Q12/RES_hh_num_in!Q12)</f>
        <v>10231.567582972848</v>
      </c>
    </row>
    <row r="13" spans="1:17" ht="12" customHeight="1" x14ac:dyDescent="0.25">
      <c r="A13" s="51" t="s">
        <v>114</v>
      </c>
      <c r="B13" s="22"/>
      <c r="C13" s="22">
        <f>IF(RES_hh_tes_in!C13=0,0,1000000/0.086*RES_hh_tes_in!C13/RES_hh_num_in!C13)</f>
        <v>12051.04495027992</v>
      </c>
      <c r="D13" s="22">
        <f>IF(RES_hh_tes_in!D13=0,0,1000000/0.086*RES_hh_tes_in!D13/RES_hh_num_in!D13)</f>
        <v>11480.406515785606</v>
      </c>
      <c r="E13" s="22">
        <f>IF(RES_hh_tes_in!E13=0,0,1000000/0.086*RES_hh_tes_in!E13/RES_hh_num_in!E13)</f>
        <v>11640.35685140151</v>
      </c>
      <c r="F13" s="22">
        <f>IF(RES_hh_tes_in!F13=0,0,1000000/0.086*RES_hh_tes_in!F13/RES_hh_num_in!F13)</f>
        <v>10629.476899608404</v>
      </c>
      <c r="G13" s="22">
        <f>IF(RES_hh_tes_in!G13=0,0,1000000/0.086*RES_hh_tes_in!G13/RES_hh_num_in!G13)</f>
        <v>10332.863480600994</v>
      </c>
      <c r="H13" s="22">
        <f>IF(RES_hh_tes_in!H13=0,0,1000000/0.086*RES_hh_tes_in!H13/RES_hh_num_in!H13)</f>
        <v>9557.2471288063207</v>
      </c>
      <c r="I13" s="22">
        <f>IF(RES_hh_tes_in!I13=0,0,1000000/0.086*RES_hh_tes_in!I13/RES_hh_num_in!I13)</f>
        <v>9949.538836076892</v>
      </c>
      <c r="J13" s="22">
        <f>IF(RES_hh_tes_in!J13=0,0,1000000/0.086*RES_hh_tes_in!J13/RES_hh_num_in!J13)</f>
        <v>9728.8578675650497</v>
      </c>
      <c r="K13" s="22">
        <f>IF(RES_hh_tes_in!K13=0,0,1000000/0.086*RES_hh_tes_in!K13/RES_hh_num_in!K13)</f>
        <v>9649.5392160193187</v>
      </c>
      <c r="L13" s="22">
        <f>IF(RES_hh_tes_in!L13=0,0,1000000/0.086*RES_hh_tes_in!L13/RES_hh_num_in!L13)</f>
        <v>11075.195233123362</v>
      </c>
      <c r="M13" s="22">
        <f>IF(RES_hh_tes_in!M13=0,0,1000000/0.086*RES_hh_tes_in!M13/RES_hh_num_in!M13)</f>
        <v>10130.572802072358</v>
      </c>
      <c r="N13" s="22">
        <f>IF(RES_hh_tes_in!N13=0,0,1000000/0.086*RES_hh_tes_in!N13/RES_hh_num_in!N13)</f>
        <v>0</v>
      </c>
      <c r="O13" s="22">
        <f>IF(RES_hh_tes_in!O13=0,0,1000000/0.086*RES_hh_tes_in!O13/RES_hh_num_in!O13)</f>
        <v>11250.362549947835</v>
      </c>
      <c r="P13" s="22">
        <f>IF(RES_hh_tes_in!P13=0,0,1000000/0.086*RES_hh_tes_in!P13/RES_hh_num_in!P13)</f>
        <v>10077.232929397416</v>
      </c>
      <c r="Q13" s="22">
        <f>IF(RES_hh_tes_in!Q13=0,0,1000000/0.086*RES_hh_tes_in!Q13/RES_hh_num_in!Q13)</f>
        <v>0</v>
      </c>
    </row>
    <row r="14" spans="1:17" ht="12" customHeight="1" x14ac:dyDescent="0.25">
      <c r="A14" s="99" t="s">
        <v>117</v>
      </c>
      <c r="B14" s="98"/>
      <c r="C14" s="98">
        <f>IF(RES_hh_tes_in!C14=0,0,1000000/0.086*RES_hh_tes_in!C14/RES_hh_num_in!C14)</f>
        <v>208.25464143259126</v>
      </c>
      <c r="D14" s="98">
        <f>IF(RES_hh_tes_in!D14=0,0,1000000/0.086*RES_hh_tes_in!D14/RES_hh_num_in!D14)</f>
        <v>208.06363601595612</v>
      </c>
      <c r="E14" s="98">
        <f>IF(RES_hh_tes_in!E14=0,0,1000000/0.086*RES_hh_tes_in!E14/RES_hh_num_in!E14)</f>
        <v>210.62303870941739</v>
      </c>
      <c r="F14" s="98">
        <f>IF(RES_hh_tes_in!F14=0,0,1000000/0.086*RES_hh_tes_in!F14/RES_hh_num_in!F14)</f>
        <v>135.9754214249327</v>
      </c>
      <c r="G14" s="98">
        <f>IF(RES_hh_tes_in!G14=0,0,1000000/0.086*RES_hh_tes_in!G14/RES_hh_num_in!G14)</f>
        <v>136.91524818501995</v>
      </c>
      <c r="H14" s="98">
        <f>IF(RES_hh_tes_in!H14=0,0,1000000/0.086*RES_hh_tes_in!H14/RES_hh_num_in!H14)</f>
        <v>99.195403418945716</v>
      </c>
      <c r="I14" s="98">
        <f>IF(RES_hh_tes_in!I14=0,0,1000000/0.086*RES_hh_tes_in!I14/RES_hh_num_in!I14)</f>
        <v>154.4378123681046</v>
      </c>
      <c r="J14" s="98">
        <f>IF(RES_hh_tes_in!J14=0,0,1000000/0.086*RES_hh_tes_in!J14/RES_hh_num_in!J14)</f>
        <v>133.85963484097837</v>
      </c>
      <c r="K14" s="98">
        <f>IF(RES_hh_tes_in!K14=0,0,1000000/0.086*RES_hh_tes_in!K14/RES_hh_num_in!K14)</f>
        <v>129.53951119002863</v>
      </c>
      <c r="L14" s="98">
        <f>IF(RES_hh_tes_in!L14=0,0,1000000/0.086*RES_hh_tes_in!L14/RES_hh_num_in!L14)</f>
        <v>161.20234715241597</v>
      </c>
      <c r="M14" s="98">
        <f>IF(RES_hh_tes_in!M14=0,0,1000000/0.086*RES_hh_tes_in!M14/RES_hh_num_in!M14)</f>
        <v>115.75491280334499</v>
      </c>
      <c r="N14" s="98">
        <f>IF(RES_hh_tes_in!N14=0,0,1000000/0.086*RES_hh_tes_in!N14/RES_hh_num_in!N14)</f>
        <v>200.91063776959157</v>
      </c>
      <c r="O14" s="98">
        <f>IF(RES_hh_tes_in!O14=0,0,1000000/0.086*RES_hh_tes_in!O14/RES_hh_num_in!O14)</f>
        <v>65.003154186544919</v>
      </c>
      <c r="P14" s="98">
        <f>IF(RES_hh_tes_in!P14=0,0,1000000/0.086*RES_hh_tes_in!P14/RES_hh_num_in!P14)</f>
        <v>213.49338118598976</v>
      </c>
      <c r="Q14" s="98">
        <f>IF(RES_hh_tes_in!Q14=0,0,1000000/0.086*RES_hh_tes_in!Q14/RES_hh_num_in!Q14)</f>
        <v>180.31388649439123</v>
      </c>
    </row>
    <row r="15" spans="1:17" ht="12.95" customHeight="1" x14ac:dyDescent="0.25">
      <c r="A15" s="89" t="s">
        <v>112</v>
      </c>
      <c r="B15" s="96"/>
      <c r="C15" s="96">
        <f t="shared" ref="C15:Q15" si="0">C16</f>
        <v>52.421671548369197</v>
      </c>
      <c r="D15" s="96">
        <f t="shared" si="0"/>
        <v>40.384500265343895</v>
      </c>
      <c r="E15" s="96">
        <f t="shared" si="0"/>
        <v>36.505032939442636</v>
      </c>
      <c r="F15" s="96">
        <f t="shared" si="0"/>
        <v>38.450790130975065</v>
      </c>
      <c r="G15" s="96">
        <f t="shared" si="0"/>
        <v>62.05213788351702</v>
      </c>
      <c r="H15" s="96">
        <f t="shared" si="0"/>
        <v>56.167442152521005</v>
      </c>
      <c r="I15" s="96">
        <f t="shared" si="0"/>
        <v>120.27466973865035</v>
      </c>
      <c r="J15" s="96">
        <f t="shared" si="0"/>
        <v>98.488074026092136</v>
      </c>
      <c r="K15" s="96">
        <f t="shared" si="0"/>
        <v>128.50118248094728</v>
      </c>
      <c r="L15" s="96">
        <f t="shared" si="0"/>
        <v>101.98518236563808</v>
      </c>
      <c r="M15" s="96">
        <f t="shared" si="0"/>
        <v>126.08787151388779</v>
      </c>
      <c r="N15" s="96">
        <f t="shared" si="0"/>
        <v>127.46752770997924</v>
      </c>
      <c r="O15" s="96">
        <f t="shared" si="0"/>
        <v>101.30096125234235</v>
      </c>
      <c r="P15" s="96">
        <f t="shared" si="0"/>
        <v>108.06202533277499</v>
      </c>
      <c r="Q15" s="96">
        <f t="shared" si="0"/>
        <v>176.73606737010277</v>
      </c>
    </row>
    <row r="16" spans="1:17" ht="12" customHeight="1" x14ac:dyDescent="0.25">
      <c r="A16" s="87" t="s">
        <v>111</v>
      </c>
      <c r="B16" s="97"/>
      <c r="C16" s="97">
        <f>IF(RES_hh_tes_in!C16=0,0,1000000/0.086*RES_hh_tes_in!C16/RES_hh_num_in!C$3)</f>
        <v>52.421671548369197</v>
      </c>
      <c r="D16" s="97">
        <f>IF(RES_hh_tes_in!D16=0,0,1000000/0.086*RES_hh_tes_in!D16/RES_hh_num_in!D$3)</f>
        <v>40.384500265343895</v>
      </c>
      <c r="E16" s="97">
        <f>IF(RES_hh_tes_in!E16=0,0,1000000/0.086*RES_hh_tes_in!E16/RES_hh_num_in!E$3)</f>
        <v>36.505032939442636</v>
      </c>
      <c r="F16" s="97">
        <f>IF(RES_hh_tes_in!F16=0,0,1000000/0.086*RES_hh_tes_in!F16/RES_hh_num_in!F$3)</f>
        <v>38.450790130975065</v>
      </c>
      <c r="G16" s="97">
        <f>IF(RES_hh_tes_in!G16=0,0,1000000/0.086*RES_hh_tes_in!G16/RES_hh_num_in!G$3)</f>
        <v>62.05213788351702</v>
      </c>
      <c r="H16" s="97">
        <f>IF(RES_hh_tes_in!H16=0,0,1000000/0.086*RES_hh_tes_in!H16/RES_hh_num_in!H$3)</f>
        <v>56.167442152521005</v>
      </c>
      <c r="I16" s="97">
        <f>IF(RES_hh_tes_in!I16=0,0,1000000/0.086*RES_hh_tes_in!I16/RES_hh_num_in!I$3)</f>
        <v>120.27466973865035</v>
      </c>
      <c r="J16" s="97">
        <f>IF(RES_hh_tes_in!J16=0,0,1000000/0.086*RES_hh_tes_in!J16/RES_hh_num_in!J$3)</f>
        <v>98.488074026092136</v>
      </c>
      <c r="K16" s="97">
        <f>IF(RES_hh_tes_in!K16=0,0,1000000/0.086*RES_hh_tes_in!K16/RES_hh_num_in!K$3)</f>
        <v>128.50118248094728</v>
      </c>
      <c r="L16" s="97">
        <f>IF(RES_hh_tes_in!L16=0,0,1000000/0.086*RES_hh_tes_in!L16/RES_hh_num_in!L$3)</f>
        <v>101.98518236563808</v>
      </c>
      <c r="M16" s="97">
        <f>IF(RES_hh_tes_in!M16=0,0,1000000/0.086*RES_hh_tes_in!M16/RES_hh_num_in!M$3)</f>
        <v>126.08787151388779</v>
      </c>
      <c r="N16" s="97">
        <f>IF(RES_hh_tes_in!N16=0,0,1000000/0.086*RES_hh_tes_in!N16/RES_hh_num_in!N$3)</f>
        <v>127.46752770997924</v>
      </c>
      <c r="O16" s="97">
        <f>IF(RES_hh_tes_in!O16=0,0,1000000/0.086*RES_hh_tes_in!O16/RES_hh_num_in!O$3)</f>
        <v>101.30096125234235</v>
      </c>
      <c r="P16" s="97">
        <f>IF(RES_hh_tes_in!P16=0,0,1000000/0.086*RES_hh_tes_in!P16/RES_hh_num_in!P$3)</f>
        <v>108.06202533277499</v>
      </c>
      <c r="Q16" s="97">
        <f>IF(RES_hh_tes_in!Q16=0,0,1000000/0.086*RES_hh_tes_in!Q16/RES_hh_num_in!Q$3)</f>
        <v>176.73606737010277</v>
      </c>
    </row>
    <row r="17" spans="1:17" ht="12.95" customHeight="1" x14ac:dyDescent="0.25">
      <c r="A17" s="89" t="s">
        <v>63</v>
      </c>
      <c r="B17" s="96"/>
      <c r="C17" s="96">
        <f>IF(RES_hh_tes_in!C17=0,0,1000000/0.086*RES_hh_tes_in!C17/RES_hh_num_in!C17)</f>
        <v>1751.9444584637977</v>
      </c>
      <c r="D17" s="96">
        <f>IF(RES_hh_tes_in!D17=0,0,1000000/0.086*RES_hh_tes_in!D17/RES_hh_num_in!D17)</f>
        <v>1764.6860764261021</v>
      </c>
      <c r="E17" s="96">
        <f>IF(RES_hh_tes_in!E17=0,0,1000000/0.086*RES_hh_tes_in!E17/RES_hh_num_in!E17)</f>
        <v>1753.0250528216297</v>
      </c>
      <c r="F17" s="96">
        <f>IF(RES_hh_tes_in!F17=0,0,1000000/0.086*RES_hh_tes_in!F17/RES_hh_num_in!F17)</f>
        <v>1736.107417037638</v>
      </c>
      <c r="G17" s="96">
        <f>IF(RES_hh_tes_in!G17=0,0,1000000/0.086*RES_hh_tes_in!G17/RES_hh_num_in!G17)</f>
        <v>1755.1057126226876</v>
      </c>
      <c r="H17" s="96">
        <f>IF(RES_hh_tes_in!H17=0,0,1000000/0.086*RES_hh_tes_in!H17/RES_hh_num_in!H17)</f>
        <v>1739.4038098904678</v>
      </c>
      <c r="I17" s="96">
        <f>IF(RES_hh_tes_in!I17=0,0,1000000/0.086*RES_hh_tes_in!I17/RES_hh_num_in!I17)</f>
        <v>1749.1197502258262</v>
      </c>
      <c r="J17" s="96">
        <f>IF(RES_hh_tes_in!J17=0,0,1000000/0.086*RES_hh_tes_in!J17/RES_hh_num_in!J17)</f>
        <v>1721.3934138957213</v>
      </c>
      <c r="K17" s="96">
        <f>IF(RES_hh_tes_in!K17=0,0,1000000/0.086*RES_hh_tes_in!K17/RES_hh_num_in!K17)</f>
        <v>1723.7338636941597</v>
      </c>
      <c r="L17" s="96">
        <f>IF(RES_hh_tes_in!L17=0,0,1000000/0.086*RES_hh_tes_in!L17/RES_hh_num_in!L17)</f>
        <v>1765.5952423314172</v>
      </c>
      <c r="M17" s="96">
        <f>IF(RES_hh_tes_in!M17=0,0,1000000/0.086*RES_hh_tes_in!M17/RES_hh_num_in!M17)</f>
        <v>1786.5099050798935</v>
      </c>
      <c r="N17" s="96">
        <f>IF(RES_hh_tes_in!N17=0,0,1000000/0.086*RES_hh_tes_in!N17/RES_hh_num_in!N17)</f>
        <v>1807.9023809348528</v>
      </c>
      <c r="O17" s="96">
        <f>IF(RES_hh_tes_in!O17=0,0,1000000/0.086*RES_hh_tes_in!O17/RES_hh_num_in!O17)</f>
        <v>1715.5806906995997</v>
      </c>
      <c r="P17" s="96">
        <f>IF(RES_hh_tes_in!P17=0,0,1000000/0.086*RES_hh_tes_in!P17/RES_hh_num_in!P17)</f>
        <v>1811.7602199555818</v>
      </c>
      <c r="Q17" s="96">
        <f>IF(RES_hh_tes_in!Q17=0,0,1000000/0.086*RES_hh_tes_in!Q17/RES_hh_num_in!Q17)</f>
        <v>1745.4063364366546</v>
      </c>
    </row>
    <row r="18" spans="1:17" ht="12" customHeight="1" x14ac:dyDescent="0.25">
      <c r="A18" s="87" t="s">
        <v>58</v>
      </c>
      <c r="B18" s="95"/>
      <c r="C18" s="95">
        <f>IF(RES_hh_tes_in!C18=0,0,1000000/0.086*RES_hh_tes_in!C18/RES_hh_num_in!C18)</f>
        <v>0</v>
      </c>
      <c r="D18" s="95">
        <f>IF(RES_hh_tes_in!D18=0,0,1000000/0.086*RES_hh_tes_in!D18/RES_hh_num_in!D18)</f>
        <v>0</v>
      </c>
      <c r="E18" s="95">
        <f>IF(RES_hh_tes_in!E18=0,0,1000000/0.086*RES_hh_tes_in!E18/RES_hh_num_in!E18)</f>
        <v>0</v>
      </c>
      <c r="F18" s="95">
        <f>IF(RES_hh_tes_in!F18=0,0,1000000/0.086*RES_hh_tes_in!F18/RES_hh_num_in!F18)</f>
        <v>1680.2967196279917</v>
      </c>
      <c r="G18" s="95">
        <f>IF(RES_hh_tes_in!G18=0,0,1000000/0.086*RES_hh_tes_in!G18/RES_hh_num_in!G18)</f>
        <v>0</v>
      </c>
      <c r="H18" s="95">
        <f>IF(RES_hh_tes_in!H18=0,0,1000000/0.086*RES_hh_tes_in!H18/RES_hh_num_in!H18)</f>
        <v>1670.749975407525</v>
      </c>
      <c r="I18" s="95">
        <f>IF(RES_hh_tes_in!I18=0,0,1000000/0.086*RES_hh_tes_in!I18/RES_hh_num_in!I18)</f>
        <v>1549.6987995269023</v>
      </c>
      <c r="J18" s="95">
        <f>IF(RES_hh_tes_in!J18=0,0,1000000/0.086*RES_hh_tes_in!J18/RES_hh_num_in!J18)</f>
        <v>1636.1390273673119</v>
      </c>
      <c r="K18" s="95">
        <f>IF(RES_hh_tes_in!K18=0,0,1000000/0.086*RES_hh_tes_in!K18/RES_hh_num_in!K18)</f>
        <v>0</v>
      </c>
      <c r="L18" s="95">
        <f>IF(RES_hh_tes_in!L18=0,0,1000000/0.086*RES_hh_tes_in!L18/RES_hh_num_in!L18)</f>
        <v>1605.8980650332946</v>
      </c>
      <c r="M18" s="95">
        <f>IF(RES_hh_tes_in!M18=0,0,1000000/0.086*RES_hh_tes_in!M18/RES_hh_num_in!M18)</f>
        <v>0</v>
      </c>
      <c r="N18" s="95">
        <f>IF(RES_hh_tes_in!N18=0,0,1000000/0.086*RES_hh_tes_in!N18/RES_hh_num_in!N18)</f>
        <v>1671.6097766614321</v>
      </c>
      <c r="O18" s="95">
        <f>IF(RES_hh_tes_in!O18=0,0,1000000/0.086*RES_hh_tes_in!O18/RES_hh_num_in!O18)</f>
        <v>0</v>
      </c>
      <c r="P18" s="95">
        <f>IF(RES_hh_tes_in!P18=0,0,1000000/0.086*RES_hh_tes_in!P18/RES_hh_num_in!P18)</f>
        <v>1648.654305322789</v>
      </c>
      <c r="Q18" s="95">
        <f>IF(RES_hh_tes_in!Q18=0,0,1000000/0.086*RES_hh_tes_in!Q18/RES_hh_num_in!Q18)</f>
        <v>1649.4336499720998</v>
      </c>
    </row>
    <row r="19" spans="1:17" s="28" customFormat="1" ht="12" customHeight="1" x14ac:dyDescent="0.25">
      <c r="A19" s="87" t="s">
        <v>84</v>
      </c>
      <c r="B19" s="95"/>
      <c r="C19" s="95">
        <f>IF(RES_hh_tes_in!C19=0,0,1000000/0.086*RES_hh_tes_in!C19/RES_hh_num_in!C19)</f>
        <v>0</v>
      </c>
      <c r="D19" s="95">
        <f>IF(RES_hh_tes_in!D19=0,0,1000000/0.086*RES_hh_tes_in!D19/RES_hh_num_in!D19)</f>
        <v>1523.535146843805</v>
      </c>
      <c r="E19" s="95">
        <f>IF(RES_hh_tes_in!E19=0,0,1000000/0.086*RES_hh_tes_in!E19/RES_hh_num_in!E19)</f>
        <v>1501.9554535299631</v>
      </c>
      <c r="F19" s="95">
        <f>IF(RES_hh_tes_in!F19=0,0,1000000/0.086*RES_hh_tes_in!F19/RES_hh_num_in!F19)</f>
        <v>1514.7915754203666</v>
      </c>
      <c r="G19" s="95">
        <f>IF(RES_hh_tes_in!G19=0,0,1000000/0.086*RES_hh_tes_in!G19/RES_hh_num_in!G19)</f>
        <v>1293.8031245994871</v>
      </c>
      <c r="H19" s="95">
        <f>IF(RES_hh_tes_in!H19=0,0,1000000/0.086*RES_hh_tes_in!H19/RES_hh_num_in!H19)</f>
        <v>1379.1750296406983</v>
      </c>
      <c r="I19" s="95">
        <f>IF(RES_hh_tes_in!I19=0,0,1000000/0.086*RES_hh_tes_in!I19/RES_hh_num_in!I19)</f>
        <v>1410.6013619097366</v>
      </c>
      <c r="J19" s="95">
        <f>IF(RES_hh_tes_in!J19=0,0,1000000/0.086*RES_hh_tes_in!J19/RES_hh_num_in!J19)</f>
        <v>1414.1762893027499</v>
      </c>
      <c r="K19" s="95">
        <f>IF(RES_hh_tes_in!K19=0,0,1000000/0.086*RES_hh_tes_in!K19/RES_hh_num_in!K19)</f>
        <v>0</v>
      </c>
      <c r="L19" s="95">
        <f>IF(RES_hh_tes_in!L19=0,0,1000000/0.086*RES_hh_tes_in!L19/RES_hh_num_in!L19)</f>
        <v>0</v>
      </c>
      <c r="M19" s="95">
        <f>IF(RES_hh_tes_in!M19=0,0,1000000/0.086*RES_hh_tes_in!M19/RES_hh_num_in!M19)</f>
        <v>0</v>
      </c>
      <c r="N19" s="95">
        <f>IF(RES_hh_tes_in!N19=0,0,1000000/0.086*RES_hh_tes_in!N19/RES_hh_num_in!N19)</f>
        <v>0</v>
      </c>
      <c r="O19" s="95">
        <f>IF(RES_hh_tes_in!O19=0,0,1000000/0.086*RES_hh_tes_in!O19/RES_hh_num_in!O19)</f>
        <v>0</v>
      </c>
      <c r="P19" s="95">
        <f>IF(RES_hh_tes_in!P19=0,0,1000000/0.086*RES_hh_tes_in!P19/RES_hh_num_in!P19)</f>
        <v>0</v>
      </c>
      <c r="Q19" s="95">
        <f>IF(RES_hh_tes_in!Q19=0,0,1000000/0.086*RES_hh_tes_in!Q19/RES_hh_num_in!Q19)</f>
        <v>1240.9870999121226</v>
      </c>
    </row>
    <row r="20" spans="1:17" ht="12" customHeight="1" x14ac:dyDescent="0.25">
      <c r="A20" s="87" t="s">
        <v>110</v>
      </c>
      <c r="B20" s="95"/>
      <c r="C20" s="95">
        <f>IF(RES_hh_tes_in!C20=0,0,1000000/0.086*RES_hh_tes_in!C20/RES_hh_num_in!C20)</f>
        <v>1229.9413238485886</v>
      </c>
      <c r="D20" s="95">
        <f>IF(RES_hh_tes_in!D20=0,0,1000000/0.086*RES_hh_tes_in!D20/RES_hh_num_in!D20)</f>
        <v>1375.1526719981259</v>
      </c>
      <c r="E20" s="95">
        <f>IF(RES_hh_tes_in!E20=0,0,1000000/0.086*RES_hh_tes_in!E20/RES_hh_num_in!E20)</f>
        <v>1190.71950646958</v>
      </c>
      <c r="F20" s="95">
        <f>IF(RES_hh_tes_in!F20=0,0,1000000/0.086*RES_hh_tes_in!F20/RES_hh_num_in!F20)</f>
        <v>1252.8456794901992</v>
      </c>
      <c r="G20" s="95">
        <f>IF(RES_hh_tes_in!G20=0,0,1000000/0.086*RES_hh_tes_in!G20/RES_hh_num_in!G20)</f>
        <v>1082.763409676254</v>
      </c>
      <c r="H20" s="95">
        <f>IF(RES_hh_tes_in!H20=0,0,1000000/0.086*RES_hh_tes_in!H20/RES_hh_num_in!H20)</f>
        <v>1091.5632160145769</v>
      </c>
      <c r="I20" s="95">
        <f>IF(RES_hh_tes_in!I20=0,0,1000000/0.086*RES_hh_tes_in!I20/RES_hh_num_in!I20)</f>
        <v>1085.409800982801</v>
      </c>
      <c r="J20" s="95">
        <f>IF(RES_hh_tes_in!J20=0,0,1000000/0.086*RES_hh_tes_in!J20/RES_hh_num_in!J20)</f>
        <v>1381.4434110950258</v>
      </c>
      <c r="K20" s="95">
        <f>IF(RES_hh_tes_in!K20=0,0,1000000/0.086*RES_hh_tes_in!K20/RES_hh_num_in!K20)</f>
        <v>1055.4752787729092</v>
      </c>
      <c r="L20" s="95">
        <f>IF(RES_hh_tes_in!L20=0,0,1000000/0.086*RES_hh_tes_in!L20/RES_hh_num_in!L20)</f>
        <v>1075.737382720416</v>
      </c>
      <c r="M20" s="95">
        <f>IF(RES_hh_tes_in!M20=0,0,1000000/0.086*RES_hh_tes_in!M20/RES_hh_num_in!M20)</f>
        <v>0</v>
      </c>
      <c r="N20" s="95">
        <f>IF(RES_hh_tes_in!N20=0,0,1000000/0.086*RES_hh_tes_in!N20/RES_hh_num_in!N20)</f>
        <v>1137.4764280614288</v>
      </c>
      <c r="O20" s="95">
        <f>IF(RES_hh_tes_in!O20=0,0,1000000/0.086*RES_hh_tes_in!O20/RES_hh_num_in!O20)</f>
        <v>0</v>
      </c>
      <c r="P20" s="95">
        <f>IF(RES_hh_tes_in!P20=0,0,1000000/0.086*RES_hh_tes_in!P20/RES_hh_num_in!P20)</f>
        <v>1247.2099135280987</v>
      </c>
      <c r="Q20" s="95">
        <f>IF(RES_hh_tes_in!Q20=0,0,1000000/0.086*RES_hh_tes_in!Q20/RES_hh_num_in!Q20)</f>
        <v>1117.7007635377934</v>
      </c>
    </row>
    <row r="21" spans="1:17" ht="12" customHeight="1" x14ac:dyDescent="0.25">
      <c r="A21" s="87" t="s">
        <v>109</v>
      </c>
      <c r="B21" s="95"/>
      <c r="C21" s="95">
        <f>IF(RES_hh_tes_in!C21=0,0,1000000/0.086*RES_hh_tes_in!C21/RES_hh_num_in!C21)</f>
        <v>1259.1062469374085</v>
      </c>
      <c r="D21" s="95">
        <f>IF(RES_hh_tes_in!D21=0,0,1000000/0.086*RES_hh_tes_in!D21/RES_hh_num_in!D21)</f>
        <v>1381.3633868888994</v>
      </c>
      <c r="E21" s="95">
        <f>IF(RES_hh_tes_in!E21=0,0,1000000/0.086*RES_hh_tes_in!E21/RES_hh_num_in!E21)</f>
        <v>1196.0262929519051</v>
      </c>
      <c r="F21" s="95">
        <f>IF(RES_hh_tes_in!F21=0,0,1000000/0.086*RES_hh_tes_in!F21/RES_hh_num_in!F21)</f>
        <v>1249.7161423817956</v>
      </c>
      <c r="G21" s="95">
        <f>IF(RES_hh_tes_in!G21=0,0,1000000/0.086*RES_hh_tes_in!G21/RES_hh_num_in!G21)</f>
        <v>1092.2974114020869</v>
      </c>
      <c r="H21" s="95">
        <f>IF(RES_hh_tes_in!H21=0,0,1000000/0.086*RES_hh_tes_in!H21/RES_hh_num_in!H21)</f>
        <v>1083.0935965724823</v>
      </c>
      <c r="I21" s="95">
        <f>IF(RES_hh_tes_in!I21=0,0,1000000/0.086*RES_hh_tes_in!I21/RES_hh_num_in!I21)</f>
        <v>1176.5299179895583</v>
      </c>
      <c r="J21" s="95">
        <f>IF(RES_hh_tes_in!J21=0,0,1000000/0.086*RES_hh_tes_in!J21/RES_hh_num_in!J21)</f>
        <v>1283.1636293662755</v>
      </c>
      <c r="K21" s="95">
        <f>IF(RES_hh_tes_in!K21=0,0,1000000/0.086*RES_hh_tes_in!K21/RES_hh_num_in!K21)</f>
        <v>1072.4080866484016</v>
      </c>
      <c r="L21" s="95">
        <f>IF(RES_hh_tes_in!L21=0,0,1000000/0.086*RES_hh_tes_in!L21/RES_hh_num_in!L21)</f>
        <v>1096.2401668720333</v>
      </c>
      <c r="M21" s="95">
        <f>IF(RES_hh_tes_in!M21=0,0,1000000/0.086*RES_hh_tes_in!M21/RES_hh_num_in!M21)</f>
        <v>1187.8307994223858</v>
      </c>
      <c r="N21" s="95">
        <f>IF(RES_hh_tes_in!N21=0,0,1000000/0.086*RES_hh_tes_in!N21/RES_hh_num_in!N21)</f>
        <v>1081.9462013763118</v>
      </c>
      <c r="O21" s="95">
        <f>IF(RES_hh_tes_in!O21=0,0,1000000/0.086*RES_hh_tes_in!O21/RES_hh_num_in!O21)</f>
        <v>1068.9748379581611</v>
      </c>
      <c r="P21" s="95">
        <f>IF(RES_hh_tes_in!P21=0,0,1000000/0.086*RES_hh_tes_in!P21/RES_hh_num_in!P21)</f>
        <v>1241.5128003590974</v>
      </c>
      <c r="Q21" s="95">
        <f>IF(RES_hh_tes_in!Q21=0,0,1000000/0.086*RES_hh_tes_in!Q21/RES_hh_num_in!Q21)</f>
        <v>1122.6717184438173</v>
      </c>
    </row>
    <row r="22" spans="1:17" ht="12" customHeight="1" x14ac:dyDescent="0.25">
      <c r="A22" s="87" t="s">
        <v>55</v>
      </c>
      <c r="B22" s="95"/>
      <c r="C22" s="95">
        <f>IF(RES_hh_tes_in!C22=0,0,1000000/0.086*RES_hh_tes_in!C22/RES_hh_num_in!C22)</f>
        <v>1267.8165556974361</v>
      </c>
      <c r="D22" s="95">
        <f>IF(RES_hh_tes_in!D22=0,0,1000000/0.086*RES_hh_tes_in!D22/RES_hh_num_in!D22)</f>
        <v>1406.8335657740261</v>
      </c>
      <c r="E22" s="95">
        <f>IF(RES_hh_tes_in!E22=0,0,1000000/0.086*RES_hh_tes_in!E22/RES_hh_num_in!E22)</f>
        <v>1194.9227274761092</v>
      </c>
      <c r="F22" s="95">
        <f>IF(RES_hh_tes_in!F22=0,0,1000000/0.086*RES_hh_tes_in!F22/RES_hh_num_in!F22)</f>
        <v>1276.5911471021486</v>
      </c>
      <c r="G22" s="95">
        <f>IF(RES_hh_tes_in!G22=0,0,1000000/0.086*RES_hh_tes_in!G22/RES_hh_num_in!G22)</f>
        <v>1145.2325893170596</v>
      </c>
      <c r="H22" s="95">
        <f>IF(RES_hh_tes_in!H22=0,0,1000000/0.086*RES_hh_tes_in!H22/RES_hh_num_in!H22)</f>
        <v>1140.3595651480248</v>
      </c>
      <c r="I22" s="95">
        <f>IF(RES_hh_tes_in!I22=0,0,1000000/0.086*RES_hh_tes_in!I22/RES_hh_num_in!I22)</f>
        <v>1227.5241363284636</v>
      </c>
      <c r="J22" s="95">
        <f>IF(RES_hh_tes_in!J22=0,0,1000000/0.086*RES_hh_tes_in!J22/RES_hh_num_in!J22)</f>
        <v>1286.9915333862698</v>
      </c>
      <c r="K22" s="95">
        <f>IF(RES_hh_tes_in!K22=0,0,1000000/0.086*RES_hh_tes_in!K22/RES_hh_num_in!K22)</f>
        <v>1135.8141614153258</v>
      </c>
      <c r="L22" s="95">
        <f>IF(RES_hh_tes_in!L22=0,0,1000000/0.086*RES_hh_tes_in!L22/RES_hh_num_in!L22)</f>
        <v>1131.8478111272696</v>
      </c>
      <c r="M22" s="95">
        <f>IF(RES_hh_tes_in!M22=0,0,1000000/0.086*RES_hh_tes_in!M22/RES_hh_num_in!M22)</f>
        <v>1157.6375703615067</v>
      </c>
      <c r="N22" s="95">
        <f>IF(RES_hh_tes_in!N22=0,0,1000000/0.086*RES_hh_tes_in!N22/RES_hh_num_in!N22)</f>
        <v>1145.5967672609906</v>
      </c>
      <c r="O22" s="95">
        <f>IF(RES_hh_tes_in!O22=0,0,1000000/0.086*RES_hh_tes_in!O22/RES_hh_num_in!O22)</f>
        <v>1123.7294897776655</v>
      </c>
      <c r="P22" s="95">
        <f>IF(RES_hh_tes_in!P22=0,0,1000000/0.086*RES_hh_tes_in!P22/RES_hh_num_in!P22)</f>
        <v>1217.6678146143897</v>
      </c>
      <c r="Q22" s="95">
        <f>IF(RES_hh_tes_in!Q22=0,0,1000000/0.086*RES_hh_tes_in!Q22/RES_hh_num_in!Q22)</f>
        <v>1141.3505812906776</v>
      </c>
    </row>
    <row r="23" spans="1:17" ht="12" customHeight="1" x14ac:dyDescent="0.25">
      <c r="A23" s="87" t="s">
        <v>79</v>
      </c>
      <c r="B23" s="95"/>
      <c r="C23" s="95">
        <f>IF(RES_hh_tes_in!C23=0,0,1000000/0.086*RES_hh_tes_in!C23/RES_hh_num_in!C23)</f>
        <v>0</v>
      </c>
      <c r="D23" s="95">
        <f>IF(RES_hh_tes_in!D23=0,0,1000000/0.086*RES_hh_tes_in!D23/RES_hh_num_in!D23)</f>
        <v>0</v>
      </c>
      <c r="E23" s="95">
        <f>IF(RES_hh_tes_in!E23=0,0,1000000/0.086*RES_hh_tes_in!E23/RES_hh_num_in!E23)</f>
        <v>0</v>
      </c>
      <c r="F23" s="95">
        <f>IF(RES_hh_tes_in!F23=0,0,1000000/0.086*RES_hh_tes_in!F23/RES_hh_num_in!F23)</f>
        <v>0</v>
      </c>
      <c r="G23" s="95">
        <f>IF(RES_hh_tes_in!G23=0,0,1000000/0.086*RES_hh_tes_in!G23/RES_hh_num_in!G23)</f>
        <v>0</v>
      </c>
      <c r="H23" s="95">
        <f>IF(RES_hh_tes_in!H23=0,0,1000000/0.086*RES_hh_tes_in!H23/RES_hh_num_in!H23)</f>
        <v>0</v>
      </c>
      <c r="I23" s="95">
        <f>IF(RES_hh_tes_in!I23=0,0,1000000/0.086*RES_hh_tes_in!I23/RES_hh_num_in!I23)</f>
        <v>0</v>
      </c>
      <c r="J23" s="95">
        <f>IF(RES_hh_tes_in!J23=0,0,1000000/0.086*RES_hh_tes_in!J23/RES_hh_num_in!J23)</f>
        <v>0</v>
      </c>
      <c r="K23" s="95">
        <f>IF(RES_hh_tes_in!K23=0,0,1000000/0.086*RES_hh_tes_in!K23/RES_hh_num_in!K23)</f>
        <v>0</v>
      </c>
      <c r="L23" s="95">
        <f>IF(RES_hh_tes_in!L23=0,0,1000000/0.086*RES_hh_tes_in!L23/RES_hh_num_in!L23)</f>
        <v>0</v>
      </c>
      <c r="M23" s="95">
        <f>IF(RES_hh_tes_in!M23=0,0,1000000/0.086*RES_hh_tes_in!M23/RES_hh_num_in!M23)</f>
        <v>0</v>
      </c>
      <c r="N23" s="95">
        <f>IF(RES_hh_tes_in!N23=0,0,1000000/0.086*RES_hh_tes_in!N23/RES_hh_num_in!N23)</f>
        <v>0</v>
      </c>
      <c r="O23" s="95">
        <f>IF(RES_hh_tes_in!O23=0,0,1000000/0.086*RES_hh_tes_in!O23/RES_hh_num_in!O23)</f>
        <v>0</v>
      </c>
      <c r="P23" s="95">
        <f>IF(RES_hh_tes_in!P23=0,0,1000000/0.086*RES_hh_tes_in!P23/RES_hh_num_in!P23)</f>
        <v>0</v>
      </c>
      <c r="Q23" s="95">
        <f>IF(RES_hh_tes_in!Q23=0,0,1000000/0.086*RES_hh_tes_in!Q23/RES_hh_num_in!Q23)</f>
        <v>0</v>
      </c>
    </row>
    <row r="24" spans="1:17" ht="12" customHeight="1" x14ac:dyDescent="0.25">
      <c r="A24" s="87" t="s">
        <v>61</v>
      </c>
      <c r="B24" s="95"/>
      <c r="C24" s="95">
        <f>IF(RES_hh_tes_in!C24=0,0,1000000/0.086*RES_hh_tes_in!C24/RES_hh_num_in!C24)</f>
        <v>1260.3943534574487</v>
      </c>
      <c r="D24" s="95">
        <f>IF(RES_hh_tes_in!D24=0,0,1000000/0.086*RES_hh_tes_in!D24/RES_hh_num_in!D24)</f>
        <v>1317.1424091839774</v>
      </c>
      <c r="E24" s="95">
        <f>IF(RES_hh_tes_in!E24=0,0,1000000/0.086*RES_hh_tes_in!E24/RES_hh_num_in!E24)</f>
        <v>1203.4515648700515</v>
      </c>
      <c r="F24" s="95">
        <f>IF(RES_hh_tes_in!F24=0,0,1000000/0.086*RES_hh_tes_in!F24/RES_hh_num_in!F24)</f>
        <v>1256.4574511883623</v>
      </c>
      <c r="G24" s="95">
        <f>IF(RES_hh_tes_in!G24=0,0,1000000/0.086*RES_hh_tes_in!G24/RES_hh_num_in!G24)</f>
        <v>1123.7734413013961</v>
      </c>
      <c r="H24" s="95">
        <f>IF(RES_hh_tes_in!H24=0,0,1000000/0.086*RES_hh_tes_in!H24/RES_hh_num_in!H24)</f>
        <v>1083.0978597106334</v>
      </c>
      <c r="I24" s="95">
        <f>IF(RES_hh_tes_in!I24=0,0,1000000/0.086*RES_hh_tes_in!I24/RES_hh_num_in!I24)</f>
        <v>1090.2123139618095</v>
      </c>
      <c r="J24" s="95">
        <f>IF(RES_hh_tes_in!J24=0,0,1000000/0.086*RES_hh_tes_in!J24/RES_hh_num_in!J24)</f>
        <v>1182.1618886253746</v>
      </c>
      <c r="K24" s="95">
        <f>IF(RES_hh_tes_in!K24=0,0,1000000/0.086*RES_hh_tes_in!K24/RES_hh_num_in!K24)</f>
        <v>1089.6805493859783</v>
      </c>
      <c r="L24" s="95">
        <f>IF(RES_hh_tes_in!L24=0,0,1000000/0.086*RES_hh_tes_in!L24/RES_hh_num_in!L24)</f>
        <v>1085.3276123638075</v>
      </c>
      <c r="M24" s="95">
        <f>IF(RES_hh_tes_in!M24=0,0,1000000/0.086*RES_hh_tes_in!M24/RES_hh_num_in!M24)</f>
        <v>1104.5733545546766</v>
      </c>
      <c r="N24" s="95">
        <f>IF(RES_hh_tes_in!N24=0,0,1000000/0.086*RES_hh_tes_in!N24/RES_hh_num_in!N24)</f>
        <v>1095.1319868869307</v>
      </c>
      <c r="O24" s="95">
        <f>IF(RES_hh_tes_in!O24=0,0,1000000/0.086*RES_hh_tes_in!O24/RES_hh_num_in!O24)</f>
        <v>1080.2722053356144</v>
      </c>
      <c r="P24" s="95">
        <f>IF(RES_hh_tes_in!P24=0,0,1000000/0.086*RES_hh_tes_in!P24/RES_hh_num_in!P24)</f>
        <v>1218.8140354390371</v>
      </c>
      <c r="Q24" s="95">
        <f>IF(RES_hh_tes_in!Q24=0,0,1000000/0.086*RES_hh_tes_in!Q24/RES_hh_num_in!Q24)</f>
        <v>1139.7229230403618</v>
      </c>
    </row>
    <row r="25" spans="1:17" ht="12" customHeight="1" x14ac:dyDescent="0.25">
      <c r="A25" s="51" t="s">
        <v>60</v>
      </c>
      <c r="B25" s="22"/>
      <c r="C25" s="22">
        <f>IF(RES_hh_tes_in!C25=0,0,1000000/0.086*RES_hh_tes_in!C25/RES_hh_num_in!C25)</f>
        <v>1501.575172546527</v>
      </c>
      <c r="D25" s="22">
        <f>IF(RES_hh_tes_in!D25=0,0,1000000/0.086*RES_hh_tes_in!D25/RES_hh_num_in!D25)</f>
        <v>1552.8516717031957</v>
      </c>
      <c r="E25" s="22">
        <f>IF(RES_hh_tes_in!E25=0,0,1000000/0.086*RES_hh_tes_in!E25/RES_hh_num_in!E25)</f>
        <v>1478.0586436263579</v>
      </c>
      <c r="F25" s="22">
        <f>IF(RES_hh_tes_in!F25=0,0,1000000/0.086*RES_hh_tes_in!F25/RES_hh_num_in!F25)</f>
        <v>1485.4740208156193</v>
      </c>
      <c r="G25" s="22">
        <f>IF(RES_hh_tes_in!G25=0,0,1000000/0.086*RES_hh_tes_in!G25/RES_hh_num_in!G25)</f>
        <v>1222.2629879628248</v>
      </c>
      <c r="H25" s="22">
        <f>IF(RES_hh_tes_in!H25=0,0,1000000/0.086*RES_hh_tes_in!H25/RES_hh_num_in!H25)</f>
        <v>1233.1120615169491</v>
      </c>
      <c r="I25" s="22">
        <f>IF(RES_hh_tes_in!I25=0,0,1000000/0.086*RES_hh_tes_in!I25/RES_hh_num_in!I25)</f>
        <v>1512.7717979626443</v>
      </c>
      <c r="J25" s="22">
        <f>IF(RES_hh_tes_in!J25=0,0,1000000/0.086*RES_hh_tes_in!J25/RES_hh_num_in!J25)</f>
        <v>1476.8920537277786</v>
      </c>
      <c r="K25" s="22">
        <f>IF(RES_hh_tes_in!K25=0,0,1000000/0.086*RES_hh_tes_in!K25/RES_hh_num_in!K25)</f>
        <v>1246.7828314480289</v>
      </c>
      <c r="L25" s="22">
        <f>IF(RES_hh_tes_in!L25=0,0,1000000/0.086*RES_hh_tes_in!L25/RES_hh_num_in!L25)</f>
        <v>1248.3896952582973</v>
      </c>
      <c r="M25" s="22">
        <f>IF(RES_hh_tes_in!M25=0,0,1000000/0.086*RES_hh_tes_in!M25/RES_hh_num_in!M25)</f>
        <v>1435.7184381722939</v>
      </c>
      <c r="N25" s="22">
        <f>IF(RES_hh_tes_in!N25=0,0,1000000/0.086*RES_hh_tes_in!N25/RES_hh_num_in!N25)</f>
        <v>1382.5354993165583</v>
      </c>
      <c r="O25" s="22">
        <f>IF(RES_hh_tes_in!O25=0,0,1000000/0.086*RES_hh_tes_in!O25/RES_hh_num_in!O25)</f>
        <v>1368.5095403921778</v>
      </c>
      <c r="P25" s="22">
        <f>IF(RES_hh_tes_in!P25=0,0,1000000/0.086*RES_hh_tes_in!P25/RES_hh_num_in!P25)</f>
        <v>1509.266395425901</v>
      </c>
      <c r="Q25" s="22">
        <f>IF(RES_hh_tes_in!Q25=0,0,1000000/0.086*RES_hh_tes_in!Q25/RES_hh_num_in!Q25)</f>
        <v>1353.5365938743619</v>
      </c>
    </row>
    <row r="26" spans="1:17" ht="12" customHeight="1" x14ac:dyDescent="0.25">
      <c r="A26" s="49" t="s">
        <v>59</v>
      </c>
      <c r="B26" s="18"/>
      <c r="C26" s="18">
        <f>IF(RES_hh_tes_in!C26=0,0,1000000/0.086*RES_hh_tes_in!C26/RES_hh_num_in!C26)</f>
        <v>591.72834967099789</v>
      </c>
      <c r="D26" s="18">
        <f>IF(RES_hh_tes_in!D26=0,0,1000000/0.086*RES_hh_tes_in!D26/RES_hh_num_in!D26)</f>
        <v>594.36965969554183</v>
      </c>
      <c r="E26" s="18">
        <f>IF(RES_hh_tes_in!E26=0,0,1000000/0.086*RES_hh_tes_in!E26/RES_hh_num_in!E26)</f>
        <v>595.30381911716631</v>
      </c>
      <c r="F26" s="18">
        <f>IF(RES_hh_tes_in!F26=0,0,1000000/0.086*RES_hh_tes_in!F26/RES_hh_num_in!F26)</f>
        <v>594.70877238848072</v>
      </c>
      <c r="G26" s="18">
        <f>IF(RES_hh_tes_in!G26=0,0,1000000/0.086*RES_hh_tes_in!G26/RES_hh_num_in!G26)</f>
        <v>597.33193319648194</v>
      </c>
      <c r="H26" s="18">
        <f>IF(RES_hh_tes_in!H26=0,0,1000000/0.086*RES_hh_tes_in!H26/RES_hh_num_in!H26)</f>
        <v>593.91357742733055</v>
      </c>
      <c r="I26" s="18">
        <f>IF(RES_hh_tes_in!I26=0,0,1000000/0.086*RES_hh_tes_in!I26/RES_hh_num_in!I26)</f>
        <v>589.58782177723356</v>
      </c>
      <c r="J26" s="18">
        <f>IF(RES_hh_tes_in!J26=0,0,1000000/0.086*RES_hh_tes_in!J26/RES_hh_num_in!J26)</f>
        <v>584.41243473788279</v>
      </c>
      <c r="K26" s="18">
        <f>IF(RES_hh_tes_in!K26=0,0,1000000/0.086*RES_hh_tes_in!K26/RES_hh_num_in!K26)</f>
        <v>591.29522324414393</v>
      </c>
      <c r="L26" s="18">
        <f>IF(RES_hh_tes_in!L26=0,0,1000000/0.086*RES_hh_tes_in!L26/RES_hh_num_in!L26)</f>
        <v>603.49787184877664</v>
      </c>
      <c r="M26" s="18">
        <f>IF(RES_hh_tes_in!M26=0,0,1000000/0.086*RES_hh_tes_in!M26/RES_hh_num_in!M26)</f>
        <v>586.18655107571215</v>
      </c>
      <c r="N26" s="18">
        <f>IF(RES_hh_tes_in!N26=0,0,1000000/0.086*RES_hh_tes_in!N26/RES_hh_num_in!N26)</f>
        <v>593.72064708252674</v>
      </c>
      <c r="O26" s="18">
        <f>IF(RES_hh_tes_in!O26=0,0,1000000/0.086*RES_hh_tes_in!O26/RES_hh_num_in!O26)</f>
        <v>603.25001511163407</v>
      </c>
      <c r="P26" s="18">
        <f>IF(RES_hh_tes_in!P26=0,0,1000000/0.086*RES_hh_tes_in!P26/RES_hh_num_in!P26)</f>
        <v>579.5121780982978</v>
      </c>
      <c r="Q26" s="18">
        <f>IF(RES_hh_tes_in!Q26=0,0,1000000/0.086*RES_hh_tes_in!Q26/RES_hh_num_in!Q26)</f>
        <v>588.30282081980204</v>
      </c>
    </row>
    <row r="27" spans="1:17" ht="12.95" customHeight="1" x14ac:dyDescent="0.25">
      <c r="A27" s="89" t="s">
        <v>62</v>
      </c>
      <c r="B27" s="96"/>
      <c r="C27" s="96">
        <f>IF(RES_hh_tes_in!C27=0,0,1000000/0.086*RES_hh_tes_in!C27/RES_hh_num_in!C27)</f>
        <v>639.99333562559741</v>
      </c>
      <c r="D27" s="96">
        <f>IF(RES_hh_tes_in!D27=0,0,1000000/0.086*RES_hh_tes_in!D27/RES_hh_num_in!D27)</f>
        <v>654.02887919164618</v>
      </c>
      <c r="E27" s="96">
        <f>IF(RES_hh_tes_in!E27=0,0,1000000/0.086*RES_hh_tes_in!E27/RES_hh_num_in!E27)</f>
        <v>657.60890561822714</v>
      </c>
      <c r="F27" s="96">
        <f>IF(RES_hh_tes_in!F27=0,0,1000000/0.086*RES_hh_tes_in!F27/RES_hh_num_in!F27)</f>
        <v>646.86725479325958</v>
      </c>
      <c r="G27" s="96">
        <f>IF(RES_hh_tes_in!G27=0,0,1000000/0.086*RES_hh_tes_in!G27/RES_hh_num_in!G27)</f>
        <v>638.89674339952546</v>
      </c>
      <c r="H27" s="96">
        <f>IF(RES_hh_tes_in!H27=0,0,1000000/0.086*RES_hh_tes_in!H27/RES_hh_num_in!H27)</f>
        <v>633.70564049632139</v>
      </c>
      <c r="I27" s="96">
        <f>IF(RES_hh_tes_in!I27=0,0,1000000/0.086*RES_hh_tes_in!I27/RES_hh_num_in!I27)</f>
        <v>645.17890131002844</v>
      </c>
      <c r="J27" s="96">
        <f>IF(RES_hh_tes_in!J27=0,0,1000000/0.086*RES_hh_tes_in!J27/RES_hh_num_in!J27)</f>
        <v>630.84184437405793</v>
      </c>
      <c r="K27" s="96">
        <f>IF(RES_hh_tes_in!K27=0,0,1000000/0.086*RES_hh_tes_in!K27/RES_hh_num_in!K27)</f>
        <v>659.45802724087218</v>
      </c>
      <c r="L27" s="96">
        <f>IF(RES_hh_tes_in!L27=0,0,1000000/0.086*RES_hh_tes_in!L27/RES_hh_num_in!L27)</f>
        <v>647.16321319002418</v>
      </c>
      <c r="M27" s="96">
        <f>IF(RES_hh_tes_in!M27=0,0,1000000/0.086*RES_hh_tes_in!M27/RES_hh_num_in!M27)</f>
        <v>655.53401976365069</v>
      </c>
      <c r="N27" s="96">
        <f>IF(RES_hh_tes_in!N27=0,0,1000000/0.086*RES_hh_tes_in!N27/RES_hh_num_in!N27)</f>
        <v>681.634980775092</v>
      </c>
      <c r="O27" s="96">
        <f>IF(RES_hh_tes_in!O27=0,0,1000000/0.086*RES_hh_tes_in!O27/RES_hh_num_in!O27)</f>
        <v>653.80562235779689</v>
      </c>
      <c r="P27" s="96">
        <f>IF(RES_hh_tes_in!P27=0,0,1000000/0.086*RES_hh_tes_in!P27/RES_hh_num_in!P27)</f>
        <v>691.58424017970731</v>
      </c>
      <c r="Q27" s="96">
        <f>IF(RES_hh_tes_in!Q27=0,0,1000000/0.086*RES_hh_tes_in!Q27/RES_hh_num_in!Q27)</f>
        <v>667.20917954803269</v>
      </c>
    </row>
    <row r="28" spans="1:17" ht="12" customHeight="1" x14ac:dyDescent="0.25">
      <c r="A28" s="87" t="s">
        <v>58</v>
      </c>
      <c r="B28" s="95"/>
      <c r="C28" s="95">
        <f>IF(RES_hh_tes_in!C28=0,0,1000000/0.086*RES_hh_tes_in!C28/RES_hh_num_in!C28)</f>
        <v>0</v>
      </c>
      <c r="D28" s="95">
        <f>IF(RES_hh_tes_in!D28=0,0,1000000/0.086*RES_hh_tes_in!D28/RES_hh_num_in!D28)</f>
        <v>0</v>
      </c>
      <c r="E28" s="95">
        <f>IF(RES_hh_tes_in!E28=0,0,1000000/0.086*RES_hh_tes_in!E28/RES_hh_num_in!E28)</f>
        <v>0</v>
      </c>
      <c r="F28" s="95">
        <f>IF(RES_hh_tes_in!F28=0,0,1000000/0.086*RES_hh_tes_in!F28/RES_hh_num_in!F28)</f>
        <v>601.4751633737875</v>
      </c>
      <c r="G28" s="95">
        <f>IF(RES_hh_tes_in!G28=0,0,1000000/0.086*RES_hh_tes_in!G28/RES_hh_num_in!G28)</f>
        <v>0</v>
      </c>
      <c r="H28" s="95">
        <f>IF(RES_hh_tes_in!H28=0,0,1000000/0.086*RES_hh_tes_in!H28/RES_hh_num_in!H28)</f>
        <v>583.84427423465741</v>
      </c>
      <c r="I28" s="95">
        <f>IF(RES_hh_tes_in!I28=0,0,1000000/0.086*RES_hh_tes_in!I28/RES_hh_num_in!I28)</f>
        <v>570.84142071708845</v>
      </c>
      <c r="J28" s="95">
        <f>IF(RES_hh_tes_in!J28=0,0,1000000/0.086*RES_hh_tes_in!J28/RES_hh_num_in!J28)</f>
        <v>579.11515614313248</v>
      </c>
      <c r="K28" s="95">
        <f>IF(RES_hh_tes_in!K28=0,0,1000000/0.086*RES_hh_tes_in!K28/RES_hh_num_in!K28)</f>
        <v>0</v>
      </c>
      <c r="L28" s="95">
        <f>IF(RES_hh_tes_in!L28=0,0,1000000/0.086*RES_hh_tes_in!L28/RES_hh_num_in!L28)</f>
        <v>0</v>
      </c>
      <c r="M28" s="95">
        <f>IF(RES_hh_tes_in!M28=0,0,1000000/0.086*RES_hh_tes_in!M28/RES_hh_num_in!M28)</f>
        <v>0</v>
      </c>
      <c r="N28" s="95">
        <f>IF(RES_hh_tes_in!N28=0,0,1000000/0.086*RES_hh_tes_in!N28/RES_hh_num_in!N28)</f>
        <v>0</v>
      </c>
      <c r="O28" s="95">
        <f>IF(RES_hh_tes_in!O28=0,0,1000000/0.086*RES_hh_tes_in!O28/RES_hh_num_in!O28)</f>
        <v>0</v>
      </c>
      <c r="P28" s="95">
        <f>IF(RES_hh_tes_in!P28=0,0,1000000/0.086*RES_hh_tes_in!P28/RES_hh_num_in!P28)</f>
        <v>0</v>
      </c>
      <c r="Q28" s="95">
        <f>IF(RES_hh_tes_in!Q28=0,0,1000000/0.086*RES_hh_tes_in!Q28/RES_hh_num_in!Q28)</f>
        <v>0</v>
      </c>
    </row>
    <row r="29" spans="1:17" s="28" customFormat="1" ht="12" customHeight="1" x14ac:dyDescent="0.25">
      <c r="A29" s="87" t="s">
        <v>84</v>
      </c>
      <c r="B29" s="95"/>
      <c r="C29" s="95">
        <f>IF(RES_hh_tes_in!C29=0,0,1000000/0.086*RES_hh_tes_in!C29/RES_hh_num_in!C29)</f>
        <v>0</v>
      </c>
      <c r="D29" s="95">
        <f>IF(RES_hh_tes_in!D29=0,0,1000000/0.086*RES_hh_tes_in!D29/RES_hh_num_in!D29)</f>
        <v>591.87736540738922</v>
      </c>
      <c r="E29" s="95">
        <f>IF(RES_hh_tes_in!E29=0,0,1000000/0.086*RES_hh_tes_in!E29/RES_hh_num_in!E29)</f>
        <v>0</v>
      </c>
      <c r="F29" s="95">
        <f>IF(RES_hh_tes_in!F29=0,0,1000000/0.086*RES_hh_tes_in!F29/RES_hh_num_in!F29)</f>
        <v>618.49824170479349</v>
      </c>
      <c r="G29" s="95">
        <f>IF(RES_hh_tes_in!G29=0,0,1000000/0.086*RES_hh_tes_in!G29/RES_hh_num_in!G29)</f>
        <v>691.41755487921591</v>
      </c>
      <c r="H29" s="95">
        <f>IF(RES_hh_tes_in!H29=0,0,1000000/0.086*RES_hh_tes_in!H29/RES_hh_num_in!H29)</f>
        <v>570.21984996343554</v>
      </c>
      <c r="I29" s="95">
        <f>IF(RES_hh_tes_in!I29=0,0,1000000/0.086*RES_hh_tes_in!I29/RES_hh_num_in!I29)</f>
        <v>644.11228146889812</v>
      </c>
      <c r="J29" s="95">
        <f>IF(RES_hh_tes_in!J29=0,0,1000000/0.086*RES_hh_tes_in!J29/RES_hh_num_in!J29)</f>
        <v>644.34415237229155</v>
      </c>
      <c r="K29" s="95">
        <f>IF(RES_hh_tes_in!K29=0,0,1000000/0.086*RES_hh_tes_in!K29/RES_hh_num_in!K29)</f>
        <v>0</v>
      </c>
      <c r="L29" s="95">
        <f>IF(RES_hh_tes_in!L29=0,0,1000000/0.086*RES_hh_tes_in!L29/RES_hh_num_in!L29)</f>
        <v>0</v>
      </c>
      <c r="M29" s="95">
        <f>IF(RES_hh_tes_in!M29=0,0,1000000/0.086*RES_hh_tes_in!M29/RES_hh_num_in!M29)</f>
        <v>0</v>
      </c>
      <c r="N29" s="95">
        <f>IF(RES_hh_tes_in!N29=0,0,1000000/0.086*RES_hh_tes_in!N29/RES_hh_num_in!N29)</f>
        <v>0</v>
      </c>
      <c r="O29" s="95">
        <f>IF(RES_hh_tes_in!O29=0,0,1000000/0.086*RES_hh_tes_in!O29/RES_hh_num_in!O29)</f>
        <v>0</v>
      </c>
      <c r="P29" s="95">
        <f>IF(RES_hh_tes_in!P29=0,0,1000000/0.086*RES_hh_tes_in!P29/RES_hh_num_in!P29)</f>
        <v>578.30251107272181</v>
      </c>
      <c r="Q29" s="95">
        <f>IF(RES_hh_tes_in!Q29=0,0,1000000/0.086*RES_hh_tes_in!Q29/RES_hh_num_in!Q29)</f>
        <v>587.31646205859636</v>
      </c>
    </row>
    <row r="30" spans="1:17" ht="12" customHeight="1" x14ac:dyDescent="0.25">
      <c r="A30" s="87" t="s">
        <v>109</v>
      </c>
      <c r="B30" s="95"/>
      <c r="C30" s="95">
        <f>IF(RES_hh_tes_in!C30=0,0,1000000/0.086*RES_hh_tes_in!C30/RES_hh_num_in!C30)</f>
        <v>602.28769706934281</v>
      </c>
      <c r="D30" s="95">
        <f>IF(RES_hh_tes_in!D30=0,0,1000000/0.086*RES_hh_tes_in!D30/RES_hh_num_in!D30)</f>
        <v>606.70092978995297</v>
      </c>
      <c r="E30" s="95">
        <f>IF(RES_hh_tes_in!E30=0,0,1000000/0.086*RES_hh_tes_in!E30/RES_hh_num_in!E30)</f>
        <v>615.61250703417784</v>
      </c>
      <c r="F30" s="95">
        <f>IF(RES_hh_tes_in!F30=0,0,1000000/0.086*RES_hh_tes_in!F30/RES_hh_num_in!F30)</f>
        <v>615.20381813166352</v>
      </c>
      <c r="G30" s="95">
        <f>IF(RES_hh_tes_in!G30=0,0,1000000/0.086*RES_hh_tes_in!G30/RES_hh_num_in!G30)</f>
        <v>608.65996471110816</v>
      </c>
      <c r="H30" s="95">
        <f>IF(RES_hh_tes_in!H30=0,0,1000000/0.086*RES_hh_tes_in!H30/RES_hh_num_in!H30)</f>
        <v>611.56442503551068</v>
      </c>
      <c r="I30" s="95">
        <f>IF(RES_hh_tes_in!I30=0,0,1000000/0.086*RES_hh_tes_in!I30/RES_hh_num_in!I30)</f>
        <v>596.46878674262348</v>
      </c>
      <c r="J30" s="95">
        <f>IF(RES_hh_tes_in!J30=0,0,1000000/0.086*RES_hh_tes_in!J30/RES_hh_num_in!J30)</f>
        <v>599.13371463461158</v>
      </c>
      <c r="K30" s="95">
        <f>IF(RES_hh_tes_in!K30=0,0,1000000/0.086*RES_hh_tes_in!K30/RES_hh_num_in!K30)</f>
        <v>613.35083189333716</v>
      </c>
      <c r="L30" s="95">
        <f>IF(RES_hh_tes_in!L30=0,0,1000000/0.086*RES_hh_tes_in!L30/RES_hh_num_in!L30)</f>
        <v>622.59121140938271</v>
      </c>
      <c r="M30" s="95">
        <f>IF(RES_hh_tes_in!M30=0,0,1000000/0.086*RES_hh_tes_in!M30/RES_hh_num_in!M30)</f>
        <v>603.99711074867264</v>
      </c>
      <c r="N30" s="95">
        <f>IF(RES_hh_tes_in!N30=0,0,1000000/0.086*RES_hh_tes_in!N30/RES_hh_num_in!N30)</f>
        <v>606.17618979295298</v>
      </c>
      <c r="O30" s="95">
        <f>IF(RES_hh_tes_in!O30=0,0,1000000/0.086*RES_hh_tes_in!O30/RES_hh_num_in!O30)</f>
        <v>607.00527511236453</v>
      </c>
      <c r="P30" s="95">
        <f>IF(RES_hh_tes_in!P30=0,0,1000000/0.086*RES_hh_tes_in!P30/RES_hh_num_in!P30)</f>
        <v>603.54458669000974</v>
      </c>
      <c r="Q30" s="95">
        <f>IF(RES_hh_tes_in!Q30=0,0,1000000/0.086*RES_hh_tes_in!Q30/RES_hh_num_in!Q30)</f>
        <v>598.78324514889391</v>
      </c>
    </row>
    <row r="31" spans="1:17" ht="12" customHeight="1" x14ac:dyDescent="0.25">
      <c r="A31" s="87" t="s">
        <v>55</v>
      </c>
      <c r="B31" s="95"/>
      <c r="C31" s="95">
        <f>IF(RES_hh_tes_in!C31=0,0,1000000/0.086*RES_hh_tes_in!C31/RES_hh_num_in!C31)</f>
        <v>634.12497964769682</v>
      </c>
      <c r="D31" s="95">
        <f>IF(RES_hh_tes_in!D31=0,0,1000000/0.086*RES_hh_tes_in!D31/RES_hh_num_in!D31)</f>
        <v>537.25577365102833</v>
      </c>
      <c r="E31" s="95">
        <f>IF(RES_hh_tes_in!E31=0,0,1000000/0.086*RES_hh_tes_in!E31/RES_hh_num_in!E31)</f>
        <v>598.20125469125264</v>
      </c>
      <c r="F31" s="95">
        <f>IF(RES_hh_tes_in!F31=0,0,1000000/0.086*RES_hh_tes_in!F31/RES_hh_num_in!F31)</f>
        <v>634.72840800001825</v>
      </c>
      <c r="G31" s="95">
        <f>IF(RES_hh_tes_in!G31=0,0,1000000/0.086*RES_hh_tes_in!G31/RES_hh_num_in!G31)</f>
        <v>551.18646910772691</v>
      </c>
      <c r="H31" s="95">
        <f>IF(RES_hh_tes_in!H31=0,0,1000000/0.086*RES_hh_tes_in!H31/RES_hh_num_in!H31)</f>
        <v>621.76329218585033</v>
      </c>
      <c r="I31" s="95">
        <f>IF(RES_hh_tes_in!I31=0,0,1000000/0.086*RES_hh_tes_in!I31/RES_hh_num_in!I31)</f>
        <v>534.26495553271127</v>
      </c>
      <c r="J31" s="95">
        <f>IF(RES_hh_tes_in!J31=0,0,1000000/0.086*RES_hh_tes_in!J31/RES_hh_num_in!J31)</f>
        <v>607.01308103882354</v>
      </c>
      <c r="K31" s="95">
        <f>IF(RES_hh_tes_in!K31=0,0,1000000/0.086*RES_hh_tes_in!K31/RES_hh_num_in!K31)</f>
        <v>529.94611984273695</v>
      </c>
      <c r="L31" s="95">
        <f>IF(RES_hh_tes_in!L31=0,0,1000000/0.086*RES_hh_tes_in!L31/RES_hh_num_in!L31)</f>
        <v>536.08661614408857</v>
      </c>
      <c r="M31" s="95">
        <f>IF(RES_hh_tes_in!M31=0,0,1000000/0.086*RES_hh_tes_in!M31/RES_hh_num_in!M31)</f>
        <v>537.82188296936431</v>
      </c>
      <c r="N31" s="95">
        <f>IF(RES_hh_tes_in!N31=0,0,1000000/0.086*RES_hh_tes_in!N31/RES_hh_num_in!N31)</f>
        <v>611.69067352099603</v>
      </c>
      <c r="O31" s="95">
        <f>IF(RES_hh_tes_in!O31=0,0,1000000/0.086*RES_hh_tes_in!O31/RES_hh_num_in!O31)</f>
        <v>536.01872989456513</v>
      </c>
      <c r="P31" s="95">
        <f>IF(RES_hh_tes_in!P31=0,0,1000000/0.086*RES_hh_tes_in!P31/RES_hh_num_in!P31)</f>
        <v>519.48772211125811</v>
      </c>
      <c r="Q31" s="95">
        <f>IF(RES_hh_tes_in!Q31=0,0,1000000/0.086*RES_hh_tes_in!Q31/RES_hh_num_in!Q31)</f>
        <v>568.34104181753469</v>
      </c>
    </row>
    <row r="32" spans="1:17" ht="12" customHeight="1" x14ac:dyDescent="0.25">
      <c r="A32" s="49" t="s">
        <v>60</v>
      </c>
      <c r="B32" s="18"/>
      <c r="C32" s="18">
        <f>IF(RES_hh_tes_in!C32=0,0,1000000/0.086*RES_hh_tes_in!C32/RES_hh_num_in!C32)</f>
        <v>653.69364340528239</v>
      </c>
      <c r="D32" s="18">
        <f>IF(RES_hh_tes_in!D32=0,0,1000000/0.086*RES_hh_tes_in!D32/RES_hh_num_in!D32)</f>
        <v>663.87516641873481</v>
      </c>
      <c r="E32" s="18">
        <f>IF(RES_hh_tes_in!E32=0,0,1000000/0.086*RES_hh_tes_in!E32/RES_hh_num_in!E32)</f>
        <v>671.40811665948661</v>
      </c>
      <c r="F32" s="18">
        <f>IF(RES_hh_tes_in!F32=0,0,1000000/0.086*RES_hh_tes_in!F32/RES_hh_num_in!F32)</f>
        <v>655.1304269417094</v>
      </c>
      <c r="G32" s="18">
        <f>IF(RES_hh_tes_in!G32=0,0,1000000/0.086*RES_hh_tes_in!G32/RES_hh_num_in!G32)</f>
        <v>644.55826087872094</v>
      </c>
      <c r="H32" s="18">
        <f>IF(RES_hh_tes_in!H32=0,0,1000000/0.086*RES_hh_tes_in!H32/RES_hh_num_in!H32)</f>
        <v>640.06717361329572</v>
      </c>
      <c r="I32" s="18">
        <f>IF(RES_hh_tes_in!I32=0,0,1000000/0.086*RES_hh_tes_in!I32/RES_hh_num_in!I32)</f>
        <v>658.35348186272779</v>
      </c>
      <c r="J32" s="18">
        <f>IF(RES_hh_tes_in!J32=0,0,1000000/0.086*RES_hh_tes_in!J32/RES_hh_num_in!J32)</f>
        <v>638.88785576817793</v>
      </c>
      <c r="K32" s="18">
        <f>IF(RES_hh_tes_in!K32=0,0,1000000/0.086*RES_hh_tes_in!K32/RES_hh_num_in!K32)</f>
        <v>675.4411016837455</v>
      </c>
      <c r="L32" s="18">
        <f>IF(RES_hh_tes_in!L32=0,0,1000000/0.086*RES_hh_tes_in!L32/RES_hh_num_in!L32)</f>
        <v>655.38176040394535</v>
      </c>
      <c r="M32" s="18">
        <f>IF(RES_hh_tes_in!M32=0,0,1000000/0.086*RES_hh_tes_in!M32/RES_hh_num_in!M32)</f>
        <v>669.14815510517803</v>
      </c>
      <c r="N32" s="18">
        <f>IF(RES_hh_tes_in!N32=0,0,1000000/0.086*RES_hh_tes_in!N32/RES_hh_num_in!N32)</f>
        <v>704.74184585591536</v>
      </c>
      <c r="O32" s="18">
        <f>IF(RES_hh_tes_in!O32=0,0,1000000/0.086*RES_hh_tes_in!O32/RES_hh_num_in!O32)</f>
        <v>667.21540060477605</v>
      </c>
      <c r="P32" s="18">
        <f>IF(RES_hh_tes_in!P32=0,0,1000000/0.086*RES_hh_tes_in!P32/RES_hh_num_in!P32)</f>
        <v>712.27425375071493</v>
      </c>
      <c r="Q32" s="18">
        <f>IF(RES_hh_tes_in!Q32=0,0,1000000/0.086*RES_hh_tes_in!Q32/RES_hh_num_in!Q32)</f>
        <v>689.96833418395215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7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242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124</v>
      </c>
      <c r="B3" s="100"/>
      <c r="C3" s="100">
        <f>IF(RES_hh_emi_in!C3=0,0,1000000*RES_hh_emi_in!C3/RES_hh_num_in!C3)</f>
        <v>2233.6829539285477</v>
      </c>
      <c r="D3" s="100">
        <f>IF(RES_hh_emi_in!D3=0,0,1000000*RES_hh_emi_in!D3/RES_hh_num_in!D3)</f>
        <v>2019.1518077803642</v>
      </c>
      <c r="E3" s="100">
        <f>IF(RES_hh_emi_in!E3=0,0,1000000*RES_hh_emi_in!E3/RES_hh_num_in!E3)</f>
        <v>2085.6101391031166</v>
      </c>
      <c r="F3" s="100">
        <f>IF(RES_hh_emi_in!F3=0,0,1000000*RES_hh_emi_in!F3/RES_hh_num_in!F3)</f>
        <v>1603.6336856918135</v>
      </c>
      <c r="G3" s="100">
        <f>IF(RES_hh_emi_in!G3=0,0,1000000*RES_hh_emi_in!G3/RES_hh_num_in!G3)</f>
        <v>1359.4114723954563</v>
      </c>
      <c r="H3" s="100">
        <f>IF(RES_hh_emi_in!H3=0,0,1000000*RES_hh_emi_in!H3/RES_hh_num_in!H3)</f>
        <v>1334.1315692680118</v>
      </c>
      <c r="I3" s="100">
        <f>IF(RES_hh_emi_in!I3=0,0,1000000*RES_hh_emi_in!I3/RES_hh_num_in!I3)</f>
        <v>952.25613803579449</v>
      </c>
      <c r="J3" s="100">
        <f>IF(RES_hh_emi_in!J3=0,0,1000000*RES_hh_emi_in!J3/RES_hh_num_in!J3)</f>
        <v>1598.4121674188846</v>
      </c>
      <c r="K3" s="100">
        <f>IF(RES_hh_emi_in!K3=0,0,1000000*RES_hh_emi_in!K3/RES_hh_num_in!K3)</f>
        <v>995.96295202533111</v>
      </c>
      <c r="L3" s="100">
        <f>IF(RES_hh_emi_in!L3=0,0,1000000*RES_hh_emi_in!L3/RES_hh_num_in!L3)</f>
        <v>1921.1921837295104</v>
      </c>
      <c r="M3" s="100">
        <f>IF(RES_hh_emi_in!M3=0,0,1000000*RES_hh_emi_in!M3/RES_hh_num_in!M3)</f>
        <v>600.11499603491779</v>
      </c>
      <c r="N3" s="100">
        <f>IF(RES_hh_emi_in!N3=0,0,1000000*RES_hh_emi_in!N3/RES_hh_num_in!N3)</f>
        <v>1702.9168526363133</v>
      </c>
      <c r="O3" s="100">
        <f>IF(RES_hh_emi_in!O3=0,0,1000000*RES_hh_emi_in!O3/RES_hh_num_in!O3)</f>
        <v>659.16483586686911</v>
      </c>
      <c r="P3" s="100">
        <f>IF(RES_hh_emi_in!P3=0,0,1000000*RES_hh_emi_in!P3/RES_hh_num_in!P3)</f>
        <v>1303.9763014449102</v>
      </c>
      <c r="Q3" s="100">
        <f>IF(RES_hh_emi_in!Q3=0,0,1000000*RES_hh_emi_in!Q3/RES_hh_num_in!Q3)</f>
        <v>1681.8725150477485</v>
      </c>
    </row>
    <row r="4" spans="1:17" ht="12.95" customHeight="1" x14ac:dyDescent="0.25">
      <c r="A4" s="89" t="s">
        <v>65</v>
      </c>
      <c r="B4" s="96"/>
      <c r="C4" s="96">
        <f>IF(RES_hh_emi_in!C4=0,0,1000000*RES_hh_emi_in!C4/RES_hh_num_in!C4)</f>
        <v>1981.6292820763883</v>
      </c>
      <c r="D4" s="96">
        <f>IF(RES_hh_emi_in!D4=0,0,1000000*RES_hh_emi_in!D4/RES_hh_num_in!D4)</f>
        <v>1832.0169755292914</v>
      </c>
      <c r="E4" s="96">
        <f>IF(RES_hh_emi_in!E4=0,0,1000000*RES_hh_emi_in!E4/RES_hh_num_in!E4)</f>
        <v>1853.7549752512941</v>
      </c>
      <c r="F4" s="96">
        <f>IF(RES_hh_emi_in!F4=0,0,1000000*RES_hh_emi_in!F4/RES_hh_num_in!F4)</f>
        <v>1400.7542994672724</v>
      </c>
      <c r="G4" s="96">
        <f>IF(RES_hh_emi_in!G4=0,0,1000000*RES_hh_emi_in!G4/RES_hh_num_in!G4)</f>
        <v>1239.2911294187588</v>
      </c>
      <c r="H4" s="96">
        <f>IF(RES_hh_emi_in!H4=0,0,1000000*RES_hh_emi_in!H4/RES_hh_num_in!H4)</f>
        <v>1163.7046163972004</v>
      </c>
      <c r="I4" s="96">
        <f>IF(RES_hh_emi_in!I4=0,0,1000000*RES_hh_emi_in!I4/RES_hh_num_in!I4)</f>
        <v>815.36661239270711</v>
      </c>
      <c r="J4" s="96">
        <f>IF(RES_hh_emi_in!J4=0,0,1000000*RES_hh_emi_in!J4/RES_hh_num_in!J4)</f>
        <v>1410.5980867262617</v>
      </c>
      <c r="K4" s="96">
        <f>IF(RES_hh_emi_in!K4=0,0,1000000*RES_hh_emi_in!K4/RES_hh_num_in!K4)</f>
        <v>821.49611390001178</v>
      </c>
      <c r="L4" s="96">
        <f>IF(RES_hh_emi_in!L4=0,0,1000000*RES_hh_emi_in!L4/RES_hh_num_in!L4)</f>
        <v>1765.4658374075216</v>
      </c>
      <c r="M4" s="96">
        <f>IF(RES_hh_emi_in!M4=0,0,1000000*RES_hh_emi_in!M4/RES_hh_num_in!M4)</f>
        <v>506.08118979201959</v>
      </c>
      <c r="N4" s="96">
        <f>IF(RES_hh_emi_in!N4=0,0,1000000*RES_hh_emi_in!N4/RES_hh_num_in!N4)</f>
        <v>1544.3476693128423</v>
      </c>
      <c r="O4" s="96">
        <f>IF(RES_hh_emi_in!O4=0,0,1000000*RES_hh_emi_in!O4/RES_hh_num_in!O4)</f>
        <v>547.83953382804373</v>
      </c>
      <c r="P4" s="96">
        <f>IF(RES_hh_emi_in!P4=0,0,1000000*RES_hh_emi_in!P4/RES_hh_num_in!P4)</f>
        <v>1140.7356351234598</v>
      </c>
      <c r="Q4" s="96">
        <f>IF(RES_hh_emi_in!Q4=0,0,1000000*RES_hh_emi_in!Q4/RES_hh_num_in!Q4)</f>
        <v>1439.5848463934547</v>
      </c>
    </row>
    <row r="5" spans="1:17" ht="12" customHeight="1" x14ac:dyDescent="0.25">
      <c r="A5" s="87" t="s">
        <v>58</v>
      </c>
      <c r="B5" s="95"/>
      <c r="C5" s="95">
        <f>IF(RES_hh_emi_in!C5=0,0,1000000*RES_hh_emi_in!C5/RES_hh_num_in!C5)</f>
        <v>0</v>
      </c>
      <c r="D5" s="95">
        <f>IF(RES_hh_emi_in!D5=0,0,1000000*RES_hh_emi_in!D5/RES_hh_num_in!D5)</f>
        <v>0</v>
      </c>
      <c r="E5" s="95">
        <f>IF(RES_hh_emi_in!E5=0,0,1000000*RES_hh_emi_in!E5/RES_hh_num_in!E5)</f>
        <v>0</v>
      </c>
      <c r="F5" s="95">
        <f>IF(RES_hh_emi_in!F5=0,0,1000000*RES_hh_emi_in!F5/RES_hh_num_in!F5)</f>
        <v>6695.4084564638943</v>
      </c>
      <c r="G5" s="95">
        <f>IF(RES_hh_emi_in!G5=0,0,1000000*RES_hh_emi_in!G5/RES_hh_num_in!G5)</f>
        <v>0</v>
      </c>
      <c r="H5" s="95">
        <f>IF(RES_hh_emi_in!H5=0,0,1000000*RES_hh_emi_in!H5/RES_hh_num_in!H5)</f>
        <v>5925.3756876406169</v>
      </c>
      <c r="I5" s="95">
        <f>IF(RES_hh_emi_in!I5=0,0,1000000*RES_hh_emi_in!I5/RES_hh_num_in!I5)</f>
        <v>5164.2743825428361</v>
      </c>
      <c r="J5" s="95">
        <f>IF(RES_hh_emi_in!J5=0,0,1000000*RES_hh_emi_in!J5/RES_hh_num_in!J5)</f>
        <v>5753.0037013165638</v>
      </c>
      <c r="K5" s="95">
        <f>IF(RES_hh_emi_in!K5=0,0,1000000*RES_hh_emi_in!K5/RES_hh_num_in!K5)</f>
        <v>0</v>
      </c>
      <c r="L5" s="95">
        <f>IF(RES_hh_emi_in!L5=0,0,1000000*RES_hh_emi_in!L5/RES_hh_num_in!L5)</f>
        <v>6676.6341992314356</v>
      </c>
      <c r="M5" s="95">
        <f>IF(RES_hh_emi_in!M5=0,0,1000000*RES_hh_emi_in!M5/RES_hh_num_in!M5)</f>
        <v>0</v>
      </c>
      <c r="N5" s="95">
        <f>IF(RES_hh_emi_in!N5=0,0,1000000*RES_hh_emi_in!N5/RES_hh_num_in!N5)</f>
        <v>6299.5141313122876</v>
      </c>
      <c r="O5" s="95">
        <f>IF(RES_hh_emi_in!O5=0,0,1000000*RES_hh_emi_in!O5/RES_hh_num_in!O5)</f>
        <v>0</v>
      </c>
      <c r="P5" s="95">
        <f>IF(RES_hh_emi_in!P5=0,0,1000000*RES_hh_emi_in!P5/RES_hh_num_in!P5)</f>
        <v>5631.6873974059499</v>
      </c>
      <c r="Q5" s="95">
        <f>IF(RES_hh_emi_in!Q5=0,0,1000000*RES_hh_emi_in!Q5/RES_hh_num_in!Q5)</f>
        <v>6113.6231288299032</v>
      </c>
    </row>
    <row r="6" spans="1:17" ht="12" customHeight="1" x14ac:dyDescent="0.25">
      <c r="A6" s="87" t="s">
        <v>84</v>
      </c>
      <c r="B6" s="95"/>
      <c r="C6" s="95">
        <f>IF(RES_hh_emi_in!C6=0,0,1000000*RES_hh_emi_in!C6/RES_hh_num_in!C6)</f>
        <v>3544.9261770944199</v>
      </c>
      <c r="D6" s="95">
        <f>IF(RES_hh_emi_in!D6=0,0,1000000*RES_hh_emi_in!D6/RES_hh_num_in!D6)</f>
        <v>3472.6104797113162</v>
      </c>
      <c r="E6" s="95">
        <f>IF(RES_hh_emi_in!E6=0,0,1000000*RES_hh_emi_in!E6/RES_hh_num_in!E6)</f>
        <v>3447.8272631626705</v>
      </c>
      <c r="F6" s="95">
        <f>IF(RES_hh_emi_in!F6=0,0,1000000*RES_hh_emi_in!F6/RES_hh_num_in!F6)</f>
        <v>3380.3963018387612</v>
      </c>
      <c r="G6" s="95">
        <f>IF(RES_hh_emi_in!G6=0,0,1000000*RES_hh_emi_in!G6/RES_hh_num_in!G6)</f>
        <v>3228.2173423134714</v>
      </c>
      <c r="H6" s="95">
        <f>IF(RES_hh_emi_in!H6=0,0,1000000*RES_hh_emi_in!H6/RES_hh_num_in!H6)</f>
        <v>3063.7830443862249</v>
      </c>
      <c r="I6" s="95">
        <f>IF(RES_hh_emi_in!I6=0,0,1000000*RES_hh_emi_in!I6/RES_hh_num_in!I6)</f>
        <v>2864.1169019720014</v>
      </c>
      <c r="J6" s="95">
        <f>IF(RES_hh_emi_in!J6=0,0,1000000*RES_hh_emi_in!J6/RES_hh_num_in!J6)</f>
        <v>2836.6548488207209</v>
      </c>
      <c r="K6" s="95">
        <f>IF(RES_hh_emi_in!K6=0,0,1000000*RES_hh_emi_in!K6/RES_hh_num_in!K6)</f>
        <v>2844.9988303869932</v>
      </c>
      <c r="L6" s="95">
        <f>IF(RES_hh_emi_in!L6=0,0,1000000*RES_hh_emi_in!L6/RES_hh_num_in!L6)</f>
        <v>3100.9511157180291</v>
      </c>
      <c r="M6" s="95">
        <f>IF(RES_hh_emi_in!M6=0,0,1000000*RES_hh_emi_in!M6/RES_hh_num_in!M6)</f>
        <v>2973.6346101468007</v>
      </c>
      <c r="N6" s="95">
        <f>IF(RES_hh_emi_in!N6=0,0,1000000*RES_hh_emi_in!N6/RES_hh_num_in!N6)</f>
        <v>2915.2097415823437</v>
      </c>
      <c r="O6" s="95">
        <f>IF(RES_hh_emi_in!O6=0,0,1000000*RES_hh_emi_in!O6/RES_hh_num_in!O6)</f>
        <v>0</v>
      </c>
      <c r="P6" s="95">
        <f>IF(RES_hh_emi_in!P6=0,0,1000000*RES_hh_emi_in!P6/RES_hh_num_in!P6)</f>
        <v>2739.2920219071243</v>
      </c>
      <c r="Q6" s="95">
        <f>IF(RES_hh_emi_in!Q6=0,0,1000000*RES_hh_emi_in!Q6/RES_hh_num_in!Q6)</f>
        <v>2896.9306069267991</v>
      </c>
    </row>
    <row r="7" spans="1:17" ht="12" customHeight="1" x14ac:dyDescent="0.25">
      <c r="A7" s="87" t="s">
        <v>110</v>
      </c>
      <c r="B7" s="95"/>
      <c r="C7" s="95">
        <f>IF(RES_hh_emi_in!C7=0,0,1000000*RES_hh_emi_in!C7/RES_hh_num_in!C7)</f>
        <v>4277.8579175015402</v>
      </c>
      <c r="D7" s="95">
        <f>IF(RES_hh_emi_in!D7=0,0,1000000*RES_hh_emi_in!D7/RES_hh_num_in!D7)</f>
        <v>4063.378041143319</v>
      </c>
      <c r="E7" s="95">
        <f>IF(RES_hh_emi_in!E7=0,0,1000000*RES_hh_emi_in!E7/RES_hh_num_in!E7)</f>
        <v>4079.5386500533236</v>
      </c>
      <c r="F7" s="95">
        <f>IF(RES_hh_emi_in!F7=0,0,1000000*RES_hh_emi_in!F7/RES_hh_num_in!F7)</f>
        <v>3906.6565964017245</v>
      </c>
      <c r="G7" s="95">
        <f>IF(RES_hh_emi_in!G7=0,0,1000000*RES_hh_emi_in!G7/RES_hh_num_in!G7)</f>
        <v>3614.2461208162931</v>
      </c>
      <c r="H7" s="95">
        <f>IF(RES_hh_emi_in!H7=0,0,1000000*RES_hh_emi_in!H7/RES_hh_num_in!H7)</f>
        <v>3524.2204722495376</v>
      </c>
      <c r="I7" s="95">
        <f>IF(RES_hh_emi_in!I7=0,0,1000000*RES_hh_emi_in!I7/RES_hh_num_in!I7)</f>
        <v>3415.4744126538412</v>
      </c>
      <c r="J7" s="95">
        <f>IF(RES_hh_emi_in!J7=0,0,1000000*RES_hh_emi_in!J7/RES_hh_num_in!J7)</f>
        <v>3522.8932282160372</v>
      </c>
      <c r="K7" s="95">
        <f>IF(RES_hh_emi_in!K7=0,0,1000000*RES_hh_emi_in!K7/RES_hh_num_in!K7)</f>
        <v>3272.8210002551386</v>
      </c>
      <c r="L7" s="95">
        <f>IF(RES_hh_emi_in!L7=0,0,1000000*RES_hh_emi_in!L7/RES_hh_num_in!L7)</f>
        <v>3731.4390110407385</v>
      </c>
      <c r="M7" s="95">
        <f>IF(RES_hh_emi_in!M7=0,0,1000000*RES_hh_emi_in!M7/RES_hh_num_in!M7)</f>
        <v>0</v>
      </c>
      <c r="N7" s="95">
        <f>IF(RES_hh_emi_in!N7=0,0,1000000*RES_hh_emi_in!N7/RES_hh_num_in!N7)</f>
        <v>3690.6340070737619</v>
      </c>
      <c r="O7" s="95">
        <f>IF(RES_hh_emi_in!O7=0,0,1000000*RES_hh_emi_in!O7/RES_hh_num_in!O7)</f>
        <v>0</v>
      </c>
      <c r="P7" s="95">
        <f>IF(RES_hh_emi_in!P7=0,0,1000000*RES_hh_emi_in!P7/RES_hh_num_in!P7)</f>
        <v>3183.1616630064327</v>
      </c>
      <c r="Q7" s="95">
        <f>IF(RES_hh_emi_in!Q7=0,0,1000000*RES_hh_emi_in!Q7/RES_hh_num_in!Q7)</f>
        <v>3578.0788946173225</v>
      </c>
    </row>
    <row r="8" spans="1:17" ht="12" customHeight="1" x14ac:dyDescent="0.25">
      <c r="A8" s="87" t="s">
        <v>109</v>
      </c>
      <c r="B8" s="95"/>
      <c r="C8" s="95">
        <f>IF(RES_hh_emi_in!C8=0,0,1000000*RES_hh_emi_in!C8/RES_hh_num_in!C8)</f>
        <v>3174.5119534225532</v>
      </c>
      <c r="D8" s="95">
        <f>IF(RES_hh_emi_in!D8=0,0,1000000*RES_hh_emi_in!D8/RES_hh_num_in!D8)</f>
        <v>2887.0115131630423</v>
      </c>
      <c r="E8" s="95">
        <f>IF(RES_hh_emi_in!E8=0,0,1000000*RES_hh_emi_in!E8/RES_hh_num_in!E8)</f>
        <v>2993.0705280533557</v>
      </c>
      <c r="F8" s="95">
        <f>IF(RES_hh_emi_in!F8=0,0,1000000*RES_hh_emi_in!F8/RES_hh_num_in!F8)</f>
        <v>2839.423381376811</v>
      </c>
      <c r="G8" s="95">
        <f>IF(RES_hh_emi_in!G8=0,0,1000000*RES_hh_emi_in!G8/RES_hh_num_in!G8)</f>
        <v>2629.3325742423058</v>
      </c>
      <c r="H8" s="95">
        <f>IF(RES_hh_emi_in!H8=0,0,1000000*RES_hh_emi_in!H8/RES_hh_num_in!H8)</f>
        <v>2462.2462580986712</v>
      </c>
      <c r="I8" s="95">
        <f>IF(RES_hh_emi_in!I8=0,0,1000000*RES_hh_emi_in!I8/RES_hh_num_in!I8)</f>
        <v>2299.2150125991921</v>
      </c>
      <c r="J8" s="95">
        <f>IF(RES_hh_emi_in!J8=0,0,1000000*RES_hh_emi_in!J8/RES_hh_num_in!J8)</f>
        <v>2325.5278844010863</v>
      </c>
      <c r="K8" s="95">
        <f>IF(RES_hh_emi_in!K8=0,0,1000000*RES_hh_emi_in!K8/RES_hh_num_in!K8)</f>
        <v>2375.270112743744</v>
      </c>
      <c r="L8" s="95">
        <f>IF(RES_hh_emi_in!L8=0,0,1000000*RES_hh_emi_in!L8/RES_hh_num_in!L8)</f>
        <v>2783.8306817854796</v>
      </c>
      <c r="M8" s="95">
        <f>IF(RES_hh_emi_in!M8=0,0,1000000*RES_hh_emi_in!M8/RES_hh_num_in!M8)</f>
        <v>2391.0227064839191</v>
      </c>
      <c r="N8" s="95">
        <f>IF(RES_hh_emi_in!N8=0,0,1000000*RES_hh_emi_in!N8/RES_hh_num_in!N8)</f>
        <v>2462.7578083228077</v>
      </c>
      <c r="O8" s="95">
        <f>IF(RES_hh_emi_in!O8=0,0,1000000*RES_hh_emi_in!O8/RES_hh_num_in!O8)</f>
        <v>2813.849126486487</v>
      </c>
      <c r="P8" s="95">
        <f>IF(RES_hh_emi_in!P8=0,0,1000000*RES_hh_emi_in!P8/RES_hh_num_in!P8)</f>
        <v>2221.8627223154681</v>
      </c>
      <c r="Q8" s="95">
        <f>IF(RES_hh_emi_in!Q8=0,0,1000000*RES_hh_emi_in!Q8/RES_hh_num_in!Q8)</f>
        <v>2485.8759180617426</v>
      </c>
    </row>
    <row r="9" spans="1:17" ht="12" customHeight="1" x14ac:dyDescent="0.25">
      <c r="A9" s="87" t="s">
        <v>55</v>
      </c>
      <c r="B9" s="95"/>
      <c r="C9" s="95">
        <f>IF(RES_hh_emi_in!C9=0,0,1000000*RES_hh_emi_in!C9/RES_hh_num_in!C9)</f>
        <v>0</v>
      </c>
      <c r="D9" s="95">
        <f>IF(RES_hh_emi_in!D9=0,0,1000000*RES_hh_emi_in!D9/RES_hh_num_in!D9)</f>
        <v>0</v>
      </c>
      <c r="E9" s="95">
        <f>IF(RES_hh_emi_in!E9=0,0,1000000*RES_hh_emi_in!E9/RES_hh_num_in!E9)</f>
        <v>0</v>
      </c>
      <c r="F9" s="95">
        <f>IF(RES_hh_emi_in!F9=0,0,1000000*RES_hh_emi_in!F9/RES_hh_num_in!F9)</f>
        <v>0</v>
      </c>
      <c r="G9" s="95">
        <f>IF(RES_hh_emi_in!G9=0,0,1000000*RES_hh_emi_in!G9/RES_hh_num_in!G9)</f>
        <v>0</v>
      </c>
      <c r="H9" s="95">
        <f>IF(RES_hh_emi_in!H9=0,0,1000000*RES_hh_emi_in!H9/RES_hh_num_in!H9)</f>
        <v>0</v>
      </c>
      <c r="I9" s="95">
        <f>IF(RES_hh_emi_in!I9=0,0,1000000*RES_hh_emi_in!I9/RES_hh_num_in!I9)</f>
        <v>0</v>
      </c>
      <c r="J9" s="95">
        <f>IF(RES_hh_emi_in!J9=0,0,1000000*RES_hh_emi_in!J9/RES_hh_num_in!J9)</f>
        <v>0</v>
      </c>
      <c r="K9" s="95">
        <f>IF(RES_hh_emi_in!K9=0,0,1000000*RES_hh_emi_in!K9/RES_hh_num_in!K9)</f>
        <v>0</v>
      </c>
      <c r="L9" s="95">
        <f>IF(RES_hh_emi_in!L9=0,0,1000000*RES_hh_emi_in!L9/RES_hh_num_in!L9)</f>
        <v>0</v>
      </c>
      <c r="M9" s="95">
        <f>IF(RES_hh_emi_in!M9=0,0,1000000*RES_hh_emi_in!M9/RES_hh_num_in!M9)</f>
        <v>0</v>
      </c>
      <c r="N9" s="95">
        <f>IF(RES_hh_emi_in!N9=0,0,1000000*RES_hh_emi_in!N9/RES_hh_num_in!N9)</f>
        <v>0</v>
      </c>
      <c r="O9" s="95">
        <f>IF(RES_hh_emi_in!O9=0,0,1000000*RES_hh_emi_in!O9/RES_hh_num_in!O9)</f>
        <v>0</v>
      </c>
      <c r="P9" s="95">
        <f>IF(RES_hh_emi_in!P9=0,0,1000000*RES_hh_emi_in!P9/RES_hh_num_in!P9)</f>
        <v>0</v>
      </c>
      <c r="Q9" s="95">
        <f>IF(RES_hh_emi_in!Q9=0,0,1000000*RES_hh_emi_in!Q9/RES_hh_num_in!Q9)</f>
        <v>0</v>
      </c>
    </row>
    <row r="10" spans="1:17" ht="12" customHeight="1" x14ac:dyDescent="0.25">
      <c r="A10" s="87" t="s">
        <v>79</v>
      </c>
      <c r="B10" s="95"/>
      <c r="C10" s="95">
        <f>IF(RES_hh_emi_in!C10=0,0,1000000*RES_hh_emi_in!C10/RES_hh_num_in!C10)</f>
        <v>0</v>
      </c>
      <c r="D10" s="95">
        <f>IF(RES_hh_emi_in!D10=0,0,1000000*RES_hh_emi_in!D10/RES_hh_num_in!D10)</f>
        <v>0</v>
      </c>
      <c r="E10" s="95">
        <f>IF(RES_hh_emi_in!E10=0,0,1000000*RES_hh_emi_in!E10/RES_hh_num_in!E10)</f>
        <v>0</v>
      </c>
      <c r="F10" s="95">
        <f>IF(RES_hh_emi_in!F10=0,0,1000000*RES_hh_emi_in!F10/RES_hh_num_in!F10)</f>
        <v>0</v>
      </c>
      <c r="G10" s="95">
        <f>IF(RES_hh_emi_in!G10=0,0,1000000*RES_hh_emi_in!G10/RES_hh_num_in!G10)</f>
        <v>0</v>
      </c>
      <c r="H10" s="95">
        <f>IF(RES_hh_emi_in!H10=0,0,1000000*RES_hh_emi_in!H10/RES_hh_num_in!H10)</f>
        <v>0</v>
      </c>
      <c r="I10" s="95">
        <f>IF(RES_hh_emi_in!I10=0,0,1000000*RES_hh_emi_in!I10/RES_hh_num_in!I10)</f>
        <v>0</v>
      </c>
      <c r="J10" s="95">
        <f>IF(RES_hh_emi_in!J10=0,0,1000000*RES_hh_emi_in!J10/RES_hh_num_in!J10)</f>
        <v>0</v>
      </c>
      <c r="K10" s="95">
        <f>IF(RES_hh_emi_in!K10=0,0,1000000*RES_hh_emi_in!K10/RES_hh_num_in!K10)</f>
        <v>0</v>
      </c>
      <c r="L10" s="95">
        <f>IF(RES_hh_emi_in!L10=0,0,1000000*RES_hh_emi_in!L10/RES_hh_num_in!L10)</f>
        <v>0</v>
      </c>
      <c r="M10" s="95">
        <f>IF(RES_hh_emi_in!M10=0,0,1000000*RES_hh_emi_in!M10/RES_hh_num_in!M10)</f>
        <v>0</v>
      </c>
      <c r="N10" s="95">
        <f>IF(RES_hh_emi_in!N10=0,0,1000000*RES_hh_emi_in!N10/RES_hh_num_in!N10)</f>
        <v>0</v>
      </c>
      <c r="O10" s="95">
        <f>IF(RES_hh_emi_in!O10=0,0,1000000*RES_hh_emi_in!O10/RES_hh_num_in!O10)</f>
        <v>0</v>
      </c>
      <c r="P10" s="95">
        <f>IF(RES_hh_emi_in!P10=0,0,1000000*RES_hh_emi_in!P10/RES_hh_num_in!P10)</f>
        <v>0</v>
      </c>
      <c r="Q10" s="95">
        <f>IF(RES_hh_emi_in!Q10=0,0,1000000*RES_hh_emi_in!Q10/RES_hh_num_in!Q10)</f>
        <v>0</v>
      </c>
    </row>
    <row r="11" spans="1:17" ht="12" customHeight="1" x14ac:dyDescent="0.25">
      <c r="A11" s="87" t="s">
        <v>61</v>
      </c>
      <c r="B11" s="95"/>
      <c r="C11" s="95">
        <f>IF(RES_hh_emi_in!C11=0,0,1000000*RES_hh_emi_in!C11/RES_hh_num_in!C11)</f>
        <v>0</v>
      </c>
      <c r="D11" s="95">
        <f>IF(RES_hh_emi_in!D11=0,0,1000000*RES_hh_emi_in!D11/RES_hh_num_in!D11)</f>
        <v>0</v>
      </c>
      <c r="E11" s="95">
        <f>IF(RES_hh_emi_in!E11=0,0,1000000*RES_hh_emi_in!E11/RES_hh_num_in!E11)</f>
        <v>0</v>
      </c>
      <c r="F11" s="95">
        <f>IF(RES_hh_emi_in!F11=0,0,1000000*RES_hh_emi_in!F11/RES_hh_num_in!F11)</f>
        <v>0</v>
      </c>
      <c r="G11" s="95">
        <f>IF(RES_hh_emi_in!G11=0,0,1000000*RES_hh_emi_in!G11/RES_hh_num_in!G11)</f>
        <v>0</v>
      </c>
      <c r="H11" s="95">
        <f>IF(RES_hh_emi_in!H11=0,0,1000000*RES_hh_emi_in!H11/RES_hh_num_in!H11)</f>
        <v>0</v>
      </c>
      <c r="I11" s="95">
        <f>IF(RES_hh_emi_in!I11=0,0,1000000*RES_hh_emi_in!I11/RES_hh_num_in!I11)</f>
        <v>0</v>
      </c>
      <c r="J11" s="95">
        <f>IF(RES_hh_emi_in!J11=0,0,1000000*RES_hh_emi_in!J11/RES_hh_num_in!J11)</f>
        <v>0</v>
      </c>
      <c r="K11" s="95">
        <f>IF(RES_hh_emi_in!K11=0,0,1000000*RES_hh_emi_in!K11/RES_hh_num_in!K11)</f>
        <v>0</v>
      </c>
      <c r="L11" s="95">
        <f>IF(RES_hh_emi_in!L11=0,0,1000000*RES_hh_emi_in!L11/RES_hh_num_in!L11)</f>
        <v>0</v>
      </c>
      <c r="M11" s="95">
        <f>IF(RES_hh_emi_in!M11=0,0,1000000*RES_hh_emi_in!M11/RES_hh_num_in!M11)</f>
        <v>0</v>
      </c>
      <c r="N11" s="95">
        <f>IF(RES_hh_emi_in!N11=0,0,1000000*RES_hh_emi_in!N11/RES_hh_num_in!N11)</f>
        <v>0</v>
      </c>
      <c r="O11" s="95">
        <f>IF(RES_hh_emi_in!O11=0,0,1000000*RES_hh_emi_in!O11/RES_hh_num_in!O11)</f>
        <v>0</v>
      </c>
      <c r="P11" s="95">
        <f>IF(RES_hh_emi_in!P11=0,0,1000000*RES_hh_emi_in!P11/RES_hh_num_in!P11)</f>
        <v>0</v>
      </c>
      <c r="Q11" s="95">
        <f>IF(RES_hh_emi_in!Q11=0,0,1000000*RES_hh_emi_in!Q11/RES_hh_num_in!Q11)</f>
        <v>0</v>
      </c>
    </row>
    <row r="12" spans="1:17" ht="12" customHeight="1" x14ac:dyDescent="0.25">
      <c r="A12" s="87" t="s">
        <v>115</v>
      </c>
      <c r="B12" s="95"/>
      <c r="C12" s="95">
        <f>IF(RES_hh_emi_in!C12=0,0,1000000*RES_hh_emi_in!C12/RES_hh_num_in!C12)</f>
        <v>0</v>
      </c>
      <c r="D12" s="95">
        <f>IF(RES_hh_emi_in!D12=0,0,1000000*RES_hh_emi_in!D12/RES_hh_num_in!D12)</f>
        <v>0</v>
      </c>
      <c r="E12" s="95">
        <f>IF(RES_hh_emi_in!E12=0,0,1000000*RES_hh_emi_in!E12/RES_hh_num_in!E12)</f>
        <v>0</v>
      </c>
      <c r="F12" s="95">
        <f>IF(RES_hh_emi_in!F12=0,0,1000000*RES_hh_emi_in!F12/RES_hh_num_in!F12)</f>
        <v>0</v>
      </c>
      <c r="G12" s="95">
        <f>IF(RES_hh_emi_in!G12=0,0,1000000*RES_hh_emi_in!G12/RES_hh_num_in!G12)</f>
        <v>0</v>
      </c>
      <c r="H12" s="95">
        <f>IF(RES_hh_emi_in!H12=0,0,1000000*RES_hh_emi_in!H12/RES_hh_num_in!H12)</f>
        <v>0</v>
      </c>
      <c r="I12" s="95">
        <f>IF(RES_hh_emi_in!I12=0,0,1000000*RES_hh_emi_in!I12/RES_hh_num_in!I12)</f>
        <v>0</v>
      </c>
      <c r="J12" s="95">
        <f>IF(RES_hh_emi_in!J12=0,0,1000000*RES_hh_emi_in!J12/RES_hh_num_in!J12)</f>
        <v>0</v>
      </c>
      <c r="K12" s="95">
        <f>IF(RES_hh_emi_in!K12=0,0,1000000*RES_hh_emi_in!K12/RES_hh_num_in!K12)</f>
        <v>0</v>
      </c>
      <c r="L12" s="95">
        <f>IF(RES_hh_emi_in!L12=0,0,1000000*RES_hh_emi_in!L12/RES_hh_num_in!L12)</f>
        <v>0</v>
      </c>
      <c r="M12" s="95">
        <f>IF(RES_hh_emi_in!M12=0,0,1000000*RES_hh_emi_in!M12/RES_hh_num_in!M12)</f>
        <v>0</v>
      </c>
      <c r="N12" s="95">
        <f>IF(RES_hh_emi_in!N12=0,0,1000000*RES_hh_emi_in!N12/RES_hh_num_in!N12)</f>
        <v>0</v>
      </c>
      <c r="O12" s="95">
        <f>IF(RES_hh_emi_in!O12=0,0,1000000*RES_hh_emi_in!O12/RES_hh_num_in!O12)</f>
        <v>0</v>
      </c>
      <c r="P12" s="95">
        <f>IF(RES_hh_emi_in!P12=0,0,1000000*RES_hh_emi_in!P12/RES_hh_num_in!P12)</f>
        <v>0</v>
      </c>
      <c r="Q12" s="95">
        <f>IF(RES_hh_emi_in!Q12=0,0,1000000*RES_hh_emi_in!Q12/RES_hh_num_in!Q12)</f>
        <v>0</v>
      </c>
    </row>
    <row r="13" spans="1:17" ht="12" customHeight="1" x14ac:dyDescent="0.25">
      <c r="A13" s="51" t="s">
        <v>114</v>
      </c>
      <c r="B13" s="22"/>
      <c r="C13" s="22">
        <f>IF(RES_hh_emi_in!C13=0,0,1000000*RES_hh_emi_in!C13/RES_hh_num_in!C13)</f>
        <v>0</v>
      </c>
      <c r="D13" s="22">
        <f>IF(RES_hh_emi_in!D13=0,0,1000000*RES_hh_emi_in!D13/RES_hh_num_in!D13)</f>
        <v>0</v>
      </c>
      <c r="E13" s="22">
        <f>IF(RES_hh_emi_in!E13=0,0,1000000*RES_hh_emi_in!E13/RES_hh_num_in!E13)</f>
        <v>0</v>
      </c>
      <c r="F13" s="22">
        <f>IF(RES_hh_emi_in!F13=0,0,1000000*RES_hh_emi_in!F13/RES_hh_num_in!F13)</f>
        <v>0</v>
      </c>
      <c r="G13" s="22">
        <f>IF(RES_hh_emi_in!G13=0,0,1000000*RES_hh_emi_in!G13/RES_hh_num_in!G13)</f>
        <v>0</v>
      </c>
      <c r="H13" s="22">
        <f>IF(RES_hh_emi_in!H13=0,0,1000000*RES_hh_emi_in!H13/RES_hh_num_in!H13)</f>
        <v>0</v>
      </c>
      <c r="I13" s="22">
        <f>IF(RES_hh_emi_in!I13=0,0,1000000*RES_hh_emi_in!I13/RES_hh_num_in!I13)</f>
        <v>0</v>
      </c>
      <c r="J13" s="22">
        <f>IF(RES_hh_emi_in!J13=0,0,1000000*RES_hh_emi_in!J13/RES_hh_num_in!J13)</f>
        <v>0</v>
      </c>
      <c r="K13" s="22">
        <f>IF(RES_hh_emi_in!K13=0,0,1000000*RES_hh_emi_in!K13/RES_hh_num_in!K13)</f>
        <v>0</v>
      </c>
      <c r="L13" s="22">
        <f>IF(RES_hh_emi_in!L13=0,0,1000000*RES_hh_emi_in!L13/RES_hh_num_in!L13)</f>
        <v>0</v>
      </c>
      <c r="M13" s="22">
        <f>IF(RES_hh_emi_in!M13=0,0,1000000*RES_hh_emi_in!M13/RES_hh_num_in!M13)</f>
        <v>0</v>
      </c>
      <c r="N13" s="22">
        <f>IF(RES_hh_emi_in!N13=0,0,1000000*RES_hh_emi_in!N13/RES_hh_num_in!N13)</f>
        <v>0</v>
      </c>
      <c r="O13" s="22">
        <f>IF(RES_hh_emi_in!O13=0,0,1000000*RES_hh_emi_in!O13/RES_hh_num_in!O13)</f>
        <v>0</v>
      </c>
      <c r="P13" s="22">
        <f>IF(RES_hh_emi_in!P13=0,0,1000000*RES_hh_emi_in!P13/RES_hh_num_in!P13)</f>
        <v>0</v>
      </c>
      <c r="Q13" s="22">
        <f>IF(RES_hh_emi_in!Q13=0,0,1000000*RES_hh_emi_in!Q13/RES_hh_num_in!Q13)</f>
        <v>0</v>
      </c>
    </row>
    <row r="14" spans="1:17" ht="12" customHeight="1" x14ac:dyDescent="0.25">
      <c r="A14" s="99" t="s">
        <v>117</v>
      </c>
      <c r="B14" s="98"/>
      <c r="C14" s="98">
        <f>IF(RES_hh_emi_in!C14=0,0,1000000*RES_hh_emi_in!C14/RES_hh_num_in!C14)</f>
        <v>0</v>
      </c>
      <c r="D14" s="98">
        <f>IF(RES_hh_emi_in!D14=0,0,1000000*RES_hh_emi_in!D14/RES_hh_num_in!D14)</f>
        <v>0</v>
      </c>
      <c r="E14" s="98">
        <f>IF(RES_hh_emi_in!E14=0,0,1000000*RES_hh_emi_in!E14/RES_hh_num_in!E14)</f>
        <v>0</v>
      </c>
      <c r="F14" s="98">
        <f>IF(RES_hh_emi_in!F14=0,0,1000000*RES_hh_emi_in!F14/RES_hh_num_in!F14)</f>
        <v>0</v>
      </c>
      <c r="G14" s="98">
        <f>IF(RES_hh_emi_in!G14=0,0,1000000*RES_hh_emi_in!G14/RES_hh_num_in!G14)</f>
        <v>0</v>
      </c>
      <c r="H14" s="98">
        <f>IF(RES_hh_emi_in!H14=0,0,1000000*RES_hh_emi_in!H14/RES_hh_num_in!H14)</f>
        <v>0</v>
      </c>
      <c r="I14" s="98">
        <f>IF(RES_hh_emi_in!I14=0,0,1000000*RES_hh_emi_in!I14/RES_hh_num_in!I14)</f>
        <v>0</v>
      </c>
      <c r="J14" s="98">
        <f>IF(RES_hh_emi_in!J14=0,0,1000000*RES_hh_emi_in!J14/RES_hh_num_in!J14)</f>
        <v>0</v>
      </c>
      <c r="K14" s="98">
        <f>IF(RES_hh_emi_in!K14=0,0,1000000*RES_hh_emi_in!K14/RES_hh_num_in!K14)</f>
        <v>0</v>
      </c>
      <c r="L14" s="98">
        <f>IF(RES_hh_emi_in!L14=0,0,1000000*RES_hh_emi_in!L14/RES_hh_num_in!L14)</f>
        <v>0</v>
      </c>
      <c r="M14" s="98">
        <f>IF(RES_hh_emi_in!M14=0,0,1000000*RES_hh_emi_in!M14/RES_hh_num_in!M14)</f>
        <v>0</v>
      </c>
      <c r="N14" s="98">
        <f>IF(RES_hh_emi_in!N14=0,0,1000000*RES_hh_emi_in!N14/RES_hh_num_in!N14)</f>
        <v>0</v>
      </c>
      <c r="O14" s="98">
        <f>IF(RES_hh_emi_in!O14=0,0,1000000*RES_hh_emi_in!O14/RES_hh_num_in!O14)</f>
        <v>0</v>
      </c>
      <c r="P14" s="98">
        <f>IF(RES_hh_emi_in!P14=0,0,1000000*RES_hh_emi_in!P14/RES_hh_num_in!P14)</f>
        <v>0</v>
      </c>
      <c r="Q14" s="98">
        <f>IF(RES_hh_emi_in!Q14=0,0,1000000*RES_hh_emi_in!Q14/RES_hh_num_in!Q14)</f>
        <v>0</v>
      </c>
    </row>
    <row r="15" spans="1:17" ht="12.95" customHeight="1" x14ac:dyDescent="0.25">
      <c r="A15" s="89" t="s">
        <v>112</v>
      </c>
      <c r="B15" s="96"/>
      <c r="C15" s="96">
        <f t="shared" ref="C15:Q15" si="0">C16</f>
        <v>0</v>
      </c>
      <c r="D15" s="96">
        <f t="shared" si="0"/>
        <v>0</v>
      </c>
      <c r="E15" s="96">
        <f t="shared" si="0"/>
        <v>0</v>
      </c>
      <c r="F15" s="96">
        <f t="shared" si="0"/>
        <v>0</v>
      </c>
      <c r="G15" s="96">
        <f t="shared" si="0"/>
        <v>0</v>
      </c>
      <c r="H15" s="96">
        <f t="shared" si="0"/>
        <v>0</v>
      </c>
      <c r="I15" s="96">
        <f t="shared" si="0"/>
        <v>0</v>
      </c>
      <c r="J15" s="96">
        <f t="shared" si="0"/>
        <v>0</v>
      </c>
      <c r="K15" s="96">
        <f t="shared" si="0"/>
        <v>0</v>
      </c>
      <c r="L15" s="96">
        <f t="shared" si="0"/>
        <v>0</v>
      </c>
      <c r="M15" s="96">
        <f t="shared" si="0"/>
        <v>0</v>
      </c>
      <c r="N15" s="96">
        <f t="shared" si="0"/>
        <v>0</v>
      </c>
      <c r="O15" s="96">
        <f t="shared" si="0"/>
        <v>0</v>
      </c>
      <c r="P15" s="96">
        <f t="shared" si="0"/>
        <v>0</v>
      </c>
      <c r="Q15" s="96">
        <f t="shared" si="0"/>
        <v>0</v>
      </c>
    </row>
    <row r="16" spans="1:17" ht="12" customHeight="1" x14ac:dyDescent="0.25">
      <c r="A16" s="87" t="s">
        <v>111</v>
      </c>
      <c r="B16" s="97"/>
      <c r="C16" s="97">
        <f>IF(RES_hh_emi_in!C16=0,0,1000000*RES_hh_emi_in!C16/RES_hh_num_in!C$3)</f>
        <v>0</v>
      </c>
      <c r="D16" s="97">
        <f>IF(RES_hh_emi_in!D16=0,0,1000000*RES_hh_emi_in!D16/RES_hh_num_in!D$3)</f>
        <v>0</v>
      </c>
      <c r="E16" s="97">
        <f>IF(RES_hh_emi_in!E16=0,0,1000000*RES_hh_emi_in!E16/RES_hh_num_in!E$3)</f>
        <v>0</v>
      </c>
      <c r="F16" s="97">
        <f>IF(RES_hh_emi_in!F16=0,0,1000000*RES_hh_emi_in!F16/RES_hh_num_in!F$3)</f>
        <v>0</v>
      </c>
      <c r="G16" s="97">
        <f>IF(RES_hh_emi_in!G16=0,0,1000000*RES_hh_emi_in!G16/RES_hh_num_in!G$3)</f>
        <v>0</v>
      </c>
      <c r="H16" s="97">
        <f>IF(RES_hh_emi_in!H16=0,0,1000000*RES_hh_emi_in!H16/RES_hh_num_in!H$3)</f>
        <v>0</v>
      </c>
      <c r="I16" s="97">
        <f>IF(RES_hh_emi_in!I16=0,0,1000000*RES_hh_emi_in!I16/RES_hh_num_in!I$3)</f>
        <v>0</v>
      </c>
      <c r="J16" s="97">
        <f>IF(RES_hh_emi_in!J16=0,0,1000000*RES_hh_emi_in!J16/RES_hh_num_in!J$3)</f>
        <v>0</v>
      </c>
      <c r="K16" s="97">
        <f>IF(RES_hh_emi_in!K16=0,0,1000000*RES_hh_emi_in!K16/RES_hh_num_in!K$3)</f>
        <v>0</v>
      </c>
      <c r="L16" s="97">
        <f>IF(RES_hh_emi_in!L16=0,0,1000000*RES_hh_emi_in!L16/RES_hh_num_in!L$3)</f>
        <v>0</v>
      </c>
      <c r="M16" s="97">
        <f>IF(RES_hh_emi_in!M16=0,0,1000000*RES_hh_emi_in!M16/RES_hh_num_in!M$3)</f>
        <v>0</v>
      </c>
      <c r="N16" s="97">
        <f>IF(RES_hh_emi_in!N16=0,0,1000000*RES_hh_emi_in!N16/RES_hh_num_in!N$3)</f>
        <v>0</v>
      </c>
      <c r="O16" s="97">
        <f>IF(RES_hh_emi_in!O16=0,0,1000000*RES_hh_emi_in!O16/RES_hh_num_in!O$3)</f>
        <v>0</v>
      </c>
      <c r="P16" s="97">
        <f>IF(RES_hh_emi_in!P16=0,0,1000000*RES_hh_emi_in!P16/RES_hh_num_in!P$3)</f>
        <v>0</v>
      </c>
      <c r="Q16" s="97">
        <f>IF(RES_hh_emi_in!Q16=0,0,1000000*RES_hh_emi_in!Q16/RES_hh_num_in!Q$3)</f>
        <v>0</v>
      </c>
    </row>
    <row r="17" spans="1:17" ht="12.95" customHeight="1" x14ac:dyDescent="0.25">
      <c r="A17" s="89" t="s">
        <v>63</v>
      </c>
      <c r="B17" s="96"/>
      <c r="C17" s="96">
        <f>IF(RES_hh_emi_in!C17=0,0,1000000*RES_hh_emi_in!C17/RES_hh_num_in!C17)</f>
        <v>187.58469133715292</v>
      </c>
      <c r="D17" s="96">
        <f>IF(RES_hh_emi_in!D17=0,0,1000000*RES_hh_emi_in!D17/RES_hh_num_in!D17)</f>
        <v>149.56487216055694</v>
      </c>
      <c r="E17" s="96">
        <f>IF(RES_hh_emi_in!E17=0,0,1000000*RES_hh_emi_in!E17/RES_hh_num_in!E17)</f>
        <v>174.60850025196726</v>
      </c>
      <c r="F17" s="96">
        <f>IF(RES_hh_emi_in!F17=0,0,1000000*RES_hh_emi_in!F17/RES_hh_num_in!F17)</f>
        <v>152.8279987279945</v>
      </c>
      <c r="G17" s="96">
        <f>IF(RES_hh_emi_in!G17=0,0,1000000*RES_hh_emi_in!G17/RES_hh_num_in!G17)</f>
        <v>86.357486126166947</v>
      </c>
      <c r="H17" s="96">
        <f>IF(RES_hh_emi_in!H17=0,0,1000000*RES_hh_emi_in!H17/RES_hh_num_in!H17)</f>
        <v>119.44199194487092</v>
      </c>
      <c r="I17" s="96">
        <f>IF(RES_hh_emi_in!I17=0,0,1000000*RES_hh_emi_in!I17/RES_hh_num_in!I17)</f>
        <v>92.156088482868682</v>
      </c>
      <c r="J17" s="96">
        <f>IF(RES_hh_emi_in!J17=0,0,1000000*RES_hh_emi_in!J17/RES_hh_num_in!J17)</f>
        <v>141.73799772209134</v>
      </c>
      <c r="K17" s="96">
        <f>IF(RES_hh_emi_in!K17=0,0,1000000*RES_hh_emi_in!K17/RES_hh_num_in!K17)</f>
        <v>120.29856339601255</v>
      </c>
      <c r="L17" s="96">
        <f>IF(RES_hh_emi_in!L17=0,0,1000000*RES_hh_emi_in!L17/RES_hh_num_in!L17)</f>
        <v>106.16083169605299</v>
      </c>
      <c r="M17" s="96">
        <f>IF(RES_hh_emi_in!M17=0,0,1000000*RES_hh_emi_in!M17/RES_hh_num_in!M17)</f>
        <v>51.053998793385162</v>
      </c>
      <c r="N17" s="96">
        <f>IF(RES_hh_emi_in!N17=0,0,1000000*RES_hh_emi_in!N17/RES_hh_num_in!N17)</f>
        <v>107.70635968541644</v>
      </c>
      <c r="O17" s="96">
        <f>IF(RES_hh_emi_in!O17=0,0,1000000*RES_hh_emi_in!O17/RES_hh_num_in!O17)</f>
        <v>66.491746323063623</v>
      </c>
      <c r="P17" s="96">
        <f>IF(RES_hh_emi_in!P17=0,0,1000000*RES_hh_emi_in!P17/RES_hh_num_in!P17)</f>
        <v>123.55897106247605</v>
      </c>
      <c r="Q17" s="96">
        <f>IF(RES_hh_emi_in!Q17=0,0,1000000*RES_hh_emi_in!Q17/RES_hh_num_in!Q17)</f>
        <v>193.9725254524237</v>
      </c>
    </row>
    <row r="18" spans="1:17" ht="12" customHeight="1" x14ac:dyDescent="0.25">
      <c r="A18" s="87" t="s">
        <v>58</v>
      </c>
      <c r="B18" s="95"/>
      <c r="C18" s="95">
        <f>IF(RES_hh_emi_in!C18=0,0,1000000*RES_hh_emi_in!C18/RES_hh_num_in!C18)</f>
        <v>0</v>
      </c>
      <c r="D18" s="95">
        <f>IF(RES_hh_emi_in!D18=0,0,1000000*RES_hh_emi_in!D18/RES_hh_num_in!D18)</f>
        <v>0</v>
      </c>
      <c r="E18" s="95">
        <f>IF(RES_hh_emi_in!E18=0,0,1000000*RES_hh_emi_in!E18/RES_hh_num_in!E18)</f>
        <v>0</v>
      </c>
      <c r="F18" s="95">
        <f>IF(RES_hh_emi_in!F18=0,0,1000000*RES_hh_emi_in!F18/RES_hh_num_in!F18)</f>
        <v>1243.6047336877136</v>
      </c>
      <c r="G18" s="95">
        <f>IF(RES_hh_emi_in!G18=0,0,1000000*RES_hh_emi_in!G18/RES_hh_num_in!G18)</f>
        <v>0</v>
      </c>
      <c r="H18" s="95">
        <f>IF(RES_hh_emi_in!H18=0,0,1000000*RES_hh_emi_in!H18/RES_hh_num_in!H18)</f>
        <v>1214.251425903283</v>
      </c>
      <c r="I18" s="95">
        <f>IF(RES_hh_emi_in!I18=0,0,1000000*RES_hh_emi_in!I18/RES_hh_num_in!I18)</f>
        <v>1125.3295689156039</v>
      </c>
      <c r="J18" s="95">
        <f>IF(RES_hh_emi_in!J18=0,0,1000000*RES_hh_emi_in!J18/RES_hh_num_in!J18)</f>
        <v>1187.3507993422641</v>
      </c>
      <c r="K18" s="95">
        <f>IF(RES_hh_emi_in!K18=0,0,1000000*RES_hh_emi_in!K18/RES_hh_num_in!K18)</f>
        <v>0</v>
      </c>
      <c r="L18" s="95">
        <f>IF(RES_hh_emi_in!L18=0,0,1000000*RES_hh_emi_in!L18/RES_hh_num_in!L18)</f>
        <v>1169.6994954044269</v>
      </c>
      <c r="M18" s="95">
        <f>IF(RES_hh_emi_in!M18=0,0,1000000*RES_hh_emi_in!M18/RES_hh_num_in!M18)</f>
        <v>0</v>
      </c>
      <c r="N18" s="95">
        <f>IF(RES_hh_emi_in!N18=0,0,1000000*RES_hh_emi_in!N18/RES_hh_num_in!N18)</f>
        <v>1221.5011851423578</v>
      </c>
      <c r="O18" s="95">
        <f>IF(RES_hh_emi_in!O18=0,0,1000000*RES_hh_emi_in!O18/RES_hh_num_in!O18)</f>
        <v>0</v>
      </c>
      <c r="P18" s="95">
        <f>IF(RES_hh_emi_in!P18=0,0,1000000*RES_hh_emi_in!P18/RES_hh_num_in!P18)</f>
        <v>1187.6516814663039</v>
      </c>
      <c r="Q18" s="95">
        <f>IF(RES_hh_emi_in!Q18=0,0,1000000*RES_hh_emi_in!Q18/RES_hh_num_in!Q18)</f>
        <v>1178.1882141530011</v>
      </c>
    </row>
    <row r="19" spans="1:17" s="28" customFormat="1" ht="12" customHeight="1" x14ac:dyDescent="0.25">
      <c r="A19" s="87" t="s">
        <v>84</v>
      </c>
      <c r="B19" s="95"/>
      <c r="C19" s="95">
        <f>IF(RES_hh_emi_in!C19=0,0,1000000*RES_hh_emi_in!C19/RES_hh_num_in!C19)</f>
        <v>0</v>
      </c>
      <c r="D19" s="95">
        <f>IF(RES_hh_emi_in!D19=0,0,1000000*RES_hh_emi_in!D19/RES_hh_num_in!D19)</f>
        <v>588.68812339624367</v>
      </c>
      <c r="E19" s="95">
        <f>IF(RES_hh_emi_in!E19=0,0,1000000*RES_hh_emi_in!E19/RES_hh_num_in!E19)</f>
        <v>577.20681710801216</v>
      </c>
      <c r="F19" s="95">
        <f>IF(RES_hh_emi_in!F19=0,0,1000000*RES_hh_emi_in!F19/RES_hh_num_in!F19)</f>
        <v>578.15258874119888</v>
      </c>
      <c r="G19" s="95">
        <f>IF(RES_hh_emi_in!G19=0,0,1000000*RES_hh_emi_in!G19/RES_hh_num_in!G19)</f>
        <v>491.05904187026528</v>
      </c>
      <c r="H19" s="95">
        <f>IF(RES_hh_emi_in!H19=0,0,1000000*RES_hh_emi_in!H19/RES_hh_num_in!H19)</f>
        <v>519.37939783511547</v>
      </c>
      <c r="I19" s="95">
        <f>IF(RES_hh_emi_in!I19=0,0,1000000*RES_hh_emi_in!I19/RES_hh_num_in!I19)</f>
        <v>528.33044194909587</v>
      </c>
      <c r="J19" s="95">
        <f>IF(RES_hh_emi_in!J19=0,0,1000000*RES_hh_emi_in!J19/RES_hh_num_in!J19)</f>
        <v>526.71847717778405</v>
      </c>
      <c r="K19" s="95">
        <f>IF(RES_hh_emi_in!K19=0,0,1000000*RES_hh_emi_in!K19/RES_hh_num_in!K19)</f>
        <v>0</v>
      </c>
      <c r="L19" s="95">
        <f>IF(RES_hh_emi_in!L19=0,0,1000000*RES_hh_emi_in!L19/RES_hh_num_in!L19)</f>
        <v>0</v>
      </c>
      <c r="M19" s="95">
        <f>IF(RES_hh_emi_in!M19=0,0,1000000*RES_hh_emi_in!M19/RES_hh_num_in!M19)</f>
        <v>0</v>
      </c>
      <c r="N19" s="95">
        <f>IF(RES_hh_emi_in!N19=0,0,1000000*RES_hh_emi_in!N19/RES_hh_num_in!N19)</f>
        <v>0</v>
      </c>
      <c r="O19" s="95">
        <f>IF(RES_hh_emi_in!O19=0,0,1000000*RES_hh_emi_in!O19/RES_hh_num_in!O19)</f>
        <v>0</v>
      </c>
      <c r="P19" s="95">
        <f>IF(RES_hh_emi_in!P19=0,0,1000000*RES_hh_emi_in!P19/RES_hh_num_in!P19)</f>
        <v>0</v>
      </c>
      <c r="Q19" s="95">
        <f>IF(RES_hh_emi_in!Q19=0,0,1000000*RES_hh_emi_in!Q19/RES_hh_num_in!Q19)</f>
        <v>448.28046618592549</v>
      </c>
    </row>
    <row r="20" spans="1:17" ht="12" customHeight="1" x14ac:dyDescent="0.25">
      <c r="A20" s="87" t="s">
        <v>110</v>
      </c>
      <c r="B20" s="95"/>
      <c r="C20" s="95">
        <f>IF(RES_hh_emi_in!C20=0,0,1000000*RES_hh_emi_in!C20/RES_hh_num_in!C20)</f>
        <v>592.16047840842157</v>
      </c>
      <c r="D20" s="95">
        <f>IF(RES_hh_emi_in!D20=0,0,1000000*RES_hh_emi_in!D20/RES_hh_num_in!D20)</f>
        <v>657.32470545810702</v>
      </c>
      <c r="E20" s="95">
        <f>IF(RES_hh_emi_in!E20=0,0,1000000*RES_hh_emi_in!E20/RES_hh_num_in!E20)</f>
        <v>566.82602229794065</v>
      </c>
      <c r="F20" s="95">
        <f>IF(RES_hh_emi_in!F20=0,0,1000000*RES_hh_emi_in!F20/RES_hh_num_in!F20)</f>
        <v>591.32955578841256</v>
      </c>
      <c r="G20" s="95">
        <f>IF(RES_hh_emi_in!G20=0,0,1000000*RES_hh_emi_in!G20/RES_hh_num_in!G20)</f>
        <v>508.18293549150502</v>
      </c>
      <c r="H20" s="95">
        <f>IF(RES_hh_emi_in!H20=0,0,1000000*RES_hh_emi_in!H20/RES_hh_num_in!H20)</f>
        <v>510.62434376769892</v>
      </c>
      <c r="I20" s="95">
        <f>IF(RES_hh_emi_in!I20=0,0,1000000*RES_hh_emi_in!I20/RES_hh_num_in!I20)</f>
        <v>503.13652047783796</v>
      </c>
      <c r="J20" s="95">
        <f>IF(RES_hh_emi_in!J20=0,0,1000000*RES_hh_emi_in!J20/RES_hh_num_in!J20)</f>
        <v>635.18765333962415</v>
      </c>
      <c r="K20" s="95">
        <f>IF(RES_hh_emi_in!K20=0,0,1000000*RES_hh_emi_in!K20/RES_hh_num_in!K20)</f>
        <v>482.70513946952059</v>
      </c>
      <c r="L20" s="95">
        <f>IF(RES_hh_emi_in!L20=0,0,1000000*RES_hh_emi_in!L20/RES_hh_num_in!L20)</f>
        <v>489.76887481873428</v>
      </c>
      <c r="M20" s="95">
        <f>IF(RES_hh_emi_in!M20=0,0,1000000*RES_hh_emi_in!M20/RES_hh_num_in!M20)</f>
        <v>0</v>
      </c>
      <c r="N20" s="95">
        <f>IF(RES_hh_emi_in!N20=0,0,1000000*RES_hh_emi_in!N20/RES_hh_num_in!N20)</f>
        <v>513.95395252905337</v>
      </c>
      <c r="O20" s="95">
        <f>IF(RES_hh_emi_in!O20=0,0,1000000*RES_hh_emi_in!O20/RES_hh_num_in!O20)</f>
        <v>0</v>
      </c>
      <c r="P20" s="95">
        <f>IF(RES_hh_emi_in!P20=0,0,1000000*RES_hh_emi_in!P20/RES_hh_num_in!P20)</f>
        <v>557.47614911321818</v>
      </c>
      <c r="Q20" s="95">
        <f>IF(RES_hh_emi_in!Q20=0,0,1000000*RES_hh_emi_in!Q20/RES_hh_num_in!Q20)</f>
        <v>499.0116692634266</v>
      </c>
    </row>
    <row r="21" spans="1:17" ht="12" customHeight="1" x14ac:dyDescent="0.25">
      <c r="A21" s="87" t="s">
        <v>109</v>
      </c>
      <c r="B21" s="95"/>
      <c r="C21" s="95">
        <f>IF(RES_hh_emi_in!C21=0,0,1000000*RES_hh_emi_in!C21/RES_hh_num_in!C21)</f>
        <v>431.98230379467554</v>
      </c>
      <c r="D21" s="95">
        <f>IF(RES_hh_emi_in!D21=0,0,1000000*RES_hh_emi_in!D21/RES_hh_num_in!D21)</f>
        <v>470.20419430481348</v>
      </c>
      <c r="E21" s="95">
        <f>IF(RES_hh_emi_in!E21=0,0,1000000*RES_hh_emi_in!E21/RES_hh_num_in!E21)</f>
        <v>404.81814651922764</v>
      </c>
      <c r="F21" s="95">
        <f>IF(RES_hh_emi_in!F21=0,0,1000000*RES_hh_emi_in!F21/RES_hh_num_in!F21)</f>
        <v>420.25065289635722</v>
      </c>
      <c r="G21" s="95">
        <f>IF(RES_hh_emi_in!G21=0,0,1000000*RES_hh_emi_in!G21/RES_hh_num_in!G21)</f>
        <v>365.71978059599786</v>
      </c>
      <c r="H21" s="95">
        <f>IF(RES_hh_emi_in!H21=0,0,1000000*RES_hh_emi_in!H21/RES_hh_num_in!H21)</f>
        <v>360.99702250347326</v>
      </c>
      <c r="I21" s="95">
        <f>IF(RES_hh_emi_in!I21=0,0,1000000*RES_hh_emi_in!I21/RES_hh_num_in!I21)</f>
        <v>388.72544552509441</v>
      </c>
      <c r="J21" s="95">
        <f>IF(RES_hh_emi_in!J21=0,0,1000000*RES_hh_emi_in!J21/RES_hh_num_in!J21)</f>
        <v>421.48795292334961</v>
      </c>
      <c r="K21" s="95">
        <f>IF(RES_hh_emi_in!K21=0,0,1000000*RES_hh_emi_in!K21/RES_hh_num_in!K21)</f>
        <v>351.40321599088213</v>
      </c>
      <c r="L21" s="95">
        <f>IF(RES_hh_emi_in!L21=0,0,1000000*RES_hh_emi_in!L21/RES_hh_num_in!L21)</f>
        <v>357.62474912785081</v>
      </c>
      <c r="M21" s="95">
        <f>IF(RES_hh_emi_in!M21=0,0,1000000*RES_hh_emi_in!M21/RES_hh_num_in!M21)</f>
        <v>385.57469483153181</v>
      </c>
      <c r="N21" s="95">
        <f>IF(RES_hh_emi_in!N21=0,0,1000000*RES_hh_emi_in!N21/RES_hh_num_in!N21)</f>
        <v>348.74865149615215</v>
      </c>
      <c r="O21" s="95">
        <f>IF(RES_hh_emi_in!O21=0,0,1000000*RES_hh_emi_in!O21/RES_hh_num_in!O21)</f>
        <v>341.51924196189901</v>
      </c>
      <c r="P21" s="95">
        <f>IF(RES_hh_emi_in!P21=0,0,1000000*RES_hh_emi_in!P21/RES_hh_num_in!P21)</f>
        <v>396.1587794240013</v>
      </c>
      <c r="Q21" s="95">
        <f>IF(RES_hh_emi_in!Q21=0,0,1000000*RES_hh_emi_in!Q21/RES_hh_num_in!Q21)</f>
        <v>356.05561023995375</v>
      </c>
    </row>
    <row r="22" spans="1:17" ht="12" customHeight="1" x14ac:dyDescent="0.25">
      <c r="A22" s="87" t="s">
        <v>55</v>
      </c>
      <c r="B22" s="95"/>
      <c r="C22" s="95">
        <f>IF(RES_hh_emi_in!C22=0,0,1000000*RES_hh_emi_in!C22/RES_hh_num_in!C22)</f>
        <v>0</v>
      </c>
      <c r="D22" s="95">
        <f>IF(RES_hh_emi_in!D22=0,0,1000000*RES_hh_emi_in!D22/RES_hh_num_in!D22)</f>
        <v>0</v>
      </c>
      <c r="E22" s="95">
        <f>IF(RES_hh_emi_in!E22=0,0,1000000*RES_hh_emi_in!E22/RES_hh_num_in!E22)</f>
        <v>0</v>
      </c>
      <c r="F22" s="95">
        <f>IF(RES_hh_emi_in!F22=0,0,1000000*RES_hh_emi_in!F22/RES_hh_num_in!F22)</f>
        <v>0</v>
      </c>
      <c r="G22" s="95">
        <f>IF(RES_hh_emi_in!G22=0,0,1000000*RES_hh_emi_in!G22/RES_hh_num_in!G22)</f>
        <v>0</v>
      </c>
      <c r="H22" s="95">
        <f>IF(RES_hh_emi_in!H22=0,0,1000000*RES_hh_emi_in!H22/RES_hh_num_in!H22)</f>
        <v>0</v>
      </c>
      <c r="I22" s="95">
        <f>IF(RES_hh_emi_in!I22=0,0,1000000*RES_hh_emi_in!I22/RES_hh_num_in!I22)</f>
        <v>0</v>
      </c>
      <c r="J22" s="95">
        <f>IF(RES_hh_emi_in!J22=0,0,1000000*RES_hh_emi_in!J22/RES_hh_num_in!J22)</f>
        <v>0</v>
      </c>
      <c r="K22" s="95">
        <f>IF(RES_hh_emi_in!K22=0,0,1000000*RES_hh_emi_in!K22/RES_hh_num_in!K22)</f>
        <v>0</v>
      </c>
      <c r="L22" s="95">
        <f>IF(RES_hh_emi_in!L22=0,0,1000000*RES_hh_emi_in!L22/RES_hh_num_in!L22)</f>
        <v>0</v>
      </c>
      <c r="M22" s="95">
        <f>IF(RES_hh_emi_in!M22=0,0,1000000*RES_hh_emi_in!M22/RES_hh_num_in!M22)</f>
        <v>0</v>
      </c>
      <c r="N22" s="95">
        <f>IF(RES_hh_emi_in!N22=0,0,1000000*RES_hh_emi_in!N22/RES_hh_num_in!N22)</f>
        <v>0</v>
      </c>
      <c r="O22" s="95">
        <f>IF(RES_hh_emi_in!O22=0,0,1000000*RES_hh_emi_in!O22/RES_hh_num_in!O22)</f>
        <v>0</v>
      </c>
      <c r="P22" s="95">
        <f>IF(RES_hh_emi_in!P22=0,0,1000000*RES_hh_emi_in!P22/RES_hh_num_in!P22)</f>
        <v>0</v>
      </c>
      <c r="Q22" s="95">
        <f>IF(RES_hh_emi_in!Q22=0,0,1000000*RES_hh_emi_in!Q22/RES_hh_num_in!Q22)</f>
        <v>0</v>
      </c>
    </row>
    <row r="23" spans="1:17" ht="12" customHeight="1" x14ac:dyDescent="0.25">
      <c r="A23" s="87" t="s">
        <v>79</v>
      </c>
      <c r="B23" s="95"/>
      <c r="C23" s="95">
        <f>IF(RES_hh_emi_in!C23=0,0,1000000*RES_hh_emi_in!C23/RES_hh_num_in!C23)</f>
        <v>0</v>
      </c>
      <c r="D23" s="95">
        <f>IF(RES_hh_emi_in!D23=0,0,1000000*RES_hh_emi_in!D23/RES_hh_num_in!D23)</f>
        <v>0</v>
      </c>
      <c r="E23" s="95">
        <f>IF(RES_hh_emi_in!E23=0,0,1000000*RES_hh_emi_in!E23/RES_hh_num_in!E23)</f>
        <v>0</v>
      </c>
      <c r="F23" s="95">
        <f>IF(RES_hh_emi_in!F23=0,0,1000000*RES_hh_emi_in!F23/RES_hh_num_in!F23)</f>
        <v>0</v>
      </c>
      <c r="G23" s="95">
        <f>IF(RES_hh_emi_in!G23=0,0,1000000*RES_hh_emi_in!G23/RES_hh_num_in!G23)</f>
        <v>0</v>
      </c>
      <c r="H23" s="95">
        <f>IF(RES_hh_emi_in!H23=0,0,1000000*RES_hh_emi_in!H23/RES_hh_num_in!H23)</f>
        <v>0</v>
      </c>
      <c r="I23" s="95">
        <f>IF(RES_hh_emi_in!I23=0,0,1000000*RES_hh_emi_in!I23/RES_hh_num_in!I23)</f>
        <v>0</v>
      </c>
      <c r="J23" s="95">
        <f>IF(RES_hh_emi_in!J23=0,0,1000000*RES_hh_emi_in!J23/RES_hh_num_in!J23)</f>
        <v>0</v>
      </c>
      <c r="K23" s="95">
        <f>IF(RES_hh_emi_in!K23=0,0,1000000*RES_hh_emi_in!K23/RES_hh_num_in!K23)</f>
        <v>0</v>
      </c>
      <c r="L23" s="95">
        <f>IF(RES_hh_emi_in!L23=0,0,1000000*RES_hh_emi_in!L23/RES_hh_num_in!L23)</f>
        <v>0</v>
      </c>
      <c r="M23" s="95">
        <f>IF(RES_hh_emi_in!M23=0,0,1000000*RES_hh_emi_in!M23/RES_hh_num_in!M23)</f>
        <v>0</v>
      </c>
      <c r="N23" s="95">
        <f>IF(RES_hh_emi_in!N23=0,0,1000000*RES_hh_emi_in!N23/RES_hh_num_in!N23)</f>
        <v>0</v>
      </c>
      <c r="O23" s="95">
        <f>IF(RES_hh_emi_in!O23=0,0,1000000*RES_hh_emi_in!O23/RES_hh_num_in!O23)</f>
        <v>0</v>
      </c>
      <c r="P23" s="95">
        <f>IF(RES_hh_emi_in!P23=0,0,1000000*RES_hh_emi_in!P23/RES_hh_num_in!P23)</f>
        <v>0</v>
      </c>
      <c r="Q23" s="95">
        <f>IF(RES_hh_emi_in!Q23=0,0,1000000*RES_hh_emi_in!Q23/RES_hh_num_in!Q23)</f>
        <v>0</v>
      </c>
    </row>
    <row r="24" spans="1:17" ht="12" customHeight="1" x14ac:dyDescent="0.25">
      <c r="A24" s="87" t="s">
        <v>61</v>
      </c>
      <c r="B24" s="95"/>
      <c r="C24" s="95">
        <f>IF(RES_hh_emi_in!C24=0,0,1000000*RES_hh_emi_in!C24/RES_hh_num_in!C24)</f>
        <v>0</v>
      </c>
      <c r="D24" s="95">
        <f>IF(RES_hh_emi_in!D24=0,0,1000000*RES_hh_emi_in!D24/RES_hh_num_in!D24)</f>
        <v>0</v>
      </c>
      <c r="E24" s="95">
        <f>IF(RES_hh_emi_in!E24=0,0,1000000*RES_hh_emi_in!E24/RES_hh_num_in!E24)</f>
        <v>0</v>
      </c>
      <c r="F24" s="95">
        <f>IF(RES_hh_emi_in!F24=0,0,1000000*RES_hh_emi_in!F24/RES_hh_num_in!F24)</f>
        <v>0</v>
      </c>
      <c r="G24" s="95">
        <f>IF(RES_hh_emi_in!G24=0,0,1000000*RES_hh_emi_in!G24/RES_hh_num_in!G24)</f>
        <v>0</v>
      </c>
      <c r="H24" s="95">
        <f>IF(RES_hh_emi_in!H24=0,0,1000000*RES_hh_emi_in!H24/RES_hh_num_in!H24)</f>
        <v>0</v>
      </c>
      <c r="I24" s="95">
        <f>IF(RES_hh_emi_in!I24=0,0,1000000*RES_hh_emi_in!I24/RES_hh_num_in!I24)</f>
        <v>0</v>
      </c>
      <c r="J24" s="95">
        <f>IF(RES_hh_emi_in!J24=0,0,1000000*RES_hh_emi_in!J24/RES_hh_num_in!J24)</f>
        <v>0</v>
      </c>
      <c r="K24" s="95">
        <f>IF(RES_hh_emi_in!K24=0,0,1000000*RES_hh_emi_in!K24/RES_hh_num_in!K24)</f>
        <v>0</v>
      </c>
      <c r="L24" s="95">
        <f>IF(RES_hh_emi_in!L24=0,0,1000000*RES_hh_emi_in!L24/RES_hh_num_in!L24)</f>
        <v>0</v>
      </c>
      <c r="M24" s="95">
        <f>IF(RES_hh_emi_in!M24=0,0,1000000*RES_hh_emi_in!M24/RES_hh_num_in!M24)</f>
        <v>0</v>
      </c>
      <c r="N24" s="95">
        <f>IF(RES_hh_emi_in!N24=0,0,1000000*RES_hh_emi_in!N24/RES_hh_num_in!N24)</f>
        <v>0</v>
      </c>
      <c r="O24" s="95">
        <f>IF(RES_hh_emi_in!O24=0,0,1000000*RES_hh_emi_in!O24/RES_hh_num_in!O24)</f>
        <v>0</v>
      </c>
      <c r="P24" s="95">
        <f>IF(RES_hh_emi_in!P24=0,0,1000000*RES_hh_emi_in!P24/RES_hh_num_in!P24)</f>
        <v>0</v>
      </c>
      <c r="Q24" s="95">
        <f>IF(RES_hh_emi_in!Q24=0,0,1000000*RES_hh_emi_in!Q24/RES_hh_num_in!Q24)</f>
        <v>0</v>
      </c>
    </row>
    <row r="25" spans="1:17" ht="12" customHeight="1" x14ac:dyDescent="0.25">
      <c r="A25" s="51" t="s">
        <v>60</v>
      </c>
      <c r="B25" s="22"/>
      <c r="C25" s="22">
        <f>IF(RES_hh_emi_in!C25=0,0,1000000*RES_hh_emi_in!C25/RES_hh_num_in!C25)</f>
        <v>0</v>
      </c>
      <c r="D25" s="22">
        <f>IF(RES_hh_emi_in!D25=0,0,1000000*RES_hh_emi_in!D25/RES_hh_num_in!D25)</f>
        <v>0</v>
      </c>
      <c r="E25" s="22">
        <f>IF(RES_hh_emi_in!E25=0,0,1000000*RES_hh_emi_in!E25/RES_hh_num_in!E25)</f>
        <v>0</v>
      </c>
      <c r="F25" s="22">
        <f>IF(RES_hh_emi_in!F25=0,0,1000000*RES_hh_emi_in!F25/RES_hh_num_in!F25)</f>
        <v>0</v>
      </c>
      <c r="G25" s="22">
        <f>IF(RES_hh_emi_in!G25=0,0,1000000*RES_hh_emi_in!G25/RES_hh_num_in!G25)</f>
        <v>0</v>
      </c>
      <c r="H25" s="22">
        <f>IF(RES_hh_emi_in!H25=0,0,1000000*RES_hh_emi_in!H25/RES_hh_num_in!H25)</f>
        <v>0</v>
      </c>
      <c r="I25" s="22">
        <f>IF(RES_hh_emi_in!I25=0,0,1000000*RES_hh_emi_in!I25/RES_hh_num_in!I25)</f>
        <v>0</v>
      </c>
      <c r="J25" s="22">
        <f>IF(RES_hh_emi_in!J25=0,0,1000000*RES_hh_emi_in!J25/RES_hh_num_in!J25)</f>
        <v>0</v>
      </c>
      <c r="K25" s="22">
        <f>IF(RES_hh_emi_in!K25=0,0,1000000*RES_hh_emi_in!K25/RES_hh_num_in!K25)</f>
        <v>0</v>
      </c>
      <c r="L25" s="22">
        <f>IF(RES_hh_emi_in!L25=0,0,1000000*RES_hh_emi_in!L25/RES_hh_num_in!L25)</f>
        <v>0</v>
      </c>
      <c r="M25" s="22">
        <f>IF(RES_hh_emi_in!M25=0,0,1000000*RES_hh_emi_in!M25/RES_hh_num_in!M25)</f>
        <v>0</v>
      </c>
      <c r="N25" s="22">
        <f>IF(RES_hh_emi_in!N25=0,0,1000000*RES_hh_emi_in!N25/RES_hh_num_in!N25)</f>
        <v>0</v>
      </c>
      <c r="O25" s="22">
        <f>IF(RES_hh_emi_in!O25=0,0,1000000*RES_hh_emi_in!O25/RES_hh_num_in!O25)</f>
        <v>0</v>
      </c>
      <c r="P25" s="22">
        <f>IF(RES_hh_emi_in!P25=0,0,1000000*RES_hh_emi_in!P25/RES_hh_num_in!P25)</f>
        <v>0</v>
      </c>
      <c r="Q25" s="22">
        <f>IF(RES_hh_emi_in!Q25=0,0,1000000*RES_hh_emi_in!Q25/RES_hh_num_in!Q25)</f>
        <v>0</v>
      </c>
    </row>
    <row r="26" spans="1:17" ht="12" customHeight="1" x14ac:dyDescent="0.25">
      <c r="A26" s="49" t="s">
        <v>59</v>
      </c>
      <c r="B26" s="18"/>
      <c r="C26" s="18">
        <f>IF(RES_hh_emi_in!C26=0,0,1000000*RES_hh_emi_in!C26/RES_hh_num_in!C26)</f>
        <v>0</v>
      </c>
      <c r="D26" s="18">
        <f>IF(RES_hh_emi_in!D26=0,0,1000000*RES_hh_emi_in!D26/RES_hh_num_in!D26)</f>
        <v>0</v>
      </c>
      <c r="E26" s="18">
        <f>IF(RES_hh_emi_in!E26=0,0,1000000*RES_hh_emi_in!E26/RES_hh_num_in!E26)</f>
        <v>0</v>
      </c>
      <c r="F26" s="18">
        <f>IF(RES_hh_emi_in!F26=0,0,1000000*RES_hh_emi_in!F26/RES_hh_num_in!F26)</f>
        <v>0</v>
      </c>
      <c r="G26" s="18">
        <f>IF(RES_hh_emi_in!G26=0,0,1000000*RES_hh_emi_in!G26/RES_hh_num_in!G26)</f>
        <v>0</v>
      </c>
      <c r="H26" s="18">
        <f>IF(RES_hh_emi_in!H26=0,0,1000000*RES_hh_emi_in!H26/RES_hh_num_in!H26)</f>
        <v>0</v>
      </c>
      <c r="I26" s="18">
        <f>IF(RES_hh_emi_in!I26=0,0,1000000*RES_hh_emi_in!I26/RES_hh_num_in!I26)</f>
        <v>0</v>
      </c>
      <c r="J26" s="18">
        <f>IF(RES_hh_emi_in!J26=0,0,1000000*RES_hh_emi_in!J26/RES_hh_num_in!J26)</f>
        <v>0</v>
      </c>
      <c r="K26" s="18">
        <f>IF(RES_hh_emi_in!K26=0,0,1000000*RES_hh_emi_in!K26/RES_hh_num_in!K26)</f>
        <v>0</v>
      </c>
      <c r="L26" s="18">
        <f>IF(RES_hh_emi_in!L26=0,0,1000000*RES_hh_emi_in!L26/RES_hh_num_in!L26)</f>
        <v>0</v>
      </c>
      <c r="M26" s="18">
        <f>IF(RES_hh_emi_in!M26=0,0,1000000*RES_hh_emi_in!M26/RES_hh_num_in!M26)</f>
        <v>0</v>
      </c>
      <c r="N26" s="18">
        <f>IF(RES_hh_emi_in!N26=0,0,1000000*RES_hh_emi_in!N26/RES_hh_num_in!N26)</f>
        <v>0</v>
      </c>
      <c r="O26" s="18">
        <f>IF(RES_hh_emi_in!O26=0,0,1000000*RES_hh_emi_in!O26/RES_hh_num_in!O26)</f>
        <v>0</v>
      </c>
      <c r="P26" s="18">
        <f>IF(RES_hh_emi_in!P26=0,0,1000000*RES_hh_emi_in!P26/RES_hh_num_in!P26)</f>
        <v>0</v>
      </c>
      <c r="Q26" s="18">
        <f>IF(RES_hh_emi_in!Q26=0,0,1000000*RES_hh_emi_in!Q26/RES_hh_num_in!Q26)</f>
        <v>0</v>
      </c>
    </row>
    <row r="27" spans="1:17" ht="12.95" customHeight="1" x14ac:dyDescent="0.25">
      <c r="A27" s="89" t="s">
        <v>62</v>
      </c>
      <c r="B27" s="96"/>
      <c r="C27" s="96">
        <f>IF(RES_hh_emi_in!C27=0,0,1000000*RES_hh_emi_in!C27/RES_hh_num_in!C27)</f>
        <v>64.468980515006137</v>
      </c>
      <c r="D27" s="96">
        <f>IF(RES_hh_emi_in!D27=0,0,1000000*RES_hh_emi_in!D27/RES_hh_num_in!D27)</f>
        <v>37.56996009051597</v>
      </c>
      <c r="E27" s="96">
        <f>IF(RES_hh_emi_in!E27=0,0,1000000*RES_hh_emi_in!E27/RES_hh_num_in!E27)</f>
        <v>57.246663599855424</v>
      </c>
      <c r="F27" s="96">
        <f>IF(RES_hh_emi_in!F27=0,0,1000000*RES_hh_emi_in!F27/RES_hh_num_in!F27)</f>
        <v>50.051387496546518</v>
      </c>
      <c r="G27" s="96">
        <f>IF(RES_hh_emi_in!G27=0,0,1000000*RES_hh_emi_in!G27/RES_hh_num_in!G27)</f>
        <v>33.762856850530362</v>
      </c>
      <c r="H27" s="96">
        <f>IF(RES_hh_emi_in!H27=0,0,1000000*RES_hh_emi_in!H27/RES_hh_num_in!H27)</f>
        <v>50.984960925940534</v>
      </c>
      <c r="I27" s="96">
        <f>IF(RES_hh_emi_in!I27=0,0,1000000*RES_hh_emi_in!I27/RES_hh_num_in!I27)</f>
        <v>44.733437160218713</v>
      </c>
      <c r="J27" s="96">
        <f>IF(RES_hh_emi_in!J27=0,0,1000000*RES_hh_emi_in!J27/RES_hh_num_in!J27)</f>
        <v>46.076082970531751</v>
      </c>
      <c r="K27" s="96">
        <f>IF(RES_hh_emi_in!K27=0,0,1000000*RES_hh_emi_in!K27/RES_hh_num_in!K27)</f>
        <v>54.168274729306923</v>
      </c>
      <c r="L27" s="96">
        <f>IF(RES_hh_emi_in!L27=0,0,1000000*RES_hh_emi_in!L27/RES_hh_num_in!L27)</f>
        <v>49.565514625936196</v>
      </c>
      <c r="M27" s="96">
        <f>IF(RES_hh_emi_in!M27=0,0,1000000*RES_hh_emi_in!M27/RES_hh_num_in!M27)</f>
        <v>42.979807449512947</v>
      </c>
      <c r="N27" s="96">
        <f>IF(RES_hh_emi_in!N27=0,0,1000000*RES_hh_emi_in!N27/RES_hh_num_in!N27)</f>
        <v>50.862823638054685</v>
      </c>
      <c r="O27" s="96">
        <f>IF(RES_hh_emi_in!O27=0,0,1000000*RES_hh_emi_in!O27/RES_hh_num_in!O27)</f>
        <v>44.833555715761889</v>
      </c>
      <c r="P27" s="96">
        <f>IF(RES_hh_emi_in!P27=0,0,1000000*RES_hh_emi_in!P27/RES_hh_num_in!P27)</f>
        <v>39.681695258974536</v>
      </c>
      <c r="Q27" s="96">
        <f>IF(RES_hh_emi_in!Q27=0,0,1000000*RES_hh_emi_in!Q27/RES_hh_num_in!Q27)</f>
        <v>48.315143201870121</v>
      </c>
    </row>
    <row r="28" spans="1:17" ht="12" customHeight="1" x14ac:dyDescent="0.25">
      <c r="A28" s="87" t="s">
        <v>58</v>
      </c>
      <c r="B28" s="95"/>
      <c r="C28" s="95">
        <f>IF(RES_hh_emi_in!C28=0,0,1000000*RES_hh_emi_in!C28/RES_hh_num_in!C28)</f>
        <v>0</v>
      </c>
      <c r="D28" s="95">
        <f>IF(RES_hh_emi_in!D28=0,0,1000000*RES_hh_emi_in!D28/RES_hh_num_in!D28)</f>
        <v>0</v>
      </c>
      <c r="E28" s="95">
        <f>IF(RES_hh_emi_in!E28=0,0,1000000*RES_hh_emi_in!E28/RES_hh_num_in!E28)</f>
        <v>0</v>
      </c>
      <c r="F28" s="95">
        <f>IF(RES_hh_emi_in!F28=0,0,1000000*RES_hh_emi_in!F28/RES_hh_num_in!F28)</f>
        <v>641.74080524583826</v>
      </c>
      <c r="G28" s="95">
        <f>IF(RES_hh_emi_in!G28=0,0,1000000*RES_hh_emi_in!G28/RES_hh_num_in!G28)</f>
        <v>0</v>
      </c>
      <c r="H28" s="95">
        <f>IF(RES_hh_emi_in!H28=0,0,1000000*RES_hh_emi_in!H28/RES_hh_num_in!H28)</f>
        <v>606.64656526866133</v>
      </c>
      <c r="I28" s="95">
        <f>IF(RES_hh_emi_in!I28=0,0,1000000*RES_hh_emi_in!I28/RES_hh_num_in!I28)</f>
        <v>585.89054090450975</v>
      </c>
      <c r="J28" s="95">
        <f>IF(RES_hh_emi_in!J28=0,0,1000000*RES_hh_emi_in!J28/RES_hh_num_in!J28)</f>
        <v>588.99512744404637</v>
      </c>
      <c r="K28" s="95">
        <f>IF(RES_hh_emi_in!K28=0,0,1000000*RES_hh_emi_in!K28/RES_hh_num_in!K28)</f>
        <v>0</v>
      </c>
      <c r="L28" s="95">
        <f>IF(RES_hh_emi_in!L28=0,0,1000000*RES_hh_emi_in!L28/RES_hh_num_in!L28)</f>
        <v>0</v>
      </c>
      <c r="M28" s="95">
        <f>IF(RES_hh_emi_in!M28=0,0,1000000*RES_hh_emi_in!M28/RES_hh_num_in!M28)</f>
        <v>0</v>
      </c>
      <c r="N28" s="95">
        <f>IF(RES_hh_emi_in!N28=0,0,1000000*RES_hh_emi_in!N28/RES_hh_num_in!N28)</f>
        <v>0</v>
      </c>
      <c r="O28" s="95">
        <f>IF(RES_hh_emi_in!O28=0,0,1000000*RES_hh_emi_in!O28/RES_hh_num_in!O28)</f>
        <v>0</v>
      </c>
      <c r="P28" s="95">
        <f>IF(RES_hh_emi_in!P28=0,0,1000000*RES_hh_emi_in!P28/RES_hh_num_in!P28)</f>
        <v>0</v>
      </c>
      <c r="Q28" s="95">
        <f>IF(RES_hh_emi_in!Q28=0,0,1000000*RES_hh_emi_in!Q28/RES_hh_num_in!Q28)</f>
        <v>0</v>
      </c>
    </row>
    <row r="29" spans="1:17" s="28" customFormat="1" ht="12" customHeight="1" x14ac:dyDescent="0.25">
      <c r="A29" s="87" t="s">
        <v>84</v>
      </c>
      <c r="B29" s="95"/>
      <c r="C29" s="95">
        <f>IF(RES_hh_emi_in!C29=0,0,1000000*RES_hh_emi_in!C29/RES_hh_num_in!C29)</f>
        <v>0</v>
      </c>
      <c r="D29" s="95">
        <f>IF(RES_hh_emi_in!D29=0,0,1000000*RES_hh_emi_in!D29/RES_hh_num_in!D29)</f>
        <v>296.41548523871546</v>
      </c>
      <c r="E29" s="95">
        <f>IF(RES_hh_emi_in!E29=0,0,1000000*RES_hh_emi_in!E29/RES_hh_num_in!E29)</f>
        <v>0</v>
      </c>
      <c r="F29" s="95">
        <f>IF(RES_hh_emi_in!F29=0,0,1000000*RES_hh_emi_in!F29/RES_hh_num_in!F29)</f>
        <v>309.31685994232089</v>
      </c>
      <c r="G29" s="95">
        <f>IF(RES_hh_emi_in!G29=0,0,1000000*RES_hh_emi_in!G29/RES_hh_num_in!G29)</f>
        <v>339.71300451040929</v>
      </c>
      <c r="H29" s="95">
        <f>IF(RES_hh_emi_in!H29=0,0,1000000*RES_hh_emi_in!H29/RES_hh_num_in!H29)</f>
        <v>279.54063317862392</v>
      </c>
      <c r="I29" s="95">
        <f>IF(RES_hh_emi_in!I29=0,0,1000000*RES_hh_emi_in!I29/RES_hh_num_in!I29)</f>
        <v>313.13173962752137</v>
      </c>
      <c r="J29" s="95">
        <f>IF(RES_hh_emi_in!J29=0,0,1000000*RES_hh_emi_in!J29/RES_hh_num_in!J29)</f>
        <v>311.39039162609987</v>
      </c>
      <c r="K29" s="95">
        <f>IF(RES_hh_emi_in!K29=0,0,1000000*RES_hh_emi_in!K29/RES_hh_num_in!K29)</f>
        <v>0</v>
      </c>
      <c r="L29" s="95">
        <f>IF(RES_hh_emi_in!L29=0,0,1000000*RES_hh_emi_in!L29/RES_hh_num_in!L29)</f>
        <v>0</v>
      </c>
      <c r="M29" s="95">
        <f>IF(RES_hh_emi_in!M29=0,0,1000000*RES_hh_emi_in!M29/RES_hh_num_in!M29)</f>
        <v>0</v>
      </c>
      <c r="N29" s="95">
        <f>IF(RES_hh_emi_in!N29=0,0,1000000*RES_hh_emi_in!N29/RES_hh_num_in!N29)</f>
        <v>0</v>
      </c>
      <c r="O29" s="95">
        <f>IF(RES_hh_emi_in!O29=0,0,1000000*RES_hh_emi_in!O29/RES_hh_num_in!O29)</f>
        <v>0</v>
      </c>
      <c r="P29" s="95">
        <f>IF(RES_hh_emi_in!P29=0,0,1000000*RES_hh_emi_in!P29/RES_hh_num_in!P29)</f>
        <v>273.0541527519029</v>
      </c>
      <c r="Q29" s="95">
        <f>IF(RES_hh_emi_in!Q29=0,0,1000000*RES_hh_emi_in!Q29/RES_hh_num_in!Q29)</f>
        <v>275.3999857565716</v>
      </c>
    </row>
    <row r="30" spans="1:17" ht="12" customHeight="1" x14ac:dyDescent="0.25">
      <c r="A30" s="87" t="s">
        <v>109</v>
      </c>
      <c r="B30" s="95"/>
      <c r="C30" s="95">
        <f>IF(RES_hh_emi_in!C30=0,0,1000000*RES_hh_emi_in!C30/RES_hh_num_in!C30)</f>
        <v>246.3706922942618</v>
      </c>
      <c r="D30" s="95">
        <f>IF(RES_hh_emi_in!D30=0,0,1000000*RES_hh_emi_in!D30/RES_hh_num_in!D30)</f>
        <v>245.56044377436805</v>
      </c>
      <c r="E30" s="95">
        <f>IF(RES_hh_emi_in!E30=0,0,1000000*RES_hh_emi_in!E30/RES_hh_num_in!E30)</f>
        <v>246.61716330199658</v>
      </c>
      <c r="F30" s="95">
        <f>IF(RES_hh_emi_in!F30=0,0,1000000*RES_hh_emi_in!F30/RES_hh_num_in!F30)</f>
        <v>243.8837753278568</v>
      </c>
      <c r="G30" s="95">
        <f>IF(RES_hh_emi_in!G30=0,0,1000000*RES_hh_emi_in!G30/RES_hh_num_in!G30)</f>
        <v>238.70279608028952</v>
      </c>
      <c r="H30" s="95">
        <f>IF(RES_hh_emi_in!H30=0,0,1000000*RES_hh_emi_in!H30/RES_hh_num_in!H30)</f>
        <v>237.45204668056817</v>
      </c>
      <c r="I30" s="95">
        <f>IF(RES_hh_emi_in!I30=0,0,1000000*RES_hh_emi_in!I30/RES_hh_num_in!I30)</f>
        <v>229.24100182571232</v>
      </c>
      <c r="J30" s="95">
        <f>IF(RES_hh_emi_in!J30=0,0,1000000*RES_hh_emi_in!J30/RES_hh_num_in!J30)</f>
        <v>227.75475753247605</v>
      </c>
      <c r="K30" s="95">
        <f>IF(RES_hh_emi_in!K30=0,0,1000000*RES_hh_emi_in!K30/RES_hh_num_in!K30)</f>
        <v>233.22879135797396</v>
      </c>
      <c r="L30" s="95">
        <f>IF(RES_hh_emi_in!L30=0,0,1000000*RES_hh_emi_in!L30/RES_hh_num_in!L30)</f>
        <v>236.80881117089135</v>
      </c>
      <c r="M30" s="95">
        <f>IF(RES_hh_emi_in!M30=0,0,1000000*RES_hh_emi_in!M30/RES_hh_num_in!M30)</f>
        <v>229.29980676995717</v>
      </c>
      <c r="N30" s="95">
        <f>IF(RES_hh_emi_in!N30=0,0,1000000*RES_hh_emi_in!N30/RES_hh_num_in!N30)</f>
        <v>229.82226003818025</v>
      </c>
      <c r="O30" s="95">
        <f>IF(RES_hh_emi_in!O30=0,0,1000000*RES_hh_emi_in!O30/RES_hh_num_in!O30)</f>
        <v>230.27703149966067</v>
      </c>
      <c r="P30" s="95">
        <f>IF(RES_hh_emi_in!P30=0,0,1000000*RES_hh_emi_in!P30/RES_hh_num_in!P30)</f>
        <v>228.53587093618336</v>
      </c>
      <c r="Q30" s="95">
        <f>IF(RES_hh_emi_in!Q30=0,0,1000000*RES_hh_emi_in!Q30/RES_hh_num_in!Q30)</f>
        <v>226.25826189587704</v>
      </c>
    </row>
    <row r="31" spans="1:17" ht="12" customHeight="1" x14ac:dyDescent="0.25">
      <c r="A31" s="87" t="s">
        <v>55</v>
      </c>
      <c r="B31" s="95"/>
      <c r="C31" s="95">
        <f>IF(RES_hh_emi_in!C31=0,0,1000000*RES_hh_emi_in!C31/RES_hh_num_in!C31)</f>
        <v>0</v>
      </c>
      <c r="D31" s="95">
        <f>IF(RES_hh_emi_in!D31=0,0,1000000*RES_hh_emi_in!D31/RES_hh_num_in!D31)</f>
        <v>0</v>
      </c>
      <c r="E31" s="95">
        <f>IF(RES_hh_emi_in!E31=0,0,1000000*RES_hh_emi_in!E31/RES_hh_num_in!E31)</f>
        <v>0</v>
      </c>
      <c r="F31" s="95">
        <f>IF(RES_hh_emi_in!F31=0,0,1000000*RES_hh_emi_in!F31/RES_hh_num_in!F31)</f>
        <v>0</v>
      </c>
      <c r="G31" s="95">
        <f>IF(RES_hh_emi_in!G31=0,0,1000000*RES_hh_emi_in!G31/RES_hh_num_in!G31)</f>
        <v>0</v>
      </c>
      <c r="H31" s="95">
        <f>IF(RES_hh_emi_in!H31=0,0,1000000*RES_hh_emi_in!H31/RES_hh_num_in!H31)</f>
        <v>0</v>
      </c>
      <c r="I31" s="95">
        <f>IF(RES_hh_emi_in!I31=0,0,1000000*RES_hh_emi_in!I31/RES_hh_num_in!I31)</f>
        <v>0</v>
      </c>
      <c r="J31" s="95">
        <f>IF(RES_hh_emi_in!J31=0,0,1000000*RES_hh_emi_in!J31/RES_hh_num_in!J31)</f>
        <v>0</v>
      </c>
      <c r="K31" s="95">
        <f>IF(RES_hh_emi_in!K31=0,0,1000000*RES_hh_emi_in!K31/RES_hh_num_in!K31)</f>
        <v>0</v>
      </c>
      <c r="L31" s="95">
        <f>IF(RES_hh_emi_in!L31=0,0,1000000*RES_hh_emi_in!L31/RES_hh_num_in!L31)</f>
        <v>0</v>
      </c>
      <c r="M31" s="95">
        <f>IF(RES_hh_emi_in!M31=0,0,1000000*RES_hh_emi_in!M31/RES_hh_num_in!M31)</f>
        <v>0</v>
      </c>
      <c r="N31" s="95">
        <f>IF(RES_hh_emi_in!N31=0,0,1000000*RES_hh_emi_in!N31/RES_hh_num_in!N31)</f>
        <v>0</v>
      </c>
      <c r="O31" s="95">
        <f>IF(RES_hh_emi_in!O31=0,0,1000000*RES_hh_emi_in!O31/RES_hh_num_in!O31)</f>
        <v>0</v>
      </c>
      <c r="P31" s="95">
        <f>IF(RES_hh_emi_in!P31=0,0,1000000*RES_hh_emi_in!P31/RES_hh_num_in!P31)</f>
        <v>0</v>
      </c>
      <c r="Q31" s="95">
        <f>IF(RES_hh_emi_in!Q31=0,0,1000000*RES_hh_emi_in!Q31/RES_hh_num_in!Q31)</f>
        <v>0</v>
      </c>
    </row>
    <row r="32" spans="1:17" ht="12" customHeight="1" x14ac:dyDescent="0.25">
      <c r="A32" s="49" t="s">
        <v>60</v>
      </c>
      <c r="B32" s="18"/>
      <c r="C32" s="18">
        <f>IF(RES_hh_emi_in!C32=0,0,1000000*RES_hh_emi_in!C32/RES_hh_num_in!C32)</f>
        <v>0</v>
      </c>
      <c r="D32" s="18">
        <f>IF(RES_hh_emi_in!D32=0,0,1000000*RES_hh_emi_in!D32/RES_hh_num_in!D32)</f>
        <v>0</v>
      </c>
      <c r="E32" s="18">
        <f>IF(RES_hh_emi_in!E32=0,0,1000000*RES_hh_emi_in!E32/RES_hh_num_in!E32)</f>
        <v>0</v>
      </c>
      <c r="F32" s="18">
        <f>IF(RES_hh_emi_in!F32=0,0,1000000*RES_hh_emi_in!F32/RES_hh_num_in!F32)</f>
        <v>0</v>
      </c>
      <c r="G32" s="18">
        <f>IF(RES_hh_emi_in!G32=0,0,1000000*RES_hh_emi_in!G32/RES_hh_num_in!G32)</f>
        <v>0</v>
      </c>
      <c r="H32" s="18">
        <f>IF(RES_hh_emi_in!H32=0,0,1000000*RES_hh_emi_in!H32/RES_hh_num_in!H32)</f>
        <v>0</v>
      </c>
      <c r="I32" s="18">
        <f>IF(RES_hh_emi_in!I32=0,0,1000000*RES_hh_emi_in!I32/RES_hh_num_in!I32)</f>
        <v>0</v>
      </c>
      <c r="J32" s="18">
        <f>IF(RES_hh_emi_in!J32=0,0,1000000*RES_hh_emi_in!J32/RES_hh_num_in!J32)</f>
        <v>0</v>
      </c>
      <c r="K32" s="18">
        <f>IF(RES_hh_emi_in!K32=0,0,1000000*RES_hh_emi_in!K32/RES_hh_num_in!K32)</f>
        <v>0</v>
      </c>
      <c r="L32" s="18">
        <f>IF(RES_hh_emi_in!L32=0,0,1000000*RES_hh_emi_in!L32/RES_hh_num_in!L32)</f>
        <v>0</v>
      </c>
      <c r="M32" s="18">
        <f>IF(RES_hh_emi_in!M32=0,0,1000000*RES_hh_emi_in!M32/RES_hh_num_in!M32)</f>
        <v>0</v>
      </c>
      <c r="N32" s="18">
        <f>IF(RES_hh_emi_in!N32=0,0,1000000*RES_hh_emi_in!N32/RES_hh_num_in!N32)</f>
        <v>0</v>
      </c>
      <c r="O32" s="18">
        <f>IF(RES_hh_emi_in!O32=0,0,1000000*RES_hh_emi_in!O32/RES_hh_num_in!O32)</f>
        <v>0</v>
      </c>
      <c r="P32" s="18">
        <f>IF(RES_hh_emi_in!P32=0,0,1000000*RES_hh_emi_in!P32/RES_hh_num_in!P32)</f>
        <v>0</v>
      </c>
      <c r="Q32" s="18">
        <f>IF(RES_hh_emi_in!Q32=0,0,1000000*RES_hh_emi_in!Q32/RES_hh_num_in!Q32)</f>
        <v>0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8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243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125</v>
      </c>
      <c r="B3" s="100"/>
      <c r="C3" s="100">
        <f>IF(RES_hh_fech_in!C3=0,0,RES_hh_fech_in!C3/RES_summary!C$21)</f>
        <v>194.2924054829891</v>
      </c>
      <c r="D3" s="100">
        <f>IF(RES_hh_fech_in!D3=0,0,RES_hh_fech_in!D3/RES_summary!D$21)</f>
        <v>181.71606547128596</v>
      </c>
      <c r="E3" s="100">
        <f>IF(RES_hh_fech_in!E3=0,0,RES_hh_fech_in!E3/RES_summary!E$21)</f>
        <v>180.95323647794686</v>
      </c>
      <c r="F3" s="100">
        <f>IF(RES_hh_fech_in!F3=0,0,RES_hh_fech_in!F3/RES_summary!F$21)</f>
        <v>173.17349748081855</v>
      </c>
      <c r="G3" s="100">
        <f>IF(RES_hh_fech_in!G3=0,0,RES_hh_fech_in!G3/RES_summary!G$21)</f>
        <v>170.24449580385652</v>
      </c>
      <c r="H3" s="100">
        <f>IF(RES_hh_fech_in!H3=0,0,RES_hh_fech_in!H3/RES_summary!H$21)</f>
        <v>161.25951469748762</v>
      </c>
      <c r="I3" s="100">
        <f>IF(RES_hh_fech_in!I3=0,0,RES_hh_fech_in!I3/RES_summary!I$21)</f>
        <v>140.59833641214038</v>
      </c>
      <c r="J3" s="100">
        <f>IF(RES_hh_fech_in!J3=0,0,RES_hh_fech_in!J3/RES_summary!J$21)</f>
        <v>151.23218064074342</v>
      </c>
      <c r="K3" s="100">
        <f>IF(RES_hh_fech_in!K3=0,0,RES_hh_fech_in!K3/RES_summary!K$21)</f>
        <v>143.6848413512233</v>
      </c>
      <c r="L3" s="100">
        <f>IF(RES_hh_fech_in!L3=0,0,RES_hh_fech_in!L3/RES_summary!L$21)</f>
        <v>162.68735031375562</v>
      </c>
      <c r="M3" s="100">
        <f>IF(RES_hh_fech_in!M3=0,0,RES_hh_fech_in!M3/RES_summary!M$21)</f>
        <v>141.64867745638938</v>
      </c>
      <c r="N3" s="100">
        <f>IF(RES_hh_fech_in!N3=0,0,RES_hh_fech_in!N3/RES_summary!N$21)</f>
        <v>147.17079938565175</v>
      </c>
      <c r="O3" s="100">
        <f>IF(RES_hh_fech_in!O3=0,0,RES_hh_fech_in!O3/RES_summary!O$21)</f>
        <v>151.20318047973899</v>
      </c>
      <c r="P3" s="100">
        <f>IF(RES_hh_fech_in!P3=0,0,RES_hh_fech_in!P3/RES_summary!P$21)</f>
        <v>132.11834497702259</v>
      </c>
      <c r="Q3" s="100">
        <f>IF(RES_hh_fech_in!Q3=0,0,RES_hh_fech_in!Q3/RES_summary!Q$21)</f>
        <v>145.59518720379819</v>
      </c>
    </row>
    <row r="4" spans="1:17" ht="12.95" customHeight="1" x14ac:dyDescent="0.25">
      <c r="A4" s="89" t="s">
        <v>65</v>
      </c>
      <c r="B4" s="96"/>
      <c r="C4" s="96">
        <f>IF(RES_hh_fech_in!C4=0,0,RES_hh_fech_in!C4/RES_summary!C$21)</f>
        <v>159.79276181802641</v>
      </c>
      <c r="D4" s="96">
        <f>IF(RES_hh_fech_in!D4=0,0,RES_hh_fech_in!D4/RES_summary!D$21)</f>
        <v>148.26675435442922</v>
      </c>
      <c r="E4" s="96">
        <f>IF(RES_hh_fech_in!E4=0,0,RES_hh_fech_in!E4/RES_summary!E$21)</f>
        <v>147.78158763233446</v>
      </c>
      <c r="F4" s="96">
        <f>IF(RES_hh_fech_in!F4=0,0,RES_hh_fech_in!F4/RES_summary!F$21)</f>
        <v>140.72697761260733</v>
      </c>
      <c r="G4" s="96">
        <f>IF(RES_hh_fech_in!G4=0,0,RES_hh_fech_in!G4/RES_summary!G$21)</f>
        <v>138.14905821563093</v>
      </c>
      <c r="H4" s="96">
        <f>IF(RES_hh_fech_in!H4=0,0,RES_hh_fech_in!H4/RES_summary!H$21)</f>
        <v>130.12487565858618</v>
      </c>
      <c r="I4" s="96">
        <f>IF(RES_hh_fech_in!I4=0,0,RES_hh_fech_in!I4/RES_summary!I$21)</f>
        <v>110.01596664460769</v>
      </c>
      <c r="J4" s="96">
        <f>IF(RES_hh_fech_in!J4=0,0,RES_hh_fech_in!J4/RES_summary!J$21)</f>
        <v>120.22562191078862</v>
      </c>
      <c r="K4" s="96">
        <f>IF(RES_hh_fech_in!K4=0,0,RES_hh_fech_in!K4/RES_summary!K$21)</f>
        <v>113.54890922237588</v>
      </c>
      <c r="L4" s="96">
        <f>IF(RES_hh_fech_in!L4=0,0,RES_hh_fech_in!L4/RES_summary!L$21)</f>
        <v>133.28977008450113</v>
      </c>
      <c r="M4" s="96">
        <f>IF(RES_hh_fech_in!M4=0,0,RES_hh_fech_in!M4/RES_summary!M$21)</f>
        <v>112.04000842510185</v>
      </c>
      <c r="N4" s="96">
        <f>IF(RES_hh_fech_in!N4=0,0,RES_hh_fech_in!N4/RES_summary!N$21)</f>
        <v>116.99312171825166</v>
      </c>
      <c r="O4" s="96">
        <f>IF(RES_hh_fech_in!O4=0,0,RES_hh_fech_in!O4/RES_summary!O$21)</f>
        <v>123.09686992136443</v>
      </c>
      <c r="P4" s="96">
        <f>IF(RES_hh_fech_in!P4=0,0,RES_hh_fech_in!P4/RES_summary!P$21)</f>
        <v>101.83010082399407</v>
      </c>
      <c r="Q4" s="96">
        <f>IF(RES_hh_fech_in!Q4=0,0,RES_hh_fech_in!Q4/RES_summary!Q$21)</f>
        <v>115.80726409876422</v>
      </c>
    </row>
    <row r="5" spans="1:17" ht="12" customHeight="1" x14ac:dyDescent="0.25">
      <c r="A5" s="87" t="s">
        <v>58</v>
      </c>
      <c r="B5" s="95"/>
      <c r="C5" s="95">
        <f>IF(RES_hh_fech_in!C5=0,0,RES_hh_fech_in!C5/RES_summary!C$21)</f>
        <v>0</v>
      </c>
      <c r="D5" s="95">
        <f>IF(RES_hh_fech_in!D5=0,0,RES_hh_fech_in!D5/RES_summary!D$21)</f>
        <v>0</v>
      </c>
      <c r="E5" s="95">
        <f>IF(RES_hh_fech_in!E5=0,0,RES_hh_fech_in!E5/RES_summary!E$21)</f>
        <v>0</v>
      </c>
      <c r="F5" s="95">
        <f>IF(RES_hh_fech_in!F5=0,0,RES_hh_fech_in!F5/RES_summary!F$21)</f>
        <v>180.14691532716304</v>
      </c>
      <c r="G5" s="95">
        <f>IF(RES_hh_fech_in!G5=0,0,RES_hh_fech_in!G5/RES_summary!G$21)</f>
        <v>0</v>
      </c>
      <c r="H5" s="95">
        <f>IF(RES_hh_fech_in!H5=0,0,RES_hh_fech_in!H5/RES_summary!H$21)</f>
        <v>157.929907680372</v>
      </c>
      <c r="I5" s="95">
        <f>IF(RES_hh_fech_in!I5=0,0,RES_hh_fech_in!I5/RES_summary!I$21)</f>
        <v>136.60283435124197</v>
      </c>
      <c r="J5" s="95">
        <f>IF(RES_hh_fech_in!J5=0,0,RES_hh_fech_in!J5/RES_summary!J$21)</f>
        <v>151.205411760815</v>
      </c>
      <c r="K5" s="95">
        <f>IF(RES_hh_fech_in!K5=0,0,RES_hh_fech_in!K5/RES_summary!K$21)</f>
        <v>0</v>
      </c>
      <c r="L5" s="95">
        <f>IF(RES_hh_fech_in!L5=0,0,RES_hh_fech_in!L5/RES_summary!L$21)</f>
        <v>168.50905521901544</v>
      </c>
      <c r="M5" s="95">
        <f>IF(RES_hh_fech_in!M5=0,0,RES_hh_fech_in!M5/RES_summary!M$21)</f>
        <v>0</v>
      </c>
      <c r="N5" s="95">
        <f>IF(RES_hh_fech_in!N5=0,0,RES_hh_fech_in!N5/RES_summary!N$21)</f>
        <v>157.52080372719504</v>
      </c>
      <c r="O5" s="95">
        <f>IF(RES_hh_fech_in!O5=0,0,RES_hh_fech_in!O5/RES_summary!O$21)</f>
        <v>0</v>
      </c>
      <c r="P5" s="95">
        <f>IF(RES_hh_fech_in!P5=0,0,RES_hh_fech_in!P5/RES_summary!P$21)</f>
        <v>139.83164715804344</v>
      </c>
      <c r="Q5" s="95">
        <f>IF(RES_hh_fech_in!Q5=0,0,RES_hh_fech_in!Q5/RES_summary!Q$21)</f>
        <v>151.86197204833397</v>
      </c>
    </row>
    <row r="6" spans="1:17" ht="12" customHeight="1" x14ac:dyDescent="0.25">
      <c r="A6" s="87" t="s">
        <v>84</v>
      </c>
      <c r="B6" s="95"/>
      <c r="C6" s="95">
        <f>IF(RES_hh_fech_in!C6=0,0,RES_hh_fech_in!C6/RES_summary!C$21)</f>
        <v>156.37020616148919</v>
      </c>
      <c r="D6" s="95">
        <f>IF(RES_hh_fech_in!D6=0,0,RES_hh_fech_in!D6/RES_summary!D$21)</f>
        <v>152.88653082949276</v>
      </c>
      <c r="E6" s="95">
        <f>IF(RES_hh_fech_in!E6=0,0,RES_hh_fech_in!E6/RES_summary!E$21)</f>
        <v>151.19630509046792</v>
      </c>
      <c r="F6" s="95">
        <f>IF(RES_hh_fech_in!F6=0,0,RES_hh_fech_in!F6/RES_summary!F$21)</f>
        <v>147.46562663892786</v>
      </c>
      <c r="G6" s="95">
        <f>IF(RES_hh_fech_in!G6=0,0,RES_hh_fech_in!G6/RES_summary!G$21)</f>
        <v>140.21902665106313</v>
      </c>
      <c r="H6" s="95">
        <f>IF(RES_hh_fech_in!H6=0,0,RES_hh_fech_in!H6/RES_summary!H$21)</f>
        <v>131.40840640732125</v>
      </c>
      <c r="I6" s="95">
        <f>IF(RES_hh_fech_in!I6=0,0,RES_hh_fech_in!I6/RES_summary!I$21)</f>
        <v>122.10771593471569</v>
      </c>
      <c r="J6" s="95">
        <f>IF(RES_hh_fech_in!J6=0,0,RES_hh_fech_in!J6/RES_summary!J$21)</f>
        <v>120.61784802977415</v>
      </c>
      <c r="K6" s="95">
        <f>IF(RES_hh_fech_in!K6=0,0,RES_hh_fech_in!K6/RES_summary!K$21)</f>
        <v>118.81987310400795</v>
      </c>
      <c r="L6" s="95">
        <f>IF(RES_hh_fech_in!L6=0,0,RES_hh_fech_in!L6/RES_summary!L$21)</f>
        <v>127.21030550860945</v>
      </c>
      <c r="M6" s="95">
        <f>IF(RES_hh_fech_in!M6=0,0,RES_hh_fech_in!M6/RES_summary!M$21)</f>
        <v>120.92862379563098</v>
      </c>
      <c r="N6" s="95">
        <f>IF(RES_hh_fech_in!N6=0,0,RES_hh_fech_in!N6/RES_summary!N$21)</f>
        <v>118.04726154915643</v>
      </c>
      <c r="O6" s="95">
        <f>IF(RES_hh_fech_in!O6=0,0,RES_hh_fech_in!O6/RES_summary!O$21)</f>
        <v>0</v>
      </c>
      <c r="P6" s="95">
        <f>IF(RES_hh_fech_in!P6=0,0,RES_hh_fech_in!P6/RES_summary!P$21)</f>
        <v>109.93869564791174</v>
      </c>
      <c r="Q6" s="95">
        <f>IF(RES_hh_fech_in!Q6=0,0,RES_hh_fech_in!Q6/RES_summary!Q$21)</f>
        <v>115.77866459724463</v>
      </c>
    </row>
    <row r="7" spans="1:17" ht="12" customHeight="1" x14ac:dyDescent="0.25">
      <c r="A7" s="87" t="s">
        <v>110</v>
      </c>
      <c r="B7" s="95"/>
      <c r="C7" s="95">
        <f>IF(RES_hh_fech_in!C7=0,0,RES_hh_fech_in!C7/RES_summary!C$21)</f>
        <v>159.747835782078</v>
      </c>
      <c r="D7" s="95">
        <f>IF(RES_hh_fech_in!D7=0,0,RES_hh_fech_in!D7/RES_summary!D$21)</f>
        <v>151.56498721473537</v>
      </c>
      <c r="E7" s="95">
        <f>IF(RES_hh_fech_in!E7=0,0,RES_hh_fech_in!E7/RES_summary!E$21)</f>
        <v>151.46725355935089</v>
      </c>
      <c r="F7" s="95">
        <f>IF(RES_hh_fech_in!F7=0,0,RES_hh_fech_in!F7/RES_summary!F$21)</f>
        <v>144.29410774237962</v>
      </c>
      <c r="G7" s="95">
        <f>IF(RES_hh_fech_in!G7=0,0,RES_hh_fech_in!G7/RES_summary!G$21)</f>
        <v>133.2448485009713</v>
      </c>
      <c r="H7" s="95">
        <f>IF(RES_hh_fech_in!H7=0,0,RES_hh_fech_in!H7/RES_summary!H$21)</f>
        <v>128.31020988175698</v>
      </c>
      <c r="I7" s="95">
        <f>IF(RES_hh_fech_in!I7=0,0,RES_hh_fech_in!I7/RES_summary!I$21)</f>
        <v>123.69309464772749</v>
      </c>
      <c r="J7" s="95">
        <f>IF(RES_hh_fech_in!J7=0,0,RES_hh_fech_in!J7/RES_summary!J$21)</f>
        <v>127.25629613712613</v>
      </c>
      <c r="K7" s="95">
        <f>IF(RES_hh_fech_in!K7=0,0,RES_hh_fech_in!K7/RES_summary!K$21)</f>
        <v>116.21924102819801</v>
      </c>
      <c r="L7" s="95">
        <f>IF(RES_hh_fech_in!L7=0,0,RES_hh_fech_in!L7/RES_summary!L$21)</f>
        <v>130.2148703896963</v>
      </c>
      <c r="M7" s="95">
        <f>IF(RES_hh_fech_in!M7=0,0,RES_hh_fech_in!M7/RES_summary!M$21)</f>
        <v>0</v>
      </c>
      <c r="N7" s="95">
        <f>IF(RES_hh_fech_in!N7=0,0,RES_hh_fech_in!N7/RES_summary!N$21)</f>
        <v>127.22728638683979</v>
      </c>
      <c r="O7" s="95">
        <f>IF(RES_hh_fech_in!O7=0,0,RES_hh_fech_in!O7/RES_summary!O$21)</f>
        <v>0</v>
      </c>
      <c r="P7" s="95">
        <f>IF(RES_hh_fech_in!P7=0,0,RES_hh_fech_in!P7/RES_summary!P$21)</f>
        <v>108.78827597810098</v>
      </c>
      <c r="Q7" s="95">
        <f>IF(RES_hh_fech_in!Q7=0,0,RES_hh_fech_in!Q7/RES_summary!Q$21)</f>
        <v>121.77314073630107</v>
      </c>
    </row>
    <row r="8" spans="1:17" ht="12" customHeight="1" x14ac:dyDescent="0.25">
      <c r="A8" s="87" t="s">
        <v>109</v>
      </c>
      <c r="B8" s="95"/>
      <c r="C8" s="95">
        <f>IF(RES_hh_fech_in!C8=0,0,RES_hh_fech_in!C8/RES_summary!C$21)</f>
        <v>157.50352502298085</v>
      </c>
      <c r="D8" s="95">
        <f>IF(RES_hh_fech_in!D8=0,0,RES_hh_fech_in!D8/RES_summary!D$21)</f>
        <v>142.96448639908593</v>
      </c>
      <c r="E8" s="95">
        <f>IF(RES_hh_fech_in!E8=0,0,RES_hh_fech_in!E8/RES_summary!E$21)</f>
        <v>147.63153222408673</v>
      </c>
      <c r="F8" s="95">
        <f>IF(RES_hh_fech_in!F8=0,0,RES_hh_fech_in!F8/RES_summary!F$21)</f>
        <v>139.3220432197308</v>
      </c>
      <c r="G8" s="95">
        <f>IF(RES_hh_fech_in!G8=0,0,RES_hh_fech_in!G8/RES_summary!G$21)</f>
        <v>128.45653455781132</v>
      </c>
      <c r="H8" s="95">
        <f>IF(RES_hh_fech_in!H8=0,0,RES_hh_fech_in!H8/RES_summary!H$21)</f>
        <v>118.78541638370291</v>
      </c>
      <c r="I8" s="95">
        <f>IF(RES_hh_fech_in!I8=0,0,RES_hh_fech_in!I8/RES_summary!I$21)</f>
        <v>110.25504021562563</v>
      </c>
      <c r="J8" s="95">
        <f>IF(RES_hh_fech_in!J8=0,0,RES_hh_fech_in!J8/RES_summary!J$21)</f>
        <v>111.24448139569512</v>
      </c>
      <c r="K8" s="95">
        <f>IF(RES_hh_fech_in!K8=0,0,RES_hh_fech_in!K8/RES_summary!K$21)</f>
        <v>111.60128181440805</v>
      </c>
      <c r="L8" s="95">
        <f>IF(RES_hh_fech_in!L8=0,0,RES_hh_fech_in!L8/RES_summary!L$21)</f>
        <v>128.46892750284249</v>
      </c>
      <c r="M8" s="95">
        <f>IF(RES_hh_fech_in!M8=0,0,RES_hh_fech_in!M8/RES_summary!M$21)</f>
        <v>109.43129076876613</v>
      </c>
      <c r="N8" s="95">
        <f>IF(RES_hh_fech_in!N8=0,0,RES_hh_fech_in!N8/RES_summary!N$21)</f>
        <v>112.23202331454095</v>
      </c>
      <c r="O8" s="95">
        <f>IF(RES_hh_fech_in!O8=0,0,RES_hh_fech_in!O8/RES_summary!O$21)</f>
        <v>127.69036721317579</v>
      </c>
      <c r="P8" s="95">
        <f>IF(RES_hh_fech_in!P8=0,0,RES_hh_fech_in!P8/RES_summary!P$21)</f>
        <v>100.42333558797773</v>
      </c>
      <c r="Q8" s="95">
        <f>IF(RES_hh_fech_in!Q8=0,0,RES_hh_fech_in!Q8/RES_summary!Q$21)</f>
        <v>111.94402804527047</v>
      </c>
    </row>
    <row r="9" spans="1:17" ht="12" customHeight="1" x14ac:dyDescent="0.25">
      <c r="A9" s="87" t="s">
        <v>55</v>
      </c>
      <c r="B9" s="95"/>
      <c r="C9" s="95">
        <f>IF(RES_hh_fech_in!C9=0,0,RES_hh_fech_in!C9/RES_summary!C$21)</f>
        <v>192.77791307905531</v>
      </c>
      <c r="D9" s="95">
        <f>IF(RES_hh_fech_in!D9=0,0,RES_hh_fech_in!D9/RES_summary!D$21)</f>
        <v>178.66217014970127</v>
      </c>
      <c r="E9" s="95">
        <f>IF(RES_hh_fech_in!E9=0,0,RES_hh_fech_in!E9/RES_summary!E$21)</f>
        <v>176.96548127157024</v>
      </c>
      <c r="F9" s="95">
        <f>IF(RES_hh_fech_in!F9=0,0,RES_hh_fech_in!F9/RES_summary!F$21)</f>
        <v>160.13900399097935</v>
      </c>
      <c r="G9" s="95">
        <f>IF(RES_hh_fech_in!G9=0,0,RES_hh_fech_in!G9/RES_summary!G$21)</f>
        <v>168.01516994804967</v>
      </c>
      <c r="H9" s="95">
        <f>IF(RES_hh_fech_in!H9=0,0,RES_hh_fech_in!H9/RES_summary!H$21)</f>
        <v>154.17064763855586</v>
      </c>
      <c r="I9" s="95">
        <f>IF(RES_hh_fech_in!I9=0,0,RES_hh_fech_in!I9/RES_summary!I$21)</f>
        <v>145.39621340344189</v>
      </c>
      <c r="J9" s="95">
        <f>IF(RES_hh_fech_in!J9=0,0,RES_hh_fech_in!J9/RES_summary!J$21)</f>
        <v>147.61223667526951</v>
      </c>
      <c r="K9" s="95">
        <f>IF(RES_hh_fech_in!K9=0,0,RES_hh_fech_in!K9/RES_summary!K$21)</f>
        <v>141.45488947254208</v>
      </c>
      <c r="L9" s="95">
        <f>IF(RES_hh_fech_in!L9=0,0,RES_hh_fech_in!L9/RES_summary!L$21)</f>
        <v>157.27037828327153</v>
      </c>
      <c r="M9" s="95">
        <f>IF(RES_hh_fech_in!M9=0,0,RES_hh_fech_in!M9/RES_summary!M$21)</f>
        <v>141.08435872852567</v>
      </c>
      <c r="N9" s="95">
        <f>IF(RES_hh_fech_in!N9=0,0,RES_hh_fech_in!N9/RES_summary!N$21)</f>
        <v>145.85472366891619</v>
      </c>
      <c r="O9" s="95">
        <f>IF(RES_hh_fech_in!O9=0,0,RES_hh_fech_in!O9/RES_summary!O$21)</f>
        <v>160.81919884155423</v>
      </c>
      <c r="P9" s="95">
        <f>IF(RES_hh_fech_in!P9=0,0,RES_hh_fech_in!P9/RES_summary!P$21)</f>
        <v>129.72208806238851</v>
      </c>
      <c r="Q9" s="95">
        <f>IF(RES_hh_fech_in!Q9=0,0,RES_hh_fech_in!Q9/RES_summary!Q$21)</f>
        <v>139.12934049178816</v>
      </c>
    </row>
    <row r="10" spans="1:17" ht="12" customHeight="1" x14ac:dyDescent="0.25">
      <c r="A10" s="87" t="s">
        <v>79</v>
      </c>
      <c r="B10" s="95"/>
      <c r="C10" s="95">
        <f>IF(RES_hh_fech_in!C10=0,0,RES_hh_fech_in!C10/RES_summary!C$21)</f>
        <v>0</v>
      </c>
      <c r="D10" s="95">
        <f>IF(RES_hh_fech_in!D10=0,0,RES_hh_fech_in!D10/RES_summary!D$21)</f>
        <v>0</v>
      </c>
      <c r="E10" s="95">
        <f>IF(RES_hh_fech_in!E10=0,0,RES_hh_fech_in!E10/RES_summary!E$21)</f>
        <v>0</v>
      </c>
      <c r="F10" s="95">
        <f>IF(RES_hh_fech_in!F10=0,0,RES_hh_fech_in!F10/RES_summary!F$21)</f>
        <v>0</v>
      </c>
      <c r="G10" s="95">
        <f>IF(RES_hh_fech_in!G10=0,0,RES_hh_fech_in!G10/RES_summary!G$21)</f>
        <v>0</v>
      </c>
      <c r="H10" s="95">
        <f>IF(RES_hh_fech_in!H10=0,0,RES_hh_fech_in!H10/RES_summary!H$21)</f>
        <v>0</v>
      </c>
      <c r="I10" s="95">
        <f>IF(RES_hh_fech_in!I10=0,0,RES_hh_fech_in!I10/RES_summary!I$21)</f>
        <v>0</v>
      </c>
      <c r="J10" s="95">
        <f>IF(RES_hh_fech_in!J10=0,0,RES_hh_fech_in!J10/RES_summary!J$21)</f>
        <v>0</v>
      </c>
      <c r="K10" s="95">
        <f>IF(RES_hh_fech_in!K10=0,0,RES_hh_fech_in!K10/RES_summary!K$21)</f>
        <v>0</v>
      </c>
      <c r="L10" s="95">
        <f>IF(RES_hh_fech_in!L10=0,0,RES_hh_fech_in!L10/RES_summary!L$21)</f>
        <v>0</v>
      </c>
      <c r="M10" s="95">
        <f>IF(RES_hh_fech_in!M10=0,0,RES_hh_fech_in!M10/RES_summary!M$21)</f>
        <v>0</v>
      </c>
      <c r="N10" s="95">
        <f>IF(RES_hh_fech_in!N10=0,0,RES_hh_fech_in!N10/RES_summary!N$21)</f>
        <v>0</v>
      </c>
      <c r="O10" s="95">
        <f>IF(RES_hh_fech_in!O10=0,0,RES_hh_fech_in!O10/RES_summary!O$21)</f>
        <v>0</v>
      </c>
      <c r="P10" s="95">
        <f>IF(RES_hh_fech_in!P10=0,0,RES_hh_fech_in!P10/RES_summary!P$21)</f>
        <v>0</v>
      </c>
      <c r="Q10" s="95">
        <f>IF(RES_hh_fech_in!Q10=0,0,RES_hh_fech_in!Q10/RES_summary!Q$21)</f>
        <v>0</v>
      </c>
    </row>
    <row r="11" spans="1:17" ht="12" customHeight="1" x14ac:dyDescent="0.25">
      <c r="A11" s="87" t="s">
        <v>61</v>
      </c>
      <c r="B11" s="95"/>
      <c r="C11" s="95">
        <f>IF(RES_hh_fech_in!C11=0,0,RES_hh_fech_in!C11/RES_summary!C$21)</f>
        <v>125.72905904878715</v>
      </c>
      <c r="D11" s="95">
        <f>IF(RES_hh_fech_in!D11=0,0,RES_hh_fech_in!D11/RES_summary!D$21)</f>
        <v>120.484060833518</v>
      </c>
      <c r="E11" s="95">
        <f>IF(RES_hh_fech_in!E11=0,0,RES_hh_fech_in!E11/RES_summary!E$21)</f>
        <v>119.00823627379215</v>
      </c>
      <c r="F11" s="95">
        <f>IF(RES_hh_fech_in!F11=0,0,RES_hh_fech_in!F11/RES_summary!F$21)</f>
        <v>110.90187840436802</v>
      </c>
      <c r="G11" s="95">
        <f>IF(RES_hh_fech_in!G11=0,0,RES_hh_fech_in!G11/RES_summary!G$21)</f>
        <v>107.82008378017609</v>
      </c>
      <c r="H11" s="95">
        <f>IF(RES_hh_fech_in!H11=0,0,RES_hh_fech_in!H11/RES_summary!H$21)</f>
        <v>95.055360785267894</v>
      </c>
      <c r="I11" s="95">
        <f>IF(RES_hh_fech_in!I11=0,0,RES_hh_fech_in!I11/RES_summary!I$21)</f>
        <v>96.858813502762317</v>
      </c>
      <c r="J11" s="95">
        <f>IF(RES_hh_fech_in!J11=0,0,RES_hh_fech_in!J11/RES_summary!J$21)</f>
        <v>95.050133143044192</v>
      </c>
      <c r="K11" s="95">
        <f>IF(RES_hh_fech_in!K11=0,0,RES_hh_fech_in!K11/RES_summary!K$21)</f>
        <v>90.785843209106787</v>
      </c>
      <c r="L11" s="95">
        <f>IF(RES_hh_fech_in!L11=0,0,RES_hh_fech_in!L11/RES_summary!L$21)</f>
        <v>101.55375586711965</v>
      </c>
      <c r="M11" s="95">
        <f>IF(RES_hh_fech_in!M11=0,0,RES_hh_fech_in!M11/RES_summary!M$21)</f>
        <v>90.030354544040904</v>
      </c>
      <c r="N11" s="95">
        <f>IF(RES_hh_fech_in!N11=0,0,RES_hh_fech_in!N11/RES_summary!N$21)</f>
        <v>93.623812559066764</v>
      </c>
      <c r="O11" s="95">
        <f>IF(RES_hh_fech_in!O11=0,0,RES_hh_fech_in!O11/RES_summary!O$21)</f>
        <v>104.89215855384684</v>
      </c>
      <c r="P11" s="95">
        <f>IF(RES_hh_fech_in!P11=0,0,RES_hh_fech_in!P11/RES_summary!P$21)</f>
        <v>82.771205493024453</v>
      </c>
      <c r="Q11" s="95">
        <f>IF(RES_hh_fech_in!Q11=0,0,RES_hh_fech_in!Q11/RES_summary!Q$21)</f>
        <v>91.895935818327928</v>
      </c>
    </row>
    <row r="12" spans="1:17" ht="12" customHeight="1" x14ac:dyDescent="0.25">
      <c r="A12" s="87" t="s">
        <v>115</v>
      </c>
      <c r="B12" s="95"/>
      <c r="C12" s="95">
        <f>IF(RES_hh_fech_in!C12=0,0,RES_hh_fech_in!C12/RES_summary!C$21)</f>
        <v>91.295460904027593</v>
      </c>
      <c r="D12" s="95">
        <f>IF(RES_hh_fech_in!D12=0,0,RES_hh_fech_in!D12/RES_summary!D$21)</f>
        <v>82.619770122662317</v>
      </c>
      <c r="E12" s="95">
        <f>IF(RES_hh_fech_in!E12=0,0,RES_hh_fech_in!E12/RES_summary!E$21)</f>
        <v>79.721100461398251</v>
      </c>
      <c r="F12" s="95">
        <f>IF(RES_hh_fech_in!F12=0,0,RES_hh_fech_in!F12/RES_summary!F$21)</f>
        <v>70.931671941264625</v>
      </c>
      <c r="G12" s="95">
        <f>IF(RES_hh_fech_in!G12=0,0,RES_hh_fech_in!G12/RES_summary!G$21)</f>
        <v>66.113535984702182</v>
      </c>
      <c r="H12" s="95">
        <f>IF(RES_hh_fech_in!H12=0,0,RES_hh_fech_in!H12/RES_summary!H$21)</f>
        <v>57.840860423511479</v>
      </c>
      <c r="I12" s="95">
        <f>IF(RES_hh_fech_in!I12=0,0,RES_hh_fech_in!I12/RES_summary!I$21)</f>
        <v>51.337139500221646</v>
      </c>
      <c r="J12" s="95">
        <f>IF(RES_hh_fech_in!J12=0,0,RES_hh_fech_in!J12/RES_summary!J$21)</f>
        <v>47.381122308563022</v>
      </c>
      <c r="K12" s="95">
        <f>IF(RES_hh_fech_in!K12=0,0,RES_hh_fech_in!K12/RES_summary!K$21)</f>
        <v>43.131969709752561</v>
      </c>
      <c r="L12" s="95">
        <f>IF(RES_hh_fech_in!L12=0,0,RES_hh_fech_in!L12/RES_summary!L$21)</f>
        <v>43.171900058661464</v>
      </c>
      <c r="M12" s="95">
        <f>IF(RES_hh_fech_in!M12=0,0,RES_hh_fech_in!M12/RES_summary!M$21)</f>
        <v>36.176769463119911</v>
      </c>
      <c r="N12" s="95">
        <f>IF(RES_hh_fech_in!N12=0,0,RES_hh_fech_in!N12/RES_summary!N$21)</f>
        <v>35.49190045604827</v>
      </c>
      <c r="O12" s="95">
        <f>IF(RES_hh_fech_in!O12=0,0,RES_hh_fech_in!O12/RES_summary!O$21)</f>
        <v>37.149780287760869</v>
      </c>
      <c r="P12" s="95">
        <f>IF(RES_hh_fech_in!P12=0,0,RES_hh_fech_in!P12/RES_summary!P$21)</f>
        <v>29.409625322555812</v>
      </c>
      <c r="Q12" s="95">
        <f>IF(RES_hh_fech_in!Q12=0,0,RES_hh_fech_in!Q12/RES_summary!Q$21)</f>
        <v>31.424359485594536</v>
      </c>
    </row>
    <row r="13" spans="1:17" ht="12" customHeight="1" x14ac:dyDescent="0.25">
      <c r="A13" s="51" t="s">
        <v>114</v>
      </c>
      <c r="B13" s="22"/>
      <c r="C13" s="22">
        <f>IF(RES_hh_fech_in!C13=0,0,RES_hh_fech_in!C13/RES_summary!C$21)</f>
        <v>147.53915194635368</v>
      </c>
      <c r="D13" s="22">
        <f>IF(RES_hh_fech_in!D13=0,0,RES_hh_fech_in!D13/RES_summary!D$21)</f>
        <v>139.4180479922712</v>
      </c>
      <c r="E13" s="22">
        <f>IF(RES_hh_fech_in!E13=0,0,RES_hh_fech_in!E13/RES_summary!E$21)</f>
        <v>140.49812156915561</v>
      </c>
      <c r="F13" s="22">
        <f>IF(RES_hh_fech_in!F13=0,0,RES_hh_fech_in!F13/RES_summary!F$21)</f>
        <v>126.77971541874768</v>
      </c>
      <c r="G13" s="22">
        <f>IF(RES_hh_fech_in!G13=0,0,RES_hh_fech_in!G13/RES_summary!G$21)</f>
        <v>122.08383890510527</v>
      </c>
      <c r="H13" s="22">
        <f>IF(RES_hh_fech_in!H13=0,0,RES_hh_fech_in!H13/RES_summary!H$21)</f>
        <v>110.67797492088225</v>
      </c>
      <c r="I13" s="22">
        <f>IF(RES_hh_fech_in!I13=0,0,RES_hh_fech_in!I13/RES_summary!I$21)</f>
        <v>113.21278369391182</v>
      </c>
      <c r="J13" s="22">
        <f>IF(RES_hh_fech_in!J13=0,0,RES_hh_fech_in!J13/RES_summary!J$21)</f>
        <v>109.86731274009156</v>
      </c>
      <c r="K13" s="22">
        <f>IF(RES_hh_fech_in!K13=0,0,RES_hh_fech_in!K13/RES_summary!K$21)</f>
        <v>106.81297964308504</v>
      </c>
      <c r="L13" s="22">
        <f>IF(RES_hh_fech_in!L13=0,0,RES_hh_fech_in!L13/RES_summary!L$21)</f>
        <v>119.41753970918651</v>
      </c>
      <c r="M13" s="22">
        <f>IF(RES_hh_fech_in!M13=0,0,RES_hh_fech_in!M13/RES_summary!M$21)</f>
        <v>107.398593354496</v>
      </c>
      <c r="N13" s="22">
        <f>IF(RES_hh_fech_in!N13=0,0,RES_hh_fech_in!N13/RES_summary!N$21)</f>
        <v>0</v>
      </c>
      <c r="O13" s="22">
        <f>IF(RES_hh_fech_in!O13=0,0,RES_hh_fech_in!O13/RES_summary!O$21)</f>
        <v>117.23383178489429</v>
      </c>
      <c r="P13" s="22">
        <f>IF(RES_hh_fech_in!P13=0,0,RES_hh_fech_in!P13/RES_summary!P$21)</f>
        <v>104.16604143897554</v>
      </c>
      <c r="Q13" s="22">
        <f>IF(RES_hh_fech_in!Q13=0,0,RES_hh_fech_in!Q13/RES_summary!Q$21)</f>
        <v>0</v>
      </c>
    </row>
    <row r="14" spans="1:17" ht="12" customHeight="1" x14ac:dyDescent="0.25">
      <c r="A14" s="99" t="s">
        <v>117</v>
      </c>
      <c r="B14" s="98"/>
      <c r="C14" s="98">
        <f>IF(RES_hh_fech_in!C14=0,0,RES_hh_fech_in!C14/RES_summary!C$21)</f>
        <v>1.9556331139726726</v>
      </c>
      <c r="D14" s="98">
        <f>IF(RES_hh_fech_in!D14=0,0,RES_hh_fech_in!D14/RES_summary!D$21)</f>
        <v>1.9450793326610649</v>
      </c>
      <c r="E14" s="98">
        <f>IF(RES_hh_fech_in!E14=0,0,RES_hh_fech_in!E14/RES_summary!E$21)</f>
        <v>1.9728075644469611</v>
      </c>
      <c r="F14" s="98">
        <f>IF(RES_hh_fech_in!F14=0,0,RES_hh_fech_in!F14/RES_summary!F$21)</f>
        <v>1.2668273802505281</v>
      </c>
      <c r="G14" s="98">
        <f>IF(RES_hh_fech_in!G14=0,0,RES_hh_fech_in!G14/RES_summary!G$21)</f>
        <v>1.2705654266657207</v>
      </c>
      <c r="H14" s="98">
        <f>IF(RES_hh_fech_in!H14=0,0,RES_hh_fech_in!H14/RES_summary!H$21)</f>
        <v>0.9117329097611887</v>
      </c>
      <c r="I14" s="98">
        <f>IF(RES_hh_fech_in!I14=0,0,RES_hh_fech_in!I14/RES_summary!I$21)</f>
        <v>1.4144176236576034</v>
      </c>
      <c r="J14" s="98">
        <f>IF(RES_hh_fech_in!J14=0,0,RES_hh_fech_in!J14/RES_summary!J$21)</f>
        <v>1.2163239258757326</v>
      </c>
      <c r="K14" s="98">
        <f>IF(RES_hh_fech_in!K14=0,0,RES_hh_fech_in!K14/RES_summary!K$21)</f>
        <v>1.1552172934339497</v>
      </c>
      <c r="L14" s="98">
        <f>IF(RES_hh_fech_in!L14=0,0,RES_hh_fech_in!L14/RES_summary!L$21)</f>
        <v>1.4129719437067723</v>
      </c>
      <c r="M14" s="98">
        <f>IF(RES_hh_fech_in!M14=0,0,RES_hh_fech_in!M14/RES_summary!M$21)</f>
        <v>1.0186803108978717</v>
      </c>
      <c r="N14" s="98">
        <f>IF(RES_hh_fech_in!N14=0,0,RES_hh_fech_in!N14/RES_summary!N$21)</f>
        <v>1.7539041852034416</v>
      </c>
      <c r="O14" s="98">
        <f>IF(RES_hh_fech_in!O14=0,0,RES_hh_fech_in!O14/RES_summary!O$21)</f>
        <v>0.5673463783564261</v>
      </c>
      <c r="P14" s="98">
        <f>IF(RES_hh_fech_in!P14=0,0,RES_hh_fech_in!P14/RES_summary!P$21)</f>
        <v>1.8683935432933509</v>
      </c>
      <c r="Q14" s="98">
        <f>IF(RES_hh_fech_in!Q14=0,0,RES_hh_fech_in!Q14/RES_summary!Q$21)</f>
        <v>1.5718937479169948</v>
      </c>
    </row>
    <row r="15" spans="1:17" ht="12.95" customHeight="1" x14ac:dyDescent="0.25">
      <c r="A15" s="89" t="s">
        <v>112</v>
      </c>
      <c r="B15" s="96"/>
      <c r="C15" s="96">
        <f>IF(RES_hh_fech_in!C15=0,0,RES_hh_fech_in!C15/RES_summary!C$21)</f>
        <v>0.2706581865521982</v>
      </c>
      <c r="D15" s="96">
        <f>IF(RES_hh_fech_in!D15=0,0,RES_hh_fech_in!D15/RES_summary!D$21)</f>
        <v>0.20026586856648759</v>
      </c>
      <c r="E15" s="96">
        <f>IF(RES_hh_fech_in!E15=0,0,RES_hh_fech_in!E15/RES_summary!E$21)</f>
        <v>0.17281147671241906</v>
      </c>
      <c r="F15" s="96">
        <f>IF(RES_hh_fech_in!F15=0,0,RES_hh_fech_in!F15/RES_summary!F$21)</f>
        <v>0.17416325492654913</v>
      </c>
      <c r="G15" s="96">
        <f>IF(RES_hh_fech_in!G15=0,0,RES_hh_fech_in!G15/RES_summary!G$21)</f>
        <v>0.2715295830367519</v>
      </c>
      <c r="H15" s="96">
        <f>IF(RES_hh_fech_in!H15=0,0,RES_hh_fech_in!H15/RES_summary!H$21)</f>
        <v>0.22933436008283922</v>
      </c>
      <c r="I15" s="96">
        <f>IF(RES_hh_fech_in!I15=0,0,RES_hh_fech_in!I15/RES_summary!I$21)</f>
        <v>0.46122277479571894</v>
      </c>
      <c r="J15" s="96">
        <f>IF(RES_hh_fech_in!J15=0,0,RES_hh_fech_in!J15/RES_summary!J$21)</f>
        <v>0.3481811953615086</v>
      </c>
      <c r="K15" s="96">
        <f>IF(RES_hh_fech_in!K15=0,0,RES_hh_fech_in!K15/RES_summary!K$21)</f>
        <v>0.41267743945172686</v>
      </c>
      <c r="L15" s="96">
        <f>IF(RES_hh_fech_in!L15=0,0,RES_hh_fech_in!L15/RES_summary!L$21)</f>
        <v>0.29538227652823407</v>
      </c>
      <c r="M15" s="96">
        <f>IF(RES_hh_fech_in!M15=0,0,RES_hh_fech_in!M15/RES_summary!M$21)</f>
        <v>0.33975049448835143</v>
      </c>
      <c r="N15" s="96">
        <f>IF(RES_hh_fech_in!N15=0,0,RES_hh_fech_in!N15/RES_summary!N$21)</f>
        <v>0.32150627256877468</v>
      </c>
      <c r="O15" s="96">
        <f>IF(RES_hh_fech_in!O15=0,0,RES_hh_fech_in!O15/RES_summary!O$21)</f>
        <v>0.25081353723917249</v>
      </c>
      <c r="P15" s="96">
        <f>IF(RES_hh_fech_in!P15=0,0,RES_hh_fech_in!P15/RES_summary!P$21)</f>
        <v>0.25748572649049845</v>
      </c>
      <c r="Q15" s="96">
        <f>IF(RES_hh_fech_in!Q15=0,0,RES_hh_fech_in!Q15/RES_summary!Q$21)</f>
        <v>0.41673326785866394</v>
      </c>
    </row>
    <row r="16" spans="1:17" ht="12" customHeight="1" x14ac:dyDescent="0.25">
      <c r="A16" s="87" t="s">
        <v>111</v>
      </c>
      <c r="B16" s="97"/>
      <c r="C16" s="97">
        <f>IF(RES_hh_fech_in!C16=0,0,RES_hh_fech_in!C16/RES_summary!C$21)</f>
        <v>0.2706581865521982</v>
      </c>
      <c r="D16" s="97">
        <f>IF(RES_hh_fech_in!D16=0,0,RES_hh_fech_in!D16/RES_summary!D$21)</f>
        <v>0.20026586856648759</v>
      </c>
      <c r="E16" s="97">
        <f>IF(RES_hh_fech_in!E16=0,0,RES_hh_fech_in!E16/RES_summary!E$21)</f>
        <v>0.17281147671241906</v>
      </c>
      <c r="F16" s="97">
        <f>IF(RES_hh_fech_in!F16=0,0,RES_hh_fech_in!F16/RES_summary!F$21)</f>
        <v>0.17416325492654913</v>
      </c>
      <c r="G16" s="97">
        <f>IF(RES_hh_fech_in!G16=0,0,RES_hh_fech_in!G16/RES_summary!G$21)</f>
        <v>0.2715295830367519</v>
      </c>
      <c r="H16" s="97">
        <f>IF(RES_hh_fech_in!H16=0,0,RES_hh_fech_in!H16/RES_summary!H$21)</f>
        <v>0.22933436008283922</v>
      </c>
      <c r="I16" s="97">
        <f>IF(RES_hh_fech_in!I16=0,0,RES_hh_fech_in!I16/RES_summary!I$21)</f>
        <v>0.46122277479571894</v>
      </c>
      <c r="J16" s="97">
        <f>IF(RES_hh_fech_in!J16=0,0,RES_hh_fech_in!J16/RES_summary!J$21)</f>
        <v>0.3481811953615086</v>
      </c>
      <c r="K16" s="97">
        <f>IF(RES_hh_fech_in!K16=0,0,RES_hh_fech_in!K16/RES_summary!K$21)</f>
        <v>0.41267743945172686</v>
      </c>
      <c r="L16" s="97">
        <f>IF(RES_hh_fech_in!L16=0,0,RES_hh_fech_in!L16/RES_summary!L$21)</f>
        <v>0.29538227652823407</v>
      </c>
      <c r="M16" s="97">
        <f>IF(RES_hh_fech_in!M16=0,0,RES_hh_fech_in!M16/RES_summary!M$21)</f>
        <v>0.33975049448835143</v>
      </c>
      <c r="N16" s="97">
        <f>IF(RES_hh_fech_in!N16=0,0,RES_hh_fech_in!N16/RES_summary!N$21)</f>
        <v>0.32150627256877468</v>
      </c>
      <c r="O16" s="97">
        <f>IF(RES_hh_fech_in!O16=0,0,RES_hh_fech_in!O16/RES_summary!O$21)</f>
        <v>0.25081353723917249</v>
      </c>
      <c r="P16" s="97">
        <f>IF(RES_hh_fech_in!P16=0,0,RES_hh_fech_in!P16/RES_summary!P$21)</f>
        <v>0.25748572649049845</v>
      </c>
      <c r="Q16" s="97">
        <f>IF(RES_hh_fech_in!Q16=0,0,RES_hh_fech_in!Q16/RES_summary!Q$21)</f>
        <v>0.41673326785866394</v>
      </c>
    </row>
    <row r="17" spans="1:17" ht="12.95" customHeight="1" x14ac:dyDescent="0.25">
      <c r="A17" s="89" t="s">
        <v>63</v>
      </c>
      <c r="B17" s="96"/>
      <c r="C17" s="96">
        <f>IF(RES_hh_fech_in!C17=0,0,RES_hh_fech_in!C17/RES_summary!C$21)</f>
        <v>25.069672041374687</v>
      </c>
      <c r="D17" s="96">
        <f>IF(RES_hh_fech_in!D17=0,0,RES_hh_fech_in!D17/RES_summary!D$21)</f>
        <v>24.585207782416596</v>
      </c>
      <c r="E17" s="96">
        <f>IF(RES_hh_fech_in!E17=0,0,RES_hh_fech_in!E17/RES_summary!E$21)</f>
        <v>23.943105018153776</v>
      </c>
      <c r="F17" s="96">
        <f>IF(RES_hh_fech_in!F17=0,0,RES_hh_fech_in!F17/RES_summary!F$21)</f>
        <v>23.56668556477706</v>
      </c>
      <c r="G17" s="96">
        <f>IF(RES_hh_fech_in!G17=0,0,RES_hh_fech_in!G17/RES_summary!G$21)</f>
        <v>23.653282957123604</v>
      </c>
      <c r="H17" s="96">
        <f>IF(RES_hh_fech_in!H17=0,0,RES_hh_fech_in!H17/RES_summary!H$21)</f>
        <v>22.602641140398497</v>
      </c>
      <c r="I17" s="96">
        <f>IF(RES_hh_fech_in!I17=0,0,RES_hh_fech_in!I17/RES_summary!I$21)</f>
        <v>21.87925533246392</v>
      </c>
      <c r="J17" s="96">
        <f>IF(RES_hh_fech_in!J17=0,0,RES_hh_fech_in!J17/RES_summary!J$21)</f>
        <v>22.647359097037054</v>
      </c>
      <c r="K17" s="96">
        <f>IF(RES_hh_fech_in!K17=0,0,RES_hh_fech_in!K17/RES_summary!K$21)</f>
        <v>21.371723783729667</v>
      </c>
      <c r="L17" s="96">
        <f>IF(RES_hh_fech_in!L17=0,0,RES_hh_fech_in!L17/RES_summary!L$21)</f>
        <v>21.118605734235341</v>
      </c>
      <c r="M17" s="96">
        <f>IF(RES_hh_fech_in!M17=0,0,RES_hh_fech_in!M17/RES_summary!M$21)</f>
        <v>21.377973634457874</v>
      </c>
      <c r="N17" s="96">
        <f>IF(RES_hh_fech_in!N17=0,0,RES_hh_fech_in!N17/RES_summary!N$21)</f>
        <v>21.552450407145905</v>
      </c>
      <c r="O17" s="96">
        <f>IF(RES_hh_fech_in!O17=0,0,RES_hh_fech_in!O17/RES_summary!O$21)</f>
        <v>20.007369433227204</v>
      </c>
      <c r="P17" s="96">
        <f>IF(RES_hh_fech_in!P17=0,0,RES_hh_fech_in!P17/RES_summary!P$21)</f>
        <v>21.943354482063526</v>
      </c>
      <c r="Q17" s="96">
        <f>IF(RES_hh_fech_in!Q17=0,0,RES_hh_fech_in!Q17/RES_summary!Q$21)</f>
        <v>21.269282669674176</v>
      </c>
    </row>
    <row r="18" spans="1:17" ht="12" customHeight="1" x14ac:dyDescent="0.25">
      <c r="A18" s="87" t="s">
        <v>58</v>
      </c>
      <c r="B18" s="95"/>
      <c r="C18" s="95">
        <f>IF(RES_hh_fech_in!C18=0,0,RES_hh_fech_in!C18/RES_summary!C$21)</f>
        <v>0</v>
      </c>
      <c r="D18" s="95">
        <f>IF(RES_hh_fech_in!D18=0,0,RES_hh_fech_in!D18/RES_summary!D$21)</f>
        <v>0</v>
      </c>
      <c r="E18" s="95">
        <f>IF(RES_hh_fech_in!E18=0,0,RES_hh_fech_in!E18/RES_summary!E$21)</f>
        <v>0</v>
      </c>
      <c r="F18" s="95">
        <f>IF(RES_hh_fech_in!F18=0,0,RES_hh_fech_in!F18/RES_summary!F$21)</f>
        <v>33.460476402125209</v>
      </c>
      <c r="G18" s="95">
        <f>IF(RES_hh_fech_in!G18=0,0,RES_hh_fech_in!G18/RES_summary!G$21)</f>
        <v>0</v>
      </c>
      <c r="H18" s="95">
        <f>IF(RES_hh_fech_in!H18=0,0,RES_hh_fech_in!H18/RES_summary!H$21)</f>
        <v>32.363621431407296</v>
      </c>
      <c r="I18" s="95">
        <f>IF(RES_hh_fech_in!I18=0,0,RES_hh_fech_in!I18/RES_summary!I$21)</f>
        <v>29.766661742988376</v>
      </c>
      <c r="J18" s="95">
        <f>IF(RES_hh_fech_in!J18=0,0,RES_hh_fech_in!J18/RES_summary!J$21)</f>
        <v>31.20697914343317</v>
      </c>
      <c r="K18" s="95">
        <f>IF(RES_hh_fech_in!K18=0,0,RES_hh_fech_in!K18/RES_summary!K$21)</f>
        <v>0</v>
      </c>
      <c r="L18" s="95">
        <f>IF(RES_hh_fech_in!L18=0,0,RES_hh_fech_in!L18/RES_summary!L$21)</f>
        <v>29.521604895390006</v>
      </c>
      <c r="M18" s="95">
        <f>IF(RES_hh_fech_in!M18=0,0,RES_hh_fech_in!M18/RES_summary!M$21)</f>
        <v>0</v>
      </c>
      <c r="N18" s="95">
        <f>IF(RES_hh_fech_in!N18=0,0,RES_hh_fech_in!N18/RES_summary!N$21)</f>
        <v>30.543918852558086</v>
      </c>
      <c r="O18" s="95">
        <f>IF(RES_hh_fech_in!O18=0,0,RES_hh_fech_in!O18/RES_summary!O$21)</f>
        <v>0</v>
      </c>
      <c r="P18" s="95">
        <f>IF(RES_hh_fech_in!P18=0,0,RES_hh_fech_in!P18/RES_summary!P$21)</f>
        <v>29.488726761707056</v>
      </c>
      <c r="Q18" s="95">
        <f>IF(RES_hh_fech_in!Q18=0,0,RES_hh_fech_in!Q18/RES_summary!Q$21)</f>
        <v>29.266113051954481</v>
      </c>
    </row>
    <row r="19" spans="1:17" s="28" customFormat="1" ht="12" customHeight="1" x14ac:dyDescent="0.25">
      <c r="A19" s="87" t="s">
        <v>84</v>
      </c>
      <c r="B19" s="95"/>
      <c r="C19" s="95">
        <f>IF(RES_hh_fech_in!C19=0,0,RES_hh_fech_in!C19/RES_summary!C$21)</f>
        <v>0</v>
      </c>
      <c r="D19" s="95">
        <f>IF(RES_hh_fech_in!D19=0,0,RES_hh_fech_in!D19/RES_summary!D$21)</f>
        <v>25.917817576262713</v>
      </c>
      <c r="E19" s="95">
        <f>IF(RES_hh_fech_in!E19=0,0,RES_hh_fech_in!E19/RES_summary!E$21)</f>
        <v>25.312038962099066</v>
      </c>
      <c r="F19" s="95">
        <f>IF(RES_hh_fech_in!F19=0,0,RES_hh_fech_in!F19/RES_summary!F$21)</f>
        <v>25.221194847853639</v>
      </c>
      <c r="G19" s="95">
        <f>IF(RES_hh_fech_in!G19=0,0,RES_hh_fech_in!G19/RES_summary!G$21)</f>
        <v>21.329363415756692</v>
      </c>
      <c r="H19" s="95">
        <f>IF(RES_hh_fech_in!H19=0,0,RES_hh_fech_in!H19/RES_summary!H$21)</f>
        <v>22.276648836268855</v>
      </c>
      <c r="I19" s="95">
        <f>IF(RES_hh_fech_in!I19=0,0,RES_hh_fech_in!I19/RES_summary!I$21)</f>
        <v>22.524647468392214</v>
      </c>
      <c r="J19" s="95">
        <f>IF(RES_hh_fech_in!J19=0,0,RES_hh_fech_in!J19/RES_summary!J$21)</f>
        <v>22.396679406067303</v>
      </c>
      <c r="K19" s="95">
        <f>IF(RES_hh_fech_in!K19=0,0,RES_hh_fech_in!K19/RES_summary!K$21)</f>
        <v>0</v>
      </c>
      <c r="L19" s="95">
        <f>IF(RES_hh_fech_in!L19=0,0,RES_hh_fech_in!L19/RES_summary!L$21)</f>
        <v>0</v>
      </c>
      <c r="M19" s="95">
        <f>IF(RES_hh_fech_in!M19=0,0,RES_hh_fech_in!M19/RES_summary!M$21)</f>
        <v>0</v>
      </c>
      <c r="N19" s="95">
        <f>IF(RES_hh_fech_in!N19=0,0,RES_hh_fech_in!N19/RES_summary!N$21)</f>
        <v>0</v>
      </c>
      <c r="O19" s="95">
        <f>IF(RES_hh_fech_in!O19=0,0,RES_hh_fech_in!O19/RES_summary!O$21)</f>
        <v>0</v>
      </c>
      <c r="P19" s="95">
        <f>IF(RES_hh_fech_in!P19=0,0,RES_hh_fech_in!P19/RES_summary!P$21)</f>
        <v>0</v>
      </c>
      <c r="Q19" s="95">
        <f>IF(RES_hh_fech_in!Q19=0,0,RES_hh_fech_in!Q19/RES_summary!Q$21)</f>
        <v>17.915967201953826</v>
      </c>
    </row>
    <row r="20" spans="1:17" ht="12" customHeight="1" x14ac:dyDescent="0.25">
      <c r="A20" s="87" t="s">
        <v>110</v>
      </c>
      <c r="B20" s="95"/>
      <c r="C20" s="95">
        <f>IF(RES_hh_fech_in!C20=0,0,RES_hh_fech_in!C20/RES_summary!C$21)</f>
        <v>22.113019339518825</v>
      </c>
      <c r="D20" s="95">
        <f>IF(RES_hh_fech_in!D20=0,0,RES_hh_fech_in!D20/RES_summary!D$21)</f>
        <v>24.518371062185324</v>
      </c>
      <c r="E20" s="95">
        <f>IF(RES_hh_fech_in!E20=0,0,RES_hh_fech_in!E20/RES_summary!E$21)</f>
        <v>21.045414251025228</v>
      </c>
      <c r="F20" s="95">
        <f>IF(RES_hh_fech_in!F20=0,0,RES_hh_fech_in!F20/RES_summary!F$21)</f>
        <v>21.841021479281466</v>
      </c>
      <c r="G20" s="95">
        <f>IF(RES_hh_fech_in!G20=0,0,RES_hh_fech_in!G20/RES_summary!G$21)</f>
        <v>18.734960483280876</v>
      </c>
      <c r="H20" s="95">
        <f>IF(RES_hh_fech_in!H20=0,0,RES_hh_fech_in!H20/RES_summary!H$21)</f>
        <v>18.590867749470569</v>
      </c>
      <c r="I20" s="95">
        <f>IF(RES_hh_fech_in!I20=0,0,RES_hh_fech_in!I20/RES_summary!I$21)</f>
        <v>18.221337866746584</v>
      </c>
      <c r="J20" s="95">
        <f>IF(RES_hh_fech_in!J20=0,0,RES_hh_fech_in!J20/RES_summary!J$21)</f>
        <v>22.94467157523416</v>
      </c>
      <c r="K20" s="95">
        <f>IF(RES_hh_fech_in!K20=0,0,RES_hh_fech_in!K20/RES_summary!K$21)</f>
        <v>17.141061165638085</v>
      </c>
      <c r="L20" s="95">
        <f>IF(RES_hh_fech_in!L20=0,0,RES_hh_fech_in!L20/RES_summary!L$21)</f>
        <v>17.091312591932539</v>
      </c>
      <c r="M20" s="95">
        <f>IF(RES_hh_fech_in!M20=0,0,RES_hh_fech_in!M20/RES_summary!M$21)</f>
        <v>0</v>
      </c>
      <c r="N20" s="95">
        <f>IF(RES_hh_fech_in!N20=0,0,RES_hh_fech_in!N20/RES_summary!N$21)</f>
        <v>17.717542997417908</v>
      </c>
      <c r="O20" s="95">
        <f>IF(RES_hh_fech_in!O20=0,0,RES_hh_fech_in!O20/RES_summary!O$21)</f>
        <v>0</v>
      </c>
      <c r="P20" s="95">
        <f>IF(RES_hh_fech_in!P20=0,0,RES_hh_fech_in!P20/RES_summary!P$21)</f>
        <v>19.052399966283204</v>
      </c>
      <c r="Q20" s="95">
        <f>IF(RES_hh_fech_in!Q20=0,0,RES_hh_fech_in!Q20/RES_summary!Q$21)</f>
        <v>16.982917375490334</v>
      </c>
    </row>
    <row r="21" spans="1:17" ht="12" customHeight="1" x14ac:dyDescent="0.25">
      <c r="A21" s="87" t="s">
        <v>109</v>
      </c>
      <c r="B21" s="95"/>
      <c r="C21" s="95">
        <f>IF(RES_hh_fech_in!C21=0,0,RES_hh_fech_in!C21/RES_summary!C$21)</f>
        <v>21.432817577471912</v>
      </c>
      <c r="D21" s="95">
        <f>IF(RES_hh_fech_in!D21=0,0,RES_hh_fech_in!D21/RES_summary!D$21)</f>
        <v>23.284458975999691</v>
      </c>
      <c r="E21" s="95">
        <f>IF(RES_hh_fech_in!E21=0,0,RES_hh_fech_in!E21/RES_summary!E$21)</f>
        <v>19.967428993936171</v>
      </c>
      <c r="F21" s="95">
        <f>IF(RES_hh_fech_in!F21=0,0,RES_hh_fech_in!F21/RES_summary!F$21)</f>
        <v>20.620447098507697</v>
      </c>
      <c r="G21" s="95">
        <f>IF(RES_hh_fech_in!G21=0,0,RES_hh_fech_in!G21/RES_summary!G$21)</f>
        <v>17.867308264776256</v>
      </c>
      <c r="H21" s="95">
        <f>IF(RES_hh_fech_in!H21=0,0,RES_hh_fech_in!H21/RES_summary!H$21)</f>
        <v>17.415472351845334</v>
      </c>
      <c r="I21" s="95">
        <f>IF(RES_hh_fech_in!I21=0,0,RES_hh_fech_in!I21/RES_summary!I$21)</f>
        <v>18.640683622170485</v>
      </c>
      <c r="J21" s="95">
        <f>IF(RES_hh_fech_in!J21=0,0,RES_hh_fech_in!J21/RES_summary!J$21)</f>
        <v>20.162393687903133</v>
      </c>
      <c r="K21" s="95">
        <f>IF(RES_hh_fech_in!K21=0,0,RES_hh_fech_in!K21/RES_summary!K$21)</f>
        <v>16.510564052434017</v>
      </c>
      <c r="L21" s="95">
        <f>IF(RES_hh_fech_in!L21=0,0,RES_hh_fech_in!L21/RES_summary!L$21)</f>
        <v>16.503758030090026</v>
      </c>
      <c r="M21" s="95">
        <f>IF(RES_hh_fech_in!M21=0,0,RES_hh_fech_in!M21/RES_summary!M$21)</f>
        <v>17.646815493958762</v>
      </c>
      <c r="N21" s="95">
        <f>IF(RES_hh_fech_in!N21=0,0,RES_hh_fech_in!N21/RES_summary!N$21)</f>
        <v>15.893063724478287</v>
      </c>
      <c r="O21" s="95">
        <f>IF(RES_hh_fech_in!O21=0,0,RES_hh_fech_in!O21/RES_summary!O$21)</f>
        <v>15.497887575419636</v>
      </c>
      <c r="P21" s="95">
        <f>IF(RES_hh_fech_in!P21=0,0,RES_hh_fech_in!P21/RES_summary!P$21)</f>
        <v>17.90551038669053</v>
      </c>
      <c r="Q21" s="95">
        <f>IF(RES_hh_fech_in!Q21=0,0,RES_hh_fech_in!Q21/RES_summary!Q$21)</f>
        <v>16.033905364614935</v>
      </c>
    </row>
    <row r="22" spans="1:17" ht="12" customHeight="1" x14ac:dyDescent="0.25">
      <c r="A22" s="87" t="s">
        <v>55</v>
      </c>
      <c r="B22" s="95"/>
      <c r="C22" s="95">
        <f>IF(RES_hh_fech_in!C22=0,0,RES_hh_fech_in!C22/RES_summary!C$21)</f>
        <v>25.562878494449055</v>
      </c>
      <c r="D22" s="95">
        <f>IF(RES_hh_fech_in!D22=0,0,RES_hh_fech_in!D22/RES_summary!D$21)</f>
        <v>27.989995820011657</v>
      </c>
      <c r="E22" s="95">
        <f>IF(RES_hh_fech_in!E22=0,0,RES_hh_fech_in!E22/RES_summary!E$21)</f>
        <v>23.646687450484027</v>
      </c>
      <c r="F22" s="95">
        <f>IF(RES_hh_fech_in!F22=0,0,RES_hh_fech_in!F22/RES_summary!F$21)</f>
        <v>24.883678065242353</v>
      </c>
      <c r="G22" s="95">
        <f>IF(RES_hh_fech_in!G22=0,0,RES_hh_fech_in!G22/RES_summary!G$21)</f>
        <v>22.090806972875257</v>
      </c>
      <c r="H22" s="95">
        <f>IF(RES_hh_fech_in!H22=0,0,RES_hh_fech_in!H22/RES_summary!H$21)</f>
        <v>21.579266209728512</v>
      </c>
      <c r="I22" s="95">
        <f>IF(RES_hh_fech_in!I22=0,0,RES_hh_fech_in!I22/RES_summary!I$21)</f>
        <v>22.925446101336913</v>
      </c>
      <c r="J22" s="95">
        <f>IF(RES_hh_fech_in!J22=0,0,RES_hh_fech_in!J22/RES_summary!J$21)</f>
        <v>23.808941725869929</v>
      </c>
      <c r="K22" s="95">
        <f>IF(RES_hh_fech_in!K22=0,0,RES_hh_fech_in!K22/RES_summary!K$21)</f>
        <v>20.520013875505455</v>
      </c>
      <c r="L22" s="95">
        <f>IF(RES_hh_fech_in!L22=0,0,RES_hh_fech_in!L22/RES_summary!L$21)</f>
        <v>19.957474121862894</v>
      </c>
      <c r="M22" s="95">
        <f>IF(RES_hh_fech_in!M22=0,0,RES_hh_fech_in!M22/RES_summary!M$21)</f>
        <v>20.160180641739259</v>
      </c>
      <c r="N22" s="95">
        <f>IF(RES_hh_fech_in!N22=0,0,RES_hh_fech_in!N22/RES_summary!N$21)</f>
        <v>19.710372147793329</v>
      </c>
      <c r="O22" s="95">
        <f>IF(RES_hh_fech_in!O22=0,0,RES_hh_fech_in!O22/RES_summary!O$21)</f>
        <v>19.132208861472744</v>
      </c>
      <c r="P22" s="95">
        <f>IF(RES_hh_fech_in!P22=0,0,RES_hh_fech_in!P22/RES_summary!P$21)</f>
        <v>20.87173686956076</v>
      </c>
      <c r="Q22" s="95">
        <f>IF(RES_hh_fech_in!Q22=0,0,RES_hh_fech_in!Q22/RES_summary!Q$21)</f>
        <v>19.341265526694741</v>
      </c>
    </row>
    <row r="23" spans="1:17" ht="12" customHeight="1" x14ac:dyDescent="0.25">
      <c r="A23" s="87" t="s">
        <v>79</v>
      </c>
      <c r="B23" s="95"/>
      <c r="C23" s="95">
        <f>IF(RES_hh_fech_in!C23=0,0,RES_hh_fech_in!C23/RES_summary!C$21)</f>
        <v>0</v>
      </c>
      <c r="D23" s="95">
        <f>IF(RES_hh_fech_in!D23=0,0,RES_hh_fech_in!D23/RES_summary!D$21)</f>
        <v>0</v>
      </c>
      <c r="E23" s="95">
        <f>IF(RES_hh_fech_in!E23=0,0,RES_hh_fech_in!E23/RES_summary!E$21)</f>
        <v>0</v>
      </c>
      <c r="F23" s="95">
        <f>IF(RES_hh_fech_in!F23=0,0,RES_hh_fech_in!F23/RES_summary!F$21)</f>
        <v>0</v>
      </c>
      <c r="G23" s="95">
        <f>IF(RES_hh_fech_in!G23=0,0,RES_hh_fech_in!G23/RES_summary!G$21)</f>
        <v>0</v>
      </c>
      <c r="H23" s="95">
        <f>IF(RES_hh_fech_in!H23=0,0,RES_hh_fech_in!H23/RES_summary!H$21)</f>
        <v>0</v>
      </c>
      <c r="I23" s="95">
        <f>IF(RES_hh_fech_in!I23=0,0,RES_hh_fech_in!I23/RES_summary!I$21)</f>
        <v>0</v>
      </c>
      <c r="J23" s="95">
        <f>IF(RES_hh_fech_in!J23=0,0,RES_hh_fech_in!J23/RES_summary!J$21)</f>
        <v>0</v>
      </c>
      <c r="K23" s="95">
        <f>IF(RES_hh_fech_in!K23=0,0,RES_hh_fech_in!K23/RES_summary!K$21)</f>
        <v>0</v>
      </c>
      <c r="L23" s="95">
        <f>IF(RES_hh_fech_in!L23=0,0,RES_hh_fech_in!L23/RES_summary!L$21)</f>
        <v>0</v>
      </c>
      <c r="M23" s="95">
        <f>IF(RES_hh_fech_in!M23=0,0,RES_hh_fech_in!M23/RES_summary!M$21)</f>
        <v>0</v>
      </c>
      <c r="N23" s="95">
        <f>IF(RES_hh_fech_in!N23=0,0,RES_hh_fech_in!N23/RES_summary!N$21)</f>
        <v>0</v>
      </c>
      <c r="O23" s="95">
        <f>IF(RES_hh_fech_in!O23=0,0,RES_hh_fech_in!O23/RES_summary!O$21)</f>
        <v>0</v>
      </c>
      <c r="P23" s="95">
        <f>IF(RES_hh_fech_in!P23=0,0,RES_hh_fech_in!P23/RES_summary!P$21)</f>
        <v>0</v>
      </c>
      <c r="Q23" s="95">
        <f>IF(RES_hh_fech_in!Q23=0,0,RES_hh_fech_in!Q23/RES_summary!Q$21)</f>
        <v>0</v>
      </c>
    </row>
    <row r="24" spans="1:17" ht="12" customHeight="1" x14ac:dyDescent="0.25">
      <c r="A24" s="87" t="s">
        <v>61</v>
      </c>
      <c r="B24" s="95"/>
      <c r="C24" s="95">
        <f>IF(RES_hh_fech_in!C24=0,0,RES_hh_fech_in!C24/RES_summary!C$21)</f>
        <v>14.627046084076694</v>
      </c>
      <c r="D24" s="95">
        <f>IF(RES_hh_fech_in!D24=0,0,RES_hh_fech_in!D24/RES_summary!D$21)</f>
        <v>15.181595485641695</v>
      </c>
      <c r="E24" s="95">
        <f>IF(RES_hh_fech_in!E24=0,0,RES_hh_fech_in!E24/RES_summary!E$21)</f>
        <v>13.769689086350605</v>
      </c>
      <c r="F24" s="95">
        <f>IF(RES_hh_fech_in!F24=0,0,RES_hh_fech_in!F24/RES_summary!F$21)</f>
        <v>14.227737206207516</v>
      </c>
      <c r="G24" s="95">
        <f>IF(RES_hh_fech_in!G24=0,0,RES_hh_fech_in!G24/RES_summary!G$21)</f>
        <v>12.646554248323037</v>
      </c>
      <c r="H24" s="95">
        <f>IF(RES_hh_fech_in!H24=0,0,RES_hh_fech_in!H24/RES_summary!H$21)</f>
        <v>11.997462615781123</v>
      </c>
      <c r="I24" s="95">
        <f>IF(RES_hh_fech_in!I24=0,0,RES_hh_fech_in!I24/RES_summary!I$21)</f>
        <v>11.928737235767791</v>
      </c>
      <c r="J24" s="95">
        <f>IF(RES_hh_fech_in!J24=0,0,RES_hh_fech_in!J24/RES_summary!J$21)</f>
        <v>12.867883020685177</v>
      </c>
      <c r="K24" s="95">
        <f>IF(RES_hh_fech_in!K24=0,0,RES_hh_fech_in!K24/RES_summary!K$21)</f>
        <v>11.611947980498247</v>
      </c>
      <c r="L24" s="95">
        <f>IF(RES_hh_fech_in!L24=0,0,RES_hh_fech_in!L24/RES_summary!L$21)</f>
        <v>11.327980489531404</v>
      </c>
      <c r="M24" s="95">
        <f>IF(RES_hh_fech_in!M24=0,0,RES_hh_fech_in!M24/RES_summary!M$21)</f>
        <v>11.407537507902125</v>
      </c>
      <c r="N24" s="95">
        <f>IF(RES_hh_fech_in!N24=0,0,RES_hh_fech_in!N24/RES_summary!N$21)</f>
        <v>11.23934486508894</v>
      </c>
      <c r="O24" s="95">
        <f>IF(RES_hh_fech_in!O24=0,0,RES_hh_fech_in!O24/RES_summary!O$21)</f>
        <v>11.006748277364959</v>
      </c>
      <c r="P24" s="95">
        <f>IF(RES_hh_fech_in!P24=0,0,RES_hh_fech_in!P24/RES_summary!P$21)</f>
        <v>12.37024647860413</v>
      </c>
      <c r="Q24" s="95">
        <f>IF(RES_hh_fech_in!Q24=0,0,RES_hh_fech_in!Q24/RES_summary!Q$21)</f>
        <v>11.498791018083494</v>
      </c>
    </row>
    <row r="25" spans="1:17" ht="12" customHeight="1" x14ac:dyDescent="0.25">
      <c r="A25" s="51" t="s">
        <v>60</v>
      </c>
      <c r="B25" s="22"/>
      <c r="C25" s="22">
        <f>IF(RES_hh_fech_in!C25=0,0,RES_hh_fech_in!C25/RES_summary!C$21)</f>
        <v>20.813869962150815</v>
      </c>
      <c r="D25" s="22">
        <f>IF(RES_hh_fech_in!D25=0,0,RES_hh_fech_in!D25/RES_summary!D$21)</f>
        <v>21.311581518828959</v>
      </c>
      <c r="E25" s="22">
        <f>IF(RES_hh_fech_in!E25=0,0,RES_hh_fech_in!E25/RES_summary!E$21)</f>
        <v>20.060134432763277</v>
      </c>
      <c r="F25" s="22">
        <f>IF(RES_hh_fech_in!F25=0,0,RES_hh_fech_in!F25/RES_summary!F$21)</f>
        <v>19.890272778968676</v>
      </c>
      <c r="G25" s="22">
        <f>IF(RES_hh_fech_in!G25=0,0,RES_hh_fech_in!G25/RES_summary!G$21)</f>
        <v>16.270092075145126</v>
      </c>
      <c r="H25" s="22">
        <f>IF(RES_hh_fech_in!H25=0,0,RES_hh_fech_in!H25/RES_summary!H$21)</f>
        <v>16.059711263485003</v>
      </c>
      <c r="I25" s="22">
        <f>IF(RES_hh_fech_in!I25=0,0,RES_hh_fech_in!I25/RES_summary!I$21)</f>
        <v>19.459897596840126</v>
      </c>
      <c r="J25" s="22">
        <f>IF(RES_hh_fech_in!J25=0,0,RES_hh_fech_in!J25/RES_summary!J$21)</f>
        <v>18.782605974430364</v>
      </c>
      <c r="K25" s="22">
        <f>IF(RES_hh_fech_in!K25=0,0,RES_hh_fech_in!K25/RES_summary!K$21)</f>
        <v>15.608214634763193</v>
      </c>
      <c r="L25" s="22">
        <f>IF(RES_hh_fech_in!L25=0,0,RES_hh_fech_in!L25/RES_summary!L$21)</f>
        <v>15.243676668971242</v>
      </c>
      <c r="M25" s="22">
        <f>IF(RES_hh_fech_in!M25=0,0,RES_hh_fech_in!M25/RES_summary!M$21)</f>
        <v>17.348471315356949</v>
      </c>
      <c r="N25" s="22">
        <f>IF(RES_hh_fech_in!N25=0,0,RES_hh_fech_in!N25/RES_summary!N$21)</f>
        <v>16.538529667324646</v>
      </c>
      <c r="O25" s="22">
        <f>IF(RES_hh_fech_in!O25=0,0,RES_hh_fech_in!O25/RES_summary!O$21)</f>
        <v>16.200712699877911</v>
      </c>
      <c r="P25" s="22">
        <f>IF(RES_hh_fech_in!P25=0,0,RES_hh_fech_in!P25/RES_summary!P$21)</f>
        <v>17.795994695791471</v>
      </c>
      <c r="Q25" s="22">
        <f>IF(RES_hh_fech_in!Q25=0,0,RES_hh_fech_in!Q25/RES_summary!Q$21)</f>
        <v>15.816897150263541</v>
      </c>
    </row>
    <row r="26" spans="1:17" ht="12" customHeight="1" x14ac:dyDescent="0.25">
      <c r="A26" s="49" t="s">
        <v>59</v>
      </c>
      <c r="B26" s="18"/>
      <c r="C26" s="18">
        <f>IF(RES_hh_fech_in!C26=0,0,RES_hh_fech_in!C26/RES_summary!C$21)</f>
        <v>5.7881180028910428</v>
      </c>
      <c r="D26" s="18">
        <f>IF(RES_hh_fech_in!D26=0,0,RES_hh_fech_in!D26/RES_summary!D$21)</f>
        <v>5.8142304503030893</v>
      </c>
      <c r="E26" s="18">
        <f>IF(RES_hh_fech_in!E26=0,0,RES_hh_fech_in!E26/RES_summary!E$21)</f>
        <v>5.7903645203843563</v>
      </c>
      <c r="F26" s="18">
        <f>IF(RES_hh_fech_in!F26=0,0,RES_hh_fech_in!F26/RES_summary!F$21)</f>
        <v>5.7554395455512388</v>
      </c>
      <c r="G26" s="18">
        <f>IF(RES_hh_fech_in!G26=0,0,RES_hh_fech_in!G26/RES_summary!G$21)</f>
        <v>5.7701194657565908</v>
      </c>
      <c r="H26" s="18">
        <f>IF(RES_hh_fech_in!H26=0,0,RES_hh_fech_in!H26/RES_summary!H$21)</f>
        <v>5.6765040768640773</v>
      </c>
      <c r="I26" s="18">
        <f>IF(RES_hh_fech_in!I26=0,0,RES_hh_fech_in!I26/RES_summary!I$21)</f>
        <v>5.6219773508757118</v>
      </c>
      <c r="J26" s="18">
        <f>IF(RES_hh_fech_in!J26=0,0,RES_hh_fech_in!J26/RES_summary!J$21)</f>
        <v>5.538996410416309</v>
      </c>
      <c r="K26" s="18">
        <f>IF(RES_hh_fech_in!K26=0,0,RES_hh_fech_in!K26/RES_summary!K$21)</f>
        <v>5.5120504921260638</v>
      </c>
      <c r="L26" s="18">
        <f>IF(RES_hh_fech_in!L26=0,0,RES_hh_fech_in!L26/RES_summary!L$21)</f>
        <v>5.5261039960688425</v>
      </c>
      <c r="M26" s="18">
        <f>IF(RES_hh_fech_in!M26=0,0,RES_hh_fech_in!M26/RES_summary!M$21)</f>
        <v>5.3478980853384659</v>
      </c>
      <c r="N26" s="18">
        <f>IF(RES_hh_fech_in!N26=0,0,RES_hh_fech_in!N26/RES_summary!N$21)</f>
        <v>5.3787866820421604</v>
      </c>
      <c r="O26" s="18">
        <f>IF(RES_hh_fech_in!O26=0,0,RES_hh_fech_in!O26/RES_summary!O$21)</f>
        <v>5.4328901040234214</v>
      </c>
      <c r="P26" s="18">
        <f>IF(RES_hh_fech_in!P26=0,0,RES_hh_fech_in!P26/RES_summary!P$21)</f>
        <v>5.226390502873965</v>
      </c>
      <c r="Q26" s="18">
        <f>IF(RES_hh_fech_in!Q26=0,0,RES_hh_fech_in!Q26/RES_summary!Q$21)</f>
        <v>5.2586339242049478</v>
      </c>
    </row>
    <row r="27" spans="1:17" ht="12.95" customHeight="1" x14ac:dyDescent="0.25">
      <c r="A27" s="89" t="s">
        <v>62</v>
      </c>
      <c r="B27" s="96"/>
      <c r="C27" s="96">
        <f>IF(RES_hh_fech_in!C27=0,0,RES_hh_fech_in!C27/RES_summary!C$21)</f>
        <v>9.1593134370357987</v>
      </c>
      <c r="D27" s="96">
        <f>IF(RES_hh_fech_in!D27=0,0,RES_hh_fech_in!D27/RES_summary!D$21)</f>
        <v>8.6638374658736499</v>
      </c>
      <c r="E27" s="96">
        <f>IF(RES_hh_fech_in!E27=0,0,RES_hh_fech_in!E27/RES_summary!E$21)</f>
        <v>9.0557323507462097</v>
      </c>
      <c r="F27" s="96">
        <f>IF(RES_hh_fech_in!F27=0,0,RES_hh_fech_in!F27/RES_summary!F$21)</f>
        <v>8.7056710485075826</v>
      </c>
      <c r="G27" s="96">
        <f>IF(RES_hh_fech_in!G27=0,0,RES_hh_fech_in!G27/RES_summary!G$21)</f>
        <v>8.1706250480652205</v>
      </c>
      <c r="H27" s="96">
        <f>IF(RES_hh_fech_in!H27=0,0,RES_hh_fech_in!H27/RES_summary!H$21)</f>
        <v>8.3026635384200915</v>
      </c>
      <c r="I27" s="96">
        <f>IF(RES_hh_fech_in!I27=0,0,RES_hh_fech_in!I27/RES_summary!I$21)</f>
        <v>8.2418916602730743</v>
      </c>
      <c r="J27" s="96">
        <f>IF(RES_hh_fech_in!J27=0,0,RES_hh_fech_in!J27/RES_summary!J$21)</f>
        <v>8.0110184375562152</v>
      </c>
      <c r="K27" s="96">
        <f>IF(RES_hh_fech_in!K27=0,0,RES_hh_fech_in!K27/RES_summary!K$21)</f>
        <v>8.3515309056660065</v>
      </c>
      <c r="L27" s="96">
        <f>IF(RES_hh_fech_in!L27=0,0,RES_hh_fech_in!L27/RES_summary!L$21)</f>
        <v>7.9835922184908785</v>
      </c>
      <c r="M27" s="96">
        <f>IF(RES_hh_fech_in!M27=0,0,RES_hh_fech_in!M27/RES_summary!M$21)</f>
        <v>7.8909449023412863</v>
      </c>
      <c r="N27" s="96">
        <f>IF(RES_hh_fech_in!N27=0,0,RES_hh_fech_in!N27/RES_summary!N$21)</f>
        <v>8.3037209876853968</v>
      </c>
      <c r="O27" s="96">
        <f>IF(RES_hh_fech_in!O27=0,0,RES_hh_fech_in!O27/RES_summary!O$21)</f>
        <v>7.8481275879082055</v>
      </c>
      <c r="P27" s="96">
        <f>IF(RES_hh_fech_in!P27=0,0,RES_hh_fech_in!P27/RES_summary!P$21)</f>
        <v>8.0874039444744916</v>
      </c>
      <c r="Q27" s="96">
        <f>IF(RES_hh_fech_in!Q27=0,0,RES_hh_fech_in!Q27/RES_summary!Q$21)</f>
        <v>8.1019071675011283</v>
      </c>
    </row>
    <row r="28" spans="1:17" ht="12" customHeight="1" x14ac:dyDescent="0.25">
      <c r="A28" s="87" t="s">
        <v>58</v>
      </c>
      <c r="B28" s="95"/>
      <c r="C28" s="95">
        <f>IF(RES_hh_fech_in!C28=0,0,RES_hh_fech_in!C28/RES_summary!C$21)</f>
        <v>0</v>
      </c>
      <c r="D28" s="95">
        <f>IF(RES_hh_fech_in!D28=0,0,RES_hh_fech_in!D28/RES_summary!D$21)</f>
        <v>0</v>
      </c>
      <c r="E28" s="95">
        <f>IF(RES_hh_fech_in!E28=0,0,RES_hh_fech_in!E28/RES_summary!E$21)</f>
        <v>0</v>
      </c>
      <c r="F28" s="95">
        <f>IF(RES_hh_fech_in!F28=0,0,RES_hh_fech_in!F28/RES_summary!F$21)</f>
        <v>17.266702585261598</v>
      </c>
      <c r="G28" s="95">
        <f>IF(RES_hh_fech_in!G28=0,0,RES_hh_fech_in!G28/RES_summary!G$21)</f>
        <v>0</v>
      </c>
      <c r="H28" s="95">
        <f>IF(RES_hh_fech_in!H28=0,0,RES_hh_fech_in!H28/RES_summary!H$21)</f>
        <v>16.16903992220001</v>
      </c>
      <c r="I28" s="95">
        <f>IF(RES_hh_fech_in!I28=0,0,RES_hh_fech_in!I28/RES_summary!I$21)</f>
        <v>15.497687105410968</v>
      </c>
      <c r="J28" s="95">
        <f>IF(RES_hh_fech_in!J28=0,0,RES_hh_fech_in!J28/RES_summary!J$21)</f>
        <v>15.480478615007614</v>
      </c>
      <c r="K28" s="95">
        <f>IF(RES_hh_fech_in!K28=0,0,RES_hh_fech_in!K28/RES_summary!K$21)</f>
        <v>0</v>
      </c>
      <c r="L28" s="95">
        <f>IF(RES_hh_fech_in!L28=0,0,RES_hh_fech_in!L28/RES_summary!L$21)</f>
        <v>0</v>
      </c>
      <c r="M28" s="95">
        <f>IF(RES_hh_fech_in!M28=0,0,RES_hh_fech_in!M28/RES_summary!M$21)</f>
        <v>0</v>
      </c>
      <c r="N28" s="95">
        <f>IF(RES_hh_fech_in!N28=0,0,RES_hh_fech_in!N28/RES_summary!N$21)</f>
        <v>0</v>
      </c>
      <c r="O28" s="95">
        <f>IF(RES_hh_fech_in!O28=0,0,RES_hh_fech_in!O28/RES_summary!O$21)</f>
        <v>0</v>
      </c>
      <c r="P28" s="95">
        <f>IF(RES_hh_fech_in!P28=0,0,RES_hh_fech_in!P28/RES_summary!P$21)</f>
        <v>0</v>
      </c>
      <c r="Q28" s="95">
        <f>IF(RES_hh_fech_in!Q28=0,0,RES_hh_fech_in!Q28/RES_summary!Q$21)</f>
        <v>0</v>
      </c>
    </row>
    <row r="29" spans="1:17" s="28" customFormat="1" ht="12" customHeight="1" x14ac:dyDescent="0.25">
      <c r="A29" s="87" t="s">
        <v>84</v>
      </c>
      <c r="B29" s="95"/>
      <c r="C29" s="95">
        <f>IF(RES_hh_fech_in!C29=0,0,RES_hh_fech_in!C29/RES_summary!C$21)</f>
        <v>0</v>
      </c>
      <c r="D29" s="95">
        <f>IF(RES_hh_fech_in!D29=0,0,RES_hh_fech_in!D29/RES_summary!D$21)</f>
        <v>13.050106105207423</v>
      </c>
      <c r="E29" s="95">
        <f>IF(RES_hh_fech_in!E29=0,0,RES_hh_fech_in!E29/RES_summary!E$21)</f>
        <v>0</v>
      </c>
      <c r="F29" s="95">
        <f>IF(RES_hh_fech_in!F29=0,0,RES_hh_fech_in!F29/RES_summary!F$21)</f>
        <v>13.493567176300717</v>
      </c>
      <c r="G29" s="95">
        <f>IF(RES_hh_fech_in!G29=0,0,RES_hh_fech_in!G29/RES_summary!G$21)</f>
        <v>14.755582348436675</v>
      </c>
      <c r="H29" s="95">
        <f>IF(RES_hh_fech_in!H29=0,0,RES_hh_fech_in!H29/RES_summary!H$21)</f>
        <v>11.989748817039857</v>
      </c>
      <c r="I29" s="95">
        <f>IF(RES_hh_fech_in!I29=0,0,RES_hh_fech_in!I29/RES_summary!I$21)</f>
        <v>13.349944440555003</v>
      </c>
      <c r="J29" s="95">
        <f>IF(RES_hh_fech_in!J29=0,0,RES_hh_fech_in!J29/RES_summary!J$21)</f>
        <v>13.240679933515073</v>
      </c>
      <c r="K29" s="95">
        <f>IF(RES_hh_fech_in!K29=0,0,RES_hh_fech_in!K29/RES_summary!K$21)</f>
        <v>0</v>
      </c>
      <c r="L29" s="95">
        <f>IF(RES_hh_fech_in!L29=0,0,RES_hh_fech_in!L29/RES_summary!L$21)</f>
        <v>0</v>
      </c>
      <c r="M29" s="95">
        <f>IF(RES_hh_fech_in!M29=0,0,RES_hh_fech_in!M29/RES_summary!M$21)</f>
        <v>0</v>
      </c>
      <c r="N29" s="95">
        <f>IF(RES_hh_fech_in!N29=0,0,RES_hh_fech_in!N29/RES_summary!N$21)</f>
        <v>0</v>
      </c>
      <c r="O29" s="95">
        <f>IF(RES_hh_fech_in!O29=0,0,RES_hh_fech_in!O29/RES_summary!O$21)</f>
        <v>0</v>
      </c>
      <c r="P29" s="95">
        <f>IF(RES_hh_fech_in!P29=0,0,RES_hh_fech_in!P29/RES_summary!P$21)</f>
        <v>10.958750346700956</v>
      </c>
      <c r="Q29" s="95">
        <f>IF(RES_hh_fech_in!Q29=0,0,RES_hh_fech_in!Q29/RES_summary!Q$21)</f>
        <v>11.006629742788913</v>
      </c>
    </row>
    <row r="30" spans="1:17" ht="12" customHeight="1" x14ac:dyDescent="0.25">
      <c r="A30" s="87" t="s">
        <v>109</v>
      </c>
      <c r="B30" s="95"/>
      <c r="C30" s="95">
        <f>IF(RES_hh_fech_in!C30=0,0,RES_hh_fech_in!C30/RES_summary!C$21)</f>
        <v>12.223690780833934</v>
      </c>
      <c r="D30" s="95">
        <f>IF(RES_hh_fech_in!D30=0,0,RES_hh_fech_in!D30/RES_summary!D$21)</f>
        <v>12.160125639980963</v>
      </c>
      <c r="E30" s="95">
        <f>IF(RES_hh_fech_in!E30=0,0,RES_hh_fech_in!E30/RES_summary!E$21)</f>
        <v>12.164253848943224</v>
      </c>
      <c r="F30" s="95">
        <f>IF(RES_hh_fech_in!F30=0,0,RES_hh_fech_in!F30/RES_summary!F$21)</f>
        <v>11.966650028197968</v>
      </c>
      <c r="G30" s="95">
        <f>IF(RES_hh_fech_in!G30=0,0,RES_hh_fech_in!G30/RES_summary!G$21)</f>
        <v>11.661869736113559</v>
      </c>
      <c r="H30" s="95">
        <f>IF(RES_hh_fech_in!H30=0,0,RES_hh_fech_in!H30/RES_summary!H$21)</f>
        <v>11.455328703756104</v>
      </c>
      <c r="I30" s="95">
        <f>IF(RES_hh_fech_in!I30=0,0,RES_hh_fech_in!I30/RES_summary!I$21)</f>
        <v>10.992871800533184</v>
      </c>
      <c r="J30" s="95">
        <f>IF(RES_hh_fech_in!J30=0,0,RES_hh_fech_in!J30/RES_summary!J$21)</f>
        <v>10.894928440571119</v>
      </c>
      <c r="K30" s="95">
        <f>IF(RES_hh_fech_in!K30=0,0,RES_hh_fech_in!K30/RES_summary!K$21)</f>
        <v>10.95817773815568</v>
      </c>
      <c r="L30" s="95">
        <f>IF(RES_hh_fech_in!L30=0,0,RES_hh_fech_in!L30/RES_summary!L$21)</f>
        <v>10.928313346570087</v>
      </c>
      <c r="M30" s="95">
        <f>IF(RES_hh_fech_in!M30=0,0,RES_hh_fech_in!M30/RES_summary!M$21)</f>
        <v>10.49449415926483</v>
      </c>
      <c r="N30" s="95">
        <f>IF(RES_hh_fech_in!N30=0,0,RES_hh_fech_in!N30/RES_summary!N$21)</f>
        <v>10.47338766306518</v>
      </c>
      <c r="O30" s="95">
        <f>IF(RES_hh_fech_in!O30=0,0,RES_hh_fech_in!O30/RES_summary!O$21)</f>
        <v>10.449799328675171</v>
      </c>
      <c r="P30" s="95">
        <f>IF(RES_hh_fech_in!P30=0,0,RES_hh_fech_in!P30/RES_summary!P$21)</f>
        <v>10.329321532969368</v>
      </c>
      <c r="Q30" s="95">
        <f>IF(RES_hh_fech_in!Q30=0,0,RES_hh_fech_in!Q30/RES_summary!Q$21)</f>
        <v>10.188867847794612</v>
      </c>
    </row>
    <row r="31" spans="1:17" ht="12" customHeight="1" x14ac:dyDescent="0.25">
      <c r="A31" s="87" t="s">
        <v>55</v>
      </c>
      <c r="B31" s="95"/>
      <c r="C31" s="95">
        <f>IF(RES_hh_fech_in!C31=0,0,RES_hh_fech_in!C31/RES_summary!C$21)</f>
        <v>19.243941500877607</v>
      </c>
      <c r="D31" s="95">
        <f>IF(RES_hh_fech_in!D31=0,0,RES_hh_fech_in!D31/RES_summary!D$21)</f>
        <v>16.144462923975862</v>
      </c>
      <c r="E31" s="95">
        <f>IF(RES_hh_fech_in!E31=0,0,RES_hh_fech_in!E31/RES_summary!E$21)</f>
        <v>17.763201755542653</v>
      </c>
      <c r="F31" s="95">
        <f>IF(RES_hh_fech_in!F31=0,0,RES_hh_fech_in!F31/RES_summary!F$21)</f>
        <v>18.597200505124274</v>
      </c>
      <c r="G31" s="95">
        <f>IF(RES_hh_fech_in!G31=0,0,RES_hh_fech_in!G31/RES_summary!G$21)</f>
        <v>15.955820107752109</v>
      </c>
      <c r="H31" s="95">
        <f>IF(RES_hh_fech_in!H31=0,0,RES_hh_fech_in!H31/RES_summary!H$21)</f>
        <v>17.638778014366768</v>
      </c>
      <c r="I31" s="95">
        <f>IF(RES_hh_fech_in!I31=0,0,RES_hh_fech_in!I31/RES_summary!I$21)</f>
        <v>14.958614231128808</v>
      </c>
      <c r="J31" s="95">
        <f>IF(RES_hh_fech_in!J31=0,0,RES_hh_fech_in!J31/RES_summary!J$21)</f>
        <v>16.811977154570513</v>
      </c>
      <c r="K31" s="95">
        <f>IF(RES_hh_fech_in!K31=0,0,RES_hh_fech_in!K31/RES_summary!K$21)</f>
        <v>14.340296444105732</v>
      </c>
      <c r="L31" s="95">
        <f>IF(RES_hh_fech_in!L31=0,0,RES_hh_fech_in!L31/RES_summary!L$21)</f>
        <v>14.20244097216316</v>
      </c>
      <c r="M31" s="95">
        <f>IF(RES_hh_fech_in!M31=0,0,RES_hh_fech_in!M31/RES_summary!M$21)</f>
        <v>14.07766303678927</v>
      </c>
      <c r="N31" s="95">
        <f>IF(RES_hh_fech_in!N31=0,0,RES_hh_fech_in!N31/RES_summary!N$21)</f>
        <v>15.918608858839105</v>
      </c>
      <c r="O31" s="95">
        <f>IF(RES_hh_fech_in!O31=0,0,RES_hh_fech_in!O31/RES_summary!O$21)</f>
        <v>13.894534631153993</v>
      </c>
      <c r="P31" s="95">
        <f>IF(RES_hh_fech_in!P31=0,0,RES_hh_fech_in!P31/RES_summary!P$21)</f>
        <v>13.415412323020593</v>
      </c>
      <c r="Q31" s="95">
        <f>IF(RES_hh_fech_in!Q31=0,0,RES_hh_fech_in!Q31/RES_summary!Q$21)</f>
        <v>14.61720462092377</v>
      </c>
    </row>
    <row r="32" spans="1:17" ht="12" customHeight="1" x14ac:dyDescent="0.25">
      <c r="A32" s="49" t="s">
        <v>60</v>
      </c>
      <c r="B32" s="18"/>
      <c r="C32" s="18">
        <f>IF(RES_hh_fech_in!C32=0,0,RES_hh_fech_in!C32/RES_summary!C$21)</f>
        <v>7.8776165944398109</v>
      </c>
      <c r="D32" s="18">
        <f>IF(RES_hh_fech_in!D32=0,0,RES_hh_fech_in!D32/RES_summary!D$21)</f>
        <v>7.9488341742113668</v>
      </c>
      <c r="E32" s="18">
        <f>IF(RES_hh_fech_in!E32=0,0,RES_hh_fech_in!E32/RES_summary!E$21)</f>
        <v>7.9683542424280862</v>
      </c>
      <c r="F32" s="18">
        <f>IF(RES_hh_fech_in!F32=0,0,RES_hh_fech_in!F32/RES_summary!F$21)</f>
        <v>7.6974258899347712</v>
      </c>
      <c r="G32" s="18">
        <f>IF(RES_hh_fech_in!G32=0,0,RES_hh_fech_in!G32/RES_summary!G$21)</f>
        <v>7.5081542979798952</v>
      </c>
      <c r="H32" s="18">
        <f>IF(RES_hh_fech_in!H32=0,0,RES_hh_fech_in!H32/RES_summary!H$21)</f>
        <v>7.3268227930731857</v>
      </c>
      <c r="I32" s="18">
        <f>IF(RES_hh_fech_in!I32=0,0,RES_hh_fech_in!I32/RES_summary!I$21)</f>
        <v>7.4710990008783291</v>
      </c>
      <c r="J32" s="18">
        <f>IF(RES_hh_fech_in!J32=0,0,RES_hh_fech_in!J32/RES_summary!J$21)</f>
        <v>7.1803646846987901</v>
      </c>
      <c r="K32" s="18">
        <f>IF(RES_hh_fech_in!K32=0,0,RES_hh_fech_in!K32/RES_summary!K$21)</f>
        <v>7.4668465934883859</v>
      </c>
      <c r="L32" s="18">
        <f>IF(RES_hh_fech_in!L32=0,0,RES_hh_fech_in!L32/RES_summary!L$21)</f>
        <v>7.1020706938879377</v>
      </c>
      <c r="M32" s="18">
        <f>IF(RES_hh_fech_in!M32=0,0,RES_hh_fech_in!M32/RES_summary!M$21)</f>
        <v>7.1999866043674787</v>
      </c>
      <c r="N32" s="18">
        <f>IF(RES_hh_fech_in!N32=0,0,RES_hh_fech_in!N32/RES_summary!N$21)</f>
        <v>7.5375190113338242</v>
      </c>
      <c r="O32" s="18">
        <f>IF(RES_hh_fech_in!O32=0,0,RES_hh_fech_in!O32/RES_summary!O$21)</f>
        <v>7.1108045619239304</v>
      </c>
      <c r="P32" s="18">
        <f>IF(RES_hh_fech_in!P32=0,0,RES_hh_fech_in!P32/RES_summary!P$21)</f>
        <v>7.5497260792454073</v>
      </c>
      <c r="Q32" s="18">
        <f>IF(RES_hh_fech_in!Q32=0,0,RES_hh_fech_in!Q32/RES_summary!Q$21)</f>
        <v>7.2830612709887737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9">
    <tabColor theme="6" tint="0.79998168889431442"/>
    <pageSetUpPr fitToPage="1"/>
  </sheetPr>
  <dimension ref="A1:S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9" ht="25.5" customHeight="1" x14ac:dyDescent="0.25">
      <c r="A1" s="108" t="s">
        <v>244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9" s="28" customFormat="1" ht="12" customHeight="1" x14ac:dyDescent="0.25"/>
    <row r="3" spans="1:19" ht="12.95" customHeight="1" x14ac:dyDescent="0.25">
      <c r="A3" s="94" t="s">
        <v>126</v>
      </c>
      <c r="B3" s="100"/>
      <c r="C3" s="100">
        <f>IF(RES_hh_tesh_in!C3=0,0,RES_hh_tesh_in!C3/RES_summary!C$21)</f>
        <v>134.37078634360427</v>
      </c>
      <c r="D3" s="100">
        <f>IF(RES_hh_tesh_in!D3=0,0,RES_hh_tesh_in!D3/RES_summary!D$21)</f>
        <v>127.62475844496268</v>
      </c>
      <c r="E3" s="100">
        <f>IF(RES_hh_tesh_in!E3=0,0,RES_hh_tesh_in!E3/RES_summary!E$21)</f>
        <v>127.87586050192168</v>
      </c>
      <c r="F3" s="100">
        <f>IF(RES_hh_tesh_in!F3=0,0,RES_hh_tesh_in!F3/RES_summary!F$21)</f>
        <v>119.46640105255</v>
      </c>
      <c r="G3" s="100">
        <f>IF(RES_hh_tesh_in!G3=0,0,RES_hh_tesh_in!G3/RES_summary!G$21)</f>
        <v>118.39894411988924</v>
      </c>
      <c r="H3" s="100">
        <f>IF(RES_hh_tesh_in!H3=0,0,RES_hh_tesh_in!H3/RES_summary!H$21)</f>
        <v>110.56991528904356</v>
      </c>
      <c r="I3" s="100">
        <f>IF(RES_hh_tesh_in!I3=0,0,RES_hh_tesh_in!I3/RES_summary!I$21)</f>
        <v>109.28890518285421</v>
      </c>
      <c r="J3" s="100">
        <f>IF(RES_hh_tesh_in!J3=0,0,RES_hh_tesh_in!J3/RES_summary!J$21)</f>
        <v>109.05724975797811</v>
      </c>
      <c r="K3" s="100">
        <f>IF(RES_hh_tesh_in!K3=0,0,RES_hh_tesh_in!K3/RES_summary!K$21)</f>
        <v>106.96968291770408</v>
      </c>
      <c r="L3" s="100">
        <f>IF(RES_hh_tesh_in!L3=0,0,RES_hh_tesh_in!L3/RES_summary!L$21)</f>
        <v>117.19518757589458</v>
      </c>
      <c r="M3" s="100">
        <f>IF(RES_hh_tesh_in!M3=0,0,RES_hh_tesh_in!M3/RES_summary!M$21)</f>
        <v>106.66594406587359</v>
      </c>
      <c r="N3" s="100">
        <f>IF(RES_hh_tesh_in!N3=0,0,RES_hh_tesh_in!N3/RES_summary!N$21)</f>
        <v>112.18565061628068</v>
      </c>
      <c r="O3" s="100">
        <f>IF(RES_hh_tesh_in!O3=0,0,RES_hh_tesh_in!O3/RES_summary!O$21)</f>
        <v>117.80646255806677</v>
      </c>
      <c r="P3" s="100">
        <f>IF(RES_hh_tesh_in!P3=0,0,RES_hh_tesh_in!P3/RES_summary!P$21)</f>
        <v>102.21363084904741</v>
      </c>
      <c r="Q3" s="100">
        <f>IF(RES_hh_tesh_in!Q3=0,0,RES_hh_tesh_in!Q3/RES_summary!Q$21)</f>
        <v>109.70270692075556</v>
      </c>
      <c r="S3" s="28"/>
    </row>
    <row r="4" spans="1:19" ht="12.95" customHeight="1" x14ac:dyDescent="0.25">
      <c r="A4" s="89" t="s">
        <v>65</v>
      </c>
      <c r="B4" s="96"/>
      <c r="C4" s="96">
        <f>IF(RES_hh_tesh_in!C4=0,0,RES_hh_tesh_in!C4/RES_summary!C$21)</f>
        <v>109.87327809566244</v>
      </c>
      <c r="D4" s="96">
        <f>IF(RES_hh_tesh_in!D4=0,0,RES_hh_tesh_in!D4/RES_summary!D$21)</f>
        <v>103.02678806045175</v>
      </c>
      <c r="E4" s="96">
        <f>IF(RES_hh_tesh_in!E4=0,0,RES_hh_tesh_in!E4/RES_summary!E$21)</f>
        <v>103.49414039057633</v>
      </c>
      <c r="F4" s="96">
        <f>IF(RES_hh_tesh_in!F4=0,0,RES_hh_tesh_in!F4/RES_summary!F$21)</f>
        <v>95.466783914171984</v>
      </c>
      <c r="G4" s="96">
        <f>IF(RES_hh_tesh_in!G4=0,0,RES_hh_tesh_in!G4/RES_summary!G$21)</f>
        <v>94.161198452580862</v>
      </c>
      <c r="H4" s="96">
        <f>IF(RES_hh_tesh_in!H4=0,0,RES_hh_tesh_in!H4/RES_summary!H$21)</f>
        <v>86.896975941396292</v>
      </c>
      <c r="I4" s="96">
        <f>IF(RES_hh_tesh_in!I4=0,0,RES_hh_tesh_in!I4/RES_summary!I$21)</f>
        <v>84.931742488115589</v>
      </c>
      <c r="J4" s="96">
        <f>IF(RES_hh_tesh_in!J4=0,0,RES_hh_tesh_in!J4/RES_summary!J$21)</f>
        <v>85.38119196938311</v>
      </c>
      <c r="K4" s="96">
        <f>IF(RES_hh_tesh_in!K4=0,0,RES_hh_tesh_in!K4/RES_summary!K$21)</f>
        <v>83.136415500590473</v>
      </c>
      <c r="L4" s="96">
        <f>IF(RES_hh_tesh_in!L4=0,0,RES_hh_tesh_in!L4/RES_summary!L$21)</f>
        <v>93.756617136766437</v>
      </c>
      <c r="M4" s="96">
        <f>IF(RES_hh_tesh_in!M4=0,0,RES_hh_tesh_in!M4/RES_summary!M$21)</f>
        <v>82.937522937612911</v>
      </c>
      <c r="N4" s="96">
        <f>IF(RES_hh_tesh_in!N4=0,0,RES_hh_tesh_in!N4/RES_summary!N$21)</f>
        <v>88.108745000447698</v>
      </c>
      <c r="O4" s="96">
        <f>IF(RES_hh_tesh_in!O4=0,0,RES_hh_tesh_in!O4/RES_summary!O$21)</f>
        <v>95.174792152825361</v>
      </c>
      <c r="P4" s="96">
        <f>IF(RES_hh_tesh_in!P4=0,0,RES_hh_tesh_in!P4/RES_summary!P$21)</f>
        <v>78.401582716722899</v>
      </c>
      <c r="Q4" s="96">
        <f>IF(RES_hh_tesh_in!Q4=0,0,RES_hh_tesh_in!Q4/RES_summary!Q$21)</f>
        <v>86.190602980912331</v>
      </c>
      <c r="S4" s="28"/>
    </row>
    <row r="5" spans="1:19" ht="12" customHeight="1" x14ac:dyDescent="0.25">
      <c r="A5" s="87" t="s">
        <v>58</v>
      </c>
      <c r="B5" s="95"/>
      <c r="C5" s="95">
        <f>IF(RES_hh_tesh_in!C5=0,0,RES_hh_tesh_in!C5/RES_summary!C$21)</f>
        <v>0</v>
      </c>
      <c r="D5" s="95">
        <f>IF(RES_hh_tesh_in!D5=0,0,RES_hh_tesh_in!D5/RES_summary!D$21)</f>
        <v>0</v>
      </c>
      <c r="E5" s="95">
        <f>IF(RES_hh_tesh_in!E5=0,0,RES_hh_tesh_in!E5/RES_summary!E$21)</f>
        <v>0</v>
      </c>
      <c r="F5" s="95">
        <f>IF(RES_hh_tesh_in!F5=0,0,RES_hh_tesh_in!F5/RES_summary!F$21)</f>
        <v>98.203149118941312</v>
      </c>
      <c r="G5" s="95">
        <f>IF(RES_hh_tesh_in!G5=0,0,RES_hh_tesh_in!G5/RES_summary!G$21)</f>
        <v>0</v>
      </c>
      <c r="H5" s="95">
        <f>IF(RES_hh_tesh_in!H5=0,0,RES_hh_tesh_in!H5/RES_summary!H$21)</f>
        <v>87.114889435154467</v>
      </c>
      <c r="I5" s="95">
        <f>IF(RES_hh_tesh_in!I5=0,0,RES_hh_tesh_in!I5/RES_summary!I$21)</f>
        <v>75.690591696318592</v>
      </c>
      <c r="J5" s="95">
        <f>IF(RES_hh_tesh_in!J5=0,0,RES_hh_tesh_in!J5/RES_summary!J$21)</f>
        <v>84.33635743704501</v>
      </c>
      <c r="K5" s="95">
        <f>IF(RES_hh_tesh_in!K5=0,0,RES_hh_tesh_in!K5/RES_summary!K$21)</f>
        <v>0</v>
      </c>
      <c r="L5" s="95">
        <f>IF(RES_hh_tesh_in!L5=0,0,RES_hh_tesh_in!L5/RES_summary!L$21)</f>
        <v>95.10014004749155</v>
      </c>
      <c r="M5" s="95">
        <f>IF(RES_hh_tesh_in!M5=0,0,RES_hh_tesh_in!M5/RES_summary!M$21)</f>
        <v>0</v>
      </c>
      <c r="N5" s="95">
        <f>IF(RES_hh_tesh_in!N5=0,0,RES_hh_tesh_in!N5/RES_summary!N$21)</f>
        <v>89.469752330466761</v>
      </c>
      <c r="O5" s="95">
        <f>IF(RES_hh_tesh_in!O5=0,0,RES_hh_tesh_in!O5/RES_summary!O$21)</f>
        <v>0</v>
      </c>
      <c r="P5" s="95">
        <f>IF(RES_hh_tesh_in!P5=0,0,RES_hh_tesh_in!P5/RES_summary!P$21)</f>
        <v>79.406591279678779</v>
      </c>
      <c r="Q5" s="95">
        <f>IF(RES_hh_tesh_in!Q5=0,0,RES_hh_tesh_in!Q5/RES_summary!Q$21)</f>
        <v>86.246397906621482</v>
      </c>
      <c r="S5" s="28"/>
    </row>
    <row r="6" spans="1:19" ht="12" customHeight="1" x14ac:dyDescent="0.25">
      <c r="A6" s="87" t="s">
        <v>84</v>
      </c>
      <c r="B6" s="95"/>
      <c r="C6" s="95">
        <f>IF(RES_hh_tesh_in!C6=0,0,RES_hh_tesh_in!C6/RES_summary!C$21)</f>
        <v>103.01638855139571</v>
      </c>
      <c r="D6" s="95">
        <f>IF(RES_hh_tesh_in!D6=0,0,RES_hh_tesh_in!D6/RES_summary!D$21)</f>
        <v>100.39116959556027</v>
      </c>
      <c r="E6" s="95">
        <f>IF(RES_hh_tesh_in!E6=0,0,RES_hh_tesh_in!E6/RES_summary!E$21)</f>
        <v>98.720768889922496</v>
      </c>
      <c r="F6" s="95">
        <f>IF(RES_hh_tesh_in!F6=0,0,RES_hh_tesh_in!F6/RES_summary!F$21)</f>
        <v>95.624284566361879</v>
      </c>
      <c r="G6" s="95">
        <f>IF(RES_hh_tesh_in!G6=0,0,RES_hh_tesh_in!G6/RES_summary!G$21)</f>
        <v>90.578492039566456</v>
      </c>
      <c r="H6" s="95">
        <f>IF(RES_hh_tesh_in!H6=0,0,RES_hh_tesh_in!H6/RES_summary!H$21)</f>
        <v>85.619599866963455</v>
      </c>
      <c r="I6" s="95">
        <f>IF(RES_hh_tesh_in!I6=0,0,RES_hh_tesh_in!I6/RES_summary!I$21)</f>
        <v>80.274735662699982</v>
      </c>
      <c r="J6" s="95">
        <f>IF(RES_hh_tesh_in!J6=0,0,RES_hh_tesh_in!J6/RES_summary!J$21)</f>
        <v>79.987813129003911</v>
      </c>
      <c r="K6" s="95">
        <f>IF(RES_hh_tesh_in!K6=0,0,RES_hh_tesh_in!K6/RES_summary!K$21)</f>
        <v>83.391745260719404</v>
      </c>
      <c r="L6" s="95">
        <f>IF(RES_hh_tesh_in!L6=0,0,RES_hh_tesh_in!L6/RES_summary!L$21)</f>
        <v>89.65845307594843</v>
      </c>
      <c r="M6" s="95">
        <f>IF(RES_hh_tesh_in!M6=0,0,RES_hh_tesh_in!M6/RES_summary!M$21)</f>
        <v>85.267032278118364</v>
      </c>
      <c r="N6" s="95">
        <f>IF(RES_hh_tesh_in!N6=0,0,RES_hh_tesh_in!N6/RES_summary!N$21)</f>
        <v>83.48811066643222</v>
      </c>
      <c r="O6" s="95">
        <f>IF(RES_hh_tesh_in!O6=0,0,RES_hh_tesh_in!O6/RES_summary!O$21)</f>
        <v>0</v>
      </c>
      <c r="P6" s="95">
        <f>IF(RES_hh_tesh_in!P6=0,0,RES_hh_tesh_in!P6/RES_summary!P$21)</f>
        <v>78.028318839475816</v>
      </c>
      <c r="Q6" s="95">
        <f>IF(RES_hh_tesh_in!Q6=0,0,RES_hh_tesh_in!Q6/RES_summary!Q$21)</f>
        <v>82.122821898007402</v>
      </c>
      <c r="S6" s="28"/>
    </row>
    <row r="7" spans="1:19" ht="12" customHeight="1" x14ac:dyDescent="0.25">
      <c r="A7" s="87" t="s">
        <v>110</v>
      </c>
      <c r="B7" s="95"/>
      <c r="C7" s="95">
        <f>IF(RES_hh_tesh_in!C7=0,0,RES_hh_tesh_in!C7/RES_summary!C$21)</f>
        <v>103.74659300019091</v>
      </c>
      <c r="D7" s="95">
        <f>IF(RES_hh_tesh_in!D7=0,0,RES_hh_tesh_in!D7/RES_summary!D$21)</f>
        <v>99.144127586502606</v>
      </c>
      <c r="E7" s="95">
        <f>IF(RES_hh_tesh_in!E7=0,0,RES_hh_tesh_in!E7/RES_summary!E$21)</f>
        <v>99.377642697775343</v>
      </c>
      <c r="F7" s="95">
        <f>IF(RES_hh_tesh_in!F7=0,0,RES_hh_tesh_in!F7/RES_summary!F$21)</f>
        <v>95.4057021602097</v>
      </c>
      <c r="G7" s="95">
        <f>IF(RES_hh_tesh_in!G7=0,0,RES_hh_tesh_in!G7/RES_summary!G$21)</f>
        <v>88.532632836449878</v>
      </c>
      <c r="H7" s="95">
        <f>IF(RES_hh_tesh_in!H7=0,0,RES_hh_tesh_in!H7/RES_summary!H$21)</f>
        <v>86.055091369738335</v>
      </c>
      <c r="I7" s="95">
        <f>IF(RES_hh_tesh_in!I7=0,0,RES_hh_tesh_in!I7/RES_summary!I$21)</f>
        <v>83.547255323203132</v>
      </c>
      <c r="J7" s="95">
        <f>IF(RES_hh_tesh_in!J7=0,0,RES_hh_tesh_in!J7/RES_summary!J$21)</f>
        <v>86.513223389530665</v>
      </c>
      <c r="K7" s="95">
        <f>IF(RES_hh_tesh_in!K7=0,0,RES_hh_tesh_in!K7/RES_summary!K$21)</f>
        <v>79.920176032160342</v>
      </c>
      <c r="L7" s="95">
        <f>IF(RES_hh_tesh_in!L7=0,0,RES_hh_tesh_in!L7/RES_summary!L$21)</f>
        <v>89.822488487676324</v>
      </c>
      <c r="M7" s="95">
        <f>IF(RES_hh_tesh_in!M7=0,0,RES_hh_tesh_in!M7/RES_summary!M$21)</f>
        <v>0</v>
      </c>
      <c r="N7" s="95">
        <f>IF(RES_hh_tesh_in!N7=0,0,RES_hh_tesh_in!N7/RES_summary!N$21)</f>
        <v>88.222218972193019</v>
      </c>
      <c r="O7" s="95">
        <f>IF(RES_hh_tesh_in!O7=0,0,RES_hh_tesh_in!O7/RES_summary!O$21)</f>
        <v>0</v>
      </c>
      <c r="P7" s="95">
        <f>IF(RES_hh_tesh_in!P7=0,0,RES_hh_tesh_in!P7/RES_summary!P$21)</f>
        <v>75.911153349888664</v>
      </c>
      <c r="Q7" s="95">
        <f>IF(RES_hh_tesh_in!Q7=0,0,RES_hh_tesh_in!Q7/RES_summary!Q$21)</f>
        <v>85.850989651577095</v>
      </c>
      <c r="S7" s="28"/>
    </row>
    <row r="8" spans="1:19" ht="12" customHeight="1" x14ac:dyDescent="0.25">
      <c r="A8" s="87" t="s">
        <v>109</v>
      </c>
      <c r="B8" s="95"/>
      <c r="C8" s="95">
        <f>IF(RES_hh_tesh_in!C8=0,0,RES_hh_tesh_in!C8/RES_summary!C$21)</f>
        <v>106.50597987965806</v>
      </c>
      <c r="D8" s="95">
        <f>IF(RES_hh_tesh_in!D8=0,0,RES_hh_tesh_in!D8/RES_summary!D$21)</f>
        <v>97.393745131808657</v>
      </c>
      <c r="E8" s="95">
        <f>IF(RES_hh_tesh_in!E8=0,0,RES_hh_tesh_in!E8/RES_summary!E$21)</f>
        <v>100.88661505096101</v>
      </c>
      <c r="F8" s="95">
        <f>IF(RES_hh_tesh_in!F8=0,0,RES_hh_tesh_in!F8/RES_summary!F$21)</f>
        <v>95.829803365575771</v>
      </c>
      <c r="G8" s="95">
        <f>IF(RES_hh_tesh_in!G8=0,0,RES_hh_tesh_in!G8/RES_summary!G$21)</f>
        <v>88.590741706633935</v>
      </c>
      <c r="H8" s="95">
        <f>IF(RES_hh_tesh_in!H8=0,0,RES_hh_tesh_in!H8/RES_summary!H$21)</f>
        <v>82.445781966806678</v>
      </c>
      <c r="I8" s="95">
        <f>IF(RES_hh_tesh_in!I8=0,0,RES_hh_tesh_in!I8/RES_summary!I$21)</f>
        <v>77.246084169358326</v>
      </c>
      <c r="J8" s="95">
        <f>IF(RES_hh_tesh_in!J8=0,0,RES_hh_tesh_in!J8/RES_summary!J$21)</f>
        <v>78.399487963391394</v>
      </c>
      <c r="K8" s="95">
        <f>IF(RES_hh_tesh_in!K8=0,0,RES_hh_tesh_in!K8/RES_summary!K$21)</f>
        <v>79.847947135477369</v>
      </c>
      <c r="L8" s="95">
        <f>IF(RES_hh_tesh_in!L8=0,0,RES_hh_tesh_in!L8/RES_summary!L$21)</f>
        <v>91.695048884978632</v>
      </c>
      <c r="M8" s="95">
        <f>IF(RES_hh_tesh_in!M8=0,0,RES_hh_tesh_in!M8/RES_summary!M$21)</f>
        <v>78.170771983572166</v>
      </c>
      <c r="N8" s="95">
        <f>IF(RES_hh_tesh_in!N8=0,0,RES_hh_tesh_in!N8/RES_summary!N$21)</f>
        <v>80.408183354927004</v>
      </c>
      <c r="O8" s="95">
        <f>IF(RES_hh_tesh_in!O8=0,0,RES_hh_tesh_in!O8/RES_summary!O$21)</f>
        <v>93.690214670217344</v>
      </c>
      <c r="P8" s="95">
        <f>IF(RES_hh_tesh_in!P8=0,0,RES_hh_tesh_in!P8/RES_summary!P$21)</f>
        <v>73.016122006605414</v>
      </c>
      <c r="Q8" s="95">
        <f>IF(RES_hh_tesh_in!Q8=0,0,RES_hh_tesh_in!Q8/RES_summary!Q$21)</f>
        <v>82.667991387561685</v>
      </c>
      <c r="S8" s="28"/>
    </row>
    <row r="9" spans="1:19" ht="12" customHeight="1" x14ac:dyDescent="0.25">
      <c r="A9" s="87" t="s">
        <v>55</v>
      </c>
      <c r="B9" s="95"/>
      <c r="C9" s="95">
        <f>IF(RES_hh_tesh_in!C9=0,0,RES_hh_tesh_in!C9/RES_summary!C$21)</f>
        <v>108.22462394793779</v>
      </c>
      <c r="D9" s="95">
        <f>IF(RES_hh_tesh_in!D9=0,0,RES_hh_tesh_in!D9/RES_summary!D$21)</f>
        <v>101.03074745345045</v>
      </c>
      <c r="E9" s="95">
        <f>IF(RES_hh_tesh_in!E9=0,0,RES_hh_tesh_in!E9/RES_summary!E$21)</f>
        <v>100.18618704447869</v>
      </c>
      <c r="F9" s="95">
        <f>IF(RES_hh_tesh_in!F9=0,0,RES_hh_tesh_in!F9/RES_summary!F$21)</f>
        <v>90.894683957122055</v>
      </c>
      <c r="G9" s="95">
        <f>IF(RES_hh_tesh_in!G9=0,0,RES_hh_tesh_in!G9/RES_summary!G$21)</f>
        <v>95.980363185639021</v>
      </c>
      <c r="H9" s="95">
        <f>IF(RES_hh_tesh_in!H9=0,0,RES_hh_tesh_in!H9/RES_summary!H$21)</f>
        <v>88.111831946852519</v>
      </c>
      <c r="I9" s="95">
        <f>IF(RES_hh_tesh_in!I9=0,0,RES_hh_tesh_in!I9/RES_summary!I$21)</f>
        <v>84.559978789730437</v>
      </c>
      <c r="J9" s="95">
        <f>IF(RES_hh_tesh_in!J9=0,0,RES_hh_tesh_in!J9/RES_summary!J$21)</f>
        <v>86.337228906397826</v>
      </c>
      <c r="K9" s="95">
        <f>IF(RES_hh_tesh_in!K9=0,0,RES_hh_tesh_in!K9/RES_summary!K$21)</f>
        <v>83.45661074164974</v>
      </c>
      <c r="L9" s="95">
        <f>IF(RES_hh_tesh_in!L9=0,0,RES_hh_tesh_in!L9/RES_summary!L$21)</f>
        <v>93.710905671897265</v>
      </c>
      <c r="M9" s="95">
        <f>IF(RES_hh_tesh_in!M9=0,0,RES_hh_tesh_in!M9/RES_summary!M$21)</f>
        <v>84.674734480368201</v>
      </c>
      <c r="N9" s="95">
        <f>IF(RES_hh_tesh_in!N9=0,0,RES_hh_tesh_in!N9/RES_summary!N$21)</f>
        <v>88.011135131821177</v>
      </c>
      <c r="O9" s="95">
        <f>IF(RES_hh_tesh_in!O9=0,0,RES_hh_tesh_in!O9/RES_summary!O$21)</f>
        <v>97.625146976048072</v>
      </c>
      <c r="P9" s="95">
        <f>IF(RES_hh_tesh_in!P9=0,0,RES_hh_tesh_in!P9/RES_summary!P$21)</f>
        <v>78.374410874441196</v>
      </c>
      <c r="Q9" s="95">
        <f>IF(RES_hh_tesh_in!Q9=0,0,RES_hh_tesh_in!Q9/RES_summary!Q$21)</f>
        <v>83.989438662166975</v>
      </c>
      <c r="S9" s="28"/>
    </row>
    <row r="10" spans="1:19" ht="12" customHeight="1" x14ac:dyDescent="0.25">
      <c r="A10" s="87" t="s">
        <v>79</v>
      </c>
      <c r="B10" s="95"/>
      <c r="C10" s="95">
        <f>IF(RES_hh_tesh_in!C10=0,0,RES_hh_tesh_in!C10/RES_summary!C$21)</f>
        <v>0</v>
      </c>
      <c r="D10" s="95">
        <f>IF(RES_hh_tesh_in!D10=0,0,RES_hh_tesh_in!D10/RES_summary!D$21)</f>
        <v>0</v>
      </c>
      <c r="E10" s="95">
        <f>IF(RES_hh_tesh_in!E10=0,0,RES_hh_tesh_in!E10/RES_summary!E$21)</f>
        <v>0</v>
      </c>
      <c r="F10" s="95">
        <f>IF(RES_hh_tesh_in!F10=0,0,RES_hh_tesh_in!F10/RES_summary!F$21)</f>
        <v>0</v>
      </c>
      <c r="G10" s="95">
        <f>IF(RES_hh_tesh_in!G10=0,0,RES_hh_tesh_in!G10/RES_summary!G$21)</f>
        <v>0</v>
      </c>
      <c r="H10" s="95">
        <f>IF(RES_hh_tesh_in!H10=0,0,RES_hh_tesh_in!H10/RES_summary!H$21)</f>
        <v>0</v>
      </c>
      <c r="I10" s="95">
        <f>IF(RES_hh_tesh_in!I10=0,0,RES_hh_tesh_in!I10/RES_summary!I$21)</f>
        <v>0</v>
      </c>
      <c r="J10" s="95">
        <f>IF(RES_hh_tesh_in!J10=0,0,RES_hh_tesh_in!J10/RES_summary!J$21)</f>
        <v>0</v>
      </c>
      <c r="K10" s="95">
        <f>IF(RES_hh_tesh_in!K10=0,0,RES_hh_tesh_in!K10/RES_summary!K$21)</f>
        <v>0</v>
      </c>
      <c r="L10" s="95">
        <f>IF(RES_hh_tesh_in!L10=0,0,RES_hh_tesh_in!L10/RES_summary!L$21)</f>
        <v>0</v>
      </c>
      <c r="M10" s="95">
        <f>IF(RES_hh_tesh_in!M10=0,0,RES_hh_tesh_in!M10/RES_summary!M$21)</f>
        <v>0</v>
      </c>
      <c r="N10" s="95">
        <f>IF(RES_hh_tesh_in!N10=0,0,RES_hh_tesh_in!N10/RES_summary!N$21)</f>
        <v>0</v>
      </c>
      <c r="O10" s="95">
        <f>IF(RES_hh_tesh_in!O10=0,0,RES_hh_tesh_in!O10/RES_summary!O$21)</f>
        <v>0</v>
      </c>
      <c r="P10" s="95">
        <f>IF(RES_hh_tesh_in!P10=0,0,RES_hh_tesh_in!P10/RES_summary!P$21)</f>
        <v>0</v>
      </c>
      <c r="Q10" s="95">
        <f>IF(RES_hh_tesh_in!Q10=0,0,RES_hh_tesh_in!Q10/RES_summary!Q$21)</f>
        <v>0</v>
      </c>
      <c r="S10" s="28"/>
    </row>
    <row r="11" spans="1:19" ht="12" customHeight="1" x14ac:dyDescent="0.25">
      <c r="A11" s="87" t="s">
        <v>61</v>
      </c>
      <c r="B11" s="95"/>
      <c r="C11" s="95">
        <f>IF(RES_hh_tesh_in!C11=0,0,RES_hh_tesh_in!C11/RES_summary!C$21)</f>
        <v>103.38712911505131</v>
      </c>
      <c r="D11" s="95">
        <f>IF(RES_hh_tesh_in!D11=0,0,RES_hh_tesh_in!D11/RES_summary!D$21)</f>
        <v>99.881004389592164</v>
      </c>
      <c r="E11" s="95">
        <f>IF(RES_hh_tesh_in!E11=0,0,RES_hh_tesh_in!E11/RES_summary!E$21)</f>
        <v>98.721648861822175</v>
      </c>
      <c r="F11" s="95">
        <f>IF(RES_hh_tesh_in!F11=0,0,RES_hh_tesh_in!F11/RES_summary!F$21)</f>
        <v>92.570872289477862</v>
      </c>
      <c r="G11" s="95">
        <f>IF(RES_hh_tesh_in!G11=0,0,RES_hh_tesh_in!G11/RES_summary!G$21)</f>
        <v>90.395788218808406</v>
      </c>
      <c r="H11" s="95">
        <f>IF(RES_hh_tesh_in!H11=0,0,RES_hh_tesh_in!H11/RES_summary!H$21)</f>
        <v>79.673767703199871</v>
      </c>
      <c r="I11" s="95">
        <f>IF(RES_hh_tesh_in!I11=0,0,RES_hh_tesh_in!I11/RES_summary!I$21)</f>
        <v>82.557653317559883</v>
      </c>
      <c r="J11" s="95">
        <f>IF(RES_hh_tesh_in!J11=0,0,RES_hh_tesh_in!J11/RES_summary!J$21)</f>
        <v>80.553926653322335</v>
      </c>
      <c r="K11" s="95">
        <f>IF(RES_hh_tesh_in!K11=0,0,RES_hh_tesh_in!K11/RES_summary!K$21)</f>
        <v>78.55899684232763</v>
      </c>
      <c r="L11" s="95">
        <f>IF(RES_hh_tesh_in!L11=0,0,RES_hh_tesh_in!L11/RES_summary!L$21)</f>
        <v>87.74508281340475</v>
      </c>
      <c r="M11" s="95">
        <f>IF(RES_hh_tesh_in!M11=0,0,RES_hh_tesh_in!M11/RES_summary!M$21)</f>
        <v>78.172938174716549</v>
      </c>
      <c r="N11" s="95">
        <f>IF(RES_hh_tesh_in!N11=0,0,RES_hh_tesh_in!N11/RES_summary!N$21)</f>
        <v>81.376294754933596</v>
      </c>
      <c r="O11" s="95">
        <f>IF(RES_hh_tesh_in!O11=0,0,RES_hh_tesh_in!O11/RES_summary!O$21)</f>
        <v>91.881569953369834</v>
      </c>
      <c r="P11" s="95">
        <f>IF(RES_hh_tesh_in!P11=0,0,RES_hh_tesh_in!P11/RES_summary!P$21)</f>
        <v>72.224263643586809</v>
      </c>
      <c r="Q11" s="95">
        <f>IF(RES_hh_tesh_in!Q11=0,0,RES_hh_tesh_in!Q11/RES_summary!Q$21)</f>
        <v>80.573913584397772</v>
      </c>
      <c r="S11" s="28"/>
    </row>
    <row r="12" spans="1:19" ht="12" customHeight="1" x14ac:dyDescent="0.25">
      <c r="A12" s="87" t="s">
        <v>115</v>
      </c>
      <c r="B12" s="95"/>
      <c r="C12" s="95">
        <f>IF(RES_hh_tesh_in!C12=0,0,RES_hh_tesh_in!C12/RES_summary!C$21)</f>
        <v>117.70933219090149</v>
      </c>
      <c r="D12" s="95">
        <f>IF(RES_hh_tesh_in!D12=0,0,RES_hh_tesh_in!D12/RES_summary!D$21)</f>
        <v>110.5519584842552</v>
      </c>
      <c r="E12" s="95">
        <f>IF(RES_hh_tesh_in!E12=0,0,RES_hh_tesh_in!E12/RES_summary!E$21)</f>
        <v>111.30437501028349</v>
      </c>
      <c r="F12" s="95">
        <f>IF(RES_hh_tesh_in!F12=0,0,RES_hh_tesh_in!F12/RES_summary!F$21)</f>
        <v>104.34343398205893</v>
      </c>
      <c r="G12" s="95">
        <f>IF(RES_hh_tesh_in!G12=0,0,RES_hh_tesh_in!G12/RES_summary!G$21)</f>
        <v>100.45732602745458</v>
      </c>
      <c r="H12" s="95">
        <f>IF(RES_hh_tesh_in!H12=0,0,RES_hh_tesh_in!H12/RES_summary!H$21)</f>
        <v>93.822692181836743</v>
      </c>
      <c r="I12" s="95">
        <f>IF(RES_hh_tesh_in!I12=0,0,RES_hh_tesh_in!I12/RES_summary!I$21)</f>
        <v>90.992888133083824</v>
      </c>
      <c r="J12" s="95">
        <f>IF(RES_hh_tesh_in!J12=0,0,RES_hh_tesh_in!J12/RES_summary!J$21)</f>
        <v>92.143913116739867</v>
      </c>
      <c r="K12" s="95">
        <f>IF(RES_hh_tesh_in!K12=0,0,RES_hh_tesh_in!K12/RES_summary!K$21)</f>
        <v>89.604219718635619</v>
      </c>
      <c r="L12" s="95">
        <f>IF(RES_hh_tesh_in!L12=0,0,RES_hh_tesh_in!L12/RES_summary!L$21)</f>
        <v>101.83249983806914</v>
      </c>
      <c r="M12" s="95">
        <f>IF(RES_hh_tesh_in!M12=0,0,RES_hh_tesh_in!M12/RES_summary!M$21)</f>
        <v>91.232554594220176</v>
      </c>
      <c r="N12" s="95">
        <f>IF(RES_hh_tesh_in!N12=0,0,RES_hh_tesh_in!N12/RES_summary!N$21)</f>
        <v>95.656550921296684</v>
      </c>
      <c r="O12" s="95">
        <f>IF(RES_hh_tesh_in!O12=0,0,RES_hh_tesh_in!O12/RES_summary!O$21)</f>
        <v>104.40050635037599</v>
      </c>
      <c r="P12" s="95">
        <f>IF(RES_hh_tesh_in!P12=0,0,RES_hh_tesh_in!P12/RES_summary!P$21)</f>
        <v>84.897119721976054</v>
      </c>
      <c r="Q12" s="95">
        <f>IF(RES_hh_tesh_in!Q12=0,0,RES_hh_tesh_in!Q12/RES_summary!Q$21)</f>
        <v>92.905761436501734</v>
      </c>
      <c r="S12" s="28"/>
    </row>
    <row r="13" spans="1:19" ht="12" customHeight="1" x14ac:dyDescent="0.25">
      <c r="A13" s="51" t="s">
        <v>114</v>
      </c>
      <c r="B13" s="22"/>
      <c r="C13" s="22">
        <f>IF(RES_hh_tesh_in!C13=0,0,RES_hh_tesh_in!C13/RES_summary!C$21)</f>
        <v>120.776251290345</v>
      </c>
      <c r="D13" s="22">
        <f>IF(RES_hh_tesh_in!D13=0,0,RES_hh_tesh_in!D13/RES_summary!D$21)</f>
        <v>114.83663208571986</v>
      </c>
      <c r="E13" s="22">
        <f>IF(RES_hh_tesh_in!E13=0,0,RES_hh_tesh_in!E13/RES_summary!E$21)</f>
        <v>115.97703430285569</v>
      </c>
      <c r="F13" s="22">
        <f>IF(RES_hh_tesh_in!F13=0,0,RES_hh_tesh_in!F13/RES_summary!F$21)</f>
        <v>105.35256194305758</v>
      </c>
      <c r="G13" s="22">
        <f>IF(RES_hh_tesh_in!G13=0,0,RES_hh_tesh_in!G13/RES_summary!G$21)</f>
        <v>101.97058228235731</v>
      </c>
      <c r="H13" s="22">
        <f>IF(RES_hh_tesh_in!H13=0,0,RES_hh_tesh_in!H13/RES_summary!H$21)</f>
        <v>93.133941340961144</v>
      </c>
      <c r="I13" s="22">
        <f>IF(RES_hh_tesh_in!I13=0,0,RES_hh_tesh_in!I13/RES_summary!I$21)</f>
        <v>96.375211697988803</v>
      </c>
      <c r="J13" s="22">
        <f>IF(RES_hh_tesh_in!J13=0,0,RES_hh_tesh_in!J13/RES_summary!J$21)</f>
        <v>93.988986049155784</v>
      </c>
      <c r="K13" s="22">
        <f>IF(RES_hh_tesh_in!K13=0,0,RES_hh_tesh_in!K13/RES_summary!K$21)</f>
        <v>91.563754752300682</v>
      </c>
      <c r="L13" s="22">
        <f>IF(RES_hh_tesh_in!L13=0,0,RES_hh_tesh_in!L13/RES_summary!L$21)</f>
        <v>103.22592716320234</v>
      </c>
      <c r="M13" s="22">
        <f>IF(RES_hh_tesh_in!M13=0,0,RES_hh_tesh_in!M13/RES_summary!M$21)</f>
        <v>93.602087735150008</v>
      </c>
      <c r="N13" s="22">
        <f>IF(RES_hh_tesh_in!N13=0,0,RES_hh_tesh_in!N13/RES_summary!N$21)</f>
        <v>0</v>
      </c>
      <c r="O13" s="22">
        <f>IF(RES_hh_tesh_in!O13=0,0,RES_hh_tesh_in!O13/RES_summary!O$21)</f>
        <v>103.05411770132855</v>
      </c>
      <c r="P13" s="22">
        <f>IF(RES_hh_tesh_in!P13=0,0,RES_hh_tesh_in!P13/RES_summary!P$21)</f>
        <v>91.889009578088249</v>
      </c>
      <c r="Q13" s="22">
        <f>IF(RES_hh_tesh_in!Q13=0,0,RES_hh_tesh_in!Q13/RES_summary!Q$21)</f>
        <v>0</v>
      </c>
      <c r="S13" s="28"/>
    </row>
    <row r="14" spans="1:19" ht="12" customHeight="1" x14ac:dyDescent="0.25">
      <c r="A14" s="99" t="s">
        <v>117</v>
      </c>
      <c r="B14" s="98"/>
      <c r="C14" s="98">
        <f>IF(RES_hh_tesh_in!C14=0,0,RES_hh_tesh_in!C14/RES_summary!C$21)</f>
        <v>2.08713974678678</v>
      </c>
      <c r="D14" s="98">
        <f>IF(RES_hh_tesh_in!D14=0,0,RES_hh_tesh_in!D14/RES_summary!D$21)</f>
        <v>2.081226582589045</v>
      </c>
      <c r="E14" s="98">
        <f>IF(RES_hh_tesh_in!E14=0,0,RES_hh_tesh_in!E14/RES_summary!E$21)</f>
        <v>2.0985125883346707</v>
      </c>
      <c r="F14" s="98">
        <f>IF(RES_hh_tesh_in!F14=0,0,RES_hh_tesh_in!F14/RES_summary!F$21)</f>
        <v>1.3477012221486964</v>
      </c>
      <c r="G14" s="98">
        <f>IF(RES_hh_tesh_in!G14=0,0,RES_hh_tesh_in!G14/RES_summary!G$21)</f>
        <v>1.3511576541169894</v>
      </c>
      <c r="H14" s="98">
        <f>IF(RES_hh_tesh_in!H14=0,0,RES_hh_tesh_in!H14/RES_summary!H$21)</f>
        <v>0.96664434421368051</v>
      </c>
      <c r="I14" s="98">
        <f>IF(RES_hh_tesh_in!I14=0,0,RES_hh_tesh_in!I14/RES_summary!I$21)</f>
        <v>1.4959464057953378</v>
      </c>
      <c r="J14" s="98">
        <f>IF(RES_hh_tesh_in!J14=0,0,RES_hh_tesh_in!J14/RES_summary!J$21)</f>
        <v>1.2931971586879267</v>
      </c>
      <c r="K14" s="98">
        <f>IF(RES_hh_tesh_in!K14=0,0,RES_hh_tesh_in!K14/RES_summary!K$21)</f>
        <v>1.2291907175884518</v>
      </c>
      <c r="L14" s="98">
        <f>IF(RES_hh_tesh_in!L14=0,0,RES_hh_tesh_in!L14/RES_summary!L$21)</f>
        <v>1.5024802177685639</v>
      </c>
      <c r="M14" s="98">
        <f>IF(RES_hh_tesh_in!M14=0,0,RES_hh_tesh_in!M14/RES_summary!M$21)</f>
        <v>1.069525061976446</v>
      </c>
      <c r="N14" s="98">
        <f>IF(RES_hh_tesh_in!N14=0,0,RES_hh_tesh_in!N14/RES_summary!N$21)</f>
        <v>1.848413230847072</v>
      </c>
      <c r="O14" s="98">
        <f>IF(RES_hh_tesh_in!O14=0,0,RES_hh_tesh_in!O14/RES_summary!O$21)</f>
        <v>0.59543349583244043</v>
      </c>
      <c r="P14" s="98">
        <f>IF(RES_hh_tesh_in!P14=0,0,RES_hh_tesh_in!P14/RES_summary!P$21)</f>
        <v>1.9467343353182696</v>
      </c>
      <c r="Q14" s="98">
        <f>IF(RES_hh_tesh_in!Q14=0,0,RES_hh_tesh_in!Q14/RES_summary!Q$21)</f>
        <v>1.6373052111990158</v>
      </c>
      <c r="S14" s="28"/>
    </row>
    <row r="15" spans="1:19" ht="12.95" customHeight="1" x14ac:dyDescent="0.25">
      <c r="A15" s="89" t="s">
        <v>112</v>
      </c>
      <c r="B15" s="96"/>
      <c r="C15" s="96">
        <f>IF(RES_hh_tesh_in!C15=0,0,RES_hh_tesh_in!C15/RES_summary!C$21)</f>
        <v>0.52537294501077314</v>
      </c>
      <c r="D15" s="96">
        <f>IF(RES_hh_tesh_in!D15=0,0,RES_hh_tesh_in!D15/RES_summary!D$21)</f>
        <v>0.40395956297890728</v>
      </c>
      <c r="E15" s="96">
        <f>IF(RES_hh_tesh_in!E15=0,0,RES_hh_tesh_in!E15/RES_summary!E$21)</f>
        <v>0.36371268608787266</v>
      </c>
      <c r="F15" s="96">
        <f>IF(RES_hh_tesh_in!F15=0,0,RES_hh_tesh_in!F15/RES_summary!F$21)</f>
        <v>0.38109958630064805</v>
      </c>
      <c r="G15" s="96">
        <f>IF(RES_hh_tesh_in!G15=0,0,RES_hh_tesh_in!G15/RES_summary!G$21)</f>
        <v>0.61236584067201139</v>
      </c>
      <c r="H15" s="96">
        <f>IF(RES_hh_tesh_in!H15=0,0,RES_hh_tesh_in!H15/RES_summary!H$21)</f>
        <v>0.54734330840287393</v>
      </c>
      <c r="I15" s="96">
        <f>IF(RES_hh_tesh_in!I15=0,0,RES_hh_tesh_in!I15/RES_summary!I$21)</f>
        <v>1.1650285454374534</v>
      </c>
      <c r="J15" s="96">
        <f>IF(RES_hh_tesh_in!J15=0,0,RES_hh_tesh_in!J15/RES_summary!J$21)</f>
        <v>0.95147799892397833</v>
      </c>
      <c r="K15" s="96">
        <f>IF(RES_hh_tesh_in!K15=0,0,RES_hh_tesh_in!K15/RES_summary!K$21)</f>
        <v>1.2193380942514984</v>
      </c>
      <c r="L15" s="96">
        <f>IF(RES_hh_tesh_in!L15=0,0,RES_hh_tesh_in!L15/RES_summary!L$21)</f>
        <v>0.95054893254756245</v>
      </c>
      <c r="M15" s="96">
        <f>IF(RES_hh_tesh_in!M15=0,0,RES_hh_tesh_in!M15/RES_summary!M$21)</f>
        <v>1.1649971075048151</v>
      </c>
      <c r="N15" s="96">
        <f>IF(RES_hh_tesh_in!N15=0,0,RES_hh_tesh_in!N15/RES_summary!N$21)</f>
        <v>1.1727236911800401</v>
      </c>
      <c r="O15" s="96">
        <f>IF(RES_hh_tesh_in!O15=0,0,RES_hh_tesh_in!O15/RES_summary!O$21)</f>
        <v>0.92792397914367797</v>
      </c>
      <c r="P15" s="96">
        <f>IF(RES_hh_tesh_in!P15=0,0,RES_hh_tesh_in!P15/RES_summary!P$21)</f>
        <v>0.98536101630278961</v>
      </c>
      <c r="Q15" s="96">
        <f>IF(RES_hh_tesh_in!Q15=0,0,RES_hh_tesh_in!Q15/RES_summary!Q$21)</f>
        <v>1.6048175198136538</v>
      </c>
      <c r="S15" s="28"/>
    </row>
    <row r="16" spans="1:19" ht="12" customHeight="1" x14ac:dyDescent="0.25">
      <c r="A16" s="87" t="s">
        <v>111</v>
      </c>
      <c r="B16" s="97"/>
      <c r="C16" s="97">
        <f>IF(RES_hh_tesh_in!C16=0,0,RES_hh_tesh_in!C16/RES_summary!C$21)</f>
        <v>0.52537294501077314</v>
      </c>
      <c r="D16" s="97">
        <f>IF(RES_hh_tesh_in!D16=0,0,RES_hh_tesh_in!D16/RES_summary!D$21)</f>
        <v>0.40395956297890728</v>
      </c>
      <c r="E16" s="97">
        <f>IF(RES_hh_tesh_in!E16=0,0,RES_hh_tesh_in!E16/RES_summary!E$21)</f>
        <v>0.36371268608787266</v>
      </c>
      <c r="F16" s="97">
        <f>IF(RES_hh_tesh_in!F16=0,0,RES_hh_tesh_in!F16/RES_summary!F$21)</f>
        <v>0.38109958630064805</v>
      </c>
      <c r="G16" s="97">
        <f>IF(RES_hh_tesh_in!G16=0,0,RES_hh_tesh_in!G16/RES_summary!G$21)</f>
        <v>0.61236584067201139</v>
      </c>
      <c r="H16" s="97">
        <f>IF(RES_hh_tesh_in!H16=0,0,RES_hh_tesh_in!H16/RES_summary!H$21)</f>
        <v>0.54734330840287393</v>
      </c>
      <c r="I16" s="97">
        <f>IF(RES_hh_tesh_in!I16=0,0,RES_hh_tesh_in!I16/RES_summary!I$21)</f>
        <v>1.1650285454374534</v>
      </c>
      <c r="J16" s="97">
        <f>IF(RES_hh_tesh_in!J16=0,0,RES_hh_tesh_in!J16/RES_summary!J$21)</f>
        <v>0.95147799892397833</v>
      </c>
      <c r="K16" s="97">
        <f>IF(RES_hh_tesh_in!K16=0,0,RES_hh_tesh_in!K16/RES_summary!K$21)</f>
        <v>1.2193380942514984</v>
      </c>
      <c r="L16" s="97">
        <f>IF(RES_hh_tesh_in!L16=0,0,RES_hh_tesh_in!L16/RES_summary!L$21)</f>
        <v>0.95054893254756245</v>
      </c>
      <c r="M16" s="97">
        <f>IF(RES_hh_tesh_in!M16=0,0,RES_hh_tesh_in!M16/RES_summary!M$21)</f>
        <v>1.1649971075048151</v>
      </c>
      <c r="N16" s="97">
        <f>IF(RES_hh_tesh_in!N16=0,0,RES_hh_tesh_in!N16/RES_summary!N$21)</f>
        <v>1.1727236911800401</v>
      </c>
      <c r="O16" s="97">
        <f>IF(RES_hh_tesh_in!O16=0,0,RES_hh_tesh_in!O16/RES_summary!O$21)</f>
        <v>0.92792397914367797</v>
      </c>
      <c r="P16" s="97">
        <f>IF(RES_hh_tesh_in!P16=0,0,RES_hh_tesh_in!P16/RES_summary!P$21)</f>
        <v>0.98536101630278961</v>
      </c>
      <c r="Q16" s="97">
        <f>IF(RES_hh_tesh_in!Q16=0,0,RES_hh_tesh_in!Q16/RES_summary!Q$21)</f>
        <v>1.6048175198136538</v>
      </c>
      <c r="S16" s="28"/>
    </row>
    <row r="17" spans="1:19" ht="12.95" customHeight="1" x14ac:dyDescent="0.25">
      <c r="A17" s="89" t="s">
        <v>63</v>
      </c>
      <c r="B17" s="96"/>
      <c r="C17" s="96">
        <f>IF(RES_hh_tesh_in!C17=0,0,RES_hh_tesh_in!C17/RES_summary!C$21)</f>
        <v>17.558086044416935</v>
      </c>
      <c r="D17" s="96">
        <f>IF(RES_hh_tesh_in!D17=0,0,RES_hh_tesh_in!D17/RES_summary!D$21)</f>
        <v>17.651866719762179</v>
      </c>
      <c r="E17" s="96">
        <f>IF(RES_hh_tesh_in!E17=0,0,RES_hh_tesh_in!E17/RES_summary!E$21)</f>
        <v>17.466014940975008</v>
      </c>
      <c r="F17" s="96">
        <f>IF(RES_hh_tesh_in!F17=0,0,RES_hh_tesh_in!F17/RES_summary!F$21)</f>
        <v>17.207183939597041</v>
      </c>
      <c r="G17" s="96">
        <f>IF(RES_hh_tesh_in!G17=0,0,RES_hh_tesh_in!G17/RES_summary!G$21)</f>
        <v>17.320382856042311</v>
      </c>
      <c r="H17" s="96">
        <f>IF(RES_hh_tesh_in!H17=0,0,RES_hh_tesh_in!H17/RES_summary!H$21)</f>
        <v>16.950229518530435</v>
      </c>
      <c r="I17" s="96">
        <f>IF(RES_hh_tesh_in!I17=0,0,RES_hh_tesh_in!I17/RES_summary!I$21)</f>
        <v>16.942673322898976</v>
      </c>
      <c r="J17" s="96">
        <f>IF(RES_hh_tesh_in!J17=0,0,RES_hh_tesh_in!J17/RES_summary!J$21)</f>
        <v>16.630114630736927</v>
      </c>
      <c r="K17" s="96">
        <f>IF(RES_hh_tesh_in!K17=0,0,RES_hh_tesh_in!K17/RES_summary!K$21)</f>
        <v>16.356381503845245</v>
      </c>
      <c r="L17" s="96">
        <f>IF(RES_hh_tesh_in!L17=0,0,RES_hh_tesh_in!L17/RES_summary!L$21)</f>
        <v>16.456161904895009</v>
      </c>
      <c r="M17" s="96">
        <f>IF(RES_hh_tesh_in!M17=0,0,RES_hh_tesh_in!M17/RES_summary!M$21)</f>
        <v>16.50657471616957</v>
      </c>
      <c r="N17" s="96">
        <f>IF(RES_hh_tesh_in!N17=0,0,RES_hh_tesh_in!N17/RES_summary!N$21)</f>
        <v>16.633020123266409</v>
      </c>
      <c r="O17" s="96">
        <f>IF(RES_hh_tesh_in!O17=0,0,RES_hh_tesh_in!O17/RES_summary!O$21)</f>
        <v>15.714840623185324</v>
      </c>
      <c r="P17" s="96">
        <f>IF(RES_hh_tesh_in!P17=0,0,RES_hh_tesh_in!P17/RES_summary!P$21)</f>
        <v>16.520492616483828</v>
      </c>
      <c r="Q17" s="96">
        <f>IF(RES_hh_tesh_in!Q17=0,0,RES_hh_tesh_in!Q17/RES_summary!Q$21)</f>
        <v>15.848823104350366</v>
      </c>
      <c r="S17" s="28"/>
    </row>
    <row r="18" spans="1:19" ht="12" customHeight="1" x14ac:dyDescent="0.25">
      <c r="A18" s="87" t="s">
        <v>58</v>
      </c>
      <c r="B18" s="95"/>
      <c r="C18" s="95">
        <f>IF(RES_hh_tesh_in!C18=0,0,RES_hh_tesh_in!C18/RES_summary!C$21)</f>
        <v>0</v>
      </c>
      <c r="D18" s="95">
        <f>IF(RES_hh_tesh_in!D18=0,0,RES_hh_tesh_in!D18/RES_summary!D$21)</f>
        <v>0</v>
      </c>
      <c r="E18" s="95">
        <f>IF(RES_hh_tesh_in!E18=0,0,RES_hh_tesh_in!E18/RES_summary!E$21)</f>
        <v>0</v>
      </c>
      <c r="F18" s="95">
        <f>IF(RES_hh_tesh_in!F18=0,0,RES_hh_tesh_in!F18/RES_summary!F$21)</f>
        <v>16.654024079383071</v>
      </c>
      <c r="G18" s="95">
        <f>IF(RES_hh_tesh_in!G18=0,0,RES_hh_tesh_in!G18/RES_summary!G$21)</f>
        <v>0</v>
      </c>
      <c r="H18" s="95">
        <f>IF(RES_hh_tesh_in!H18=0,0,RES_hh_tesh_in!H18/RES_summary!H$21)</f>
        <v>16.281208187660546</v>
      </c>
      <c r="I18" s="95">
        <f>IF(RES_hh_tesh_in!I18=0,0,RES_hh_tesh_in!I18/RES_summary!I$21)</f>
        <v>15.011002251780155</v>
      </c>
      <c r="J18" s="95">
        <f>IF(RES_hh_tesh_in!J18=0,0,RES_hh_tesh_in!J18/RES_summary!J$21)</f>
        <v>15.806485233008507</v>
      </c>
      <c r="K18" s="95">
        <f>IF(RES_hh_tesh_in!K18=0,0,RES_hh_tesh_in!K18/RES_summary!K$21)</f>
        <v>0</v>
      </c>
      <c r="L18" s="95">
        <f>IF(RES_hh_tesh_in!L18=0,0,RES_hh_tesh_in!L18/RES_summary!L$21)</f>
        <v>14.967710564313444</v>
      </c>
      <c r="M18" s="95">
        <f>IF(RES_hh_tesh_in!M18=0,0,RES_hh_tesh_in!M18/RES_summary!M$21)</f>
        <v>0</v>
      </c>
      <c r="N18" s="95">
        <f>IF(RES_hh_tesh_in!N18=0,0,RES_hh_tesh_in!N18/RES_summary!N$21)</f>
        <v>15.379104174353301</v>
      </c>
      <c r="O18" s="95">
        <f>IF(RES_hh_tesh_in!O18=0,0,RES_hh_tesh_in!O18/RES_summary!O$21)</f>
        <v>0</v>
      </c>
      <c r="P18" s="95">
        <f>IF(RES_hh_tesh_in!P18=0,0,RES_hh_tesh_in!P18/RES_summary!P$21)</f>
        <v>15.033215200456914</v>
      </c>
      <c r="Q18" s="95">
        <f>IF(RES_hh_tesh_in!Q18=0,0,RES_hh_tesh_in!Q18/RES_summary!Q$21)</f>
        <v>14.977361772468573</v>
      </c>
      <c r="S18" s="28"/>
    </row>
    <row r="19" spans="1:19" s="28" customFormat="1" ht="12" customHeight="1" x14ac:dyDescent="0.25">
      <c r="A19" s="87" t="s">
        <v>84</v>
      </c>
      <c r="B19" s="95"/>
      <c r="C19" s="95">
        <f>IF(RES_hh_tesh_in!C19=0,0,RES_hh_tesh_in!C19/RES_summary!C$21)</f>
        <v>0</v>
      </c>
      <c r="D19" s="95">
        <f>IF(RES_hh_tesh_in!D19=0,0,RES_hh_tesh_in!D19/RES_summary!D$21)</f>
        <v>15.239673341462058</v>
      </c>
      <c r="E19" s="95">
        <f>IF(RES_hh_tesh_in!E19=0,0,RES_hh_tesh_in!E19/RES_summary!E$21)</f>
        <v>14.964518818375639</v>
      </c>
      <c r="F19" s="95">
        <f>IF(RES_hh_tesh_in!F19=0,0,RES_hh_tesh_in!F19/RES_summary!F$21)</f>
        <v>15.013643172428855</v>
      </c>
      <c r="G19" s="95">
        <f>IF(RES_hh_tesh_in!G19=0,0,RES_hh_tesh_in!G19/RES_summary!G$21)</f>
        <v>12.767986165870596</v>
      </c>
      <c r="H19" s="95">
        <f>IF(RES_hh_tesh_in!H19=0,0,RES_hh_tesh_in!H19/RES_summary!H$21)</f>
        <v>13.439854026827703</v>
      </c>
      <c r="I19" s="95">
        <f>IF(RES_hh_tesh_in!I19=0,0,RES_hh_tesh_in!I19/RES_summary!I$21)</f>
        <v>13.663648849992947</v>
      </c>
      <c r="J19" s="95">
        <f>IF(RES_hh_tesh_in!J19=0,0,RES_hh_tesh_in!J19/RES_summary!J$21)</f>
        <v>13.662137666688894</v>
      </c>
      <c r="K19" s="95">
        <f>IF(RES_hh_tesh_in!K19=0,0,RES_hh_tesh_in!K19/RES_summary!K$21)</f>
        <v>0</v>
      </c>
      <c r="L19" s="95">
        <f>IF(RES_hh_tesh_in!L19=0,0,RES_hh_tesh_in!L19/RES_summary!L$21)</f>
        <v>0</v>
      </c>
      <c r="M19" s="95">
        <f>IF(RES_hh_tesh_in!M19=0,0,RES_hh_tesh_in!M19/RES_summary!M$21)</f>
        <v>0</v>
      </c>
      <c r="N19" s="95">
        <f>IF(RES_hh_tesh_in!N19=0,0,RES_hh_tesh_in!N19/RES_summary!N$21)</f>
        <v>0</v>
      </c>
      <c r="O19" s="95">
        <f>IF(RES_hh_tesh_in!O19=0,0,RES_hh_tesh_in!O19/RES_summary!O$21)</f>
        <v>0</v>
      </c>
      <c r="P19" s="95">
        <f>IF(RES_hh_tesh_in!P19=0,0,RES_hh_tesh_in!P19/RES_summary!P$21)</f>
        <v>0</v>
      </c>
      <c r="Q19" s="95">
        <f>IF(RES_hh_tesh_in!Q19=0,0,RES_hh_tesh_in!Q19/RES_summary!Q$21)</f>
        <v>11.268542236097135</v>
      </c>
    </row>
    <row r="20" spans="1:19" ht="12" customHeight="1" x14ac:dyDescent="0.25">
      <c r="A20" s="87" t="s">
        <v>110</v>
      </c>
      <c r="B20" s="95"/>
      <c r="C20" s="95">
        <f>IF(RES_hh_tesh_in!C20=0,0,RES_hh_tesh_in!C20/RES_summary!C$21)</f>
        <v>12.326541226457403</v>
      </c>
      <c r="D20" s="95">
        <f>IF(RES_hh_tesh_in!D20=0,0,RES_hh_tesh_in!D20/RES_summary!D$21)</f>
        <v>13.75542767051024</v>
      </c>
      <c r="E20" s="95">
        <f>IF(RES_hh_tesh_in!E20=0,0,RES_hh_tesh_in!E20/RES_summary!E$21)</f>
        <v>11.86356387607438</v>
      </c>
      <c r="F20" s="95">
        <f>IF(RES_hh_tesh_in!F20=0,0,RES_hh_tesh_in!F20/RES_summary!F$21)</f>
        <v>12.417403349213346</v>
      </c>
      <c r="G20" s="95">
        <f>IF(RES_hh_tesh_in!G20=0,0,RES_hh_tesh_in!G20/RES_summary!G$21)</f>
        <v>10.685326053712306</v>
      </c>
      <c r="H20" s="95">
        <f>IF(RES_hh_tesh_in!H20=0,0,RES_hh_tesh_in!H20/RES_summary!H$21)</f>
        <v>10.637119994923665</v>
      </c>
      <c r="I20" s="95">
        <f>IF(RES_hh_tesh_in!I20=0,0,RES_hh_tesh_in!I20/RES_summary!I$21)</f>
        <v>10.51371335618966</v>
      </c>
      <c r="J20" s="95">
        <f>IF(RES_hh_tesh_in!J20=0,0,RES_hh_tesh_in!J20/RES_summary!J$21)</f>
        <v>13.345910410098856</v>
      </c>
      <c r="K20" s="95">
        <f>IF(RES_hh_tesh_in!K20=0,0,RES_hh_tesh_in!K20/RES_summary!K$21)</f>
        <v>10.015325852268692</v>
      </c>
      <c r="L20" s="95">
        <f>IF(RES_hh_tesh_in!L20=0,0,RES_hh_tesh_in!L20/RES_summary!L$21)</f>
        <v>10.026368508911206</v>
      </c>
      <c r="M20" s="95">
        <f>IF(RES_hh_tesh_in!M20=0,0,RES_hh_tesh_in!M20/RES_summary!M$21)</f>
        <v>0</v>
      </c>
      <c r="N20" s="95">
        <f>IF(RES_hh_tesh_in!N20=0,0,RES_hh_tesh_in!N20/RES_summary!N$21)</f>
        <v>10.46498335153678</v>
      </c>
      <c r="O20" s="95">
        <f>IF(RES_hh_tesh_in!O20=0,0,RES_hh_tesh_in!O20/RES_summary!O$21)</f>
        <v>0</v>
      </c>
      <c r="P20" s="95">
        <f>IF(RES_hh_tesh_in!P20=0,0,RES_hh_tesh_in!P20/RES_summary!P$21)</f>
        <v>11.372654030427681</v>
      </c>
      <c r="Q20" s="95">
        <f>IF(RES_hh_tesh_in!Q20=0,0,RES_hh_tesh_in!Q20/RES_summary!Q$21)</f>
        <v>10.149064613270768</v>
      </c>
      <c r="S20" s="28"/>
    </row>
    <row r="21" spans="1:19" ht="12" customHeight="1" x14ac:dyDescent="0.25">
      <c r="A21" s="87" t="s">
        <v>109</v>
      </c>
      <c r="B21" s="95"/>
      <c r="C21" s="95">
        <f>IF(RES_hh_tesh_in!C21=0,0,RES_hh_tesh_in!C21/RES_summary!C$21)</f>
        <v>12.618833728424802</v>
      </c>
      <c r="D21" s="95">
        <f>IF(RES_hh_tesh_in!D21=0,0,RES_hh_tesh_in!D21/RES_summary!D$21)</f>
        <v>13.817552437601055</v>
      </c>
      <c r="E21" s="95">
        <f>IF(RES_hh_tesh_in!E21=0,0,RES_hh_tesh_in!E21/RES_summary!E$21)</f>
        <v>11.916437285863744</v>
      </c>
      <c r="F21" s="95">
        <f>IF(RES_hh_tesh_in!F21=0,0,RES_hh_tesh_in!F21/RES_summary!F$21)</f>
        <v>12.386385383307767</v>
      </c>
      <c r="G21" s="95">
        <f>IF(RES_hh_tesh_in!G21=0,0,RES_hh_tesh_in!G21/RES_summary!G$21)</f>
        <v>10.779413013178031</v>
      </c>
      <c r="H21" s="95">
        <f>IF(RES_hh_tesh_in!H21=0,0,RES_hh_tesh_in!H21/RES_summary!H$21)</f>
        <v>10.554584822434217</v>
      </c>
      <c r="I21" s="95">
        <f>IF(RES_hh_tesh_in!I21=0,0,RES_hh_tesh_in!I21/RES_summary!I$21)</f>
        <v>11.396339245806708</v>
      </c>
      <c r="J21" s="95">
        <f>IF(RES_hh_tesh_in!J21=0,0,RES_hh_tesh_in!J21/RES_summary!J$21)</f>
        <v>12.396444690734874</v>
      </c>
      <c r="K21" s="95">
        <f>IF(RES_hh_tesh_in!K21=0,0,RES_hh_tesh_in!K21/RES_summary!K$21)</f>
        <v>10.175999997724833</v>
      </c>
      <c r="L21" s="95">
        <f>IF(RES_hh_tesh_in!L21=0,0,RES_hh_tesh_in!L21/RES_summary!L$21)</f>
        <v>10.217463912552308</v>
      </c>
      <c r="M21" s="95">
        <f>IF(RES_hh_tesh_in!M21=0,0,RES_hh_tesh_in!M21/RES_summary!M$21)</f>
        <v>10.975040096380662</v>
      </c>
      <c r="N21" s="95">
        <f>IF(RES_hh_tesh_in!N21=0,0,RES_hh_tesh_in!N21/RES_summary!N$21)</f>
        <v>9.9540954918584887</v>
      </c>
      <c r="O21" s="95">
        <f>IF(RES_hh_tesh_in!O21=0,0,RES_hh_tesh_in!O21/RES_summary!O$21)</f>
        <v>9.7918852198420687</v>
      </c>
      <c r="P21" s="95">
        <f>IF(RES_hh_tesh_in!P21=0,0,RES_hh_tesh_in!P21/RES_summary!P$21)</f>
        <v>11.32070503905063</v>
      </c>
      <c r="Q21" s="95">
        <f>IF(RES_hh_tesh_in!Q21=0,0,RES_hh_tesh_in!Q21/RES_summary!Q$21)</f>
        <v>10.194202403434931</v>
      </c>
      <c r="S21" s="28"/>
    </row>
    <row r="22" spans="1:19" ht="12" customHeight="1" x14ac:dyDescent="0.25">
      <c r="A22" s="87" t="s">
        <v>55</v>
      </c>
      <c r="B22" s="95"/>
      <c r="C22" s="95">
        <f>IF(RES_hh_tesh_in!C22=0,0,RES_hh_tesh_in!C22/RES_summary!C$21)</f>
        <v>12.706128933442947</v>
      </c>
      <c r="D22" s="95">
        <f>IF(RES_hh_tesh_in!D22=0,0,RES_hh_tesh_in!D22/RES_summary!D$21)</f>
        <v>14.072326478726428</v>
      </c>
      <c r="E22" s="95">
        <f>IF(RES_hh_tesh_in!E22=0,0,RES_hh_tesh_in!E22/RES_summary!E$21)</f>
        <v>11.905442068734603</v>
      </c>
      <c r="F22" s="95">
        <f>IF(RES_hh_tesh_in!F22=0,0,RES_hh_tesh_in!F22/RES_summary!F$21)</f>
        <v>12.65275320425155</v>
      </c>
      <c r="G22" s="95">
        <f>IF(RES_hh_tesh_in!G22=0,0,RES_hh_tesh_in!G22/RES_summary!G$21)</f>
        <v>11.301807499986444</v>
      </c>
      <c r="H22" s="95">
        <f>IF(RES_hh_tesh_in!H22=0,0,RES_hh_tesh_in!H22/RES_summary!H$21)</f>
        <v>11.112633106241024</v>
      </c>
      <c r="I22" s="95">
        <f>IF(RES_hh_tesh_in!I22=0,0,RES_hh_tesh_in!I22/RES_summary!I$21)</f>
        <v>11.89028963574491</v>
      </c>
      <c r="J22" s="95">
        <f>IF(RES_hh_tesh_in!J22=0,0,RES_hh_tesh_in!J22/RES_summary!J$21)</f>
        <v>12.433425477424361</v>
      </c>
      <c r="K22" s="95">
        <f>IF(RES_hh_tesh_in!K22=0,0,RES_hh_tesh_in!K22/RES_summary!K$21)</f>
        <v>10.777655491297683</v>
      </c>
      <c r="L22" s="95">
        <f>IF(RES_hh_tesh_in!L22=0,0,RES_hh_tesh_in!L22/RES_summary!L$21)</f>
        <v>10.549343578325717</v>
      </c>
      <c r="M22" s="95">
        <f>IF(RES_hh_tesh_in!M22=0,0,RES_hh_tesh_in!M22/RES_summary!M$21)</f>
        <v>10.696067788419384</v>
      </c>
      <c r="N22" s="95">
        <f>IF(RES_hh_tesh_in!N22=0,0,RES_hh_tesh_in!N22/RES_summary!N$21)</f>
        <v>10.539691901477525</v>
      </c>
      <c r="O22" s="95">
        <f>IF(RES_hh_tesh_in!O22=0,0,RES_hh_tesh_in!O22/RES_summary!O$21)</f>
        <v>10.29344170819974</v>
      </c>
      <c r="P22" s="95">
        <f>IF(RES_hh_tesh_in!P22=0,0,RES_hh_tesh_in!P22/RES_summary!P$21)</f>
        <v>11.103275101801392</v>
      </c>
      <c r="Q22" s="95">
        <f>IF(RES_hh_tesh_in!Q22=0,0,RES_hh_tesh_in!Q22/RES_summary!Q$21)</f>
        <v>10.36381218819983</v>
      </c>
      <c r="S22" s="28"/>
    </row>
    <row r="23" spans="1:19" ht="12" customHeight="1" x14ac:dyDescent="0.25">
      <c r="A23" s="87" t="s">
        <v>79</v>
      </c>
      <c r="B23" s="95"/>
      <c r="C23" s="95">
        <f>IF(RES_hh_tesh_in!C23=0,0,RES_hh_tesh_in!C23/RES_summary!C$21)</f>
        <v>0</v>
      </c>
      <c r="D23" s="95">
        <f>IF(RES_hh_tesh_in!D23=0,0,RES_hh_tesh_in!D23/RES_summary!D$21)</f>
        <v>0</v>
      </c>
      <c r="E23" s="95">
        <f>IF(RES_hh_tesh_in!E23=0,0,RES_hh_tesh_in!E23/RES_summary!E$21)</f>
        <v>0</v>
      </c>
      <c r="F23" s="95">
        <f>IF(RES_hh_tesh_in!F23=0,0,RES_hh_tesh_in!F23/RES_summary!F$21)</f>
        <v>0</v>
      </c>
      <c r="G23" s="95">
        <f>IF(RES_hh_tesh_in!G23=0,0,RES_hh_tesh_in!G23/RES_summary!G$21)</f>
        <v>0</v>
      </c>
      <c r="H23" s="95">
        <f>IF(RES_hh_tesh_in!H23=0,0,RES_hh_tesh_in!H23/RES_summary!H$21)</f>
        <v>0</v>
      </c>
      <c r="I23" s="95">
        <f>IF(RES_hh_tesh_in!I23=0,0,RES_hh_tesh_in!I23/RES_summary!I$21)</f>
        <v>0</v>
      </c>
      <c r="J23" s="95">
        <f>IF(RES_hh_tesh_in!J23=0,0,RES_hh_tesh_in!J23/RES_summary!J$21)</f>
        <v>0</v>
      </c>
      <c r="K23" s="95">
        <f>IF(RES_hh_tesh_in!K23=0,0,RES_hh_tesh_in!K23/RES_summary!K$21)</f>
        <v>0</v>
      </c>
      <c r="L23" s="95">
        <f>IF(RES_hh_tesh_in!L23=0,0,RES_hh_tesh_in!L23/RES_summary!L$21)</f>
        <v>0</v>
      </c>
      <c r="M23" s="95">
        <f>IF(RES_hh_tesh_in!M23=0,0,RES_hh_tesh_in!M23/RES_summary!M$21)</f>
        <v>0</v>
      </c>
      <c r="N23" s="95">
        <f>IF(RES_hh_tesh_in!N23=0,0,RES_hh_tesh_in!N23/RES_summary!N$21)</f>
        <v>0</v>
      </c>
      <c r="O23" s="95">
        <f>IF(RES_hh_tesh_in!O23=0,0,RES_hh_tesh_in!O23/RES_summary!O$21)</f>
        <v>0</v>
      </c>
      <c r="P23" s="95">
        <f>IF(RES_hh_tesh_in!P23=0,0,RES_hh_tesh_in!P23/RES_summary!P$21)</f>
        <v>0</v>
      </c>
      <c r="Q23" s="95">
        <f>IF(RES_hh_tesh_in!Q23=0,0,RES_hh_tesh_in!Q23/RES_summary!Q$21)</f>
        <v>0</v>
      </c>
      <c r="S23" s="28"/>
    </row>
    <row r="24" spans="1:19" ht="12" customHeight="1" x14ac:dyDescent="0.25">
      <c r="A24" s="87" t="s">
        <v>61</v>
      </c>
      <c r="B24" s="95"/>
      <c r="C24" s="95">
        <f>IF(RES_hh_tesh_in!C24=0,0,RES_hh_tesh_in!C24/RES_summary!C$21)</f>
        <v>12.63174320452376</v>
      </c>
      <c r="D24" s="95">
        <f>IF(RES_hh_tesh_in!D24=0,0,RES_hh_tesh_in!D24/RES_summary!D$21)</f>
        <v>13.175160482338427</v>
      </c>
      <c r="E24" s="95">
        <f>IF(RES_hh_tesh_in!E24=0,0,RES_hh_tesh_in!E24/RES_summary!E$21)</f>
        <v>11.990417922965534</v>
      </c>
      <c r="F24" s="95">
        <f>IF(RES_hh_tesh_in!F24=0,0,RES_hh_tesh_in!F24/RES_summary!F$21)</f>
        <v>12.453200915278796</v>
      </c>
      <c r="G24" s="95">
        <f>IF(RES_hh_tesh_in!G24=0,0,RES_hh_tesh_in!G24/RES_summary!G$21)</f>
        <v>11.09003640453467</v>
      </c>
      <c r="H24" s="95">
        <f>IF(RES_hh_tesh_in!H24=0,0,RES_hh_tesh_in!H24/RES_summary!H$21)</f>
        <v>10.55462636607677</v>
      </c>
      <c r="I24" s="95">
        <f>IF(RES_hh_tesh_in!I24=0,0,RES_hh_tesh_in!I24/RES_summary!I$21)</f>
        <v>10.560232417289861</v>
      </c>
      <c r="J24" s="95">
        <f>IF(RES_hh_tesh_in!J24=0,0,RES_hh_tesh_in!J24/RES_summary!J$21)</f>
        <v>11.42068254777195</v>
      </c>
      <c r="K24" s="95">
        <f>IF(RES_hh_tesh_in!K24=0,0,RES_hh_tesh_in!K24/RES_summary!K$21)</f>
        <v>10.339897102722986</v>
      </c>
      <c r="L24" s="95">
        <f>IF(RES_hh_tesh_in!L24=0,0,RES_hh_tesh_in!L24/RES_summary!L$21)</f>
        <v>10.115753871950799</v>
      </c>
      <c r="M24" s="95">
        <f>IF(RES_hh_tesh_in!M24=0,0,RES_hh_tesh_in!M24/RES_summary!M$21)</f>
        <v>10.205777507643573</v>
      </c>
      <c r="N24" s="95">
        <f>IF(RES_hh_tesh_in!N24=0,0,RES_hh_tesh_in!N24/RES_summary!N$21)</f>
        <v>10.075407039457529</v>
      </c>
      <c r="O24" s="95">
        <f>IF(RES_hh_tesh_in!O24=0,0,RES_hh_tesh_in!O24/RES_summary!O$21)</f>
        <v>9.8953699050922026</v>
      </c>
      <c r="P24" s="95">
        <f>IF(RES_hh_tesh_in!P24=0,0,RES_hh_tesh_in!P24/RES_summary!P$21)</f>
        <v>11.113726889218885</v>
      </c>
      <c r="Q24" s="95">
        <f>IF(RES_hh_tesh_in!Q24=0,0,RES_hh_tesh_in!Q24/RES_summary!Q$21)</f>
        <v>10.349032553712965</v>
      </c>
      <c r="S24" s="28"/>
    </row>
    <row r="25" spans="1:19" ht="12" customHeight="1" x14ac:dyDescent="0.25">
      <c r="A25" s="51" t="s">
        <v>60</v>
      </c>
      <c r="B25" s="22"/>
      <c r="C25" s="22">
        <f>IF(RES_hh_tesh_in!C25=0,0,RES_hh_tesh_in!C25/RES_summary!C$21)</f>
        <v>15.048870958415106</v>
      </c>
      <c r="D25" s="22">
        <f>IF(RES_hh_tesh_in!D25=0,0,RES_hh_tesh_in!D25/RES_summary!D$21)</f>
        <v>15.532921753413378</v>
      </c>
      <c r="E25" s="22">
        <f>IF(RES_hh_tesh_in!E25=0,0,RES_hh_tesh_in!E25/RES_summary!E$21)</f>
        <v>14.726426363195836</v>
      </c>
      <c r="F25" s="22">
        <f>IF(RES_hh_tesh_in!F25=0,0,RES_hh_tesh_in!F25/RES_summary!F$21)</f>
        <v>14.723066362611489</v>
      </c>
      <c r="G25" s="22">
        <f>IF(RES_hh_tesh_in!G25=0,0,RES_hh_tesh_in!G25/RES_summary!G$21)</f>
        <v>12.061987349269996</v>
      </c>
      <c r="H25" s="22">
        <f>IF(RES_hh_tesh_in!H25=0,0,RES_hh_tesh_in!H25/RES_summary!H$21)</f>
        <v>12.016492286570708</v>
      </c>
      <c r="I25" s="22">
        <f>IF(RES_hh_tesh_in!I25=0,0,RES_hh_tesh_in!I25/RES_summary!I$21)</f>
        <v>14.653312548592806</v>
      </c>
      <c r="J25" s="22">
        <f>IF(RES_hh_tesh_in!J25=0,0,RES_hh_tesh_in!J25/RES_summary!J$21)</f>
        <v>14.268024934017372</v>
      </c>
      <c r="K25" s="22">
        <f>IF(RES_hh_tesh_in!K25=0,0,RES_hh_tesh_in!K25/RES_summary!K$21)</f>
        <v>11.830628888327409</v>
      </c>
      <c r="L25" s="22">
        <f>IF(RES_hh_tesh_in!L25=0,0,RES_hh_tesh_in!L25/RES_summary!L$21)</f>
        <v>11.635567684496996</v>
      </c>
      <c r="M25" s="22">
        <f>IF(RES_hh_tesh_in!M25=0,0,RES_hh_tesh_in!M25/RES_summary!M$21)</f>
        <v>13.265414092407974</v>
      </c>
      <c r="N25" s="22">
        <f>IF(RES_hh_tesh_in!N25=0,0,RES_hh_tesh_in!N25/RES_summary!N$21)</f>
        <v>12.719569941255104</v>
      </c>
      <c r="O25" s="22">
        <f>IF(RES_hh_tesh_in!O25=0,0,RES_hh_tesh_in!O25/RES_summary!O$21)</f>
        <v>12.535644307002395</v>
      </c>
      <c r="P25" s="22">
        <f>IF(RES_hh_tesh_in!P25=0,0,RES_hh_tesh_in!P25/RES_summary!P$21)</f>
        <v>13.762209848360648</v>
      </c>
      <c r="Q25" s="22">
        <f>IF(RES_hh_tesh_in!Q25=0,0,RES_hh_tesh_in!Q25/RES_summary!Q$21)</f>
        <v>12.290526047576449</v>
      </c>
      <c r="S25" s="28"/>
    </row>
    <row r="26" spans="1:19" ht="12" customHeight="1" x14ac:dyDescent="0.25">
      <c r="A26" s="49" t="s">
        <v>59</v>
      </c>
      <c r="B26" s="18"/>
      <c r="C26" s="18">
        <f>IF(RES_hh_tesh_in!C26=0,0,RES_hh_tesh_in!C26/RES_summary!C$21)</f>
        <v>5.9303348506575411</v>
      </c>
      <c r="D26" s="18">
        <f>IF(RES_hh_tesh_in!D26=0,0,RES_hh_tesh_in!D26/RES_summary!D$21)</f>
        <v>5.9453826691171594</v>
      </c>
      <c r="E26" s="18">
        <f>IF(RES_hh_tesh_in!E26=0,0,RES_hh_tesh_in!E26/RES_summary!E$21)</f>
        <v>5.9312246464385607</v>
      </c>
      <c r="F26" s="18">
        <f>IF(RES_hh_tesh_in!F26=0,0,RES_hh_tesh_in!F26/RES_summary!F$21)</f>
        <v>5.8943721664652529</v>
      </c>
      <c r="G26" s="18">
        <f>IF(RES_hh_tesh_in!G26=0,0,RES_hh_tesh_in!G26/RES_summary!G$21)</f>
        <v>5.8948117487707945</v>
      </c>
      <c r="H26" s="18">
        <f>IF(RES_hh_tesh_in!H26=0,0,RES_hh_tesh_in!H26/RES_summary!H$21)</f>
        <v>5.7875988280137651</v>
      </c>
      <c r="I26" s="18">
        <f>IF(RES_hh_tesh_in!I26=0,0,RES_hh_tesh_in!I26/RES_summary!I$21)</f>
        <v>5.7109834007886322</v>
      </c>
      <c r="J26" s="18">
        <f>IF(RES_hh_tesh_in!J26=0,0,RES_hh_tesh_in!J26/RES_summary!J$21)</f>
        <v>5.6459178377615213</v>
      </c>
      <c r="K26" s="18">
        <f>IF(RES_hh_tesh_in!K26=0,0,RES_hh_tesh_in!K26/RES_summary!K$21)</f>
        <v>5.610756078119584</v>
      </c>
      <c r="L26" s="18">
        <f>IF(RES_hh_tesh_in!L26=0,0,RES_hh_tesh_in!L26/RES_summary!L$21)</f>
        <v>5.624878483071301</v>
      </c>
      <c r="M26" s="18">
        <f>IF(RES_hh_tesh_in!M26=0,0,RES_hh_tesh_in!M26/RES_summary!M$21)</f>
        <v>5.416108847441448</v>
      </c>
      <c r="N26" s="18">
        <f>IF(RES_hh_tesh_in!N26=0,0,RES_hh_tesh_in!N26/RES_summary!N$21)</f>
        <v>5.4623344571380796</v>
      </c>
      <c r="O26" s="18">
        <f>IF(RES_hh_tesh_in!O26=0,0,RES_hh_tesh_in!O26/RES_summary!O$21)</f>
        <v>5.5258128602202969</v>
      </c>
      <c r="P26" s="18">
        <f>IF(RES_hh_tesh_in!P26=0,0,RES_hh_tesh_in!P26/RES_summary!P$21)</f>
        <v>5.2842680582037005</v>
      </c>
      <c r="Q26" s="18">
        <f>IF(RES_hh_tesh_in!Q26=0,0,RES_hh_tesh_in!Q26/RES_summary!Q$21)</f>
        <v>5.3419694568077798</v>
      </c>
      <c r="S26" s="28"/>
    </row>
    <row r="27" spans="1:19" ht="12.95" customHeight="1" x14ac:dyDescent="0.25">
      <c r="A27" s="89" t="s">
        <v>62</v>
      </c>
      <c r="B27" s="96"/>
      <c r="C27" s="96">
        <f>IF(RES_hh_tesh_in!C27=0,0,RES_hh_tesh_in!C27/RES_summary!C$21)</f>
        <v>6.4140492585141207</v>
      </c>
      <c r="D27" s="96">
        <f>IF(RES_hh_tesh_in!D27=0,0,RES_hh_tesh_in!D27/RES_summary!D$21)</f>
        <v>6.5421441017698356</v>
      </c>
      <c r="E27" s="96">
        <f>IF(RES_hh_tesh_in!E27=0,0,RES_hh_tesh_in!E27/RES_summary!E$21)</f>
        <v>6.5519924842824588</v>
      </c>
      <c r="F27" s="96">
        <f>IF(RES_hh_tesh_in!F27=0,0,RES_hh_tesh_in!F27/RES_summary!F$21)</f>
        <v>6.4113336124803233</v>
      </c>
      <c r="G27" s="96">
        <f>IF(RES_hh_tesh_in!G27=0,0,RES_hh_tesh_in!G27/RES_summary!G$21)</f>
        <v>6.3049969705940772</v>
      </c>
      <c r="H27" s="96">
        <f>IF(RES_hh_tesh_in!H27=0,0,RES_hh_tesh_in!H27/RES_summary!H$21)</f>
        <v>6.1753665207140056</v>
      </c>
      <c r="I27" s="96">
        <f>IF(RES_hh_tesh_in!I27=0,0,RES_hh_tesh_in!I27/RES_summary!I$21)</f>
        <v>6.2494608264021938</v>
      </c>
      <c r="J27" s="96">
        <f>IF(RES_hh_tesh_in!J27=0,0,RES_hh_tesh_in!J27/RES_summary!J$21)</f>
        <v>6.094465158934093</v>
      </c>
      <c r="K27" s="96">
        <f>IF(RES_hh_tesh_in!K27=0,0,RES_hh_tesh_in!K27/RES_summary!K$21)</f>
        <v>6.2575478190168496</v>
      </c>
      <c r="L27" s="96">
        <f>IF(RES_hh_tesh_in!L27=0,0,RES_hh_tesh_in!L27/RES_summary!L$21)</f>
        <v>6.0318596016855714</v>
      </c>
      <c r="M27" s="96">
        <f>IF(RES_hh_tesh_in!M27=0,0,RES_hh_tesh_in!M27/RES_summary!M$21)</f>
        <v>6.0568493045862946</v>
      </c>
      <c r="N27" s="96">
        <f>IF(RES_hh_tesh_in!N27=0,0,RES_hh_tesh_in!N27/RES_summary!N$21)</f>
        <v>6.2711618013865351</v>
      </c>
      <c r="O27" s="96">
        <f>IF(RES_hh_tesh_in!O27=0,0,RES_hh_tesh_in!O27/RES_summary!O$21)</f>
        <v>5.9889058029123845</v>
      </c>
      <c r="P27" s="96">
        <f>IF(RES_hh_tesh_in!P27=0,0,RES_hh_tesh_in!P27/RES_summary!P$21)</f>
        <v>6.3061944995378827</v>
      </c>
      <c r="Q27" s="96">
        <f>IF(RES_hh_tesh_in!Q27=0,0,RES_hh_tesh_in!Q27/RES_summary!Q$21)</f>
        <v>6.0584633156792078</v>
      </c>
      <c r="S27" s="28"/>
    </row>
    <row r="28" spans="1:19" ht="12" customHeight="1" x14ac:dyDescent="0.25">
      <c r="A28" s="87" t="s">
        <v>58</v>
      </c>
      <c r="B28" s="95"/>
      <c r="C28" s="95">
        <f>IF(RES_hh_tesh_in!C28=0,0,RES_hh_tesh_in!C28/RES_summary!C$21)</f>
        <v>0</v>
      </c>
      <c r="D28" s="95">
        <f>IF(RES_hh_tesh_in!D28=0,0,RES_hh_tesh_in!D28/RES_summary!D$21)</f>
        <v>0</v>
      </c>
      <c r="E28" s="95">
        <f>IF(RES_hh_tesh_in!E28=0,0,RES_hh_tesh_in!E28/RES_summary!E$21)</f>
        <v>0</v>
      </c>
      <c r="F28" s="95">
        <f>IF(RES_hh_tesh_in!F28=0,0,RES_hh_tesh_in!F28/RES_summary!F$21)</f>
        <v>5.9614362969152417</v>
      </c>
      <c r="G28" s="95">
        <f>IF(RES_hh_tesh_in!G28=0,0,RES_hh_tesh_in!G28/RES_summary!G$21)</f>
        <v>0</v>
      </c>
      <c r="H28" s="95">
        <f>IF(RES_hh_tesh_in!H28=0,0,RES_hh_tesh_in!H28/RES_summary!H$21)</f>
        <v>5.6894749770500095</v>
      </c>
      <c r="I28" s="95">
        <f>IF(RES_hh_tesh_in!I28=0,0,RES_hh_tesh_in!I28/RES_summary!I$21)</f>
        <v>5.5293982639784858</v>
      </c>
      <c r="J28" s="95">
        <f>IF(RES_hh_tesh_in!J28=0,0,RES_hh_tesh_in!J28/RES_summary!J$21)</f>
        <v>5.5947416513357355</v>
      </c>
      <c r="K28" s="95">
        <f>IF(RES_hh_tesh_in!K28=0,0,RES_hh_tesh_in!K28/RES_summary!K$21)</f>
        <v>0</v>
      </c>
      <c r="L28" s="95">
        <f>IF(RES_hh_tesh_in!L28=0,0,RES_hh_tesh_in!L28/RES_summary!L$21)</f>
        <v>0</v>
      </c>
      <c r="M28" s="95">
        <f>IF(RES_hh_tesh_in!M28=0,0,RES_hh_tesh_in!M28/RES_summary!M$21)</f>
        <v>0</v>
      </c>
      <c r="N28" s="95">
        <f>IF(RES_hh_tesh_in!N28=0,0,RES_hh_tesh_in!N28/RES_summary!N$21)</f>
        <v>0</v>
      </c>
      <c r="O28" s="95">
        <f>IF(RES_hh_tesh_in!O28=0,0,RES_hh_tesh_in!O28/RES_summary!O$21)</f>
        <v>0</v>
      </c>
      <c r="P28" s="95">
        <f>IF(RES_hh_tesh_in!P28=0,0,RES_hh_tesh_in!P28/RES_summary!P$21)</f>
        <v>0</v>
      </c>
      <c r="Q28" s="95">
        <f>IF(RES_hh_tesh_in!Q28=0,0,RES_hh_tesh_in!Q28/RES_summary!Q$21)</f>
        <v>0</v>
      </c>
      <c r="S28" s="28"/>
    </row>
    <row r="29" spans="1:19" s="28" customFormat="1" ht="12" customHeight="1" x14ac:dyDescent="0.25">
      <c r="A29" s="87" t="s">
        <v>84</v>
      </c>
      <c r="B29" s="95"/>
      <c r="C29" s="95">
        <f>IF(RES_hh_tesh_in!C29=0,0,RES_hh_tesh_in!C29/RES_summary!C$21)</f>
        <v>0</v>
      </c>
      <c r="D29" s="95">
        <f>IF(RES_hh_tesh_in!D29=0,0,RES_hh_tesh_in!D29/RES_summary!D$21)</f>
        <v>5.9204526562448461</v>
      </c>
      <c r="E29" s="95">
        <f>IF(RES_hh_tesh_in!E29=0,0,RES_hh_tesh_in!E29/RES_summary!E$21)</f>
        <v>0</v>
      </c>
      <c r="F29" s="95">
        <f>IF(RES_hh_tesh_in!F29=0,0,RES_hh_tesh_in!F29/RES_summary!F$21)</f>
        <v>6.130158138193706</v>
      </c>
      <c r="G29" s="95">
        <f>IF(RES_hh_tesh_in!G29=0,0,RES_hh_tesh_in!G29/RES_summary!G$21)</f>
        <v>6.8233022534017476</v>
      </c>
      <c r="H29" s="95">
        <f>IF(RES_hh_tesh_in!H29=0,0,RES_hh_tesh_in!H29/RES_summary!H$21)</f>
        <v>5.5567070038272828</v>
      </c>
      <c r="I29" s="95">
        <f>IF(RES_hh_tesh_in!I29=0,0,RES_hh_tesh_in!I29/RES_summary!I$21)</f>
        <v>6.2391291201106949</v>
      </c>
      <c r="J29" s="95">
        <f>IF(RES_hh_tesh_in!J29=0,0,RES_hh_tesh_in!J29/RES_summary!J$21)</f>
        <v>6.2249088610985908</v>
      </c>
      <c r="K29" s="95">
        <f>IF(RES_hh_tesh_in!K29=0,0,RES_hh_tesh_in!K29/RES_summary!K$21)</f>
        <v>0</v>
      </c>
      <c r="L29" s="95">
        <f>IF(RES_hh_tesh_in!L29=0,0,RES_hh_tesh_in!L29/RES_summary!L$21)</f>
        <v>0</v>
      </c>
      <c r="M29" s="95">
        <f>IF(RES_hh_tesh_in!M29=0,0,RES_hh_tesh_in!M29/RES_summary!M$21)</f>
        <v>0</v>
      </c>
      <c r="N29" s="95">
        <f>IF(RES_hh_tesh_in!N29=0,0,RES_hh_tesh_in!N29/RES_summary!N$21)</f>
        <v>0</v>
      </c>
      <c r="O29" s="95">
        <f>IF(RES_hh_tesh_in!O29=0,0,RES_hh_tesh_in!O29/RES_summary!O$21)</f>
        <v>0</v>
      </c>
      <c r="P29" s="95">
        <f>IF(RES_hh_tesh_in!P29=0,0,RES_hh_tesh_in!P29/RES_summary!P$21)</f>
        <v>5.2732377381070803</v>
      </c>
      <c r="Q29" s="95">
        <f>IF(RES_hh_tesh_in!Q29=0,0,RES_hh_tesh_in!Q29/RES_summary!Q$21)</f>
        <v>5.3330130177268433</v>
      </c>
    </row>
    <row r="30" spans="1:19" ht="12" customHeight="1" x14ac:dyDescent="0.25">
      <c r="A30" s="87" t="s">
        <v>109</v>
      </c>
      <c r="B30" s="95"/>
      <c r="C30" s="95">
        <f>IF(RES_hh_tesh_in!C30=0,0,RES_hh_tesh_in!C30/RES_summary!C$21)</f>
        <v>6.0361612250596153</v>
      </c>
      <c r="D30" s="95">
        <f>IF(RES_hh_tesh_in!D30=0,0,RES_hh_tesh_in!D30/RES_summary!D$21)</f>
        <v>6.0687303506678445</v>
      </c>
      <c r="E30" s="95">
        <f>IF(RES_hh_tesh_in!E30=0,0,RES_hh_tesh_in!E30/RES_summary!E$21)</f>
        <v>6.1335673602629779</v>
      </c>
      <c r="F30" s="95">
        <f>IF(RES_hh_tesh_in!F30=0,0,RES_hh_tesh_in!F30/RES_summary!F$21)</f>
        <v>6.0975059233356417</v>
      </c>
      <c r="G30" s="95">
        <f>IF(RES_hh_tesh_in!G30=0,0,RES_hh_tesh_in!G30/RES_summary!G$21)</f>
        <v>6.0066032160468277</v>
      </c>
      <c r="H30" s="95">
        <f>IF(RES_hh_tesh_in!H30=0,0,RES_hh_tesh_in!H30/RES_summary!H$21)</f>
        <v>5.9596036933900791</v>
      </c>
      <c r="I30" s="95">
        <f>IF(RES_hh_tesh_in!I30=0,0,RES_hh_tesh_in!I30/RES_summary!I$21)</f>
        <v>5.7776351789415363</v>
      </c>
      <c r="J30" s="95">
        <f>IF(RES_hh_tesh_in!J30=0,0,RES_hh_tesh_in!J30/RES_summary!J$21)</f>
        <v>5.7881378382666435</v>
      </c>
      <c r="K30" s="95">
        <f>IF(RES_hh_tesh_in!K30=0,0,RES_hh_tesh_in!K30/RES_summary!K$21)</f>
        <v>5.8200400963569381</v>
      </c>
      <c r="L30" s="95">
        <f>IF(RES_hh_tesh_in!L30=0,0,RES_hh_tesh_in!L30/RES_summary!L$21)</f>
        <v>5.80283721312518</v>
      </c>
      <c r="M30" s="95">
        <f>IF(RES_hh_tesh_in!M30=0,0,RES_hh_tesh_in!M30/RES_summary!M$21)</f>
        <v>5.5806706744666235</v>
      </c>
      <c r="N30" s="95">
        <f>IF(RES_hh_tesh_in!N30=0,0,RES_hh_tesh_in!N30/RES_summary!N$21)</f>
        <v>5.5769276424413681</v>
      </c>
      <c r="O30" s="95">
        <f>IF(RES_hh_tesh_in!O30=0,0,RES_hh_tesh_in!O30/RES_summary!O$21)</f>
        <v>5.5602113077722084</v>
      </c>
      <c r="P30" s="95">
        <f>IF(RES_hh_tesh_in!P30=0,0,RES_hh_tesh_in!P30/RES_summary!P$21)</f>
        <v>5.5034070062403408</v>
      </c>
      <c r="Q30" s="95">
        <f>IF(RES_hh_tesh_in!Q30=0,0,RES_hh_tesh_in!Q30/RES_summary!Q$21)</f>
        <v>5.4371349135743765</v>
      </c>
      <c r="S30" s="28"/>
    </row>
    <row r="31" spans="1:19" ht="12" customHeight="1" x14ac:dyDescent="0.25">
      <c r="A31" s="87" t="s">
        <v>55</v>
      </c>
      <c r="B31" s="95"/>
      <c r="C31" s="95">
        <f>IF(RES_hh_tesh_in!C31=0,0,RES_hh_tesh_in!C31/RES_summary!C$21)</f>
        <v>6.3552362643569911</v>
      </c>
      <c r="D31" s="95">
        <f>IF(RES_hh_tesh_in!D31=0,0,RES_hh_tesh_in!D31/RES_summary!D$21)</f>
        <v>5.374081791429492</v>
      </c>
      <c r="E31" s="95">
        <f>IF(RES_hh_tesh_in!E31=0,0,RES_hh_tesh_in!E31/RES_summary!E$21)</f>
        <v>5.9600928322902398</v>
      </c>
      <c r="F31" s="95">
        <f>IF(RES_hh_tesh_in!F31=0,0,RES_hh_tesh_in!F31/RES_summary!F$21)</f>
        <v>6.2910211435996244</v>
      </c>
      <c r="G31" s="95">
        <f>IF(RES_hh_tesh_in!G31=0,0,RES_hh_tesh_in!G31/RES_summary!G$21)</f>
        <v>5.4394220253263619</v>
      </c>
      <c r="H31" s="95">
        <f>IF(RES_hh_tesh_in!H31=0,0,RES_hh_tesh_in!H31/RES_summary!H$21)</f>
        <v>6.0589901257091761</v>
      </c>
      <c r="I31" s="95">
        <f>IF(RES_hh_tesh_in!I31=0,0,RES_hh_tesh_in!I31/RES_summary!I$21)</f>
        <v>5.1751039963359862</v>
      </c>
      <c r="J31" s="95">
        <f>IF(RES_hh_tesh_in!J31=0,0,RES_hh_tesh_in!J31/RES_summary!J$21)</f>
        <v>5.8642591743086321</v>
      </c>
      <c r="K31" s="95">
        <f>IF(RES_hh_tesh_in!K31=0,0,RES_hh_tesh_in!K31/RES_summary!K$21)</f>
        <v>5.0286190317418127</v>
      </c>
      <c r="L31" s="95">
        <f>IF(RES_hh_tesh_in!L31=0,0,RES_hh_tesh_in!L31/RES_summary!L$21)</f>
        <v>4.9965744915948704</v>
      </c>
      <c r="M31" s="95">
        <f>IF(RES_hh_tesh_in!M31=0,0,RES_hh_tesh_in!M31/RES_summary!M$21)</f>
        <v>4.9692403439698865</v>
      </c>
      <c r="N31" s="95">
        <f>IF(RES_hh_tesh_in!N31=0,0,RES_hh_tesh_in!N31/RES_summary!N$21)</f>
        <v>5.6276618633734392</v>
      </c>
      <c r="O31" s="95">
        <f>IF(RES_hh_tesh_in!O31=0,0,RES_hh_tesh_in!O31/RES_summary!O$21)</f>
        <v>4.909969526353378</v>
      </c>
      <c r="P31" s="95">
        <f>IF(RES_hh_tesh_in!P31=0,0,RES_hh_tesh_in!P31/RES_summary!P$21)</f>
        <v>4.7369364792121607</v>
      </c>
      <c r="Q31" s="95">
        <f>IF(RES_hh_tesh_in!Q31=0,0,RES_hh_tesh_in!Q31/RES_summary!Q$21)</f>
        <v>5.1607104011652067</v>
      </c>
      <c r="S31" s="28"/>
    </row>
    <row r="32" spans="1:19" ht="12" customHeight="1" x14ac:dyDescent="0.25">
      <c r="A32" s="49" t="s">
        <v>60</v>
      </c>
      <c r="B32" s="18"/>
      <c r="C32" s="18">
        <f>IF(RES_hh_tesh_in!C32=0,0,RES_hh_tesh_in!C32/RES_summary!C$21)</f>
        <v>6.5513545147787129</v>
      </c>
      <c r="D32" s="18">
        <f>IF(RES_hh_tesh_in!D32=0,0,RES_hh_tesh_in!D32/RES_summary!D$21)</f>
        <v>6.6406349053971079</v>
      </c>
      <c r="E32" s="18">
        <f>IF(RES_hh_tesh_in!E32=0,0,RES_hh_tesh_in!E32/RES_summary!E$21)</f>
        <v>6.6894789542175968</v>
      </c>
      <c r="F32" s="18">
        <f>IF(RES_hh_tesh_in!F32=0,0,RES_hh_tesh_in!F32/RES_summary!F$21)</f>
        <v>6.4932328784402298</v>
      </c>
      <c r="G32" s="18">
        <f>IF(RES_hh_tesh_in!G32=0,0,RES_hh_tesh_in!G32/RES_summary!G$21)</f>
        <v>6.3608680498006445</v>
      </c>
      <c r="H32" s="18">
        <f>IF(RES_hh_tesh_in!H32=0,0,RES_hh_tesh_in!H32/RES_summary!H$21)</f>
        <v>6.2373587078124331</v>
      </c>
      <c r="I32" s="18">
        <f>IF(RES_hh_tesh_in!I32=0,0,RES_hh_tesh_in!I32/RES_summary!I$21)</f>
        <v>6.3770750817679485</v>
      </c>
      <c r="J32" s="18">
        <f>IF(RES_hh_tesh_in!J32=0,0,RES_hh_tesh_in!J32/RES_summary!J$21)</f>
        <v>6.172196426362154</v>
      </c>
      <c r="K32" s="18">
        <f>IF(RES_hh_tesh_in!K32=0,0,RES_hh_tesh_in!K32/RES_summary!K$21)</f>
        <v>6.4092100150775169</v>
      </c>
      <c r="L32" s="18">
        <f>IF(RES_hh_tesh_in!L32=0,0,RES_hh_tesh_in!L32/RES_summary!L$21)</f>
        <v>6.1084602518984275</v>
      </c>
      <c r="M32" s="18">
        <f>IF(RES_hh_tesh_in!M32=0,0,RES_hh_tesh_in!M32/RES_summary!M$21)</f>
        <v>6.1826379954701087</v>
      </c>
      <c r="N32" s="18">
        <f>IF(RES_hh_tesh_in!N32=0,0,RES_hh_tesh_in!N32/RES_summary!N$21)</f>
        <v>6.4837490272942739</v>
      </c>
      <c r="O32" s="18">
        <f>IF(RES_hh_tesh_in!O32=0,0,RES_hh_tesh_in!O32/RES_summary!O$21)</f>
        <v>6.1117403213270212</v>
      </c>
      <c r="P32" s="18">
        <f>IF(RES_hh_tesh_in!P32=0,0,RES_hh_tesh_in!P32/RES_summary!P$21)</f>
        <v>6.4948558978122977</v>
      </c>
      <c r="Q32" s="18">
        <f>IF(RES_hh_tesh_in!Q32=0,0,RES_hh_tesh_in!Q32/RES_summary!Q$21)</f>
        <v>6.2651233972311315</v>
      </c>
      <c r="S32" s="28"/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0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245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127</v>
      </c>
      <c r="B3" s="100"/>
      <c r="C3" s="100">
        <f>IF(RES_hh_emih_in!C3=0,0,RES_hh_emih_in!C3/RES_summary!C$21)</f>
        <v>22.386096380826135</v>
      </c>
      <c r="D3" s="100">
        <f>IF(RES_hh_emih_in!D3=0,0,RES_hh_emih_in!D3/RES_summary!D$21)</f>
        <v>20.197245886412126</v>
      </c>
      <c r="E3" s="100">
        <f>IF(RES_hh_emih_in!E3=0,0,RES_hh_emih_in!E3/RES_summary!E$21)</f>
        <v>20.779678985187026</v>
      </c>
      <c r="F3" s="100">
        <f>IF(RES_hh_emih_in!F3=0,0,RES_hh_emih_in!F3/RES_summary!F$21)</f>
        <v>15.894189225063807</v>
      </c>
      <c r="G3" s="100">
        <f>IF(RES_hh_emih_in!G3=0,0,RES_hh_emih_in!G3/RES_summary!G$21)</f>
        <v>13.415446711526549</v>
      </c>
      <c r="H3" s="100">
        <f>IF(RES_hh_emih_in!H3=0,0,RES_hh_emih_in!H3/RES_summary!H$21)</f>
        <v>13.000912254201632</v>
      </c>
      <c r="I3" s="100">
        <f>IF(RES_hh_emih_in!I3=0,0,RES_hh_emih_in!I3/RES_summary!I$21)</f>
        <v>9.2239337326005586</v>
      </c>
      <c r="J3" s="100">
        <f>IF(RES_hh_emih_in!J3=0,0,RES_hh_emih_in!J3/RES_summary!J$21)</f>
        <v>15.442011893831371</v>
      </c>
      <c r="K3" s="100">
        <f>IF(RES_hh_emih_in!K3=0,0,RES_hh_emih_in!K3/RES_summary!K$21)</f>
        <v>9.4506178419620674</v>
      </c>
      <c r="L3" s="100">
        <f>IF(RES_hh_emih_in!L3=0,0,RES_hh_emih_in!L3/RES_summary!L$21)</f>
        <v>17.906397155966697</v>
      </c>
      <c r="M3" s="100">
        <f>IF(RES_hh_emih_in!M3=0,0,RES_hh_emih_in!M3/RES_summary!M$21)</f>
        <v>5.544801622525112</v>
      </c>
      <c r="N3" s="100">
        <f>IF(RES_hh_emih_in!N3=0,0,RES_hh_emih_in!N3/RES_summary!N$21)</f>
        <v>15.667134783849797</v>
      </c>
      <c r="O3" s="100">
        <f>IF(RES_hh_emih_in!O3=0,0,RES_hh_emih_in!O3/RES_summary!O$21)</f>
        <v>6.0379965781917146</v>
      </c>
      <c r="P3" s="100">
        <f>IF(RES_hh_emih_in!P3=0,0,RES_hh_emih_in!P3/RES_summary!P$21)</f>
        <v>11.890276992955876</v>
      </c>
      <c r="Q3" s="100">
        <f>IF(RES_hh_emih_in!Q3=0,0,RES_hh_emih_in!Q3/RES_summary!Q$21)</f>
        <v>15.271916583894001</v>
      </c>
    </row>
    <row r="4" spans="1:17" ht="12.95" customHeight="1" x14ac:dyDescent="0.25">
      <c r="A4" s="89" t="s">
        <v>65</v>
      </c>
      <c r="B4" s="96"/>
      <c r="C4" s="96">
        <f>IF(RES_hh_emih_in!C4=0,0,RES_hh_emih_in!C4/RES_summary!C$21)</f>
        <v>19.860000284108526</v>
      </c>
      <c r="D4" s="96">
        <f>IF(RES_hh_emih_in!D4=0,0,RES_hh_emih_in!D4/RES_summary!D$21)</f>
        <v>18.325366711045767</v>
      </c>
      <c r="E4" s="96">
        <f>IF(RES_hh_emih_in!E4=0,0,RES_hh_emih_in!E4/RES_summary!E$21)</f>
        <v>18.469623148015721</v>
      </c>
      <c r="F4" s="96">
        <f>IF(RES_hh_emih_in!F4=0,0,RES_hh_emih_in!F4/RES_summary!F$21)</f>
        <v>13.883378786689562</v>
      </c>
      <c r="G4" s="96">
        <f>IF(RES_hh_emih_in!G4=0,0,RES_hh_emih_in!G4/RES_summary!G$21)</f>
        <v>12.230030748150453</v>
      </c>
      <c r="H4" s="96">
        <f>IF(RES_hh_emih_in!H4=0,0,RES_hh_emih_in!H4/RES_summary!H$21)</f>
        <v>11.340127132956017</v>
      </c>
      <c r="I4" s="96">
        <f>IF(RES_hh_emih_in!I4=0,0,RES_hh_emih_in!I4/RES_summary!I$21)</f>
        <v>7.8979670490741762</v>
      </c>
      <c r="J4" s="96">
        <f>IF(RES_hh_emih_in!J4=0,0,RES_hh_emih_in!J4/RES_summary!J$21)</f>
        <v>13.627569206894263</v>
      </c>
      <c r="K4" s="96">
        <f>IF(RES_hh_emih_in!K4=0,0,RES_hh_emih_in!K4/RES_summary!K$21)</f>
        <v>7.7951150846909165</v>
      </c>
      <c r="L4" s="96">
        <f>IF(RES_hh_emih_in!L4=0,0,RES_hh_emih_in!L4/RES_summary!L$21)</f>
        <v>16.454955791326132</v>
      </c>
      <c r="M4" s="96">
        <f>IF(RES_hh_emih_in!M4=0,0,RES_hh_emih_in!M4/RES_summary!M$21)</f>
        <v>4.6759701404378076</v>
      </c>
      <c r="N4" s="96">
        <f>IF(RES_hh_emih_in!N4=0,0,RES_hh_emih_in!N4/RES_summary!N$21)</f>
        <v>14.208270386655194</v>
      </c>
      <c r="O4" s="96">
        <f>IF(RES_hh_emih_in!O4=0,0,RES_hh_emih_in!O4/RES_summary!O$21)</f>
        <v>5.0182489275261588</v>
      </c>
      <c r="P4" s="96">
        <f>IF(RES_hh_emih_in!P4=0,0,RES_hh_emih_in!P4/RES_summary!P$21)</f>
        <v>10.401770846850329</v>
      </c>
      <c r="Q4" s="96">
        <f>IF(RES_hh_emih_in!Q4=0,0,RES_hh_emih_in!Q4/RES_summary!Q$21)</f>
        <v>13.071870485340879</v>
      </c>
    </row>
    <row r="5" spans="1:17" ht="12" customHeight="1" x14ac:dyDescent="0.25">
      <c r="A5" s="87" t="s">
        <v>58</v>
      </c>
      <c r="B5" s="95"/>
      <c r="C5" s="95">
        <f>IF(RES_hh_emih_in!C5=0,0,RES_hh_emih_in!C5/RES_summary!C$21)</f>
        <v>0</v>
      </c>
      <c r="D5" s="95">
        <f>IF(RES_hh_emih_in!D5=0,0,RES_hh_emih_in!D5/RES_summary!D$21)</f>
        <v>0</v>
      </c>
      <c r="E5" s="95">
        <f>IF(RES_hh_emih_in!E5=0,0,RES_hh_emih_in!E5/RES_summary!E$21)</f>
        <v>0</v>
      </c>
      <c r="F5" s="95">
        <f>IF(RES_hh_emih_in!F5=0,0,RES_hh_emih_in!F5/RES_summary!F$21)</f>
        <v>66.360597121168823</v>
      </c>
      <c r="G5" s="95">
        <f>IF(RES_hh_emih_in!G5=0,0,RES_hh_emih_in!G5/RES_summary!G$21)</f>
        <v>0</v>
      </c>
      <c r="H5" s="95">
        <f>IF(RES_hh_emih_in!H5=0,0,RES_hh_emih_in!H5/RES_summary!H$21)</f>
        <v>57.741898297528259</v>
      </c>
      <c r="I5" s="95">
        <f>IF(RES_hh_emih_in!I5=0,0,RES_hh_emih_in!I5/RES_summary!I$21)</f>
        <v>50.02322671271795</v>
      </c>
      <c r="J5" s="95">
        <f>IF(RES_hh_emih_in!J5=0,0,RES_hh_emih_in!J5/RES_summary!J$21)</f>
        <v>55.578875956907765</v>
      </c>
      <c r="K5" s="95">
        <f>IF(RES_hh_emih_in!K5=0,0,RES_hh_emih_in!K5/RES_summary!K$21)</f>
        <v>0</v>
      </c>
      <c r="L5" s="95">
        <f>IF(RES_hh_emih_in!L5=0,0,RES_hh_emih_in!L5/RES_summary!L$21)</f>
        <v>62.229309825976337</v>
      </c>
      <c r="M5" s="95">
        <f>IF(RES_hh_emih_in!M5=0,0,RES_hh_emih_in!M5/RES_summary!M$21)</f>
        <v>0</v>
      </c>
      <c r="N5" s="95">
        <f>IF(RES_hh_emih_in!N5=0,0,RES_hh_emih_in!N5/RES_summary!N$21)</f>
        <v>57.956638819590175</v>
      </c>
      <c r="O5" s="95">
        <f>IF(RES_hh_emih_in!O5=0,0,RES_hh_emih_in!O5/RES_summary!O$21)</f>
        <v>0</v>
      </c>
      <c r="P5" s="95">
        <f>IF(RES_hh_emih_in!P5=0,0,RES_hh_emih_in!P5/RES_summary!P$21)</f>
        <v>51.352408029728686</v>
      </c>
      <c r="Q5" s="95">
        <f>IF(RES_hh_emih_in!Q5=0,0,RES_hh_emih_in!Q5/RES_summary!Q$21)</f>
        <v>55.513566940122473</v>
      </c>
    </row>
    <row r="6" spans="1:17" ht="12" customHeight="1" x14ac:dyDescent="0.25">
      <c r="A6" s="87" t="s">
        <v>84</v>
      </c>
      <c r="B6" s="95"/>
      <c r="C6" s="95">
        <f>IF(RES_hh_emih_in!C6=0,0,RES_hh_emih_in!C6/RES_summary!C$21)</f>
        <v>35.527449821729597</v>
      </c>
      <c r="D6" s="95">
        <f>IF(RES_hh_emih_in!D6=0,0,RES_hh_emih_in!D6/RES_summary!D$21)</f>
        <v>34.735955690009362</v>
      </c>
      <c r="E6" s="95">
        <f>IF(RES_hh_emih_in!E6=0,0,RES_hh_emih_in!E6/RES_summary!E$21)</f>
        <v>34.351934899830283</v>
      </c>
      <c r="F6" s="95">
        <f>IF(RES_hh_emih_in!F6=0,0,RES_hh_emih_in!F6/RES_summary!F$21)</f>
        <v>33.504321439813381</v>
      </c>
      <c r="G6" s="95">
        <f>IF(RES_hh_emih_in!G6=0,0,RES_hh_emih_in!G6/RES_summary!G$21)</f>
        <v>31.857887481792442</v>
      </c>
      <c r="H6" s="95">
        <f>IF(RES_hh_emih_in!H6=0,0,RES_hh_emih_in!H6/RES_summary!H$21)</f>
        <v>29.856106731535007</v>
      </c>
      <c r="I6" s="95">
        <f>IF(RES_hh_emih_in!I6=0,0,RES_hh_emih_in!I6/RES_summary!I$21)</f>
        <v>27.742981589705337</v>
      </c>
      <c r="J6" s="95">
        <f>IF(RES_hh_emih_in!J6=0,0,RES_hh_emih_in!J6/RES_summary!J$21)</f>
        <v>27.404482277508016</v>
      </c>
      <c r="K6" s="95">
        <f>IF(RES_hh_emih_in!K6=0,0,RES_hh_emih_in!K6/RES_summary!K$21)</f>
        <v>26.99598077633383</v>
      </c>
      <c r="L6" s="95">
        <f>IF(RES_hh_emih_in!L6=0,0,RES_hh_emih_in!L6/RES_summary!L$21)</f>
        <v>28.902294476075614</v>
      </c>
      <c r="M6" s="95">
        <f>IF(RES_hh_emih_in!M6=0,0,RES_hh_emih_in!M6/RES_summary!M$21)</f>
        <v>27.47509080772819</v>
      </c>
      <c r="N6" s="95">
        <f>IF(RES_hh_emih_in!N6=0,0,RES_hh_emih_in!N6/RES_summary!N$21)</f>
        <v>26.820442744374411</v>
      </c>
      <c r="O6" s="95">
        <f>IF(RES_hh_emih_in!O6=0,0,RES_hh_emih_in!O6/RES_summary!O$21)</f>
        <v>0</v>
      </c>
      <c r="P6" s="95">
        <f>IF(RES_hh_emih_in!P6=0,0,RES_hh_emih_in!P6/RES_summary!P$21)</f>
        <v>24.978169364718248</v>
      </c>
      <c r="Q6" s="95">
        <f>IF(RES_hh_emih_in!Q6=0,0,RES_hh_emih_in!Q6/RES_summary!Q$21)</f>
        <v>26.305015500571084</v>
      </c>
    </row>
    <row r="7" spans="1:17" ht="12" customHeight="1" x14ac:dyDescent="0.25">
      <c r="A7" s="87" t="s">
        <v>110</v>
      </c>
      <c r="B7" s="95"/>
      <c r="C7" s="95">
        <f>IF(RES_hh_emih_in!C7=0,0,RES_hh_emih_in!C7/RES_summary!C$21)</f>
        <v>42.872933007901274</v>
      </c>
      <c r="D7" s="95">
        <f>IF(RES_hh_emih_in!D7=0,0,RES_hh_emih_in!D7/RES_summary!D$21)</f>
        <v>40.645307158275067</v>
      </c>
      <c r="E7" s="95">
        <f>IF(RES_hh_emih_in!E7=0,0,RES_hh_emih_in!E7/RES_summary!E$21)</f>
        <v>40.645901152084896</v>
      </c>
      <c r="F7" s="95">
        <f>IF(RES_hh_emih_in!F7=0,0,RES_hh_emih_in!F7/RES_summary!F$21)</f>
        <v>38.72027616691372</v>
      </c>
      <c r="G7" s="95">
        <f>IF(RES_hh_emih_in!G7=0,0,RES_hh_emih_in!G7/RES_summary!G$21)</f>
        <v>35.667439344698728</v>
      </c>
      <c r="H7" s="95">
        <f>IF(RES_hh_emih_in!H7=0,0,RES_hh_emih_in!H7/RES_summary!H$21)</f>
        <v>34.343000480316903</v>
      </c>
      <c r="I7" s="95">
        <f>IF(RES_hh_emih_in!I7=0,0,RES_hh_emih_in!I7/RES_summary!I$21)</f>
        <v>33.083650910032397</v>
      </c>
      <c r="J7" s="95">
        <f>IF(RES_hh_emih_in!J7=0,0,RES_hh_emih_in!J7/RES_summary!J$21)</f>
        <v>34.0341247643629</v>
      </c>
      <c r="K7" s="95">
        <f>IF(RES_hh_emih_in!K7=0,0,RES_hh_emih_in!K7/RES_summary!K$21)</f>
        <v>31.055553297099632</v>
      </c>
      <c r="L7" s="95">
        <f>IF(RES_hh_emih_in!L7=0,0,RES_hh_emih_in!L7/RES_summary!L$21)</f>
        <v>34.778732425017168</v>
      </c>
      <c r="M7" s="95">
        <f>IF(RES_hh_emih_in!M7=0,0,RES_hh_emih_in!M7/RES_summary!M$21)</f>
        <v>0</v>
      </c>
      <c r="N7" s="95">
        <f>IF(RES_hh_emih_in!N7=0,0,RES_hh_emih_in!N7/RES_summary!N$21)</f>
        <v>33.95448247350987</v>
      </c>
      <c r="O7" s="95">
        <f>IF(RES_hh_emih_in!O7=0,0,RES_hh_emih_in!O7/RES_summary!O$21)</f>
        <v>0</v>
      </c>
      <c r="P7" s="95">
        <f>IF(RES_hh_emih_in!P7=0,0,RES_hh_emih_in!P7/RES_summary!P$21)</f>
        <v>29.025584164808201</v>
      </c>
      <c r="Q7" s="95">
        <f>IF(RES_hh_emih_in!Q7=0,0,RES_hh_emih_in!Q7/RES_summary!Q$21)</f>
        <v>32.490050179359791</v>
      </c>
    </row>
    <row r="8" spans="1:17" ht="12" customHeight="1" x14ac:dyDescent="0.25">
      <c r="A8" s="87" t="s">
        <v>109</v>
      </c>
      <c r="B8" s="95"/>
      <c r="C8" s="95">
        <f>IF(RES_hh_emih_in!C8=0,0,RES_hh_emih_in!C8/RES_summary!C$21)</f>
        <v>31.815137607785672</v>
      </c>
      <c r="D8" s="95">
        <f>IF(RES_hh_emih_in!D8=0,0,RES_hh_emih_in!D8/RES_summary!D$21)</f>
        <v>28.878304832540564</v>
      </c>
      <c r="E8" s="95">
        <f>IF(RES_hh_emih_in!E8=0,0,RES_hh_emih_in!E8/RES_summary!E$21)</f>
        <v>29.821031067541195</v>
      </c>
      <c r="F8" s="95">
        <f>IF(RES_hh_emih_in!F8=0,0,RES_hh_emih_in!F8/RES_summary!F$21)</f>
        <v>28.142544595029602</v>
      </c>
      <c r="G8" s="95">
        <f>IF(RES_hh_emih_in!G8=0,0,RES_hh_emih_in!G8/RES_summary!G$21)</f>
        <v>25.947751474005052</v>
      </c>
      <c r="H8" s="95">
        <f>IF(RES_hh_emih_in!H8=0,0,RES_hh_emih_in!H8/RES_summary!H$21)</f>
        <v>23.994220875337366</v>
      </c>
      <c r="I8" s="95">
        <f>IF(RES_hh_emih_in!I8=0,0,RES_hh_emih_in!I8/RES_summary!I$21)</f>
        <v>22.271116001373699</v>
      </c>
      <c r="J8" s="95">
        <f>IF(RES_hh_emih_in!J8=0,0,RES_hh_emih_in!J8/RES_summary!J$21)</f>
        <v>22.466563995409818</v>
      </c>
      <c r="K8" s="95">
        <f>IF(RES_hh_emih_in!K8=0,0,RES_hh_emih_in!K8/RES_summary!K$21)</f>
        <v>22.53876016304304</v>
      </c>
      <c r="L8" s="95">
        <f>IF(RES_hh_emih_in!L8=0,0,RES_hh_emih_in!L8/RES_summary!L$21)</f>
        <v>25.946585784170889</v>
      </c>
      <c r="M8" s="95">
        <f>IF(RES_hh_emih_in!M8=0,0,RES_hh_emih_in!M8/RES_summary!M$21)</f>
        <v>22.092010148060048</v>
      </c>
      <c r="N8" s="95">
        <f>IF(RES_hh_emih_in!N8=0,0,RES_hh_emih_in!N8/RES_summary!N$21)</f>
        <v>22.657805319877408</v>
      </c>
      <c r="O8" s="95">
        <f>IF(RES_hh_emih_in!O8=0,0,RES_hh_emih_in!O8/RES_summary!O$21)</f>
        <v>25.775057273693239</v>
      </c>
      <c r="P8" s="95">
        <f>IF(RES_hh_emih_in!P8=0,0,RES_hh_emih_in!P8/RES_summary!P$21)</f>
        <v>20.260002562454574</v>
      </c>
      <c r="Q8" s="95">
        <f>IF(RES_hh_emih_in!Q8=0,0,RES_hh_emih_in!Q8/RES_summary!Q$21)</f>
        <v>22.5725132665433</v>
      </c>
    </row>
    <row r="9" spans="1:17" ht="12" customHeight="1" x14ac:dyDescent="0.25">
      <c r="A9" s="87" t="s">
        <v>55</v>
      </c>
      <c r="B9" s="95"/>
      <c r="C9" s="95">
        <f>IF(RES_hh_emih_in!C9=0,0,RES_hh_emih_in!C9/RES_summary!C$21)</f>
        <v>0</v>
      </c>
      <c r="D9" s="95">
        <f>IF(RES_hh_emih_in!D9=0,0,RES_hh_emih_in!D9/RES_summary!D$21)</f>
        <v>0</v>
      </c>
      <c r="E9" s="95">
        <f>IF(RES_hh_emih_in!E9=0,0,RES_hh_emih_in!E9/RES_summary!E$21)</f>
        <v>0</v>
      </c>
      <c r="F9" s="95">
        <f>IF(RES_hh_emih_in!F9=0,0,RES_hh_emih_in!F9/RES_summary!F$21)</f>
        <v>0</v>
      </c>
      <c r="G9" s="95">
        <f>IF(RES_hh_emih_in!G9=0,0,RES_hh_emih_in!G9/RES_summary!G$21)</f>
        <v>0</v>
      </c>
      <c r="H9" s="95">
        <f>IF(RES_hh_emih_in!H9=0,0,RES_hh_emih_in!H9/RES_summary!H$21)</f>
        <v>0</v>
      </c>
      <c r="I9" s="95">
        <f>IF(RES_hh_emih_in!I9=0,0,RES_hh_emih_in!I9/RES_summary!I$21)</f>
        <v>0</v>
      </c>
      <c r="J9" s="95">
        <f>IF(RES_hh_emih_in!J9=0,0,RES_hh_emih_in!J9/RES_summary!J$21)</f>
        <v>0</v>
      </c>
      <c r="K9" s="95">
        <f>IF(RES_hh_emih_in!K9=0,0,RES_hh_emih_in!K9/RES_summary!K$21)</f>
        <v>0</v>
      </c>
      <c r="L9" s="95">
        <f>IF(RES_hh_emih_in!L9=0,0,RES_hh_emih_in!L9/RES_summary!L$21)</f>
        <v>0</v>
      </c>
      <c r="M9" s="95">
        <f>IF(RES_hh_emih_in!M9=0,0,RES_hh_emih_in!M9/RES_summary!M$21)</f>
        <v>0</v>
      </c>
      <c r="N9" s="95">
        <f>IF(RES_hh_emih_in!N9=0,0,RES_hh_emih_in!N9/RES_summary!N$21)</f>
        <v>0</v>
      </c>
      <c r="O9" s="95">
        <f>IF(RES_hh_emih_in!O9=0,0,RES_hh_emih_in!O9/RES_summary!O$21)</f>
        <v>0</v>
      </c>
      <c r="P9" s="95">
        <f>IF(RES_hh_emih_in!P9=0,0,RES_hh_emih_in!P9/RES_summary!P$21)</f>
        <v>0</v>
      </c>
      <c r="Q9" s="95">
        <f>IF(RES_hh_emih_in!Q9=0,0,RES_hh_emih_in!Q9/RES_summary!Q$21)</f>
        <v>0</v>
      </c>
    </row>
    <row r="10" spans="1:17" ht="12" customHeight="1" x14ac:dyDescent="0.25">
      <c r="A10" s="87" t="s">
        <v>79</v>
      </c>
      <c r="B10" s="95"/>
      <c r="C10" s="95">
        <f>IF(RES_hh_emih_in!C10=0,0,RES_hh_emih_in!C10/RES_summary!C$21)</f>
        <v>0</v>
      </c>
      <c r="D10" s="95">
        <f>IF(RES_hh_emih_in!D10=0,0,RES_hh_emih_in!D10/RES_summary!D$21)</f>
        <v>0</v>
      </c>
      <c r="E10" s="95">
        <f>IF(RES_hh_emih_in!E10=0,0,RES_hh_emih_in!E10/RES_summary!E$21)</f>
        <v>0</v>
      </c>
      <c r="F10" s="95">
        <f>IF(RES_hh_emih_in!F10=0,0,RES_hh_emih_in!F10/RES_summary!F$21)</f>
        <v>0</v>
      </c>
      <c r="G10" s="95">
        <f>IF(RES_hh_emih_in!G10=0,0,RES_hh_emih_in!G10/RES_summary!G$21)</f>
        <v>0</v>
      </c>
      <c r="H10" s="95">
        <f>IF(RES_hh_emih_in!H10=0,0,RES_hh_emih_in!H10/RES_summary!H$21)</f>
        <v>0</v>
      </c>
      <c r="I10" s="95">
        <f>IF(RES_hh_emih_in!I10=0,0,RES_hh_emih_in!I10/RES_summary!I$21)</f>
        <v>0</v>
      </c>
      <c r="J10" s="95">
        <f>IF(RES_hh_emih_in!J10=0,0,RES_hh_emih_in!J10/RES_summary!J$21)</f>
        <v>0</v>
      </c>
      <c r="K10" s="95">
        <f>IF(RES_hh_emih_in!K10=0,0,RES_hh_emih_in!K10/RES_summary!K$21)</f>
        <v>0</v>
      </c>
      <c r="L10" s="95">
        <f>IF(RES_hh_emih_in!L10=0,0,RES_hh_emih_in!L10/RES_summary!L$21)</f>
        <v>0</v>
      </c>
      <c r="M10" s="95">
        <f>IF(RES_hh_emih_in!M10=0,0,RES_hh_emih_in!M10/RES_summary!M$21)</f>
        <v>0</v>
      </c>
      <c r="N10" s="95">
        <f>IF(RES_hh_emih_in!N10=0,0,RES_hh_emih_in!N10/RES_summary!N$21)</f>
        <v>0</v>
      </c>
      <c r="O10" s="95">
        <f>IF(RES_hh_emih_in!O10=0,0,RES_hh_emih_in!O10/RES_summary!O$21)</f>
        <v>0</v>
      </c>
      <c r="P10" s="95">
        <f>IF(RES_hh_emih_in!P10=0,0,RES_hh_emih_in!P10/RES_summary!P$21)</f>
        <v>0</v>
      </c>
      <c r="Q10" s="95">
        <f>IF(RES_hh_emih_in!Q10=0,0,RES_hh_emih_in!Q10/RES_summary!Q$21)</f>
        <v>0</v>
      </c>
    </row>
    <row r="11" spans="1:17" ht="12" customHeight="1" x14ac:dyDescent="0.25">
      <c r="A11" s="87" t="s">
        <v>61</v>
      </c>
      <c r="B11" s="95"/>
      <c r="C11" s="95">
        <f>IF(RES_hh_emih_in!C11=0,0,RES_hh_emih_in!C11/RES_summary!C$21)</f>
        <v>0</v>
      </c>
      <c r="D11" s="95">
        <f>IF(RES_hh_emih_in!D11=0,0,RES_hh_emih_in!D11/RES_summary!D$21)</f>
        <v>0</v>
      </c>
      <c r="E11" s="95">
        <f>IF(RES_hh_emih_in!E11=0,0,RES_hh_emih_in!E11/RES_summary!E$21)</f>
        <v>0</v>
      </c>
      <c r="F11" s="95">
        <f>IF(RES_hh_emih_in!F11=0,0,RES_hh_emih_in!F11/RES_summary!F$21)</f>
        <v>0</v>
      </c>
      <c r="G11" s="95">
        <f>IF(RES_hh_emih_in!G11=0,0,RES_hh_emih_in!G11/RES_summary!G$21)</f>
        <v>0</v>
      </c>
      <c r="H11" s="95">
        <f>IF(RES_hh_emih_in!H11=0,0,RES_hh_emih_in!H11/RES_summary!H$21)</f>
        <v>0</v>
      </c>
      <c r="I11" s="95">
        <f>IF(RES_hh_emih_in!I11=0,0,RES_hh_emih_in!I11/RES_summary!I$21)</f>
        <v>0</v>
      </c>
      <c r="J11" s="95">
        <f>IF(RES_hh_emih_in!J11=0,0,RES_hh_emih_in!J11/RES_summary!J$21)</f>
        <v>0</v>
      </c>
      <c r="K11" s="95">
        <f>IF(RES_hh_emih_in!K11=0,0,RES_hh_emih_in!K11/RES_summary!K$21)</f>
        <v>0</v>
      </c>
      <c r="L11" s="95">
        <f>IF(RES_hh_emih_in!L11=0,0,RES_hh_emih_in!L11/RES_summary!L$21)</f>
        <v>0</v>
      </c>
      <c r="M11" s="95">
        <f>IF(RES_hh_emih_in!M11=0,0,RES_hh_emih_in!M11/RES_summary!M$21)</f>
        <v>0</v>
      </c>
      <c r="N11" s="95">
        <f>IF(RES_hh_emih_in!N11=0,0,RES_hh_emih_in!N11/RES_summary!N$21)</f>
        <v>0</v>
      </c>
      <c r="O11" s="95">
        <f>IF(RES_hh_emih_in!O11=0,0,RES_hh_emih_in!O11/RES_summary!O$21)</f>
        <v>0</v>
      </c>
      <c r="P11" s="95">
        <f>IF(RES_hh_emih_in!P11=0,0,RES_hh_emih_in!P11/RES_summary!P$21)</f>
        <v>0</v>
      </c>
      <c r="Q11" s="95">
        <f>IF(RES_hh_emih_in!Q11=0,0,RES_hh_emih_in!Q11/RES_summary!Q$21)</f>
        <v>0</v>
      </c>
    </row>
    <row r="12" spans="1:17" ht="12" customHeight="1" x14ac:dyDescent="0.25">
      <c r="A12" s="87" t="s">
        <v>115</v>
      </c>
      <c r="B12" s="95"/>
      <c r="C12" s="95">
        <f>IF(RES_hh_emih_in!C12=0,0,RES_hh_emih_in!C12/RES_summary!C$21)</f>
        <v>0</v>
      </c>
      <c r="D12" s="95">
        <f>IF(RES_hh_emih_in!D12=0,0,RES_hh_emih_in!D12/RES_summary!D$21)</f>
        <v>0</v>
      </c>
      <c r="E12" s="95">
        <f>IF(RES_hh_emih_in!E12=0,0,RES_hh_emih_in!E12/RES_summary!E$21)</f>
        <v>0</v>
      </c>
      <c r="F12" s="95">
        <f>IF(RES_hh_emih_in!F12=0,0,RES_hh_emih_in!F12/RES_summary!F$21)</f>
        <v>0</v>
      </c>
      <c r="G12" s="95">
        <f>IF(RES_hh_emih_in!G12=0,0,RES_hh_emih_in!G12/RES_summary!G$21)</f>
        <v>0</v>
      </c>
      <c r="H12" s="95">
        <f>IF(RES_hh_emih_in!H12=0,0,RES_hh_emih_in!H12/RES_summary!H$21)</f>
        <v>0</v>
      </c>
      <c r="I12" s="95">
        <f>IF(RES_hh_emih_in!I12=0,0,RES_hh_emih_in!I12/RES_summary!I$21)</f>
        <v>0</v>
      </c>
      <c r="J12" s="95">
        <f>IF(RES_hh_emih_in!J12=0,0,RES_hh_emih_in!J12/RES_summary!J$21)</f>
        <v>0</v>
      </c>
      <c r="K12" s="95">
        <f>IF(RES_hh_emih_in!K12=0,0,RES_hh_emih_in!K12/RES_summary!K$21)</f>
        <v>0</v>
      </c>
      <c r="L12" s="95">
        <f>IF(RES_hh_emih_in!L12=0,0,RES_hh_emih_in!L12/RES_summary!L$21)</f>
        <v>0</v>
      </c>
      <c r="M12" s="95">
        <f>IF(RES_hh_emih_in!M12=0,0,RES_hh_emih_in!M12/RES_summary!M$21)</f>
        <v>0</v>
      </c>
      <c r="N12" s="95">
        <f>IF(RES_hh_emih_in!N12=0,0,RES_hh_emih_in!N12/RES_summary!N$21)</f>
        <v>0</v>
      </c>
      <c r="O12" s="95">
        <f>IF(RES_hh_emih_in!O12=0,0,RES_hh_emih_in!O12/RES_summary!O$21)</f>
        <v>0</v>
      </c>
      <c r="P12" s="95">
        <f>IF(RES_hh_emih_in!P12=0,0,RES_hh_emih_in!P12/RES_summary!P$21)</f>
        <v>0</v>
      </c>
      <c r="Q12" s="95">
        <f>IF(RES_hh_emih_in!Q12=0,0,RES_hh_emih_in!Q12/RES_summary!Q$21)</f>
        <v>0</v>
      </c>
    </row>
    <row r="13" spans="1:17" ht="12" customHeight="1" x14ac:dyDescent="0.25">
      <c r="A13" s="51" t="s">
        <v>114</v>
      </c>
      <c r="B13" s="22"/>
      <c r="C13" s="22">
        <f>IF(RES_hh_emih_in!C13=0,0,RES_hh_emih_in!C13/RES_summary!C$21)</f>
        <v>0</v>
      </c>
      <c r="D13" s="22">
        <f>IF(RES_hh_emih_in!D13=0,0,RES_hh_emih_in!D13/RES_summary!D$21)</f>
        <v>0</v>
      </c>
      <c r="E13" s="22">
        <f>IF(RES_hh_emih_in!E13=0,0,RES_hh_emih_in!E13/RES_summary!E$21)</f>
        <v>0</v>
      </c>
      <c r="F13" s="22">
        <f>IF(RES_hh_emih_in!F13=0,0,RES_hh_emih_in!F13/RES_summary!F$21)</f>
        <v>0</v>
      </c>
      <c r="G13" s="22">
        <f>IF(RES_hh_emih_in!G13=0,0,RES_hh_emih_in!G13/RES_summary!G$21)</f>
        <v>0</v>
      </c>
      <c r="H13" s="22">
        <f>IF(RES_hh_emih_in!H13=0,0,RES_hh_emih_in!H13/RES_summary!H$21)</f>
        <v>0</v>
      </c>
      <c r="I13" s="22">
        <f>IF(RES_hh_emih_in!I13=0,0,RES_hh_emih_in!I13/RES_summary!I$21)</f>
        <v>0</v>
      </c>
      <c r="J13" s="22">
        <f>IF(RES_hh_emih_in!J13=0,0,RES_hh_emih_in!J13/RES_summary!J$21)</f>
        <v>0</v>
      </c>
      <c r="K13" s="22">
        <f>IF(RES_hh_emih_in!K13=0,0,RES_hh_emih_in!K13/RES_summary!K$21)</f>
        <v>0</v>
      </c>
      <c r="L13" s="22">
        <f>IF(RES_hh_emih_in!L13=0,0,RES_hh_emih_in!L13/RES_summary!L$21)</f>
        <v>0</v>
      </c>
      <c r="M13" s="22">
        <f>IF(RES_hh_emih_in!M13=0,0,RES_hh_emih_in!M13/RES_summary!M$21)</f>
        <v>0</v>
      </c>
      <c r="N13" s="22">
        <f>IF(RES_hh_emih_in!N13=0,0,RES_hh_emih_in!N13/RES_summary!N$21)</f>
        <v>0</v>
      </c>
      <c r="O13" s="22">
        <f>IF(RES_hh_emih_in!O13=0,0,RES_hh_emih_in!O13/RES_summary!O$21)</f>
        <v>0</v>
      </c>
      <c r="P13" s="22">
        <f>IF(RES_hh_emih_in!P13=0,0,RES_hh_emih_in!P13/RES_summary!P$21)</f>
        <v>0</v>
      </c>
      <c r="Q13" s="22">
        <f>IF(RES_hh_emih_in!Q13=0,0,RES_hh_emih_in!Q13/RES_summary!Q$21)</f>
        <v>0</v>
      </c>
    </row>
    <row r="14" spans="1:17" ht="12" customHeight="1" x14ac:dyDescent="0.25">
      <c r="A14" s="99" t="s">
        <v>117</v>
      </c>
      <c r="B14" s="98"/>
      <c r="C14" s="98">
        <f>IF(RES_hh_emih_in!C14=0,0,RES_hh_emih_in!C14/RES_summary!C$21)</f>
        <v>0</v>
      </c>
      <c r="D14" s="98">
        <f>IF(RES_hh_emih_in!D14=0,0,RES_hh_emih_in!D14/RES_summary!D$21)</f>
        <v>0</v>
      </c>
      <c r="E14" s="98">
        <f>IF(RES_hh_emih_in!E14=0,0,RES_hh_emih_in!E14/RES_summary!E$21)</f>
        <v>0</v>
      </c>
      <c r="F14" s="98">
        <f>IF(RES_hh_emih_in!F14=0,0,RES_hh_emih_in!F14/RES_summary!F$21)</f>
        <v>0</v>
      </c>
      <c r="G14" s="98">
        <f>IF(RES_hh_emih_in!G14=0,0,RES_hh_emih_in!G14/RES_summary!G$21)</f>
        <v>0</v>
      </c>
      <c r="H14" s="98">
        <f>IF(RES_hh_emih_in!H14=0,0,RES_hh_emih_in!H14/RES_summary!H$21)</f>
        <v>0</v>
      </c>
      <c r="I14" s="98">
        <f>IF(RES_hh_emih_in!I14=0,0,RES_hh_emih_in!I14/RES_summary!I$21)</f>
        <v>0</v>
      </c>
      <c r="J14" s="98">
        <f>IF(RES_hh_emih_in!J14=0,0,RES_hh_emih_in!J14/RES_summary!J$21)</f>
        <v>0</v>
      </c>
      <c r="K14" s="98">
        <f>IF(RES_hh_emih_in!K14=0,0,RES_hh_emih_in!K14/RES_summary!K$21)</f>
        <v>0</v>
      </c>
      <c r="L14" s="98">
        <f>IF(RES_hh_emih_in!L14=0,0,RES_hh_emih_in!L14/RES_summary!L$21)</f>
        <v>0</v>
      </c>
      <c r="M14" s="98">
        <f>IF(RES_hh_emih_in!M14=0,0,RES_hh_emih_in!M14/RES_summary!M$21)</f>
        <v>0</v>
      </c>
      <c r="N14" s="98">
        <f>IF(RES_hh_emih_in!N14=0,0,RES_hh_emih_in!N14/RES_summary!N$21)</f>
        <v>0</v>
      </c>
      <c r="O14" s="98">
        <f>IF(RES_hh_emih_in!O14=0,0,RES_hh_emih_in!O14/RES_summary!O$21)</f>
        <v>0</v>
      </c>
      <c r="P14" s="98">
        <f>IF(RES_hh_emih_in!P14=0,0,RES_hh_emih_in!P14/RES_summary!P$21)</f>
        <v>0</v>
      </c>
      <c r="Q14" s="98">
        <f>IF(RES_hh_emih_in!Q14=0,0,RES_hh_emih_in!Q14/RES_summary!Q$21)</f>
        <v>0</v>
      </c>
    </row>
    <row r="15" spans="1:17" ht="12.95" customHeight="1" x14ac:dyDescent="0.25">
      <c r="A15" s="89" t="s">
        <v>112</v>
      </c>
      <c r="B15" s="96"/>
      <c r="C15" s="96">
        <f>IF(RES_hh_emih_in!C15=0,0,RES_hh_emih_in!C15/RES_summary!C$21)</f>
        <v>0</v>
      </c>
      <c r="D15" s="96">
        <f>IF(RES_hh_emih_in!D15=0,0,RES_hh_emih_in!D15/RES_summary!D$21)</f>
        <v>0</v>
      </c>
      <c r="E15" s="96">
        <f>IF(RES_hh_emih_in!E15=0,0,RES_hh_emih_in!E15/RES_summary!E$21)</f>
        <v>0</v>
      </c>
      <c r="F15" s="96">
        <f>IF(RES_hh_emih_in!F15=0,0,RES_hh_emih_in!F15/RES_summary!F$21)</f>
        <v>0</v>
      </c>
      <c r="G15" s="96">
        <f>IF(RES_hh_emih_in!G15=0,0,RES_hh_emih_in!G15/RES_summary!G$21)</f>
        <v>0</v>
      </c>
      <c r="H15" s="96">
        <f>IF(RES_hh_emih_in!H15=0,0,RES_hh_emih_in!H15/RES_summary!H$21)</f>
        <v>0</v>
      </c>
      <c r="I15" s="96">
        <f>IF(RES_hh_emih_in!I15=0,0,RES_hh_emih_in!I15/RES_summary!I$21)</f>
        <v>0</v>
      </c>
      <c r="J15" s="96">
        <f>IF(RES_hh_emih_in!J15=0,0,RES_hh_emih_in!J15/RES_summary!J$21)</f>
        <v>0</v>
      </c>
      <c r="K15" s="96">
        <f>IF(RES_hh_emih_in!K15=0,0,RES_hh_emih_in!K15/RES_summary!K$21)</f>
        <v>0</v>
      </c>
      <c r="L15" s="96">
        <f>IF(RES_hh_emih_in!L15=0,0,RES_hh_emih_in!L15/RES_summary!L$21)</f>
        <v>0</v>
      </c>
      <c r="M15" s="96">
        <f>IF(RES_hh_emih_in!M15=0,0,RES_hh_emih_in!M15/RES_summary!M$21)</f>
        <v>0</v>
      </c>
      <c r="N15" s="96">
        <f>IF(RES_hh_emih_in!N15=0,0,RES_hh_emih_in!N15/RES_summary!N$21)</f>
        <v>0</v>
      </c>
      <c r="O15" s="96">
        <f>IF(RES_hh_emih_in!O15=0,0,RES_hh_emih_in!O15/RES_summary!O$21)</f>
        <v>0</v>
      </c>
      <c r="P15" s="96">
        <f>IF(RES_hh_emih_in!P15=0,0,RES_hh_emih_in!P15/RES_summary!P$21)</f>
        <v>0</v>
      </c>
      <c r="Q15" s="96">
        <f>IF(RES_hh_emih_in!Q15=0,0,RES_hh_emih_in!Q15/RES_summary!Q$21)</f>
        <v>0</v>
      </c>
    </row>
    <row r="16" spans="1:17" ht="12" customHeight="1" x14ac:dyDescent="0.25">
      <c r="A16" s="87" t="s">
        <v>111</v>
      </c>
      <c r="B16" s="97"/>
      <c r="C16" s="97">
        <f>IF(RES_hh_emih_in!C16=0,0,RES_hh_emih_in!C16/RES_summary!C$21)</f>
        <v>0</v>
      </c>
      <c r="D16" s="97">
        <f>IF(RES_hh_emih_in!D16=0,0,RES_hh_emih_in!D16/RES_summary!D$21)</f>
        <v>0</v>
      </c>
      <c r="E16" s="97">
        <f>IF(RES_hh_emih_in!E16=0,0,RES_hh_emih_in!E16/RES_summary!E$21)</f>
        <v>0</v>
      </c>
      <c r="F16" s="97">
        <f>IF(RES_hh_emih_in!F16=0,0,RES_hh_emih_in!F16/RES_summary!F$21)</f>
        <v>0</v>
      </c>
      <c r="G16" s="97">
        <f>IF(RES_hh_emih_in!G16=0,0,RES_hh_emih_in!G16/RES_summary!G$21)</f>
        <v>0</v>
      </c>
      <c r="H16" s="97">
        <f>IF(RES_hh_emih_in!H16=0,0,RES_hh_emih_in!H16/RES_summary!H$21)</f>
        <v>0</v>
      </c>
      <c r="I16" s="97">
        <f>IF(RES_hh_emih_in!I16=0,0,RES_hh_emih_in!I16/RES_summary!I$21)</f>
        <v>0</v>
      </c>
      <c r="J16" s="97">
        <f>IF(RES_hh_emih_in!J16=0,0,RES_hh_emih_in!J16/RES_summary!J$21)</f>
        <v>0</v>
      </c>
      <c r="K16" s="97">
        <f>IF(RES_hh_emih_in!K16=0,0,RES_hh_emih_in!K16/RES_summary!K$21)</f>
        <v>0</v>
      </c>
      <c r="L16" s="97">
        <f>IF(RES_hh_emih_in!L16=0,0,RES_hh_emih_in!L16/RES_summary!L$21)</f>
        <v>0</v>
      </c>
      <c r="M16" s="97">
        <f>IF(RES_hh_emih_in!M16=0,0,RES_hh_emih_in!M16/RES_summary!M$21)</f>
        <v>0</v>
      </c>
      <c r="N16" s="97">
        <f>IF(RES_hh_emih_in!N16=0,0,RES_hh_emih_in!N16/RES_summary!N$21)</f>
        <v>0</v>
      </c>
      <c r="O16" s="97">
        <f>IF(RES_hh_emih_in!O16=0,0,RES_hh_emih_in!O16/RES_summary!O$21)</f>
        <v>0</v>
      </c>
      <c r="P16" s="97">
        <f>IF(RES_hh_emih_in!P16=0,0,RES_hh_emih_in!P16/RES_summary!P$21)</f>
        <v>0</v>
      </c>
      <c r="Q16" s="97">
        <f>IF(RES_hh_emih_in!Q16=0,0,RES_hh_emih_in!Q16/RES_summary!Q$21)</f>
        <v>0</v>
      </c>
    </row>
    <row r="17" spans="1:17" ht="12.95" customHeight="1" x14ac:dyDescent="0.25">
      <c r="A17" s="89" t="s">
        <v>63</v>
      </c>
      <c r="B17" s="96"/>
      <c r="C17" s="96">
        <f>IF(RES_hh_emih_in!C17=0,0,RES_hh_emih_in!C17/RES_summary!C$21)</f>
        <v>1.8799843426549943</v>
      </c>
      <c r="D17" s="96">
        <f>IF(RES_hh_emih_in!D17=0,0,RES_hh_emih_in!D17/RES_summary!D$21)</f>
        <v>1.4960729982543026</v>
      </c>
      <c r="E17" s="96">
        <f>IF(RES_hh_emih_in!E17=0,0,RES_hh_emih_in!E17/RES_summary!E$21)</f>
        <v>1.7396868740200524</v>
      </c>
      <c r="F17" s="96">
        <f>IF(RES_hh_emih_in!F17=0,0,RES_hh_emih_in!F17/RES_summary!F$21)</f>
        <v>1.5147331665227788</v>
      </c>
      <c r="G17" s="96">
        <f>IF(RES_hh_emih_in!G17=0,0,RES_hh_emih_in!G17/RES_summary!G$21)</f>
        <v>0.8522248611198775</v>
      </c>
      <c r="H17" s="96">
        <f>IF(RES_hh_emih_in!H17=0,0,RES_hh_emih_in!H17/RES_summary!H$21)</f>
        <v>1.1639443159225431</v>
      </c>
      <c r="I17" s="96">
        <f>IF(RES_hh_emih_in!I17=0,0,RES_hh_emih_in!I17/RES_summary!I$21)</f>
        <v>0.89266072358958315</v>
      </c>
      <c r="J17" s="96">
        <f>IF(RES_hh_emih_in!J17=0,0,RES_hh_emih_in!J17/RES_summary!J$21)</f>
        <v>1.3693087998489915</v>
      </c>
      <c r="K17" s="96">
        <f>IF(RES_hh_emih_in!K17=0,0,RES_hh_emih_in!K17/RES_summary!K$21)</f>
        <v>1.141504056231045</v>
      </c>
      <c r="L17" s="96">
        <f>IF(RES_hh_emih_in!L17=0,0,RES_hh_emih_in!L17/RES_summary!L$21)</f>
        <v>0.98946791000733292</v>
      </c>
      <c r="M17" s="96">
        <f>IF(RES_hh_emih_in!M17=0,0,RES_hh_emih_in!M17/RES_summary!M$21)</f>
        <v>0.47171674965023841</v>
      </c>
      <c r="N17" s="96">
        <f>IF(RES_hh_emih_in!N17=0,0,RES_hh_emih_in!N17/RES_summary!N$21)</f>
        <v>0.9909174670841131</v>
      </c>
      <c r="O17" s="96">
        <f>IF(RES_hh_emih_in!O17=0,0,RES_hh_emih_in!O17/RES_summary!O$21)</f>
        <v>0.60906910522413793</v>
      </c>
      <c r="P17" s="96">
        <f>IF(RES_hh_emih_in!P17=0,0,RES_hh_emih_in!P17/RES_summary!P$21)</f>
        <v>1.1266695485719513</v>
      </c>
      <c r="Q17" s="96">
        <f>IF(RES_hh_emih_in!Q17=0,0,RES_hh_emih_in!Q17/RES_summary!Q$21)</f>
        <v>1.7613298283743994</v>
      </c>
    </row>
    <row r="18" spans="1:17" ht="12" customHeight="1" x14ac:dyDescent="0.25">
      <c r="A18" s="87" t="s">
        <v>58</v>
      </c>
      <c r="B18" s="95"/>
      <c r="C18" s="95">
        <f>IF(RES_hh_emih_in!C18=0,0,RES_hh_emih_in!C18/RES_summary!C$21)</f>
        <v>0</v>
      </c>
      <c r="D18" s="95">
        <f>IF(RES_hh_emih_in!D18=0,0,RES_hh_emih_in!D18/RES_summary!D$21)</f>
        <v>0</v>
      </c>
      <c r="E18" s="95">
        <f>IF(RES_hh_emih_in!E18=0,0,RES_hh_emih_in!E18/RES_summary!E$21)</f>
        <v>0</v>
      </c>
      <c r="F18" s="95">
        <f>IF(RES_hh_emih_in!F18=0,0,RES_hh_emih_in!F18/RES_summary!F$21)</f>
        <v>12.325813017509942</v>
      </c>
      <c r="G18" s="95">
        <f>IF(RES_hh_emih_in!G18=0,0,RES_hh_emih_in!G18/RES_summary!G$21)</f>
        <v>0</v>
      </c>
      <c r="H18" s="95">
        <f>IF(RES_hh_emih_in!H18=0,0,RES_hh_emih_in!H18/RES_summary!H$21)</f>
        <v>11.832698218339283</v>
      </c>
      <c r="I18" s="95">
        <f>IF(RES_hh_emih_in!I18=0,0,RES_hh_emih_in!I18/RES_summary!I$21)</f>
        <v>10.900392191143125</v>
      </c>
      <c r="J18" s="95">
        <f>IF(RES_hh_emih_in!J18=0,0,RES_hh_emih_in!J18/RES_summary!J$21)</f>
        <v>11.470811808947198</v>
      </c>
      <c r="K18" s="95">
        <f>IF(RES_hh_emih_in!K18=0,0,RES_hh_emih_in!K18/RES_summary!K$21)</f>
        <v>0</v>
      </c>
      <c r="L18" s="95">
        <f>IF(RES_hh_emih_in!L18=0,0,RES_hh_emih_in!L18/RES_summary!L$21)</f>
        <v>10.90213873199602</v>
      </c>
      <c r="M18" s="95">
        <f>IF(RES_hh_emih_in!M18=0,0,RES_hh_emih_in!M18/RES_summary!M$21)</f>
        <v>0</v>
      </c>
      <c r="N18" s="95">
        <f>IF(RES_hh_emih_in!N18=0,0,RES_hh_emih_in!N18/RES_summary!N$21)</f>
        <v>11.238025906332789</v>
      </c>
      <c r="O18" s="95">
        <f>IF(RES_hh_emih_in!O18=0,0,RES_hh_emih_in!O18/RES_summary!O$21)</f>
        <v>0</v>
      </c>
      <c r="P18" s="95">
        <f>IF(RES_hh_emih_in!P18=0,0,RES_hh_emih_in!P18/RES_summary!P$21)</f>
        <v>10.829573703246288</v>
      </c>
      <c r="Q18" s="95">
        <f>IF(RES_hh_emih_in!Q18=0,0,RES_hh_emih_in!Q18/RES_summary!Q$21)</f>
        <v>10.698309155828523</v>
      </c>
    </row>
    <row r="19" spans="1:17" s="28" customFormat="1" ht="12" customHeight="1" x14ac:dyDescent="0.25">
      <c r="A19" s="87" t="s">
        <v>84</v>
      </c>
      <c r="B19" s="95"/>
      <c r="C19" s="95">
        <f>IF(RES_hh_emih_in!C19=0,0,RES_hh_emih_in!C19/RES_summary!C$21)</f>
        <v>0</v>
      </c>
      <c r="D19" s="95">
        <f>IF(RES_hh_emih_in!D19=0,0,RES_hh_emih_in!D19/RES_summary!D$21)</f>
        <v>5.8885511890831514</v>
      </c>
      <c r="E19" s="95">
        <f>IF(RES_hh_emih_in!E19=0,0,RES_hh_emih_in!E19/RES_summary!E$21)</f>
        <v>5.7509177495291404</v>
      </c>
      <c r="F19" s="95">
        <f>IF(RES_hh_emih_in!F19=0,0,RES_hh_emih_in!F19/RES_summary!F$21)</f>
        <v>5.7302778860303283</v>
      </c>
      <c r="G19" s="95">
        <f>IF(RES_hh_emih_in!G19=0,0,RES_hh_emih_in!G19/RES_summary!G$21)</f>
        <v>4.8460503255981253</v>
      </c>
      <c r="H19" s="95">
        <f>IF(RES_hh_emih_in!H19=0,0,RES_hh_emih_in!H19/RES_summary!H$21)</f>
        <v>5.0612744150857703</v>
      </c>
      <c r="I19" s="95">
        <f>IF(RES_hh_emih_in!I19=0,0,RES_hh_emih_in!I19/RES_summary!I$21)</f>
        <v>5.1176199247253829</v>
      </c>
      <c r="J19" s="95">
        <f>IF(RES_hh_emih_in!J19=0,0,RES_hh_emih_in!J19/RES_summary!J$21)</f>
        <v>5.0885454672271493</v>
      </c>
      <c r="K19" s="95">
        <f>IF(RES_hh_emih_in!K19=0,0,RES_hh_emih_in!K19/RES_summary!K$21)</f>
        <v>0</v>
      </c>
      <c r="L19" s="95">
        <f>IF(RES_hh_emih_in!L19=0,0,RES_hh_emih_in!L19/RES_summary!L$21)</f>
        <v>0</v>
      </c>
      <c r="M19" s="95">
        <f>IF(RES_hh_emih_in!M19=0,0,RES_hh_emih_in!M19/RES_summary!M$21)</f>
        <v>0</v>
      </c>
      <c r="N19" s="95">
        <f>IF(RES_hh_emih_in!N19=0,0,RES_hh_emih_in!N19/RES_summary!N$21)</f>
        <v>0</v>
      </c>
      <c r="O19" s="95">
        <f>IF(RES_hh_emih_in!O19=0,0,RES_hh_emih_in!O19/RES_summary!O$21)</f>
        <v>0</v>
      </c>
      <c r="P19" s="95">
        <f>IF(RES_hh_emih_in!P19=0,0,RES_hh_emih_in!P19/RES_summary!P$21)</f>
        <v>0</v>
      </c>
      <c r="Q19" s="95">
        <f>IF(RES_hh_emih_in!Q19=0,0,RES_hh_emih_in!Q19/RES_summary!Q$21)</f>
        <v>4.0705236719955602</v>
      </c>
    </row>
    <row r="20" spans="1:17" ht="12" customHeight="1" x14ac:dyDescent="0.25">
      <c r="A20" s="87" t="s">
        <v>110</v>
      </c>
      <c r="B20" s="95"/>
      <c r="C20" s="95">
        <f>IF(RES_hh_emih_in!C20=0,0,RES_hh_emih_in!C20/RES_summary!C$21)</f>
        <v>5.9346656692044961</v>
      </c>
      <c r="D20" s="95">
        <f>IF(RES_hh_emih_in!D20=0,0,RES_hh_emih_in!D20/RES_summary!D$21)</f>
        <v>6.575111713836499</v>
      </c>
      <c r="E20" s="95">
        <f>IF(RES_hh_emih_in!E20=0,0,RES_hh_emih_in!E20/RES_summary!E$21)</f>
        <v>5.6474901818739767</v>
      </c>
      <c r="F20" s="95">
        <f>IF(RES_hh_emih_in!F20=0,0,RES_hh_emih_in!F20/RES_summary!F$21)</f>
        <v>5.8608795374732461</v>
      </c>
      <c r="G20" s="95">
        <f>IF(RES_hh_emih_in!G20=0,0,RES_hh_emih_in!G20/RES_summary!G$21)</f>
        <v>5.0150386613849252</v>
      </c>
      <c r="H20" s="95">
        <f>IF(RES_hh_emih_in!H20=0,0,RES_hh_emih_in!H20/RES_summary!H$21)</f>
        <v>4.9759577249382421</v>
      </c>
      <c r="I20" s="95">
        <f>IF(RES_hh_emih_in!I20=0,0,RES_hh_emih_in!I20/RES_summary!I$21)</f>
        <v>4.8735815270369551</v>
      </c>
      <c r="J20" s="95">
        <f>IF(RES_hh_emih_in!J20=0,0,RES_hh_emih_in!J20/RES_summary!J$21)</f>
        <v>6.1364493449297237</v>
      </c>
      <c r="K20" s="95">
        <f>IF(RES_hh_emih_in!K20=0,0,RES_hh_emih_in!K20/RES_summary!K$21)</f>
        <v>4.5803529079075762</v>
      </c>
      <c r="L20" s="95">
        <f>IF(RES_hh_emih_in!L20=0,0,RES_hh_emih_in!L20/RES_summary!L$21)</f>
        <v>4.5648717819111964</v>
      </c>
      <c r="M20" s="95">
        <f>IF(RES_hh_emih_in!M20=0,0,RES_hh_emih_in!M20/RES_summary!M$21)</f>
        <v>0</v>
      </c>
      <c r="N20" s="95">
        <f>IF(RES_hh_emih_in!N20=0,0,RES_hh_emih_in!N20/RES_summary!N$21)</f>
        <v>4.7284668270792549</v>
      </c>
      <c r="O20" s="95">
        <f>IF(RES_hh_emih_in!O20=0,0,RES_hh_emih_in!O20/RES_summary!O$21)</f>
        <v>0</v>
      </c>
      <c r="P20" s="95">
        <f>IF(RES_hh_emih_in!P20=0,0,RES_hh_emih_in!P20/RES_summary!P$21)</f>
        <v>5.0833330502844092</v>
      </c>
      <c r="Q20" s="95">
        <f>IF(RES_hh_emih_in!Q20=0,0,RES_hh_emih_in!Q20/RES_summary!Q$21)</f>
        <v>4.5311785044328383</v>
      </c>
    </row>
    <row r="21" spans="1:17" ht="12" customHeight="1" x14ac:dyDescent="0.25">
      <c r="A21" s="87" t="s">
        <v>109</v>
      </c>
      <c r="B21" s="95"/>
      <c r="C21" s="95">
        <f>IF(RES_hh_emih_in!C21=0,0,RES_hh_emih_in!C21/RES_summary!C$21)</f>
        <v>4.3293509808770585</v>
      </c>
      <c r="D21" s="95">
        <f>IF(RES_hh_emih_in!D21=0,0,RES_hh_emih_in!D21/RES_summary!D$21)</f>
        <v>4.7033757900731619</v>
      </c>
      <c r="E21" s="95">
        <f>IF(RES_hh_emih_in!E21=0,0,RES_hh_emih_in!E21/RES_summary!E$21)</f>
        <v>4.0333478315680802</v>
      </c>
      <c r="F21" s="95">
        <f>IF(RES_hh_emih_in!F21=0,0,RES_hh_emih_in!F21/RES_summary!F$21)</f>
        <v>4.1652551070038983</v>
      </c>
      <c r="G21" s="95">
        <f>IF(RES_hh_emih_in!G21=0,0,RES_hh_emih_in!G21/RES_summary!G$21)</f>
        <v>3.6091311038381004</v>
      </c>
      <c r="H21" s="95">
        <f>IF(RES_hh_emih_in!H21=0,0,RES_hh_emih_in!H21/RES_summary!H$21)</f>
        <v>3.5178618973619975</v>
      </c>
      <c r="I21" s="95">
        <f>IF(RES_hh_emih_in!I21=0,0,RES_hh_emih_in!I21/RES_summary!I$21)</f>
        <v>3.7653501053771317</v>
      </c>
      <c r="J21" s="95">
        <f>IF(RES_hh_emih_in!J21=0,0,RES_hh_emih_in!J21/RES_summary!J$21)</f>
        <v>4.0719297029996477</v>
      </c>
      <c r="K21" s="95">
        <f>IF(RES_hh_emih_in!K21=0,0,RES_hh_emih_in!K21/RES_summary!K$21)</f>
        <v>3.3344387921387417</v>
      </c>
      <c r="L21" s="95">
        <f>IF(RES_hh_emih_in!L21=0,0,RES_hh_emih_in!L21/RES_summary!L$21)</f>
        <v>3.333227589056158</v>
      </c>
      <c r="M21" s="95">
        <f>IF(RES_hh_emih_in!M21=0,0,RES_hh_emih_in!M21/RES_summary!M$21)</f>
        <v>3.5625425254030918</v>
      </c>
      <c r="N21" s="95">
        <f>IF(RES_hh_emih_in!N21=0,0,RES_hh_emih_in!N21/RES_summary!N$21)</f>
        <v>3.2085489788989614</v>
      </c>
      <c r="O21" s="95">
        <f>IF(RES_hh_emih_in!O21=0,0,RES_hh_emih_in!O21/RES_summary!O$21)</f>
        <v>3.1283404425551811</v>
      </c>
      <c r="P21" s="95">
        <f>IF(RES_hh_emih_in!P21=0,0,RES_hh_emih_in!P21/RES_summary!P$21)</f>
        <v>3.6123644389266447</v>
      </c>
      <c r="Q21" s="95">
        <f>IF(RES_hh_emih_in!Q21=0,0,RES_hh_emih_in!Q21/RES_summary!Q$21)</f>
        <v>3.2330937869316885</v>
      </c>
    </row>
    <row r="22" spans="1:17" ht="12" customHeight="1" x14ac:dyDescent="0.25">
      <c r="A22" s="87" t="s">
        <v>55</v>
      </c>
      <c r="B22" s="95"/>
      <c r="C22" s="95">
        <f>IF(RES_hh_emih_in!C22=0,0,RES_hh_emih_in!C22/RES_summary!C$21)</f>
        <v>0</v>
      </c>
      <c r="D22" s="95">
        <f>IF(RES_hh_emih_in!D22=0,0,RES_hh_emih_in!D22/RES_summary!D$21)</f>
        <v>0</v>
      </c>
      <c r="E22" s="95">
        <f>IF(RES_hh_emih_in!E22=0,0,RES_hh_emih_in!E22/RES_summary!E$21)</f>
        <v>0</v>
      </c>
      <c r="F22" s="95">
        <f>IF(RES_hh_emih_in!F22=0,0,RES_hh_emih_in!F22/RES_summary!F$21)</f>
        <v>0</v>
      </c>
      <c r="G22" s="95">
        <f>IF(RES_hh_emih_in!G22=0,0,RES_hh_emih_in!G22/RES_summary!G$21)</f>
        <v>0</v>
      </c>
      <c r="H22" s="95">
        <f>IF(RES_hh_emih_in!H22=0,0,RES_hh_emih_in!H22/RES_summary!H$21)</f>
        <v>0</v>
      </c>
      <c r="I22" s="95">
        <f>IF(RES_hh_emih_in!I22=0,0,RES_hh_emih_in!I22/RES_summary!I$21)</f>
        <v>0</v>
      </c>
      <c r="J22" s="95">
        <f>IF(RES_hh_emih_in!J22=0,0,RES_hh_emih_in!J22/RES_summary!J$21)</f>
        <v>0</v>
      </c>
      <c r="K22" s="95">
        <f>IF(RES_hh_emih_in!K22=0,0,RES_hh_emih_in!K22/RES_summary!K$21)</f>
        <v>0</v>
      </c>
      <c r="L22" s="95">
        <f>IF(RES_hh_emih_in!L22=0,0,RES_hh_emih_in!L22/RES_summary!L$21)</f>
        <v>0</v>
      </c>
      <c r="M22" s="95">
        <f>IF(RES_hh_emih_in!M22=0,0,RES_hh_emih_in!M22/RES_summary!M$21)</f>
        <v>0</v>
      </c>
      <c r="N22" s="95">
        <f>IF(RES_hh_emih_in!N22=0,0,RES_hh_emih_in!N22/RES_summary!N$21)</f>
        <v>0</v>
      </c>
      <c r="O22" s="95">
        <f>IF(RES_hh_emih_in!O22=0,0,RES_hh_emih_in!O22/RES_summary!O$21)</f>
        <v>0</v>
      </c>
      <c r="P22" s="95">
        <f>IF(RES_hh_emih_in!P22=0,0,RES_hh_emih_in!P22/RES_summary!P$21)</f>
        <v>0</v>
      </c>
      <c r="Q22" s="95">
        <f>IF(RES_hh_emih_in!Q22=0,0,RES_hh_emih_in!Q22/RES_summary!Q$21)</f>
        <v>0</v>
      </c>
    </row>
    <row r="23" spans="1:17" ht="12" customHeight="1" x14ac:dyDescent="0.25">
      <c r="A23" s="87" t="s">
        <v>79</v>
      </c>
      <c r="B23" s="95"/>
      <c r="C23" s="95">
        <f>IF(RES_hh_emih_in!C23=0,0,RES_hh_emih_in!C23/RES_summary!C$21)</f>
        <v>0</v>
      </c>
      <c r="D23" s="95">
        <f>IF(RES_hh_emih_in!D23=0,0,RES_hh_emih_in!D23/RES_summary!D$21)</f>
        <v>0</v>
      </c>
      <c r="E23" s="95">
        <f>IF(RES_hh_emih_in!E23=0,0,RES_hh_emih_in!E23/RES_summary!E$21)</f>
        <v>0</v>
      </c>
      <c r="F23" s="95">
        <f>IF(RES_hh_emih_in!F23=0,0,RES_hh_emih_in!F23/RES_summary!F$21)</f>
        <v>0</v>
      </c>
      <c r="G23" s="95">
        <f>IF(RES_hh_emih_in!G23=0,0,RES_hh_emih_in!G23/RES_summary!G$21)</f>
        <v>0</v>
      </c>
      <c r="H23" s="95">
        <f>IF(RES_hh_emih_in!H23=0,0,RES_hh_emih_in!H23/RES_summary!H$21)</f>
        <v>0</v>
      </c>
      <c r="I23" s="95">
        <f>IF(RES_hh_emih_in!I23=0,0,RES_hh_emih_in!I23/RES_summary!I$21)</f>
        <v>0</v>
      </c>
      <c r="J23" s="95">
        <f>IF(RES_hh_emih_in!J23=0,0,RES_hh_emih_in!J23/RES_summary!J$21)</f>
        <v>0</v>
      </c>
      <c r="K23" s="95">
        <f>IF(RES_hh_emih_in!K23=0,0,RES_hh_emih_in!K23/RES_summary!K$21)</f>
        <v>0</v>
      </c>
      <c r="L23" s="95">
        <f>IF(RES_hh_emih_in!L23=0,0,RES_hh_emih_in!L23/RES_summary!L$21)</f>
        <v>0</v>
      </c>
      <c r="M23" s="95">
        <f>IF(RES_hh_emih_in!M23=0,0,RES_hh_emih_in!M23/RES_summary!M$21)</f>
        <v>0</v>
      </c>
      <c r="N23" s="95">
        <f>IF(RES_hh_emih_in!N23=0,0,RES_hh_emih_in!N23/RES_summary!N$21)</f>
        <v>0</v>
      </c>
      <c r="O23" s="95">
        <f>IF(RES_hh_emih_in!O23=0,0,RES_hh_emih_in!O23/RES_summary!O$21)</f>
        <v>0</v>
      </c>
      <c r="P23" s="95">
        <f>IF(RES_hh_emih_in!P23=0,0,RES_hh_emih_in!P23/RES_summary!P$21)</f>
        <v>0</v>
      </c>
      <c r="Q23" s="95">
        <f>IF(RES_hh_emih_in!Q23=0,0,RES_hh_emih_in!Q23/RES_summary!Q$21)</f>
        <v>0</v>
      </c>
    </row>
    <row r="24" spans="1:17" ht="12" customHeight="1" x14ac:dyDescent="0.25">
      <c r="A24" s="87" t="s">
        <v>61</v>
      </c>
      <c r="B24" s="95"/>
      <c r="C24" s="95">
        <f>IF(RES_hh_emih_in!C24=0,0,RES_hh_emih_in!C24/RES_summary!C$21)</f>
        <v>0</v>
      </c>
      <c r="D24" s="95">
        <f>IF(RES_hh_emih_in!D24=0,0,RES_hh_emih_in!D24/RES_summary!D$21)</f>
        <v>0</v>
      </c>
      <c r="E24" s="95">
        <f>IF(RES_hh_emih_in!E24=0,0,RES_hh_emih_in!E24/RES_summary!E$21)</f>
        <v>0</v>
      </c>
      <c r="F24" s="95">
        <f>IF(RES_hh_emih_in!F24=0,0,RES_hh_emih_in!F24/RES_summary!F$21)</f>
        <v>0</v>
      </c>
      <c r="G24" s="95">
        <f>IF(RES_hh_emih_in!G24=0,0,RES_hh_emih_in!G24/RES_summary!G$21)</f>
        <v>0</v>
      </c>
      <c r="H24" s="95">
        <f>IF(RES_hh_emih_in!H24=0,0,RES_hh_emih_in!H24/RES_summary!H$21)</f>
        <v>0</v>
      </c>
      <c r="I24" s="95">
        <f>IF(RES_hh_emih_in!I24=0,0,RES_hh_emih_in!I24/RES_summary!I$21)</f>
        <v>0</v>
      </c>
      <c r="J24" s="95">
        <f>IF(RES_hh_emih_in!J24=0,0,RES_hh_emih_in!J24/RES_summary!J$21)</f>
        <v>0</v>
      </c>
      <c r="K24" s="95">
        <f>IF(RES_hh_emih_in!K24=0,0,RES_hh_emih_in!K24/RES_summary!K$21)</f>
        <v>0</v>
      </c>
      <c r="L24" s="95">
        <f>IF(RES_hh_emih_in!L24=0,0,RES_hh_emih_in!L24/RES_summary!L$21)</f>
        <v>0</v>
      </c>
      <c r="M24" s="95">
        <f>IF(RES_hh_emih_in!M24=0,0,RES_hh_emih_in!M24/RES_summary!M$21)</f>
        <v>0</v>
      </c>
      <c r="N24" s="95">
        <f>IF(RES_hh_emih_in!N24=0,0,RES_hh_emih_in!N24/RES_summary!N$21)</f>
        <v>0</v>
      </c>
      <c r="O24" s="95">
        <f>IF(RES_hh_emih_in!O24=0,0,RES_hh_emih_in!O24/RES_summary!O$21)</f>
        <v>0</v>
      </c>
      <c r="P24" s="95">
        <f>IF(RES_hh_emih_in!P24=0,0,RES_hh_emih_in!P24/RES_summary!P$21)</f>
        <v>0</v>
      </c>
      <c r="Q24" s="95">
        <f>IF(RES_hh_emih_in!Q24=0,0,RES_hh_emih_in!Q24/RES_summary!Q$21)</f>
        <v>0</v>
      </c>
    </row>
    <row r="25" spans="1:17" ht="12" customHeight="1" x14ac:dyDescent="0.25">
      <c r="A25" s="51" t="s">
        <v>60</v>
      </c>
      <c r="B25" s="22"/>
      <c r="C25" s="22">
        <f>IF(RES_hh_emih_in!C25=0,0,RES_hh_emih_in!C25/RES_summary!C$21)</f>
        <v>0</v>
      </c>
      <c r="D25" s="22">
        <f>IF(RES_hh_emih_in!D25=0,0,RES_hh_emih_in!D25/RES_summary!D$21)</f>
        <v>0</v>
      </c>
      <c r="E25" s="22">
        <f>IF(RES_hh_emih_in!E25=0,0,RES_hh_emih_in!E25/RES_summary!E$21)</f>
        <v>0</v>
      </c>
      <c r="F25" s="22">
        <f>IF(RES_hh_emih_in!F25=0,0,RES_hh_emih_in!F25/RES_summary!F$21)</f>
        <v>0</v>
      </c>
      <c r="G25" s="22">
        <f>IF(RES_hh_emih_in!G25=0,0,RES_hh_emih_in!G25/RES_summary!G$21)</f>
        <v>0</v>
      </c>
      <c r="H25" s="22">
        <f>IF(RES_hh_emih_in!H25=0,0,RES_hh_emih_in!H25/RES_summary!H$21)</f>
        <v>0</v>
      </c>
      <c r="I25" s="22">
        <f>IF(RES_hh_emih_in!I25=0,0,RES_hh_emih_in!I25/RES_summary!I$21)</f>
        <v>0</v>
      </c>
      <c r="J25" s="22">
        <f>IF(RES_hh_emih_in!J25=0,0,RES_hh_emih_in!J25/RES_summary!J$21)</f>
        <v>0</v>
      </c>
      <c r="K25" s="22">
        <f>IF(RES_hh_emih_in!K25=0,0,RES_hh_emih_in!K25/RES_summary!K$21)</f>
        <v>0</v>
      </c>
      <c r="L25" s="22">
        <f>IF(RES_hh_emih_in!L25=0,0,RES_hh_emih_in!L25/RES_summary!L$21)</f>
        <v>0</v>
      </c>
      <c r="M25" s="22">
        <f>IF(RES_hh_emih_in!M25=0,0,RES_hh_emih_in!M25/RES_summary!M$21)</f>
        <v>0</v>
      </c>
      <c r="N25" s="22">
        <f>IF(RES_hh_emih_in!N25=0,0,RES_hh_emih_in!N25/RES_summary!N$21)</f>
        <v>0</v>
      </c>
      <c r="O25" s="22">
        <f>IF(RES_hh_emih_in!O25=0,0,RES_hh_emih_in!O25/RES_summary!O$21)</f>
        <v>0</v>
      </c>
      <c r="P25" s="22">
        <f>IF(RES_hh_emih_in!P25=0,0,RES_hh_emih_in!P25/RES_summary!P$21)</f>
        <v>0</v>
      </c>
      <c r="Q25" s="22">
        <f>IF(RES_hh_emih_in!Q25=0,0,RES_hh_emih_in!Q25/RES_summary!Q$21)</f>
        <v>0</v>
      </c>
    </row>
    <row r="26" spans="1:17" ht="12" customHeight="1" x14ac:dyDescent="0.25">
      <c r="A26" s="49" t="s">
        <v>59</v>
      </c>
      <c r="B26" s="18"/>
      <c r="C26" s="18">
        <f>IF(RES_hh_emih_in!C26=0,0,RES_hh_emih_in!C26/RES_summary!C$21)</f>
        <v>0</v>
      </c>
      <c r="D26" s="18">
        <f>IF(RES_hh_emih_in!D26=0,0,RES_hh_emih_in!D26/RES_summary!D$21)</f>
        <v>0</v>
      </c>
      <c r="E26" s="18">
        <f>IF(RES_hh_emih_in!E26=0,0,RES_hh_emih_in!E26/RES_summary!E$21)</f>
        <v>0</v>
      </c>
      <c r="F26" s="18">
        <f>IF(RES_hh_emih_in!F26=0,0,RES_hh_emih_in!F26/RES_summary!F$21)</f>
        <v>0</v>
      </c>
      <c r="G26" s="18">
        <f>IF(RES_hh_emih_in!G26=0,0,RES_hh_emih_in!G26/RES_summary!G$21)</f>
        <v>0</v>
      </c>
      <c r="H26" s="18">
        <f>IF(RES_hh_emih_in!H26=0,0,RES_hh_emih_in!H26/RES_summary!H$21)</f>
        <v>0</v>
      </c>
      <c r="I26" s="18">
        <f>IF(RES_hh_emih_in!I26=0,0,RES_hh_emih_in!I26/RES_summary!I$21)</f>
        <v>0</v>
      </c>
      <c r="J26" s="18">
        <f>IF(RES_hh_emih_in!J26=0,0,RES_hh_emih_in!J26/RES_summary!J$21)</f>
        <v>0</v>
      </c>
      <c r="K26" s="18">
        <f>IF(RES_hh_emih_in!K26=0,0,RES_hh_emih_in!K26/RES_summary!K$21)</f>
        <v>0</v>
      </c>
      <c r="L26" s="18">
        <f>IF(RES_hh_emih_in!L26=0,0,RES_hh_emih_in!L26/RES_summary!L$21)</f>
        <v>0</v>
      </c>
      <c r="M26" s="18">
        <f>IF(RES_hh_emih_in!M26=0,0,RES_hh_emih_in!M26/RES_summary!M$21)</f>
        <v>0</v>
      </c>
      <c r="N26" s="18">
        <f>IF(RES_hh_emih_in!N26=0,0,RES_hh_emih_in!N26/RES_summary!N$21)</f>
        <v>0</v>
      </c>
      <c r="O26" s="18">
        <f>IF(RES_hh_emih_in!O26=0,0,RES_hh_emih_in!O26/RES_summary!O$21)</f>
        <v>0</v>
      </c>
      <c r="P26" s="18">
        <f>IF(RES_hh_emih_in!P26=0,0,RES_hh_emih_in!P26/RES_summary!P$21)</f>
        <v>0</v>
      </c>
      <c r="Q26" s="18">
        <f>IF(RES_hh_emih_in!Q26=0,0,RES_hh_emih_in!Q26/RES_summary!Q$21)</f>
        <v>0</v>
      </c>
    </row>
    <row r="27" spans="1:17" ht="12.95" customHeight="1" x14ac:dyDescent="0.25">
      <c r="A27" s="89" t="s">
        <v>62</v>
      </c>
      <c r="B27" s="96"/>
      <c r="C27" s="96">
        <f>IF(RES_hh_emih_in!C27=0,0,RES_hh_emih_in!C27/RES_summary!C$21)</f>
        <v>0.64611175406261157</v>
      </c>
      <c r="D27" s="96">
        <f>IF(RES_hh_emih_in!D27=0,0,RES_hh_emih_in!D27/RES_summary!D$21)</f>
        <v>0.37580617711205894</v>
      </c>
      <c r="E27" s="96">
        <f>IF(RES_hh_emih_in!E27=0,0,RES_hh_emih_in!E27/RES_summary!E$21)</f>
        <v>0.57036896315125385</v>
      </c>
      <c r="F27" s="96">
        <f>IF(RES_hh_emih_in!F27=0,0,RES_hh_emih_in!F27/RES_summary!F$21)</f>
        <v>0.496077271851464</v>
      </c>
      <c r="G27" s="96">
        <f>IF(RES_hh_emih_in!G27=0,0,RES_hh_emih_in!G27/RES_summary!G$21)</f>
        <v>0.33319110225621712</v>
      </c>
      <c r="H27" s="96">
        <f>IF(RES_hh_emih_in!H27=0,0,RES_hh_emih_in!H27/RES_summary!H$21)</f>
        <v>0.49684080532307112</v>
      </c>
      <c r="I27" s="96">
        <f>IF(RES_hh_emih_in!I27=0,0,RES_hh_emih_in!I27/RES_summary!I$21)</f>
        <v>0.43330595993679882</v>
      </c>
      <c r="J27" s="96">
        <f>IF(RES_hh_emih_in!J27=0,0,RES_hh_emih_in!J27/RES_summary!J$21)</f>
        <v>0.44513388708811841</v>
      </c>
      <c r="K27" s="96">
        <f>IF(RES_hh_emih_in!K27=0,0,RES_hh_emih_in!K27/RES_summary!K$21)</f>
        <v>0.51399870104010736</v>
      </c>
      <c r="L27" s="96">
        <f>IF(RES_hh_emih_in!L27=0,0,RES_hh_emih_in!L27/RES_summary!L$21)</f>
        <v>0.46197345463323447</v>
      </c>
      <c r="M27" s="96">
        <f>IF(RES_hh_emih_in!M27=0,0,RES_hh_emih_in!M27/RES_summary!M$21)</f>
        <v>0.39711473243706424</v>
      </c>
      <c r="N27" s="96">
        <f>IF(RES_hh_emih_in!N27=0,0,RES_hh_emih_in!N27/RES_summary!N$21)</f>
        <v>0.46794693011049221</v>
      </c>
      <c r="O27" s="96">
        <f>IF(RES_hh_emih_in!O27=0,0,RES_hh_emih_in!O27/RES_summary!O$21)</f>
        <v>0.41067854544141957</v>
      </c>
      <c r="P27" s="96">
        <f>IF(RES_hh_emih_in!P27=0,0,RES_hh_emih_in!P27/RES_summary!P$21)</f>
        <v>0.36183659753359765</v>
      </c>
      <c r="Q27" s="96">
        <f>IF(RES_hh_emih_in!Q27=0,0,RES_hh_emih_in!Q27/RES_summary!Q$21)</f>
        <v>0.43871627017872145</v>
      </c>
    </row>
    <row r="28" spans="1:17" ht="12" customHeight="1" x14ac:dyDescent="0.25">
      <c r="A28" s="87" t="s">
        <v>58</v>
      </c>
      <c r="B28" s="95"/>
      <c r="C28" s="95">
        <f>IF(RES_hh_emih_in!C28=0,0,RES_hh_emih_in!C28/RES_summary!C$21)</f>
        <v>0</v>
      </c>
      <c r="D28" s="95">
        <f>IF(RES_hh_emih_in!D28=0,0,RES_hh_emih_in!D28/RES_summary!D$21)</f>
        <v>0</v>
      </c>
      <c r="E28" s="95">
        <f>IF(RES_hh_emih_in!E28=0,0,RES_hh_emih_in!E28/RES_summary!E$21)</f>
        <v>0</v>
      </c>
      <c r="F28" s="95">
        <f>IF(RES_hh_emih_in!F28=0,0,RES_hh_emih_in!F28/RES_summary!F$21)</f>
        <v>6.3605235304232695</v>
      </c>
      <c r="G28" s="95">
        <f>IF(RES_hh_emih_in!G28=0,0,RES_hh_emih_in!G28/RES_summary!G$21)</f>
        <v>0</v>
      </c>
      <c r="H28" s="95">
        <f>IF(RES_hh_emih_in!H28=0,0,RES_hh_emih_in!H28/RES_summary!H$21)</f>
        <v>5.9116798867880389</v>
      </c>
      <c r="I28" s="95">
        <f>IF(RES_hh_emih_in!I28=0,0,RES_hh_emih_in!I28/RES_summary!I$21)</f>
        <v>5.6751700598201396</v>
      </c>
      <c r="J28" s="95">
        <f>IF(RES_hh_emih_in!J28=0,0,RES_hh_emih_in!J28/RES_summary!J$21)</f>
        <v>5.6901905208133687</v>
      </c>
      <c r="K28" s="95">
        <f>IF(RES_hh_emih_in!K28=0,0,RES_hh_emih_in!K28/RES_summary!K$21)</f>
        <v>0</v>
      </c>
      <c r="L28" s="95">
        <f>IF(RES_hh_emih_in!L28=0,0,RES_hh_emih_in!L28/RES_summary!L$21)</f>
        <v>0</v>
      </c>
      <c r="M28" s="95">
        <f>IF(RES_hh_emih_in!M28=0,0,RES_hh_emih_in!M28/RES_summary!M$21)</f>
        <v>0</v>
      </c>
      <c r="N28" s="95">
        <f>IF(RES_hh_emih_in!N28=0,0,RES_hh_emih_in!N28/RES_summary!N$21)</f>
        <v>0</v>
      </c>
      <c r="O28" s="95">
        <f>IF(RES_hh_emih_in!O28=0,0,RES_hh_emih_in!O28/RES_summary!O$21)</f>
        <v>0</v>
      </c>
      <c r="P28" s="95">
        <f>IF(RES_hh_emih_in!P28=0,0,RES_hh_emih_in!P28/RES_summary!P$21)</f>
        <v>0</v>
      </c>
      <c r="Q28" s="95">
        <f>IF(RES_hh_emih_in!Q28=0,0,RES_hh_emih_in!Q28/RES_summary!Q$21)</f>
        <v>0</v>
      </c>
    </row>
    <row r="29" spans="1:17" s="28" customFormat="1" ht="12" customHeight="1" x14ac:dyDescent="0.25">
      <c r="A29" s="87" t="s">
        <v>84</v>
      </c>
      <c r="B29" s="95"/>
      <c r="C29" s="95">
        <f>IF(RES_hh_emih_in!C29=0,0,RES_hh_emih_in!C29/RES_summary!C$21)</f>
        <v>0</v>
      </c>
      <c r="D29" s="95">
        <f>IF(RES_hh_emih_in!D29=0,0,RES_hh_emih_in!D29/RES_summary!D$21)</f>
        <v>2.9649957060374335</v>
      </c>
      <c r="E29" s="95">
        <f>IF(RES_hh_emih_in!E29=0,0,RES_hh_emih_in!E29/RES_summary!E$21)</f>
        <v>0</v>
      </c>
      <c r="F29" s="95">
        <f>IF(RES_hh_emih_in!F29=0,0,RES_hh_emih_in!F29/RES_summary!F$21)</f>
        <v>3.0657504555380299</v>
      </c>
      <c r="G29" s="95">
        <f>IF(RES_hh_emih_in!G29=0,0,RES_hh_emih_in!G29/RES_summary!G$21)</f>
        <v>3.3524814243264047</v>
      </c>
      <c r="H29" s="95">
        <f>IF(RES_hh_emih_in!H29=0,0,RES_hh_emih_in!H29/RES_summary!H$21)</f>
        <v>2.7240815877202054</v>
      </c>
      <c r="I29" s="95">
        <f>IF(RES_hh_emih_in!I29=0,0,RES_hh_emih_in!I29/RES_summary!I$21)</f>
        <v>3.0331192423247164</v>
      </c>
      <c r="J29" s="95">
        <f>IF(RES_hh_emih_in!J29=0,0,RES_hh_emih_in!J29/RES_summary!J$21)</f>
        <v>3.0082942492109512</v>
      </c>
      <c r="K29" s="95">
        <f>IF(RES_hh_emih_in!K29=0,0,RES_hh_emih_in!K29/RES_summary!K$21)</f>
        <v>0</v>
      </c>
      <c r="L29" s="95">
        <f>IF(RES_hh_emih_in!L29=0,0,RES_hh_emih_in!L29/RES_summary!L$21)</f>
        <v>0</v>
      </c>
      <c r="M29" s="95">
        <f>IF(RES_hh_emih_in!M29=0,0,RES_hh_emih_in!M29/RES_summary!M$21)</f>
        <v>0</v>
      </c>
      <c r="N29" s="95">
        <f>IF(RES_hh_emih_in!N29=0,0,RES_hh_emih_in!N29/RES_summary!N$21)</f>
        <v>0</v>
      </c>
      <c r="O29" s="95">
        <f>IF(RES_hh_emih_in!O29=0,0,RES_hh_emih_in!O29/RES_summary!O$21)</f>
        <v>0</v>
      </c>
      <c r="P29" s="95">
        <f>IF(RES_hh_emih_in!P29=0,0,RES_hh_emih_in!P29/RES_summary!P$21)</f>
        <v>2.4898378189077657</v>
      </c>
      <c r="Q29" s="95">
        <f>IF(RES_hh_emih_in!Q29=0,0,RES_hh_emih_in!Q29/RES_summary!Q$21)</f>
        <v>2.5007160602541578</v>
      </c>
    </row>
    <row r="30" spans="1:17" ht="12" customHeight="1" x14ac:dyDescent="0.25">
      <c r="A30" s="87" t="s">
        <v>109</v>
      </c>
      <c r="B30" s="95"/>
      <c r="C30" s="95">
        <f>IF(RES_hh_emih_in!C30=0,0,RES_hh_emih_in!C30/RES_summary!C$21)</f>
        <v>2.4691409554834385</v>
      </c>
      <c r="D30" s="95">
        <f>IF(RES_hh_emih_in!D30=0,0,RES_hh_emih_in!D30/RES_summary!D$21)</f>
        <v>2.4563010288659206</v>
      </c>
      <c r="E30" s="95">
        <f>IF(RES_hh_emih_in!E30=0,0,RES_hh_emih_in!E30/RES_summary!E$21)</f>
        <v>2.4571349120198942</v>
      </c>
      <c r="F30" s="95">
        <f>IF(RES_hh_emih_in!F30=0,0,RES_hh_emih_in!F30/RES_summary!F$21)</f>
        <v>2.4172196609300074</v>
      </c>
      <c r="G30" s="95">
        <f>IF(RES_hh_emih_in!G30=0,0,RES_hh_emih_in!G30/RES_summary!G$21)</f>
        <v>2.3556551535236374</v>
      </c>
      <c r="H30" s="95">
        <f>IF(RES_hh_emih_in!H30=0,0,RES_hh_emih_in!H30/RES_summary!H$21)</f>
        <v>2.3139346182838842</v>
      </c>
      <c r="I30" s="95">
        <f>IF(RES_hh_emih_in!I30=0,0,RES_hh_emih_in!I30/RES_summary!I$21)</f>
        <v>2.2205200105056733</v>
      </c>
      <c r="J30" s="95">
        <f>IF(RES_hh_emih_in!J30=0,0,RES_hh_emih_in!J30/RES_summary!J$21)</f>
        <v>2.2003033675428108</v>
      </c>
      <c r="K30" s="95">
        <f>IF(RES_hh_emih_in!K30=0,0,RES_hh_emih_in!K30/RES_summary!K$21)</f>
        <v>2.2130905295068217</v>
      </c>
      <c r="L30" s="95">
        <f>IF(RES_hh_emih_in!L30=0,0,RES_hh_emih_in!L30/RES_summary!L$21)</f>
        <v>2.2071673301453112</v>
      </c>
      <c r="M30" s="95">
        <f>IF(RES_hh_emih_in!M30=0,0,RES_hh_emih_in!M30/RES_summary!M$21)</f>
        <v>2.1186305108575811</v>
      </c>
      <c r="N30" s="95">
        <f>IF(RES_hh_emih_in!N30=0,0,RES_hh_emih_in!N30/RES_summary!N$21)</f>
        <v>2.1144052446089261</v>
      </c>
      <c r="O30" s="95">
        <f>IF(RES_hh_emih_in!O30=0,0,RES_hh_emih_in!O30/RES_summary!O$21)</f>
        <v>2.1093539166156567</v>
      </c>
      <c r="P30" s="95">
        <f>IF(RES_hh_emih_in!P30=0,0,RES_hh_emih_in!P30/RES_summary!P$21)</f>
        <v>2.083898921511524</v>
      </c>
      <c r="Q30" s="95">
        <f>IF(RES_hh_emih_in!Q30=0,0,RES_hh_emih_in!Q30/RES_summary!Q$21)</f>
        <v>2.0544941850081768</v>
      </c>
    </row>
    <row r="31" spans="1:17" ht="12" customHeight="1" x14ac:dyDescent="0.25">
      <c r="A31" s="87" t="s">
        <v>55</v>
      </c>
      <c r="B31" s="95"/>
      <c r="C31" s="95">
        <f>IF(RES_hh_emih_in!C31=0,0,RES_hh_emih_in!C31/RES_summary!C$21)</f>
        <v>0</v>
      </c>
      <c r="D31" s="95">
        <f>IF(RES_hh_emih_in!D31=0,0,RES_hh_emih_in!D31/RES_summary!D$21)</f>
        <v>0</v>
      </c>
      <c r="E31" s="95">
        <f>IF(RES_hh_emih_in!E31=0,0,RES_hh_emih_in!E31/RES_summary!E$21)</f>
        <v>0</v>
      </c>
      <c r="F31" s="95">
        <f>IF(RES_hh_emih_in!F31=0,0,RES_hh_emih_in!F31/RES_summary!F$21)</f>
        <v>0</v>
      </c>
      <c r="G31" s="95">
        <f>IF(RES_hh_emih_in!G31=0,0,RES_hh_emih_in!G31/RES_summary!G$21)</f>
        <v>0</v>
      </c>
      <c r="H31" s="95">
        <f>IF(RES_hh_emih_in!H31=0,0,RES_hh_emih_in!H31/RES_summary!H$21)</f>
        <v>0</v>
      </c>
      <c r="I31" s="95">
        <f>IF(RES_hh_emih_in!I31=0,0,RES_hh_emih_in!I31/RES_summary!I$21)</f>
        <v>0</v>
      </c>
      <c r="J31" s="95">
        <f>IF(RES_hh_emih_in!J31=0,0,RES_hh_emih_in!J31/RES_summary!J$21)</f>
        <v>0</v>
      </c>
      <c r="K31" s="95">
        <f>IF(RES_hh_emih_in!K31=0,0,RES_hh_emih_in!K31/RES_summary!K$21)</f>
        <v>0</v>
      </c>
      <c r="L31" s="95">
        <f>IF(RES_hh_emih_in!L31=0,0,RES_hh_emih_in!L31/RES_summary!L$21)</f>
        <v>0</v>
      </c>
      <c r="M31" s="95">
        <f>IF(RES_hh_emih_in!M31=0,0,RES_hh_emih_in!M31/RES_summary!M$21)</f>
        <v>0</v>
      </c>
      <c r="N31" s="95">
        <f>IF(RES_hh_emih_in!N31=0,0,RES_hh_emih_in!N31/RES_summary!N$21)</f>
        <v>0</v>
      </c>
      <c r="O31" s="95">
        <f>IF(RES_hh_emih_in!O31=0,0,RES_hh_emih_in!O31/RES_summary!O$21)</f>
        <v>0</v>
      </c>
      <c r="P31" s="95">
        <f>IF(RES_hh_emih_in!P31=0,0,RES_hh_emih_in!P31/RES_summary!P$21)</f>
        <v>0</v>
      </c>
      <c r="Q31" s="95">
        <f>IF(RES_hh_emih_in!Q31=0,0,RES_hh_emih_in!Q31/RES_summary!Q$21)</f>
        <v>0</v>
      </c>
    </row>
    <row r="32" spans="1:17" ht="12" customHeight="1" x14ac:dyDescent="0.25">
      <c r="A32" s="49" t="s">
        <v>60</v>
      </c>
      <c r="B32" s="18"/>
      <c r="C32" s="18">
        <f>IF(RES_hh_emih_in!C32=0,0,RES_hh_emih_in!C32/RES_summary!C$21)</f>
        <v>0</v>
      </c>
      <c r="D32" s="18">
        <f>IF(RES_hh_emih_in!D32=0,0,RES_hh_emih_in!D32/RES_summary!D$21)</f>
        <v>0</v>
      </c>
      <c r="E32" s="18">
        <f>IF(RES_hh_emih_in!E32=0,0,RES_hh_emih_in!E32/RES_summary!E$21)</f>
        <v>0</v>
      </c>
      <c r="F32" s="18">
        <f>IF(RES_hh_emih_in!F32=0,0,RES_hh_emih_in!F32/RES_summary!F$21)</f>
        <v>0</v>
      </c>
      <c r="G32" s="18">
        <f>IF(RES_hh_emih_in!G32=0,0,RES_hh_emih_in!G32/RES_summary!G$21)</f>
        <v>0</v>
      </c>
      <c r="H32" s="18">
        <f>IF(RES_hh_emih_in!H32=0,0,RES_hh_emih_in!H32/RES_summary!H$21)</f>
        <v>0</v>
      </c>
      <c r="I32" s="18">
        <f>IF(RES_hh_emih_in!I32=0,0,RES_hh_emih_in!I32/RES_summary!I$21)</f>
        <v>0</v>
      </c>
      <c r="J32" s="18">
        <f>IF(RES_hh_emih_in!J32=0,0,RES_hh_emih_in!J32/RES_summary!J$21)</f>
        <v>0</v>
      </c>
      <c r="K32" s="18">
        <f>IF(RES_hh_emih_in!K32=0,0,RES_hh_emih_in!K32/RES_summary!K$21)</f>
        <v>0</v>
      </c>
      <c r="L32" s="18">
        <f>IF(RES_hh_emih_in!L32=0,0,RES_hh_emih_in!L32/RES_summary!L$21)</f>
        <v>0</v>
      </c>
      <c r="M32" s="18">
        <f>IF(RES_hh_emih_in!M32=0,0,RES_hh_emih_in!M32/RES_summary!M$21)</f>
        <v>0</v>
      </c>
      <c r="N32" s="18">
        <f>IF(RES_hh_emih_in!N32=0,0,RES_hh_emih_in!N32/RES_summary!N$21)</f>
        <v>0</v>
      </c>
      <c r="O32" s="18">
        <f>IF(RES_hh_emih_in!O32=0,0,RES_hh_emih_in!O32/RES_summary!O$21)</f>
        <v>0</v>
      </c>
      <c r="P32" s="18">
        <f>IF(RES_hh_emih_in!P32=0,0,RES_hh_emih_in!P32/RES_summary!P$21)</f>
        <v>0</v>
      </c>
      <c r="Q32" s="18">
        <f>IF(RES_hh_emih_in!Q32=0,0,RES_hh_emih_in!Q32/RES_summary!Q$21)</f>
        <v>0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tabColor theme="8" tint="0.59999389629810485"/>
    <pageSetUpPr fitToPage="1"/>
  </sheetPr>
  <dimension ref="A1:Q144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246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11" t="s">
        <v>118</v>
      </c>
      <c r="B3" s="110">
        <f>SUM(B4,B9,B12)</f>
        <v>597.57937245136429</v>
      </c>
      <c r="C3" s="110">
        <f t="shared" ref="C3:Q3" si="0">SUM(C4,C9,C12)</f>
        <v>620.43365433100848</v>
      </c>
      <c r="D3" s="110">
        <f t="shared" si="0"/>
        <v>643.43300602406771</v>
      </c>
      <c r="E3" s="110">
        <f t="shared" si="0"/>
        <v>664.89134420201549</v>
      </c>
      <c r="F3" s="110">
        <f t="shared" si="0"/>
        <v>695.12030317909262</v>
      </c>
      <c r="G3" s="110">
        <f t="shared" si="0"/>
        <v>722.02090757179985</v>
      </c>
      <c r="H3" s="110">
        <f t="shared" si="0"/>
        <v>744.57692646125497</v>
      </c>
      <c r="I3" s="110">
        <f t="shared" si="0"/>
        <v>763.05104852269301</v>
      </c>
      <c r="J3" s="110">
        <f t="shared" si="0"/>
        <v>784.59763986452231</v>
      </c>
      <c r="K3" s="110">
        <f t="shared" si="0"/>
        <v>803.8108826817338</v>
      </c>
      <c r="L3" s="110">
        <f t="shared" si="0"/>
        <v>820.12585543331784</v>
      </c>
      <c r="M3" s="110">
        <f t="shared" si="0"/>
        <v>818.26452750021213</v>
      </c>
      <c r="N3" s="110">
        <f t="shared" si="0"/>
        <v>808.16435877244908</v>
      </c>
      <c r="O3" s="110">
        <f t="shared" si="0"/>
        <v>794.93272865904669</v>
      </c>
      <c r="P3" s="110">
        <f t="shared" si="0"/>
        <v>785.0048621596967</v>
      </c>
      <c r="Q3" s="110">
        <f t="shared" si="0"/>
        <v>769.41751294193978</v>
      </c>
    </row>
    <row r="4" spans="1:17" ht="12.95" customHeight="1" x14ac:dyDescent="0.25">
      <c r="A4" s="40" t="s">
        <v>130</v>
      </c>
      <c r="B4" s="55">
        <f>SUM(B5:B8)</f>
        <v>261.87665246088039</v>
      </c>
      <c r="C4" s="55">
        <f t="shared" ref="C4:Q4" si="1">SUM(C5:C8)</f>
        <v>265.37239207658286</v>
      </c>
      <c r="D4" s="55">
        <f t="shared" si="1"/>
        <v>270.57449945350436</v>
      </c>
      <c r="E4" s="55">
        <f t="shared" si="1"/>
        <v>276.62742147224429</v>
      </c>
      <c r="F4" s="55">
        <f t="shared" si="1"/>
        <v>283.79890538700118</v>
      </c>
      <c r="G4" s="55">
        <f t="shared" si="1"/>
        <v>288.93535323553289</v>
      </c>
      <c r="H4" s="55">
        <f t="shared" si="1"/>
        <v>295.15646996531564</v>
      </c>
      <c r="I4" s="55">
        <f t="shared" si="1"/>
        <v>299.92536518954159</v>
      </c>
      <c r="J4" s="55">
        <f t="shared" si="1"/>
        <v>305.83232898238418</v>
      </c>
      <c r="K4" s="55">
        <f t="shared" si="1"/>
        <v>313.26533586141545</v>
      </c>
      <c r="L4" s="55">
        <f t="shared" si="1"/>
        <v>320.65919161902195</v>
      </c>
      <c r="M4" s="55">
        <f t="shared" si="1"/>
        <v>323.25165150018216</v>
      </c>
      <c r="N4" s="55">
        <f t="shared" si="1"/>
        <v>324.02553570319412</v>
      </c>
      <c r="O4" s="55">
        <f t="shared" si="1"/>
        <v>326.33112093334853</v>
      </c>
      <c r="P4" s="55">
        <f t="shared" si="1"/>
        <v>331.32869085315082</v>
      </c>
      <c r="Q4" s="55">
        <f t="shared" si="1"/>
        <v>334.35929169504618</v>
      </c>
    </row>
    <row r="5" spans="1:17" ht="12" customHeight="1" x14ac:dyDescent="0.25">
      <c r="A5" s="87" t="s">
        <v>33</v>
      </c>
      <c r="B5" s="109">
        <v>157.18871022236928</v>
      </c>
      <c r="C5" s="109">
        <v>158.52199927270598</v>
      </c>
      <c r="D5" s="109">
        <v>160.67886894325886</v>
      </c>
      <c r="E5" s="109">
        <v>162.83953365702624</v>
      </c>
      <c r="F5" s="109">
        <v>167.03468189561963</v>
      </c>
      <c r="G5" s="109">
        <v>167.69958997181681</v>
      </c>
      <c r="H5" s="109">
        <v>169.10031394316243</v>
      </c>
      <c r="I5" s="109">
        <v>168.96215633212216</v>
      </c>
      <c r="J5" s="109">
        <v>169.87746185196602</v>
      </c>
      <c r="K5" s="109">
        <v>170.62562478740787</v>
      </c>
      <c r="L5" s="109">
        <v>170.56995524404542</v>
      </c>
      <c r="M5" s="109">
        <v>170.79088687165753</v>
      </c>
      <c r="N5" s="109">
        <v>170.66490804615776</v>
      </c>
      <c r="O5" s="109">
        <v>171.33335049180752</v>
      </c>
      <c r="P5" s="109">
        <v>174.58438008208944</v>
      </c>
      <c r="Q5" s="109">
        <v>177.02209713639886</v>
      </c>
    </row>
    <row r="6" spans="1:17" ht="12" customHeight="1" x14ac:dyDescent="0.25">
      <c r="A6" s="87" t="s">
        <v>53</v>
      </c>
      <c r="B6" s="109">
        <v>52.218811743860222</v>
      </c>
      <c r="C6" s="109">
        <v>51.786438727108099</v>
      </c>
      <c r="D6" s="109">
        <v>52.31147049689033</v>
      </c>
      <c r="E6" s="109">
        <v>53.07179029533777</v>
      </c>
      <c r="F6" s="109">
        <v>52.908830627777704</v>
      </c>
      <c r="G6" s="109">
        <v>53.351344153075843</v>
      </c>
      <c r="H6" s="109">
        <v>53.73203982953504</v>
      </c>
      <c r="I6" s="109">
        <v>53.987718666175475</v>
      </c>
      <c r="J6" s="109">
        <v>53.597279817084434</v>
      </c>
      <c r="K6" s="109">
        <v>53.838580806776619</v>
      </c>
      <c r="L6" s="109">
        <v>54.8029014293557</v>
      </c>
      <c r="M6" s="109">
        <v>55.418467458197924</v>
      </c>
      <c r="N6" s="109">
        <v>55.448586001621216</v>
      </c>
      <c r="O6" s="109">
        <v>55.983741055488522</v>
      </c>
      <c r="P6" s="109">
        <v>56.478832862224017</v>
      </c>
      <c r="Q6" s="109">
        <v>56.700058537408701</v>
      </c>
    </row>
    <row r="7" spans="1:17" ht="12" customHeight="1" x14ac:dyDescent="0.25">
      <c r="A7" s="87" t="s">
        <v>52</v>
      </c>
      <c r="B7" s="109">
        <v>18.626891937019256</v>
      </c>
      <c r="C7" s="109">
        <v>20.064574036321588</v>
      </c>
      <c r="D7" s="109">
        <v>21.592505918388312</v>
      </c>
      <c r="E7" s="109">
        <v>23.292828562065175</v>
      </c>
      <c r="F7" s="109">
        <v>25.634370100383563</v>
      </c>
      <c r="G7" s="109">
        <v>28.605687459069877</v>
      </c>
      <c r="H7" s="109">
        <v>31.140952376193745</v>
      </c>
      <c r="I7" s="109">
        <v>34.062406053558199</v>
      </c>
      <c r="J7" s="109">
        <v>36.970082364468908</v>
      </c>
      <c r="K7" s="109">
        <v>41.083999811767455</v>
      </c>
      <c r="L7" s="109">
        <v>44.788418701760882</v>
      </c>
      <c r="M7" s="109">
        <v>45.699144733933728</v>
      </c>
      <c r="N7" s="109">
        <v>46.222998082414634</v>
      </c>
      <c r="O7" s="109">
        <v>46.983044958477656</v>
      </c>
      <c r="P7" s="109">
        <v>47.823076118190137</v>
      </c>
      <c r="Q7" s="109">
        <v>48.045563887945711</v>
      </c>
    </row>
    <row r="8" spans="1:17" ht="12" customHeight="1" x14ac:dyDescent="0.25">
      <c r="A8" s="87" t="s">
        <v>51</v>
      </c>
      <c r="B8" s="109">
        <v>33.842238557631653</v>
      </c>
      <c r="C8" s="109">
        <v>34.999380040447164</v>
      </c>
      <c r="D8" s="109">
        <v>35.991654094966876</v>
      </c>
      <c r="E8" s="109">
        <v>37.423268957815097</v>
      </c>
      <c r="F8" s="109">
        <v>38.22102276322029</v>
      </c>
      <c r="G8" s="109">
        <v>39.278731651570332</v>
      </c>
      <c r="H8" s="109">
        <v>41.18316381642444</v>
      </c>
      <c r="I8" s="109">
        <v>42.91308413768575</v>
      </c>
      <c r="J8" s="109">
        <v>45.38750494886483</v>
      </c>
      <c r="K8" s="109">
        <v>47.717130455463504</v>
      </c>
      <c r="L8" s="109">
        <v>50.497916243859954</v>
      </c>
      <c r="M8" s="109">
        <v>51.34315243639297</v>
      </c>
      <c r="N8" s="109">
        <v>51.689043573000511</v>
      </c>
      <c r="O8" s="109">
        <v>52.030984427574815</v>
      </c>
      <c r="P8" s="109">
        <v>52.44240179064726</v>
      </c>
      <c r="Q8" s="109">
        <v>52.591572133292907</v>
      </c>
    </row>
    <row r="9" spans="1:17" ht="12.95" customHeight="1" x14ac:dyDescent="0.25">
      <c r="A9" s="40" t="s">
        <v>129</v>
      </c>
      <c r="B9" s="55">
        <f>SUM(B10:B11)</f>
        <v>123.92949374382387</v>
      </c>
      <c r="C9" s="55">
        <f t="shared" ref="C9:Q9" si="2">SUM(C10:C11)</f>
        <v>139.7609281922046</v>
      </c>
      <c r="D9" s="55">
        <f t="shared" si="2"/>
        <v>154.34790595998194</v>
      </c>
      <c r="E9" s="55">
        <f t="shared" si="2"/>
        <v>165.11958867529063</v>
      </c>
      <c r="F9" s="55">
        <f t="shared" si="2"/>
        <v>181.25759716388828</v>
      </c>
      <c r="G9" s="55">
        <f t="shared" si="2"/>
        <v>199.92429339428236</v>
      </c>
      <c r="H9" s="55">
        <f t="shared" si="2"/>
        <v>213.18318398197522</v>
      </c>
      <c r="I9" s="55">
        <f t="shared" si="2"/>
        <v>225.15646772282139</v>
      </c>
      <c r="J9" s="55">
        <f t="shared" si="2"/>
        <v>240.30219181222668</v>
      </c>
      <c r="K9" s="55">
        <f t="shared" si="2"/>
        <v>254.17356569371768</v>
      </c>
      <c r="L9" s="55">
        <f t="shared" si="2"/>
        <v>267.65631104033491</v>
      </c>
      <c r="M9" s="55">
        <f t="shared" si="2"/>
        <v>274.31401786207306</v>
      </c>
      <c r="N9" s="55">
        <f t="shared" si="2"/>
        <v>280.52138008962362</v>
      </c>
      <c r="O9" s="55">
        <f t="shared" si="2"/>
        <v>282.21107922180022</v>
      </c>
      <c r="P9" s="55">
        <f t="shared" si="2"/>
        <v>283.86222230512965</v>
      </c>
      <c r="Q9" s="55">
        <f t="shared" si="2"/>
        <v>281.31834453943031</v>
      </c>
    </row>
    <row r="10" spans="1:17" ht="12" customHeight="1" x14ac:dyDescent="0.25">
      <c r="A10" s="87" t="s">
        <v>29</v>
      </c>
      <c r="B10" s="109">
        <v>99.336317397842762</v>
      </c>
      <c r="C10" s="109">
        <v>112.9077055057097</v>
      </c>
      <c r="D10" s="109">
        <v>124.3289790265548</v>
      </c>
      <c r="E10" s="109">
        <v>131.9133769625401</v>
      </c>
      <c r="F10" s="109">
        <v>145.15064085962524</v>
      </c>
      <c r="G10" s="109">
        <v>160.92359772864941</v>
      </c>
      <c r="H10" s="109">
        <v>172.25944551056804</v>
      </c>
      <c r="I10" s="109">
        <v>182.45796831308994</v>
      </c>
      <c r="J10" s="109">
        <v>195.18947980229044</v>
      </c>
      <c r="K10" s="109">
        <v>207.35903457321712</v>
      </c>
      <c r="L10" s="109">
        <v>218.53778993942046</v>
      </c>
      <c r="M10" s="109">
        <v>223.51935619462779</v>
      </c>
      <c r="N10" s="109">
        <v>227.35598266007588</v>
      </c>
      <c r="O10" s="109">
        <v>227.06917839650407</v>
      </c>
      <c r="P10" s="109">
        <v>226.90712145296172</v>
      </c>
      <c r="Q10" s="109">
        <v>224.28854578493653</v>
      </c>
    </row>
    <row r="11" spans="1:17" ht="12" customHeight="1" x14ac:dyDescent="0.25">
      <c r="A11" s="87" t="s">
        <v>28</v>
      </c>
      <c r="B11" s="109">
        <v>24.59317634598111</v>
      </c>
      <c r="C11" s="109">
        <v>26.85322268649491</v>
      </c>
      <c r="D11" s="109">
        <v>30.018926933427132</v>
      </c>
      <c r="E11" s="109">
        <v>33.206211712750523</v>
      </c>
      <c r="F11" s="109">
        <v>36.106956304263029</v>
      </c>
      <c r="G11" s="109">
        <v>39.000695665632932</v>
      </c>
      <c r="H11" s="109">
        <v>40.923738471407184</v>
      </c>
      <c r="I11" s="109">
        <v>42.698499409731468</v>
      </c>
      <c r="J11" s="109">
        <v>45.11271200993626</v>
      </c>
      <c r="K11" s="109">
        <v>46.814531120500568</v>
      </c>
      <c r="L11" s="109">
        <v>49.118521100914428</v>
      </c>
      <c r="M11" s="109">
        <v>50.794661667445247</v>
      </c>
      <c r="N11" s="109">
        <v>53.165397429547717</v>
      </c>
      <c r="O11" s="109">
        <v>55.141900825296176</v>
      </c>
      <c r="P11" s="109">
        <v>56.955100852167952</v>
      </c>
      <c r="Q11" s="109">
        <v>57.029798754493804</v>
      </c>
    </row>
    <row r="12" spans="1:17" ht="12.95" customHeight="1" x14ac:dyDescent="0.25">
      <c r="A12" s="40" t="s">
        <v>128</v>
      </c>
      <c r="B12" s="55">
        <f>SUM(B13:B14)</f>
        <v>211.77322624666002</v>
      </c>
      <c r="C12" s="55">
        <f t="shared" ref="C12:Q12" si="3">SUM(C13:C14)</f>
        <v>215.30033406222105</v>
      </c>
      <c r="D12" s="55">
        <f t="shared" si="3"/>
        <v>218.51060061058138</v>
      </c>
      <c r="E12" s="55">
        <f t="shared" si="3"/>
        <v>223.14433405448062</v>
      </c>
      <c r="F12" s="55">
        <f t="shared" si="3"/>
        <v>230.06380062820307</v>
      </c>
      <c r="G12" s="55">
        <f t="shared" si="3"/>
        <v>233.16126094198458</v>
      </c>
      <c r="H12" s="55">
        <f t="shared" si="3"/>
        <v>236.23727251396406</v>
      </c>
      <c r="I12" s="55">
        <f t="shared" si="3"/>
        <v>237.96921561033002</v>
      </c>
      <c r="J12" s="55">
        <f t="shared" si="3"/>
        <v>238.4631190699115</v>
      </c>
      <c r="K12" s="55">
        <f t="shared" si="3"/>
        <v>236.37198112660059</v>
      </c>
      <c r="L12" s="55">
        <f t="shared" si="3"/>
        <v>231.81035277396103</v>
      </c>
      <c r="M12" s="55">
        <f t="shared" si="3"/>
        <v>220.6988581379569</v>
      </c>
      <c r="N12" s="55">
        <f t="shared" si="3"/>
        <v>203.61744297963133</v>
      </c>
      <c r="O12" s="55">
        <f t="shared" si="3"/>
        <v>186.39052850389794</v>
      </c>
      <c r="P12" s="55">
        <f t="shared" si="3"/>
        <v>169.81394900141629</v>
      </c>
      <c r="Q12" s="55">
        <f t="shared" si="3"/>
        <v>153.73987670746322</v>
      </c>
    </row>
    <row r="13" spans="1:17" ht="12" customHeight="1" x14ac:dyDescent="0.25">
      <c r="A13" s="54" t="s">
        <v>50</v>
      </c>
      <c r="B13" s="53">
        <v>146.7384308788665</v>
      </c>
      <c r="C13" s="53">
        <v>146.84368872098926</v>
      </c>
      <c r="D13" s="53">
        <v>146.66615355868291</v>
      </c>
      <c r="E13" s="53">
        <v>147.97001324905168</v>
      </c>
      <c r="F13" s="53">
        <v>150.69062801693644</v>
      </c>
      <c r="G13" s="53">
        <v>150.77016486466576</v>
      </c>
      <c r="H13" s="53">
        <v>150.93948484325753</v>
      </c>
      <c r="I13" s="53">
        <v>149.88029167190609</v>
      </c>
      <c r="J13" s="53">
        <v>147.88224479563502</v>
      </c>
      <c r="K13" s="53">
        <v>144.40026970782912</v>
      </c>
      <c r="L13" s="53">
        <v>138.04036629733653</v>
      </c>
      <c r="M13" s="53">
        <v>125.03810750790426</v>
      </c>
      <c r="N13" s="53">
        <v>106.72907229851788</v>
      </c>
      <c r="O13" s="53">
        <v>88.07855626793804</v>
      </c>
      <c r="P13" s="53">
        <v>70.21916645057496</v>
      </c>
      <c r="Q13" s="53">
        <v>53.560952317357206</v>
      </c>
    </row>
    <row r="14" spans="1:17" ht="12" customHeight="1" x14ac:dyDescent="0.25">
      <c r="A14" s="49" t="s">
        <v>26</v>
      </c>
      <c r="B14" s="48">
        <v>65.034795367793521</v>
      </c>
      <c r="C14" s="48">
        <v>68.456645341231791</v>
      </c>
      <c r="D14" s="48">
        <v>71.844447051898456</v>
      </c>
      <c r="E14" s="48">
        <v>75.174320805428934</v>
      </c>
      <c r="F14" s="48">
        <v>79.373172611266611</v>
      </c>
      <c r="G14" s="48">
        <v>82.391096077318821</v>
      </c>
      <c r="H14" s="48">
        <v>85.297787670706541</v>
      </c>
      <c r="I14" s="48">
        <v>88.088923938423932</v>
      </c>
      <c r="J14" s="48">
        <v>90.580874274276468</v>
      </c>
      <c r="K14" s="48">
        <v>91.971711418771449</v>
      </c>
      <c r="L14" s="48">
        <v>93.769986476624481</v>
      </c>
      <c r="M14" s="48">
        <v>95.660750630052632</v>
      </c>
      <c r="N14" s="48">
        <v>96.888370681113472</v>
      </c>
      <c r="O14" s="48">
        <v>98.3119722359599</v>
      </c>
      <c r="P14" s="48">
        <v>99.594782550841344</v>
      </c>
      <c r="Q14" s="48">
        <v>100.178924390106</v>
      </c>
    </row>
    <row r="15" spans="1:17" s="28" customFormat="1" ht="12" customHeight="1" x14ac:dyDescent="0.25"/>
    <row r="16" spans="1:17" ht="12.95" customHeight="1" x14ac:dyDescent="0.25">
      <c r="A16" s="111" t="s">
        <v>138</v>
      </c>
      <c r="B16" s="110">
        <f>SUM(B17,B22,B25)</f>
        <v>30382.931136677813</v>
      </c>
      <c r="C16" s="110">
        <f t="shared" ref="C16:Q16" si="4">SUM(C17,C22,C25)</f>
        <v>31349.314278234182</v>
      </c>
      <c r="D16" s="110">
        <f t="shared" si="4"/>
        <v>32314.886081340985</v>
      </c>
      <c r="E16" s="110">
        <f t="shared" si="4"/>
        <v>33291.984584389924</v>
      </c>
      <c r="F16" s="110">
        <f t="shared" si="4"/>
        <v>34688.609660429909</v>
      </c>
      <c r="G16" s="110">
        <f t="shared" si="4"/>
        <v>35596.965173107208</v>
      </c>
      <c r="H16" s="110">
        <f t="shared" si="4"/>
        <v>36379.548463843596</v>
      </c>
      <c r="I16" s="110">
        <f t="shared" si="4"/>
        <v>37108.586846927508</v>
      </c>
      <c r="J16" s="110">
        <f t="shared" si="4"/>
        <v>37864.905297747013</v>
      </c>
      <c r="K16" s="110">
        <f t="shared" si="4"/>
        <v>38335.288632037846</v>
      </c>
      <c r="L16" s="110">
        <f t="shared" si="4"/>
        <v>38776.086949162767</v>
      </c>
      <c r="M16" s="110">
        <f t="shared" si="4"/>
        <v>38947.014452129552</v>
      </c>
      <c r="N16" s="110">
        <f t="shared" si="4"/>
        <v>38782.375122185767</v>
      </c>
      <c r="O16" s="110">
        <f t="shared" si="4"/>
        <v>38613.841454293855</v>
      </c>
      <c r="P16" s="110">
        <f t="shared" si="4"/>
        <v>38409.314898038028</v>
      </c>
      <c r="Q16" s="110">
        <f t="shared" si="4"/>
        <v>37873.353571006264</v>
      </c>
    </row>
    <row r="17" spans="1:17" ht="12.95" customHeight="1" x14ac:dyDescent="0.25">
      <c r="A17" s="40" t="s">
        <v>130</v>
      </c>
      <c r="B17" s="55">
        <f>SUM(B18:B21)</f>
        <v>2705.3129583997716</v>
      </c>
      <c r="C17" s="55">
        <f t="shared" ref="C17:Q17" si="5">SUM(C18:C21)</f>
        <v>2793.467642436694</v>
      </c>
      <c r="D17" s="55">
        <f t="shared" si="5"/>
        <v>2879.7894533375138</v>
      </c>
      <c r="E17" s="55">
        <f t="shared" si="5"/>
        <v>2987.513729897034</v>
      </c>
      <c r="F17" s="55">
        <f t="shared" si="5"/>
        <v>3133.3531384581079</v>
      </c>
      <c r="G17" s="55">
        <f t="shared" si="5"/>
        <v>3304.2087700495858</v>
      </c>
      <c r="H17" s="55">
        <f t="shared" si="5"/>
        <v>3440.9318029775036</v>
      </c>
      <c r="I17" s="55">
        <f t="shared" si="5"/>
        <v>3593.32062291082</v>
      </c>
      <c r="J17" s="55">
        <f t="shared" si="5"/>
        <v>3780.5050248765301</v>
      </c>
      <c r="K17" s="55">
        <f t="shared" si="5"/>
        <v>4018.3135591963373</v>
      </c>
      <c r="L17" s="55">
        <f t="shared" si="5"/>
        <v>4224.6353213421853</v>
      </c>
      <c r="M17" s="55">
        <f t="shared" si="5"/>
        <v>4316.0766502587903</v>
      </c>
      <c r="N17" s="55">
        <f t="shared" si="5"/>
        <v>4347.9156775500223</v>
      </c>
      <c r="O17" s="55">
        <f t="shared" si="5"/>
        <v>4355.752549622699</v>
      </c>
      <c r="P17" s="55">
        <f t="shared" si="5"/>
        <v>4370.7809736430709</v>
      </c>
      <c r="Q17" s="55">
        <f t="shared" si="5"/>
        <v>4334.913264134776</v>
      </c>
    </row>
    <row r="18" spans="1:17" ht="12" customHeight="1" x14ac:dyDescent="0.25">
      <c r="A18" s="87" t="s">
        <v>33</v>
      </c>
      <c r="B18" s="109">
        <v>208.65019409361983</v>
      </c>
      <c r="C18" s="109">
        <v>210.41998416786953</v>
      </c>
      <c r="D18" s="109">
        <v>213.2829841553295</v>
      </c>
      <c r="E18" s="109">
        <v>216.1510216324551</v>
      </c>
      <c r="F18" s="109">
        <v>221.71960536213729</v>
      </c>
      <c r="G18" s="109">
        <v>222.60219546009469</v>
      </c>
      <c r="H18" s="109">
        <v>224.46149774764069</v>
      </c>
      <c r="I18" s="109">
        <v>224.27810918036835</v>
      </c>
      <c r="J18" s="109">
        <v>225.49307350000817</v>
      </c>
      <c r="K18" s="109">
        <v>226.48617498594027</v>
      </c>
      <c r="L18" s="109">
        <v>226.41227997776033</v>
      </c>
      <c r="M18" s="109">
        <v>226.70554166886697</v>
      </c>
      <c r="N18" s="109">
        <v>226.53831905882694</v>
      </c>
      <c r="O18" s="109">
        <v>227.42560063158075</v>
      </c>
      <c r="P18" s="109">
        <v>231.74097387980467</v>
      </c>
      <c r="Q18" s="109">
        <v>234.9767669326736</v>
      </c>
    </row>
    <row r="19" spans="1:17" ht="12" customHeight="1" x14ac:dyDescent="0.25">
      <c r="A19" s="87" t="s">
        <v>53</v>
      </c>
      <c r="B19" s="109">
        <v>790.79663212468438</v>
      </c>
      <c r="C19" s="109">
        <v>797.55196416274805</v>
      </c>
      <c r="D19" s="109">
        <v>793.86385436057378</v>
      </c>
      <c r="E19" s="109">
        <v>799.50378877296828</v>
      </c>
      <c r="F19" s="109">
        <v>807.87320211911253</v>
      </c>
      <c r="G19" s="109">
        <v>806.12534266079331</v>
      </c>
      <c r="H19" s="109">
        <v>807.67340205645496</v>
      </c>
      <c r="I19" s="109">
        <v>805.64529969068485</v>
      </c>
      <c r="J19" s="109">
        <v>811.77789943472635</v>
      </c>
      <c r="K19" s="109">
        <v>808.02572016275519</v>
      </c>
      <c r="L19" s="109">
        <v>808.33886321773696</v>
      </c>
      <c r="M19" s="109">
        <v>803.3392363776336</v>
      </c>
      <c r="N19" s="109">
        <v>800.97829919774983</v>
      </c>
      <c r="O19" s="109">
        <v>791.19813922271248</v>
      </c>
      <c r="P19" s="109">
        <v>780.95512784971424</v>
      </c>
      <c r="Q19" s="109">
        <v>761.82775675047583</v>
      </c>
    </row>
    <row r="20" spans="1:17" ht="12" customHeight="1" x14ac:dyDescent="0.25">
      <c r="A20" s="87" t="s">
        <v>52</v>
      </c>
      <c r="B20" s="109">
        <v>1002.9907432609652</v>
      </c>
      <c r="C20" s="109">
        <v>1065.6052263528861</v>
      </c>
      <c r="D20" s="109">
        <v>1138.4502304091186</v>
      </c>
      <c r="E20" s="109">
        <v>1220.7042837969925</v>
      </c>
      <c r="F20" s="109">
        <v>1334.647688907359</v>
      </c>
      <c r="G20" s="109">
        <v>1477.59897823758</v>
      </c>
      <c r="H20" s="109">
        <v>1592.9761162171822</v>
      </c>
      <c r="I20" s="109">
        <v>1719.4578658670309</v>
      </c>
      <c r="J20" s="109">
        <v>1839.4299191655798</v>
      </c>
      <c r="K20" s="109">
        <v>2027.9537479890694</v>
      </c>
      <c r="L20" s="109">
        <v>2208.2809649648389</v>
      </c>
      <c r="M20" s="109">
        <v>2295.4951893307775</v>
      </c>
      <c r="N20" s="109">
        <v>2329.2685508725599</v>
      </c>
      <c r="O20" s="109">
        <v>2345.4143568290806</v>
      </c>
      <c r="P20" s="109">
        <v>2364.8274758581192</v>
      </c>
      <c r="Q20" s="109">
        <v>2349.8228998608402</v>
      </c>
    </row>
    <row r="21" spans="1:17" ht="12" customHeight="1" x14ac:dyDescent="0.25">
      <c r="A21" s="87" t="s">
        <v>51</v>
      </c>
      <c r="B21" s="109">
        <v>702.87538892050213</v>
      </c>
      <c r="C21" s="109">
        <v>719.89046775319036</v>
      </c>
      <c r="D21" s="109">
        <v>734.19238441249195</v>
      </c>
      <c r="E21" s="109">
        <v>751.15463569461815</v>
      </c>
      <c r="F21" s="109">
        <v>769.1126420694992</v>
      </c>
      <c r="G21" s="109">
        <v>797.88225369111728</v>
      </c>
      <c r="H21" s="109">
        <v>815.82078695622567</v>
      </c>
      <c r="I21" s="109">
        <v>843.93934817273589</v>
      </c>
      <c r="J21" s="109">
        <v>903.80413277621585</v>
      </c>
      <c r="K21" s="109">
        <v>955.84791605857231</v>
      </c>
      <c r="L21" s="109">
        <v>981.6032131818489</v>
      </c>
      <c r="M21" s="109">
        <v>990.53668288151187</v>
      </c>
      <c r="N21" s="109">
        <v>991.13050842088535</v>
      </c>
      <c r="O21" s="109">
        <v>991.71445293932493</v>
      </c>
      <c r="P21" s="109">
        <v>993.25739605543311</v>
      </c>
      <c r="Q21" s="109">
        <v>988.28584059078651</v>
      </c>
    </row>
    <row r="22" spans="1:17" ht="12.95" customHeight="1" x14ac:dyDescent="0.25">
      <c r="A22" s="40" t="s">
        <v>129</v>
      </c>
      <c r="B22" s="55">
        <f>SUM(B23:B24)</f>
        <v>1141.819436531363</v>
      </c>
      <c r="C22" s="55">
        <f t="shared" ref="C22:Q22" si="6">SUM(C23:C24)</f>
        <v>1254.1366957093369</v>
      </c>
      <c r="D22" s="55">
        <f t="shared" si="6"/>
        <v>1365.3549351981521</v>
      </c>
      <c r="E22" s="55">
        <f t="shared" si="6"/>
        <v>1448.9882689480057</v>
      </c>
      <c r="F22" s="55">
        <f t="shared" si="6"/>
        <v>1565.8375189037861</v>
      </c>
      <c r="G22" s="55">
        <f t="shared" si="6"/>
        <v>1693.7985402052984</v>
      </c>
      <c r="H22" s="55">
        <f t="shared" si="6"/>
        <v>1774.2846835047148</v>
      </c>
      <c r="I22" s="55">
        <f t="shared" si="6"/>
        <v>1844.2309538212839</v>
      </c>
      <c r="J22" s="55">
        <f t="shared" si="6"/>
        <v>1944.022028958454</v>
      </c>
      <c r="K22" s="55">
        <f t="shared" si="6"/>
        <v>2031.5479467061414</v>
      </c>
      <c r="L22" s="55">
        <f t="shared" si="6"/>
        <v>2117.0920646493555</v>
      </c>
      <c r="M22" s="55">
        <f t="shared" si="6"/>
        <v>2157.1695973544856</v>
      </c>
      <c r="N22" s="55">
        <f t="shared" si="6"/>
        <v>2203.0596488017572</v>
      </c>
      <c r="O22" s="55">
        <f t="shared" si="6"/>
        <v>2217.3242972900198</v>
      </c>
      <c r="P22" s="55">
        <f t="shared" si="6"/>
        <v>2228.8988841493692</v>
      </c>
      <c r="Q22" s="55">
        <f t="shared" si="6"/>
        <v>2196.2894429845664</v>
      </c>
    </row>
    <row r="23" spans="1:17" ht="12" customHeight="1" x14ac:dyDescent="0.25">
      <c r="A23" s="87" t="s">
        <v>29</v>
      </c>
      <c r="B23" s="109">
        <v>709.70638522534944</v>
      </c>
      <c r="C23" s="109">
        <v>791.30113248059513</v>
      </c>
      <c r="D23" s="109">
        <v>856.67030735577941</v>
      </c>
      <c r="E23" s="109">
        <v>894.94873473142093</v>
      </c>
      <c r="F23" s="109">
        <v>971.50536298759016</v>
      </c>
      <c r="G23" s="109">
        <v>1061.26043180846</v>
      </c>
      <c r="H23" s="109">
        <v>1119.9470977646115</v>
      </c>
      <c r="I23" s="109">
        <v>1170.5523817740198</v>
      </c>
      <c r="J23" s="109">
        <v>1239.4931875946822</v>
      </c>
      <c r="K23" s="109">
        <v>1306.2718260850797</v>
      </c>
      <c r="L23" s="109">
        <v>1363.44449697499</v>
      </c>
      <c r="M23" s="109">
        <v>1384.9153583591913</v>
      </c>
      <c r="N23" s="109">
        <v>1400.9344448136562</v>
      </c>
      <c r="O23" s="109">
        <v>1391.5838140114897</v>
      </c>
      <c r="P23" s="109">
        <v>1382.5820290169779</v>
      </c>
      <c r="Q23" s="109">
        <v>1356.6391750529751</v>
      </c>
    </row>
    <row r="24" spans="1:17" ht="12" customHeight="1" x14ac:dyDescent="0.25">
      <c r="A24" s="87" t="s">
        <v>28</v>
      </c>
      <c r="B24" s="109">
        <v>432.1130513060134</v>
      </c>
      <c r="C24" s="109">
        <v>462.83556322874171</v>
      </c>
      <c r="D24" s="109">
        <v>508.68462784237278</v>
      </c>
      <c r="E24" s="109">
        <v>554.0395342165848</v>
      </c>
      <c r="F24" s="109">
        <v>594.33215591619592</v>
      </c>
      <c r="G24" s="109">
        <v>632.53810839683842</v>
      </c>
      <c r="H24" s="109">
        <v>654.33758574010346</v>
      </c>
      <c r="I24" s="109">
        <v>673.67857204726408</v>
      </c>
      <c r="J24" s="109">
        <v>704.5288413637719</v>
      </c>
      <c r="K24" s="109">
        <v>725.27612062106175</v>
      </c>
      <c r="L24" s="109">
        <v>753.6475676743654</v>
      </c>
      <c r="M24" s="109">
        <v>772.2542389952946</v>
      </c>
      <c r="N24" s="109">
        <v>802.12520398810079</v>
      </c>
      <c r="O24" s="109">
        <v>825.74048327853029</v>
      </c>
      <c r="P24" s="109">
        <v>846.31685513239108</v>
      </c>
      <c r="Q24" s="109">
        <v>839.6502679315912</v>
      </c>
    </row>
    <row r="25" spans="1:17" ht="12.95" customHeight="1" x14ac:dyDescent="0.25">
      <c r="A25" s="40" t="s">
        <v>128</v>
      </c>
      <c r="B25" s="55">
        <f>SUM(B26:B27)</f>
        <v>26535.798741746679</v>
      </c>
      <c r="C25" s="55">
        <f t="shared" ref="C25:Q25" si="7">SUM(C26:C27)</f>
        <v>27301.709940088153</v>
      </c>
      <c r="D25" s="55">
        <f t="shared" si="7"/>
        <v>28069.741692805317</v>
      </c>
      <c r="E25" s="55">
        <f t="shared" si="7"/>
        <v>28855.482585544887</v>
      </c>
      <c r="F25" s="55">
        <f t="shared" si="7"/>
        <v>29989.419003068011</v>
      </c>
      <c r="G25" s="55">
        <f t="shared" si="7"/>
        <v>30598.957862852323</v>
      </c>
      <c r="H25" s="55">
        <f t="shared" si="7"/>
        <v>31164.331977361377</v>
      </c>
      <c r="I25" s="55">
        <f t="shared" si="7"/>
        <v>31671.035270195403</v>
      </c>
      <c r="J25" s="55">
        <f t="shared" si="7"/>
        <v>32140.37824391203</v>
      </c>
      <c r="K25" s="55">
        <f t="shared" si="7"/>
        <v>32285.427126135364</v>
      </c>
      <c r="L25" s="55">
        <f t="shared" si="7"/>
        <v>32434.359563171223</v>
      </c>
      <c r="M25" s="55">
        <f t="shared" si="7"/>
        <v>32473.768204516273</v>
      </c>
      <c r="N25" s="55">
        <f t="shared" si="7"/>
        <v>32231.399795833986</v>
      </c>
      <c r="O25" s="55">
        <f t="shared" si="7"/>
        <v>32040.764607381134</v>
      </c>
      <c r="P25" s="55">
        <f t="shared" si="7"/>
        <v>31809.635040245586</v>
      </c>
      <c r="Q25" s="55">
        <f t="shared" si="7"/>
        <v>31342.15086388692</v>
      </c>
    </row>
    <row r="26" spans="1:17" ht="12" customHeight="1" x14ac:dyDescent="0.25">
      <c r="A26" s="54" t="s">
        <v>50</v>
      </c>
      <c r="B26" s="53">
        <v>3162.0676137978403</v>
      </c>
      <c r="C26" s="53">
        <v>3166.8141688888509</v>
      </c>
      <c r="D26" s="53">
        <v>3167.0574073717953</v>
      </c>
      <c r="E26" s="53">
        <v>3199.3942597829964</v>
      </c>
      <c r="F26" s="53">
        <v>3264.7956239495334</v>
      </c>
      <c r="G26" s="53">
        <v>3265.5281923613934</v>
      </c>
      <c r="H26" s="53">
        <v>3266.9248777780622</v>
      </c>
      <c r="I26" s="53">
        <v>3242.0779014909467</v>
      </c>
      <c r="J26" s="53">
        <v>3204.5542086625474</v>
      </c>
      <c r="K26" s="53">
        <v>3139.5939461100952</v>
      </c>
      <c r="L26" s="53">
        <v>3004.6226952935508</v>
      </c>
      <c r="M26" s="53">
        <v>2724.5525846982255</v>
      </c>
      <c r="N26" s="53">
        <v>2330.5000528525829</v>
      </c>
      <c r="O26" s="53">
        <v>1926.8122502571582</v>
      </c>
      <c r="P26" s="53">
        <v>1537.9595643929842</v>
      </c>
      <c r="Q26" s="53">
        <v>1172.3486980820539</v>
      </c>
    </row>
    <row r="27" spans="1:17" ht="12" customHeight="1" x14ac:dyDescent="0.25">
      <c r="A27" s="49" t="s">
        <v>26</v>
      </c>
      <c r="B27" s="48">
        <v>23373.731127948839</v>
      </c>
      <c r="C27" s="48">
        <v>24134.895771199303</v>
      </c>
      <c r="D27" s="48">
        <v>24902.684285433523</v>
      </c>
      <c r="E27" s="48">
        <v>25656.088325761892</v>
      </c>
      <c r="F27" s="48">
        <v>26724.623379118479</v>
      </c>
      <c r="G27" s="48">
        <v>27333.429670490928</v>
      </c>
      <c r="H27" s="48">
        <v>27897.407099583314</v>
      </c>
      <c r="I27" s="48">
        <v>28428.957368704458</v>
      </c>
      <c r="J27" s="48">
        <v>28935.824035249483</v>
      </c>
      <c r="K27" s="48">
        <v>29145.833180025271</v>
      </c>
      <c r="L27" s="48">
        <v>29429.736867877673</v>
      </c>
      <c r="M27" s="48">
        <v>29749.215619818046</v>
      </c>
      <c r="N27" s="48">
        <v>29900.899742981404</v>
      </c>
      <c r="O27" s="48">
        <v>30113.952357123977</v>
      </c>
      <c r="P27" s="48">
        <v>30271.6754758526</v>
      </c>
      <c r="Q27" s="48">
        <v>30169.802165804867</v>
      </c>
    </row>
    <row r="28" spans="1:17" s="28" customFormat="1" ht="12" customHeight="1" x14ac:dyDescent="0.25"/>
    <row r="29" spans="1:17" ht="12.95" customHeight="1" x14ac:dyDescent="0.25">
      <c r="A29" s="111" t="s">
        <v>137</v>
      </c>
      <c r="B29" s="110"/>
      <c r="C29" s="110"/>
      <c r="D29" s="110"/>
      <c r="E29" s="110"/>
      <c r="F29" s="110"/>
      <c r="G29" s="110"/>
      <c r="H29" s="110"/>
      <c r="I29" s="110"/>
      <c r="J29" s="110"/>
      <c r="K29" s="110"/>
      <c r="L29" s="110"/>
      <c r="M29" s="110"/>
      <c r="N29" s="110"/>
      <c r="O29" s="110"/>
      <c r="P29" s="110"/>
      <c r="Q29" s="110"/>
    </row>
    <row r="30" spans="1:17" ht="12.95" customHeight="1" x14ac:dyDescent="0.25">
      <c r="A30" s="40" t="s">
        <v>130</v>
      </c>
      <c r="B30" s="55"/>
      <c r="C30" s="55"/>
      <c r="D30" s="55"/>
      <c r="E30" s="55"/>
      <c r="F30" s="55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</row>
    <row r="31" spans="1:17" ht="12" customHeight="1" x14ac:dyDescent="0.25">
      <c r="A31" s="87" t="s">
        <v>33</v>
      </c>
      <c r="B31" s="129">
        <v>4295184.0473700361</v>
      </c>
      <c r="C31" s="129">
        <v>4418221.8955431441</v>
      </c>
      <c r="D31" s="129">
        <v>4582841.3231465751</v>
      </c>
      <c r="E31" s="129">
        <v>4754895.86999969</v>
      </c>
      <c r="F31" s="129">
        <v>5010257.8171146819</v>
      </c>
      <c r="G31" s="129">
        <v>5144009.7703871774</v>
      </c>
      <c r="H31" s="129">
        <v>5314291.2479883777</v>
      </c>
      <c r="I31" s="129">
        <v>5434992.2878954783</v>
      </c>
      <c r="J31" s="129">
        <v>5607458.6168967653</v>
      </c>
      <c r="K31" s="129">
        <v>5783982.5337325241</v>
      </c>
      <c r="L31" s="129">
        <v>5942114.2231280236</v>
      </c>
      <c r="M31" s="129">
        <v>6128675.4525709795</v>
      </c>
      <c r="N31" s="129">
        <v>6328540.3630921571</v>
      </c>
      <c r="O31" s="129">
        <v>6597211.3723970903</v>
      </c>
      <c r="P31" s="129">
        <v>6888141.6193257831</v>
      </c>
      <c r="Q31" s="129">
        <v>7199112.9715271033</v>
      </c>
    </row>
    <row r="32" spans="1:17" ht="12" customHeight="1" x14ac:dyDescent="0.25">
      <c r="A32" s="87" t="s">
        <v>53</v>
      </c>
      <c r="B32" s="129">
        <v>2518193.672409636</v>
      </c>
      <c r="C32" s="129">
        <v>2587165.3488677358</v>
      </c>
      <c r="D32" s="129">
        <v>2622207.1310895314</v>
      </c>
      <c r="E32" s="129">
        <v>2699458.3389116442</v>
      </c>
      <c r="F32" s="129">
        <v>2794894.4824830019</v>
      </c>
      <c r="G32" s="129">
        <v>2851973.285821985</v>
      </c>
      <c r="H32" s="129">
        <v>2932736.5941990623</v>
      </c>
      <c r="I32" s="129">
        <v>3005527.2609923766</v>
      </c>
      <c r="J32" s="129">
        <v>3122957.2024939782</v>
      </c>
      <c r="K32" s="129">
        <v>3211895.3903428894</v>
      </c>
      <c r="L32" s="129">
        <v>3343775.0285185212</v>
      </c>
      <c r="M32" s="129">
        <v>3470819.0257717981</v>
      </c>
      <c r="N32" s="129">
        <v>3644693.9313110071</v>
      </c>
      <c r="O32" s="129">
        <v>3815601.7539003962</v>
      </c>
      <c r="P32" s="129">
        <v>3986366.5769858132</v>
      </c>
      <c r="Q32" s="129">
        <v>4106296.5837634914</v>
      </c>
    </row>
    <row r="33" spans="1:17" ht="12" customHeight="1" x14ac:dyDescent="0.25">
      <c r="A33" s="87" t="s">
        <v>52</v>
      </c>
      <c r="B33" s="129">
        <v>419619.97876769386</v>
      </c>
      <c r="C33" s="129">
        <v>456172.60447590437</v>
      </c>
      <c r="D33" s="129">
        <v>500536.59201789962</v>
      </c>
      <c r="E33" s="129">
        <v>552373.88110983907</v>
      </c>
      <c r="F33" s="129">
        <v>624769.19878657721</v>
      </c>
      <c r="G33" s="129">
        <v>718306.05974956893</v>
      </c>
      <c r="H33" s="129">
        <v>800760.23572267871</v>
      </c>
      <c r="I33" s="129">
        <v>894797.49508003076</v>
      </c>
      <c r="J33" s="129">
        <v>989165.39651465742</v>
      </c>
      <c r="K33" s="129">
        <v>1133679.6329337636</v>
      </c>
      <c r="L33" s="129">
        <v>1281418.0310641832</v>
      </c>
      <c r="M33" s="129">
        <v>1374311.9104058084</v>
      </c>
      <c r="N33" s="129">
        <v>1438295.6848074298</v>
      </c>
      <c r="O33" s="129">
        <v>1502957.5366689535</v>
      </c>
      <c r="P33" s="129">
        <v>1571712.0505803921</v>
      </c>
      <c r="Q33" s="129">
        <v>1634108.0346705616</v>
      </c>
    </row>
    <row r="34" spans="1:17" ht="12" customHeight="1" x14ac:dyDescent="0.25">
      <c r="A34" s="87" t="s">
        <v>51</v>
      </c>
      <c r="B34" s="129">
        <v>1406361.3913147037</v>
      </c>
      <c r="C34" s="129">
        <v>1452391.3107017521</v>
      </c>
      <c r="D34" s="129">
        <v>1496381.7707651346</v>
      </c>
      <c r="E34" s="129">
        <v>1549617.9422329119</v>
      </c>
      <c r="F34" s="129">
        <v>1610019.989646341</v>
      </c>
      <c r="G34" s="129">
        <v>1700669.1367926362</v>
      </c>
      <c r="H34" s="129">
        <v>1766813.1584136686</v>
      </c>
      <c r="I34" s="129">
        <v>1859351.2065474426</v>
      </c>
      <c r="J34" s="129">
        <v>2030745.961008792</v>
      </c>
      <c r="K34" s="129">
        <v>2187909.1433050102</v>
      </c>
      <c r="L34" s="129">
        <v>2288856.4278988191</v>
      </c>
      <c r="M34" s="129">
        <v>2352609.8178286892</v>
      </c>
      <c r="N34" s="129">
        <v>2405294.8418469517</v>
      </c>
      <c r="O34" s="129">
        <v>2473022.1108572879</v>
      </c>
      <c r="P34" s="129">
        <v>2548146.4363646698</v>
      </c>
      <c r="Q34" s="129">
        <v>2617538.304935067</v>
      </c>
    </row>
    <row r="35" spans="1:17" ht="12.95" customHeight="1" x14ac:dyDescent="0.25">
      <c r="A35" s="40" t="s">
        <v>129</v>
      </c>
      <c r="B35" s="128"/>
      <c r="C35" s="128"/>
      <c r="D35" s="128"/>
      <c r="E35" s="128"/>
      <c r="F35" s="128"/>
      <c r="G35" s="128"/>
      <c r="H35" s="128"/>
      <c r="I35" s="128"/>
      <c r="J35" s="128"/>
      <c r="K35" s="128"/>
      <c r="L35" s="128"/>
      <c r="M35" s="128"/>
      <c r="N35" s="128"/>
      <c r="O35" s="128"/>
      <c r="P35" s="128"/>
      <c r="Q35" s="128"/>
    </row>
    <row r="36" spans="1:17" ht="12" customHeight="1" x14ac:dyDescent="0.25">
      <c r="A36" s="87" t="s">
        <v>29</v>
      </c>
      <c r="B36" s="129">
        <v>2036236.8959204371</v>
      </c>
      <c r="C36" s="129">
        <v>2323008.5294378148</v>
      </c>
      <c r="D36" s="129">
        <v>2582924.9196246937</v>
      </c>
      <c r="E36" s="129">
        <v>2766029.5781285199</v>
      </c>
      <c r="F36" s="129">
        <v>3101951.2836233135</v>
      </c>
      <c r="G36" s="129">
        <v>3504718.5999644822</v>
      </c>
      <c r="H36" s="129">
        <v>3834856.0977237178</v>
      </c>
      <c r="I36" s="129">
        <v>4140162.2291455907</v>
      </c>
      <c r="J36" s="129">
        <v>4537477.2467764132</v>
      </c>
      <c r="K36" s="129">
        <v>4978944.1264753724</v>
      </c>
      <c r="L36" s="129">
        <v>5514346.927751679</v>
      </c>
      <c r="M36" s="129">
        <v>5987460.2140926048</v>
      </c>
      <c r="N36" s="129">
        <v>6541909.8079765001</v>
      </c>
      <c r="O36" s="129">
        <v>7200388.8945235806</v>
      </c>
      <c r="P36" s="129">
        <v>8241869.5023700092</v>
      </c>
      <c r="Q36" s="129">
        <v>9465650.1993535254</v>
      </c>
    </row>
    <row r="37" spans="1:17" ht="12" customHeight="1" x14ac:dyDescent="0.25">
      <c r="A37" s="87" t="s">
        <v>28</v>
      </c>
      <c r="B37" s="129">
        <v>1235322.3762159776</v>
      </c>
      <c r="C37" s="129">
        <v>1345635.0858212835</v>
      </c>
      <c r="D37" s="129">
        <v>1513698.723935792</v>
      </c>
      <c r="E37" s="129">
        <v>1694651.896401267</v>
      </c>
      <c r="F37" s="129">
        <v>1873449.7059449712</v>
      </c>
      <c r="G37" s="129">
        <v>2059432.1166370038</v>
      </c>
      <c r="H37" s="129">
        <v>2184325.1495508766</v>
      </c>
      <c r="I37" s="129">
        <v>2320040.2998122736</v>
      </c>
      <c r="J37" s="129">
        <v>2508039.5891326768</v>
      </c>
      <c r="K37" s="129">
        <v>2679182.8791769329</v>
      </c>
      <c r="L37" s="129">
        <v>2910739.8684468237</v>
      </c>
      <c r="M37" s="129">
        <v>3126572.136744563</v>
      </c>
      <c r="N37" s="129">
        <v>3468279.4483842128</v>
      </c>
      <c r="O37" s="129">
        <v>3909628.5215810649</v>
      </c>
      <c r="P37" s="129">
        <v>4435873.6553566437</v>
      </c>
      <c r="Q37" s="129">
        <v>5013771.6344046341</v>
      </c>
    </row>
    <row r="38" spans="1:17" ht="12.95" customHeight="1" x14ac:dyDescent="0.25">
      <c r="A38" s="40" t="s">
        <v>128</v>
      </c>
      <c r="B38" s="128"/>
      <c r="C38" s="128"/>
      <c r="D38" s="128"/>
      <c r="E38" s="128"/>
      <c r="F38" s="128"/>
      <c r="G38" s="128"/>
      <c r="H38" s="128"/>
      <c r="I38" s="128"/>
      <c r="J38" s="128"/>
      <c r="K38" s="128"/>
      <c r="L38" s="128"/>
      <c r="M38" s="128"/>
      <c r="N38" s="128"/>
      <c r="O38" s="128"/>
      <c r="P38" s="128"/>
      <c r="Q38" s="128"/>
    </row>
    <row r="39" spans="1:17" ht="12" customHeight="1" x14ac:dyDescent="0.25">
      <c r="A39" s="54" t="s">
        <v>50</v>
      </c>
      <c r="B39" s="127">
        <v>49645415.884510837</v>
      </c>
      <c r="C39" s="127">
        <v>51196041.70464471</v>
      </c>
      <c r="D39" s="127">
        <v>53147955.971274406</v>
      </c>
      <c r="E39" s="127">
        <v>55295189.920635842</v>
      </c>
      <c r="F39" s="127">
        <v>58124663.621057004</v>
      </c>
      <c r="G39" s="127">
        <v>59862022.181540571</v>
      </c>
      <c r="H39" s="127">
        <v>61664121.657719791</v>
      </c>
      <c r="I39" s="127">
        <v>62999072.421979129</v>
      </c>
      <c r="J39" s="127">
        <v>64475646.141557656</v>
      </c>
      <c r="K39" s="127">
        <v>66075485.295519076</v>
      </c>
      <c r="L39" s="127">
        <v>67458616.144387335</v>
      </c>
      <c r="M39" s="127">
        <v>68419109.685899109</v>
      </c>
      <c r="N39" s="127">
        <v>69283462.488280728</v>
      </c>
      <c r="O39" s="127">
        <v>70856758.610496789</v>
      </c>
      <c r="P39" s="127">
        <v>72606952.938191384</v>
      </c>
      <c r="Q39" s="127">
        <v>73875551.062042221</v>
      </c>
    </row>
    <row r="40" spans="1:17" ht="12" customHeight="1" x14ac:dyDescent="0.25">
      <c r="A40" s="49" t="s">
        <v>26</v>
      </c>
      <c r="B40" s="126">
        <v>2198490.710524397</v>
      </c>
      <c r="C40" s="126">
        <v>2291657.8912399942</v>
      </c>
      <c r="D40" s="126">
        <v>2388927.92471541</v>
      </c>
      <c r="E40" s="126">
        <v>2488265.2381542567</v>
      </c>
      <c r="F40" s="126">
        <v>2624523.6386706932</v>
      </c>
      <c r="G40" s="126">
        <v>2717991.4645770947</v>
      </c>
      <c r="H40" s="126">
        <v>2810960.9680244066</v>
      </c>
      <c r="I40" s="126">
        <v>2908349.9607830839</v>
      </c>
      <c r="J40" s="126">
        <v>3015458.6632506489</v>
      </c>
      <c r="K40" s="126">
        <v>3102112.3591503901</v>
      </c>
      <c r="L40" s="126">
        <v>3210721.9768802244</v>
      </c>
      <c r="M40" s="126">
        <v>3317085.1396841728</v>
      </c>
      <c r="N40" s="126">
        <v>3420891.3180166963</v>
      </c>
      <c r="O40" s="126">
        <v>3557847.6803424195</v>
      </c>
      <c r="P40" s="126">
        <v>3731618.3955077138</v>
      </c>
      <c r="Q40" s="126">
        <v>3876123.9782496183</v>
      </c>
    </row>
    <row r="41" spans="1:17" s="28" customFormat="1" ht="12" customHeight="1" x14ac:dyDescent="0.25"/>
    <row r="42" spans="1:17" ht="12.95" customHeight="1" x14ac:dyDescent="0.25">
      <c r="A42" s="111" t="s">
        <v>136</v>
      </c>
      <c r="B42" s="110"/>
      <c r="C42" s="110"/>
      <c r="D42" s="110"/>
      <c r="E42" s="110"/>
      <c r="F42" s="110"/>
      <c r="G42" s="110"/>
      <c r="H42" s="110"/>
      <c r="I42" s="110"/>
      <c r="J42" s="110"/>
      <c r="K42" s="110"/>
      <c r="L42" s="110"/>
      <c r="M42" s="110"/>
      <c r="N42" s="110"/>
      <c r="O42" s="110"/>
      <c r="P42" s="110"/>
      <c r="Q42" s="110"/>
    </row>
    <row r="43" spans="1:17" ht="12.95" customHeight="1" x14ac:dyDescent="0.25">
      <c r="A43" s="40" t="s">
        <v>130</v>
      </c>
      <c r="B43" s="55"/>
      <c r="C43" s="55"/>
      <c r="D43" s="55"/>
      <c r="E43" s="55"/>
      <c r="F43" s="55"/>
      <c r="G43" s="55"/>
      <c r="H43" s="55"/>
      <c r="I43" s="55"/>
      <c r="J43" s="55"/>
      <c r="K43" s="55"/>
      <c r="L43" s="55"/>
      <c r="M43" s="55"/>
      <c r="N43" s="55"/>
      <c r="O43" s="55"/>
      <c r="P43" s="55"/>
      <c r="Q43" s="55"/>
    </row>
    <row r="44" spans="1:17" ht="12" customHeight="1" x14ac:dyDescent="0.25">
      <c r="A44" s="87" t="s">
        <v>33</v>
      </c>
      <c r="B44" s="125"/>
      <c r="C44" s="125">
        <v>404975.60084743222</v>
      </c>
      <c r="D44" s="125">
        <v>453887.56184728671</v>
      </c>
      <c r="E44" s="125">
        <v>468843.65258731251</v>
      </c>
      <c r="F44" s="125">
        <v>559867.56959827745</v>
      </c>
      <c r="G44" s="125">
        <v>446174.721940346</v>
      </c>
      <c r="H44" s="125">
        <v>490827.23825441668</v>
      </c>
      <c r="I44" s="125">
        <v>449580.99033729802</v>
      </c>
      <c r="J44" s="125">
        <v>509897.15814267209</v>
      </c>
      <c r="K44" s="125">
        <v>522727.94753481896</v>
      </c>
      <c r="L44" s="125">
        <v>513337.02489273483</v>
      </c>
      <c r="M44" s="125">
        <v>551001.90366311825</v>
      </c>
      <c r="N44" s="125">
        <v>573781.04227106681</v>
      </c>
      <c r="O44" s="125">
        <v>652308.96048031829</v>
      </c>
      <c r="P44" s="125">
        <v>695905.84777612379</v>
      </c>
      <c r="Q44" s="125">
        <v>764858.91404860641</v>
      </c>
    </row>
    <row r="45" spans="1:17" ht="12" customHeight="1" x14ac:dyDescent="0.25">
      <c r="A45" s="87" t="s">
        <v>53</v>
      </c>
      <c r="B45" s="125"/>
      <c r="C45" s="125">
        <v>243697.27418828866</v>
      </c>
      <c r="D45" s="125">
        <v>212737.7151133978</v>
      </c>
      <c r="E45" s="125">
        <v>257967.97157287155</v>
      </c>
      <c r="F45" s="125">
        <v>279225.09230587969</v>
      </c>
      <c r="G45" s="125">
        <v>243992.16420199096</v>
      </c>
      <c r="H45" s="125">
        <v>270854.19637475791</v>
      </c>
      <c r="I45" s="125">
        <v>266113.09988695494</v>
      </c>
      <c r="J45" s="125">
        <v>314038.85595783335</v>
      </c>
      <c r="K45" s="125">
        <v>288889.45385089965</v>
      </c>
      <c r="L45" s="125">
        <v>335230.07569965388</v>
      </c>
      <c r="M45" s="125">
        <v>333851.39221520734</v>
      </c>
      <c r="N45" s="125">
        <v>384198.02621549217</v>
      </c>
      <c r="O45" s="125">
        <v>384806.4363171694</v>
      </c>
      <c r="P45" s="125">
        <v>414462.09727370564</v>
      </c>
      <c r="Q45" s="125">
        <v>332667.72189107595</v>
      </c>
    </row>
    <row r="46" spans="1:17" ht="12" customHeight="1" x14ac:dyDescent="0.25">
      <c r="A46" s="87" t="s">
        <v>52</v>
      </c>
      <c r="B46" s="125"/>
      <c r="C46" s="125">
        <v>56074.104617024052</v>
      </c>
      <c r="D46" s="125">
        <v>65447.184763513833</v>
      </c>
      <c r="E46" s="125">
        <v>74607.14209117947</v>
      </c>
      <c r="F46" s="125">
        <v>96986.758915917395</v>
      </c>
      <c r="G46" s="125">
        <v>120095.61750130517</v>
      </c>
      <c r="H46" s="125">
        <v>111137.63303448871</v>
      </c>
      <c r="I46" s="125">
        <v>125015.39298364117</v>
      </c>
      <c r="J46" s="125">
        <v>127824.28575101828</v>
      </c>
      <c r="K46" s="125">
        <v>180647.13148080994</v>
      </c>
      <c r="L46" s="125">
        <v>186761.92479705942</v>
      </c>
      <c r="M46" s="125">
        <v>135039.28814159607</v>
      </c>
      <c r="N46" s="125">
        <v>109500.81590559008</v>
      </c>
      <c r="O46" s="125">
        <v>113820.25668581002</v>
      </c>
      <c r="P46" s="125">
        <v>124828.61852846263</v>
      </c>
      <c r="Q46" s="125">
        <v>127843.16885368346</v>
      </c>
    </row>
    <row r="47" spans="1:17" ht="12" customHeight="1" x14ac:dyDescent="0.25">
      <c r="A47" s="87" t="s">
        <v>51</v>
      </c>
      <c r="B47" s="125"/>
      <c r="C47" s="125">
        <v>134963.00931381938</v>
      </c>
      <c r="D47" s="125">
        <v>135769.40886780983</v>
      </c>
      <c r="E47" s="125">
        <v>147952.04663394645</v>
      </c>
      <c r="F47" s="125">
        <v>158148.83058491556</v>
      </c>
      <c r="G47" s="125">
        <v>191523.82737926938</v>
      </c>
      <c r="H47" s="125">
        <v>170246.69162146182</v>
      </c>
      <c r="I47" s="125">
        <v>199972.00357421764</v>
      </c>
      <c r="J47" s="125">
        <v>282266.59647588624</v>
      </c>
      <c r="K47" s="125">
        <v>271582.92325522075</v>
      </c>
      <c r="L47" s="125">
        <v>219028.45726349944</v>
      </c>
      <c r="M47" s="125">
        <v>185613.16012498998</v>
      </c>
      <c r="N47" s="125">
        <v>178444.30685962722</v>
      </c>
      <c r="O47" s="125">
        <v>197510.84890262465</v>
      </c>
      <c r="P47" s="125">
        <v>210087.33482120145</v>
      </c>
      <c r="Q47" s="125">
        <v>205161.27743820686</v>
      </c>
    </row>
    <row r="48" spans="1:17" ht="12.95" customHeight="1" x14ac:dyDescent="0.25">
      <c r="A48" s="40" t="s">
        <v>129</v>
      </c>
      <c r="B48" s="124"/>
      <c r="C48" s="124"/>
      <c r="D48" s="124"/>
      <c r="E48" s="124"/>
      <c r="F48" s="124"/>
      <c r="G48" s="124"/>
      <c r="H48" s="124"/>
      <c r="I48" s="124"/>
      <c r="J48" s="124"/>
      <c r="K48" s="124"/>
      <c r="L48" s="124"/>
      <c r="M48" s="124"/>
      <c r="N48" s="124"/>
      <c r="O48" s="124"/>
      <c r="P48" s="124"/>
      <c r="Q48" s="124"/>
    </row>
    <row r="49" spans="1:17" ht="12" customHeight="1" x14ac:dyDescent="0.25">
      <c r="A49" s="87" t="s">
        <v>29</v>
      </c>
      <c r="B49" s="125"/>
      <c r="C49" s="125">
        <v>550682.96339543466</v>
      </c>
      <c r="D49" s="125">
        <v>550218.85305274185</v>
      </c>
      <c r="E49" s="125">
        <v>502437.36765627493</v>
      </c>
      <c r="F49" s="125">
        <v>687187.68556248827</v>
      </c>
      <c r="G49" s="125">
        <v>789159.89441563305</v>
      </c>
      <c r="H49" s="125">
        <v>755169.3336411434</v>
      </c>
      <c r="I49" s="125">
        <v>855989.09481730906</v>
      </c>
      <c r="J49" s="125">
        <v>947533.87068356399</v>
      </c>
      <c r="K49" s="125">
        <v>943904.24735523399</v>
      </c>
      <c r="L49" s="125">
        <v>1222590.4868387955</v>
      </c>
      <c r="M49" s="125">
        <v>1262273.1807565596</v>
      </c>
      <c r="N49" s="125">
        <v>1309618.9275250393</v>
      </c>
      <c r="O49" s="125">
        <v>1514468.1813643863</v>
      </c>
      <c r="P49" s="125">
        <v>1989014.4785299946</v>
      </c>
      <c r="Q49" s="125">
        <v>2167684.9443387515</v>
      </c>
    </row>
    <row r="50" spans="1:17" ht="12" customHeight="1" x14ac:dyDescent="0.25">
      <c r="A50" s="87" t="s">
        <v>28</v>
      </c>
      <c r="B50" s="125"/>
      <c r="C50" s="125">
        <v>320881.38210216124</v>
      </c>
      <c r="D50" s="125">
        <v>395477.80441111233</v>
      </c>
      <c r="E50" s="125">
        <v>426560.47206580749</v>
      </c>
      <c r="F50" s="125">
        <v>444053.69311206281</v>
      </c>
      <c r="G50" s="125">
        <v>472458.76494585979</v>
      </c>
      <c r="H50" s="125">
        <v>445774.41501603427</v>
      </c>
      <c r="I50" s="125">
        <v>531192.9546725098</v>
      </c>
      <c r="J50" s="125">
        <v>614559.76138620998</v>
      </c>
      <c r="K50" s="125">
        <v>615196.98315631947</v>
      </c>
      <c r="L50" s="125">
        <v>704015.75421575014</v>
      </c>
      <c r="M50" s="125">
        <v>661606.68331377348</v>
      </c>
      <c r="N50" s="125">
        <v>872900.26631215995</v>
      </c>
      <c r="O50" s="125">
        <v>1055908.8345830617</v>
      </c>
      <c r="P50" s="125">
        <v>1141442.1169318988</v>
      </c>
      <c r="Q50" s="125">
        <v>1281913.7332637405</v>
      </c>
    </row>
    <row r="51" spans="1:17" ht="12.95" customHeight="1" x14ac:dyDescent="0.25">
      <c r="A51" s="40" t="s">
        <v>128</v>
      </c>
      <c r="B51" s="124"/>
      <c r="C51" s="124"/>
      <c r="D51" s="124"/>
      <c r="E51" s="124"/>
      <c r="F51" s="124"/>
      <c r="G51" s="124"/>
      <c r="H51" s="124"/>
      <c r="I51" s="124"/>
      <c r="J51" s="124"/>
      <c r="K51" s="124"/>
      <c r="L51" s="124"/>
      <c r="M51" s="124"/>
      <c r="N51" s="124"/>
      <c r="O51" s="124"/>
      <c r="P51" s="124"/>
      <c r="Q51" s="124"/>
    </row>
    <row r="52" spans="1:17" ht="12" customHeight="1" x14ac:dyDescent="0.25">
      <c r="A52" s="54" t="s">
        <v>50</v>
      </c>
      <c r="B52" s="123"/>
      <c r="C52" s="123">
        <v>29919434.896997206</v>
      </c>
      <c r="D52" s="123">
        <v>30320723.343493029</v>
      </c>
      <c r="E52" s="123">
        <v>30516043.02622477</v>
      </c>
      <c r="F52" s="123">
        <v>31198282.777284496</v>
      </c>
      <c r="G52" s="123">
        <v>30106167.637346901</v>
      </c>
      <c r="H52" s="123">
        <v>30170908.553042553</v>
      </c>
      <c r="I52" s="123">
        <v>29703759.841122672</v>
      </c>
      <c r="J52" s="123">
        <v>29845382.79644186</v>
      </c>
      <c r="K52" s="123">
        <v>29968648.230824754</v>
      </c>
      <c r="L52" s="123">
        <v>29751939.925731592</v>
      </c>
      <c r="M52" s="123">
        <v>29329302.618375108</v>
      </c>
      <c r="N52" s="123">
        <v>29233161.879244953</v>
      </c>
      <c r="O52" s="123">
        <v>29942105.199079394</v>
      </c>
      <c r="P52" s="123">
        <v>30119003.404557928</v>
      </c>
      <c r="Q52" s="123">
        <v>29637407.200714171</v>
      </c>
    </row>
    <row r="53" spans="1:17" ht="12" customHeight="1" x14ac:dyDescent="0.25">
      <c r="A53" s="49" t="s">
        <v>26</v>
      </c>
      <c r="B53" s="122"/>
      <c r="C53" s="122">
        <v>276281.54809620738</v>
      </c>
      <c r="D53" s="122">
        <v>287708.97555124981</v>
      </c>
      <c r="E53" s="122">
        <v>297393.81319771416</v>
      </c>
      <c r="F53" s="122">
        <v>342237.16026565828</v>
      </c>
      <c r="G53" s="122">
        <v>307685.73604559252</v>
      </c>
      <c r="H53" s="122">
        <v>315756.12999207072</v>
      </c>
      <c r="I53" s="122">
        <v>329087.08436522656</v>
      </c>
      <c r="J53" s="122">
        <v>348074.71773837582</v>
      </c>
      <c r="K53" s="122">
        <v>337258.35178138496</v>
      </c>
      <c r="L53" s="122">
        <v>369238.45984674204</v>
      </c>
      <c r="M53" s="122">
        <v>382644.71090015565</v>
      </c>
      <c r="N53" s="122">
        <v>391515.15388377424</v>
      </c>
      <c r="O53" s="122">
        <v>434350.17552343773</v>
      </c>
      <c r="P53" s="122">
        <v>516007.87543095282</v>
      </c>
      <c r="Q53" s="122">
        <v>452191.318787497</v>
      </c>
    </row>
    <row r="54" spans="1:17" s="28" customFormat="1" ht="12" customHeight="1" x14ac:dyDescent="0.25"/>
    <row r="55" spans="1:17" ht="12.95" customHeight="1" x14ac:dyDescent="0.25">
      <c r="A55" s="111" t="s">
        <v>135</v>
      </c>
      <c r="B55" s="110"/>
      <c r="C55" s="110"/>
      <c r="D55" s="110"/>
      <c r="E55" s="110"/>
      <c r="F55" s="110"/>
      <c r="G55" s="110"/>
      <c r="H55" s="110"/>
      <c r="I55" s="110"/>
      <c r="J55" s="110"/>
      <c r="K55" s="110"/>
      <c r="L55" s="110"/>
      <c r="M55" s="110"/>
      <c r="N55" s="110"/>
      <c r="O55" s="110"/>
      <c r="P55" s="110"/>
      <c r="Q55" s="110"/>
    </row>
    <row r="56" spans="1:17" ht="12.95" customHeight="1" x14ac:dyDescent="0.25">
      <c r="A56" s="40" t="s">
        <v>130</v>
      </c>
      <c r="B56" s="55"/>
      <c r="C56" s="55"/>
      <c r="D56" s="55"/>
      <c r="E56" s="55"/>
      <c r="F56" s="55"/>
      <c r="G56" s="55"/>
      <c r="H56" s="55"/>
      <c r="I56" s="55"/>
      <c r="J56" s="55"/>
      <c r="K56" s="55"/>
      <c r="L56" s="55"/>
      <c r="M56" s="55"/>
      <c r="N56" s="55"/>
      <c r="O56" s="55"/>
      <c r="P56" s="55"/>
      <c r="Q56" s="55"/>
    </row>
    <row r="57" spans="1:17" ht="12" customHeight="1" x14ac:dyDescent="0.25">
      <c r="A57" s="87" t="s">
        <v>33</v>
      </c>
      <c r="B57" s="125"/>
      <c r="C57" s="125">
        <f t="shared" ref="C57:P57" si="8">B31+C44-C31</f>
        <v>281937.75267432444</v>
      </c>
      <c r="D57" s="125">
        <f t="shared" si="8"/>
        <v>289268.13424385525</v>
      </c>
      <c r="E57" s="125">
        <f t="shared" si="8"/>
        <v>296789.10573419742</v>
      </c>
      <c r="F57" s="125">
        <f t="shared" si="8"/>
        <v>304505.62248328514</v>
      </c>
      <c r="G57" s="125">
        <f t="shared" si="8"/>
        <v>312422.76866785064</v>
      </c>
      <c r="H57" s="125">
        <f t="shared" si="8"/>
        <v>320545.76065321639</v>
      </c>
      <c r="I57" s="125">
        <f t="shared" si="8"/>
        <v>328879.95043019764</v>
      </c>
      <c r="J57" s="125">
        <f t="shared" si="8"/>
        <v>337430.82914138492</v>
      </c>
      <c r="K57" s="125">
        <f t="shared" si="8"/>
        <v>346204.0306990603</v>
      </c>
      <c r="L57" s="125">
        <f t="shared" si="8"/>
        <v>355205.33549723495</v>
      </c>
      <c r="M57" s="125">
        <f t="shared" si="8"/>
        <v>364440.67422016244</v>
      </c>
      <c r="N57" s="125">
        <f t="shared" si="8"/>
        <v>373916.13174988888</v>
      </c>
      <c r="O57" s="125">
        <f t="shared" si="8"/>
        <v>383637.95117538515</v>
      </c>
      <c r="P57" s="125">
        <f t="shared" si="8"/>
        <v>404975.60084743053</v>
      </c>
      <c r="Q57" s="125">
        <f t="shared" ref="Q57" si="9">P31+Q44-Q31</f>
        <v>453887.5618472863</v>
      </c>
    </row>
    <row r="58" spans="1:17" ht="12" customHeight="1" x14ac:dyDescent="0.25">
      <c r="A58" s="87" t="s">
        <v>53</v>
      </c>
      <c r="B58" s="125"/>
      <c r="C58" s="125">
        <f t="shared" ref="C58:P58" si="10">B32+C45-C32</f>
        <v>174725.59773018863</v>
      </c>
      <c r="D58" s="125">
        <f t="shared" si="10"/>
        <v>177695.93289160216</v>
      </c>
      <c r="E58" s="125">
        <f t="shared" si="10"/>
        <v>180716.76375075895</v>
      </c>
      <c r="F58" s="125">
        <f t="shared" si="10"/>
        <v>183788.94873452187</v>
      </c>
      <c r="G58" s="125">
        <f t="shared" si="10"/>
        <v>186913.36086300807</v>
      </c>
      <c r="H58" s="125">
        <f t="shared" si="10"/>
        <v>190090.88799768034</v>
      </c>
      <c r="I58" s="125">
        <f t="shared" si="10"/>
        <v>193322.43309364049</v>
      </c>
      <c r="J58" s="125">
        <f t="shared" si="10"/>
        <v>196608.91445623199</v>
      </c>
      <c r="K58" s="125">
        <f t="shared" si="10"/>
        <v>199951.26600198867</v>
      </c>
      <c r="L58" s="125">
        <f t="shared" si="10"/>
        <v>203350.43752402207</v>
      </c>
      <c r="M58" s="125">
        <f t="shared" si="10"/>
        <v>206807.39496193035</v>
      </c>
      <c r="N58" s="125">
        <f t="shared" si="10"/>
        <v>210323.12067628326</v>
      </c>
      <c r="O58" s="125">
        <f t="shared" si="10"/>
        <v>213898.61372778052</v>
      </c>
      <c r="P58" s="125">
        <f t="shared" si="10"/>
        <v>243697.27418828895</v>
      </c>
      <c r="Q58" s="125">
        <f t="shared" ref="Q58" si="11">P32+Q45-Q32</f>
        <v>212737.71511339769</v>
      </c>
    </row>
    <row r="59" spans="1:17" ht="12" customHeight="1" x14ac:dyDescent="0.25">
      <c r="A59" s="87" t="s">
        <v>52</v>
      </c>
      <c r="B59" s="125"/>
      <c r="C59" s="125">
        <f t="shared" ref="C59:P59" si="12">B33+C46-C33</f>
        <v>19521.478908813559</v>
      </c>
      <c r="D59" s="125">
        <f t="shared" si="12"/>
        <v>21083.197221518611</v>
      </c>
      <c r="E59" s="125">
        <f t="shared" si="12"/>
        <v>22769.852999240044</v>
      </c>
      <c r="F59" s="125">
        <f t="shared" si="12"/>
        <v>24591.441239179228</v>
      </c>
      <c r="G59" s="125">
        <f t="shared" si="12"/>
        <v>26558.756538313464</v>
      </c>
      <c r="H59" s="125">
        <f t="shared" si="12"/>
        <v>28683.457061378984</v>
      </c>
      <c r="I59" s="125">
        <f t="shared" si="12"/>
        <v>30978.133626289084</v>
      </c>
      <c r="J59" s="125">
        <f t="shared" si="12"/>
        <v>33456.384316391661</v>
      </c>
      <c r="K59" s="125">
        <f t="shared" si="12"/>
        <v>36132.895061703864</v>
      </c>
      <c r="L59" s="125">
        <f t="shared" si="12"/>
        <v>39023.526666639838</v>
      </c>
      <c r="M59" s="125">
        <f t="shared" si="12"/>
        <v>42145.408799970988</v>
      </c>
      <c r="N59" s="125">
        <f t="shared" si="12"/>
        <v>45517.041503968649</v>
      </c>
      <c r="O59" s="125">
        <f t="shared" si="12"/>
        <v>49158.404824286234</v>
      </c>
      <c r="P59" s="125">
        <f t="shared" si="12"/>
        <v>56074.104617024073</v>
      </c>
      <c r="Q59" s="125">
        <f t="shared" ref="Q59" si="13">P33+Q46-Q33</f>
        <v>65447.184763513971</v>
      </c>
    </row>
    <row r="60" spans="1:17" ht="12" customHeight="1" x14ac:dyDescent="0.25">
      <c r="A60" s="87" t="s">
        <v>51</v>
      </c>
      <c r="B60" s="125"/>
      <c r="C60" s="125">
        <f t="shared" ref="C60:P60" si="14">B34+C47-C34</f>
        <v>88933.089926771121</v>
      </c>
      <c r="D60" s="125">
        <f t="shared" si="14"/>
        <v>91778.948804427404</v>
      </c>
      <c r="E60" s="125">
        <f t="shared" si="14"/>
        <v>94715.875166169135</v>
      </c>
      <c r="F60" s="125">
        <f t="shared" si="14"/>
        <v>97746.783171486575</v>
      </c>
      <c r="G60" s="125">
        <f t="shared" si="14"/>
        <v>100874.680232974</v>
      </c>
      <c r="H60" s="125">
        <f t="shared" si="14"/>
        <v>104102.6700004295</v>
      </c>
      <c r="I60" s="125">
        <f t="shared" si="14"/>
        <v>107433.95544044371</v>
      </c>
      <c r="J60" s="125">
        <f t="shared" si="14"/>
        <v>110871.84201453696</v>
      </c>
      <c r="K60" s="125">
        <f t="shared" si="14"/>
        <v>114419.74095900264</v>
      </c>
      <c r="L60" s="125">
        <f t="shared" si="14"/>
        <v>118081.17266969057</v>
      </c>
      <c r="M60" s="125">
        <f t="shared" si="14"/>
        <v>121859.77019512001</v>
      </c>
      <c r="N60" s="125">
        <f t="shared" si="14"/>
        <v>125759.28284136485</v>
      </c>
      <c r="O60" s="125">
        <f t="shared" si="14"/>
        <v>129783.57989228843</v>
      </c>
      <c r="P60" s="125">
        <f t="shared" si="14"/>
        <v>134963.00931381946</v>
      </c>
      <c r="Q60" s="125">
        <f t="shared" ref="Q60" si="15">P34+Q47-Q34</f>
        <v>135769.40886780992</v>
      </c>
    </row>
    <row r="61" spans="1:17" ht="12.95" customHeight="1" x14ac:dyDescent="0.25">
      <c r="A61" s="40" t="s">
        <v>129</v>
      </c>
      <c r="B61" s="124"/>
      <c r="C61" s="124"/>
      <c r="D61" s="124"/>
      <c r="E61" s="124"/>
      <c r="F61" s="124"/>
      <c r="G61" s="124"/>
      <c r="H61" s="124"/>
      <c r="I61" s="124"/>
      <c r="J61" s="124"/>
      <c r="K61" s="124"/>
      <c r="L61" s="124"/>
      <c r="M61" s="124"/>
      <c r="N61" s="124"/>
      <c r="O61" s="124"/>
      <c r="P61" s="124"/>
      <c r="Q61" s="124"/>
    </row>
    <row r="62" spans="1:17" ht="12" customHeight="1" x14ac:dyDescent="0.25">
      <c r="A62" s="87" t="s">
        <v>29</v>
      </c>
      <c r="B62" s="125"/>
      <c r="C62" s="125">
        <f t="shared" ref="C62:P62" si="16">B36+C49-C36</f>
        <v>263911.32987805689</v>
      </c>
      <c r="D62" s="125">
        <f t="shared" si="16"/>
        <v>290302.462865863</v>
      </c>
      <c r="E62" s="125">
        <f t="shared" si="16"/>
        <v>319332.70915244846</v>
      </c>
      <c r="F62" s="125">
        <f t="shared" si="16"/>
        <v>351265.98006769456</v>
      </c>
      <c r="G62" s="125">
        <f t="shared" si="16"/>
        <v>386392.57807446411</v>
      </c>
      <c r="H62" s="125">
        <f t="shared" si="16"/>
        <v>425031.83588190749</v>
      </c>
      <c r="I62" s="125">
        <f t="shared" si="16"/>
        <v>550682.96339543583</v>
      </c>
      <c r="J62" s="125">
        <f t="shared" si="16"/>
        <v>550218.85305274185</v>
      </c>
      <c r="K62" s="125">
        <f t="shared" si="16"/>
        <v>502437.3676562747</v>
      </c>
      <c r="L62" s="125">
        <f t="shared" si="16"/>
        <v>687187.68556248862</v>
      </c>
      <c r="M62" s="125">
        <f t="shared" si="16"/>
        <v>789159.89441563375</v>
      </c>
      <c r="N62" s="125">
        <f t="shared" si="16"/>
        <v>755169.33364114445</v>
      </c>
      <c r="O62" s="125">
        <f t="shared" si="16"/>
        <v>855989.09481730592</v>
      </c>
      <c r="P62" s="125">
        <f t="shared" si="16"/>
        <v>947533.87068356574</v>
      </c>
      <c r="Q62" s="125">
        <f t="shared" ref="Q62" si="17">P36+Q49-Q36</f>
        <v>943904.24735523574</v>
      </c>
    </row>
    <row r="63" spans="1:17" ht="12" customHeight="1" x14ac:dyDescent="0.25">
      <c r="A63" s="87" t="s">
        <v>28</v>
      </c>
      <c r="B63" s="125"/>
      <c r="C63" s="125">
        <f t="shared" ref="C63:P63" si="18">B37+C50-C37</f>
        <v>210568.67249685526</v>
      </c>
      <c r="D63" s="125">
        <f t="shared" si="18"/>
        <v>227414.16629660386</v>
      </c>
      <c r="E63" s="125">
        <f t="shared" si="18"/>
        <v>245607.29960033251</v>
      </c>
      <c r="F63" s="125">
        <f t="shared" si="18"/>
        <v>265255.88356835861</v>
      </c>
      <c r="G63" s="125">
        <f t="shared" si="18"/>
        <v>286476.35425382736</v>
      </c>
      <c r="H63" s="125">
        <f t="shared" si="18"/>
        <v>320881.38210216165</v>
      </c>
      <c r="I63" s="125">
        <f t="shared" si="18"/>
        <v>395477.8044111128</v>
      </c>
      <c r="J63" s="125">
        <f t="shared" si="18"/>
        <v>426560.47206580685</v>
      </c>
      <c r="K63" s="125">
        <f t="shared" si="18"/>
        <v>444053.69311206369</v>
      </c>
      <c r="L63" s="125">
        <f t="shared" si="18"/>
        <v>472458.76494585956</v>
      </c>
      <c r="M63" s="125">
        <f t="shared" si="18"/>
        <v>445774.41501603415</v>
      </c>
      <c r="N63" s="125">
        <f t="shared" si="18"/>
        <v>531192.95467251027</v>
      </c>
      <c r="O63" s="125">
        <f t="shared" si="18"/>
        <v>614559.7613862101</v>
      </c>
      <c r="P63" s="125">
        <f t="shared" si="18"/>
        <v>615196.98315631971</v>
      </c>
      <c r="Q63" s="125">
        <f t="shared" ref="Q63" si="19">P37+Q50-Q37</f>
        <v>704015.75421574991</v>
      </c>
    </row>
    <row r="64" spans="1:17" ht="12.95" customHeight="1" x14ac:dyDescent="0.25">
      <c r="A64" s="40" t="s">
        <v>128</v>
      </c>
      <c r="B64" s="124"/>
      <c r="C64" s="124"/>
      <c r="D64" s="124"/>
      <c r="E64" s="124"/>
      <c r="F64" s="124"/>
      <c r="G64" s="124"/>
      <c r="H64" s="124"/>
      <c r="I64" s="124"/>
      <c r="J64" s="124"/>
      <c r="K64" s="124"/>
      <c r="L64" s="124"/>
      <c r="M64" s="124"/>
      <c r="N64" s="124"/>
      <c r="O64" s="124"/>
      <c r="P64" s="124"/>
      <c r="Q64" s="124"/>
    </row>
    <row r="65" spans="1:17" ht="12" customHeight="1" x14ac:dyDescent="0.25">
      <c r="A65" s="54" t="s">
        <v>50</v>
      </c>
      <c r="B65" s="123"/>
      <c r="C65" s="123">
        <f t="shared" ref="C65:P65" si="20">B39+C52-C39</f>
        <v>28368809.076863334</v>
      </c>
      <c r="D65" s="123">
        <f t="shared" si="20"/>
        <v>28368809.076863334</v>
      </c>
      <c r="E65" s="123">
        <f t="shared" si="20"/>
        <v>28368809.076863326</v>
      </c>
      <c r="F65" s="123">
        <f t="shared" si="20"/>
        <v>28368809.076863334</v>
      </c>
      <c r="G65" s="123">
        <f t="shared" si="20"/>
        <v>28368809.076863326</v>
      </c>
      <c r="H65" s="123">
        <f t="shared" si="20"/>
        <v>28368809.076863334</v>
      </c>
      <c r="I65" s="123">
        <f t="shared" si="20"/>
        <v>28368809.076863334</v>
      </c>
      <c r="J65" s="123">
        <f t="shared" si="20"/>
        <v>28368809.076863326</v>
      </c>
      <c r="K65" s="123">
        <f t="shared" si="20"/>
        <v>28368809.076863326</v>
      </c>
      <c r="L65" s="123">
        <f t="shared" si="20"/>
        <v>28368809.076863334</v>
      </c>
      <c r="M65" s="123">
        <f t="shared" si="20"/>
        <v>28368809.076863334</v>
      </c>
      <c r="N65" s="123">
        <f t="shared" si="20"/>
        <v>28368809.076863334</v>
      </c>
      <c r="O65" s="123">
        <f t="shared" si="20"/>
        <v>28368809.076863334</v>
      </c>
      <c r="P65" s="123">
        <f t="shared" si="20"/>
        <v>28368809.076863334</v>
      </c>
      <c r="Q65" s="123">
        <f t="shared" ref="Q65" si="21">P39+Q52-Q39</f>
        <v>28368809.076863334</v>
      </c>
    </row>
    <row r="66" spans="1:17" ht="12" customHeight="1" x14ac:dyDescent="0.25">
      <c r="A66" s="49" t="s">
        <v>26</v>
      </c>
      <c r="B66" s="122"/>
      <c r="C66" s="122">
        <f t="shared" ref="C66:P66" si="22">B40+C53-C40</f>
        <v>183114.3673806102</v>
      </c>
      <c r="D66" s="122">
        <f t="shared" si="22"/>
        <v>190438.94207583414</v>
      </c>
      <c r="E66" s="122">
        <f t="shared" si="22"/>
        <v>198056.49975886755</v>
      </c>
      <c r="F66" s="122">
        <f t="shared" si="22"/>
        <v>205978.75974922162</v>
      </c>
      <c r="G66" s="122">
        <f t="shared" si="22"/>
        <v>214217.91013919096</v>
      </c>
      <c r="H66" s="122">
        <f t="shared" si="22"/>
        <v>222786.62654475868</v>
      </c>
      <c r="I66" s="122">
        <f t="shared" si="22"/>
        <v>231698.09160654899</v>
      </c>
      <c r="J66" s="122">
        <f t="shared" si="22"/>
        <v>240966.01527081104</v>
      </c>
      <c r="K66" s="122">
        <f t="shared" si="22"/>
        <v>250604.65588164376</v>
      </c>
      <c r="L66" s="122">
        <f t="shared" si="22"/>
        <v>260628.8421169077</v>
      </c>
      <c r="M66" s="122">
        <f t="shared" si="22"/>
        <v>276281.54809620744</v>
      </c>
      <c r="N66" s="122">
        <f t="shared" si="22"/>
        <v>287708.97555125086</v>
      </c>
      <c r="O66" s="122">
        <f t="shared" si="22"/>
        <v>297393.81319771428</v>
      </c>
      <c r="P66" s="122">
        <f t="shared" si="22"/>
        <v>342237.16026565852</v>
      </c>
      <c r="Q66" s="122">
        <f t="shared" ref="Q66" si="23">P40+Q53-Q40</f>
        <v>307685.73604559246</v>
      </c>
    </row>
    <row r="67" spans="1:17" s="28" customFormat="1" ht="12" customHeight="1" x14ac:dyDescent="0.25"/>
    <row r="68" spans="1:17" ht="12.95" customHeight="1" x14ac:dyDescent="0.25">
      <c r="A68" s="111" t="s">
        <v>134</v>
      </c>
      <c r="B68" s="121"/>
      <c r="C68" s="121"/>
      <c r="D68" s="121"/>
      <c r="E68" s="121"/>
      <c r="F68" s="121"/>
      <c r="G68" s="121"/>
      <c r="H68" s="121"/>
      <c r="I68" s="121"/>
      <c r="J68" s="121"/>
      <c r="K68" s="121"/>
      <c r="L68" s="121"/>
      <c r="M68" s="121"/>
      <c r="N68" s="121"/>
      <c r="O68" s="121"/>
      <c r="P68" s="121"/>
      <c r="Q68" s="121"/>
    </row>
    <row r="69" spans="1:17" ht="12.95" customHeight="1" x14ac:dyDescent="0.25">
      <c r="A69" s="40" t="s">
        <v>130</v>
      </c>
      <c r="B69" s="119"/>
      <c r="C69" s="119"/>
      <c r="D69" s="119"/>
      <c r="E69" s="119"/>
      <c r="F69" s="119"/>
      <c r="G69" s="119"/>
      <c r="H69" s="119"/>
      <c r="I69" s="119"/>
      <c r="J69" s="119"/>
      <c r="K69" s="119"/>
      <c r="L69" s="119"/>
      <c r="M69" s="119"/>
      <c r="N69" s="119"/>
      <c r="O69" s="119"/>
      <c r="P69" s="119"/>
      <c r="Q69" s="119"/>
    </row>
    <row r="70" spans="1:17" ht="12" customHeight="1" x14ac:dyDescent="0.25">
      <c r="A70" s="87" t="s">
        <v>33</v>
      </c>
      <c r="B70" s="120">
        <v>8759.9999999999927</v>
      </c>
      <c r="C70" s="120">
        <v>8759.9999999999909</v>
      </c>
      <c r="D70" s="120">
        <v>8759.9999999999927</v>
      </c>
      <c r="E70" s="120">
        <v>8759.9999999999945</v>
      </c>
      <c r="F70" s="120">
        <v>8759.9999999999945</v>
      </c>
      <c r="G70" s="120">
        <v>8759.9999999999945</v>
      </c>
      <c r="H70" s="120">
        <v>8759.9999999999945</v>
      </c>
      <c r="I70" s="120">
        <v>8759.9999999999945</v>
      </c>
      <c r="J70" s="120">
        <v>8759.9999999999945</v>
      </c>
      <c r="K70" s="120">
        <v>8759.9999999999964</v>
      </c>
      <c r="L70" s="120">
        <v>8759.9999999999964</v>
      </c>
      <c r="M70" s="120">
        <v>8759.9999999999964</v>
      </c>
      <c r="N70" s="120">
        <v>8759.9999999999945</v>
      </c>
      <c r="O70" s="120">
        <v>8759.9999999999945</v>
      </c>
      <c r="P70" s="120">
        <v>8759.9999999999909</v>
      </c>
      <c r="Q70" s="120">
        <v>8759.9999999999945</v>
      </c>
    </row>
    <row r="71" spans="1:17" ht="12" customHeight="1" x14ac:dyDescent="0.25">
      <c r="A71" s="87" t="s">
        <v>53</v>
      </c>
      <c r="B71" s="120">
        <v>767.82760665322041</v>
      </c>
      <c r="C71" s="120">
        <v>755.02026104069319</v>
      </c>
      <c r="D71" s="120">
        <v>766.21817382588699</v>
      </c>
      <c r="E71" s="120">
        <v>771.87106466446255</v>
      </c>
      <c r="F71" s="120">
        <v>761.52911022960905</v>
      </c>
      <c r="G71" s="120">
        <v>769.56328509482398</v>
      </c>
      <c r="H71" s="120">
        <v>773.56906791499773</v>
      </c>
      <c r="I71" s="120">
        <v>779.20664438549397</v>
      </c>
      <c r="J71" s="120">
        <v>767.72745889431417</v>
      </c>
      <c r="K71" s="120">
        <v>774.76495334211211</v>
      </c>
      <c r="L71" s="120">
        <v>788.33651191725414</v>
      </c>
      <c r="M71" s="120">
        <v>802.15275840794425</v>
      </c>
      <c r="N71" s="120">
        <v>804.9543922283865</v>
      </c>
      <c r="O71" s="120">
        <v>822.76954524044186</v>
      </c>
      <c r="P71" s="120">
        <v>840.93258531417666</v>
      </c>
      <c r="Q71" s="120">
        <v>865.42266333422958</v>
      </c>
    </row>
    <row r="72" spans="1:17" ht="12" customHeight="1" x14ac:dyDescent="0.25">
      <c r="A72" s="87" t="s">
        <v>52</v>
      </c>
      <c r="B72" s="120">
        <v>215.94592788098333</v>
      </c>
      <c r="C72" s="120">
        <v>218.94506018974928</v>
      </c>
      <c r="D72" s="120">
        <v>220.54161306954097</v>
      </c>
      <c r="E72" s="120">
        <v>221.8775237705209</v>
      </c>
      <c r="F72" s="120">
        <v>223.33539660846228</v>
      </c>
      <c r="G72" s="120">
        <v>225.11133107077742</v>
      </c>
      <c r="H72" s="120">
        <v>227.31294820507742</v>
      </c>
      <c r="I72" s="120">
        <v>230.34847021107061</v>
      </c>
      <c r="J72" s="120">
        <v>233.70538566189234</v>
      </c>
      <c r="K72" s="120">
        <v>235.5679603233153</v>
      </c>
      <c r="L72" s="120">
        <v>235.83754719718718</v>
      </c>
      <c r="M72" s="120">
        <v>231.49053256690513</v>
      </c>
      <c r="N72" s="120">
        <v>230.74914298190296</v>
      </c>
      <c r="O72" s="120">
        <v>232.92876786171229</v>
      </c>
      <c r="P72" s="120">
        <v>235.14708202647518</v>
      </c>
      <c r="Q72" s="120">
        <v>237.74955447380214</v>
      </c>
    </row>
    <row r="73" spans="1:17" ht="12" customHeight="1" x14ac:dyDescent="0.25">
      <c r="A73" s="87" t="s">
        <v>51</v>
      </c>
      <c r="B73" s="120">
        <v>559.86368001488563</v>
      </c>
      <c r="C73" s="120">
        <v>565.32146706179708</v>
      </c>
      <c r="D73" s="120">
        <v>570.02444405674794</v>
      </c>
      <c r="E73" s="120">
        <v>579.31385833058255</v>
      </c>
      <c r="F73" s="120">
        <v>577.84838388677474</v>
      </c>
      <c r="G73" s="120">
        <v>572.42711652761011</v>
      </c>
      <c r="H73" s="120">
        <v>586.98430528112465</v>
      </c>
      <c r="I73" s="120">
        <v>591.26209901054915</v>
      </c>
      <c r="J73" s="120">
        <v>583.93369349926593</v>
      </c>
      <c r="K73" s="120">
        <v>580.4797445405494</v>
      </c>
      <c r="L73" s="120">
        <v>598.18984363312461</v>
      </c>
      <c r="M73" s="120">
        <v>602.71710350639171</v>
      </c>
      <c r="N73" s="120">
        <v>606.41397401975257</v>
      </c>
      <c r="O73" s="120">
        <v>610.06617886739741</v>
      </c>
      <c r="P73" s="120">
        <v>613.93488946611058</v>
      </c>
      <c r="Q73" s="120">
        <v>618.77837707468905</v>
      </c>
    </row>
    <row r="74" spans="1:17" ht="12.95" customHeight="1" x14ac:dyDescent="0.25">
      <c r="A74" s="40" t="s">
        <v>129</v>
      </c>
      <c r="B74" s="119"/>
      <c r="C74" s="119"/>
      <c r="D74" s="119"/>
      <c r="E74" s="119"/>
      <c r="F74" s="119"/>
      <c r="G74" s="119"/>
      <c r="H74" s="119"/>
      <c r="I74" s="119"/>
      <c r="J74" s="119"/>
      <c r="K74" s="119"/>
      <c r="L74" s="119"/>
      <c r="M74" s="119"/>
      <c r="N74" s="119"/>
      <c r="O74" s="119"/>
      <c r="P74" s="119"/>
      <c r="Q74" s="119"/>
    </row>
    <row r="75" spans="1:17" ht="12" customHeight="1" x14ac:dyDescent="0.25">
      <c r="A75" s="87" t="s">
        <v>29</v>
      </c>
      <c r="B75" s="120">
        <v>1627.5370803486378</v>
      </c>
      <c r="C75" s="120">
        <v>1659.1411823996286</v>
      </c>
      <c r="D75" s="120">
        <v>1687.5638039757084</v>
      </c>
      <c r="E75" s="120">
        <v>1713.926638232447</v>
      </c>
      <c r="F75" s="120">
        <v>1737.3019376240809</v>
      </c>
      <c r="G75" s="120">
        <v>1763.190795272634</v>
      </c>
      <c r="H75" s="120">
        <v>1788.4923424154538</v>
      </c>
      <c r="I75" s="120">
        <v>1812.4812829776749</v>
      </c>
      <c r="J75" s="120">
        <v>1831.1073725096601</v>
      </c>
      <c r="K75" s="120">
        <v>1845.8268154118546</v>
      </c>
      <c r="L75" s="120">
        <v>1863.7627699233403</v>
      </c>
      <c r="M75" s="120">
        <v>1876.693955081975</v>
      </c>
      <c r="N75" s="120">
        <v>1887.0791754494069</v>
      </c>
      <c r="O75" s="120">
        <v>1897.362743871696</v>
      </c>
      <c r="P75" s="120">
        <v>1908.3532443219935</v>
      </c>
      <c r="Q75" s="120">
        <v>1922.4023559799032</v>
      </c>
    </row>
    <row r="76" spans="1:17" ht="12" customHeight="1" x14ac:dyDescent="0.25">
      <c r="A76" s="87" t="s">
        <v>28</v>
      </c>
      <c r="B76" s="120">
        <v>661.78784915065648</v>
      </c>
      <c r="C76" s="120">
        <v>674.63868430101911</v>
      </c>
      <c r="D76" s="120">
        <v>686.19586835978566</v>
      </c>
      <c r="E76" s="120">
        <v>696.91550331676342</v>
      </c>
      <c r="F76" s="120">
        <v>706.42034919365608</v>
      </c>
      <c r="G76" s="120">
        <v>716.94725615453001</v>
      </c>
      <c r="H76" s="120">
        <v>727.23535137890735</v>
      </c>
      <c r="I76" s="120">
        <v>736.98971554655736</v>
      </c>
      <c r="J76" s="120">
        <v>744.56344144091304</v>
      </c>
      <c r="K76" s="120">
        <v>750.54864975140697</v>
      </c>
      <c r="L76" s="120">
        <v>757.84175348584017</v>
      </c>
      <c r="M76" s="120">
        <v>764.82014725185081</v>
      </c>
      <c r="N76" s="120">
        <v>770.70548664817443</v>
      </c>
      <c r="O76" s="120">
        <v>776.4968610617575</v>
      </c>
      <c r="P76" s="120">
        <v>782.5303378325043</v>
      </c>
      <c r="Q76" s="120">
        <v>789.77786364944404</v>
      </c>
    </row>
    <row r="77" spans="1:17" ht="12.95" customHeight="1" x14ac:dyDescent="0.25">
      <c r="A77" s="40" t="s">
        <v>128</v>
      </c>
      <c r="B77" s="119"/>
      <c r="C77" s="119"/>
      <c r="D77" s="119"/>
      <c r="E77" s="119"/>
      <c r="F77" s="119"/>
      <c r="G77" s="119"/>
      <c r="H77" s="119"/>
      <c r="I77" s="119"/>
      <c r="J77" s="119"/>
      <c r="K77" s="119"/>
      <c r="L77" s="119"/>
      <c r="M77" s="119"/>
      <c r="N77" s="119"/>
      <c r="O77" s="119"/>
      <c r="P77" s="119"/>
      <c r="Q77" s="119"/>
    </row>
    <row r="78" spans="1:17" ht="12" customHeight="1" x14ac:dyDescent="0.25">
      <c r="A78" s="54" t="s">
        <v>50</v>
      </c>
      <c r="B78" s="118">
        <v>539.60289044026501</v>
      </c>
      <c r="C78" s="118">
        <v>539.18059649478982</v>
      </c>
      <c r="D78" s="118">
        <v>538.48736251121466</v>
      </c>
      <c r="E78" s="118">
        <v>537.78353328804155</v>
      </c>
      <c r="F78" s="118">
        <v>536.70024303952698</v>
      </c>
      <c r="G78" s="118">
        <v>536.86305817711332</v>
      </c>
      <c r="H78" s="118">
        <v>537.23619444497092</v>
      </c>
      <c r="I78" s="118">
        <v>537.55466159734942</v>
      </c>
      <c r="J78" s="118">
        <v>536.59912550314823</v>
      </c>
      <c r="K78" s="118">
        <v>534.80575271835778</v>
      </c>
      <c r="L78" s="118">
        <v>534.21700530165992</v>
      </c>
      <c r="M78" s="118">
        <v>533.64045561671139</v>
      </c>
      <c r="N78" s="118">
        <v>532.51907155389927</v>
      </c>
      <c r="O78" s="118">
        <v>531.53557581587074</v>
      </c>
      <c r="P78" s="118">
        <v>530.89948160897609</v>
      </c>
      <c r="Q78" s="118">
        <v>531.24277115755365</v>
      </c>
    </row>
    <row r="79" spans="1:17" ht="12" customHeight="1" x14ac:dyDescent="0.25">
      <c r="A79" s="49" t="s">
        <v>26</v>
      </c>
      <c r="B79" s="117">
        <v>32.353352002242303</v>
      </c>
      <c r="C79" s="117">
        <v>32.981601060722404</v>
      </c>
      <c r="D79" s="117">
        <v>33.546606363385258</v>
      </c>
      <c r="E79" s="117">
        <v>34.070665733081682</v>
      </c>
      <c r="F79" s="117">
        <v>34.535336737206109</v>
      </c>
      <c r="G79" s="117">
        <v>35.049974059177373</v>
      </c>
      <c r="H79" s="117">
        <v>35.552936400740535</v>
      </c>
      <c r="I79" s="117">
        <v>36.029805805156258</v>
      </c>
      <c r="J79" s="117">
        <v>36.400068601826021</v>
      </c>
      <c r="K79" s="117">
        <v>36.692672268582179</v>
      </c>
      <c r="L79" s="117">
        <v>37.049216065226084</v>
      </c>
      <c r="M79" s="117">
        <v>37.39037438388025</v>
      </c>
      <c r="N79" s="117">
        <v>37.678095679135666</v>
      </c>
      <c r="O79" s="117">
        <v>37.961223233109223</v>
      </c>
      <c r="P79" s="117">
        <v>38.256186638695823</v>
      </c>
      <c r="Q79" s="117">
        <v>38.610502231225546</v>
      </c>
    </row>
    <row r="80" spans="1:17" s="28" customFormat="1" ht="12" customHeight="1" x14ac:dyDescent="0.25"/>
    <row r="81" spans="1:17" ht="12.95" customHeight="1" x14ac:dyDescent="0.25">
      <c r="A81" s="111" t="s">
        <v>133</v>
      </c>
      <c r="B81" s="110"/>
      <c r="C81" s="110"/>
      <c r="D81" s="110"/>
      <c r="E81" s="110"/>
      <c r="F81" s="110"/>
      <c r="G81" s="110"/>
      <c r="H81" s="110"/>
      <c r="I81" s="110"/>
      <c r="J81" s="110"/>
      <c r="K81" s="110"/>
      <c r="L81" s="110"/>
      <c r="M81" s="110"/>
      <c r="N81" s="110"/>
      <c r="O81" s="110"/>
      <c r="P81" s="110"/>
      <c r="Q81" s="110"/>
    </row>
    <row r="82" spans="1:17" ht="12.95" customHeight="1" x14ac:dyDescent="0.25">
      <c r="A82" s="40" t="s">
        <v>130</v>
      </c>
      <c r="B82" s="55"/>
      <c r="C82" s="55"/>
      <c r="D82" s="55"/>
      <c r="E82" s="55"/>
      <c r="F82" s="55"/>
      <c r="G82" s="55"/>
      <c r="H82" s="55"/>
      <c r="I82" s="55"/>
      <c r="J82" s="55"/>
      <c r="K82" s="55"/>
      <c r="L82" s="55"/>
      <c r="M82" s="55"/>
      <c r="N82" s="55"/>
      <c r="O82" s="55"/>
      <c r="P82" s="55"/>
      <c r="Q82" s="55"/>
    </row>
    <row r="83" spans="1:17" ht="12" customHeight="1" x14ac:dyDescent="0.25">
      <c r="A83" s="87" t="s">
        <v>33</v>
      </c>
      <c r="B83" s="109">
        <f t="shared" ref="B83:P83" si="24">IF(B18=0,0,1000000*B18/B31)</f>
        <v>48.577707449201725</v>
      </c>
      <c r="C83" s="109">
        <f t="shared" si="24"/>
        <v>47.625490331332045</v>
      </c>
      <c r="D83" s="109">
        <f t="shared" si="24"/>
        <v>46.539465173734094</v>
      </c>
      <c r="E83" s="109">
        <f t="shared" si="24"/>
        <v>45.458623604404863</v>
      </c>
      <c r="F83" s="109">
        <f t="shared" si="24"/>
        <v>44.253132963489222</v>
      </c>
      <c r="G83" s="109">
        <f t="shared" si="24"/>
        <v>43.274061558273431</v>
      </c>
      <c r="H83" s="109">
        <f t="shared" si="24"/>
        <v>42.237334627191586</v>
      </c>
      <c r="I83" s="109">
        <f t="shared" si="24"/>
        <v>41.265580022968649</v>
      </c>
      <c r="J83" s="109">
        <f t="shared" si="24"/>
        <v>40.213060658269953</v>
      </c>
      <c r="K83" s="109">
        <f t="shared" si="24"/>
        <v>39.157479066553137</v>
      </c>
      <c r="L83" s="109">
        <f t="shared" si="24"/>
        <v>38.10298346277385</v>
      </c>
      <c r="M83" s="109">
        <f t="shared" si="24"/>
        <v>36.990952355580191</v>
      </c>
      <c r="N83" s="109">
        <f t="shared" si="24"/>
        <v>35.796298366048369</v>
      </c>
      <c r="O83" s="109">
        <f t="shared" si="24"/>
        <v>34.472989842819885</v>
      </c>
      <c r="P83" s="109">
        <f t="shared" si="24"/>
        <v>33.643468251236051</v>
      </c>
      <c r="Q83" s="109">
        <f t="shared" ref="Q83" si="25">IF(Q18=0,0,1000000*Q18/Q31)</f>
        <v>32.639683230700776</v>
      </c>
    </row>
    <row r="84" spans="1:17" ht="12" customHeight="1" x14ac:dyDescent="0.25">
      <c r="A84" s="87" t="s">
        <v>53</v>
      </c>
      <c r="B84" s="109">
        <f t="shared" ref="B84:P84" si="26">IF(B19=0,0,1000000*B19/B32)</f>
        <v>314.03328536203429</v>
      </c>
      <c r="C84" s="109">
        <f t="shared" si="26"/>
        <v>308.2725132012896</v>
      </c>
      <c r="D84" s="109">
        <f t="shared" si="26"/>
        <v>302.74643255612</v>
      </c>
      <c r="E84" s="109">
        <f t="shared" si="26"/>
        <v>296.1719309568262</v>
      </c>
      <c r="F84" s="109">
        <f t="shared" si="26"/>
        <v>289.05320296793201</v>
      </c>
      <c r="G84" s="109">
        <f t="shared" si="26"/>
        <v>282.65529227369848</v>
      </c>
      <c r="H84" s="109">
        <f t="shared" si="26"/>
        <v>275.39923075738506</v>
      </c>
      <c r="I84" s="109">
        <f t="shared" si="26"/>
        <v>268.05456405165785</v>
      </c>
      <c r="J84" s="109">
        <f t="shared" si="26"/>
        <v>259.93884859723488</v>
      </c>
      <c r="K84" s="109">
        <f t="shared" si="26"/>
        <v>251.5728633604389</v>
      </c>
      <c r="L84" s="109">
        <f t="shared" si="26"/>
        <v>241.74439258728364</v>
      </c>
      <c r="M84" s="109">
        <f t="shared" si="26"/>
        <v>231.45523590040736</v>
      </c>
      <c r="N84" s="109">
        <f t="shared" si="26"/>
        <v>219.76558643694824</v>
      </c>
      <c r="O84" s="109">
        <f t="shared" si="26"/>
        <v>207.35867898528235</v>
      </c>
      <c r="P84" s="109">
        <f t="shared" si="26"/>
        <v>195.90650101231108</v>
      </c>
      <c r="Q84" s="109">
        <f t="shared" ref="Q84" si="27">IF(Q19=0,0,1000000*Q19/Q32)</f>
        <v>185.52672492356791</v>
      </c>
    </row>
    <row r="85" spans="1:17" ht="12" customHeight="1" x14ac:dyDescent="0.25">
      <c r="A85" s="87" t="s">
        <v>52</v>
      </c>
      <c r="B85" s="109">
        <f t="shared" ref="B85:P85" si="28">IF(B20=0,0,1000000*B20/B33)</f>
        <v>2390.2359134721555</v>
      </c>
      <c r="C85" s="109">
        <f t="shared" si="28"/>
        <v>2335.9693587412103</v>
      </c>
      <c r="D85" s="109">
        <f t="shared" si="28"/>
        <v>2274.4595471421731</v>
      </c>
      <c r="E85" s="109">
        <f t="shared" si="28"/>
        <v>2209.9239763913756</v>
      </c>
      <c r="F85" s="109">
        <f t="shared" si="28"/>
        <v>2136.225171630585</v>
      </c>
      <c r="G85" s="109">
        <f t="shared" si="28"/>
        <v>2057.0604384887579</v>
      </c>
      <c r="H85" s="109">
        <f t="shared" si="28"/>
        <v>1989.3296958977189</v>
      </c>
      <c r="I85" s="109">
        <f t="shared" si="28"/>
        <v>1921.6167628109447</v>
      </c>
      <c r="J85" s="109">
        <f t="shared" si="28"/>
        <v>1859.5777062631237</v>
      </c>
      <c r="K85" s="109">
        <f t="shared" si="28"/>
        <v>1788.8243636706093</v>
      </c>
      <c r="L85" s="109">
        <f t="shared" si="28"/>
        <v>1723.3103573007484</v>
      </c>
      <c r="M85" s="109">
        <f t="shared" si="28"/>
        <v>1670.2869064512154</v>
      </c>
      <c r="N85" s="109">
        <f t="shared" si="28"/>
        <v>1619.4643253653512</v>
      </c>
      <c r="O85" s="109">
        <f t="shared" si="28"/>
        <v>1560.5326827977374</v>
      </c>
      <c r="P85" s="109">
        <f t="shared" si="28"/>
        <v>1504.6187849643643</v>
      </c>
      <c r="Q85" s="109">
        <f t="shared" ref="Q85" si="29">IF(Q20=0,0,1000000*Q20/Q33)</f>
        <v>1437.9850352639432</v>
      </c>
    </row>
    <row r="86" spans="1:17" ht="12" customHeight="1" x14ac:dyDescent="0.25">
      <c r="A86" s="87" t="s">
        <v>51</v>
      </c>
      <c r="B86" s="109">
        <f t="shared" ref="B86:P86" si="30">IF(B21=0,0,1000000*B21/B34)</f>
        <v>499.78291018316116</v>
      </c>
      <c r="C86" s="109">
        <f t="shared" si="30"/>
        <v>495.6587542549816</v>
      </c>
      <c r="D86" s="109">
        <f t="shared" si="30"/>
        <v>490.6451005728855</v>
      </c>
      <c r="E86" s="109">
        <f t="shared" si="30"/>
        <v>484.73537587738997</v>
      </c>
      <c r="F86" s="109">
        <f t="shared" si="30"/>
        <v>477.70378443465381</v>
      </c>
      <c r="G86" s="109">
        <f t="shared" si="30"/>
        <v>469.15783701224632</v>
      </c>
      <c r="H86" s="109">
        <f t="shared" si="30"/>
        <v>461.74706310694984</v>
      </c>
      <c r="I86" s="109">
        <f t="shared" si="30"/>
        <v>453.8891550993286</v>
      </c>
      <c r="J86" s="109">
        <f t="shared" si="30"/>
        <v>445.06016514603471</v>
      </c>
      <c r="K86" s="109">
        <f t="shared" si="30"/>
        <v>436.87733514138904</v>
      </c>
      <c r="L86" s="109">
        <f t="shared" si="30"/>
        <v>428.86185486215282</v>
      </c>
      <c r="M86" s="109">
        <f t="shared" si="30"/>
        <v>421.03738383431335</v>
      </c>
      <c r="N86" s="109">
        <f t="shared" si="30"/>
        <v>412.06196062842207</v>
      </c>
      <c r="O86" s="109">
        <f t="shared" si="30"/>
        <v>401.01317678698035</v>
      </c>
      <c r="P86" s="109">
        <f t="shared" si="30"/>
        <v>389.79604228415951</v>
      </c>
      <c r="Q86" s="109">
        <f t="shared" ref="Q86" si="31">IF(Q21=0,0,1000000*Q21/Q34)</f>
        <v>377.56308617432165</v>
      </c>
    </row>
    <row r="87" spans="1:17" ht="12.95" customHeight="1" x14ac:dyDescent="0.25">
      <c r="A87" s="40" t="s">
        <v>129</v>
      </c>
      <c r="B87" s="55"/>
      <c r="C87" s="55"/>
      <c r="D87" s="55"/>
      <c r="E87" s="55"/>
      <c r="F87" s="55"/>
      <c r="G87" s="55"/>
      <c r="H87" s="55"/>
      <c r="I87" s="55"/>
      <c r="J87" s="55"/>
      <c r="K87" s="55"/>
      <c r="L87" s="55"/>
      <c r="M87" s="55"/>
      <c r="N87" s="55"/>
      <c r="O87" s="55"/>
      <c r="P87" s="55"/>
      <c r="Q87" s="55"/>
    </row>
    <row r="88" spans="1:17" ht="12" customHeight="1" x14ac:dyDescent="0.25">
      <c r="A88" s="87" t="s">
        <v>29</v>
      </c>
      <c r="B88" s="109">
        <f t="shared" ref="B88:P88" si="32">IF(B23=0,0,1000000*B23/B36)</f>
        <v>348.53822099345763</v>
      </c>
      <c r="C88" s="109">
        <f t="shared" si="32"/>
        <v>340.63634397076271</v>
      </c>
      <c r="D88" s="109">
        <f t="shared" si="32"/>
        <v>331.66674758794613</v>
      </c>
      <c r="E88" s="109">
        <f t="shared" si="32"/>
        <v>323.54995109522224</v>
      </c>
      <c r="F88" s="109">
        <f t="shared" si="32"/>
        <v>313.19168941067267</v>
      </c>
      <c r="G88" s="109">
        <f t="shared" si="32"/>
        <v>302.80902775452932</v>
      </c>
      <c r="H88" s="109">
        <f t="shared" si="32"/>
        <v>292.04410001965556</v>
      </c>
      <c r="I88" s="109">
        <f t="shared" si="32"/>
        <v>282.73104216391727</v>
      </c>
      <c r="J88" s="109">
        <f t="shared" si="32"/>
        <v>273.16791251686448</v>
      </c>
      <c r="K88" s="109">
        <f t="shared" si="32"/>
        <v>262.35920566752736</v>
      </c>
      <c r="L88" s="109">
        <f t="shared" si="32"/>
        <v>247.25402932363133</v>
      </c>
      <c r="M88" s="109">
        <f t="shared" si="32"/>
        <v>231.3026406588113</v>
      </c>
      <c r="N88" s="109">
        <f t="shared" si="32"/>
        <v>214.14762446059831</v>
      </c>
      <c r="O88" s="109">
        <f t="shared" si="32"/>
        <v>193.26509087167366</v>
      </c>
      <c r="P88" s="109">
        <f t="shared" si="32"/>
        <v>167.75102161219692</v>
      </c>
      <c r="Q88" s="109">
        <f t="shared" ref="Q88" si="33">IF(Q23=0,0,1000000*Q23/Q36)</f>
        <v>143.32234410538743</v>
      </c>
    </row>
    <row r="89" spans="1:17" ht="12" customHeight="1" x14ac:dyDescent="0.25">
      <c r="A89" s="87" t="s">
        <v>28</v>
      </c>
      <c r="B89" s="109">
        <f t="shared" ref="B89:P89" si="34">IF(B24=0,0,1000000*B24/B37)</f>
        <v>349.79780146916477</v>
      </c>
      <c r="C89" s="109">
        <f t="shared" si="34"/>
        <v>343.95325159514442</v>
      </c>
      <c r="D89" s="109">
        <f t="shared" si="34"/>
        <v>336.05407720747354</v>
      </c>
      <c r="E89" s="109">
        <f t="shared" si="34"/>
        <v>326.93412457929173</v>
      </c>
      <c r="F89" s="109">
        <f t="shared" si="34"/>
        <v>317.23945085380007</v>
      </c>
      <c r="G89" s="109">
        <f t="shared" si="34"/>
        <v>307.14200448119448</v>
      </c>
      <c r="H89" s="109">
        <f t="shared" si="34"/>
        <v>299.5605237043776</v>
      </c>
      <c r="I89" s="109">
        <f t="shared" si="34"/>
        <v>290.3736508808812</v>
      </c>
      <c r="J89" s="109">
        <f t="shared" si="34"/>
        <v>280.90818199859837</v>
      </c>
      <c r="K89" s="109">
        <f t="shared" si="34"/>
        <v>270.70795586894485</v>
      </c>
      <c r="L89" s="109">
        <f t="shared" si="34"/>
        <v>258.91958805529163</v>
      </c>
      <c r="M89" s="109">
        <f t="shared" si="34"/>
        <v>246.99709625103296</v>
      </c>
      <c r="N89" s="109">
        <f t="shared" si="34"/>
        <v>231.27467550568667</v>
      </c>
      <c r="O89" s="109">
        <f t="shared" si="34"/>
        <v>211.20689055762219</v>
      </c>
      <c r="P89" s="109">
        <f t="shared" si="34"/>
        <v>190.78921558336117</v>
      </c>
      <c r="Q89" s="109">
        <f t="shared" ref="Q89" si="35">IF(Q24=0,0,1000000*Q24/Q37)</f>
        <v>167.46878979686446</v>
      </c>
    </row>
    <row r="90" spans="1:17" ht="12.95" customHeight="1" x14ac:dyDescent="0.25">
      <c r="A90" s="40" t="s">
        <v>128</v>
      </c>
      <c r="B90" s="55"/>
      <c r="C90" s="55"/>
      <c r="D90" s="55"/>
      <c r="E90" s="55"/>
      <c r="F90" s="55"/>
      <c r="G90" s="55"/>
      <c r="H90" s="55"/>
      <c r="I90" s="55"/>
      <c r="J90" s="55"/>
      <c r="K90" s="55"/>
      <c r="L90" s="55"/>
      <c r="M90" s="55"/>
      <c r="N90" s="55"/>
      <c r="O90" s="55"/>
      <c r="P90" s="55"/>
      <c r="Q90" s="55"/>
    </row>
    <row r="91" spans="1:17" ht="12" customHeight="1" x14ac:dyDescent="0.25">
      <c r="A91" s="54" t="s">
        <v>50</v>
      </c>
      <c r="B91" s="53">
        <f t="shared" ref="B91:P91" si="36">IF(B26=0,0,1000000*B26/B39)</f>
        <v>63.693043102986515</v>
      </c>
      <c r="C91" s="53">
        <f t="shared" si="36"/>
        <v>61.856621399727175</v>
      </c>
      <c r="D91" s="53">
        <f t="shared" si="36"/>
        <v>59.589448916596858</v>
      </c>
      <c r="E91" s="53">
        <f t="shared" si="36"/>
        <v>57.860263512523012</v>
      </c>
      <c r="F91" s="53">
        <f t="shared" si="36"/>
        <v>56.168851922039956</v>
      </c>
      <c r="G91" s="53">
        <f t="shared" si="36"/>
        <v>54.550916814306554</v>
      </c>
      <c r="H91" s="53">
        <f t="shared" si="36"/>
        <v>52.979346659826668</v>
      </c>
      <c r="I91" s="53">
        <f t="shared" si="36"/>
        <v>51.462311695240928</v>
      </c>
      <c r="J91" s="53">
        <f t="shared" si="36"/>
        <v>49.701777344377142</v>
      </c>
      <c r="K91" s="53">
        <f t="shared" si="36"/>
        <v>47.515261251104384</v>
      </c>
      <c r="L91" s="53">
        <f t="shared" si="36"/>
        <v>44.540236177725689</v>
      </c>
      <c r="M91" s="53">
        <f t="shared" si="36"/>
        <v>39.821514737712882</v>
      </c>
      <c r="N91" s="53">
        <f t="shared" si="36"/>
        <v>33.637176450971779</v>
      </c>
      <c r="O91" s="53">
        <f t="shared" si="36"/>
        <v>27.193062285687429</v>
      </c>
      <c r="P91" s="53">
        <f t="shared" si="36"/>
        <v>21.181987428975479</v>
      </c>
      <c r="Q91" s="53">
        <f t="shared" ref="Q91" si="37">IF(Q26=0,0,1000000*Q26/Q39)</f>
        <v>15.86923794446543</v>
      </c>
    </row>
    <row r="92" spans="1:17" ht="12" customHeight="1" x14ac:dyDescent="0.25">
      <c r="A92" s="49" t="s">
        <v>26</v>
      </c>
      <c r="B92" s="48">
        <f t="shared" ref="B92:P92" si="38">IF(B27=0,0,1000000*B27/B40)</f>
        <v>10631.71703025918</v>
      </c>
      <c r="C92" s="48">
        <f t="shared" si="38"/>
        <v>10531.631210512029</v>
      </c>
      <c r="D92" s="48">
        <f t="shared" si="38"/>
        <v>10424.209130712952</v>
      </c>
      <c r="E92" s="48">
        <f t="shared" si="38"/>
        <v>10310.833400057078</v>
      </c>
      <c r="F92" s="48">
        <f t="shared" si="38"/>
        <v>10182.656763059049</v>
      </c>
      <c r="G92" s="48">
        <f t="shared" si="38"/>
        <v>10056.481054749695</v>
      </c>
      <c r="H92" s="48">
        <f t="shared" si="38"/>
        <v>9924.5088839458731</v>
      </c>
      <c r="I92" s="48">
        <f t="shared" si="38"/>
        <v>9774.9437832611638</v>
      </c>
      <c r="J92" s="48">
        <f t="shared" si="38"/>
        <v>9595.8284515354007</v>
      </c>
      <c r="K92" s="48">
        <f t="shared" si="38"/>
        <v>9395.4795331809855</v>
      </c>
      <c r="L92" s="48">
        <f t="shared" si="38"/>
        <v>9166.0807381627565</v>
      </c>
      <c r="M92" s="48">
        <f t="shared" si="38"/>
        <v>8968.4811715898668</v>
      </c>
      <c r="N92" s="48">
        <f t="shared" si="38"/>
        <v>8740.6751525555101</v>
      </c>
      <c r="O92" s="48">
        <f t="shared" si="38"/>
        <v>8464.0926376661828</v>
      </c>
      <c r="P92" s="48">
        <f t="shared" si="38"/>
        <v>8112.210914249692</v>
      </c>
      <c r="Q92" s="48">
        <f t="shared" ref="Q92" si="39">IF(Q27=0,0,1000000*Q27/Q40)</f>
        <v>7783.4977248145087</v>
      </c>
    </row>
    <row r="93" spans="1:17" s="28" customFormat="1" ht="12" customHeight="1" x14ac:dyDescent="0.25"/>
    <row r="94" spans="1:17" ht="12.95" customHeight="1" x14ac:dyDescent="0.25">
      <c r="A94" s="111" t="s">
        <v>132</v>
      </c>
      <c r="B94" s="110"/>
      <c r="C94" s="110"/>
      <c r="D94" s="110"/>
      <c r="E94" s="110"/>
      <c r="F94" s="110"/>
      <c r="G94" s="110"/>
      <c r="H94" s="110"/>
      <c r="I94" s="110"/>
      <c r="J94" s="110"/>
      <c r="K94" s="110"/>
      <c r="L94" s="110"/>
      <c r="M94" s="110"/>
      <c r="N94" s="110"/>
      <c r="O94" s="110"/>
      <c r="P94" s="110"/>
      <c r="Q94" s="110"/>
    </row>
    <row r="95" spans="1:17" ht="12.95" customHeight="1" x14ac:dyDescent="0.25">
      <c r="A95" s="40" t="s">
        <v>130</v>
      </c>
      <c r="B95" s="55"/>
      <c r="C95" s="55"/>
      <c r="D95" s="55"/>
      <c r="E95" s="55"/>
      <c r="F95" s="55"/>
      <c r="G95" s="55"/>
      <c r="H95" s="55"/>
      <c r="I95" s="55"/>
      <c r="J95" s="55"/>
      <c r="K95" s="55"/>
      <c r="L95" s="55"/>
      <c r="M95" s="55"/>
      <c r="N95" s="55"/>
      <c r="O95" s="55"/>
      <c r="P95" s="55"/>
      <c r="Q95" s="55"/>
    </row>
    <row r="96" spans="1:17" ht="12" customHeight="1" x14ac:dyDescent="0.25">
      <c r="A96" s="87" t="s">
        <v>33</v>
      </c>
      <c r="B96" s="109"/>
      <c r="C96" s="109">
        <v>38.189164261218821</v>
      </c>
      <c r="D96" s="109">
        <v>37.26690090006386</v>
      </c>
      <c r="E96" s="109">
        <v>36.868093946035913</v>
      </c>
      <c r="F96" s="109">
        <v>36.367115869779234</v>
      </c>
      <c r="G96" s="109">
        <v>35.993459882563869</v>
      </c>
      <c r="H96" s="109">
        <v>35.512863007828173</v>
      </c>
      <c r="I96" s="109">
        <v>35.127920864236621</v>
      </c>
      <c r="J96" s="109">
        <v>34.529669641902835</v>
      </c>
      <c r="K96" s="109">
        <v>34.072981349020232</v>
      </c>
      <c r="L96" s="109">
        <v>33.469562939845297</v>
      </c>
      <c r="M96" s="109">
        <v>32.662235876714668</v>
      </c>
      <c r="N96" s="109">
        <v>31.365215165371698</v>
      </c>
      <c r="O96" s="109">
        <v>29.92988739107129</v>
      </c>
      <c r="P96" s="109">
        <v>28.42489835943417</v>
      </c>
      <c r="Q96" s="109">
        <v>26.345742292967522</v>
      </c>
    </row>
    <row r="97" spans="1:17" ht="12" customHeight="1" x14ac:dyDescent="0.25">
      <c r="A97" s="87" t="s">
        <v>53</v>
      </c>
      <c r="B97" s="109"/>
      <c r="C97" s="109">
        <v>252.87515313981922</v>
      </c>
      <c r="D97" s="109">
        <v>244.96985770232712</v>
      </c>
      <c r="E97" s="109">
        <v>241.85565778818062</v>
      </c>
      <c r="F97" s="109">
        <v>236.6737895392553</v>
      </c>
      <c r="G97" s="109">
        <v>233.40568135788376</v>
      </c>
      <c r="H97" s="109">
        <v>226.11030691296048</v>
      </c>
      <c r="I97" s="109">
        <v>220.51367053232593</v>
      </c>
      <c r="J97" s="109">
        <v>216.13358281788084</v>
      </c>
      <c r="K97" s="109">
        <v>204.36597084434396</v>
      </c>
      <c r="L97" s="109">
        <v>191.42658634230543</v>
      </c>
      <c r="M97" s="109">
        <v>179.55527589447394</v>
      </c>
      <c r="N97" s="109">
        <v>165.76744035109519</v>
      </c>
      <c r="O97" s="109">
        <v>149.14283913114789</v>
      </c>
      <c r="P97" s="109">
        <v>123.97267324348444</v>
      </c>
      <c r="Q97" s="109">
        <v>99.158873943319264</v>
      </c>
    </row>
    <row r="98" spans="1:17" ht="12" customHeight="1" x14ac:dyDescent="0.25">
      <c r="A98" s="87" t="s">
        <v>52</v>
      </c>
      <c r="B98" s="109"/>
      <c r="C98" s="109">
        <v>1948.7680420434374</v>
      </c>
      <c r="D98" s="109">
        <v>1883.0270495397519</v>
      </c>
      <c r="E98" s="109">
        <v>1831.9877955397249</v>
      </c>
      <c r="F98" s="109">
        <v>1780.8900210185855</v>
      </c>
      <c r="G98" s="109">
        <v>1718.9052133648313</v>
      </c>
      <c r="H98" s="109">
        <v>1655.0412506370853</v>
      </c>
      <c r="I98" s="109">
        <v>1604.0168525645865</v>
      </c>
      <c r="J98" s="109">
        <v>1564.1840159855649</v>
      </c>
      <c r="K98" s="109">
        <v>1521.6957501863014</v>
      </c>
      <c r="L98" s="109">
        <v>1464.9808957688504</v>
      </c>
      <c r="M98" s="109">
        <v>1391.8297160343193</v>
      </c>
      <c r="N98" s="109">
        <v>1301.997867691621</v>
      </c>
      <c r="O98" s="109">
        <v>1174.1845828502201</v>
      </c>
      <c r="P98" s="109">
        <v>1030.9217838820687</v>
      </c>
      <c r="Q98" s="109">
        <v>846.61733747008054</v>
      </c>
    </row>
    <row r="99" spans="1:17" ht="12" customHeight="1" x14ac:dyDescent="0.25">
      <c r="A99" s="87" t="s">
        <v>51</v>
      </c>
      <c r="B99" s="109"/>
      <c r="C99" s="109">
        <v>455.40120689630504</v>
      </c>
      <c r="D99" s="109">
        <v>443.18869241682285</v>
      </c>
      <c r="E99" s="109">
        <v>434.59775296184671</v>
      </c>
      <c r="F99" s="109">
        <v>422.45129402645955</v>
      </c>
      <c r="G99" s="109">
        <v>413.44752742143936</v>
      </c>
      <c r="H99" s="109">
        <v>410.97579030393405</v>
      </c>
      <c r="I99" s="109">
        <v>409.11834985270468</v>
      </c>
      <c r="J99" s="109">
        <v>408.39631009162269</v>
      </c>
      <c r="K99" s="109">
        <v>402.19323472927704</v>
      </c>
      <c r="L99" s="109">
        <v>387.02847245092437</v>
      </c>
      <c r="M99" s="109">
        <v>376.24972407669975</v>
      </c>
      <c r="N99" s="109">
        <v>355.55163970732627</v>
      </c>
      <c r="O99" s="109">
        <v>331.36184738521905</v>
      </c>
      <c r="P99" s="109">
        <v>299.90032715489684</v>
      </c>
      <c r="Q99" s="109">
        <v>269.0561884335533</v>
      </c>
    </row>
    <row r="100" spans="1:17" ht="12.95" customHeight="1" x14ac:dyDescent="0.25">
      <c r="A100" s="40" t="s">
        <v>129</v>
      </c>
      <c r="B100" s="55"/>
      <c r="C100" s="55"/>
      <c r="D100" s="55"/>
      <c r="E100" s="55"/>
      <c r="F100" s="55"/>
      <c r="G100" s="55"/>
      <c r="H100" s="55"/>
      <c r="I100" s="55"/>
      <c r="J100" s="55"/>
      <c r="K100" s="55"/>
      <c r="L100" s="55"/>
      <c r="M100" s="55"/>
      <c r="N100" s="55"/>
      <c r="O100" s="55"/>
      <c r="P100" s="55"/>
      <c r="Q100" s="55"/>
    </row>
    <row r="101" spans="1:17" ht="12" customHeight="1" x14ac:dyDescent="0.25">
      <c r="A101" s="87" t="s">
        <v>29</v>
      </c>
      <c r="B101" s="109"/>
      <c r="C101" s="109">
        <v>315.20483510276739</v>
      </c>
      <c r="D101" s="109">
        <v>302.69896770786715</v>
      </c>
      <c r="E101" s="109">
        <v>297.70493071881924</v>
      </c>
      <c r="F101" s="109">
        <v>289.56608540155844</v>
      </c>
      <c r="G101" s="109">
        <v>284.38805896770259</v>
      </c>
      <c r="H101" s="109">
        <v>273.88096508471187</v>
      </c>
      <c r="I101" s="109">
        <v>261.89961769106083</v>
      </c>
      <c r="J101" s="109">
        <v>248.53094115068055</v>
      </c>
      <c r="K101" s="109">
        <v>229.21469081771181</v>
      </c>
      <c r="L101" s="109">
        <v>209.52143967416072</v>
      </c>
      <c r="M101" s="109">
        <v>194.80609722281969</v>
      </c>
      <c r="N101" s="109">
        <v>170.16063808395083</v>
      </c>
      <c r="O101" s="109">
        <v>141.85348264277195</v>
      </c>
      <c r="P101" s="109">
        <v>113.87031220909552</v>
      </c>
      <c r="Q101" s="109">
        <v>87.842039385081492</v>
      </c>
    </row>
    <row r="102" spans="1:17" ht="12" customHeight="1" x14ac:dyDescent="0.25">
      <c r="A102" s="87" t="s">
        <v>28</v>
      </c>
      <c r="B102" s="109"/>
      <c r="C102" s="109">
        <v>325.28833532379002</v>
      </c>
      <c r="D102" s="109">
        <v>317.07984268257593</v>
      </c>
      <c r="E102" s="109">
        <v>307.73549917427772</v>
      </c>
      <c r="F102" s="109">
        <v>299.69021463582249</v>
      </c>
      <c r="G102" s="109">
        <v>292.96683994717262</v>
      </c>
      <c r="H102" s="109">
        <v>283.05448611072927</v>
      </c>
      <c r="I102" s="109">
        <v>272.47919054860375</v>
      </c>
      <c r="J102" s="109">
        <v>263.79545050267978</v>
      </c>
      <c r="K102" s="109">
        <v>250.04320578208501</v>
      </c>
      <c r="L102" s="109">
        <v>236.906912133849</v>
      </c>
      <c r="M102" s="109">
        <v>218.8386588832839</v>
      </c>
      <c r="N102" s="109">
        <v>200.03429721105212</v>
      </c>
      <c r="O102" s="109">
        <v>175.89903817734705</v>
      </c>
      <c r="P102" s="109">
        <v>152.79110094387704</v>
      </c>
      <c r="Q102" s="109">
        <v>124.9066977513169</v>
      </c>
    </row>
    <row r="103" spans="1:17" ht="12.95" customHeight="1" x14ac:dyDescent="0.25">
      <c r="A103" s="40" t="s">
        <v>128</v>
      </c>
      <c r="B103" s="55"/>
      <c r="C103" s="55"/>
      <c r="D103" s="55"/>
      <c r="E103" s="55"/>
      <c r="F103" s="55"/>
      <c r="G103" s="55"/>
      <c r="H103" s="55"/>
      <c r="I103" s="55"/>
      <c r="J103" s="55"/>
      <c r="K103" s="55"/>
      <c r="L103" s="55"/>
      <c r="M103" s="55"/>
      <c r="N103" s="55"/>
      <c r="O103" s="55"/>
      <c r="P103" s="55"/>
      <c r="Q103" s="55"/>
    </row>
    <row r="104" spans="1:17" ht="12" customHeight="1" x14ac:dyDescent="0.25">
      <c r="A104" s="54" t="s">
        <v>50</v>
      </c>
      <c r="B104" s="53"/>
      <c r="C104" s="53">
        <v>60.550686891010898</v>
      </c>
      <c r="D104" s="53">
        <v>58.865772155853712</v>
      </c>
      <c r="E104" s="53">
        <v>57.043786541531752</v>
      </c>
      <c r="F104" s="53">
        <v>55.413719886536008</v>
      </c>
      <c r="G104" s="53">
        <v>53.698153253470785</v>
      </c>
      <c r="H104" s="53">
        <v>52.150167183411682</v>
      </c>
      <c r="I104" s="53">
        <v>50.528460305727918</v>
      </c>
      <c r="J104" s="53">
        <v>48.474867523196394</v>
      </c>
      <c r="K104" s="53">
        <v>45.930043785164479</v>
      </c>
      <c r="L104" s="53">
        <v>42.1169675455332</v>
      </c>
      <c r="M104" s="53">
        <v>35.548150029785063</v>
      </c>
      <c r="N104" s="53">
        <v>28.61003137915927</v>
      </c>
      <c r="O104" s="53">
        <v>22.550022903645143</v>
      </c>
      <c r="P104" s="53">
        <v>16.727891009983178</v>
      </c>
      <c r="Q104" s="53">
        <v>11.813933275273651</v>
      </c>
    </row>
    <row r="105" spans="1:17" ht="12" customHeight="1" x14ac:dyDescent="0.25">
      <c r="A105" s="49" t="s">
        <v>26</v>
      </c>
      <c r="B105" s="48"/>
      <c r="C105" s="48">
        <v>9801.5404940218687</v>
      </c>
      <c r="D105" s="48">
        <v>9705.9240247059442</v>
      </c>
      <c r="E105" s="48">
        <v>9613.8002032593358</v>
      </c>
      <c r="F105" s="48">
        <v>9521.0085857559025</v>
      </c>
      <c r="G105" s="48">
        <v>9380.7094598565654</v>
      </c>
      <c r="H105" s="48">
        <v>9287.4896861572615</v>
      </c>
      <c r="I105" s="48">
        <v>9100.6270310178697</v>
      </c>
      <c r="J105" s="48">
        <v>8816.3517728396891</v>
      </c>
      <c r="K105" s="48">
        <v>8522.7450036229257</v>
      </c>
      <c r="L105" s="48">
        <v>8273.3412668642886</v>
      </c>
      <c r="M105" s="48">
        <v>7911.944023045332</v>
      </c>
      <c r="N105" s="48">
        <v>7519.9275223042532</v>
      </c>
      <c r="O105" s="48">
        <v>7072.950557021376</v>
      </c>
      <c r="P105" s="48">
        <v>6620.3758171900145</v>
      </c>
      <c r="Q105" s="48">
        <v>6157.6528983445496</v>
      </c>
    </row>
    <row r="106" spans="1:17" s="28" customFormat="1" ht="12" customHeight="1" x14ac:dyDescent="0.25"/>
    <row r="107" spans="1:17" ht="12.95" customHeight="1" x14ac:dyDescent="0.25">
      <c r="A107" s="111" t="s">
        <v>131</v>
      </c>
      <c r="B107" s="116"/>
      <c r="C107" s="116"/>
      <c r="D107" s="116"/>
      <c r="E107" s="116"/>
      <c r="F107" s="116"/>
      <c r="G107" s="116"/>
      <c r="H107" s="116"/>
      <c r="I107" s="116"/>
      <c r="J107" s="116"/>
      <c r="K107" s="116"/>
      <c r="L107" s="116"/>
      <c r="M107" s="116"/>
      <c r="N107" s="116"/>
      <c r="O107" s="116"/>
      <c r="P107" s="116"/>
      <c r="Q107" s="116"/>
    </row>
    <row r="108" spans="1:17" ht="12.95" customHeight="1" x14ac:dyDescent="0.25">
      <c r="A108" s="40" t="s">
        <v>130</v>
      </c>
      <c r="B108" s="114"/>
      <c r="C108" s="114"/>
      <c r="D108" s="114"/>
      <c r="E108" s="114"/>
      <c r="F108" s="114"/>
      <c r="G108" s="114"/>
      <c r="H108" s="114"/>
      <c r="I108" s="114"/>
      <c r="J108" s="114"/>
      <c r="K108" s="114"/>
      <c r="L108" s="114"/>
      <c r="M108" s="114"/>
      <c r="N108" s="114"/>
      <c r="O108" s="114"/>
      <c r="P108" s="114"/>
      <c r="Q108" s="114"/>
    </row>
    <row r="109" spans="1:17" ht="12" customHeight="1" x14ac:dyDescent="0.25">
      <c r="A109" s="87" t="s">
        <v>33</v>
      </c>
      <c r="B109" s="115">
        <f>B31/RES_summary!B$6</f>
        <v>1.3454589799414716</v>
      </c>
      <c r="C109" s="115">
        <f>C31/RES_summary!C$6</f>
        <v>1.36209535592685</v>
      </c>
      <c r="D109" s="115">
        <f>D31/RES_summary!D$6</f>
        <v>1.3861045161854628</v>
      </c>
      <c r="E109" s="115">
        <f>E31/RES_summary!E$6</f>
        <v>1.4117455257374387</v>
      </c>
      <c r="F109" s="115">
        <f>F31/RES_summary!F$6</f>
        <v>1.4404552803667947</v>
      </c>
      <c r="G109" s="115">
        <f>G31/RES_summary!G$6</f>
        <v>1.461409174867099</v>
      </c>
      <c r="H109" s="115">
        <f>H31/RES_summary!H$6</f>
        <v>1.4955965476488782</v>
      </c>
      <c r="I109" s="115">
        <f>I31/RES_summary!I$6</f>
        <v>1.519018583449711</v>
      </c>
      <c r="J109" s="115">
        <f>J31/RES_summary!J$6</f>
        <v>1.5530549409936594</v>
      </c>
      <c r="K109" s="115">
        <f>K31/RES_summary!K$6</f>
        <v>1.5891201357384483</v>
      </c>
      <c r="L109" s="115">
        <f>L31/RES_summary!L$6</f>
        <v>1.6193522288088242</v>
      </c>
      <c r="M109" s="115">
        <f>M31/RES_summary!M$6</f>
        <v>1.6618446808991572</v>
      </c>
      <c r="N109" s="115">
        <f>N31/RES_summary!N$6</f>
        <v>1.7047973942888661</v>
      </c>
      <c r="O109" s="115">
        <f>O31/RES_summary!O$6</f>
        <v>1.7547062955677306</v>
      </c>
      <c r="P109" s="115">
        <f>P31/RES_summary!P$6</f>
        <v>1.7999926358938494</v>
      </c>
      <c r="Q109" s="115">
        <f>Q31/RES_summary!Q$6</f>
        <v>1.8584830770790091</v>
      </c>
    </row>
    <row r="110" spans="1:17" ht="12" customHeight="1" x14ac:dyDescent="0.25">
      <c r="A110" s="87" t="s">
        <v>53</v>
      </c>
      <c r="B110" s="115">
        <f>B32/RES_summary!B$6</f>
        <v>0.78881981596339379</v>
      </c>
      <c r="C110" s="115">
        <f>C32/RES_summary!C$6</f>
        <v>0.79759821711589274</v>
      </c>
      <c r="D110" s="115">
        <f>D32/RES_summary!D$6</f>
        <v>0.79310036950643881</v>
      </c>
      <c r="E110" s="115">
        <f>E32/RES_summary!E$6</f>
        <v>0.80147879912949183</v>
      </c>
      <c r="F110" s="115">
        <f>F32/RES_summary!F$6</f>
        <v>0.80353559882854808</v>
      </c>
      <c r="G110" s="115">
        <f>G32/RES_summary!G$6</f>
        <v>0.8102433922986908</v>
      </c>
      <c r="H110" s="115">
        <f>H32/RES_summary!H$6</f>
        <v>0.82535761040721178</v>
      </c>
      <c r="I110" s="115">
        <f>I32/RES_summary!I$6</f>
        <v>0.84001071587167797</v>
      </c>
      <c r="J110" s="115">
        <f>J32/RES_summary!J$6</f>
        <v>0.86494157963650298</v>
      </c>
      <c r="K110" s="115">
        <f>K32/RES_summary!K$6</f>
        <v>0.88245211822685343</v>
      </c>
      <c r="L110" s="115">
        <f>L32/RES_summary!L$6</f>
        <v>0.91124965656017753</v>
      </c>
      <c r="M110" s="115">
        <f>M32/RES_summary!M$6</f>
        <v>0.94114334834336799</v>
      </c>
      <c r="N110" s="115">
        <f>N32/RES_summary!N$6</f>
        <v>0.98181640008431859</v>
      </c>
      <c r="O110" s="115">
        <f>O32/RES_summary!O$6</f>
        <v>1.0148621957091521</v>
      </c>
      <c r="P110" s="115">
        <f>P32/RES_summary!P$6</f>
        <v>1.0417077463123026</v>
      </c>
      <c r="Q110" s="115">
        <f>Q32/RES_summary!Q$6</f>
        <v>1.06005875176216</v>
      </c>
    </row>
    <row r="111" spans="1:17" ht="12" customHeight="1" x14ac:dyDescent="0.25">
      <c r="A111" s="87" t="s">
        <v>52</v>
      </c>
      <c r="B111" s="115">
        <f>B33/RES_summary!B$6</f>
        <v>0.13144523316562873</v>
      </c>
      <c r="C111" s="115">
        <f>C33/RES_summary!C$6</f>
        <v>0.14063363062060533</v>
      </c>
      <c r="D111" s="115">
        <f>D33/RES_summary!D$6</f>
        <v>0.15138993078550042</v>
      </c>
      <c r="E111" s="115">
        <f>E33/RES_summary!E$6</f>
        <v>0.1640017734375937</v>
      </c>
      <c r="F111" s="115">
        <f>F33/RES_summary!F$6</f>
        <v>0.17962191253481705</v>
      </c>
      <c r="G111" s="115">
        <f>G33/RES_summary!G$6</f>
        <v>0.20407019289188547</v>
      </c>
      <c r="H111" s="115">
        <f>H33/RES_summary!H$6</f>
        <v>0.22535728437817065</v>
      </c>
      <c r="I111" s="115">
        <f>I33/RES_summary!I$6</f>
        <v>0.25008573176414367</v>
      </c>
      <c r="J111" s="115">
        <f>J33/RES_summary!J$6</f>
        <v>0.27396157715510844</v>
      </c>
      <c r="K111" s="115">
        <f>K33/RES_summary!K$6</f>
        <v>0.31147278223349628</v>
      </c>
      <c r="L111" s="115">
        <f>L33/RES_summary!L$6</f>
        <v>0.34921360760164788</v>
      </c>
      <c r="M111" s="115">
        <f>M33/RES_summary!M$6</f>
        <v>0.37265685805668802</v>
      </c>
      <c r="N111" s="115">
        <f>N33/RES_summary!N$6</f>
        <v>0.3874515441153899</v>
      </c>
      <c r="O111" s="115">
        <f>O33/RES_summary!O$6</f>
        <v>0.39975209261875433</v>
      </c>
      <c r="P111" s="115">
        <f>P33/RES_summary!P$6</f>
        <v>0.41071602082816044</v>
      </c>
      <c r="Q111" s="115">
        <f>Q33/RES_summary!Q$6</f>
        <v>0.42185226715644458</v>
      </c>
    </row>
    <row r="112" spans="1:17" ht="12" customHeight="1" x14ac:dyDescent="0.25">
      <c r="A112" s="87" t="s">
        <v>51</v>
      </c>
      <c r="B112" s="115">
        <f>B34/RES_summary!B$6</f>
        <v>0.44054027536863172</v>
      </c>
      <c r="C112" s="115">
        <f>C34/RES_summary!C$6</f>
        <v>0.44775828513523991</v>
      </c>
      <c r="D112" s="115">
        <f>D34/RES_summary!D$6</f>
        <v>0.45258855459805647</v>
      </c>
      <c r="E112" s="115">
        <f>E34/RES_summary!E$6</f>
        <v>0.46008708841607349</v>
      </c>
      <c r="F112" s="115">
        <f>F34/RES_summary!F$6</f>
        <v>0.46288272584697604</v>
      </c>
      <c r="G112" s="115">
        <f>G34/RES_summary!G$6</f>
        <v>0.48315877901899862</v>
      </c>
      <c r="H112" s="115">
        <f>H34/RES_summary!H$6</f>
        <v>0.49723275160433439</v>
      </c>
      <c r="I112" s="115">
        <f>I34/RES_summary!I$6</f>
        <v>0.5196675333276064</v>
      </c>
      <c r="J112" s="115">
        <f>J34/RES_summary!J$6</f>
        <v>0.56244018264249007</v>
      </c>
      <c r="K112" s="115">
        <f>K34/RES_summary!K$6</f>
        <v>0.60111704254206422</v>
      </c>
      <c r="L112" s="115">
        <f>L34/RES_summary!L$6</f>
        <v>0.62376195050491889</v>
      </c>
      <c r="M112" s="115">
        <f>M34/RES_summary!M$6</f>
        <v>0.63793100846115691</v>
      </c>
      <c r="N112" s="115">
        <f>N34/RES_summary!N$6</f>
        <v>0.64794409826179711</v>
      </c>
      <c r="O112" s="115">
        <f>O34/RES_summary!O$6</f>
        <v>0.65776692939622372</v>
      </c>
      <c r="P112" s="115">
        <f>P34/RES_summary!P$6</f>
        <v>0.66587551100386722</v>
      </c>
      <c r="Q112" s="115">
        <f>Q34/RES_summary!Q$6</f>
        <v>0.67572917143651778</v>
      </c>
    </row>
    <row r="113" spans="1:17" ht="12.95" customHeight="1" x14ac:dyDescent="0.25">
      <c r="A113" s="40" t="s">
        <v>129</v>
      </c>
      <c r="B113" s="114"/>
      <c r="C113" s="114"/>
      <c r="D113" s="114"/>
      <c r="E113" s="114"/>
      <c r="F113" s="114"/>
      <c r="G113" s="114"/>
      <c r="H113" s="114"/>
      <c r="I113" s="114"/>
      <c r="J113" s="114"/>
      <c r="K113" s="114"/>
      <c r="L113" s="114"/>
      <c r="M113" s="114"/>
      <c r="N113" s="114"/>
      <c r="O113" s="114"/>
      <c r="P113" s="114"/>
      <c r="Q113" s="114"/>
    </row>
    <row r="114" spans="1:17" ht="12" customHeight="1" x14ac:dyDescent="0.25">
      <c r="A114" s="87" t="s">
        <v>29</v>
      </c>
      <c r="B114" s="115">
        <f>B36/RES_summary!B$6</f>
        <v>0.63784768864137864</v>
      </c>
      <c r="C114" s="115">
        <f>C36/RES_summary!C$6</f>
        <v>0.71616120795506821</v>
      </c>
      <c r="D114" s="115">
        <f>D36/RES_summary!D$6</f>
        <v>0.78121925757656319</v>
      </c>
      <c r="E114" s="115">
        <f>E36/RES_summary!E$6</f>
        <v>0.82124403724967543</v>
      </c>
      <c r="F114" s="115">
        <f>F36/RES_summary!F$6</f>
        <v>0.89181480655000067</v>
      </c>
      <c r="G114" s="115">
        <f>G36/RES_summary!G$6</f>
        <v>0.99568782835534175</v>
      </c>
      <c r="H114" s="115">
        <f>H36/RES_summary!H$6</f>
        <v>1.0792403488718962</v>
      </c>
      <c r="I114" s="115">
        <f>I36/RES_summary!I$6</f>
        <v>1.1571282959453719</v>
      </c>
      <c r="J114" s="115">
        <f>J36/RES_summary!J$6</f>
        <v>1.2567103815118803</v>
      </c>
      <c r="K114" s="115">
        <f>K36/RES_summary!K$6</f>
        <v>1.3679398787867405</v>
      </c>
      <c r="L114" s="115">
        <f>L36/RES_summary!L$6</f>
        <v>1.5027765627802177</v>
      </c>
      <c r="M114" s="115">
        <f>M36/RES_summary!M$6</f>
        <v>1.6235529170843928</v>
      </c>
      <c r="N114" s="115">
        <f>N36/RES_summary!N$6</f>
        <v>1.7622753675322822</v>
      </c>
      <c r="O114" s="115">
        <f>O36/RES_summary!O$6</f>
        <v>1.9151376256670916</v>
      </c>
      <c r="P114" s="115">
        <f>P36/RES_summary!P$6</f>
        <v>2.1537455572401853</v>
      </c>
      <c r="Q114" s="115">
        <f>Q36/RES_summary!Q$6</f>
        <v>2.4435997571679233</v>
      </c>
    </row>
    <row r="115" spans="1:17" ht="12" customHeight="1" x14ac:dyDescent="0.25">
      <c r="A115" s="87" t="s">
        <v>28</v>
      </c>
      <c r="B115" s="115">
        <f>B37/RES_summary!B$6</f>
        <v>0.38696259947699368</v>
      </c>
      <c r="C115" s="115">
        <f>C37/RES_summary!C$6</f>
        <v>0.41484636681971748</v>
      </c>
      <c r="D115" s="115">
        <f>D37/RES_summary!D$6</f>
        <v>0.45782615836914664</v>
      </c>
      <c r="E115" s="115">
        <f>E37/RES_summary!E$6</f>
        <v>0.50314818617197399</v>
      </c>
      <c r="F115" s="115">
        <f>F37/RES_summary!F$6</f>
        <v>0.53861909305580202</v>
      </c>
      <c r="G115" s="115">
        <f>G37/RES_summary!G$6</f>
        <v>0.58508306255467246</v>
      </c>
      <c r="H115" s="115">
        <f>H37/RES_summary!H$6</f>
        <v>0.61473280258162755</v>
      </c>
      <c r="I115" s="115">
        <f>I37/RES_summary!I$6</f>
        <v>0.64842489981374141</v>
      </c>
      <c r="J115" s="115">
        <f>J37/RES_summary!J$6</f>
        <v>0.69463254964970544</v>
      </c>
      <c r="K115" s="115">
        <f>K37/RES_summary!K$6</f>
        <v>0.73609203274656032</v>
      </c>
      <c r="L115" s="115">
        <f>L37/RES_summary!L$6</f>
        <v>0.79323838560794269</v>
      </c>
      <c r="M115" s="115">
        <f>M37/RES_summary!M$6</f>
        <v>0.84779775256606127</v>
      </c>
      <c r="N115" s="115">
        <f>N37/RES_summary!N$6</f>
        <v>0.93429344320118224</v>
      </c>
      <c r="O115" s="115">
        <f>O37/RES_summary!O$6</f>
        <v>1.0398711505368652</v>
      </c>
      <c r="P115" s="115">
        <f>P37/RES_summary!P$6</f>
        <v>1.1591718571806924</v>
      </c>
      <c r="Q115" s="115">
        <f>Q37/RES_summary!Q$6</f>
        <v>1.2943274778063671</v>
      </c>
    </row>
    <row r="116" spans="1:17" ht="12.95" customHeight="1" x14ac:dyDescent="0.25">
      <c r="A116" s="40" t="s">
        <v>128</v>
      </c>
      <c r="B116" s="114"/>
      <c r="C116" s="114"/>
      <c r="D116" s="114"/>
      <c r="E116" s="114"/>
      <c r="F116" s="114"/>
      <c r="G116" s="114"/>
      <c r="H116" s="114"/>
      <c r="I116" s="114"/>
      <c r="J116" s="114"/>
      <c r="K116" s="114"/>
      <c r="L116" s="114"/>
      <c r="M116" s="114"/>
      <c r="N116" s="114"/>
      <c r="O116" s="114"/>
      <c r="P116" s="114"/>
      <c r="Q116" s="114"/>
    </row>
    <row r="117" spans="1:17" ht="12" customHeight="1" x14ac:dyDescent="0.25">
      <c r="A117" s="54" t="s">
        <v>50</v>
      </c>
      <c r="B117" s="113">
        <f>B39/RES_summary!B$6</f>
        <v>15.551340729076218</v>
      </c>
      <c r="C117" s="113">
        <f>C39/RES_summary!C$6</f>
        <v>15.783247717385485</v>
      </c>
      <c r="D117" s="113">
        <f>D39/RES_summary!D$6</f>
        <v>16.074879447763376</v>
      </c>
      <c r="E117" s="113">
        <f>E39/RES_summary!E$6</f>
        <v>16.417338906995802</v>
      </c>
      <c r="F117" s="113">
        <f>F39/RES_summary!F$6</f>
        <v>16.710912230203672</v>
      </c>
      <c r="G117" s="113">
        <f>G39/RES_summary!G$6</f>
        <v>17.006753942385409</v>
      </c>
      <c r="H117" s="113">
        <f>H39/RES_summary!H$6</f>
        <v>17.354082258851733</v>
      </c>
      <c r="I117" s="113">
        <f>I39/RES_summary!I$6</f>
        <v>17.607524846394199</v>
      </c>
      <c r="J117" s="113">
        <f>J39/RES_summary!J$6</f>
        <v>17.8573267597863</v>
      </c>
      <c r="K117" s="113">
        <f>K39/RES_summary!K$6</f>
        <v>18.153907545436383</v>
      </c>
      <c r="L117" s="113">
        <f>L39/RES_summary!L$6</f>
        <v>18.38390449994872</v>
      </c>
      <c r="M117" s="113">
        <f>M39/RES_summary!M$6</f>
        <v>18.552448140432933</v>
      </c>
      <c r="N117" s="113">
        <f>N39/RES_summary!N$6</f>
        <v>18.663745435862268</v>
      </c>
      <c r="O117" s="113">
        <f>O39/RES_summary!O$6</f>
        <v>18.846266005296343</v>
      </c>
      <c r="P117" s="113">
        <f>P39/RES_summary!P$6</f>
        <v>18.97347467955051</v>
      </c>
      <c r="Q117" s="113">
        <f>Q39/RES_summary!Q$6</f>
        <v>19.071302534313173</v>
      </c>
    </row>
    <row r="118" spans="1:17" ht="12" customHeight="1" x14ac:dyDescent="0.25">
      <c r="A118" s="49" t="s">
        <v>26</v>
      </c>
      <c r="B118" s="112">
        <f>B40/RES_summary!B$6</f>
        <v>0.68867341566053319</v>
      </c>
      <c r="C118" s="112">
        <f>C40/RES_summary!C$6</f>
        <v>0.70649610744536528</v>
      </c>
      <c r="D118" s="112">
        <f>D40/RES_summary!D$6</f>
        <v>0.72254384383006676</v>
      </c>
      <c r="E118" s="112">
        <f>E40/RES_summary!E$6</f>
        <v>0.73877481502292142</v>
      </c>
      <c r="F118" s="112">
        <f>F40/RES_summary!F$6</f>
        <v>0.75455377183519889</v>
      </c>
      <c r="G118" s="112">
        <f>G40/RES_summary!G$6</f>
        <v>0.77217926109118951</v>
      </c>
      <c r="H118" s="112">
        <f>H40/RES_summary!H$6</f>
        <v>0.79108639763475863</v>
      </c>
      <c r="I118" s="112">
        <f>I40/RES_summary!I$6</f>
        <v>0.81285076474605356</v>
      </c>
      <c r="J118" s="112">
        <f>J40/RES_summary!J$6</f>
        <v>0.8351685311081759</v>
      </c>
      <c r="K118" s="112">
        <f>K40/RES_summary!K$6</f>
        <v>0.85228978208338291</v>
      </c>
      <c r="L118" s="112">
        <f>L40/RES_summary!L$6</f>
        <v>0.87498987634900716</v>
      </c>
      <c r="M118" s="112">
        <f>M40/RES_summary!M$6</f>
        <v>0.89945704224903844</v>
      </c>
      <c r="N118" s="112">
        <f>N40/RES_summary!N$6</f>
        <v>0.9215279148904344</v>
      </c>
      <c r="O118" s="112">
        <f>O40/RES_summary!O$6</f>
        <v>0.94630554805151113</v>
      </c>
      <c r="P118" s="112">
        <f>P40/RES_summary!P$6</f>
        <v>0.97513756294362619</v>
      </c>
      <c r="Q118" s="112">
        <f>Q40/RES_summary!Q$6</f>
        <v>1.0006386685037674</v>
      </c>
    </row>
    <row r="119" spans="1:17" s="28" customFormat="1" ht="12" customHeight="1" x14ac:dyDescent="0.25"/>
    <row r="120" spans="1:17" ht="12.95" customHeight="1" x14ac:dyDescent="0.25">
      <c r="A120" s="111" t="s">
        <v>49</v>
      </c>
      <c r="B120" s="110"/>
      <c r="C120" s="110"/>
      <c r="D120" s="110"/>
      <c r="E120" s="110"/>
      <c r="F120" s="110"/>
      <c r="G120" s="110"/>
      <c r="H120" s="110"/>
      <c r="I120" s="110"/>
      <c r="J120" s="110"/>
      <c r="K120" s="110"/>
      <c r="L120" s="110"/>
      <c r="M120" s="110"/>
      <c r="N120" s="110"/>
      <c r="O120" s="110"/>
      <c r="P120" s="110"/>
      <c r="Q120" s="110"/>
    </row>
    <row r="121" spans="1:17" ht="12.95" customHeight="1" x14ac:dyDescent="0.25">
      <c r="A121" s="40" t="s">
        <v>130</v>
      </c>
      <c r="B121" s="55"/>
      <c r="C121" s="55"/>
      <c r="D121" s="55"/>
      <c r="E121" s="55"/>
      <c r="F121" s="55"/>
      <c r="G121" s="55"/>
      <c r="H121" s="55"/>
      <c r="I121" s="55"/>
      <c r="J121" s="55"/>
      <c r="K121" s="55"/>
      <c r="L121" s="55"/>
      <c r="M121" s="55"/>
      <c r="N121" s="55"/>
      <c r="O121" s="55"/>
      <c r="P121" s="55"/>
      <c r="Q121" s="55"/>
    </row>
    <row r="122" spans="1:17" ht="12" customHeight="1" x14ac:dyDescent="0.25">
      <c r="A122" s="87" t="s">
        <v>33</v>
      </c>
      <c r="B122" s="109">
        <f t="shared" ref="B122:Q122" si="40">B83*B109</f>
        <v>65.359312712498181</v>
      </c>
      <c r="C122" s="109">
        <f t="shared" si="40"/>
        <v>64.870459204046483</v>
      </c>
      <c r="D122" s="109">
        <f t="shared" si="40"/>
        <v>64.508562858168887</v>
      </c>
      <c r="E122" s="109">
        <f t="shared" si="40"/>
        <v>64.176008479700883</v>
      </c>
      <c r="F122" s="109">
        <f t="shared" si="40"/>
        <v>63.744659050031913</v>
      </c>
      <c r="G122" s="109">
        <f t="shared" si="40"/>
        <v>63.241110595024423</v>
      </c>
      <c r="H122" s="109">
        <f t="shared" si="40"/>
        <v>63.170011850318154</v>
      </c>
      <c r="I122" s="109">
        <f t="shared" si="40"/>
        <v>62.683182911720529</v>
      </c>
      <c r="J122" s="109">
        <f t="shared" si="40"/>
        <v>62.453092547803884</v>
      </c>
      <c r="K122" s="109">
        <f t="shared" si="40"/>
        <v>62.225938449416368</v>
      </c>
      <c r="L122" s="109">
        <f t="shared" si="40"/>
        <v>61.702151194708605</v>
      </c>
      <c r="M122" s="109">
        <f t="shared" si="40"/>
        <v>61.473217413515087</v>
      </c>
      <c r="N122" s="109">
        <f t="shared" si="40"/>
        <v>61.025436179626055</v>
      </c>
      <c r="O122" s="109">
        <f t="shared" si="40"/>
        <v>60.489972304238485</v>
      </c>
      <c r="P122" s="109">
        <f t="shared" si="40"/>
        <v>60.557995098153413</v>
      </c>
      <c r="Q122" s="109">
        <f t="shared" si="40"/>
        <v>60.660298925476908</v>
      </c>
    </row>
    <row r="123" spans="1:17" ht="12" customHeight="1" x14ac:dyDescent="0.25">
      <c r="A123" s="87" t="s">
        <v>53</v>
      </c>
      <c r="B123" s="109">
        <f t="shared" ref="B123:Q123" si="41">B84*B110</f>
        <v>247.71567836565981</v>
      </c>
      <c r="C123" s="109">
        <f t="shared" si="41"/>
        <v>245.87760691518409</v>
      </c>
      <c r="D123" s="109">
        <f t="shared" si="41"/>
        <v>240.10830752701492</v>
      </c>
      <c r="E123" s="109">
        <f t="shared" si="41"/>
        <v>237.37552355913982</v>
      </c>
      <c r="F123" s="109">
        <f t="shared" si="41"/>
        <v>232.2645385401471</v>
      </c>
      <c r="G123" s="109">
        <f t="shared" si="41"/>
        <v>229.01958286301939</v>
      </c>
      <c r="H123" s="109">
        <f t="shared" si="41"/>
        <v>227.30285100589964</v>
      </c>
      <c r="I123" s="109">
        <f t="shared" si="41"/>
        <v>225.16870624170366</v>
      </c>
      <c r="J123" s="109">
        <f t="shared" si="41"/>
        <v>224.83191831458612</v>
      </c>
      <c r="K123" s="109">
        <f t="shared" si="41"/>
        <v>222.00100616081409</v>
      </c>
      <c r="L123" s="109">
        <f t="shared" si="41"/>
        <v>220.28949472051096</v>
      </c>
      <c r="M123" s="109">
        <f t="shared" si="41"/>
        <v>217.8325557069135</v>
      </c>
      <c r="N123" s="109">
        <f t="shared" si="41"/>
        <v>215.76945693794366</v>
      </c>
      <c r="O123" s="109">
        <f t="shared" si="41"/>
        <v>210.44048425435287</v>
      </c>
      <c r="P123" s="109">
        <f t="shared" si="41"/>
        <v>204.07731965746339</v>
      </c>
      <c r="Q123" s="109">
        <f t="shared" si="41"/>
        <v>196.66922844099904</v>
      </c>
    </row>
    <row r="124" spans="1:17" ht="12" customHeight="1" x14ac:dyDescent="0.25">
      <c r="A124" s="87" t="s">
        <v>52</v>
      </c>
      <c r="B124" s="109">
        <f t="shared" ref="B124:Q124" si="42">B85*B111</f>
        <v>314.18511696720708</v>
      </c>
      <c r="C124" s="109">
        <f t="shared" si="42"/>
        <v>328.51585193826367</v>
      </c>
      <c r="D124" s="109">
        <f t="shared" si="42"/>
        <v>344.33027341627422</v>
      </c>
      <c r="E124" s="109">
        <f t="shared" si="42"/>
        <v>362.43145129044456</v>
      </c>
      <c r="F124" s="109">
        <f t="shared" si="42"/>
        <v>383.71285093330346</v>
      </c>
      <c r="G124" s="109">
        <f t="shared" si="42"/>
        <v>419.78472047266735</v>
      </c>
      <c r="H124" s="109">
        <f t="shared" si="42"/>
        <v>448.30993800036197</v>
      </c>
      <c r="I124" s="109">
        <f t="shared" si="42"/>
        <v>480.56893429782002</v>
      </c>
      <c r="J124" s="109">
        <f t="shared" si="42"/>
        <v>509.45284125032435</v>
      </c>
      <c r="K124" s="109">
        <f t="shared" si="42"/>
        <v>557.17010147954829</v>
      </c>
      <c r="L124" s="109">
        <f t="shared" si="42"/>
        <v>601.80342689027918</v>
      </c>
      <c r="M124" s="109">
        <f t="shared" si="42"/>
        <v>622.44387061133511</v>
      </c>
      <c r="N124" s="109">
        <f t="shared" si="42"/>
        <v>627.46395350259354</v>
      </c>
      <c r="O124" s="109">
        <f t="shared" si="42"/>
        <v>623.82620554835432</v>
      </c>
      <c r="P124" s="109">
        <f t="shared" si="42"/>
        <v>617.97104022386532</v>
      </c>
      <c r="Q124" s="109">
        <f t="shared" si="42"/>
        <v>606.61724726313435</v>
      </c>
    </row>
    <row r="125" spans="1:17" ht="12" customHeight="1" x14ac:dyDescent="0.25">
      <c r="A125" s="87" t="s">
        <v>51</v>
      </c>
      <c r="B125" s="109">
        <f t="shared" ref="B125:Q125" si="43">B86*B112</f>
        <v>220.17450087662596</v>
      </c>
      <c r="C125" s="109">
        <f t="shared" si="43"/>
        <v>221.93531381747985</v>
      </c>
      <c r="D125" s="109">
        <f t="shared" si="43"/>
        <v>222.06035688890029</v>
      </c>
      <c r="E125" s="109">
        <f t="shared" si="43"/>
        <v>223.02048773969935</v>
      </c>
      <c r="F125" s="109">
        <f t="shared" si="43"/>
        <v>221.12082988652881</v>
      </c>
      <c r="G125" s="109">
        <f t="shared" si="43"/>
        <v>226.67772769803128</v>
      </c>
      <c r="H125" s="109">
        <f t="shared" si="43"/>
        <v>229.5957627338889</v>
      </c>
      <c r="I125" s="109">
        <f t="shared" si="43"/>
        <v>235.87145763461945</v>
      </c>
      <c r="J125" s="109">
        <f t="shared" si="43"/>
        <v>250.31972057163256</v>
      </c>
      <c r="K125" s="109">
        <f t="shared" si="43"/>
        <v>262.61441165385003</v>
      </c>
      <c r="L125" s="109">
        <f t="shared" si="43"/>
        <v>267.50770708597389</v>
      </c>
      <c r="M125" s="109">
        <f t="shared" si="43"/>
        <v>268.59280286927071</v>
      </c>
      <c r="N125" s="109">
        <f t="shared" si="43"/>
        <v>266.9931155073711</v>
      </c>
      <c r="O125" s="109">
        <f t="shared" si="43"/>
        <v>263.77320594259709</v>
      </c>
      <c r="P125" s="109">
        <f t="shared" si="43"/>
        <v>259.55563884324977</v>
      </c>
      <c r="Q125" s="109">
        <f t="shared" si="43"/>
        <v>255.13039138558892</v>
      </c>
    </row>
    <row r="126" spans="1:17" ht="12.95" customHeight="1" x14ac:dyDescent="0.25">
      <c r="A126" s="40" t="s">
        <v>129</v>
      </c>
      <c r="B126" s="55"/>
      <c r="C126" s="55"/>
      <c r="D126" s="55"/>
      <c r="E126" s="55"/>
      <c r="F126" s="55"/>
      <c r="G126" s="55"/>
      <c r="H126" s="55"/>
      <c r="I126" s="55"/>
      <c r="J126" s="55"/>
      <c r="K126" s="55"/>
      <c r="L126" s="55"/>
      <c r="M126" s="55"/>
      <c r="N126" s="55"/>
      <c r="O126" s="55"/>
      <c r="P126" s="55"/>
      <c r="Q126" s="55"/>
    </row>
    <row r="127" spans="1:17" ht="12" customHeight="1" x14ac:dyDescent="0.25">
      <c r="A127" s="87" t="s">
        <v>29</v>
      </c>
      <c r="B127" s="109">
        <f t="shared" ref="B127:Q127" si="44">B88*B114</f>
        <v>222.31429866385497</v>
      </c>
      <c r="C127" s="109">
        <f t="shared" si="44"/>
        <v>243.95053557149953</v>
      </c>
      <c r="D127" s="109">
        <f t="shared" si="44"/>
        <v>259.10445031348866</v>
      </c>
      <c r="E127" s="109">
        <f t="shared" si="44"/>
        <v>265.71346808937534</v>
      </c>
      <c r="F127" s="109">
        <f t="shared" si="44"/>
        <v>279.30898590484696</v>
      </c>
      <c r="G127" s="109">
        <f t="shared" si="44"/>
        <v>301.5032632512997</v>
      </c>
      <c r="H127" s="109">
        <f t="shared" si="44"/>
        <v>315.18577639119201</v>
      </c>
      <c r="I127" s="109">
        <f t="shared" si="44"/>
        <v>327.1560890299927</v>
      </c>
      <c r="J127" s="109">
        <f t="shared" si="44"/>
        <v>343.29295155587272</v>
      </c>
      <c r="K127" s="109">
        <f t="shared" si="44"/>
        <v>358.89161999942291</v>
      </c>
      <c r="L127" s="109">
        <f t="shared" si="44"/>
        <v>371.56756032052584</v>
      </c>
      <c r="M127" s="109">
        <f t="shared" si="44"/>
        <v>375.53207697093615</v>
      </c>
      <c r="N127" s="109">
        <f t="shared" si="44"/>
        <v>377.38708360246602</v>
      </c>
      <c r="O127" s="109">
        <f t="shared" si="44"/>
        <v>370.12924725631177</v>
      </c>
      <c r="P127" s="109">
        <f t="shared" si="44"/>
        <v>361.29301751977141</v>
      </c>
      <c r="Q127" s="109">
        <f t="shared" si="44"/>
        <v>350.22244525266228</v>
      </c>
    </row>
    <row r="128" spans="1:17" ht="12" customHeight="1" x14ac:dyDescent="0.25">
      <c r="A128" s="87" t="s">
        <v>28</v>
      </c>
      <c r="B128" s="109">
        <f t="shared" ref="B128:Q128" si="45">B89*B115</f>
        <v>135.35866654784536</v>
      </c>
      <c r="C128" s="109">
        <f t="shared" si="45"/>
        <v>142.68775678007387</v>
      </c>
      <c r="D128" s="109">
        <f t="shared" si="45"/>
        <v>153.85434717218621</v>
      </c>
      <c r="E128" s="109">
        <f t="shared" si="45"/>
        <v>164.49631177979282</v>
      </c>
      <c r="F128" s="109">
        <f t="shared" si="45"/>
        <v>170.87122530039446</v>
      </c>
      <c r="G128" s="109">
        <f t="shared" si="45"/>
        <v>179.7035846210382</v>
      </c>
      <c r="H128" s="109">
        <f t="shared" si="45"/>
        <v>184.14968027961211</v>
      </c>
      <c r="I128" s="109">
        <f t="shared" si="45"/>
        <v>188.28550548098571</v>
      </c>
      <c r="J128" s="109">
        <f t="shared" si="45"/>
        <v>195.12796667914986</v>
      </c>
      <c r="K128" s="109">
        <f t="shared" si="45"/>
        <v>199.26596951623776</v>
      </c>
      <c r="L128" s="109">
        <f t="shared" si="45"/>
        <v>205.3849560312531</v>
      </c>
      <c r="M128" s="109">
        <f t="shared" si="45"/>
        <v>209.40358309196887</v>
      </c>
      <c r="N128" s="109">
        <f t="shared" si="45"/>
        <v>216.07841290344413</v>
      </c>
      <c r="O128" s="109">
        <f t="shared" si="45"/>
        <v>219.62795228546835</v>
      </c>
      <c r="P128" s="109">
        <f t="shared" si="45"/>
        <v>221.15748935781227</v>
      </c>
      <c r="Q128" s="109">
        <f t="shared" si="45"/>
        <v>216.75945630906025</v>
      </c>
    </row>
    <row r="129" spans="1:17" ht="12.95" customHeight="1" x14ac:dyDescent="0.25">
      <c r="A129" s="40" t="s">
        <v>128</v>
      </c>
      <c r="B129" s="55"/>
      <c r="C129" s="55"/>
      <c r="D129" s="55"/>
      <c r="E129" s="55"/>
      <c r="F129" s="55"/>
      <c r="G129" s="55"/>
      <c r="H129" s="55"/>
      <c r="I129" s="55"/>
      <c r="J129" s="55"/>
      <c r="K129" s="55"/>
      <c r="L129" s="55"/>
      <c r="M129" s="55"/>
      <c r="N129" s="55"/>
      <c r="O129" s="55"/>
      <c r="P129" s="55"/>
      <c r="Q129" s="55"/>
    </row>
    <row r="130" spans="1:17" ht="12" customHeight="1" x14ac:dyDescent="0.25">
      <c r="A130" s="54" t="s">
        <v>50</v>
      </c>
      <c r="B130" s="53">
        <f t="shared" ref="B130:Q130" si="46">B91*B117</f>
        <v>990.51221536628123</v>
      </c>
      <c r="C130" s="53">
        <f t="shared" si="46"/>
        <v>976.29837851242212</v>
      </c>
      <c r="D130" s="53">
        <f t="shared" si="46"/>
        <v>957.89320769294841</v>
      </c>
      <c r="E130" s="53">
        <f t="shared" si="46"/>
        <v>949.91155533317362</v>
      </c>
      <c r="F130" s="53">
        <f t="shared" si="46"/>
        <v>938.63275454051654</v>
      </c>
      <c r="G130" s="53">
        <f t="shared" si="46"/>
        <v>927.73401959244643</v>
      </c>
      <c r="H130" s="53">
        <f t="shared" si="46"/>
        <v>919.40793995485376</v>
      </c>
      <c r="I130" s="53">
        <f t="shared" si="46"/>
        <v>906.12393182683741</v>
      </c>
      <c r="J130" s="53">
        <f t="shared" si="46"/>
        <v>887.54087858068635</v>
      </c>
      <c r="K130" s="53">
        <f t="shared" si="46"/>
        <v>862.58765974980486</v>
      </c>
      <c r="L130" s="53">
        <f t="shared" si="46"/>
        <v>818.82344829647002</v>
      </c>
      <c r="M130" s="53">
        <f t="shared" si="46"/>
        <v>738.78658704490397</v>
      </c>
      <c r="N130" s="53">
        <f t="shared" si="46"/>
        <v>627.79569846211825</v>
      </c>
      <c r="O130" s="53">
        <f t="shared" si="46"/>
        <v>512.48768533465704</v>
      </c>
      <c r="P130" s="53">
        <f t="shared" si="46"/>
        <v>401.89590214622342</v>
      </c>
      <c r="Q130" s="53">
        <f t="shared" si="46"/>
        <v>302.6470378279023</v>
      </c>
    </row>
    <row r="131" spans="1:17" ht="12" customHeight="1" x14ac:dyDescent="0.25">
      <c r="A131" s="49" t="s">
        <v>26</v>
      </c>
      <c r="B131" s="48">
        <f t="shared" ref="B131:Q131" si="47">B92*B118</f>
        <v>7321.7808815648505</v>
      </c>
      <c r="C131" s="48">
        <f t="shared" si="47"/>
        <v>7440.5564552768683</v>
      </c>
      <c r="D131" s="48">
        <f t="shared" si="47"/>
        <v>7531.9481341938153</v>
      </c>
      <c r="E131" s="48">
        <f t="shared" si="47"/>
        <v>7617.3840378593277</v>
      </c>
      <c r="F131" s="48">
        <f t="shared" si="47"/>
        <v>7683.3620678694024</v>
      </c>
      <c r="G131" s="48">
        <f t="shared" si="47"/>
        <v>7765.4061100341651</v>
      </c>
      <c r="H131" s="48">
        <f t="shared" si="47"/>
        <v>7851.1439812948993</v>
      </c>
      <c r="I131" s="48">
        <f t="shared" si="47"/>
        <v>7945.5705295735188</v>
      </c>
      <c r="J131" s="48">
        <f t="shared" si="47"/>
        <v>8014.1339526348629</v>
      </c>
      <c r="K131" s="48">
        <f t="shared" si="47"/>
        <v>8007.6712039037066</v>
      </c>
      <c r="L131" s="48">
        <f t="shared" si="47"/>
        <v>8020.2278516900469</v>
      </c>
      <c r="M131" s="48">
        <f t="shared" si="47"/>
        <v>8066.7635480644121</v>
      </c>
      <c r="N131" s="48">
        <f t="shared" si="47"/>
        <v>8054.7761480691088</v>
      </c>
      <c r="O131" s="48">
        <f t="shared" si="47"/>
        <v>8009.6178222454573</v>
      </c>
      <c r="P131" s="48">
        <f t="shared" si="47"/>
        <v>7910.52158100613</v>
      </c>
      <c r="Q131" s="48">
        <f t="shared" si="47"/>
        <v>7788.4687996604926</v>
      </c>
    </row>
    <row r="132" spans="1:17" s="28" customFormat="1" ht="12" customHeight="1" x14ac:dyDescent="0.25"/>
    <row r="133" spans="1:17" ht="12.95" customHeight="1" x14ac:dyDescent="0.25">
      <c r="A133" s="111" t="s">
        <v>48</v>
      </c>
      <c r="B133" s="110">
        <f t="shared" ref="B133" si="48">SUM(B134,B139,B142)</f>
        <v>2176.6361126658908</v>
      </c>
      <c r="C133" s="110">
        <f t="shared" ref="C133:Q133" si="49">SUM(C134,C139,C142)</f>
        <v>2224.113185056679</v>
      </c>
      <c r="D133" s="110">
        <f t="shared" si="49"/>
        <v>2262.9035403039015</v>
      </c>
      <c r="E133" s="110">
        <f t="shared" si="49"/>
        <v>2295.4489434310935</v>
      </c>
      <c r="F133" s="110">
        <f t="shared" si="49"/>
        <v>2323.8132734178967</v>
      </c>
      <c r="G133" s="110">
        <f t="shared" si="49"/>
        <v>2385.181142661078</v>
      </c>
      <c r="H133" s="110">
        <f t="shared" si="49"/>
        <v>2436.5774717984254</v>
      </c>
      <c r="I133" s="110">
        <f t="shared" si="49"/>
        <v>2479.8150821372355</v>
      </c>
      <c r="J133" s="110">
        <f t="shared" si="49"/>
        <v>2526.7908096461842</v>
      </c>
      <c r="K133" s="110">
        <f t="shared" si="49"/>
        <v>2567.9418691059536</v>
      </c>
      <c r="L133" s="110">
        <f t="shared" si="49"/>
        <v>2598.8569795550138</v>
      </c>
      <c r="M133" s="110">
        <f t="shared" si="49"/>
        <v>2579.9962873313225</v>
      </c>
      <c r="N133" s="110">
        <f t="shared" si="49"/>
        <v>2531.4564525102137</v>
      </c>
      <c r="O133" s="110">
        <f t="shared" si="49"/>
        <v>2458.5325469680283</v>
      </c>
      <c r="P133" s="110">
        <f t="shared" si="49"/>
        <v>2385.2975175311049</v>
      </c>
      <c r="Q133" s="110">
        <f t="shared" si="49"/>
        <v>2309.6343930832008</v>
      </c>
    </row>
    <row r="134" spans="1:17" ht="12.95" customHeight="1" x14ac:dyDescent="0.25">
      <c r="A134" s="40" t="s">
        <v>130</v>
      </c>
      <c r="B134" s="55">
        <f t="shared" ref="B134" si="50">SUM(B135:B138)</f>
        <v>953.8652187275743</v>
      </c>
      <c r="C134" s="55">
        <f t="shared" ref="C134:Q134" si="51">SUM(C135:C138)</f>
        <v>951.29951776063751</v>
      </c>
      <c r="D134" s="55">
        <f t="shared" si="51"/>
        <v>951.58934496187237</v>
      </c>
      <c r="E134" s="55">
        <f t="shared" si="51"/>
        <v>955.01938456519031</v>
      </c>
      <c r="F134" s="55">
        <f t="shared" si="51"/>
        <v>948.75039659123433</v>
      </c>
      <c r="G134" s="55">
        <f t="shared" si="51"/>
        <v>954.49196658751634</v>
      </c>
      <c r="H134" s="55">
        <f t="shared" si="51"/>
        <v>965.87952139618142</v>
      </c>
      <c r="I134" s="55">
        <f t="shared" si="51"/>
        <v>974.71780630208286</v>
      </c>
      <c r="J134" s="55">
        <f t="shared" si="51"/>
        <v>984.93071977480429</v>
      </c>
      <c r="K134" s="55">
        <f t="shared" si="51"/>
        <v>1000.7915909451374</v>
      </c>
      <c r="L134" s="55">
        <f t="shared" si="51"/>
        <v>1016.1213339107085</v>
      </c>
      <c r="M134" s="55">
        <f t="shared" si="51"/>
        <v>1019.2157092425987</v>
      </c>
      <c r="N134" s="55">
        <f t="shared" si="51"/>
        <v>1014.9625187379553</v>
      </c>
      <c r="O134" s="55">
        <f t="shared" si="51"/>
        <v>1009.2623601704897</v>
      </c>
      <c r="P134" s="55">
        <f t="shared" si="51"/>
        <v>1006.7676544124054</v>
      </c>
      <c r="Q134" s="55">
        <f t="shared" si="51"/>
        <v>1003.6783758574142</v>
      </c>
    </row>
    <row r="135" spans="1:17" ht="12" customHeight="1" x14ac:dyDescent="0.25">
      <c r="A135" s="87" t="s">
        <v>33</v>
      </c>
      <c r="B135" s="109">
        <f>B5*1000000/0.086/RES_summary!B$6</f>
        <v>572.54757936148349</v>
      </c>
      <c r="C135" s="109">
        <f>C5*1000000/0.086/RES_summary!C$6</f>
        <v>568.26522262744641</v>
      </c>
      <c r="D135" s="109">
        <f>D5*1000000/0.086/RES_summary!D$6</f>
        <v>565.09501063755897</v>
      </c>
      <c r="E135" s="109">
        <f>E5*1000000/0.086/RES_summary!E$6</f>
        <v>562.18183428217924</v>
      </c>
      <c r="F135" s="109">
        <f>F5*1000000/0.086/RES_summary!F$6</f>
        <v>558.40321327827917</v>
      </c>
      <c r="G135" s="109">
        <f>G5*1000000/0.086/RES_summary!G$6</f>
        <v>553.99212881241363</v>
      </c>
      <c r="H135" s="109">
        <f>H5*1000000/0.086/RES_summary!H$6</f>
        <v>553.36930380878664</v>
      </c>
      <c r="I135" s="109">
        <f>I5*1000000/0.086/RES_summary!I$6</f>
        <v>549.10468230667163</v>
      </c>
      <c r="J135" s="109">
        <f>J5*1000000/0.086/RES_summary!J$6</f>
        <v>547.08909071876167</v>
      </c>
      <c r="K135" s="109">
        <f>K5*1000000/0.086/RES_summary!K$6</f>
        <v>545.09922081688705</v>
      </c>
      <c r="L135" s="109">
        <f>L5*1000000/0.086/RES_summary!L$6</f>
        <v>540.51084446564698</v>
      </c>
      <c r="M135" s="109">
        <f>M5*1000000/0.086/RES_summary!M$6</f>
        <v>538.50538454239199</v>
      </c>
      <c r="N135" s="109">
        <f>N5*1000000/0.086/RES_summary!N$6</f>
        <v>534.58282093352398</v>
      </c>
      <c r="O135" s="109">
        <f>O5*1000000/0.086/RES_summary!O$6</f>
        <v>529.89215738512871</v>
      </c>
      <c r="P135" s="109">
        <f>P5*1000000/0.086/RES_summary!P$6</f>
        <v>530.48803705982334</v>
      </c>
      <c r="Q135" s="109">
        <f>Q5*1000000/0.086/RES_summary!Q$6</f>
        <v>531.38421858717732</v>
      </c>
    </row>
    <row r="136" spans="1:17" ht="12" customHeight="1" x14ac:dyDescent="0.25">
      <c r="A136" s="87" t="s">
        <v>53</v>
      </c>
      <c r="B136" s="109">
        <f>B6*1000000/0.086/RES_summary!B$6</f>
        <v>190.20293644998353</v>
      </c>
      <c r="C136" s="109">
        <f>C6*1000000/0.086/RES_summary!C$6</f>
        <v>185.64257495716325</v>
      </c>
      <c r="D136" s="109">
        <f>D6*1000000/0.086/RES_summary!D$6</f>
        <v>183.97534891377387</v>
      </c>
      <c r="E136" s="109">
        <f>E6*1000000/0.086/RES_summary!E$6</f>
        <v>183.22329809487746</v>
      </c>
      <c r="F136" s="109">
        <f>F6*1000000/0.086/RES_summary!F$6</f>
        <v>176.87620737236898</v>
      </c>
      <c r="G136" s="109">
        <f>G6*1000000/0.086/RES_summary!G$6</f>
        <v>176.24506253911147</v>
      </c>
      <c r="H136" s="109">
        <f>H6*1000000/0.086/RES_summary!H$6</f>
        <v>175.83445458705535</v>
      </c>
      <c r="I136" s="109">
        <f>I6*1000000/0.086/RES_summary!I$6</f>
        <v>175.45295201122099</v>
      </c>
      <c r="J136" s="109">
        <f>J6*1000000/0.086/RES_summary!J$6</f>
        <v>172.60963732599117</v>
      </c>
      <c r="K136" s="109">
        <f>K6*1000000/0.086/RES_summary!K$6</f>
        <v>171.99859918008505</v>
      </c>
      <c r="L136" s="109">
        <f>L6*1000000/0.086/RES_summary!L$6</f>
        <v>173.66225187998197</v>
      </c>
      <c r="M136" s="109">
        <f>M6*1000000/0.086/RES_summary!M$6</f>
        <v>174.73498543135284</v>
      </c>
      <c r="N136" s="109">
        <f>N6*1000000/0.086/RES_summary!N$6</f>
        <v>173.68457207093147</v>
      </c>
      <c r="O136" s="109">
        <f>O6*1000000/0.086/RES_summary!O$6</f>
        <v>173.14402153013225</v>
      </c>
      <c r="P136" s="109">
        <f>P6*1000000/0.086/RES_summary!P$6</f>
        <v>171.61526802353833</v>
      </c>
      <c r="Q136" s="109">
        <f>Q6*1000000/0.086/RES_summary!Q$6</f>
        <v>170.20200747329739</v>
      </c>
    </row>
    <row r="137" spans="1:17" ht="12" customHeight="1" x14ac:dyDescent="0.25">
      <c r="A137" s="87" t="s">
        <v>52</v>
      </c>
      <c r="B137" s="109">
        <f>B7*1000000/0.086/RES_summary!B$6</f>
        <v>67.846996609878801</v>
      </c>
      <c r="C137" s="109">
        <f>C7*1000000/0.086/RES_summary!C$6</f>
        <v>71.926922975909903</v>
      </c>
      <c r="D137" s="109">
        <f>D7*1000000/0.086/RES_summary!D$6</f>
        <v>75.939153927901202</v>
      </c>
      <c r="E137" s="109">
        <f>E7*1000000/0.086/RES_summary!E$6</f>
        <v>80.415392948880012</v>
      </c>
      <c r="F137" s="109">
        <f>F7*1000000/0.086/RES_summary!F$6</f>
        <v>85.696661746953097</v>
      </c>
      <c r="G137" s="109">
        <f>G7*1000000/0.086/RES_summary!G$6</f>
        <v>94.498297188776348</v>
      </c>
      <c r="H137" s="109">
        <f>H7*1000000/0.086/RES_summary!H$6</f>
        <v>101.90665371649774</v>
      </c>
      <c r="I137" s="109">
        <f>I7*1000000/0.086/RES_summary!I$6</f>
        <v>110.69831884646734</v>
      </c>
      <c r="J137" s="109">
        <f>J7*1000000/0.086/RES_summary!J$6</f>
        <v>119.06187274095386</v>
      </c>
      <c r="K137" s="109">
        <f>K7*1000000/0.086/RES_summary!K$6</f>
        <v>131.25142435867178</v>
      </c>
      <c r="L137" s="109">
        <f>L7*1000000/0.086/RES_summary!L$6</f>
        <v>141.92784409266517</v>
      </c>
      <c r="M137" s="109">
        <f>M7*1000000/0.086/RES_summary!M$6</f>
        <v>144.08986310082375</v>
      </c>
      <c r="N137" s="109">
        <f>N7*1000000/0.086/RES_summary!N$6</f>
        <v>144.78676952276007</v>
      </c>
      <c r="O137" s="109">
        <f>O7*1000000/0.086/RES_summary!O$6</f>
        <v>145.30706941822541</v>
      </c>
      <c r="P137" s="109">
        <f>P7*1000000/0.086/RES_summary!P$6</f>
        <v>145.31408688550746</v>
      </c>
      <c r="Q137" s="109">
        <f>Q7*1000000/0.086/RES_summary!Q$6</f>
        <v>144.22298027293445</v>
      </c>
    </row>
    <row r="138" spans="1:17" ht="12" customHeight="1" x14ac:dyDescent="0.25">
      <c r="A138" s="87" t="s">
        <v>51</v>
      </c>
      <c r="B138" s="109">
        <f>B8*1000000/0.086/RES_summary!B$6</f>
        <v>123.26770630622846</v>
      </c>
      <c r="C138" s="109">
        <f>C8*1000000/0.086/RES_summary!C$6</f>
        <v>125.46479720011801</v>
      </c>
      <c r="D138" s="109">
        <f>D8*1000000/0.086/RES_summary!D$6</f>
        <v>126.5798314826384</v>
      </c>
      <c r="E138" s="109">
        <f>E8*1000000/0.086/RES_summary!E$6</f>
        <v>129.19885923925358</v>
      </c>
      <c r="F138" s="109">
        <f>F8*1000000/0.086/RES_summary!F$6</f>
        <v>127.7743141936331</v>
      </c>
      <c r="G138" s="109">
        <f>G8*1000000/0.086/RES_summary!G$6</f>
        <v>129.75647804721484</v>
      </c>
      <c r="H138" s="109">
        <f>H8*1000000/0.086/RES_summary!H$6</f>
        <v>134.76910928384171</v>
      </c>
      <c r="I138" s="109">
        <f>I8*1000000/0.086/RES_summary!I$6</f>
        <v>139.46185313772293</v>
      </c>
      <c r="J138" s="109">
        <f>J8*1000000/0.086/RES_summary!J$6</f>
        <v>146.17011898909757</v>
      </c>
      <c r="K138" s="109">
        <f>K8*1000000/0.086/RES_summary!K$6</f>
        <v>152.44234658949352</v>
      </c>
      <c r="L138" s="109">
        <f>L8*1000000/0.086/RES_summary!L$6</f>
        <v>160.02039347241438</v>
      </c>
      <c r="M138" s="109">
        <f>M8*1000000/0.086/RES_summary!M$6</f>
        <v>161.88547616803012</v>
      </c>
      <c r="N138" s="109">
        <f>N8*1000000/0.086/RES_summary!N$6</f>
        <v>161.90835621073973</v>
      </c>
      <c r="O138" s="109">
        <f>O8*1000000/0.086/RES_summary!O$6</f>
        <v>160.9191118370033</v>
      </c>
      <c r="P138" s="109">
        <f>P8*1000000/0.086/RES_summary!P$6</f>
        <v>159.35026244353622</v>
      </c>
      <c r="Q138" s="109">
        <f>Q8*1000000/0.086/RES_summary!Q$6</f>
        <v>157.86916952400495</v>
      </c>
    </row>
    <row r="139" spans="1:17" ht="12.95" customHeight="1" x14ac:dyDescent="0.25">
      <c r="A139" s="40" t="s">
        <v>129</v>
      </c>
      <c r="B139" s="55">
        <f t="shared" ref="B139" si="52">SUM(B140:B141)</f>
        <v>451.40348536572509</v>
      </c>
      <c r="C139" s="55">
        <f t="shared" ref="C139:Q139" si="53">SUM(C140:C141)</f>
        <v>501.01106053509329</v>
      </c>
      <c r="D139" s="55">
        <f t="shared" si="53"/>
        <v>542.82950915681204</v>
      </c>
      <c r="E139" s="55">
        <f t="shared" si="53"/>
        <v>570.05342101327312</v>
      </c>
      <c r="F139" s="55">
        <f t="shared" si="53"/>
        <v>605.95095305216023</v>
      </c>
      <c r="G139" s="55">
        <f t="shared" si="53"/>
        <v>660.44577042454011</v>
      </c>
      <c r="H139" s="55">
        <f t="shared" si="53"/>
        <v>697.62750495837372</v>
      </c>
      <c r="I139" s="55">
        <f t="shared" si="53"/>
        <v>731.728769105011</v>
      </c>
      <c r="J139" s="55">
        <f t="shared" si="53"/>
        <v>773.89140491655564</v>
      </c>
      <c r="K139" s="55">
        <f t="shared" si="53"/>
        <v>812.01058038335361</v>
      </c>
      <c r="L139" s="55">
        <f t="shared" si="53"/>
        <v>848.1630806549781</v>
      </c>
      <c r="M139" s="55">
        <f t="shared" si="53"/>
        <v>864.9148580461997</v>
      </c>
      <c r="N139" s="55">
        <f t="shared" si="53"/>
        <v>878.69212492071188</v>
      </c>
      <c r="O139" s="55">
        <f t="shared" si="53"/>
        <v>872.8098597124889</v>
      </c>
      <c r="P139" s="55">
        <f t="shared" si="53"/>
        <v>862.53714699609577</v>
      </c>
      <c r="Q139" s="55">
        <f t="shared" si="53"/>
        <v>844.46027420034511</v>
      </c>
    </row>
    <row r="140" spans="1:17" ht="12" customHeight="1" x14ac:dyDescent="0.25">
      <c r="A140" s="87" t="s">
        <v>29</v>
      </c>
      <c r="B140" s="109">
        <f>B10*1000000/0.086/RES_summary!B$6</f>
        <v>361.82476456712561</v>
      </c>
      <c r="C140" s="109">
        <f>C10*1000000/0.086/RES_summary!C$6</f>
        <v>404.74838003512042</v>
      </c>
      <c r="D140" s="109">
        <f>D10*1000000/0.086/RES_summary!D$6</f>
        <v>437.25529179806585</v>
      </c>
      <c r="E140" s="109">
        <f>E10*1000000/0.086/RES_summary!E$6</f>
        <v>455.41339109550762</v>
      </c>
      <c r="F140" s="109">
        <f>F10*1000000/0.086/RES_summary!F$6</f>
        <v>485.24404240830762</v>
      </c>
      <c r="G140" s="109">
        <f>G10*1000000/0.086/RES_summary!G$6</f>
        <v>531.60777850935335</v>
      </c>
      <c r="H140" s="109">
        <f>H10*1000000/0.086/RES_summary!H$6</f>
        <v>563.70734751391649</v>
      </c>
      <c r="I140" s="109">
        <f>I10*1000000/0.086/RES_summary!I$6</f>
        <v>592.96428797903957</v>
      </c>
      <c r="J140" s="109">
        <f>J10*1000000/0.086/RES_summary!J$6</f>
        <v>628.60625452455997</v>
      </c>
      <c r="K140" s="109">
        <f>K10*1000000/0.086/RES_summary!K$6</f>
        <v>662.45177602153638</v>
      </c>
      <c r="L140" s="109">
        <f>L10*1000000/0.086/RES_summary!L$6</f>
        <v>692.51378543664111</v>
      </c>
      <c r="M140" s="109">
        <f>M10*1000000/0.086/RES_summary!M$6</f>
        <v>704.75877879073494</v>
      </c>
      <c r="N140" s="109">
        <f>N10*1000000/0.086/RES_summary!N$6</f>
        <v>712.15930654979786</v>
      </c>
      <c r="O140" s="109">
        <f>O10*1000000/0.086/RES_summary!O$6</f>
        <v>702.26944416140122</v>
      </c>
      <c r="P140" s="109">
        <f>P10*1000000/0.086/RES_summary!P$6</f>
        <v>689.47470213473855</v>
      </c>
      <c r="Q140" s="109">
        <f>Q10*1000000/0.086/RES_summary!Q$6</f>
        <v>673.26845387076048</v>
      </c>
    </row>
    <row r="141" spans="1:17" ht="12" customHeight="1" x14ac:dyDescent="0.25">
      <c r="A141" s="87" t="s">
        <v>28</v>
      </c>
      <c r="B141" s="109">
        <f>B11*1000000/0.086/RES_summary!B$6</f>
        <v>89.578720798599491</v>
      </c>
      <c r="C141" s="109">
        <f>C11*1000000/0.086/RES_summary!C$6</f>
        <v>96.262680499972859</v>
      </c>
      <c r="D141" s="109">
        <f>D11*1000000/0.086/RES_summary!D$6</f>
        <v>105.57421735874624</v>
      </c>
      <c r="E141" s="109">
        <f>E11*1000000/0.086/RES_summary!E$6</f>
        <v>114.64002991776555</v>
      </c>
      <c r="F141" s="109">
        <f>F11*1000000/0.086/RES_summary!F$6</f>
        <v>120.70691064385257</v>
      </c>
      <c r="G141" s="109">
        <f>G11*1000000/0.086/RES_summary!G$6</f>
        <v>128.83799191518671</v>
      </c>
      <c r="H141" s="109">
        <f>H11*1000000/0.086/RES_summary!H$6</f>
        <v>133.92015744445717</v>
      </c>
      <c r="I141" s="109">
        <f>I11*1000000/0.086/RES_summary!I$6</f>
        <v>138.76448112597143</v>
      </c>
      <c r="J141" s="109">
        <f>J11*1000000/0.086/RES_summary!J$6</f>
        <v>145.28515039199564</v>
      </c>
      <c r="K141" s="109">
        <f>K11*1000000/0.086/RES_summary!K$6</f>
        <v>149.55880436181727</v>
      </c>
      <c r="L141" s="109">
        <f>L11*1000000/0.086/RES_summary!L$6</f>
        <v>155.64929521833704</v>
      </c>
      <c r="M141" s="109">
        <f>M11*1000000/0.086/RES_summary!M$6</f>
        <v>160.15607925546479</v>
      </c>
      <c r="N141" s="109">
        <f>N11*1000000/0.086/RES_summary!N$6</f>
        <v>166.53281837091407</v>
      </c>
      <c r="O141" s="109">
        <f>O11*1000000/0.086/RES_summary!O$6</f>
        <v>170.54041555108765</v>
      </c>
      <c r="P141" s="109">
        <f>P11*1000000/0.086/RES_summary!P$6</f>
        <v>173.06244486135728</v>
      </c>
      <c r="Q141" s="109">
        <f>Q11*1000000/0.086/RES_summary!Q$6</f>
        <v>171.19182032958463</v>
      </c>
    </row>
    <row r="142" spans="1:17" ht="12.95" customHeight="1" x14ac:dyDescent="0.25">
      <c r="A142" s="40" t="s">
        <v>128</v>
      </c>
      <c r="B142" s="55">
        <f t="shared" ref="B142" si="54">SUM(B143:B144)</f>
        <v>771.36740857259133</v>
      </c>
      <c r="C142" s="55">
        <f t="shared" ref="C142:Q142" si="55">SUM(C143:C144)</f>
        <v>771.80260676094827</v>
      </c>
      <c r="D142" s="55">
        <f t="shared" si="55"/>
        <v>768.4846861852169</v>
      </c>
      <c r="E142" s="55">
        <f t="shared" si="55"/>
        <v>770.37613785263034</v>
      </c>
      <c r="F142" s="55">
        <f t="shared" si="55"/>
        <v>769.11192377450197</v>
      </c>
      <c r="G142" s="55">
        <f t="shared" si="55"/>
        <v>770.24340564902161</v>
      </c>
      <c r="H142" s="55">
        <f t="shared" si="55"/>
        <v>773.07044544387031</v>
      </c>
      <c r="I142" s="55">
        <f t="shared" si="55"/>
        <v>773.36850673014169</v>
      </c>
      <c r="J142" s="55">
        <f t="shared" si="55"/>
        <v>767.96868495482431</v>
      </c>
      <c r="K142" s="55">
        <f t="shared" si="55"/>
        <v>755.13969777746263</v>
      </c>
      <c r="L142" s="55">
        <f t="shared" si="55"/>
        <v>734.57256498932725</v>
      </c>
      <c r="M142" s="55">
        <f t="shared" si="55"/>
        <v>695.86572004252434</v>
      </c>
      <c r="N142" s="55">
        <f t="shared" si="55"/>
        <v>637.80180885154653</v>
      </c>
      <c r="O142" s="55">
        <f t="shared" si="55"/>
        <v>576.4603270850497</v>
      </c>
      <c r="P142" s="55">
        <f t="shared" si="55"/>
        <v>515.9927161226035</v>
      </c>
      <c r="Q142" s="55">
        <f t="shared" si="55"/>
        <v>461.49574302544181</v>
      </c>
    </row>
    <row r="143" spans="1:17" ht="12" customHeight="1" x14ac:dyDescent="0.25">
      <c r="A143" s="54" t="s">
        <v>50</v>
      </c>
      <c r="B143" s="53">
        <f>B13*1000000/0.086/RES_summary!B$6</f>
        <v>534.48325442803571</v>
      </c>
      <c r="C143" s="53">
        <f>C13*1000000/0.086/RES_summary!C$6</f>
        <v>526.40114208322382</v>
      </c>
      <c r="D143" s="53">
        <f>D13*1000000/0.086/RES_summary!D$6</f>
        <v>515.81338697798287</v>
      </c>
      <c r="E143" s="53">
        <f>E13*1000000/0.086/RES_summary!E$6</f>
        <v>510.84679253821298</v>
      </c>
      <c r="F143" s="53">
        <f>F13*1000000/0.086/RES_summary!F$6</f>
        <v>503.76442748675584</v>
      </c>
      <c r="G143" s="53">
        <f>G13*1000000/0.086/RES_summary!G$6</f>
        <v>498.06612293334666</v>
      </c>
      <c r="H143" s="53">
        <f>H13*1000000/0.086/RES_summary!H$6</f>
        <v>493.939222803836</v>
      </c>
      <c r="I143" s="53">
        <f>I13*1000000/0.086/RES_summary!I$6</f>
        <v>487.09114353843529</v>
      </c>
      <c r="J143" s="53">
        <f>J13*1000000/0.086/RES_summary!J$6</f>
        <v>476.25365929469211</v>
      </c>
      <c r="K143" s="53">
        <f>K13*1000000/0.086/RES_summary!K$6</f>
        <v>461.31684265806103</v>
      </c>
      <c r="L143" s="53">
        <f>L13*1000000/0.086/RES_summary!L$6</f>
        <v>437.42941041971875</v>
      </c>
      <c r="M143" s="53">
        <f>M13*1000000/0.086/RES_summary!M$6</f>
        <v>394.24641091415782</v>
      </c>
      <c r="N143" s="53">
        <f>N13*1000000/0.086/RES_summary!N$6</f>
        <v>334.31318247057891</v>
      </c>
      <c r="O143" s="53">
        <f>O13*1000000/0.086/RES_summary!O$6</f>
        <v>272.40543692289975</v>
      </c>
      <c r="P143" s="53">
        <f>P13*1000000/0.086/RES_summary!P$6</f>
        <v>213.36632611020181</v>
      </c>
      <c r="Q143" s="53">
        <f>Q13*1000000/0.086/RES_summary!Q$6</f>
        <v>160.77905105831982</v>
      </c>
    </row>
    <row r="144" spans="1:17" ht="12" customHeight="1" x14ac:dyDescent="0.25">
      <c r="A144" s="49" t="s">
        <v>26</v>
      </c>
      <c r="B144" s="48">
        <f>B14*1000000/0.086/RES_summary!B$6</f>
        <v>236.88415414455557</v>
      </c>
      <c r="C144" s="48">
        <f>C14*1000000/0.086/RES_summary!C$6</f>
        <v>245.4014646777245</v>
      </c>
      <c r="D144" s="48">
        <f>D14*1000000/0.086/RES_summary!D$6</f>
        <v>252.671299207234</v>
      </c>
      <c r="E144" s="48">
        <f>E14*1000000/0.086/RES_summary!E$6</f>
        <v>259.5293453144173</v>
      </c>
      <c r="F144" s="48">
        <f>F14*1000000/0.086/RES_summary!F$6</f>
        <v>265.34749628774608</v>
      </c>
      <c r="G144" s="48">
        <f>G14*1000000/0.086/RES_summary!G$6</f>
        <v>272.17728271567495</v>
      </c>
      <c r="H144" s="48">
        <f>H14*1000000/0.086/RES_summary!H$6</f>
        <v>279.13122264003437</v>
      </c>
      <c r="I144" s="48">
        <f>I14*1000000/0.086/RES_summary!I$6</f>
        <v>286.27736319170646</v>
      </c>
      <c r="J144" s="48">
        <f>J14*1000000/0.086/RES_summary!J$6</f>
        <v>291.71502566013214</v>
      </c>
      <c r="K144" s="48">
        <f>K14*1000000/0.086/RES_summary!K$6</f>
        <v>293.82285511940159</v>
      </c>
      <c r="L144" s="48">
        <f>L14*1000000/0.086/RES_summary!L$6</f>
        <v>297.14315456960855</v>
      </c>
      <c r="M144" s="48">
        <f>M14*1000000/0.086/RES_summary!M$6</f>
        <v>301.61930912836658</v>
      </c>
      <c r="N144" s="48">
        <f>N14*1000000/0.086/RES_summary!N$6</f>
        <v>303.48862638096762</v>
      </c>
      <c r="O144" s="48">
        <f>O14*1000000/0.086/RES_summary!O$6</f>
        <v>304.05489016214995</v>
      </c>
      <c r="P144" s="48">
        <f>P14*1000000/0.086/RES_summary!P$6</f>
        <v>302.62639001240171</v>
      </c>
      <c r="Q144" s="48">
        <f>Q14*1000000/0.086/RES_summary!Q$6</f>
        <v>300.71669196712196</v>
      </c>
    </row>
  </sheetData>
  <pageMargins left="0.39370078740157483" right="0.39370078740157483" top="0.39370078740157483" bottom="0.39370078740157483" header="0.31496062992125984" footer="0.31496062992125984"/>
  <pageSetup paperSize="9" scale="41" orientation="portrait" horizontalDpi="1200" verticalDpi="1200" r:id="rId1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tabColor theme="8" tint="0.59999389629810485"/>
    <pageSetUpPr fitToPage="1"/>
  </sheetPr>
  <dimension ref="A1:Q18"/>
  <sheetViews>
    <sheetView showGridLines="0" zoomScaleNormal="100" workbookViewId="0">
      <pane xSplit="1" ySplit="1" topLeftCell="B2" activePane="bottomRight" state="frozen"/>
      <selection activeCell="B18" sqref="B18"/>
      <selection pane="topRight" activeCell="B18" sqref="B18"/>
      <selection pane="bottomLeft" activeCell="B18" sqref="B18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247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157.18871022236928</v>
      </c>
      <c r="C3" s="144">
        <v>158.52199927270598</v>
      </c>
      <c r="D3" s="144">
        <v>160.67886894325886</v>
      </c>
      <c r="E3" s="144">
        <v>162.83953365702624</v>
      </c>
      <c r="F3" s="144">
        <v>167.03468189561963</v>
      </c>
      <c r="G3" s="144">
        <v>167.69958997181681</v>
      </c>
      <c r="H3" s="144">
        <v>169.10031394316243</v>
      </c>
      <c r="I3" s="144">
        <v>168.96215633212216</v>
      </c>
      <c r="J3" s="144">
        <v>169.87746185196602</v>
      </c>
      <c r="K3" s="144">
        <v>170.62562478740787</v>
      </c>
      <c r="L3" s="144">
        <v>170.56995524404542</v>
      </c>
      <c r="M3" s="144">
        <v>170.79088687165753</v>
      </c>
      <c r="N3" s="144">
        <v>170.66490804615776</v>
      </c>
      <c r="O3" s="144">
        <v>171.33335049180752</v>
      </c>
      <c r="P3" s="144">
        <v>174.58438008208944</v>
      </c>
      <c r="Q3" s="144">
        <v>177.02209713639886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208.65019409361983</v>
      </c>
      <c r="C5" s="144">
        <v>210.41998416786953</v>
      </c>
      <c r="D5" s="144">
        <v>213.2829841553295</v>
      </c>
      <c r="E5" s="144">
        <v>216.1510216324551</v>
      </c>
      <c r="F5" s="144">
        <v>221.71960536213729</v>
      </c>
      <c r="G5" s="144">
        <v>222.60219546009469</v>
      </c>
      <c r="H5" s="144">
        <v>224.46149774764069</v>
      </c>
      <c r="I5" s="144">
        <v>224.27810918036835</v>
      </c>
      <c r="J5" s="144">
        <v>225.49307350000817</v>
      </c>
      <c r="K5" s="144">
        <v>226.48617498594027</v>
      </c>
      <c r="L5" s="144">
        <v>226.41227997776033</v>
      </c>
      <c r="M5" s="144">
        <v>226.70554166886697</v>
      </c>
      <c r="N5" s="144">
        <v>226.53831905882694</v>
      </c>
      <c r="O5" s="144">
        <v>227.42560063158075</v>
      </c>
      <c r="P5" s="144">
        <v>231.74097387980467</v>
      </c>
      <c r="Q5" s="144">
        <v>234.9767669326736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4295184.0473700361</v>
      </c>
      <c r="C7" s="62">
        <v>4418221.8955431441</v>
      </c>
      <c r="D7" s="62">
        <v>4582841.3231465751</v>
      </c>
      <c r="E7" s="62">
        <v>4754895.86999969</v>
      </c>
      <c r="F7" s="62">
        <v>5010257.8171146819</v>
      </c>
      <c r="G7" s="62">
        <v>5144009.7703871774</v>
      </c>
      <c r="H7" s="62">
        <v>5314291.2479883777</v>
      </c>
      <c r="I7" s="62">
        <v>5434992.2878954783</v>
      </c>
      <c r="J7" s="62">
        <v>5607458.6168967653</v>
      </c>
      <c r="K7" s="62">
        <v>5783982.5337325241</v>
      </c>
      <c r="L7" s="62">
        <v>5942114.2231280236</v>
      </c>
      <c r="M7" s="62">
        <v>6128675.4525709795</v>
      </c>
      <c r="N7" s="62">
        <v>6328540.3630921571</v>
      </c>
      <c r="O7" s="62">
        <v>6597211.3723970903</v>
      </c>
      <c r="P7" s="62">
        <v>6888141.6193257831</v>
      </c>
      <c r="Q7" s="62">
        <v>7199112.9715271033</v>
      </c>
    </row>
    <row r="8" spans="1:17" ht="12.95" customHeight="1" x14ac:dyDescent="0.25">
      <c r="A8" s="133" t="s">
        <v>136</v>
      </c>
      <c r="B8" s="143"/>
      <c r="C8" s="143">
        <v>404975.60084743222</v>
      </c>
      <c r="D8" s="143">
        <v>453887.56184728671</v>
      </c>
      <c r="E8" s="143">
        <v>468843.65258731251</v>
      </c>
      <c r="F8" s="143">
        <v>559867.56959827745</v>
      </c>
      <c r="G8" s="143">
        <v>446174.721940346</v>
      </c>
      <c r="H8" s="143">
        <v>490827.23825441668</v>
      </c>
      <c r="I8" s="143">
        <v>449580.99033729802</v>
      </c>
      <c r="J8" s="143">
        <v>509897.15814267209</v>
      </c>
      <c r="K8" s="143">
        <v>522727.94753481896</v>
      </c>
      <c r="L8" s="143">
        <v>513337.02489273483</v>
      </c>
      <c r="M8" s="143">
        <v>551001.90366311825</v>
      </c>
      <c r="N8" s="143">
        <v>573781.04227106681</v>
      </c>
      <c r="O8" s="143">
        <v>652308.96048031829</v>
      </c>
      <c r="P8" s="143">
        <v>695905.84777612379</v>
      </c>
      <c r="Q8" s="143">
        <v>764858.91404860641</v>
      </c>
    </row>
    <row r="9" spans="1:17" ht="12.95" customHeight="1" x14ac:dyDescent="0.25">
      <c r="A9" s="131" t="s">
        <v>135</v>
      </c>
      <c r="B9" s="142"/>
      <c r="C9" s="142">
        <f>B7+C8-C7</f>
        <v>281937.75267432444</v>
      </c>
      <c r="D9" s="142">
        <f t="shared" ref="D9:Q9" si="0">C7+D8-D7</f>
        <v>289268.13424385525</v>
      </c>
      <c r="E9" s="142">
        <f t="shared" si="0"/>
        <v>296789.10573419742</v>
      </c>
      <c r="F9" s="142">
        <f t="shared" si="0"/>
        <v>304505.62248328514</v>
      </c>
      <c r="G9" s="142">
        <f t="shared" si="0"/>
        <v>312422.76866785064</v>
      </c>
      <c r="H9" s="142">
        <f t="shared" si="0"/>
        <v>320545.76065321639</v>
      </c>
      <c r="I9" s="142">
        <f t="shared" si="0"/>
        <v>328879.95043019764</v>
      </c>
      <c r="J9" s="142">
        <f t="shared" si="0"/>
        <v>337430.82914138492</v>
      </c>
      <c r="K9" s="142">
        <f t="shared" si="0"/>
        <v>346204.0306990603</v>
      </c>
      <c r="L9" s="142">
        <f t="shared" si="0"/>
        <v>355205.33549723495</v>
      </c>
      <c r="M9" s="142">
        <f t="shared" si="0"/>
        <v>364440.67422016244</v>
      </c>
      <c r="N9" s="142">
        <f t="shared" si="0"/>
        <v>373916.13174988888</v>
      </c>
      <c r="O9" s="142">
        <f t="shared" si="0"/>
        <v>383637.95117538515</v>
      </c>
      <c r="P9" s="142">
        <f t="shared" si="0"/>
        <v>404975.60084743053</v>
      </c>
      <c r="Q9" s="142">
        <f t="shared" si="0"/>
        <v>453887.5618472863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8759.9999999999927</v>
      </c>
      <c r="C11" s="140">
        <v>8759.9999999999909</v>
      </c>
      <c r="D11" s="140">
        <v>8759.9999999999927</v>
      </c>
      <c r="E11" s="140">
        <v>8759.9999999999945</v>
      </c>
      <c r="F11" s="140">
        <v>8759.9999999999945</v>
      </c>
      <c r="G11" s="140">
        <v>8759.9999999999945</v>
      </c>
      <c r="H11" s="140">
        <v>8759.9999999999945</v>
      </c>
      <c r="I11" s="140">
        <v>8759.9999999999945</v>
      </c>
      <c r="J11" s="140">
        <v>8759.9999999999945</v>
      </c>
      <c r="K11" s="140">
        <v>8759.9999999999964</v>
      </c>
      <c r="L11" s="140">
        <v>8759.9999999999964</v>
      </c>
      <c r="M11" s="140">
        <v>8759.9999999999964</v>
      </c>
      <c r="N11" s="140">
        <v>8759.9999999999945</v>
      </c>
      <c r="O11" s="140">
        <v>8759.9999999999945</v>
      </c>
      <c r="P11" s="140">
        <v>8759.9999999999909</v>
      </c>
      <c r="Q11" s="140">
        <v>8759.9999999999945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48.577707449201725</v>
      </c>
      <c r="C13" s="137">
        <f t="shared" ref="C13:Q13" si="1">IF(C5=0,0,1000000*C5/C7)</f>
        <v>47.625490331332045</v>
      </c>
      <c r="D13" s="137">
        <f t="shared" si="1"/>
        <v>46.539465173734094</v>
      </c>
      <c r="E13" s="137">
        <f t="shared" si="1"/>
        <v>45.458623604404863</v>
      </c>
      <c r="F13" s="137">
        <f t="shared" si="1"/>
        <v>44.253132963489222</v>
      </c>
      <c r="G13" s="137">
        <f t="shared" si="1"/>
        <v>43.274061558273431</v>
      </c>
      <c r="H13" s="137">
        <f t="shared" si="1"/>
        <v>42.237334627191586</v>
      </c>
      <c r="I13" s="137">
        <f t="shared" si="1"/>
        <v>41.265580022968649</v>
      </c>
      <c r="J13" s="137">
        <f t="shared" si="1"/>
        <v>40.213060658269953</v>
      </c>
      <c r="K13" s="137">
        <f t="shared" si="1"/>
        <v>39.157479066553137</v>
      </c>
      <c r="L13" s="137">
        <f t="shared" si="1"/>
        <v>38.10298346277385</v>
      </c>
      <c r="M13" s="137">
        <f t="shared" si="1"/>
        <v>36.990952355580191</v>
      </c>
      <c r="N13" s="137">
        <f t="shared" si="1"/>
        <v>35.796298366048369</v>
      </c>
      <c r="O13" s="137">
        <f t="shared" si="1"/>
        <v>34.472989842819885</v>
      </c>
      <c r="P13" s="137">
        <f t="shared" si="1"/>
        <v>33.643468251236051</v>
      </c>
      <c r="Q13" s="137">
        <f t="shared" si="1"/>
        <v>32.639683230700776</v>
      </c>
    </row>
    <row r="14" spans="1:17" ht="12.95" customHeight="1" x14ac:dyDescent="0.25">
      <c r="A14" s="131" t="s">
        <v>132</v>
      </c>
      <c r="B14" s="130"/>
      <c r="C14" s="130">
        <v>38.189164261218821</v>
      </c>
      <c r="D14" s="130">
        <v>37.26690090006386</v>
      </c>
      <c r="E14" s="130">
        <v>36.868093946035913</v>
      </c>
      <c r="F14" s="130">
        <v>36.367115869779234</v>
      </c>
      <c r="G14" s="130">
        <v>35.993459882563869</v>
      </c>
      <c r="H14" s="130">
        <v>35.512863007828173</v>
      </c>
      <c r="I14" s="130">
        <v>35.127920864236621</v>
      </c>
      <c r="J14" s="130">
        <v>34.529669641902835</v>
      </c>
      <c r="K14" s="130">
        <v>34.072981349020232</v>
      </c>
      <c r="L14" s="130">
        <v>33.469562939845297</v>
      </c>
      <c r="M14" s="130">
        <v>32.662235876714668</v>
      </c>
      <c r="N14" s="130">
        <v>31.365215165371698</v>
      </c>
      <c r="O14" s="130">
        <v>29.92988739107129</v>
      </c>
      <c r="P14" s="130">
        <v>28.42489835943417</v>
      </c>
      <c r="Q14" s="130">
        <v>26.345742292967522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1.3454589799414716</v>
      </c>
      <c r="C16" s="134">
        <f>C7/RES_summary!C$6</f>
        <v>1.36209535592685</v>
      </c>
      <c r="D16" s="134">
        <f>D7/RES_summary!D$6</f>
        <v>1.3861045161854628</v>
      </c>
      <c r="E16" s="134">
        <f>E7/RES_summary!E$6</f>
        <v>1.4117455257374387</v>
      </c>
      <c r="F16" s="134">
        <f>F7/RES_summary!F$6</f>
        <v>1.4404552803667947</v>
      </c>
      <c r="G16" s="134">
        <f>G7/RES_summary!G$6</f>
        <v>1.461409174867099</v>
      </c>
      <c r="H16" s="134">
        <f>H7/RES_summary!H$6</f>
        <v>1.4955965476488782</v>
      </c>
      <c r="I16" s="134">
        <f>I7/RES_summary!I$6</f>
        <v>1.519018583449711</v>
      </c>
      <c r="J16" s="134">
        <f>J7/RES_summary!J$6</f>
        <v>1.5530549409936594</v>
      </c>
      <c r="K16" s="134">
        <f>K7/RES_summary!K$6</f>
        <v>1.5891201357384483</v>
      </c>
      <c r="L16" s="134">
        <f>L7/RES_summary!L$6</f>
        <v>1.6193522288088242</v>
      </c>
      <c r="M16" s="134">
        <f>M7/RES_summary!M$6</f>
        <v>1.6618446808991572</v>
      </c>
      <c r="N16" s="134">
        <f>N7/RES_summary!N$6</f>
        <v>1.7047973942888661</v>
      </c>
      <c r="O16" s="134">
        <f>O7/RES_summary!O$6</f>
        <v>1.7547062955677306</v>
      </c>
      <c r="P16" s="134">
        <f>P7/RES_summary!P$6</f>
        <v>1.7999926358938494</v>
      </c>
      <c r="Q16" s="134">
        <f>Q7/RES_summary!Q$6</f>
        <v>1.8584830770790091</v>
      </c>
    </row>
    <row r="17" spans="1:17" ht="12.95" customHeight="1" x14ac:dyDescent="0.25">
      <c r="A17" s="133" t="s">
        <v>49</v>
      </c>
      <c r="B17" s="132">
        <f>1000000*B5/RES_summary!B$6</f>
        <v>65.359312712498181</v>
      </c>
      <c r="C17" s="132">
        <f>1000000*C5/RES_summary!C$6</f>
        <v>64.870459204046483</v>
      </c>
      <c r="D17" s="132">
        <f>1000000*D5/RES_summary!D$6</f>
        <v>64.508562858168887</v>
      </c>
      <c r="E17" s="132">
        <f>1000000*E5/RES_summary!E$6</f>
        <v>64.176008479700883</v>
      </c>
      <c r="F17" s="132">
        <f>1000000*F5/RES_summary!F$6</f>
        <v>63.744659050031906</v>
      </c>
      <c r="G17" s="132">
        <f>1000000*G5/RES_summary!G$6</f>
        <v>63.241110595024423</v>
      </c>
      <c r="H17" s="132">
        <f>1000000*H5/RES_summary!H$6</f>
        <v>63.170011850318154</v>
      </c>
      <c r="I17" s="132">
        <f>1000000*I5/RES_summary!I$6</f>
        <v>62.683182911720536</v>
      </c>
      <c r="J17" s="132">
        <f>1000000*J5/RES_summary!J$6</f>
        <v>62.453092547803884</v>
      </c>
      <c r="K17" s="132">
        <f>1000000*K5/RES_summary!K$6</f>
        <v>62.225938449416368</v>
      </c>
      <c r="L17" s="132">
        <f>1000000*L5/RES_summary!L$6</f>
        <v>61.702151194708605</v>
      </c>
      <c r="M17" s="132">
        <f>1000000*M5/RES_summary!M$6</f>
        <v>61.473217413515087</v>
      </c>
      <c r="N17" s="132">
        <f>1000000*N5/RES_summary!N$6</f>
        <v>61.025436179626055</v>
      </c>
      <c r="O17" s="132">
        <f>1000000*O5/RES_summary!O$6</f>
        <v>60.489972304238485</v>
      </c>
      <c r="P17" s="132">
        <f>1000000*P5/RES_summary!P$6</f>
        <v>60.55799509815342</v>
      </c>
      <c r="Q17" s="132">
        <f>1000000*Q5/RES_summary!Q$6</f>
        <v>60.660298925476901</v>
      </c>
    </row>
    <row r="18" spans="1:17" ht="12.95" customHeight="1" x14ac:dyDescent="0.25">
      <c r="A18" s="131" t="s">
        <v>48</v>
      </c>
      <c r="B18" s="130">
        <f>B3*1000000/0.086/RES_summary!B$6</f>
        <v>572.54757936148349</v>
      </c>
      <c r="C18" s="130">
        <f>C3*1000000/0.086/RES_summary!C$6</f>
        <v>568.26522262744641</v>
      </c>
      <c r="D18" s="130">
        <f>D3*1000000/0.086/RES_summary!D$6</f>
        <v>565.09501063755897</v>
      </c>
      <c r="E18" s="130">
        <f>E3*1000000/0.086/RES_summary!E$6</f>
        <v>562.18183428217924</v>
      </c>
      <c r="F18" s="130">
        <f>F3*1000000/0.086/RES_summary!F$6</f>
        <v>558.40321327827917</v>
      </c>
      <c r="G18" s="130">
        <f>G3*1000000/0.086/RES_summary!G$6</f>
        <v>553.99212881241363</v>
      </c>
      <c r="H18" s="130">
        <f>H3*1000000/0.086/RES_summary!H$6</f>
        <v>553.36930380878664</v>
      </c>
      <c r="I18" s="130">
        <f>I3*1000000/0.086/RES_summary!I$6</f>
        <v>549.10468230667163</v>
      </c>
      <c r="J18" s="130">
        <f>J3*1000000/0.086/RES_summary!J$6</f>
        <v>547.08909071876167</v>
      </c>
      <c r="K18" s="130">
        <f>K3*1000000/0.086/RES_summary!K$6</f>
        <v>545.09922081688705</v>
      </c>
      <c r="L18" s="130">
        <f>L3*1000000/0.086/RES_summary!L$6</f>
        <v>540.51084446564698</v>
      </c>
      <c r="M18" s="130">
        <f>M3*1000000/0.086/RES_summary!M$6</f>
        <v>538.50538454239199</v>
      </c>
      <c r="N18" s="130">
        <f>N3*1000000/0.086/RES_summary!N$6</f>
        <v>534.58282093352398</v>
      </c>
      <c r="O18" s="130">
        <f>O3*1000000/0.086/RES_summary!O$6</f>
        <v>529.89215738512871</v>
      </c>
      <c r="P18" s="130">
        <f>P3*1000000/0.086/RES_summary!P$6</f>
        <v>530.48803705982334</v>
      </c>
      <c r="Q18" s="130">
        <f>Q3*1000000/0.086/RES_summary!Q$6</f>
        <v>531.38421858717732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tabColor theme="8" tint="0.59999389629810485"/>
    <pageSetUpPr fitToPage="1"/>
  </sheetPr>
  <dimension ref="A1:Q18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248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52.218811743860222</v>
      </c>
      <c r="C3" s="144">
        <v>51.786438727108099</v>
      </c>
      <c r="D3" s="144">
        <v>52.31147049689033</v>
      </c>
      <c r="E3" s="144">
        <v>53.07179029533777</v>
      </c>
      <c r="F3" s="144">
        <v>52.908830627777704</v>
      </c>
      <c r="G3" s="144">
        <v>53.351344153075843</v>
      </c>
      <c r="H3" s="144">
        <v>53.73203982953504</v>
      </c>
      <c r="I3" s="144">
        <v>53.987718666175475</v>
      </c>
      <c r="J3" s="144">
        <v>53.597279817084434</v>
      </c>
      <c r="K3" s="144">
        <v>53.838580806776619</v>
      </c>
      <c r="L3" s="144">
        <v>54.8029014293557</v>
      </c>
      <c r="M3" s="144">
        <v>55.418467458197924</v>
      </c>
      <c r="N3" s="144">
        <v>55.448586001621216</v>
      </c>
      <c r="O3" s="144">
        <v>55.983741055488522</v>
      </c>
      <c r="P3" s="144">
        <v>56.478832862224017</v>
      </c>
      <c r="Q3" s="144">
        <v>56.700058537408701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790.79663212468438</v>
      </c>
      <c r="C5" s="144">
        <v>797.55196416274805</v>
      </c>
      <c r="D5" s="144">
        <v>793.86385436057378</v>
      </c>
      <c r="E5" s="144">
        <v>799.50378877296828</v>
      </c>
      <c r="F5" s="144">
        <v>807.87320211911253</v>
      </c>
      <c r="G5" s="144">
        <v>806.12534266079331</v>
      </c>
      <c r="H5" s="144">
        <v>807.67340205645496</v>
      </c>
      <c r="I5" s="144">
        <v>805.64529969068485</v>
      </c>
      <c r="J5" s="144">
        <v>811.77789943472635</v>
      </c>
      <c r="K5" s="144">
        <v>808.02572016275519</v>
      </c>
      <c r="L5" s="144">
        <v>808.33886321773696</v>
      </c>
      <c r="M5" s="144">
        <v>803.3392363776336</v>
      </c>
      <c r="N5" s="144">
        <v>800.97829919774983</v>
      </c>
      <c r="O5" s="144">
        <v>791.19813922271248</v>
      </c>
      <c r="P5" s="144">
        <v>780.95512784971424</v>
      </c>
      <c r="Q5" s="144">
        <v>761.82775675047583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2518193.672409636</v>
      </c>
      <c r="C7" s="62">
        <v>2587165.3488677358</v>
      </c>
      <c r="D7" s="62">
        <v>2622207.1310895314</v>
      </c>
      <c r="E7" s="62">
        <v>2699458.3389116442</v>
      </c>
      <c r="F7" s="62">
        <v>2794894.4824830019</v>
      </c>
      <c r="G7" s="62">
        <v>2851973.285821985</v>
      </c>
      <c r="H7" s="62">
        <v>2932736.5941990623</v>
      </c>
      <c r="I7" s="62">
        <v>3005527.2609923766</v>
      </c>
      <c r="J7" s="62">
        <v>3122957.2024939782</v>
      </c>
      <c r="K7" s="62">
        <v>3211895.3903428894</v>
      </c>
      <c r="L7" s="62">
        <v>3343775.0285185212</v>
      </c>
      <c r="M7" s="62">
        <v>3470819.0257717981</v>
      </c>
      <c r="N7" s="62">
        <v>3644693.9313110071</v>
      </c>
      <c r="O7" s="62">
        <v>3815601.7539003962</v>
      </c>
      <c r="P7" s="62">
        <v>3986366.5769858132</v>
      </c>
      <c r="Q7" s="62">
        <v>4106296.5837634914</v>
      </c>
    </row>
    <row r="8" spans="1:17" ht="12.95" customHeight="1" x14ac:dyDescent="0.25">
      <c r="A8" s="133" t="s">
        <v>136</v>
      </c>
      <c r="B8" s="143"/>
      <c r="C8" s="143">
        <v>243697.27418828866</v>
      </c>
      <c r="D8" s="143">
        <v>212737.7151133978</v>
      </c>
      <c r="E8" s="143">
        <v>257967.97157287155</v>
      </c>
      <c r="F8" s="143">
        <v>279225.09230587969</v>
      </c>
      <c r="G8" s="143">
        <v>243992.16420199096</v>
      </c>
      <c r="H8" s="143">
        <v>270854.19637475791</v>
      </c>
      <c r="I8" s="143">
        <v>266113.09988695494</v>
      </c>
      <c r="J8" s="143">
        <v>314038.85595783335</v>
      </c>
      <c r="K8" s="143">
        <v>288889.45385089965</v>
      </c>
      <c r="L8" s="143">
        <v>335230.07569965388</v>
      </c>
      <c r="M8" s="143">
        <v>333851.39221520734</v>
      </c>
      <c r="N8" s="143">
        <v>384198.02621549217</v>
      </c>
      <c r="O8" s="143">
        <v>384806.4363171694</v>
      </c>
      <c r="P8" s="143">
        <v>414462.09727370564</v>
      </c>
      <c r="Q8" s="143">
        <v>332667.72189107595</v>
      </c>
    </row>
    <row r="9" spans="1:17" ht="12.95" customHeight="1" x14ac:dyDescent="0.25">
      <c r="A9" s="131" t="s">
        <v>135</v>
      </c>
      <c r="B9" s="142"/>
      <c r="C9" s="142">
        <f>B7+C8-C7</f>
        <v>174725.59773018863</v>
      </c>
      <c r="D9" s="142">
        <f t="shared" ref="D9:Q9" si="0">C7+D8-D7</f>
        <v>177695.93289160216</v>
      </c>
      <c r="E9" s="142">
        <f t="shared" si="0"/>
        <v>180716.76375075895</v>
      </c>
      <c r="F9" s="142">
        <f t="shared" si="0"/>
        <v>183788.94873452187</v>
      </c>
      <c r="G9" s="142">
        <f t="shared" si="0"/>
        <v>186913.36086300807</v>
      </c>
      <c r="H9" s="142">
        <f t="shared" si="0"/>
        <v>190090.88799768034</v>
      </c>
      <c r="I9" s="142">
        <f t="shared" si="0"/>
        <v>193322.43309364049</v>
      </c>
      <c r="J9" s="142">
        <f t="shared" si="0"/>
        <v>196608.91445623199</v>
      </c>
      <c r="K9" s="142">
        <f t="shared" si="0"/>
        <v>199951.26600198867</v>
      </c>
      <c r="L9" s="142">
        <f t="shared" si="0"/>
        <v>203350.43752402207</v>
      </c>
      <c r="M9" s="142">
        <f t="shared" si="0"/>
        <v>206807.39496193035</v>
      </c>
      <c r="N9" s="142">
        <f t="shared" si="0"/>
        <v>210323.12067628326</v>
      </c>
      <c r="O9" s="142">
        <f t="shared" si="0"/>
        <v>213898.61372778052</v>
      </c>
      <c r="P9" s="142">
        <f t="shared" si="0"/>
        <v>243697.27418828895</v>
      </c>
      <c r="Q9" s="142">
        <f t="shared" si="0"/>
        <v>212737.71511339769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767.82760665322041</v>
      </c>
      <c r="C11" s="140">
        <v>755.02026104069319</v>
      </c>
      <c r="D11" s="140">
        <v>766.21817382588699</v>
      </c>
      <c r="E11" s="140">
        <v>771.87106466446255</v>
      </c>
      <c r="F11" s="140">
        <v>761.52911022960905</v>
      </c>
      <c r="G11" s="140">
        <v>769.56328509482398</v>
      </c>
      <c r="H11" s="140">
        <v>773.56906791499773</v>
      </c>
      <c r="I11" s="140">
        <v>779.20664438549397</v>
      </c>
      <c r="J11" s="140">
        <v>767.72745889431417</v>
      </c>
      <c r="K11" s="140">
        <v>774.76495334211211</v>
      </c>
      <c r="L11" s="140">
        <v>788.33651191725414</v>
      </c>
      <c r="M11" s="140">
        <v>802.15275840794425</v>
      </c>
      <c r="N11" s="140">
        <v>804.9543922283865</v>
      </c>
      <c r="O11" s="140">
        <v>822.76954524044186</v>
      </c>
      <c r="P11" s="140">
        <v>840.93258531417666</v>
      </c>
      <c r="Q11" s="140">
        <v>865.42266333422958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314.03328536203429</v>
      </c>
      <c r="C13" s="137">
        <f t="shared" ref="C13:Q13" si="1">IF(C5=0,0,1000000*C5/C7)</f>
        <v>308.2725132012896</v>
      </c>
      <c r="D13" s="137">
        <f t="shared" si="1"/>
        <v>302.74643255612</v>
      </c>
      <c r="E13" s="137">
        <f t="shared" si="1"/>
        <v>296.1719309568262</v>
      </c>
      <c r="F13" s="137">
        <f t="shared" si="1"/>
        <v>289.05320296793201</v>
      </c>
      <c r="G13" s="137">
        <f t="shared" si="1"/>
        <v>282.65529227369848</v>
      </c>
      <c r="H13" s="137">
        <f t="shared" si="1"/>
        <v>275.39923075738506</v>
      </c>
      <c r="I13" s="137">
        <f t="shared" si="1"/>
        <v>268.05456405165785</v>
      </c>
      <c r="J13" s="137">
        <f t="shared" si="1"/>
        <v>259.93884859723488</v>
      </c>
      <c r="K13" s="137">
        <f t="shared" si="1"/>
        <v>251.5728633604389</v>
      </c>
      <c r="L13" s="137">
        <f t="shared" si="1"/>
        <v>241.74439258728364</v>
      </c>
      <c r="M13" s="137">
        <f t="shared" si="1"/>
        <v>231.45523590040736</v>
      </c>
      <c r="N13" s="137">
        <f t="shared" si="1"/>
        <v>219.76558643694824</v>
      </c>
      <c r="O13" s="137">
        <f t="shared" si="1"/>
        <v>207.35867898528235</v>
      </c>
      <c r="P13" s="137">
        <f t="shared" si="1"/>
        <v>195.90650101231108</v>
      </c>
      <c r="Q13" s="137">
        <f t="shared" si="1"/>
        <v>185.52672492356791</v>
      </c>
    </row>
    <row r="14" spans="1:17" ht="12.95" customHeight="1" x14ac:dyDescent="0.25">
      <c r="A14" s="131" t="s">
        <v>132</v>
      </c>
      <c r="B14" s="130"/>
      <c r="C14" s="130">
        <v>252.87515313981922</v>
      </c>
      <c r="D14" s="130">
        <v>244.96985770232712</v>
      </c>
      <c r="E14" s="130">
        <v>241.85565778818062</v>
      </c>
      <c r="F14" s="130">
        <v>236.6737895392553</v>
      </c>
      <c r="G14" s="130">
        <v>233.40568135788376</v>
      </c>
      <c r="H14" s="130">
        <v>226.11030691296048</v>
      </c>
      <c r="I14" s="130">
        <v>220.51367053232593</v>
      </c>
      <c r="J14" s="130">
        <v>216.13358281788084</v>
      </c>
      <c r="K14" s="130">
        <v>204.36597084434396</v>
      </c>
      <c r="L14" s="130">
        <v>191.42658634230543</v>
      </c>
      <c r="M14" s="130">
        <v>179.55527589447394</v>
      </c>
      <c r="N14" s="130">
        <v>165.76744035109519</v>
      </c>
      <c r="O14" s="130">
        <v>149.14283913114789</v>
      </c>
      <c r="P14" s="130">
        <v>123.97267324348444</v>
      </c>
      <c r="Q14" s="130">
        <v>99.158873943319264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0.78881981596339379</v>
      </c>
      <c r="C16" s="134">
        <f>C7/RES_summary!C$6</f>
        <v>0.79759821711589274</v>
      </c>
      <c r="D16" s="134">
        <f>D7/RES_summary!D$6</f>
        <v>0.79310036950643881</v>
      </c>
      <c r="E16" s="134">
        <f>E7/RES_summary!E$6</f>
        <v>0.80147879912949183</v>
      </c>
      <c r="F16" s="134">
        <f>F7/RES_summary!F$6</f>
        <v>0.80353559882854808</v>
      </c>
      <c r="G16" s="134">
        <f>G7/RES_summary!G$6</f>
        <v>0.8102433922986908</v>
      </c>
      <c r="H16" s="134">
        <f>H7/RES_summary!H$6</f>
        <v>0.82535761040721178</v>
      </c>
      <c r="I16" s="134">
        <f>I7/RES_summary!I$6</f>
        <v>0.84001071587167797</v>
      </c>
      <c r="J16" s="134">
        <f>J7/RES_summary!J$6</f>
        <v>0.86494157963650298</v>
      </c>
      <c r="K16" s="134">
        <f>K7/RES_summary!K$6</f>
        <v>0.88245211822685343</v>
      </c>
      <c r="L16" s="134">
        <f>L7/RES_summary!L$6</f>
        <v>0.91124965656017753</v>
      </c>
      <c r="M16" s="134">
        <f>M7/RES_summary!M$6</f>
        <v>0.94114334834336799</v>
      </c>
      <c r="N16" s="134">
        <f>N7/RES_summary!N$6</f>
        <v>0.98181640008431859</v>
      </c>
      <c r="O16" s="134">
        <f>O7/RES_summary!O$6</f>
        <v>1.0148621957091521</v>
      </c>
      <c r="P16" s="134">
        <f>P7/RES_summary!P$6</f>
        <v>1.0417077463123026</v>
      </c>
      <c r="Q16" s="134">
        <f>Q7/RES_summary!Q$6</f>
        <v>1.06005875176216</v>
      </c>
    </row>
    <row r="17" spans="1:17" ht="12.95" customHeight="1" x14ac:dyDescent="0.25">
      <c r="A17" s="133" t="s">
        <v>49</v>
      </c>
      <c r="B17" s="132">
        <f>1000000*B5/RES_summary!B$6</f>
        <v>247.71567836565981</v>
      </c>
      <c r="C17" s="132">
        <f>1000000*C5/RES_summary!C$6</f>
        <v>245.87760691518409</v>
      </c>
      <c r="D17" s="132">
        <f>1000000*D5/RES_summary!D$6</f>
        <v>240.10830752701494</v>
      </c>
      <c r="E17" s="132">
        <f>1000000*E5/RES_summary!E$6</f>
        <v>237.37552355913985</v>
      </c>
      <c r="F17" s="132">
        <f>1000000*F5/RES_summary!F$6</f>
        <v>232.2645385401471</v>
      </c>
      <c r="G17" s="132">
        <f>1000000*G5/RES_summary!G$6</f>
        <v>229.01958286301937</v>
      </c>
      <c r="H17" s="132">
        <f>1000000*H5/RES_summary!H$6</f>
        <v>227.30285100589961</v>
      </c>
      <c r="I17" s="132">
        <f>1000000*I5/RES_summary!I$6</f>
        <v>225.16870624170366</v>
      </c>
      <c r="J17" s="132">
        <f>1000000*J5/RES_summary!J$6</f>
        <v>224.83191831458612</v>
      </c>
      <c r="K17" s="132">
        <f>1000000*K5/RES_summary!K$6</f>
        <v>222.00100616081409</v>
      </c>
      <c r="L17" s="132">
        <f>1000000*L5/RES_summary!L$6</f>
        <v>220.28949472051093</v>
      </c>
      <c r="M17" s="132">
        <f>1000000*M5/RES_summary!M$6</f>
        <v>217.8325557069135</v>
      </c>
      <c r="N17" s="132">
        <f>1000000*N5/RES_summary!N$6</f>
        <v>215.76945693794369</v>
      </c>
      <c r="O17" s="132">
        <f>1000000*O5/RES_summary!O$6</f>
        <v>210.44048425435284</v>
      </c>
      <c r="P17" s="132">
        <f>1000000*P5/RES_summary!P$6</f>
        <v>204.07731965746339</v>
      </c>
      <c r="Q17" s="132">
        <f>1000000*Q5/RES_summary!Q$6</f>
        <v>196.66922844099904</v>
      </c>
    </row>
    <row r="18" spans="1:17" ht="12.95" customHeight="1" x14ac:dyDescent="0.25">
      <c r="A18" s="131" t="s">
        <v>48</v>
      </c>
      <c r="B18" s="130">
        <f>B3*1000000/0.086/RES_summary!B$6</f>
        <v>190.20293644998353</v>
      </c>
      <c r="C18" s="130">
        <f>C3*1000000/0.086/RES_summary!C$6</f>
        <v>185.64257495716325</v>
      </c>
      <c r="D18" s="130">
        <f>D3*1000000/0.086/RES_summary!D$6</f>
        <v>183.97534891377387</v>
      </c>
      <c r="E18" s="130">
        <f>E3*1000000/0.086/RES_summary!E$6</f>
        <v>183.22329809487746</v>
      </c>
      <c r="F18" s="130">
        <f>F3*1000000/0.086/RES_summary!F$6</f>
        <v>176.87620737236898</v>
      </c>
      <c r="G18" s="130">
        <f>G3*1000000/0.086/RES_summary!G$6</f>
        <v>176.24506253911147</v>
      </c>
      <c r="H18" s="130">
        <f>H3*1000000/0.086/RES_summary!H$6</f>
        <v>175.83445458705535</v>
      </c>
      <c r="I18" s="130">
        <f>I3*1000000/0.086/RES_summary!I$6</f>
        <v>175.45295201122099</v>
      </c>
      <c r="J18" s="130">
        <f>J3*1000000/0.086/RES_summary!J$6</f>
        <v>172.60963732599117</v>
      </c>
      <c r="K18" s="130">
        <f>K3*1000000/0.086/RES_summary!K$6</f>
        <v>171.99859918008505</v>
      </c>
      <c r="L18" s="130">
        <f>L3*1000000/0.086/RES_summary!L$6</f>
        <v>173.66225187998197</v>
      </c>
      <c r="M18" s="130">
        <f>M3*1000000/0.086/RES_summary!M$6</f>
        <v>174.73498543135284</v>
      </c>
      <c r="N18" s="130">
        <f>N3*1000000/0.086/RES_summary!N$6</f>
        <v>173.68457207093147</v>
      </c>
      <c r="O18" s="130">
        <f>O3*1000000/0.086/RES_summary!O$6</f>
        <v>173.14402153013225</v>
      </c>
      <c r="P18" s="130">
        <f>P3*1000000/0.086/RES_summary!P$6</f>
        <v>171.61526802353833</v>
      </c>
      <c r="Q18" s="130">
        <f>Q3*1000000/0.086/RES_summary!Q$6</f>
        <v>170.20200747329739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tabColor theme="8" tint="0.59999389629810485"/>
    <pageSetUpPr fitToPage="1"/>
  </sheetPr>
  <dimension ref="A1:Q18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249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18.626891937019256</v>
      </c>
      <c r="C3" s="144">
        <v>20.064574036321588</v>
      </c>
      <c r="D3" s="144">
        <v>21.592505918388312</v>
      </c>
      <c r="E3" s="144">
        <v>23.292828562065175</v>
      </c>
      <c r="F3" s="144">
        <v>25.634370100383563</v>
      </c>
      <c r="G3" s="144">
        <v>28.605687459069877</v>
      </c>
      <c r="H3" s="144">
        <v>31.140952376193745</v>
      </c>
      <c r="I3" s="144">
        <v>34.062406053558199</v>
      </c>
      <c r="J3" s="144">
        <v>36.970082364468908</v>
      </c>
      <c r="K3" s="144">
        <v>41.083999811767455</v>
      </c>
      <c r="L3" s="144">
        <v>44.788418701760882</v>
      </c>
      <c r="M3" s="144">
        <v>45.699144733933728</v>
      </c>
      <c r="N3" s="144">
        <v>46.222998082414634</v>
      </c>
      <c r="O3" s="144">
        <v>46.983044958477656</v>
      </c>
      <c r="P3" s="144">
        <v>47.823076118190137</v>
      </c>
      <c r="Q3" s="144">
        <v>48.045563887945711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1002.9907432609652</v>
      </c>
      <c r="C5" s="144">
        <v>1065.6052263528861</v>
      </c>
      <c r="D5" s="144">
        <v>1138.4502304091186</v>
      </c>
      <c r="E5" s="144">
        <v>1220.7042837969925</v>
      </c>
      <c r="F5" s="144">
        <v>1334.647688907359</v>
      </c>
      <c r="G5" s="144">
        <v>1477.59897823758</v>
      </c>
      <c r="H5" s="144">
        <v>1592.9761162171822</v>
      </c>
      <c r="I5" s="144">
        <v>1719.4578658670309</v>
      </c>
      <c r="J5" s="144">
        <v>1839.4299191655798</v>
      </c>
      <c r="K5" s="144">
        <v>2027.9537479890694</v>
      </c>
      <c r="L5" s="144">
        <v>2208.2809649648389</v>
      </c>
      <c r="M5" s="144">
        <v>2295.4951893307775</v>
      </c>
      <c r="N5" s="144">
        <v>2329.2685508725599</v>
      </c>
      <c r="O5" s="144">
        <v>2345.4143568290806</v>
      </c>
      <c r="P5" s="144">
        <v>2364.8274758581192</v>
      </c>
      <c r="Q5" s="144">
        <v>2349.8228998608402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419619.97876769386</v>
      </c>
      <c r="C7" s="62">
        <v>456172.60447590437</v>
      </c>
      <c r="D7" s="62">
        <v>500536.59201789962</v>
      </c>
      <c r="E7" s="62">
        <v>552373.88110983907</v>
      </c>
      <c r="F7" s="62">
        <v>624769.19878657721</v>
      </c>
      <c r="G7" s="62">
        <v>718306.05974956893</v>
      </c>
      <c r="H7" s="62">
        <v>800760.23572267871</v>
      </c>
      <c r="I7" s="62">
        <v>894797.49508003076</v>
      </c>
      <c r="J7" s="62">
        <v>989165.39651465742</v>
      </c>
      <c r="K7" s="62">
        <v>1133679.6329337636</v>
      </c>
      <c r="L7" s="62">
        <v>1281418.0310641832</v>
      </c>
      <c r="M7" s="62">
        <v>1374311.9104058084</v>
      </c>
      <c r="N7" s="62">
        <v>1438295.6848074298</v>
      </c>
      <c r="O7" s="62">
        <v>1502957.5366689535</v>
      </c>
      <c r="P7" s="62">
        <v>1571712.0505803921</v>
      </c>
      <c r="Q7" s="62">
        <v>1634108.0346705616</v>
      </c>
    </row>
    <row r="8" spans="1:17" ht="12.95" customHeight="1" x14ac:dyDescent="0.25">
      <c r="A8" s="133" t="s">
        <v>136</v>
      </c>
      <c r="B8" s="143"/>
      <c r="C8" s="143">
        <v>56074.104617024052</v>
      </c>
      <c r="D8" s="143">
        <v>65447.184763513833</v>
      </c>
      <c r="E8" s="143">
        <v>74607.14209117947</v>
      </c>
      <c r="F8" s="143">
        <v>96986.758915917395</v>
      </c>
      <c r="G8" s="143">
        <v>120095.61750130517</v>
      </c>
      <c r="H8" s="143">
        <v>111137.63303448871</v>
      </c>
      <c r="I8" s="143">
        <v>125015.39298364117</v>
      </c>
      <c r="J8" s="143">
        <v>127824.28575101828</v>
      </c>
      <c r="K8" s="143">
        <v>180647.13148080994</v>
      </c>
      <c r="L8" s="143">
        <v>186761.92479705942</v>
      </c>
      <c r="M8" s="143">
        <v>135039.28814159607</v>
      </c>
      <c r="N8" s="143">
        <v>109500.81590559008</v>
      </c>
      <c r="O8" s="143">
        <v>113820.25668581002</v>
      </c>
      <c r="P8" s="143">
        <v>124828.61852846263</v>
      </c>
      <c r="Q8" s="143">
        <v>127843.16885368346</v>
      </c>
    </row>
    <row r="9" spans="1:17" ht="12.95" customHeight="1" x14ac:dyDescent="0.25">
      <c r="A9" s="131" t="s">
        <v>135</v>
      </c>
      <c r="B9" s="142"/>
      <c r="C9" s="142">
        <f>B7+C8-C7</f>
        <v>19521.478908813559</v>
      </c>
      <c r="D9" s="142">
        <f t="shared" ref="D9:Q9" si="0">C7+D8-D7</f>
        <v>21083.197221518611</v>
      </c>
      <c r="E9" s="142">
        <f t="shared" si="0"/>
        <v>22769.852999240044</v>
      </c>
      <c r="F9" s="142">
        <f t="shared" si="0"/>
        <v>24591.441239179228</v>
      </c>
      <c r="G9" s="142">
        <f t="shared" si="0"/>
        <v>26558.756538313464</v>
      </c>
      <c r="H9" s="142">
        <f t="shared" si="0"/>
        <v>28683.457061378984</v>
      </c>
      <c r="I9" s="142">
        <f t="shared" si="0"/>
        <v>30978.133626289084</v>
      </c>
      <c r="J9" s="142">
        <f t="shared" si="0"/>
        <v>33456.384316391661</v>
      </c>
      <c r="K9" s="142">
        <f t="shared" si="0"/>
        <v>36132.895061703864</v>
      </c>
      <c r="L9" s="142">
        <f t="shared" si="0"/>
        <v>39023.526666639838</v>
      </c>
      <c r="M9" s="142">
        <f t="shared" si="0"/>
        <v>42145.408799970988</v>
      </c>
      <c r="N9" s="142">
        <f t="shared" si="0"/>
        <v>45517.041503968649</v>
      </c>
      <c r="O9" s="142">
        <f t="shared" si="0"/>
        <v>49158.404824286234</v>
      </c>
      <c r="P9" s="142">
        <f t="shared" si="0"/>
        <v>56074.104617024073</v>
      </c>
      <c r="Q9" s="142">
        <f t="shared" si="0"/>
        <v>65447.184763513971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215.94592788098333</v>
      </c>
      <c r="C11" s="140">
        <v>218.94506018974928</v>
      </c>
      <c r="D11" s="140">
        <v>220.54161306954097</v>
      </c>
      <c r="E11" s="140">
        <v>221.8775237705209</v>
      </c>
      <c r="F11" s="140">
        <v>223.33539660846228</v>
      </c>
      <c r="G11" s="140">
        <v>225.11133107077742</v>
      </c>
      <c r="H11" s="140">
        <v>227.31294820507742</v>
      </c>
      <c r="I11" s="140">
        <v>230.34847021107061</v>
      </c>
      <c r="J11" s="140">
        <v>233.70538566189234</v>
      </c>
      <c r="K11" s="140">
        <v>235.5679603233153</v>
      </c>
      <c r="L11" s="140">
        <v>235.83754719718718</v>
      </c>
      <c r="M11" s="140">
        <v>231.49053256690513</v>
      </c>
      <c r="N11" s="140">
        <v>230.74914298190296</v>
      </c>
      <c r="O11" s="140">
        <v>232.92876786171229</v>
      </c>
      <c r="P11" s="140">
        <v>235.14708202647518</v>
      </c>
      <c r="Q11" s="140">
        <v>237.74955447380214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2390.2359134721555</v>
      </c>
      <c r="C13" s="137">
        <f t="shared" ref="C13:Q13" si="1">IF(C5=0,0,1000000*C5/C7)</f>
        <v>2335.9693587412103</v>
      </c>
      <c r="D13" s="137">
        <f t="shared" si="1"/>
        <v>2274.4595471421731</v>
      </c>
      <c r="E13" s="137">
        <f t="shared" si="1"/>
        <v>2209.9239763913756</v>
      </c>
      <c r="F13" s="137">
        <f t="shared" si="1"/>
        <v>2136.225171630585</v>
      </c>
      <c r="G13" s="137">
        <f t="shared" si="1"/>
        <v>2057.0604384887579</v>
      </c>
      <c r="H13" s="137">
        <f t="shared" si="1"/>
        <v>1989.3296958977189</v>
      </c>
      <c r="I13" s="137">
        <f t="shared" si="1"/>
        <v>1921.6167628109447</v>
      </c>
      <c r="J13" s="137">
        <f t="shared" si="1"/>
        <v>1859.5777062631237</v>
      </c>
      <c r="K13" s="137">
        <f t="shared" si="1"/>
        <v>1788.8243636706093</v>
      </c>
      <c r="L13" s="137">
        <f t="shared" si="1"/>
        <v>1723.3103573007484</v>
      </c>
      <c r="M13" s="137">
        <f t="shared" si="1"/>
        <v>1670.2869064512154</v>
      </c>
      <c r="N13" s="137">
        <f t="shared" si="1"/>
        <v>1619.4643253653512</v>
      </c>
      <c r="O13" s="137">
        <f t="shared" si="1"/>
        <v>1560.5326827977374</v>
      </c>
      <c r="P13" s="137">
        <f t="shared" si="1"/>
        <v>1504.6187849643643</v>
      </c>
      <c r="Q13" s="137">
        <f t="shared" si="1"/>
        <v>1437.9850352639432</v>
      </c>
    </row>
    <row r="14" spans="1:17" ht="12.95" customHeight="1" x14ac:dyDescent="0.25">
      <c r="A14" s="131" t="s">
        <v>132</v>
      </c>
      <c r="B14" s="130"/>
      <c r="C14" s="130">
        <v>1948.7680420434374</v>
      </c>
      <c r="D14" s="130">
        <v>1883.0270495397519</v>
      </c>
      <c r="E14" s="130">
        <v>1831.9877955397249</v>
      </c>
      <c r="F14" s="130">
        <v>1780.8900210185855</v>
      </c>
      <c r="G14" s="130">
        <v>1718.9052133648313</v>
      </c>
      <c r="H14" s="130">
        <v>1655.0412506370853</v>
      </c>
      <c r="I14" s="130">
        <v>1604.0168525645865</v>
      </c>
      <c r="J14" s="130">
        <v>1564.1840159855649</v>
      </c>
      <c r="K14" s="130">
        <v>1521.6957501863014</v>
      </c>
      <c r="L14" s="130">
        <v>1464.9808957688504</v>
      </c>
      <c r="M14" s="130">
        <v>1391.8297160343193</v>
      </c>
      <c r="N14" s="130">
        <v>1301.997867691621</v>
      </c>
      <c r="O14" s="130">
        <v>1174.1845828502201</v>
      </c>
      <c r="P14" s="130">
        <v>1030.9217838820687</v>
      </c>
      <c r="Q14" s="130">
        <v>846.61733747008054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0.13144523316562873</v>
      </c>
      <c r="C16" s="134">
        <f>C7/RES_summary!C$6</f>
        <v>0.14063363062060533</v>
      </c>
      <c r="D16" s="134">
        <f>D7/RES_summary!D$6</f>
        <v>0.15138993078550042</v>
      </c>
      <c r="E16" s="134">
        <f>E7/RES_summary!E$6</f>
        <v>0.1640017734375937</v>
      </c>
      <c r="F16" s="134">
        <f>F7/RES_summary!F$6</f>
        <v>0.17962191253481705</v>
      </c>
      <c r="G16" s="134">
        <f>G7/RES_summary!G$6</f>
        <v>0.20407019289188547</v>
      </c>
      <c r="H16" s="134">
        <f>H7/RES_summary!H$6</f>
        <v>0.22535728437817065</v>
      </c>
      <c r="I16" s="134">
        <f>I7/RES_summary!I$6</f>
        <v>0.25008573176414367</v>
      </c>
      <c r="J16" s="134">
        <f>J7/RES_summary!J$6</f>
        <v>0.27396157715510844</v>
      </c>
      <c r="K16" s="134">
        <f>K7/RES_summary!K$6</f>
        <v>0.31147278223349628</v>
      </c>
      <c r="L16" s="134">
        <f>L7/RES_summary!L$6</f>
        <v>0.34921360760164788</v>
      </c>
      <c r="M16" s="134">
        <f>M7/RES_summary!M$6</f>
        <v>0.37265685805668802</v>
      </c>
      <c r="N16" s="134">
        <f>N7/RES_summary!N$6</f>
        <v>0.3874515441153899</v>
      </c>
      <c r="O16" s="134">
        <f>O7/RES_summary!O$6</f>
        <v>0.39975209261875433</v>
      </c>
      <c r="P16" s="134">
        <f>P7/RES_summary!P$6</f>
        <v>0.41071602082816044</v>
      </c>
      <c r="Q16" s="134">
        <f>Q7/RES_summary!Q$6</f>
        <v>0.42185226715644458</v>
      </c>
    </row>
    <row r="17" spans="1:17" ht="12.95" customHeight="1" x14ac:dyDescent="0.25">
      <c r="A17" s="133" t="s">
        <v>49</v>
      </c>
      <c r="B17" s="132">
        <f>1000000*B5/RES_summary!B$6</f>
        <v>314.18511696720702</v>
      </c>
      <c r="C17" s="132">
        <f>1000000*C5/RES_summary!C$6</f>
        <v>328.51585193826367</v>
      </c>
      <c r="D17" s="132">
        <f>1000000*D5/RES_summary!D$6</f>
        <v>344.33027341627422</v>
      </c>
      <c r="E17" s="132">
        <f>1000000*E5/RES_summary!E$6</f>
        <v>362.43145129044461</v>
      </c>
      <c r="F17" s="132">
        <f>1000000*F5/RES_summary!F$6</f>
        <v>383.7128509333034</v>
      </c>
      <c r="G17" s="132">
        <f>1000000*G5/RES_summary!G$6</f>
        <v>419.78472047266723</v>
      </c>
      <c r="H17" s="132">
        <f>1000000*H5/RES_summary!H$6</f>
        <v>448.30993800036197</v>
      </c>
      <c r="I17" s="132">
        <f>1000000*I5/RES_summary!I$6</f>
        <v>480.56893429781996</v>
      </c>
      <c r="J17" s="132">
        <f>1000000*J5/RES_summary!J$6</f>
        <v>509.45284125032435</v>
      </c>
      <c r="K17" s="132">
        <f>1000000*K5/RES_summary!K$6</f>
        <v>557.17010147954829</v>
      </c>
      <c r="L17" s="132">
        <f>1000000*L5/RES_summary!L$6</f>
        <v>601.80342689027918</v>
      </c>
      <c r="M17" s="132">
        <f>1000000*M5/RES_summary!M$6</f>
        <v>622.44387061133511</v>
      </c>
      <c r="N17" s="132">
        <f>1000000*N5/RES_summary!N$6</f>
        <v>627.46395350259354</v>
      </c>
      <c r="O17" s="132">
        <f>1000000*O5/RES_summary!O$6</f>
        <v>623.82620554835421</v>
      </c>
      <c r="P17" s="132">
        <f>1000000*P5/RES_summary!P$6</f>
        <v>617.97104022386532</v>
      </c>
      <c r="Q17" s="132">
        <f>1000000*Q5/RES_summary!Q$6</f>
        <v>606.61724726313435</v>
      </c>
    </row>
    <row r="18" spans="1:17" ht="12.95" customHeight="1" x14ac:dyDescent="0.25">
      <c r="A18" s="131" t="s">
        <v>48</v>
      </c>
      <c r="B18" s="130">
        <f>B3*1000000/0.086/RES_summary!B$6</f>
        <v>67.846996609878801</v>
      </c>
      <c r="C18" s="130">
        <f>C3*1000000/0.086/RES_summary!C$6</f>
        <v>71.926922975909903</v>
      </c>
      <c r="D18" s="130">
        <f>D3*1000000/0.086/RES_summary!D$6</f>
        <v>75.939153927901202</v>
      </c>
      <c r="E18" s="130">
        <f>E3*1000000/0.086/RES_summary!E$6</f>
        <v>80.415392948880012</v>
      </c>
      <c r="F18" s="130">
        <f>F3*1000000/0.086/RES_summary!F$6</f>
        <v>85.696661746953097</v>
      </c>
      <c r="G18" s="130">
        <f>G3*1000000/0.086/RES_summary!G$6</f>
        <v>94.498297188776348</v>
      </c>
      <c r="H18" s="130">
        <f>H3*1000000/0.086/RES_summary!H$6</f>
        <v>101.90665371649774</v>
      </c>
      <c r="I18" s="130">
        <f>I3*1000000/0.086/RES_summary!I$6</f>
        <v>110.69831884646734</v>
      </c>
      <c r="J18" s="130">
        <f>J3*1000000/0.086/RES_summary!J$6</f>
        <v>119.06187274095386</v>
      </c>
      <c r="K18" s="130">
        <f>K3*1000000/0.086/RES_summary!K$6</f>
        <v>131.25142435867178</v>
      </c>
      <c r="L18" s="130">
        <f>L3*1000000/0.086/RES_summary!L$6</f>
        <v>141.92784409266517</v>
      </c>
      <c r="M18" s="130">
        <f>M3*1000000/0.086/RES_summary!M$6</f>
        <v>144.08986310082375</v>
      </c>
      <c r="N18" s="130">
        <f>N3*1000000/0.086/RES_summary!N$6</f>
        <v>144.78676952276007</v>
      </c>
      <c r="O18" s="130">
        <f>O3*1000000/0.086/RES_summary!O$6</f>
        <v>145.30706941822541</v>
      </c>
      <c r="P18" s="130">
        <f>P3*1000000/0.086/RES_summary!P$6</f>
        <v>145.31408688550746</v>
      </c>
      <c r="Q18" s="130">
        <f>Q3*1000000/0.086/RES_summary!Q$6</f>
        <v>144.22298027293445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tabColor theme="8" tint="0.59999389629810485"/>
    <pageSetUpPr fitToPage="1"/>
  </sheetPr>
  <dimension ref="A1:Q18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250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33.842238557631653</v>
      </c>
      <c r="C3" s="144">
        <v>34.999380040447164</v>
      </c>
      <c r="D3" s="144">
        <v>35.991654094966876</v>
      </c>
      <c r="E3" s="144">
        <v>37.423268957815097</v>
      </c>
      <c r="F3" s="144">
        <v>38.22102276322029</v>
      </c>
      <c r="G3" s="144">
        <v>39.278731651570332</v>
      </c>
      <c r="H3" s="144">
        <v>41.18316381642444</v>
      </c>
      <c r="I3" s="144">
        <v>42.91308413768575</v>
      </c>
      <c r="J3" s="144">
        <v>45.38750494886483</v>
      </c>
      <c r="K3" s="144">
        <v>47.717130455463504</v>
      </c>
      <c r="L3" s="144">
        <v>50.497916243859954</v>
      </c>
      <c r="M3" s="144">
        <v>51.34315243639297</v>
      </c>
      <c r="N3" s="144">
        <v>51.689043573000511</v>
      </c>
      <c r="O3" s="144">
        <v>52.030984427574815</v>
      </c>
      <c r="P3" s="144">
        <v>52.44240179064726</v>
      </c>
      <c r="Q3" s="144">
        <v>52.591572133292907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702.87538892050213</v>
      </c>
      <c r="C5" s="144">
        <v>719.89046775319036</v>
      </c>
      <c r="D5" s="144">
        <v>734.19238441249195</v>
      </c>
      <c r="E5" s="144">
        <v>751.15463569461815</v>
      </c>
      <c r="F5" s="144">
        <v>769.1126420694992</v>
      </c>
      <c r="G5" s="144">
        <v>797.88225369111728</v>
      </c>
      <c r="H5" s="144">
        <v>815.82078695622567</v>
      </c>
      <c r="I5" s="144">
        <v>843.93934817273589</v>
      </c>
      <c r="J5" s="144">
        <v>903.80413277621585</v>
      </c>
      <c r="K5" s="144">
        <v>955.84791605857231</v>
      </c>
      <c r="L5" s="144">
        <v>981.6032131818489</v>
      </c>
      <c r="M5" s="144">
        <v>990.53668288151187</v>
      </c>
      <c r="N5" s="144">
        <v>991.13050842088535</v>
      </c>
      <c r="O5" s="144">
        <v>991.71445293932493</v>
      </c>
      <c r="P5" s="144">
        <v>993.25739605543311</v>
      </c>
      <c r="Q5" s="144">
        <v>988.28584059078651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1406361.3913147037</v>
      </c>
      <c r="C7" s="62">
        <v>1452391.3107017521</v>
      </c>
      <c r="D7" s="62">
        <v>1496381.7707651346</v>
      </c>
      <c r="E7" s="62">
        <v>1549617.9422329119</v>
      </c>
      <c r="F7" s="62">
        <v>1610019.989646341</v>
      </c>
      <c r="G7" s="62">
        <v>1700669.1367926362</v>
      </c>
      <c r="H7" s="62">
        <v>1766813.1584136686</v>
      </c>
      <c r="I7" s="62">
        <v>1859351.2065474426</v>
      </c>
      <c r="J7" s="62">
        <v>2030745.961008792</v>
      </c>
      <c r="K7" s="62">
        <v>2187909.1433050102</v>
      </c>
      <c r="L7" s="62">
        <v>2288856.4278988191</v>
      </c>
      <c r="M7" s="62">
        <v>2352609.8178286892</v>
      </c>
      <c r="N7" s="62">
        <v>2405294.8418469517</v>
      </c>
      <c r="O7" s="62">
        <v>2473022.1108572879</v>
      </c>
      <c r="P7" s="62">
        <v>2548146.4363646698</v>
      </c>
      <c r="Q7" s="62">
        <v>2617538.304935067</v>
      </c>
    </row>
    <row r="8" spans="1:17" ht="12.95" customHeight="1" x14ac:dyDescent="0.25">
      <c r="A8" s="133" t="s">
        <v>136</v>
      </c>
      <c r="B8" s="143"/>
      <c r="C8" s="143">
        <v>134963.00931381938</v>
      </c>
      <c r="D8" s="143">
        <v>135769.40886780983</v>
      </c>
      <c r="E8" s="143">
        <v>147952.04663394645</v>
      </c>
      <c r="F8" s="143">
        <v>158148.83058491556</v>
      </c>
      <c r="G8" s="143">
        <v>191523.82737926938</v>
      </c>
      <c r="H8" s="143">
        <v>170246.69162146182</v>
      </c>
      <c r="I8" s="143">
        <v>199972.00357421764</v>
      </c>
      <c r="J8" s="143">
        <v>282266.59647588624</v>
      </c>
      <c r="K8" s="143">
        <v>271582.92325522075</v>
      </c>
      <c r="L8" s="143">
        <v>219028.45726349944</v>
      </c>
      <c r="M8" s="143">
        <v>185613.16012498998</v>
      </c>
      <c r="N8" s="143">
        <v>178444.30685962722</v>
      </c>
      <c r="O8" s="143">
        <v>197510.84890262465</v>
      </c>
      <c r="P8" s="143">
        <v>210087.33482120145</v>
      </c>
      <c r="Q8" s="143">
        <v>205161.27743820686</v>
      </c>
    </row>
    <row r="9" spans="1:17" ht="12.95" customHeight="1" x14ac:dyDescent="0.25">
      <c r="A9" s="131" t="s">
        <v>135</v>
      </c>
      <c r="B9" s="142"/>
      <c r="C9" s="142">
        <f>B7+C8-C7</f>
        <v>88933.089926771121</v>
      </c>
      <c r="D9" s="142">
        <f t="shared" ref="D9:Q9" si="0">C7+D8-D7</f>
        <v>91778.948804427404</v>
      </c>
      <c r="E9" s="142">
        <f t="shared" si="0"/>
        <v>94715.875166169135</v>
      </c>
      <c r="F9" s="142">
        <f t="shared" si="0"/>
        <v>97746.783171486575</v>
      </c>
      <c r="G9" s="142">
        <f t="shared" si="0"/>
        <v>100874.680232974</v>
      </c>
      <c r="H9" s="142">
        <f t="shared" si="0"/>
        <v>104102.6700004295</v>
      </c>
      <c r="I9" s="142">
        <f t="shared" si="0"/>
        <v>107433.95544044371</v>
      </c>
      <c r="J9" s="142">
        <f t="shared" si="0"/>
        <v>110871.84201453696</v>
      </c>
      <c r="K9" s="142">
        <f t="shared" si="0"/>
        <v>114419.74095900264</v>
      </c>
      <c r="L9" s="142">
        <f t="shared" si="0"/>
        <v>118081.17266969057</v>
      </c>
      <c r="M9" s="142">
        <f t="shared" si="0"/>
        <v>121859.77019512001</v>
      </c>
      <c r="N9" s="142">
        <f t="shared" si="0"/>
        <v>125759.28284136485</v>
      </c>
      <c r="O9" s="142">
        <f t="shared" si="0"/>
        <v>129783.57989228843</v>
      </c>
      <c r="P9" s="142">
        <f t="shared" si="0"/>
        <v>134963.00931381946</v>
      </c>
      <c r="Q9" s="142">
        <f t="shared" si="0"/>
        <v>135769.40886780992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559.86368001488563</v>
      </c>
      <c r="C11" s="140">
        <v>565.32146706179708</v>
      </c>
      <c r="D11" s="140">
        <v>570.02444405674794</v>
      </c>
      <c r="E11" s="140">
        <v>579.31385833058255</v>
      </c>
      <c r="F11" s="140">
        <v>577.84838388677474</v>
      </c>
      <c r="G11" s="140">
        <v>572.42711652761011</v>
      </c>
      <c r="H11" s="140">
        <v>586.98430528112465</v>
      </c>
      <c r="I11" s="140">
        <v>591.26209901054915</v>
      </c>
      <c r="J11" s="140">
        <v>583.93369349926593</v>
      </c>
      <c r="K11" s="140">
        <v>580.4797445405494</v>
      </c>
      <c r="L11" s="140">
        <v>598.18984363312461</v>
      </c>
      <c r="M11" s="140">
        <v>602.71710350639171</v>
      </c>
      <c r="N11" s="140">
        <v>606.41397401975257</v>
      </c>
      <c r="O11" s="140">
        <v>610.06617886739741</v>
      </c>
      <c r="P11" s="140">
        <v>613.93488946611058</v>
      </c>
      <c r="Q11" s="140">
        <v>618.77837707468905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499.78291018316116</v>
      </c>
      <c r="C13" s="137">
        <f t="shared" ref="C13:Q13" si="1">IF(C5=0,0,1000000*C5/C7)</f>
        <v>495.6587542549816</v>
      </c>
      <c r="D13" s="137">
        <f t="shared" si="1"/>
        <v>490.6451005728855</v>
      </c>
      <c r="E13" s="137">
        <f t="shared" si="1"/>
        <v>484.73537587738997</v>
      </c>
      <c r="F13" s="137">
        <f t="shared" si="1"/>
        <v>477.70378443465381</v>
      </c>
      <c r="G13" s="137">
        <f t="shared" si="1"/>
        <v>469.15783701224632</v>
      </c>
      <c r="H13" s="137">
        <f t="shared" si="1"/>
        <v>461.74706310694984</v>
      </c>
      <c r="I13" s="137">
        <f t="shared" si="1"/>
        <v>453.8891550993286</v>
      </c>
      <c r="J13" s="137">
        <f t="shared" si="1"/>
        <v>445.06016514603471</v>
      </c>
      <c r="K13" s="137">
        <f t="shared" si="1"/>
        <v>436.87733514138904</v>
      </c>
      <c r="L13" s="137">
        <f t="shared" si="1"/>
        <v>428.86185486215282</v>
      </c>
      <c r="M13" s="137">
        <f t="shared" si="1"/>
        <v>421.03738383431335</v>
      </c>
      <c r="N13" s="137">
        <f t="shared" si="1"/>
        <v>412.06196062842207</v>
      </c>
      <c r="O13" s="137">
        <f t="shared" si="1"/>
        <v>401.01317678698035</v>
      </c>
      <c r="P13" s="137">
        <f t="shared" si="1"/>
        <v>389.79604228415951</v>
      </c>
      <c r="Q13" s="137">
        <f t="shared" si="1"/>
        <v>377.56308617432165</v>
      </c>
    </row>
    <row r="14" spans="1:17" ht="12.95" customHeight="1" x14ac:dyDescent="0.25">
      <c r="A14" s="131" t="s">
        <v>132</v>
      </c>
      <c r="B14" s="130"/>
      <c r="C14" s="130">
        <v>455.40120689630504</v>
      </c>
      <c r="D14" s="130">
        <v>443.18869241682285</v>
      </c>
      <c r="E14" s="130">
        <v>434.59775296184671</v>
      </c>
      <c r="F14" s="130">
        <v>422.45129402645955</v>
      </c>
      <c r="G14" s="130">
        <v>413.44752742143936</v>
      </c>
      <c r="H14" s="130">
        <v>410.97579030393405</v>
      </c>
      <c r="I14" s="130">
        <v>409.11834985270468</v>
      </c>
      <c r="J14" s="130">
        <v>408.39631009162269</v>
      </c>
      <c r="K14" s="130">
        <v>402.19323472927704</v>
      </c>
      <c r="L14" s="130">
        <v>387.02847245092437</v>
      </c>
      <c r="M14" s="130">
        <v>376.24972407669975</v>
      </c>
      <c r="N14" s="130">
        <v>355.55163970732627</v>
      </c>
      <c r="O14" s="130">
        <v>331.36184738521905</v>
      </c>
      <c r="P14" s="130">
        <v>299.90032715489684</v>
      </c>
      <c r="Q14" s="130">
        <v>269.0561884335533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0.44054027536863172</v>
      </c>
      <c r="C16" s="134">
        <f>C7/RES_summary!C$6</f>
        <v>0.44775828513523991</v>
      </c>
      <c r="D16" s="134">
        <f>D7/RES_summary!D$6</f>
        <v>0.45258855459805647</v>
      </c>
      <c r="E16" s="134">
        <f>E7/RES_summary!E$6</f>
        <v>0.46008708841607349</v>
      </c>
      <c r="F16" s="134">
        <f>F7/RES_summary!F$6</f>
        <v>0.46288272584697604</v>
      </c>
      <c r="G16" s="134">
        <f>G7/RES_summary!G$6</f>
        <v>0.48315877901899862</v>
      </c>
      <c r="H16" s="134">
        <f>H7/RES_summary!H$6</f>
        <v>0.49723275160433439</v>
      </c>
      <c r="I16" s="134">
        <f>I7/RES_summary!I$6</f>
        <v>0.5196675333276064</v>
      </c>
      <c r="J16" s="134">
        <f>J7/RES_summary!J$6</f>
        <v>0.56244018264249007</v>
      </c>
      <c r="K16" s="134">
        <f>K7/RES_summary!K$6</f>
        <v>0.60111704254206422</v>
      </c>
      <c r="L16" s="134">
        <f>L7/RES_summary!L$6</f>
        <v>0.62376195050491889</v>
      </c>
      <c r="M16" s="134">
        <f>M7/RES_summary!M$6</f>
        <v>0.63793100846115691</v>
      </c>
      <c r="N16" s="134">
        <f>N7/RES_summary!N$6</f>
        <v>0.64794409826179711</v>
      </c>
      <c r="O16" s="134">
        <f>O7/RES_summary!O$6</f>
        <v>0.65776692939622372</v>
      </c>
      <c r="P16" s="134">
        <f>P7/RES_summary!P$6</f>
        <v>0.66587551100386722</v>
      </c>
      <c r="Q16" s="134">
        <f>Q7/RES_summary!Q$6</f>
        <v>0.67572917143651778</v>
      </c>
    </row>
    <row r="17" spans="1:17" ht="12.95" customHeight="1" x14ac:dyDescent="0.25">
      <c r="A17" s="133" t="s">
        <v>49</v>
      </c>
      <c r="B17" s="132">
        <f>1000000*B5/RES_summary!B$6</f>
        <v>220.17450087662598</v>
      </c>
      <c r="C17" s="132">
        <f>1000000*C5/RES_summary!C$6</f>
        <v>221.93531381747988</v>
      </c>
      <c r="D17" s="132">
        <f>1000000*D5/RES_summary!D$6</f>
        <v>222.06035688890029</v>
      </c>
      <c r="E17" s="132">
        <f>1000000*E5/RES_summary!E$6</f>
        <v>223.02048773969932</v>
      </c>
      <c r="F17" s="132">
        <f>1000000*F5/RES_summary!F$6</f>
        <v>221.12082988652881</v>
      </c>
      <c r="G17" s="132">
        <f>1000000*G5/RES_summary!G$6</f>
        <v>226.6777276980313</v>
      </c>
      <c r="H17" s="132">
        <f>1000000*H5/RES_summary!H$6</f>
        <v>229.59576273388893</v>
      </c>
      <c r="I17" s="132">
        <f>1000000*I5/RES_summary!I$6</f>
        <v>235.87145763461945</v>
      </c>
      <c r="J17" s="132">
        <f>1000000*J5/RES_summary!J$6</f>
        <v>250.31972057163256</v>
      </c>
      <c r="K17" s="132">
        <f>1000000*K5/RES_summary!K$6</f>
        <v>262.61441165384997</v>
      </c>
      <c r="L17" s="132">
        <f>1000000*L5/RES_summary!L$6</f>
        <v>267.50770708597389</v>
      </c>
      <c r="M17" s="132">
        <f>1000000*M5/RES_summary!M$6</f>
        <v>268.59280286927071</v>
      </c>
      <c r="N17" s="132">
        <f>1000000*N5/RES_summary!N$6</f>
        <v>266.99311550737104</v>
      </c>
      <c r="O17" s="132">
        <f>1000000*O5/RES_summary!O$6</f>
        <v>263.77320594259709</v>
      </c>
      <c r="P17" s="132">
        <f>1000000*P5/RES_summary!P$6</f>
        <v>259.55563884324971</v>
      </c>
      <c r="Q17" s="132">
        <f>1000000*Q5/RES_summary!Q$6</f>
        <v>255.13039138558889</v>
      </c>
    </row>
    <row r="18" spans="1:17" ht="12.95" customHeight="1" x14ac:dyDescent="0.25">
      <c r="A18" s="131" t="s">
        <v>48</v>
      </c>
      <c r="B18" s="130">
        <f>B3*1000000/0.086/RES_summary!B$6</f>
        <v>123.26770630622846</v>
      </c>
      <c r="C18" s="130">
        <f>C3*1000000/0.086/RES_summary!C$6</f>
        <v>125.46479720011801</v>
      </c>
      <c r="D18" s="130">
        <f>D3*1000000/0.086/RES_summary!D$6</f>
        <v>126.5798314826384</v>
      </c>
      <c r="E18" s="130">
        <f>E3*1000000/0.086/RES_summary!E$6</f>
        <v>129.19885923925358</v>
      </c>
      <c r="F18" s="130">
        <f>F3*1000000/0.086/RES_summary!F$6</f>
        <v>127.7743141936331</v>
      </c>
      <c r="G18" s="130">
        <f>G3*1000000/0.086/RES_summary!G$6</f>
        <v>129.75647804721484</v>
      </c>
      <c r="H18" s="130">
        <f>H3*1000000/0.086/RES_summary!H$6</f>
        <v>134.76910928384171</v>
      </c>
      <c r="I18" s="130">
        <f>I3*1000000/0.086/RES_summary!I$6</f>
        <v>139.46185313772293</v>
      </c>
      <c r="J18" s="130">
        <f>J3*1000000/0.086/RES_summary!J$6</f>
        <v>146.17011898909757</v>
      </c>
      <c r="K18" s="130">
        <f>K3*1000000/0.086/RES_summary!K$6</f>
        <v>152.44234658949352</v>
      </c>
      <c r="L18" s="130">
        <f>L3*1000000/0.086/RES_summary!L$6</f>
        <v>160.02039347241438</v>
      </c>
      <c r="M18" s="130">
        <f>M3*1000000/0.086/RES_summary!M$6</f>
        <v>161.88547616803012</v>
      </c>
      <c r="N18" s="130">
        <f>N3*1000000/0.086/RES_summary!N$6</f>
        <v>161.90835621073973</v>
      </c>
      <c r="O18" s="130">
        <f>O3*1000000/0.086/RES_summary!O$6</f>
        <v>160.9191118370033</v>
      </c>
      <c r="P18" s="130">
        <f>P3*1000000/0.086/RES_summary!P$6</f>
        <v>159.35026244353622</v>
      </c>
      <c r="Q18" s="130">
        <f>Q3*1000000/0.086/RES_summary!Q$6</f>
        <v>157.86916952400495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tabColor theme="8" tint="0.59999389629810485"/>
    <pageSetUpPr fitToPage="1"/>
  </sheetPr>
  <dimension ref="A1:Q18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251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99.336317397842762</v>
      </c>
      <c r="C3" s="144">
        <v>112.9077055057097</v>
      </c>
      <c r="D3" s="144">
        <v>124.3289790265548</v>
      </c>
      <c r="E3" s="144">
        <v>131.9133769625401</v>
      </c>
      <c r="F3" s="144">
        <v>145.15064085962524</v>
      </c>
      <c r="G3" s="144">
        <v>160.92359772864941</v>
      </c>
      <c r="H3" s="144">
        <v>172.25944551056804</v>
      </c>
      <c r="I3" s="144">
        <v>182.45796831308994</v>
      </c>
      <c r="J3" s="144">
        <v>195.18947980229044</v>
      </c>
      <c r="K3" s="144">
        <v>207.35903457321712</v>
      </c>
      <c r="L3" s="144">
        <v>218.53778993942046</v>
      </c>
      <c r="M3" s="144">
        <v>223.51935619462779</v>
      </c>
      <c r="N3" s="144">
        <v>227.35598266007588</v>
      </c>
      <c r="O3" s="144">
        <v>227.06917839650407</v>
      </c>
      <c r="P3" s="144">
        <v>226.90712145296172</v>
      </c>
      <c r="Q3" s="144">
        <v>224.28854578493653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709.70638522534944</v>
      </c>
      <c r="C5" s="144">
        <v>791.30113248059513</v>
      </c>
      <c r="D5" s="144">
        <v>856.67030735577941</v>
      </c>
      <c r="E5" s="144">
        <v>894.94873473142093</v>
      </c>
      <c r="F5" s="144">
        <v>971.50536298759016</v>
      </c>
      <c r="G5" s="144">
        <v>1061.26043180846</v>
      </c>
      <c r="H5" s="144">
        <v>1119.9470977646115</v>
      </c>
      <c r="I5" s="144">
        <v>1170.5523817740198</v>
      </c>
      <c r="J5" s="144">
        <v>1239.4931875946822</v>
      </c>
      <c r="K5" s="144">
        <v>1306.2718260850797</v>
      </c>
      <c r="L5" s="144">
        <v>1363.44449697499</v>
      </c>
      <c r="M5" s="144">
        <v>1384.9153583591913</v>
      </c>
      <c r="N5" s="144">
        <v>1400.9344448136562</v>
      </c>
      <c r="O5" s="144">
        <v>1391.5838140114897</v>
      </c>
      <c r="P5" s="144">
        <v>1382.5820290169779</v>
      </c>
      <c r="Q5" s="144">
        <v>1356.6391750529751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2036236.8959204371</v>
      </c>
      <c r="C7" s="62">
        <v>2323008.5294378148</v>
      </c>
      <c r="D7" s="62">
        <v>2582924.9196246937</v>
      </c>
      <c r="E7" s="62">
        <v>2766029.5781285199</v>
      </c>
      <c r="F7" s="62">
        <v>3101951.2836233135</v>
      </c>
      <c r="G7" s="62">
        <v>3504718.5999644822</v>
      </c>
      <c r="H7" s="62">
        <v>3834856.0977237178</v>
      </c>
      <c r="I7" s="62">
        <v>4140162.2291455907</v>
      </c>
      <c r="J7" s="62">
        <v>4537477.2467764132</v>
      </c>
      <c r="K7" s="62">
        <v>4978944.1264753724</v>
      </c>
      <c r="L7" s="62">
        <v>5514346.927751679</v>
      </c>
      <c r="M7" s="62">
        <v>5987460.2140926048</v>
      </c>
      <c r="N7" s="62">
        <v>6541909.8079765001</v>
      </c>
      <c r="O7" s="62">
        <v>7200388.8945235806</v>
      </c>
      <c r="P7" s="62">
        <v>8241869.5023700092</v>
      </c>
      <c r="Q7" s="62">
        <v>9465650.1993535254</v>
      </c>
    </row>
    <row r="8" spans="1:17" ht="12.95" customHeight="1" x14ac:dyDescent="0.25">
      <c r="A8" s="133" t="s">
        <v>136</v>
      </c>
      <c r="B8" s="143"/>
      <c r="C8" s="143">
        <v>550682.96339543466</v>
      </c>
      <c r="D8" s="143">
        <v>550218.85305274185</v>
      </c>
      <c r="E8" s="143">
        <v>502437.36765627493</v>
      </c>
      <c r="F8" s="143">
        <v>687187.68556248827</v>
      </c>
      <c r="G8" s="143">
        <v>789159.89441563305</v>
      </c>
      <c r="H8" s="143">
        <v>755169.3336411434</v>
      </c>
      <c r="I8" s="143">
        <v>855989.09481730906</v>
      </c>
      <c r="J8" s="143">
        <v>947533.87068356399</v>
      </c>
      <c r="K8" s="143">
        <v>943904.24735523399</v>
      </c>
      <c r="L8" s="143">
        <v>1222590.4868387955</v>
      </c>
      <c r="M8" s="143">
        <v>1262273.1807565596</v>
      </c>
      <c r="N8" s="143">
        <v>1309618.9275250393</v>
      </c>
      <c r="O8" s="143">
        <v>1514468.1813643863</v>
      </c>
      <c r="P8" s="143">
        <v>1989014.4785299946</v>
      </c>
      <c r="Q8" s="143">
        <v>2167684.9443387515</v>
      </c>
    </row>
    <row r="9" spans="1:17" ht="12.95" customHeight="1" x14ac:dyDescent="0.25">
      <c r="A9" s="131" t="s">
        <v>135</v>
      </c>
      <c r="B9" s="142"/>
      <c r="C9" s="142">
        <f>B7+C8-C7</f>
        <v>263911.32987805689</v>
      </c>
      <c r="D9" s="142">
        <f t="shared" ref="D9:Q9" si="0">C7+D8-D7</f>
        <v>290302.462865863</v>
      </c>
      <c r="E9" s="142">
        <f t="shared" si="0"/>
        <v>319332.70915244846</v>
      </c>
      <c r="F9" s="142">
        <f t="shared" si="0"/>
        <v>351265.98006769456</v>
      </c>
      <c r="G9" s="142">
        <f t="shared" si="0"/>
        <v>386392.57807446411</v>
      </c>
      <c r="H9" s="142">
        <f t="shared" si="0"/>
        <v>425031.83588190749</v>
      </c>
      <c r="I9" s="142">
        <f t="shared" si="0"/>
        <v>550682.96339543583</v>
      </c>
      <c r="J9" s="142">
        <f t="shared" si="0"/>
        <v>550218.85305274185</v>
      </c>
      <c r="K9" s="142">
        <f t="shared" si="0"/>
        <v>502437.3676562747</v>
      </c>
      <c r="L9" s="142">
        <f t="shared" si="0"/>
        <v>687187.68556248862</v>
      </c>
      <c r="M9" s="142">
        <f t="shared" si="0"/>
        <v>789159.89441563375</v>
      </c>
      <c r="N9" s="142">
        <f t="shared" si="0"/>
        <v>755169.33364114445</v>
      </c>
      <c r="O9" s="142">
        <f t="shared" si="0"/>
        <v>855989.09481730592</v>
      </c>
      <c r="P9" s="142">
        <f t="shared" si="0"/>
        <v>947533.87068356574</v>
      </c>
      <c r="Q9" s="142">
        <f t="shared" si="0"/>
        <v>943904.24735523574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1627.5370803486378</v>
      </c>
      <c r="C11" s="140">
        <v>1659.1411823996286</v>
      </c>
      <c r="D11" s="140">
        <v>1687.5638039757084</v>
      </c>
      <c r="E11" s="140">
        <v>1713.926638232447</v>
      </c>
      <c r="F11" s="140">
        <v>1737.3019376240809</v>
      </c>
      <c r="G11" s="140">
        <v>1763.190795272634</v>
      </c>
      <c r="H11" s="140">
        <v>1788.4923424154538</v>
      </c>
      <c r="I11" s="140">
        <v>1812.4812829776749</v>
      </c>
      <c r="J11" s="140">
        <v>1831.1073725096601</v>
      </c>
      <c r="K11" s="140">
        <v>1845.8268154118546</v>
      </c>
      <c r="L11" s="140">
        <v>1863.7627699233403</v>
      </c>
      <c r="M11" s="140">
        <v>1876.693955081975</v>
      </c>
      <c r="N11" s="140">
        <v>1887.0791754494069</v>
      </c>
      <c r="O11" s="140">
        <v>1897.362743871696</v>
      </c>
      <c r="P11" s="140">
        <v>1908.3532443219935</v>
      </c>
      <c r="Q11" s="140">
        <v>1922.4023559799032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348.53822099345763</v>
      </c>
      <c r="C13" s="137">
        <f t="shared" ref="C13:Q13" si="1">IF(C5=0,0,1000000*C5/C7)</f>
        <v>340.63634397076271</v>
      </c>
      <c r="D13" s="137">
        <f t="shared" si="1"/>
        <v>331.66674758794613</v>
      </c>
      <c r="E13" s="137">
        <f t="shared" si="1"/>
        <v>323.54995109522224</v>
      </c>
      <c r="F13" s="137">
        <f t="shared" si="1"/>
        <v>313.19168941067267</v>
      </c>
      <c r="G13" s="137">
        <f t="shared" si="1"/>
        <v>302.80902775452932</v>
      </c>
      <c r="H13" s="137">
        <f t="shared" si="1"/>
        <v>292.04410001965556</v>
      </c>
      <c r="I13" s="137">
        <f t="shared" si="1"/>
        <v>282.73104216391727</v>
      </c>
      <c r="J13" s="137">
        <f t="shared" si="1"/>
        <v>273.16791251686448</v>
      </c>
      <c r="K13" s="137">
        <f t="shared" si="1"/>
        <v>262.35920566752736</v>
      </c>
      <c r="L13" s="137">
        <f t="shared" si="1"/>
        <v>247.25402932363133</v>
      </c>
      <c r="M13" s="137">
        <f t="shared" si="1"/>
        <v>231.3026406588113</v>
      </c>
      <c r="N13" s="137">
        <f t="shared" si="1"/>
        <v>214.14762446059831</v>
      </c>
      <c r="O13" s="137">
        <f t="shared" si="1"/>
        <v>193.26509087167366</v>
      </c>
      <c r="P13" s="137">
        <f t="shared" si="1"/>
        <v>167.75102161219692</v>
      </c>
      <c r="Q13" s="137">
        <f t="shared" si="1"/>
        <v>143.32234410538743</v>
      </c>
    </row>
    <row r="14" spans="1:17" ht="12.95" customHeight="1" x14ac:dyDescent="0.25">
      <c r="A14" s="131" t="s">
        <v>132</v>
      </c>
      <c r="B14" s="130"/>
      <c r="C14" s="130">
        <v>315.20483510276739</v>
      </c>
      <c r="D14" s="130">
        <v>302.69896770786715</v>
      </c>
      <c r="E14" s="130">
        <v>297.70493071881924</v>
      </c>
      <c r="F14" s="130">
        <v>289.56608540155844</v>
      </c>
      <c r="G14" s="130">
        <v>284.38805896770259</v>
      </c>
      <c r="H14" s="130">
        <v>273.88096508471187</v>
      </c>
      <c r="I14" s="130">
        <v>261.89961769106083</v>
      </c>
      <c r="J14" s="130">
        <v>248.53094115068055</v>
      </c>
      <c r="K14" s="130">
        <v>229.21469081771181</v>
      </c>
      <c r="L14" s="130">
        <v>209.52143967416072</v>
      </c>
      <c r="M14" s="130">
        <v>194.80609722281969</v>
      </c>
      <c r="N14" s="130">
        <v>170.16063808395083</v>
      </c>
      <c r="O14" s="130">
        <v>141.85348264277195</v>
      </c>
      <c r="P14" s="130">
        <v>113.87031220909552</v>
      </c>
      <c r="Q14" s="130">
        <v>87.842039385081492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0.63784768864137864</v>
      </c>
      <c r="C16" s="134">
        <f>C7/RES_summary!C$6</f>
        <v>0.71616120795506821</v>
      </c>
      <c r="D16" s="134">
        <f>D7/RES_summary!D$6</f>
        <v>0.78121925757656319</v>
      </c>
      <c r="E16" s="134">
        <f>E7/RES_summary!E$6</f>
        <v>0.82124403724967543</v>
      </c>
      <c r="F16" s="134">
        <f>F7/RES_summary!F$6</f>
        <v>0.89181480655000067</v>
      </c>
      <c r="G16" s="134">
        <f>G7/RES_summary!G$6</f>
        <v>0.99568782835534175</v>
      </c>
      <c r="H16" s="134">
        <f>H7/RES_summary!H$6</f>
        <v>1.0792403488718962</v>
      </c>
      <c r="I16" s="134">
        <f>I7/RES_summary!I$6</f>
        <v>1.1571282959453719</v>
      </c>
      <c r="J16" s="134">
        <f>J7/RES_summary!J$6</f>
        <v>1.2567103815118803</v>
      </c>
      <c r="K16" s="134">
        <f>K7/RES_summary!K$6</f>
        <v>1.3679398787867405</v>
      </c>
      <c r="L16" s="134">
        <f>L7/RES_summary!L$6</f>
        <v>1.5027765627802177</v>
      </c>
      <c r="M16" s="134">
        <f>M7/RES_summary!M$6</f>
        <v>1.6235529170843928</v>
      </c>
      <c r="N16" s="134">
        <f>N7/RES_summary!N$6</f>
        <v>1.7622753675322822</v>
      </c>
      <c r="O16" s="134">
        <f>O7/RES_summary!O$6</f>
        <v>1.9151376256670916</v>
      </c>
      <c r="P16" s="134">
        <f>P7/RES_summary!P$6</f>
        <v>2.1537455572401853</v>
      </c>
      <c r="Q16" s="134">
        <f>Q7/RES_summary!Q$6</f>
        <v>2.4435997571679233</v>
      </c>
    </row>
    <row r="17" spans="1:17" ht="12.95" customHeight="1" x14ac:dyDescent="0.25">
      <c r="A17" s="133" t="s">
        <v>49</v>
      </c>
      <c r="B17" s="132">
        <f>1000000*B5/RES_summary!B$6</f>
        <v>222.31429866385497</v>
      </c>
      <c r="C17" s="132">
        <f>1000000*C5/RES_summary!C$6</f>
        <v>243.9505355714995</v>
      </c>
      <c r="D17" s="132">
        <f>1000000*D5/RES_summary!D$6</f>
        <v>259.10445031348866</v>
      </c>
      <c r="E17" s="132">
        <f>1000000*E5/RES_summary!E$6</f>
        <v>265.71346808937534</v>
      </c>
      <c r="F17" s="132">
        <f>1000000*F5/RES_summary!F$6</f>
        <v>279.30898590484691</v>
      </c>
      <c r="G17" s="132">
        <f>1000000*G5/RES_summary!G$6</f>
        <v>301.5032632512997</v>
      </c>
      <c r="H17" s="132">
        <f>1000000*H5/RES_summary!H$6</f>
        <v>315.18577639119201</v>
      </c>
      <c r="I17" s="132">
        <f>1000000*I5/RES_summary!I$6</f>
        <v>327.1560890299927</v>
      </c>
      <c r="J17" s="132">
        <f>1000000*J5/RES_summary!J$6</f>
        <v>343.29295155587266</v>
      </c>
      <c r="K17" s="132">
        <f>1000000*K5/RES_summary!K$6</f>
        <v>358.89161999942297</v>
      </c>
      <c r="L17" s="132">
        <f>1000000*L5/RES_summary!L$6</f>
        <v>371.56756032052579</v>
      </c>
      <c r="M17" s="132">
        <f>1000000*M5/RES_summary!M$6</f>
        <v>375.53207697093615</v>
      </c>
      <c r="N17" s="132">
        <f>1000000*N5/RES_summary!N$6</f>
        <v>377.38708360246602</v>
      </c>
      <c r="O17" s="132">
        <f>1000000*O5/RES_summary!O$6</f>
        <v>370.12924725631183</v>
      </c>
      <c r="P17" s="132">
        <f>1000000*P5/RES_summary!P$6</f>
        <v>361.29301751977141</v>
      </c>
      <c r="Q17" s="132">
        <f>1000000*Q5/RES_summary!Q$6</f>
        <v>350.22244525266228</v>
      </c>
    </row>
    <row r="18" spans="1:17" ht="12.95" customHeight="1" x14ac:dyDescent="0.25">
      <c r="A18" s="131" t="s">
        <v>48</v>
      </c>
      <c r="B18" s="130">
        <f>B3*1000000/0.086/RES_summary!B$6</f>
        <v>361.82476456712561</v>
      </c>
      <c r="C18" s="130">
        <f>C3*1000000/0.086/RES_summary!C$6</f>
        <v>404.74838003512042</v>
      </c>
      <c r="D18" s="130">
        <f>D3*1000000/0.086/RES_summary!D$6</f>
        <v>437.25529179806585</v>
      </c>
      <c r="E18" s="130">
        <f>E3*1000000/0.086/RES_summary!E$6</f>
        <v>455.41339109550762</v>
      </c>
      <c r="F18" s="130">
        <f>F3*1000000/0.086/RES_summary!F$6</f>
        <v>485.24404240830762</v>
      </c>
      <c r="G18" s="130">
        <f>G3*1000000/0.086/RES_summary!G$6</f>
        <v>531.60777850935335</v>
      </c>
      <c r="H18" s="130">
        <f>H3*1000000/0.086/RES_summary!H$6</f>
        <v>563.70734751391649</v>
      </c>
      <c r="I18" s="130">
        <f>I3*1000000/0.086/RES_summary!I$6</f>
        <v>592.96428797903957</v>
      </c>
      <c r="J18" s="130">
        <f>J3*1000000/0.086/RES_summary!J$6</f>
        <v>628.60625452455997</v>
      </c>
      <c r="K18" s="130">
        <f>K3*1000000/0.086/RES_summary!K$6</f>
        <v>662.45177602153638</v>
      </c>
      <c r="L18" s="130">
        <f>L3*1000000/0.086/RES_summary!L$6</f>
        <v>692.51378543664111</v>
      </c>
      <c r="M18" s="130">
        <f>M3*1000000/0.086/RES_summary!M$6</f>
        <v>704.75877879073494</v>
      </c>
      <c r="N18" s="130">
        <f>N3*1000000/0.086/RES_summary!N$6</f>
        <v>712.15930654979786</v>
      </c>
      <c r="O18" s="130">
        <f>O3*1000000/0.086/RES_summary!O$6</f>
        <v>702.26944416140122</v>
      </c>
      <c r="P18" s="130">
        <f>P3*1000000/0.086/RES_summary!P$6</f>
        <v>689.47470213473855</v>
      </c>
      <c r="Q18" s="130">
        <f>Q3*1000000/0.086/RES_summary!Q$6</f>
        <v>673.26845387076048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tabColor theme="8" tint="0.59999389629810485"/>
    <pageSetUpPr fitToPage="1"/>
  </sheetPr>
  <dimension ref="A1:Q18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252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24.59317634598111</v>
      </c>
      <c r="C3" s="144">
        <v>26.85322268649491</v>
      </c>
      <c r="D3" s="144">
        <v>30.018926933427132</v>
      </c>
      <c r="E3" s="144">
        <v>33.206211712750523</v>
      </c>
      <c r="F3" s="144">
        <v>36.106956304263029</v>
      </c>
      <c r="G3" s="144">
        <v>39.000695665632932</v>
      </c>
      <c r="H3" s="144">
        <v>40.923738471407184</v>
      </c>
      <c r="I3" s="144">
        <v>42.698499409731468</v>
      </c>
      <c r="J3" s="144">
        <v>45.11271200993626</v>
      </c>
      <c r="K3" s="144">
        <v>46.814531120500568</v>
      </c>
      <c r="L3" s="144">
        <v>49.118521100914428</v>
      </c>
      <c r="M3" s="144">
        <v>50.794661667445247</v>
      </c>
      <c r="N3" s="144">
        <v>53.165397429547717</v>
      </c>
      <c r="O3" s="144">
        <v>55.141900825296176</v>
      </c>
      <c r="P3" s="144">
        <v>56.955100852167952</v>
      </c>
      <c r="Q3" s="144">
        <v>57.029798754493804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432.1130513060134</v>
      </c>
      <c r="C5" s="144">
        <v>462.83556322874171</v>
      </c>
      <c r="D5" s="144">
        <v>508.68462784237278</v>
      </c>
      <c r="E5" s="144">
        <v>554.0395342165848</v>
      </c>
      <c r="F5" s="144">
        <v>594.33215591619592</v>
      </c>
      <c r="G5" s="144">
        <v>632.53810839683842</v>
      </c>
      <c r="H5" s="144">
        <v>654.33758574010346</v>
      </c>
      <c r="I5" s="144">
        <v>673.67857204726408</v>
      </c>
      <c r="J5" s="144">
        <v>704.5288413637719</v>
      </c>
      <c r="K5" s="144">
        <v>725.27612062106175</v>
      </c>
      <c r="L5" s="144">
        <v>753.6475676743654</v>
      </c>
      <c r="M5" s="144">
        <v>772.2542389952946</v>
      </c>
      <c r="N5" s="144">
        <v>802.12520398810079</v>
      </c>
      <c r="O5" s="144">
        <v>825.74048327853029</v>
      </c>
      <c r="P5" s="144">
        <v>846.31685513239108</v>
      </c>
      <c r="Q5" s="144">
        <v>839.6502679315912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1235322.3762159776</v>
      </c>
      <c r="C7" s="62">
        <v>1345635.0858212835</v>
      </c>
      <c r="D7" s="62">
        <v>1513698.723935792</v>
      </c>
      <c r="E7" s="62">
        <v>1694651.896401267</v>
      </c>
      <c r="F7" s="62">
        <v>1873449.7059449712</v>
      </c>
      <c r="G7" s="62">
        <v>2059432.1166370038</v>
      </c>
      <c r="H7" s="62">
        <v>2184325.1495508766</v>
      </c>
      <c r="I7" s="62">
        <v>2320040.2998122736</v>
      </c>
      <c r="J7" s="62">
        <v>2508039.5891326768</v>
      </c>
      <c r="K7" s="62">
        <v>2679182.8791769329</v>
      </c>
      <c r="L7" s="62">
        <v>2910739.8684468237</v>
      </c>
      <c r="M7" s="62">
        <v>3126572.136744563</v>
      </c>
      <c r="N7" s="62">
        <v>3468279.4483842128</v>
      </c>
      <c r="O7" s="62">
        <v>3909628.5215810649</v>
      </c>
      <c r="P7" s="62">
        <v>4435873.6553566437</v>
      </c>
      <c r="Q7" s="62">
        <v>5013771.6344046341</v>
      </c>
    </row>
    <row r="8" spans="1:17" ht="12.95" customHeight="1" x14ac:dyDescent="0.25">
      <c r="A8" s="133" t="s">
        <v>136</v>
      </c>
      <c r="B8" s="143"/>
      <c r="C8" s="143">
        <v>320881.38210216124</v>
      </c>
      <c r="D8" s="143">
        <v>395477.80441111233</v>
      </c>
      <c r="E8" s="143">
        <v>426560.47206580749</v>
      </c>
      <c r="F8" s="143">
        <v>444053.69311206281</v>
      </c>
      <c r="G8" s="143">
        <v>472458.76494585979</v>
      </c>
      <c r="H8" s="143">
        <v>445774.41501603427</v>
      </c>
      <c r="I8" s="143">
        <v>531192.9546725098</v>
      </c>
      <c r="J8" s="143">
        <v>614559.76138620998</v>
      </c>
      <c r="K8" s="143">
        <v>615196.98315631947</v>
      </c>
      <c r="L8" s="143">
        <v>704015.75421575014</v>
      </c>
      <c r="M8" s="143">
        <v>661606.68331377348</v>
      </c>
      <c r="N8" s="143">
        <v>872900.26631215995</v>
      </c>
      <c r="O8" s="143">
        <v>1055908.8345830617</v>
      </c>
      <c r="P8" s="143">
        <v>1141442.1169318988</v>
      </c>
      <c r="Q8" s="143">
        <v>1281913.7332637405</v>
      </c>
    </row>
    <row r="9" spans="1:17" ht="12.95" customHeight="1" x14ac:dyDescent="0.25">
      <c r="A9" s="131" t="s">
        <v>135</v>
      </c>
      <c r="B9" s="142"/>
      <c r="C9" s="142">
        <f>B7+C8-C7</f>
        <v>210568.67249685526</v>
      </c>
      <c r="D9" s="142">
        <f t="shared" ref="D9:Q9" si="0">C7+D8-D7</f>
        <v>227414.16629660386</v>
      </c>
      <c r="E9" s="142">
        <f t="shared" si="0"/>
        <v>245607.29960033251</v>
      </c>
      <c r="F9" s="142">
        <f t="shared" si="0"/>
        <v>265255.88356835861</v>
      </c>
      <c r="G9" s="142">
        <f t="shared" si="0"/>
        <v>286476.35425382736</v>
      </c>
      <c r="H9" s="142">
        <f t="shared" si="0"/>
        <v>320881.38210216165</v>
      </c>
      <c r="I9" s="142">
        <f t="shared" si="0"/>
        <v>395477.8044111128</v>
      </c>
      <c r="J9" s="142">
        <f t="shared" si="0"/>
        <v>426560.47206580685</v>
      </c>
      <c r="K9" s="142">
        <f t="shared" si="0"/>
        <v>444053.69311206369</v>
      </c>
      <c r="L9" s="142">
        <f t="shared" si="0"/>
        <v>472458.76494585956</v>
      </c>
      <c r="M9" s="142">
        <f t="shared" si="0"/>
        <v>445774.41501603415</v>
      </c>
      <c r="N9" s="142">
        <f t="shared" si="0"/>
        <v>531192.95467251027</v>
      </c>
      <c r="O9" s="142">
        <f t="shared" si="0"/>
        <v>614559.7613862101</v>
      </c>
      <c r="P9" s="142">
        <f t="shared" si="0"/>
        <v>615196.98315631971</v>
      </c>
      <c r="Q9" s="142">
        <f t="shared" si="0"/>
        <v>704015.75421574991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661.78784915065648</v>
      </c>
      <c r="C11" s="140">
        <v>674.63868430101911</v>
      </c>
      <c r="D11" s="140">
        <v>686.19586835978566</v>
      </c>
      <c r="E11" s="140">
        <v>696.91550331676342</v>
      </c>
      <c r="F11" s="140">
        <v>706.42034919365608</v>
      </c>
      <c r="G11" s="140">
        <v>716.94725615453001</v>
      </c>
      <c r="H11" s="140">
        <v>727.23535137890735</v>
      </c>
      <c r="I11" s="140">
        <v>736.98971554655736</v>
      </c>
      <c r="J11" s="140">
        <v>744.56344144091304</v>
      </c>
      <c r="K11" s="140">
        <v>750.54864975140697</v>
      </c>
      <c r="L11" s="140">
        <v>757.84175348584017</v>
      </c>
      <c r="M11" s="140">
        <v>764.82014725185081</v>
      </c>
      <c r="N11" s="140">
        <v>770.70548664817443</v>
      </c>
      <c r="O11" s="140">
        <v>776.4968610617575</v>
      </c>
      <c r="P11" s="140">
        <v>782.5303378325043</v>
      </c>
      <c r="Q11" s="140">
        <v>789.77786364944404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349.79780146916477</v>
      </c>
      <c r="C13" s="137">
        <f t="shared" ref="C13:Q13" si="1">IF(C5=0,0,1000000*C5/C7)</f>
        <v>343.95325159514442</v>
      </c>
      <c r="D13" s="137">
        <f t="shared" si="1"/>
        <v>336.05407720747354</v>
      </c>
      <c r="E13" s="137">
        <f t="shared" si="1"/>
        <v>326.93412457929173</v>
      </c>
      <c r="F13" s="137">
        <f t="shared" si="1"/>
        <v>317.23945085380007</v>
      </c>
      <c r="G13" s="137">
        <f t="shared" si="1"/>
        <v>307.14200448119448</v>
      </c>
      <c r="H13" s="137">
        <f t="shared" si="1"/>
        <v>299.5605237043776</v>
      </c>
      <c r="I13" s="137">
        <f t="shared" si="1"/>
        <v>290.3736508808812</v>
      </c>
      <c r="J13" s="137">
        <f t="shared" si="1"/>
        <v>280.90818199859837</v>
      </c>
      <c r="K13" s="137">
        <f t="shared" si="1"/>
        <v>270.70795586894485</v>
      </c>
      <c r="L13" s="137">
        <f t="shared" si="1"/>
        <v>258.91958805529163</v>
      </c>
      <c r="M13" s="137">
        <f t="shared" si="1"/>
        <v>246.99709625103296</v>
      </c>
      <c r="N13" s="137">
        <f t="shared" si="1"/>
        <v>231.27467550568667</v>
      </c>
      <c r="O13" s="137">
        <f t="shared" si="1"/>
        <v>211.20689055762219</v>
      </c>
      <c r="P13" s="137">
        <f t="shared" si="1"/>
        <v>190.78921558336117</v>
      </c>
      <c r="Q13" s="137">
        <f t="shared" si="1"/>
        <v>167.46878979686446</v>
      </c>
    </row>
    <row r="14" spans="1:17" ht="12.95" customHeight="1" x14ac:dyDescent="0.25">
      <c r="A14" s="131" t="s">
        <v>132</v>
      </c>
      <c r="B14" s="130"/>
      <c r="C14" s="130">
        <v>325.28833532379002</v>
      </c>
      <c r="D14" s="130">
        <v>317.07984268257593</v>
      </c>
      <c r="E14" s="130">
        <v>307.73549917427772</v>
      </c>
      <c r="F14" s="130">
        <v>299.69021463582249</v>
      </c>
      <c r="G14" s="130">
        <v>292.96683994717262</v>
      </c>
      <c r="H14" s="130">
        <v>283.05448611072927</v>
      </c>
      <c r="I14" s="130">
        <v>272.47919054860375</v>
      </c>
      <c r="J14" s="130">
        <v>263.79545050267978</v>
      </c>
      <c r="K14" s="130">
        <v>250.04320578208501</v>
      </c>
      <c r="L14" s="130">
        <v>236.906912133849</v>
      </c>
      <c r="M14" s="130">
        <v>218.8386588832839</v>
      </c>
      <c r="N14" s="130">
        <v>200.03429721105212</v>
      </c>
      <c r="O14" s="130">
        <v>175.89903817734705</v>
      </c>
      <c r="P14" s="130">
        <v>152.79110094387704</v>
      </c>
      <c r="Q14" s="130">
        <v>124.9066977513169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0.38696259947699368</v>
      </c>
      <c r="C16" s="134">
        <f>C7/RES_summary!C$6</f>
        <v>0.41484636681971748</v>
      </c>
      <c r="D16" s="134">
        <f>D7/RES_summary!D$6</f>
        <v>0.45782615836914664</v>
      </c>
      <c r="E16" s="134">
        <f>E7/RES_summary!E$6</f>
        <v>0.50314818617197399</v>
      </c>
      <c r="F16" s="134">
        <f>F7/RES_summary!F$6</f>
        <v>0.53861909305580202</v>
      </c>
      <c r="G16" s="134">
        <f>G7/RES_summary!G$6</f>
        <v>0.58508306255467246</v>
      </c>
      <c r="H16" s="134">
        <f>H7/RES_summary!H$6</f>
        <v>0.61473280258162755</v>
      </c>
      <c r="I16" s="134">
        <f>I7/RES_summary!I$6</f>
        <v>0.64842489981374141</v>
      </c>
      <c r="J16" s="134">
        <f>J7/RES_summary!J$6</f>
        <v>0.69463254964970544</v>
      </c>
      <c r="K16" s="134">
        <f>K7/RES_summary!K$6</f>
        <v>0.73609203274656032</v>
      </c>
      <c r="L16" s="134">
        <f>L7/RES_summary!L$6</f>
        <v>0.79323838560794269</v>
      </c>
      <c r="M16" s="134">
        <f>M7/RES_summary!M$6</f>
        <v>0.84779775256606127</v>
      </c>
      <c r="N16" s="134">
        <f>N7/RES_summary!N$6</f>
        <v>0.93429344320118224</v>
      </c>
      <c r="O16" s="134">
        <f>O7/RES_summary!O$6</f>
        <v>1.0398711505368652</v>
      </c>
      <c r="P16" s="134">
        <f>P7/RES_summary!P$6</f>
        <v>1.1591718571806924</v>
      </c>
      <c r="Q16" s="134">
        <f>Q7/RES_summary!Q$6</f>
        <v>1.2943274778063671</v>
      </c>
    </row>
    <row r="17" spans="1:17" ht="12.95" customHeight="1" x14ac:dyDescent="0.25">
      <c r="A17" s="133" t="s">
        <v>49</v>
      </c>
      <c r="B17" s="132">
        <f>1000000*B5/RES_summary!B$6</f>
        <v>135.35866654784536</v>
      </c>
      <c r="C17" s="132">
        <f>1000000*C5/RES_summary!C$6</f>
        <v>142.68775678007387</v>
      </c>
      <c r="D17" s="132">
        <f>1000000*D5/RES_summary!D$6</f>
        <v>153.85434717218621</v>
      </c>
      <c r="E17" s="132">
        <f>1000000*E5/RES_summary!E$6</f>
        <v>164.49631177979279</v>
      </c>
      <c r="F17" s="132">
        <f>1000000*F5/RES_summary!F$6</f>
        <v>170.87122530039449</v>
      </c>
      <c r="G17" s="132">
        <f>1000000*G5/RES_summary!G$6</f>
        <v>179.70358462103817</v>
      </c>
      <c r="H17" s="132">
        <f>1000000*H5/RES_summary!H$6</f>
        <v>184.14968027961211</v>
      </c>
      <c r="I17" s="132">
        <f>1000000*I5/RES_summary!I$6</f>
        <v>188.28550548098571</v>
      </c>
      <c r="J17" s="132">
        <f>1000000*J5/RES_summary!J$6</f>
        <v>195.12796667914989</v>
      </c>
      <c r="K17" s="132">
        <f>1000000*K5/RES_summary!K$6</f>
        <v>199.26596951623779</v>
      </c>
      <c r="L17" s="132">
        <f>1000000*L5/RES_summary!L$6</f>
        <v>205.38495603125313</v>
      </c>
      <c r="M17" s="132">
        <f>1000000*M5/RES_summary!M$6</f>
        <v>209.40358309196884</v>
      </c>
      <c r="N17" s="132">
        <f>1000000*N5/RES_summary!N$6</f>
        <v>216.07841290344413</v>
      </c>
      <c r="O17" s="132">
        <f>1000000*O5/RES_summary!O$6</f>
        <v>219.62795228546835</v>
      </c>
      <c r="P17" s="132">
        <f>1000000*P5/RES_summary!P$6</f>
        <v>221.1574893578123</v>
      </c>
      <c r="Q17" s="132">
        <f>1000000*Q5/RES_summary!Q$6</f>
        <v>216.75945630906023</v>
      </c>
    </row>
    <row r="18" spans="1:17" ht="12.95" customHeight="1" x14ac:dyDescent="0.25">
      <c r="A18" s="131" t="s">
        <v>48</v>
      </c>
      <c r="B18" s="130">
        <f>B3*1000000/0.086/RES_summary!B$6</f>
        <v>89.578720798599491</v>
      </c>
      <c r="C18" s="130">
        <f>C3*1000000/0.086/RES_summary!C$6</f>
        <v>96.262680499972859</v>
      </c>
      <c r="D18" s="130">
        <f>D3*1000000/0.086/RES_summary!D$6</f>
        <v>105.57421735874624</v>
      </c>
      <c r="E18" s="130">
        <f>E3*1000000/0.086/RES_summary!E$6</f>
        <v>114.64002991776555</v>
      </c>
      <c r="F18" s="130">
        <f>F3*1000000/0.086/RES_summary!F$6</f>
        <v>120.70691064385257</v>
      </c>
      <c r="G18" s="130">
        <f>G3*1000000/0.086/RES_summary!G$6</f>
        <v>128.83799191518671</v>
      </c>
      <c r="H18" s="130">
        <f>H3*1000000/0.086/RES_summary!H$6</f>
        <v>133.92015744445717</v>
      </c>
      <c r="I18" s="130">
        <f>I3*1000000/0.086/RES_summary!I$6</f>
        <v>138.76448112597143</v>
      </c>
      <c r="J18" s="130">
        <f>J3*1000000/0.086/RES_summary!J$6</f>
        <v>145.28515039199564</v>
      </c>
      <c r="K18" s="130">
        <f>K3*1000000/0.086/RES_summary!K$6</f>
        <v>149.55880436181727</v>
      </c>
      <c r="L18" s="130">
        <f>L3*1000000/0.086/RES_summary!L$6</f>
        <v>155.64929521833704</v>
      </c>
      <c r="M18" s="130">
        <f>M3*1000000/0.086/RES_summary!M$6</f>
        <v>160.15607925546479</v>
      </c>
      <c r="N18" s="130">
        <f>N3*1000000/0.086/RES_summary!N$6</f>
        <v>166.53281837091407</v>
      </c>
      <c r="O18" s="130">
        <f>O3*1000000/0.086/RES_summary!O$6</f>
        <v>170.54041555108765</v>
      </c>
      <c r="P18" s="130">
        <f>P3*1000000/0.086/RES_summary!P$6</f>
        <v>173.06244486135728</v>
      </c>
      <c r="Q18" s="130">
        <f>Q3*1000000/0.086/RES_summary!Q$6</f>
        <v>171.19182032958463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tabColor theme="8" tint="0.59999389629810485"/>
    <pageSetUpPr fitToPage="1"/>
  </sheetPr>
  <dimension ref="A1:Q19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253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146.7384308788665</v>
      </c>
      <c r="C3" s="144">
        <v>146.84368872098926</v>
      </c>
      <c r="D3" s="144">
        <v>146.66615355868291</v>
      </c>
      <c r="E3" s="144">
        <v>147.97001324905168</v>
      </c>
      <c r="F3" s="144">
        <v>150.69062801693644</v>
      </c>
      <c r="G3" s="144">
        <v>150.77016486466576</v>
      </c>
      <c r="H3" s="144">
        <v>150.93948484325753</v>
      </c>
      <c r="I3" s="144">
        <v>149.88029167190609</v>
      </c>
      <c r="J3" s="144">
        <v>147.88224479563502</v>
      </c>
      <c r="K3" s="144">
        <v>144.40026970782912</v>
      </c>
      <c r="L3" s="144">
        <v>138.04036629733653</v>
      </c>
      <c r="M3" s="144">
        <v>125.03810750790426</v>
      </c>
      <c r="N3" s="144">
        <v>106.72907229851788</v>
      </c>
      <c r="O3" s="144">
        <v>88.07855626793804</v>
      </c>
      <c r="P3" s="144">
        <v>70.21916645057496</v>
      </c>
      <c r="Q3" s="144">
        <v>53.560952317357206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3162.0676137978403</v>
      </c>
      <c r="C5" s="144">
        <v>3166.8141688888509</v>
      </c>
      <c r="D5" s="144">
        <v>3167.0574073717953</v>
      </c>
      <c r="E5" s="144">
        <v>3199.3942597829964</v>
      </c>
      <c r="F5" s="144">
        <v>3264.7956239495334</v>
      </c>
      <c r="G5" s="144">
        <v>3265.5281923613934</v>
      </c>
      <c r="H5" s="144">
        <v>3266.9248777780622</v>
      </c>
      <c r="I5" s="144">
        <v>3242.0779014909467</v>
      </c>
      <c r="J5" s="144">
        <v>3204.5542086625474</v>
      </c>
      <c r="K5" s="144">
        <v>3139.5939461100952</v>
      </c>
      <c r="L5" s="144">
        <v>3004.6226952935508</v>
      </c>
      <c r="M5" s="144">
        <v>2724.5525846982255</v>
      </c>
      <c r="N5" s="144">
        <v>2330.5000528525829</v>
      </c>
      <c r="O5" s="144">
        <v>1926.8122502571582</v>
      </c>
      <c r="P5" s="144">
        <v>1537.9595643929842</v>
      </c>
      <c r="Q5" s="144">
        <v>1172.3486980820539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49645415.884510837</v>
      </c>
      <c r="C7" s="62">
        <v>51196041.70464471</v>
      </c>
      <c r="D7" s="62">
        <v>53147955.971274406</v>
      </c>
      <c r="E7" s="62">
        <v>55295189.920635842</v>
      </c>
      <c r="F7" s="62">
        <v>58124663.621057004</v>
      </c>
      <c r="G7" s="62">
        <v>59862022.181540571</v>
      </c>
      <c r="H7" s="62">
        <v>61664121.657719791</v>
      </c>
      <c r="I7" s="62">
        <v>62999072.421979129</v>
      </c>
      <c r="J7" s="62">
        <v>64475646.141557656</v>
      </c>
      <c r="K7" s="62">
        <v>66075485.295519076</v>
      </c>
      <c r="L7" s="62">
        <v>67458616.144387335</v>
      </c>
      <c r="M7" s="62">
        <v>68419109.685899109</v>
      </c>
      <c r="N7" s="62">
        <v>69283462.488280728</v>
      </c>
      <c r="O7" s="62">
        <v>70856758.610496789</v>
      </c>
      <c r="P7" s="62">
        <v>72606952.938191384</v>
      </c>
      <c r="Q7" s="62">
        <v>73875551.062042221</v>
      </c>
    </row>
    <row r="8" spans="1:17" ht="12.95" customHeight="1" x14ac:dyDescent="0.25">
      <c r="A8" s="133" t="s">
        <v>136</v>
      </c>
      <c r="B8" s="143"/>
      <c r="C8" s="143">
        <v>29919434.896997206</v>
      </c>
      <c r="D8" s="143">
        <v>30320723.343493029</v>
      </c>
      <c r="E8" s="143">
        <v>30516043.02622477</v>
      </c>
      <c r="F8" s="143">
        <v>31198282.777284496</v>
      </c>
      <c r="G8" s="143">
        <v>30106167.637346901</v>
      </c>
      <c r="H8" s="143">
        <v>30170908.553042553</v>
      </c>
      <c r="I8" s="143">
        <v>29703759.841122672</v>
      </c>
      <c r="J8" s="143">
        <v>29845382.79644186</v>
      </c>
      <c r="K8" s="143">
        <v>29968648.230824754</v>
      </c>
      <c r="L8" s="143">
        <v>29751939.925731592</v>
      </c>
      <c r="M8" s="143">
        <v>29329302.618375108</v>
      </c>
      <c r="N8" s="143">
        <v>29233161.879244953</v>
      </c>
      <c r="O8" s="143">
        <v>29942105.199079394</v>
      </c>
      <c r="P8" s="143">
        <v>30119003.404557928</v>
      </c>
      <c r="Q8" s="143">
        <v>29637407.200714171</v>
      </c>
    </row>
    <row r="9" spans="1:17" ht="12.95" customHeight="1" x14ac:dyDescent="0.25">
      <c r="A9" s="131" t="s">
        <v>135</v>
      </c>
      <c r="B9" s="142"/>
      <c r="C9" s="142">
        <f>B7+C8-C7</f>
        <v>28368809.076863334</v>
      </c>
      <c r="D9" s="142">
        <f t="shared" ref="D9:Q9" si="0">C7+D8-D7</f>
        <v>28368809.076863334</v>
      </c>
      <c r="E9" s="142">
        <f t="shared" si="0"/>
        <v>28368809.076863326</v>
      </c>
      <c r="F9" s="142">
        <f t="shared" si="0"/>
        <v>28368809.076863334</v>
      </c>
      <c r="G9" s="142">
        <f t="shared" si="0"/>
        <v>28368809.076863326</v>
      </c>
      <c r="H9" s="142">
        <f t="shared" si="0"/>
        <v>28368809.076863334</v>
      </c>
      <c r="I9" s="142">
        <f t="shared" si="0"/>
        <v>28368809.076863334</v>
      </c>
      <c r="J9" s="142">
        <f t="shared" si="0"/>
        <v>28368809.076863326</v>
      </c>
      <c r="K9" s="142">
        <f t="shared" si="0"/>
        <v>28368809.076863326</v>
      </c>
      <c r="L9" s="142">
        <f t="shared" si="0"/>
        <v>28368809.076863334</v>
      </c>
      <c r="M9" s="142">
        <f t="shared" si="0"/>
        <v>28368809.076863334</v>
      </c>
      <c r="N9" s="142">
        <f t="shared" si="0"/>
        <v>28368809.076863334</v>
      </c>
      <c r="O9" s="142">
        <f t="shared" si="0"/>
        <v>28368809.076863334</v>
      </c>
      <c r="P9" s="142">
        <f t="shared" si="0"/>
        <v>28368809.076863334</v>
      </c>
      <c r="Q9" s="142">
        <f t="shared" si="0"/>
        <v>28368809.076863334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539.60289044026501</v>
      </c>
      <c r="C11" s="140">
        <v>539.18059649478982</v>
      </c>
      <c r="D11" s="140">
        <v>538.48736251121466</v>
      </c>
      <c r="E11" s="140">
        <v>537.78353328804155</v>
      </c>
      <c r="F11" s="140">
        <v>536.70024303952698</v>
      </c>
      <c r="G11" s="140">
        <v>536.86305817711332</v>
      </c>
      <c r="H11" s="140">
        <v>537.23619444497092</v>
      </c>
      <c r="I11" s="140">
        <v>537.55466159734942</v>
      </c>
      <c r="J11" s="140">
        <v>536.59912550314823</v>
      </c>
      <c r="K11" s="140">
        <v>534.80575271835778</v>
      </c>
      <c r="L11" s="140">
        <v>534.21700530165992</v>
      </c>
      <c r="M11" s="140">
        <v>533.64045561671139</v>
      </c>
      <c r="N11" s="140">
        <v>532.51907155389927</v>
      </c>
      <c r="O11" s="140">
        <v>531.53557581587074</v>
      </c>
      <c r="P11" s="140">
        <v>530.89948160897609</v>
      </c>
      <c r="Q11" s="140">
        <v>531.24277115755365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63.693043102986515</v>
      </c>
      <c r="C13" s="137">
        <f t="shared" ref="C13:Q13" si="1">IF(C5=0,0,1000000*C5/C7)</f>
        <v>61.856621399727175</v>
      </c>
      <c r="D13" s="137">
        <f t="shared" si="1"/>
        <v>59.589448916596858</v>
      </c>
      <c r="E13" s="137">
        <f t="shared" si="1"/>
        <v>57.860263512523012</v>
      </c>
      <c r="F13" s="137">
        <f t="shared" si="1"/>
        <v>56.168851922039956</v>
      </c>
      <c r="G13" s="137">
        <f t="shared" si="1"/>
        <v>54.550916814306554</v>
      </c>
      <c r="H13" s="137">
        <f t="shared" si="1"/>
        <v>52.979346659826668</v>
      </c>
      <c r="I13" s="137">
        <f t="shared" si="1"/>
        <v>51.462311695240928</v>
      </c>
      <c r="J13" s="137">
        <f t="shared" si="1"/>
        <v>49.701777344377142</v>
      </c>
      <c r="K13" s="137">
        <f t="shared" si="1"/>
        <v>47.515261251104384</v>
      </c>
      <c r="L13" s="137">
        <f t="shared" si="1"/>
        <v>44.540236177725689</v>
      </c>
      <c r="M13" s="137">
        <f t="shared" si="1"/>
        <v>39.821514737712882</v>
      </c>
      <c r="N13" s="137">
        <f t="shared" si="1"/>
        <v>33.637176450971779</v>
      </c>
      <c r="O13" s="137">
        <f t="shared" si="1"/>
        <v>27.193062285687429</v>
      </c>
      <c r="P13" s="137">
        <f t="shared" si="1"/>
        <v>21.181987428975479</v>
      </c>
      <c r="Q13" s="137">
        <f t="shared" si="1"/>
        <v>15.86923794446543</v>
      </c>
    </row>
    <row r="14" spans="1:17" ht="12.95" customHeight="1" x14ac:dyDescent="0.25">
      <c r="A14" s="131" t="s">
        <v>132</v>
      </c>
      <c r="B14" s="130"/>
      <c r="C14" s="130">
        <v>60.550686891010898</v>
      </c>
      <c r="D14" s="130">
        <v>58.865772155853712</v>
      </c>
      <c r="E14" s="130">
        <v>57.043786541531752</v>
      </c>
      <c r="F14" s="130">
        <v>55.413719886536008</v>
      </c>
      <c r="G14" s="130">
        <v>53.698153253470785</v>
      </c>
      <c r="H14" s="130">
        <v>52.150167183411682</v>
      </c>
      <c r="I14" s="130">
        <v>50.528460305727918</v>
      </c>
      <c r="J14" s="130">
        <v>48.474867523196394</v>
      </c>
      <c r="K14" s="130">
        <v>45.930043785164479</v>
      </c>
      <c r="L14" s="130">
        <v>42.1169675455332</v>
      </c>
      <c r="M14" s="130">
        <v>35.548150029785063</v>
      </c>
      <c r="N14" s="130">
        <v>28.61003137915927</v>
      </c>
      <c r="O14" s="130">
        <v>22.550022903645143</v>
      </c>
      <c r="P14" s="130">
        <v>16.727891009983178</v>
      </c>
      <c r="Q14" s="130">
        <v>11.813933275273651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15.551340729076218</v>
      </c>
      <c r="C16" s="134">
        <f>C7/RES_summary!C$6</f>
        <v>15.783247717385485</v>
      </c>
      <c r="D16" s="134">
        <f>D7/RES_summary!D$6</f>
        <v>16.074879447763376</v>
      </c>
      <c r="E16" s="134">
        <f>E7/RES_summary!E$6</f>
        <v>16.417338906995802</v>
      </c>
      <c r="F16" s="134">
        <f>F7/RES_summary!F$6</f>
        <v>16.710912230203672</v>
      </c>
      <c r="G16" s="134">
        <f>G7/RES_summary!G$6</f>
        <v>17.006753942385409</v>
      </c>
      <c r="H16" s="134">
        <f>H7/RES_summary!H$6</f>
        <v>17.354082258851733</v>
      </c>
      <c r="I16" s="134">
        <f>I7/RES_summary!I$6</f>
        <v>17.607524846394199</v>
      </c>
      <c r="J16" s="134">
        <f>J7/RES_summary!J$6</f>
        <v>17.8573267597863</v>
      </c>
      <c r="K16" s="134">
        <f>K7/RES_summary!K$6</f>
        <v>18.153907545436383</v>
      </c>
      <c r="L16" s="134">
        <f>L7/RES_summary!L$6</f>
        <v>18.38390449994872</v>
      </c>
      <c r="M16" s="134">
        <f>M7/RES_summary!M$6</f>
        <v>18.552448140432933</v>
      </c>
      <c r="N16" s="134">
        <f>N7/RES_summary!N$6</f>
        <v>18.663745435862268</v>
      </c>
      <c r="O16" s="134">
        <f>O7/RES_summary!O$6</f>
        <v>18.846266005296343</v>
      </c>
      <c r="P16" s="134">
        <f>P7/RES_summary!P$6</f>
        <v>18.97347467955051</v>
      </c>
      <c r="Q16" s="134">
        <f>Q7/RES_summary!Q$6</f>
        <v>19.071302534313173</v>
      </c>
    </row>
    <row r="17" spans="1:17" ht="12.95" customHeight="1" x14ac:dyDescent="0.25">
      <c r="A17" s="133" t="s">
        <v>49</v>
      </c>
      <c r="B17" s="132">
        <f>1000000*B5/RES_summary!B$6</f>
        <v>990.51221536628123</v>
      </c>
      <c r="C17" s="132">
        <f>1000000*C5/RES_summary!C$6</f>
        <v>976.298378512422</v>
      </c>
      <c r="D17" s="132">
        <f>1000000*D5/RES_summary!D$6</f>
        <v>957.89320769294841</v>
      </c>
      <c r="E17" s="132">
        <f>1000000*E5/RES_summary!E$6</f>
        <v>949.91155533317362</v>
      </c>
      <c r="F17" s="132">
        <f>1000000*F5/RES_summary!F$6</f>
        <v>938.63275454051654</v>
      </c>
      <c r="G17" s="132">
        <f>1000000*G5/RES_summary!G$6</f>
        <v>927.73401959244643</v>
      </c>
      <c r="H17" s="132">
        <f>1000000*H5/RES_summary!H$6</f>
        <v>919.40793995485376</v>
      </c>
      <c r="I17" s="132">
        <f>1000000*I5/RES_summary!I$6</f>
        <v>906.12393182683741</v>
      </c>
      <c r="J17" s="132">
        <f>1000000*J5/RES_summary!J$6</f>
        <v>887.54087858068635</v>
      </c>
      <c r="K17" s="132">
        <f>1000000*K5/RES_summary!K$6</f>
        <v>862.58765974980486</v>
      </c>
      <c r="L17" s="132">
        <f>1000000*L5/RES_summary!L$6</f>
        <v>818.82344829647013</v>
      </c>
      <c r="M17" s="132">
        <f>1000000*M5/RES_summary!M$6</f>
        <v>738.78658704490408</v>
      </c>
      <c r="N17" s="132">
        <f>1000000*N5/RES_summary!N$6</f>
        <v>627.79569846211825</v>
      </c>
      <c r="O17" s="132">
        <f>1000000*O5/RES_summary!O$6</f>
        <v>512.48768533465704</v>
      </c>
      <c r="P17" s="132">
        <f>1000000*P5/RES_summary!P$6</f>
        <v>401.89590214622342</v>
      </c>
      <c r="Q17" s="132">
        <f>1000000*Q5/RES_summary!Q$6</f>
        <v>302.64703782790235</v>
      </c>
    </row>
    <row r="18" spans="1:17" ht="12.95" customHeight="1" x14ac:dyDescent="0.25">
      <c r="A18" s="133" t="s">
        <v>48</v>
      </c>
      <c r="B18" s="132">
        <f>B3*1000000/0.086/RES_summary!B$6</f>
        <v>534.48325442803571</v>
      </c>
      <c r="C18" s="132">
        <f>C3*1000000/0.086/RES_summary!C$6</f>
        <v>526.40114208322382</v>
      </c>
      <c r="D18" s="132">
        <f>D3*1000000/0.086/RES_summary!D$6</f>
        <v>515.81338697798287</v>
      </c>
      <c r="E18" s="132">
        <f>E3*1000000/0.086/RES_summary!E$6</f>
        <v>510.84679253821298</v>
      </c>
      <c r="F18" s="132">
        <f>F3*1000000/0.086/RES_summary!F$6</f>
        <v>503.76442748675584</v>
      </c>
      <c r="G18" s="132">
        <f>G3*1000000/0.086/RES_summary!G$6</f>
        <v>498.06612293334666</v>
      </c>
      <c r="H18" s="132">
        <f>H3*1000000/0.086/RES_summary!H$6</f>
        <v>493.939222803836</v>
      </c>
      <c r="I18" s="132">
        <f>I3*1000000/0.086/RES_summary!I$6</f>
        <v>487.09114353843529</v>
      </c>
      <c r="J18" s="132">
        <f>J3*1000000/0.086/RES_summary!J$6</f>
        <v>476.25365929469211</v>
      </c>
      <c r="K18" s="132">
        <f>K3*1000000/0.086/RES_summary!K$6</f>
        <v>461.31684265806103</v>
      </c>
      <c r="L18" s="132">
        <f>L3*1000000/0.086/RES_summary!L$6</f>
        <v>437.42941041971875</v>
      </c>
      <c r="M18" s="132">
        <f>M3*1000000/0.086/RES_summary!M$6</f>
        <v>394.24641091415782</v>
      </c>
      <c r="N18" s="132">
        <f>N3*1000000/0.086/RES_summary!N$6</f>
        <v>334.31318247057891</v>
      </c>
      <c r="O18" s="132">
        <f>O3*1000000/0.086/RES_summary!O$6</f>
        <v>272.40543692289975</v>
      </c>
      <c r="P18" s="132">
        <f>P3*1000000/0.086/RES_summary!P$6</f>
        <v>213.36632611020181</v>
      </c>
      <c r="Q18" s="132">
        <f>Q3*1000000/0.086/RES_summary!Q$6</f>
        <v>160.77905105831982</v>
      </c>
    </row>
    <row r="19" spans="1:17" ht="12.95" customHeight="1" x14ac:dyDescent="0.25">
      <c r="A19" s="131" t="s">
        <v>139</v>
      </c>
      <c r="B19" s="142">
        <v>158.89248237782343</v>
      </c>
      <c r="C19" s="142">
        <v>161.14652563779677</v>
      </c>
      <c r="D19" s="142">
        <v>163.98891920288264</v>
      </c>
      <c r="E19" s="142">
        <v>167.32555677092242</v>
      </c>
      <c r="F19" s="142">
        <v>170.0659482875306</v>
      </c>
      <c r="G19" s="142">
        <v>172.89919035754372</v>
      </c>
      <c r="H19" s="142">
        <v>176.19796509158934</v>
      </c>
      <c r="I19" s="142">
        <v>178.53012402881484</v>
      </c>
      <c r="J19" s="142">
        <v>180.79318447186381</v>
      </c>
      <c r="K19" s="142">
        <v>183.43826812622231</v>
      </c>
      <c r="L19" s="142">
        <v>185.30708717162753</v>
      </c>
      <c r="M19" s="142">
        <v>186.5619723800182</v>
      </c>
      <c r="N19" s="142">
        <v>187.19905151316217</v>
      </c>
      <c r="O19" s="142">
        <v>188.42753672527829</v>
      </c>
      <c r="P19" s="142">
        <v>188.99885161555505</v>
      </c>
      <c r="Q19" s="142">
        <v>189.36482538812172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tabColor theme="8" tint="0.59999389629810485"/>
    <pageSetUpPr fitToPage="1"/>
  </sheetPr>
  <dimension ref="A1:Q18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254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65.034795367793521</v>
      </c>
      <c r="C3" s="144">
        <v>68.456645341231791</v>
      </c>
      <c r="D3" s="144">
        <v>71.844447051898456</v>
      </c>
      <c r="E3" s="144">
        <v>75.174320805428934</v>
      </c>
      <c r="F3" s="144">
        <v>79.373172611266611</v>
      </c>
      <c r="G3" s="144">
        <v>82.391096077318821</v>
      </c>
      <c r="H3" s="144">
        <v>85.297787670706541</v>
      </c>
      <c r="I3" s="144">
        <v>88.088923938423932</v>
      </c>
      <c r="J3" s="144">
        <v>90.580874274276468</v>
      </c>
      <c r="K3" s="144">
        <v>91.971711418771449</v>
      </c>
      <c r="L3" s="144">
        <v>93.769986476624481</v>
      </c>
      <c r="M3" s="144">
        <v>95.660750630052632</v>
      </c>
      <c r="N3" s="144">
        <v>96.888370681113472</v>
      </c>
      <c r="O3" s="144">
        <v>98.3119722359599</v>
      </c>
      <c r="P3" s="144">
        <v>99.594782550841344</v>
      </c>
      <c r="Q3" s="144">
        <v>100.178924390106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23373.731127948839</v>
      </c>
      <c r="C5" s="144">
        <v>24134.895771199303</v>
      </c>
      <c r="D5" s="144">
        <v>24902.684285433523</v>
      </c>
      <c r="E5" s="144">
        <v>25656.088325761892</v>
      </c>
      <c r="F5" s="144">
        <v>26724.623379118479</v>
      </c>
      <c r="G5" s="144">
        <v>27333.429670490928</v>
      </c>
      <c r="H5" s="144">
        <v>27897.407099583314</v>
      </c>
      <c r="I5" s="144">
        <v>28428.957368704458</v>
      </c>
      <c r="J5" s="144">
        <v>28935.824035249483</v>
      </c>
      <c r="K5" s="144">
        <v>29145.833180025271</v>
      </c>
      <c r="L5" s="144">
        <v>29429.736867877673</v>
      </c>
      <c r="M5" s="144">
        <v>29749.215619818046</v>
      </c>
      <c r="N5" s="144">
        <v>29900.899742981404</v>
      </c>
      <c r="O5" s="144">
        <v>30113.952357123977</v>
      </c>
      <c r="P5" s="144">
        <v>30271.6754758526</v>
      </c>
      <c r="Q5" s="144">
        <v>30169.802165804867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2198490.710524397</v>
      </c>
      <c r="C7" s="62">
        <v>2291657.8912399942</v>
      </c>
      <c r="D7" s="62">
        <v>2388927.92471541</v>
      </c>
      <c r="E7" s="62">
        <v>2488265.2381542567</v>
      </c>
      <c r="F7" s="62">
        <v>2624523.6386706932</v>
      </c>
      <c r="G7" s="62">
        <v>2717991.4645770947</v>
      </c>
      <c r="H7" s="62">
        <v>2810960.9680244066</v>
      </c>
      <c r="I7" s="62">
        <v>2908349.9607830839</v>
      </c>
      <c r="J7" s="62">
        <v>3015458.6632506489</v>
      </c>
      <c r="K7" s="62">
        <v>3102112.3591503901</v>
      </c>
      <c r="L7" s="62">
        <v>3210721.9768802244</v>
      </c>
      <c r="M7" s="62">
        <v>3317085.1396841728</v>
      </c>
      <c r="N7" s="62">
        <v>3420891.3180166963</v>
      </c>
      <c r="O7" s="62">
        <v>3557847.6803424195</v>
      </c>
      <c r="P7" s="62">
        <v>3731618.3955077138</v>
      </c>
      <c r="Q7" s="62">
        <v>3876123.9782496183</v>
      </c>
    </row>
    <row r="8" spans="1:17" ht="12.95" customHeight="1" x14ac:dyDescent="0.25">
      <c r="A8" s="133" t="s">
        <v>136</v>
      </c>
      <c r="B8" s="143"/>
      <c r="C8" s="143">
        <v>276281.54809620738</v>
      </c>
      <c r="D8" s="143">
        <v>287708.97555124981</v>
      </c>
      <c r="E8" s="143">
        <v>297393.81319771416</v>
      </c>
      <c r="F8" s="143">
        <v>342237.16026565828</v>
      </c>
      <c r="G8" s="143">
        <v>307685.73604559252</v>
      </c>
      <c r="H8" s="143">
        <v>315756.12999207072</v>
      </c>
      <c r="I8" s="143">
        <v>329087.08436522656</v>
      </c>
      <c r="J8" s="143">
        <v>348074.71773837582</v>
      </c>
      <c r="K8" s="143">
        <v>337258.35178138496</v>
      </c>
      <c r="L8" s="143">
        <v>369238.45984674204</v>
      </c>
      <c r="M8" s="143">
        <v>382644.71090015565</v>
      </c>
      <c r="N8" s="143">
        <v>391515.15388377424</v>
      </c>
      <c r="O8" s="143">
        <v>434350.17552343773</v>
      </c>
      <c r="P8" s="143">
        <v>516007.87543095282</v>
      </c>
      <c r="Q8" s="143">
        <v>452191.318787497</v>
      </c>
    </row>
    <row r="9" spans="1:17" ht="12.95" customHeight="1" x14ac:dyDescent="0.25">
      <c r="A9" s="131" t="s">
        <v>135</v>
      </c>
      <c r="B9" s="142"/>
      <c r="C9" s="142">
        <f>B7+C8-C7</f>
        <v>183114.3673806102</v>
      </c>
      <c r="D9" s="142">
        <f t="shared" ref="D9:Q9" si="0">C7+D8-D7</f>
        <v>190438.94207583414</v>
      </c>
      <c r="E9" s="142">
        <f t="shared" si="0"/>
        <v>198056.49975886755</v>
      </c>
      <c r="F9" s="142">
        <f t="shared" si="0"/>
        <v>205978.75974922162</v>
      </c>
      <c r="G9" s="142">
        <f t="shared" si="0"/>
        <v>214217.91013919096</v>
      </c>
      <c r="H9" s="142">
        <f t="shared" si="0"/>
        <v>222786.62654475868</v>
      </c>
      <c r="I9" s="142">
        <f t="shared" si="0"/>
        <v>231698.09160654899</v>
      </c>
      <c r="J9" s="142">
        <f t="shared" si="0"/>
        <v>240966.01527081104</v>
      </c>
      <c r="K9" s="142">
        <f t="shared" si="0"/>
        <v>250604.65588164376</v>
      </c>
      <c r="L9" s="142">
        <f t="shared" si="0"/>
        <v>260628.8421169077</v>
      </c>
      <c r="M9" s="142">
        <f t="shared" si="0"/>
        <v>276281.54809620744</v>
      </c>
      <c r="N9" s="142">
        <f t="shared" si="0"/>
        <v>287708.97555125086</v>
      </c>
      <c r="O9" s="142">
        <f t="shared" si="0"/>
        <v>297393.81319771428</v>
      </c>
      <c r="P9" s="142">
        <f t="shared" si="0"/>
        <v>342237.16026565852</v>
      </c>
      <c r="Q9" s="142">
        <f t="shared" si="0"/>
        <v>307685.73604559246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32.353352002242303</v>
      </c>
      <c r="C11" s="140">
        <v>32.981601060722404</v>
      </c>
      <c r="D11" s="140">
        <v>33.546606363385258</v>
      </c>
      <c r="E11" s="140">
        <v>34.070665733081682</v>
      </c>
      <c r="F11" s="140">
        <v>34.535336737206109</v>
      </c>
      <c r="G11" s="140">
        <v>35.049974059177373</v>
      </c>
      <c r="H11" s="140">
        <v>35.552936400740535</v>
      </c>
      <c r="I11" s="140">
        <v>36.029805805156258</v>
      </c>
      <c r="J11" s="140">
        <v>36.400068601826021</v>
      </c>
      <c r="K11" s="140">
        <v>36.692672268582179</v>
      </c>
      <c r="L11" s="140">
        <v>37.049216065226084</v>
      </c>
      <c r="M11" s="140">
        <v>37.39037438388025</v>
      </c>
      <c r="N11" s="140">
        <v>37.678095679135666</v>
      </c>
      <c r="O11" s="140">
        <v>37.961223233109223</v>
      </c>
      <c r="P11" s="140">
        <v>38.256186638695823</v>
      </c>
      <c r="Q11" s="140">
        <v>38.610502231225546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10631.71703025918</v>
      </c>
      <c r="C13" s="137">
        <f t="shared" ref="C13:Q13" si="1">IF(C5=0,0,1000000*C5/C7)</f>
        <v>10531.631210512029</v>
      </c>
      <c r="D13" s="137">
        <f t="shared" si="1"/>
        <v>10424.209130712952</v>
      </c>
      <c r="E13" s="137">
        <f t="shared" si="1"/>
        <v>10310.833400057078</v>
      </c>
      <c r="F13" s="137">
        <f t="shared" si="1"/>
        <v>10182.656763059049</v>
      </c>
      <c r="G13" s="137">
        <f t="shared" si="1"/>
        <v>10056.481054749695</v>
      </c>
      <c r="H13" s="137">
        <f t="shared" si="1"/>
        <v>9924.5088839458731</v>
      </c>
      <c r="I13" s="137">
        <f t="shared" si="1"/>
        <v>9774.9437832611638</v>
      </c>
      <c r="J13" s="137">
        <f t="shared" si="1"/>
        <v>9595.8284515354007</v>
      </c>
      <c r="K13" s="137">
        <f t="shared" si="1"/>
        <v>9395.4795331809855</v>
      </c>
      <c r="L13" s="137">
        <f t="shared" si="1"/>
        <v>9166.0807381627565</v>
      </c>
      <c r="M13" s="137">
        <f t="shared" si="1"/>
        <v>8968.4811715898668</v>
      </c>
      <c r="N13" s="137">
        <f t="shared" si="1"/>
        <v>8740.6751525555101</v>
      </c>
      <c r="O13" s="137">
        <f t="shared" si="1"/>
        <v>8464.0926376661828</v>
      </c>
      <c r="P13" s="137">
        <f t="shared" si="1"/>
        <v>8112.210914249692</v>
      </c>
      <c r="Q13" s="137">
        <f t="shared" si="1"/>
        <v>7783.4977248145087</v>
      </c>
    </row>
    <row r="14" spans="1:17" ht="12.95" customHeight="1" x14ac:dyDescent="0.25">
      <c r="A14" s="131" t="s">
        <v>132</v>
      </c>
      <c r="B14" s="130"/>
      <c r="C14" s="130">
        <v>9801.5404940218687</v>
      </c>
      <c r="D14" s="130">
        <v>9705.9240247059442</v>
      </c>
      <c r="E14" s="130">
        <v>9613.8002032593358</v>
      </c>
      <c r="F14" s="130">
        <v>9521.0085857559025</v>
      </c>
      <c r="G14" s="130">
        <v>9380.7094598565654</v>
      </c>
      <c r="H14" s="130">
        <v>9287.4896861572615</v>
      </c>
      <c r="I14" s="130">
        <v>9100.6270310178697</v>
      </c>
      <c r="J14" s="130">
        <v>8816.3517728396891</v>
      </c>
      <c r="K14" s="130">
        <v>8522.7450036229257</v>
      </c>
      <c r="L14" s="130">
        <v>8273.3412668642886</v>
      </c>
      <c r="M14" s="130">
        <v>7911.944023045332</v>
      </c>
      <c r="N14" s="130">
        <v>7519.9275223042532</v>
      </c>
      <c r="O14" s="130">
        <v>7072.950557021376</v>
      </c>
      <c r="P14" s="130">
        <v>6620.3758171900145</v>
      </c>
      <c r="Q14" s="130">
        <v>6157.6528983445496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0.68867341566053319</v>
      </c>
      <c r="C16" s="134">
        <f>C7/RES_summary!C$6</f>
        <v>0.70649610744536528</v>
      </c>
      <c r="D16" s="134">
        <f>D7/RES_summary!D$6</f>
        <v>0.72254384383006676</v>
      </c>
      <c r="E16" s="134">
        <f>E7/RES_summary!E$6</f>
        <v>0.73877481502292142</v>
      </c>
      <c r="F16" s="134">
        <f>F7/RES_summary!F$6</f>
        <v>0.75455377183519889</v>
      </c>
      <c r="G16" s="134">
        <f>G7/RES_summary!G$6</f>
        <v>0.77217926109118951</v>
      </c>
      <c r="H16" s="134">
        <f>H7/RES_summary!H$6</f>
        <v>0.79108639763475863</v>
      </c>
      <c r="I16" s="134">
        <f>I7/RES_summary!I$6</f>
        <v>0.81285076474605356</v>
      </c>
      <c r="J16" s="134">
        <f>J7/RES_summary!J$6</f>
        <v>0.8351685311081759</v>
      </c>
      <c r="K16" s="134">
        <f>K7/RES_summary!K$6</f>
        <v>0.85228978208338291</v>
      </c>
      <c r="L16" s="134">
        <f>L7/RES_summary!L$6</f>
        <v>0.87498987634900716</v>
      </c>
      <c r="M16" s="134">
        <f>M7/RES_summary!M$6</f>
        <v>0.89945704224903844</v>
      </c>
      <c r="N16" s="134">
        <f>N7/RES_summary!N$6</f>
        <v>0.9215279148904344</v>
      </c>
      <c r="O16" s="134">
        <f>O7/RES_summary!O$6</f>
        <v>0.94630554805151113</v>
      </c>
      <c r="P16" s="134">
        <f>P7/RES_summary!P$6</f>
        <v>0.97513756294362619</v>
      </c>
      <c r="Q16" s="134">
        <f>Q7/RES_summary!Q$6</f>
        <v>1.0006386685037674</v>
      </c>
    </row>
    <row r="17" spans="1:17" ht="12.95" customHeight="1" x14ac:dyDescent="0.25">
      <c r="A17" s="133" t="s">
        <v>49</v>
      </c>
      <c r="B17" s="132">
        <f>1000000*B5/RES_summary!B$6</f>
        <v>7321.7808815648496</v>
      </c>
      <c r="C17" s="132">
        <f>1000000*C5/RES_summary!C$6</f>
        <v>7440.5564552768683</v>
      </c>
      <c r="D17" s="132">
        <f>1000000*D5/RES_summary!D$6</f>
        <v>7531.9481341938153</v>
      </c>
      <c r="E17" s="132">
        <f>1000000*E5/RES_summary!E$6</f>
        <v>7617.3840378593286</v>
      </c>
      <c r="F17" s="132">
        <f>1000000*F5/RES_summary!F$6</f>
        <v>7683.3620678694024</v>
      </c>
      <c r="G17" s="132">
        <f>1000000*G5/RES_summary!G$6</f>
        <v>7765.4061100341651</v>
      </c>
      <c r="H17" s="132">
        <f>1000000*H5/RES_summary!H$6</f>
        <v>7851.1439812948984</v>
      </c>
      <c r="I17" s="132">
        <f>1000000*I5/RES_summary!I$6</f>
        <v>7945.5705295735188</v>
      </c>
      <c r="J17" s="132">
        <f>1000000*J5/RES_summary!J$6</f>
        <v>8014.1339526348629</v>
      </c>
      <c r="K17" s="132">
        <f>1000000*K5/RES_summary!K$6</f>
        <v>8007.6712039037066</v>
      </c>
      <c r="L17" s="132">
        <f>1000000*L5/RES_summary!L$6</f>
        <v>8020.2278516900469</v>
      </c>
      <c r="M17" s="132">
        <f>1000000*M5/RES_summary!M$6</f>
        <v>8066.763548064413</v>
      </c>
      <c r="N17" s="132">
        <f>1000000*N5/RES_summary!N$6</f>
        <v>8054.7761480691079</v>
      </c>
      <c r="O17" s="132">
        <f>1000000*O5/RES_summary!O$6</f>
        <v>8009.6178222454564</v>
      </c>
      <c r="P17" s="132">
        <f>1000000*P5/RES_summary!P$6</f>
        <v>7910.52158100613</v>
      </c>
      <c r="Q17" s="132">
        <f>1000000*Q5/RES_summary!Q$6</f>
        <v>7788.4687996604926</v>
      </c>
    </row>
    <row r="18" spans="1:17" ht="12.95" customHeight="1" x14ac:dyDescent="0.25">
      <c r="A18" s="131" t="s">
        <v>48</v>
      </c>
      <c r="B18" s="130">
        <f>B3*1000000/0.086/RES_summary!B$6</f>
        <v>236.88415414455557</v>
      </c>
      <c r="C18" s="130">
        <f>C3*1000000/0.086/RES_summary!C$6</f>
        <v>245.4014646777245</v>
      </c>
      <c r="D18" s="130">
        <f>D3*1000000/0.086/RES_summary!D$6</f>
        <v>252.671299207234</v>
      </c>
      <c r="E18" s="130">
        <f>E3*1000000/0.086/RES_summary!E$6</f>
        <v>259.5293453144173</v>
      </c>
      <c r="F18" s="130">
        <f>F3*1000000/0.086/RES_summary!F$6</f>
        <v>265.34749628774608</v>
      </c>
      <c r="G18" s="130">
        <f>G3*1000000/0.086/RES_summary!G$6</f>
        <v>272.17728271567495</v>
      </c>
      <c r="H18" s="130">
        <f>H3*1000000/0.086/RES_summary!H$6</f>
        <v>279.13122264003437</v>
      </c>
      <c r="I18" s="130">
        <f>I3*1000000/0.086/RES_summary!I$6</f>
        <v>286.27736319170646</v>
      </c>
      <c r="J18" s="130">
        <f>J3*1000000/0.086/RES_summary!J$6</f>
        <v>291.71502566013214</v>
      </c>
      <c r="K18" s="130">
        <f>K3*1000000/0.086/RES_summary!K$6</f>
        <v>293.82285511940159</v>
      </c>
      <c r="L18" s="130">
        <f>L3*1000000/0.086/RES_summary!L$6</f>
        <v>297.14315456960855</v>
      </c>
      <c r="M18" s="130">
        <f>M3*1000000/0.086/RES_summary!M$6</f>
        <v>301.61930912836658</v>
      </c>
      <c r="N18" s="130">
        <f>N3*1000000/0.086/RES_summary!N$6</f>
        <v>303.48862638096762</v>
      </c>
      <c r="O18" s="130">
        <f>O3*1000000/0.086/RES_summary!O$6</f>
        <v>304.05489016214995</v>
      </c>
      <c r="P18" s="130">
        <f>P3*1000000/0.086/RES_summary!P$6</f>
        <v>302.62639001240171</v>
      </c>
      <c r="Q18" s="130">
        <f>Q3*1000000/0.086/RES_summary!Q$6</f>
        <v>300.71669196712196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tabColor theme="6" tint="-0.249977111117893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255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ht="12" customHeight="1" x14ac:dyDescent="0.25">
      <c r="A3" s="152" t="s">
        <v>172</v>
      </c>
      <c r="B3" s="151">
        <v>126995</v>
      </c>
      <c r="C3" s="151">
        <v>113132</v>
      </c>
      <c r="D3" s="151">
        <v>97846</v>
      </c>
      <c r="E3" s="151">
        <v>77209</v>
      </c>
      <c r="F3" s="151">
        <v>76359</v>
      </c>
      <c r="G3" s="151">
        <v>60750.999999999993</v>
      </c>
      <c r="H3" s="151">
        <v>56079</v>
      </c>
      <c r="I3" s="151">
        <v>51865</v>
      </c>
      <c r="J3" s="151">
        <v>47617</v>
      </c>
      <c r="K3" s="151">
        <v>35823</v>
      </c>
      <c r="L3" s="151">
        <v>34917</v>
      </c>
      <c r="M3" s="151">
        <v>26083</v>
      </c>
      <c r="N3" s="151">
        <v>25736.000000000004</v>
      </c>
      <c r="O3" s="151">
        <v>16517</v>
      </c>
      <c r="P3" s="151">
        <v>16625.000000000004</v>
      </c>
      <c r="Q3" s="151">
        <v>16938.000000000004</v>
      </c>
    </row>
    <row r="4" spans="1:17" ht="12.95" customHeight="1" x14ac:dyDescent="0.25">
      <c r="A4" s="150" t="s">
        <v>65</v>
      </c>
      <c r="B4" s="149"/>
      <c r="C4" s="149"/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</row>
    <row r="5" spans="1:17" ht="12" customHeight="1" x14ac:dyDescent="0.25">
      <c r="A5" s="23" t="s">
        <v>58</v>
      </c>
      <c r="B5" s="67">
        <f>B3</f>
        <v>126995</v>
      </c>
      <c r="C5" s="67">
        <f t="shared" ref="C5:Q5" si="0">C3</f>
        <v>113132</v>
      </c>
      <c r="D5" s="67">
        <f t="shared" si="0"/>
        <v>97846</v>
      </c>
      <c r="E5" s="67">
        <f t="shared" si="0"/>
        <v>77209</v>
      </c>
      <c r="F5" s="67">
        <f t="shared" si="0"/>
        <v>76359</v>
      </c>
      <c r="G5" s="67">
        <f t="shared" si="0"/>
        <v>60750.999999999993</v>
      </c>
      <c r="H5" s="67">
        <f t="shared" si="0"/>
        <v>56079</v>
      </c>
      <c r="I5" s="67">
        <f t="shared" si="0"/>
        <v>51865</v>
      </c>
      <c r="J5" s="67">
        <f t="shared" si="0"/>
        <v>47617</v>
      </c>
      <c r="K5" s="67">
        <f t="shared" si="0"/>
        <v>35823</v>
      </c>
      <c r="L5" s="67">
        <f t="shared" si="0"/>
        <v>34917</v>
      </c>
      <c r="M5" s="67">
        <f t="shared" si="0"/>
        <v>26083</v>
      </c>
      <c r="N5" s="67">
        <f t="shared" si="0"/>
        <v>25736.000000000004</v>
      </c>
      <c r="O5" s="67">
        <f t="shared" si="0"/>
        <v>16517</v>
      </c>
      <c r="P5" s="67">
        <f t="shared" si="0"/>
        <v>16625.000000000004</v>
      </c>
      <c r="Q5" s="67">
        <f t="shared" si="0"/>
        <v>16938.000000000004</v>
      </c>
    </row>
    <row r="6" spans="1:17" ht="12" hidden="1" customHeight="1" x14ac:dyDescent="0.25">
      <c r="A6" s="23" t="s">
        <v>60</v>
      </c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</row>
    <row r="7" spans="1:17" ht="12.95" customHeight="1" x14ac:dyDescent="0.25">
      <c r="A7" s="146" t="s">
        <v>112</v>
      </c>
      <c r="B7" s="145"/>
      <c r="C7" s="145"/>
      <c r="D7" s="145"/>
      <c r="E7" s="145"/>
      <c r="F7" s="145"/>
      <c r="G7" s="145"/>
      <c r="H7" s="145"/>
      <c r="I7" s="145"/>
      <c r="J7" s="145"/>
      <c r="K7" s="145"/>
      <c r="L7" s="145"/>
      <c r="M7" s="145"/>
      <c r="N7" s="145"/>
      <c r="O7" s="145"/>
      <c r="P7" s="145"/>
      <c r="Q7" s="145"/>
    </row>
    <row r="8" spans="1:17" ht="12" customHeight="1" x14ac:dyDescent="0.25">
      <c r="A8" s="23" t="s">
        <v>60</v>
      </c>
      <c r="B8" s="67">
        <v>682</v>
      </c>
      <c r="C8" s="67">
        <v>739</v>
      </c>
      <c r="D8" s="67">
        <v>671</v>
      </c>
      <c r="E8" s="67">
        <v>525</v>
      </c>
      <c r="F8" s="67">
        <v>557</v>
      </c>
      <c r="G8" s="67">
        <v>487</v>
      </c>
      <c r="H8" s="67">
        <v>493</v>
      </c>
      <c r="I8" s="67">
        <v>512</v>
      </c>
      <c r="J8" s="67">
        <v>517</v>
      </c>
      <c r="K8" s="67">
        <v>417</v>
      </c>
      <c r="L8" s="67">
        <v>437</v>
      </c>
      <c r="M8" s="67">
        <v>355.00000000000006</v>
      </c>
      <c r="N8" s="67">
        <v>326.00000000000006</v>
      </c>
      <c r="O8" s="67">
        <v>208.00000000000006</v>
      </c>
      <c r="P8" s="67">
        <v>178.00000000000006</v>
      </c>
      <c r="Q8" s="67">
        <v>168.00000000000003</v>
      </c>
    </row>
    <row r="9" spans="1:17" ht="12" customHeight="1" x14ac:dyDescent="0.25">
      <c r="A9" s="146" t="s">
        <v>63</v>
      </c>
      <c r="B9" s="145"/>
      <c r="C9" s="145"/>
      <c r="D9" s="145"/>
      <c r="E9" s="145"/>
      <c r="F9" s="145"/>
      <c r="G9" s="145"/>
      <c r="H9" s="145"/>
      <c r="I9" s="145"/>
      <c r="J9" s="145"/>
      <c r="K9" s="145"/>
      <c r="L9" s="145"/>
      <c r="M9" s="145"/>
      <c r="N9" s="145"/>
      <c r="O9" s="145"/>
      <c r="P9" s="145"/>
      <c r="Q9" s="145"/>
    </row>
    <row r="10" spans="1:17" ht="12" customHeight="1" x14ac:dyDescent="0.25">
      <c r="A10" s="23" t="s">
        <v>171</v>
      </c>
      <c r="B10" s="67">
        <v>33011</v>
      </c>
      <c r="C10" s="67">
        <v>30010</v>
      </c>
      <c r="D10" s="67">
        <v>25858</v>
      </c>
      <c r="E10" s="67">
        <v>22361</v>
      </c>
      <c r="F10" s="67">
        <v>22285</v>
      </c>
      <c r="G10" s="67">
        <v>17387</v>
      </c>
      <c r="H10" s="67">
        <v>16885</v>
      </c>
      <c r="I10" s="67">
        <v>15378</v>
      </c>
      <c r="J10" s="67">
        <v>14934</v>
      </c>
      <c r="K10" s="67">
        <v>12153</v>
      </c>
      <c r="L10" s="67">
        <v>11963</v>
      </c>
      <c r="M10" s="67">
        <v>9317</v>
      </c>
      <c r="N10" s="67">
        <v>9278.0000000000036</v>
      </c>
      <c r="O10" s="67">
        <v>6390</v>
      </c>
      <c r="P10" s="67">
        <v>6428.0000000000009</v>
      </c>
      <c r="Q10" s="67">
        <v>6618.0000000000009</v>
      </c>
    </row>
    <row r="11" spans="1:17" ht="12" customHeight="1" x14ac:dyDescent="0.25">
      <c r="A11" s="23" t="s">
        <v>144</v>
      </c>
      <c r="B11" s="67">
        <v>13791</v>
      </c>
      <c r="C11" s="67">
        <v>11826</v>
      </c>
      <c r="D11" s="67">
        <v>9927</v>
      </c>
      <c r="E11" s="67">
        <v>7483</v>
      </c>
      <c r="F11" s="67">
        <v>7079</v>
      </c>
      <c r="G11" s="67">
        <v>4792</v>
      </c>
      <c r="H11" s="67">
        <v>3980</v>
      </c>
      <c r="I11" s="67">
        <v>3540.0000000000009</v>
      </c>
      <c r="J11" s="67">
        <v>3167.9999999999995</v>
      </c>
      <c r="K11" s="67">
        <v>1873</v>
      </c>
      <c r="L11" s="67">
        <v>1380.9999999999993</v>
      </c>
      <c r="M11" s="67">
        <v>993.00000000000023</v>
      </c>
      <c r="N11" s="67">
        <v>904.00000000000023</v>
      </c>
      <c r="O11" s="67">
        <v>519.00000000000011</v>
      </c>
      <c r="P11" s="67">
        <v>525.00000000000034</v>
      </c>
      <c r="Q11" s="67">
        <v>509.00000000000017</v>
      </c>
    </row>
    <row r="12" spans="1:17" ht="12" customHeight="1" x14ac:dyDescent="0.25">
      <c r="A12" s="23" t="s">
        <v>143</v>
      </c>
      <c r="B12" s="67">
        <v>3943</v>
      </c>
      <c r="C12" s="67">
        <v>3664</v>
      </c>
      <c r="D12" s="67">
        <v>3206</v>
      </c>
      <c r="E12" s="67">
        <v>2674</v>
      </c>
      <c r="F12" s="67">
        <v>2764</v>
      </c>
      <c r="G12" s="67">
        <v>2879.9999999999991</v>
      </c>
      <c r="H12" s="67">
        <v>2957</v>
      </c>
      <c r="I12" s="67">
        <v>2743</v>
      </c>
      <c r="J12" s="67">
        <v>2480</v>
      </c>
      <c r="K12" s="67">
        <v>2286.0000000000009</v>
      </c>
      <c r="L12" s="67">
        <v>2586</v>
      </c>
      <c r="M12" s="67">
        <v>1907.0000000000002</v>
      </c>
      <c r="N12" s="67">
        <v>1895.0000000000005</v>
      </c>
      <c r="O12" s="67">
        <v>1238.0000000000002</v>
      </c>
      <c r="P12" s="67">
        <v>1204.0000000000002</v>
      </c>
      <c r="Q12" s="67">
        <v>1213.0000000000002</v>
      </c>
    </row>
    <row r="13" spans="1:17" ht="12" hidden="1" customHeight="1" x14ac:dyDescent="0.25">
      <c r="A13" s="148" t="s">
        <v>57</v>
      </c>
      <c r="B13" s="67"/>
      <c r="C13" s="67"/>
      <c r="D13" s="67"/>
      <c r="E13" s="67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</row>
    <row r="14" spans="1:17" ht="12" hidden="1" customHeight="1" x14ac:dyDescent="0.25">
      <c r="A14" s="148" t="s">
        <v>59</v>
      </c>
      <c r="B14" s="67"/>
      <c r="C14" s="67"/>
      <c r="D14" s="67"/>
      <c r="E14" s="67"/>
      <c r="F14" s="67"/>
      <c r="G14" s="67"/>
      <c r="H14" s="67"/>
      <c r="I14" s="67"/>
      <c r="J14" s="67"/>
      <c r="K14" s="67"/>
      <c r="L14" s="67"/>
      <c r="M14" s="67"/>
      <c r="N14" s="67"/>
      <c r="O14" s="67"/>
      <c r="P14" s="67"/>
      <c r="Q14" s="67"/>
    </row>
    <row r="15" spans="1:17" ht="12" customHeight="1" x14ac:dyDescent="0.25">
      <c r="A15" s="23" t="s">
        <v>142</v>
      </c>
      <c r="B15" s="67">
        <v>59298</v>
      </c>
      <c r="C15" s="67">
        <v>51633</v>
      </c>
      <c r="D15" s="67">
        <v>44489</v>
      </c>
      <c r="E15" s="67">
        <v>32923</v>
      </c>
      <c r="F15" s="67">
        <v>31811</v>
      </c>
      <c r="G15" s="67">
        <v>22296</v>
      </c>
      <c r="H15" s="67">
        <v>18506</v>
      </c>
      <c r="I15" s="67">
        <v>17020.000000000004</v>
      </c>
      <c r="J15" s="67">
        <v>15165.999999999998</v>
      </c>
      <c r="K15" s="67">
        <v>8787</v>
      </c>
      <c r="L15" s="67">
        <v>6608</v>
      </c>
      <c r="M15" s="67">
        <v>4749.0000000000009</v>
      </c>
      <c r="N15" s="67">
        <v>4413.0000000000009</v>
      </c>
      <c r="O15" s="67">
        <v>2472.0000000000005</v>
      </c>
      <c r="P15" s="67">
        <v>2572.0000000000009</v>
      </c>
      <c r="Q15" s="67">
        <v>2542.0000000000005</v>
      </c>
    </row>
    <row r="16" spans="1:17" ht="12" customHeight="1" x14ac:dyDescent="0.25">
      <c r="A16" s="23" t="s">
        <v>141</v>
      </c>
      <c r="B16" s="67">
        <v>16952</v>
      </c>
      <c r="C16" s="67">
        <v>15999</v>
      </c>
      <c r="D16" s="67">
        <v>14366</v>
      </c>
      <c r="E16" s="67">
        <v>11768</v>
      </c>
      <c r="F16" s="67">
        <v>12420</v>
      </c>
      <c r="G16" s="67">
        <v>13395.999999999995</v>
      </c>
      <c r="H16" s="67">
        <v>13751</v>
      </c>
      <c r="I16" s="67">
        <v>13184</v>
      </c>
      <c r="J16" s="67">
        <v>11869</v>
      </c>
      <c r="K16" s="67">
        <v>10724.000000000002</v>
      </c>
      <c r="L16" s="67">
        <v>12379</v>
      </c>
      <c r="M16" s="67">
        <v>9117.0000000000018</v>
      </c>
      <c r="N16" s="67">
        <v>9246</v>
      </c>
      <c r="O16" s="67">
        <v>5898.0000000000009</v>
      </c>
      <c r="P16" s="67">
        <v>5896.0000000000009</v>
      </c>
      <c r="Q16" s="67">
        <v>6056.0000000000009</v>
      </c>
    </row>
    <row r="17" spans="1:17" ht="12" hidden="1" customHeight="1" x14ac:dyDescent="0.25">
      <c r="A17" s="148" t="s">
        <v>60</v>
      </c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</row>
    <row r="18" spans="1:17" ht="12" hidden="1" customHeight="1" x14ac:dyDescent="0.25">
      <c r="A18" s="148" t="s">
        <v>59</v>
      </c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</row>
    <row r="19" spans="1:17" ht="12" customHeight="1" x14ac:dyDescent="0.25">
      <c r="A19" s="146" t="s">
        <v>62</v>
      </c>
      <c r="B19" s="145"/>
      <c r="C19" s="145"/>
      <c r="D19" s="145"/>
      <c r="E19" s="145"/>
      <c r="F19" s="145"/>
      <c r="G19" s="145"/>
      <c r="H19" s="145"/>
      <c r="I19" s="145"/>
      <c r="J19" s="145"/>
      <c r="K19" s="145"/>
      <c r="L19" s="145"/>
      <c r="M19" s="145"/>
      <c r="N19" s="145"/>
      <c r="O19" s="145"/>
      <c r="P19" s="145"/>
      <c r="Q19" s="145"/>
    </row>
    <row r="20" spans="1:17" ht="12" customHeight="1" x14ac:dyDescent="0.25">
      <c r="A20" s="23" t="s">
        <v>58</v>
      </c>
      <c r="B20" s="67">
        <v>13227</v>
      </c>
      <c r="C20" s="67">
        <v>11989</v>
      </c>
      <c r="D20" s="67">
        <v>10249</v>
      </c>
      <c r="E20" s="67">
        <v>8746</v>
      </c>
      <c r="F20" s="67">
        <v>8662</v>
      </c>
      <c r="G20" s="67">
        <v>6566</v>
      </c>
      <c r="H20" s="67">
        <v>6553.0000000000009</v>
      </c>
      <c r="I20" s="67">
        <v>5713</v>
      </c>
      <c r="J20" s="67">
        <v>5621.9999999999991</v>
      </c>
      <c r="K20" s="67">
        <v>3738.0000000000005</v>
      </c>
      <c r="L20" s="67">
        <v>3701.0000000000005</v>
      </c>
      <c r="M20" s="67">
        <v>2360.0000000000005</v>
      </c>
      <c r="N20" s="67">
        <v>2329.0000000000005</v>
      </c>
      <c r="O20" s="67">
        <v>1607.0000000000005</v>
      </c>
      <c r="P20" s="67">
        <v>1295.0000000000002</v>
      </c>
      <c r="Q20" s="67">
        <v>1281.0000000000002</v>
      </c>
    </row>
    <row r="21" spans="1:17" ht="12" customHeight="1" x14ac:dyDescent="0.25">
      <c r="A21" s="23" t="s">
        <v>57</v>
      </c>
      <c r="B21" s="67">
        <v>6301</v>
      </c>
      <c r="C21" s="67">
        <v>4313</v>
      </c>
      <c r="D21" s="67">
        <v>3308</v>
      </c>
      <c r="E21" s="67">
        <v>1506</v>
      </c>
      <c r="F21" s="67">
        <v>1605.0000000000005</v>
      </c>
      <c r="G21" s="67">
        <v>2325.0000000000005</v>
      </c>
      <c r="H21" s="67">
        <v>2134</v>
      </c>
      <c r="I21" s="67">
        <v>3441.9999999999986</v>
      </c>
      <c r="J21" s="67">
        <v>2921.0000000000005</v>
      </c>
      <c r="K21" s="67">
        <v>1400</v>
      </c>
      <c r="L21" s="67">
        <v>1321</v>
      </c>
      <c r="M21" s="67">
        <v>959.00000000000023</v>
      </c>
      <c r="N21" s="67">
        <v>676.00000000000011</v>
      </c>
      <c r="O21" s="67">
        <v>437.00000000000011</v>
      </c>
      <c r="P21" s="67">
        <v>485.00000000000011</v>
      </c>
      <c r="Q21" s="67">
        <v>687</v>
      </c>
    </row>
    <row r="22" spans="1:17" ht="12" customHeight="1" x14ac:dyDescent="0.25">
      <c r="A22" s="29" t="s">
        <v>140</v>
      </c>
      <c r="B22" s="83">
        <v>107467</v>
      </c>
      <c r="C22" s="83">
        <v>96830</v>
      </c>
      <c r="D22" s="83">
        <v>84289</v>
      </c>
      <c r="E22" s="83">
        <v>66957</v>
      </c>
      <c r="F22" s="83">
        <v>66092</v>
      </c>
      <c r="G22" s="83">
        <v>51859.999999999993</v>
      </c>
      <c r="H22" s="83">
        <v>47391.999999999993</v>
      </c>
      <c r="I22" s="83">
        <v>42709.999999999993</v>
      </c>
      <c r="J22" s="83">
        <v>39074.000000000007</v>
      </c>
      <c r="K22" s="83">
        <v>30684.999999999996</v>
      </c>
      <c r="L22" s="83">
        <v>29895</v>
      </c>
      <c r="M22" s="83">
        <v>22764.000000000004</v>
      </c>
      <c r="N22" s="83">
        <v>22731</v>
      </c>
      <c r="O22" s="83">
        <v>14473.000000000004</v>
      </c>
      <c r="P22" s="83">
        <v>14845.000000000004</v>
      </c>
      <c r="Q22" s="83">
        <v>14970.000000000004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51">
        <v>6286</v>
      </c>
      <c r="C24" s="151">
        <v>6325</v>
      </c>
      <c r="D24" s="151">
        <v>6598</v>
      </c>
      <c r="E24" s="151">
        <v>6843</v>
      </c>
      <c r="F24" s="151">
        <v>7065</v>
      </c>
      <c r="G24" s="151">
        <v>7212</v>
      </c>
      <c r="H24" s="151">
        <v>7673</v>
      </c>
      <c r="I24" s="151">
        <v>7743</v>
      </c>
      <c r="J24" s="151">
        <v>7786</v>
      </c>
      <c r="K24" s="151">
        <v>8010</v>
      </c>
      <c r="L24" s="151">
        <v>7956</v>
      </c>
      <c r="M24" s="151">
        <v>7895.0000000000018</v>
      </c>
      <c r="N24" s="151">
        <v>7577.0000000000018</v>
      </c>
      <c r="O24" s="151">
        <v>6871.0000000000018</v>
      </c>
      <c r="P24" s="151">
        <v>6846.0000000000027</v>
      </c>
      <c r="Q24" s="151">
        <v>6490.0000000000018</v>
      </c>
    </row>
    <row r="25" spans="1:17" ht="12.95" customHeight="1" x14ac:dyDescent="0.25">
      <c r="A25" s="150" t="s">
        <v>65</v>
      </c>
      <c r="B25" s="149"/>
      <c r="C25" s="149"/>
      <c r="D25" s="149"/>
      <c r="E25" s="149"/>
      <c r="F25" s="149"/>
      <c r="G25" s="149"/>
      <c r="H25" s="149"/>
      <c r="I25" s="149"/>
      <c r="J25" s="149"/>
      <c r="K25" s="149"/>
      <c r="L25" s="149"/>
      <c r="M25" s="149"/>
      <c r="N25" s="149"/>
      <c r="O25" s="149"/>
      <c r="P25" s="149"/>
      <c r="Q25" s="149"/>
    </row>
    <row r="26" spans="1:17" ht="12" customHeight="1" x14ac:dyDescent="0.25">
      <c r="A26" s="23" t="s">
        <v>84</v>
      </c>
      <c r="B26" s="67">
        <f>B24</f>
        <v>6286</v>
      </c>
      <c r="C26" s="67">
        <f t="shared" ref="C26:Q26" si="1">C24</f>
        <v>6325</v>
      </c>
      <c r="D26" s="67">
        <f t="shared" si="1"/>
        <v>6598</v>
      </c>
      <c r="E26" s="67">
        <f t="shared" si="1"/>
        <v>6843</v>
      </c>
      <c r="F26" s="67">
        <f t="shared" si="1"/>
        <v>7065</v>
      </c>
      <c r="G26" s="67">
        <f t="shared" si="1"/>
        <v>7212</v>
      </c>
      <c r="H26" s="67">
        <f t="shared" si="1"/>
        <v>7673</v>
      </c>
      <c r="I26" s="67">
        <f t="shared" si="1"/>
        <v>7743</v>
      </c>
      <c r="J26" s="67">
        <f t="shared" si="1"/>
        <v>7786</v>
      </c>
      <c r="K26" s="67">
        <f t="shared" si="1"/>
        <v>8010</v>
      </c>
      <c r="L26" s="67">
        <f t="shared" si="1"/>
        <v>7956</v>
      </c>
      <c r="M26" s="67">
        <f t="shared" si="1"/>
        <v>7895.0000000000018</v>
      </c>
      <c r="N26" s="67">
        <f t="shared" si="1"/>
        <v>7577.0000000000018</v>
      </c>
      <c r="O26" s="67">
        <f t="shared" si="1"/>
        <v>6871.0000000000018</v>
      </c>
      <c r="P26" s="67">
        <f t="shared" si="1"/>
        <v>6846.0000000000027</v>
      </c>
      <c r="Q26" s="67">
        <f t="shared" si="1"/>
        <v>6490.0000000000018</v>
      </c>
    </row>
    <row r="27" spans="1:17" ht="12" hidden="1" customHeight="1" x14ac:dyDescent="0.25">
      <c r="A27" s="23" t="s">
        <v>60</v>
      </c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</row>
    <row r="28" spans="1:17" ht="12.95" customHeight="1" x14ac:dyDescent="0.25">
      <c r="A28" s="146" t="s">
        <v>112</v>
      </c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</row>
    <row r="29" spans="1:17" ht="12" customHeight="1" x14ac:dyDescent="0.25">
      <c r="A29" s="23" t="s">
        <v>60</v>
      </c>
      <c r="B29" s="67">
        <v>34</v>
      </c>
      <c r="C29" s="67">
        <v>41</v>
      </c>
      <c r="D29" s="67">
        <v>45</v>
      </c>
      <c r="E29" s="67">
        <v>47</v>
      </c>
      <c r="F29" s="67">
        <v>52</v>
      </c>
      <c r="G29" s="67">
        <v>58</v>
      </c>
      <c r="H29" s="67">
        <v>67</v>
      </c>
      <c r="I29" s="67">
        <v>76</v>
      </c>
      <c r="J29" s="67">
        <v>85</v>
      </c>
      <c r="K29" s="67">
        <v>93</v>
      </c>
      <c r="L29" s="67">
        <v>100</v>
      </c>
      <c r="M29" s="67">
        <v>107.00000000000001</v>
      </c>
      <c r="N29" s="67">
        <v>96.000000000000014</v>
      </c>
      <c r="O29" s="67">
        <v>87.000000000000014</v>
      </c>
      <c r="P29" s="67">
        <v>73.000000000000014</v>
      </c>
      <c r="Q29" s="67">
        <v>64.000000000000014</v>
      </c>
    </row>
    <row r="30" spans="1:17" ht="12" customHeight="1" x14ac:dyDescent="0.25">
      <c r="A30" s="146" t="s">
        <v>63</v>
      </c>
      <c r="B30" s="145"/>
      <c r="C30" s="145"/>
      <c r="D30" s="145"/>
      <c r="E30" s="145"/>
      <c r="F30" s="145"/>
      <c r="G30" s="145"/>
      <c r="H30" s="145"/>
      <c r="I30" s="145"/>
      <c r="J30" s="145"/>
      <c r="K30" s="145"/>
      <c r="L30" s="145"/>
      <c r="M30" s="145"/>
      <c r="N30" s="145"/>
      <c r="O30" s="145"/>
      <c r="P30" s="145"/>
      <c r="Q30" s="145"/>
    </row>
    <row r="31" spans="1:17" ht="12" customHeight="1" x14ac:dyDescent="0.25">
      <c r="A31" s="23" t="s">
        <v>169</v>
      </c>
      <c r="B31" s="67">
        <v>922</v>
      </c>
      <c r="C31" s="67">
        <v>926</v>
      </c>
      <c r="D31" s="67">
        <v>972</v>
      </c>
      <c r="E31" s="67">
        <v>999</v>
      </c>
      <c r="F31" s="67">
        <v>1023</v>
      </c>
      <c r="G31" s="67">
        <v>922</v>
      </c>
      <c r="H31" s="67">
        <v>915</v>
      </c>
      <c r="I31" s="67">
        <v>921.00000000000011</v>
      </c>
      <c r="J31" s="67">
        <v>937</v>
      </c>
      <c r="K31" s="67">
        <v>786</v>
      </c>
      <c r="L31" s="67">
        <v>613</v>
      </c>
      <c r="M31" s="67">
        <v>607.00000000000011</v>
      </c>
      <c r="N31" s="67">
        <v>558.00000000000011</v>
      </c>
      <c r="O31" s="67">
        <v>469.00000000000011</v>
      </c>
      <c r="P31" s="67">
        <v>488.00000000000011</v>
      </c>
      <c r="Q31" s="67">
        <v>457.00000000000011</v>
      </c>
    </row>
    <row r="32" spans="1:17" ht="12" customHeight="1" x14ac:dyDescent="0.25">
      <c r="A32" s="23" t="s">
        <v>168</v>
      </c>
      <c r="B32" s="67">
        <v>264</v>
      </c>
      <c r="C32" s="67">
        <v>287</v>
      </c>
      <c r="D32" s="67">
        <v>314</v>
      </c>
      <c r="E32" s="67">
        <v>356.99999999999994</v>
      </c>
      <c r="F32" s="67">
        <v>400</v>
      </c>
      <c r="G32" s="67">
        <v>554</v>
      </c>
      <c r="H32" s="67">
        <v>680</v>
      </c>
      <c r="I32" s="67">
        <v>714.00000000000011</v>
      </c>
      <c r="J32" s="67">
        <v>733</v>
      </c>
      <c r="K32" s="67">
        <v>958.99999999999966</v>
      </c>
      <c r="L32" s="67">
        <v>1146.9999999999998</v>
      </c>
      <c r="M32" s="67">
        <v>1165.9999999999998</v>
      </c>
      <c r="N32" s="67">
        <v>1168.9999999999998</v>
      </c>
      <c r="O32" s="67">
        <v>1120</v>
      </c>
      <c r="P32" s="67">
        <v>1118.9999999999998</v>
      </c>
      <c r="Q32" s="67">
        <v>1089.0000000000005</v>
      </c>
    </row>
    <row r="33" spans="1:17" ht="12" hidden="1" customHeight="1" x14ac:dyDescent="0.25">
      <c r="A33" s="148" t="s">
        <v>57</v>
      </c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7"/>
    </row>
    <row r="34" spans="1:17" ht="12" hidden="1" customHeight="1" x14ac:dyDescent="0.25">
      <c r="A34" s="148" t="s">
        <v>59</v>
      </c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7"/>
      <c r="M34" s="67"/>
      <c r="N34" s="67"/>
      <c r="O34" s="67"/>
      <c r="P34" s="67"/>
      <c r="Q34" s="67"/>
    </row>
    <row r="35" spans="1:17" ht="12" customHeight="1" x14ac:dyDescent="0.25">
      <c r="A35" s="23" t="s">
        <v>142</v>
      </c>
      <c r="B35" s="67">
        <v>3966</v>
      </c>
      <c r="C35" s="67">
        <v>3903</v>
      </c>
      <c r="D35" s="67">
        <v>4015</v>
      </c>
      <c r="E35" s="67">
        <v>4042</v>
      </c>
      <c r="F35" s="67">
        <v>4058</v>
      </c>
      <c r="G35" s="67">
        <v>3583</v>
      </c>
      <c r="H35" s="67">
        <v>3487.0000000000005</v>
      </c>
      <c r="I35" s="67">
        <v>3442</v>
      </c>
      <c r="J35" s="67">
        <v>3431</v>
      </c>
      <c r="K35" s="67">
        <v>2821</v>
      </c>
      <c r="L35" s="67">
        <v>2156</v>
      </c>
      <c r="M35" s="67">
        <v>2097.0000000000009</v>
      </c>
      <c r="N35" s="67">
        <v>1890.0000000000005</v>
      </c>
      <c r="O35" s="67">
        <v>1560.0000000000005</v>
      </c>
      <c r="P35" s="67">
        <v>1591.0000000000007</v>
      </c>
      <c r="Q35" s="67">
        <v>1462.0000000000002</v>
      </c>
    </row>
    <row r="36" spans="1:17" ht="12" customHeight="1" x14ac:dyDescent="0.25">
      <c r="A36" s="23" t="s">
        <v>141</v>
      </c>
      <c r="B36" s="67">
        <v>1134</v>
      </c>
      <c r="C36" s="67">
        <v>1209</v>
      </c>
      <c r="D36" s="67">
        <v>1296.9999999999998</v>
      </c>
      <c r="E36" s="67">
        <v>1444.9999999999998</v>
      </c>
      <c r="F36" s="67">
        <v>1583.9999999999998</v>
      </c>
      <c r="G36" s="67">
        <v>2153</v>
      </c>
      <c r="H36" s="67">
        <v>2591</v>
      </c>
      <c r="I36" s="67">
        <v>2666</v>
      </c>
      <c r="J36" s="67">
        <v>2685</v>
      </c>
      <c r="K36" s="67">
        <v>3443.9999999999995</v>
      </c>
      <c r="L36" s="67">
        <v>4040.0000000000005</v>
      </c>
      <c r="M36" s="67">
        <v>4025.0000000000014</v>
      </c>
      <c r="N36" s="67">
        <v>3960.0000000000014</v>
      </c>
      <c r="O36" s="67">
        <v>3722.0000000000018</v>
      </c>
      <c r="P36" s="67">
        <v>3648.0000000000018</v>
      </c>
      <c r="Q36" s="67">
        <v>3482.0000000000009</v>
      </c>
    </row>
    <row r="37" spans="1:17" ht="12" hidden="1" customHeight="1" x14ac:dyDescent="0.25">
      <c r="A37" s="148" t="s">
        <v>60</v>
      </c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</row>
    <row r="38" spans="1:17" ht="12" hidden="1" customHeight="1" x14ac:dyDescent="0.25">
      <c r="A38" s="147" t="s">
        <v>59</v>
      </c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</row>
    <row r="39" spans="1:17" ht="12" customHeight="1" x14ac:dyDescent="0.25">
      <c r="A39" s="146" t="s">
        <v>62</v>
      </c>
      <c r="B39" s="145"/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5"/>
      <c r="O39" s="145"/>
      <c r="P39" s="145"/>
      <c r="Q39" s="145"/>
    </row>
    <row r="40" spans="1:17" ht="12" customHeight="1" x14ac:dyDescent="0.25">
      <c r="A40" s="23" t="s">
        <v>57</v>
      </c>
      <c r="B40" s="67">
        <v>348</v>
      </c>
      <c r="C40" s="67">
        <v>270</v>
      </c>
      <c r="D40" s="67">
        <v>249</v>
      </c>
      <c r="E40" s="67">
        <v>151</v>
      </c>
      <c r="F40" s="67">
        <v>167</v>
      </c>
      <c r="G40" s="67">
        <v>309</v>
      </c>
      <c r="H40" s="67">
        <v>331</v>
      </c>
      <c r="I40" s="67">
        <v>578</v>
      </c>
      <c r="J40" s="67">
        <v>542</v>
      </c>
      <c r="K40" s="67">
        <v>349</v>
      </c>
      <c r="L40" s="67">
        <v>337</v>
      </c>
      <c r="M40" s="67">
        <v>319.00000000000006</v>
      </c>
      <c r="N40" s="67">
        <v>219.00000000000006</v>
      </c>
      <c r="O40" s="67">
        <v>201.00000000000006</v>
      </c>
      <c r="P40" s="67">
        <v>217.00000000000006</v>
      </c>
      <c r="Q40" s="67">
        <v>285.00000000000011</v>
      </c>
    </row>
    <row r="41" spans="1:17" ht="12" customHeight="1" x14ac:dyDescent="0.25">
      <c r="A41" s="29" t="s">
        <v>140</v>
      </c>
      <c r="B41" s="83">
        <v>5938</v>
      </c>
      <c r="C41" s="83">
        <v>6055</v>
      </c>
      <c r="D41" s="83">
        <v>6349</v>
      </c>
      <c r="E41" s="83">
        <v>6692</v>
      </c>
      <c r="F41" s="83">
        <v>6898</v>
      </c>
      <c r="G41" s="83">
        <v>6902.9999999999991</v>
      </c>
      <c r="H41" s="83">
        <v>7341.9999999999991</v>
      </c>
      <c r="I41" s="83">
        <v>7164.9999999999991</v>
      </c>
      <c r="J41" s="83">
        <v>7243.9999999999991</v>
      </c>
      <c r="K41" s="83">
        <v>7661.0000000000009</v>
      </c>
      <c r="L41" s="83">
        <v>7619.0000000000009</v>
      </c>
      <c r="M41" s="83">
        <v>7576.0000000000027</v>
      </c>
      <c r="N41" s="83">
        <v>7358.0000000000018</v>
      </c>
      <c r="O41" s="83">
        <v>6670.0000000000009</v>
      </c>
      <c r="P41" s="83">
        <v>6629</v>
      </c>
      <c r="Q41" s="83">
        <v>6205.0000000000018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51">
        <v>1033008</v>
      </c>
      <c r="C43" s="151">
        <v>1033805</v>
      </c>
      <c r="D43" s="151">
        <v>1050424</v>
      </c>
      <c r="E43" s="151">
        <v>1063177</v>
      </c>
      <c r="F43" s="151">
        <v>1053171</v>
      </c>
      <c r="G43" s="151">
        <v>1038521.9999999999</v>
      </c>
      <c r="H43" s="151">
        <v>1010779</v>
      </c>
      <c r="I43" s="151">
        <v>961965.99999999977</v>
      </c>
      <c r="J43" s="151">
        <v>952843</v>
      </c>
      <c r="K43" s="151">
        <v>906914</v>
      </c>
      <c r="L43" s="151">
        <v>900757.00000000023</v>
      </c>
      <c r="M43" s="151">
        <v>828495.00000000023</v>
      </c>
      <c r="N43" s="151">
        <v>821796.00000000012</v>
      </c>
      <c r="O43" s="151">
        <v>734790</v>
      </c>
      <c r="P43" s="151">
        <v>727900</v>
      </c>
      <c r="Q43" s="151">
        <v>725329</v>
      </c>
    </row>
    <row r="44" spans="1:17" ht="12.95" customHeight="1" x14ac:dyDescent="0.25">
      <c r="A44" s="150" t="s">
        <v>65</v>
      </c>
      <c r="B44" s="149"/>
      <c r="C44" s="149"/>
      <c r="D44" s="149"/>
      <c r="E44" s="149"/>
      <c r="F44" s="149"/>
      <c r="G44" s="149"/>
      <c r="H44" s="149"/>
      <c r="I44" s="149"/>
      <c r="J44" s="149"/>
      <c r="K44" s="149"/>
      <c r="L44" s="149"/>
      <c r="M44" s="149"/>
      <c r="N44" s="149"/>
      <c r="O44" s="149"/>
      <c r="P44" s="149"/>
      <c r="Q44" s="149"/>
    </row>
    <row r="45" spans="1:17" ht="12" customHeight="1" x14ac:dyDescent="0.25">
      <c r="A45" s="23" t="s">
        <v>166</v>
      </c>
      <c r="B45" s="67">
        <f>B43</f>
        <v>1033008</v>
      </c>
      <c r="C45" s="67">
        <f t="shared" ref="C45:Q45" si="2">C43</f>
        <v>1033805</v>
      </c>
      <c r="D45" s="67">
        <f t="shared" si="2"/>
        <v>1050424</v>
      </c>
      <c r="E45" s="67">
        <f t="shared" si="2"/>
        <v>1063177</v>
      </c>
      <c r="F45" s="67">
        <f t="shared" si="2"/>
        <v>1053171</v>
      </c>
      <c r="G45" s="67">
        <f t="shared" si="2"/>
        <v>1038521.9999999999</v>
      </c>
      <c r="H45" s="67">
        <f t="shared" si="2"/>
        <v>1010779</v>
      </c>
      <c r="I45" s="67">
        <f t="shared" si="2"/>
        <v>961965.99999999977</v>
      </c>
      <c r="J45" s="67">
        <f t="shared" si="2"/>
        <v>952843</v>
      </c>
      <c r="K45" s="67">
        <f t="shared" si="2"/>
        <v>906914</v>
      </c>
      <c r="L45" s="67">
        <f t="shared" si="2"/>
        <v>900757.00000000023</v>
      </c>
      <c r="M45" s="67">
        <f t="shared" si="2"/>
        <v>828495.00000000023</v>
      </c>
      <c r="N45" s="67">
        <f t="shared" si="2"/>
        <v>821796.00000000012</v>
      </c>
      <c r="O45" s="67">
        <f t="shared" si="2"/>
        <v>734790</v>
      </c>
      <c r="P45" s="67">
        <f t="shared" si="2"/>
        <v>727900</v>
      </c>
      <c r="Q45" s="67">
        <f t="shared" si="2"/>
        <v>725329</v>
      </c>
    </row>
    <row r="46" spans="1:17" ht="12" hidden="1" customHeight="1" x14ac:dyDescent="0.25">
      <c r="A46" s="23" t="s">
        <v>60</v>
      </c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</row>
    <row r="47" spans="1:17" ht="12.95" customHeight="1" x14ac:dyDescent="0.25">
      <c r="A47" s="146" t="s">
        <v>112</v>
      </c>
      <c r="B47" s="145"/>
      <c r="C47" s="145"/>
      <c r="D47" s="145"/>
      <c r="E47" s="145"/>
      <c r="F47" s="145"/>
      <c r="G47" s="145"/>
      <c r="H47" s="145"/>
      <c r="I47" s="145"/>
      <c r="J47" s="145"/>
      <c r="K47" s="145"/>
      <c r="L47" s="145"/>
      <c r="M47" s="145"/>
      <c r="N47" s="145"/>
      <c r="O47" s="145"/>
      <c r="P47" s="145"/>
      <c r="Q47" s="145"/>
    </row>
    <row r="48" spans="1:17" ht="12" customHeight="1" x14ac:dyDescent="0.25">
      <c r="A48" s="23" t="s">
        <v>60</v>
      </c>
      <c r="B48" s="67">
        <v>5546</v>
      </c>
      <c r="C48" s="67">
        <v>6753</v>
      </c>
      <c r="D48" s="67">
        <v>7198</v>
      </c>
      <c r="E48" s="67">
        <v>7236</v>
      </c>
      <c r="F48" s="67">
        <v>7685</v>
      </c>
      <c r="G48" s="67">
        <v>8331</v>
      </c>
      <c r="H48" s="67">
        <v>8886</v>
      </c>
      <c r="I48" s="67">
        <v>9498</v>
      </c>
      <c r="J48" s="67">
        <v>10349</v>
      </c>
      <c r="K48" s="67">
        <v>10557</v>
      </c>
      <c r="L48" s="67">
        <v>11274</v>
      </c>
      <c r="M48" s="67">
        <v>11273.000000000002</v>
      </c>
      <c r="N48" s="67">
        <v>10407.000000000002</v>
      </c>
      <c r="O48" s="67">
        <v>9254.0000000000018</v>
      </c>
      <c r="P48" s="67">
        <v>7809.0000000000009</v>
      </c>
      <c r="Q48" s="67">
        <v>7208.0000000000009</v>
      </c>
    </row>
    <row r="49" spans="1:17" ht="12" customHeight="1" x14ac:dyDescent="0.25">
      <c r="A49" s="146" t="s">
        <v>63</v>
      </c>
      <c r="B49" s="145"/>
      <c r="C49" s="145"/>
      <c r="D49" s="145"/>
      <c r="E49" s="145"/>
      <c r="F49" s="145"/>
      <c r="G49" s="145"/>
      <c r="H49" s="145"/>
      <c r="I49" s="145"/>
      <c r="J49" s="145"/>
      <c r="K49" s="145"/>
      <c r="L49" s="145"/>
      <c r="M49" s="145"/>
      <c r="N49" s="145"/>
      <c r="O49" s="145"/>
      <c r="P49" s="145"/>
      <c r="Q49" s="145"/>
    </row>
    <row r="50" spans="1:17" ht="12" customHeight="1" x14ac:dyDescent="0.25">
      <c r="A50" s="23" t="s">
        <v>165</v>
      </c>
      <c r="B50" s="67">
        <v>508968</v>
      </c>
      <c r="C50" s="67">
        <v>501023</v>
      </c>
      <c r="D50" s="67">
        <v>502184</v>
      </c>
      <c r="E50" s="67">
        <v>496303.99999999994</v>
      </c>
      <c r="F50" s="67">
        <v>495608.99999999988</v>
      </c>
      <c r="G50" s="67">
        <v>421246.99999999988</v>
      </c>
      <c r="H50" s="67">
        <v>386482.99999999988</v>
      </c>
      <c r="I50" s="67">
        <v>379425.99999999988</v>
      </c>
      <c r="J50" s="67">
        <v>377018.99999999988</v>
      </c>
      <c r="K50" s="67">
        <v>301295.00000000006</v>
      </c>
      <c r="L50" s="67">
        <v>229147.00000000006</v>
      </c>
      <c r="M50" s="67">
        <v>221061.00000000006</v>
      </c>
      <c r="N50" s="67">
        <v>207712.00000000006</v>
      </c>
      <c r="O50" s="67">
        <v>178017.00000000003</v>
      </c>
      <c r="P50" s="67">
        <v>182580.99999999997</v>
      </c>
      <c r="Q50" s="67">
        <v>184298</v>
      </c>
    </row>
    <row r="51" spans="1:17" ht="12" customHeight="1" x14ac:dyDescent="0.25">
      <c r="A51" s="23" t="s">
        <v>164</v>
      </c>
      <c r="B51" s="67">
        <v>145505</v>
      </c>
      <c r="C51" s="67">
        <v>155246</v>
      </c>
      <c r="D51" s="67">
        <v>162162.00000000003</v>
      </c>
      <c r="E51" s="67">
        <v>177391.00000000003</v>
      </c>
      <c r="F51" s="67">
        <v>193491</v>
      </c>
      <c r="G51" s="67">
        <v>253102.99999999997</v>
      </c>
      <c r="H51" s="67">
        <v>287166</v>
      </c>
      <c r="I51" s="67">
        <v>293918.99999999994</v>
      </c>
      <c r="J51" s="67">
        <v>295069</v>
      </c>
      <c r="K51" s="67">
        <v>367739</v>
      </c>
      <c r="L51" s="67">
        <v>429244.00000000012</v>
      </c>
      <c r="M51" s="67">
        <v>424452.00000000006</v>
      </c>
      <c r="N51" s="67">
        <v>435163.00000000006</v>
      </c>
      <c r="O51" s="67">
        <v>424646</v>
      </c>
      <c r="P51" s="67">
        <v>418509.00000000006</v>
      </c>
      <c r="Q51" s="67">
        <v>439079.00000000006</v>
      </c>
    </row>
    <row r="52" spans="1:17" ht="12" hidden="1" customHeight="1" x14ac:dyDescent="0.25">
      <c r="A52" s="148" t="s">
        <v>163</v>
      </c>
      <c r="B52" s="67"/>
      <c r="C52" s="67"/>
      <c r="D52" s="67"/>
      <c r="E52" s="67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</row>
    <row r="53" spans="1:17" ht="12" hidden="1" customHeight="1" x14ac:dyDescent="0.25">
      <c r="A53" s="148" t="s">
        <v>59</v>
      </c>
      <c r="B53" s="67"/>
      <c r="C53" s="67"/>
      <c r="D53" s="67"/>
      <c r="E53" s="67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</row>
    <row r="54" spans="1:17" ht="12" customHeight="1" x14ac:dyDescent="0.25">
      <c r="A54" s="23" t="s">
        <v>142</v>
      </c>
      <c r="B54" s="67">
        <v>294378</v>
      </c>
      <c r="C54" s="67">
        <v>288227</v>
      </c>
      <c r="D54" s="67">
        <v>291838.99999999994</v>
      </c>
      <c r="E54" s="67">
        <v>286927</v>
      </c>
      <c r="F54" s="67">
        <v>261844.00000000003</v>
      </c>
      <c r="G54" s="67">
        <v>227488.00000000003</v>
      </c>
      <c r="H54" s="67">
        <v>193417.00000000006</v>
      </c>
      <c r="I54" s="67">
        <v>162636.00000000003</v>
      </c>
      <c r="J54" s="67">
        <v>157494.00000000009</v>
      </c>
      <c r="K54" s="67">
        <v>107128</v>
      </c>
      <c r="L54" s="67">
        <v>84352.999999999956</v>
      </c>
      <c r="M54" s="67">
        <v>62664.000000000036</v>
      </c>
      <c r="N54" s="67">
        <v>57809.000000000015</v>
      </c>
      <c r="O54" s="67">
        <v>39028.000000000007</v>
      </c>
      <c r="P54" s="67">
        <v>38518.000000000007</v>
      </c>
      <c r="Q54" s="67">
        <v>30142.000000000011</v>
      </c>
    </row>
    <row r="55" spans="1:17" ht="12" customHeight="1" x14ac:dyDescent="0.25">
      <c r="A55" s="23" t="s">
        <v>141</v>
      </c>
      <c r="B55" s="67">
        <v>84157</v>
      </c>
      <c r="C55" s="67">
        <v>89309</v>
      </c>
      <c r="D55" s="67">
        <v>94239.000000000015</v>
      </c>
      <c r="E55" s="67">
        <v>102555.00000000004</v>
      </c>
      <c r="F55" s="67">
        <v>102227</v>
      </c>
      <c r="G55" s="67">
        <v>136684</v>
      </c>
      <c r="H55" s="67">
        <v>143713.00000000003</v>
      </c>
      <c r="I55" s="67">
        <v>125985.00000000001</v>
      </c>
      <c r="J55" s="67">
        <v>123261</v>
      </c>
      <c r="K55" s="67">
        <v>130752</v>
      </c>
      <c r="L55" s="67">
        <v>158013</v>
      </c>
      <c r="M55" s="67">
        <v>120318.00000000006</v>
      </c>
      <c r="N55" s="67">
        <v>121112.00000000003</v>
      </c>
      <c r="O55" s="67">
        <v>93098.999999999985</v>
      </c>
      <c r="P55" s="67">
        <v>88292.000000000015</v>
      </c>
      <c r="Q55" s="67">
        <v>71810.000000000015</v>
      </c>
    </row>
    <row r="56" spans="1:17" ht="12" hidden="1" customHeight="1" x14ac:dyDescent="0.25">
      <c r="A56" s="148" t="s">
        <v>60</v>
      </c>
      <c r="B56" s="67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</row>
    <row r="57" spans="1:17" ht="12" hidden="1" customHeight="1" x14ac:dyDescent="0.25">
      <c r="A57" s="147" t="s">
        <v>59</v>
      </c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</row>
    <row r="58" spans="1:17" ht="12" customHeight="1" x14ac:dyDescent="0.25">
      <c r="A58" s="146" t="s">
        <v>62</v>
      </c>
      <c r="B58" s="145"/>
      <c r="C58" s="145"/>
      <c r="D58" s="145"/>
      <c r="E58" s="145"/>
      <c r="F58" s="145"/>
      <c r="G58" s="145"/>
      <c r="H58" s="145"/>
      <c r="I58" s="145"/>
      <c r="J58" s="145"/>
      <c r="K58" s="145"/>
      <c r="L58" s="145"/>
      <c r="M58" s="145"/>
      <c r="N58" s="145"/>
      <c r="O58" s="145"/>
      <c r="P58" s="145"/>
      <c r="Q58" s="145"/>
    </row>
    <row r="59" spans="1:17" ht="12" customHeight="1" x14ac:dyDescent="0.25">
      <c r="A59" s="23" t="s">
        <v>57</v>
      </c>
      <c r="B59" s="67">
        <v>57212</v>
      </c>
      <c r="C59" s="67">
        <v>44088</v>
      </c>
      <c r="D59" s="67">
        <v>39662</v>
      </c>
      <c r="E59" s="67">
        <v>23388</v>
      </c>
      <c r="F59" s="67">
        <v>24962.000000000007</v>
      </c>
      <c r="G59" s="67">
        <v>44558.999999999942</v>
      </c>
      <c r="H59" s="67">
        <v>43549.999999999985</v>
      </c>
      <c r="I59" s="67">
        <v>71752</v>
      </c>
      <c r="J59" s="67">
        <v>66280</v>
      </c>
      <c r="K59" s="67">
        <v>39566</v>
      </c>
      <c r="L59" s="67">
        <v>38126.999999999993</v>
      </c>
      <c r="M59" s="67">
        <v>33507.000000000007</v>
      </c>
      <c r="N59" s="67">
        <v>23736.000000000004</v>
      </c>
      <c r="O59" s="67">
        <v>21515</v>
      </c>
      <c r="P59" s="67">
        <v>23019.000000000007</v>
      </c>
      <c r="Q59" s="67">
        <v>31834.000000000007</v>
      </c>
    </row>
    <row r="60" spans="1:17" ht="12" customHeight="1" x14ac:dyDescent="0.25">
      <c r="A60" s="29" t="s">
        <v>140</v>
      </c>
      <c r="B60" s="83">
        <v>975796</v>
      </c>
      <c r="C60" s="83">
        <v>989717</v>
      </c>
      <c r="D60" s="83">
        <v>1010761.9999999999</v>
      </c>
      <c r="E60" s="83">
        <v>1039788.9999999999</v>
      </c>
      <c r="F60" s="83">
        <v>1028208.9999999998</v>
      </c>
      <c r="G60" s="83">
        <v>993962.99999999988</v>
      </c>
      <c r="H60" s="83">
        <v>967228.99999999977</v>
      </c>
      <c r="I60" s="83">
        <v>890213.99999999965</v>
      </c>
      <c r="J60" s="83">
        <v>886562.99999999977</v>
      </c>
      <c r="K60" s="83">
        <v>867347.99999999977</v>
      </c>
      <c r="L60" s="83">
        <v>862630</v>
      </c>
      <c r="M60" s="83">
        <v>794988.00000000012</v>
      </c>
      <c r="N60" s="83">
        <v>798060.00000000023</v>
      </c>
      <c r="O60" s="83">
        <v>713275.00000000012</v>
      </c>
      <c r="P60" s="83">
        <v>704881</v>
      </c>
      <c r="Q60" s="83">
        <v>693495.00000000023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51">
        <v>723463</v>
      </c>
      <c r="C62" s="151">
        <v>749982</v>
      </c>
      <c r="D62" s="151">
        <v>760688.99999999988</v>
      </c>
      <c r="E62" s="151">
        <v>779086.00000000012</v>
      </c>
      <c r="F62" s="151">
        <v>794131</v>
      </c>
      <c r="G62" s="151">
        <v>796928.99999999988</v>
      </c>
      <c r="H62" s="151">
        <v>800173</v>
      </c>
      <c r="I62" s="151">
        <v>802125.99999999988</v>
      </c>
      <c r="J62" s="151">
        <v>804086.99999999988</v>
      </c>
      <c r="K62" s="151">
        <v>812874</v>
      </c>
      <c r="L62" s="151">
        <v>817498.99999999988</v>
      </c>
      <c r="M62" s="151">
        <v>819822.00000000023</v>
      </c>
      <c r="N62" s="151">
        <v>823745.00000000023</v>
      </c>
      <c r="O62" s="151">
        <v>831308</v>
      </c>
      <c r="P62" s="151">
        <v>835519</v>
      </c>
      <c r="Q62" s="151">
        <v>842828.00000000023</v>
      </c>
    </row>
    <row r="63" spans="1:17" ht="12.95" customHeight="1" x14ac:dyDescent="0.25">
      <c r="A63" s="150" t="s">
        <v>65</v>
      </c>
      <c r="B63" s="149"/>
      <c r="C63" s="149"/>
      <c r="D63" s="149"/>
      <c r="E63" s="149"/>
      <c r="F63" s="149"/>
      <c r="G63" s="149"/>
      <c r="H63" s="149"/>
      <c r="I63" s="149"/>
      <c r="J63" s="149"/>
      <c r="K63" s="149"/>
      <c r="L63" s="149"/>
      <c r="M63" s="149"/>
      <c r="N63" s="149"/>
      <c r="O63" s="149"/>
      <c r="P63" s="149"/>
      <c r="Q63" s="149"/>
    </row>
    <row r="64" spans="1:17" ht="12" customHeight="1" x14ac:dyDescent="0.25">
      <c r="A64" s="23" t="s">
        <v>161</v>
      </c>
      <c r="B64" s="67">
        <f>B62</f>
        <v>723463</v>
      </c>
      <c r="C64" s="67">
        <f t="shared" ref="C64:Q64" si="3">C62</f>
        <v>749982</v>
      </c>
      <c r="D64" s="67">
        <f t="shared" si="3"/>
        <v>760688.99999999988</v>
      </c>
      <c r="E64" s="67">
        <f t="shared" si="3"/>
        <v>779086.00000000012</v>
      </c>
      <c r="F64" s="67">
        <f t="shared" si="3"/>
        <v>794131</v>
      </c>
      <c r="G64" s="67">
        <f t="shared" si="3"/>
        <v>796928.99999999988</v>
      </c>
      <c r="H64" s="67">
        <f t="shared" si="3"/>
        <v>800173</v>
      </c>
      <c r="I64" s="67">
        <f t="shared" si="3"/>
        <v>802125.99999999988</v>
      </c>
      <c r="J64" s="67">
        <f t="shared" si="3"/>
        <v>804086.99999999988</v>
      </c>
      <c r="K64" s="67">
        <f t="shared" si="3"/>
        <v>812874</v>
      </c>
      <c r="L64" s="67">
        <f t="shared" si="3"/>
        <v>817498.99999999988</v>
      </c>
      <c r="M64" s="67">
        <f t="shared" si="3"/>
        <v>819822.00000000023</v>
      </c>
      <c r="N64" s="67">
        <f t="shared" si="3"/>
        <v>823745.00000000023</v>
      </c>
      <c r="O64" s="67">
        <f t="shared" si="3"/>
        <v>831308</v>
      </c>
      <c r="P64" s="67">
        <f t="shared" si="3"/>
        <v>835519</v>
      </c>
      <c r="Q64" s="67">
        <f t="shared" si="3"/>
        <v>842828.00000000023</v>
      </c>
    </row>
    <row r="65" spans="1:17" ht="12" hidden="1" customHeight="1" x14ac:dyDescent="0.25">
      <c r="A65" s="23" t="s">
        <v>60</v>
      </c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</row>
    <row r="66" spans="1:17" ht="12.95" customHeight="1" x14ac:dyDescent="0.25">
      <c r="A66" s="146" t="s">
        <v>112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23" t="s">
        <v>60</v>
      </c>
      <c r="B67" s="67">
        <v>3884</v>
      </c>
      <c r="C67" s="67">
        <v>4899</v>
      </c>
      <c r="D67" s="67">
        <v>5213</v>
      </c>
      <c r="E67" s="67">
        <v>5303</v>
      </c>
      <c r="F67" s="67">
        <v>5795</v>
      </c>
      <c r="G67" s="67">
        <v>6393</v>
      </c>
      <c r="H67" s="67">
        <v>7034</v>
      </c>
      <c r="I67" s="67">
        <v>7920</v>
      </c>
      <c r="J67" s="67">
        <v>8733</v>
      </c>
      <c r="K67" s="67">
        <v>9462</v>
      </c>
      <c r="L67" s="67">
        <v>10232</v>
      </c>
      <c r="M67" s="67">
        <v>11155.000000000002</v>
      </c>
      <c r="N67" s="67">
        <v>10431.000000000002</v>
      </c>
      <c r="O67" s="67">
        <v>10470.000000000002</v>
      </c>
      <c r="P67" s="67">
        <v>8964.0000000000018</v>
      </c>
      <c r="Q67" s="67">
        <v>8376</v>
      </c>
    </row>
    <row r="68" spans="1:17" ht="12" customHeight="1" x14ac:dyDescent="0.25">
      <c r="A68" s="146" t="s">
        <v>63</v>
      </c>
      <c r="B68" s="145"/>
      <c r="C68" s="145"/>
      <c r="D68" s="145"/>
      <c r="E68" s="145"/>
      <c r="F68" s="145"/>
      <c r="G68" s="145"/>
      <c r="H68" s="145"/>
      <c r="I68" s="145"/>
      <c r="J68" s="145"/>
      <c r="K68" s="145"/>
      <c r="L68" s="145"/>
      <c r="M68" s="145"/>
      <c r="N68" s="145"/>
      <c r="O68" s="145"/>
      <c r="P68" s="145"/>
      <c r="Q68" s="145"/>
    </row>
    <row r="69" spans="1:17" ht="12" customHeight="1" x14ac:dyDescent="0.25">
      <c r="A69" s="23" t="s">
        <v>160</v>
      </c>
      <c r="B69" s="67">
        <v>468438</v>
      </c>
      <c r="C69" s="67">
        <v>496116.00000000006</v>
      </c>
      <c r="D69" s="67">
        <v>491600</v>
      </c>
      <c r="E69" s="67">
        <v>505816.00000000006</v>
      </c>
      <c r="F69" s="67">
        <v>505200.99999999994</v>
      </c>
      <c r="G69" s="67">
        <v>438947</v>
      </c>
      <c r="H69" s="67">
        <v>403292.99999999994</v>
      </c>
      <c r="I69" s="67">
        <v>396452</v>
      </c>
      <c r="J69" s="67">
        <v>394888.00000000006</v>
      </c>
      <c r="K69" s="67">
        <v>340691.00000000006</v>
      </c>
      <c r="L69" s="67">
        <v>269339</v>
      </c>
      <c r="M69" s="67">
        <v>265624.00000000006</v>
      </c>
      <c r="N69" s="67">
        <v>250938.00000000006</v>
      </c>
      <c r="O69" s="67">
        <v>240266.00000000003</v>
      </c>
      <c r="P69" s="67">
        <v>248731.00000000003</v>
      </c>
      <c r="Q69" s="67">
        <v>247833.00000000003</v>
      </c>
    </row>
    <row r="70" spans="1:17" ht="12" customHeight="1" x14ac:dyDescent="0.25">
      <c r="A70" s="23" t="s">
        <v>159</v>
      </c>
      <c r="B70" s="67">
        <v>133918</v>
      </c>
      <c r="C70" s="67">
        <v>153725</v>
      </c>
      <c r="D70" s="67">
        <v>158744.00000000003</v>
      </c>
      <c r="E70" s="67">
        <v>180792.00000000003</v>
      </c>
      <c r="F70" s="67">
        <v>197236</v>
      </c>
      <c r="G70" s="67">
        <v>263736.99999999988</v>
      </c>
      <c r="H70" s="67">
        <v>299656.00000000006</v>
      </c>
      <c r="I70" s="67">
        <v>307108</v>
      </c>
      <c r="J70" s="67">
        <v>309054</v>
      </c>
      <c r="K70" s="67">
        <v>415823</v>
      </c>
      <c r="L70" s="67">
        <v>504531.99999999988</v>
      </c>
      <c r="M70" s="67">
        <v>510018.00000000017</v>
      </c>
      <c r="N70" s="67">
        <v>525724.00000000012</v>
      </c>
      <c r="O70" s="67">
        <v>573136</v>
      </c>
      <c r="P70" s="67">
        <v>570140</v>
      </c>
      <c r="Q70" s="67">
        <v>590448.00000000023</v>
      </c>
    </row>
    <row r="71" spans="1:17" ht="12" hidden="1" customHeight="1" x14ac:dyDescent="0.25">
      <c r="A71" s="148" t="s">
        <v>109</v>
      </c>
      <c r="B71" s="67"/>
      <c r="C71" s="67"/>
      <c r="D71" s="67"/>
      <c r="E71" s="67"/>
      <c r="F71" s="67"/>
      <c r="G71" s="67"/>
      <c r="H71" s="67"/>
      <c r="I71" s="67"/>
      <c r="J71" s="67"/>
      <c r="K71" s="67"/>
      <c r="L71" s="67"/>
      <c r="M71" s="67"/>
      <c r="N71" s="67"/>
      <c r="O71" s="67"/>
      <c r="P71" s="67"/>
      <c r="Q71" s="67"/>
    </row>
    <row r="72" spans="1:17" ht="12" hidden="1" customHeight="1" x14ac:dyDescent="0.25">
      <c r="A72" s="148" t="s">
        <v>59</v>
      </c>
      <c r="B72" s="67"/>
      <c r="C72" s="67"/>
      <c r="D72" s="67"/>
      <c r="E72" s="67"/>
      <c r="F72" s="67"/>
      <c r="G72" s="67"/>
      <c r="H72" s="67"/>
      <c r="I72" s="67"/>
      <c r="J72" s="67"/>
      <c r="K72" s="67"/>
      <c r="L72" s="67"/>
      <c r="M72" s="67"/>
      <c r="N72" s="67"/>
      <c r="O72" s="67"/>
      <c r="P72" s="67"/>
      <c r="Q72" s="67"/>
    </row>
    <row r="73" spans="1:17" ht="12" customHeight="1" x14ac:dyDescent="0.25">
      <c r="A73" s="23" t="s">
        <v>142</v>
      </c>
      <c r="B73" s="67">
        <v>94182</v>
      </c>
      <c r="C73" s="67">
        <v>76452</v>
      </c>
      <c r="D73" s="67">
        <v>83410.999999999913</v>
      </c>
      <c r="E73" s="67">
        <v>68128</v>
      </c>
      <c r="F73" s="67">
        <v>65947</v>
      </c>
      <c r="G73" s="67">
        <v>58871.999999999993</v>
      </c>
      <c r="H73" s="67">
        <v>55779</v>
      </c>
      <c r="I73" s="67">
        <v>55540.999999999913</v>
      </c>
      <c r="J73" s="67">
        <v>56177.999999999935</v>
      </c>
      <c r="K73" s="67">
        <v>25381</v>
      </c>
      <c r="L73" s="67">
        <v>15184</v>
      </c>
      <c r="M73" s="67">
        <v>15130.000000000004</v>
      </c>
      <c r="N73" s="67">
        <v>15212.000000000004</v>
      </c>
      <c r="O73" s="67">
        <v>5289.0000000000009</v>
      </c>
      <c r="P73" s="67">
        <v>5057.0000000000009</v>
      </c>
      <c r="Q73" s="67">
        <v>1344.0000000000002</v>
      </c>
    </row>
    <row r="74" spans="1:17" ht="12" customHeight="1" x14ac:dyDescent="0.25">
      <c r="A74" s="23" t="s">
        <v>141</v>
      </c>
      <c r="B74" s="67">
        <v>26925</v>
      </c>
      <c r="C74" s="67">
        <v>23689</v>
      </c>
      <c r="D74" s="67">
        <v>26934</v>
      </c>
      <c r="E74" s="67">
        <v>24350.000000000004</v>
      </c>
      <c r="F74" s="67">
        <v>25747</v>
      </c>
      <c r="G74" s="67">
        <v>35373</v>
      </c>
      <c r="H74" s="67">
        <v>41445.000000000015</v>
      </c>
      <c r="I74" s="67">
        <v>43025</v>
      </c>
      <c r="J74" s="67">
        <v>43967.000000000007</v>
      </c>
      <c r="K74" s="67">
        <v>30979</v>
      </c>
      <c r="L74" s="67">
        <v>28444.000000000004</v>
      </c>
      <c r="M74" s="67">
        <v>29050.000000000007</v>
      </c>
      <c r="N74" s="67">
        <v>31871.000000000007</v>
      </c>
      <c r="O74" s="67">
        <v>12617.000000000004</v>
      </c>
      <c r="P74" s="67">
        <v>11591.000000000002</v>
      </c>
      <c r="Q74" s="67">
        <v>3203.0000000000009</v>
      </c>
    </row>
    <row r="75" spans="1:17" ht="12" hidden="1" customHeight="1" x14ac:dyDescent="0.25">
      <c r="A75" s="148" t="s">
        <v>60</v>
      </c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</row>
    <row r="76" spans="1:17" ht="12" hidden="1" customHeight="1" x14ac:dyDescent="0.25">
      <c r="A76" s="147" t="s">
        <v>59</v>
      </c>
      <c r="B76" s="81"/>
      <c r="C76" s="81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</row>
    <row r="77" spans="1:17" ht="12" customHeight="1" x14ac:dyDescent="0.25">
      <c r="A77" s="146" t="s">
        <v>62</v>
      </c>
      <c r="B77" s="145"/>
      <c r="C77" s="145"/>
      <c r="D77" s="145"/>
      <c r="E77" s="145"/>
      <c r="F77" s="145"/>
      <c r="G77" s="145"/>
      <c r="H77" s="145"/>
      <c r="I77" s="145"/>
      <c r="J77" s="145"/>
      <c r="K77" s="145"/>
      <c r="L77" s="145"/>
      <c r="M77" s="145"/>
      <c r="N77" s="145"/>
      <c r="O77" s="145"/>
      <c r="P77" s="145"/>
      <c r="Q77" s="145"/>
    </row>
    <row r="78" spans="1:17" ht="12" customHeight="1" x14ac:dyDescent="0.25">
      <c r="A78" s="23" t="s">
        <v>109</v>
      </c>
      <c r="B78" s="67">
        <v>590863</v>
      </c>
      <c r="C78" s="67">
        <v>638289</v>
      </c>
      <c r="D78" s="67">
        <v>633694</v>
      </c>
      <c r="E78" s="67">
        <v>672680</v>
      </c>
      <c r="F78" s="67">
        <v>707644</v>
      </c>
      <c r="G78" s="67">
        <v>694820.00000000023</v>
      </c>
      <c r="H78" s="67">
        <v>707757</v>
      </c>
      <c r="I78" s="67">
        <v>713308.00000000012</v>
      </c>
      <c r="J78" s="67">
        <v>721633.00000000023</v>
      </c>
      <c r="K78" s="67">
        <v>762528.00000000023</v>
      </c>
      <c r="L78" s="67">
        <v>765074.00000000012</v>
      </c>
      <c r="M78" s="67">
        <v>765747.00000000012</v>
      </c>
      <c r="N78" s="67">
        <v>766308.00000000023</v>
      </c>
      <c r="O78" s="67">
        <v>809477.00000000023</v>
      </c>
      <c r="P78" s="67">
        <v>816469.00000000023</v>
      </c>
      <c r="Q78" s="67">
        <v>839489.00000000035</v>
      </c>
    </row>
    <row r="79" spans="1:17" ht="12" customHeight="1" x14ac:dyDescent="0.25">
      <c r="A79" s="29" t="s">
        <v>140</v>
      </c>
      <c r="B79" s="83">
        <v>132600</v>
      </c>
      <c r="C79" s="83">
        <v>111692.99999999999</v>
      </c>
      <c r="D79" s="83">
        <v>126994.99999999996</v>
      </c>
      <c r="E79" s="83">
        <v>106406</v>
      </c>
      <c r="F79" s="83">
        <v>86486.999999999985</v>
      </c>
      <c r="G79" s="83">
        <v>102108.99999999985</v>
      </c>
      <c r="H79" s="83">
        <v>92416.000000000015</v>
      </c>
      <c r="I79" s="83">
        <v>88818.000000000029</v>
      </c>
      <c r="J79" s="83">
        <v>82454.000000000029</v>
      </c>
      <c r="K79" s="83">
        <v>50346</v>
      </c>
      <c r="L79" s="83">
        <v>52425.000000000015</v>
      </c>
      <c r="M79" s="83">
        <v>54075.000000000015</v>
      </c>
      <c r="N79" s="83">
        <v>57437.000000000015</v>
      </c>
      <c r="O79" s="83">
        <v>21831.000000000004</v>
      </c>
      <c r="P79" s="83">
        <v>19050.000000000004</v>
      </c>
      <c r="Q79" s="83">
        <v>3339.0000000000009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51">
        <v>765026</v>
      </c>
      <c r="C81" s="151">
        <v>766345</v>
      </c>
      <c r="D81" s="151">
        <v>771546</v>
      </c>
      <c r="E81" s="151">
        <v>775165</v>
      </c>
      <c r="F81" s="151">
        <v>827988</v>
      </c>
      <c r="G81" s="151">
        <v>867165</v>
      </c>
      <c r="H81" s="151">
        <v>911923.99999999988</v>
      </c>
      <c r="I81" s="151">
        <v>911954.99999999988</v>
      </c>
      <c r="J81" s="151">
        <v>917879</v>
      </c>
      <c r="K81" s="151">
        <v>943680.99999999988</v>
      </c>
      <c r="L81" s="151">
        <v>960024.99999999988</v>
      </c>
      <c r="M81" s="151">
        <v>1001193</v>
      </c>
      <c r="N81" s="151">
        <v>1016928.0000000001</v>
      </c>
      <c r="O81" s="151">
        <v>1050086.0000000002</v>
      </c>
      <c r="P81" s="151">
        <v>1076842.0000000002</v>
      </c>
      <c r="Q81" s="151">
        <v>1114215</v>
      </c>
    </row>
    <row r="82" spans="1:17" ht="12.95" customHeight="1" x14ac:dyDescent="0.25">
      <c r="A82" s="150" t="s">
        <v>65</v>
      </c>
      <c r="B82" s="149"/>
      <c r="C82" s="149"/>
      <c r="D82" s="149"/>
      <c r="E82" s="149"/>
      <c r="F82" s="149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</row>
    <row r="83" spans="1:17" ht="12" customHeight="1" x14ac:dyDescent="0.25">
      <c r="A83" s="23" t="s">
        <v>157</v>
      </c>
      <c r="B83" s="67">
        <f>B81</f>
        <v>765026</v>
      </c>
      <c r="C83" s="67">
        <f t="shared" ref="C83:Q83" si="4">C81</f>
        <v>766345</v>
      </c>
      <c r="D83" s="67">
        <f t="shared" si="4"/>
        <v>771546</v>
      </c>
      <c r="E83" s="67">
        <f t="shared" si="4"/>
        <v>775165</v>
      </c>
      <c r="F83" s="67">
        <f t="shared" si="4"/>
        <v>827988</v>
      </c>
      <c r="G83" s="67">
        <f t="shared" si="4"/>
        <v>867165</v>
      </c>
      <c r="H83" s="67">
        <f t="shared" si="4"/>
        <v>911923.99999999988</v>
      </c>
      <c r="I83" s="67">
        <f t="shared" si="4"/>
        <v>911954.99999999988</v>
      </c>
      <c r="J83" s="67">
        <f t="shared" si="4"/>
        <v>917879</v>
      </c>
      <c r="K83" s="67">
        <f t="shared" si="4"/>
        <v>943680.99999999988</v>
      </c>
      <c r="L83" s="67">
        <f t="shared" si="4"/>
        <v>960024.99999999988</v>
      </c>
      <c r="M83" s="67">
        <f t="shared" si="4"/>
        <v>1001193</v>
      </c>
      <c r="N83" s="67">
        <f t="shared" si="4"/>
        <v>1016928.0000000001</v>
      </c>
      <c r="O83" s="67">
        <f t="shared" si="4"/>
        <v>1050086.0000000002</v>
      </c>
      <c r="P83" s="67">
        <f t="shared" si="4"/>
        <v>1076842.0000000002</v>
      </c>
      <c r="Q83" s="67">
        <f t="shared" si="4"/>
        <v>1114215</v>
      </c>
    </row>
    <row r="84" spans="1:17" ht="12" hidden="1" customHeight="1" x14ac:dyDescent="0.25">
      <c r="A84" s="23" t="s">
        <v>60</v>
      </c>
      <c r="B84" s="67"/>
      <c r="C84" s="67"/>
      <c r="D84" s="6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</row>
    <row r="85" spans="1:17" ht="12.95" customHeight="1" x14ac:dyDescent="0.25">
      <c r="A85" s="146" t="s">
        <v>112</v>
      </c>
      <c r="B85" s="145"/>
      <c r="C85" s="145"/>
      <c r="D85" s="145"/>
      <c r="E85" s="145"/>
      <c r="F85" s="145"/>
      <c r="G85" s="145"/>
      <c r="H85" s="145"/>
      <c r="I85" s="145"/>
      <c r="J85" s="145"/>
      <c r="K85" s="145"/>
      <c r="L85" s="145"/>
      <c r="M85" s="145"/>
      <c r="N85" s="145"/>
      <c r="O85" s="145"/>
      <c r="P85" s="145"/>
      <c r="Q85" s="145"/>
    </row>
    <row r="86" spans="1:17" ht="12" customHeight="1" x14ac:dyDescent="0.25">
      <c r="A86" s="23" t="s">
        <v>60</v>
      </c>
      <c r="B86" s="67">
        <v>4107</v>
      </c>
      <c r="C86" s="67">
        <v>5006</v>
      </c>
      <c r="D86" s="67">
        <v>5287</v>
      </c>
      <c r="E86" s="67">
        <v>5276</v>
      </c>
      <c r="F86" s="67">
        <v>6042</v>
      </c>
      <c r="G86" s="67">
        <v>6957</v>
      </c>
      <c r="H86" s="67">
        <v>8017</v>
      </c>
      <c r="I86" s="67">
        <v>9005</v>
      </c>
      <c r="J86" s="67">
        <v>9969</v>
      </c>
      <c r="K86" s="67">
        <v>10985</v>
      </c>
      <c r="L86" s="67">
        <v>12016</v>
      </c>
      <c r="M86" s="67">
        <v>13623.000000000002</v>
      </c>
      <c r="N86" s="67">
        <v>12878.000000000002</v>
      </c>
      <c r="O86" s="67">
        <v>13225.000000000004</v>
      </c>
      <c r="P86" s="67">
        <v>11553.000000000002</v>
      </c>
      <c r="Q86" s="67">
        <v>11073.000000000002</v>
      </c>
    </row>
    <row r="87" spans="1:17" ht="12" customHeight="1" x14ac:dyDescent="0.25">
      <c r="A87" s="146" t="s">
        <v>63</v>
      </c>
      <c r="B87" s="145"/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5"/>
      <c r="O87" s="145"/>
      <c r="P87" s="145"/>
      <c r="Q87" s="145"/>
    </row>
    <row r="88" spans="1:17" ht="12" customHeight="1" x14ac:dyDescent="0.25">
      <c r="A88" s="23" t="s">
        <v>156</v>
      </c>
      <c r="B88" s="67">
        <v>322699</v>
      </c>
      <c r="C88" s="67">
        <v>323796</v>
      </c>
      <c r="D88" s="67">
        <v>320822.00000000006</v>
      </c>
      <c r="E88" s="67">
        <v>312875.00000000006</v>
      </c>
      <c r="F88" s="67">
        <v>314921.00000000006</v>
      </c>
      <c r="G88" s="67">
        <v>312876</v>
      </c>
      <c r="H88" s="67">
        <v>298157</v>
      </c>
      <c r="I88" s="67">
        <v>295696</v>
      </c>
      <c r="J88" s="67">
        <v>299376.00000000006</v>
      </c>
      <c r="K88" s="67">
        <v>249580.00000000003</v>
      </c>
      <c r="L88" s="67">
        <v>195388.99999999994</v>
      </c>
      <c r="M88" s="67">
        <v>205271.00000000006</v>
      </c>
      <c r="N88" s="67">
        <v>198682.00000000006</v>
      </c>
      <c r="O88" s="67">
        <v>197835.00000000006</v>
      </c>
      <c r="P88" s="67">
        <v>211132.00000000012</v>
      </c>
      <c r="Q88" s="67">
        <v>210438.00000000006</v>
      </c>
    </row>
    <row r="89" spans="1:17" ht="12" customHeight="1" x14ac:dyDescent="0.25">
      <c r="A89" s="23" t="s">
        <v>155</v>
      </c>
      <c r="B89" s="67">
        <v>92254</v>
      </c>
      <c r="C89" s="67">
        <v>100330</v>
      </c>
      <c r="D89" s="67">
        <v>103598.00000000001</v>
      </c>
      <c r="E89" s="67">
        <v>111829</v>
      </c>
      <c r="F89" s="67">
        <v>122948</v>
      </c>
      <c r="G89" s="67">
        <v>187988.99999999997</v>
      </c>
      <c r="H89" s="67">
        <v>221536.99999999994</v>
      </c>
      <c r="I89" s="67">
        <v>229058</v>
      </c>
      <c r="J89" s="67">
        <v>234303</v>
      </c>
      <c r="K89" s="67">
        <v>304619.99999999988</v>
      </c>
      <c r="L89" s="67">
        <v>366008.99999999994</v>
      </c>
      <c r="M89" s="67">
        <v>394134</v>
      </c>
      <c r="N89" s="67">
        <v>416245</v>
      </c>
      <c r="O89" s="67">
        <v>471921.00000000006</v>
      </c>
      <c r="P89" s="67">
        <v>483954.99999999994</v>
      </c>
      <c r="Q89" s="67">
        <v>501356</v>
      </c>
    </row>
    <row r="90" spans="1:17" ht="12" hidden="1" customHeight="1" x14ac:dyDescent="0.25">
      <c r="A90" s="148" t="s">
        <v>55</v>
      </c>
      <c r="B90" s="67"/>
      <c r="C90" s="67"/>
      <c r="D90" s="67"/>
      <c r="E90" s="67"/>
      <c r="F90" s="67"/>
      <c r="G90" s="67"/>
      <c r="H90" s="67"/>
      <c r="I90" s="67"/>
      <c r="J90" s="67"/>
      <c r="K90" s="67"/>
      <c r="L90" s="67"/>
      <c r="M90" s="67"/>
      <c r="N90" s="67"/>
      <c r="O90" s="67"/>
      <c r="P90" s="67"/>
      <c r="Q90" s="67"/>
    </row>
    <row r="91" spans="1:17" ht="12" hidden="1" customHeight="1" x14ac:dyDescent="0.25">
      <c r="A91" s="148" t="s">
        <v>59</v>
      </c>
      <c r="B91" s="67"/>
      <c r="C91" s="67"/>
      <c r="D91" s="67"/>
      <c r="E91" s="67"/>
      <c r="F91" s="67"/>
      <c r="G91" s="67"/>
      <c r="H91" s="67"/>
      <c r="I91" s="67"/>
      <c r="J91" s="67"/>
      <c r="K91" s="67"/>
      <c r="L91" s="67"/>
      <c r="M91" s="67"/>
      <c r="N91" s="67"/>
      <c r="O91" s="67"/>
      <c r="P91" s="67"/>
      <c r="Q91" s="67"/>
    </row>
    <row r="92" spans="1:17" ht="12" customHeight="1" x14ac:dyDescent="0.25">
      <c r="A92" s="23" t="s">
        <v>144</v>
      </c>
      <c r="B92" s="67">
        <v>51371</v>
      </c>
      <c r="C92" s="67">
        <v>41843</v>
      </c>
      <c r="D92" s="67">
        <v>36629.000000000007</v>
      </c>
      <c r="E92" s="67">
        <v>36395.000000000015</v>
      </c>
      <c r="F92" s="67">
        <v>34053</v>
      </c>
      <c r="G92" s="67">
        <v>30746</v>
      </c>
      <c r="H92" s="67">
        <v>31931.999999999993</v>
      </c>
      <c r="I92" s="67">
        <v>37129.99999999992</v>
      </c>
      <c r="J92" s="67">
        <v>40327.999999999971</v>
      </c>
      <c r="K92" s="67">
        <v>32403.000000000007</v>
      </c>
      <c r="L92" s="67">
        <v>24515.000000000004</v>
      </c>
      <c r="M92" s="67">
        <v>21980.000000000007</v>
      </c>
      <c r="N92" s="67">
        <v>15961.000000000005</v>
      </c>
      <c r="O92" s="67">
        <v>14320</v>
      </c>
      <c r="P92" s="67">
        <v>14034.000000000009</v>
      </c>
      <c r="Q92" s="67">
        <v>13409.000000000009</v>
      </c>
    </row>
    <row r="93" spans="1:17" ht="12" customHeight="1" x14ac:dyDescent="0.25">
      <c r="A93" s="23" t="s">
        <v>143</v>
      </c>
      <c r="B93" s="67">
        <v>14686</v>
      </c>
      <c r="C93" s="67">
        <v>12966</v>
      </c>
      <c r="D93" s="67">
        <v>11828.000000000002</v>
      </c>
      <c r="E93" s="67">
        <v>13008.000000000004</v>
      </c>
      <c r="F93" s="67">
        <v>13295.000000000002</v>
      </c>
      <c r="G93" s="67">
        <v>18474</v>
      </c>
      <c r="H93" s="67">
        <v>23726.999999999989</v>
      </c>
      <c r="I93" s="67">
        <v>28762.999999999953</v>
      </c>
      <c r="J93" s="67">
        <v>31561.999999999989</v>
      </c>
      <c r="K93" s="67">
        <v>39549</v>
      </c>
      <c r="L93" s="67">
        <v>45921.999999999993</v>
      </c>
      <c r="M93" s="67">
        <v>42204</v>
      </c>
      <c r="N93" s="67">
        <v>33438.000000000007</v>
      </c>
      <c r="O93" s="67">
        <v>34158</v>
      </c>
      <c r="P93" s="67">
        <v>32170.000000000011</v>
      </c>
      <c r="Q93" s="67">
        <v>31946.000000000015</v>
      </c>
    </row>
    <row r="94" spans="1:17" ht="12" hidden="1" customHeight="1" x14ac:dyDescent="0.25">
      <c r="A94" s="148" t="s">
        <v>57</v>
      </c>
      <c r="B94" s="67"/>
      <c r="C94" s="67"/>
      <c r="D94" s="67"/>
      <c r="E94" s="67"/>
      <c r="F94" s="67"/>
      <c r="G94" s="67"/>
      <c r="H94" s="67"/>
      <c r="I94" s="67"/>
      <c r="J94" s="67"/>
      <c r="K94" s="67"/>
      <c r="L94" s="67"/>
      <c r="M94" s="67"/>
      <c r="N94" s="67"/>
      <c r="O94" s="67"/>
      <c r="P94" s="67"/>
      <c r="Q94" s="67"/>
    </row>
    <row r="95" spans="1:17" ht="12" hidden="1" customHeight="1" x14ac:dyDescent="0.25">
      <c r="A95" s="148" t="s">
        <v>59</v>
      </c>
      <c r="B95" s="67"/>
      <c r="C95" s="67"/>
      <c r="D95" s="67"/>
      <c r="E95" s="67"/>
      <c r="F95" s="67"/>
      <c r="G95" s="67"/>
      <c r="H95" s="67"/>
      <c r="I95" s="67"/>
      <c r="J95" s="67"/>
      <c r="K95" s="67"/>
      <c r="L95" s="67"/>
      <c r="M95" s="67"/>
      <c r="N95" s="67"/>
      <c r="O95" s="67"/>
      <c r="P95" s="67"/>
      <c r="Q95" s="67"/>
    </row>
    <row r="96" spans="1:17" ht="12" customHeight="1" x14ac:dyDescent="0.25">
      <c r="A96" s="23" t="s">
        <v>142</v>
      </c>
      <c r="B96" s="67">
        <v>220873</v>
      </c>
      <c r="C96" s="67">
        <v>219420.99999999997</v>
      </c>
      <c r="D96" s="67">
        <v>225766</v>
      </c>
      <c r="E96" s="67">
        <v>221786</v>
      </c>
      <c r="F96" s="67">
        <v>246525</v>
      </c>
      <c r="G96" s="67">
        <v>198071</v>
      </c>
      <c r="H96" s="67">
        <v>193096</v>
      </c>
      <c r="I96" s="67">
        <v>181055</v>
      </c>
      <c r="J96" s="67">
        <v>175196</v>
      </c>
      <c r="K96" s="67">
        <v>142997.00000000003</v>
      </c>
      <c r="L96" s="67">
        <v>114224</v>
      </c>
      <c r="M96" s="67">
        <v>115615.00000000003</v>
      </c>
      <c r="N96" s="67">
        <v>113925.00000000003</v>
      </c>
      <c r="O96" s="67">
        <v>98024</v>
      </c>
      <c r="P96" s="67">
        <v>101923.00000000001</v>
      </c>
      <c r="Q96" s="67">
        <v>105565</v>
      </c>
    </row>
    <row r="97" spans="1:17" ht="12" customHeight="1" x14ac:dyDescent="0.25">
      <c r="A97" s="23" t="s">
        <v>141</v>
      </c>
      <c r="B97" s="67">
        <v>63143</v>
      </c>
      <c r="C97" s="67">
        <v>67989</v>
      </c>
      <c r="D97" s="67">
        <v>72903</v>
      </c>
      <c r="E97" s="67">
        <v>79271.999999999985</v>
      </c>
      <c r="F97" s="67">
        <v>96246</v>
      </c>
      <c r="G97" s="67">
        <v>119009</v>
      </c>
      <c r="H97" s="67">
        <v>143475</v>
      </c>
      <c r="I97" s="67">
        <v>140253</v>
      </c>
      <c r="J97" s="67">
        <v>137114.00000000003</v>
      </c>
      <c r="K97" s="67">
        <v>174532</v>
      </c>
      <c r="L97" s="67">
        <v>213966</v>
      </c>
      <c r="M97" s="67">
        <v>221989.00000000006</v>
      </c>
      <c r="N97" s="67">
        <v>238677.00000000009</v>
      </c>
      <c r="O97" s="67">
        <v>233828.00000000006</v>
      </c>
      <c r="P97" s="67">
        <v>233628.00000000015</v>
      </c>
      <c r="Q97" s="67">
        <v>251501.00000000012</v>
      </c>
    </row>
    <row r="98" spans="1:17" ht="12" hidden="1" customHeight="1" x14ac:dyDescent="0.25">
      <c r="A98" s="148" t="s">
        <v>60</v>
      </c>
      <c r="B98" s="67"/>
      <c r="C98" s="67"/>
      <c r="D98" s="6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7"/>
    </row>
    <row r="99" spans="1:17" ht="12" hidden="1" customHeight="1" x14ac:dyDescent="0.25">
      <c r="A99" s="147" t="s">
        <v>59</v>
      </c>
      <c r="B99" s="81"/>
      <c r="C99" s="81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</row>
    <row r="100" spans="1:17" ht="12" customHeight="1" x14ac:dyDescent="0.25">
      <c r="A100" s="146" t="s">
        <v>62</v>
      </c>
      <c r="B100" s="145"/>
      <c r="C100" s="145"/>
      <c r="D100" s="145"/>
      <c r="E100" s="145"/>
      <c r="F100" s="145"/>
      <c r="G100" s="145"/>
      <c r="H100" s="145"/>
      <c r="I100" s="145"/>
      <c r="J100" s="145"/>
      <c r="K100" s="145"/>
      <c r="L100" s="145"/>
      <c r="M100" s="145"/>
      <c r="N100" s="145"/>
      <c r="O100" s="145"/>
      <c r="P100" s="145"/>
      <c r="Q100" s="145"/>
    </row>
    <row r="101" spans="1:17" ht="12" customHeight="1" x14ac:dyDescent="0.25">
      <c r="A101" s="23" t="s">
        <v>55</v>
      </c>
      <c r="B101" s="67">
        <v>27879</v>
      </c>
      <c r="C101" s="67">
        <v>30284</v>
      </c>
      <c r="D101" s="67">
        <v>30779.000000000004</v>
      </c>
      <c r="E101" s="67">
        <v>32881.000000000007</v>
      </c>
      <c r="F101" s="67">
        <v>35771</v>
      </c>
      <c r="G101" s="67">
        <v>36048.999999999993</v>
      </c>
      <c r="H101" s="67">
        <v>36613.999999999993</v>
      </c>
      <c r="I101" s="67">
        <v>37838.999999999985</v>
      </c>
      <c r="J101" s="67">
        <v>38031.999999999993</v>
      </c>
      <c r="K101" s="67">
        <v>38207</v>
      </c>
      <c r="L101" s="67">
        <v>38294</v>
      </c>
      <c r="M101" s="67">
        <v>38417</v>
      </c>
      <c r="N101" s="67">
        <v>38869.000000000022</v>
      </c>
      <c r="O101" s="67">
        <v>38953.000000000007</v>
      </c>
      <c r="P101" s="67">
        <v>39034.000000000007</v>
      </c>
      <c r="Q101" s="67">
        <v>46115.000000000022</v>
      </c>
    </row>
    <row r="102" spans="1:17" ht="12" customHeight="1" x14ac:dyDescent="0.25">
      <c r="A102" s="23" t="s">
        <v>57</v>
      </c>
      <c r="B102" s="67">
        <v>40826</v>
      </c>
      <c r="C102" s="67">
        <v>31390</v>
      </c>
      <c r="D102" s="67">
        <v>27970</v>
      </c>
      <c r="E102" s="67">
        <v>16329</v>
      </c>
      <c r="F102" s="67">
        <v>18777.000000000007</v>
      </c>
      <c r="G102" s="67">
        <v>35660.000000000015</v>
      </c>
      <c r="H102" s="67">
        <v>37713</v>
      </c>
      <c r="I102" s="67">
        <v>65199.999999999905</v>
      </c>
      <c r="J102" s="67">
        <v>61202.000000000007</v>
      </c>
      <c r="K102" s="67">
        <v>39503</v>
      </c>
      <c r="L102" s="67">
        <v>39014.999999999993</v>
      </c>
      <c r="M102" s="67">
        <v>38938.000000000007</v>
      </c>
      <c r="N102" s="67">
        <v>28250.000000000007</v>
      </c>
      <c r="O102" s="67">
        <v>29606.000000000007</v>
      </c>
      <c r="P102" s="67">
        <v>32820.000000000007</v>
      </c>
      <c r="Q102" s="67">
        <v>46878.000000000029</v>
      </c>
    </row>
    <row r="103" spans="1:17" ht="12" customHeight="1" x14ac:dyDescent="0.25">
      <c r="A103" s="29" t="s">
        <v>140</v>
      </c>
      <c r="B103" s="83">
        <v>696321</v>
      </c>
      <c r="C103" s="83">
        <v>704670.99999999988</v>
      </c>
      <c r="D103" s="83">
        <v>712797</v>
      </c>
      <c r="E103" s="83">
        <v>725955</v>
      </c>
      <c r="F103" s="83">
        <v>773440</v>
      </c>
      <c r="G103" s="83">
        <v>795456.00000000012</v>
      </c>
      <c r="H103" s="83">
        <v>837597.00000000012</v>
      </c>
      <c r="I103" s="83">
        <v>808916.00000000012</v>
      </c>
      <c r="J103" s="83">
        <v>818645.00000000012</v>
      </c>
      <c r="K103" s="83">
        <v>865971.00000000012</v>
      </c>
      <c r="L103" s="83">
        <v>882716.00000000012</v>
      </c>
      <c r="M103" s="83">
        <v>923838.00000000023</v>
      </c>
      <c r="N103" s="83">
        <v>949809.00000000035</v>
      </c>
      <c r="O103" s="83">
        <v>981527.00000000047</v>
      </c>
      <c r="P103" s="83">
        <v>1004988.0000000006</v>
      </c>
      <c r="Q103" s="83">
        <v>1021222.0000000003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51">
        <v>0</v>
      </c>
      <c r="C105" s="151">
        <v>0</v>
      </c>
      <c r="D105" s="151">
        <v>0</v>
      </c>
      <c r="E105" s="151">
        <v>0</v>
      </c>
      <c r="F105" s="151">
        <v>0</v>
      </c>
      <c r="G105" s="151">
        <v>0</v>
      </c>
      <c r="H105" s="151">
        <v>0</v>
      </c>
      <c r="I105" s="151">
        <v>0</v>
      </c>
      <c r="J105" s="151">
        <v>0</v>
      </c>
      <c r="K105" s="151">
        <v>0</v>
      </c>
      <c r="L105" s="151">
        <v>0</v>
      </c>
      <c r="M105" s="151">
        <v>0</v>
      </c>
      <c r="N105" s="151">
        <v>0</v>
      </c>
      <c r="O105" s="151">
        <v>0</v>
      </c>
      <c r="P105" s="151">
        <v>0</v>
      </c>
      <c r="Q105" s="151">
        <v>0</v>
      </c>
    </row>
    <row r="106" spans="1:17" ht="12.95" customHeight="1" x14ac:dyDescent="0.25">
      <c r="A106" s="150" t="s">
        <v>65</v>
      </c>
      <c r="B106" s="149"/>
      <c r="C106" s="149"/>
      <c r="D106" s="149"/>
      <c r="E106" s="149"/>
      <c r="F106" s="149"/>
      <c r="G106" s="149"/>
      <c r="H106" s="149"/>
      <c r="I106" s="149"/>
      <c r="J106" s="149"/>
      <c r="K106" s="149"/>
      <c r="L106" s="149"/>
      <c r="M106" s="149"/>
      <c r="N106" s="149"/>
      <c r="O106" s="149"/>
      <c r="P106" s="149"/>
      <c r="Q106" s="149"/>
    </row>
    <row r="107" spans="1:17" ht="12" customHeight="1" x14ac:dyDescent="0.25">
      <c r="A107" s="23" t="s">
        <v>153</v>
      </c>
      <c r="B107" s="67">
        <f>B105</f>
        <v>0</v>
      </c>
      <c r="C107" s="67">
        <f t="shared" ref="C107:Q107" si="5">C105</f>
        <v>0</v>
      </c>
      <c r="D107" s="67">
        <f t="shared" si="5"/>
        <v>0</v>
      </c>
      <c r="E107" s="67">
        <f t="shared" si="5"/>
        <v>0</v>
      </c>
      <c r="F107" s="67">
        <f t="shared" si="5"/>
        <v>0</v>
      </c>
      <c r="G107" s="67">
        <f t="shared" si="5"/>
        <v>0</v>
      </c>
      <c r="H107" s="67">
        <f t="shared" si="5"/>
        <v>0</v>
      </c>
      <c r="I107" s="67">
        <f t="shared" si="5"/>
        <v>0</v>
      </c>
      <c r="J107" s="67">
        <f t="shared" si="5"/>
        <v>0</v>
      </c>
      <c r="K107" s="67">
        <f t="shared" si="5"/>
        <v>0</v>
      </c>
      <c r="L107" s="67">
        <f t="shared" si="5"/>
        <v>0</v>
      </c>
      <c r="M107" s="67">
        <f t="shared" si="5"/>
        <v>0</v>
      </c>
      <c r="N107" s="67">
        <f t="shared" si="5"/>
        <v>0</v>
      </c>
      <c r="O107" s="67">
        <f t="shared" si="5"/>
        <v>0</v>
      </c>
      <c r="P107" s="67">
        <f t="shared" si="5"/>
        <v>0</v>
      </c>
      <c r="Q107" s="67">
        <f t="shared" si="5"/>
        <v>0</v>
      </c>
    </row>
    <row r="108" spans="1:17" ht="12" hidden="1" customHeight="1" x14ac:dyDescent="0.25">
      <c r="A108" s="23" t="s">
        <v>60</v>
      </c>
      <c r="B108" s="67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</row>
    <row r="109" spans="1:17" ht="12.95" customHeight="1" x14ac:dyDescent="0.25">
      <c r="A109" s="146" t="s">
        <v>112</v>
      </c>
      <c r="B109" s="145"/>
      <c r="C109" s="145"/>
      <c r="D109" s="145"/>
      <c r="E109" s="145"/>
      <c r="F109" s="145"/>
      <c r="G109" s="145"/>
      <c r="H109" s="145"/>
      <c r="I109" s="145"/>
      <c r="J109" s="145"/>
      <c r="K109" s="145"/>
      <c r="L109" s="145"/>
      <c r="M109" s="145"/>
      <c r="N109" s="145"/>
      <c r="O109" s="145"/>
      <c r="P109" s="145"/>
      <c r="Q109" s="145"/>
    </row>
    <row r="110" spans="1:17" ht="12" customHeight="1" x14ac:dyDescent="0.25">
      <c r="A110" s="23" t="s">
        <v>60</v>
      </c>
      <c r="B110" s="67">
        <v>0</v>
      </c>
      <c r="C110" s="67">
        <v>0</v>
      </c>
      <c r="D110" s="67">
        <v>0</v>
      </c>
      <c r="E110" s="67">
        <v>0</v>
      </c>
      <c r="F110" s="67">
        <v>0</v>
      </c>
      <c r="G110" s="67">
        <v>0</v>
      </c>
      <c r="H110" s="67">
        <v>0</v>
      </c>
      <c r="I110" s="67">
        <v>0</v>
      </c>
      <c r="J110" s="67">
        <v>0</v>
      </c>
      <c r="K110" s="67">
        <v>0</v>
      </c>
      <c r="L110" s="67">
        <v>0</v>
      </c>
      <c r="M110" s="67">
        <v>0</v>
      </c>
      <c r="N110" s="67">
        <v>0</v>
      </c>
      <c r="O110" s="67">
        <v>0</v>
      </c>
      <c r="P110" s="67">
        <v>0</v>
      </c>
      <c r="Q110" s="67">
        <v>0</v>
      </c>
    </row>
    <row r="111" spans="1:17" ht="12" customHeight="1" x14ac:dyDescent="0.25">
      <c r="A111" s="146" t="s">
        <v>63</v>
      </c>
      <c r="B111" s="145"/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5"/>
      <c r="O111" s="145"/>
      <c r="P111" s="145"/>
      <c r="Q111" s="145"/>
    </row>
    <row r="112" spans="1:17" ht="12" customHeight="1" x14ac:dyDescent="0.25">
      <c r="A112" s="23" t="s">
        <v>152</v>
      </c>
      <c r="B112" s="67">
        <v>0</v>
      </c>
      <c r="C112" s="67">
        <v>0</v>
      </c>
      <c r="D112" s="67">
        <v>0</v>
      </c>
      <c r="E112" s="67">
        <v>0</v>
      </c>
      <c r="F112" s="67">
        <v>0</v>
      </c>
      <c r="G112" s="67">
        <v>0</v>
      </c>
      <c r="H112" s="67">
        <v>0</v>
      </c>
      <c r="I112" s="67">
        <v>0</v>
      </c>
      <c r="J112" s="67">
        <v>0</v>
      </c>
      <c r="K112" s="67">
        <v>0</v>
      </c>
      <c r="L112" s="67">
        <v>0</v>
      </c>
      <c r="M112" s="67">
        <v>0</v>
      </c>
      <c r="N112" s="67">
        <v>0</v>
      </c>
      <c r="O112" s="67">
        <v>0</v>
      </c>
      <c r="P112" s="67">
        <v>0</v>
      </c>
      <c r="Q112" s="67">
        <v>0</v>
      </c>
    </row>
    <row r="113" spans="1:17" ht="12" customHeight="1" x14ac:dyDescent="0.25">
      <c r="A113" s="23" t="s">
        <v>151</v>
      </c>
      <c r="B113" s="67">
        <v>0</v>
      </c>
      <c r="C113" s="67">
        <v>0</v>
      </c>
      <c r="D113" s="67">
        <v>0</v>
      </c>
      <c r="E113" s="67">
        <v>0</v>
      </c>
      <c r="F113" s="67">
        <v>0</v>
      </c>
      <c r="G113" s="67">
        <v>0</v>
      </c>
      <c r="H113" s="67">
        <v>0</v>
      </c>
      <c r="I113" s="67">
        <v>0</v>
      </c>
      <c r="J113" s="67">
        <v>0</v>
      </c>
      <c r="K113" s="67">
        <v>0</v>
      </c>
      <c r="L113" s="67">
        <v>0</v>
      </c>
      <c r="M113" s="67">
        <v>0</v>
      </c>
      <c r="N113" s="67">
        <v>0</v>
      </c>
      <c r="O113" s="67">
        <v>0</v>
      </c>
      <c r="P113" s="67">
        <v>0</v>
      </c>
      <c r="Q113" s="67">
        <v>0</v>
      </c>
    </row>
    <row r="114" spans="1:17" ht="12" hidden="1" customHeight="1" x14ac:dyDescent="0.25">
      <c r="A114" s="148" t="s">
        <v>79</v>
      </c>
      <c r="B114" s="67"/>
      <c r="C114" s="67"/>
      <c r="D114" s="67"/>
      <c r="E114" s="67"/>
      <c r="F114" s="67"/>
      <c r="G114" s="67"/>
      <c r="H114" s="67"/>
      <c r="I114" s="67"/>
      <c r="J114" s="67"/>
      <c r="K114" s="67"/>
      <c r="L114" s="67"/>
      <c r="M114" s="67"/>
      <c r="N114" s="67"/>
      <c r="O114" s="67"/>
      <c r="P114" s="67"/>
      <c r="Q114" s="67"/>
    </row>
    <row r="115" spans="1:17" ht="12" hidden="1" customHeight="1" x14ac:dyDescent="0.25">
      <c r="A115" s="148" t="s">
        <v>59</v>
      </c>
      <c r="B115" s="67"/>
      <c r="C115" s="67"/>
      <c r="D115" s="67"/>
      <c r="E115" s="67"/>
      <c r="F115" s="67"/>
      <c r="G115" s="67"/>
      <c r="H115" s="67"/>
      <c r="I115" s="67"/>
      <c r="J115" s="67"/>
      <c r="K115" s="67"/>
      <c r="L115" s="67"/>
      <c r="M115" s="67"/>
      <c r="N115" s="67"/>
      <c r="O115" s="67"/>
      <c r="P115" s="67"/>
      <c r="Q115" s="67"/>
    </row>
    <row r="116" spans="1:17" ht="12" customHeight="1" x14ac:dyDescent="0.25">
      <c r="A116" s="23" t="s">
        <v>142</v>
      </c>
      <c r="B116" s="67">
        <v>0</v>
      </c>
      <c r="C116" s="67">
        <v>0</v>
      </c>
      <c r="D116" s="67">
        <v>0</v>
      </c>
      <c r="E116" s="67">
        <v>0</v>
      </c>
      <c r="F116" s="67">
        <v>0</v>
      </c>
      <c r="G116" s="67">
        <v>0</v>
      </c>
      <c r="H116" s="67">
        <v>0</v>
      </c>
      <c r="I116" s="67">
        <v>0</v>
      </c>
      <c r="J116" s="67">
        <v>0</v>
      </c>
      <c r="K116" s="67">
        <v>0</v>
      </c>
      <c r="L116" s="67">
        <v>0</v>
      </c>
      <c r="M116" s="67">
        <v>0</v>
      </c>
      <c r="N116" s="67">
        <v>0</v>
      </c>
      <c r="O116" s="67">
        <v>0</v>
      </c>
      <c r="P116" s="67">
        <v>0</v>
      </c>
      <c r="Q116" s="67">
        <v>0</v>
      </c>
    </row>
    <row r="117" spans="1:17" ht="12" customHeight="1" x14ac:dyDescent="0.25">
      <c r="A117" s="23" t="s">
        <v>141</v>
      </c>
      <c r="B117" s="67">
        <v>0</v>
      </c>
      <c r="C117" s="67">
        <v>0</v>
      </c>
      <c r="D117" s="67">
        <v>0</v>
      </c>
      <c r="E117" s="67">
        <v>0</v>
      </c>
      <c r="F117" s="67">
        <v>0</v>
      </c>
      <c r="G117" s="67">
        <v>0</v>
      </c>
      <c r="H117" s="67">
        <v>0</v>
      </c>
      <c r="I117" s="67">
        <v>0</v>
      </c>
      <c r="J117" s="67">
        <v>0</v>
      </c>
      <c r="K117" s="67">
        <v>0</v>
      </c>
      <c r="L117" s="67">
        <v>0</v>
      </c>
      <c r="M117" s="67">
        <v>0</v>
      </c>
      <c r="N117" s="67">
        <v>0</v>
      </c>
      <c r="O117" s="67">
        <v>0</v>
      </c>
      <c r="P117" s="67">
        <v>0</v>
      </c>
      <c r="Q117" s="67">
        <v>0</v>
      </c>
    </row>
    <row r="118" spans="1:17" ht="12" hidden="1" customHeight="1" x14ac:dyDescent="0.25">
      <c r="A118" s="148" t="s">
        <v>60</v>
      </c>
      <c r="B118" s="67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</row>
    <row r="119" spans="1:17" ht="12" hidden="1" customHeight="1" x14ac:dyDescent="0.25">
      <c r="A119" s="147" t="s">
        <v>59</v>
      </c>
      <c r="B119" s="81"/>
      <c r="C119" s="81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</row>
    <row r="120" spans="1:17" ht="12" customHeight="1" x14ac:dyDescent="0.25">
      <c r="A120" s="146" t="s">
        <v>62</v>
      </c>
      <c r="B120" s="145"/>
      <c r="C120" s="145"/>
      <c r="D120" s="145"/>
      <c r="E120" s="145"/>
      <c r="F120" s="145"/>
      <c r="G120" s="145"/>
      <c r="H120" s="145"/>
      <c r="I120" s="145"/>
      <c r="J120" s="145"/>
      <c r="K120" s="145"/>
      <c r="L120" s="145"/>
      <c r="M120" s="145"/>
      <c r="N120" s="145"/>
      <c r="O120" s="145"/>
      <c r="P120" s="145"/>
      <c r="Q120" s="145"/>
    </row>
    <row r="121" spans="1:17" ht="12" customHeight="1" x14ac:dyDescent="0.25">
      <c r="A121" s="23" t="s">
        <v>57</v>
      </c>
      <c r="B121" s="67">
        <v>0</v>
      </c>
      <c r="C121" s="67">
        <v>0</v>
      </c>
      <c r="D121" s="67">
        <v>0</v>
      </c>
      <c r="E121" s="67">
        <v>0</v>
      </c>
      <c r="F121" s="67">
        <v>0</v>
      </c>
      <c r="G121" s="67">
        <v>0</v>
      </c>
      <c r="H121" s="67">
        <v>0</v>
      </c>
      <c r="I121" s="67">
        <v>0</v>
      </c>
      <c r="J121" s="67">
        <v>0</v>
      </c>
      <c r="K121" s="67">
        <v>0</v>
      </c>
      <c r="L121" s="67">
        <v>0</v>
      </c>
      <c r="M121" s="67">
        <v>0</v>
      </c>
      <c r="N121" s="67">
        <v>0</v>
      </c>
      <c r="O121" s="67">
        <v>0</v>
      </c>
      <c r="P121" s="67">
        <v>0</v>
      </c>
      <c r="Q121" s="67">
        <v>0</v>
      </c>
    </row>
    <row r="122" spans="1:17" ht="12" customHeight="1" x14ac:dyDescent="0.25">
      <c r="A122" s="29" t="s">
        <v>140</v>
      </c>
      <c r="B122" s="83">
        <v>0</v>
      </c>
      <c r="C122" s="83">
        <v>0</v>
      </c>
      <c r="D122" s="83">
        <v>0</v>
      </c>
      <c r="E122" s="83">
        <v>0</v>
      </c>
      <c r="F122" s="83">
        <v>0</v>
      </c>
      <c r="G122" s="83">
        <v>0</v>
      </c>
      <c r="H122" s="83">
        <v>0</v>
      </c>
      <c r="I122" s="83">
        <v>0</v>
      </c>
      <c r="J122" s="83">
        <v>0</v>
      </c>
      <c r="K122" s="83">
        <v>0</v>
      </c>
      <c r="L122" s="83">
        <v>0</v>
      </c>
      <c r="M122" s="83">
        <v>0</v>
      </c>
      <c r="N122" s="83">
        <v>0</v>
      </c>
      <c r="O122" s="83">
        <v>0</v>
      </c>
      <c r="P122" s="83">
        <v>0</v>
      </c>
      <c r="Q122" s="83"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51">
        <v>316242</v>
      </c>
      <c r="C124" s="151">
        <v>322919.00000000006</v>
      </c>
      <c r="D124" s="151">
        <v>345695</v>
      </c>
      <c r="E124" s="151">
        <v>372701</v>
      </c>
      <c r="F124" s="151">
        <v>416338</v>
      </c>
      <c r="G124" s="151">
        <v>429349</v>
      </c>
      <c r="H124" s="151">
        <v>438787</v>
      </c>
      <c r="I124" s="151">
        <v>488229.00000000012</v>
      </c>
      <c r="J124" s="151">
        <v>517304.00000000012</v>
      </c>
      <c r="K124" s="151">
        <v>554038</v>
      </c>
      <c r="L124" s="151">
        <v>563071</v>
      </c>
      <c r="M124" s="151">
        <v>612719.00000000023</v>
      </c>
      <c r="N124" s="151">
        <v>618649.00000000023</v>
      </c>
      <c r="O124" s="151">
        <v>721852.00000000035</v>
      </c>
      <c r="P124" s="151">
        <v>746098.00000000023</v>
      </c>
      <c r="Q124" s="151">
        <v>749111.00000000023</v>
      </c>
    </row>
    <row r="125" spans="1:17" ht="12.95" customHeight="1" x14ac:dyDescent="0.25">
      <c r="A125" s="150" t="s">
        <v>65</v>
      </c>
      <c r="B125" s="149"/>
      <c r="C125" s="149"/>
      <c r="D125" s="149"/>
      <c r="E125" s="149"/>
      <c r="F125" s="149"/>
      <c r="G125" s="149"/>
      <c r="H125" s="149"/>
      <c r="I125" s="149"/>
      <c r="J125" s="149"/>
      <c r="K125" s="149"/>
      <c r="L125" s="149"/>
      <c r="M125" s="149"/>
      <c r="N125" s="149"/>
      <c r="O125" s="149"/>
      <c r="P125" s="149"/>
      <c r="Q125" s="149"/>
    </row>
    <row r="126" spans="1:17" ht="12" customHeight="1" x14ac:dyDescent="0.25">
      <c r="A126" s="23" t="s">
        <v>149</v>
      </c>
      <c r="B126" s="67">
        <f>B124</f>
        <v>316242</v>
      </c>
      <c r="C126" s="67">
        <f t="shared" ref="C126:Q126" si="6">C124</f>
        <v>322919.00000000006</v>
      </c>
      <c r="D126" s="67">
        <f t="shared" si="6"/>
        <v>345695</v>
      </c>
      <c r="E126" s="67">
        <f t="shared" si="6"/>
        <v>372701</v>
      </c>
      <c r="F126" s="67">
        <f t="shared" si="6"/>
        <v>416338</v>
      </c>
      <c r="G126" s="67">
        <f t="shared" si="6"/>
        <v>429349</v>
      </c>
      <c r="H126" s="67">
        <f t="shared" si="6"/>
        <v>438787</v>
      </c>
      <c r="I126" s="67">
        <f t="shared" si="6"/>
        <v>488229.00000000012</v>
      </c>
      <c r="J126" s="67">
        <f t="shared" si="6"/>
        <v>517304.00000000012</v>
      </c>
      <c r="K126" s="67">
        <f t="shared" si="6"/>
        <v>554038</v>
      </c>
      <c r="L126" s="67">
        <f t="shared" si="6"/>
        <v>563071</v>
      </c>
      <c r="M126" s="67">
        <f t="shared" si="6"/>
        <v>612719.00000000023</v>
      </c>
      <c r="N126" s="67">
        <f t="shared" si="6"/>
        <v>618649.00000000023</v>
      </c>
      <c r="O126" s="67">
        <f t="shared" si="6"/>
        <v>721852.00000000035</v>
      </c>
      <c r="P126" s="67">
        <f t="shared" si="6"/>
        <v>746098.00000000023</v>
      </c>
      <c r="Q126" s="67">
        <f t="shared" si="6"/>
        <v>749111.00000000023</v>
      </c>
    </row>
    <row r="127" spans="1:17" ht="12" hidden="1" customHeight="1" x14ac:dyDescent="0.25">
      <c r="A127" s="23" t="s">
        <v>60</v>
      </c>
      <c r="B127" s="67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</row>
    <row r="128" spans="1:17" ht="12.95" customHeight="1" x14ac:dyDescent="0.25">
      <c r="A128" s="146" t="s">
        <v>112</v>
      </c>
      <c r="B128" s="145"/>
      <c r="C128" s="145"/>
      <c r="D128" s="145"/>
      <c r="E128" s="145"/>
      <c r="F128" s="145"/>
      <c r="G128" s="145"/>
      <c r="H128" s="145"/>
      <c r="I128" s="145"/>
      <c r="J128" s="145"/>
      <c r="K128" s="145"/>
      <c r="L128" s="145"/>
      <c r="M128" s="145"/>
      <c r="N128" s="145"/>
      <c r="O128" s="145"/>
      <c r="P128" s="145"/>
      <c r="Q128" s="145"/>
    </row>
    <row r="129" spans="1:17" ht="12" customHeight="1" x14ac:dyDescent="0.25">
      <c r="A129" s="23" t="s">
        <v>60</v>
      </c>
      <c r="B129" s="67">
        <v>1698</v>
      </c>
      <c r="C129" s="67">
        <v>2109</v>
      </c>
      <c r="D129" s="67">
        <v>2369</v>
      </c>
      <c r="E129" s="67">
        <v>2537</v>
      </c>
      <c r="F129" s="67">
        <v>3038</v>
      </c>
      <c r="G129" s="67">
        <v>3444</v>
      </c>
      <c r="H129" s="67">
        <v>3857</v>
      </c>
      <c r="I129" s="67">
        <v>4821</v>
      </c>
      <c r="J129" s="67">
        <v>5618</v>
      </c>
      <c r="K129" s="67">
        <v>6449</v>
      </c>
      <c r="L129" s="67">
        <v>7047</v>
      </c>
      <c r="M129" s="67">
        <v>8337.0000000000018</v>
      </c>
      <c r="N129" s="67">
        <v>7834.0000000000009</v>
      </c>
      <c r="O129" s="67">
        <v>9091.0000000000018</v>
      </c>
      <c r="P129" s="67">
        <v>8004.0000000000009</v>
      </c>
      <c r="Q129" s="67">
        <v>7445.0000000000009</v>
      </c>
    </row>
    <row r="130" spans="1:17" ht="12" customHeight="1" x14ac:dyDescent="0.25">
      <c r="A130" s="146" t="s">
        <v>63</v>
      </c>
      <c r="B130" s="145"/>
      <c r="C130" s="145"/>
      <c r="D130" s="145"/>
      <c r="E130" s="145"/>
      <c r="F130" s="145"/>
      <c r="G130" s="145"/>
      <c r="H130" s="145"/>
      <c r="I130" s="145"/>
      <c r="J130" s="145"/>
      <c r="K130" s="145"/>
      <c r="L130" s="145"/>
      <c r="M130" s="145"/>
      <c r="N130" s="145"/>
      <c r="O130" s="145"/>
      <c r="P130" s="145"/>
      <c r="Q130" s="145"/>
    </row>
    <row r="131" spans="1:17" ht="12" customHeight="1" x14ac:dyDescent="0.25">
      <c r="A131" s="23" t="s">
        <v>148</v>
      </c>
      <c r="B131" s="67">
        <v>232223</v>
      </c>
      <c r="C131" s="67">
        <v>228241</v>
      </c>
      <c r="D131" s="67">
        <v>249737</v>
      </c>
      <c r="E131" s="67">
        <v>259905</v>
      </c>
      <c r="F131" s="67">
        <v>285963</v>
      </c>
      <c r="G131" s="67">
        <v>256088.00000000006</v>
      </c>
      <c r="H131" s="67">
        <v>235305</v>
      </c>
      <c r="I131" s="67">
        <v>270556.00000000006</v>
      </c>
      <c r="J131" s="67">
        <v>278104.00000000006</v>
      </c>
      <c r="K131" s="67">
        <v>242700.00000000003</v>
      </c>
      <c r="L131" s="67">
        <v>190881.00000000003</v>
      </c>
      <c r="M131" s="67">
        <v>204423.00000000009</v>
      </c>
      <c r="N131" s="67">
        <v>195270.00000000003</v>
      </c>
      <c r="O131" s="67">
        <v>210118.00000000009</v>
      </c>
      <c r="P131" s="67">
        <v>220706.00000000003</v>
      </c>
      <c r="Q131" s="67">
        <v>215028.00000000006</v>
      </c>
    </row>
    <row r="132" spans="1:17" ht="12" customHeight="1" x14ac:dyDescent="0.25">
      <c r="A132" s="23" t="s">
        <v>147</v>
      </c>
      <c r="B132" s="67">
        <v>66388</v>
      </c>
      <c r="C132" s="67">
        <v>70722</v>
      </c>
      <c r="D132" s="67">
        <v>80644</v>
      </c>
      <c r="E132" s="67">
        <v>92896</v>
      </c>
      <c r="F132" s="67">
        <v>111643</v>
      </c>
      <c r="G132" s="67">
        <v>153868.99999999997</v>
      </c>
      <c r="H132" s="67">
        <v>174837.00000000003</v>
      </c>
      <c r="I132" s="67">
        <v>209583.00000000003</v>
      </c>
      <c r="J132" s="67">
        <v>217655.00000000003</v>
      </c>
      <c r="K132" s="67">
        <v>296222</v>
      </c>
      <c r="L132" s="67">
        <v>357562</v>
      </c>
      <c r="M132" s="67">
        <v>392508.00000000012</v>
      </c>
      <c r="N132" s="67">
        <v>409099.00000000017</v>
      </c>
      <c r="O132" s="67">
        <v>501220.00000000023</v>
      </c>
      <c r="P132" s="67">
        <v>505899.00000000017</v>
      </c>
      <c r="Q132" s="67">
        <v>512292.00000000012</v>
      </c>
    </row>
    <row r="133" spans="1:17" ht="12" hidden="1" customHeight="1" x14ac:dyDescent="0.25">
      <c r="A133" s="148" t="s">
        <v>61</v>
      </c>
      <c r="B133" s="67"/>
      <c r="C133" s="67"/>
      <c r="D133" s="67"/>
      <c r="E133" s="67"/>
      <c r="F133" s="67"/>
      <c r="G133" s="67"/>
      <c r="H133" s="67"/>
      <c r="I133" s="67"/>
      <c r="J133" s="67"/>
      <c r="K133" s="67"/>
      <c r="L133" s="67"/>
      <c r="M133" s="67"/>
      <c r="N133" s="67"/>
      <c r="O133" s="67"/>
      <c r="P133" s="67"/>
      <c r="Q133" s="67"/>
    </row>
    <row r="134" spans="1:17" ht="12" hidden="1" customHeight="1" x14ac:dyDescent="0.25">
      <c r="A134" s="148" t="s">
        <v>59</v>
      </c>
      <c r="B134" s="67"/>
      <c r="C134" s="67"/>
      <c r="D134" s="67"/>
      <c r="E134" s="67"/>
      <c r="F134" s="67"/>
      <c r="G134" s="67"/>
      <c r="H134" s="67"/>
      <c r="I134" s="67"/>
      <c r="J134" s="67"/>
      <c r="K134" s="67"/>
      <c r="L134" s="67"/>
      <c r="M134" s="67"/>
      <c r="N134" s="67"/>
      <c r="O134" s="67"/>
      <c r="P134" s="67"/>
      <c r="Q134" s="67"/>
    </row>
    <row r="135" spans="1:17" ht="12" customHeight="1" x14ac:dyDescent="0.25">
      <c r="A135" s="23" t="s">
        <v>142</v>
      </c>
      <c r="B135" s="67">
        <v>13711</v>
      </c>
      <c r="C135" s="67">
        <v>18289.00000000004</v>
      </c>
      <c r="D135" s="67">
        <v>11576</v>
      </c>
      <c r="E135" s="67">
        <v>14660.000000000002</v>
      </c>
      <c r="F135" s="67">
        <v>13472</v>
      </c>
      <c r="G135" s="67">
        <v>12114</v>
      </c>
      <c r="H135" s="67">
        <v>16434</v>
      </c>
      <c r="I135" s="67">
        <v>4559</v>
      </c>
      <c r="J135" s="67">
        <v>12085.999999999995</v>
      </c>
      <c r="K135" s="67">
        <v>6807</v>
      </c>
      <c r="L135" s="67">
        <v>5091</v>
      </c>
      <c r="M135" s="67">
        <v>5407.0000000000009</v>
      </c>
      <c r="N135" s="67">
        <v>4614.0000000000009</v>
      </c>
      <c r="O135" s="67">
        <v>3106.0000000000009</v>
      </c>
      <c r="P135" s="67">
        <v>5920.9999999999809</v>
      </c>
      <c r="Q135" s="67">
        <v>6441.9999999999964</v>
      </c>
    </row>
    <row r="136" spans="1:17" ht="12" customHeight="1" x14ac:dyDescent="0.25">
      <c r="A136" s="23" t="s">
        <v>141</v>
      </c>
      <c r="B136" s="67">
        <v>3920</v>
      </c>
      <c r="C136" s="67">
        <v>5667</v>
      </c>
      <c r="D136" s="67">
        <v>3738</v>
      </c>
      <c r="E136" s="67">
        <v>5240</v>
      </c>
      <c r="F136" s="67">
        <v>5260</v>
      </c>
      <c r="G136" s="67">
        <v>7278</v>
      </c>
      <c r="H136" s="67">
        <v>12211</v>
      </c>
      <c r="I136" s="67">
        <v>3531</v>
      </c>
      <c r="J136" s="67">
        <v>9459</v>
      </c>
      <c r="K136" s="67">
        <v>8309</v>
      </c>
      <c r="L136" s="67">
        <v>9537</v>
      </c>
      <c r="M136" s="67">
        <v>10381.000000000002</v>
      </c>
      <c r="N136" s="67">
        <v>9666.0000000000018</v>
      </c>
      <c r="O136" s="67">
        <v>7408.0000000000018</v>
      </c>
      <c r="P136" s="67">
        <v>13572.000000000004</v>
      </c>
      <c r="Q136" s="67">
        <v>15349.000000000004</v>
      </c>
    </row>
    <row r="137" spans="1:17" ht="12" hidden="1" customHeight="1" x14ac:dyDescent="0.25">
      <c r="A137" s="148" t="s">
        <v>60</v>
      </c>
      <c r="B137" s="67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</row>
    <row r="138" spans="1:17" ht="12" hidden="1" customHeight="1" x14ac:dyDescent="0.25">
      <c r="A138" s="147" t="s">
        <v>59</v>
      </c>
      <c r="B138" s="81"/>
      <c r="C138" s="81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</row>
    <row r="139" spans="1:17" ht="12" customHeight="1" x14ac:dyDescent="0.25">
      <c r="A139" s="146" t="s">
        <v>62</v>
      </c>
      <c r="B139" s="145"/>
      <c r="C139" s="145"/>
      <c r="D139" s="145"/>
      <c r="E139" s="145"/>
      <c r="F139" s="145"/>
      <c r="G139" s="145"/>
      <c r="H139" s="145"/>
      <c r="I139" s="145"/>
      <c r="J139" s="145"/>
      <c r="K139" s="145"/>
      <c r="L139" s="145"/>
      <c r="M139" s="145"/>
      <c r="N139" s="145"/>
      <c r="O139" s="145"/>
      <c r="P139" s="145"/>
      <c r="Q139" s="145"/>
    </row>
    <row r="140" spans="1:17" ht="12" customHeight="1" x14ac:dyDescent="0.25">
      <c r="A140" s="23" t="s">
        <v>57</v>
      </c>
      <c r="B140" s="67">
        <v>17515</v>
      </c>
      <c r="C140" s="67">
        <v>13771</v>
      </c>
      <c r="D140" s="67">
        <v>13053</v>
      </c>
      <c r="E140" s="67">
        <v>8199</v>
      </c>
      <c r="F140" s="67">
        <v>9867.9999999999964</v>
      </c>
      <c r="G140" s="67">
        <v>18421.999999999949</v>
      </c>
      <c r="H140" s="67">
        <v>18904.999999999993</v>
      </c>
      <c r="I140" s="67">
        <v>36417</v>
      </c>
      <c r="J140" s="67">
        <v>35984</v>
      </c>
      <c r="K140" s="67">
        <v>24171.000000000004</v>
      </c>
      <c r="L140" s="67">
        <v>23833</v>
      </c>
      <c r="M140" s="67">
        <v>24781.000000000007</v>
      </c>
      <c r="N140" s="67">
        <v>17869.000000000007</v>
      </c>
      <c r="O140" s="67">
        <v>21136.000000000011</v>
      </c>
      <c r="P140" s="67">
        <v>23595</v>
      </c>
      <c r="Q140" s="67">
        <v>32878.000000000007</v>
      </c>
    </row>
    <row r="141" spans="1:17" ht="12" customHeight="1" x14ac:dyDescent="0.25">
      <c r="A141" s="29" t="s">
        <v>140</v>
      </c>
      <c r="B141" s="83">
        <v>298727</v>
      </c>
      <c r="C141" s="83">
        <v>309147.99999999994</v>
      </c>
      <c r="D141" s="83">
        <v>332641.99999999994</v>
      </c>
      <c r="E141" s="83">
        <v>364502</v>
      </c>
      <c r="F141" s="83">
        <v>406470</v>
      </c>
      <c r="G141" s="83">
        <v>410927.00000000006</v>
      </c>
      <c r="H141" s="83">
        <v>419882</v>
      </c>
      <c r="I141" s="83">
        <v>451812.00000000006</v>
      </c>
      <c r="J141" s="83">
        <v>481320</v>
      </c>
      <c r="K141" s="83">
        <v>529867</v>
      </c>
      <c r="L141" s="83">
        <v>539238</v>
      </c>
      <c r="M141" s="83">
        <v>587938.00000000012</v>
      </c>
      <c r="N141" s="83">
        <v>600780</v>
      </c>
      <c r="O141" s="83">
        <v>700716.00000000012</v>
      </c>
      <c r="P141" s="83">
        <v>722503.00000000012</v>
      </c>
      <c r="Q141" s="83">
        <v>716233.00000000012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51">
        <v>10537</v>
      </c>
      <c r="C143" s="151">
        <v>17573</v>
      </c>
      <c r="D143" s="151">
        <v>26387</v>
      </c>
      <c r="E143" s="151">
        <v>36526</v>
      </c>
      <c r="F143" s="151">
        <v>44762</v>
      </c>
      <c r="G143" s="151">
        <v>56262</v>
      </c>
      <c r="H143" s="151">
        <v>64066.000000000007</v>
      </c>
      <c r="I143" s="151">
        <v>87681</v>
      </c>
      <c r="J143" s="151">
        <v>92475.000000000015</v>
      </c>
      <c r="K143" s="151">
        <v>103667</v>
      </c>
      <c r="L143" s="151">
        <v>109023.00000000003</v>
      </c>
      <c r="M143" s="151">
        <v>123129.00000000004</v>
      </c>
      <c r="N143" s="151">
        <v>146896.00000000003</v>
      </c>
      <c r="O143" s="151">
        <v>160219.00000000003</v>
      </c>
      <c r="P143" s="151">
        <v>187362.00000000003</v>
      </c>
      <c r="Q143" s="151">
        <v>210056.00000000003</v>
      </c>
    </row>
    <row r="144" spans="1:17" ht="12.95" customHeight="1" x14ac:dyDescent="0.25">
      <c r="A144" s="150" t="s">
        <v>65</v>
      </c>
      <c r="B144" s="149"/>
      <c r="C144" s="149"/>
      <c r="D144" s="149"/>
      <c r="E144" s="149"/>
      <c r="F144" s="149"/>
      <c r="G144" s="149"/>
      <c r="H144" s="149"/>
      <c r="I144" s="149"/>
      <c r="J144" s="149"/>
      <c r="K144" s="149"/>
      <c r="L144" s="149"/>
      <c r="M144" s="149"/>
      <c r="N144" s="149"/>
      <c r="O144" s="149"/>
      <c r="P144" s="149"/>
      <c r="Q144" s="149"/>
    </row>
    <row r="145" spans="1:17" ht="12" customHeight="1" x14ac:dyDescent="0.25">
      <c r="A145" s="23" t="s">
        <v>60</v>
      </c>
      <c r="B145" s="67">
        <f>B143</f>
        <v>10537</v>
      </c>
      <c r="C145" s="67">
        <f t="shared" ref="C145:Q145" si="7">C143</f>
        <v>17573</v>
      </c>
      <c r="D145" s="67">
        <f t="shared" si="7"/>
        <v>26387</v>
      </c>
      <c r="E145" s="67">
        <f t="shared" si="7"/>
        <v>36526</v>
      </c>
      <c r="F145" s="67">
        <f t="shared" si="7"/>
        <v>44762</v>
      </c>
      <c r="G145" s="67">
        <f t="shared" si="7"/>
        <v>56262</v>
      </c>
      <c r="H145" s="67">
        <f t="shared" si="7"/>
        <v>64066.000000000007</v>
      </c>
      <c r="I145" s="67">
        <f t="shared" si="7"/>
        <v>87681</v>
      </c>
      <c r="J145" s="67">
        <f t="shared" si="7"/>
        <v>92475.000000000015</v>
      </c>
      <c r="K145" s="67">
        <f t="shared" si="7"/>
        <v>103667</v>
      </c>
      <c r="L145" s="67">
        <f t="shared" si="7"/>
        <v>109023.00000000003</v>
      </c>
      <c r="M145" s="67">
        <f t="shared" si="7"/>
        <v>123129.00000000004</v>
      </c>
      <c r="N145" s="67">
        <f t="shared" si="7"/>
        <v>146896.00000000003</v>
      </c>
      <c r="O145" s="67">
        <f t="shared" si="7"/>
        <v>160219.00000000003</v>
      </c>
      <c r="P145" s="67">
        <f t="shared" si="7"/>
        <v>187362.00000000003</v>
      </c>
      <c r="Q145" s="67">
        <f t="shared" si="7"/>
        <v>210056.00000000003</v>
      </c>
    </row>
    <row r="146" spans="1:17" ht="12.95" customHeight="1" x14ac:dyDescent="0.25">
      <c r="A146" s="146" t="s">
        <v>112</v>
      </c>
      <c r="B146" s="145"/>
      <c r="C146" s="145"/>
      <c r="D146" s="145"/>
      <c r="E146" s="145"/>
      <c r="F146" s="145"/>
      <c r="G146" s="145"/>
      <c r="H146" s="145"/>
      <c r="I146" s="145"/>
      <c r="J146" s="145"/>
      <c r="K146" s="145"/>
      <c r="L146" s="145"/>
      <c r="M146" s="145"/>
      <c r="N146" s="145"/>
      <c r="O146" s="145"/>
      <c r="P146" s="145"/>
      <c r="Q146" s="145"/>
    </row>
    <row r="147" spans="1:17" ht="12" customHeight="1" x14ac:dyDescent="0.25">
      <c r="A147" s="23" t="s">
        <v>60</v>
      </c>
      <c r="B147" s="67">
        <v>5268.5</v>
      </c>
      <c r="C147" s="67">
        <v>8786.5</v>
      </c>
      <c r="D147" s="67">
        <v>13193.5</v>
      </c>
      <c r="E147" s="67">
        <v>18263</v>
      </c>
      <c r="F147" s="67">
        <v>22381</v>
      </c>
      <c r="G147" s="67">
        <v>28131</v>
      </c>
      <c r="H147" s="67">
        <v>32033</v>
      </c>
      <c r="I147" s="67">
        <v>43840.5</v>
      </c>
      <c r="J147" s="67">
        <v>46237.5</v>
      </c>
      <c r="K147" s="67">
        <v>51833.5</v>
      </c>
      <c r="L147" s="67">
        <v>54511.5</v>
      </c>
      <c r="M147" s="67">
        <v>61564.500000000007</v>
      </c>
      <c r="N147" s="67">
        <v>73448.000000000015</v>
      </c>
      <c r="O147" s="67">
        <v>80109.500000000015</v>
      </c>
      <c r="P147" s="67">
        <v>93681.000000000029</v>
      </c>
      <c r="Q147" s="67">
        <v>105028.00000000003</v>
      </c>
    </row>
    <row r="148" spans="1:17" ht="12" customHeight="1" x14ac:dyDescent="0.25">
      <c r="A148" s="146" t="s">
        <v>63</v>
      </c>
      <c r="B148" s="145"/>
      <c r="C148" s="145"/>
      <c r="D148" s="145"/>
      <c r="E148" s="145"/>
      <c r="F148" s="145"/>
      <c r="G148" s="145"/>
      <c r="H148" s="145"/>
      <c r="I148" s="145"/>
      <c r="J148" s="145"/>
      <c r="K148" s="145"/>
      <c r="L148" s="145"/>
      <c r="M148" s="145"/>
      <c r="N148" s="145"/>
      <c r="O148" s="145"/>
      <c r="P148" s="145"/>
      <c r="Q148" s="145"/>
    </row>
    <row r="149" spans="1:17" ht="12" customHeight="1" x14ac:dyDescent="0.25">
      <c r="A149" s="23" t="s">
        <v>144</v>
      </c>
      <c r="B149" s="67">
        <v>1546</v>
      </c>
      <c r="C149" s="67">
        <v>1259</v>
      </c>
      <c r="D149" s="67">
        <v>1102</v>
      </c>
      <c r="E149" s="67">
        <v>1095</v>
      </c>
      <c r="F149" s="67">
        <v>1024</v>
      </c>
      <c r="G149" s="67">
        <v>925.00000000000011</v>
      </c>
      <c r="H149" s="67">
        <v>959.99999999999977</v>
      </c>
      <c r="I149" s="67">
        <v>1117</v>
      </c>
      <c r="J149" s="67">
        <v>1212.9999999999984</v>
      </c>
      <c r="K149" s="67">
        <v>975</v>
      </c>
      <c r="L149" s="67">
        <v>737</v>
      </c>
      <c r="M149" s="67">
        <v>661.00000000000011</v>
      </c>
      <c r="N149" s="67">
        <v>480.00000000000023</v>
      </c>
      <c r="O149" s="67">
        <v>430.00000000000011</v>
      </c>
      <c r="P149" s="67">
        <v>422.00000000000017</v>
      </c>
      <c r="Q149" s="67">
        <v>403.00000000000023</v>
      </c>
    </row>
    <row r="150" spans="1:17" ht="12" customHeight="1" x14ac:dyDescent="0.25">
      <c r="A150" s="23" t="s">
        <v>143</v>
      </c>
      <c r="B150" s="67">
        <v>442</v>
      </c>
      <c r="C150" s="67">
        <v>390</v>
      </c>
      <c r="D150" s="67">
        <v>356</v>
      </c>
      <c r="E150" s="67">
        <v>391</v>
      </c>
      <c r="F150" s="67">
        <v>400</v>
      </c>
      <c r="G150" s="67">
        <v>555</v>
      </c>
      <c r="H150" s="67">
        <v>713.99999999999955</v>
      </c>
      <c r="I150" s="67">
        <v>865</v>
      </c>
      <c r="J150" s="67">
        <v>948.99999999999943</v>
      </c>
      <c r="K150" s="67">
        <v>1189</v>
      </c>
      <c r="L150" s="67">
        <v>1380.9999999999998</v>
      </c>
      <c r="M150" s="67">
        <v>1269.0000000000002</v>
      </c>
      <c r="N150" s="67">
        <v>1005.0000000000003</v>
      </c>
      <c r="O150" s="67">
        <v>1027.0000000000005</v>
      </c>
      <c r="P150" s="67">
        <v>967.00000000000045</v>
      </c>
      <c r="Q150" s="67">
        <v>960.00000000000045</v>
      </c>
    </row>
    <row r="151" spans="1:17" ht="12" hidden="1" customHeight="1" x14ac:dyDescent="0.25">
      <c r="A151" s="148" t="s">
        <v>57</v>
      </c>
      <c r="B151" s="67"/>
      <c r="C151" s="67"/>
      <c r="D151" s="67"/>
      <c r="E151" s="67"/>
      <c r="F151" s="67"/>
      <c r="G151" s="67"/>
      <c r="H151" s="67"/>
      <c r="I151" s="67"/>
      <c r="J151" s="67"/>
      <c r="K151" s="67"/>
      <c r="L151" s="67"/>
      <c r="M151" s="67"/>
      <c r="N151" s="67"/>
      <c r="O151" s="67"/>
      <c r="P151" s="67"/>
      <c r="Q151" s="67"/>
    </row>
    <row r="152" spans="1:17" ht="12" hidden="1" customHeight="1" x14ac:dyDescent="0.25">
      <c r="A152" s="148" t="s">
        <v>59</v>
      </c>
      <c r="B152" s="67"/>
      <c r="C152" s="67"/>
      <c r="D152" s="67"/>
      <c r="E152" s="67"/>
      <c r="F152" s="67"/>
      <c r="G152" s="67"/>
      <c r="H152" s="67"/>
      <c r="I152" s="67"/>
      <c r="J152" s="67"/>
      <c r="K152" s="67"/>
      <c r="L152" s="67"/>
      <c r="M152" s="67"/>
      <c r="N152" s="67"/>
      <c r="O152" s="67"/>
      <c r="P152" s="67"/>
      <c r="Q152" s="67"/>
    </row>
    <row r="153" spans="1:17" ht="12" customHeight="1" x14ac:dyDescent="0.25">
      <c r="A153" s="23" t="s">
        <v>142</v>
      </c>
      <c r="B153" s="67">
        <v>6648</v>
      </c>
      <c r="C153" s="67">
        <v>12157</v>
      </c>
      <c r="D153" s="67">
        <v>18844</v>
      </c>
      <c r="E153" s="67">
        <v>25814.000000000004</v>
      </c>
      <c r="F153" s="67">
        <v>31169</v>
      </c>
      <c r="G153" s="67">
        <v>34221</v>
      </c>
      <c r="H153" s="67">
        <v>35795.000000000007</v>
      </c>
      <c r="I153" s="67">
        <v>48291</v>
      </c>
      <c r="J153" s="67">
        <v>50663.000000000007</v>
      </c>
      <c r="K153" s="67">
        <v>45711.000000000007</v>
      </c>
      <c r="L153" s="67">
        <v>37207.000000000007</v>
      </c>
      <c r="M153" s="67">
        <v>41505.000000000015</v>
      </c>
      <c r="N153" s="67">
        <v>46981.999999999985</v>
      </c>
      <c r="O153" s="67">
        <v>46896</v>
      </c>
      <c r="P153" s="67">
        <v>56489.000000000007</v>
      </c>
      <c r="Q153" s="67">
        <v>61699.000000000007</v>
      </c>
    </row>
    <row r="154" spans="1:17" ht="12" customHeight="1" x14ac:dyDescent="0.25">
      <c r="A154" s="23" t="s">
        <v>141</v>
      </c>
      <c r="B154" s="67">
        <v>1901</v>
      </c>
      <c r="C154" s="67">
        <v>3767</v>
      </c>
      <c r="D154" s="67">
        <v>6085</v>
      </c>
      <c r="E154" s="67">
        <v>9226</v>
      </c>
      <c r="F154" s="67">
        <v>12169</v>
      </c>
      <c r="G154" s="67">
        <v>20561</v>
      </c>
      <c r="H154" s="67">
        <v>26597</v>
      </c>
      <c r="I154" s="67">
        <v>37408.000000000007</v>
      </c>
      <c r="J154" s="67">
        <v>39650.000000000007</v>
      </c>
      <c r="K154" s="67">
        <v>55791.999999999993</v>
      </c>
      <c r="L154" s="67">
        <v>69698.000000000015</v>
      </c>
      <c r="M154" s="67">
        <v>79694.000000000029</v>
      </c>
      <c r="N154" s="67">
        <v>98429.000000000044</v>
      </c>
      <c r="O154" s="67">
        <v>111866.00000000003</v>
      </c>
      <c r="P154" s="67">
        <v>129484.00000000003</v>
      </c>
      <c r="Q154" s="67">
        <v>146994.00000000003</v>
      </c>
    </row>
    <row r="155" spans="1:17" ht="12" hidden="1" customHeight="1" x14ac:dyDescent="0.25">
      <c r="A155" s="148" t="s">
        <v>60</v>
      </c>
      <c r="B155" s="67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</row>
    <row r="156" spans="1:17" ht="12" hidden="1" customHeight="1" x14ac:dyDescent="0.25">
      <c r="A156" s="147" t="s">
        <v>59</v>
      </c>
      <c r="B156" s="81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</row>
    <row r="157" spans="1:17" ht="12" customHeight="1" x14ac:dyDescent="0.25">
      <c r="A157" s="146" t="s">
        <v>62</v>
      </c>
      <c r="B157" s="145"/>
      <c r="C157" s="145"/>
      <c r="D157" s="145"/>
      <c r="E157" s="145"/>
      <c r="F157" s="145"/>
      <c r="G157" s="145"/>
      <c r="H157" s="145"/>
      <c r="I157" s="145"/>
      <c r="J157" s="145"/>
      <c r="K157" s="145"/>
      <c r="L157" s="145"/>
      <c r="M157" s="145"/>
      <c r="N157" s="145"/>
      <c r="O157" s="145"/>
      <c r="P157" s="145"/>
      <c r="Q157" s="145"/>
    </row>
    <row r="158" spans="1:17" ht="12" customHeight="1" x14ac:dyDescent="0.25">
      <c r="A158" s="23" t="s">
        <v>57</v>
      </c>
      <c r="B158" s="67">
        <v>584</v>
      </c>
      <c r="C158" s="67">
        <v>749</v>
      </c>
      <c r="D158" s="67">
        <v>995.99999999999977</v>
      </c>
      <c r="E158" s="67">
        <v>804.00000000000011</v>
      </c>
      <c r="F158" s="67">
        <v>1060.9999999999964</v>
      </c>
      <c r="G158" s="67">
        <v>2413.9999999999964</v>
      </c>
      <c r="H158" s="67">
        <v>2760</v>
      </c>
      <c r="I158" s="67">
        <v>6539.9999999999854</v>
      </c>
      <c r="J158" s="67">
        <v>6433</v>
      </c>
      <c r="K158" s="67">
        <v>4523</v>
      </c>
      <c r="L158" s="67">
        <v>4615</v>
      </c>
      <c r="M158" s="67">
        <v>4980</v>
      </c>
      <c r="N158" s="67">
        <v>4243.0000000000009</v>
      </c>
      <c r="O158" s="67">
        <v>4691.0000000000009</v>
      </c>
      <c r="P158" s="67">
        <v>5924.9999999999991</v>
      </c>
      <c r="Q158" s="67">
        <v>9218.9999999999982</v>
      </c>
    </row>
    <row r="159" spans="1:17" ht="12" customHeight="1" x14ac:dyDescent="0.25">
      <c r="A159" s="29" t="s">
        <v>140</v>
      </c>
      <c r="B159" s="83">
        <v>9953</v>
      </c>
      <c r="C159" s="83">
        <v>16823.999999999996</v>
      </c>
      <c r="D159" s="83">
        <v>25390.999999999996</v>
      </c>
      <c r="E159" s="83">
        <v>35722</v>
      </c>
      <c r="F159" s="83">
        <v>43701.000000000007</v>
      </c>
      <c r="G159" s="83">
        <v>53847.999999999993</v>
      </c>
      <c r="H159" s="83">
        <v>61305.999999999993</v>
      </c>
      <c r="I159" s="83">
        <v>81141</v>
      </c>
      <c r="J159" s="83">
        <v>86042.000000000015</v>
      </c>
      <c r="K159" s="83">
        <v>99143.999999999985</v>
      </c>
      <c r="L159" s="83">
        <v>104408.00000000001</v>
      </c>
      <c r="M159" s="83">
        <v>118149</v>
      </c>
      <c r="N159" s="83">
        <v>142653.00000000003</v>
      </c>
      <c r="O159" s="83">
        <v>155528.00000000003</v>
      </c>
      <c r="P159" s="83">
        <v>181437.00000000003</v>
      </c>
      <c r="Q159" s="83">
        <v>200837.00000000006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51">
        <v>210799</v>
      </c>
      <c r="C161" s="151">
        <v>233614.00000000003</v>
      </c>
      <c r="D161" s="151">
        <v>247089.00000000003</v>
      </c>
      <c r="E161" s="151">
        <v>257390.00000000003</v>
      </c>
      <c r="F161" s="151">
        <v>258432</v>
      </c>
      <c r="G161" s="151">
        <v>263707</v>
      </c>
      <c r="H161" s="151">
        <v>263811</v>
      </c>
      <c r="I161" s="151">
        <v>266398.00000000006</v>
      </c>
      <c r="J161" s="151">
        <v>270608.00000000006</v>
      </c>
      <c r="K161" s="151">
        <v>274732</v>
      </c>
      <c r="L161" s="151">
        <v>276191</v>
      </c>
      <c r="M161" s="151">
        <v>268539.00000000012</v>
      </c>
      <c r="N161" s="151">
        <v>250868.00000000006</v>
      </c>
      <c r="O161" s="151">
        <v>238081.00000000003</v>
      </c>
      <c r="P161" s="151">
        <v>229569.00000000006</v>
      </c>
      <c r="Q161" s="151">
        <v>208683.00000000006</v>
      </c>
    </row>
    <row r="162" spans="1:17" ht="12.95" customHeight="1" x14ac:dyDescent="0.25">
      <c r="A162" s="150" t="s">
        <v>65</v>
      </c>
      <c r="B162" s="149"/>
      <c r="C162" s="149"/>
      <c r="D162" s="149"/>
      <c r="E162" s="149"/>
      <c r="F162" s="149"/>
      <c r="G162" s="149"/>
      <c r="H162" s="149"/>
      <c r="I162" s="149"/>
      <c r="J162" s="149"/>
      <c r="K162" s="149"/>
      <c r="L162" s="149"/>
      <c r="M162" s="149"/>
      <c r="N162" s="149"/>
      <c r="O162" s="149"/>
      <c r="P162" s="149"/>
      <c r="Q162" s="149"/>
    </row>
    <row r="163" spans="1:17" ht="12" customHeight="1" x14ac:dyDescent="0.25">
      <c r="A163" s="23" t="s">
        <v>60</v>
      </c>
      <c r="B163" s="67">
        <f>B161</f>
        <v>210799</v>
      </c>
      <c r="C163" s="67">
        <f t="shared" ref="C163:Q163" si="8">C161</f>
        <v>233614.00000000003</v>
      </c>
      <c r="D163" s="67">
        <f t="shared" si="8"/>
        <v>247089.00000000003</v>
      </c>
      <c r="E163" s="67">
        <f t="shared" si="8"/>
        <v>257390.00000000003</v>
      </c>
      <c r="F163" s="67">
        <f t="shared" si="8"/>
        <v>258432</v>
      </c>
      <c r="G163" s="67">
        <f t="shared" si="8"/>
        <v>263707</v>
      </c>
      <c r="H163" s="67">
        <f t="shared" si="8"/>
        <v>263811</v>
      </c>
      <c r="I163" s="67">
        <f t="shared" si="8"/>
        <v>266398.00000000006</v>
      </c>
      <c r="J163" s="67">
        <f t="shared" si="8"/>
        <v>270608.00000000006</v>
      </c>
      <c r="K163" s="67">
        <f t="shared" si="8"/>
        <v>274732</v>
      </c>
      <c r="L163" s="67">
        <f t="shared" si="8"/>
        <v>276191</v>
      </c>
      <c r="M163" s="67">
        <f t="shared" si="8"/>
        <v>268539.00000000012</v>
      </c>
      <c r="N163" s="67">
        <f t="shared" si="8"/>
        <v>250868.00000000006</v>
      </c>
      <c r="O163" s="67">
        <f t="shared" si="8"/>
        <v>238081.00000000003</v>
      </c>
      <c r="P163" s="67">
        <f t="shared" si="8"/>
        <v>229569.00000000006</v>
      </c>
      <c r="Q163" s="67">
        <f t="shared" si="8"/>
        <v>208683.00000000006</v>
      </c>
    </row>
    <row r="164" spans="1:17" ht="12.95" customHeight="1" x14ac:dyDescent="0.25">
      <c r="A164" s="146" t="s">
        <v>112</v>
      </c>
      <c r="B164" s="145"/>
      <c r="C164" s="145"/>
      <c r="D164" s="145"/>
      <c r="E164" s="145"/>
      <c r="F164" s="145"/>
      <c r="G164" s="145"/>
      <c r="H164" s="145"/>
      <c r="I164" s="145"/>
      <c r="J164" s="145"/>
      <c r="K164" s="145"/>
      <c r="L164" s="145"/>
      <c r="M164" s="145"/>
      <c r="N164" s="145"/>
      <c r="O164" s="145"/>
      <c r="P164" s="145"/>
      <c r="Q164" s="145"/>
    </row>
    <row r="165" spans="1:17" ht="12" customHeight="1" x14ac:dyDescent="0.25">
      <c r="A165" s="23" t="s">
        <v>60</v>
      </c>
      <c r="B165" s="67">
        <v>1132</v>
      </c>
      <c r="C165" s="67">
        <v>1526</v>
      </c>
      <c r="D165" s="67">
        <v>1693</v>
      </c>
      <c r="E165" s="67">
        <v>1752</v>
      </c>
      <c r="F165" s="67">
        <v>1886</v>
      </c>
      <c r="G165" s="67">
        <v>2116</v>
      </c>
      <c r="H165" s="67">
        <v>2319</v>
      </c>
      <c r="I165" s="67">
        <v>2630</v>
      </c>
      <c r="J165" s="67">
        <v>2939</v>
      </c>
      <c r="K165" s="67">
        <v>3198</v>
      </c>
      <c r="L165" s="67">
        <v>3457</v>
      </c>
      <c r="M165" s="67">
        <v>3654.0000000000005</v>
      </c>
      <c r="N165" s="67">
        <v>3177.0000000000005</v>
      </c>
      <c r="O165" s="67">
        <v>2999.0000000000009</v>
      </c>
      <c r="P165" s="67">
        <v>2463.0000000000005</v>
      </c>
      <c r="Q165" s="67">
        <v>2074.0000000000005</v>
      </c>
    </row>
    <row r="166" spans="1:17" ht="12" customHeight="1" x14ac:dyDescent="0.25">
      <c r="A166" s="146" t="s">
        <v>63</v>
      </c>
      <c r="B166" s="145"/>
      <c r="C166" s="145"/>
      <c r="D166" s="145"/>
      <c r="E166" s="145"/>
      <c r="F166" s="145"/>
      <c r="G166" s="145"/>
      <c r="H166" s="145"/>
      <c r="I166" s="145"/>
      <c r="J166" s="145"/>
      <c r="K166" s="145"/>
      <c r="L166" s="145"/>
      <c r="M166" s="145"/>
      <c r="N166" s="145"/>
      <c r="O166" s="145"/>
      <c r="P166" s="145"/>
      <c r="Q166" s="145"/>
    </row>
    <row r="167" spans="1:17" ht="12" customHeight="1" x14ac:dyDescent="0.25">
      <c r="A167" s="23" t="s">
        <v>144</v>
      </c>
      <c r="B167" s="67">
        <v>30934</v>
      </c>
      <c r="C167" s="67">
        <v>25197</v>
      </c>
      <c r="D167" s="67">
        <v>22057</v>
      </c>
      <c r="E167" s="67">
        <v>21915.999999999996</v>
      </c>
      <c r="F167" s="67">
        <v>20506.000000000004</v>
      </c>
      <c r="G167" s="67">
        <v>18515</v>
      </c>
      <c r="H167" s="67">
        <v>19230</v>
      </c>
      <c r="I167" s="67">
        <v>22360.000000000007</v>
      </c>
      <c r="J167" s="67">
        <v>24286.000000000015</v>
      </c>
      <c r="K167" s="67">
        <v>19513</v>
      </c>
      <c r="L167" s="67">
        <v>14762.999999999998</v>
      </c>
      <c r="M167" s="67">
        <v>13236.000000000005</v>
      </c>
      <c r="N167" s="67">
        <v>9611</v>
      </c>
      <c r="O167" s="67">
        <v>8623.0000000000018</v>
      </c>
      <c r="P167" s="67">
        <v>8451.0000000000018</v>
      </c>
      <c r="Q167" s="67">
        <v>8075.0000000000018</v>
      </c>
    </row>
    <row r="168" spans="1:17" ht="12" customHeight="1" x14ac:dyDescent="0.25">
      <c r="A168" s="23" t="s">
        <v>143</v>
      </c>
      <c r="B168" s="67">
        <v>8844</v>
      </c>
      <c r="C168" s="67">
        <v>7807</v>
      </c>
      <c r="D168" s="67">
        <v>7122.0000000000009</v>
      </c>
      <c r="E168" s="67">
        <v>7833.0000000000018</v>
      </c>
      <c r="F168" s="67">
        <v>8006.0000000000009</v>
      </c>
      <c r="G168" s="67">
        <v>11124.999999999998</v>
      </c>
      <c r="H168" s="67">
        <v>14288</v>
      </c>
      <c r="I168" s="67">
        <v>17321.000000000004</v>
      </c>
      <c r="J168" s="67">
        <v>19007.000000000004</v>
      </c>
      <c r="K168" s="67">
        <v>23817.000000000007</v>
      </c>
      <c r="L168" s="67">
        <v>27654.000000000007</v>
      </c>
      <c r="M168" s="67">
        <v>25415.000000000011</v>
      </c>
      <c r="N168" s="67">
        <v>20136.000000000007</v>
      </c>
      <c r="O168" s="67">
        <v>20570.000000000007</v>
      </c>
      <c r="P168" s="67">
        <v>19372.000000000007</v>
      </c>
      <c r="Q168" s="67">
        <v>19237.000000000007</v>
      </c>
    </row>
    <row r="169" spans="1:17" ht="12" hidden="1" customHeight="1" x14ac:dyDescent="0.25">
      <c r="A169" s="148" t="s">
        <v>57</v>
      </c>
      <c r="B169" s="67"/>
      <c r="C169" s="67"/>
      <c r="D169" s="67"/>
      <c r="E169" s="67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</row>
    <row r="170" spans="1:17" ht="12" hidden="1" customHeight="1" x14ac:dyDescent="0.25">
      <c r="A170" s="148" t="s">
        <v>59</v>
      </c>
      <c r="B170" s="67"/>
      <c r="C170" s="67"/>
      <c r="D170" s="67"/>
      <c r="E170" s="67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</row>
    <row r="171" spans="1:17" ht="12" customHeight="1" x14ac:dyDescent="0.25">
      <c r="A171" s="23" t="s">
        <v>142</v>
      </c>
      <c r="B171" s="67">
        <v>132999</v>
      </c>
      <c r="C171" s="67">
        <v>153154.00000000003</v>
      </c>
      <c r="D171" s="67">
        <v>164720.00000000003</v>
      </c>
      <c r="E171" s="67">
        <v>167701.00000000003</v>
      </c>
      <c r="F171" s="67">
        <v>165361</v>
      </c>
      <c r="G171" s="67">
        <v>146215.00000000003</v>
      </c>
      <c r="H171" s="67">
        <v>132123.00000000003</v>
      </c>
      <c r="I171" s="67">
        <v>127754.00000000003</v>
      </c>
      <c r="J171" s="67">
        <v>127516.00000000003</v>
      </c>
      <c r="K171" s="67">
        <v>104210.00000000003</v>
      </c>
      <c r="L171" s="67">
        <v>81363</v>
      </c>
      <c r="M171" s="67">
        <v>78727.000000000044</v>
      </c>
      <c r="N171" s="67">
        <v>71444.000000000015</v>
      </c>
      <c r="O171" s="67">
        <v>61702.000000000015</v>
      </c>
      <c r="P171" s="67">
        <v>61280.000000000036</v>
      </c>
      <c r="Q171" s="67">
        <v>53621.000000000022</v>
      </c>
    </row>
    <row r="172" spans="1:17" ht="12" customHeight="1" x14ac:dyDescent="0.25">
      <c r="A172" s="23" t="s">
        <v>141</v>
      </c>
      <c r="B172" s="67">
        <v>38022</v>
      </c>
      <c r="C172" s="67">
        <v>47456</v>
      </c>
      <c r="D172" s="67">
        <v>53190</v>
      </c>
      <c r="E172" s="67">
        <v>59940</v>
      </c>
      <c r="F172" s="67">
        <v>64559</v>
      </c>
      <c r="G172" s="67">
        <v>87852</v>
      </c>
      <c r="H172" s="67">
        <v>98170</v>
      </c>
      <c r="I172" s="67">
        <v>98963</v>
      </c>
      <c r="J172" s="67">
        <v>99798.999999999985</v>
      </c>
      <c r="K172" s="67">
        <v>127191.99999999999</v>
      </c>
      <c r="L172" s="67">
        <v>152411</v>
      </c>
      <c r="M172" s="67">
        <v>151161.00000000003</v>
      </c>
      <c r="N172" s="67">
        <v>149677.00000000003</v>
      </c>
      <c r="O172" s="67">
        <v>147186</v>
      </c>
      <c r="P172" s="67">
        <v>140466.00000000003</v>
      </c>
      <c r="Q172" s="67">
        <v>127750.00000000001</v>
      </c>
    </row>
    <row r="173" spans="1:17" ht="12" hidden="1" customHeight="1" x14ac:dyDescent="0.25">
      <c r="A173" s="148" t="s">
        <v>60</v>
      </c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</row>
    <row r="174" spans="1:17" ht="12" hidden="1" customHeight="1" x14ac:dyDescent="0.25">
      <c r="A174" s="147" t="s">
        <v>59</v>
      </c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</row>
    <row r="175" spans="1:17" ht="12" customHeight="1" x14ac:dyDescent="0.25">
      <c r="A175" s="146" t="s">
        <v>62</v>
      </c>
      <c r="B175" s="145"/>
      <c r="C175" s="145"/>
      <c r="D175" s="145"/>
      <c r="E175" s="145"/>
      <c r="F175" s="145"/>
      <c r="G175" s="145"/>
      <c r="H175" s="145"/>
      <c r="I175" s="145"/>
      <c r="J175" s="145"/>
      <c r="K175" s="145"/>
      <c r="L175" s="145"/>
      <c r="M175" s="145"/>
      <c r="N175" s="145"/>
      <c r="O175" s="145"/>
      <c r="P175" s="145"/>
      <c r="Q175" s="145"/>
    </row>
    <row r="176" spans="1:17" ht="12" customHeight="1" x14ac:dyDescent="0.25">
      <c r="A176" s="23" t="s">
        <v>57</v>
      </c>
      <c r="B176" s="67">
        <v>11674</v>
      </c>
      <c r="C176" s="67">
        <v>9964</v>
      </c>
      <c r="D176" s="67">
        <v>9330</v>
      </c>
      <c r="E176" s="67">
        <v>5662</v>
      </c>
      <c r="F176" s="67">
        <v>6123.9999999999982</v>
      </c>
      <c r="G176" s="67">
        <v>11313.999999999967</v>
      </c>
      <c r="H176" s="67">
        <v>11365.999999999996</v>
      </c>
      <c r="I176" s="67">
        <v>19869.99999999996</v>
      </c>
      <c r="J176" s="67">
        <v>18823</v>
      </c>
      <c r="K176" s="67">
        <v>11985.000000000002</v>
      </c>
      <c r="L176" s="67">
        <v>11689.999999999998</v>
      </c>
      <c r="M176" s="67">
        <v>10861.000000000002</v>
      </c>
      <c r="N176" s="67">
        <v>7246.0000000000018</v>
      </c>
      <c r="O176" s="67">
        <v>6970.0000000000018</v>
      </c>
      <c r="P176" s="67">
        <v>7260</v>
      </c>
      <c r="Q176" s="67">
        <v>9157.9999999999982</v>
      </c>
    </row>
    <row r="177" spans="1:17" ht="12" customHeight="1" x14ac:dyDescent="0.25">
      <c r="A177" s="29" t="s">
        <v>140</v>
      </c>
      <c r="B177" s="83">
        <v>199125</v>
      </c>
      <c r="C177" s="83">
        <v>223650</v>
      </c>
      <c r="D177" s="83">
        <v>237759</v>
      </c>
      <c r="E177" s="83">
        <v>251728</v>
      </c>
      <c r="F177" s="83">
        <v>252308.00000000003</v>
      </c>
      <c r="G177" s="83">
        <v>252393</v>
      </c>
      <c r="H177" s="83">
        <v>252444.99999999997</v>
      </c>
      <c r="I177" s="83">
        <v>246528.00000000003</v>
      </c>
      <c r="J177" s="83">
        <v>251785.00000000003</v>
      </c>
      <c r="K177" s="83">
        <v>262746.99999999994</v>
      </c>
      <c r="L177" s="83">
        <v>264500.99999999994</v>
      </c>
      <c r="M177" s="83">
        <v>257678</v>
      </c>
      <c r="N177" s="83">
        <v>243622</v>
      </c>
      <c r="O177" s="83">
        <v>231111</v>
      </c>
      <c r="P177" s="83">
        <v>222309.00000000003</v>
      </c>
      <c r="Q177" s="83">
        <v>199525</v>
      </c>
    </row>
  </sheetData>
  <pageMargins left="0.39370078740157483" right="0.39370078740157483" top="0.39370078740157483" bottom="0.39370078740157483" header="0.31496062992125984" footer="0.31496062992125984"/>
  <pageSetup paperSize="9" scale="44" orientation="portrait" horizontalDpi="1200" verticalDpi="1200" r:id="rId1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tabColor theme="6" tint="-0.249977111117893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256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ht="12" customHeight="1" x14ac:dyDescent="0.25">
      <c r="A3" s="152" t="s">
        <v>172</v>
      </c>
      <c r="B3" s="151"/>
      <c r="C3" s="151"/>
      <c r="D3" s="151"/>
      <c r="E3" s="151"/>
      <c r="F3" s="151"/>
      <c r="G3" s="151"/>
      <c r="H3" s="151"/>
      <c r="I3" s="151"/>
      <c r="J3" s="151"/>
      <c r="K3" s="151"/>
      <c r="L3" s="151"/>
      <c r="M3" s="151"/>
      <c r="N3" s="151"/>
      <c r="O3" s="151"/>
      <c r="P3" s="151"/>
      <c r="Q3" s="151"/>
    </row>
    <row r="4" spans="1:17" ht="12.95" customHeight="1" x14ac:dyDescent="0.25">
      <c r="A4" s="150" t="s">
        <v>65</v>
      </c>
      <c r="B4" s="149"/>
      <c r="C4" s="149"/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</row>
    <row r="5" spans="1:17" ht="12" customHeight="1" x14ac:dyDescent="0.25">
      <c r="A5" s="23" t="s">
        <v>58</v>
      </c>
      <c r="B5" s="67"/>
      <c r="C5" s="67">
        <f>RES_hhdet_num!B5+RES_hhdet_in!C5-RES_hhdet_num!C5</f>
        <v>13863</v>
      </c>
      <c r="D5" s="67">
        <f>RES_hhdet_num!C5+RES_hhdet_in!D5-RES_hhdet_num!D5</f>
        <v>15286</v>
      </c>
      <c r="E5" s="67">
        <f>RES_hhdet_num!D5+RES_hhdet_in!E5-RES_hhdet_num!E5</f>
        <v>20637</v>
      </c>
      <c r="F5" s="67">
        <f>RES_hhdet_num!E5+RES_hhdet_in!F5-RES_hhdet_num!F5</f>
        <v>7937.1875</v>
      </c>
      <c r="G5" s="67">
        <f>RES_hhdet_num!F5+RES_hhdet_in!G5-RES_hhdet_num!G5</f>
        <v>15608.000000000007</v>
      </c>
      <c r="H5" s="67">
        <f>RES_hhdet_num!G5+RES_hhdet_in!H5-RES_hhdet_num!H5</f>
        <v>7937.1874999999927</v>
      </c>
      <c r="I5" s="67">
        <f>RES_hhdet_num!H5+RES_hhdet_in!I5-RES_hhdet_num!I5</f>
        <v>7937.1875</v>
      </c>
      <c r="J5" s="67">
        <f>RES_hhdet_num!I5+RES_hhdet_in!J5-RES_hhdet_num!J5</f>
        <v>7937.1875</v>
      </c>
      <c r="K5" s="67">
        <f>RES_hhdet_num!J5+RES_hhdet_in!K5-RES_hhdet_num!K5</f>
        <v>11794</v>
      </c>
      <c r="L5" s="67">
        <f>RES_hhdet_num!K5+RES_hhdet_in!L5-RES_hhdet_num!L5</f>
        <v>7937.1875</v>
      </c>
      <c r="M5" s="67">
        <f>RES_hhdet_num!L5+RES_hhdet_in!M5-RES_hhdet_num!M5</f>
        <v>8834</v>
      </c>
      <c r="N5" s="67">
        <f>RES_hhdet_num!M5+RES_hhdet_in!N5-RES_hhdet_num!N5</f>
        <v>1634.0624999999964</v>
      </c>
      <c r="O5" s="67">
        <f>RES_hhdet_num!N5+RES_hhdet_in!O5-RES_hhdet_num!O5</f>
        <v>9219.0000000000036</v>
      </c>
      <c r="P5" s="67">
        <f>RES_hhdet_num!O5+RES_hhdet_in!P5-RES_hhdet_num!P5</f>
        <v>0</v>
      </c>
      <c r="Q5" s="67">
        <f>RES_hhdet_num!P5+RES_hhdet_in!Q5-RES_hhdet_num!Q5</f>
        <v>0</v>
      </c>
    </row>
    <row r="6" spans="1:17" ht="12" hidden="1" customHeight="1" x14ac:dyDescent="0.25">
      <c r="A6" s="23" t="s">
        <v>60</v>
      </c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</row>
    <row r="7" spans="1:17" ht="12.95" customHeight="1" x14ac:dyDescent="0.25">
      <c r="A7" s="146" t="s">
        <v>112</v>
      </c>
      <c r="B7" s="145"/>
      <c r="C7" s="145"/>
      <c r="D7" s="145"/>
      <c r="E7" s="145"/>
      <c r="F7" s="145"/>
      <c r="G7" s="145"/>
      <c r="H7" s="145"/>
      <c r="I7" s="145"/>
      <c r="J7" s="145"/>
      <c r="K7" s="145"/>
      <c r="L7" s="145"/>
      <c r="M7" s="145"/>
      <c r="N7" s="145"/>
      <c r="O7" s="145"/>
      <c r="P7" s="145"/>
      <c r="Q7" s="145"/>
    </row>
    <row r="8" spans="1:17" ht="12" customHeight="1" x14ac:dyDescent="0.25">
      <c r="A8" s="23" t="s">
        <v>60</v>
      </c>
      <c r="B8" s="67"/>
      <c r="C8" s="67">
        <f>RES_hhdet_num!B8+RES_hhdet_in!C8-RES_hhdet_num!C8</f>
        <v>68</v>
      </c>
      <c r="D8" s="67">
        <f>RES_hhdet_num!C8+RES_hhdet_in!D8-RES_hhdet_num!D8</f>
        <v>184.5</v>
      </c>
      <c r="E8" s="67">
        <f>RES_hhdet_num!D8+RES_hhdet_in!E8-RES_hhdet_num!E8</f>
        <v>183</v>
      </c>
      <c r="F8" s="67">
        <f>RES_hhdet_num!E8+RES_hhdet_in!F8-RES_hhdet_num!F8</f>
        <v>98</v>
      </c>
      <c r="G8" s="67">
        <f>RES_hhdet_num!F8+RES_hhdet_in!G8-RES_hhdet_num!G8</f>
        <v>125.75</v>
      </c>
      <c r="H8" s="67">
        <f>RES_hhdet_num!G8+RES_hhdet_in!H8-RES_hhdet_num!H8</f>
        <v>119.5</v>
      </c>
      <c r="I8" s="67">
        <f>RES_hhdet_num!H8+RES_hhdet_in!I8-RES_hhdet_num!I8</f>
        <v>155.25</v>
      </c>
      <c r="J8" s="67">
        <f>RES_hhdet_num!I8+RES_hhdet_in!J8-RES_hhdet_num!J8</f>
        <v>218</v>
      </c>
      <c r="K8" s="67">
        <f>RES_hhdet_num!J8+RES_hhdet_in!K8-RES_hhdet_num!K8</f>
        <v>167</v>
      </c>
      <c r="L8" s="67">
        <f>RES_hhdet_num!K8+RES_hhdet_in!L8-RES_hhdet_num!L8</f>
        <v>99</v>
      </c>
      <c r="M8" s="67">
        <f>RES_hhdet_num!L8+RES_hhdet_in!M8-RES_hhdet_num!M8</f>
        <v>126.99999999999994</v>
      </c>
      <c r="N8" s="67">
        <f>RES_hhdet_num!M8+RES_hhdet_in!N8-RES_hhdet_num!N8</f>
        <v>85</v>
      </c>
      <c r="O8" s="67">
        <f>RES_hhdet_num!N8+RES_hhdet_in!O8-RES_hhdet_num!O8</f>
        <v>157</v>
      </c>
      <c r="P8" s="67">
        <f>RES_hhdet_num!O8+RES_hhdet_in!P8-RES_hhdet_num!P8</f>
        <v>35</v>
      </c>
      <c r="Q8" s="67">
        <f>RES_hhdet_num!P8+RES_hhdet_in!Q8-RES_hhdet_num!Q8</f>
        <v>74.000000000000028</v>
      </c>
    </row>
    <row r="9" spans="1:17" ht="12" customHeight="1" x14ac:dyDescent="0.25">
      <c r="A9" s="146" t="s">
        <v>63</v>
      </c>
      <c r="B9" s="145"/>
      <c r="C9" s="145"/>
      <c r="D9" s="145"/>
      <c r="E9" s="145"/>
      <c r="F9" s="145"/>
      <c r="G9" s="145"/>
      <c r="H9" s="145"/>
      <c r="I9" s="145"/>
      <c r="J9" s="145"/>
      <c r="K9" s="145"/>
      <c r="L9" s="145"/>
      <c r="M9" s="145"/>
      <c r="N9" s="145"/>
      <c r="O9" s="145"/>
      <c r="P9" s="145"/>
      <c r="Q9" s="145"/>
    </row>
    <row r="10" spans="1:17" ht="12" customHeight="1" x14ac:dyDescent="0.25">
      <c r="A10" s="23" t="s">
        <v>171</v>
      </c>
      <c r="B10" s="67"/>
      <c r="C10" s="67">
        <f>RES_hhdet_num!B10+RES_hhdet_in!C10-RES_hhdet_num!C10</f>
        <v>3001</v>
      </c>
      <c r="D10" s="67">
        <f>RES_hhdet_num!C10+RES_hhdet_in!D10-RES_hhdet_num!D10</f>
        <v>4152</v>
      </c>
      <c r="E10" s="67">
        <f>RES_hhdet_num!D10+RES_hhdet_in!E10-RES_hhdet_num!E10</f>
        <v>3497</v>
      </c>
      <c r="F10" s="67">
        <f>RES_hhdet_num!E10+RES_hhdet_in!F10-RES_hhdet_num!F10</f>
        <v>1882.0026193687336</v>
      </c>
      <c r="G10" s="67">
        <f>RES_hhdet_num!F10+RES_hhdet_in!G10-RES_hhdet_num!G10</f>
        <v>4898</v>
      </c>
      <c r="H10" s="67">
        <f>RES_hhdet_num!G10+RES_hhdet_in!H10-RES_hhdet_num!H10</f>
        <v>1586.9574045548688</v>
      </c>
      <c r="I10" s="67">
        <f>RES_hhdet_num!H10+RES_hhdet_in!I10-RES_hhdet_num!I10</f>
        <v>2329.0882217044236</v>
      </c>
      <c r="J10" s="67">
        <f>RES_hhdet_num!I10+RES_hhdet_in!J10-RES_hhdet_num!J10</f>
        <v>1674.8401097293281</v>
      </c>
      <c r="K10" s="67">
        <f>RES_hhdet_num!J10+RES_hhdet_in!K10-RES_hhdet_num!K10</f>
        <v>2781</v>
      </c>
      <c r="L10" s="67">
        <f>RES_hhdet_num!K10+RES_hhdet_in!L10-RES_hhdet_num!L10</f>
        <v>2461.1509544122964</v>
      </c>
      <c r="M10" s="67">
        <f>RES_hhdet_num!L10+RES_hhdet_in!M10-RES_hhdet_num!M10</f>
        <v>3948.0787889569183</v>
      </c>
      <c r="N10" s="67">
        <f>RES_hhdet_num!M10+RES_hhdet_in!N10-RES_hhdet_num!N10</f>
        <v>1034.8709177793899</v>
      </c>
      <c r="O10" s="67">
        <f>RES_hhdet_num!N10+RES_hhdet_in!O10-RES_hhdet_num!O10</f>
        <v>3617.8305718746924</v>
      </c>
      <c r="P10" s="67">
        <f>RES_hhdet_num!O10+RES_hhdet_in!P10-RES_hhdet_num!P10</f>
        <v>345.78800256254272</v>
      </c>
      <c r="Q10" s="67">
        <f>RES_hhdet_num!P10+RES_hhdet_in!Q10-RES_hhdet_num!Q10</f>
        <v>82.316812090953135</v>
      </c>
    </row>
    <row r="11" spans="1:17" ht="12" customHeight="1" x14ac:dyDescent="0.25">
      <c r="A11" s="23" t="s">
        <v>144</v>
      </c>
      <c r="B11" s="67"/>
      <c r="C11" s="67">
        <f>RES_hhdet_num!B11+RES_hhdet_in!C11-RES_hhdet_num!C11</f>
        <v>1965</v>
      </c>
      <c r="D11" s="67">
        <f>RES_hhdet_num!C11+RES_hhdet_in!D11-RES_hhdet_num!D11</f>
        <v>1899</v>
      </c>
      <c r="E11" s="67">
        <f>RES_hhdet_num!D11+RES_hhdet_in!E11-RES_hhdet_num!E11</f>
        <v>2444</v>
      </c>
      <c r="F11" s="67">
        <f>RES_hhdet_num!E11+RES_hhdet_in!F11-RES_hhdet_num!F11</f>
        <v>1293</v>
      </c>
      <c r="G11" s="67">
        <f>RES_hhdet_num!F11+RES_hhdet_in!G11-RES_hhdet_num!G11</f>
        <v>2287</v>
      </c>
      <c r="H11" s="67">
        <f>RES_hhdet_num!G11+RES_hhdet_in!H11-RES_hhdet_num!H11</f>
        <v>1348.9997744843167</v>
      </c>
      <c r="I11" s="67">
        <f>RES_hhdet_num!H11+RES_hhdet_in!I11-RES_hhdet_num!I11</f>
        <v>1293</v>
      </c>
      <c r="J11" s="67">
        <f>RES_hhdet_num!I11+RES_hhdet_in!J11-RES_hhdet_num!J11</f>
        <v>1292.9999999999995</v>
      </c>
      <c r="K11" s="67">
        <f>RES_hhdet_num!J11+RES_hhdet_in!K11-RES_hhdet_num!K11</f>
        <v>1294.9999999999995</v>
      </c>
      <c r="L11" s="67">
        <f>RES_hhdet_num!K11+RES_hhdet_in!L11-RES_hhdet_num!L11</f>
        <v>1129.8991524915057</v>
      </c>
      <c r="M11" s="67">
        <f>RES_hhdet_num!L11+RES_hhdet_in!M11-RES_hhdet_num!M11</f>
        <v>387.99999999999909</v>
      </c>
      <c r="N11" s="67">
        <f>RES_hhdet_num!M11+RES_hhdet_in!N11-RES_hhdet_num!N11</f>
        <v>89</v>
      </c>
      <c r="O11" s="67">
        <f>RES_hhdet_num!N11+RES_hhdet_in!O11-RES_hhdet_num!O11</f>
        <v>416.25431497224326</v>
      </c>
      <c r="P11" s="67">
        <f>RES_hhdet_num!O11+RES_hhdet_in!P11-RES_hhdet_num!P11</f>
        <v>31.254314972243151</v>
      </c>
      <c r="Q11" s="67">
        <f>RES_hhdet_num!P11+RES_hhdet_in!Q11-RES_hhdet_num!Q11</f>
        <v>160.98861873317907</v>
      </c>
    </row>
    <row r="12" spans="1:17" ht="12" customHeight="1" x14ac:dyDescent="0.25">
      <c r="A12" s="23" t="s">
        <v>143</v>
      </c>
      <c r="B12" s="67"/>
      <c r="C12" s="67">
        <f>RES_hhdet_num!B12+RES_hhdet_in!C12-RES_hhdet_num!C12</f>
        <v>369.75</v>
      </c>
      <c r="D12" s="67">
        <f>RES_hhdet_num!C12+RES_hhdet_in!D12-RES_hhdet_num!D12</f>
        <v>458</v>
      </c>
      <c r="E12" s="67">
        <f>RES_hhdet_num!D12+RES_hhdet_in!E12-RES_hhdet_num!E12</f>
        <v>532</v>
      </c>
      <c r="F12" s="67">
        <f>RES_hhdet_num!E12+RES_hhdet_in!F12-RES_hhdet_num!F12</f>
        <v>369.75000000000045</v>
      </c>
      <c r="G12" s="67">
        <f>RES_hhdet_num!F12+RES_hhdet_in!G12-RES_hhdet_num!G12</f>
        <v>369.75</v>
      </c>
      <c r="H12" s="67">
        <f>RES_hhdet_num!G12+RES_hhdet_in!H12-RES_hhdet_num!H12</f>
        <v>395.24964648142986</v>
      </c>
      <c r="I12" s="67">
        <f>RES_hhdet_num!H12+RES_hhdet_in!I12-RES_hhdet_num!I12</f>
        <v>664.55170323027824</v>
      </c>
      <c r="J12" s="67">
        <f>RES_hhdet_num!I12+RES_hhdet_in!J12-RES_hhdet_num!J12</f>
        <v>724.25891616065201</v>
      </c>
      <c r="K12" s="67">
        <f>RES_hhdet_num!J12+RES_hhdet_in!K12-RES_hhdet_num!K12</f>
        <v>369.75</v>
      </c>
      <c r="L12" s="67">
        <f>RES_hhdet_num!K12+RES_hhdet_in!L12-RES_hhdet_num!L12</f>
        <v>369.75</v>
      </c>
      <c r="M12" s="67">
        <f>RES_hhdet_num!L12+RES_hhdet_in!M12-RES_hhdet_num!M12</f>
        <v>1172.2101324454432</v>
      </c>
      <c r="N12" s="67">
        <f>RES_hhdet_num!M12+RES_hhdet_in!N12-RES_hhdet_num!N12</f>
        <v>415.01154319828311</v>
      </c>
      <c r="O12" s="67">
        <f>RES_hhdet_num!N12+RES_hhdet_in!O12-RES_hhdet_num!O12</f>
        <v>890.55300395800464</v>
      </c>
      <c r="P12" s="67">
        <f>RES_hhdet_num!O12+RES_hhdet_in!P12-RES_hhdet_num!P12</f>
        <v>57.642573066612613</v>
      </c>
      <c r="Q12" s="67">
        <f>RES_hhdet_num!P12+RES_hhdet_in!Q12-RES_hhdet_num!Q12</f>
        <v>251.0170897886992</v>
      </c>
    </row>
    <row r="13" spans="1:17" ht="12" hidden="1" customHeight="1" x14ac:dyDescent="0.25">
      <c r="A13" s="148" t="s">
        <v>57</v>
      </c>
      <c r="B13" s="67"/>
      <c r="C13" s="67">
        <f>RES_hhdet_num!B13+RES_hhdet_in!C13-RES_hhdet_num!C13</f>
        <v>0</v>
      </c>
      <c r="D13" s="67">
        <f>RES_hhdet_num!C13+RES_hhdet_in!D13-RES_hhdet_num!D13</f>
        <v>0</v>
      </c>
      <c r="E13" s="67">
        <f>RES_hhdet_num!D13+RES_hhdet_in!E13-RES_hhdet_num!E13</f>
        <v>0</v>
      </c>
      <c r="F13" s="67">
        <f>RES_hhdet_num!E13+RES_hhdet_in!F13-RES_hhdet_num!F13</f>
        <v>0</v>
      </c>
      <c r="G13" s="67">
        <f>RES_hhdet_num!F13+RES_hhdet_in!G13-RES_hhdet_num!G13</f>
        <v>0</v>
      </c>
      <c r="H13" s="67">
        <f>RES_hhdet_num!G13+RES_hhdet_in!H13-RES_hhdet_num!H13</f>
        <v>0</v>
      </c>
      <c r="I13" s="67">
        <f>RES_hhdet_num!H13+RES_hhdet_in!I13-RES_hhdet_num!I13</f>
        <v>0</v>
      </c>
      <c r="J13" s="67">
        <f>RES_hhdet_num!I13+RES_hhdet_in!J13-RES_hhdet_num!J13</f>
        <v>0</v>
      </c>
      <c r="K13" s="67">
        <f>RES_hhdet_num!J13+RES_hhdet_in!K13-RES_hhdet_num!K13</f>
        <v>0</v>
      </c>
      <c r="L13" s="67">
        <f>RES_hhdet_num!K13+RES_hhdet_in!L13-RES_hhdet_num!L13</f>
        <v>0</v>
      </c>
      <c r="M13" s="67">
        <f>RES_hhdet_num!L13+RES_hhdet_in!M13-RES_hhdet_num!M13</f>
        <v>0</v>
      </c>
      <c r="N13" s="67">
        <f>RES_hhdet_num!M13+RES_hhdet_in!N13-RES_hhdet_num!N13</f>
        <v>0</v>
      </c>
      <c r="O13" s="67">
        <f>RES_hhdet_num!N13+RES_hhdet_in!O13-RES_hhdet_num!O13</f>
        <v>0</v>
      </c>
      <c r="P13" s="67">
        <f>RES_hhdet_num!O13+RES_hhdet_in!P13-RES_hhdet_num!P13</f>
        <v>0</v>
      </c>
      <c r="Q13" s="67">
        <f>RES_hhdet_num!P13+RES_hhdet_in!Q13-RES_hhdet_num!Q13</f>
        <v>0</v>
      </c>
    </row>
    <row r="14" spans="1:17" ht="12" hidden="1" customHeight="1" x14ac:dyDescent="0.25">
      <c r="A14" s="148" t="s">
        <v>59</v>
      </c>
      <c r="B14" s="67"/>
      <c r="C14" s="67">
        <f>RES_hhdet_num!B14+RES_hhdet_in!C14-RES_hhdet_num!C14</f>
        <v>0</v>
      </c>
      <c r="D14" s="67">
        <f>RES_hhdet_num!C14+RES_hhdet_in!D14-RES_hhdet_num!D14</f>
        <v>0</v>
      </c>
      <c r="E14" s="67">
        <f>RES_hhdet_num!D14+RES_hhdet_in!E14-RES_hhdet_num!E14</f>
        <v>0</v>
      </c>
      <c r="F14" s="67">
        <f>RES_hhdet_num!E14+RES_hhdet_in!F14-RES_hhdet_num!F14</f>
        <v>0</v>
      </c>
      <c r="G14" s="67">
        <f>RES_hhdet_num!F14+RES_hhdet_in!G14-RES_hhdet_num!G14</f>
        <v>0</v>
      </c>
      <c r="H14" s="67">
        <f>RES_hhdet_num!G14+RES_hhdet_in!H14-RES_hhdet_num!H14</f>
        <v>0</v>
      </c>
      <c r="I14" s="67">
        <f>RES_hhdet_num!H14+RES_hhdet_in!I14-RES_hhdet_num!I14</f>
        <v>0</v>
      </c>
      <c r="J14" s="67">
        <f>RES_hhdet_num!I14+RES_hhdet_in!J14-RES_hhdet_num!J14</f>
        <v>0</v>
      </c>
      <c r="K14" s="67">
        <f>RES_hhdet_num!J14+RES_hhdet_in!K14-RES_hhdet_num!K14</f>
        <v>0</v>
      </c>
      <c r="L14" s="67">
        <f>RES_hhdet_num!K14+RES_hhdet_in!L14-RES_hhdet_num!L14</f>
        <v>0</v>
      </c>
      <c r="M14" s="67">
        <f>RES_hhdet_num!L14+RES_hhdet_in!M14-RES_hhdet_num!M14</f>
        <v>0</v>
      </c>
      <c r="N14" s="67">
        <f>RES_hhdet_num!M14+RES_hhdet_in!N14-RES_hhdet_num!N14</f>
        <v>0</v>
      </c>
      <c r="O14" s="67">
        <f>RES_hhdet_num!N14+RES_hhdet_in!O14-RES_hhdet_num!O14</f>
        <v>0</v>
      </c>
      <c r="P14" s="67">
        <f>RES_hhdet_num!O14+RES_hhdet_in!P14-RES_hhdet_num!P14</f>
        <v>0</v>
      </c>
      <c r="Q14" s="67">
        <f>RES_hhdet_num!P14+RES_hhdet_in!Q14-RES_hhdet_num!Q14</f>
        <v>0</v>
      </c>
    </row>
    <row r="15" spans="1:17" ht="12" customHeight="1" x14ac:dyDescent="0.25">
      <c r="A15" s="23" t="s">
        <v>142</v>
      </c>
      <c r="B15" s="67"/>
      <c r="C15" s="67">
        <f>RES_hhdet_num!B15+RES_hhdet_in!C15-RES_hhdet_num!C15</f>
        <v>8362.2119300035483</v>
      </c>
      <c r="D15" s="67">
        <f>RES_hhdet_num!C15+RES_hhdet_in!D15-RES_hhdet_num!D15</f>
        <v>7714.144053181546</v>
      </c>
      <c r="E15" s="67">
        <f>RES_hhdet_num!D15+RES_hhdet_in!E15-RES_hhdet_num!E15</f>
        <v>11566</v>
      </c>
      <c r="F15" s="67">
        <f>RES_hhdet_num!E15+RES_hhdet_in!F15-RES_hhdet_num!F15</f>
        <v>5559</v>
      </c>
      <c r="G15" s="67">
        <f>RES_hhdet_num!F15+RES_hhdet_in!G15-RES_hhdet_num!G15</f>
        <v>9515</v>
      </c>
      <c r="H15" s="67">
        <f>RES_hhdet_num!G15+RES_hhdet_in!H15-RES_hhdet_num!H15</f>
        <v>5645.206217691295</v>
      </c>
      <c r="I15" s="67">
        <f>RES_hhdet_num!H15+RES_hhdet_in!I15-RES_hhdet_num!I15</f>
        <v>5559</v>
      </c>
      <c r="J15" s="67">
        <f>RES_hhdet_num!I15+RES_hhdet_in!J15-RES_hhdet_num!J15</f>
        <v>5559.0000000000018</v>
      </c>
      <c r="K15" s="67">
        <f>RES_hhdet_num!J15+RES_hhdet_in!K15-RES_hhdet_num!K15</f>
        <v>6378.9999999999982</v>
      </c>
      <c r="L15" s="67">
        <f>RES_hhdet_num!K15+RES_hhdet_in!L15-RES_hhdet_num!L15</f>
        <v>2544.6550444345303</v>
      </c>
      <c r="M15" s="67">
        <f>RES_hhdet_num!L15+RES_hhdet_in!M15-RES_hhdet_num!M15</f>
        <v>1858.9999999999991</v>
      </c>
      <c r="N15" s="67">
        <f>RES_hhdet_num!M15+RES_hhdet_in!N15-RES_hhdet_num!N15</f>
        <v>804.97266047999437</v>
      </c>
      <c r="O15" s="67">
        <f>RES_hhdet_num!N15+RES_hhdet_in!O15-RES_hhdet_num!O15</f>
        <v>1941.0000000000005</v>
      </c>
      <c r="P15" s="67">
        <f>RES_hhdet_num!O15+RES_hhdet_in!P15-RES_hhdet_num!P15</f>
        <v>0</v>
      </c>
      <c r="Q15" s="67">
        <f>RES_hhdet_num!P15+RES_hhdet_in!Q15-RES_hhdet_num!Q15</f>
        <v>899.10045402944525</v>
      </c>
    </row>
    <row r="16" spans="1:17" ht="12" customHeight="1" x14ac:dyDescent="0.25">
      <c r="A16" s="23" t="s">
        <v>141</v>
      </c>
      <c r="B16" s="67"/>
      <c r="C16" s="67">
        <f>RES_hhdet_num!B16+RES_hhdet_in!C16-RES_hhdet_num!C16</f>
        <v>1589.25</v>
      </c>
      <c r="D16" s="67">
        <f>RES_hhdet_num!C16+RES_hhdet_in!D16-RES_hhdet_num!D16</f>
        <v>1817.1059468184521</v>
      </c>
      <c r="E16" s="67">
        <f>RES_hhdet_num!D16+RES_hhdet_in!E16-RES_hhdet_num!E16</f>
        <v>2598</v>
      </c>
      <c r="F16" s="67">
        <f>RES_hhdet_num!E16+RES_hhdet_in!F16-RES_hhdet_num!F16</f>
        <v>1589.25</v>
      </c>
      <c r="G16" s="67">
        <f>RES_hhdet_num!F16+RES_hhdet_in!G16-RES_hhdet_num!G16</f>
        <v>1589.25</v>
      </c>
      <c r="H16" s="67">
        <f>RES_hhdet_num!G16+RES_hhdet_in!H16-RES_hhdet_num!H16</f>
        <v>1589.25</v>
      </c>
      <c r="I16" s="67">
        <f>RES_hhdet_num!H16+RES_hhdet_in!I16-RES_hhdet_num!I16</f>
        <v>2281.2845444238592</v>
      </c>
      <c r="J16" s="67">
        <f>RES_hhdet_num!I16+RES_hhdet_in!J16-RES_hhdet_num!J16</f>
        <v>2741.0361439897588</v>
      </c>
      <c r="K16" s="67">
        <f>RES_hhdet_num!J16+RES_hhdet_in!K16-RES_hhdet_num!K16</f>
        <v>1589.25</v>
      </c>
      <c r="L16" s="67">
        <f>RES_hhdet_num!K16+RES_hhdet_in!L16-RES_hhdet_num!L16</f>
        <v>2018.6345646626032</v>
      </c>
      <c r="M16" s="67">
        <f>RES_hhdet_num!L16+RES_hhdet_in!M16-RES_hhdet_num!M16</f>
        <v>3561.8413455081227</v>
      </c>
      <c r="N16" s="67">
        <f>RES_hhdet_num!M16+RES_hhdet_in!N16-RES_hhdet_num!N16</f>
        <v>2005.0358021542743</v>
      </c>
      <c r="O16" s="67">
        <f>RES_hhdet_num!N16+RES_hhdet_in!O16-RES_hhdet_num!O16</f>
        <v>4258.2999999999984</v>
      </c>
      <c r="P16" s="67">
        <f>RES_hhdet_num!O16+RES_hhdet_in!P16-RES_hhdet_num!P16</f>
        <v>70.234293811998214</v>
      </c>
      <c r="Q16" s="67">
        <f>RES_hhdet_num!P16+RES_hhdet_in!Q16-RES_hhdet_num!Q16</f>
        <v>928.91345305752384</v>
      </c>
    </row>
    <row r="17" spans="1:17" ht="12" hidden="1" customHeight="1" x14ac:dyDescent="0.25">
      <c r="A17" s="148" t="s">
        <v>60</v>
      </c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</row>
    <row r="18" spans="1:17" ht="12" hidden="1" customHeight="1" x14ac:dyDescent="0.25">
      <c r="A18" s="148" t="s">
        <v>59</v>
      </c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</row>
    <row r="19" spans="1:17" ht="12" customHeight="1" x14ac:dyDescent="0.25">
      <c r="A19" s="146" t="s">
        <v>62</v>
      </c>
      <c r="B19" s="145"/>
      <c r="C19" s="145"/>
      <c r="D19" s="145"/>
      <c r="E19" s="145"/>
      <c r="F19" s="145"/>
      <c r="G19" s="145"/>
      <c r="H19" s="145"/>
      <c r="I19" s="145"/>
      <c r="J19" s="145"/>
      <c r="K19" s="145"/>
      <c r="L19" s="145"/>
      <c r="M19" s="145"/>
      <c r="N19" s="145"/>
      <c r="O19" s="145"/>
      <c r="P19" s="145"/>
      <c r="Q19" s="145"/>
    </row>
    <row r="20" spans="1:17" ht="12" customHeight="1" x14ac:dyDescent="0.25">
      <c r="A20" s="23" t="s">
        <v>58</v>
      </c>
      <c r="B20" s="67"/>
      <c r="C20" s="67">
        <f>RES_hhdet_num!B20+RES_hhdet_in!C20-RES_hhdet_num!C20</f>
        <v>1653.375</v>
      </c>
      <c r="D20" s="67">
        <f>RES_hhdet_num!C20+RES_hhdet_in!D20-RES_hhdet_num!D20</f>
        <v>1740</v>
      </c>
      <c r="E20" s="67">
        <f>RES_hhdet_num!D20+RES_hhdet_in!E20-RES_hhdet_num!E20</f>
        <v>1638.9375</v>
      </c>
      <c r="F20" s="67">
        <f>RES_hhdet_num!E20+RES_hhdet_in!F20-RES_hhdet_num!F20</f>
        <v>1239.75</v>
      </c>
      <c r="G20" s="67">
        <f>RES_hhdet_num!F20+RES_hhdet_in!G20-RES_hhdet_num!G20</f>
        <v>2096</v>
      </c>
      <c r="H20" s="67">
        <f>RES_hhdet_num!G20+RES_hhdet_in!H20-RES_hhdet_num!H20</f>
        <v>1239.7499999999991</v>
      </c>
      <c r="I20" s="67">
        <f>RES_hhdet_num!H20+RES_hhdet_in!I20-RES_hhdet_num!I20</f>
        <v>1240.4995841987147</v>
      </c>
      <c r="J20" s="67">
        <f>RES_hhdet_num!I20+RES_hhdet_in!J20-RES_hhdet_num!J20</f>
        <v>1239.7500000000009</v>
      </c>
      <c r="K20" s="67">
        <f>RES_hhdet_num!J20+RES_hhdet_in!K20-RES_hhdet_num!K20</f>
        <v>1883.9999999999986</v>
      </c>
      <c r="L20" s="67">
        <f>RES_hhdet_num!K20+RES_hhdet_in!L20-RES_hhdet_num!L20</f>
        <v>1239.7499999999995</v>
      </c>
      <c r="M20" s="67">
        <f>RES_hhdet_num!L20+RES_hhdet_in!M20-RES_hhdet_num!M20</f>
        <v>1341</v>
      </c>
      <c r="N20" s="67">
        <f>RES_hhdet_num!M20+RES_hhdet_in!N20-RES_hhdet_num!N20</f>
        <v>429.81926389903902</v>
      </c>
      <c r="O20" s="67">
        <f>RES_hhdet_num!N20+RES_hhdet_in!O20-RES_hhdet_num!O20</f>
        <v>722</v>
      </c>
      <c r="P20" s="67">
        <f>RES_hhdet_num!O20+RES_hhdet_in!P20-RES_hhdet_num!P20</f>
        <v>312.00000000000023</v>
      </c>
      <c r="Q20" s="67">
        <f>RES_hhdet_num!P20+RES_hhdet_in!Q20-RES_hhdet_num!Q20</f>
        <v>369.4251854229035</v>
      </c>
    </row>
    <row r="21" spans="1:17" ht="12" customHeight="1" x14ac:dyDescent="0.25">
      <c r="A21" s="23" t="s">
        <v>57</v>
      </c>
      <c r="B21" s="67"/>
      <c r="C21" s="67">
        <f>RES_hhdet_num!B21+RES_hhdet_in!C21-RES_hhdet_num!C21</f>
        <v>1988</v>
      </c>
      <c r="D21" s="67">
        <f>RES_hhdet_num!C21+RES_hhdet_in!D21-RES_hhdet_num!D21</f>
        <v>1005</v>
      </c>
      <c r="E21" s="67">
        <f>RES_hhdet_num!D21+RES_hhdet_in!E21-RES_hhdet_num!E21</f>
        <v>1802</v>
      </c>
      <c r="F21" s="67">
        <f>RES_hhdet_num!E21+RES_hhdet_in!F21-RES_hhdet_num!F21</f>
        <v>590.99999999999955</v>
      </c>
      <c r="G21" s="67">
        <f>RES_hhdet_num!F21+RES_hhdet_in!G21-RES_hhdet_num!G21</f>
        <v>591</v>
      </c>
      <c r="H21" s="67">
        <f>RES_hhdet_num!G21+RES_hhdet_in!H21-RES_hhdet_num!H21</f>
        <v>591</v>
      </c>
      <c r="I21" s="67">
        <f>RES_hhdet_num!H21+RES_hhdet_in!I21-RES_hhdet_num!I21</f>
        <v>590.99999999999955</v>
      </c>
      <c r="J21" s="67">
        <f>RES_hhdet_num!I21+RES_hhdet_in!J21-RES_hhdet_num!J21</f>
        <v>654.85891916261608</v>
      </c>
      <c r="K21" s="67">
        <f>RES_hhdet_num!J21+RES_hhdet_in!K21-RES_hhdet_num!K21</f>
        <v>1521.0000000000005</v>
      </c>
      <c r="L21" s="67">
        <f>RES_hhdet_num!K21+RES_hhdet_in!L21-RES_hhdet_num!L21</f>
        <v>516.88130599329884</v>
      </c>
      <c r="M21" s="67">
        <f>RES_hhdet_num!L21+RES_hhdet_in!M21-RES_hhdet_num!M21</f>
        <v>364.62295418380631</v>
      </c>
      <c r="N21" s="67">
        <f>RES_hhdet_num!M21+RES_hhdet_in!N21-RES_hhdet_num!N21</f>
        <v>285.51218013460561</v>
      </c>
      <c r="O21" s="67">
        <f>RES_hhdet_num!N21+RES_hhdet_in!O21-RES_hhdet_num!O21</f>
        <v>247.38012486171431</v>
      </c>
      <c r="P21" s="67">
        <f>RES_hhdet_num!O21+RES_hhdet_in!P21-RES_hhdet_num!P21</f>
        <v>38.240573507144177</v>
      </c>
      <c r="Q21" s="67">
        <f>RES_hhdet_num!P21+RES_hhdet_in!Q21-RES_hhdet_num!Q21</f>
        <v>374.54429750178133</v>
      </c>
    </row>
    <row r="22" spans="1:17" ht="12" customHeight="1" x14ac:dyDescent="0.25">
      <c r="A22" s="29" t="s">
        <v>140</v>
      </c>
      <c r="B22" s="83"/>
      <c r="C22" s="83">
        <f>RES_hhdet_num!B22+RES_hhdet_in!C22-RES_hhdet_num!C22</f>
        <v>13433.375</v>
      </c>
      <c r="D22" s="83">
        <f>RES_hhdet_num!C22+RES_hhdet_in!D22-RES_hhdet_num!D22</f>
        <v>13433.375</v>
      </c>
      <c r="E22" s="83">
        <f>RES_hhdet_num!D22+RES_hhdet_in!E22-RES_hhdet_num!E22</f>
        <v>17332</v>
      </c>
      <c r="F22" s="83">
        <f>RES_hhdet_num!E22+RES_hhdet_in!F22-RES_hhdet_num!F22</f>
        <v>10074.75</v>
      </c>
      <c r="G22" s="83">
        <f>RES_hhdet_num!F22+RES_hhdet_in!G22-RES_hhdet_num!G22</f>
        <v>14232.000000000007</v>
      </c>
      <c r="H22" s="83">
        <f>RES_hhdet_num!G22+RES_hhdet_in!H22-RES_hhdet_num!H22</f>
        <v>10074.75</v>
      </c>
      <c r="I22" s="83">
        <f>RES_hhdet_num!H22+RES_hhdet_in!I22-RES_hhdet_num!I22</f>
        <v>10074.75</v>
      </c>
      <c r="J22" s="83">
        <f>RES_hhdet_num!I22+RES_hhdet_in!J22-RES_hhdet_num!J22</f>
        <v>10074.749999999985</v>
      </c>
      <c r="K22" s="83">
        <f>RES_hhdet_num!J22+RES_hhdet_in!K22-RES_hhdet_num!K22</f>
        <v>10074.750000000011</v>
      </c>
      <c r="L22" s="83">
        <f>RES_hhdet_num!K22+RES_hhdet_in!L22-RES_hhdet_num!L22</f>
        <v>10074.75</v>
      </c>
      <c r="M22" s="83">
        <f>RES_hhdet_num!L22+RES_hhdet_in!M22-RES_hhdet_num!M22</f>
        <v>8919.3406995023288</v>
      </c>
      <c r="N22" s="83">
        <f>RES_hhdet_num!M22+RES_hhdet_in!N22-RES_hhdet_num!N22</f>
        <v>7160.0174022802203</v>
      </c>
      <c r="O22" s="83">
        <f>RES_hhdet_num!N22+RES_hhdet_in!O22-RES_hhdet_num!O22</f>
        <v>8558.8575903992023</v>
      </c>
      <c r="P22" s="83">
        <f>RES_hhdet_num!O22+RES_hhdet_in!P22-RES_hhdet_num!P22</f>
        <v>467.20882526866626</v>
      </c>
      <c r="Q22" s="83">
        <f>RES_hhdet_num!P22+RES_hhdet_in!Q22-RES_hhdet_num!Q22</f>
        <v>3176.04576028054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51"/>
      <c r="C24" s="151"/>
      <c r="D24" s="151"/>
      <c r="E24" s="151"/>
      <c r="F24" s="151"/>
      <c r="G24" s="151"/>
      <c r="H24" s="151"/>
      <c r="I24" s="151"/>
      <c r="J24" s="151"/>
      <c r="K24" s="151"/>
      <c r="L24" s="151"/>
      <c r="M24" s="151"/>
      <c r="N24" s="151"/>
      <c r="O24" s="151"/>
      <c r="P24" s="151"/>
      <c r="Q24" s="151"/>
    </row>
    <row r="25" spans="1:17" ht="12.95" customHeight="1" x14ac:dyDescent="0.25">
      <c r="A25" s="150" t="s">
        <v>65</v>
      </c>
      <c r="B25" s="149"/>
      <c r="C25" s="149"/>
      <c r="D25" s="149"/>
      <c r="E25" s="149"/>
      <c r="F25" s="149"/>
      <c r="G25" s="149"/>
      <c r="H25" s="149"/>
      <c r="I25" s="149"/>
      <c r="J25" s="149"/>
      <c r="K25" s="149"/>
      <c r="L25" s="149"/>
      <c r="M25" s="149"/>
      <c r="N25" s="149"/>
      <c r="O25" s="149"/>
      <c r="P25" s="149"/>
      <c r="Q25" s="149"/>
    </row>
    <row r="26" spans="1:17" ht="12" customHeight="1" x14ac:dyDescent="0.25">
      <c r="A26" s="23" t="s">
        <v>84</v>
      </c>
      <c r="B26" s="67"/>
      <c r="C26" s="67">
        <f>RES_hhdet_num!B26+RES_hhdet_in!C26-RES_hhdet_num!C26</f>
        <v>392.875</v>
      </c>
      <c r="D26" s="67">
        <f>RES_hhdet_num!C26+RES_hhdet_in!D26-RES_hhdet_num!D26</f>
        <v>392.875</v>
      </c>
      <c r="E26" s="67">
        <f>RES_hhdet_num!D26+RES_hhdet_in!E26-RES_hhdet_num!E26</f>
        <v>392.875</v>
      </c>
      <c r="F26" s="67">
        <f>RES_hhdet_num!E26+RES_hhdet_in!F26-RES_hhdet_num!F26</f>
        <v>392.875</v>
      </c>
      <c r="G26" s="67">
        <f>RES_hhdet_num!F26+RES_hhdet_in!G26-RES_hhdet_num!G26</f>
        <v>392.875</v>
      </c>
      <c r="H26" s="67">
        <f>RES_hhdet_num!G26+RES_hhdet_in!H26-RES_hhdet_num!H26</f>
        <v>392.875</v>
      </c>
      <c r="I26" s="67">
        <f>RES_hhdet_num!H26+RES_hhdet_in!I26-RES_hhdet_num!I26</f>
        <v>392.875</v>
      </c>
      <c r="J26" s="67">
        <f>RES_hhdet_num!I26+RES_hhdet_in!J26-RES_hhdet_num!J26</f>
        <v>392.875</v>
      </c>
      <c r="K26" s="67">
        <f>RES_hhdet_num!J26+RES_hhdet_in!K26-RES_hhdet_num!K26</f>
        <v>392.875</v>
      </c>
      <c r="L26" s="67">
        <f>RES_hhdet_num!K26+RES_hhdet_in!L26-RES_hhdet_num!L26</f>
        <v>392.875</v>
      </c>
      <c r="M26" s="67">
        <f>RES_hhdet_num!L26+RES_hhdet_in!M26-RES_hhdet_num!M26</f>
        <v>392.87499999999818</v>
      </c>
      <c r="N26" s="67">
        <f>RES_hhdet_num!M26+RES_hhdet_in!N26-RES_hhdet_num!N26</f>
        <v>392.875</v>
      </c>
      <c r="O26" s="67">
        <f>RES_hhdet_num!N26+RES_hhdet_in!O26-RES_hhdet_num!O26</f>
        <v>706</v>
      </c>
      <c r="P26" s="67">
        <f>RES_hhdet_num!O26+RES_hhdet_in!P26-RES_hhdet_num!P26</f>
        <v>392.87499999999909</v>
      </c>
      <c r="Q26" s="67">
        <f>RES_hhdet_num!P26+RES_hhdet_in!Q26-RES_hhdet_num!Q26</f>
        <v>392.87500000000091</v>
      </c>
    </row>
    <row r="27" spans="1:17" ht="12" hidden="1" customHeight="1" x14ac:dyDescent="0.25">
      <c r="A27" s="23" t="s">
        <v>60</v>
      </c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</row>
    <row r="28" spans="1:17" ht="12.95" customHeight="1" x14ac:dyDescent="0.25">
      <c r="A28" s="146" t="s">
        <v>112</v>
      </c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</row>
    <row r="29" spans="1:17" ht="12" customHeight="1" x14ac:dyDescent="0.25">
      <c r="A29" s="23" t="s">
        <v>60</v>
      </c>
      <c r="B29" s="67"/>
      <c r="C29" s="67">
        <f>RES_hhdet_num!B29+RES_hhdet_in!C29-RES_hhdet_num!C29</f>
        <v>3</v>
      </c>
      <c r="D29" s="67">
        <f>RES_hhdet_num!C29+RES_hhdet_in!D29-RES_hhdet_num!D29</f>
        <v>3</v>
      </c>
      <c r="E29" s="67">
        <f>RES_hhdet_num!D29+RES_hhdet_in!E29-RES_hhdet_num!E29</f>
        <v>3</v>
      </c>
      <c r="F29" s="67">
        <f>RES_hhdet_num!E29+RES_hhdet_in!F29-RES_hhdet_num!F29</f>
        <v>4</v>
      </c>
      <c r="G29" s="67">
        <f>RES_hhdet_num!F29+RES_hhdet_in!G29-RES_hhdet_num!G29</f>
        <v>4</v>
      </c>
      <c r="H29" s="67">
        <f>RES_hhdet_num!G29+RES_hhdet_in!H29-RES_hhdet_num!H29</f>
        <v>5</v>
      </c>
      <c r="I29" s="67">
        <f>RES_hhdet_num!H29+RES_hhdet_in!I29-RES_hhdet_num!I29</f>
        <v>5</v>
      </c>
      <c r="J29" s="67">
        <f>RES_hhdet_num!I29+RES_hhdet_in!J29-RES_hhdet_num!J29</f>
        <v>18</v>
      </c>
      <c r="K29" s="67">
        <f>RES_hhdet_num!J29+RES_hhdet_in!K29-RES_hhdet_num!K29</f>
        <v>17</v>
      </c>
      <c r="L29" s="67">
        <f>RES_hhdet_num!K29+RES_hhdet_in!L29-RES_hhdet_num!L29</f>
        <v>18</v>
      </c>
      <c r="M29" s="67">
        <f>RES_hhdet_num!L29+RES_hhdet_in!M29-RES_hhdet_num!M29</f>
        <v>13.999999999999986</v>
      </c>
      <c r="N29" s="67">
        <f>RES_hhdet_num!M29+RES_hhdet_in!N29-RES_hhdet_num!N29</f>
        <v>16</v>
      </c>
      <c r="O29" s="67">
        <f>RES_hhdet_num!N29+RES_hhdet_in!O29-RES_hhdet_num!O29</f>
        <v>20</v>
      </c>
      <c r="P29" s="67">
        <f>RES_hhdet_num!O29+RES_hhdet_in!P29-RES_hhdet_num!P29</f>
        <v>14</v>
      </c>
      <c r="Q29" s="67">
        <f>RES_hhdet_num!P29+RES_hhdet_in!Q29-RES_hhdet_num!Q29</f>
        <v>31</v>
      </c>
    </row>
    <row r="30" spans="1:17" ht="12" customHeight="1" x14ac:dyDescent="0.25">
      <c r="A30" s="146" t="s">
        <v>63</v>
      </c>
      <c r="B30" s="145"/>
      <c r="C30" s="145"/>
      <c r="D30" s="145"/>
      <c r="E30" s="145"/>
      <c r="F30" s="145"/>
      <c r="G30" s="145"/>
      <c r="H30" s="145"/>
      <c r="I30" s="145"/>
      <c r="J30" s="145"/>
      <c r="K30" s="145"/>
      <c r="L30" s="145"/>
      <c r="M30" s="145"/>
      <c r="N30" s="145"/>
      <c r="O30" s="145"/>
      <c r="P30" s="145"/>
      <c r="Q30" s="145"/>
    </row>
    <row r="31" spans="1:17" ht="12" customHeight="1" x14ac:dyDescent="0.25">
      <c r="A31" s="23" t="s">
        <v>169</v>
      </c>
      <c r="B31" s="67"/>
      <c r="C31" s="67">
        <f>RES_hhdet_num!B31+RES_hhdet_in!C31-RES_hhdet_num!C31</f>
        <v>43.5</v>
      </c>
      <c r="D31" s="67">
        <f>RES_hhdet_num!C31+RES_hhdet_in!D31-RES_hhdet_num!D31</f>
        <v>220.89552538717112</v>
      </c>
      <c r="E31" s="67">
        <f>RES_hhdet_num!D31+RES_hhdet_in!E31-RES_hhdet_num!E31</f>
        <v>198.46497146265051</v>
      </c>
      <c r="F31" s="67">
        <f>RES_hhdet_num!E31+RES_hhdet_in!F31-RES_hhdet_num!F31</f>
        <v>218.25646599231231</v>
      </c>
      <c r="G31" s="67">
        <f>RES_hhdet_num!F31+RES_hhdet_in!G31-RES_hhdet_num!G31</f>
        <v>167.28399680776056</v>
      </c>
      <c r="H31" s="67">
        <f>RES_hhdet_num!G31+RES_hhdet_in!H31-RES_hhdet_num!H31</f>
        <v>162.45144621985833</v>
      </c>
      <c r="I31" s="67">
        <f>RES_hhdet_num!H31+RES_hhdet_in!I31-RES_hhdet_num!I31</f>
        <v>91.466055696152353</v>
      </c>
      <c r="J31" s="67">
        <f>RES_hhdet_num!I31+RES_hhdet_in!J31-RES_hhdet_num!J31</f>
        <v>87.912347438069901</v>
      </c>
      <c r="K31" s="67">
        <f>RES_hhdet_num!J31+RES_hhdet_in!K31-RES_hhdet_num!K31</f>
        <v>151</v>
      </c>
      <c r="L31" s="67">
        <f>RES_hhdet_num!K31+RES_hhdet_in!L31-RES_hhdet_num!L31</f>
        <v>173</v>
      </c>
      <c r="M31" s="67">
        <f>RES_hhdet_num!L31+RES_hhdet_in!M31-RES_hhdet_num!M31</f>
        <v>5.9999999999998863</v>
      </c>
      <c r="N31" s="67">
        <f>RES_hhdet_num!M31+RES_hhdet_in!N31-RES_hhdet_num!N31</f>
        <v>49</v>
      </c>
      <c r="O31" s="67">
        <f>RES_hhdet_num!N31+RES_hhdet_in!O31-RES_hhdet_num!O31</f>
        <v>89</v>
      </c>
      <c r="P31" s="67">
        <f>RES_hhdet_num!O31+RES_hhdet_in!P31-RES_hhdet_num!P31</f>
        <v>0</v>
      </c>
      <c r="Q31" s="67">
        <f>RES_hhdet_num!P31+RES_hhdet_in!Q31-RES_hhdet_num!Q31</f>
        <v>36.681140940521288</v>
      </c>
    </row>
    <row r="32" spans="1:17" ht="12" customHeight="1" x14ac:dyDescent="0.25">
      <c r="A32" s="23" t="s">
        <v>168</v>
      </c>
      <c r="B32" s="67"/>
      <c r="C32" s="67">
        <f>RES_hhdet_num!B32+RES_hhdet_in!C32-RES_hhdet_num!C32</f>
        <v>12.75</v>
      </c>
      <c r="D32" s="67">
        <f>RES_hhdet_num!C32+RES_hhdet_in!D32-RES_hhdet_num!D32</f>
        <v>84.671285964786989</v>
      </c>
      <c r="E32" s="67">
        <f>RES_hhdet_num!D32+RES_hhdet_in!E32-RES_hhdet_num!E32</f>
        <v>77.071259272089605</v>
      </c>
      <c r="F32" s="67">
        <f>RES_hhdet_num!E32+RES_hhdet_in!F32-RES_hhdet_num!F32</f>
        <v>90.667173016379706</v>
      </c>
      <c r="G32" s="67">
        <f>RES_hhdet_num!F32+RES_hhdet_in!G32-RES_hhdet_num!G32</f>
        <v>36.377767408594082</v>
      </c>
      <c r="H32" s="67">
        <f>RES_hhdet_num!G32+RES_hhdet_in!H32-RES_hhdet_num!H32</f>
        <v>115.52675784645203</v>
      </c>
      <c r="I32" s="67">
        <f>RES_hhdet_num!H32+RES_hhdet_in!I32-RES_hhdet_num!I32</f>
        <v>75.56000409017679</v>
      </c>
      <c r="J32" s="67">
        <f>RES_hhdet_num!I32+RES_hhdet_in!J32-RES_hhdet_num!J32</f>
        <v>81.288954826152917</v>
      </c>
      <c r="K32" s="67">
        <f>RES_hhdet_num!J32+RES_hhdet_in!K32-RES_hhdet_num!K32</f>
        <v>0</v>
      </c>
      <c r="L32" s="67">
        <f>RES_hhdet_num!K32+RES_hhdet_in!L32-RES_hhdet_num!L32</f>
        <v>12.750000000000227</v>
      </c>
      <c r="M32" s="67">
        <f>RES_hhdet_num!L32+RES_hhdet_in!M32-RES_hhdet_num!M32</f>
        <v>12.749999999999773</v>
      </c>
      <c r="N32" s="67">
        <f>RES_hhdet_num!M32+RES_hhdet_in!N32-RES_hhdet_num!N32</f>
        <v>12.75</v>
      </c>
      <c r="O32" s="67">
        <f>RES_hhdet_num!N32+RES_hhdet_in!O32-RES_hhdet_num!O32</f>
        <v>58.376081815201815</v>
      </c>
      <c r="P32" s="67">
        <f>RES_hhdet_num!O32+RES_hhdet_in!P32-RES_hhdet_num!P32</f>
        <v>15.459142418939109</v>
      </c>
      <c r="Q32" s="67">
        <f>RES_hhdet_num!P32+RES_hhdet_in!Q32-RES_hhdet_num!Q32</f>
        <v>43.537773488462562</v>
      </c>
    </row>
    <row r="33" spans="1:17" ht="12" hidden="1" customHeight="1" x14ac:dyDescent="0.25">
      <c r="A33" s="148" t="s">
        <v>57</v>
      </c>
      <c r="B33" s="67"/>
      <c r="C33" s="67">
        <f>RES_hhdet_num!B33+RES_hhdet_in!C33-RES_hhdet_num!C33</f>
        <v>0</v>
      </c>
      <c r="D33" s="67">
        <f>RES_hhdet_num!C33+RES_hhdet_in!D33-RES_hhdet_num!D33</f>
        <v>0</v>
      </c>
      <c r="E33" s="67">
        <f>RES_hhdet_num!D33+RES_hhdet_in!E33-RES_hhdet_num!E33</f>
        <v>0</v>
      </c>
      <c r="F33" s="67">
        <f>RES_hhdet_num!E33+RES_hhdet_in!F33-RES_hhdet_num!F33</f>
        <v>0</v>
      </c>
      <c r="G33" s="67">
        <f>RES_hhdet_num!F33+RES_hhdet_in!G33-RES_hhdet_num!G33</f>
        <v>0</v>
      </c>
      <c r="H33" s="67">
        <f>RES_hhdet_num!G33+RES_hhdet_in!H33-RES_hhdet_num!H33</f>
        <v>0</v>
      </c>
      <c r="I33" s="67">
        <f>RES_hhdet_num!H33+RES_hhdet_in!I33-RES_hhdet_num!I33</f>
        <v>0</v>
      </c>
      <c r="J33" s="67">
        <f>RES_hhdet_num!I33+RES_hhdet_in!J33-RES_hhdet_num!J33</f>
        <v>0</v>
      </c>
      <c r="K33" s="67">
        <f>RES_hhdet_num!J33+RES_hhdet_in!K33-RES_hhdet_num!K33</f>
        <v>0</v>
      </c>
      <c r="L33" s="67">
        <f>RES_hhdet_num!K33+RES_hhdet_in!L33-RES_hhdet_num!L33</f>
        <v>0</v>
      </c>
      <c r="M33" s="67">
        <f>RES_hhdet_num!L33+RES_hhdet_in!M33-RES_hhdet_num!M33</f>
        <v>0</v>
      </c>
      <c r="N33" s="67">
        <f>RES_hhdet_num!M33+RES_hhdet_in!N33-RES_hhdet_num!N33</f>
        <v>0</v>
      </c>
      <c r="O33" s="67">
        <f>RES_hhdet_num!N33+RES_hhdet_in!O33-RES_hhdet_num!O33</f>
        <v>0</v>
      </c>
      <c r="P33" s="67">
        <f>RES_hhdet_num!O33+RES_hhdet_in!P33-RES_hhdet_num!P33</f>
        <v>0</v>
      </c>
      <c r="Q33" s="67">
        <f>RES_hhdet_num!P33+RES_hhdet_in!Q33-RES_hhdet_num!Q33</f>
        <v>0</v>
      </c>
    </row>
    <row r="34" spans="1:17" ht="12" hidden="1" customHeight="1" x14ac:dyDescent="0.25">
      <c r="A34" s="148" t="s">
        <v>59</v>
      </c>
      <c r="B34" s="67"/>
      <c r="C34" s="67">
        <f>RES_hhdet_num!B34+RES_hhdet_in!C34-RES_hhdet_num!C34</f>
        <v>0</v>
      </c>
      <c r="D34" s="67">
        <f>RES_hhdet_num!C34+RES_hhdet_in!D34-RES_hhdet_num!D34</f>
        <v>0</v>
      </c>
      <c r="E34" s="67">
        <f>RES_hhdet_num!D34+RES_hhdet_in!E34-RES_hhdet_num!E34</f>
        <v>0</v>
      </c>
      <c r="F34" s="67">
        <f>RES_hhdet_num!E34+RES_hhdet_in!F34-RES_hhdet_num!F34</f>
        <v>0</v>
      </c>
      <c r="G34" s="67">
        <f>RES_hhdet_num!F34+RES_hhdet_in!G34-RES_hhdet_num!G34</f>
        <v>0</v>
      </c>
      <c r="H34" s="67">
        <f>RES_hhdet_num!G34+RES_hhdet_in!H34-RES_hhdet_num!H34</f>
        <v>0</v>
      </c>
      <c r="I34" s="67">
        <f>RES_hhdet_num!H34+RES_hhdet_in!I34-RES_hhdet_num!I34</f>
        <v>0</v>
      </c>
      <c r="J34" s="67">
        <f>RES_hhdet_num!I34+RES_hhdet_in!J34-RES_hhdet_num!J34</f>
        <v>0</v>
      </c>
      <c r="K34" s="67">
        <f>RES_hhdet_num!J34+RES_hhdet_in!K34-RES_hhdet_num!K34</f>
        <v>0</v>
      </c>
      <c r="L34" s="67">
        <f>RES_hhdet_num!K34+RES_hhdet_in!L34-RES_hhdet_num!L34</f>
        <v>0</v>
      </c>
      <c r="M34" s="67">
        <f>RES_hhdet_num!L34+RES_hhdet_in!M34-RES_hhdet_num!M34</f>
        <v>0</v>
      </c>
      <c r="N34" s="67">
        <f>RES_hhdet_num!M34+RES_hhdet_in!N34-RES_hhdet_num!N34</f>
        <v>0</v>
      </c>
      <c r="O34" s="67">
        <f>RES_hhdet_num!N34+RES_hhdet_in!O34-RES_hhdet_num!O34</f>
        <v>0</v>
      </c>
      <c r="P34" s="67">
        <f>RES_hhdet_num!O34+RES_hhdet_in!P34-RES_hhdet_num!P34</f>
        <v>0</v>
      </c>
      <c r="Q34" s="67">
        <f>RES_hhdet_num!P34+RES_hhdet_in!Q34-RES_hhdet_num!Q34</f>
        <v>0</v>
      </c>
    </row>
    <row r="35" spans="1:17" ht="12" customHeight="1" x14ac:dyDescent="0.25">
      <c r="A35" s="23" t="s">
        <v>142</v>
      </c>
      <c r="B35" s="67"/>
      <c r="C35" s="67">
        <f>RES_hhdet_num!B35+RES_hhdet_in!C35-RES_hhdet_num!C35</f>
        <v>372</v>
      </c>
      <c r="D35" s="67">
        <f>RES_hhdet_num!C35+RES_hhdet_in!D35-RES_hhdet_num!D35</f>
        <v>372</v>
      </c>
      <c r="E35" s="67">
        <f>RES_hhdet_num!D35+RES_hhdet_in!E35-RES_hhdet_num!E35</f>
        <v>372</v>
      </c>
      <c r="F35" s="67">
        <f>RES_hhdet_num!E35+RES_hhdet_in!F35-RES_hhdet_num!F35</f>
        <v>372</v>
      </c>
      <c r="G35" s="67">
        <f>RES_hhdet_num!F35+RES_hhdet_in!G35-RES_hhdet_num!G35</f>
        <v>645.80589524074185</v>
      </c>
      <c r="H35" s="67">
        <f>RES_hhdet_num!G35+RES_hhdet_in!H35-RES_hhdet_num!H35</f>
        <v>371.99999999999955</v>
      </c>
      <c r="I35" s="67">
        <f>RES_hhdet_num!H35+RES_hhdet_in!I35-RES_hhdet_num!I35</f>
        <v>372.00000000000045</v>
      </c>
      <c r="J35" s="67">
        <f>RES_hhdet_num!I35+RES_hhdet_in!J35-RES_hhdet_num!J35</f>
        <v>371.99999999999955</v>
      </c>
      <c r="K35" s="67">
        <f>RES_hhdet_num!J35+RES_hhdet_in!K35-RES_hhdet_num!K35</f>
        <v>723.46919462115557</v>
      </c>
      <c r="L35" s="67">
        <f>RES_hhdet_num!K35+RES_hhdet_in!L35-RES_hhdet_num!L35</f>
        <v>699.6800853400191</v>
      </c>
      <c r="M35" s="67">
        <f>RES_hhdet_num!L35+RES_hhdet_in!M35-RES_hhdet_num!M35</f>
        <v>589.54879067060801</v>
      </c>
      <c r="N35" s="67">
        <f>RES_hhdet_num!M35+RES_hhdet_in!N35-RES_hhdet_num!N35</f>
        <v>544.74323233019368</v>
      </c>
      <c r="O35" s="67">
        <f>RES_hhdet_num!N35+RES_hhdet_in!O35-RES_hhdet_num!O35</f>
        <v>378.28852707307828</v>
      </c>
      <c r="P35" s="67">
        <f>RES_hhdet_num!O35+RES_hhdet_in!P35-RES_hhdet_num!P35</f>
        <v>237.86948508021192</v>
      </c>
      <c r="Q35" s="67">
        <f>RES_hhdet_num!P35+RES_hhdet_in!Q35-RES_hhdet_num!Q35</f>
        <v>417.40548808896824</v>
      </c>
    </row>
    <row r="36" spans="1:17" ht="12" customHeight="1" x14ac:dyDescent="0.25">
      <c r="A36" s="23" t="s">
        <v>141</v>
      </c>
      <c r="B36" s="67"/>
      <c r="C36" s="67">
        <f>RES_hhdet_num!B36+RES_hhdet_in!C36-RES_hhdet_num!C36</f>
        <v>106.5</v>
      </c>
      <c r="D36" s="67">
        <f>RES_hhdet_num!C36+RES_hhdet_in!D36-RES_hhdet_num!D36</f>
        <v>115.89187552240446</v>
      </c>
      <c r="E36" s="67">
        <f>RES_hhdet_num!D36+RES_hhdet_in!E36-RES_hhdet_num!E36</f>
        <v>106.5</v>
      </c>
      <c r="F36" s="67">
        <f>RES_hhdet_num!E36+RES_hhdet_in!F36-RES_hhdet_num!F36</f>
        <v>117.26298087451141</v>
      </c>
      <c r="G36" s="67">
        <f>RES_hhdet_num!F36+RES_hhdet_in!G36-RES_hhdet_num!G36</f>
        <v>106.5</v>
      </c>
      <c r="H36" s="67">
        <f>RES_hhdet_num!G36+RES_hhdet_in!H36-RES_hhdet_num!H36</f>
        <v>106.5</v>
      </c>
      <c r="I36" s="67">
        <f>RES_hhdet_num!H36+RES_hhdet_in!I36-RES_hhdet_num!I36</f>
        <v>136.86911859745896</v>
      </c>
      <c r="J36" s="67">
        <f>RES_hhdet_num!I36+RES_hhdet_in!J36-RES_hhdet_num!J36</f>
        <v>169.12525276723136</v>
      </c>
      <c r="K36" s="67">
        <f>RES_hhdet_num!J36+RES_hhdet_in!K36-RES_hhdet_num!K36</f>
        <v>252.90492404924453</v>
      </c>
      <c r="L36" s="67">
        <f>RES_hhdet_num!K36+RES_hhdet_in!L36-RES_hhdet_num!L36</f>
        <v>173.60915986916143</v>
      </c>
      <c r="M36" s="67">
        <f>RES_hhdet_num!L36+RES_hhdet_in!M36-RES_hhdet_num!M36</f>
        <v>274.03087931717755</v>
      </c>
      <c r="N36" s="67">
        <f>RES_hhdet_num!M36+RES_hhdet_in!N36-RES_hhdet_num!N36</f>
        <v>366.04928032154794</v>
      </c>
      <c r="O36" s="67">
        <f>RES_hhdet_num!N36+RES_hhdet_in!O36-RES_hhdet_num!O36</f>
        <v>631.58195924624124</v>
      </c>
      <c r="P36" s="67">
        <f>RES_hhdet_num!O36+RES_hhdet_in!P36-RES_hhdet_num!P36</f>
        <v>764.58562417465964</v>
      </c>
      <c r="Q36" s="67">
        <f>RES_hhdet_num!P36+RES_hhdet_in!Q36-RES_hhdet_num!Q36</f>
        <v>549.44367783557163</v>
      </c>
    </row>
    <row r="37" spans="1:17" ht="12" hidden="1" customHeight="1" x14ac:dyDescent="0.25">
      <c r="A37" s="148" t="s">
        <v>60</v>
      </c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</row>
    <row r="38" spans="1:17" ht="12" hidden="1" customHeight="1" x14ac:dyDescent="0.25">
      <c r="A38" s="147" t="s">
        <v>59</v>
      </c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</row>
    <row r="39" spans="1:17" ht="12" customHeight="1" x14ac:dyDescent="0.25">
      <c r="A39" s="146" t="s">
        <v>62</v>
      </c>
      <c r="B39" s="145"/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5"/>
      <c r="O39" s="145"/>
      <c r="P39" s="145"/>
      <c r="Q39" s="145"/>
    </row>
    <row r="40" spans="1:17" ht="12" customHeight="1" x14ac:dyDescent="0.25">
      <c r="A40" s="23" t="s">
        <v>57</v>
      </c>
      <c r="B40" s="67"/>
      <c r="C40" s="67">
        <f>RES_hhdet_num!B40+RES_hhdet_in!C40-RES_hhdet_num!C40</f>
        <v>88.196876768670904</v>
      </c>
      <c r="D40" s="67">
        <f>RES_hhdet_num!C40+RES_hhdet_in!D40-RES_hhdet_num!D40</f>
        <v>142.27921831421122</v>
      </c>
      <c r="E40" s="67">
        <f>RES_hhdet_num!D40+RES_hhdet_in!E40-RES_hhdet_num!E40</f>
        <v>99.18571589960311</v>
      </c>
      <c r="F40" s="67">
        <f>RES_hhdet_num!E40+RES_hhdet_in!F40-RES_hhdet_num!F40</f>
        <v>75.5</v>
      </c>
      <c r="G40" s="67">
        <f>RES_hhdet_num!F40+RES_hhdet_in!G40-RES_hhdet_num!G40</f>
        <v>83.5</v>
      </c>
      <c r="H40" s="67">
        <f>RES_hhdet_num!G40+RES_hhdet_in!H40-RES_hhdet_num!H40</f>
        <v>154.5</v>
      </c>
      <c r="I40" s="67">
        <f>RES_hhdet_num!H40+RES_hhdet_in!I40-RES_hhdet_num!I40</f>
        <v>0</v>
      </c>
      <c r="J40" s="67">
        <f>RES_hhdet_num!I40+RES_hhdet_in!J40-RES_hhdet_num!J40</f>
        <v>240.2013022642227</v>
      </c>
      <c r="K40" s="67">
        <f>RES_hhdet_num!J40+RES_hhdet_in!K40-RES_hhdet_num!K40</f>
        <v>193</v>
      </c>
      <c r="L40" s="67">
        <f>RES_hhdet_num!K40+RES_hhdet_in!L40-RES_hhdet_num!L40</f>
        <v>12</v>
      </c>
      <c r="M40" s="67">
        <f>RES_hhdet_num!L40+RES_hhdet_in!M40-RES_hhdet_num!M40</f>
        <v>17.999999999999943</v>
      </c>
      <c r="N40" s="67">
        <f>RES_hhdet_num!M40+RES_hhdet_in!N40-RES_hhdet_num!N40</f>
        <v>100</v>
      </c>
      <c r="O40" s="67">
        <f>RES_hhdet_num!N40+RES_hhdet_in!O40-RES_hhdet_num!O40</f>
        <v>18</v>
      </c>
      <c r="P40" s="67">
        <f>RES_hhdet_num!O40+RES_hhdet_in!P40-RES_hhdet_num!P40</f>
        <v>100.50000000000006</v>
      </c>
      <c r="Q40" s="67">
        <f>RES_hhdet_num!P40+RES_hhdet_in!Q40-RES_hhdet_num!Q40</f>
        <v>0</v>
      </c>
    </row>
    <row r="41" spans="1:17" ht="12" customHeight="1" x14ac:dyDescent="0.25">
      <c r="A41" s="29" t="s">
        <v>140</v>
      </c>
      <c r="B41" s="83"/>
      <c r="C41" s="83">
        <f>RES_hhdet_num!B41+RES_hhdet_in!C41-RES_hhdet_num!C41</f>
        <v>556.5</v>
      </c>
      <c r="D41" s="83">
        <f>RES_hhdet_num!C41+RES_hhdet_in!D41-RES_hhdet_num!D41</f>
        <v>556.5</v>
      </c>
      <c r="E41" s="83">
        <f>RES_hhdet_num!D41+RES_hhdet_in!E41-RES_hhdet_num!E41</f>
        <v>556.5</v>
      </c>
      <c r="F41" s="83">
        <f>RES_hhdet_num!E41+RES_hhdet_in!F41-RES_hhdet_num!F41</f>
        <v>556.5</v>
      </c>
      <c r="G41" s="83">
        <f>RES_hhdet_num!F41+RES_hhdet_in!G41-RES_hhdet_num!G41</f>
        <v>556.50000000000091</v>
      </c>
      <c r="H41" s="83">
        <f>RES_hhdet_num!G41+RES_hhdet_in!H41-RES_hhdet_num!H41</f>
        <v>556.5</v>
      </c>
      <c r="I41" s="83">
        <f>RES_hhdet_num!H41+RES_hhdet_in!I41-RES_hhdet_num!I41</f>
        <v>556.5</v>
      </c>
      <c r="J41" s="83">
        <f>RES_hhdet_num!I41+RES_hhdet_in!J41-RES_hhdet_num!J41</f>
        <v>556.5</v>
      </c>
      <c r="K41" s="83">
        <f>RES_hhdet_num!J41+RES_hhdet_in!K41-RES_hhdet_num!K41</f>
        <v>978.17812323132694</v>
      </c>
      <c r="L41" s="83">
        <f>RES_hhdet_num!K41+RES_hhdet_in!L41-RES_hhdet_num!L41</f>
        <v>1101.095781685789</v>
      </c>
      <c r="M41" s="83">
        <f>RES_hhdet_num!L41+RES_hhdet_in!M41-RES_hhdet_num!M41</f>
        <v>1193.1892841003946</v>
      </c>
      <c r="N41" s="83">
        <f>RES_hhdet_num!M41+RES_hhdet_in!N41-RES_hhdet_num!N41</f>
        <v>1137.0368109824867</v>
      </c>
      <c r="O41" s="83">
        <f>RES_hhdet_num!N41+RES_hhdet_in!O41-RES_hhdet_num!O41</f>
        <v>1103.8750000000009</v>
      </c>
      <c r="P41" s="83">
        <f>RES_hhdet_num!O41+RES_hhdet_in!P41-RES_hhdet_num!P41</f>
        <v>1388.3750000000009</v>
      </c>
      <c r="Q41" s="83">
        <f>RES_hhdet_num!P41+RES_hhdet_in!Q41-RES_hhdet_num!Q41</f>
        <v>725.88227527149138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51"/>
      <c r="C43" s="151"/>
      <c r="D43" s="151"/>
      <c r="E43" s="151"/>
      <c r="F43" s="151"/>
      <c r="G43" s="151"/>
      <c r="H43" s="151"/>
      <c r="I43" s="151"/>
      <c r="J43" s="151"/>
      <c r="K43" s="151"/>
      <c r="L43" s="151"/>
      <c r="M43" s="151"/>
      <c r="N43" s="151"/>
      <c r="O43" s="151"/>
      <c r="P43" s="151"/>
      <c r="Q43" s="151"/>
    </row>
    <row r="44" spans="1:17" ht="12.95" customHeight="1" x14ac:dyDescent="0.25">
      <c r="A44" s="150" t="s">
        <v>65</v>
      </c>
      <c r="B44" s="149"/>
      <c r="C44" s="149"/>
      <c r="D44" s="149"/>
      <c r="E44" s="149"/>
      <c r="F44" s="149"/>
      <c r="G44" s="149"/>
      <c r="H44" s="149"/>
      <c r="I44" s="149"/>
      <c r="J44" s="149"/>
      <c r="K44" s="149"/>
      <c r="L44" s="149"/>
      <c r="M44" s="149"/>
      <c r="N44" s="149"/>
      <c r="O44" s="149"/>
      <c r="P44" s="149"/>
      <c r="Q44" s="149"/>
    </row>
    <row r="45" spans="1:17" ht="12" customHeight="1" x14ac:dyDescent="0.25">
      <c r="A45" s="23" t="s">
        <v>166</v>
      </c>
      <c r="B45" s="67"/>
      <c r="C45" s="67">
        <f>RES_hhdet_num!B45+RES_hhdet_in!C45-RES_hhdet_num!C45</f>
        <v>64563</v>
      </c>
      <c r="D45" s="67">
        <f>RES_hhdet_num!C45+RES_hhdet_in!D45-RES_hhdet_num!D45</f>
        <v>64563</v>
      </c>
      <c r="E45" s="67">
        <f>RES_hhdet_num!D45+RES_hhdet_in!E45-RES_hhdet_num!E45</f>
        <v>64563</v>
      </c>
      <c r="F45" s="67">
        <f>RES_hhdet_num!E45+RES_hhdet_in!F45-RES_hhdet_num!F45</f>
        <v>64563</v>
      </c>
      <c r="G45" s="67">
        <f>RES_hhdet_num!F45+RES_hhdet_in!G45-RES_hhdet_num!G45</f>
        <v>64563.000000000116</v>
      </c>
      <c r="H45" s="67">
        <f>RES_hhdet_num!G45+RES_hhdet_in!H45-RES_hhdet_num!H45</f>
        <v>64563</v>
      </c>
      <c r="I45" s="67">
        <f>RES_hhdet_num!H45+RES_hhdet_in!I45-RES_hhdet_num!I45</f>
        <v>64563.000000000233</v>
      </c>
      <c r="J45" s="67">
        <f>RES_hhdet_num!I45+RES_hhdet_in!J45-RES_hhdet_num!J45</f>
        <v>64562.999999999767</v>
      </c>
      <c r="K45" s="67">
        <f>RES_hhdet_num!J45+RES_hhdet_in!K45-RES_hhdet_num!K45</f>
        <v>64563</v>
      </c>
      <c r="L45" s="67">
        <f>RES_hhdet_num!K45+RES_hhdet_in!L45-RES_hhdet_num!L45</f>
        <v>64562.999999999767</v>
      </c>
      <c r="M45" s="67">
        <f>RES_hhdet_num!L45+RES_hhdet_in!M45-RES_hhdet_num!M45</f>
        <v>72262</v>
      </c>
      <c r="N45" s="67">
        <f>RES_hhdet_num!M45+RES_hhdet_in!N45-RES_hhdet_num!N45</f>
        <v>64563.000000000116</v>
      </c>
      <c r="O45" s="67">
        <f>RES_hhdet_num!N45+RES_hhdet_in!O45-RES_hhdet_num!O45</f>
        <v>87006.000000000116</v>
      </c>
      <c r="P45" s="67">
        <f>RES_hhdet_num!O45+RES_hhdet_in!P45-RES_hhdet_num!P45</f>
        <v>64563</v>
      </c>
      <c r="Q45" s="67">
        <f>RES_hhdet_num!P45+RES_hhdet_in!Q45-RES_hhdet_num!Q45</f>
        <v>64563</v>
      </c>
    </row>
    <row r="46" spans="1:17" ht="12" hidden="1" customHeight="1" x14ac:dyDescent="0.25">
      <c r="A46" s="23" t="s">
        <v>60</v>
      </c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</row>
    <row r="47" spans="1:17" ht="12.95" customHeight="1" x14ac:dyDescent="0.25">
      <c r="A47" s="146" t="s">
        <v>112</v>
      </c>
      <c r="B47" s="145"/>
      <c r="C47" s="145"/>
      <c r="D47" s="145"/>
      <c r="E47" s="145"/>
      <c r="F47" s="145"/>
      <c r="G47" s="145"/>
      <c r="H47" s="145"/>
      <c r="I47" s="145"/>
      <c r="J47" s="145"/>
      <c r="K47" s="145"/>
      <c r="L47" s="145"/>
      <c r="M47" s="145"/>
      <c r="N47" s="145"/>
      <c r="O47" s="145"/>
      <c r="P47" s="145"/>
      <c r="Q47" s="145"/>
    </row>
    <row r="48" spans="1:17" ht="12" customHeight="1" x14ac:dyDescent="0.25">
      <c r="A48" s="23" t="s">
        <v>60</v>
      </c>
      <c r="B48" s="67"/>
      <c r="C48" s="67">
        <f>RES_hhdet_num!B48+RES_hhdet_in!C48-RES_hhdet_num!C48</f>
        <v>551</v>
      </c>
      <c r="D48" s="67">
        <f>RES_hhdet_num!C48+RES_hhdet_in!D48-RES_hhdet_num!D48</f>
        <v>519.75</v>
      </c>
      <c r="E48" s="67">
        <f>RES_hhdet_num!D48+RES_hhdet_in!E48-RES_hhdet_num!E48</f>
        <v>574.5</v>
      </c>
      <c r="F48" s="67">
        <f>RES_hhdet_num!E48+RES_hhdet_in!F48-RES_hhdet_num!F48</f>
        <v>700.25</v>
      </c>
      <c r="G48" s="67">
        <f>RES_hhdet_num!F48+RES_hhdet_in!G48-RES_hhdet_num!G48</f>
        <v>717</v>
      </c>
      <c r="H48" s="67">
        <f>RES_hhdet_num!G48+RES_hhdet_in!H48-RES_hhdet_num!H48</f>
        <v>874.75</v>
      </c>
      <c r="I48" s="67">
        <f>RES_hhdet_num!H48+RES_hhdet_in!I48-RES_hhdet_num!I48</f>
        <v>909.5</v>
      </c>
      <c r="J48" s="67">
        <f>RES_hhdet_num!I48+RES_hhdet_in!J48-RES_hhdet_num!J48</f>
        <v>2775</v>
      </c>
      <c r="K48" s="67">
        <f>RES_hhdet_num!J48+RES_hhdet_in!K48-RES_hhdet_num!K48</f>
        <v>2598</v>
      </c>
      <c r="L48" s="67">
        <f>RES_hhdet_num!K48+RES_hhdet_in!L48-RES_hhdet_num!L48</f>
        <v>2129</v>
      </c>
      <c r="M48" s="67">
        <f>RES_hhdet_num!L48+RES_hhdet_in!M48-RES_hhdet_num!M48</f>
        <v>1601.9999999999982</v>
      </c>
      <c r="N48" s="67">
        <f>RES_hhdet_num!M48+RES_hhdet_in!N48-RES_hhdet_num!N48</f>
        <v>1496</v>
      </c>
      <c r="O48" s="67">
        <f>RES_hhdet_num!N48+RES_hhdet_in!O48-RES_hhdet_num!O48</f>
        <v>2382</v>
      </c>
      <c r="P48" s="67">
        <f>RES_hhdet_num!O48+RES_hhdet_in!P48-RES_hhdet_num!P48</f>
        <v>1482.0000000000009</v>
      </c>
      <c r="Q48" s="67">
        <f>RES_hhdet_num!P48+RES_hhdet_in!Q48-RES_hhdet_num!Q48</f>
        <v>2987.9999999999991</v>
      </c>
    </row>
    <row r="49" spans="1:17" ht="12" customHeight="1" x14ac:dyDescent="0.25">
      <c r="A49" s="146" t="s">
        <v>63</v>
      </c>
      <c r="B49" s="145"/>
      <c r="C49" s="145"/>
      <c r="D49" s="145"/>
      <c r="E49" s="145"/>
      <c r="F49" s="145"/>
      <c r="G49" s="145"/>
      <c r="H49" s="145"/>
      <c r="I49" s="145"/>
      <c r="J49" s="145"/>
      <c r="K49" s="145"/>
      <c r="L49" s="145"/>
      <c r="M49" s="145"/>
      <c r="N49" s="145"/>
      <c r="O49" s="145"/>
      <c r="P49" s="145"/>
      <c r="Q49" s="145"/>
    </row>
    <row r="50" spans="1:17" ht="12" customHeight="1" x14ac:dyDescent="0.25">
      <c r="A50" s="23" t="s">
        <v>165</v>
      </c>
      <c r="B50" s="67"/>
      <c r="C50" s="67">
        <f>RES_hhdet_num!B50+RES_hhdet_in!C50-RES_hhdet_num!C50</f>
        <v>29586.838541978272</v>
      </c>
      <c r="D50" s="67">
        <f>RES_hhdet_num!C50+RES_hhdet_in!D50-RES_hhdet_num!D50</f>
        <v>28713.725209568045</v>
      </c>
      <c r="E50" s="67">
        <f>RES_hhdet_num!D50+RES_hhdet_in!E50-RES_hhdet_num!E50</f>
        <v>29273.011171169986</v>
      </c>
      <c r="F50" s="67">
        <f>RES_hhdet_num!E50+RES_hhdet_in!F50-RES_hhdet_num!F50</f>
        <v>23858.250000000058</v>
      </c>
      <c r="G50" s="67">
        <f>RES_hhdet_num!F50+RES_hhdet_in!G50-RES_hhdet_num!G50</f>
        <v>86219.310978705995</v>
      </c>
      <c r="H50" s="67">
        <f>RES_hhdet_num!G50+RES_hhdet_in!H50-RES_hhdet_num!H50</f>
        <v>43068.660195124685</v>
      </c>
      <c r="I50" s="67">
        <f>RES_hhdet_num!H50+RES_hhdet_in!I50-RES_hhdet_num!I50</f>
        <v>23858.25</v>
      </c>
      <c r="J50" s="67">
        <f>RES_hhdet_num!I50+RES_hhdet_in!J50-RES_hhdet_num!J50</f>
        <v>23858.25</v>
      </c>
      <c r="K50" s="67">
        <f>RES_hhdet_num!J50+RES_hhdet_in!K50-RES_hhdet_num!K50</f>
        <v>79281.210813608079</v>
      </c>
      <c r="L50" s="67">
        <f>RES_hhdet_num!K50+RES_hhdet_in!L50-RES_hhdet_num!L50</f>
        <v>78169.995361041452</v>
      </c>
      <c r="M50" s="67">
        <f>RES_hhdet_num!L50+RES_hhdet_in!M50-RES_hhdet_num!M50</f>
        <v>23858.25</v>
      </c>
      <c r="N50" s="67">
        <f>RES_hhdet_num!M50+RES_hhdet_in!N50-RES_hhdet_num!N50</f>
        <v>24701.505548760149</v>
      </c>
      <c r="O50" s="67">
        <f>RES_hhdet_num!N50+RES_hhdet_in!O50-RES_hhdet_num!O50</f>
        <v>30533.054218055855</v>
      </c>
      <c r="P50" s="67">
        <f>RES_hhdet_num!O50+RES_hhdet_in!P50-RES_hhdet_num!P50</f>
        <v>3861.0055024717003</v>
      </c>
      <c r="Q50" s="67">
        <f>RES_hhdet_num!P50+RES_hhdet_in!Q50-RES_hhdet_num!Q50</f>
        <v>7682.390256009181</v>
      </c>
    </row>
    <row r="51" spans="1:17" ht="12" customHeight="1" x14ac:dyDescent="0.25">
      <c r="A51" s="23" t="s">
        <v>164</v>
      </c>
      <c r="B51" s="67"/>
      <c r="C51" s="67">
        <f>RES_hhdet_num!B51+RES_hhdet_in!C51-RES_hhdet_num!C51</f>
        <v>6820.5</v>
      </c>
      <c r="D51" s="67">
        <f>RES_hhdet_num!C51+RES_hhdet_in!D51-RES_hhdet_num!D51</f>
        <v>8942.5119495981489</v>
      </c>
      <c r="E51" s="67">
        <f>RES_hhdet_num!D51+RES_hhdet_in!E51-RES_hhdet_num!E51</f>
        <v>7051.1181021253578</v>
      </c>
      <c r="F51" s="67">
        <f>RES_hhdet_num!E51+RES_hhdet_in!F51-RES_hhdet_num!F51</f>
        <v>6820.5</v>
      </c>
      <c r="G51" s="67">
        <f>RES_hhdet_num!F51+RES_hhdet_in!G51-RES_hhdet_num!G51</f>
        <v>6820.4999999999709</v>
      </c>
      <c r="H51" s="67">
        <f>RES_hhdet_num!G51+RES_hhdet_in!H51-RES_hhdet_num!H51</f>
        <v>6820.5</v>
      </c>
      <c r="I51" s="67">
        <f>RES_hhdet_num!H51+RES_hhdet_in!I51-RES_hhdet_num!I51</f>
        <v>6820.5000000000582</v>
      </c>
      <c r="J51" s="67">
        <f>RES_hhdet_num!I51+RES_hhdet_in!J51-RES_hhdet_num!J51</f>
        <v>14685.717422125861</v>
      </c>
      <c r="K51" s="67">
        <f>RES_hhdet_num!J51+RES_hhdet_in!K51-RES_hhdet_num!K51</f>
        <v>6820.4999999999418</v>
      </c>
      <c r="L51" s="67">
        <f>RES_hhdet_num!K51+RES_hhdet_in!L51-RES_hhdet_num!L51</f>
        <v>6820.4999999999418</v>
      </c>
      <c r="M51" s="67">
        <f>RES_hhdet_num!L51+RES_hhdet_in!M51-RES_hhdet_num!M51</f>
        <v>23220.645908370614</v>
      </c>
      <c r="N51" s="67">
        <f>RES_hhdet_num!M51+RES_hhdet_in!N51-RES_hhdet_num!N51</f>
        <v>26058.978470156901</v>
      </c>
      <c r="O51" s="67">
        <f>RES_hhdet_num!N51+RES_hhdet_in!O51-RES_hhdet_num!O51</f>
        <v>41158.740659655654</v>
      </c>
      <c r="P51" s="67">
        <f>RES_hhdet_num!O51+RES_hhdet_in!P51-RES_hhdet_num!P51</f>
        <v>49472.10953230958</v>
      </c>
      <c r="Q51" s="67">
        <f>RES_hhdet_num!P51+RES_hhdet_in!Q51-RES_hhdet_num!Q51</f>
        <v>57276.670111184649</v>
      </c>
    </row>
    <row r="52" spans="1:17" ht="12" hidden="1" customHeight="1" x14ac:dyDescent="0.25">
      <c r="A52" s="148" t="s">
        <v>163</v>
      </c>
      <c r="B52" s="67"/>
      <c r="C52" s="67">
        <f>RES_hhdet_num!B52+RES_hhdet_in!C52-RES_hhdet_num!C52</f>
        <v>0</v>
      </c>
      <c r="D52" s="67">
        <f>RES_hhdet_num!C52+RES_hhdet_in!D52-RES_hhdet_num!D52</f>
        <v>0</v>
      </c>
      <c r="E52" s="67">
        <f>RES_hhdet_num!D52+RES_hhdet_in!E52-RES_hhdet_num!E52</f>
        <v>0</v>
      </c>
      <c r="F52" s="67">
        <f>RES_hhdet_num!E52+RES_hhdet_in!F52-RES_hhdet_num!F52</f>
        <v>0</v>
      </c>
      <c r="G52" s="67">
        <f>RES_hhdet_num!F52+RES_hhdet_in!G52-RES_hhdet_num!G52</f>
        <v>0</v>
      </c>
      <c r="H52" s="67">
        <f>RES_hhdet_num!G52+RES_hhdet_in!H52-RES_hhdet_num!H52</f>
        <v>0</v>
      </c>
      <c r="I52" s="67">
        <f>RES_hhdet_num!H52+RES_hhdet_in!I52-RES_hhdet_num!I52</f>
        <v>0</v>
      </c>
      <c r="J52" s="67">
        <f>RES_hhdet_num!I52+RES_hhdet_in!J52-RES_hhdet_num!J52</f>
        <v>0</v>
      </c>
      <c r="K52" s="67">
        <f>RES_hhdet_num!J52+RES_hhdet_in!K52-RES_hhdet_num!K52</f>
        <v>0</v>
      </c>
      <c r="L52" s="67">
        <f>RES_hhdet_num!K52+RES_hhdet_in!L52-RES_hhdet_num!L52</f>
        <v>0</v>
      </c>
      <c r="M52" s="67">
        <f>RES_hhdet_num!L52+RES_hhdet_in!M52-RES_hhdet_num!M52</f>
        <v>0</v>
      </c>
      <c r="N52" s="67">
        <f>RES_hhdet_num!M52+RES_hhdet_in!N52-RES_hhdet_num!N52</f>
        <v>0</v>
      </c>
      <c r="O52" s="67">
        <f>RES_hhdet_num!N52+RES_hhdet_in!O52-RES_hhdet_num!O52</f>
        <v>0</v>
      </c>
      <c r="P52" s="67">
        <f>RES_hhdet_num!O52+RES_hhdet_in!P52-RES_hhdet_num!P52</f>
        <v>0</v>
      </c>
      <c r="Q52" s="67">
        <f>RES_hhdet_num!P52+RES_hhdet_in!Q52-RES_hhdet_num!Q52</f>
        <v>0</v>
      </c>
    </row>
    <row r="53" spans="1:17" ht="12" hidden="1" customHeight="1" x14ac:dyDescent="0.25">
      <c r="A53" s="148" t="s">
        <v>59</v>
      </c>
      <c r="B53" s="67"/>
      <c r="C53" s="67">
        <f>RES_hhdet_num!B53+RES_hhdet_in!C53-RES_hhdet_num!C53</f>
        <v>0</v>
      </c>
      <c r="D53" s="67">
        <f>RES_hhdet_num!C53+RES_hhdet_in!D53-RES_hhdet_num!D53</f>
        <v>0</v>
      </c>
      <c r="E53" s="67">
        <f>RES_hhdet_num!D53+RES_hhdet_in!E53-RES_hhdet_num!E53</f>
        <v>0</v>
      </c>
      <c r="F53" s="67">
        <f>RES_hhdet_num!E53+RES_hhdet_in!F53-RES_hhdet_num!F53</f>
        <v>0</v>
      </c>
      <c r="G53" s="67">
        <f>RES_hhdet_num!F53+RES_hhdet_in!G53-RES_hhdet_num!G53</f>
        <v>0</v>
      </c>
      <c r="H53" s="67">
        <f>RES_hhdet_num!G53+RES_hhdet_in!H53-RES_hhdet_num!H53</f>
        <v>0</v>
      </c>
      <c r="I53" s="67">
        <f>RES_hhdet_num!H53+RES_hhdet_in!I53-RES_hhdet_num!I53</f>
        <v>0</v>
      </c>
      <c r="J53" s="67">
        <f>RES_hhdet_num!I53+RES_hhdet_in!J53-RES_hhdet_num!J53</f>
        <v>0</v>
      </c>
      <c r="K53" s="67">
        <f>RES_hhdet_num!J53+RES_hhdet_in!K53-RES_hhdet_num!K53</f>
        <v>0</v>
      </c>
      <c r="L53" s="67">
        <f>RES_hhdet_num!K53+RES_hhdet_in!L53-RES_hhdet_num!L53</f>
        <v>0</v>
      </c>
      <c r="M53" s="67">
        <f>RES_hhdet_num!L53+RES_hhdet_in!M53-RES_hhdet_num!M53</f>
        <v>0</v>
      </c>
      <c r="N53" s="67">
        <f>RES_hhdet_num!M53+RES_hhdet_in!N53-RES_hhdet_num!N53</f>
        <v>0</v>
      </c>
      <c r="O53" s="67">
        <f>RES_hhdet_num!N53+RES_hhdet_in!O53-RES_hhdet_num!O53</f>
        <v>0</v>
      </c>
      <c r="P53" s="67">
        <f>RES_hhdet_num!O53+RES_hhdet_in!P53-RES_hhdet_num!P53</f>
        <v>0</v>
      </c>
      <c r="Q53" s="67">
        <f>RES_hhdet_num!P53+RES_hhdet_in!Q53-RES_hhdet_num!Q53</f>
        <v>0</v>
      </c>
    </row>
    <row r="54" spans="1:17" ht="12" customHeight="1" x14ac:dyDescent="0.25">
      <c r="A54" s="23" t="s">
        <v>142</v>
      </c>
      <c r="B54" s="67"/>
      <c r="C54" s="67">
        <f>RES_hhdet_num!B54+RES_hhdet_in!C54-RES_hhdet_num!C54</f>
        <v>27597.75</v>
      </c>
      <c r="D54" s="67">
        <f>RES_hhdet_num!C54+RES_hhdet_in!D54-RES_hhdet_num!D54</f>
        <v>27597.749999999942</v>
      </c>
      <c r="E54" s="67">
        <f>RES_hhdet_num!D54+RES_hhdet_in!E54-RES_hhdet_num!E54</f>
        <v>27597.75</v>
      </c>
      <c r="F54" s="67">
        <f>RES_hhdet_num!E54+RES_hhdet_in!F54-RES_hhdet_num!F54</f>
        <v>34583.305074435513</v>
      </c>
      <c r="G54" s="67">
        <f>RES_hhdet_num!F54+RES_hhdet_in!G54-RES_hhdet_num!G54</f>
        <v>40141.534504682204</v>
      </c>
      <c r="H54" s="67">
        <f>RES_hhdet_num!G54+RES_hhdet_in!H54-RES_hhdet_num!H54</f>
        <v>38124.906719401362</v>
      </c>
      <c r="I54" s="67">
        <f>RES_hhdet_num!H54+RES_hhdet_in!I54-RES_hhdet_num!I54</f>
        <v>32041.64737179433</v>
      </c>
      <c r="J54" s="67">
        <f>RES_hhdet_num!I54+RES_hhdet_in!J54-RES_hhdet_num!J54</f>
        <v>27597.749999999971</v>
      </c>
      <c r="K54" s="67">
        <f>RES_hhdet_num!J54+RES_hhdet_in!K54-RES_hhdet_num!K54</f>
        <v>50762.290649083821</v>
      </c>
      <c r="L54" s="67">
        <f>RES_hhdet_num!K54+RES_hhdet_in!L54-RES_hhdet_num!L54</f>
        <v>50988.439497880769</v>
      </c>
      <c r="M54" s="67">
        <f>RES_hhdet_num!L54+RES_hhdet_in!M54-RES_hhdet_num!M54</f>
        <v>41818.586768422763</v>
      </c>
      <c r="N54" s="67">
        <f>RES_hhdet_num!M54+RES_hhdet_in!N54-RES_hhdet_num!N54</f>
        <v>12837.056182473214</v>
      </c>
      <c r="O54" s="67">
        <f>RES_hhdet_num!N54+RES_hhdet_in!O54-RES_hhdet_num!O54</f>
        <v>18781.000000000007</v>
      </c>
      <c r="P54" s="67">
        <f>RES_hhdet_num!O54+RES_hhdet_in!P54-RES_hhdet_num!P54</f>
        <v>4927.5533786608939</v>
      </c>
      <c r="Q54" s="67">
        <f>RES_hhdet_num!P54+RES_hhdet_in!Q54-RES_hhdet_num!Q54</f>
        <v>9032.692823252135</v>
      </c>
    </row>
    <row r="55" spans="1:17" ht="12" customHeight="1" x14ac:dyDescent="0.25">
      <c r="A55" s="23" t="s">
        <v>141</v>
      </c>
      <c r="B55" s="67"/>
      <c r="C55" s="67">
        <f>RES_hhdet_num!B55+RES_hhdet_in!C55-RES_hhdet_num!C55</f>
        <v>7890</v>
      </c>
      <c r="D55" s="67">
        <f>RES_hhdet_num!C55+RES_hhdet_in!D55-RES_hhdet_num!D55</f>
        <v>7889.9999999999854</v>
      </c>
      <c r="E55" s="67">
        <f>RES_hhdet_num!D55+RES_hhdet_in!E55-RES_hhdet_num!E55</f>
        <v>7889.9999999999854</v>
      </c>
      <c r="F55" s="67">
        <f>RES_hhdet_num!E55+RES_hhdet_in!F55-RES_hhdet_num!F55</f>
        <v>7890</v>
      </c>
      <c r="G55" s="67">
        <f>RES_hhdet_num!F55+RES_hhdet_in!G55-RES_hhdet_num!G55</f>
        <v>7890</v>
      </c>
      <c r="H55" s="67">
        <f>RES_hhdet_num!G55+RES_hhdet_in!H55-RES_hhdet_num!H55</f>
        <v>7890</v>
      </c>
      <c r="I55" s="67">
        <f>RES_hhdet_num!H55+RES_hhdet_in!I55-RES_hhdet_num!I55</f>
        <v>18675.509635333045</v>
      </c>
      <c r="J55" s="67">
        <f>RES_hhdet_num!I55+RES_hhdet_in!J55-RES_hhdet_num!J55</f>
        <v>11311.11770767378</v>
      </c>
      <c r="K55" s="67">
        <f>RES_hhdet_num!J55+RES_hhdet_in!K55-RES_hhdet_num!K55</f>
        <v>18217.655099445023</v>
      </c>
      <c r="L55" s="67">
        <f>RES_hhdet_num!K55+RES_hhdet_in!L55-RES_hhdet_num!L55</f>
        <v>19948.073342953052</v>
      </c>
      <c r="M55" s="67">
        <f>RES_hhdet_num!L55+RES_hhdet_in!M55-RES_hhdet_num!M55</f>
        <v>37694.999999999942</v>
      </c>
      <c r="N55" s="67">
        <f>RES_hhdet_num!M55+RES_hhdet_in!N55-RES_hhdet_num!N55</f>
        <v>13793.328016843763</v>
      </c>
      <c r="O55" s="67">
        <f>RES_hhdet_num!N55+RES_hhdet_in!O55-RES_hhdet_num!O55</f>
        <v>32032.054609198909</v>
      </c>
      <c r="P55" s="67">
        <f>RES_hhdet_num!O55+RES_hhdet_in!P55-RES_hhdet_num!P55</f>
        <v>16677.48260765108</v>
      </c>
      <c r="Q55" s="67">
        <f>RES_hhdet_num!P55+RES_hhdet_in!Q55-RES_hhdet_num!Q55</f>
        <v>18046.49842869537</v>
      </c>
    </row>
    <row r="56" spans="1:17" ht="12" hidden="1" customHeight="1" x14ac:dyDescent="0.25">
      <c r="A56" s="148" t="s">
        <v>60</v>
      </c>
      <c r="B56" s="67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</row>
    <row r="57" spans="1:17" ht="12" hidden="1" customHeight="1" x14ac:dyDescent="0.25">
      <c r="A57" s="147" t="s">
        <v>59</v>
      </c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</row>
    <row r="58" spans="1:17" ht="12" customHeight="1" x14ac:dyDescent="0.25">
      <c r="A58" s="146" t="s">
        <v>62</v>
      </c>
      <c r="B58" s="145"/>
      <c r="C58" s="145"/>
      <c r="D58" s="145"/>
      <c r="E58" s="145"/>
      <c r="F58" s="145"/>
      <c r="G58" s="145"/>
      <c r="H58" s="145"/>
      <c r="I58" s="145"/>
      <c r="J58" s="145"/>
      <c r="K58" s="145"/>
      <c r="L58" s="145"/>
      <c r="M58" s="145"/>
      <c r="N58" s="145"/>
      <c r="O58" s="145"/>
      <c r="P58" s="145"/>
      <c r="Q58" s="145"/>
    </row>
    <row r="59" spans="1:17" ht="12" customHeight="1" x14ac:dyDescent="0.25">
      <c r="A59" s="23" t="s">
        <v>57</v>
      </c>
      <c r="B59" s="67"/>
      <c r="C59" s="67">
        <f>RES_hhdet_num!B59+RES_hhdet_in!C59-RES_hhdet_num!C59</f>
        <v>14661.968223725657</v>
      </c>
      <c r="D59" s="67">
        <f>RES_hhdet_num!C59+RES_hhdet_in!D59-RES_hhdet_num!D59</f>
        <v>6302.8009171645972</v>
      </c>
      <c r="E59" s="67">
        <f>RES_hhdet_num!D59+RES_hhdet_in!E59-RES_hhdet_num!E59</f>
        <v>17183.168012767725</v>
      </c>
      <c r="F59" s="67">
        <f>RES_hhdet_num!E59+RES_hhdet_in!F59-RES_hhdet_num!F59</f>
        <v>5364</v>
      </c>
      <c r="G59" s="67">
        <f>RES_hhdet_num!F59+RES_hhdet_in!G59-RES_hhdet_num!G59</f>
        <v>5364</v>
      </c>
      <c r="H59" s="67">
        <f>RES_hhdet_num!G59+RES_hhdet_in!H59-RES_hhdet_num!H59</f>
        <v>5364.0000000000073</v>
      </c>
      <c r="I59" s="67">
        <f>RES_hhdet_num!H59+RES_hhdet_in!I59-RES_hhdet_num!I59</f>
        <v>5364</v>
      </c>
      <c r="J59" s="67">
        <f>RES_hhdet_num!I59+RES_hhdet_in!J59-RES_hhdet_num!J59</f>
        <v>8594.8768291991728</v>
      </c>
      <c r="K59" s="67">
        <f>RES_hhdet_num!J59+RES_hhdet_in!K59-RES_hhdet_num!K59</f>
        <v>27329.105342711628</v>
      </c>
      <c r="L59" s="67">
        <f>RES_hhdet_num!K59+RES_hhdet_in!L59-RES_hhdet_num!L59</f>
        <v>7240.8009171645972</v>
      </c>
      <c r="M59" s="67">
        <f>RES_hhdet_num!L59+RES_hhdet_in!M59-RES_hhdet_num!M59</f>
        <v>6273.1680127677173</v>
      </c>
      <c r="N59" s="67">
        <f>RES_hhdet_num!M59+RES_hhdet_in!N59-RES_hhdet_num!N59</f>
        <v>10744.911990506716</v>
      </c>
      <c r="O59" s="67">
        <f>RES_hhdet_num!N59+RES_hhdet_in!O59-RES_hhdet_num!O59</f>
        <v>6826.0083106995153</v>
      </c>
      <c r="P59" s="67">
        <f>RES_hhdet_num!O59+RES_hhdet_in!P59-RES_hhdet_num!P59</f>
        <v>6098.9082446880675</v>
      </c>
      <c r="Q59" s="67">
        <f>RES_hhdet_num!P59+RES_hhdet_in!Q59-RES_hhdet_num!Q59</f>
        <v>14519.473405031487</v>
      </c>
    </row>
    <row r="60" spans="1:17" ht="12" customHeight="1" x14ac:dyDescent="0.25">
      <c r="A60" s="29" t="s">
        <v>140</v>
      </c>
      <c r="B60" s="83"/>
      <c r="C60" s="83">
        <f>RES_hhdet_num!B60+RES_hhdet_in!C60-RES_hhdet_num!C60</f>
        <v>91481.25</v>
      </c>
      <c r="D60" s="83">
        <f>RES_hhdet_num!C60+RES_hhdet_in!D60-RES_hhdet_num!D60</f>
        <v>91481.250000000116</v>
      </c>
      <c r="E60" s="83">
        <f>RES_hhdet_num!D60+RES_hhdet_in!E60-RES_hhdet_num!E60</f>
        <v>91481.250000000116</v>
      </c>
      <c r="F60" s="83">
        <f>RES_hhdet_num!E60+RES_hhdet_in!F60-RES_hhdet_num!F60</f>
        <v>91481.250000000233</v>
      </c>
      <c r="G60" s="83">
        <f>RES_hhdet_num!F60+RES_hhdet_in!G60-RES_hhdet_num!G60</f>
        <v>91481.249999999884</v>
      </c>
      <c r="H60" s="83">
        <f>RES_hhdet_num!G60+RES_hhdet_in!H60-RES_hhdet_num!H60</f>
        <v>91481.25</v>
      </c>
      <c r="I60" s="83">
        <f>RES_hhdet_num!H60+RES_hhdet_in!I60-RES_hhdet_num!I60</f>
        <v>107173.36595890473</v>
      </c>
      <c r="J60" s="83">
        <f>RES_hhdet_num!I60+RES_hhdet_in!J60-RES_hhdet_num!J60</f>
        <v>91481.249999999884</v>
      </c>
      <c r="K60" s="83">
        <f>RES_hhdet_num!J60+RES_hhdet_in!K60-RES_hhdet_num!K60</f>
        <v>155303.28177627432</v>
      </c>
      <c r="L60" s="83">
        <f>RES_hhdet_num!K60+RES_hhdet_in!L60-RES_hhdet_num!L60</f>
        <v>170786.44908283511</v>
      </c>
      <c r="M60" s="83">
        <f>RES_hhdet_num!L60+RES_hhdet_in!M60-RES_hhdet_num!M60</f>
        <v>167888.08198723209</v>
      </c>
      <c r="N60" s="83">
        <f>RES_hhdet_num!M60+RES_hhdet_in!N60-RES_hhdet_num!N60</f>
        <v>145455.14968179096</v>
      </c>
      <c r="O60" s="83">
        <f>RES_hhdet_num!N60+RES_hhdet_in!O60-RES_hhdet_num!O60</f>
        <v>139933.24168930063</v>
      </c>
      <c r="P60" s="83">
        <f>RES_hhdet_num!O60+RES_hhdet_in!P60-RES_hhdet_num!P60</f>
        <v>127200.2437146717</v>
      </c>
      <c r="Q60" s="83">
        <f>RES_hhdet_num!P60+RES_hhdet_in!Q60-RES_hhdet_num!Q60</f>
        <v>106282.38404109515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51"/>
      <c r="C62" s="151"/>
      <c r="D62" s="151"/>
      <c r="E62" s="151"/>
      <c r="F62" s="151"/>
      <c r="G62" s="151"/>
      <c r="H62" s="151"/>
      <c r="I62" s="151"/>
      <c r="J62" s="151"/>
      <c r="K62" s="151"/>
      <c r="L62" s="151"/>
      <c r="M62" s="151"/>
      <c r="N62" s="151"/>
      <c r="O62" s="151"/>
      <c r="P62" s="151"/>
      <c r="Q62" s="151"/>
    </row>
    <row r="63" spans="1:17" ht="12.95" customHeight="1" x14ac:dyDescent="0.25">
      <c r="A63" s="150" t="s">
        <v>65</v>
      </c>
      <c r="B63" s="149"/>
      <c r="C63" s="149"/>
      <c r="D63" s="149"/>
      <c r="E63" s="149"/>
      <c r="F63" s="149"/>
      <c r="G63" s="149"/>
      <c r="H63" s="149"/>
      <c r="I63" s="149"/>
      <c r="J63" s="149"/>
      <c r="K63" s="149"/>
      <c r="L63" s="149"/>
      <c r="M63" s="149"/>
      <c r="N63" s="149"/>
      <c r="O63" s="149"/>
      <c r="P63" s="149"/>
      <c r="Q63" s="149"/>
    </row>
    <row r="64" spans="1:17" ht="12" customHeight="1" x14ac:dyDescent="0.25">
      <c r="A64" s="23" t="s">
        <v>161</v>
      </c>
      <c r="B64" s="67"/>
      <c r="C64" s="67">
        <f>RES_hhdet_num!B64+RES_hhdet_in!C64-RES_hhdet_num!C64</f>
        <v>45216.4375</v>
      </c>
      <c r="D64" s="67">
        <f>RES_hhdet_num!C64+RES_hhdet_in!D64-RES_hhdet_num!D64</f>
        <v>45216.437500000116</v>
      </c>
      <c r="E64" s="67">
        <f>RES_hhdet_num!D64+RES_hhdet_in!E64-RES_hhdet_num!E64</f>
        <v>45216.437499999767</v>
      </c>
      <c r="F64" s="67">
        <f>RES_hhdet_num!E64+RES_hhdet_in!F64-RES_hhdet_num!F64</f>
        <v>45216.437500000116</v>
      </c>
      <c r="G64" s="67">
        <f>RES_hhdet_num!F64+RES_hhdet_in!G64-RES_hhdet_num!G64</f>
        <v>45216.437500000116</v>
      </c>
      <c r="H64" s="67">
        <f>RES_hhdet_num!G64+RES_hhdet_in!H64-RES_hhdet_num!H64</f>
        <v>45216.437499999884</v>
      </c>
      <c r="I64" s="67">
        <f>RES_hhdet_num!H64+RES_hhdet_in!I64-RES_hhdet_num!I64</f>
        <v>45216.437500000116</v>
      </c>
      <c r="J64" s="67">
        <f>RES_hhdet_num!I64+RES_hhdet_in!J64-RES_hhdet_num!J64</f>
        <v>45216.4375</v>
      </c>
      <c r="K64" s="67">
        <f>RES_hhdet_num!J64+RES_hhdet_in!K64-RES_hhdet_num!K64</f>
        <v>45216.437499999884</v>
      </c>
      <c r="L64" s="67">
        <f>RES_hhdet_num!K64+RES_hhdet_in!L64-RES_hhdet_num!L64</f>
        <v>45216.437500000116</v>
      </c>
      <c r="M64" s="67">
        <f>RES_hhdet_num!L64+RES_hhdet_in!M64-RES_hhdet_num!M64</f>
        <v>45216.437499999651</v>
      </c>
      <c r="N64" s="67">
        <f>RES_hhdet_num!M64+RES_hhdet_in!N64-RES_hhdet_num!N64</f>
        <v>45216.4375</v>
      </c>
      <c r="O64" s="67">
        <f>RES_hhdet_num!N64+RES_hhdet_in!O64-RES_hhdet_num!O64</f>
        <v>45216.437500000233</v>
      </c>
      <c r="P64" s="67">
        <f>RES_hhdet_num!O64+RES_hhdet_in!P64-RES_hhdet_num!P64</f>
        <v>45216.4375</v>
      </c>
      <c r="Q64" s="67">
        <f>RES_hhdet_num!P64+RES_hhdet_in!Q64-RES_hhdet_num!Q64</f>
        <v>45216.437499999767</v>
      </c>
    </row>
    <row r="65" spans="1:17" ht="12" hidden="1" customHeight="1" x14ac:dyDescent="0.25">
      <c r="A65" s="23" t="s">
        <v>60</v>
      </c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</row>
    <row r="66" spans="1:17" ht="12.95" customHeight="1" x14ac:dyDescent="0.25">
      <c r="A66" s="146" t="s">
        <v>112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23" t="s">
        <v>60</v>
      </c>
      <c r="B67" s="67"/>
      <c r="C67" s="67">
        <f>RES_hhdet_num!B67+RES_hhdet_in!C67-RES_hhdet_num!C67</f>
        <v>386</v>
      </c>
      <c r="D67" s="67">
        <f>RES_hhdet_num!C67+RES_hhdet_in!D67-RES_hhdet_num!D67</f>
        <v>364.5</v>
      </c>
      <c r="E67" s="67">
        <f>RES_hhdet_num!D67+RES_hhdet_in!E67-RES_hhdet_num!E67</f>
        <v>392</v>
      </c>
      <c r="F67" s="67">
        <f>RES_hhdet_num!E67+RES_hhdet_in!F67-RES_hhdet_num!F67</f>
        <v>471.5</v>
      </c>
      <c r="G67" s="67">
        <f>RES_hhdet_num!F67+RES_hhdet_in!G67-RES_hhdet_num!G67</f>
        <v>467</v>
      </c>
      <c r="H67" s="67">
        <f>RES_hhdet_num!G67+RES_hhdet_in!H67-RES_hhdet_num!H67</f>
        <v>558.5</v>
      </c>
      <c r="I67" s="67">
        <f>RES_hhdet_num!H67+RES_hhdet_in!I67-RES_hhdet_num!I67</f>
        <v>551</v>
      </c>
      <c r="J67" s="67">
        <f>RES_hhdet_num!I67+RES_hhdet_in!J67-RES_hhdet_num!J67</f>
        <v>1853</v>
      </c>
      <c r="K67" s="67">
        <f>RES_hhdet_num!J67+RES_hhdet_in!K67-RES_hhdet_num!K67</f>
        <v>2110</v>
      </c>
      <c r="L67" s="67">
        <f>RES_hhdet_num!K67+RES_hhdet_in!L67-RES_hhdet_num!L67</f>
        <v>1744</v>
      </c>
      <c r="M67" s="67">
        <f>RES_hhdet_num!L67+RES_hhdet_in!M67-RES_hhdet_num!M67</f>
        <v>1436.9999999999982</v>
      </c>
      <c r="N67" s="67">
        <f>RES_hhdet_num!M67+RES_hhdet_in!N67-RES_hhdet_num!N67</f>
        <v>1399</v>
      </c>
      <c r="O67" s="67">
        <f>RES_hhdet_num!N67+RES_hhdet_in!O67-RES_hhdet_num!O67</f>
        <v>2103</v>
      </c>
      <c r="P67" s="67">
        <f>RES_hhdet_num!O67+RES_hhdet_in!P67-RES_hhdet_num!P67</f>
        <v>1548</v>
      </c>
      <c r="Q67" s="67">
        <f>RES_hhdet_num!P67+RES_hhdet_in!Q67-RES_hhdet_num!Q67</f>
        <v>3609.0000000000018</v>
      </c>
    </row>
    <row r="68" spans="1:17" ht="12" customHeight="1" x14ac:dyDescent="0.25">
      <c r="A68" s="146" t="s">
        <v>63</v>
      </c>
      <c r="B68" s="145"/>
      <c r="C68" s="145"/>
      <c r="D68" s="145"/>
      <c r="E68" s="145"/>
      <c r="F68" s="145"/>
      <c r="G68" s="145"/>
      <c r="H68" s="145"/>
      <c r="I68" s="145"/>
      <c r="J68" s="145"/>
      <c r="K68" s="145"/>
      <c r="L68" s="145"/>
      <c r="M68" s="145"/>
      <c r="N68" s="145"/>
      <c r="O68" s="145"/>
      <c r="P68" s="145"/>
      <c r="Q68" s="145"/>
    </row>
    <row r="69" spans="1:17" ht="12" customHeight="1" x14ac:dyDescent="0.25">
      <c r="A69" s="23" t="s">
        <v>160</v>
      </c>
      <c r="B69" s="67"/>
      <c r="C69" s="67">
        <f>RES_hhdet_num!B69+RES_hhdet_in!C69-RES_hhdet_num!C69</f>
        <v>21957.75</v>
      </c>
      <c r="D69" s="67">
        <f>RES_hhdet_num!C69+RES_hhdet_in!D69-RES_hhdet_num!D69</f>
        <v>31380.703864603303</v>
      </c>
      <c r="E69" s="67">
        <f>RES_hhdet_num!D69+RES_hhdet_in!E69-RES_hhdet_num!E69</f>
        <v>21957.750000000058</v>
      </c>
      <c r="F69" s="67">
        <f>RES_hhdet_num!E69+RES_hhdet_in!F69-RES_hhdet_num!F69</f>
        <v>24935.228207930399</v>
      </c>
      <c r="G69" s="67">
        <f>RES_hhdet_num!F69+RES_hhdet_in!G69-RES_hhdet_num!G69</f>
        <v>82215.48135971243</v>
      </c>
      <c r="H69" s="67">
        <f>RES_hhdet_num!G69+RES_hhdet_in!H69-RES_hhdet_num!H69</f>
        <v>50475.449001194211</v>
      </c>
      <c r="I69" s="67">
        <f>RES_hhdet_num!H69+RES_hhdet_in!I69-RES_hhdet_num!I69</f>
        <v>25369.123716588656</v>
      </c>
      <c r="J69" s="67">
        <f>RES_hhdet_num!I69+RES_hhdet_in!J69-RES_hhdet_num!J69</f>
        <v>22631.761637643329</v>
      </c>
      <c r="K69" s="67">
        <f>RES_hhdet_num!J69+RES_hhdet_in!K69-RES_hhdet_num!K69</f>
        <v>66545.713739347819</v>
      </c>
      <c r="L69" s="67">
        <f>RES_hhdet_num!K69+RES_hhdet_in!L69-RES_hhdet_num!L69</f>
        <v>76969.493380508502</v>
      </c>
      <c r="M69" s="67">
        <f>RES_hhdet_num!L69+RES_hhdet_in!M69-RES_hhdet_num!M69</f>
        <v>21957.749999999942</v>
      </c>
      <c r="N69" s="67">
        <f>RES_hhdet_num!M69+RES_hhdet_in!N69-RES_hhdet_num!N69</f>
        <v>22692.388352230657</v>
      </c>
      <c r="O69" s="67">
        <f>RES_hhdet_num!N69+RES_hhdet_in!O69-RES_hhdet_num!O69</f>
        <v>22315.680308565061</v>
      </c>
      <c r="P69" s="67">
        <f>RES_hhdet_num!O69+RES_hhdet_in!P69-RES_hhdet_num!P69</f>
        <v>2859.2229065110732</v>
      </c>
      <c r="Q69" s="67">
        <f>RES_hhdet_num!P69+RES_hhdet_in!Q69-RES_hhdet_num!Q69</f>
        <v>9658.4342321763688</v>
      </c>
    </row>
    <row r="70" spans="1:17" ht="12" customHeight="1" x14ac:dyDescent="0.25">
      <c r="A70" s="23" t="s">
        <v>159</v>
      </c>
      <c r="B70" s="67"/>
      <c r="C70" s="67">
        <f>RES_hhdet_num!B70+RES_hhdet_in!C70-RES_hhdet_num!C70</f>
        <v>9615.0899836797907</v>
      </c>
      <c r="D70" s="67">
        <f>RES_hhdet_num!C70+RES_hhdet_in!D70-RES_hhdet_num!D70</f>
        <v>7666.7716012709716</v>
      </c>
      <c r="E70" s="67">
        <f>RES_hhdet_num!D70+RES_hhdet_in!E70-RES_hhdet_num!E70</f>
        <v>7916.4642240973772</v>
      </c>
      <c r="F70" s="67">
        <f>RES_hhdet_num!E70+RES_hhdet_in!F70-RES_hhdet_num!F70</f>
        <v>7149.9886295516626</v>
      </c>
      <c r="G70" s="67">
        <f>RES_hhdet_num!F70+RES_hhdet_in!G70-RES_hhdet_num!G70</f>
        <v>6277.5</v>
      </c>
      <c r="H70" s="67">
        <f>RES_hhdet_num!G70+RES_hhdet_in!H70-RES_hhdet_num!H70</f>
        <v>6277.4999999999418</v>
      </c>
      <c r="I70" s="67">
        <f>RES_hhdet_num!H70+RES_hhdet_in!I70-RES_hhdet_num!I70</f>
        <v>12256.738213564153</v>
      </c>
      <c r="J70" s="67">
        <f>RES_hhdet_num!I70+RES_hhdet_in!J70-RES_hhdet_num!J70</f>
        <v>14326.214899357175</v>
      </c>
      <c r="K70" s="67">
        <f>RES_hhdet_num!J70+RES_hhdet_in!K70-RES_hhdet_num!K70</f>
        <v>6277.4999999999418</v>
      </c>
      <c r="L70" s="67">
        <f>RES_hhdet_num!K70+RES_hhdet_in!L70-RES_hhdet_num!L70</f>
        <v>6277.5000000001746</v>
      </c>
      <c r="M70" s="67">
        <f>RES_hhdet_num!L70+RES_hhdet_in!M70-RES_hhdet_num!M70</f>
        <v>26150.223236987309</v>
      </c>
      <c r="N70" s="67">
        <f>RES_hhdet_num!M70+RES_hhdet_in!N70-RES_hhdet_num!N70</f>
        <v>22524.04914776946</v>
      </c>
      <c r="O70" s="67">
        <f>RES_hhdet_num!N70+RES_hhdet_in!O70-RES_hhdet_num!O70</f>
        <v>22900.757191435085</v>
      </c>
      <c r="P70" s="67">
        <f>RES_hhdet_num!O70+RES_hhdet_in!P70-RES_hhdet_num!P70</f>
        <v>42357.214593488956</v>
      </c>
      <c r="Q70" s="67">
        <f>RES_hhdet_num!P70+RES_hhdet_in!Q70-RES_hhdet_num!Q70</f>
        <v>45216.437499999767</v>
      </c>
    </row>
    <row r="71" spans="1:17" ht="12" hidden="1" customHeight="1" x14ac:dyDescent="0.25">
      <c r="A71" s="148" t="s">
        <v>109</v>
      </c>
      <c r="B71" s="67"/>
      <c r="C71" s="67">
        <f>RES_hhdet_num!B71+RES_hhdet_in!C71-RES_hhdet_num!C71</f>
        <v>0</v>
      </c>
      <c r="D71" s="67">
        <f>RES_hhdet_num!C71+RES_hhdet_in!D71-RES_hhdet_num!D71</f>
        <v>0</v>
      </c>
      <c r="E71" s="67">
        <f>RES_hhdet_num!D71+RES_hhdet_in!E71-RES_hhdet_num!E71</f>
        <v>0</v>
      </c>
      <c r="F71" s="67">
        <f>RES_hhdet_num!E71+RES_hhdet_in!F71-RES_hhdet_num!F71</f>
        <v>0</v>
      </c>
      <c r="G71" s="67">
        <f>RES_hhdet_num!F71+RES_hhdet_in!G71-RES_hhdet_num!G71</f>
        <v>0</v>
      </c>
      <c r="H71" s="67">
        <f>RES_hhdet_num!G71+RES_hhdet_in!H71-RES_hhdet_num!H71</f>
        <v>0</v>
      </c>
      <c r="I71" s="67">
        <f>RES_hhdet_num!H71+RES_hhdet_in!I71-RES_hhdet_num!I71</f>
        <v>0</v>
      </c>
      <c r="J71" s="67">
        <f>RES_hhdet_num!I71+RES_hhdet_in!J71-RES_hhdet_num!J71</f>
        <v>0</v>
      </c>
      <c r="K71" s="67">
        <f>RES_hhdet_num!J71+RES_hhdet_in!K71-RES_hhdet_num!K71</f>
        <v>0</v>
      </c>
      <c r="L71" s="67">
        <f>RES_hhdet_num!K71+RES_hhdet_in!L71-RES_hhdet_num!L71</f>
        <v>0</v>
      </c>
      <c r="M71" s="67">
        <f>RES_hhdet_num!L71+RES_hhdet_in!M71-RES_hhdet_num!M71</f>
        <v>0</v>
      </c>
      <c r="N71" s="67">
        <f>RES_hhdet_num!M71+RES_hhdet_in!N71-RES_hhdet_num!N71</f>
        <v>0</v>
      </c>
      <c r="O71" s="67">
        <f>RES_hhdet_num!N71+RES_hhdet_in!O71-RES_hhdet_num!O71</f>
        <v>0</v>
      </c>
      <c r="P71" s="67">
        <f>RES_hhdet_num!O71+RES_hhdet_in!P71-RES_hhdet_num!P71</f>
        <v>0</v>
      </c>
      <c r="Q71" s="67">
        <f>RES_hhdet_num!P71+RES_hhdet_in!Q71-RES_hhdet_num!Q71</f>
        <v>0</v>
      </c>
    </row>
    <row r="72" spans="1:17" ht="12" hidden="1" customHeight="1" x14ac:dyDescent="0.25">
      <c r="A72" s="148" t="s">
        <v>59</v>
      </c>
      <c r="B72" s="67"/>
      <c r="C72" s="67">
        <f>RES_hhdet_num!B72+RES_hhdet_in!C72-RES_hhdet_num!C72</f>
        <v>0</v>
      </c>
      <c r="D72" s="67">
        <f>RES_hhdet_num!C72+RES_hhdet_in!D72-RES_hhdet_num!D72</f>
        <v>0</v>
      </c>
      <c r="E72" s="67">
        <f>RES_hhdet_num!D72+RES_hhdet_in!E72-RES_hhdet_num!E72</f>
        <v>0</v>
      </c>
      <c r="F72" s="67">
        <f>RES_hhdet_num!E72+RES_hhdet_in!F72-RES_hhdet_num!F72</f>
        <v>0</v>
      </c>
      <c r="G72" s="67">
        <f>RES_hhdet_num!F72+RES_hhdet_in!G72-RES_hhdet_num!G72</f>
        <v>0</v>
      </c>
      <c r="H72" s="67">
        <f>RES_hhdet_num!G72+RES_hhdet_in!H72-RES_hhdet_num!H72</f>
        <v>0</v>
      </c>
      <c r="I72" s="67">
        <f>RES_hhdet_num!H72+RES_hhdet_in!I72-RES_hhdet_num!I72</f>
        <v>0</v>
      </c>
      <c r="J72" s="67">
        <f>RES_hhdet_num!I72+RES_hhdet_in!J72-RES_hhdet_num!J72</f>
        <v>0</v>
      </c>
      <c r="K72" s="67">
        <f>RES_hhdet_num!J72+RES_hhdet_in!K72-RES_hhdet_num!K72</f>
        <v>0</v>
      </c>
      <c r="L72" s="67">
        <f>RES_hhdet_num!K72+RES_hhdet_in!L72-RES_hhdet_num!L72</f>
        <v>0</v>
      </c>
      <c r="M72" s="67">
        <f>RES_hhdet_num!L72+RES_hhdet_in!M72-RES_hhdet_num!M72</f>
        <v>0</v>
      </c>
      <c r="N72" s="67">
        <f>RES_hhdet_num!M72+RES_hhdet_in!N72-RES_hhdet_num!N72</f>
        <v>0</v>
      </c>
      <c r="O72" s="67">
        <f>RES_hhdet_num!N72+RES_hhdet_in!O72-RES_hhdet_num!O72</f>
        <v>0</v>
      </c>
      <c r="P72" s="67">
        <f>RES_hhdet_num!O72+RES_hhdet_in!P72-RES_hhdet_num!P72</f>
        <v>0</v>
      </c>
      <c r="Q72" s="67">
        <f>RES_hhdet_num!P72+RES_hhdet_in!Q72-RES_hhdet_num!Q72</f>
        <v>0</v>
      </c>
    </row>
    <row r="73" spans="1:17" ht="12" customHeight="1" x14ac:dyDescent="0.25">
      <c r="A73" s="23" t="s">
        <v>142</v>
      </c>
      <c r="B73" s="67"/>
      <c r="C73" s="67">
        <f>RES_hhdet_num!B73+RES_hhdet_in!C73-RES_hhdet_num!C73</f>
        <v>23727.489918812076</v>
      </c>
      <c r="D73" s="67">
        <f>RES_hhdet_num!C73+RES_hhdet_in!D73-RES_hhdet_num!D73</f>
        <v>8829.75</v>
      </c>
      <c r="E73" s="67">
        <f>RES_hhdet_num!D73+RES_hhdet_in!E73-RES_hhdet_num!E73</f>
        <v>19233.409388126049</v>
      </c>
      <c r="F73" s="67">
        <f>RES_hhdet_num!E73+RES_hhdet_in!F73-RES_hhdet_num!F73</f>
        <v>10153.703087837508</v>
      </c>
      <c r="G73" s="67">
        <f>RES_hhdet_num!F73+RES_hhdet_in!G73-RES_hhdet_num!G73</f>
        <v>9133.8139201562371</v>
      </c>
      <c r="H73" s="67">
        <f>RES_hhdet_num!G73+RES_hhdet_in!H73-RES_hhdet_num!H73</f>
        <v>8829.75</v>
      </c>
      <c r="I73" s="67">
        <f>RES_hhdet_num!H73+RES_hhdet_in!I73-RES_hhdet_num!I73</f>
        <v>8829.7499999999927</v>
      </c>
      <c r="J73" s="67">
        <f>RES_hhdet_num!I73+RES_hhdet_in!J73-RES_hhdet_num!J73</f>
        <v>8829.7500000000146</v>
      </c>
      <c r="K73" s="67">
        <f>RES_hhdet_num!J73+RES_hhdet_in!K73-RES_hhdet_num!K73</f>
        <v>30796.999999999935</v>
      </c>
      <c r="L73" s="67">
        <f>RES_hhdet_num!K73+RES_hhdet_in!L73-RES_hhdet_num!L73</f>
        <v>12369.256719802863</v>
      </c>
      <c r="M73" s="67">
        <f>RES_hhdet_num!L73+RES_hhdet_in!M73-RES_hhdet_num!M73</f>
        <v>2405.488143967199</v>
      </c>
      <c r="N73" s="67">
        <f>RES_hhdet_num!M73+RES_hhdet_in!N73-RES_hhdet_num!N73</f>
        <v>2458.5944684625138</v>
      </c>
      <c r="O73" s="67">
        <f>RES_hhdet_num!N73+RES_hhdet_in!O73-RES_hhdet_num!O73</f>
        <v>9923.0000000000036</v>
      </c>
      <c r="P73" s="67">
        <f>RES_hhdet_num!O73+RES_hhdet_in!P73-RES_hhdet_num!P73</f>
        <v>2692.5371251687147</v>
      </c>
      <c r="Q73" s="67">
        <f>RES_hhdet_num!P73+RES_hhdet_in!Q73-RES_hhdet_num!Q73</f>
        <v>3774.5218356777241</v>
      </c>
    </row>
    <row r="74" spans="1:17" ht="12" customHeight="1" x14ac:dyDescent="0.25">
      <c r="A74" s="23" t="s">
        <v>141</v>
      </c>
      <c r="B74" s="67"/>
      <c r="C74" s="67">
        <f>RES_hhdet_num!B74+RES_hhdet_in!C74-RES_hhdet_num!C74</f>
        <v>5094.3495354829065</v>
      </c>
      <c r="D74" s="67">
        <f>RES_hhdet_num!C74+RES_hhdet_in!D74-RES_hhdet_num!D74</f>
        <v>3100.8770026020429</v>
      </c>
      <c r="E74" s="67">
        <f>RES_hhdet_num!D74+RES_hhdet_in!E74-RES_hhdet_num!E74</f>
        <v>3864.5326876492072</v>
      </c>
      <c r="F74" s="67">
        <f>RES_hhdet_num!E74+RES_hhdet_in!F74-RES_hhdet_num!F74</f>
        <v>2977.517574680609</v>
      </c>
      <c r="G74" s="67">
        <f>RES_hhdet_num!F74+RES_hhdet_in!G74-RES_hhdet_num!G74</f>
        <v>2524.5</v>
      </c>
      <c r="H74" s="67">
        <f>RES_hhdet_num!G74+RES_hhdet_in!H74-RES_hhdet_num!H74</f>
        <v>2524.4999999999927</v>
      </c>
      <c r="I74" s="67">
        <f>RES_hhdet_num!H74+RES_hhdet_in!I74-RES_hhdet_num!I74</f>
        <v>2959.1073626395373</v>
      </c>
      <c r="J74" s="67">
        <f>RES_hhdet_num!I74+RES_hhdet_in!J74-RES_hhdet_num!J74</f>
        <v>3629.6892065773063</v>
      </c>
      <c r="K74" s="67">
        <f>RES_hhdet_num!J74+RES_hhdet_in!K74-RES_hhdet_num!K74</f>
        <v>12988.000000000007</v>
      </c>
      <c r="L74" s="67">
        <f>RES_hhdet_num!K74+RES_hhdet_in!L74-RES_hhdet_num!L74</f>
        <v>6604.2617319594683</v>
      </c>
      <c r="M74" s="67">
        <f>RES_hhdet_num!L74+RES_hhdet_in!M74-RES_hhdet_num!M74</f>
        <v>4514.9194039819631</v>
      </c>
      <c r="N74" s="67">
        <f>RES_hhdet_num!M74+RES_hhdet_in!N74-RES_hhdet_num!N74</f>
        <v>5322.8560547179077</v>
      </c>
      <c r="O74" s="67">
        <f>RES_hhdet_num!N74+RES_hhdet_in!O74-RES_hhdet_num!O74</f>
        <v>19254.000000000004</v>
      </c>
      <c r="P74" s="67">
        <f>RES_hhdet_num!O74+RES_hhdet_in!P74-RES_hhdet_num!P74</f>
        <v>6665.7243064723316</v>
      </c>
      <c r="Q74" s="67">
        <f>RES_hhdet_num!P74+RES_hhdet_in!Q74-RES_hhdet_num!Q74</f>
        <v>8534.6178866635018</v>
      </c>
    </row>
    <row r="75" spans="1:17" ht="12" hidden="1" customHeight="1" x14ac:dyDescent="0.25">
      <c r="A75" s="148" t="s">
        <v>60</v>
      </c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</row>
    <row r="76" spans="1:17" ht="12" hidden="1" customHeight="1" x14ac:dyDescent="0.25">
      <c r="A76" s="147" t="s">
        <v>59</v>
      </c>
      <c r="B76" s="81"/>
      <c r="C76" s="81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</row>
    <row r="77" spans="1:17" ht="12" customHeight="1" x14ac:dyDescent="0.25">
      <c r="A77" s="146" t="s">
        <v>62</v>
      </c>
      <c r="B77" s="145"/>
      <c r="C77" s="145"/>
      <c r="D77" s="145"/>
      <c r="E77" s="145"/>
      <c r="F77" s="145"/>
      <c r="G77" s="145"/>
      <c r="H77" s="145"/>
      <c r="I77" s="145"/>
      <c r="J77" s="145"/>
      <c r="K77" s="145"/>
      <c r="L77" s="145"/>
      <c r="M77" s="145"/>
      <c r="N77" s="145"/>
      <c r="O77" s="145"/>
      <c r="P77" s="145"/>
      <c r="Q77" s="145"/>
    </row>
    <row r="78" spans="1:17" ht="12" customHeight="1" x14ac:dyDescent="0.25">
      <c r="A78" s="23" t="s">
        <v>109</v>
      </c>
      <c r="B78" s="67"/>
      <c r="C78" s="67">
        <f>RES_hhdet_num!B78+RES_hhdet_in!C78-RES_hhdet_num!C78</f>
        <v>55393.5</v>
      </c>
      <c r="D78" s="67">
        <f>RES_hhdet_num!C78+RES_hhdet_in!D78-RES_hhdet_num!D78</f>
        <v>55393.5</v>
      </c>
      <c r="E78" s="67">
        <f>RES_hhdet_num!D78+RES_hhdet_in!E78-RES_hhdet_num!E78</f>
        <v>55393.499999999884</v>
      </c>
      <c r="F78" s="67">
        <f>RES_hhdet_num!E78+RES_hhdet_in!F78-RES_hhdet_num!F78</f>
        <v>55393.5</v>
      </c>
      <c r="G78" s="67">
        <f>RES_hhdet_num!F78+RES_hhdet_in!G78-RES_hhdet_num!G78</f>
        <v>55393.499999999884</v>
      </c>
      <c r="H78" s="67">
        <f>RES_hhdet_num!G78+RES_hhdet_in!H78-RES_hhdet_num!H78</f>
        <v>55393.500000000116</v>
      </c>
      <c r="I78" s="67">
        <f>RES_hhdet_num!H78+RES_hhdet_in!I78-RES_hhdet_num!I78</f>
        <v>55393.499999999884</v>
      </c>
      <c r="J78" s="67">
        <f>RES_hhdet_num!I78+RES_hhdet_in!J78-RES_hhdet_num!J78</f>
        <v>55393.499999999884</v>
      </c>
      <c r="K78" s="67">
        <f>RES_hhdet_num!J78+RES_hhdet_in!K78-RES_hhdet_num!K78</f>
        <v>119145.48230175662</v>
      </c>
      <c r="L78" s="67">
        <f>RES_hhdet_num!K78+RES_hhdet_in!L78-RES_hhdet_num!L78</f>
        <v>98926.914371934137</v>
      </c>
      <c r="M78" s="67">
        <f>RES_hhdet_num!L78+RES_hhdet_in!M78-RES_hhdet_num!M78</f>
        <v>114442.54207777162</v>
      </c>
      <c r="N78" s="67">
        <f>RES_hhdet_num!M78+RES_hhdet_in!N78-RES_hhdet_num!N78</f>
        <v>112956.28031821689</v>
      </c>
      <c r="O78" s="67">
        <f>RES_hhdet_num!N78+RES_hhdet_in!O78-RES_hhdet_num!O78</f>
        <v>93745.175905443961</v>
      </c>
      <c r="P78" s="67">
        <f>RES_hhdet_num!O78+RES_hhdet_in!P78-RES_hhdet_num!P78</f>
        <v>100111.95516408549</v>
      </c>
      <c r="Q78" s="67">
        <f>RES_hhdet_num!P78+RES_hhdet_in!Q78-RES_hhdet_num!Q78</f>
        <v>97520.227077784482</v>
      </c>
    </row>
    <row r="79" spans="1:17" ht="12" customHeight="1" x14ac:dyDescent="0.25">
      <c r="A79" s="29" t="s">
        <v>140</v>
      </c>
      <c r="B79" s="83"/>
      <c r="C79" s="83">
        <f>RES_hhdet_num!B79+RES_hhdet_in!C79-RES_hhdet_num!C79</f>
        <v>28890.455198243362</v>
      </c>
      <c r="D79" s="83">
        <f>RES_hhdet_num!C79+RES_hhdet_in!D79-RES_hhdet_num!D79</f>
        <v>12431.249999999985</v>
      </c>
      <c r="E79" s="83">
        <f>RES_hhdet_num!D79+RES_hhdet_in!E79-RES_hhdet_num!E79</f>
        <v>25153.395422228408</v>
      </c>
      <c r="F79" s="83">
        <f>RES_hhdet_num!E79+RES_hhdet_in!F79-RES_hhdet_num!F79</f>
        <v>22617.657181782997</v>
      </c>
      <c r="G79" s="83">
        <f>RES_hhdet_num!F79+RES_hhdet_in!G79-RES_hhdet_num!G79</f>
        <v>12431.25</v>
      </c>
      <c r="H79" s="83">
        <f>RES_hhdet_num!G79+RES_hhdet_in!H79-RES_hhdet_num!H79</f>
        <v>13434.982335914348</v>
      </c>
      <c r="I79" s="83">
        <f>RES_hhdet_num!H79+RES_hhdet_in!I79-RES_hhdet_num!I79</f>
        <v>12431.25</v>
      </c>
      <c r="J79" s="83">
        <f>RES_hhdet_num!I79+RES_hhdet_in!J79-RES_hhdet_num!J79</f>
        <v>12431.249999999985</v>
      </c>
      <c r="K79" s="83">
        <f>RES_hhdet_num!J79+RES_hhdet_in!K79-RES_hhdet_num!K79</f>
        <v>32158.895014795155</v>
      </c>
      <c r="L79" s="83">
        <f>RES_hhdet_num!K79+RES_hhdet_in!L79-RES_hhdet_num!L79</f>
        <v>20921.525375972458</v>
      </c>
      <c r="M79" s="83">
        <f>RES_hhdet_num!L79+RES_hhdet_in!M79-RES_hhdet_num!M79</f>
        <v>9936.3696066725388</v>
      </c>
      <c r="N79" s="83">
        <f>RES_hhdet_num!M79+RES_hhdet_in!N79-RES_hhdet_num!N79</f>
        <v>4187.3624088822326</v>
      </c>
      <c r="O79" s="83">
        <f>RES_hhdet_num!N79+RES_hhdet_in!O79-RES_hhdet_num!O79</f>
        <v>35606.000000000015</v>
      </c>
      <c r="P79" s="83">
        <f>RES_hhdet_num!O79+RES_hhdet_in!P79-RES_hhdet_num!P79</f>
        <v>5601.5736123575916</v>
      </c>
      <c r="Q79" s="83">
        <f>RES_hhdet_num!P79+RES_hhdet_in!Q79-RES_hhdet_num!Q79</f>
        <v>15711.000000000004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51"/>
      <c r="C81" s="151"/>
      <c r="D81" s="151"/>
      <c r="E81" s="151"/>
      <c r="F81" s="151"/>
      <c r="G81" s="151"/>
      <c r="H81" s="151"/>
      <c r="I81" s="151"/>
      <c r="J81" s="151"/>
      <c r="K81" s="151"/>
      <c r="L81" s="151"/>
      <c r="M81" s="151"/>
      <c r="N81" s="151"/>
      <c r="O81" s="151"/>
      <c r="P81" s="151"/>
      <c r="Q81" s="151"/>
    </row>
    <row r="82" spans="1:17" ht="12.95" customHeight="1" x14ac:dyDescent="0.25">
      <c r="A82" s="150" t="s">
        <v>65</v>
      </c>
      <c r="B82" s="149"/>
      <c r="C82" s="149"/>
      <c r="D82" s="149"/>
      <c r="E82" s="149"/>
      <c r="F82" s="149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</row>
    <row r="83" spans="1:17" ht="12" customHeight="1" x14ac:dyDescent="0.25">
      <c r="A83" s="23" t="s">
        <v>157</v>
      </c>
      <c r="B83" s="67"/>
      <c r="C83" s="67">
        <f>RES_hhdet_num!B83+RES_hhdet_in!C83-RES_hhdet_num!C83</f>
        <v>47814.125</v>
      </c>
      <c r="D83" s="67">
        <f>RES_hhdet_num!C83+RES_hhdet_in!D83-RES_hhdet_num!D83</f>
        <v>47814.125</v>
      </c>
      <c r="E83" s="67">
        <f>RES_hhdet_num!D83+RES_hhdet_in!E83-RES_hhdet_num!E83</f>
        <v>47814.125</v>
      </c>
      <c r="F83" s="67">
        <f>RES_hhdet_num!E83+RES_hhdet_in!F83-RES_hhdet_num!F83</f>
        <v>47814.125</v>
      </c>
      <c r="G83" s="67">
        <f>RES_hhdet_num!F83+RES_hhdet_in!G83-RES_hhdet_num!G83</f>
        <v>47814.125</v>
      </c>
      <c r="H83" s="67">
        <f>RES_hhdet_num!G83+RES_hhdet_in!H83-RES_hhdet_num!H83</f>
        <v>47814.125000000116</v>
      </c>
      <c r="I83" s="67">
        <f>RES_hhdet_num!H83+RES_hhdet_in!I83-RES_hhdet_num!I83</f>
        <v>47814.125</v>
      </c>
      <c r="J83" s="67">
        <f>RES_hhdet_num!I83+RES_hhdet_in!J83-RES_hhdet_num!J83</f>
        <v>47814.124999999884</v>
      </c>
      <c r="K83" s="67">
        <f>RES_hhdet_num!J83+RES_hhdet_in!K83-RES_hhdet_num!K83</f>
        <v>47814.125000000116</v>
      </c>
      <c r="L83" s="67">
        <f>RES_hhdet_num!K83+RES_hhdet_in!L83-RES_hhdet_num!L83</f>
        <v>47814.125</v>
      </c>
      <c r="M83" s="67">
        <f>RES_hhdet_num!L83+RES_hhdet_in!M83-RES_hhdet_num!M83</f>
        <v>47814.125</v>
      </c>
      <c r="N83" s="67">
        <f>RES_hhdet_num!M83+RES_hhdet_in!N83-RES_hhdet_num!N83</f>
        <v>47814.124999999884</v>
      </c>
      <c r="O83" s="67">
        <f>RES_hhdet_num!N83+RES_hhdet_in!O83-RES_hhdet_num!O83</f>
        <v>47814.125</v>
      </c>
      <c r="P83" s="67">
        <f>RES_hhdet_num!O83+RES_hhdet_in!P83-RES_hhdet_num!P83</f>
        <v>47814.125</v>
      </c>
      <c r="Q83" s="67">
        <f>RES_hhdet_num!P83+RES_hhdet_in!Q83-RES_hhdet_num!Q83</f>
        <v>47814.125000000233</v>
      </c>
    </row>
    <row r="84" spans="1:17" ht="12" hidden="1" customHeight="1" x14ac:dyDescent="0.25">
      <c r="A84" s="23" t="s">
        <v>60</v>
      </c>
      <c r="B84" s="67"/>
      <c r="C84" s="67"/>
      <c r="D84" s="6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</row>
    <row r="85" spans="1:17" ht="12.95" customHeight="1" x14ac:dyDescent="0.25">
      <c r="A85" s="146" t="s">
        <v>112</v>
      </c>
      <c r="B85" s="145"/>
      <c r="C85" s="145"/>
      <c r="D85" s="145"/>
      <c r="E85" s="145"/>
      <c r="F85" s="145"/>
      <c r="G85" s="145"/>
      <c r="H85" s="145"/>
      <c r="I85" s="145"/>
      <c r="J85" s="145"/>
      <c r="K85" s="145"/>
      <c r="L85" s="145"/>
      <c r="M85" s="145"/>
      <c r="N85" s="145"/>
      <c r="O85" s="145"/>
      <c r="P85" s="145"/>
      <c r="Q85" s="145"/>
    </row>
    <row r="86" spans="1:17" ht="12" customHeight="1" x14ac:dyDescent="0.25">
      <c r="A86" s="23" t="s">
        <v>60</v>
      </c>
      <c r="B86" s="67"/>
      <c r="C86" s="67">
        <f>RES_hhdet_num!B86+RES_hhdet_in!C86-RES_hhdet_num!C86</f>
        <v>408</v>
      </c>
      <c r="D86" s="67">
        <f>RES_hhdet_num!C86+RES_hhdet_in!D86-RES_hhdet_num!D86</f>
        <v>384.75</v>
      </c>
      <c r="E86" s="67">
        <f>RES_hhdet_num!D86+RES_hhdet_in!E86-RES_hhdet_num!E86</f>
        <v>425.5</v>
      </c>
      <c r="F86" s="67">
        <f>RES_hhdet_num!E86+RES_hhdet_in!F86-RES_hhdet_num!F86</f>
        <v>510.25</v>
      </c>
      <c r="G86" s="67">
        <f>RES_hhdet_num!F86+RES_hhdet_in!G86-RES_hhdet_num!G86</f>
        <v>528</v>
      </c>
      <c r="H86" s="67">
        <f>RES_hhdet_num!G86+RES_hhdet_in!H86-RES_hhdet_num!H86</f>
        <v>628.75</v>
      </c>
      <c r="I86" s="67">
        <f>RES_hhdet_num!H86+RES_hhdet_in!I86-RES_hhdet_num!I86</f>
        <v>608.5</v>
      </c>
      <c r="J86" s="67">
        <f>RES_hhdet_num!I86+RES_hhdet_in!J86-RES_hhdet_num!J86</f>
        <v>1989</v>
      </c>
      <c r="K86" s="67">
        <f>RES_hhdet_num!J86+RES_hhdet_in!K86-RES_hhdet_num!K86</f>
        <v>2117</v>
      </c>
      <c r="L86" s="67">
        <f>RES_hhdet_num!K86+RES_hhdet_in!L86-RES_hhdet_num!L86</f>
        <v>1893</v>
      </c>
      <c r="M86" s="67">
        <f>RES_hhdet_num!L86+RES_hhdet_in!M86-RES_hhdet_num!M86</f>
        <v>1535.9999999999982</v>
      </c>
      <c r="N86" s="67">
        <f>RES_hhdet_num!M86+RES_hhdet_in!N86-RES_hhdet_num!N86</f>
        <v>1790</v>
      </c>
      <c r="O86" s="67">
        <f>RES_hhdet_num!N86+RES_hhdet_in!O86-RES_hhdet_num!O86</f>
        <v>2719.9999999999982</v>
      </c>
      <c r="P86" s="67">
        <f>RES_hhdet_num!O86+RES_hhdet_in!P86-RES_hhdet_num!P86</f>
        <v>1725.0000000000018</v>
      </c>
      <c r="Q86" s="67">
        <f>RES_hhdet_num!P86+RES_hhdet_in!Q86-RES_hhdet_num!Q86</f>
        <v>4496</v>
      </c>
    </row>
    <row r="87" spans="1:17" ht="12" customHeight="1" x14ac:dyDescent="0.25">
      <c r="A87" s="146" t="s">
        <v>63</v>
      </c>
      <c r="B87" s="145"/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5"/>
      <c r="O87" s="145"/>
      <c r="P87" s="145"/>
      <c r="Q87" s="145"/>
    </row>
    <row r="88" spans="1:17" ht="12" customHeight="1" x14ac:dyDescent="0.25">
      <c r="A88" s="23" t="s">
        <v>156</v>
      </c>
      <c r="B88" s="67"/>
      <c r="C88" s="67">
        <f>RES_hhdet_num!B88+RES_hhdet_in!C88-RES_hhdet_num!C88</f>
        <v>15126.749999999942</v>
      </c>
      <c r="D88" s="67">
        <f>RES_hhdet_num!C88+RES_hhdet_in!D88-RES_hhdet_num!D88</f>
        <v>19923.105835574679</v>
      </c>
      <c r="E88" s="67">
        <f>RES_hhdet_num!D88+RES_hhdet_in!E88-RES_hhdet_num!E88</f>
        <v>20941.384994787397</v>
      </c>
      <c r="F88" s="67">
        <f>RES_hhdet_num!E88+RES_hhdet_in!F88-RES_hhdet_num!F88</f>
        <v>21155.625818203844</v>
      </c>
      <c r="G88" s="67">
        <f>RES_hhdet_num!F88+RES_hhdet_in!G88-RES_hhdet_num!G88</f>
        <v>21961.466994698567</v>
      </c>
      <c r="H88" s="67">
        <f>RES_hhdet_num!G88+RES_hhdet_in!H88-RES_hhdet_num!H88</f>
        <v>34457.115136053995</v>
      </c>
      <c r="I88" s="67">
        <f>RES_hhdet_num!H88+RES_hhdet_in!I88-RES_hhdet_num!I88</f>
        <v>15305.591498454567</v>
      </c>
      <c r="J88" s="67">
        <f>RES_hhdet_num!I88+RES_hhdet_in!J88-RES_hhdet_num!J88</f>
        <v>15126.749999999942</v>
      </c>
      <c r="K88" s="67">
        <f>RES_hhdet_num!J88+RES_hhdet_in!K88-RES_hhdet_num!K88</f>
        <v>61872.516603049851</v>
      </c>
      <c r="L88" s="67">
        <f>RES_hhdet_num!K88+RES_hhdet_in!L88-RES_hhdet_num!L88</f>
        <v>58842.300518165692</v>
      </c>
      <c r="M88" s="67">
        <f>RES_hhdet_num!L88+RES_hhdet_in!M88-RES_hhdet_num!M88</f>
        <v>15126.749999999884</v>
      </c>
      <c r="N88" s="67">
        <f>RES_hhdet_num!M88+RES_hhdet_in!N88-RES_hhdet_num!N88</f>
        <v>15126.749999999971</v>
      </c>
      <c r="O88" s="67">
        <f>RES_hhdet_num!N88+RES_hhdet_in!O88-RES_hhdet_num!O88</f>
        <v>15565.649513906799</v>
      </c>
      <c r="P88" s="67">
        <f>RES_hhdet_num!O88+RES_hhdet_in!P88-RES_hhdet_num!P88</f>
        <v>4400.1599301992101</v>
      </c>
      <c r="Q88" s="67">
        <f>RES_hhdet_num!P88+RES_hhdet_in!Q88-RES_hhdet_num!Q88</f>
        <v>5000.2545751712169</v>
      </c>
    </row>
    <row r="89" spans="1:17" ht="12" customHeight="1" x14ac:dyDescent="0.25">
      <c r="A89" s="23" t="s">
        <v>155</v>
      </c>
      <c r="B89" s="67"/>
      <c r="C89" s="67">
        <f>RES_hhdet_num!B89+RES_hhdet_in!C89-RES_hhdet_num!C89</f>
        <v>4324.5</v>
      </c>
      <c r="D89" s="67">
        <f>RES_hhdet_num!C89+RES_hhdet_in!D89-RES_hhdet_num!D89</f>
        <v>5050.027169447887</v>
      </c>
      <c r="E89" s="67">
        <f>RES_hhdet_num!D89+RES_hhdet_in!E89-RES_hhdet_num!E89</f>
        <v>4324.5</v>
      </c>
      <c r="F89" s="67">
        <f>RES_hhdet_num!E89+RES_hhdet_in!F89-RES_hhdet_num!F89</f>
        <v>7268.8843851595157</v>
      </c>
      <c r="G89" s="67">
        <f>RES_hhdet_num!F89+RES_hhdet_in!G89-RES_hhdet_num!G89</f>
        <v>4324.5000000000291</v>
      </c>
      <c r="H89" s="67">
        <f>RES_hhdet_num!G89+RES_hhdet_in!H89-RES_hhdet_num!H89</f>
        <v>4324.5000000000291</v>
      </c>
      <c r="I89" s="67">
        <f>RES_hhdet_num!H89+RES_hhdet_in!I89-RES_hhdet_num!I89</f>
        <v>7480.790218713053</v>
      </c>
      <c r="J89" s="67">
        <f>RES_hhdet_num!I89+RES_hhdet_in!J89-RES_hhdet_num!J89</f>
        <v>9550.6880696729932</v>
      </c>
      <c r="K89" s="67">
        <f>RES_hhdet_num!J89+RES_hhdet_in!K89-RES_hhdet_num!K89</f>
        <v>4324.5</v>
      </c>
      <c r="L89" s="67">
        <f>RES_hhdet_num!K89+RES_hhdet_in!L89-RES_hhdet_num!L89</f>
        <v>4324.5000000000582</v>
      </c>
      <c r="M89" s="67">
        <f>RES_hhdet_num!L89+RES_hhdet_in!M89-RES_hhdet_num!M89</f>
        <v>17104.099181931699</v>
      </c>
      <c r="N89" s="67">
        <f>RES_hhdet_num!M89+RES_hhdet_in!N89-RES_hhdet_num!N89</f>
        <v>7598.741231749882</v>
      </c>
      <c r="O89" s="67">
        <f>RES_hhdet_num!N89+RES_hhdet_in!O89-RES_hhdet_num!O89</f>
        <v>13630.532368517772</v>
      </c>
      <c r="P89" s="67">
        <f>RES_hhdet_num!O89+RES_hhdet_in!P89-RES_hhdet_num!P89</f>
        <v>32703.131042977504</v>
      </c>
      <c r="Q89" s="67">
        <f>RES_hhdet_num!P89+RES_hhdet_in!Q89-RES_hhdet_num!Q89</f>
        <v>30193.315268973471</v>
      </c>
    </row>
    <row r="90" spans="1:17" ht="12" hidden="1" customHeight="1" x14ac:dyDescent="0.25">
      <c r="A90" s="148" t="s">
        <v>55</v>
      </c>
      <c r="B90" s="67"/>
      <c r="C90" s="67">
        <f>RES_hhdet_num!B90+RES_hhdet_in!C90-RES_hhdet_num!C90</f>
        <v>0</v>
      </c>
      <c r="D90" s="67">
        <f>RES_hhdet_num!C90+RES_hhdet_in!D90-RES_hhdet_num!D90</f>
        <v>0</v>
      </c>
      <c r="E90" s="67">
        <f>RES_hhdet_num!D90+RES_hhdet_in!E90-RES_hhdet_num!E90</f>
        <v>0</v>
      </c>
      <c r="F90" s="67">
        <f>RES_hhdet_num!E90+RES_hhdet_in!F90-RES_hhdet_num!F90</f>
        <v>0</v>
      </c>
      <c r="G90" s="67">
        <f>RES_hhdet_num!F90+RES_hhdet_in!G90-RES_hhdet_num!G90</f>
        <v>0</v>
      </c>
      <c r="H90" s="67">
        <f>RES_hhdet_num!G90+RES_hhdet_in!H90-RES_hhdet_num!H90</f>
        <v>0</v>
      </c>
      <c r="I90" s="67">
        <f>RES_hhdet_num!H90+RES_hhdet_in!I90-RES_hhdet_num!I90</f>
        <v>0</v>
      </c>
      <c r="J90" s="67">
        <f>RES_hhdet_num!I90+RES_hhdet_in!J90-RES_hhdet_num!J90</f>
        <v>0</v>
      </c>
      <c r="K90" s="67">
        <f>RES_hhdet_num!J90+RES_hhdet_in!K90-RES_hhdet_num!K90</f>
        <v>0</v>
      </c>
      <c r="L90" s="67">
        <f>RES_hhdet_num!K90+RES_hhdet_in!L90-RES_hhdet_num!L90</f>
        <v>0</v>
      </c>
      <c r="M90" s="67">
        <f>RES_hhdet_num!L90+RES_hhdet_in!M90-RES_hhdet_num!M90</f>
        <v>0</v>
      </c>
      <c r="N90" s="67">
        <f>RES_hhdet_num!M90+RES_hhdet_in!N90-RES_hhdet_num!N90</f>
        <v>0</v>
      </c>
      <c r="O90" s="67">
        <f>RES_hhdet_num!N90+RES_hhdet_in!O90-RES_hhdet_num!O90</f>
        <v>0</v>
      </c>
      <c r="P90" s="67">
        <f>RES_hhdet_num!O90+RES_hhdet_in!P90-RES_hhdet_num!P90</f>
        <v>0</v>
      </c>
      <c r="Q90" s="67">
        <f>RES_hhdet_num!P90+RES_hhdet_in!Q90-RES_hhdet_num!Q90</f>
        <v>0</v>
      </c>
    </row>
    <row r="91" spans="1:17" ht="12" hidden="1" customHeight="1" x14ac:dyDescent="0.25">
      <c r="A91" s="148" t="s">
        <v>59</v>
      </c>
      <c r="B91" s="67"/>
      <c r="C91" s="67">
        <f>RES_hhdet_num!B91+RES_hhdet_in!C91-RES_hhdet_num!C91</f>
        <v>0</v>
      </c>
      <c r="D91" s="67">
        <f>RES_hhdet_num!C91+RES_hhdet_in!D91-RES_hhdet_num!D91</f>
        <v>0</v>
      </c>
      <c r="E91" s="67">
        <f>RES_hhdet_num!D91+RES_hhdet_in!E91-RES_hhdet_num!E91</f>
        <v>0</v>
      </c>
      <c r="F91" s="67">
        <f>RES_hhdet_num!E91+RES_hhdet_in!F91-RES_hhdet_num!F91</f>
        <v>0</v>
      </c>
      <c r="G91" s="67">
        <f>RES_hhdet_num!F91+RES_hhdet_in!G91-RES_hhdet_num!G91</f>
        <v>0</v>
      </c>
      <c r="H91" s="67">
        <f>RES_hhdet_num!G91+RES_hhdet_in!H91-RES_hhdet_num!H91</f>
        <v>0</v>
      </c>
      <c r="I91" s="67">
        <f>RES_hhdet_num!H91+RES_hhdet_in!I91-RES_hhdet_num!I91</f>
        <v>0</v>
      </c>
      <c r="J91" s="67">
        <f>RES_hhdet_num!I91+RES_hhdet_in!J91-RES_hhdet_num!J91</f>
        <v>0</v>
      </c>
      <c r="K91" s="67">
        <f>RES_hhdet_num!J91+RES_hhdet_in!K91-RES_hhdet_num!K91</f>
        <v>0</v>
      </c>
      <c r="L91" s="67">
        <f>RES_hhdet_num!K91+RES_hhdet_in!L91-RES_hhdet_num!L91</f>
        <v>0</v>
      </c>
      <c r="M91" s="67">
        <f>RES_hhdet_num!L91+RES_hhdet_in!M91-RES_hhdet_num!M91</f>
        <v>0</v>
      </c>
      <c r="N91" s="67">
        <f>RES_hhdet_num!M91+RES_hhdet_in!N91-RES_hhdet_num!N91</f>
        <v>0</v>
      </c>
      <c r="O91" s="67">
        <f>RES_hhdet_num!N91+RES_hhdet_in!O91-RES_hhdet_num!O91</f>
        <v>0</v>
      </c>
      <c r="P91" s="67">
        <f>RES_hhdet_num!O91+RES_hhdet_in!P91-RES_hhdet_num!P91</f>
        <v>0</v>
      </c>
      <c r="Q91" s="67">
        <f>RES_hhdet_num!P91+RES_hhdet_in!Q91-RES_hhdet_num!Q91</f>
        <v>0</v>
      </c>
    </row>
    <row r="92" spans="1:17" ht="12" customHeight="1" x14ac:dyDescent="0.25">
      <c r="A92" s="23" t="s">
        <v>144</v>
      </c>
      <c r="B92" s="67"/>
      <c r="C92" s="67">
        <f>RES_hhdet_num!B92+RES_hhdet_in!C92-RES_hhdet_num!C92</f>
        <v>11008.851741811413</v>
      </c>
      <c r="D92" s="67">
        <f>RES_hhdet_num!C92+RES_hhdet_in!D92-RES_hhdet_num!D92</f>
        <v>6582.7244650917055</v>
      </c>
      <c r="E92" s="67">
        <f>RES_hhdet_num!D92+RES_hhdet_in!E92-RES_hhdet_num!E92</f>
        <v>4815.75</v>
      </c>
      <c r="F92" s="67">
        <f>RES_hhdet_num!E92+RES_hhdet_in!F92-RES_hhdet_num!F92</f>
        <v>4815.7500000000146</v>
      </c>
      <c r="G92" s="67">
        <f>RES_hhdet_num!F92+RES_hhdet_in!G92-RES_hhdet_num!G92</f>
        <v>5299.8205989976777</v>
      </c>
      <c r="H92" s="67">
        <f>RES_hhdet_num!G92+RES_hhdet_in!H92-RES_hhdet_num!H92</f>
        <v>4815.75</v>
      </c>
      <c r="I92" s="67">
        <f>RES_hhdet_num!H92+RES_hhdet_in!I92-RES_hhdet_num!I92</f>
        <v>4815.75</v>
      </c>
      <c r="J92" s="67">
        <f>RES_hhdet_num!I92+RES_hhdet_in!J92-RES_hhdet_num!J92</f>
        <v>4815.75</v>
      </c>
      <c r="K92" s="67">
        <f>RES_hhdet_num!J92+RES_hhdet_in!K92-RES_hhdet_num!K92</f>
        <v>9895.6395439879634</v>
      </c>
      <c r="L92" s="67">
        <f>RES_hhdet_num!K92+RES_hhdet_in!L92-RES_hhdet_num!L92</f>
        <v>8889.6646746993247</v>
      </c>
      <c r="M92" s="67">
        <f>RES_hhdet_num!L92+RES_hhdet_in!M92-RES_hhdet_num!M92</f>
        <v>6193.7401850068818</v>
      </c>
      <c r="N92" s="67">
        <f>RES_hhdet_num!M92+RES_hhdet_in!N92-RES_hhdet_num!N92</f>
        <v>6829.8389232451318</v>
      </c>
      <c r="O92" s="67">
        <f>RES_hhdet_num!N92+RES_hhdet_in!O92-RES_hhdet_num!O92</f>
        <v>3961.4868294183179</v>
      </c>
      <c r="P92" s="67">
        <f>RES_hhdet_num!O92+RES_hhdet_in!P92-RES_hhdet_num!P92</f>
        <v>3482.2173819377367</v>
      </c>
      <c r="Q92" s="67">
        <f>RES_hhdet_num!P92+RES_hhdet_in!Q92-RES_hhdet_num!Q92</f>
        <v>5471.6332278047248</v>
      </c>
    </row>
    <row r="93" spans="1:17" ht="12" customHeight="1" x14ac:dyDescent="0.25">
      <c r="A93" s="23" t="s">
        <v>143</v>
      </c>
      <c r="B93" s="67"/>
      <c r="C93" s="67">
        <f>RES_hhdet_num!B93+RES_hhdet_in!C93-RES_hhdet_num!C93</f>
        <v>2178.8754076984624</v>
      </c>
      <c r="D93" s="67">
        <f>RES_hhdet_num!C93+RES_hhdet_in!D93-RES_hhdet_num!D93</f>
        <v>1580.7316870820796</v>
      </c>
      <c r="E93" s="67">
        <f>RES_hhdet_num!D93+RES_hhdet_in!E93-RES_hhdet_num!E93</f>
        <v>1502.7079403845783</v>
      </c>
      <c r="F93" s="67">
        <f>RES_hhdet_num!E93+RES_hhdet_in!F93-RES_hhdet_num!F93</f>
        <v>1376.9999999999982</v>
      </c>
      <c r="G93" s="67">
        <f>RES_hhdet_num!F93+RES_hhdet_in!G93-RES_hhdet_num!G93</f>
        <v>1377</v>
      </c>
      <c r="H93" s="67">
        <f>RES_hhdet_num!G93+RES_hhdet_in!H93-RES_hhdet_num!H93</f>
        <v>1947.0160839911805</v>
      </c>
      <c r="I93" s="67">
        <f>RES_hhdet_num!H93+RES_hhdet_in!I93-RES_hhdet_num!I93</f>
        <v>4335.417583129285</v>
      </c>
      <c r="J93" s="67">
        <f>RES_hhdet_num!I93+RES_hhdet_in!J93-RES_hhdet_num!J93</f>
        <v>3119.1996908263427</v>
      </c>
      <c r="K93" s="67">
        <f>RES_hhdet_num!J93+RES_hhdet_in!K93-RES_hhdet_num!K93</f>
        <v>1835.8754076984624</v>
      </c>
      <c r="L93" s="67">
        <f>RES_hhdet_num!K93+RES_hhdet_in!L93-RES_hhdet_num!L93</f>
        <v>1819.7316870820869</v>
      </c>
      <c r="M93" s="67">
        <f>RES_hhdet_num!L93+RES_hhdet_in!M93-RES_hhdet_num!M93</f>
        <v>7903.9142268910364</v>
      </c>
      <c r="N93" s="67">
        <f>RES_hhdet_num!M93+RES_hhdet_in!N93-RES_hhdet_num!N93</f>
        <v>10382.802743005908</v>
      </c>
      <c r="O93" s="67">
        <f>RES_hhdet_num!N93+RES_hhdet_in!O93-RES_hhdet_num!O93</f>
        <v>3582.9422645263621</v>
      </c>
      <c r="P93" s="67">
        <f>RES_hhdet_num!O93+RES_hhdet_in!P93-RES_hhdet_num!P93</f>
        <v>8369.0764577635382</v>
      </c>
      <c r="Q93" s="67">
        <f>RES_hhdet_num!P93+RES_hhdet_in!Q93-RES_hhdet_num!Q93</f>
        <v>9986.1982801107515</v>
      </c>
    </row>
    <row r="94" spans="1:17" ht="12" hidden="1" customHeight="1" x14ac:dyDescent="0.25">
      <c r="A94" s="148" t="s">
        <v>57</v>
      </c>
      <c r="B94" s="67"/>
      <c r="C94" s="67">
        <f>RES_hhdet_num!B94+RES_hhdet_in!C94-RES_hhdet_num!C94</f>
        <v>0</v>
      </c>
      <c r="D94" s="67">
        <f>RES_hhdet_num!C94+RES_hhdet_in!D94-RES_hhdet_num!D94</f>
        <v>0</v>
      </c>
      <c r="E94" s="67">
        <f>RES_hhdet_num!D94+RES_hhdet_in!E94-RES_hhdet_num!E94</f>
        <v>0</v>
      </c>
      <c r="F94" s="67">
        <f>RES_hhdet_num!E94+RES_hhdet_in!F94-RES_hhdet_num!F94</f>
        <v>0</v>
      </c>
      <c r="G94" s="67">
        <f>RES_hhdet_num!F94+RES_hhdet_in!G94-RES_hhdet_num!G94</f>
        <v>0</v>
      </c>
      <c r="H94" s="67">
        <f>RES_hhdet_num!G94+RES_hhdet_in!H94-RES_hhdet_num!H94</f>
        <v>0</v>
      </c>
      <c r="I94" s="67">
        <f>RES_hhdet_num!H94+RES_hhdet_in!I94-RES_hhdet_num!I94</f>
        <v>0</v>
      </c>
      <c r="J94" s="67">
        <f>RES_hhdet_num!I94+RES_hhdet_in!J94-RES_hhdet_num!J94</f>
        <v>0</v>
      </c>
      <c r="K94" s="67">
        <f>RES_hhdet_num!J94+RES_hhdet_in!K94-RES_hhdet_num!K94</f>
        <v>0</v>
      </c>
      <c r="L94" s="67">
        <f>RES_hhdet_num!K94+RES_hhdet_in!L94-RES_hhdet_num!L94</f>
        <v>0</v>
      </c>
      <c r="M94" s="67">
        <f>RES_hhdet_num!L94+RES_hhdet_in!M94-RES_hhdet_num!M94</f>
        <v>0</v>
      </c>
      <c r="N94" s="67">
        <f>RES_hhdet_num!M94+RES_hhdet_in!N94-RES_hhdet_num!N94</f>
        <v>0</v>
      </c>
      <c r="O94" s="67">
        <f>RES_hhdet_num!N94+RES_hhdet_in!O94-RES_hhdet_num!O94</f>
        <v>0</v>
      </c>
      <c r="P94" s="67">
        <f>RES_hhdet_num!O94+RES_hhdet_in!P94-RES_hhdet_num!P94</f>
        <v>0</v>
      </c>
      <c r="Q94" s="67">
        <f>RES_hhdet_num!P94+RES_hhdet_in!Q94-RES_hhdet_num!Q94</f>
        <v>0</v>
      </c>
    </row>
    <row r="95" spans="1:17" ht="12" hidden="1" customHeight="1" x14ac:dyDescent="0.25">
      <c r="A95" s="148" t="s">
        <v>59</v>
      </c>
      <c r="B95" s="67"/>
      <c r="C95" s="67">
        <f>RES_hhdet_num!B95+RES_hhdet_in!C95-RES_hhdet_num!C95</f>
        <v>0</v>
      </c>
      <c r="D95" s="67">
        <f>RES_hhdet_num!C95+RES_hhdet_in!D95-RES_hhdet_num!D95</f>
        <v>0</v>
      </c>
      <c r="E95" s="67">
        <f>RES_hhdet_num!D95+RES_hhdet_in!E95-RES_hhdet_num!E95</f>
        <v>0</v>
      </c>
      <c r="F95" s="67">
        <f>RES_hhdet_num!E95+RES_hhdet_in!F95-RES_hhdet_num!F95</f>
        <v>0</v>
      </c>
      <c r="G95" s="67">
        <f>RES_hhdet_num!F95+RES_hhdet_in!G95-RES_hhdet_num!G95</f>
        <v>0</v>
      </c>
      <c r="H95" s="67">
        <f>RES_hhdet_num!G95+RES_hhdet_in!H95-RES_hhdet_num!H95</f>
        <v>0</v>
      </c>
      <c r="I95" s="67">
        <f>RES_hhdet_num!H95+RES_hhdet_in!I95-RES_hhdet_num!I95</f>
        <v>0</v>
      </c>
      <c r="J95" s="67">
        <f>RES_hhdet_num!I95+RES_hhdet_in!J95-RES_hhdet_num!J95</f>
        <v>0</v>
      </c>
      <c r="K95" s="67">
        <f>RES_hhdet_num!J95+RES_hhdet_in!K95-RES_hhdet_num!K95</f>
        <v>0</v>
      </c>
      <c r="L95" s="67">
        <f>RES_hhdet_num!K95+RES_hhdet_in!L95-RES_hhdet_num!L95</f>
        <v>0</v>
      </c>
      <c r="M95" s="67">
        <f>RES_hhdet_num!L95+RES_hhdet_in!M95-RES_hhdet_num!M95</f>
        <v>0</v>
      </c>
      <c r="N95" s="67">
        <f>RES_hhdet_num!M95+RES_hhdet_in!N95-RES_hhdet_num!N95</f>
        <v>0</v>
      </c>
      <c r="O95" s="67">
        <f>RES_hhdet_num!N95+RES_hhdet_in!O95-RES_hhdet_num!O95</f>
        <v>0</v>
      </c>
      <c r="P95" s="67">
        <f>RES_hhdet_num!O95+RES_hhdet_in!P95-RES_hhdet_num!P95</f>
        <v>0</v>
      </c>
      <c r="Q95" s="67">
        <f>RES_hhdet_num!P95+RES_hhdet_in!Q95-RES_hhdet_num!Q95</f>
        <v>0</v>
      </c>
    </row>
    <row r="96" spans="1:17" ht="12" customHeight="1" x14ac:dyDescent="0.25">
      <c r="A96" s="23" t="s">
        <v>142</v>
      </c>
      <c r="B96" s="67"/>
      <c r="C96" s="67">
        <f>RES_hhdet_num!B96+RES_hhdet_in!C96-RES_hhdet_num!C96</f>
        <v>20706.750000000029</v>
      </c>
      <c r="D96" s="67">
        <f>RES_hhdet_num!C96+RES_hhdet_in!D96-RES_hhdet_num!D96</f>
        <v>20706.75</v>
      </c>
      <c r="E96" s="67">
        <f>RES_hhdet_num!D96+RES_hhdet_in!E96-RES_hhdet_num!E96</f>
        <v>20706.75</v>
      </c>
      <c r="F96" s="67">
        <f>RES_hhdet_num!E96+RES_hhdet_in!F96-RES_hhdet_num!F96</f>
        <v>20706.75</v>
      </c>
      <c r="G96" s="67">
        <f>RES_hhdet_num!F96+RES_hhdet_in!G96-RES_hhdet_num!G96</f>
        <v>58768.184062198969</v>
      </c>
      <c r="H96" s="67">
        <f>RES_hhdet_num!G96+RES_hhdet_in!H96-RES_hhdet_num!H96</f>
        <v>20706.75</v>
      </c>
      <c r="I96" s="67">
        <f>RES_hhdet_num!H96+RES_hhdet_in!I96-RES_hhdet_num!I96</f>
        <v>22522.575765330868</v>
      </c>
      <c r="J96" s="67">
        <f>RES_hhdet_num!I96+RES_hhdet_in!J96-RES_hhdet_num!J96</f>
        <v>20706.749999999971</v>
      </c>
      <c r="K96" s="67">
        <f>RES_hhdet_num!J96+RES_hhdet_in!K96-RES_hhdet_num!K96</f>
        <v>35128.518164056644</v>
      </c>
      <c r="L96" s="67">
        <f>RES_hhdet_num!K96+RES_hhdet_in!L96-RES_hhdet_num!L96</f>
        <v>36875.591904868168</v>
      </c>
      <c r="M96" s="67">
        <f>RES_hhdet_num!L96+RES_hhdet_in!M96-RES_hhdet_num!M96</f>
        <v>33941.541626601451</v>
      </c>
      <c r="N96" s="67">
        <f>RES_hhdet_num!M96+RES_hhdet_in!N96-RES_hhdet_num!N96</f>
        <v>43040.046679783642</v>
      </c>
      <c r="O96" s="67">
        <f>RES_hhdet_num!N96+RES_hhdet_in!O96-RES_hhdet_num!O96</f>
        <v>20695.230662659334</v>
      </c>
      <c r="P96" s="67">
        <f>RES_hhdet_num!O96+RES_hhdet_in!P96-RES_hhdet_num!P96</f>
        <v>12244.921663759975</v>
      </c>
      <c r="Q96" s="67">
        <f>RES_hhdet_num!P96+RES_hhdet_in!Q96-RES_hhdet_num!Q96</f>
        <v>10446.562865962638</v>
      </c>
    </row>
    <row r="97" spans="1:17" ht="12" customHeight="1" x14ac:dyDescent="0.25">
      <c r="A97" s="23" t="s">
        <v>141</v>
      </c>
      <c r="B97" s="67"/>
      <c r="C97" s="67">
        <f>RES_hhdet_num!B97+RES_hhdet_in!C97-RES_hhdet_num!C97</f>
        <v>5919.75</v>
      </c>
      <c r="D97" s="67">
        <f>RES_hhdet_num!C97+RES_hhdet_in!D97-RES_hhdet_num!D97</f>
        <v>5919.75</v>
      </c>
      <c r="E97" s="67">
        <f>RES_hhdet_num!D97+RES_hhdet_in!E97-RES_hhdet_num!E97</f>
        <v>5919.7500000000146</v>
      </c>
      <c r="F97" s="67">
        <f>RES_hhdet_num!E97+RES_hhdet_in!F97-RES_hhdet_num!F97</f>
        <v>9590.6860768127954</v>
      </c>
      <c r="G97" s="67">
        <f>RES_hhdet_num!F97+RES_hhdet_in!G97-RES_hhdet_num!G97</f>
        <v>5919.75</v>
      </c>
      <c r="H97" s="67">
        <f>RES_hhdet_num!G97+RES_hhdet_in!H97-RES_hhdet_num!H97</f>
        <v>5919.75</v>
      </c>
      <c r="I97" s="67">
        <f>RES_hhdet_num!H97+RES_hhdet_in!I97-RES_hhdet_num!I97</f>
        <v>9843.6132694557309</v>
      </c>
      <c r="J97" s="67">
        <f>RES_hhdet_num!I97+RES_hhdet_in!J97-RES_hhdet_num!J97</f>
        <v>10607.602982109238</v>
      </c>
      <c r="K97" s="67">
        <f>RES_hhdet_num!J97+RES_hhdet_in!K97-RES_hhdet_num!K97</f>
        <v>14213.866216587834</v>
      </c>
      <c r="L97" s="67">
        <f>RES_hhdet_num!K97+RES_hhdet_in!L97-RES_hhdet_num!L97</f>
        <v>15687.443937935401</v>
      </c>
      <c r="M97" s="67">
        <f>RES_hhdet_num!L97+RES_hhdet_in!M97-RES_hhdet_num!M97</f>
        <v>16601.046025232237</v>
      </c>
      <c r="N97" s="67">
        <f>RES_hhdet_num!M97+RES_hhdet_in!N97-RES_hhdet_num!N97</f>
        <v>32484.436076812824</v>
      </c>
      <c r="O97" s="67">
        <f>RES_hhdet_num!N97+RES_hhdet_in!O97-RES_hhdet_num!O97</f>
        <v>22239.742076644528</v>
      </c>
      <c r="P97" s="67">
        <f>RES_hhdet_num!O97+RES_hhdet_in!P97-RES_hhdet_num!P97</f>
        <v>38618.179993083671</v>
      </c>
      <c r="Q97" s="67">
        <f>RES_hhdet_num!P97+RES_hhdet_in!Q97-RES_hhdet_num!Q97</f>
        <v>21719.306637391972</v>
      </c>
    </row>
    <row r="98" spans="1:17" ht="12" hidden="1" customHeight="1" x14ac:dyDescent="0.25">
      <c r="A98" s="148" t="s">
        <v>60</v>
      </c>
      <c r="B98" s="67"/>
      <c r="C98" s="67"/>
      <c r="D98" s="6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7"/>
    </row>
    <row r="99" spans="1:17" ht="12" hidden="1" customHeight="1" x14ac:dyDescent="0.25">
      <c r="A99" s="147" t="s">
        <v>59</v>
      </c>
      <c r="B99" s="81"/>
      <c r="C99" s="81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</row>
    <row r="100" spans="1:17" ht="12" customHeight="1" x14ac:dyDescent="0.25">
      <c r="A100" s="146" t="s">
        <v>62</v>
      </c>
      <c r="B100" s="145"/>
      <c r="C100" s="145"/>
      <c r="D100" s="145"/>
      <c r="E100" s="145"/>
      <c r="F100" s="145"/>
      <c r="G100" s="145"/>
      <c r="H100" s="145"/>
      <c r="I100" s="145"/>
      <c r="J100" s="145"/>
      <c r="K100" s="145"/>
      <c r="L100" s="145"/>
      <c r="M100" s="145"/>
      <c r="N100" s="145"/>
      <c r="O100" s="145"/>
      <c r="P100" s="145"/>
      <c r="Q100" s="145"/>
    </row>
    <row r="101" spans="1:17" ht="12" customHeight="1" x14ac:dyDescent="0.25">
      <c r="A101" s="23" t="s">
        <v>55</v>
      </c>
      <c r="B101" s="67"/>
      <c r="C101" s="67">
        <f>RES_hhdet_num!B101+RES_hhdet_in!C101-RES_hhdet_num!C101</f>
        <v>2613.75</v>
      </c>
      <c r="D101" s="67">
        <f>RES_hhdet_num!C101+RES_hhdet_in!D101-RES_hhdet_num!D101</f>
        <v>2613.7500000000036</v>
      </c>
      <c r="E101" s="67">
        <f>RES_hhdet_num!D101+RES_hhdet_in!E101-RES_hhdet_num!E101</f>
        <v>2613.75</v>
      </c>
      <c r="F101" s="67">
        <f>RES_hhdet_num!E101+RES_hhdet_in!F101-RES_hhdet_num!F101</f>
        <v>2613.7500000000073</v>
      </c>
      <c r="G101" s="67">
        <f>RES_hhdet_num!F101+RES_hhdet_in!G101-RES_hhdet_num!G101</f>
        <v>2633.7450389882652</v>
      </c>
      <c r="H101" s="67">
        <f>RES_hhdet_num!G101+RES_hhdet_in!H101-RES_hhdet_num!H101</f>
        <v>2613.7499999999927</v>
      </c>
      <c r="I101" s="67">
        <f>RES_hhdet_num!H101+RES_hhdet_in!I101-RES_hhdet_num!I101</f>
        <v>2613.75</v>
      </c>
      <c r="J101" s="67">
        <f>RES_hhdet_num!I101+RES_hhdet_in!J101-RES_hhdet_num!J101</f>
        <v>2613.75</v>
      </c>
      <c r="K101" s="67">
        <f>RES_hhdet_num!J101+RES_hhdet_in!K101-RES_hhdet_num!K101</f>
        <v>5147.4166837433731</v>
      </c>
      <c r="L101" s="67">
        <f>RES_hhdet_num!K101+RES_hhdet_in!L101-RES_hhdet_num!L101</f>
        <v>4803.8152963691609</v>
      </c>
      <c r="M101" s="67">
        <f>RES_hhdet_num!L101+RES_hhdet_in!M101-RES_hhdet_num!M101</f>
        <v>5237.6570619388731</v>
      </c>
      <c r="N101" s="67">
        <f>RES_hhdet_num!M101+RES_hhdet_in!N101-RES_hhdet_num!N101</f>
        <v>6655.6366936349223</v>
      </c>
      <c r="O101" s="67">
        <f>RES_hhdet_num!N101+RES_hhdet_in!O101-RES_hhdet_num!O101</f>
        <v>5525.4950389882652</v>
      </c>
      <c r="P101" s="67">
        <f>RES_hhdet_num!O101+RES_hhdet_in!P101-RES_hhdet_num!P101</f>
        <v>5627.2400722133316</v>
      </c>
      <c r="Q101" s="67">
        <f>RES_hhdet_num!P101+RES_hhdet_in!Q101-RES_hhdet_num!Q101</f>
        <v>4852.1123439715375</v>
      </c>
    </row>
    <row r="102" spans="1:17" ht="12" customHeight="1" x14ac:dyDescent="0.25">
      <c r="A102" s="23" t="s">
        <v>57</v>
      </c>
      <c r="B102" s="67"/>
      <c r="C102" s="67">
        <f>RES_hhdet_num!B102+RES_hhdet_in!C102-RES_hhdet_num!C102</f>
        <v>10546.913084039392</v>
      </c>
      <c r="D102" s="67">
        <f>RES_hhdet_num!C102+RES_hhdet_in!D102-RES_hhdet_num!D102</f>
        <v>4465.9353107836978</v>
      </c>
      <c r="E102" s="67">
        <f>RES_hhdet_num!D102+RES_hhdet_in!E102-RES_hhdet_num!E102</f>
        <v>12223.168403440533</v>
      </c>
      <c r="F102" s="67">
        <f>RES_hhdet_num!E102+RES_hhdet_in!F102-RES_hhdet_num!F102</f>
        <v>3827.25</v>
      </c>
      <c r="G102" s="67">
        <f>RES_hhdet_num!F102+RES_hhdet_in!G102-RES_hhdet_num!G102</f>
        <v>3827.25</v>
      </c>
      <c r="H102" s="67">
        <f>RES_hhdet_num!G102+RES_hhdet_in!H102-RES_hhdet_num!H102</f>
        <v>3827.25</v>
      </c>
      <c r="I102" s="67">
        <f>RES_hhdet_num!H102+RES_hhdet_in!I102-RES_hhdet_num!I102</f>
        <v>3827.2500000000073</v>
      </c>
      <c r="J102" s="67">
        <f>RES_hhdet_num!I102+RES_hhdet_in!J102-RES_hhdet_num!J102</f>
        <v>7376.1540613128382</v>
      </c>
      <c r="K102" s="67">
        <f>RES_hhdet_num!J102+RES_hhdet_in!K102-RES_hhdet_num!K102</f>
        <v>24215.967078971116</v>
      </c>
      <c r="L102" s="67">
        <f>RES_hhdet_num!K102+RES_hhdet_in!L102-RES_hhdet_num!L102</f>
        <v>4873.1853107837087</v>
      </c>
      <c r="M102" s="67">
        <f>RES_hhdet_num!L102+RES_hhdet_in!M102-RES_hhdet_num!M102</f>
        <v>4409.4184034405189</v>
      </c>
      <c r="N102" s="67">
        <f>RES_hhdet_num!M102+RES_hhdet_in!N102-RES_hhdet_num!N102</f>
        <v>11402.92605069057</v>
      </c>
      <c r="O102" s="67">
        <f>RES_hhdet_num!N102+RES_hhdet_in!O102-RES_hhdet_num!O102</f>
        <v>6416.4775067885785</v>
      </c>
      <c r="P102" s="67">
        <f>RES_hhdet_num!O102+RES_hhdet_in!P102-RES_hhdet_num!P102</f>
        <v>5874.8438258761453</v>
      </c>
      <c r="Q102" s="67">
        <f>RES_hhdet_num!P102+RES_hhdet_in!Q102-RES_hhdet_num!Q102</f>
        <v>21498.887789787666</v>
      </c>
    </row>
    <row r="103" spans="1:17" ht="12" customHeight="1" x14ac:dyDescent="0.25">
      <c r="A103" s="29" t="s">
        <v>140</v>
      </c>
      <c r="B103" s="83"/>
      <c r="C103" s="83">
        <f>RES_hhdet_num!B103+RES_hhdet_in!C103-RES_hhdet_num!C103</f>
        <v>65280.000000000116</v>
      </c>
      <c r="D103" s="83">
        <f>RES_hhdet_num!C103+RES_hhdet_in!D103-RES_hhdet_num!D103</f>
        <v>65280</v>
      </c>
      <c r="E103" s="83">
        <f>RES_hhdet_num!D103+RES_hhdet_in!E103-RES_hhdet_num!E103</f>
        <v>65280</v>
      </c>
      <c r="F103" s="83">
        <f>RES_hhdet_num!E103+RES_hhdet_in!F103-RES_hhdet_num!F103</f>
        <v>65280</v>
      </c>
      <c r="G103" s="83">
        <f>RES_hhdet_num!F103+RES_hhdet_in!G103-RES_hhdet_num!G103</f>
        <v>65279.999999999884</v>
      </c>
      <c r="H103" s="83">
        <f>RES_hhdet_num!G103+RES_hhdet_in!H103-RES_hhdet_num!H103</f>
        <v>65280</v>
      </c>
      <c r="I103" s="83">
        <f>RES_hhdet_num!H103+RES_hhdet_in!I103-RES_hhdet_num!I103</f>
        <v>71054.18767897517</v>
      </c>
      <c r="J103" s="83">
        <f>RES_hhdet_num!I103+RES_hhdet_in!J103-RES_hhdet_num!J103</f>
        <v>65279.999999999884</v>
      </c>
      <c r="K103" s="83">
        <f>RES_hhdet_num!J103+RES_hhdet_in!K103-RES_hhdet_num!K103</f>
        <v>110768.54523221718</v>
      </c>
      <c r="L103" s="83">
        <f>RES_hhdet_num!K103+RES_hhdet_in!L103-RES_hhdet_num!L103</f>
        <v>115059.12439284718</v>
      </c>
      <c r="M103" s="83">
        <f>RES_hhdet_num!L103+RES_hhdet_in!M103-RES_hhdet_num!M103</f>
        <v>113507.04953462048</v>
      </c>
      <c r="N103" s="83">
        <f>RES_hhdet_num!M103+RES_hhdet_in!N103-RES_hhdet_num!N103</f>
        <v>160792.20545788191</v>
      </c>
      <c r="O103" s="83">
        <f>RES_hhdet_num!N103+RES_hhdet_in!O103-RES_hhdet_num!O103</f>
        <v>146770.15245422302</v>
      </c>
      <c r="P103" s="83">
        <f>RES_hhdet_num!O103+RES_hhdet_in!P103-RES_hhdet_num!P103</f>
        <v>151901.24278067506</v>
      </c>
      <c r="Q103" s="83">
        <f>RES_hhdet_num!P103+RES_hhdet_in!Q103-RES_hhdet_num!Q103</f>
        <v>107653.1876789754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51"/>
      <c r="C105" s="151"/>
      <c r="D105" s="151"/>
      <c r="E105" s="151"/>
      <c r="F105" s="151"/>
      <c r="G105" s="151"/>
      <c r="H105" s="151"/>
      <c r="I105" s="151"/>
      <c r="J105" s="151"/>
      <c r="K105" s="151"/>
      <c r="L105" s="151"/>
      <c r="M105" s="151"/>
      <c r="N105" s="151"/>
      <c r="O105" s="151"/>
      <c r="P105" s="151"/>
      <c r="Q105" s="151"/>
    </row>
    <row r="106" spans="1:17" ht="12.95" customHeight="1" x14ac:dyDescent="0.25">
      <c r="A106" s="150" t="s">
        <v>65</v>
      </c>
      <c r="B106" s="149"/>
      <c r="C106" s="149"/>
      <c r="D106" s="149"/>
      <c r="E106" s="149"/>
      <c r="F106" s="149"/>
      <c r="G106" s="149"/>
      <c r="H106" s="149"/>
      <c r="I106" s="149"/>
      <c r="J106" s="149"/>
      <c r="K106" s="149"/>
      <c r="L106" s="149"/>
      <c r="M106" s="149"/>
      <c r="N106" s="149"/>
      <c r="O106" s="149"/>
      <c r="P106" s="149"/>
      <c r="Q106" s="149"/>
    </row>
    <row r="107" spans="1:17" ht="12" customHeight="1" x14ac:dyDescent="0.25">
      <c r="A107" s="23" t="s">
        <v>153</v>
      </c>
      <c r="B107" s="67"/>
      <c r="C107" s="67">
        <f>RES_hhdet_num!B107+RES_hhdet_in!C107-RES_hhdet_num!C107</f>
        <v>0</v>
      </c>
      <c r="D107" s="67">
        <f>RES_hhdet_num!C107+RES_hhdet_in!D107-RES_hhdet_num!D107</f>
        <v>0</v>
      </c>
      <c r="E107" s="67">
        <f>RES_hhdet_num!D107+RES_hhdet_in!E107-RES_hhdet_num!E107</f>
        <v>0</v>
      </c>
      <c r="F107" s="67">
        <f>RES_hhdet_num!E107+RES_hhdet_in!F107-RES_hhdet_num!F107</f>
        <v>0</v>
      </c>
      <c r="G107" s="67">
        <f>RES_hhdet_num!F107+RES_hhdet_in!G107-RES_hhdet_num!G107</f>
        <v>0</v>
      </c>
      <c r="H107" s="67">
        <f>RES_hhdet_num!G107+RES_hhdet_in!H107-RES_hhdet_num!H107</f>
        <v>0</v>
      </c>
      <c r="I107" s="67">
        <f>RES_hhdet_num!H107+RES_hhdet_in!I107-RES_hhdet_num!I107</f>
        <v>0</v>
      </c>
      <c r="J107" s="67">
        <f>RES_hhdet_num!I107+RES_hhdet_in!J107-RES_hhdet_num!J107</f>
        <v>0</v>
      </c>
      <c r="K107" s="67">
        <f>RES_hhdet_num!J107+RES_hhdet_in!K107-RES_hhdet_num!K107</f>
        <v>0</v>
      </c>
      <c r="L107" s="67">
        <f>RES_hhdet_num!K107+RES_hhdet_in!L107-RES_hhdet_num!L107</f>
        <v>0</v>
      </c>
      <c r="M107" s="67">
        <f>RES_hhdet_num!L107+RES_hhdet_in!M107-RES_hhdet_num!M107</f>
        <v>0</v>
      </c>
      <c r="N107" s="67">
        <f>RES_hhdet_num!M107+RES_hhdet_in!N107-RES_hhdet_num!N107</f>
        <v>0</v>
      </c>
      <c r="O107" s="67">
        <f>RES_hhdet_num!N107+RES_hhdet_in!O107-RES_hhdet_num!O107</f>
        <v>0</v>
      </c>
      <c r="P107" s="67">
        <f>RES_hhdet_num!O107+RES_hhdet_in!P107-RES_hhdet_num!P107</f>
        <v>0</v>
      </c>
      <c r="Q107" s="67">
        <f>RES_hhdet_num!P107+RES_hhdet_in!Q107-RES_hhdet_num!Q107</f>
        <v>0</v>
      </c>
    </row>
    <row r="108" spans="1:17" ht="12" hidden="1" customHeight="1" x14ac:dyDescent="0.25">
      <c r="A108" s="23" t="s">
        <v>60</v>
      </c>
      <c r="B108" s="67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</row>
    <row r="109" spans="1:17" ht="12.95" customHeight="1" x14ac:dyDescent="0.25">
      <c r="A109" s="146" t="s">
        <v>112</v>
      </c>
      <c r="B109" s="145"/>
      <c r="C109" s="145"/>
      <c r="D109" s="145"/>
      <c r="E109" s="145"/>
      <c r="F109" s="145"/>
      <c r="G109" s="145"/>
      <c r="H109" s="145"/>
      <c r="I109" s="145"/>
      <c r="J109" s="145"/>
      <c r="K109" s="145"/>
      <c r="L109" s="145"/>
      <c r="M109" s="145"/>
      <c r="N109" s="145"/>
      <c r="O109" s="145"/>
      <c r="P109" s="145"/>
      <c r="Q109" s="145"/>
    </row>
    <row r="110" spans="1:17" ht="12" customHeight="1" x14ac:dyDescent="0.25">
      <c r="A110" s="23" t="s">
        <v>60</v>
      </c>
      <c r="B110" s="67"/>
      <c r="C110" s="67">
        <f>RES_hhdet_num!B110+RES_hhdet_in!C110-RES_hhdet_num!C110</f>
        <v>0</v>
      </c>
      <c r="D110" s="67">
        <f>RES_hhdet_num!C110+RES_hhdet_in!D110-RES_hhdet_num!D110</f>
        <v>0</v>
      </c>
      <c r="E110" s="67">
        <f>RES_hhdet_num!D110+RES_hhdet_in!E110-RES_hhdet_num!E110</f>
        <v>0</v>
      </c>
      <c r="F110" s="67">
        <f>RES_hhdet_num!E110+RES_hhdet_in!F110-RES_hhdet_num!F110</f>
        <v>0</v>
      </c>
      <c r="G110" s="67">
        <f>RES_hhdet_num!F110+RES_hhdet_in!G110-RES_hhdet_num!G110</f>
        <v>0</v>
      </c>
      <c r="H110" s="67">
        <f>RES_hhdet_num!G110+RES_hhdet_in!H110-RES_hhdet_num!H110</f>
        <v>0</v>
      </c>
      <c r="I110" s="67">
        <f>RES_hhdet_num!H110+RES_hhdet_in!I110-RES_hhdet_num!I110</f>
        <v>0</v>
      </c>
      <c r="J110" s="67">
        <f>RES_hhdet_num!I110+RES_hhdet_in!J110-RES_hhdet_num!J110</f>
        <v>0</v>
      </c>
      <c r="K110" s="67">
        <f>RES_hhdet_num!J110+RES_hhdet_in!K110-RES_hhdet_num!K110</f>
        <v>0</v>
      </c>
      <c r="L110" s="67">
        <f>RES_hhdet_num!K110+RES_hhdet_in!L110-RES_hhdet_num!L110</f>
        <v>0</v>
      </c>
      <c r="M110" s="67">
        <f>RES_hhdet_num!L110+RES_hhdet_in!M110-RES_hhdet_num!M110</f>
        <v>0</v>
      </c>
      <c r="N110" s="67">
        <f>RES_hhdet_num!M110+RES_hhdet_in!N110-RES_hhdet_num!N110</f>
        <v>0</v>
      </c>
      <c r="O110" s="67">
        <f>RES_hhdet_num!N110+RES_hhdet_in!O110-RES_hhdet_num!O110</f>
        <v>0</v>
      </c>
      <c r="P110" s="67">
        <f>RES_hhdet_num!O110+RES_hhdet_in!P110-RES_hhdet_num!P110</f>
        <v>0</v>
      </c>
      <c r="Q110" s="67">
        <f>RES_hhdet_num!P110+RES_hhdet_in!Q110-RES_hhdet_num!Q110</f>
        <v>0</v>
      </c>
    </row>
    <row r="111" spans="1:17" ht="12" customHeight="1" x14ac:dyDescent="0.25">
      <c r="A111" s="146" t="s">
        <v>63</v>
      </c>
      <c r="B111" s="145"/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5"/>
      <c r="O111" s="145"/>
      <c r="P111" s="145"/>
      <c r="Q111" s="145"/>
    </row>
    <row r="112" spans="1:17" ht="12" customHeight="1" x14ac:dyDescent="0.25">
      <c r="A112" s="23" t="s">
        <v>152</v>
      </c>
      <c r="B112" s="67"/>
      <c r="C112" s="67">
        <f>RES_hhdet_num!B112+RES_hhdet_in!C112-RES_hhdet_num!C112</f>
        <v>0</v>
      </c>
      <c r="D112" s="67">
        <f>RES_hhdet_num!C112+RES_hhdet_in!D112-RES_hhdet_num!D112</f>
        <v>0</v>
      </c>
      <c r="E112" s="67">
        <f>RES_hhdet_num!D112+RES_hhdet_in!E112-RES_hhdet_num!E112</f>
        <v>0</v>
      </c>
      <c r="F112" s="67">
        <f>RES_hhdet_num!E112+RES_hhdet_in!F112-RES_hhdet_num!F112</f>
        <v>0</v>
      </c>
      <c r="G112" s="67">
        <f>RES_hhdet_num!F112+RES_hhdet_in!G112-RES_hhdet_num!G112</f>
        <v>0</v>
      </c>
      <c r="H112" s="67">
        <f>RES_hhdet_num!G112+RES_hhdet_in!H112-RES_hhdet_num!H112</f>
        <v>0</v>
      </c>
      <c r="I112" s="67">
        <f>RES_hhdet_num!H112+RES_hhdet_in!I112-RES_hhdet_num!I112</f>
        <v>0</v>
      </c>
      <c r="J112" s="67">
        <f>RES_hhdet_num!I112+RES_hhdet_in!J112-RES_hhdet_num!J112</f>
        <v>0</v>
      </c>
      <c r="K112" s="67">
        <f>RES_hhdet_num!J112+RES_hhdet_in!K112-RES_hhdet_num!K112</f>
        <v>0</v>
      </c>
      <c r="L112" s="67">
        <f>RES_hhdet_num!K112+RES_hhdet_in!L112-RES_hhdet_num!L112</f>
        <v>0</v>
      </c>
      <c r="M112" s="67">
        <f>RES_hhdet_num!L112+RES_hhdet_in!M112-RES_hhdet_num!M112</f>
        <v>0</v>
      </c>
      <c r="N112" s="67">
        <f>RES_hhdet_num!M112+RES_hhdet_in!N112-RES_hhdet_num!N112</f>
        <v>0</v>
      </c>
      <c r="O112" s="67">
        <f>RES_hhdet_num!N112+RES_hhdet_in!O112-RES_hhdet_num!O112</f>
        <v>0</v>
      </c>
      <c r="P112" s="67">
        <f>RES_hhdet_num!O112+RES_hhdet_in!P112-RES_hhdet_num!P112</f>
        <v>0</v>
      </c>
      <c r="Q112" s="67">
        <f>RES_hhdet_num!P112+RES_hhdet_in!Q112-RES_hhdet_num!Q112</f>
        <v>0</v>
      </c>
    </row>
    <row r="113" spans="1:17" ht="12" customHeight="1" x14ac:dyDescent="0.25">
      <c r="A113" s="23" t="s">
        <v>151</v>
      </c>
      <c r="B113" s="67"/>
      <c r="C113" s="67">
        <f>RES_hhdet_num!B113+RES_hhdet_in!C113-RES_hhdet_num!C113</f>
        <v>0</v>
      </c>
      <c r="D113" s="67">
        <f>RES_hhdet_num!C113+RES_hhdet_in!D113-RES_hhdet_num!D113</f>
        <v>0</v>
      </c>
      <c r="E113" s="67">
        <f>RES_hhdet_num!D113+RES_hhdet_in!E113-RES_hhdet_num!E113</f>
        <v>0</v>
      </c>
      <c r="F113" s="67">
        <f>RES_hhdet_num!E113+RES_hhdet_in!F113-RES_hhdet_num!F113</f>
        <v>0</v>
      </c>
      <c r="G113" s="67">
        <f>RES_hhdet_num!F113+RES_hhdet_in!G113-RES_hhdet_num!G113</f>
        <v>0</v>
      </c>
      <c r="H113" s="67">
        <f>RES_hhdet_num!G113+RES_hhdet_in!H113-RES_hhdet_num!H113</f>
        <v>0</v>
      </c>
      <c r="I113" s="67">
        <f>RES_hhdet_num!H113+RES_hhdet_in!I113-RES_hhdet_num!I113</f>
        <v>0</v>
      </c>
      <c r="J113" s="67">
        <f>RES_hhdet_num!I113+RES_hhdet_in!J113-RES_hhdet_num!J113</f>
        <v>0</v>
      </c>
      <c r="K113" s="67">
        <f>RES_hhdet_num!J113+RES_hhdet_in!K113-RES_hhdet_num!K113</f>
        <v>0</v>
      </c>
      <c r="L113" s="67">
        <f>RES_hhdet_num!K113+RES_hhdet_in!L113-RES_hhdet_num!L113</f>
        <v>0</v>
      </c>
      <c r="M113" s="67">
        <f>RES_hhdet_num!L113+RES_hhdet_in!M113-RES_hhdet_num!M113</f>
        <v>0</v>
      </c>
      <c r="N113" s="67">
        <f>RES_hhdet_num!M113+RES_hhdet_in!N113-RES_hhdet_num!N113</f>
        <v>0</v>
      </c>
      <c r="O113" s="67">
        <f>RES_hhdet_num!N113+RES_hhdet_in!O113-RES_hhdet_num!O113</f>
        <v>0</v>
      </c>
      <c r="P113" s="67">
        <f>RES_hhdet_num!O113+RES_hhdet_in!P113-RES_hhdet_num!P113</f>
        <v>0</v>
      </c>
      <c r="Q113" s="67">
        <f>RES_hhdet_num!P113+RES_hhdet_in!Q113-RES_hhdet_num!Q113</f>
        <v>0</v>
      </c>
    </row>
    <row r="114" spans="1:17" ht="12" hidden="1" customHeight="1" x14ac:dyDescent="0.25">
      <c r="A114" s="148" t="s">
        <v>79</v>
      </c>
      <c r="B114" s="67"/>
      <c r="C114" s="67">
        <f>RES_hhdet_num!B114+RES_hhdet_in!C114-RES_hhdet_num!C114</f>
        <v>0</v>
      </c>
      <c r="D114" s="67">
        <f>RES_hhdet_num!C114+RES_hhdet_in!D114-RES_hhdet_num!D114</f>
        <v>0</v>
      </c>
      <c r="E114" s="67">
        <f>RES_hhdet_num!D114+RES_hhdet_in!E114-RES_hhdet_num!E114</f>
        <v>0</v>
      </c>
      <c r="F114" s="67">
        <f>RES_hhdet_num!E114+RES_hhdet_in!F114-RES_hhdet_num!F114</f>
        <v>0</v>
      </c>
      <c r="G114" s="67">
        <f>RES_hhdet_num!F114+RES_hhdet_in!G114-RES_hhdet_num!G114</f>
        <v>0</v>
      </c>
      <c r="H114" s="67">
        <f>RES_hhdet_num!G114+RES_hhdet_in!H114-RES_hhdet_num!H114</f>
        <v>0</v>
      </c>
      <c r="I114" s="67">
        <f>RES_hhdet_num!H114+RES_hhdet_in!I114-RES_hhdet_num!I114</f>
        <v>0</v>
      </c>
      <c r="J114" s="67">
        <f>RES_hhdet_num!I114+RES_hhdet_in!J114-RES_hhdet_num!J114</f>
        <v>0</v>
      </c>
      <c r="K114" s="67">
        <f>RES_hhdet_num!J114+RES_hhdet_in!K114-RES_hhdet_num!K114</f>
        <v>0</v>
      </c>
      <c r="L114" s="67">
        <f>RES_hhdet_num!K114+RES_hhdet_in!L114-RES_hhdet_num!L114</f>
        <v>0</v>
      </c>
      <c r="M114" s="67">
        <f>RES_hhdet_num!L114+RES_hhdet_in!M114-RES_hhdet_num!M114</f>
        <v>0</v>
      </c>
      <c r="N114" s="67">
        <f>RES_hhdet_num!M114+RES_hhdet_in!N114-RES_hhdet_num!N114</f>
        <v>0</v>
      </c>
      <c r="O114" s="67">
        <f>RES_hhdet_num!N114+RES_hhdet_in!O114-RES_hhdet_num!O114</f>
        <v>0</v>
      </c>
      <c r="P114" s="67">
        <f>RES_hhdet_num!O114+RES_hhdet_in!P114-RES_hhdet_num!P114</f>
        <v>0</v>
      </c>
      <c r="Q114" s="67">
        <f>RES_hhdet_num!P114+RES_hhdet_in!Q114-RES_hhdet_num!Q114</f>
        <v>0</v>
      </c>
    </row>
    <row r="115" spans="1:17" ht="12" hidden="1" customHeight="1" x14ac:dyDescent="0.25">
      <c r="A115" s="148" t="s">
        <v>59</v>
      </c>
      <c r="B115" s="67"/>
      <c r="C115" s="67">
        <f>RES_hhdet_num!B115+RES_hhdet_in!C115-RES_hhdet_num!C115</f>
        <v>0</v>
      </c>
      <c r="D115" s="67">
        <f>RES_hhdet_num!C115+RES_hhdet_in!D115-RES_hhdet_num!D115</f>
        <v>0</v>
      </c>
      <c r="E115" s="67">
        <f>RES_hhdet_num!D115+RES_hhdet_in!E115-RES_hhdet_num!E115</f>
        <v>0</v>
      </c>
      <c r="F115" s="67">
        <f>RES_hhdet_num!E115+RES_hhdet_in!F115-RES_hhdet_num!F115</f>
        <v>0</v>
      </c>
      <c r="G115" s="67">
        <f>RES_hhdet_num!F115+RES_hhdet_in!G115-RES_hhdet_num!G115</f>
        <v>0</v>
      </c>
      <c r="H115" s="67">
        <f>RES_hhdet_num!G115+RES_hhdet_in!H115-RES_hhdet_num!H115</f>
        <v>0</v>
      </c>
      <c r="I115" s="67">
        <f>RES_hhdet_num!H115+RES_hhdet_in!I115-RES_hhdet_num!I115</f>
        <v>0</v>
      </c>
      <c r="J115" s="67">
        <f>RES_hhdet_num!I115+RES_hhdet_in!J115-RES_hhdet_num!J115</f>
        <v>0</v>
      </c>
      <c r="K115" s="67">
        <f>RES_hhdet_num!J115+RES_hhdet_in!K115-RES_hhdet_num!K115</f>
        <v>0</v>
      </c>
      <c r="L115" s="67">
        <f>RES_hhdet_num!K115+RES_hhdet_in!L115-RES_hhdet_num!L115</f>
        <v>0</v>
      </c>
      <c r="M115" s="67">
        <f>RES_hhdet_num!L115+RES_hhdet_in!M115-RES_hhdet_num!M115</f>
        <v>0</v>
      </c>
      <c r="N115" s="67">
        <f>RES_hhdet_num!M115+RES_hhdet_in!N115-RES_hhdet_num!N115</f>
        <v>0</v>
      </c>
      <c r="O115" s="67">
        <f>RES_hhdet_num!N115+RES_hhdet_in!O115-RES_hhdet_num!O115</f>
        <v>0</v>
      </c>
      <c r="P115" s="67">
        <f>RES_hhdet_num!O115+RES_hhdet_in!P115-RES_hhdet_num!P115</f>
        <v>0</v>
      </c>
      <c r="Q115" s="67">
        <f>RES_hhdet_num!P115+RES_hhdet_in!Q115-RES_hhdet_num!Q115</f>
        <v>0</v>
      </c>
    </row>
    <row r="116" spans="1:17" ht="12" customHeight="1" x14ac:dyDescent="0.25">
      <c r="A116" s="23" t="s">
        <v>142</v>
      </c>
      <c r="B116" s="67"/>
      <c r="C116" s="67">
        <f>RES_hhdet_num!B116+RES_hhdet_in!C116-RES_hhdet_num!C116</f>
        <v>0</v>
      </c>
      <c r="D116" s="67">
        <f>RES_hhdet_num!C116+RES_hhdet_in!D116-RES_hhdet_num!D116</f>
        <v>0</v>
      </c>
      <c r="E116" s="67">
        <f>RES_hhdet_num!D116+RES_hhdet_in!E116-RES_hhdet_num!E116</f>
        <v>0</v>
      </c>
      <c r="F116" s="67">
        <f>RES_hhdet_num!E116+RES_hhdet_in!F116-RES_hhdet_num!F116</f>
        <v>0</v>
      </c>
      <c r="G116" s="67">
        <f>RES_hhdet_num!F116+RES_hhdet_in!G116-RES_hhdet_num!G116</f>
        <v>0</v>
      </c>
      <c r="H116" s="67">
        <f>RES_hhdet_num!G116+RES_hhdet_in!H116-RES_hhdet_num!H116</f>
        <v>0</v>
      </c>
      <c r="I116" s="67">
        <f>RES_hhdet_num!H116+RES_hhdet_in!I116-RES_hhdet_num!I116</f>
        <v>0</v>
      </c>
      <c r="J116" s="67">
        <f>RES_hhdet_num!I116+RES_hhdet_in!J116-RES_hhdet_num!J116</f>
        <v>0</v>
      </c>
      <c r="K116" s="67">
        <f>RES_hhdet_num!J116+RES_hhdet_in!K116-RES_hhdet_num!K116</f>
        <v>0</v>
      </c>
      <c r="L116" s="67">
        <f>RES_hhdet_num!K116+RES_hhdet_in!L116-RES_hhdet_num!L116</f>
        <v>0</v>
      </c>
      <c r="M116" s="67">
        <f>RES_hhdet_num!L116+RES_hhdet_in!M116-RES_hhdet_num!M116</f>
        <v>0</v>
      </c>
      <c r="N116" s="67">
        <f>RES_hhdet_num!M116+RES_hhdet_in!N116-RES_hhdet_num!N116</f>
        <v>0</v>
      </c>
      <c r="O116" s="67">
        <f>RES_hhdet_num!N116+RES_hhdet_in!O116-RES_hhdet_num!O116</f>
        <v>0</v>
      </c>
      <c r="P116" s="67">
        <f>RES_hhdet_num!O116+RES_hhdet_in!P116-RES_hhdet_num!P116</f>
        <v>0</v>
      </c>
      <c r="Q116" s="67">
        <f>RES_hhdet_num!P116+RES_hhdet_in!Q116-RES_hhdet_num!Q116</f>
        <v>0</v>
      </c>
    </row>
    <row r="117" spans="1:17" ht="12" customHeight="1" x14ac:dyDescent="0.25">
      <c r="A117" s="23" t="s">
        <v>141</v>
      </c>
      <c r="B117" s="67"/>
      <c r="C117" s="67">
        <f>RES_hhdet_num!B117+RES_hhdet_in!C117-RES_hhdet_num!C117</f>
        <v>0</v>
      </c>
      <c r="D117" s="67">
        <f>RES_hhdet_num!C117+RES_hhdet_in!D117-RES_hhdet_num!D117</f>
        <v>0</v>
      </c>
      <c r="E117" s="67">
        <f>RES_hhdet_num!D117+RES_hhdet_in!E117-RES_hhdet_num!E117</f>
        <v>0</v>
      </c>
      <c r="F117" s="67">
        <f>RES_hhdet_num!E117+RES_hhdet_in!F117-RES_hhdet_num!F117</f>
        <v>0</v>
      </c>
      <c r="G117" s="67">
        <f>RES_hhdet_num!F117+RES_hhdet_in!G117-RES_hhdet_num!G117</f>
        <v>0</v>
      </c>
      <c r="H117" s="67">
        <f>RES_hhdet_num!G117+RES_hhdet_in!H117-RES_hhdet_num!H117</f>
        <v>0</v>
      </c>
      <c r="I117" s="67">
        <f>RES_hhdet_num!H117+RES_hhdet_in!I117-RES_hhdet_num!I117</f>
        <v>0</v>
      </c>
      <c r="J117" s="67">
        <f>RES_hhdet_num!I117+RES_hhdet_in!J117-RES_hhdet_num!J117</f>
        <v>0</v>
      </c>
      <c r="K117" s="67">
        <f>RES_hhdet_num!J117+RES_hhdet_in!K117-RES_hhdet_num!K117</f>
        <v>0</v>
      </c>
      <c r="L117" s="67">
        <f>RES_hhdet_num!K117+RES_hhdet_in!L117-RES_hhdet_num!L117</f>
        <v>0</v>
      </c>
      <c r="M117" s="67">
        <f>RES_hhdet_num!L117+RES_hhdet_in!M117-RES_hhdet_num!M117</f>
        <v>0</v>
      </c>
      <c r="N117" s="67">
        <f>RES_hhdet_num!M117+RES_hhdet_in!N117-RES_hhdet_num!N117</f>
        <v>0</v>
      </c>
      <c r="O117" s="67">
        <f>RES_hhdet_num!N117+RES_hhdet_in!O117-RES_hhdet_num!O117</f>
        <v>0</v>
      </c>
      <c r="P117" s="67">
        <f>RES_hhdet_num!O117+RES_hhdet_in!P117-RES_hhdet_num!P117</f>
        <v>0</v>
      </c>
      <c r="Q117" s="67">
        <f>RES_hhdet_num!P117+RES_hhdet_in!Q117-RES_hhdet_num!Q117</f>
        <v>0</v>
      </c>
    </row>
    <row r="118" spans="1:17" ht="12" hidden="1" customHeight="1" x14ac:dyDescent="0.25">
      <c r="A118" s="148" t="s">
        <v>60</v>
      </c>
      <c r="B118" s="67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</row>
    <row r="119" spans="1:17" ht="12" hidden="1" customHeight="1" x14ac:dyDescent="0.25">
      <c r="A119" s="147" t="s">
        <v>59</v>
      </c>
      <c r="B119" s="81"/>
      <c r="C119" s="81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</row>
    <row r="120" spans="1:17" ht="12" customHeight="1" x14ac:dyDescent="0.25">
      <c r="A120" s="146" t="s">
        <v>62</v>
      </c>
      <c r="B120" s="145"/>
      <c r="C120" s="145"/>
      <c r="D120" s="145"/>
      <c r="E120" s="145"/>
      <c r="F120" s="145"/>
      <c r="G120" s="145"/>
      <c r="H120" s="145"/>
      <c r="I120" s="145"/>
      <c r="J120" s="145"/>
      <c r="K120" s="145"/>
      <c r="L120" s="145"/>
      <c r="M120" s="145"/>
      <c r="N120" s="145"/>
      <c r="O120" s="145"/>
      <c r="P120" s="145"/>
      <c r="Q120" s="145"/>
    </row>
    <row r="121" spans="1:17" ht="12" customHeight="1" x14ac:dyDescent="0.25">
      <c r="A121" s="23" t="s">
        <v>57</v>
      </c>
      <c r="B121" s="67"/>
      <c r="C121" s="67">
        <f>RES_hhdet_num!B121+RES_hhdet_in!C121-RES_hhdet_num!C121</f>
        <v>0</v>
      </c>
      <c r="D121" s="67">
        <f>RES_hhdet_num!C121+RES_hhdet_in!D121-RES_hhdet_num!D121</f>
        <v>0</v>
      </c>
      <c r="E121" s="67">
        <f>RES_hhdet_num!D121+RES_hhdet_in!E121-RES_hhdet_num!E121</f>
        <v>0</v>
      </c>
      <c r="F121" s="67">
        <f>RES_hhdet_num!E121+RES_hhdet_in!F121-RES_hhdet_num!F121</f>
        <v>0</v>
      </c>
      <c r="G121" s="67">
        <f>RES_hhdet_num!F121+RES_hhdet_in!G121-RES_hhdet_num!G121</f>
        <v>0</v>
      </c>
      <c r="H121" s="67">
        <f>RES_hhdet_num!G121+RES_hhdet_in!H121-RES_hhdet_num!H121</f>
        <v>0</v>
      </c>
      <c r="I121" s="67">
        <f>RES_hhdet_num!H121+RES_hhdet_in!I121-RES_hhdet_num!I121</f>
        <v>0</v>
      </c>
      <c r="J121" s="67">
        <f>RES_hhdet_num!I121+RES_hhdet_in!J121-RES_hhdet_num!J121</f>
        <v>0</v>
      </c>
      <c r="K121" s="67">
        <f>RES_hhdet_num!J121+RES_hhdet_in!K121-RES_hhdet_num!K121</f>
        <v>0</v>
      </c>
      <c r="L121" s="67">
        <f>RES_hhdet_num!K121+RES_hhdet_in!L121-RES_hhdet_num!L121</f>
        <v>0</v>
      </c>
      <c r="M121" s="67">
        <f>RES_hhdet_num!L121+RES_hhdet_in!M121-RES_hhdet_num!M121</f>
        <v>0</v>
      </c>
      <c r="N121" s="67">
        <f>RES_hhdet_num!M121+RES_hhdet_in!N121-RES_hhdet_num!N121</f>
        <v>0</v>
      </c>
      <c r="O121" s="67">
        <f>RES_hhdet_num!N121+RES_hhdet_in!O121-RES_hhdet_num!O121</f>
        <v>0</v>
      </c>
      <c r="P121" s="67">
        <f>RES_hhdet_num!O121+RES_hhdet_in!P121-RES_hhdet_num!P121</f>
        <v>0</v>
      </c>
      <c r="Q121" s="67">
        <f>RES_hhdet_num!P121+RES_hhdet_in!Q121-RES_hhdet_num!Q121</f>
        <v>0</v>
      </c>
    </row>
    <row r="122" spans="1:17" ht="12" customHeight="1" x14ac:dyDescent="0.25">
      <c r="A122" s="29" t="s">
        <v>140</v>
      </c>
      <c r="B122" s="83"/>
      <c r="C122" s="83">
        <f>RES_hhdet_num!B122+RES_hhdet_in!C122-RES_hhdet_num!C122</f>
        <v>0</v>
      </c>
      <c r="D122" s="83">
        <f>RES_hhdet_num!C122+RES_hhdet_in!D122-RES_hhdet_num!D122</f>
        <v>0</v>
      </c>
      <c r="E122" s="83">
        <f>RES_hhdet_num!D122+RES_hhdet_in!E122-RES_hhdet_num!E122</f>
        <v>0</v>
      </c>
      <c r="F122" s="83">
        <f>RES_hhdet_num!E122+RES_hhdet_in!F122-RES_hhdet_num!F122</f>
        <v>0</v>
      </c>
      <c r="G122" s="83">
        <f>RES_hhdet_num!F122+RES_hhdet_in!G122-RES_hhdet_num!G122</f>
        <v>0</v>
      </c>
      <c r="H122" s="83">
        <f>RES_hhdet_num!G122+RES_hhdet_in!H122-RES_hhdet_num!H122</f>
        <v>0</v>
      </c>
      <c r="I122" s="83">
        <f>RES_hhdet_num!H122+RES_hhdet_in!I122-RES_hhdet_num!I122</f>
        <v>0</v>
      </c>
      <c r="J122" s="83">
        <f>RES_hhdet_num!I122+RES_hhdet_in!J122-RES_hhdet_num!J122</f>
        <v>0</v>
      </c>
      <c r="K122" s="83">
        <f>RES_hhdet_num!J122+RES_hhdet_in!K122-RES_hhdet_num!K122</f>
        <v>0</v>
      </c>
      <c r="L122" s="83">
        <f>RES_hhdet_num!K122+RES_hhdet_in!L122-RES_hhdet_num!L122</f>
        <v>0</v>
      </c>
      <c r="M122" s="83">
        <f>RES_hhdet_num!L122+RES_hhdet_in!M122-RES_hhdet_num!M122</f>
        <v>0</v>
      </c>
      <c r="N122" s="83">
        <f>RES_hhdet_num!M122+RES_hhdet_in!N122-RES_hhdet_num!N122</f>
        <v>0</v>
      </c>
      <c r="O122" s="83">
        <f>RES_hhdet_num!N122+RES_hhdet_in!O122-RES_hhdet_num!O122</f>
        <v>0</v>
      </c>
      <c r="P122" s="83">
        <f>RES_hhdet_num!O122+RES_hhdet_in!P122-RES_hhdet_num!P122</f>
        <v>0</v>
      </c>
      <c r="Q122" s="83">
        <f>RES_hhdet_num!P122+RES_hhdet_in!Q122-RES_hhdet_num!Q122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51"/>
      <c r="C124" s="151"/>
      <c r="D124" s="151"/>
      <c r="E124" s="151"/>
      <c r="F124" s="151"/>
      <c r="G124" s="151"/>
      <c r="H124" s="151"/>
      <c r="I124" s="151"/>
      <c r="J124" s="151"/>
      <c r="K124" s="151"/>
      <c r="L124" s="151"/>
      <c r="M124" s="151"/>
      <c r="N124" s="151"/>
      <c r="O124" s="151"/>
      <c r="P124" s="151"/>
      <c r="Q124" s="151"/>
    </row>
    <row r="125" spans="1:17" ht="12.95" customHeight="1" x14ac:dyDescent="0.25">
      <c r="A125" s="150" t="s">
        <v>65</v>
      </c>
      <c r="B125" s="149"/>
      <c r="C125" s="149"/>
      <c r="D125" s="149"/>
      <c r="E125" s="149"/>
      <c r="F125" s="149"/>
      <c r="G125" s="149"/>
      <c r="H125" s="149"/>
      <c r="I125" s="149"/>
      <c r="J125" s="149"/>
      <c r="K125" s="149"/>
      <c r="L125" s="149"/>
      <c r="M125" s="149"/>
      <c r="N125" s="149"/>
      <c r="O125" s="149"/>
      <c r="P125" s="149"/>
      <c r="Q125" s="149"/>
    </row>
    <row r="126" spans="1:17" ht="12" customHeight="1" x14ac:dyDescent="0.25">
      <c r="A126" s="23" t="s">
        <v>149</v>
      </c>
      <c r="B126" s="67"/>
      <c r="C126" s="67">
        <f>RES_hhdet_num!B126+RES_hhdet_in!C126-RES_hhdet_num!C126</f>
        <v>19765.124999999942</v>
      </c>
      <c r="D126" s="67">
        <f>RES_hhdet_num!C126+RES_hhdet_in!D126-RES_hhdet_num!D126</f>
        <v>19765.125000000058</v>
      </c>
      <c r="E126" s="67">
        <f>RES_hhdet_num!D126+RES_hhdet_in!E126-RES_hhdet_num!E126</f>
        <v>19765.125</v>
      </c>
      <c r="F126" s="67">
        <f>RES_hhdet_num!E126+RES_hhdet_in!F126-RES_hhdet_num!F126</f>
        <v>19765.125</v>
      </c>
      <c r="G126" s="67">
        <f>RES_hhdet_num!F126+RES_hhdet_in!G126-RES_hhdet_num!G126</f>
        <v>19765.125</v>
      </c>
      <c r="H126" s="67">
        <f>RES_hhdet_num!G126+RES_hhdet_in!H126-RES_hhdet_num!H126</f>
        <v>19765.125</v>
      </c>
      <c r="I126" s="67">
        <f>RES_hhdet_num!H126+RES_hhdet_in!I126-RES_hhdet_num!I126</f>
        <v>19765.124999999884</v>
      </c>
      <c r="J126" s="67">
        <f>RES_hhdet_num!I126+RES_hhdet_in!J126-RES_hhdet_num!J126</f>
        <v>19765.125</v>
      </c>
      <c r="K126" s="67">
        <f>RES_hhdet_num!J126+RES_hhdet_in!K126-RES_hhdet_num!K126</f>
        <v>19765.125000000116</v>
      </c>
      <c r="L126" s="67">
        <f>RES_hhdet_num!K126+RES_hhdet_in!L126-RES_hhdet_num!L126</f>
        <v>19765.125</v>
      </c>
      <c r="M126" s="67">
        <f>RES_hhdet_num!L126+RES_hhdet_in!M126-RES_hhdet_num!M126</f>
        <v>19765.124999999767</v>
      </c>
      <c r="N126" s="67">
        <f>RES_hhdet_num!M126+RES_hhdet_in!N126-RES_hhdet_num!N126</f>
        <v>19765.125</v>
      </c>
      <c r="O126" s="67">
        <f>RES_hhdet_num!N126+RES_hhdet_in!O126-RES_hhdet_num!O126</f>
        <v>19765.124999999884</v>
      </c>
      <c r="P126" s="67">
        <f>RES_hhdet_num!O126+RES_hhdet_in!P126-RES_hhdet_num!P126</f>
        <v>19765.125000000116</v>
      </c>
      <c r="Q126" s="67">
        <f>RES_hhdet_num!P126+RES_hhdet_in!Q126-RES_hhdet_num!Q126</f>
        <v>19765.125</v>
      </c>
    </row>
    <row r="127" spans="1:17" ht="12" hidden="1" customHeight="1" x14ac:dyDescent="0.25">
      <c r="A127" s="23" t="s">
        <v>60</v>
      </c>
      <c r="B127" s="67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</row>
    <row r="128" spans="1:17" ht="12.95" customHeight="1" x14ac:dyDescent="0.25">
      <c r="A128" s="146" t="s">
        <v>112</v>
      </c>
      <c r="B128" s="145"/>
      <c r="C128" s="145"/>
      <c r="D128" s="145"/>
      <c r="E128" s="145"/>
      <c r="F128" s="145"/>
      <c r="G128" s="145"/>
      <c r="H128" s="145"/>
      <c r="I128" s="145"/>
      <c r="J128" s="145"/>
      <c r="K128" s="145"/>
      <c r="L128" s="145"/>
      <c r="M128" s="145"/>
      <c r="N128" s="145"/>
      <c r="O128" s="145"/>
      <c r="P128" s="145"/>
      <c r="Q128" s="145"/>
    </row>
    <row r="129" spans="1:17" ht="12" customHeight="1" x14ac:dyDescent="0.25">
      <c r="A129" s="23" t="s">
        <v>60</v>
      </c>
      <c r="B129" s="67"/>
      <c r="C129" s="67">
        <f>RES_hhdet_num!B129+RES_hhdet_in!C129-RES_hhdet_num!C129</f>
        <v>169</v>
      </c>
      <c r="D129" s="67">
        <f>RES_hhdet_num!C129+RES_hhdet_in!D129-RES_hhdet_num!D129</f>
        <v>159</v>
      </c>
      <c r="E129" s="67">
        <f>RES_hhdet_num!D129+RES_hhdet_in!E129-RES_hhdet_num!E129</f>
        <v>173</v>
      </c>
      <c r="F129" s="67">
        <f>RES_hhdet_num!E129+RES_hhdet_in!F129-RES_hhdet_num!F129</f>
        <v>202</v>
      </c>
      <c r="G129" s="67">
        <f>RES_hhdet_num!F129+RES_hhdet_in!G129-RES_hhdet_num!G129</f>
        <v>185</v>
      </c>
      <c r="H129" s="67">
        <f>RES_hhdet_num!G129+RES_hhdet_in!H129-RES_hhdet_num!H129</f>
        <v>201</v>
      </c>
      <c r="I129" s="67">
        <f>RES_hhdet_num!H129+RES_hhdet_in!I129-RES_hhdet_num!I129</f>
        <v>159</v>
      </c>
      <c r="J129" s="67">
        <f>RES_hhdet_num!I129+RES_hhdet_in!J129-RES_hhdet_num!J129</f>
        <v>729</v>
      </c>
      <c r="K129" s="67">
        <f>RES_hhdet_num!J129+RES_hhdet_in!K129-RES_hhdet_num!K129</f>
        <v>1036</v>
      </c>
      <c r="L129" s="67">
        <f>RES_hhdet_num!K129+RES_hhdet_in!L129-RES_hhdet_num!L129</f>
        <v>1150</v>
      </c>
      <c r="M129" s="67">
        <f>RES_hhdet_num!L129+RES_hhdet_in!M129-RES_hhdet_num!M129</f>
        <v>1028.9999999999982</v>
      </c>
      <c r="N129" s="67">
        <f>RES_hhdet_num!M129+RES_hhdet_in!N129-RES_hhdet_num!N129</f>
        <v>1079.0000000000009</v>
      </c>
      <c r="O129" s="67">
        <f>RES_hhdet_num!N129+RES_hhdet_in!O129-RES_hhdet_num!O129</f>
        <v>1473.9999999999982</v>
      </c>
      <c r="P129" s="67">
        <f>RES_hhdet_num!O129+RES_hhdet_in!P129-RES_hhdet_num!P129</f>
        <v>1123.0000000000009</v>
      </c>
      <c r="Q129" s="67">
        <f>RES_hhdet_num!P129+RES_hhdet_in!Q129-RES_hhdet_num!Q129</f>
        <v>3392.9999999999991</v>
      </c>
    </row>
    <row r="130" spans="1:17" ht="12" customHeight="1" x14ac:dyDescent="0.25">
      <c r="A130" s="146" t="s">
        <v>63</v>
      </c>
      <c r="B130" s="145"/>
      <c r="C130" s="145"/>
      <c r="D130" s="145"/>
      <c r="E130" s="145"/>
      <c r="F130" s="145"/>
      <c r="G130" s="145"/>
      <c r="H130" s="145"/>
      <c r="I130" s="145"/>
      <c r="J130" s="145"/>
      <c r="K130" s="145"/>
      <c r="L130" s="145"/>
      <c r="M130" s="145"/>
      <c r="N130" s="145"/>
      <c r="O130" s="145"/>
      <c r="P130" s="145"/>
      <c r="Q130" s="145"/>
    </row>
    <row r="131" spans="1:17" ht="12" customHeight="1" x14ac:dyDescent="0.25">
      <c r="A131" s="23" t="s">
        <v>148</v>
      </c>
      <c r="B131" s="67"/>
      <c r="C131" s="67">
        <f>RES_hhdet_num!B131+RES_hhdet_in!C131-RES_hhdet_num!C131</f>
        <v>16223.637374307582</v>
      </c>
      <c r="D131" s="67">
        <f>RES_hhdet_num!C131+RES_hhdet_in!D131-RES_hhdet_num!D131</f>
        <v>10885.5</v>
      </c>
      <c r="E131" s="67">
        <f>RES_hhdet_num!D131+RES_hhdet_in!E131-RES_hhdet_num!E131</f>
        <v>12018.272602362151</v>
      </c>
      <c r="F131" s="67">
        <f>RES_hhdet_num!E131+RES_hhdet_in!F131-RES_hhdet_num!F131</f>
        <v>10885.5</v>
      </c>
      <c r="G131" s="67">
        <f>RES_hhdet_num!F131+RES_hhdet_in!G131-RES_hhdet_num!G131</f>
        <v>42084.081338540418</v>
      </c>
      <c r="H131" s="67">
        <f>RES_hhdet_num!G131+RES_hhdet_in!H131-RES_hhdet_num!H131</f>
        <v>30261.816248391406</v>
      </c>
      <c r="I131" s="67">
        <f>RES_hhdet_num!H131+RES_hhdet_in!I131-RES_hhdet_num!I131</f>
        <v>10885.499999999942</v>
      </c>
      <c r="J131" s="67">
        <f>RES_hhdet_num!I131+RES_hhdet_in!J131-RES_hhdet_num!J131</f>
        <v>12212.116290543461</v>
      </c>
      <c r="K131" s="67">
        <f>RES_hhdet_num!J131+RES_hhdet_in!K131-RES_hhdet_num!K131</f>
        <v>47184.973010610644</v>
      </c>
      <c r="L131" s="67">
        <f>RES_hhdet_num!K131+RES_hhdet_in!L131-RES_hhdet_num!L131</f>
        <v>52134.645902615099</v>
      </c>
      <c r="M131" s="67">
        <f>RES_hhdet_num!L131+RES_hhdet_in!M131-RES_hhdet_num!M131</f>
        <v>2643.1062991838553</v>
      </c>
      <c r="N131" s="67">
        <f>RES_hhdet_num!M131+RES_hhdet_in!N131-RES_hhdet_num!N131</f>
        <v>11863.753082364186</v>
      </c>
      <c r="O131" s="67">
        <f>RES_hhdet_num!N131+RES_hhdet_in!O131-RES_hhdet_num!O131</f>
        <v>0</v>
      </c>
      <c r="P131" s="67">
        <f>RES_hhdet_num!O131+RES_hhdet_in!P131-RES_hhdet_num!P131</f>
        <v>0</v>
      </c>
      <c r="Q131" s="67">
        <f>RES_hhdet_num!P131+RES_hhdet_in!Q131-RES_hhdet_num!Q131</f>
        <v>8679.1800237504067</v>
      </c>
    </row>
    <row r="132" spans="1:17" ht="12" customHeight="1" x14ac:dyDescent="0.25">
      <c r="A132" s="23" t="s">
        <v>147</v>
      </c>
      <c r="B132" s="67"/>
      <c r="C132" s="67">
        <f>RES_hhdet_num!B132+RES_hhdet_in!C132-RES_hhdet_num!C132</f>
        <v>3595.5742504302179</v>
      </c>
      <c r="D132" s="67">
        <f>RES_hhdet_num!C132+RES_hhdet_in!D132-RES_hhdet_num!D132</f>
        <v>6739.343622676126</v>
      </c>
      <c r="E132" s="67">
        <f>RES_hhdet_num!D132+RES_hhdet_in!E132-RES_hhdet_num!E132</f>
        <v>5837.2284518406086</v>
      </c>
      <c r="F132" s="67">
        <f>RES_hhdet_num!E132+RES_hhdet_in!F132-RES_hhdet_num!F132</f>
        <v>7797.1883086826419</v>
      </c>
      <c r="G132" s="67">
        <f>RES_hhdet_num!F132+RES_hhdet_in!G132-RES_hhdet_num!G132</f>
        <v>3111.75</v>
      </c>
      <c r="H132" s="67">
        <f>RES_hhdet_num!G132+RES_hhdet_in!H132-RES_hhdet_num!H132</f>
        <v>3111.75</v>
      </c>
      <c r="I132" s="67">
        <f>RES_hhdet_num!H132+RES_hhdet_in!I132-RES_hhdet_num!I132</f>
        <v>8752.4203311043384</v>
      </c>
      <c r="J132" s="67">
        <f>RES_hhdet_num!I132+RES_hhdet_in!J132-RES_hhdet_num!J132</f>
        <v>9677.6434641941159</v>
      </c>
      <c r="K132" s="67">
        <f>RES_hhdet_num!J132+RES_hhdet_in!K132-RES_hhdet_num!K132</f>
        <v>3111.75</v>
      </c>
      <c r="L132" s="67">
        <f>RES_hhdet_num!K132+RES_hhdet_in!L132-RES_hhdet_num!L132</f>
        <v>3111.75</v>
      </c>
      <c r="M132" s="67">
        <f>RES_hhdet_num!L132+RES_hhdet_in!M132-RES_hhdet_num!M132</f>
        <v>22383.022686549637</v>
      </c>
      <c r="N132" s="67">
        <f>RES_hhdet_num!M132+RES_hhdet_in!N132-RES_hhdet_num!N132</f>
        <v>14504.121014266217</v>
      </c>
      <c r="O132" s="67">
        <f>RES_hhdet_num!N132+RES_hhdet_in!O132-RES_hhdet_num!O132</f>
        <v>19765.124999999942</v>
      </c>
      <c r="P132" s="67">
        <f>RES_hhdet_num!O132+RES_hhdet_in!P132-RES_hhdet_num!P132</f>
        <v>21992.062347501342</v>
      </c>
      <c r="Q132" s="67">
        <f>RES_hhdet_num!P132+RES_hhdet_in!Q132-RES_hhdet_num!Q132</f>
        <v>17538.187652498833</v>
      </c>
    </row>
    <row r="133" spans="1:17" ht="12" hidden="1" customHeight="1" x14ac:dyDescent="0.25">
      <c r="A133" s="148" t="s">
        <v>61</v>
      </c>
      <c r="B133" s="67"/>
      <c r="C133" s="67">
        <f>RES_hhdet_num!B133+RES_hhdet_in!C133-RES_hhdet_num!C133</f>
        <v>0</v>
      </c>
      <c r="D133" s="67">
        <f>RES_hhdet_num!C133+RES_hhdet_in!D133-RES_hhdet_num!D133</f>
        <v>0</v>
      </c>
      <c r="E133" s="67">
        <f>RES_hhdet_num!D133+RES_hhdet_in!E133-RES_hhdet_num!E133</f>
        <v>0</v>
      </c>
      <c r="F133" s="67">
        <f>RES_hhdet_num!E133+RES_hhdet_in!F133-RES_hhdet_num!F133</f>
        <v>0</v>
      </c>
      <c r="G133" s="67">
        <f>RES_hhdet_num!F133+RES_hhdet_in!G133-RES_hhdet_num!G133</f>
        <v>0</v>
      </c>
      <c r="H133" s="67">
        <f>RES_hhdet_num!G133+RES_hhdet_in!H133-RES_hhdet_num!H133</f>
        <v>0</v>
      </c>
      <c r="I133" s="67">
        <f>RES_hhdet_num!H133+RES_hhdet_in!I133-RES_hhdet_num!I133</f>
        <v>0</v>
      </c>
      <c r="J133" s="67">
        <f>RES_hhdet_num!I133+RES_hhdet_in!J133-RES_hhdet_num!J133</f>
        <v>0</v>
      </c>
      <c r="K133" s="67">
        <f>RES_hhdet_num!J133+RES_hhdet_in!K133-RES_hhdet_num!K133</f>
        <v>0</v>
      </c>
      <c r="L133" s="67">
        <f>RES_hhdet_num!K133+RES_hhdet_in!L133-RES_hhdet_num!L133</f>
        <v>0</v>
      </c>
      <c r="M133" s="67">
        <f>RES_hhdet_num!L133+RES_hhdet_in!M133-RES_hhdet_num!M133</f>
        <v>0</v>
      </c>
      <c r="N133" s="67">
        <f>RES_hhdet_num!M133+RES_hhdet_in!N133-RES_hhdet_num!N133</f>
        <v>0</v>
      </c>
      <c r="O133" s="67">
        <f>RES_hhdet_num!N133+RES_hhdet_in!O133-RES_hhdet_num!O133</f>
        <v>0</v>
      </c>
      <c r="P133" s="67">
        <f>RES_hhdet_num!O133+RES_hhdet_in!P133-RES_hhdet_num!P133</f>
        <v>0</v>
      </c>
      <c r="Q133" s="67">
        <f>RES_hhdet_num!P133+RES_hhdet_in!Q133-RES_hhdet_num!Q133</f>
        <v>0</v>
      </c>
    </row>
    <row r="134" spans="1:17" ht="12" hidden="1" customHeight="1" x14ac:dyDescent="0.25">
      <c r="A134" s="148" t="s">
        <v>59</v>
      </c>
      <c r="B134" s="67"/>
      <c r="C134" s="67">
        <f>RES_hhdet_num!B134+RES_hhdet_in!C134-RES_hhdet_num!C134</f>
        <v>0</v>
      </c>
      <c r="D134" s="67">
        <f>RES_hhdet_num!C134+RES_hhdet_in!D134-RES_hhdet_num!D134</f>
        <v>0</v>
      </c>
      <c r="E134" s="67">
        <f>RES_hhdet_num!D134+RES_hhdet_in!E134-RES_hhdet_num!E134</f>
        <v>0</v>
      </c>
      <c r="F134" s="67">
        <f>RES_hhdet_num!E134+RES_hhdet_in!F134-RES_hhdet_num!F134</f>
        <v>0</v>
      </c>
      <c r="G134" s="67">
        <f>RES_hhdet_num!F134+RES_hhdet_in!G134-RES_hhdet_num!G134</f>
        <v>0</v>
      </c>
      <c r="H134" s="67">
        <f>RES_hhdet_num!G134+RES_hhdet_in!H134-RES_hhdet_num!H134</f>
        <v>0</v>
      </c>
      <c r="I134" s="67">
        <f>RES_hhdet_num!H134+RES_hhdet_in!I134-RES_hhdet_num!I134</f>
        <v>0</v>
      </c>
      <c r="J134" s="67">
        <f>RES_hhdet_num!I134+RES_hhdet_in!J134-RES_hhdet_num!J134</f>
        <v>0</v>
      </c>
      <c r="K134" s="67">
        <f>RES_hhdet_num!J134+RES_hhdet_in!K134-RES_hhdet_num!K134</f>
        <v>0</v>
      </c>
      <c r="L134" s="67">
        <f>RES_hhdet_num!K134+RES_hhdet_in!L134-RES_hhdet_num!L134</f>
        <v>0</v>
      </c>
      <c r="M134" s="67">
        <f>RES_hhdet_num!L134+RES_hhdet_in!M134-RES_hhdet_num!M134</f>
        <v>0</v>
      </c>
      <c r="N134" s="67">
        <f>RES_hhdet_num!M134+RES_hhdet_in!N134-RES_hhdet_num!N134</f>
        <v>0</v>
      </c>
      <c r="O134" s="67">
        <f>RES_hhdet_num!N134+RES_hhdet_in!O134-RES_hhdet_num!O134</f>
        <v>0</v>
      </c>
      <c r="P134" s="67">
        <f>RES_hhdet_num!O134+RES_hhdet_in!P134-RES_hhdet_num!P134</f>
        <v>0</v>
      </c>
      <c r="Q134" s="67">
        <f>RES_hhdet_num!P134+RES_hhdet_in!Q134-RES_hhdet_num!Q134</f>
        <v>0</v>
      </c>
    </row>
    <row r="135" spans="1:17" ht="12" customHeight="1" x14ac:dyDescent="0.25">
      <c r="A135" s="23" t="s">
        <v>142</v>
      </c>
      <c r="B135" s="67"/>
      <c r="C135" s="67">
        <f>RES_hhdet_num!B135+RES_hhdet_in!C135-RES_hhdet_num!C135</f>
        <v>1285.5</v>
      </c>
      <c r="D135" s="67">
        <f>RES_hhdet_num!C135+RES_hhdet_in!D135-RES_hhdet_num!D135</f>
        <v>8216.6517432648689</v>
      </c>
      <c r="E135" s="67">
        <f>RES_hhdet_num!D135+RES_hhdet_in!E135-RES_hhdet_num!E135</f>
        <v>1295.2969967972767</v>
      </c>
      <c r="F135" s="67">
        <f>RES_hhdet_num!E135+RES_hhdet_in!F135-RES_hhdet_num!F135</f>
        <v>6332.0175271921507</v>
      </c>
      <c r="G135" s="67">
        <f>RES_hhdet_num!F135+RES_hhdet_in!G135-RES_hhdet_num!G135</f>
        <v>2574.2209525904436</v>
      </c>
      <c r="H135" s="67">
        <f>RES_hhdet_num!G135+RES_hhdet_in!H135-RES_hhdet_num!H135</f>
        <v>0</v>
      </c>
      <c r="I135" s="67">
        <f>RES_hhdet_num!H135+RES_hhdet_in!I135-RES_hhdet_num!I135</f>
        <v>11875</v>
      </c>
      <c r="J135" s="67">
        <f>RES_hhdet_num!I135+RES_hhdet_in!J135-RES_hhdet_num!J135</f>
        <v>0</v>
      </c>
      <c r="K135" s="67">
        <f>RES_hhdet_num!J135+RES_hhdet_in!K135-RES_hhdet_num!K135</f>
        <v>5425.9368592340397</v>
      </c>
      <c r="L135" s="67">
        <f>RES_hhdet_num!K135+RES_hhdet_in!L135-RES_hhdet_num!L135</f>
        <v>2931.8890690755434</v>
      </c>
      <c r="M135" s="67">
        <f>RES_hhdet_num!L135+RES_hhdet_in!M135-RES_hhdet_num!M135</f>
        <v>2066.1653230543388</v>
      </c>
      <c r="N135" s="67">
        <f>RES_hhdet_num!M135+RES_hhdet_in!N135-RES_hhdet_num!N135</f>
        <v>2005.2620626328799</v>
      </c>
      <c r="O135" s="67">
        <f>RES_hhdet_num!N135+RES_hhdet_in!O135-RES_hhdet_num!O135</f>
        <v>2921.9723448415934</v>
      </c>
      <c r="P135" s="67">
        <f>RES_hhdet_num!O135+RES_hhdet_in!P135-RES_hhdet_num!P135</f>
        <v>0</v>
      </c>
      <c r="Q135" s="67">
        <f>RES_hhdet_num!P135+RES_hhdet_in!Q135-RES_hhdet_num!Q135</f>
        <v>686.43496586894526</v>
      </c>
    </row>
    <row r="136" spans="1:17" ht="12" customHeight="1" x14ac:dyDescent="0.25">
      <c r="A136" s="23" t="s">
        <v>141</v>
      </c>
      <c r="B136" s="67"/>
      <c r="C136" s="67">
        <f>RES_hhdet_num!B136+RES_hhdet_in!C136-RES_hhdet_num!C136</f>
        <v>1009.3686829852504</v>
      </c>
      <c r="D136" s="67">
        <f>RES_hhdet_num!C136+RES_hhdet_in!D136-RES_hhdet_num!D136</f>
        <v>2296.3043680147885</v>
      </c>
      <c r="E136" s="67">
        <f>RES_hhdet_num!D136+RES_hhdet_in!E136-RES_hhdet_num!E136</f>
        <v>1302.6073905335234</v>
      </c>
      <c r="F136" s="67">
        <f>RES_hhdet_num!E136+RES_hhdet_in!F136-RES_hhdet_num!F136</f>
        <v>2008.4272708603548</v>
      </c>
      <c r="G136" s="67">
        <f>RES_hhdet_num!F136+RES_hhdet_in!G136-RES_hhdet_num!G136</f>
        <v>730.69639202189683</v>
      </c>
      <c r="H136" s="67">
        <f>RES_hhdet_num!G136+RES_hhdet_in!H136-RES_hhdet_num!H136</f>
        <v>852.83998979003445</v>
      </c>
      <c r="I136" s="67">
        <f>RES_hhdet_num!H136+RES_hhdet_in!I136-RES_hhdet_num!I136</f>
        <v>8680</v>
      </c>
      <c r="J136" s="67">
        <f>RES_hhdet_num!I136+RES_hhdet_in!J136-RES_hhdet_num!J136</f>
        <v>2101.2594987282355</v>
      </c>
      <c r="K136" s="67">
        <f>RES_hhdet_num!J136+RES_hhdet_in!K136-RES_hhdet_num!K136</f>
        <v>1329.3592424527214</v>
      </c>
      <c r="L136" s="67">
        <f>RES_hhdet_num!K136+RES_hhdet_in!L136-RES_hhdet_num!L136</f>
        <v>2277.7320863825298</v>
      </c>
      <c r="M136" s="67">
        <f>RES_hhdet_num!L136+RES_hhdet_in!M136-RES_hhdet_num!M136</f>
        <v>4573.5635691931002</v>
      </c>
      <c r="N136" s="67">
        <f>RES_hhdet_num!M136+RES_hhdet_in!N136-RES_hhdet_num!N136</f>
        <v>3254.6023184675796</v>
      </c>
      <c r="O136" s="67">
        <f>RES_hhdet_num!N136+RES_hhdet_in!O136-RES_hhdet_num!O136</f>
        <v>5630.4105378578661</v>
      </c>
      <c r="P136" s="67">
        <f>RES_hhdet_num!O136+RES_hhdet_in!P136-RES_hhdet_num!P136</f>
        <v>2170.963925187385</v>
      </c>
      <c r="Q136" s="67">
        <f>RES_hhdet_num!P136+RES_hhdet_in!Q136-RES_hhdet_num!Q136</f>
        <v>611.31506197148519</v>
      </c>
    </row>
    <row r="137" spans="1:17" ht="12" hidden="1" customHeight="1" x14ac:dyDescent="0.25">
      <c r="A137" s="148" t="s">
        <v>60</v>
      </c>
      <c r="B137" s="67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</row>
    <row r="138" spans="1:17" ht="12" hidden="1" customHeight="1" x14ac:dyDescent="0.25">
      <c r="A138" s="147" t="s">
        <v>59</v>
      </c>
      <c r="B138" s="81"/>
      <c r="C138" s="81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</row>
    <row r="139" spans="1:17" ht="12" customHeight="1" x14ac:dyDescent="0.25">
      <c r="A139" s="146" t="s">
        <v>62</v>
      </c>
      <c r="B139" s="145"/>
      <c r="C139" s="145"/>
      <c r="D139" s="145"/>
      <c r="E139" s="145"/>
      <c r="F139" s="145"/>
      <c r="G139" s="145"/>
      <c r="H139" s="145"/>
      <c r="I139" s="145"/>
      <c r="J139" s="145"/>
      <c r="K139" s="145"/>
      <c r="L139" s="145"/>
      <c r="M139" s="145"/>
      <c r="N139" s="145"/>
      <c r="O139" s="145"/>
      <c r="P139" s="145"/>
      <c r="Q139" s="145"/>
    </row>
    <row r="140" spans="1:17" ht="12" customHeight="1" x14ac:dyDescent="0.25">
      <c r="A140" s="23" t="s">
        <v>57</v>
      </c>
      <c r="B140" s="67"/>
      <c r="C140" s="67">
        <f>RES_hhdet_num!B140+RES_hhdet_in!C140-RES_hhdet_num!C140</f>
        <v>4371.7941038346908</v>
      </c>
      <c r="D140" s="67">
        <f>RES_hhdet_num!C140+RES_hhdet_in!D140-RES_hhdet_num!D140</f>
        <v>1641.75</v>
      </c>
      <c r="E140" s="67">
        <f>RES_hhdet_num!D140+RES_hhdet_in!E140-RES_hhdet_num!E140</f>
        <v>5428.0112877282572</v>
      </c>
      <c r="F140" s="67">
        <f>RES_hhdet_num!E140+RES_hhdet_in!F140-RES_hhdet_num!F140</f>
        <v>1641.75</v>
      </c>
      <c r="G140" s="67">
        <f>RES_hhdet_num!F140+RES_hhdet_in!G140-RES_hhdet_num!G140</f>
        <v>1641.75</v>
      </c>
      <c r="H140" s="67">
        <f>RES_hhdet_num!G140+RES_hhdet_in!H140-RES_hhdet_num!H140</f>
        <v>1641.75</v>
      </c>
      <c r="I140" s="67">
        <f>RES_hhdet_num!H140+RES_hhdet_in!I140-RES_hhdet_num!I140</f>
        <v>1641.75</v>
      </c>
      <c r="J140" s="67">
        <f>RES_hhdet_num!I140+RES_hhdet_in!J140-RES_hhdet_num!J140</f>
        <v>4003.3246947573716</v>
      </c>
      <c r="K140" s="67">
        <f>RES_hhdet_num!J140+RES_hhdet_in!K140-RES_hhdet_num!K140</f>
        <v>13619.535951316106</v>
      </c>
      <c r="L140" s="67">
        <f>RES_hhdet_num!K140+RES_hhdet_in!L140-RES_hhdet_num!L140</f>
        <v>2547.7963490260372</v>
      </c>
      <c r="M140" s="67">
        <f>RES_hhdet_num!L140+RES_hhdet_in!M140-RES_hhdet_num!M140</f>
        <v>2215.7612877282481</v>
      </c>
      <c r="N140" s="67">
        <f>RES_hhdet_num!M140+RES_hhdet_in!N140-RES_hhdet_num!N140</f>
        <v>6912</v>
      </c>
      <c r="O140" s="67">
        <f>RES_hhdet_num!N140+RES_hhdet_in!O140-RES_hhdet_num!O140</f>
        <v>1160.4636017043122</v>
      </c>
      <c r="P140" s="67">
        <f>RES_hhdet_num!O140+RES_hhdet_in!P140-RES_hhdet_num!P140</f>
        <v>1750.2871446396202</v>
      </c>
      <c r="Q140" s="67">
        <f>RES_hhdet_num!P140+RES_hhdet_in!Q140-RES_hhdet_num!Q140</f>
        <v>13352.902967972979</v>
      </c>
    </row>
    <row r="141" spans="1:17" ht="12" customHeight="1" x14ac:dyDescent="0.25">
      <c r="A141" s="29" t="s">
        <v>140</v>
      </c>
      <c r="B141" s="83"/>
      <c r="C141" s="83">
        <f>RES_hhdet_num!B141+RES_hhdet_in!C141-RES_hhdet_num!C141</f>
        <v>28005.750000000058</v>
      </c>
      <c r="D141" s="83">
        <f>RES_hhdet_num!C141+RES_hhdet_in!D141-RES_hhdet_num!D141</f>
        <v>28005.75</v>
      </c>
      <c r="E141" s="83">
        <f>RES_hhdet_num!D141+RES_hhdet_in!E141-RES_hhdet_num!E141</f>
        <v>28005.75</v>
      </c>
      <c r="F141" s="83">
        <f>RES_hhdet_num!E141+RES_hhdet_in!F141-RES_hhdet_num!F141</f>
        <v>28005.75</v>
      </c>
      <c r="G141" s="83">
        <f>RES_hhdet_num!F141+RES_hhdet_in!G141-RES_hhdet_num!G141</f>
        <v>28005.749999999942</v>
      </c>
      <c r="H141" s="83">
        <f>RES_hhdet_num!G141+RES_hhdet_in!H141-RES_hhdet_num!H141</f>
        <v>28005.75</v>
      </c>
      <c r="I141" s="83">
        <f>RES_hhdet_num!H141+RES_hhdet_in!I141-RES_hhdet_num!I141</f>
        <v>31739.586942522612</v>
      </c>
      <c r="J141" s="83">
        <f>RES_hhdet_num!I141+RES_hhdet_in!J141-RES_hhdet_num!J141</f>
        <v>28005.750000000058</v>
      </c>
      <c r="K141" s="83">
        <f>RES_hhdet_num!J141+RES_hhdet_in!K141-RES_hhdet_num!K141</f>
        <v>53820.080896165338</v>
      </c>
      <c r="L141" s="83">
        <f>RES_hhdet_num!K141+RES_hhdet_in!L141-RES_hhdet_num!L141</f>
        <v>69640.82865097397</v>
      </c>
      <c r="M141" s="83">
        <f>RES_hhdet_num!L141+RES_hhdet_in!M141-RES_hhdet_num!M141</f>
        <v>74202.863712271675</v>
      </c>
      <c r="N141" s="83">
        <f>RES_hhdet_num!M141+RES_hhdet_in!N141-RES_hhdet_num!N141</f>
        <v>90636.509142322</v>
      </c>
      <c r="O141" s="83">
        <f>RES_hhdet_num!N141+RES_hhdet_in!O141-RES_hhdet_num!O141</f>
        <v>59621.411398295546</v>
      </c>
      <c r="P141" s="83">
        <f>RES_hhdet_num!O141+RES_hhdet_in!P141-RES_hhdet_num!P141</f>
        <v>56119.738163642702</v>
      </c>
      <c r="Q141" s="83">
        <f>RES_hhdet_num!P141+RES_hhdet_in!Q141-RES_hhdet_num!Q141</f>
        <v>91675.33694252267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51"/>
      <c r="C143" s="151"/>
      <c r="D143" s="151"/>
      <c r="E143" s="151"/>
      <c r="F143" s="151"/>
      <c r="G143" s="151"/>
      <c r="H143" s="151"/>
      <c r="I143" s="151"/>
      <c r="J143" s="151"/>
      <c r="K143" s="151"/>
      <c r="L143" s="151"/>
      <c r="M143" s="151"/>
      <c r="N143" s="151"/>
      <c r="O143" s="151"/>
      <c r="P143" s="151"/>
      <c r="Q143" s="151"/>
    </row>
    <row r="144" spans="1:17" ht="12.95" customHeight="1" x14ac:dyDescent="0.25">
      <c r="A144" s="150" t="s">
        <v>65</v>
      </c>
      <c r="B144" s="149"/>
      <c r="C144" s="149"/>
      <c r="D144" s="149"/>
      <c r="E144" s="149"/>
      <c r="F144" s="149"/>
      <c r="G144" s="149"/>
      <c r="H144" s="149"/>
      <c r="I144" s="149"/>
      <c r="J144" s="149"/>
      <c r="K144" s="149"/>
      <c r="L144" s="149"/>
      <c r="M144" s="149"/>
      <c r="N144" s="149"/>
      <c r="O144" s="149"/>
      <c r="P144" s="149"/>
      <c r="Q144" s="149"/>
    </row>
    <row r="145" spans="1:17" ht="12" customHeight="1" x14ac:dyDescent="0.25">
      <c r="A145" s="23" t="s">
        <v>60</v>
      </c>
      <c r="B145" s="67"/>
      <c r="C145" s="67">
        <f>RES_hhdet_num!B145+RES_hhdet_in!C145-RES_hhdet_num!C145</f>
        <v>658.5625</v>
      </c>
      <c r="D145" s="67">
        <f>RES_hhdet_num!C145+RES_hhdet_in!D145-RES_hhdet_num!D145</f>
        <v>658.5625</v>
      </c>
      <c r="E145" s="67">
        <f>RES_hhdet_num!D145+RES_hhdet_in!E145-RES_hhdet_num!E145</f>
        <v>658.5625</v>
      </c>
      <c r="F145" s="67">
        <f>RES_hhdet_num!E145+RES_hhdet_in!F145-RES_hhdet_num!F145</f>
        <v>658.5625</v>
      </c>
      <c r="G145" s="67">
        <f>RES_hhdet_num!F145+RES_hhdet_in!G145-RES_hhdet_num!G145</f>
        <v>658.5625</v>
      </c>
      <c r="H145" s="67">
        <f>RES_hhdet_num!G145+RES_hhdet_in!H145-RES_hhdet_num!H145</f>
        <v>658.56249999999272</v>
      </c>
      <c r="I145" s="67">
        <f>RES_hhdet_num!H145+RES_hhdet_in!I145-RES_hhdet_num!I145</f>
        <v>658.5625</v>
      </c>
      <c r="J145" s="67">
        <f>RES_hhdet_num!I145+RES_hhdet_in!J145-RES_hhdet_num!J145</f>
        <v>658.56249999998545</v>
      </c>
      <c r="K145" s="67">
        <f>RES_hhdet_num!J145+RES_hhdet_in!K145-RES_hhdet_num!K145</f>
        <v>658.56250000001455</v>
      </c>
      <c r="L145" s="67">
        <f>RES_hhdet_num!K145+RES_hhdet_in!L145-RES_hhdet_num!L145</f>
        <v>658.5624999999709</v>
      </c>
      <c r="M145" s="67">
        <f>RES_hhdet_num!L145+RES_hhdet_in!M145-RES_hhdet_num!M145</f>
        <v>658.56249999998545</v>
      </c>
      <c r="N145" s="67">
        <f>RES_hhdet_num!M145+RES_hhdet_in!N145-RES_hhdet_num!N145</f>
        <v>658.5625000000291</v>
      </c>
      <c r="O145" s="67">
        <f>RES_hhdet_num!N145+RES_hhdet_in!O145-RES_hhdet_num!O145</f>
        <v>658.5625</v>
      </c>
      <c r="P145" s="67">
        <f>RES_hhdet_num!O145+RES_hhdet_in!P145-RES_hhdet_num!P145</f>
        <v>658.5625</v>
      </c>
      <c r="Q145" s="67">
        <f>RES_hhdet_num!P145+RES_hhdet_in!Q145-RES_hhdet_num!Q145</f>
        <v>658.5625</v>
      </c>
    </row>
    <row r="146" spans="1:17" ht="12.95" customHeight="1" x14ac:dyDescent="0.25">
      <c r="A146" s="146" t="s">
        <v>112</v>
      </c>
      <c r="B146" s="145"/>
      <c r="C146" s="145"/>
      <c r="D146" s="145"/>
      <c r="E146" s="145"/>
      <c r="F146" s="145"/>
      <c r="G146" s="145"/>
      <c r="H146" s="145"/>
      <c r="I146" s="145"/>
      <c r="J146" s="145"/>
      <c r="K146" s="145"/>
      <c r="L146" s="145"/>
      <c r="M146" s="145"/>
      <c r="N146" s="145"/>
      <c r="O146" s="145"/>
      <c r="P146" s="145"/>
      <c r="Q146" s="145"/>
    </row>
    <row r="147" spans="1:17" ht="12" customHeight="1" x14ac:dyDescent="0.25">
      <c r="A147" s="23" t="s">
        <v>60</v>
      </c>
      <c r="B147" s="67"/>
      <c r="C147" s="67">
        <f>RES_hhdet_num!B147+RES_hhdet_in!C147-RES_hhdet_num!C147</f>
        <v>1098</v>
      </c>
      <c r="D147" s="67">
        <f>RES_hhdet_num!C147+RES_hhdet_in!D147-RES_hhdet_num!D147</f>
        <v>1276</v>
      </c>
      <c r="E147" s="67">
        <f>RES_hhdet_num!D147+RES_hhdet_in!E147-RES_hhdet_num!E147</f>
        <v>1408.5</v>
      </c>
      <c r="F147" s="67">
        <f>RES_hhdet_num!E147+RES_hhdet_in!F147-RES_hhdet_num!F147</f>
        <v>1218</v>
      </c>
      <c r="G147" s="67">
        <f>RES_hhdet_num!F147+RES_hhdet_in!G147-RES_hhdet_num!G147</f>
        <v>1545</v>
      </c>
      <c r="H147" s="67">
        <f>RES_hhdet_num!G147+RES_hhdet_in!H147-RES_hhdet_num!H147</f>
        <v>1175</v>
      </c>
      <c r="I147" s="67">
        <f>RES_hhdet_num!H147+RES_hhdet_in!I147-RES_hhdet_num!I147</f>
        <v>2756.5</v>
      </c>
      <c r="J147" s="67">
        <f>RES_hhdet_num!I147+RES_hhdet_in!J147-RES_hhdet_num!J147</f>
        <v>874</v>
      </c>
      <c r="K147" s="67">
        <f>RES_hhdet_num!J147+RES_hhdet_in!K147-RES_hhdet_num!K147</f>
        <v>1514</v>
      </c>
      <c r="L147" s="67">
        <f>RES_hhdet_num!K147+RES_hhdet_in!L147-RES_hhdet_num!L147</f>
        <v>930</v>
      </c>
      <c r="M147" s="67">
        <f>RES_hhdet_num!L147+RES_hhdet_in!M147-RES_hhdet_num!M147</f>
        <v>1804.9999999999927</v>
      </c>
      <c r="N147" s="67">
        <f>RES_hhdet_num!M147+RES_hhdet_in!N147-RES_hhdet_num!N147</f>
        <v>2771.4999999999854</v>
      </c>
      <c r="O147" s="67">
        <f>RES_hhdet_num!N147+RES_hhdet_in!O147-RES_hhdet_num!O147</f>
        <v>1726.5</v>
      </c>
      <c r="P147" s="67">
        <f>RES_hhdet_num!O147+RES_hhdet_in!P147-RES_hhdet_num!P147</f>
        <v>3108.4999999999854</v>
      </c>
      <c r="Q147" s="67">
        <f>RES_hhdet_num!P147+RES_hhdet_in!Q147-RES_hhdet_num!Q147</f>
        <v>2664</v>
      </c>
    </row>
    <row r="148" spans="1:17" ht="12" customHeight="1" x14ac:dyDescent="0.25">
      <c r="A148" s="146" t="s">
        <v>63</v>
      </c>
      <c r="B148" s="145"/>
      <c r="C148" s="145"/>
      <c r="D148" s="145"/>
      <c r="E148" s="145"/>
      <c r="F148" s="145"/>
      <c r="G148" s="145"/>
      <c r="H148" s="145"/>
      <c r="I148" s="145"/>
      <c r="J148" s="145"/>
      <c r="K148" s="145"/>
      <c r="L148" s="145"/>
      <c r="M148" s="145"/>
      <c r="N148" s="145"/>
      <c r="O148" s="145"/>
      <c r="P148" s="145"/>
      <c r="Q148" s="145"/>
    </row>
    <row r="149" spans="1:17" ht="12" customHeight="1" x14ac:dyDescent="0.25">
      <c r="A149" s="23" t="s">
        <v>144</v>
      </c>
      <c r="B149" s="67"/>
      <c r="C149" s="67">
        <f>RES_hhdet_num!B149+RES_hhdet_in!C149-RES_hhdet_num!C149</f>
        <v>657.60554073319327</v>
      </c>
      <c r="D149" s="67">
        <f>RES_hhdet_num!C149+RES_hhdet_in!D149-RES_hhdet_num!D149</f>
        <v>408.99359809732005</v>
      </c>
      <c r="E149" s="67">
        <f>RES_hhdet_num!D149+RES_hhdet_in!E149-RES_hhdet_num!E149</f>
        <v>190.73653929887746</v>
      </c>
      <c r="F149" s="67">
        <f>RES_hhdet_num!E149+RES_hhdet_in!F149-RES_hhdet_num!F149</f>
        <v>135.27764489776428</v>
      </c>
      <c r="G149" s="67">
        <f>RES_hhdet_num!F149+RES_hhdet_in!G149-RES_hhdet_num!G149</f>
        <v>159.55377254358666</v>
      </c>
      <c r="H149" s="67">
        <f>RES_hhdet_num!G149+RES_hhdet_in!H149-RES_hhdet_num!H149</f>
        <v>91.135807059053377</v>
      </c>
      <c r="I149" s="67">
        <f>RES_hhdet_num!H149+RES_hhdet_in!I149-RES_hhdet_num!I149</f>
        <v>38.394639724193667</v>
      </c>
      <c r="J149" s="67">
        <f>RES_hhdet_num!I149+RES_hhdet_in!J149-RES_hhdet_num!J149</f>
        <v>59.869530789213513</v>
      </c>
      <c r="K149" s="67">
        <f>RES_hhdet_num!J149+RES_hhdet_in!K149-RES_hhdet_num!K149</f>
        <v>237.99999999999841</v>
      </c>
      <c r="L149" s="67">
        <f>RES_hhdet_num!K149+RES_hhdet_in!L149-RES_hhdet_num!L149</f>
        <v>238</v>
      </c>
      <c r="M149" s="67">
        <f>RES_hhdet_num!L149+RES_hhdet_in!M149-RES_hhdet_num!M149</f>
        <v>101.39296817172442</v>
      </c>
      <c r="N149" s="67">
        <f>RES_hhdet_num!M149+RES_hhdet_in!N149-RES_hhdet_num!N149</f>
        <v>180.99999999999989</v>
      </c>
      <c r="O149" s="67">
        <f>RES_hhdet_num!N149+RES_hhdet_in!O149-RES_hhdet_num!O149</f>
        <v>50.000000000000114</v>
      </c>
      <c r="P149" s="67">
        <f>RES_hhdet_num!O149+RES_hhdet_in!P149-RES_hhdet_num!P149</f>
        <v>115.46395145531216</v>
      </c>
      <c r="Q149" s="67">
        <f>RES_hhdet_num!P149+RES_hhdet_in!Q149-RES_hhdet_num!Q149</f>
        <v>177.03102400167688</v>
      </c>
    </row>
    <row r="150" spans="1:17" ht="12" customHeight="1" x14ac:dyDescent="0.25">
      <c r="A150" s="23" t="s">
        <v>143</v>
      </c>
      <c r="B150" s="67"/>
      <c r="C150" s="67">
        <f>RES_hhdet_num!B150+RES_hhdet_in!C150-RES_hhdet_num!C150</f>
        <v>166.80235177596933</v>
      </c>
      <c r="D150" s="67">
        <f>RES_hhdet_num!C150+RES_hhdet_in!D150-RES_hhdet_num!D150</f>
        <v>117.1018918156899</v>
      </c>
      <c r="E150" s="67">
        <f>RES_hhdet_num!D150+RES_hhdet_in!E150-RES_hhdet_num!E150</f>
        <v>40.103051141641743</v>
      </c>
      <c r="F150" s="67">
        <f>RES_hhdet_num!E150+RES_hhdet_in!F150-RES_hhdet_num!F150</f>
        <v>28.501745548320514</v>
      </c>
      <c r="G150" s="67">
        <f>RES_hhdet_num!F150+RES_hhdet_in!G150-RES_hhdet_num!G150</f>
        <v>21</v>
      </c>
      <c r="H150" s="67">
        <f>RES_hhdet_num!G150+RES_hhdet_in!H150-RES_hhdet_num!H150</f>
        <v>21</v>
      </c>
      <c r="I150" s="67">
        <f>RES_hhdet_num!H150+RES_hhdet_in!I150-RES_hhdet_num!I150</f>
        <v>74.130348439213321</v>
      </c>
      <c r="J150" s="67">
        <f>RES_hhdet_num!I150+RES_hhdet_in!J150-RES_hhdet_num!J150</f>
        <v>80.438993816829111</v>
      </c>
      <c r="K150" s="67">
        <f>RES_hhdet_num!J150+RES_hhdet_in!K150-RES_hhdet_num!K150</f>
        <v>21</v>
      </c>
      <c r="L150" s="67">
        <f>RES_hhdet_num!K150+RES_hhdet_in!L150-RES_hhdet_num!L150</f>
        <v>21</v>
      </c>
      <c r="M150" s="67">
        <f>RES_hhdet_num!L150+RES_hhdet_in!M150-RES_hhdet_num!M150</f>
        <v>159.16948965039069</v>
      </c>
      <c r="N150" s="67">
        <f>RES_hhdet_num!M150+RES_hhdet_in!N150-RES_hhdet_num!N150</f>
        <v>263.99999999999989</v>
      </c>
      <c r="O150" s="67">
        <f>RES_hhdet_num!N150+RES_hhdet_in!O150-RES_hhdet_num!O150</f>
        <v>0</v>
      </c>
      <c r="P150" s="67">
        <f>RES_hhdet_num!O150+RES_hhdet_in!P150-RES_hhdet_num!P150</f>
        <v>306.25033425897368</v>
      </c>
      <c r="Q150" s="67">
        <f>RES_hhdet_num!P150+RES_hhdet_in!Q150-RES_hhdet_num!Q150</f>
        <v>371.54040456975144</v>
      </c>
    </row>
    <row r="151" spans="1:17" ht="12" hidden="1" customHeight="1" x14ac:dyDescent="0.25">
      <c r="A151" s="148" t="s">
        <v>57</v>
      </c>
      <c r="B151" s="67"/>
      <c r="C151" s="67">
        <f>RES_hhdet_num!B151+RES_hhdet_in!C151-RES_hhdet_num!C151</f>
        <v>0</v>
      </c>
      <c r="D151" s="67">
        <f>RES_hhdet_num!C151+RES_hhdet_in!D151-RES_hhdet_num!D151</f>
        <v>0</v>
      </c>
      <c r="E151" s="67">
        <f>RES_hhdet_num!D151+RES_hhdet_in!E151-RES_hhdet_num!E151</f>
        <v>0</v>
      </c>
      <c r="F151" s="67">
        <f>RES_hhdet_num!E151+RES_hhdet_in!F151-RES_hhdet_num!F151</f>
        <v>0</v>
      </c>
      <c r="G151" s="67">
        <f>RES_hhdet_num!F151+RES_hhdet_in!G151-RES_hhdet_num!G151</f>
        <v>0</v>
      </c>
      <c r="H151" s="67">
        <f>RES_hhdet_num!G151+RES_hhdet_in!H151-RES_hhdet_num!H151</f>
        <v>0</v>
      </c>
      <c r="I151" s="67">
        <f>RES_hhdet_num!H151+RES_hhdet_in!I151-RES_hhdet_num!I151</f>
        <v>0</v>
      </c>
      <c r="J151" s="67">
        <f>RES_hhdet_num!I151+RES_hhdet_in!J151-RES_hhdet_num!J151</f>
        <v>0</v>
      </c>
      <c r="K151" s="67">
        <f>RES_hhdet_num!J151+RES_hhdet_in!K151-RES_hhdet_num!K151</f>
        <v>0</v>
      </c>
      <c r="L151" s="67">
        <f>RES_hhdet_num!K151+RES_hhdet_in!L151-RES_hhdet_num!L151</f>
        <v>0</v>
      </c>
      <c r="M151" s="67">
        <f>RES_hhdet_num!L151+RES_hhdet_in!M151-RES_hhdet_num!M151</f>
        <v>0</v>
      </c>
      <c r="N151" s="67">
        <f>RES_hhdet_num!M151+RES_hhdet_in!N151-RES_hhdet_num!N151</f>
        <v>0</v>
      </c>
      <c r="O151" s="67">
        <f>RES_hhdet_num!N151+RES_hhdet_in!O151-RES_hhdet_num!O151</f>
        <v>0</v>
      </c>
      <c r="P151" s="67">
        <f>RES_hhdet_num!O151+RES_hhdet_in!P151-RES_hhdet_num!P151</f>
        <v>0</v>
      </c>
      <c r="Q151" s="67">
        <f>RES_hhdet_num!P151+RES_hhdet_in!Q151-RES_hhdet_num!Q151</f>
        <v>0</v>
      </c>
    </row>
    <row r="152" spans="1:17" ht="12" hidden="1" customHeight="1" x14ac:dyDescent="0.25">
      <c r="A152" s="148" t="s">
        <v>59</v>
      </c>
      <c r="B152" s="67"/>
      <c r="C152" s="67">
        <f>RES_hhdet_num!B152+RES_hhdet_in!C152-RES_hhdet_num!C152</f>
        <v>0</v>
      </c>
      <c r="D152" s="67">
        <f>RES_hhdet_num!C152+RES_hhdet_in!D152-RES_hhdet_num!D152</f>
        <v>0</v>
      </c>
      <c r="E152" s="67">
        <f>RES_hhdet_num!D152+RES_hhdet_in!E152-RES_hhdet_num!E152</f>
        <v>0</v>
      </c>
      <c r="F152" s="67">
        <f>RES_hhdet_num!E152+RES_hhdet_in!F152-RES_hhdet_num!F152</f>
        <v>0</v>
      </c>
      <c r="G152" s="67">
        <f>RES_hhdet_num!F152+RES_hhdet_in!G152-RES_hhdet_num!G152</f>
        <v>0</v>
      </c>
      <c r="H152" s="67">
        <f>RES_hhdet_num!G152+RES_hhdet_in!H152-RES_hhdet_num!H152</f>
        <v>0</v>
      </c>
      <c r="I152" s="67">
        <f>RES_hhdet_num!H152+RES_hhdet_in!I152-RES_hhdet_num!I152</f>
        <v>0</v>
      </c>
      <c r="J152" s="67">
        <f>RES_hhdet_num!I152+RES_hhdet_in!J152-RES_hhdet_num!J152</f>
        <v>0</v>
      </c>
      <c r="K152" s="67">
        <f>RES_hhdet_num!J152+RES_hhdet_in!K152-RES_hhdet_num!K152</f>
        <v>0</v>
      </c>
      <c r="L152" s="67">
        <f>RES_hhdet_num!K152+RES_hhdet_in!L152-RES_hhdet_num!L152</f>
        <v>0</v>
      </c>
      <c r="M152" s="67">
        <f>RES_hhdet_num!L152+RES_hhdet_in!M152-RES_hhdet_num!M152</f>
        <v>0</v>
      </c>
      <c r="N152" s="67">
        <f>RES_hhdet_num!M152+RES_hhdet_in!N152-RES_hhdet_num!N152</f>
        <v>0</v>
      </c>
      <c r="O152" s="67">
        <f>RES_hhdet_num!N152+RES_hhdet_in!O152-RES_hhdet_num!O152</f>
        <v>0</v>
      </c>
      <c r="P152" s="67">
        <f>RES_hhdet_num!O152+RES_hhdet_in!P152-RES_hhdet_num!P152</f>
        <v>0</v>
      </c>
      <c r="Q152" s="67">
        <f>RES_hhdet_num!P152+RES_hhdet_in!Q152-RES_hhdet_num!Q152</f>
        <v>0</v>
      </c>
    </row>
    <row r="153" spans="1:17" ht="12" customHeight="1" x14ac:dyDescent="0.25">
      <c r="A153" s="23" t="s">
        <v>142</v>
      </c>
      <c r="B153" s="67"/>
      <c r="C153" s="67">
        <f>RES_hhdet_num!B153+RES_hhdet_in!C153-RES_hhdet_num!C153</f>
        <v>623.25</v>
      </c>
      <c r="D153" s="67">
        <f>RES_hhdet_num!C153+RES_hhdet_in!D153-RES_hhdet_num!D153</f>
        <v>623.25</v>
      </c>
      <c r="E153" s="67">
        <f>RES_hhdet_num!D153+RES_hhdet_in!E153-RES_hhdet_num!E153</f>
        <v>623.24999999999636</v>
      </c>
      <c r="F153" s="67">
        <f>RES_hhdet_num!E153+RES_hhdet_in!F153-RES_hhdet_num!F153</f>
        <v>623.25000000000364</v>
      </c>
      <c r="G153" s="67">
        <f>RES_hhdet_num!F153+RES_hhdet_in!G153-RES_hhdet_num!G153</f>
        <v>2081.0139116041828</v>
      </c>
      <c r="H153" s="67">
        <f>RES_hhdet_num!G153+RES_hhdet_in!H153-RES_hhdet_num!H153</f>
        <v>1340.3502071578478</v>
      </c>
      <c r="I153" s="67">
        <f>RES_hhdet_num!H153+RES_hhdet_in!I153-RES_hhdet_num!I153</f>
        <v>623.25</v>
      </c>
      <c r="J153" s="67">
        <f>RES_hhdet_num!I153+RES_hhdet_in!J153-RES_hhdet_num!J153</f>
        <v>623.24999999999272</v>
      </c>
      <c r="K153" s="67">
        <f>RES_hhdet_num!J153+RES_hhdet_in!K153-RES_hhdet_num!K153</f>
        <v>6524.4231833049271</v>
      </c>
      <c r="L153" s="67">
        <f>RES_hhdet_num!K153+RES_hhdet_in!L153-RES_hhdet_num!L153</f>
        <v>9050.2891106589959</v>
      </c>
      <c r="M153" s="67">
        <f>RES_hhdet_num!L153+RES_hhdet_in!M153-RES_hhdet_num!M153</f>
        <v>7697.8656444543158</v>
      </c>
      <c r="N153" s="67">
        <f>RES_hhdet_num!M153+RES_hhdet_in!N153-RES_hhdet_num!N153</f>
        <v>6473.0331095539441</v>
      </c>
      <c r="O153" s="67">
        <f>RES_hhdet_num!N153+RES_hhdet_in!O153-RES_hhdet_num!O153</f>
        <v>5756.2639116041755</v>
      </c>
      <c r="P153" s="67">
        <f>RES_hhdet_num!O153+RES_hhdet_in!P153-RES_hhdet_num!P153</f>
        <v>3048.3723924949518</v>
      </c>
      <c r="Q153" s="67">
        <f>RES_hhdet_num!P153+RES_hhdet_in!Q153-RES_hhdet_num!Q153</f>
        <v>11614.87975866811</v>
      </c>
    </row>
    <row r="154" spans="1:17" ht="12" customHeight="1" x14ac:dyDescent="0.25">
      <c r="A154" s="23" t="s">
        <v>141</v>
      </c>
      <c r="B154" s="67"/>
      <c r="C154" s="67">
        <f>RES_hhdet_num!B154+RES_hhdet_in!C154-RES_hhdet_num!C154</f>
        <v>844.63730620358911</v>
      </c>
      <c r="D154" s="67">
        <f>RES_hhdet_num!C154+RES_hhdet_in!D154-RES_hhdet_num!D154</f>
        <v>733.25542869126002</v>
      </c>
      <c r="E154" s="67">
        <f>RES_hhdet_num!D154+RES_hhdet_in!E154-RES_hhdet_num!E154</f>
        <v>544.12306213172087</v>
      </c>
      <c r="F154" s="67">
        <f>RES_hhdet_num!E154+RES_hhdet_in!F154-RES_hhdet_num!F154</f>
        <v>639.94756721630984</v>
      </c>
      <c r="G154" s="67">
        <f>RES_hhdet_num!F154+RES_hhdet_in!G154-RES_hhdet_num!G154</f>
        <v>0</v>
      </c>
      <c r="H154" s="67">
        <f>RES_hhdet_num!G154+RES_hhdet_in!H154-RES_hhdet_num!H154</f>
        <v>178.49999999999272</v>
      </c>
      <c r="I154" s="67">
        <f>RES_hhdet_num!H154+RES_hhdet_in!I154-RES_hhdet_num!I154</f>
        <v>1487.0272839576937</v>
      </c>
      <c r="J154" s="67">
        <f>RES_hhdet_num!I154+RES_hhdet_in!J154-RES_hhdet_num!J154</f>
        <v>318.49191450139915</v>
      </c>
      <c r="K154" s="67">
        <f>RES_hhdet_num!J154+RES_hhdet_in!K154-RES_hhdet_num!K154</f>
        <v>2028.1739419607256</v>
      </c>
      <c r="L154" s="67">
        <f>RES_hhdet_num!K154+RES_hhdet_in!L154-RES_hhdet_num!L154</f>
        <v>3229.7554286912346</v>
      </c>
      <c r="M154" s="67">
        <f>RES_hhdet_num!L154+RES_hhdet_in!M154-RES_hhdet_num!M154</f>
        <v>3863.6230621317081</v>
      </c>
      <c r="N154" s="67">
        <f>RES_hhdet_num!M154+RES_hhdet_in!N154-RES_hhdet_num!N154</f>
        <v>3761.4475672162953</v>
      </c>
      <c r="O154" s="67">
        <f>RES_hhdet_num!N154+RES_hhdet_in!O154-RES_hhdet_num!O154</f>
        <v>7068.9034683716745</v>
      </c>
      <c r="P154" s="67">
        <f>RES_hhdet_num!O154+RES_hhdet_in!P154-RES_hhdet_num!P154</f>
        <v>5926.8400518790586</v>
      </c>
      <c r="Q154" s="67">
        <f>RES_hhdet_num!P154+RES_hhdet_in!Q154-RES_hhdet_num!Q154</f>
        <v>12956.589783957694</v>
      </c>
    </row>
    <row r="155" spans="1:17" ht="12" hidden="1" customHeight="1" x14ac:dyDescent="0.25">
      <c r="A155" s="148" t="s">
        <v>60</v>
      </c>
      <c r="B155" s="67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</row>
    <row r="156" spans="1:17" ht="12" hidden="1" customHeight="1" x14ac:dyDescent="0.25">
      <c r="A156" s="147" t="s">
        <v>59</v>
      </c>
      <c r="B156" s="81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</row>
    <row r="157" spans="1:17" ht="12" customHeight="1" x14ac:dyDescent="0.25">
      <c r="A157" s="146" t="s">
        <v>62</v>
      </c>
      <c r="B157" s="145"/>
      <c r="C157" s="145"/>
      <c r="D157" s="145"/>
      <c r="E157" s="145"/>
      <c r="F157" s="145"/>
      <c r="G157" s="145"/>
      <c r="H157" s="145"/>
      <c r="I157" s="145"/>
      <c r="J157" s="145"/>
      <c r="K157" s="145"/>
      <c r="L157" s="145"/>
      <c r="M157" s="145"/>
      <c r="N157" s="145"/>
      <c r="O157" s="145"/>
      <c r="P157" s="145"/>
      <c r="Q157" s="145"/>
    </row>
    <row r="158" spans="1:17" ht="12" customHeight="1" x14ac:dyDescent="0.25">
      <c r="A158" s="23" t="s">
        <v>57</v>
      </c>
      <c r="B158" s="67"/>
      <c r="C158" s="67">
        <f>RES_hhdet_num!B158+RES_hhdet_in!C158-RES_hhdet_num!C158</f>
        <v>55.47938841077189</v>
      </c>
      <c r="D158" s="67">
        <f>RES_hhdet_num!C158+RES_hhdet_in!D158-RES_hhdet_num!D158</f>
        <v>54.750000000000227</v>
      </c>
      <c r="E158" s="67">
        <f>RES_hhdet_num!D158+RES_hhdet_in!E158-RES_hhdet_num!E158</f>
        <v>316.95314689325926</v>
      </c>
      <c r="F158" s="67">
        <f>RES_hhdet_num!E158+RES_hhdet_in!F158-RES_hhdet_num!F158</f>
        <v>54.750000000000227</v>
      </c>
      <c r="G158" s="67">
        <f>RES_hhdet_num!F158+RES_hhdet_in!G158-RES_hhdet_num!G158</f>
        <v>54.75</v>
      </c>
      <c r="H158" s="67">
        <f>RES_hhdet_num!G158+RES_hhdet_in!H158-RES_hhdet_num!H158</f>
        <v>151.07206637775471</v>
      </c>
      <c r="I158" s="67">
        <f>RES_hhdet_num!H158+RES_hhdet_in!I158-RES_hhdet_num!I158</f>
        <v>54.75</v>
      </c>
      <c r="J158" s="67">
        <f>RES_hhdet_num!I158+RES_hhdet_in!J158-RES_hhdet_num!J158</f>
        <v>558.65053998641451</v>
      </c>
      <c r="K158" s="67">
        <f>RES_hhdet_num!J158+RES_hhdet_in!K158-RES_hhdet_num!K158</f>
        <v>1910</v>
      </c>
      <c r="L158" s="67">
        <f>RES_hhdet_num!K158+RES_hhdet_in!L158-RES_hhdet_num!L158</f>
        <v>0</v>
      </c>
      <c r="M158" s="67">
        <f>RES_hhdet_num!L158+RES_hhdet_in!M158-RES_hhdet_num!M158</f>
        <v>2.1205741265021061</v>
      </c>
      <c r="N158" s="67">
        <f>RES_hhdet_num!M158+RES_hhdet_in!N158-RES_hhdet_num!N158</f>
        <v>736.99999999999909</v>
      </c>
      <c r="O158" s="67">
        <f>RES_hhdet_num!N158+RES_hhdet_in!O158-RES_hhdet_num!O158</f>
        <v>0</v>
      </c>
      <c r="P158" s="67">
        <f>RES_hhdet_num!O158+RES_hhdet_in!P158-RES_hhdet_num!P158</f>
        <v>478.69071368144614</v>
      </c>
      <c r="Q158" s="67">
        <f>RES_hhdet_num!P158+RES_hhdet_in!Q158-RES_hhdet_num!Q158</f>
        <v>3154.815695065472</v>
      </c>
    </row>
    <row r="159" spans="1:17" ht="12" customHeight="1" x14ac:dyDescent="0.25">
      <c r="A159" s="29" t="s">
        <v>140</v>
      </c>
      <c r="B159" s="83"/>
      <c r="C159" s="83">
        <f>RES_hhdet_num!B159+RES_hhdet_in!C159-RES_hhdet_num!C159</f>
        <v>933.00000000000364</v>
      </c>
      <c r="D159" s="83">
        <f>RES_hhdet_num!C159+RES_hhdet_in!D159-RES_hhdet_num!D159</f>
        <v>932.99999999999636</v>
      </c>
      <c r="E159" s="83">
        <f>RES_hhdet_num!D159+RES_hhdet_in!E159-RES_hhdet_num!E159</f>
        <v>933</v>
      </c>
      <c r="F159" s="83">
        <f>RES_hhdet_num!E159+RES_hhdet_in!F159-RES_hhdet_num!F159</f>
        <v>932.99999999999272</v>
      </c>
      <c r="G159" s="83">
        <f>RES_hhdet_num!F159+RES_hhdet_in!G159-RES_hhdet_num!G159</f>
        <v>1226.4396165442959</v>
      </c>
      <c r="H159" s="83">
        <f>RES_hhdet_num!G159+RES_hhdet_in!H159-RES_hhdet_num!H159</f>
        <v>932.99999999999272</v>
      </c>
      <c r="I159" s="83">
        <f>RES_hhdet_num!H159+RES_hhdet_in!I159-RES_hhdet_num!I159</f>
        <v>1315.3508429190551</v>
      </c>
      <c r="J159" s="83">
        <f>RES_hhdet_num!I159+RES_hhdet_in!J159-RES_hhdet_num!J159</f>
        <v>932.9999999999709</v>
      </c>
      <c r="K159" s="83">
        <f>RES_hhdet_num!J159+RES_hhdet_in!K159-RES_hhdet_num!K159</f>
        <v>8407.0831115892652</v>
      </c>
      <c r="L159" s="83">
        <f>RES_hhdet_num!K159+RES_hhdet_in!L159-RES_hhdet_num!L159</f>
        <v>10138.365740663139</v>
      </c>
      <c r="M159" s="83">
        <f>RES_hhdet_num!L159+RES_hhdet_in!M159-RES_hhdet_num!M159</f>
        <v>11605.60935310676</v>
      </c>
      <c r="N159" s="83">
        <f>RES_hhdet_num!M159+RES_hhdet_in!N159-RES_hhdet_num!N159</f>
        <v>9685.3074306366907</v>
      </c>
      <c r="O159" s="83">
        <f>RES_hhdet_num!N159+RES_hhdet_in!O159-RES_hhdet_num!O159</f>
        <v>12306.439616544289</v>
      </c>
      <c r="P159" s="83">
        <f>RES_hhdet_num!O159+RES_hhdet_in!P159-RES_hhdet_num!P159</f>
        <v>8898.4904336222389</v>
      </c>
      <c r="Q159" s="83">
        <f>RES_hhdet_num!P159+RES_hhdet_in!Q159-RES_hhdet_num!Q159</f>
        <v>22083.350842919026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51"/>
      <c r="C161" s="151"/>
      <c r="D161" s="151"/>
      <c r="E161" s="151"/>
      <c r="F161" s="151"/>
      <c r="G161" s="151"/>
      <c r="H161" s="151"/>
      <c r="I161" s="151"/>
      <c r="J161" s="151"/>
      <c r="K161" s="151"/>
      <c r="L161" s="151"/>
      <c r="M161" s="151"/>
      <c r="N161" s="151"/>
      <c r="O161" s="151"/>
      <c r="P161" s="151"/>
      <c r="Q161" s="151"/>
    </row>
    <row r="162" spans="1:17" ht="12.95" customHeight="1" x14ac:dyDescent="0.25">
      <c r="A162" s="150" t="s">
        <v>65</v>
      </c>
      <c r="B162" s="149"/>
      <c r="C162" s="149"/>
      <c r="D162" s="149"/>
      <c r="E162" s="149"/>
      <c r="F162" s="149"/>
      <c r="G162" s="149"/>
      <c r="H162" s="149"/>
      <c r="I162" s="149"/>
      <c r="J162" s="149"/>
      <c r="K162" s="149"/>
      <c r="L162" s="149"/>
      <c r="M162" s="149"/>
      <c r="N162" s="149"/>
      <c r="O162" s="149"/>
      <c r="P162" s="149"/>
      <c r="Q162" s="149"/>
    </row>
    <row r="163" spans="1:17" ht="12" customHeight="1" x14ac:dyDescent="0.25">
      <c r="A163" s="23" t="s">
        <v>60</v>
      </c>
      <c r="B163" s="67"/>
      <c r="C163" s="67">
        <f>RES_hhdet_num!B163+RES_hhdet_in!C163-RES_hhdet_num!C163</f>
        <v>13174.937499999971</v>
      </c>
      <c r="D163" s="67">
        <f>RES_hhdet_num!C163+RES_hhdet_in!D163-RES_hhdet_num!D163</f>
        <v>13174.9375</v>
      </c>
      <c r="E163" s="67">
        <f>RES_hhdet_num!D163+RES_hhdet_in!E163-RES_hhdet_num!E163</f>
        <v>13174.937499999971</v>
      </c>
      <c r="F163" s="67">
        <f>RES_hhdet_num!E163+RES_hhdet_in!F163-RES_hhdet_num!F163</f>
        <v>13174.9375</v>
      </c>
      <c r="G163" s="67">
        <f>RES_hhdet_num!F163+RES_hhdet_in!G163-RES_hhdet_num!G163</f>
        <v>13174.9375</v>
      </c>
      <c r="H163" s="67">
        <f>RES_hhdet_num!G163+RES_hhdet_in!H163-RES_hhdet_num!H163</f>
        <v>13174.9375</v>
      </c>
      <c r="I163" s="67">
        <f>RES_hhdet_num!H163+RES_hhdet_in!I163-RES_hhdet_num!I163</f>
        <v>13174.937499999942</v>
      </c>
      <c r="J163" s="67">
        <f>RES_hhdet_num!I163+RES_hhdet_in!J163-RES_hhdet_num!J163</f>
        <v>13174.9375</v>
      </c>
      <c r="K163" s="67">
        <f>RES_hhdet_num!J163+RES_hhdet_in!K163-RES_hhdet_num!K163</f>
        <v>13174.937500000058</v>
      </c>
      <c r="L163" s="67">
        <f>RES_hhdet_num!K163+RES_hhdet_in!L163-RES_hhdet_num!L163</f>
        <v>13174.9375</v>
      </c>
      <c r="M163" s="67">
        <f>RES_hhdet_num!L163+RES_hhdet_in!M163-RES_hhdet_num!M163</f>
        <v>13174.937499999884</v>
      </c>
      <c r="N163" s="67">
        <f>RES_hhdet_num!M163+RES_hhdet_in!N163-RES_hhdet_num!N163</f>
        <v>17671.000000000058</v>
      </c>
      <c r="O163" s="67">
        <f>RES_hhdet_num!N163+RES_hhdet_in!O163-RES_hhdet_num!O163</f>
        <v>13174.937500000029</v>
      </c>
      <c r="P163" s="67">
        <f>RES_hhdet_num!O163+RES_hhdet_in!P163-RES_hhdet_num!P163</f>
        <v>13174.937499999971</v>
      </c>
      <c r="Q163" s="67">
        <f>RES_hhdet_num!P163+RES_hhdet_in!Q163-RES_hhdet_num!Q163</f>
        <v>20886</v>
      </c>
    </row>
    <row r="164" spans="1:17" ht="12.95" customHeight="1" x14ac:dyDescent="0.25">
      <c r="A164" s="146" t="s">
        <v>112</v>
      </c>
      <c r="B164" s="145"/>
      <c r="C164" s="145"/>
      <c r="D164" s="145"/>
      <c r="E164" s="145"/>
      <c r="F164" s="145"/>
      <c r="G164" s="145"/>
      <c r="H164" s="145"/>
      <c r="I164" s="145"/>
      <c r="J164" s="145"/>
      <c r="K164" s="145"/>
      <c r="L164" s="145"/>
      <c r="M164" s="145"/>
      <c r="N164" s="145"/>
      <c r="O164" s="145"/>
      <c r="P164" s="145"/>
      <c r="Q164" s="145"/>
    </row>
    <row r="165" spans="1:17" ht="12" customHeight="1" x14ac:dyDescent="0.25">
      <c r="A165" s="23" t="s">
        <v>60</v>
      </c>
      <c r="B165" s="67"/>
      <c r="C165" s="67">
        <f>RES_hhdet_num!B165+RES_hhdet_in!C165-RES_hhdet_num!C165</f>
        <v>112</v>
      </c>
      <c r="D165" s="67">
        <f>RES_hhdet_num!C165+RES_hhdet_in!D165-RES_hhdet_num!D165</f>
        <v>106.5</v>
      </c>
      <c r="E165" s="67">
        <f>RES_hhdet_num!D165+RES_hhdet_in!E165-RES_hhdet_num!E165</f>
        <v>108</v>
      </c>
      <c r="F165" s="67">
        <f>RES_hhdet_num!E165+RES_hhdet_in!F165-RES_hhdet_num!F165</f>
        <v>122</v>
      </c>
      <c r="G165" s="67">
        <f>RES_hhdet_num!F165+RES_hhdet_in!G165-RES_hhdet_num!G165</f>
        <v>106.5</v>
      </c>
      <c r="H165" s="67">
        <f>RES_hhdet_num!G165+RES_hhdet_in!H165-RES_hhdet_num!H165</f>
        <v>124</v>
      </c>
      <c r="I165" s="67">
        <f>RES_hhdet_num!H165+RES_hhdet_in!I165-RES_hhdet_num!I165</f>
        <v>107.5</v>
      </c>
      <c r="J165" s="67">
        <f>RES_hhdet_num!I165+RES_hhdet_in!J165-RES_hhdet_num!J165</f>
        <v>485</v>
      </c>
      <c r="K165" s="67">
        <f>RES_hhdet_num!J165+RES_hhdet_in!K165-RES_hhdet_num!K165</f>
        <v>745</v>
      </c>
      <c r="L165" s="67">
        <f>RES_hhdet_num!K165+RES_hhdet_in!L165-RES_hhdet_num!L165</f>
        <v>641</v>
      </c>
      <c r="M165" s="67">
        <f>RES_hhdet_num!L165+RES_hhdet_in!M165-RES_hhdet_num!M165</f>
        <v>510.99999999999955</v>
      </c>
      <c r="N165" s="67">
        <f>RES_hhdet_num!M165+RES_hhdet_in!N165-RES_hhdet_num!N165</f>
        <v>653</v>
      </c>
      <c r="O165" s="67">
        <f>RES_hhdet_num!N165+RES_hhdet_in!O165-RES_hhdet_num!O165</f>
        <v>565.93749999999955</v>
      </c>
      <c r="P165" s="67">
        <f>RES_hhdet_num!O165+RES_hhdet_in!P165-RES_hhdet_num!P165</f>
        <v>548.00000000000045</v>
      </c>
      <c r="Q165" s="67">
        <f>RES_hhdet_num!P165+RES_hhdet_in!Q165-RES_hhdet_num!Q165</f>
        <v>1135</v>
      </c>
    </row>
    <row r="166" spans="1:17" ht="12" customHeight="1" x14ac:dyDescent="0.25">
      <c r="A166" s="146" t="s">
        <v>63</v>
      </c>
      <c r="B166" s="145"/>
      <c r="C166" s="145"/>
      <c r="D166" s="145"/>
      <c r="E166" s="145"/>
      <c r="F166" s="145"/>
      <c r="G166" s="145"/>
      <c r="H166" s="145"/>
      <c r="I166" s="145"/>
      <c r="J166" s="145"/>
      <c r="K166" s="145"/>
      <c r="L166" s="145"/>
      <c r="M166" s="145"/>
      <c r="N166" s="145"/>
      <c r="O166" s="145"/>
      <c r="P166" s="145"/>
      <c r="Q166" s="145"/>
    </row>
    <row r="167" spans="1:17" ht="12" customHeight="1" x14ac:dyDescent="0.25">
      <c r="A167" s="23" t="s">
        <v>144</v>
      </c>
      <c r="B167" s="67"/>
      <c r="C167" s="67">
        <f>RES_hhdet_num!B167+RES_hhdet_in!C167-RES_hhdet_num!C167</f>
        <v>7976.148531704639</v>
      </c>
      <c r="D167" s="67">
        <f>RES_hhdet_num!C167+RES_hhdet_in!D167-RES_hhdet_num!D167</f>
        <v>4504.1184417767363</v>
      </c>
      <c r="E167" s="67">
        <f>RES_hhdet_num!D167+RES_hhdet_in!E167-RES_hhdet_num!E167</f>
        <v>2297.1663583511836</v>
      </c>
      <c r="F167" s="67">
        <f>RES_hhdet_num!E167+RES_hhdet_in!F167-RES_hhdet_num!F167</f>
        <v>3225.198793777945</v>
      </c>
      <c r="G167" s="67">
        <f>RES_hhdet_num!F167+RES_hhdet_in!G167-RES_hhdet_num!G167</f>
        <v>2854.482108824006</v>
      </c>
      <c r="H167" s="67">
        <f>RES_hhdet_num!G167+RES_hhdet_in!H167-RES_hhdet_num!H167</f>
        <v>1734.2999772110015</v>
      </c>
      <c r="I167" s="67">
        <f>RES_hhdet_num!H167+RES_hhdet_in!I167-RES_hhdet_num!I167</f>
        <v>1449.75</v>
      </c>
      <c r="J167" s="67">
        <f>RES_hhdet_num!I167+RES_hhdet_in!J167-RES_hhdet_num!J167</f>
        <v>1449.75</v>
      </c>
      <c r="K167" s="67">
        <f>RES_hhdet_num!J167+RES_hhdet_in!K167-RES_hhdet_num!K167</f>
        <v>5722.8946441400294</v>
      </c>
      <c r="L167" s="67">
        <f>RES_hhdet_num!K167+RES_hhdet_in!L167-RES_hhdet_num!L167</f>
        <v>5046.0258933248824</v>
      </c>
      <c r="M167" s="67">
        <f>RES_hhdet_num!L167+RES_hhdet_in!M167-RES_hhdet_num!M167</f>
        <v>1946.9899682654122</v>
      </c>
      <c r="N167" s="67">
        <f>RES_hhdet_num!M167+RES_hhdet_in!N167-RES_hhdet_num!N167</f>
        <v>3625.0000000000055</v>
      </c>
      <c r="O167" s="67">
        <f>RES_hhdet_num!N167+RES_hhdet_in!O167-RES_hhdet_num!O167</f>
        <v>987.99999999999818</v>
      </c>
      <c r="P167" s="67">
        <f>RES_hhdet_num!O167+RES_hhdet_in!P167-RES_hhdet_num!P167</f>
        <v>2324.1821565919254</v>
      </c>
      <c r="Q167" s="67">
        <f>RES_hhdet_num!P167+RES_hhdet_in!Q167-RES_hhdet_num!Q167</f>
        <v>3466.0399615030565</v>
      </c>
    </row>
    <row r="168" spans="1:17" ht="12" customHeight="1" x14ac:dyDescent="0.25">
      <c r="A168" s="23" t="s">
        <v>143</v>
      </c>
      <c r="B168" s="67"/>
      <c r="C168" s="67">
        <f>RES_hhdet_num!B168+RES_hhdet_in!C168-RES_hhdet_num!C168</f>
        <v>1730.7743615120089</v>
      </c>
      <c r="D168" s="67">
        <f>RES_hhdet_num!C168+RES_hhdet_in!D168-RES_hhdet_num!D168</f>
        <v>1127.4728460293454</v>
      </c>
      <c r="E168" s="67">
        <f>RES_hhdet_num!D168+RES_hhdet_in!E168-RES_hhdet_num!E168</f>
        <v>760.5910258030417</v>
      </c>
      <c r="F168" s="67">
        <f>RES_hhdet_num!E168+RES_hhdet_in!F168-RES_hhdet_num!F168</f>
        <v>697.93414492019747</v>
      </c>
      <c r="G168" s="67">
        <f>RES_hhdet_num!F168+RES_hhdet_in!G168-RES_hhdet_num!G168</f>
        <v>428.1477741266317</v>
      </c>
      <c r="H168" s="67">
        <f>RES_hhdet_num!G168+RES_hhdet_in!H168-RES_hhdet_num!H168</f>
        <v>1706.5232385669478</v>
      </c>
      <c r="I168" s="67">
        <f>RES_hhdet_num!H168+RES_hhdet_in!I168-RES_hhdet_num!I168</f>
        <v>2444.9612462876576</v>
      </c>
      <c r="J168" s="67">
        <f>RES_hhdet_num!I168+RES_hhdet_in!J168-RES_hhdet_num!J168</f>
        <v>1705.2662263296588</v>
      </c>
      <c r="K168" s="67">
        <f>RES_hhdet_num!J168+RES_hhdet_in!K168-RES_hhdet_num!K168</f>
        <v>414.74999999999272</v>
      </c>
      <c r="L168" s="67">
        <f>RES_hhdet_num!K168+RES_hhdet_in!L168-RES_hhdet_num!L168</f>
        <v>414.75</v>
      </c>
      <c r="M168" s="67">
        <f>RES_hhdet_num!L168+RES_hhdet_in!M168-RES_hhdet_num!M168</f>
        <v>2736.6245028836966</v>
      </c>
      <c r="N168" s="67">
        <f>RES_hhdet_num!M168+RES_hhdet_in!N168-RES_hhdet_num!N168</f>
        <v>5279.0000000000036</v>
      </c>
      <c r="O168" s="67">
        <f>RES_hhdet_num!N168+RES_hhdet_in!O168-RES_hhdet_num!O168</f>
        <v>414.75</v>
      </c>
      <c r="P168" s="67">
        <f>RES_hhdet_num!O168+RES_hhdet_in!P168-RES_hhdet_num!P168</f>
        <v>5860.6795925256702</v>
      </c>
      <c r="Q168" s="67">
        <f>RES_hhdet_num!P168+RES_hhdet_in!Q168-RES_hhdet_num!Q168</f>
        <v>7395.6787957309207</v>
      </c>
    </row>
    <row r="169" spans="1:17" ht="12" hidden="1" customHeight="1" x14ac:dyDescent="0.25">
      <c r="A169" s="148" t="s">
        <v>57</v>
      </c>
      <c r="B169" s="67"/>
      <c r="C169" s="67">
        <f>RES_hhdet_num!B169+RES_hhdet_in!C169-RES_hhdet_num!C169</f>
        <v>0</v>
      </c>
      <c r="D169" s="67">
        <f>RES_hhdet_num!C169+RES_hhdet_in!D169-RES_hhdet_num!D169</f>
        <v>0</v>
      </c>
      <c r="E169" s="67">
        <f>RES_hhdet_num!D169+RES_hhdet_in!E169-RES_hhdet_num!E169</f>
        <v>0</v>
      </c>
      <c r="F169" s="67">
        <f>RES_hhdet_num!E169+RES_hhdet_in!F169-RES_hhdet_num!F169</f>
        <v>0</v>
      </c>
      <c r="G169" s="67">
        <f>RES_hhdet_num!F169+RES_hhdet_in!G169-RES_hhdet_num!G169</f>
        <v>0</v>
      </c>
      <c r="H169" s="67">
        <f>RES_hhdet_num!G169+RES_hhdet_in!H169-RES_hhdet_num!H169</f>
        <v>0</v>
      </c>
      <c r="I169" s="67">
        <f>RES_hhdet_num!H169+RES_hhdet_in!I169-RES_hhdet_num!I169</f>
        <v>0</v>
      </c>
      <c r="J169" s="67">
        <f>RES_hhdet_num!I169+RES_hhdet_in!J169-RES_hhdet_num!J169</f>
        <v>0</v>
      </c>
      <c r="K169" s="67">
        <f>RES_hhdet_num!J169+RES_hhdet_in!K169-RES_hhdet_num!K169</f>
        <v>0</v>
      </c>
      <c r="L169" s="67">
        <f>RES_hhdet_num!K169+RES_hhdet_in!L169-RES_hhdet_num!L169</f>
        <v>0</v>
      </c>
      <c r="M169" s="67">
        <f>RES_hhdet_num!L169+RES_hhdet_in!M169-RES_hhdet_num!M169</f>
        <v>0</v>
      </c>
      <c r="N169" s="67">
        <f>RES_hhdet_num!M169+RES_hhdet_in!N169-RES_hhdet_num!N169</f>
        <v>0</v>
      </c>
      <c r="O169" s="67">
        <f>RES_hhdet_num!N169+RES_hhdet_in!O169-RES_hhdet_num!O169</f>
        <v>0</v>
      </c>
      <c r="P169" s="67">
        <f>RES_hhdet_num!O169+RES_hhdet_in!P169-RES_hhdet_num!P169</f>
        <v>0</v>
      </c>
      <c r="Q169" s="67">
        <f>RES_hhdet_num!P169+RES_hhdet_in!Q169-RES_hhdet_num!Q169</f>
        <v>0</v>
      </c>
    </row>
    <row r="170" spans="1:17" ht="12" hidden="1" customHeight="1" x14ac:dyDescent="0.25">
      <c r="A170" s="148" t="s">
        <v>59</v>
      </c>
      <c r="B170" s="67"/>
      <c r="C170" s="67">
        <f>RES_hhdet_num!B170+RES_hhdet_in!C170-RES_hhdet_num!C170</f>
        <v>0</v>
      </c>
      <c r="D170" s="67">
        <f>RES_hhdet_num!C170+RES_hhdet_in!D170-RES_hhdet_num!D170</f>
        <v>0</v>
      </c>
      <c r="E170" s="67">
        <f>RES_hhdet_num!D170+RES_hhdet_in!E170-RES_hhdet_num!E170</f>
        <v>0</v>
      </c>
      <c r="F170" s="67">
        <f>RES_hhdet_num!E170+RES_hhdet_in!F170-RES_hhdet_num!F170</f>
        <v>0</v>
      </c>
      <c r="G170" s="67">
        <f>RES_hhdet_num!F170+RES_hhdet_in!G170-RES_hhdet_num!G170</f>
        <v>0</v>
      </c>
      <c r="H170" s="67">
        <f>RES_hhdet_num!G170+RES_hhdet_in!H170-RES_hhdet_num!H170</f>
        <v>0</v>
      </c>
      <c r="I170" s="67">
        <f>RES_hhdet_num!H170+RES_hhdet_in!I170-RES_hhdet_num!I170</f>
        <v>0</v>
      </c>
      <c r="J170" s="67">
        <f>RES_hhdet_num!I170+RES_hhdet_in!J170-RES_hhdet_num!J170</f>
        <v>0</v>
      </c>
      <c r="K170" s="67">
        <f>RES_hhdet_num!J170+RES_hhdet_in!K170-RES_hhdet_num!K170</f>
        <v>0</v>
      </c>
      <c r="L170" s="67">
        <f>RES_hhdet_num!K170+RES_hhdet_in!L170-RES_hhdet_num!L170</f>
        <v>0</v>
      </c>
      <c r="M170" s="67">
        <f>RES_hhdet_num!L170+RES_hhdet_in!M170-RES_hhdet_num!M170</f>
        <v>0</v>
      </c>
      <c r="N170" s="67">
        <f>RES_hhdet_num!M170+RES_hhdet_in!N170-RES_hhdet_num!N170</f>
        <v>0</v>
      </c>
      <c r="O170" s="67">
        <f>RES_hhdet_num!N170+RES_hhdet_in!O170-RES_hhdet_num!O170</f>
        <v>0</v>
      </c>
      <c r="P170" s="67">
        <f>RES_hhdet_num!O170+RES_hhdet_in!P170-RES_hhdet_num!P170</f>
        <v>0</v>
      </c>
      <c r="Q170" s="67">
        <f>RES_hhdet_num!P170+RES_hhdet_in!Q170-RES_hhdet_num!Q170</f>
        <v>0</v>
      </c>
    </row>
    <row r="171" spans="1:17" ht="12" customHeight="1" x14ac:dyDescent="0.25">
      <c r="A171" s="23" t="s">
        <v>142</v>
      </c>
      <c r="B171" s="67"/>
      <c r="C171" s="67">
        <f>RES_hhdet_num!B171+RES_hhdet_in!C171-RES_hhdet_num!C171</f>
        <v>12468.749999999971</v>
      </c>
      <c r="D171" s="67">
        <f>RES_hhdet_num!C171+RES_hhdet_in!D171-RES_hhdet_num!D171</f>
        <v>12468.75</v>
      </c>
      <c r="E171" s="67">
        <f>RES_hhdet_num!D171+RES_hhdet_in!E171-RES_hhdet_num!E171</f>
        <v>12468.75</v>
      </c>
      <c r="F171" s="67">
        <f>RES_hhdet_num!E171+RES_hhdet_in!F171-RES_hhdet_num!F171</f>
        <v>12468.75</v>
      </c>
      <c r="G171" s="67">
        <f>RES_hhdet_num!F171+RES_hhdet_in!G171-RES_hhdet_num!G171</f>
        <v>25109.592868981592</v>
      </c>
      <c r="H171" s="67">
        <f>RES_hhdet_num!G171+RES_hhdet_in!H171-RES_hhdet_num!H171</f>
        <v>17849.506492781657</v>
      </c>
      <c r="I171" s="67">
        <f>RES_hhdet_num!H171+RES_hhdet_in!I171-RES_hhdet_num!I171</f>
        <v>12468.75</v>
      </c>
      <c r="J171" s="67">
        <f>RES_hhdet_num!I171+RES_hhdet_in!J171-RES_hhdet_num!J171</f>
        <v>12468.75</v>
      </c>
      <c r="K171" s="67">
        <f>RES_hhdet_num!J171+RES_hhdet_in!K171-RES_hhdet_num!K171</f>
        <v>33389.700770913245</v>
      </c>
      <c r="L171" s="67">
        <f>RES_hhdet_num!K171+RES_hhdet_in!L171-RES_hhdet_num!L171</f>
        <v>27646.571418659019</v>
      </c>
      <c r="M171" s="67">
        <f>RES_hhdet_num!L171+RES_hhdet_in!M171-RES_hhdet_num!M171</f>
        <v>24482.515791122423</v>
      </c>
      <c r="N171" s="67">
        <f>RES_hhdet_num!M171+RES_hhdet_in!N171-RES_hhdet_num!N171</f>
        <v>19331.772917794486</v>
      </c>
      <c r="O171" s="67">
        <f>RES_hhdet_num!N171+RES_hhdet_in!O171-RES_hhdet_num!O171</f>
        <v>15740.374223329054</v>
      </c>
      <c r="P171" s="67">
        <f>RES_hhdet_num!O171+RES_hhdet_in!P171-RES_hhdet_num!P171</f>
        <v>3942.3738935174551</v>
      </c>
      <c r="Q171" s="67">
        <f>RES_hhdet_num!P171+RES_hhdet_in!Q171-RES_hhdet_num!Q171</f>
        <v>10069.000000000015</v>
      </c>
    </row>
    <row r="172" spans="1:17" ht="12" customHeight="1" x14ac:dyDescent="0.25">
      <c r="A172" s="23" t="s">
        <v>141</v>
      </c>
      <c r="B172" s="67"/>
      <c r="C172" s="67">
        <f>RES_hhdet_num!B172+RES_hhdet_in!C172-RES_hhdet_num!C172</f>
        <v>4948.1869004193286</v>
      </c>
      <c r="D172" s="67">
        <f>RES_hhdet_num!C172+RES_hhdet_in!D172-RES_hhdet_num!D172</f>
        <v>3931.524793534918</v>
      </c>
      <c r="E172" s="67">
        <f>RES_hhdet_num!D172+RES_hhdet_in!E172-RES_hhdet_num!E172</f>
        <v>3564.75</v>
      </c>
      <c r="F172" s="67">
        <f>RES_hhdet_num!E172+RES_hhdet_in!F172-RES_hhdet_num!F172</f>
        <v>3564.75</v>
      </c>
      <c r="G172" s="67">
        <f>RES_hhdet_num!F172+RES_hhdet_in!G172-RES_hhdet_num!G172</f>
        <v>3564.75</v>
      </c>
      <c r="H172" s="67">
        <f>RES_hhdet_num!G172+RES_hhdet_in!H172-RES_hhdet_num!H172</f>
        <v>3564.75</v>
      </c>
      <c r="I172" s="67">
        <f>RES_hhdet_num!H172+RES_hhdet_in!I172-RES_hhdet_num!I172</f>
        <v>5176.1288846454554</v>
      </c>
      <c r="J172" s="67">
        <f>RES_hhdet_num!I172+RES_hhdet_in!J172-RES_hhdet_num!J172</f>
        <v>5632.3532950040099</v>
      </c>
      <c r="K172" s="67">
        <f>RES_hhdet_num!J172+RES_hhdet_in!K172-RES_hhdet_num!K172</f>
        <v>17946.936900419343</v>
      </c>
      <c r="L172" s="67">
        <f>RES_hhdet_num!K172+RES_hhdet_in!L172-RES_hhdet_num!L172</f>
        <v>13230.274793534889</v>
      </c>
      <c r="M172" s="67">
        <f>RES_hhdet_num!L172+RES_hhdet_in!M172-RES_hhdet_num!M172</f>
        <v>15864.223536755511</v>
      </c>
      <c r="N172" s="67">
        <f>RES_hhdet_num!M172+RES_hhdet_in!N172-RES_hhdet_num!N172</f>
        <v>11562.800299948896</v>
      </c>
      <c r="O172" s="67">
        <f>RES_hhdet_num!N172+RES_hhdet_in!O172-RES_hhdet_num!O172</f>
        <v>14618.867371111934</v>
      </c>
      <c r="P172" s="67">
        <f>RES_hhdet_num!O172+RES_hhdet_in!P172-RES_hhdet_num!P172</f>
        <v>18543.321656393935</v>
      </c>
      <c r="Q172" s="67">
        <f>RES_hhdet_num!P172+RES_hhdet_in!Q172-RES_hhdet_num!Q172</f>
        <v>23683.712077618387</v>
      </c>
    </row>
    <row r="173" spans="1:17" ht="12" hidden="1" customHeight="1" x14ac:dyDescent="0.25">
      <c r="A173" s="148" t="s">
        <v>60</v>
      </c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</row>
    <row r="174" spans="1:17" ht="12" hidden="1" customHeight="1" x14ac:dyDescent="0.25">
      <c r="A174" s="147" t="s">
        <v>59</v>
      </c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</row>
    <row r="175" spans="1:17" ht="12" customHeight="1" x14ac:dyDescent="0.25">
      <c r="A175" s="146" t="s">
        <v>62</v>
      </c>
      <c r="B175" s="145"/>
      <c r="C175" s="145"/>
      <c r="D175" s="145"/>
      <c r="E175" s="145"/>
      <c r="F175" s="145"/>
      <c r="G175" s="145"/>
      <c r="H175" s="145"/>
      <c r="I175" s="145"/>
      <c r="J175" s="145"/>
      <c r="K175" s="145"/>
      <c r="L175" s="145"/>
      <c r="M175" s="145"/>
      <c r="N175" s="145"/>
      <c r="O175" s="145"/>
      <c r="P175" s="145"/>
      <c r="Q175" s="145"/>
    </row>
    <row r="176" spans="1:17" ht="12" customHeight="1" x14ac:dyDescent="0.25">
      <c r="A176" s="23" t="s">
        <v>57</v>
      </c>
      <c r="B176" s="67"/>
      <c r="C176" s="67">
        <f>RES_hhdet_num!B176+RES_hhdet_in!C176-RES_hhdet_num!C176</f>
        <v>2595.4576326509105</v>
      </c>
      <c r="D176" s="67">
        <f>RES_hhdet_num!C176+RES_hhdet_in!D176-RES_hhdet_num!D176</f>
        <v>1215.2615960965577</v>
      </c>
      <c r="E176" s="67">
        <f>RES_hhdet_num!D176+RES_hhdet_in!E176-RES_hhdet_num!E176</f>
        <v>3945.9744775263789</v>
      </c>
      <c r="F176" s="67">
        <f>RES_hhdet_num!E176+RES_hhdet_in!F176-RES_hhdet_num!F176</f>
        <v>1094.25</v>
      </c>
      <c r="G176" s="67">
        <f>RES_hhdet_num!F176+RES_hhdet_in!G176-RES_hhdet_num!G176</f>
        <v>1094.25</v>
      </c>
      <c r="H176" s="67">
        <f>RES_hhdet_num!G176+RES_hhdet_in!H176-RES_hhdet_num!H176</f>
        <v>1094.2499999999982</v>
      </c>
      <c r="I176" s="67">
        <f>RES_hhdet_num!H176+RES_hhdet_in!I176-RES_hhdet_num!I176</f>
        <v>1094.2500000000036</v>
      </c>
      <c r="J176" s="67">
        <f>RES_hhdet_num!I176+RES_hhdet_in!J176-RES_hhdet_num!J176</f>
        <v>2232.6551152753818</v>
      </c>
      <c r="K176" s="67">
        <f>RES_hhdet_num!J176+RES_hhdet_in!K176-RES_hhdet_num!K176</f>
        <v>7457.3818541038654</v>
      </c>
      <c r="L176" s="67">
        <f>RES_hhdet_num!K176+RES_hhdet_in!L176-RES_hhdet_num!L176</f>
        <v>1675.5115960965595</v>
      </c>
      <c r="M176" s="67">
        <f>RES_hhdet_num!L176+RES_hhdet_in!M176-RES_hhdet_num!M176</f>
        <v>1372.2244775263771</v>
      </c>
      <c r="N176" s="67">
        <f>RES_hhdet_num!M176+RES_hhdet_in!N176-RES_hhdet_num!N176</f>
        <v>3615</v>
      </c>
      <c r="O176" s="67">
        <f>RES_hhdet_num!N176+RES_hhdet_in!O176-RES_hhdet_num!O176</f>
        <v>1694.6901768078023</v>
      </c>
      <c r="P176" s="67">
        <f>RES_hhdet_num!O176+RES_hhdet_in!P176-RES_hhdet_num!P176</f>
        <v>1302.1188561314866</v>
      </c>
      <c r="Q176" s="67">
        <f>RES_hhdet_num!P176+RES_hhdet_in!Q176-RES_hhdet_num!Q176</f>
        <v>6970.0000000000036</v>
      </c>
    </row>
    <row r="177" spans="1:17" ht="12" customHeight="1" x14ac:dyDescent="0.25">
      <c r="A177" s="29" t="s">
        <v>140</v>
      </c>
      <c r="B177" s="83"/>
      <c r="C177" s="83">
        <f>RES_hhdet_num!B177+RES_hhdet_in!C177-RES_hhdet_num!C177</f>
        <v>18668.25</v>
      </c>
      <c r="D177" s="83">
        <f>RES_hhdet_num!C177+RES_hhdet_in!D177-RES_hhdet_num!D177</f>
        <v>18668.25</v>
      </c>
      <c r="E177" s="83">
        <f>RES_hhdet_num!D177+RES_hhdet_in!E177-RES_hhdet_num!E177</f>
        <v>18668.25</v>
      </c>
      <c r="F177" s="83">
        <f>RES_hhdet_num!E177+RES_hhdet_in!F177-RES_hhdet_num!F177</f>
        <v>18668.249999999971</v>
      </c>
      <c r="G177" s="83">
        <f>RES_hhdet_num!F177+RES_hhdet_in!G177-RES_hhdet_num!G177</f>
        <v>18668.25</v>
      </c>
      <c r="H177" s="83">
        <f>RES_hhdet_num!G177+RES_hhdet_in!H177-RES_hhdet_num!H177</f>
        <v>18668.250000000029</v>
      </c>
      <c r="I177" s="83">
        <f>RES_hhdet_num!H177+RES_hhdet_in!I177-RES_hhdet_num!I177</f>
        <v>20521.211541755561</v>
      </c>
      <c r="J177" s="83">
        <f>RES_hhdet_num!I177+RES_hhdet_in!J177-RES_hhdet_num!J177</f>
        <v>18668.249999999971</v>
      </c>
      <c r="K177" s="83">
        <f>RES_hhdet_num!J177+RES_hhdet_in!K177-RES_hhdet_num!K177</f>
        <v>53772.729867349146</v>
      </c>
      <c r="L177" s="83">
        <f>RES_hhdet_num!K177+RES_hhdet_in!L177-RES_hhdet_num!L177</f>
        <v>44736.925903903437</v>
      </c>
      <c r="M177" s="83">
        <f>RES_hhdet_num!L177+RES_hhdet_in!M177-RES_hhdet_num!M177</f>
        <v>41866.213022473559</v>
      </c>
      <c r="N177" s="83">
        <f>RES_hhdet_num!M177+RES_hhdet_in!N177-RES_hhdet_num!N177</f>
        <v>32728.409644948377</v>
      </c>
      <c r="O177" s="83">
        <f>RES_hhdet_num!N177+RES_hhdet_in!O177-RES_hhdet_num!O177</f>
        <v>36517.74732319219</v>
      </c>
      <c r="P177" s="83">
        <f>RES_hhdet_num!O177+RES_hhdet_in!P177-RES_hhdet_num!P177</f>
        <v>31493.600640092627</v>
      </c>
      <c r="Q177" s="83">
        <f>RES_hhdet_num!P177+RES_hhdet_in!Q177-RES_hhdet_num!Q177</f>
        <v>35009.107524070976</v>
      </c>
    </row>
  </sheetData>
  <conditionalFormatting sqref="B3:Q4 B6:Q177 B5 D5:Q5">
    <cfRule type="cellIs" dxfId="0" priority="1" operator="lessThan">
      <formula>0</formula>
    </cfRule>
  </conditionalFormatting>
  <pageMargins left="0.39370078740157483" right="0.39370078740157483" top="0.39370078740157483" bottom="0.39370078740157483" header="0.31496062992125984" footer="0.31496062992125984"/>
  <pageSetup paperSize="9" scale="44" orientation="portrait" horizontalDpi="1200" verticalDpi="1200" r:id="rId1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tabColor theme="6" tint="-0.249977111117893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257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ht="12" customHeight="1" x14ac:dyDescent="0.25">
      <c r="A3" s="152" t="s">
        <v>172</v>
      </c>
      <c r="B3" s="151"/>
      <c r="C3" s="151"/>
      <c r="D3" s="151"/>
      <c r="E3" s="151"/>
      <c r="F3" s="151"/>
      <c r="G3" s="151"/>
      <c r="H3" s="151"/>
      <c r="I3" s="151"/>
      <c r="J3" s="151"/>
      <c r="K3" s="151"/>
      <c r="L3" s="151"/>
      <c r="M3" s="151"/>
      <c r="N3" s="151"/>
      <c r="O3" s="151"/>
      <c r="P3" s="151"/>
      <c r="Q3" s="151"/>
    </row>
    <row r="4" spans="1:17" ht="12.95" customHeight="1" x14ac:dyDescent="0.25">
      <c r="A4" s="150" t="s">
        <v>65</v>
      </c>
      <c r="B4" s="149"/>
      <c r="C4" s="149"/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</row>
    <row r="5" spans="1:17" ht="12" customHeight="1" x14ac:dyDescent="0.25">
      <c r="A5" s="23" t="s">
        <v>58</v>
      </c>
      <c r="B5" s="67"/>
      <c r="C5" s="67">
        <v>0</v>
      </c>
      <c r="D5" s="67">
        <v>0</v>
      </c>
      <c r="E5" s="67">
        <v>0</v>
      </c>
      <c r="F5" s="67">
        <v>7087.1875</v>
      </c>
      <c r="G5" s="67">
        <v>0</v>
      </c>
      <c r="H5" s="67">
        <v>3265.1875</v>
      </c>
      <c r="I5" s="67">
        <v>3723.1875</v>
      </c>
      <c r="J5" s="67">
        <v>3689.1875</v>
      </c>
      <c r="K5" s="67">
        <v>0</v>
      </c>
      <c r="L5" s="67">
        <v>7031.1875</v>
      </c>
      <c r="M5" s="67">
        <v>0</v>
      </c>
      <c r="N5" s="67">
        <v>1287.0625</v>
      </c>
      <c r="O5" s="67">
        <v>0</v>
      </c>
      <c r="P5" s="67">
        <v>108.00000000000364</v>
      </c>
      <c r="Q5" s="67">
        <v>313</v>
      </c>
    </row>
    <row r="6" spans="1:17" ht="12" hidden="1" customHeight="1" x14ac:dyDescent="0.25">
      <c r="A6" s="23" t="s">
        <v>60</v>
      </c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</row>
    <row r="7" spans="1:17" ht="12.95" customHeight="1" x14ac:dyDescent="0.25">
      <c r="A7" s="146" t="s">
        <v>112</v>
      </c>
      <c r="B7" s="145"/>
      <c r="C7" s="145"/>
      <c r="D7" s="145"/>
      <c r="E7" s="145"/>
      <c r="F7" s="145"/>
      <c r="G7" s="145"/>
      <c r="H7" s="145"/>
      <c r="I7" s="145"/>
      <c r="J7" s="145"/>
      <c r="K7" s="145"/>
      <c r="L7" s="145"/>
      <c r="M7" s="145"/>
      <c r="N7" s="145"/>
      <c r="O7" s="145"/>
      <c r="P7" s="145"/>
      <c r="Q7" s="145"/>
    </row>
    <row r="8" spans="1:17" ht="12" customHeight="1" x14ac:dyDescent="0.25">
      <c r="A8" s="23" t="s">
        <v>60</v>
      </c>
      <c r="B8" s="67"/>
      <c r="C8" s="67">
        <v>125</v>
      </c>
      <c r="D8" s="67">
        <v>116.5</v>
      </c>
      <c r="E8" s="67">
        <v>37</v>
      </c>
      <c r="F8" s="67">
        <v>130</v>
      </c>
      <c r="G8" s="67">
        <v>55.75</v>
      </c>
      <c r="H8" s="67">
        <v>125.5</v>
      </c>
      <c r="I8" s="67">
        <v>174.25</v>
      </c>
      <c r="J8" s="67">
        <v>223</v>
      </c>
      <c r="K8" s="67">
        <v>67</v>
      </c>
      <c r="L8" s="67">
        <v>119</v>
      </c>
      <c r="M8" s="67">
        <v>45</v>
      </c>
      <c r="N8" s="67">
        <v>56</v>
      </c>
      <c r="O8" s="67">
        <v>39</v>
      </c>
      <c r="P8" s="67">
        <v>5</v>
      </c>
      <c r="Q8" s="67">
        <v>64</v>
      </c>
    </row>
    <row r="9" spans="1:17" ht="12" customHeight="1" x14ac:dyDescent="0.25">
      <c r="A9" s="146" t="s">
        <v>63</v>
      </c>
      <c r="B9" s="145"/>
      <c r="C9" s="145"/>
      <c r="D9" s="145"/>
      <c r="E9" s="145"/>
      <c r="F9" s="145"/>
      <c r="G9" s="145"/>
      <c r="H9" s="145"/>
      <c r="I9" s="145"/>
      <c r="J9" s="145"/>
      <c r="K9" s="145"/>
      <c r="L9" s="145"/>
      <c r="M9" s="145"/>
      <c r="N9" s="145"/>
      <c r="O9" s="145"/>
      <c r="P9" s="145"/>
      <c r="Q9" s="145"/>
    </row>
    <row r="10" spans="1:17" ht="12" customHeight="1" x14ac:dyDescent="0.25">
      <c r="A10" s="23" t="s">
        <v>171</v>
      </c>
      <c r="B10" s="67"/>
      <c r="C10" s="67">
        <v>0</v>
      </c>
      <c r="D10" s="67">
        <v>0</v>
      </c>
      <c r="E10" s="67">
        <v>0</v>
      </c>
      <c r="F10" s="67">
        <v>1806.0026193687352</v>
      </c>
      <c r="G10" s="67">
        <v>0</v>
      </c>
      <c r="H10" s="67">
        <v>1084.9574045548675</v>
      </c>
      <c r="I10" s="67">
        <v>822.08822170442397</v>
      </c>
      <c r="J10" s="67">
        <v>1230.8401097293295</v>
      </c>
      <c r="K10" s="67">
        <v>0</v>
      </c>
      <c r="L10" s="67">
        <v>2271.1509544122973</v>
      </c>
      <c r="M10" s="67">
        <v>1302.0787889569187</v>
      </c>
      <c r="N10" s="67">
        <v>995.87091777939338</v>
      </c>
      <c r="O10" s="67">
        <v>729.83057187468899</v>
      </c>
      <c r="P10" s="67">
        <v>383.78800256254374</v>
      </c>
      <c r="Q10" s="67">
        <v>272.31681209095348</v>
      </c>
    </row>
    <row r="11" spans="1:17" ht="12" customHeight="1" x14ac:dyDescent="0.25">
      <c r="A11" s="23" t="s">
        <v>144</v>
      </c>
      <c r="B11" s="67"/>
      <c r="C11" s="67">
        <v>0</v>
      </c>
      <c r="D11" s="67">
        <v>0</v>
      </c>
      <c r="E11" s="67">
        <v>0</v>
      </c>
      <c r="F11" s="67">
        <v>889.00000000000045</v>
      </c>
      <c r="G11" s="67">
        <v>0</v>
      </c>
      <c r="H11" s="67">
        <v>536.9997744843165</v>
      </c>
      <c r="I11" s="67">
        <v>853.00000000000091</v>
      </c>
      <c r="J11" s="67">
        <v>920.99999999999852</v>
      </c>
      <c r="K11" s="67">
        <v>0</v>
      </c>
      <c r="L11" s="67">
        <v>637.89915249150488</v>
      </c>
      <c r="M11" s="67">
        <v>0</v>
      </c>
      <c r="N11" s="67">
        <v>0</v>
      </c>
      <c r="O11" s="67">
        <v>31.254314972243151</v>
      </c>
      <c r="P11" s="67">
        <v>37.254314972243421</v>
      </c>
      <c r="Q11" s="67">
        <v>144.9886187331789</v>
      </c>
    </row>
    <row r="12" spans="1:17" ht="12" customHeight="1" x14ac:dyDescent="0.25">
      <c r="A12" s="23" t="s">
        <v>143</v>
      </c>
      <c r="B12" s="67"/>
      <c r="C12" s="67">
        <v>90.75</v>
      </c>
      <c r="D12" s="67">
        <v>0</v>
      </c>
      <c r="E12" s="67">
        <v>0</v>
      </c>
      <c r="F12" s="67">
        <v>459.75000000000034</v>
      </c>
      <c r="G12" s="67">
        <v>485.74999999999886</v>
      </c>
      <c r="H12" s="67">
        <v>472.24964648143077</v>
      </c>
      <c r="I12" s="67">
        <v>450.55170323027806</v>
      </c>
      <c r="J12" s="67">
        <v>461.25891616065178</v>
      </c>
      <c r="K12" s="67">
        <v>175.75000000000102</v>
      </c>
      <c r="L12" s="67">
        <v>669.74999999999909</v>
      </c>
      <c r="M12" s="67">
        <v>493.21013244544338</v>
      </c>
      <c r="N12" s="67">
        <v>403.01154319828333</v>
      </c>
      <c r="O12" s="67">
        <v>233.55300395800458</v>
      </c>
      <c r="P12" s="67">
        <v>23.64257306661257</v>
      </c>
      <c r="Q12" s="67">
        <v>260.01708978869925</v>
      </c>
    </row>
    <row r="13" spans="1:17" ht="12" hidden="1" customHeight="1" x14ac:dyDescent="0.25">
      <c r="A13" s="148" t="s">
        <v>57</v>
      </c>
      <c r="B13" s="67"/>
      <c r="C13" s="67">
        <f>MAX(RES_hhdet_num!C13-RES_hhdet_num!B13,RES_hhdet_in_new!C13,)</f>
        <v>0</v>
      </c>
      <c r="D13" s="67">
        <f>MAX(RES_hhdet_num!D13-RES_hhdet_num!C13,RES_hhdet_in_new!D13,)</f>
        <v>0</v>
      </c>
      <c r="E13" s="67">
        <f>MAX(RES_hhdet_num!E13-RES_hhdet_num!D13,RES_hhdet_in_new!E13,)</f>
        <v>0</v>
      </c>
      <c r="F13" s="67">
        <f>MAX(RES_hhdet_num!F13-RES_hhdet_num!E13,RES_hhdet_in_new!F13,)</f>
        <v>0</v>
      </c>
      <c r="G13" s="67">
        <f>MAX(RES_hhdet_num!G13-RES_hhdet_num!F13,RES_hhdet_in_new!G13,)</f>
        <v>0</v>
      </c>
      <c r="H13" s="67">
        <f>MAX(RES_hhdet_num!H13-RES_hhdet_num!G13,RES_hhdet_in_new!H13,)</f>
        <v>0</v>
      </c>
      <c r="I13" s="67">
        <f>MAX(RES_hhdet_num!I13-RES_hhdet_num!H13,RES_hhdet_in_new!I13,)</f>
        <v>0</v>
      </c>
      <c r="J13" s="67">
        <f>MAX(RES_hhdet_num!J13-RES_hhdet_num!I13,RES_hhdet_in_new!J13,)</f>
        <v>0</v>
      </c>
      <c r="K13" s="67">
        <f>MAX(RES_hhdet_num!K13-RES_hhdet_num!J13,RES_hhdet_in_new!K13,)</f>
        <v>0</v>
      </c>
      <c r="L13" s="67">
        <f>MAX(RES_hhdet_num!L13-RES_hhdet_num!K13,RES_hhdet_in_new!L13,)</f>
        <v>0</v>
      </c>
      <c r="M13" s="67">
        <f>MAX(RES_hhdet_num!M13-RES_hhdet_num!L13,RES_hhdet_in_new!M13,)</f>
        <v>0</v>
      </c>
      <c r="N13" s="67">
        <f>MAX(RES_hhdet_num!N13-RES_hhdet_num!M13,RES_hhdet_in_new!N13,)</f>
        <v>0</v>
      </c>
      <c r="O13" s="67">
        <f>MAX(RES_hhdet_num!O13-RES_hhdet_num!N13,RES_hhdet_in_new!O13,)</f>
        <v>0</v>
      </c>
      <c r="P13" s="67">
        <f>MAX(RES_hhdet_num!P13-RES_hhdet_num!O13,RES_hhdet_in_new!P13,)</f>
        <v>0</v>
      </c>
      <c r="Q13" s="67">
        <f>MAX(RES_hhdet_num!Q13-RES_hhdet_num!P13,RES_hhdet_in_new!Q13,)</f>
        <v>0</v>
      </c>
    </row>
    <row r="14" spans="1:17" ht="12" hidden="1" customHeight="1" x14ac:dyDescent="0.25">
      <c r="A14" s="148" t="s">
        <v>59</v>
      </c>
      <c r="B14" s="67"/>
      <c r="C14" s="67">
        <f>MAX(RES_hhdet_num!C14-RES_hhdet_num!B14,RES_hhdet_in_new!C14,)</f>
        <v>0</v>
      </c>
      <c r="D14" s="67">
        <f>MAX(RES_hhdet_num!D14-RES_hhdet_num!C14,RES_hhdet_in_new!D14,)</f>
        <v>0</v>
      </c>
      <c r="E14" s="67">
        <f>MAX(RES_hhdet_num!E14-RES_hhdet_num!D14,RES_hhdet_in_new!E14,)</f>
        <v>0</v>
      </c>
      <c r="F14" s="67">
        <f>MAX(RES_hhdet_num!F14-RES_hhdet_num!E14,RES_hhdet_in_new!F14,)</f>
        <v>0</v>
      </c>
      <c r="G14" s="67">
        <f>MAX(RES_hhdet_num!G14-RES_hhdet_num!F14,RES_hhdet_in_new!G14,)</f>
        <v>0</v>
      </c>
      <c r="H14" s="67">
        <f>MAX(RES_hhdet_num!H14-RES_hhdet_num!G14,RES_hhdet_in_new!H14,)</f>
        <v>0</v>
      </c>
      <c r="I14" s="67">
        <f>MAX(RES_hhdet_num!I14-RES_hhdet_num!H14,RES_hhdet_in_new!I14,)</f>
        <v>0</v>
      </c>
      <c r="J14" s="67">
        <f>MAX(RES_hhdet_num!J14-RES_hhdet_num!I14,RES_hhdet_in_new!J14,)</f>
        <v>0</v>
      </c>
      <c r="K14" s="67">
        <f>MAX(RES_hhdet_num!K14-RES_hhdet_num!J14,RES_hhdet_in_new!K14,)</f>
        <v>0</v>
      </c>
      <c r="L14" s="67">
        <f>MAX(RES_hhdet_num!L14-RES_hhdet_num!K14,RES_hhdet_in_new!L14,)</f>
        <v>0</v>
      </c>
      <c r="M14" s="67">
        <f>MAX(RES_hhdet_num!M14-RES_hhdet_num!L14,RES_hhdet_in_new!M14,)</f>
        <v>0</v>
      </c>
      <c r="N14" s="67">
        <f>MAX(RES_hhdet_num!N14-RES_hhdet_num!M14,RES_hhdet_in_new!N14,)</f>
        <v>0</v>
      </c>
      <c r="O14" s="67">
        <f>MAX(RES_hhdet_num!O14-RES_hhdet_num!N14,RES_hhdet_in_new!O14,)</f>
        <v>0</v>
      </c>
      <c r="P14" s="67">
        <f>MAX(RES_hhdet_num!P14-RES_hhdet_num!O14,RES_hhdet_in_new!P14,)</f>
        <v>0</v>
      </c>
      <c r="Q14" s="67">
        <f>MAX(RES_hhdet_num!Q14-RES_hhdet_num!P14,RES_hhdet_in_new!Q14,)</f>
        <v>0</v>
      </c>
    </row>
    <row r="15" spans="1:17" ht="12" customHeight="1" x14ac:dyDescent="0.25">
      <c r="A15" s="23" t="s">
        <v>142</v>
      </c>
      <c r="B15" s="67"/>
      <c r="C15" s="67">
        <v>697.21193000354856</v>
      </c>
      <c r="D15" s="67">
        <v>570.14405318154786</v>
      </c>
      <c r="E15" s="67">
        <v>0</v>
      </c>
      <c r="F15" s="67">
        <v>4447.0000000000018</v>
      </c>
      <c r="G15" s="67">
        <v>0</v>
      </c>
      <c r="H15" s="67">
        <v>1855.2062176912964</v>
      </c>
      <c r="I15" s="67">
        <v>4073.0000000000032</v>
      </c>
      <c r="J15" s="67">
        <v>3704.999999999995</v>
      </c>
      <c r="K15" s="67">
        <v>0</v>
      </c>
      <c r="L15" s="67">
        <v>365.65504443452983</v>
      </c>
      <c r="M15" s="67">
        <v>0</v>
      </c>
      <c r="N15" s="67">
        <v>468.9726604799946</v>
      </c>
      <c r="O15" s="67">
        <v>0</v>
      </c>
      <c r="P15" s="67">
        <v>100.00000000000055</v>
      </c>
      <c r="Q15" s="67">
        <v>869.10045402944479</v>
      </c>
    </row>
    <row r="16" spans="1:17" ht="12" customHeight="1" x14ac:dyDescent="0.25">
      <c r="A16" s="23" t="s">
        <v>141</v>
      </c>
      <c r="B16" s="67"/>
      <c r="C16" s="67">
        <v>636.25</v>
      </c>
      <c r="D16" s="67">
        <v>184.10594681845214</v>
      </c>
      <c r="E16" s="67">
        <v>0</v>
      </c>
      <c r="F16" s="67">
        <v>2241.25</v>
      </c>
      <c r="G16" s="67">
        <v>2565.2499999999941</v>
      </c>
      <c r="H16" s="67">
        <v>1944.250000000005</v>
      </c>
      <c r="I16" s="67">
        <v>1714.2845444238583</v>
      </c>
      <c r="J16" s="67">
        <v>1426.0361439897592</v>
      </c>
      <c r="K16" s="67">
        <v>444.25000000000261</v>
      </c>
      <c r="L16" s="67">
        <v>3673.6345646626023</v>
      </c>
      <c r="M16" s="67">
        <v>299.84134550812456</v>
      </c>
      <c r="N16" s="67">
        <v>2134.0358021542716</v>
      </c>
      <c r="O16" s="67">
        <v>910.29999999999927</v>
      </c>
      <c r="P16" s="67">
        <v>68.234293811998342</v>
      </c>
      <c r="Q16" s="67">
        <v>1088.9134530575241</v>
      </c>
    </row>
    <row r="17" spans="1:17" ht="12" hidden="1" customHeight="1" x14ac:dyDescent="0.25">
      <c r="A17" s="148" t="s">
        <v>60</v>
      </c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</row>
    <row r="18" spans="1:17" ht="12" hidden="1" customHeight="1" x14ac:dyDescent="0.25">
      <c r="A18" s="148" t="s">
        <v>59</v>
      </c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</row>
    <row r="19" spans="1:17" ht="12" customHeight="1" x14ac:dyDescent="0.25">
      <c r="A19" s="146" t="s">
        <v>62</v>
      </c>
      <c r="B19" s="145"/>
      <c r="C19" s="145"/>
      <c r="D19" s="145"/>
      <c r="E19" s="145"/>
      <c r="F19" s="145"/>
      <c r="G19" s="145"/>
      <c r="H19" s="145"/>
      <c r="I19" s="145"/>
      <c r="J19" s="145"/>
      <c r="K19" s="145"/>
      <c r="L19" s="145"/>
      <c r="M19" s="145"/>
      <c r="N19" s="145"/>
      <c r="O19" s="145"/>
      <c r="P19" s="145"/>
      <c r="Q19" s="145"/>
    </row>
    <row r="20" spans="1:17" ht="12" customHeight="1" x14ac:dyDescent="0.25">
      <c r="A20" s="23" t="s">
        <v>58</v>
      </c>
      <c r="B20" s="67"/>
      <c r="C20" s="67">
        <v>415.375</v>
      </c>
      <c r="D20" s="67">
        <v>0</v>
      </c>
      <c r="E20" s="67">
        <v>135.9375</v>
      </c>
      <c r="F20" s="67">
        <v>1155.75</v>
      </c>
      <c r="G20" s="67">
        <v>0</v>
      </c>
      <c r="H20" s="67">
        <v>1226.75</v>
      </c>
      <c r="I20" s="67">
        <v>400.49958419871348</v>
      </c>
      <c r="J20" s="67">
        <v>1148.7500000000002</v>
      </c>
      <c r="K20" s="67">
        <v>0</v>
      </c>
      <c r="L20" s="67">
        <v>1202.75</v>
      </c>
      <c r="M20" s="67">
        <v>0</v>
      </c>
      <c r="N20" s="67">
        <v>398.81926389903913</v>
      </c>
      <c r="O20" s="67">
        <v>0</v>
      </c>
      <c r="P20" s="67">
        <v>0</v>
      </c>
      <c r="Q20" s="67">
        <v>355.42518542290361</v>
      </c>
    </row>
    <row r="21" spans="1:17" ht="12" customHeight="1" x14ac:dyDescent="0.25">
      <c r="A21" s="23" t="s">
        <v>57</v>
      </c>
      <c r="B21" s="67"/>
      <c r="C21" s="67">
        <v>0</v>
      </c>
      <c r="D21" s="67">
        <v>0</v>
      </c>
      <c r="E21" s="67">
        <v>0</v>
      </c>
      <c r="F21" s="67">
        <v>690.00000000000023</v>
      </c>
      <c r="G21" s="67">
        <v>1311</v>
      </c>
      <c r="H21" s="67">
        <v>399.99999999999943</v>
      </c>
      <c r="I21" s="67">
        <v>1898.9999999999984</v>
      </c>
      <c r="J21" s="67">
        <v>133.85891916261787</v>
      </c>
      <c r="K21" s="67">
        <v>0</v>
      </c>
      <c r="L21" s="67">
        <v>437.88130599329889</v>
      </c>
      <c r="M21" s="67">
        <v>2.6229541838065389</v>
      </c>
      <c r="N21" s="67">
        <v>2.5121801346055017</v>
      </c>
      <c r="O21" s="67">
        <v>8.3801248617142523</v>
      </c>
      <c r="P21" s="67">
        <v>86.240573507144234</v>
      </c>
      <c r="Q21" s="67">
        <v>576.54429750178133</v>
      </c>
    </row>
    <row r="22" spans="1:17" ht="12" customHeight="1" x14ac:dyDescent="0.25">
      <c r="A22" s="29" t="s">
        <v>140</v>
      </c>
      <c r="B22" s="83"/>
      <c r="C22" s="83">
        <v>2796.375</v>
      </c>
      <c r="D22" s="83">
        <v>892.375</v>
      </c>
      <c r="E22" s="83">
        <v>0</v>
      </c>
      <c r="F22" s="83">
        <v>9209.75</v>
      </c>
      <c r="G22" s="83">
        <v>0</v>
      </c>
      <c r="H22" s="83">
        <v>5606.7500000000009</v>
      </c>
      <c r="I22" s="83">
        <v>5392.7499999999991</v>
      </c>
      <c r="J22" s="83">
        <v>6438.7499999999982</v>
      </c>
      <c r="K22" s="83">
        <v>1685.7499999999982</v>
      </c>
      <c r="L22" s="83">
        <v>9284.75</v>
      </c>
      <c r="M22" s="83">
        <v>1788.3406995023311</v>
      </c>
      <c r="N22" s="83">
        <v>7127.0174022802175</v>
      </c>
      <c r="O22" s="83">
        <v>300.857590399206</v>
      </c>
      <c r="P22" s="83">
        <v>839.20882526866535</v>
      </c>
      <c r="Q22" s="83">
        <v>3301.0457602805413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51"/>
      <c r="C24" s="151"/>
      <c r="D24" s="151"/>
      <c r="E24" s="151"/>
      <c r="F24" s="151"/>
      <c r="G24" s="151"/>
      <c r="H24" s="151"/>
      <c r="I24" s="151"/>
      <c r="J24" s="151"/>
      <c r="K24" s="151"/>
      <c r="L24" s="151"/>
      <c r="M24" s="151"/>
      <c r="N24" s="151"/>
      <c r="O24" s="151"/>
      <c r="P24" s="151"/>
      <c r="Q24" s="151"/>
    </row>
    <row r="25" spans="1:17" ht="12.95" customHeight="1" x14ac:dyDescent="0.25">
      <c r="A25" s="150" t="s">
        <v>65</v>
      </c>
      <c r="B25" s="149"/>
      <c r="C25" s="149"/>
      <c r="D25" s="149"/>
      <c r="E25" s="149"/>
      <c r="F25" s="149"/>
      <c r="G25" s="149"/>
      <c r="H25" s="149"/>
      <c r="I25" s="149"/>
      <c r="J25" s="149"/>
      <c r="K25" s="149"/>
      <c r="L25" s="149"/>
      <c r="M25" s="149"/>
      <c r="N25" s="149"/>
      <c r="O25" s="149"/>
      <c r="P25" s="149"/>
      <c r="Q25" s="149"/>
    </row>
    <row r="26" spans="1:17" ht="12" customHeight="1" x14ac:dyDescent="0.25">
      <c r="A26" s="23" t="s">
        <v>84</v>
      </c>
      <c r="B26" s="67"/>
      <c r="C26" s="67">
        <v>431.875</v>
      </c>
      <c r="D26" s="67">
        <v>665.87500000000011</v>
      </c>
      <c r="E26" s="67">
        <v>637.875</v>
      </c>
      <c r="F26" s="67">
        <v>614.875</v>
      </c>
      <c r="G26" s="67">
        <v>539.875</v>
      </c>
      <c r="H26" s="67">
        <v>853.875</v>
      </c>
      <c r="I26" s="67">
        <v>462.875</v>
      </c>
      <c r="J26" s="67">
        <v>435.875</v>
      </c>
      <c r="K26" s="67">
        <v>616.875</v>
      </c>
      <c r="L26" s="67">
        <v>338.875</v>
      </c>
      <c r="M26" s="67">
        <v>331.875</v>
      </c>
      <c r="N26" s="67">
        <v>74.875</v>
      </c>
      <c r="O26" s="67">
        <v>0</v>
      </c>
      <c r="P26" s="67">
        <v>367.875</v>
      </c>
      <c r="Q26" s="67">
        <v>36.875</v>
      </c>
    </row>
    <row r="27" spans="1:17" ht="12" hidden="1" customHeight="1" x14ac:dyDescent="0.25">
      <c r="A27" s="23" t="s">
        <v>60</v>
      </c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</row>
    <row r="28" spans="1:17" ht="12.95" customHeight="1" x14ac:dyDescent="0.25">
      <c r="A28" s="146" t="s">
        <v>112</v>
      </c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</row>
    <row r="29" spans="1:17" ht="12" customHeight="1" x14ac:dyDescent="0.25">
      <c r="A29" s="23" t="s">
        <v>60</v>
      </c>
      <c r="B29" s="67"/>
      <c r="C29" s="67">
        <v>10</v>
      </c>
      <c r="D29" s="67">
        <v>7</v>
      </c>
      <c r="E29" s="67">
        <v>5</v>
      </c>
      <c r="F29" s="67">
        <v>9</v>
      </c>
      <c r="G29" s="67">
        <v>10</v>
      </c>
      <c r="H29" s="67">
        <v>14</v>
      </c>
      <c r="I29" s="67">
        <v>14</v>
      </c>
      <c r="J29" s="67">
        <v>27</v>
      </c>
      <c r="K29" s="67">
        <v>25</v>
      </c>
      <c r="L29" s="67">
        <v>25</v>
      </c>
      <c r="M29" s="67">
        <v>21</v>
      </c>
      <c r="N29" s="67">
        <v>5</v>
      </c>
      <c r="O29" s="67">
        <v>11</v>
      </c>
      <c r="P29" s="67">
        <v>0</v>
      </c>
      <c r="Q29" s="67">
        <v>22</v>
      </c>
    </row>
    <row r="30" spans="1:17" ht="12" customHeight="1" x14ac:dyDescent="0.25">
      <c r="A30" s="146" t="s">
        <v>63</v>
      </c>
      <c r="B30" s="145"/>
      <c r="C30" s="145"/>
      <c r="D30" s="145"/>
      <c r="E30" s="145"/>
      <c r="F30" s="145"/>
      <c r="G30" s="145"/>
      <c r="H30" s="145"/>
      <c r="I30" s="145"/>
      <c r="J30" s="145"/>
      <c r="K30" s="145"/>
      <c r="L30" s="145"/>
      <c r="M30" s="145"/>
      <c r="N30" s="145"/>
      <c r="O30" s="145"/>
      <c r="P30" s="145"/>
      <c r="Q30" s="145"/>
    </row>
    <row r="31" spans="1:17" ht="12" customHeight="1" x14ac:dyDescent="0.25">
      <c r="A31" s="23" t="s">
        <v>169</v>
      </c>
      <c r="B31" s="67"/>
      <c r="C31" s="67">
        <v>47.500000000000043</v>
      </c>
      <c r="D31" s="67">
        <v>266.89552538717106</v>
      </c>
      <c r="E31" s="67">
        <v>225.46497146265048</v>
      </c>
      <c r="F31" s="67">
        <v>242.25646599231243</v>
      </c>
      <c r="G31" s="67">
        <v>66.283996807760602</v>
      </c>
      <c r="H31" s="67">
        <v>155.45144621985833</v>
      </c>
      <c r="I31" s="67">
        <v>97.466055696152509</v>
      </c>
      <c r="J31" s="67">
        <v>103.91234743806984</v>
      </c>
      <c r="K31" s="67">
        <v>0</v>
      </c>
      <c r="L31" s="67">
        <v>0</v>
      </c>
      <c r="M31" s="67">
        <v>0</v>
      </c>
      <c r="N31" s="67">
        <v>0</v>
      </c>
      <c r="O31" s="67">
        <v>0</v>
      </c>
      <c r="P31" s="67">
        <v>19.000000000000028</v>
      </c>
      <c r="Q31" s="67">
        <v>5.6811409405212645</v>
      </c>
    </row>
    <row r="32" spans="1:17" ht="12" customHeight="1" x14ac:dyDescent="0.25">
      <c r="A32" s="23" t="s">
        <v>168</v>
      </c>
      <c r="B32" s="67"/>
      <c r="C32" s="67">
        <v>35.749999999999972</v>
      </c>
      <c r="D32" s="67">
        <v>111.67128596478697</v>
      </c>
      <c r="E32" s="67">
        <v>120.07125927208956</v>
      </c>
      <c r="F32" s="67">
        <v>133.66717301637976</v>
      </c>
      <c r="G32" s="67">
        <v>190.37776740859414</v>
      </c>
      <c r="H32" s="67">
        <v>241.52675784645209</v>
      </c>
      <c r="I32" s="67">
        <v>109.56000409017686</v>
      </c>
      <c r="J32" s="67">
        <v>100.28895482615283</v>
      </c>
      <c r="K32" s="67">
        <v>225.99999999999969</v>
      </c>
      <c r="L32" s="67">
        <v>200.75000000000028</v>
      </c>
      <c r="M32" s="67">
        <v>31.749999999999705</v>
      </c>
      <c r="N32" s="67">
        <v>15.749999999999989</v>
      </c>
      <c r="O32" s="67">
        <v>9.3760818152020615</v>
      </c>
      <c r="P32" s="67">
        <v>14.45914241893885</v>
      </c>
      <c r="Q32" s="67">
        <v>13.537773488463145</v>
      </c>
    </row>
    <row r="33" spans="1:17" ht="12" hidden="1" customHeight="1" x14ac:dyDescent="0.25">
      <c r="A33" s="148" t="s">
        <v>57</v>
      </c>
      <c r="B33" s="67"/>
      <c r="C33" s="67">
        <f>MAX(RES_hhdet_num!C33-RES_hhdet_num!B33,RES_hhdet_in_new!C33,)</f>
        <v>0</v>
      </c>
      <c r="D33" s="67">
        <f>MAX(RES_hhdet_num!D33-RES_hhdet_num!C33,RES_hhdet_in_new!D33,)</f>
        <v>0</v>
      </c>
      <c r="E33" s="67">
        <f>MAX(RES_hhdet_num!E33-RES_hhdet_num!D33,RES_hhdet_in_new!E33,)</f>
        <v>0</v>
      </c>
      <c r="F33" s="67">
        <f>MAX(RES_hhdet_num!F33-RES_hhdet_num!E33,RES_hhdet_in_new!F33,)</f>
        <v>0</v>
      </c>
      <c r="G33" s="67">
        <f>MAX(RES_hhdet_num!G33-RES_hhdet_num!F33,RES_hhdet_in_new!G33,)</f>
        <v>0</v>
      </c>
      <c r="H33" s="67">
        <f>MAX(RES_hhdet_num!H33-RES_hhdet_num!G33,RES_hhdet_in_new!H33,)</f>
        <v>0</v>
      </c>
      <c r="I33" s="67">
        <f>MAX(RES_hhdet_num!I33-RES_hhdet_num!H33,RES_hhdet_in_new!I33,)</f>
        <v>0</v>
      </c>
      <c r="J33" s="67">
        <f>MAX(RES_hhdet_num!J33-RES_hhdet_num!I33,RES_hhdet_in_new!J33,)</f>
        <v>0</v>
      </c>
      <c r="K33" s="67">
        <f>MAX(RES_hhdet_num!K33-RES_hhdet_num!J33,RES_hhdet_in_new!K33,)</f>
        <v>0</v>
      </c>
      <c r="L33" s="67">
        <f>MAX(RES_hhdet_num!L33-RES_hhdet_num!K33,RES_hhdet_in_new!L33,)</f>
        <v>0</v>
      </c>
      <c r="M33" s="67">
        <f>MAX(RES_hhdet_num!M33-RES_hhdet_num!L33,RES_hhdet_in_new!M33,)</f>
        <v>0</v>
      </c>
      <c r="N33" s="67">
        <f>MAX(RES_hhdet_num!N33-RES_hhdet_num!M33,RES_hhdet_in_new!N33,)</f>
        <v>0</v>
      </c>
      <c r="O33" s="67">
        <f>MAX(RES_hhdet_num!O33-RES_hhdet_num!N33,RES_hhdet_in_new!O33,)</f>
        <v>0</v>
      </c>
      <c r="P33" s="67">
        <f>MAX(RES_hhdet_num!P33-RES_hhdet_num!O33,RES_hhdet_in_new!P33,)</f>
        <v>0</v>
      </c>
      <c r="Q33" s="67">
        <f>MAX(RES_hhdet_num!Q33-RES_hhdet_num!P33,RES_hhdet_in_new!Q33,)</f>
        <v>0</v>
      </c>
    </row>
    <row r="34" spans="1:17" ht="12" hidden="1" customHeight="1" x14ac:dyDescent="0.25">
      <c r="A34" s="148" t="s">
        <v>59</v>
      </c>
      <c r="B34" s="67"/>
      <c r="C34" s="67">
        <f>MAX(RES_hhdet_num!C34-RES_hhdet_num!B34,RES_hhdet_in_new!C34,)</f>
        <v>0</v>
      </c>
      <c r="D34" s="67">
        <f>MAX(RES_hhdet_num!D34-RES_hhdet_num!C34,RES_hhdet_in_new!D34,)</f>
        <v>0</v>
      </c>
      <c r="E34" s="67">
        <f>MAX(RES_hhdet_num!E34-RES_hhdet_num!D34,RES_hhdet_in_new!E34,)</f>
        <v>0</v>
      </c>
      <c r="F34" s="67">
        <f>MAX(RES_hhdet_num!F34-RES_hhdet_num!E34,RES_hhdet_in_new!F34,)</f>
        <v>0</v>
      </c>
      <c r="G34" s="67">
        <f>MAX(RES_hhdet_num!G34-RES_hhdet_num!F34,RES_hhdet_in_new!G34,)</f>
        <v>0</v>
      </c>
      <c r="H34" s="67">
        <f>MAX(RES_hhdet_num!H34-RES_hhdet_num!G34,RES_hhdet_in_new!H34,)</f>
        <v>0</v>
      </c>
      <c r="I34" s="67">
        <f>MAX(RES_hhdet_num!I34-RES_hhdet_num!H34,RES_hhdet_in_new!I34,)</f>
        <v>0</v>
      </c>
      <c r="J34" s="67">
        <f>MAX(RES_hhdet_num!J34-RES_hhdet_num!I34,RES_hhdet_in_new!J34,)</f>
        <v>0</v>
      </c>
      <c r="K34" s="67">
        <f>MAX(RES_hhdet_num!K34-RES_hhdet_num!J34,RES_hhdet_in_new!K34,)</f>
        <v>0</v>
      </c>
      <c r="L34" s="67">
        <f>MAX(RES_hhdet_num!L34-RES_hhdet_num!K34,RES_hhdet_in_new!L34,)</f>
        <v>0</v>
      </c>
      <c r="M34" s="67">
        <f>MAX(RES_hhdet_num!M34-RES_hhdet_num!L34,RES_hhdet_in_new!M34,)</f>
        <v>0</v>
      </c>
      <c r="N34" s="67">
        <f>MAX(RES_hhdet_num!N34-RES_hhdet_num!M34,RES_hhdet_in_new!N34,)</f>
        <v>0</v>
      </c>
      <c r="O34" s="67">
        <f>MAX(RES_hhdet_num!O34-RES_hhdet_num!N34,RES_hhdet_in_new!O34,)</f>
        <v>0</v>
      </c>
      <c r="P34" s="67">
        <f>MAX(RES_hhdet_num!P34-RES_hhdet_num!O34,RES_hhdet_in_new!P34,)</f>
        <v>0</v>
      </c>
      <c r="Q34" s="67">
        <f>MAX(RES_hhdet_num!Q34-RES_hhdet_num!P34,RES_hhdet_in_new!Q34,)</f>
        <v>0</v>
      </c>
    </row>
    <row r="35" spans="1:17" ht="12" customHeight="1" x14ac:dyDescent="0.25">
      <c r="A35" s="23" t="s">
        <v>142</v>
      </c>
      <c r="B35" s="67"/>
      <c r="C35" s="67">
        <v>309</v>
      </c>
      <c r="D35" s="67">
        <v>483.99999999999989</v>
      </c>
      <c r="E35" s="67">
        <v>399.00000000000034</v>
      </c>
      <c r="F35" s="67">
        <v>387.99999999999955</v>
      </c>
      <c r="G35" s="67">
        <v>170.80589524074165</v>
      </c>
      <c r="H35" s="67">
        <v>276.00000000000011</v>
      </c>
      <c r="I35" s="67">
        <v>327.00000000000006</v>
      </c>
      <c r="J35" s="67">
        <v>360.99999999999955</v>
      </c>
      <c r="K35" s="67">
        <v>113.46919462115576</v>
      </c>
      <c r="L35" s="67">
        <v>34.680085340019019</v>
      </c>
      <c r="M35" s="67">
        <v>530.54879067060904</v>
      </c>
      <c r="N35" s="67">
        <v>337.74323233019317</v>
      </c>
      <c r="O35" s="67">
        <v>48.288527073078377</v>
      </c>
      <c r="P35" s="67">
        <v>268.86948508021214</v>
      </c>
      <c r="Q35" s="67">
        <v>288.40548808896773</v>
      </c>
    </row>
    <row r="36" spans="1:17" ht="12" customHeight="1" x14ac:dyDescent="0.25">
      <c r="A36" s="23" t="s">
        <v>141</v>
      </c>
      <c r="B36" s="67"/>
      <c r="C36" s="67">
        <v>181.49999999999997</v>
      </c>
      <c r="D36" s="67">
        <v>203.89187552240429</v>
      </c>
      <c r="E36" s="67">
        <v>254.50000000000006</v>
      </c>
      <c r="F36" s="67">
        <v>256.26298087451136</v>
      </c>
      <c r="G36" s="67">
        <v>675.50000000000011</v>
      </c>
      <c r="H36" s="67">
        <v>544.49999999999977</v>
      </c>
      <c r="I36" s="67">
        <v>211.86911859745879</v>
      </c>
      <c r="J36" s="67">
        <v>188.12525276723127</v>
      </c>
      <c r="K36" s="67">
        <v>1011.9049240492443</v>
      </c>
      <c r="L36" s="67">
        <v>769.60915986916211</v>
      </c>
      <c r="M36" s="67">
        <v>259.03087931717891</v>
      </c>
      <c r="N36" s="67">
        <v>301.049280321548</v>
      </c>
      <c r="O36" s="67">
        <v>393.58195924624124</v>
      </c>
      <c r="P36" s="67">
        <v>690.58562417465987</v>
      </c>
      <c r="Q36" s="67">
        <v>383.4436778355709</v>
      </c>
    </row>
    <row r="37" spans="1:17" ht="12" hidden="1" customHeight="1" x14ac:dyDescent="0.25">
      <c r="A37" s="148" t="s">
        <v>60</v>
      </c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</row>
    <row r="38" spans="1:17" ht="12" hidden="1" customHeight="1" x14ac:dyDescent="0.25">
      <c r="A38" s="147" t="s">
        <v>59</v>
      </c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</row>
    <row r="39" spans="1:17" ht="12" customHeight="1" x14ac:dyDescent="0.25">
      <c r="A39" s="146" t="s">
        <v>62</v>
      </c>
      <c r="B39" s="145"/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5"/>
      <c r="O39" s="145"/>
      <c r="P39" s="145"/>
      <c r="Q39" s="145"/>
    </row>
    <row r="40" spans="1:17" ht="12" customHeight="1" x14ac:dyDescent="0.25">
      <c r="A40" s="23" t="s">
        <v>57</v>
      </c>
      <c r="B40" s="67"/>
      <c r="C40" s="67">
        <v>10.196876768670897</v>
      </c>
      <c r="D40" s="67">
        <v>121.27921831421122</v>
      </c>
      <c r="E40" s="67">
        <v>1.1857158996031165</v>
      </c>
      <c r="F40" s="67">
        <v>91.5</v>
      </c>
      <c r="G40" s="67">
        <v>225.5</v>
      </c>
      <c r="H40" s="67">
        <v>176.5</v>
      </c>
      <c r="I40" s="67">
        <v>247</v>
      </c>
      <c r="J40" s="67">
        <v>204.20130226422268</v>
      </c>
      <c r="K40" s="67">
        <v>0</v>
      </c>
      <c r="L40" s="67">
        <v>0</v>
      </c>
      <c r="M40" s="67">
        <v>0</v>
      </c>
      <c r="N40" s="67">
        <v>0</v>
      </c>
      <c r="O40" s="67">
        <v>0</v>
      </c>
      <c r="P40" s="67">
        <v>116.50000000000003</v>
      </c>
      <c r="Q40" s="67">
        <v>68.000000000000057</v>
      </c>
    </row>
    <row r="41" spans="1:17" ht="12" customHeight="1" x14ac:dyDescent="0.25">
      <c r="A41" s="29" t="s">
        <v>140</v>
      </c>
      <c r="B41" s="83"/>
      <c r="C41" s="83">
        <v>673.50000000000034</v>
      </c>
      <c r="D41" s="83">
        <v>850.49999999999977</v>
      </c>
      <c r="E41" s="83">
        <v>899.49999999999955</v>
      </c>
      <c r="F41" s="83">
        <v>762.50000000000034</v>
      </c>
      <c r="G41" s="83">
        <v>561.5</v>
      </c>
      <c r="H41" s="83">
        <v>995.5</v>
      </c>
      <c r="I41" s="83">
        <v>379.5</v>
      </c>
      <c r="J41" s="83">
        <v>635.49999999999977</v>
      </c>
      <c r="K41" s="83">
        <v>1395.1781232313292</v>
      </c>
      <c r="L41" s="83">
        <v>1059.0957816857888</v>
      </c>
      <c r="M41" s="83">
        <v>1150.1892841003969</v>
      </c>
      <c r="N41" s="83">
        <v>919.03681098248524</v>
      </c>
      <c r="O41" s="83">
        <v>415.875</v>
      </c>
      <c r="P41" s="83">
        <v>1347.375</v>
      </c>
      <c r="Q41" s="83">
        <v>301.88227527149337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51"/>
      <c r="C43" s="151"/>
      <c r="D43" s="151"/>
      <c r="E43" s="151"/>
      <c r="F43" s="151"/>
      <c r="G43" s="151"/>
      <c r="H43" s="151"/>
      <c r="I43" s="151"/>
      <c r="J43" s="151"/>
      <c r="K43" s="151"/>
      <c r="L43" s="151"/>
      <c r="M43" s="151"/>
      <c r="N43" s="151"/>
      <c r="O43" s="151"/>
      <c r="P43" s="151"/>
      <c r="Q43" s="151"/>
    </row>
    <row r="44" spans="1:17" ht="12.95" customHeight="1" x14ac:dyDescent="0.25">
      <c r="A44" s="150" t="s">
        <v>65</v>
      </c>
      <c r="B44" s="149"/>
      <c r="C44" s="149"/>
      <c r="D44" s="149"/>
      <c r="E44" s="149"/>
      <c r="F44" s="149"/>
      <c r="G44" s="149"/>
      <c r="H44" s="149"/>
      <c r="I44" s="149"/>
      <c r="J44" s="149"/>
      <c r="K44" s="149"/>
      <c r="L44" s="149"/>
      <c r="M44" s="149"/>
      <c r="N44" s="149"/>
      <c r="O44" s="149"/>
      <c r="P44" s="149"/>
      <c r="Q44" s="149"/>
    </row>
    <row r="45" spans="1:17" ht="12" customHeight="1" x14ac:dyDescent="0.25">
      <c r="A45" s="23" t="s">
        <v>166</v>
      </c>
      <c r="B45" s="67"/>
      <c r="C45" s="67">
        <v>65360</v>
      </c>
      <c r="D45" s="67">
        <v>81182</v>
      </c>
      <c r="E45" s="67">
        <v>77316</v>
      </c>
      <c r="F45" s="67">
        <v>54557</v>
      </c>
      <c r="G45" s="67">
        <v>49914</v>
      </c>
      <c r="H45" s="67">
        <v>36820</v>
      </c>
      <c r="I45" s="67">
        <v>15750.000000000002</v>
      </c>
      <c r="J45" s="67">
        <v>55440</v>
      </c>
      <c r="K45" s="67">
        <v>18634</v>
      </c>
      <c r="L45" s="67">
        <v>58406</v>
      </c>
      <c r="M45" s="67">
        <v>0</v>
      </c>
      <c r="N45" s="67">
        <v>57863.999999999993</v>
      </c>
      <c r="O45" s="67">
        <v>0</v>
      </c>
      <c r="P45" s="67">
        <v>57673</v>
      </c>
      <c r="Q45" s="67">
        <v>61992</v>
      </c>
    </row>
    <row r="46" spans="1:17" ht="12" hidden="1" customHeight="1" x14ac:dyDescent="0.25">
      <c r="A46" s="23" t="s">
        <v>60</v>
      </c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</row>
    <row r="47" spans="1:17" ht="12.95" customHeight="1" x14ac:dyDescent="0.25">
      <c r="A47" s="146" t="s">
        <v>112</v>
      </c>
      <c r="B47" s="145"/>
      <c r="C47" s="145"/>
      <c r="D47" s="145"/>
      <c r="E47" s="145"/>
      <c r="F47" s="145"/>
      <c r="G47" s="145"/>
      <c r="H47" s="145"/>
      <c r="I47" s="145"/>
      <c r="J47" s="145"/>
      <c r="K47" s="145"/>
      <c r="L47" s="145"/>
      <c r="M47" s="145"/>
      <c r="N47" s="145"/>
      <c r="O47" s="145"/>
      <c r="P47" s="145"/>
      <c r="Q47" s="145"/>
    </row>
    <row r="48" spans="1:17" ht="12" customHeight="1" x14ac:dyDescent="0.25">
      <c r="A48" s="23" t="s">
        <v>60</v>
      </c>
      <c r="B48" s="67"/>
      <c r="C48" s="67">
        <v>1758</v>
      </c>
      <c r="D48" s="67">
        <v>964.75</v>
      </c>
      <c r="E48" s="67">
        <v>612.5</v>
      </c>
      <c r="F48" s="67">
        <v>1149.25</v>
      </c>
      <c r="G48" s="67">
        <v>1363</v>
      </c>
      <c r="H48" s="67">
        <v>1429.75</v>
      </c>
      <c r="I48" s="67">
        <v>1521.5</v>
      </c>
      <c r="J48" s="67">
        <v>3626</v>
      </c>
      <c r="K48" s="67">
        <v>2806</v>
      </c>
      <c r="L48" s="67">
        <v>2846</v>
      </c>
      <c r="M48" s="67">
        <v>1601</v>
      </c>
      <c r="N48" s="67">
        <v>630</v>
      </c>
      <c r="O48" s="67">
        <v>1229</v>
      </c>
      <c r="P48" s="67">
        <v>37</v>
      </c>
      <c r="Q48" s="67">
        <v>2387</v>
      </c>
    </row>
    <row r="49" spans="1:17" ht="12" customHeight="1" x14ac:dyDescent="0.25">
      <c r="A49" s="146" t="s">
        <v>63</v>
      </c>
      <c r="B49" s="145"/>
      <c r="C49" s="145"/>
      <c r="D49" s="145"/>
      <c r="E49" s="145"/>
      <c r="F49" s="145"/>
      <c r="G49" s="145"/>
      <c r="H49" s="145"/>
      <c r="I49" s="145"/>
      <c r="J49" s="145"/>
      <c r="K49" s="145"/>
      <c r="L49" s="145"/>
      <c r="M49" s="145"/>
      <c r="N49" s="145"/>
      <c r="O49" s="145"/>
      <c r="P49" s="145"/>
      <c r="Q49" s="145"/>
    </row>
    <row r="50" spans="1:17" ht="12" customHeight="1" x14ac:dyDescent="0.25">
      <c r="A50" s="23" t="s">
        <v>165</v>
      </c>
      <c r="B50" s="67"/>
      <c r="C50" s="67">
        <v>21641.838541978294</v>
      </c>
      <c r="D50" s="67">
        <v>29874.725209568045</v>
      </c>
      <c r="E50" s="67">
        <v>23393.011171169965</v>
      </c>
      <c r="F50" s="67">
        <v>23163.249999999975</v>
      </c>
      <c r="G50" s="67">
        <v>11857.310978706009</v>
      </c>
      <c r="H50" s="67">
        <v>8304.6601951246812</v>
      </c>
      <c r="I50" s="67">
        <v>16801.249999999978</v>
      </c>
      <c r="J50" s="67">
        <v>21451.249999999975</v>
      </c>
      <c r="K50" s="67">
        <v>3557.2108136082629</v>
      </c>
      <c r="L50" s="67">
        <v>6021.9953610414241</v>
      </c>
      <c r="M50" s="67">
        <v>15772.249999999989</v>
      </c>
      <c r="N50" s="67">
        <v>11352.505548760144</v>
      </c>
      <c r="O50" s="67">
        <v>838.05421805582705</v>
      </c>
      <c r="P50" s="67">
        <v>8425.0055024716457</v>
      </c>
      <c r="Q50" s="67">
        <v>9399.390256009201</v>
      </c>
    </row>
    <row r="51" spans="1:17" ht="12" customHeight="1" x14ac:dyDescent="0.25">
      <c r="A51" s="23" t="s">
        <v>164</v>
      </c>
      <c r="B51" s="67"/>
      <c r="C51" s="67">
        <v>16561.499999999993</v>
      </c>
      <c r="D51" s="67">
        <v>15858.511949598173</v>
      </c>
      <c r="E51" s="67">
        <v>22280.118102125351</v>
      </c>
      <c r="F51" s="67">
        <v>22920.499999999967</v>
      </c>
      <c r="G51" s="67">
        <v>66432.499999999956</v>
      </c>
      <c r="H51" s="67">
        <v>40883.500000000015</v>
      </c>
      <c r="I51" s="67">
        <v>13573.499999999993</v>
      </c>
      <c r="J51" s="67">
        <v>15835.717422125923</v>
      </c>
      <c r="K51" s="67">
        <v>79490.499999999956</v>
      </c>
      <c r="L51" s="67">
        <v>68325.500000000044</v>
      </c>
      <c r="M51" s="67">
        <v>18428.645908370552</v>
      </c>
      <c r="N51" s="67">
        <v>36769.978470156893</v>
      </c>
      <c r="O51" s="67">
        <v>30641.740659655567</v>
      </c>
      <c r="P51" s="67">
        <v>43335.109532309631</v>
      </c>
      <c r="Q51" s="67">
        <v>77846.670111184634</v>
      </c>
    </row>
    <row r="52" spans="1:17" ht="12" hidden="1" customHeight="1" x14ac:dyDescent="0.25">
      <c r="A52" s="148" t="s">
        <v>163</v>
      </c>
      <c r="B52" s="67"/>
      <c r="C52" s="67">
        <f>MAX(RES_hhdet_num!C52-RES_hhdet_num!B52,RES_hhdet_in_new!C52,)</f>
        <v>0</v>
      </c>
      <c r="D52" s="67">
        <f>MAX(RES_hhdet_num!D52-RES_hhdet_num!C52,RES_hhdet_in_new!D52,)</f>
        <v>0</v>
      </c>
      <c r="E52" s="67">
        <f>MAX(RES_hhdet_num!E52-RES_hhdet_num!D52,RES_hhdet_in_new!E52,)</f>
        <v>0</v>
      </c>
      <c r="F52" s="67">
        <f>MAX(RES_hhdet_num!F52-RES_hhdet_num!E52,RES_hhdet_in_new!F52,)</f>
        <v>0</v>
      </c>
      <c r="G52" s="67">
        <f>MAX(RES_hhdet_num!G52-RES_hhdet_num!F52,RES_hhdet_in_new!G52,)</f>
        <v>0</v>
      </c>
      <c r="H52" s="67">
        <f>MAX(RES_hhdet_num!H52-RES_hhdet_num!G52,RES_hhdet_in_new!H52,)</f>
        <v>0</v>
      </c>
      <c r="I52" s="67">
        <f>MAX(RES_hhdet_num!I52-RES_hhdet_num!H52,RES_hhdet_in_new!I52,)</f>
        <v>0</v>
      </c>
      <c r="J52" s="67">
        <f>MAX(RES_hhdet_num!J52-RES_hhdet_num!I52,RES_hhdet_in_new!J52,)</f>
        <v>0</v>
      </c>
      <c r="K52" s="67">
        <f>MAX(RES_hhdet_num!K52-RES_hhdet_num!J52,RES_hhdet_in_new!K52,)</f>
        <v>0</v>
      </c>
      <c r="L52" s="67">
        <f>MAX(RES_hhdet_num!L52-RES_hhdet_num!K52,RES_hhdet_in_new!L52,)</f>
        <v>0</v>
      </c>
      <c r="M52" s="67">
        <f>MAX(RES_hhdet_num!M52-RES_hhdet_num!L52,RES_hhdet_in_new!M52,)</f>
        <v>0</v>
      </c>
      <c r="N52" s="67">
        <f>MAX(RES_hhdet_num!N52-RES_hhdet_num!M52,RES_hhdet_in_new!N52,)</f>
        <v>0</v>
      </c>
      <c r="O52" s="67">
        <f>MAX(RES_hhdet_num!O52-RES_hhdet_num!N52,RES_hhdet_in_new!O52,)</f>
        <v>0</v>
      </c>
      <c r="P52" s="67">
        <f>MAX(RES_hhdet_num!P52-RES_hhdet_num!O52,RES_hhdet_in_new!P52,)</f>
        <v>0</v>
      </c>
      <c r="Q52" s="67">
        <f>MAX(RES_hhdet_num!Q52-RES_hhdet_num!P52,RES_hhdet_in_new!Q52,)</f>
        <v>0</v>
      </c>
    </row>
    <row r="53" spans="1:17" ht="12" hidden="1" customHeight="1" x14ac:dyDescent="0.25">
      <c r="A53" s="148" t="s">
        <v>59</v>
      </c>
      <c r="B53" s="67"/>
      <c r="C53" s="67">
        <f>MAX(RES_hhdet_num!C53-RES_hhdet_num!B53,RES_hhdet_in_new!C53,)</f>
        <v>0</v>
      </c>
      <c r="D53" s="67">
        <f>MAX(RES_hhdet_num!D53-RES_hhdet_num!C53,RES_hhdet_in_new!D53,)</f>
        <v>0</v>
      </c>
      <c r="E53" s="67">
        <f>MAX(RES_hhdet_num!E53-RES_hhdet_num!D53,RES_hhdet_in_new!E53,)</f>
        <v>0</v>
      </c>
      <c r="F53" s="67">
        <f>MAX(RES_hhdet_num!F53-RES_hhdet_num!E53,RES_hhdet_in_new!F53,)</f>
        <v>0</v>
      </c>
      <c r="G53" s="67">
        <f>MAX(RES_hhdet_num!G53-RES_hhdet_num!F53,RES_hhdet_in_new!G53,)</f>
        <v>0</v>
      </c>
      <c r="H53" s="67">
        <f>MAX(RES_hhdet_num!H53-RES_hhdet_num!G53,RES_hhdet_in_new!H53,)</f>
        <v>0</v>
      </c>
      <c r="I53" s="67">
        <f>MAX(RES_hhdet_num!I53-RES_hhdet_num!H53,RES_hhdet_in_new!I53,)</f>
        <v>0</v>
      </c>
      <c r="J53" s="67">
        <f>MAX(RES_hhdet_num!J53-RES_hhdet_num!I53,RES_hhdet_in_new!J53,)</f>
        <v>0</v>
      </c>
      <c r="K53" s="67">
        <f>MAX(RES_hhdet_num!K53-RES_hhdet_num!J53,RES_hhdet_in_new!K53,)</f>
        <v>0</v>
      </c>
      <c r="L53" s="67">
        <f>MAX(RES_hhdet_num!L53-RES_hhdet_num!K53,RES_hhdet_in_new!L53,)</f>
        <v>0</v>
      </c>
      <c r="M53" s="67">
        <f>MAX(RES_hhdet_num!M53-RES_hhdet_num!L53,RES_hhdet_in_new!M53,)</f>
        <v>0</v>
      </c>
      <c r="N53" s="67">
        <f>MAX(RES_hhdet_num!N53-RES_hhdet_num!M53,RES_hhdet_in_new!N53,)</f>
        <v>0</v>
      </c>
      <c r="O53" s="67">
        <f>MAX(RES_hhdet_num!O53-RES_hhdet_num!N53,RES_hhdet_in_new!O53,)</f>
        <v>0</v>
      </c>
      <c r="P53" s="67">
        <f>MAX(RES_hhdet_num!P53-RES_hhdet_num!O53,RES_hhdet_in_new!P53,)</f>
        <v>0</v>
      </c>
      <c r="Q53" s="67">
        <f>MAX(RES_hhdet_num!Q53-RES_hhdet_num!P53,RES_hhdet_in_new!Q53,)</f>
        <v>0</v>
      </c>
    </row>
    <row r="54" spans="1:17" ht="12" customHeight="1" x14ac:dyDescent="0.25">
      <c r="A54" s="23" t="s">
        <v>142</v>
      </c>
      <c r="B54" s="67"/>
      <c r="C54" s="67">
        <v>21446.749999999993</v>
      </c>
      <c r="D54" s="67">
        <v>31209.749999999909</v>
      </c>
      <c r="E54" s="67">
        <v>22685.750000000073</v>
      </c>
      <c r="F54" s="67">
        <v>9500.305074435526</v>
      </c>
      <c r="G54" s="67">
        <v>5785.5345046822176</v>
      </c>
      <c r="H54" s="67">
        <v>4053.9067194013774</v>
      </c>
      <c r="I54" s="67">
        <v>1260.6473717942968</v>
      </c>
      <c r="J54" s="67">
        <v>22455.75000000004</v>
      </c>
      <c r="K54" s="67">
        <v>396.29064908374289</v>
      </c>
      <c r="L54" s="67">
        <v>28213.439497880718</v>
      </c>
      <c r="M54" s="67">
        <v>20129.586768422836</v>
      </c>
      <c r="N54" s="67">
        <v>7982.0561824731903</v>
      </c>
      <c r="O54" s="67">
        <v>0</v>
      </c>
      <c r="P54" s="67">
        <v>4417.553378660893</v>
      </c>
      <c r="Q54" s="67">
        <v>656.69282325213771</v>
      </c>
    </row>
    <row r="55" spans="1:17" ht="12" customHeight="1" x14ac:dyDescent="0.25">
      <c r="A55" s="23" t="s">
        <v>141</v>
      </c>
      <c r="B55" s="67"/>
      <c r="C55" s="67">
        <v>13041.999999999993</v>
      </c>
      <c r="D55" s="67">
        <v>12820.000000000007</v>
      </c>
      <c r="E55" s="67">
        <v>16206.000000000016</v>
      </c>
      <c r="F55" s="67">
        <v>7561.9999999999591</v>
      </c>
      <c r="G55" s="67">
        <v>42346.999999999993</v>
      </c>
      <c r="H55" s="67">
        <v>14919.000000000024</v>
      </c>
      <c r="I55" s="67">
        <v>947.50963533303559</v>
      </c>
      <c r="J55" s="67">
        <v>8587.1177076737731</v>
      </c>
      <c r="K55" s="67">
        <v>25708.65509944503</v>
      </c>
      <c r="L55" s="67">
        <v>47209.073342953052</v>
      </c>
      <c r="M55" s="67">
        <v>0</v>
      </c>
      <c r="N55" s="67">
        <v>14587.328016843747</v>
      </c>
      <c r="O55" s="67">
        <v>4019.0546091988672</v>
      </c>
      <c r="P55" s="67">
        <v>11870.482607651104</v>
      </c>
      <c r="Q55" s="67">
        <v>1564.4984286953672</v>
      </c>
    </row>
    <row r="56" spans="1:17" ht="12" hidden="1" customHeight="1" x14ac:dyDescent="0.25">
      <c r="A56" s="148" t="s">
        <v>60</v>
      </c>
      <c r="B56" s="67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</row>
    <row r="57" spans="1:17" ht="12" hidden="1" customHeight="1" x14ac:dyDescent="0.25">
      <c r="A57" s="147" t="s">
        <v>59</v>
      </c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</row>
    <row r="58" spans="1:17" ht="12" customHeight="1" x14ac:dyDescent="0.25">
      <c r="A58" s="146" t="s">
        <v>62</v>
      </c>
      <c r="B58" s="145"/>
      <c r="C58" s="145"/>
      <c r="D58" s="145"/>
      <c r="E58" s="145"/>
      <c r="F58" s="145"/>
      <c r="G58" s="145"/>
      <c r="H58" s="145"/>
      <c r="I58" s="145"/>
      <c r="J58" s="145"/>
      <c r="K58" s="145"/>
      <c r="L58" s="145"/>
      <c r="M58" s="145"/>
      <c r="N58" s="145"/>
      <c r="O58" s="145"/>
      <c r="P58" s="145"/>
      <c r="Q58" s="145"/>
    </row>
    <row r="59" spans="1:17" ht="12" customHeight="1" x14ac:dyDescent="0.25">
      <c r="A59" s="23" t="s">
        <v>57</v>
      </c>
      <c r="B59" s="67"/>
      <c r="C59" s="67">
        <v>1537.9682237256566</v>
      </c>
      <c r="D59" s="67">
        <v>1876.8009171645981</v>
      </c>
      <c r="E59" s="67">
        <v>909.16801276772776</v>
      </c>
      <c r="F59" s="67">
        <v>6938.0000000000064</v>
      </c>
      <c r="G59" s="67">
        <v>24960.999999999935</v>
      </c>
      <c r="H59" s="67">
        <v>4355.0000000000491</v>
      </c>
      <c r="I59" s="67">
        <v>33566.000000000015</v>
      </c>
      <c r="J59" s="67">
        <v>3122.8768291991787</v>
      </c>
      <c r="K59" s="67">
        <v>615.10534271162214</v>
      </c>
      <c r="L59" s="67">
        <v>5801.8009171645899</v>
      </c>
      <c r="M59" s="67">
        <v>1653.1680127677328</v>
      </c>
      <c r="N59" s="67">
        <v>973.91199050671071</v>
      </c>
      <c r="O59" s="67">
        <v>4605.0083106995098</v>
      </c>
      <c r="P59" s="67">
        <v>7602.9082446880748</v>
      </c>
      <c r="Q59" s="67">
        <v>23334.473405031487</v>
      </c>
    </row>
    <row r="60" spans="1:17" ht="12" customHeight="1" x14ac:dyDescent="0.25">
      <c r="A60" s="29" t="s">
        <v>140</v>
      </c>
      <c r="B60" s="83"/>
      <c r="C60" s="83">
        <v>105402.25000000001</v>
      </c>
      <c r="D60" s="83">
        <v>112526.24999999994</v>
      </c>
      <c r="E60" s="83">
        <v>120508.25000000006</v>
      </c>
      <c r="F60" s="83">
        <v>79901.25</v>
      </c>
      <c r="G60" s="83">
        <v>57235.250000000065</v>
      </c>
      <c r="H60" s="83">
        <v>64747.249999999956</v>
      </c>
      <c r="I60" s="83">
        <v>30158.365958904629</v>
      </c>
      <c r="J60" s="83">
        <v>87830.250000000029</v>
      </c>
      <c r="K60" s="83">
        <v>136088.28177627438</v>
      </c>
      <c r="L60" s="83">
        <v>166068.4490828354</v>
      </c>
      <c r="M60" s="83">
        <v>100246.08198723226</v>
      </c>
      <c r="N60" s="83">
        <v>148527.14968179108</v>
      </c>
      <c r="O60" s="83">
        <v>55148.241689300485</v>
      </c>
      <c r="P60" s="83">
        <v>118806.24371467163</v>
      </c>
      <c r="Q60" s="83">
        <v>94896.384041095385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51"/>
      <c r="C62" s="151"/>
      <c r="D62" s="151"/>
      <c r="E62" s="151"/>
      <c r="F62" s="151"/>
      <c r="G62" s="151"/>
      <c r="H62" s="151"/>
      <c r="I62" s="151"/>
      <c r="J62" s="151"/>
      <c r="K62" s="151"/>
      <c r="L62" s="151"/>
      <c r="M62" s="151"/>
      <c r="N62" s="151"/>
      <c r="O62" s="151"/>
      <c r="P62" s="151"/>
      <c r="Q62" s="151"/>
    </row>
    <row r="63" spans="1:17" ht="12.95" customHeight="1" x14ac:dyDescent="0.25">
      <c r="A63" s="150" t="s">
        <v>65</v>
      </c>
      <c r="B63" s="149"/>
      <c r="C63" s="149"/>
      <c r="D63" s="149"/>
      <c r="E63" s="149"/>
      <c r="F63" s="149"/>
      <c r="G63" s="149"/>
      <c r="H63" s="149"/>
      <c r="I63" s="149"/>
      <c r="J63" s="149"/>
      <c r="K63" s="149"/>
      <c r="L63" s="149"/>
      <c r="M63" s="149"/>
      <c r="N63" s="149"/>
      <c r="O63" s="149"/>
      <c r="P63" s="149"/>
      <c r="Q63" s="149"/>
    </row>
    <row r="64" spans="1:17" ht="12" customHeight="1" x14ac:dyDescent="0.25">
      <c r="A64" s="23" t="s">
        <v>161</v>
      </c>
      <c r="B64" s="67"/>
      <c r="C64" s="67">
        <v>71735.4375</v>
      </c>
      <c r="D64" s="67">
        <v>55923.437500000007</v>
      </c>
      <c r="E64" s="67">
        <v>63613.437500000015</v>
      </c>
      <c r="F64" s="67">
        <v>60261.4375</v>
      </c>
      <c r="G64" s="67">
        <v>48014.4375</v>
      </c>
      <c r="H64" s="67">
        <v>48460.4375</v>
      </c>
      <c r="I64" s="67">
        <v>47169.4375</v>
      </c>
      <c r="J64" s="67">
        <v>47177.4375</v>
      </c>
      <c r="K64" s="67">
        <v>54003.4375</v>
      </c>
      <c r="L64" s="67">
        <v>49841.4375</v>
      </c>
      <c r="M64" s="67">
        <v>47539.4375</v>
      </c>
      <c r="N64" s="67">
        <v>49139.4375</v>
      </c>
      <c r="O64" s="67">
        <v>52779.437499999993</v>
      </c>
      <c r="P64" s="67">
        <v>49427.4375</v>
      </c>
      <c r="Q64" s="67">
        <v>52525.4375</v>
      </c>
    </row>
    <row r="65" spans="1:17" ht="12" hidden="1" customHeight="1" x14ac:dyDescent="0.25">
      <c r="A65" s="23" t="s">
        <v>60</v>
      </c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</row>
    <row r="66" spans="1:17" ht="12.95" customHeight="1" x14ac:dyDescent="0.25">
      <c r="A66" s="146" t="s">
        <v>112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23" t="s">
        <v>60</v>
      </c>
      <c r="B67" s="67"/>
      <c r="C67" s="67">
        <v>1401</v>
      </c>
      <c r="D67" s="67">
        <v>678.5</v>
      </c>
      <c r="E67" s="67">
        <v>482</v>
      </c>
      <c r="F67" s="67">
        <v>963.5</v>
      </c>
      <c r="G67" s="67">
        <v>1065</v>
      </c>
      <c r="H67" s="67">
        <v>1199.5</v>
      </c>
      <c r="I67" s="67">
        <v>1437</v>
      </c>
      <c r="J67" s="67">
        <v>2666</v>
      </c>
      <c r="K67" s="67">
        <v>2839</v>
      </c>
      <c r="L67" s="67">
        <v>2514</v>
      </c>
      <c r="M67" s="67">
        <v>2360</v>
      </c>
      <c r="N67" s="67">
        <v>675</v>
      </c>
      <c r="O67" s="67">
        <v>2142</v>
      </c>
      <c r="P67" s="67">
        <v>42</v>
      </c>
      <c r="Q67" s="67">
        <v>3021</v>
      </c>
    </row>
    <row r="68" spans="1:17" ht="12" customHeight="1" x14ac:dyDescent="0.25">
      <c r="A68" s="146" t="s">
        <v>63</v>
      </c>
      <c r="B68" s="145"/>
      <c r="C68" s="145"/>
      <c r="D68" s="145"/>
      <c r="E68" s="145"/>
      <c r="F68" s="145"/>
      <c r="G68" s="145"/>
      <c r="H68" s="145"/>
      <c r="I68" s="145"/>
      <c r="J68" s="145"/>
      <c r="K68" s="145"/>
      <c r="L68" s="145"/>
      <c r="M68" s="145"/>
      <c r="N68" s="145"/>
      <c r="O68" s="145"/>
      <c r="P68" s="145"/>
      <c r="Q68" s="145"/>
    </row>
    <row r="69" spans="1:17" ht="12" customHeight="1" x14ac:dyDescent="0.25">
      <c r="A69" s="23" t="s">
        <v>160</v>
      </c>
      <c r="B69" s="67"/>
      <c r="C69" s="67">
        <v>49635.750000000044</v>
      </c>
      <c r="D69" s="67">
        <v>26864.703864603216</v>
      </c>
      <c r="E69" s="67">
        <v>36173.750000000065</v>
      </c>
      <c r="F69" s="67">
        <v>24320.228207930235</v>
      </c>
      <c r="G69" s="67">
        <v>15961.481359712516</v>
      </c>
      <c r="H69" s="67">
        <v>14821.449001194136</v>
      </c>
      <c r="I69" s="67">
        <v>18528.123716588696</v>
      </c>
      <c r="J69" s="67">
        <v>21067.761637643413</v>
      </c>
      <c r="K69" s="67">
        <v>12348.71373934783</v>
      </c>
      <c r="L69" s="67">
        <v>5617.4933805084374</v>
      </c>
      <c r="M69" s="67">
        <v>18242.749999999971</v>
      </c>
      <c r="N69" s="67">
        <v>8006.3883522306414</v>
      </c>
      <c r="O69" s="67">
        <v>11643.680308565048</v>
      </c>
      <c r="P69" s="67">
        <v>11324.222906511062</v>
      </c>
      <c r="Q69" s="67">
        <v>8760.4342321763779</v>
      </c>
    </row>
    <row r="70" spans="1:17" ht="12" customHeight="1" x14ac:dyDescent="0.25">
      <c r="A70" s="23" t="s">
        <v>159</v>
      </c>
      <c r="B70" s="67"/>
      <c r="C70" s="67">
        <v>29422.089983679791</v>
      </c>
      <c r="D70" s="67">
        <v>12685.771601271001</v>
      </c>
      <c r="E70" s="67">
        <v>29964.464224097377</v>
      </c>
      <c r="F70" s="67">
        <v>23593.988629551648</v>
      </c>
      <c r="G70" s="67">
        <v>72778.499999999913</v>
      </c>
      <c r="H70" s="67">
        <v>42196.500000000124</v>
      </c>
      <c r="I70" s="67">
        <v>19708.738213564073</v>
      </c>
      <c r="J70" s="67">
        <v>16272.214899357174</v>
      </c>
      <c r="K70" s="67">
        <v>113046.49999999993</v>
      </c>
      <c r="L70" s="67">
        <v>94986.500000000058</v>
      </c>
      <c r="M70" s="67">
        <v>31636.223236987564</v>
      </c>
      <c r="N70" s="67">
        <v>38230.049147769358</v>
      </c>
      <c r="O70" s="67">
        <v>70312.757191434968</v>
      </c>
      <c r="P70" s="67">
        <v>39361.214593488927</v>
      </c>
      <c r="Q70" s="67">
        <v>65524.4375</v>
      </c>
    </row>
    <row r="71" spans="1:17" ht="12" hidden="1" customHeight="1" x14ac:dyDescent="0.25">
      <c r="A71" s="148" t="s">
        <v>109</v>
      </c>
      <c r="B71" s="67"/>
      <c r="C71" s="67">
        <f>MAX(RES_hhdet_num!C71-RES_hhdet_num!B71,RES_hhdet_in_new!C71,)</f>
        <v>0</v>
      </c>
      <c r="D71" s="67">
        <f>MAX(RES_hhdet_num!D71-RES_hhdet_num!C71,RES_hhdet_in_new!D71,)</f>
        <v>0</v>
      </c>
      <c r="E71" s="67">
        <f>MAX(RES_hhdet_num!E71-RES_hhdet_num!D71,RES_hhdet_in_new!E71,)</f>
        <v>0</v>
      </c>
      <c r="F71" s="67">
        <f>MAX(RES_hhdet_num!F71-RES_hhdet_num!E71,RES_hhdet_in_new!F71,)</f>
        <v>0</v>
      </c>
      <c r="G71" s="67">
        <f>MAX(RES_hhdet_num!G71-RES_hhdet_num!F71,RES_hhdet_in_new!G71,)</f>
        <v>0</v>
      </c>
      <c r="H71" s="67">
        <f>MAX(RES_hhdet_num!H71-RES_hhdet_num!G71,RES_hhdet_in_new!H71,)</f>
        <v>0</v>
      </c>
      <c r="I71" s="67">
        <f>MAX(RES_hhdet_num!I71-RES_hhdet_num!H71,RES_hhdet_in_new!I71,)</f>
        <v>0</v>
      </c>
      <c r="J71" s="67">
        <f>MAX(RES_hhdet_num!J71-RES_hhdet_num!I71,RES_hhdet_in_new!J71,)</f>
        <v>0</v>
      </c>
      <c r="K71" s="67">
        <f>MAX(RES_hhdet_num!K71-RES_hhdet_num!J71,RES_hhdet_in_new!K71,)</f>
        <v>0</v>
      </c>
      <c r="L71" s="67">
        <f>MAX(RES_hhdet_num!L71-RES_hhdet_num!K71,RES_hhdet_in_new!L71,)</f>
        <v>0</v>
      </c>
      <c r="M71" s="67">
        <f>MAX(RES_hhdet_num!M71-RES_hhdet_num!L71,RES_hhdet_in_new!M71,)</f>
        <v>0</v>
      </c>
      <c r="N71" s="67">
        <f>MAX(RES_hhdet_num!N71-RES_hhdet_num!M71,RES_hhdet_in_new!N71,)</f>
        <v>0</v>
      </c>
      <c r="O71" s="67">
        <f>MAX(RES_hhdet_num!O71-RES_hhdet_num!N71,RES_hhdet_in_new!O71,)</f>
        <v>0</v>
      </c>
      <c r="P71" s="67">
        <f>MAX(RES_hhdet_num!P71-RES_hhdet_num!O71,RES_hhdet_in_new!P71,)</f>
        <v>0</v>
      </c>
      <c r="Q71" s="67">
        <f>MAX(RES_hhdet_num!Q71-RES_hhdet_num!P71,RES_hhdet_in_new!Q71,)</f>
        <v>0</v>
      </c>
    </row>
    <row r="72" spans="1:17" ht="12" hidden="1" customHeight="1" x14ac:dyDescent="0.25">
      <c r="A72" s="148" t="s">
        <v>59</v>
      </c>
      <c r="B72" s="67"/>
      <c r="C72" s="67">
        <f>MAX(RES_hhdet_num!C72-RES_hhdet_num!B72,RES_hhdet_in_new!C72,)</f>
        <v>0</v>
      </c>
      <c r="D72" s="67">
        <f>MAX(RES_hhdet_num!D72-RES_hhdet_num!C72,RES_hhdet_in_new!D72,)</f>
        <v>0</v>
      </c>
      <c r="E72" s="67">
        <f>MAX(RES_hhdet_num!E72-RES_hhdet_num!D72,RES_hhdet_in_new!E72,)</f>
        <v>0</v>
      </c>
      <c r="F72" s="67">
        <f>MAX(RES_hhdet_num!F72-RES_hhdet_num!E72,RES_hhdet_in_new!F72,)</f>
        <v>0</v>
      </c>
      <c r="G72" s="67">
        <f>MAX(RES_hhdet_num!G72-RES_hhdet_num!F72,RES_hhdet_in_new!G72,)</f>
        <v>0</v>
      </c>
      <c r="H72" s="67">
        <f>MAX(RES_hhdet_num!H72-RES_hhdet_num!G72,RES_hhdet_in_new!H72,)</f>
        <v>0</v>
      </c>
      <c r="I72" s="67">
        <f>MAX(RES_hhdet_num!I72-RES_hhdet_num!H72,RES_hhdet_in_new!I72,)</f>
        <v>0</v>
      </c>
      <c r="J72" s="67">
        <f>MAX(RES_hhdet_num!J72-RES_hhdet_num!I72,RES_hhdet_in_new!J72,)</f>
        <v>0</v>
      </c>
      <c r="K72" s="67">
        <f>MAX(RES_hhdet_num!K72-RES_hhdet_num!J72,RES_hhdet_in_new!K72,)</f>
        <v>0</v>
      </c>
      <c r="L72" s="67">
        <f>MAX(RES_hhdet_num!L72-RES_hhdet_num!K72,RES_hhdet_in_new!L72,)</f>
        <v>0</v>
      </c>
      <c r="M72" s="67">
        <f>MAX(RES_hhdet_num!M72-RES_hhdet_num!L72,RES_hhdet_in_new!M72,)</f>
        <v>0</v>
      </c>
      <c r="N72" s="67">
        <f>MAX(RES_hhdet_num!N72-RES_hhdet_num!M72,RES_hhdet_in_new!N72,)</f>
        <v>0</v>
      </c>
      <c r="O72" s="67">
        <f>MAX(RES_hhdet_num!O72-RES_hhdet_num!N72,RES_hhdet_in_new!O72,)</f>
        <v>0</v>
      </c>
      <c r="P72" s="67">
        <f>MAX(RES_hhdet_num!P72-RES_hhdet_num!O72,RES_hhdet_in_new!P72,)</f>
        <v>0</v>
      </c>
      <c r="Q72" s="67">
        <f>MAX(RES_hhdet_num!Q72-RES_hhdet_num!P72,RES_hhdet_in_new!Q72,)</f>
        <v>0</v>
      </c>
    </row>
    <row r="73" spans="1:17" ht="12" customHeight="1" x14ac:dyDescent="0.25">
      <c r="A73" s="23" t="s">
        <v>142</v>
      </c>
      <c r="B73" s="67"/>
      <c r="C73" s="67">
        <v>5997.4899188120744</v>
      </c>
      <c r="D73" s="67">
        <v>15788.749999999909</v>
      </c>
      <c r="E73" s="67">
        <v>3950.4093881261406</v>
      </c>
      <c r="F73" s="67">
        <v>7972.7030878375108</v>
      </c>
      <c r="G73" s="67">
        <v>2058.8139201562244</v>
      </c>
      <c r="H73" s="67">
        <v>5736.7500000000109</v>
      </c>
      <c r="I73" s="67">
        <v>8591.7499999999054</v>
      </c>
      <c r="J73" s="67">
        <v>9466.7500000000364</v>
      </c>
      <c r="K73" s="67">
        <v>0</v>
      </c>
      <c r="L73" s="67">
        <v>2172.2567198028642</v>
      </c>
      <c r="M73" s="67">
        <v>2351.4881439672013</v>
      </c>
      <c r="N73" s="67">
        <v>2540.5944684625151</v>
      </c>
      <c r="O73" s="67">
        <v>0</v>
      </c>
      <c r="P73" s="67">
        <v>2460.5371251687152</v>
      </c>
      <c r="Q73" s="67">
        <v>61.521835677722734</v>
      </c>
    </row>
    <row r="74" spans="1:17" ht="12" customHeight="1" x14ac:dyDescent="0.25">
      <c r="A74" s="23" t="s">
        <v>141</v>
      </c>
      <c r="B74" s="67"/>
      <c r="C74" s="67">
        <v>1858.3495354829074</v>
      </c>
      <c r="D74" s="67">
        <v>6345.8770026020411</v>
      </c>
      <c r="E74" s="67">
        <v>1280.5326876492109</v>
      </c>
      <c r="F74" s="67">
        <v>4374.5175746806053</v>
      </c>
      <c r="G74" s="67">
        <v>12150.500000000002</v>
      </c>
      <c r="H74" s="67">
        <v>8596.5000000000055</v>
      </c>
      <c r="I74" s="67">
        <v>4539.1073626395264</v>
      </c>
      <c r="J74" s="67">
        <v>4571.6892065773118</v>
      </c>
      <c r="K74" s="67">
        <v>0</v>
      </c>
      <c r="L74" s="67">
        <v>4069.2617319594742</v>
      </c>
      <c r="M74" s="67">
        <v>5120.9194039819695</v>
      </c>
      <c r="N74" s="67">
        <v>8143.8560547179104</v>
      </c>
      <c r="O74" s="67">
        <v>0</v>
      </c>
      <c r="P74" s="67">
        <v>5639.7243064723298</v>
      </c>
      <c r="Q74" s="67">
        <v>146.61788666350142</v>
      </c>
    </row>
    <row r="75" spans="1:17" ht="12" hidden="1" customHeight="1" x14ac:dyDescent="0.25">
      <c r="A75" s="148" t="s">
        <v>60</v>
      </c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</row>
    <row r="76" spans="1:17" ht="12" hidden="1" customHeight="1" x14ac:dyDescent="0.25">
      <c r="A76" s="147" t="s">
        <v>59</v>
      </c>
      <c r="B76" s="81"/>
      <c r="C76" s="81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</row>
    <row r="77" spans="1:17" ht="12" customHeight="1" x14ac:dyDescent="0.25">
      <c r="A77" s="146" t="s">
        <v>62</v>
      </c>
      <c r="B77" s="145"/>
      <c r="C77" s="145"/>
      <c r="D77" s="145"/>
      <c r="E77" s="145"/>
      <c r="F77" s="145"/>
      <c r="G77" s="145"/>
      <c r="H77" s="145"/>
      <c r="I77" s="145"/>
      <c r="J77" s="145"/>
      <c r="K77" s="145"/>
      <c r="L77" s="145"/>
      <c r="M77" s="145"/>
      <c r="N77" s="145"/>
      <c r="O77" s="145"/>
      <c r="P77" s="145"/>
      <c r="Q77" s="145"/>
    </row>
    <row r="78" spans="1:17" ht="12" customHeight="1" x14ac:dyDescent="0.25">
      <c r="A78" s="23" t="s">
        <v>109</v>
      </c>
      <c r="B78" s="67"/>
      <c r="C78" s="67">
        <v>102819.50000000003</v>
      </c>
      <c r="D78" s="67">
        <v>50798.500000000029</v>
      </c>
      <c r="E78" s="67">
        <v>94379.499999999927</v>
      </c>
      <c r="F78" s="67">
        <v>90357.500000000015</v>
      </c>
      <c r="G78" s="67">
        <v>42569.500000000124</v>
      </c>
      <c r="H78" s="67">
        <v>68330.499999999884</v>
      </c>
      <c r="I78" s="67">
        <v>60944.499999999993</v>
      </c>
      <c r="J78" s="67">
        <v>63718.500000000015</v>
      </c>
      <c r="K78" s="67">
        <v>160040.48230175662</v>
      </c>
      <c r="L78" s="67">
        <v>101472.91437193405</v>
      </c>
      <c r="M78" s="67">
        <v>115115.54207777158</v>
      </c>
      <c r="N78" s="67">
        <v>113517.280318217</v>
      </c>
      <c r="O78" s="67">
        <v>136914.17590544402</v>
      </c>
      <c r="P78" s="67">
        <v>107103.95516408551</v>
      </c>
      <c r="Q78" s="67">
        <v>120540.22707778457</v>
      </c>
    </row>
    <row r="79" spans="1:17" ht="12" customHeight="1" x14ac:dyDescent="0.25">
      <c r="A79" s="29" t="s">
        <v>140</v>
      </c>
      <c r="B79" s="83"/>
      <c r="C79" s="83">
        <v>7983.4551982433559</v>
      </c>
      <c r="D79" s="83">
        <v>27733.249999999967</v>
      </c>
      <c r="E79" s="83">
        <v>4564.395422228451</v>
      </c>
      <c r="F79" s="83">
        <v>2698.6571817829872</v>
      </c>
      <c r="G79" s="83">
        <v>28053.249999999876</v>
      </c>
      <c r="H79" s="83">
        <v>3741.9823359145134</v>
      </c>
      <c r="I79" s="83">
        <v>8833.2500000000127</v>
      </c>
      <c r="J79" s="83">
        <v>6067.2499999999854</v>
      </c>
      <c r="K79" s="83">
        <v>50.895014795130805</v>
      </c>
      <c r="L79" s="83">
        <v>23000.525375972476</v>
      </c>
      <c r="M79" s="83">
        <v>11586.369606672539</v>
      </c>
      <c r="N79" s="83">
        <v>7549.3624088822344</v>
      </c>
      <c r="O79" s="83">
        <v>0</v>
      </c>
      <c r="P79" s="83">
        <v>2820.5736123575921</v>
      </c>
      <c r="Q79" s="83"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51"/>
      <c r="C81" s="151"/>
      <c r="D81" s="151"/>
      <c r="E81" s="151"/>
      <c r="F81" s="151"/>
      <c r="G81" s="151"/>
      <c r="H81" s="151"/>
      <c r="I81" s="151"/>
      <c r="J81" s="151"/>
      <c r="K81" s="151"/>
      <c r="L81" s="151"/>
      <c r="M81" s="151"/>
      <c r="N81" s="151"/>
      <c r="O81" s="151"/>
      <c r="P81" s="151"/>
      <c r="Q81" s="151"/>
    </row>
    <row r="82" spans="1:17" ht="12.95" customHeight="1" x14ac:dyDescent="0.25">
      <c r="A82" s="150" t="s">
        <v>65</v>
      </c>
      <c r="B82" s="149"/>
      <c r="C82" s="149"/>
      <c r="D82" s="149"/>
      <c r="E82" s="149"/>
      <c r="F82" s="149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</row>
    <row r="83" spans="1:17" ht="12" customHeight="1" x14ac:dyDescent="0.25">
      <c r="A83" s="23" t="s">
        <v>157</v>
      </c>
      <c r="B83" s="67"/>
      <c r="C83" s="67">
        <v>49133.125</v>
      </c>
      <c r="D83" s="67">
        <v>53015.125</v>
      </c>
      <c r="E83" s="67">
        <v>51433.125</v>
      </c>
      <c r="F83" s="67">
        <v>100637.125</v>
      </c>
      <c r="G83" s="67">
        <v>86991.125</v>
      </c>
      <c r="H83" s="67">
        <v>92573.125</v>
      </c>
      <c r="I83" s="67">
        <v>47845.125</v>
      </c>
      <c r="J83" s="67">
        <v>53738.125</v>
      </c>
      <c r="K83" s="67">
        <v>73616.125</v>
      </c>
      <c r="L83" s="67">
        <v>64158.125</v>
      </c>
      <c r="M83" s="67">
        <v>88982.125</v>
      </c>
      <c r="N83" s="67">
        <v>63549.124999999993</v>
      </c>
      <c r="O83" s="67">
        <v>80972.125000000015</v>
      </c>
      <c r="P83" s="67">
        <v>74570.125</v>
      </c>
      <c r="Q83" s="67">
        <v>85187.125</v>
      </c>
    </row>
    <row r="84" spans="1:17" ht="12" hidden="1" customHeight="1" x14ac:dyDescent="0.25">
      <c r="A84" s="23" t="s">
        <v>60</v>
      </c>
      <c r="B84" s="67"/>
      <c r="C84" s="67"/>
      <c r="D84" s="6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</row>
    <row r="85" spans="1:17" ht="12.95" customHeight="1" x14ac:dyDescent="0.25">
      <c r="A85" s="146" t="s">
        <v>112</v>
      </c>
      <c r="B85" s="145"/>
      <c r="C85" s="145"/>
      <c r="D85" s="145"/>
      <c r="E85" s="145"/>
      <c r="F85" s="145"/>
      <c r="G85" s="145"/>
      <c r="H85" s="145"/>
      <c r="I85" s="145"/>
      <c r="J85" s="145"/>
      <c r="K85" s="145"/>
      <c r="L85" s="145"/>
      <c r="M85" s="145"/>
      <c r="N85" s="145"/>
      <c r="O85" s="145"/>
      <c r="P85" s="145"/>
      <c r="Q85" s="145"/>
    </row>
    <row r="86" spans="1:17" ht="12" customHeight="1" x14ac:dyDescent="0.25">
      <c r="A86" s="23" t="s">
        <v>60</v>
      </c>
      <c r="B86" s="67"/>
      <c r="C86" s="67">
        <v>1307</v>
      </c>
      <c r="D86" s="67">
        <v>665.75</v>
      </c>
      <c r="E86" s="67">
        <v>414.5</v>
      </c>
      <c r="F86" s="67">
        <v>1276.25</v>
      </c>
      <c r="G86" s="67">
        <v>1443</v>
      </c>
      <c r="H86" s="67">
        <v>1688.75</v>
      </c>
      <c r="I86" s="67">
        <v>1596.5</v>
      </c>
      <c r="J86" s="67">
        <v>2953</v>
      </c>
      <c r="K86" s="67">
        <v>3133</v>
      </c>
      <c r="L86" s="67">
        <v>2924</v>
      </c>
      <c r="M86" s="67">
        <v>3143</v>
      </c>
      <c r="N86" s="67">
        <v>1045</v>
      </c>
      <c r="O86" s="67">
        <v>3067</v>
      </c>
      <c r="P86" s="67">
        <v>53</v>
      </c>
      <c r="Q86" s="67">
        <v>4016</v>
      </c>
    </row>
    <row r="87" spans="1:17" ht="12" customHeight="1" x14ac:dyDescent="0.25">
      <c r="A87" s="146" t="s">
        <v>63</v>
      </c>
      <c r="B87" s="145"/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5"/>
      <c r="O87" s="145"/>
      <c r="P87" s="145"/>
      <c r="Q87" s="145"/>
    </row>
    <row r="88" spans="1:17" ht="12" customHeight="1" x14ac:dyDescent="0.25">
      <c r="A88" s="23" t="s">
        <v>156</v>
      </c>
      <c r="B88" s="67"/>
      <c r="C88" s="67">
        <v>16223.749999999969</v>
      </c>
      <c r="D88" s="67">
        <v>16949.105835574752</v>
      </c>
      <c r="E88" s="67">
        <v>12994.384994787402</v>
      </c>
      <c r="F88" s="67">
        <v>23201.625818203825</v>
      </c>
      <c r="G88" s="67">
        <v>19916.466994698527</v>
      </c>
      <c r="H88" s="67">
        <v>19738.115136054017</v>
      </c>
      <c r="I88" s="67">
        <v>12844.591498454574</v>
      </c>
      <c r="J88" s="67">
        <v>18806.750000000011</v>
      </c>
      <c r="K88" s="67">
        <v>12076.516603049833</v>
      </c>
      <c r="L88" s="67">
        <v>4651.3005181656026</v>
      </c>
      <c r="M88" s="67">
        <v>25008.750000000004</v>
      </c>
      <c r="N88" s="67">
        <v>8537.7499999999654</v>
      </c>
      <c r="O88" s="67">
        <v>14718.64951390679</v>
      </c>
      <c r="P88" s="67">
        <v>17697.159930199283</v>
      </c>
      <c r="Q88" s="67">
        <v>4306.2545751711514</v>
      </c>
    </row>
    <row r="89" spans="1:17" ht="12" customHeight="1" x14ac:dyDescent="0.25">
      <c r="A89" s="23" t="s">
        <v>155</v>
      </c>
      <c r="B89" s="67"/>
      <c r="C89" s="67">
        <v>12400.499999999998</v>
      </c>
      <c r="D89" s="67">
        <v>8318.0271694478979</v>
      </c>
      <c r="E89" s="67">
        <v>12555.499999999989</v>
      </c>
      <c r="F89" s="67">
        <v>18387.884385159516</v>
      </c>
      <c r="G89" s="67">
        <v>69365.5</v>
      </c>
      <c r="H89" s="67">
        <v>37872.499999999993</v>
      </c>
      <c r="I89" s="67">
        <v>15001.790218713108</v>
      </c>
      <c r="J89" s="67">
        <v>14795.688069672982</v>
      </c>
      <c r="K89" s="67">
        <v>74641.499999999913</v>
      </c>
      <c r="L89" s="67">
        <v>65713.500000000087</v>
      </c>
      <c r="M89" s="67">
        <v>45229.099181931728</v>
      </c>
      <c r="N89" s="67">
        <v>29709.741231749878</v>
      </c>
      <c r="O89" s="67">
        <v>69306.53236851783</v>
      </c>
      <c r="P89" s="67">
        <v>44737.131042977358</v>
      </c>
      <c r="Q89" s="67">
        <v>47594.3152689735</v>
      </c>
    </row>
    <row r="90" spans="1:17" ht="12" hidden="1" customHeight="1" x14ac:dyDescent="0.25">
      <c r="A90" s="148" t="s">
        <v>55</v>
      </c>
      <c r="B90" s="67"/>
      <c r="C90" s="67">
        <f>MAX(RES_hhdet_num!C90-RES_hhdet_num!B90,RES_hhdet_in_new!C90,)</f>
        <v>0</v>
      </c>
      <c r="D90" s="67">
        <f>MAX(RES_hhdet_num!D90-RES_hhdet_num!C90,RES_hhdet_in_new!D90,)</f>
        <v>0</v>
      </c>
      <c r="E90" s="67">
        <f>MAX(RES_hhdet_num!E90-RES_hhdet_num!D90,RES_hhdet_in_new!E90,)</f>
        <v>0</v>
      </c>
      <c r="F90" s="67">
        <f>MAX(RES_hhdet_num!F90-RES_hhdet_num!E90,RES_hhdet_in_new!F90,)</f>
        <v>0</v>
      </c>
      <c r="G90" s="67">
        <f>MAX(RES_hhdet_num!G90-RES_hhdet_num!F90,RES_hhdet_in_new!G90,)</f>
        <v>0</v>
      </c>
      <c r="H90" s="67">
        <f>MAX(RES_hhdet_num!H90-RES_hhdet_num!G90,RES_hhdet_in_new!H90,)</f>
        <v>0</v>
      </c>
      <c r="I90" s="67">
        <f>MAX(RES_hhdet_num!I90-RES_hhdet_num!H90,RES_hhdet_in_new!I90,)</f>
        <v>0</v>
      </c>
      <c r="J90" s="67">
        <f>MAX(RES_hhdet_num!J90-RES_hhdet_num!I90,RES_hhdet_in_new!J90,)</f>
        <v>0</v>
      </c>
      <c r="K90" s="67">
        <f>MAX(RES_hhdet_num!K90-RES_hhdet_num!J90,RES_hhdet_in_new!K90,)</f>
        <v>0</v>
      </c>
      <c r="L90" s="67">
        <f>MAX(RES_hhdet_num!L90-RES_hhdet_num!K90,RES_hhdet_in_new!L90,)</f>
        <v>0</v>
      </c>
      <c r="M90" s="67">
        <f>MAX(RES_hhdet_num!M90-RES_hhdet_num!L90,RES_hhdet_in_new!M90,)</f>
        <v>0</v>
      </c>
      <c r="N90" s="67">
        <f>MAX(RES_hhdet_num!N90-RES_hhdet_num!M90,RES_hhdet_in_new!N90,)</f>
        <v>0</v>
      </c>
      <c r="O90" s="67">
        <f>MAX(RES_hhdet_num!O90-RES_hhdet_num!N90,RES_hhdet_in_new!O90,)</f>
        <v>0</v>
      </c>
      <c r="P90" s="67">
        <f>MAX(RES_hhdet_num!P90-RES_hhdet_num!O90,RES_hhdet_in_new!P90,)</f>
        <v>0</v>
      </c>
      <c r="Q90" s="67">
        <f>MAX(RES_hhdet_num!Q90-RES_hhdet_num!P90,RES_hhdet_in_new!Q90,)</f>
        <v>0</v>
      </c>
    </row>
    <row r="91" spans="1:17" ht="12" hidden="1" customHeight="1" x14ac:dyDescent="0.25">
      <c r="A91" s="148" t="s">
        <v>59</v>
      </c>
      <c r="B91" s="67"/>
      <c r="C91" s="67">
        <f>MAX(RES_hhdet_num!C91-RES_hhdet_num!B91,RES_hhdet_in_new!C91,)</f>
        <v>0</v>
      </c>
      <c r="D91" s="67">
        <f>MAX(RES_hhdet_num!D91-RES_hhdet_num!C91,RES_hhdet_in_new!D91,)</f>
        <v>0</v>
      </c>
      <c r="E91" s="67">
        <f>MAX(RES_hhdet_num!E91-RES_hhdet_num!D91,RES_hhdet_in_new!E91,)</f>
        <v>0</v>
      </c>
      <c r="F91" s="67">
        <f>MAX(RES_hhdet_num!F91-RES_hhdet_num!E91,RES_hhdet_in_new!F91,)</f>
        <v>0</v>
      </c>
      <c r="G91" s="67">
        <f>MAX(RES_hhdet_num!G91-RES_hhdet_num!F91,RES_hhdet_in_new!G91,)</f>
        <v>0</v>
      </c>
      <c r="H91" s="67">
        <f>MAX(RES_hhdet_num!H91-RES_hhdet_num!G91,RES_hhdet_in_new!H91,)</f>
        <v>0</v>
      </c>
      <c r="I91" s="67">
        <f>MAX(RES_hhdet_num!I91-RES_hhdet_num!H91,RES_hhdet_in_new!I91,)</f>
        <v>0</v>
      </c>
      <c r="J91" s="67">
        <f>MAX(RES_hhdet_num!J91-RES_hhdet_num!I91,RES_hhdet_in_new!J91,)</f>
        <v>0</v>
      </c>
      <c r="K91" s="67">
        <f>MAX(RES_hhdet_num!K91-RES_hhdet_num!J91,RES_hhdet_in_new!K91,)</f>
        <v>0</v>
      </c>
      <c r="L91" s="67">
        <f>MAX(RES_hhdet_num!L91-RES_hhdet_num!K91,RES_hhdet_in_new!L91,)</f>
        <v>0</v>
      </c>
      <c r="M91" s="67">
        <f>MAX(RES_hhdet_num!M91-RES_hhdet_num!L91,RES_hhdet_in_new!M91,)</f>
        <v>0</v>
      </c>
      <c r="N91" s="67">
        <f>MAX(RES_hhdet_num!N91-RES_hhdet_num!M91,RES_hhdet_in_new!N91,)</f>
        <v>0</v>
      </c>
      <c r="O91" s="67">
        <f>MAX(RES_hhdet_num!O91-RES_hhdet_num!N91,RES_hhdet_in_new!O91,)</f>
        <v>0</v>
      </c>
      <c r="P91" s="67">
        <f>MAX(RES_hhdet_num!P91-RES_hhdet_num!O91,RES_hhdet_in_new!P91,)</f>
        <v>0</v>
      </c>
      <c r="Q91" s="67">
        <f>MAX(RES_hhdet_num!Q91-RES_hhdet_num!P91,RES_hhdet_in_new!Q91,)</f>
        <v>0</v>
      </c>
    </row>
    <row r="92" spans="1:17" ht="12" customHeight="1" x14ac:dyDescent="0.25">
      <c r="A92" s="23" t="s">
        <v>144</v>
      </c>
      <c r="B92" s="67"/>
      <c r="C92" s="67">
        <v>1480.8517418114104</v>
      </c>
      <c r="D92" s="67">
        <v>1368.7244650917096</v>
      </c>
      <c r="E92" s="67">
        <v>4581.7500000000045</v>
      </c>
      <c r="F92" s="67">
        <v>2473.7499999999964</v>
      </c>
      <c r="G92" s="67">
        <v>1992.820598997678</v>
      </c>
      <c r="H92" s="67">
        <v>6001.7499999999918</v>
      </c>
      <c r="I92" s="67">
        <v>10013.749999999929</v>
      </c>
      <c r="J92" s="67">
        <v>8013.7500000000528</v>
      </c>
      <c r="K92" s="67">
        <v>1970.6395439880021</v>
      </c>
      <c r="L92" s="67">
        <v>1001.6646746993189</v>
      </c>
      <c r="M92" s="67">
        <v>3658.7401850068868</v>
      </c>
      <c r="N92" s="67">
        <v>810.83892324512954</v>
      </c>
      <c r="O92" s="67">
        <v>2320.4868294183125</v>
      </c>
      <c r="P92" s="67">
        <v>3196.2173819377454</v>
      </c>
      <c r="Q92" s="67">
        <v>4846.6332278047239</v>
      </c>
    </row>
    <row r="93" spans="1:17" ht="12" customHeight="1" x14ac:dyDescent="0.25">
      <c r="A93" s="23" t="s">
        <v>143</v>
      </c>
      <c r="B93" s="67"/>
      <c r="C93" s="67">
        <v>458.87540769846208</v>
      </c>
      <c r="D93" s="67">
        <v>442.73168708208055</v>
      </c>
      <c r="E93" s="67">
        <v>2682.7079403845792</v>
      </c>
      <c r="F93" s="67">
        <v>1663.9999999999973</v>
      </c>
      <c r="G93" s="67">
        <v>6555.9999999999991</v>
      </c>
      <c r="H93" s="67">
        <v>7200.0160839911696</v>
      </c>
      <c r="I93" s="67">
        <v>9371.4175831292487</v>
      </c>
      <c r="J93" s="67">
        <v>5918.1996908263791</v>
      </c>
      <c r="K93" s="67">
        <v>9822.8754076984696</v>
      </c>
      <c r="L93" s="67">
        <v>8192.731687082076</v>
      </c>
      <c r="M93" s="67">
        <v>4185.91422689104</v>
      </c>
      <c r="N93" s="67">
        <v>1616.8027430059144</v>
      </c>
      <c r="O93" s="67">
        <v>4302.9422645263548</v>
      </c>
      <c r="P93" s="67">
        <v>6381.07645776355</v>
      </c>
      <c r="Q93" s="67">
        <v>9762.198280110757</v>
      </c>
    </row>
    <row r="94" spans="1:17" ht="12" hidden="1" customHeight="1" x14ac:dyDescent="0.25">
      <c r="A94" s="148" t="s">
        <v>57</v>
      </c>
      <c r="B94" s="67"/>
      <c r="C94" s="67">
        <f>MAX(RES_hhdet_num!C94-RES_hhdet_num!B94,RES_hhdet_in_new!C94,)</f>
        <v>0</v>
      </c>
      <c r="D94" s="67">
        <f>MAX(RES_hhdet_num!D94-RES_hhdet_num!C94,RES_hhdet_in_new!D94,)</f>
        <v>0</v>
      </c>
      <c r="E94" s="67">
        <f>MAX(RES_hhdet_num!E94-RES_hhdet_num!D94,RES_hhdet_in_new!E94,)</f>
        <v>0</v>
      </c>
      <c r="F94" s="67">
        <f>MAX(RES_hhdet_num!F94-RES_hhdet_num!E94,RES_hhdet_in_new!F94,)</f>
        <v>0</v>
      </c>
      <c r="G94" s="67">
        <f>MAX(RES_hhdet_num!G94-RES_hhdet_num!F94,RES_hhdet_in_new!G94,)</f>
        <v>0</v>
      </c>
      <c r="H94" s="67">
        <f>MAX(RES_hhdet_num!H94-RES_hhdet_num!G94,RES_hhdet_in_new!H94,)</f>
        <v>0</v>
      </c>
      <c r="I94" s="67">
        <f>MAX(RES_hhdet_num!I94-RES_hhdet_num!H94,RES_hhdet_in_new!I94,)</f>
        <v>0</v>
      </c>
      <c r="J94" s="67">
        <f>MAX(RES_hhdet_num!J94-RES_hhdet_num!I94,RES_hhdet_in_new!J94,)</f>
        <v>0</v>
      </c>
      <c r="K94" s="67">
        <f>MAX(RES_hhdet_num!K94-RES_hhdet_num!J94,RES_hhdet_in_new!K94,)</f>
        <v>0</v>
      </c>
      <c r="L94" s="67">
        <f>MAX(RES_hhdet_num!L94-RES_hhdet_num!K94,RES_hhdet_in_new!L94,)</f>
        <v>0</v>
      </c>
      <c r="M94" s="67">
        <f>MAX(RES_hhdet_num!M94-RES_hhdet_num!L94,RES_hhdet_in_new!M94,)</f>
        <v>0</v>
      </c>
      <c r="N94" s="67">
        <f>MAX(RES_hhdet_num!N94-RES_hhdet_num!M94,RES_hhdet_in_new!N94,)</f>
        <v>0</v>
      </c>
      <c r="O94" s="67">
        <f>MAX(RES_hhdet_num!O94-RES_hhdet_num!N94,RES_hhdet_in_new!O94,)</f>
        <v>0</v>
      </c>
      <c r="P94" s="67">
        <f>MAX(RES_hhdet_num!P94-RES_hhdet_num!O94,RES_hhdet_in_new!P94,)</f>
        <v>0</v>
      </c>
      <c r="Q94" s="67">
        <f>MAX(RES_hhdet_num!Q94-RES_hhdet_num!P94,RES_hhdet_in_new!Q94,)</f>
        <v>0</v>
      </c>
    </row>
    <row r="95" spans="1:17" ht="12" hidden="1" customHeight="1" x14ac:dyDescent="0.25">
      <c r="A95" s="148" t="s">
        <v>59</v>
      </c>
      <c r="B95" s="67"/>
      <c r="C95" s="67">
        <f>MAX(RES_hhdet_num!C95-RES_hhdet_num!B95,RES_hhdet_in_new!C95,)</f>
        <v>0</v>
      </c>
      <c r="D95" s="67">
        <f>MAX(RES_hhdet_num!D95-RES_hhdet_num!C95,RES_hhdet_in_new!D95,)</f>
        <v>0</v>
      </c>
      <c r="E95" s="67">
        <f>MAX(RES_hhdet_num!E95-RES_hhdet_num!D95,RES_hhdet_in_new!E95,)</f>
        <v>0</v>
      </c>
      <c r="F95" s="67">
        <f>MAX(RES_hhdet_num!F95-RES_hhdet_num!E95,RES_hhdet_in_new!F95,)</f>
        <v>0</v>
      </c>
      <c r="G95" s="67">
        <f>MAX(RES_hhdet_num!G95-RES_hhdet_num!F95,RES_hhdet_in_new!G95,)</f>
        <v>0</v>
      </c>
      <c r="H95" s="67">
        <f>MAX(RES_hhdet_num!H95-RES_hhdet_num!G95,RES_hhdet_in_new!H95,)</f>
        <v>0</v>
      </c>
      <c r="I95" s="67">
        <f>MAX(RES_hhdet_num!I95-RES_hhdet_num!H95,RES_hhdet_in_new!I95,)</f>
        <v>0</v>
      </c>
      <c r="J95" s="67">
        <f>MAX(RES_hhdet_num!J95-RES_hhdet_num!I95,RES_hhdet_in_new!J95,)</f>
        <v>0</v>
      </c>
      <c r="K95" s="67">
        <f>MAX(RES_hhdet_num!K95-RES_hhdet_num!J95,RES_hhdet_in_new!K95,)</f>
        <v>0</v>
      </c>
      <c r="L95" s="67">
        <f>MAX(RES_hhdet_num!L95-RES_hhdet_num!K95,RES_hhdet_in_new!L95,)</f>
        <v>0</v>
      </c>
      <c r="M95" s="67">
        <f>MAX(RES_hhdet_num!M95-RES_hhdet_num!L95,RES_hhdet_in_new!M95,)</f>
        <v>0</v>
      </c>
      <c r="N95" s="67">
        <f>MAX(RES_hhdet_num!N95-RES_hhdet_num!M95,RES_hhdet_in_new!N95,)</f>
        <v>0</v>
      </c>
      <c r="O95" s="67">
        <f>MAX(RES_hhdet_num!O95-RES_hhdet_num!N95,RES_hhdet_in_new!O95,)</f>
        <v>0</v>
      </c>
      <c r="P95" s="67">
        <f>MAX(RES_hhdet_num!P95-RES_hhdet_num!O95,RES_hhdet_in_new!P95,)</f>
        <v>0</v>
      </c>
      <c r="Q95" s="67">
        <f>MAX(RES_hhdet_num!Q95-RES_hhdet_num!P95,RES_hhdet_in_new!Q95,)</f>
        <v>0</v>
      </c>
    </row>
    <row r="96" spans="1:17" ht="12" customHeight="1" x14ac:dyDescent="0.25">
      <c r="A96" s="23" t="s">
        <v>142</v>
      </c>
      <c r="B96" s="67"/>
      <c r="C96" s="67">
        <v>19254.749999999989</v>
      </c>
      <c r="D96" s="67">
        <v>27051.750000000022</v>
      </c>
      <c r="E96" s="67">
        <v>16726.749999999993</v>
      </c>
      <c r="F96" s="67">
        <v>45445.750000000022</v>
      </c>
      <c r="G96" s="67">
        <v>10314.184062198978</v>
      </c>
      <c r="H96" s="67">
        <v>15731.75</v>
      </c>
      <c r="I96" s="67">
        <v>10481.575765330865</v>
      </c>
      <c r="J96" s="67">
        <v>14847.749999999967</v>
      </c>
      <c r="K96" s="67">
        <v>2929.5181640566871</v>
      </c>
      <c r="L96" s="67">
        <v>8102.591904868128</v>
      </c>
      <c r="M96" s="67">
        <v>35332.541626601494</v>
      </c>
      <c r="N96" s="67">
        <v>41350.046679783642</v>
      </c>
      <c r="O96" s="67">
        <v>4794.2306626593108</v>
      </c>
      <c r="P96" s="67">
        <v>16143.921663759989</v>
      </c>
      <c r="Q96" s="67">
        <v>14088.562865962625</v>
      </c>
    </row>
    <row r="97" spans="1:17" ht="12" customHeight="1" x14ac:dyDescent="0.25">
      <c r="A97" s="23" t="s">
        <v>141</v>
      </c>
      <c r="B97" s="67"/>
      <c r="C97" s="67">
        <v>10765.749999999996</v>
      </c>
      <c r="D97" s="67">
        <v>10833.750000000002</v>
      </c>
      <c r="E97" s="67">
        <v>12288.75</v>
      </c>
      <c r="F97" s="67">
        <v>26564.68607681281</v>
      </c>
      <c r="G97" s="67">
        <v>28682.750000000004</v>
      </c>
      <c r="H97" s="67">
        <v>30385.750000000004</v>
      </c>
      <c r="I97" s="67">
        <v>6621.6132694557182</v>
      </c>
      <c r="J97" s="67">
        <v>7468.6029821092689</v>
      </c>
      <c r="K97" s="67">
        <v>51631.86621658782</v>
      </c>
      <c r="L97" s="67">
        <v>55121.443937935386</v>
      </c>
      <c r="M97" s="67">
        <v>24624.046025232288</v>
      </c>
      <c r="N97" s="67">
        <v>49172.436076812824</v>
      </c>
      <c r="O97" s="67">
        <v>17390.742076644503</v>
      </c>
      <c r="P97" s="67">
        <v>38418.179993083744</v>
      </c>
      <c r="Q97" s="67">
        <v>39592.306637391957</v>
      </c>
    </row>
    <row r="98" spans="1:17" ht="12" hidden="1" customHeight="1" x14ac:dyDescent="0.25">
      <c r="A98" s="148" t="s">
        <v>60</v>
      </c>
      <c r="B98" s="67"/>
      <c r="C98" s="67"/>
      <c r="D98" s="6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7"/>
    </row>
    <row r="99" spans="1:17" ht="12" hidden="1" customHeight="1" x14ac:dyDescent="0.25">
      <c r="A99" s="147" t="s">
        <v>59</v>
      </c>
      <c r="B99" s="81"/>
      <c r="C99" s="81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</row>
    <row r="100" spans="1:17" ht="12" customHeight="1" x14ac:dyDescent="0.25">
      <c r="A100" s="146" t="s">
        <v>62</v>
      </c>
      <c r="B100" s="145"/>
      <c r="C100" s="145"/>
      <c r="D100" s="145"/>
      <c r="E100" s="145"/>
      <c r="F100" s="145"/>
      <c r="G100" s="145"/>
      <c r="H100" s="145"/>
      <c r="I100" s="145"/>
      <c r="J100" s="145"/>
      <c r="K100" s="145"/>
      <c r="L100" s="145"/>
      <c r="M100" s="145"/>
      <c r="N100" s="145"/>
      <c r="O100" s="145"/>
      <c r="P100" s="145"/>
      <c r="Q100" s="145"/>
    </row>
    <row r="101" spans="1:17" ht="12" customHeight="1" x14ac:dyDescent="0.25">
      <c r="A101" s="23" t="s">
        <v>55</v>
      </c>
      <c r="B101" s="67"/>
      <c r="C101" s="67">
        <v>5018.75</v>
      </c>
      <c r="D101" s="67">
        <v>3108.750000000005</v>
      </c>
      <c r="E101" s="67">
        <v>4715.7500000000036</v>
      </c>
      <c r="F101" s="67">
        <v>5503.7499999999973</v>
      </c>
      <c r="G101" s="67">
        <v>2911.7450389882556</v>
      </c>
      <c r="H101" s="67">
        <v>3178.7499999999955</v>
      </c>
      <c r="I101" s="67">
        <v>3838.7499999999927</v>
      </c>
      <c r="J101" s="67">
        <v>2806.7500000000041</v>
      </c>
      <c r="K101" s="67">
        <v>5322.4166837433804</v>
      </c>
      <c r="L101" s="67">
        <v>4890.8152963691618</v>
      </c>
      <c r="M101" s="67">
        <v>5360.6570619388749</v>
      </c>
      <c r="N101" s="67">
        <v>7107.6366936349468</v>
      </c>
      <c r="O101" s="67">
        <v>5609.495038988247</v>
      </c>
      <c r="P101" s="67">
        <v>5708.2400722133298</v>
      </c>
      <c r="Q101" s="67">
        <v>11933.11234397155</v>
      </c>
    </row>
    <row r="102" spans="1:17" ht="12" customHeight="1" x14ac:dyDescent="0.25">
      <c r="A102" s="23" t="s">
        <v>57</v>
      </c>
      <c r="B102" s="67"/>
      <c r="C102" s="67">
        <v>1110.9130840393896</v>
      </c>
      <c r="D102" s="67">
        <v>1045.9353107836967</v>
      </c>
      <c r="E102" s="67">
        <v>582.16840344053503</v>
      </c>
      <c r="F102" s="67">
        <v>6275.2500000000073</v>
      </c>
      <c r="G102" s="67">
        <v>20710.250000000011</v>
      </c>
      <c r="H102" s="67">
        <v>5880.2499999999818</v>
      </c>
      <c r="I102" s="67">
        <v>31314.249999999905</v>
      </c>
      <c r="J102" s="67">
        <v>3378.154061312945</v>
      </c>
      <c r="K102" s="67">
        <v>2516.9670789711122</v>
      </c>
      <c r="L102" s="67">
        <v>4385.1853107837032</v>
      </c>
      <c r="M102" s="67">
        <v>4332.4184034405316</v>
      </c>
      <c r="N102" s="67">
        <v>714.92605069057356</v>
      </c>
      <c r="O102" s="67">
        <v>7772.4775067885776</v>
      </c>
      <c r="P102" s="67">
        <v>9088.8438258761453</v>
      </c>
      <c r="Q102" s="67">
        <v>35556.887789787681</v>
      </c>
    </row>
    <row r="103" spans="1:17" ht="12" customHeight="1" x14ac:dyDescent="0.25">
      <c r="A103" s="29" t="s">
        <v>140</v>
      </c>
      <c r="B103" s="83"/>
      <c r="C103" s="83">
        <v>73629.999999999971</v>
      </c>
      <c r="D103" s="83">
        <v>73406.000000000087</v>
      </c>
      <c r="E103" s="83">
        <v>78437.999999999971</v>
      </c>
      <c r="F103" s="83">
        <v>112765</v>
      </c>
      <c r="G103" s="83">
        <v>87296.000000000029</v>
      </c>
      <c r="H103" s="83">
        <v>107421.00000000001</v>
      </c>
      <c r="I103" s="83">
        <v>42373.187678975213</v>
      </c>
      <c r="J103" s="83">
        <v>75008.999999999898</v>
      </c>
      <c r="K103" s="83">
        <v>158094.54523221718</v>
      </c>
      <c r="L103" s="83">
        <v>131804.12439284712</v>
      </c>
      <c r="M103" s="83">
        <v>154629.04953462054</v>
      </c>
      <c r="N103" s="83">
        <v>186763.20545788211</v>
      </c>
      <c r="O103" s="83">
        <v>178488.15245422319</v>
      </c>
      <c r="P103" s="83">
        <v>175362.24278067527</v>
      </c>
      <c r="Q103" s="83">
        <v>123887.18767897508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51"/>
      <c r="C105" s="151"/>
      <c r="D105" s="151"/>
      <c r="E105" s="151"/>
      <c r="F105" s="151"/>
      <c r="G105" s="151"/>
      <c r="H105" s="151"/>
      <c r="I105" s="151"/>
      <c r="J105" s="151"/>
      <c r="K105" s="151"/>
      <c r="L105" s="151"/>
      <c r="M105" s="151"/>
      <c r="N105" s="151"/>
      <c r="O105" s="151"/>
      <c r="P105" s="151"/>
      <c r="Q105" s="151"/>
    </row>
    <row r="106" spans="1:17" ht="12.95" customHeight="1" x14ac:dyDescent="0.25">
      <c r="A106" s="150" t="s">
        <v>65</v>
      </c>
      <c r="B106" s="149"/>
      <c r="C106" s="149"/>
      <c r="D106" s="149"/>
      <c r="E106" s="149"/>
      <c r="F106" s="149"/>
      <c r="G106" s="149"/>
      <c r="H106" s="149"/>
      <c r="I106" s="149"/>
      <c r="J106" s="149"/>
      <c r="K106" s="149"/>
      <c r="L106" s="149"/>
      <c r="M106" s="149"/>
      <c r="N106" s="149"/>
      <c r="O106" s="149"/>
      <c r="P106" s="149"/>
      <c r="Q106" s="149"/>
    </row>
    <row r="107" spans="1:17" ht="12" customHeight="1" x14ac:dyDescent="0.25">
      <c r="A107" s="23" t="s">
        <v>153</v>
      </c>
      <c r="B107" s="67"/>
      <c r="C107" s="67">
        <v>0</v>
      </c>
      <c r="D107" s="67">
        <v>0</v>
      </c>
      <c r="E107" s="67">
        <v>0</v>
      </c>
      <c r="F107" s="67">
        <v>0</v>
      </c>
      <c r="G107" s="67">
        <v>0</v>
      </c>
      <c r="H107" s="67">
        <v>0</v>
      </c>
      <c r="I107" s="67">
        <v>0</v>
      </c>
      <c r="J107" s="67">
        <v>0</v>
      </c>
      <c r="K107" s="67">
        <v>0</v>
      </c>
      <c r="L107" s="67">
        <v>0</v>
      </c>
      <c r="M107" s="67">
        <v>0</v>
      </c>
      <c r="N107" s="67">
        <v>0</v>
      </c>
      <c r="O107" s="67">
        <v>0</v>
      </c>
      <c r="P107" s="67">
        <v>0</v>
      </c>
      <c r="Q107" s="67">
        <v>0</v>
      </c>
    </row>
    <row r="108" spans="1:17" ht="12" hidden="1" customHeight="1" x14ac:dyDescent="0.25">
      <c r="A108" s="23" t="s">
        <v>60</v>
      </c>
      <c r="B108" s="67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</row>
    <row r="109" spans="1:17" ht="12.95" customHeight="1" x14ac:dyDescent="0.25">
      <c r="A109" s="146" t="s">
        <v>112</v>
      </c>
      <c r="B109" s="145"/>
      <c r="C109" s="145"/>
      <c r="D109" s="145"/>
      <c r="E109" s="145"/>
      <c r="F109" s="145"/>
      <c r="G109" s="145"/>
      <c r="H109" s="145"/>
      <c r="I109" s="145"/>
      <c r="J109" s="145"/>
      <c r="K109" s="145"/>
      <c r="L109" s="145"/>
      <c r="M109" s="145"/>
      <c r="N109" s="145"/>
      <c r="O109" s="145"/>
      <c r="P109" s="145"/>
      <c r="Q109" s="145"/>
    </row>
    <row r="110" spans="1:17" ht="12" customHeight="1" x14ac:dyDescent="0.25">
      <c r="A110" s="23" t="s">
        <v>60</v>
      </c>
      <c r="B110" s="67"/>
      <c r="C110" s="67">
        <v>0</v>
      </c>
      <c r="D110" s="67">
        <v>0</v>
      </c>
      <c r="E110" s="67">
        <v>0</v>
      </c>
      <c r="F110" s="67">
        <v>0</v>
      </c>
      <c r="G110" s="67">
        <v>0</v>
      </c>
      <c r="H110" s="67">
        <v>0</v>
      </c>
      <c r="I110" s="67">
        <v>0</v>
      </c>
      <c r="J110" s="67">
        <v>0</v>
      </c>
      <c r="K110" s="67">
        <v>0</v>
      </c>
      <c r="L110" s="67">
        <v>0</v>
      </c>
      <c r="M110" s="67">
        <v>0</v>
      </c>
      <c r="N110" s="67">
        <v>0</v>
      </c>
      <c r="O110" s="67">
        <v>0</v>
      </c>
      <c r="P110" s="67">
        <v>0</v>
      </c>
      <c r="Q110" s="67">
        <v>0</v>
      </c>
    </row>
    <row r="111" spans="1:17" ht="12" customHeight="1" x14ac:dyDescent="0.25">
      <c r="A111" s="146" t="s">
        <v>63</v>
      </c>
      <c r="B111" s="145"/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5"/>
      <c r="O111" s="145"/>
      <c r="P111" s="145"/>
      <c r="Q111" s="145"/>
    </row>
    <row r="112" spans="1:17" ht="12" customHeight="1" x14ac:dyDescent="0.25">
      <c r="A112" s="23" t="s">
        <v>152</v>
      </c>
      <c r="B112" s="67"/>
      <c r="C112" s="67">
        <v>0</v>
      </c>
      <c r="D112" s="67">
        <v>0</v>
      </c>
      <c r="E112" s="67">
        <v>0</v>
      </c>
      <c r="F112" s="67">
        <v>0</v>
      </c>
      <c r="G112" s="67">
        <v>0</v>
      </c>
      <c r="H112" s="67">
        <v>0</v>
      </c>
      <c r="I112" s="67">
        <v>0</v>
      </c>
      <c r="J112" s="67">
        <v>0</v>
      </c>
      <c r="K112" s="67">
        <v>0</v>
      </c>
      <c r="L112" s="67">
        <v>0</v>
      </c>
      <c r="M112" s="67">
        <v>0</v>
      </c>
      <c r="N112" s="67">
        <v>0</v>
      </c>
      <c r="O112" s="67">
        <v>0</v>
      </c>
      <c r="P112" s="67">
        <v>0</v>
      </c>
      <c r="Q112" s="67">
        <v>0</v>
      </c>
    </row>
    <row r="113" spans="1:17" ht="12" customHeight="1" x14ac:dyDescent="0.25">
      <c r="A113" s="23" t="s">
        <v>151</v>
      </c>
      <c r="B113" s="67"/>
      <c r="C113" s="67">
        <v>0</v>
      </c>
      <c r="D113" s="67">
        <v>0</v>
      </c>
      <c r="E113" s="67">
        <v>0</v>
      </c>
      <c r="F113" s="67">
        <v>0</v>
      </c>
      <c r="G113" s="67">
        <v>0</v>
      </c>
      <c r="H113" s="67">
        <v>0</v>
      </c>
      <c r="I113" s="67">
        <v>0</v>
      </c>
      <c r="J113" s="67">
        <v>0</v>
      </c>
      <c r="K113" s="67">
        <v>0</v>
      </c>
      <c r="L113" s="67">
        <v>0</v>
      </c>
      <c r="M113" s="67">
        <v>0</v>
      </c>
      <c r="N113" s="67">
        <v>0</v>
      </c>
      <c r="O113" s="67">
        <v>0</v>
      </c>
      <c r="P113" s="67">
        <v>0</v>
      </c>
      <c r="Q113" s="67">
        <v>0</v>
      </c>
    </row>
    <row r="114" spans="1:17" ht="12" hidden="1" customHeight="1" x14ac:dyDescent="0.25">
      <c r="A114" s="148" t="s">
        <v>79</v>
      </c>
      <c r="B114" s="67"/>
      <c r="C114" s="67">
        <f>MAX(RES_hhdet_num!C114-RES_hhdet_num!B114,RES_hhdet_in_new!C114,)</f>
        <v>0</v>
      </c>
      <c r="D114" s="67">
        <f>MAX(RES_hhdet_num!D114-RES_hhdet_num!C114,RES_hhdet_in_new!D114,)</f>
        <v>0</v>
      </c>
      <c r="E114" s="67">
        <f>MAX(RES_hhdet_num!E114-RES_hhdet_num!D114,RES_hhdet_in_new!E114,)</f>
        <v>0</v>
      </c>
      <c r="F114" s="67">
        <f>MAX(RES_hhdet_num!F114-RES_hhdet_num!E114,RES_hhdet_in_new!F114,)</f>
        <v>0</v>
      </c>
      <c r="G114" s="67">
        <f>MAX(RES_hhdet_num!G114-RES_hhdet_num!F114,RES_hhdet_in_new!G114,)</f>
        <v>0</v>
      </c>
      <c r="H114" s="67">
        <f>MAX(RES_hhdet_num!H114-RES_hhdet_num!G114,RES_hhdet_in_new!H114,)</f>
        <v>0</v>
      </c>
      <c r="I114" s="67">
        <f>MAX(RES_hhdet_num!I114-RES_hhdet_num!H114,RES_hhdet_in_new!I114,)</f>
        <v>0</v>
      </c>
      <c r="J114" s="67">
        <f>MAX(RES_hhdet_num!J114-RES_hhdet_num!I114,RES_hhdet_in_new!J114,)</f>
        <v>0</v>
      </c>
      <c r="K114" s="67">
        <f>MAX(RES_hhdet_num!K114-RES_hhdet_num!J114,RES_hhdet_in_new!K114,)</f>
        <v>0</v>
      </c>
      <c r="L114" s="67">
        <f>MAX(RES_hhdet_num!L114-RES_hhdet_num!K114,RES_hhdet_in_new!L114,)</f>
        <v>0</v>
      </c>
      <c r="M114" s="67">
        <f>MAX(RES_hhdet_num!M114-RES_hhdet_num!L114,RES_hhdet_in_new!M114,)</f>
        <v>0</v>
      </c>
      <c r="N114" s="67">
        <f>MAX(RES_hhdet_num!N114-RES_hhdet_num!M114,RES_hhdet_in_new!N114,)</f>
        <v>0</v>
      </c>
      <c r="O114" s="67">
        <f>MAX(RES_hhdet_num!O114-RES_hhdet_num!N114,RES_hhdet_in_new!O114,)</f>
        <v>0</v>
      </c>
      <c r="P114" s="67">
        <f>MAX(RES_hhdet_num!P114-RES_hhdet_num!O114,RES_hhdet_in_new!P114,)</f>
        <v>0</v>
      </c>
      <c r="Q114" s="67">
        <f>MAX(RES_hhdet_num!Q114-RES_hhdet_num!P114,RES_hhdet_in_new!Q114,)</f>
        <v>0</v>
      </c>
    </row>
    <row r="115" spans="1:17" ht="12" hidden="1" customHeight="1" x14ac:dyDescent="0.25">
      <c r="A115" s="148" t="s">
        <v>59</v>
      </c>
      <c r="B115" s="67"/>
      <c r="C115" s="67">
        <f>MAX(RES_hhdet_num!C115-RES_hhdet_num!B115,RES_hhdet_in_new!C115,)</f>
        <v>0</v>
      </c>
      <c r="D115" s="67">
        <f>MAX(RES_hhdet_num!D115-RES_hhdet_num!C115,RES_hhdet_in_new!D115,)</f>
        <v>0</v>
      </c>
      <c r="E115" s="67">
        <f>MAX(RES_hhdet_num!E115-RES_hhdet_num!D115,RES_hhdet_in_new!E115,)</f>
        <v>0</v>
      </c>
      <c r="F115" s="67">
        <f>MAX(RES_hhdet_num!F115-RES_hhdet_num!E115,RES_hhdet_in_new!F115,)</f>
        <v>0</v>
      </c>
      <c r="G115" s="67">
        <f>MAX(RES_hhdet_num!G115-RES_hhdet_num!F115,RES_hhdet_in_new!G115,)</f>
        <v>0</v>
      </c>
      <c r="H115" s="67">
        <f>MAX(RES_hhdet_num!H115-RES_hhdet_num!G115,RES_hhdet_in_new!H115,)</f>
        <v>0</v>
      </c>
      <c r="I115" s="67">
        <f>MAX(RES_hhdet_num!I115-RES_hhdet_num!H115,RES_hhdet_in_new!I115,)</f>
        <v>0</v>
      </c>
      <c r="J115" s="67">
        <f>MAX(RES_hhdet_num!J115-RES_hhdet_num!I115,RES_hhdet_in_new!J115,)</f>
        <v>0</v>
      </c>
      <c r="K115" s="67">
        <f>MAX(RES_hhdet_num!K115-RES_hhdet_num!J115,RES_hhdet_in_new!K115,)</f>
        <v>0</v>
      </c>
      <c r="L115" s="67">
        <f>MAX(RES_hhdet_num!L115-RES_hhdet_num!K115,RES_hhdet_in_new!L115,)</f>
        <v>0</v>
      </c>
      <c r="M115" s="67">
        <f>MAX(RES_hhdet_num!M115-RES_hhdet_num!L115,RES_hhdet_in_new!M115,)</f>
        <v>0</v>
      </c>
      <c r="N115" s="67">
        <f>MAX(RES_hhdet_num!N115-RES_hhdet_num!M115,RES_hhdet_in_new!N115,)</f>
        <v>0</v>
      </c>
      <c r="O115" s="67">
        <f>MAX(RES_hhdet_num!O115-RES_hhdet_num!N115,RES_hhdet_in_new!O115,)</f>
        <v>0</v>
      </c>
      <c r="P115" s="67">
        <f>MAX(RES_hhdet_num!P115-RES_hhdet_num!O115,RES_hhdet_in_new!P115,)</f>
        <v>0</v>
      </c>
      <c r="Q115" s="67">
        <f>MAX(RES_hhdet_num!Q115-RES_hhdet_num!P115,RES_hhdet_in_new!Q115,)</f>
        <v>0</v>
      </c>
    </row>
    <row r="116" spans="1:17" ht="12" customHeight="1" x14ac:dyDescent="0.25">
      <c r="A116" s="23" t="s">
        <v>142</v>
      </c>
      <c r="B116" s="67"/>
      <c r="C116" s="67">
        <v>0</v>
      </c>
      <c r="D116" s="67">
        <v>0</v>
      </c>
      <c r="E116" s="67">
        <v>0</v>
      </c>
      <c r="F116" s="67">
        <v>0</v>
      </c>
      <c r="G116" s="67">
        <v>0</v>
      </c>
      <c r="H116" s="67">
        <v>0</v>
      </c>
      <c r="I116" s="67">
        <v>0</v>
      </c>
      <c r="J116" s="67">
        <v>0</v>
      </c>
      <c r="K116" s="67">
        <v>0</v>
      </c>
      <c r="L116" s="67">
        <v>0</v>
      </c>
      <c r="M116" s="67">
        <v>0</v>
      </c>
      <c r="N116" s="67">
        <v>0</v>
      </c>
      <c r="O116" s="67">
        <v>0</v>
      </c>
      <c r="P116" s="67">
        <v>0</v>
      </c>
      <c r="Q116" s="67">
        <v>0</v>
      </c>
    </row>
    <row r="117" spans="1:17" ht="12" customHeight="1" x14ac:dyDescent="0.25">
      <c r="A117" s="23" t="s">
        <v>141</v>
      </c>
      <c r="B117" s="67"/>
      <c r="C117" s="67">
        <v>0</v>
      </c>
      <c r="D117" s="67">
        <v>0</v>
      </c>
      <c r="E117" s="67">
        <v>0</v>
      </c>
      <c r="F117" s="67">
        <v>0</v>
      </c>
      <c r="G117" s="67">
        <v>0</v>
      </c>
      <c r="H117" s="67">
        <v>0</v>
      </c>
      <c r="I117" s="67">
        <v>0</v>
      </c>
      <c r="J117" s="67">
        <v>0</v>
      </c>
      <c r="K117" s="67">
        <v>0</v>
      </c>
      <c r="L117" s="67">
        <v>0</v>
      </c>
      <c r="M117" s="67">
        <v>0</v>
      </c>
      <c r="N117" s="67">
        <v>0</v>
      </c>
      <c r="O117" s="67">
        <v>0</v>
      </c>
      <c r="P117" s="67">
        <v>0</v>
      </c>
      <c r="Q117" s="67">
        <v>0</v>
      </c>
    </row>
    <row r="118" spans="1:17" ht="12" hidden="1" customHeight="1" x14ac:dyDescent="0.25">
      <c r="A118" s="148" t="s">
        <v>60</v>
      </c>
      <c r="B118" s="67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</row>
    <row r="119" spans="1:17" ht="12" hidden="1" customHeight="1" x14ac:dyDescent="0.25">
      <c r="A119" s="147" t="s">
        <v>59</v>
      </c>
      <c r="B119" s="81"/>
      <c r="C119" s="81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</row>
    <row r="120" spans="1:17" ht="12" customHeight="1" x14ac:dyDescent="0.25">
      <c r="A120" s="146" t="s">
        <v>62</v>
      </c>
      <c r="B120" s="145"/>
      <c r="C120" s="145"/>
      <c r="D120" s="145"/>
      <c r="E120" s="145"/>
      <c r="F120" s="145"/>
      <c r="G120" s="145"/>
      <c r="H120" s="145"/>
      <c r="I120" s="145"/>
      <c r="J120" s="145"/>
      <c r="K120" s="145"/>
      <c r="L120" s="145"/>
      <c r="M120" s="145"/>
      <c r="N120" s="145"/>
      <c r="O120" s="145"/>
      <c r="P120" s="145"/>
      <c r="Q120" s="145"/>
    </row>
    <row r="121" spans="1:17" ht="12" customHeight="1" x14ac:dyDescent="0.25">
      <c r="A121" s="23" t="s">
        <v>57</v>
      </c>
      <c r="B121" s="67"/>
      <c r="C121" s="67">
        <v>0</v>
      </c>
      <c r="D121" s="67">
        <v>0</v>
      </c>
      <c r="E121" s="67">
        <v>0</v>
      </c>
      <c r="F121" s="67">
        <v>0</v>
      </c>
      <c r="G121" s="67">
        <v>0</v>
      </c>
      <c r="H121" s="67">
        <v>0</v>
      </c>
      <c r="I121" s="67">
        <v>0</v>
      </c>
      <c r="J121" s="67">
        <v>0</v>
      </c>
      <c r="K121" s="67">
        <v>0</v>
      </c>
      <c r="L121" s="67">
        <v>0</v>
      </c>
      <c r="M121" s="67">
        <v>0</v>
      </c>
      <c r="N121" s="67">
        <v>0</v>
      </c>
      <c r="O121" s="67">
        <v>0</v>
      </c>
      <c r="P121" s="67">
        <v>0</v>
      </c>
      <c r="Q121" s="67">
        <v>0</v>
      </c>
    </row>
    <row r="122" spans="1:17" ht="12" customHeight="1" x14ac:dyDescent="0.25">
      <c r="A122" s="29" t="s">
        <v>140</v>
      </c>
      <c r="B122" s="83"/>
      <c r="C122" s="83">
        <v>0</v>
      </c>
      <c r="D122" s="83">
        <v>0</v>
      </c>
      <c r="E122" s="83">
        <v>0</v>
      </c>
      <c r="F122" s="83">
        <v>0</v>
      </c>
      <c r="G122" s="83">
        <v>0</v>
      </c>
      <c r="H122" s="83">
        <v>0</v>
      </c>
      <c r="I122" s="83">
        <v>0</v>
      </c>
      <c r="J122" s="83">
        <v>0</v>
      </c>
      <c r="K122" s="83">
        <v>0</v>
      </c>
      <c r="L122" s="83">
        <v>0</v>
      </c>
      <c r="M122" s="83">
        <v>0</v>
      </c>
      <c r="N122" s="83">
        <v>0</v>
      </c>
      <c r="O122" s="83">
        <v>0</v>
      </c>
      <c r="P122" s="83">
        <v>0</v>
      </c>
      <c r="Q122" s="83"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51"/>
      <c r="C124" s="151"/>
      <c r="D124" s="151"/>
      <c r="E124" s="151"/>
      <c r="F124" s="151"/>
      <c r="G124" s="151"/>
      <c r="H124" s="151"/>
      <c r="I124" s="151"/>
      <c r="J124" s="151"/>
      <c r="K124" s="151"/>
      <c r="L124" s="151"/>
      <c r="M124" s="151"/>
      <c r="N124" s="151"/>
      <c r="O124" s="151"/>
      <c r="P124" s="151"/>
      <c r="Q124" s="151"/>
    </row>
    <row r="125" spans="1:17" ht="12.95" customHeight="1" x14ac:dyDescent="0.25">
      <c r="A125" s="150" t="s">
        <v>65</v>
      </c>
      <c r="B125" s="149"/>
      <c r="C125" s="149"/>
      <c r="D125" s="149"/>
      <c r="E125" s="149"/>
      <c r="F125" s="149"/>
      <c r="G125" s="149"/>
      <c r="H125" s="149"/>
      <c r="I125" s="149"/>
      <c r="J125" s="149"/>
      <c r="K125" s="149"/>
      <c r="L125" s="149"/>
      <c r="M125" s="149"/>
      <c r="N125" s="149"/>
      <c r="O125" s="149"/>
      <c r="P125" s="149"/>
      <c r="Q125" s="149"/>
    </row>
    <row r="126" spans="1:17" ht="12" customHeight="1" x14ac:dyDescent="0.25">
      <c r="A126" s="23" t="s">
        <v>149</v>
      </c>
      <c r="B126" s="67"/>
      <c r="C126" s="67">
        <v>26442.125000000004</v>
      </c>
      <c r="D126" s="67">
        <v>42541.124999999993</v>
      </c>
      <c r="E126" s="67">
        <v>46771.125</v>
      </c>
      <c r="F126" s="67">
        <v>63402.125</v>
      </c>
      <c r="G126" s="67">
        <v>32776.125</v>
      </c>
      <c r="H126" s="67">
        <v>29203.125000000004</v>
      </c>
      <c r="I126" s="67">
        <v>69207.125</v>
      </c>
      <c r="J126" s="67">
        <v>48840.125</v>
      </c>
      <c r="K126" s="67">
        <v>56499.125</v>
      </c>
      <c r="L126" s="67">
        <v>28798.125</v>
      </c>
      <c r="M126" s="67">
        <v>69413.125</v>
      </c>
      <c r="N126" s="67">
        <v>25695.125</v>
      </c>
      <c r="O126" s="67">
        <v>122968.125</v>
      </c>
      <c r="P126" s="67">
        <v>44011.125</v>
      </c>
      <c r="Q126" s="67">
        <v>22778.125</v>
      </c>
    </row>
    <row r="127" spans="1:17" ht="12" hidden="1" customHeight="1" x14ac:dyDescent="0.25">
      <c r="A127" s="23" t="s">
        <v>60</v>
      </c>
      <c r="B127" s="67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</row>
    <row r="128" spans="1:17" ht="12.95" customHeight="1" x14ac:dyDescent="0.25">
      <c r="A128" s="146" t="s">
        <v>112</v>
      </c>
      <c r="B128" s="145"/>
      <c r="C128" s="145"/>
      <c r="D128" s="145"/>
      <c r="E128" s="145"/>
      <c r="F128" s="145"/>
      <c r="G128" s="145"/>
      <c r="H128" s="145"/>
      <c r="I128" s="145"/>
      <c r="J128" s="145"/>
      <c r="K128" s="145"/>
      <c r="L128" s="145"/>
      <c r="M128" s="145"/>
      <c r="N128" s="145"/>
      <c r="O128" s="145"/>
      <c r="P128" s="145"/>
      <c r="Q128" s="145"/>
    </row>
    <row r="129" spans="1:17" ht="12" customHeight="1" x14ac:dyDescent="0.25">
      <c r="A129" s="23" t="s">
        <v>60</v>
      </c>
      <c r="B129" s="67"/>
      <c r="C129" s="67">
        <v>580</v>
      </c>
      <c r="D129" s="67">
        <v>419</v>
      </c>
      <c r="E129" s="67">
        <v>341</v>
      </c>
      <c r="F129" s="67">
        <v>703</v>
      </c>
      <c r="G129" s="67">
        <v>591</v>
      </c>
      <c r="H129" s="67">
        <v>614</v>
      </c>
      <c r="I129" s="67">
        <v>1123</v>
      </c>
      <c r="J129" s="67">
        <v>1526</v>
      </c>
      <c r="K129" s="67">
        <v>1867</v>
      </c>
      <c r="L129" s="67">
        <v>1748</v>
      </c>
      <c r="M129" s="67">
        <v>2319</v>
      </c>
      <c r="N129" s="67">
        <v>576</v>
      </c>
      <c r="O129" s="67">
        <v>2731</v>
      </c>
      <c r="P129" s="67">
        <v>36</v>
      </c>
      <c r="Q129" s="67">
        <v>2834</v>
      </c>
    </row>
    <row r="130" spans="1:17" ht="12" customHeight="1" x14ac:dyDescent="0.25">
      <c r="A130" s="146" t="s">
        <v>63</v>
      </c>
      <c r="B130" s="145"/>
      <c r="C130" s="145"/>
      <c r="D130" s="145"/>
      <c r="E130" s="145"/>
      <c r="F130" s="145"/>
      <c r="G130" s="145"/>
      <c r="H130" s="145"/>
      <c r="I130" s="145"/>
      <c r="J130" s="145"/>
      <c r="K130" s="145"/>
      <c r="L130" s="145"/>
      <c r="M130" s="145"/>
      <c r="N130" s="145"/>
      <c r="O130" s="145"/>
      <c r="P130" s="145"/>
      <c r="Q130" s="145"/>
    </row>
    <row r="131" spans="1:17" ht="12" customHeight="1" x14ac:dyDescent="0.25">
      <c r="A131" s="23" t="s">
        <v>148</v>
      </c>
      <c r="B131" s="67"/>
      <c r="C131" s="67">
        <v>12241.637374307575</v>
      </c>
      <c r="D131" s="67">
        <v>32381.500000000015</v>
      </c>
      <c r="E131" s="67">
        <v>22186.272602362158</v>
      </c>
      <c r="F131" s="67">
        <v>36943.499999999993</v>
      </c>
      <c r="G131" s="67">
        <v>12209.081338540451</v>
      </c>
      <c r="H131" s="67">
        <v>9478.8162483913602</v>
      </c>
      <c r="I131" s="67">
        <v>46136.500000000015</v>
      </c>
      <c r="J131" s="67">
        <v>19760.116290543468</v>
      </c>
      <c r="K131" s="67">
        <v>11780.973010610609</v>
      </c>
      <c r="L131" s="67">
        <v>315.64590261510688</v>
      </c>
      <c r="M131" s="67">
        <v>16185.106299183914</v>
      </c>
      <c r="N131" s="67">
        <v>2710.7530823641341</v>
      </c>
      <c r="O131" s="67">
        <v>14848.000000000058</v>
      </c>
      <c r="P131" s="67">
        <v>10587.999999999958</v>
      </c>
      <c r="Q131" s="67">
        <v>3001.1800237504413</v>
      </c>
    </row>
    <row r="132" spans="1:17" ht="12" customHeight="1" x14ac:dyDescent="0.25">
      <c r="A132" s="23" t="s">
        <v>147</v>
      </c>
      <c r="B132" s="67"/>
      <c r="C132" s="67">
        <v>7929.5742504302161</v>
      </c>
      <c r="D132" s="67">
        <v>16661.34362267613</v>
      </c>
      <c r="E132" s="67">
        <v>18089.228451840601</v>
      </c>
      <c r="F132" s="67">
        <v>26544.188308682642</v>
      </c>
      <c r="G132" s="67">
        <v>45337.749999999971</v>
      </c>
      <c r="H132" s="67">
        <v>24079.750000000051</v>
      </c>
      <c r="I132" s="67">
        <v>43498.420331104324</v>
      </c>
      <c r="J132" s="67">
        <v>17749.643464194123</v>
      </c>
      <c r="K132" s="67">
        <v>81678.75</v>
      </c>
      <c r="L132" s="67">
        <v>64451.749999999993</v>
      </c>
      <c r="M132" s="67">
        <v>57329.022686549753</v>
      </c>
      <c r="N132" s="67">
        <v>31095.121014266297</v>
      </c>
      <c r="O132" s="67">
        <v>111886.12500000001</v>
      </c>
      <c r="P132" s="67">
        <v>26671.062347501302</v>
      </c>
      <c r="Q132" s="67">
        <v>23931.187652498749</v>
      </c>
    </row>
    <row r="133" spans="1:17" ht="12" hidden="1" customHeight="1" x14ac:dyDescent="0.25">
      <c r="A133" s="148" t="s">
        <v>61</v>
      </c>
      <c r="B133" s="67"/>
      <c r="C133" s="67">
        <f>MAX(RES_hhdet_num!C133-RES_hhdet_num!B133,RES_hhdet_in_new!C133,)</f>
        <v>0</v>
      </c>
      <c r="D133" s="67">
        <f>MAX(RES_hhdet_num!D133-RES_hhdet_num!C133,RES_hhdet_in_new!D133,)</f>
        <v>0</v>
      </c>
      <c r="E133" s="67">
        <f>MAX(RES_hhdet_num!E133-RES_hhdet_num!D133,RES_hhdet_in_new!E133,)</f>
        <v>0</v>
      </c>
      <c r="F133" s="67">
        <f>MAX(RES_hhdet_num!F133-RES_hhdet_num!E133,RES_hhdet_in_new!F133,)</f>
        <v>0</v>
      </c>
      <c r="G133" s="67">
        <f>MAX(RES_hhdet_num!G133-RES_hhdet_num!F133,RES_hhdet_in_new!G133,)</f>
        <v>0</v>
      </c>
      <c r="H133" s="67">
        <f>MAX(RES_hhdet_num!H133-RES_hhdet_num!G133,RES_hhdet_in_new!H133,)</f>
        <v>0</v>
      </c>
      <c r="I133" s="67">
        <f>MAX(RES_hhdet_num!I133-RES_hhdet_num!H133,RES_hhdet_in_new!I133,)</f>
        <v>0</v>
      </c>
      <c r="J133" s="67">
        <f>MAX(RES_hhdet_num!J133-RES_hhdet_num!I133,RES_hhdet_in_new!J133,)</f>
        <v>0</v>
      </c>
      <c r="K133" s="67">
        <f>MAX(RES_hhdet_num!K133-RES_hhdet_num!J133,RES_hhdet_in_new!K133,)</f>
        <v>0</v>
      </c>
      <c r="L133" s="67">
        <f>MAX(RES_hhdet_num!L133-RES_hhdet_num!K133,RES_hhdet_in_new!L133,)</f>
        <v>0</v>
      </c>
      <c r="M133" s="67">
        <f>MAX(RES_hhdet_num!M133-RES_hhdet_num!L133,RES_hhdet_in_new!M133,)</f>
        <v>0</v>
      </c>
      <c r="N133" s="67">
        <f>MAX(RES_hhdet_num!N133-RES_hhdet_num!M133,RES_hhdet_in_new!N133,)</f>
        <v>0</v>
      </c>
      <c r="O133" s="67">
        <f>MAX(RES_hhdet_num!O133-RES_hhdet_num!N133,RES_hhdet_in_new!O133,)</f>
        <v>0</v>
      </c>
      <c r="P133" s="67">
        <f>MAX(RES_hhdet_num!P133-RES_hhdet_num!O133,RES_hhdet_in_new!P133,)</f>
        <v>0</v>
      </c>
      <c r="Q133" s="67">
        <f>MAX(RES_hhdet_num!Q133-RES_hhdet_num!P133,RES_hhdet_in_new!Q133,)</f>
        <v>0</v>
      </c>
    </row>
    <row r="134" spans="1:17" ht="12" hidden="1" customHeight="1" x14ac:dyDescent="0.25">
      <c r="A134" s="148" t="s">
        <v>59</v>
      </c>
      <c r="B134" s="67"/>
      <c r="C134" s="67">
        <f>MAX(RES_hhdet_num!C134-RES_hhdet_num!B134,RES_hhdet_in_new!C134,)</f>
        <v>0</v>
      </c>
      <c r="D134" s="67">
        <f>MAX(RES_hhdet_num!D134-RES_hhdet_num!C134,RES_hhdet_in_new!D134,)</f>
        <v>0</v>
      </c>
      <c r="E134" s="67">
        <f>MAX(RES_hhdet_num!E134-RES_hhdet_num!D134,RES_hhdet_in_new!E134,)</f>
        <v>0</v>
      </c>
      <c r="F134" s="67">
        <f>MAX(RES_hhdet_num!F134-RES_hhdet_num!E134,RES_hhdet_in_new!F134,)</f>
        <v>0</v>
      </c>
      <c r="G134" s="67">
        <f>MAX(RES_hhdet_num!G134-RES_hhdet_num!F134,RES_hhdet_in_new!G134,)</f>
        <v>0</v>
      </c>
      <c r="H134" s="67">
        <f>MAX(RES_hhdet_num!H134-RES_hhdet_num!G134,RES_hhdet_in_new!H134,)</f>
        <v>0</v>
      </c>
      <c r="I134" s="67">
        <f>MAX(RES_hhdet_num!I134-RES_hhdet_num!H134,RES_hhdet_in_new!I134,)</f>
        <v>0</v>
      </c>
      <c r="J134" s="67">
        <f>MAX(RES_hhdet_num!J134-RES_hhdet_num!I134,RES_hhdet_in_new!J134,)</f>
        <v>0</v>
      </c>
      <c r="K134" s="67">
        <f>MAX(RES_hhdet_num!K134-RES_hhdet_num!J134,RES_hhdet_in_new!K134,)</f>
        <v>0</v>
      </c>
      <c r="L134" s="67">
        <f>MAX(RES_hhdet_num!L134-RES_hhdet_num!K134,RES_hhdet_in_new!L134,)</f>
        <v>0</v>
      </c>
      <c r="M134" s="67">
        <f>MAX(RES_hhdet_num!M134-RES_hhdet_num!L134,RES_hhdet_in_new!M134,)</f>
        <v>0</v>
      </c>
      <c r="N134" s="67">
        <f>MAX(RES_hhdet_num!N134-RES_hhdet_num!M134,RES_hhdet_in_new!N134,)</f>
        <v>0</v>
      </c>
      <c r="O134" s="67">
        <f>MAX(RES_hhdet_num!O134-RES_hhdet_num!N134,RES_hhdet_in_new!O134,)</f>
        <v>0</v>
      </c>
      <c r="P134" s="67">
        <f>MAX(RES_hhdet_num!P134-RES_hhdet_num!O134,RES_hhdet_in_new!P134,)</f>
        <v>0</v>
      </c>
      <c r="Q134" s="67">
        <f>MAX(RES_hhdet_num!Q134-RES_hhdet_num!P134,RES_hhdet_in_new!Q134,)</f>
        <v>0</v>
      </c>
    </row>
    <row r="135" spans="1:17" ht="12" customHeight="1" x14ac:dyDescent="0.25">
      <c r="A135" s="23" t="s">
        <v>142</v>
      </c>
      <c r="B135" s="67"/>
      <c r="C135" s="67">
        <v>5863.50000000004</v>
      </c>
      <c r="D135" s="67">
        <v>1503.6517432648279</v>
      </c>
      <c r="E135" s="67">
        <v>4379.2969967972786</v>
      </c>
      <c r="F135" s="67">
        <v>5144.0175271921489</v>
      </c>
      <c r="G135" s="67">
        <v>1216.2209525904441</v>
      </c>
      <c r="H135" s="67">
        <v>4320</v>
      </c>
      <c r="I135" s="67">
        <v>0</v>
      </c>
      <c r="J135" s="67">
        <v>7526.9999999999955</v>
      </c>
      <c r="K135" s="67">
        <v>146.93685923404473</v>
      </c>
      <c r="L135" s="67">
        <v>1215.8890690755434</v>
      </c>
      <c r="M135" s="67">
        <v>2382.1653230543402</v>
      </c>
      <c r="N135" s="67">
        <v>1212.2620626328796</v>
      </c>
      <c r="O135" s="67">
        <v>1413.9723448415937</v>
      </c>
      <c r="P135" s="67">
        <v>2814.99999999998</v>
      </c>
      <c r="Q135" s="67">
        <v>1207.4349658689605</v>
      </c>
    </row>
    <row r="136" spans="1:17" ht="12" customHeight="1" x14ac:dyDescent="0.25">
      <c r="A136" s="23" t="s">
        <v>141</v>
      </c>
      <c r="B136" s="67"/>
      <c r="C136" s="67">
        <v>2756.3686829852509</v>
      </c>
      <c r="D136" s="67">
        <v>367.30436801478885</v>
      </c>
      <c r="E136" s="67">
        <v>2804.6073905335229</v>
      </c>
      <c r="F136" s="67">
        <v>2028.4272708603548</v>
      </c>
      <c r="G136" s="67">
        <v>2748.6963920218964</v>
      </c>
      <c r="H136" s="67">
        <v>5785.8399897900335</v>
      </c>
      <c r="I136" s="67">
        <v>0</v>
      </c>
      <c r="J136" s="67">
        <v>8029.2594987282355</v>
      </c>
      <c r="K136" s="67">
        <v>179.3592424527219</v>
      </c>
      <c r="L136" s="67">
        <v>3505.7320863825298</v>
      </c>
      <c r="M136" s="67">
        <v>5417.5635691931011</v>
      </c>
      <c r="N136" s="67">
        <v>2539.6023184675796</v>
      </c>
      <c r="O136" s="67">
        <v>3372.4105378578652</v>
      </c>
      <c r="P136" s="67">
        <v>8334.9639251873868</v>
      </c>
      <c r="Q136" s="67">
        <v>2388.3150619714856</v>
      </c>
    </row>
    <row r="137" spans="1:17" ht="12" hidden="1" customHeight="1" x14ac:dyDescent="0.25">
      <c r="A137" s="148" t="s">
        <v>60</v>
      </c>
      <c r="B137" s="67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</row>
    <row r="138" spans="1:17" ht="12" hidden="1" customHeight="1" x14ac:dyDescent="0.25">
      <c r="A138" s="147" t="s">
        <v>59</v>
      </c>
      <c r="B138" s="81"/>
      <c r="C138" s="81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</row>
    <row r="139" spans="1:17" ht="12" customHeight="1" x14ac:dyDescent="0.25">
      <c r="A139" s="146" t="s">
        <v>62</v>
      </c>
      <c r="B139" s="145"/>
      <c r="C139" s="145"/>
      <c r="D139" s="145"/>
      <c r="E139" s="145"/>
      <c r="F139" s="145"/>
      <c r="G139" s="145"/>
      <c r="H139" s="145"/>
      <c r="I139" s="145"/>
      <c r="J139" s="145"/>
      <c r="K139" s="145"/>
      <c r="L139" s="145"/>
      <c r="M139" s="145"/>
      <c r="N139" s="145"/>
      <c r="O139" s="145"/>
      <c r="P139" s="145"/>
      <c r="Q139" s="145"/>
    </row>
    <row r="140" spans="1:17" ht="12" customHeight="1" x14ac:dyDescent="0.25">
      <c r="A140" s="23" t="s">
        <v>57</v>
      </c>
      <c r="B140" s="67"/>
      <c r="C140" s="67">
        <v>627.79410383469121</v>
      </c>
      <c r="D140" s="67">
        <v>923.74999999999932</v>
      </c>
      <c r="E140" s="67">
        <v>574.01128772825723</v>
      </c>
      <c r="F140" s="67">
        <v>3310.7499999999973</v>
      </c>
      <c r="G140" s="67">
        <v>10195.749999999953</v>
      </c>
      <c r="H140" s="67">
        <v>2124.7500000000427</v>
      </c>
      <c r="I140" s="67">
        <v>19153.750000000007</v>
      </c>
      <c r="J140" s="67">
        <v>3570.3246947573743</v>
      </c>
      <c r="K140" s="67">
        <v>1806.5359513161095</v>
      </c>
      <c r="L140" s="67">
        <v>2209.7963490260336</v>
      </c>
      <c r="M140" s="67">
        <v>3163.7612877282554</v>
      </c>
      <c r="N140" s="67">
        <v>1.1368683772161603E-13</v>
      </c>
      <c r="O140" s="67">
        <v>4427.4636017043167</v>
      </c>
      <c r="P140" s="67">
        <v>4209.2871446396084</v>
      </c>
      <c r="Q140" s="67">
        <v>22635.902967972987</v>
      </c>
    </row>
    <row r="141" spans="1:17" ht="12" customHeight="1" x14ac:dyDescent="0.25">
      <c r="A141" s="29" t="s">
        <v>140</v>
      </c>
      <c r="B141" s="83"/>
      <c r="C141" s="83">
        <v>38426.749999999971</v>
      </c>
      <c r="D141" s="83">
        <v>51499.75</v>
      </c>
      <c r="E141" s="83">
        <v>59865.750000000044</v>
      </c>
      <c r="F141" s="83">
        <v>69973.75</v>
      </c>
      <c r="G141" s="83">
        <v>32462.750000000015</v>
      </c>
      <c r="H141" s="83">
        <v>36960.749999999956</v>
      </c>
      <c r="I141" s="83">
        <v>63669.586942522648</v>
      </c>
      <c r="J141" s="83">
        <v>57513.75</v>
      </c>
      <c r="K141" s="83">
        <v>102367.08089616529</v>
      </c>
      <c r="L141" s="83">
        <v>79011.82865097397</v>
      </c>
      <c r="M141" s="83">
        <v>122902.86371227175</v>
      </c>
      <c r="N141" s="83">
        <v>103478.50914232188</v>
      </c>
      <c r="O141" s="83">
        <v>159557.41139829569</v>
      </c>
      <c r="P141" s="83">
        <v>77906.738163642702</v>
      </c>
      <c r="Q141" s="83">
        <v>85405.336942522656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51"/>
      <c r="C143" s="151"/>
      <c r="D143" s="151"/>
      <c r="E143" s="151"/>
      <c r="F143" s="151"/>
      <c r="G143" s="151"/>
      <c r="H143" s="151"/>
      <c r="I143" s="151"/>
      <c r="J143" s="151"/>
      <c r="K143" s="151"/>
      <c r="L143" s="151"/>
      <c r="M143" s="151"/>
      <c r="N143" s="151"/>
      <c r="O143" s="151"/>
      <c r="P143" s="151"/>
      <c r="Q143" s="151"/>
    </row>
    <row r="144" spans="1:17" ht="12.95" customHeight="1" x14ac:dyDescent="0.25">
      <c r="A144" s="150" t="s">
        <v>65</v>
      </c>
      <c r="B144" s="149"/>
      <c r="C144" s="149"/>
      <c r="D144" s="149"/>
      <c r="E144" s="149"/>
      <c r="F144" s="149"/>
      <c r="G144" s="149"/>
      <c r="H144" s="149"/>
      <c r="I144" s="149"/>
      <c r="J144" s="149"/>
      <c r="K144" s="149"/>
      <c r="L144" s="149"/>
      <c r="M144" s="149"/>
      <c r="N144" s="149"/>
      <c r="O144" s="149"/>
      <c r="P144" s="149"/>
      <c r="Q144" s="149"/>
    </row>
    <row r="145" spans="1:17" ht="12" customHeight="1" x14ac:dyDescent="0.25">
      <c r="A145" s="23" t="s">
        <v>60</v>
      </c>
      <c r="B145" s="67"/>
      <c r="C145" s="67">
        <v>7694.5625</v>
      </c>
      <c r="D145" s="67">
        <v>9472.5625</v>
      </c>
      <c r="E145" s="67">
        <v>10797.5625</v>
      </c>
      <c r="F145" s="67">
        <v>8894.5625</v>
      </c>
      <c r="G145" s="67">
        <v>12158.5625</v>
      </c>
      <c r="H145" s="67">
        <v>8462.5625</v>
      </c>
      <c r="I145" s="67">
        <v>24273.5625</v>
      </c>
      <c r="J145" s="67">
        <v>5452.5625</v>
      </c>
      <c r="K145" s="67">
        <v>11850.5625</v>
      </c>
      <c r="L145" s="67">
        <v>6014.5625</v>
      </c>
      <c r="M145" s="67">
        <v>14764.5625</v>
      </c>
      <c r="N145" s="67">
        <v>24425.5625</v>
      </c>
      <c r="O145" s="67">
        <v>13981.562500000002</v>
      </c>
      <c r="P145" s="67">
        <v>27801.5625</v>
      </c>
      <c r="Q145" s="67">
        <v>23352.5625</v>
      </c>
    </row>
    <row r="146" spans="1:17" ht="12.95" customHeight="1" x14ac:dyDescent="0.25">
      <c r="A146" s="146" t="s">
        <v>112</v>
      </c>
      <c r="B146" s="145"/>
      <c r="C146" s="145"/>
      <c r="D146" s="145"/>
      <c r="E146" s="145"/>
      <c r="F146" s="145"/>
      <c r="G146" s="145"/>
      <c r="H146" s="145"/>
      <c r="I146" s="145"/>
      <c r="J146" s="145"/>
      <c r="K146" s="145"/>
      <c r="L146" s="145"/>
      <c r="M146" s="145"/>
      <c r="N146" s="145"/>
      <c r="O146" s="145"/>
      <c r="P146" s="145"/>
      <c r="Q146" s="145"/>
    </row>
    <row r="147" spans="1:17" ht="12" customHeight="1" x14ac:dyDescent="0.25">
      <c r="A147" s="23" t="s">
        <v>60</v>
      </c>
      <c r="B147" s="67"/>
      <c r="C147" s="67">
        <v>4616</v>
      </c>
      <c r="D147" s="67">
        <v>5683</v>
      </c>
      <c r="E147" s="67">
        <v>6478</v>
      </c>
      <c r="F147" s="67">
        <v>5336</v>
      </c>
      <c r="G147" s="67">
        <v>7295</v>
      </c>
      <c r="H147" s="67">
        <v>5077</v>
      </c>
      <c r="I147" s="67">
        <v>14564</v>
      </c>
      <c r="J147" s="67">
        <v>3271</v>
      </c>
      <c r="K147" s="67">
        <v>7110</v>
      </c>
      <c r="L147" s="67">
        <v>3608</v>
      </c>
      <c r="M147" s="67">
        <v>8858</v>
      </c>
      <c r="N147" s="67">
        <v>14655</v>
      </c>
      <c r="O147" s="67">
        <v>8388</v>
      </c>
      <c r="P147" s="67">
        <v>16680</v>
      </c>
      <c r="Q147" s="67">
        <v>14011</v>
      </c>
    </row>
    <row r="148" spans="1:17" ht="12" customHeight="1" x14ac:dyDescent="0.25">
      <c r="A148" s="146" t="s">
        <v>63</v>
      </c>
      <c r="B148" s="145"/>
      <c r="C148" s="145"/>
      <c r="D148" s="145"/>
      <c r="E148" s="145"/>
      <c r="F148" s="145"/>
      <c r="G148" s="145"/>
      <c r="H148" s="145"/>
      <c r="I148" s="145"/>
      <c r="J148" s="145"/>
      <c r="K148" s="145"/>
      <c r="L148" s="145"/>
      <c r="M148" s="145"/>
      <c r="N148" s="145"/>
      <c r="O148" s="145"/>
      <c r="P148" s="145"/>
      <c r="Q148" s="145"/>
    </row>
    <row r="149" spans="1:17" ht="12" customHeight="1" x14ac:dyDescent="0.25">
      <c r="A149" s="23" t="s">
        <v>144</v>
      </c>
      <c r="B149" s="67"/>
      <c r="C149" s="67">
        <v>370.60554073319327</v>
      </c>
      <c r="D149" s="67">
        <v>251.9935980973201</v>
      </c>
      <c r="E149" s="67">
        <v>183.73653929887743</v>
      </c>
      <c r="F149" s="67">
        <v>64.277644897764276</v>
      </c>
      <c r="G149" s="67">
        <v>60.55377254358676</v>
      </c>
      <c r="H149" s="67">
        <v>126.13580705905308</v>
      </c>
      <c r="I149" s="67">
        <v>195.39463972419395</v>
      </c>
      <c r="J149" s="67">
        <v>155.86953078921192</v>
      </c>
      <c r="K149" s="67">
        <v>0</v>
      </c>
      <c r="L149" s="67">
        <v>0</v>
      </c>
      <c r="M149" s="67">
        <v>25.392968171724554</v>
      </c>
      <c r="N149" s="67">
        <v>0</v>
      </c>
      <c r="O149" s="67">
        <v>0</v>
      </c>
      <c r="P149" s="67">
        <v>107.46395145531216</v>
      </c>
      <c r="Q149" s="67">
        <v>158.03102400167694</v>
      </c>
    </row>
    <row r="150" spans="1:17" ht="12" customHeight="1" x14ac:dyDescent="0.25">
      <c r="A150" s="23" t="s">
        <v>143</v>
      </c>
      <c r="B150" s="67"/>
      <c r="C150" s="67">
        <v>114.80235177596933</v>
      </c>
      <c r="D150" s="67">
        <v>83.101891815689896</v>
      </c>
      <c r="E150" s="67">
        <v>75.103051141641757</v>
      </c>
      <c r="F150" s="67">
        <v>37.501745548320493</v>
      </c>
      <c r="G150" s="67">
        <v>176.00000000000003</v>
      </c>
      <c r="H150" s="67">
        <v>179.99999999999957</v>
      </c>
      <c r="I150" s="67">
        <v>225.13034843921383</v>
      </c>
      <c r="J150" s="67">
        <v>164.4389938168286</v>
      </c>
      <c r="K150" s="67">
        <v>261.00000000000068</v>
      </c>
      <c r="L150" s="67">
        <v>212.99999999999983</v>
      </c>
      <c r="M150" s="67">
        <v>47.169489650391249</v>
      </c>
      <c r="N150" s="67">
        <v>0</v>
      </c>
      <c r="O150" s="67">
        <v>22.000000000000114</v>
      </c>
      <c r="P150" s="67">
        <v>246.25033425897362</v>
      </c>
      <c r="Q150" s="67">
        <v>364.54040456975156</v>
      </c>
    </row>
    <row r="151" spans="1:17" ht="12" hidden="1" customHeight="1" x14ac:dyDescent="0.25">
      <c r="A151" s="148" t="s">
        <v>57</v>
      </c>
      <c r="B151" s="67"/>
      <c r="C151" s="67">
        <f>MAX(RES_hhdet_num!C151-RES_hhdet_num!B151,RES_hhdet_in_new!C151,)</f>
        <v>0</v>
      </c>
      <c r="D151" s="67">
        <f>MAX(RES_hhdet_num!D151-RES_hhdet_num!C151,RES_hhdet_in_new!D151,)</f>
        <v>0</v>
      </c>
      <c r="E151" s="67">
        <f>MAX(RES_hhdet_num!E151-RES_hhdet_num!D151,RES_hhdet_in_new!E151,)</f>
        <v>0</v>
      </c>
      <c r="F151" s="67">
        <f>MAX(RES_hhdet_num!F151-RES_hhdet_num!E151,RES_hhdet_in_new!F151,)</f>
        <v>0</v>
      </c>
      <c r="G151" s="67">
        <f>MAX(RES_hhdet_num!G151-RES_hhdet_num!F151,RES_hhdet_in_new!G151,)</f>
        <v>0</v>
      </c>
      <c r="H151" s="67">
        <f>MAX(RES_hhdet_num!H151-RES_hhdet_num!G151,RES_hhdet_in_new!H151,)</f>
        <v>0</v>
      </c>
      <c r="I151" s="67">
        <f>MAX(RES_hhdet_num!I151-RES_hhdet_num!H151,RES_hhdet_in_new!I151,)</f>
        <v>0</v>
      </c>
      <c r="J151" s="67">
        <f>MAX(RES_hhdet_num!J151-RES_hhdet_num!I151,RES_hhdet_in_new!J151,)</f>
        <v>0</v>
      </c>
      <c r="K151" s="67">
        <f>MAX(RES_hhdet_num!K151-RES_hhdet_num!J151,RES_hhdet_in_new!K151,)</f>
        <v>0</v>
      </c>
      <c r="L151" s="67">
        <f>MAX(RES_hhdet_num!L151-RES_hhdet_num!K151,RES_hhdet_in_new!L151,)</f>
        <v>0</v>
      </c>
      <c r="M151" s="67">
        <f>MAX(RES_hhdet_num!M151-RES_hhdet_num!L151,RES_hhdet_in_new!M151,)</f>
        <v>0</v>
      </c>
      <c r="N151" s="67">
        <f>MAX(RES_hhdet_num!N151-RES_hhdet_num!M151,RES_hhdet_in_new!N151,)</f>
        <v>0</v>
      </c>
      <c r="O151" s="67">
        <f>MAX(RES_hhdet_num!O151-RES_hhdet_num!N151,RES_hhdet_in_new!O151,)</f>
        <v>0</v>
      </c>
      <c r="P151" s="67">
        <f>MAX(RES_hhdet_num!P151-RES_hhdet_num!O151,RES_hhdet_in_new!P151,)</f>
        <v>0</v>
      </c>
      <c r="Q151" s="67">
        <f>MAX(RES_hhdet_num!Q151-RES_hhdet_num!P151,RES_hhdet_in_new!Q151,)</f>
        <v>0</v>
      </c>
    </row>
    <row r="152" spans="1:17" ht="12" hidden="1" customHeight="1" x14ac:dyDescent="0.25">
      <c r="A152" s="148" t="s">
        <v>59</v>
      </c>
      <c r="B152" s="67"/>
      <c r="C152" s="67">
        <f>MAX(RES_hhdet_num!C152-RES_hhdet_num!B152,RES_hhdet_in_new!C152,)</f>
        <v>0</v>
      </c>
      <c r="D152" s="67">
        <f>MAX(RES_hhdet_num!D152-RES_hhdet_num!C152,RES_hhdet_in_new!D152,)</f>
        <v>0</v>
      </c>
      <c r="E152" s="67">
        <f>MAX(RES_hhdet_num!E152-RES_hhdet_num!D152,RES_hhdet_in_new!E152,)</f>
        <v>0</v>
      </c>
      <c r="F152" s="67">
        <f>MAX(RES_hhdet_num!F152-RES_hhdet_num!E152,RES_hhdet_in_new!F152,)</f>
        <v>0</v>
      </c>
      <c r="G152" s="67">
        <f>MAX(RES_hhdet_num!G152-RES_hhdet_num!F152,RES_hhdet_in_new!G152,)</f>
        <v>0</v>
      </c>
      <c r="H152" s="67">
        <f>MAX(RES_hhdet_num!H152-RES_hhdet_num!G152,RES_hhdet_in_new!H152,)</f>
        <v>0</v>
      </c>
      <c r="I152" s="67">
        <f>MAX(RES_hhdet_num!I152-RES_hhdet_num!H152,RES_hhdet_in_new!I152,)</f>
        <v>0</v>
      </c>
      <c r="J152" s="67">
        <f>MAX(RES_hhdet_num!J152-RES_hhdet_num!I152,RES_hhdet_in_new!J152,)</f>
        <v>0</v>
      </c>
      <c r="K152" s="67">
        <f>MAX(RES_hhdet_num!K152-RES_hhdet_num!J152,RES_hhdet_in_new!K152,)</f>
        <v>0</v>
      </c>
      <c r="L152" s="67">
        <f>MAX(RES_hhdet_num!L152-RES_hhdet_num!K152,RES_hhdet_in_new!L152,)</f>
        <v>0</v>
      </c>
      <c r="M152" s="67">
        <f>MAX(RES_hhdet_num!M152-RES_hhdet_num!L152,RES_hhdet_in_new!M152,)</f>
        <v>0</v>
      </c>
      <c r="N152" s="67">
        <f>MAX(RES_hhdet_num!N152-RES_hhdet_num!M152,RES_hhdet_in_new!N152,)</f>
        <v>0</v>
      </c>
      <c r="O152" s="67">
        <f>MAX(RES_hhdet_num!O152-RES_hhdet_num!N152,RES_hhdet_in_new!O152,)</f>
        <v>0</v>
      </c>
      <c r="P152" s="67">
        <f>MAX(RES_hhdet_num!P152-RES_hhdet_num!O152,RES_hhdet_in_new!P152,)</f>
        <v>0</v>
      </c>
      <c r="Q152" s="67">
        <f>MAX(RES_hhdet_num!Q152-RES_hhdet_num!P152,RES_hhdet_in_new!Q152,)</f>
        <v>0</v>
      </c>
    </row>
    <row r="153" spans="1:17" ht="12" customHeight="1" x14ac:dyDescent="0.25">
      <c r="A153" s="23" t="s">
        <v>142</v>
      </c>
      <c r="B153" s="67"/>
      <c r="C153" s="67">
        <v>6132.25</v>
      </c>
      <c r="D153" s="67">
        <v>7310.2500000000009</v>
      </c>
      <c r="E153" s="67">
        <v>7593.2499999999991</v>
      </c>
      <c r="F153" s="67">
        <v>5978.25</v>
      </c>
      <c r="G153" s="67">
        <v>5133.0139116041855</v>
      </c>
      <c r="H153" s="67">
        <v>2914.3502071578582</v>
      </c>
      <c r="I153" s="67">
        <v>13119.249999999991</v>
      </c>
      <c r="J153" s="67">
        <v>2995.2500000000032</v>
      </c>
      <c r="K153" s="67">
        <v>1572.4231833049271</v>
      </c>
      <c r="L153" s="67">
        <v>546.28911065899592</v>
      </c>
      <c r="M153" s="67">
        <v>11995.865644454327</v>
      </c>
      <c r="N153" s="67">
        <v>11950.033109553911</v>
      </c>
      <c r="O153" s="67">
        <v>5670.2639116041883</v>
      </c>
      <c r="P153" s="67">
        <v>12641.372392494959</v>
      </c>
      <c r="Q153" s="67">
        <v>16824.879758668107</v>
      </c>
    </row>
    <row r="154" spans="1:17" ht="12" customHeight="1" x14ac:dyDescent="0.25">
      <c r="A154" s="23" t="s">
        <v>141</v>
      </c>
      <c r="B154" s="67"/>
      <c r="C154" s="67">
        <v>2710.6373062035887</v>
      </c>
      <c r="D154" s="67">
        <v>3051.2554286912596</v>
      </c>
      <c r="E154" s="67">
        <v>3685.1230621317209</v>
      </c>
      <c r="F154" s="67">
        <v>3582.9475672163103</v>
      </c>
      <c r="G154" s="67">
        <v>8392.0000000000018</v>
      </c>
      <c r="H154" s="67">
        <v>6214.4999999999945</v>
      </c>
      <c r="I154" s="67">
        <v>12298.027283957703</v>
      </c>
      <c r="J154" s="67">
        <v>2560.4919145013973</v>
      </c>
      <c r="K154" s="67">
        <v>18170.173941960707</v>
      </c>
      <c r="L154" s="67">
        <v>17135.75542869126</v>
      </c>
      <c r="M154" s="67">
        <v>13859.623062131725</v>
      </c>
      <c r="N154" s="67">
        <v>22496.44756721631</v>
      </c>
      <c r="O154" s="67">
        <v>20505.903468371656</v>
      </c>
      <c r="P154" s="67">
        <v>23544.840051879066</v>
      </c>
      <c r="Q154" s="67">
        <v>30466.589783957701</v>
      </c>
    </row>
    <row r="155" spans="1:17" ht="12" hidden="1" customHeight="1" x14ac:dyDescent="0.25">
      <c r="A155" s="148" t="s">
        <v>60</v>
      </c>
      <c r="B155" s="67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</row>
    <row r="156" spans="1:17" ht="12" hidden="1" customHeight="1" x14ac:dyDescent="0.25">
      <c r="A156" s="147" t="s">
        <v>59</v>
      </c>
      <c r="B156" s="81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</row>
    <row r="157" spans="1:17" ht="12" customHeight="1" x14ac:dyDescent="0.25">
      <c r="A157" s="146" t="s">
        <v>62</v>
      </c>
      <c r="B157" s="145"/>
      <c r="C157" s="145"/>
      <c r="D157" s="145"/>
      <c r="E157" s="145"/>
      <c r="F157" s="145"/>
      <c r="G157" s="145"/>
      <c r="H157" s="145"/>
      <c r="I157" s="145"/>
      <c r="J157" s="145"/>
      <c r="K157" s="145"/>
      <c r="L157" s="145"/>
      <c r="M157" s="145"/>
      <c r="N157" s="145"/>
      <c r="O157" s="145"/>
      <c r="P157" s="145"/>
      <c r="Q157" s="145"/>
    </row>
    <row r="158" spans="1:17" ht="12" customHeight="1" x14ac:dyDescent="0.25">
      <c r="A158" s="23" t="s">
        <v>57</v>
      </c>
      <c r="B158" s="67"/>
      <c r="C158" s="67">
        <v>220.47938841077186</v>
      </c>
      <c r="D158" s="67">
        <v>301.74999999999989</v>
      </c>
      <c r="E158" s="67">
        <v>124.9531468932595</v>
      </c>
      <c r="F158" s="67">
        <v>311.74999999999642</v>
      </c>
      <c r="G158" s="67">
        <v>1407.7499999999998</v>
      </c>
      <c r="H158" s="67">
        <v>497.07206637775812</v>
      </c>
      <c r="I158" s="67">
        <v>3834.7499999999859</v>
      </c>
      <c r="J158" s="67">
        <v>451.6505399864289</v>
      </c>
      <c r="K158" s="67">
        <v>0</v>
      </c>
      <c r="L158" s="67">
        <v>92.000000000000156</v>
      </c>
      <c r="M158" s="67">
        <v>367.12057412650171</v>
      </c>
      <c r="N158" s="67">
        <v>0</v>
      </c>
      <c r="O158" s="67">
        <v>448.00000000000028</v>
      </c>
      <c r="P158" s="67">
        <v>1712.6907136814445</v>
      </c>
      <c r="Q158" s="67">
        <v>6448.8156950654702</v>
      </c>
    </row>
    <row r="159" spans="1:17" ht="12" customHeight="1" x14ac:dyDescent="0.25">
      <c r="A159" s="29" t="s">
        <v>140</v>
      </c>
      <c r="B159" s="83"/>
      <c r="C159" s="83">
        <v>7803.9999999999982</v>
      </c>
      <c r="D159" s="83">
        <v>9499.9999999999982</v>
      </c>
      <c r="E159" s="83">
        <v>11264</v>
      </c>
      <c r="F159" s="83">
        <v>8912.0000000000036</v>
      </c>
      <c r="G159" s="83">
        <v>11373.439616544281</v>
      </c>
      <c r="H159" s="83">
        <v>8390.9999999999964</v>
      </c>
      <c r="I159" s="83">
        <v>21150.350842919062</v>
      </c>
      <c r="J159" s="83">
        <v>5833.9999999999864</v>
      </c>
      <c r="K159" s="83">
        <v>21509.083111589232</v>
      </c>
      <c r="L159" s="83">
        <v>15402.365740663166</v>
      </c>
      <c r="M159" s="83">
        <v>25346.609353106738</v>
      </c>
      <c r="N159" s="83">
        <v>34189.307430636713</v>
      </c>
      <c r="O159" s="83">
        <v>25181.439616544281</v>
      </c>
      <c r="P159" s="83">
        <v>34807.490433622239</v>
      </c>
      <c r="Q159" s="83">
        <v>41483.35084291907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51"/>
      <c r="C161" s="151"/>
      <c r="D161" s="151"/>
      <c r="E161" s="151"/>
      <c r="F161" s="151"/>
      <c r="G161" s="151"/>
      <c r="H161" s="151"/>
      <c r="I161" s="151"/>
      <c r="J161" s="151"/>
      <c r="K161" s="151"/>
      <c r="L161" s="151"/>
      <c r="M161" s="151"/>
      <c r="N161" s="151"/>
      <c r="O161" s="151"/>
      <c r="P161" s="151"/>
      <c r="Q161" s="151"/>
    </row>
    <row r="162" spans="1:17" ht="12.95" customHeight="1" x14ac:dyDescent="0.25">
      <c r="A162" s="150" t="s">
        <v>65</v>
      </c>
      <c r="B162" s="149"/>
      <c r="C162" s="149"/>
      <c r="D162" s="149"/>
      <c r="E162" s="149"/>
      <c r="F162" s="149"/>
      <c r="G162" s="149"/>
      <c r="H162" s="149"/>
      <c r="I162" s="149"/>
      <c r="J162" s="149"/>
      <c r="K162" s="149"/>
      <c r="L162" s="149"/>
      <c r="M162" s="149"/>
      <c r="N162" s="149"/>
      <c r="O162" s="149"/>
      <c r="P162" s="149"/>
      <c r="Q162" s="149"/>
    </row>
    <row r="163" spans="1:17" ht="12" customHeight="1" x14ac:dyDescent="0.25">
      <c r="A163" s="23" t="s">
        <v>60</v>
      </c>
      <c r="B163" s="67"/>
      <c r="C163" s="67">
        <v>35989.937500000007</v>
      </c>
      <c r="D163" s="67">
        <v>26649.9375</v>
      </c>
      <c r="E163" s="67">
        <v>23475.9375</v>
      </c>
      <c r="F163" s="67">
        <v>14216.9375</v>
      </c>
      <c r="G163" s="67">
        <v>18449.9375</v>
      </c>
      <c r="H163" s="67">
        <v>13278.9375</v>
      </c>
      <c r="I163" s="67">
        <v>15761.937500000002</v>
      </c>
      <c r="J163" s="67">
        <v>17384.9375</v>
      </c>
      <c r="K163" s="67">
        <v>17298.9375</v>
      </c>
      <c r="L163" s="67">
        <v>14633.9375</v>
      </c>
      <c r="M163" s="67">
        <v>5522.9375</v>
      </c>
      <c r="N163" s="67">
        <v>0</v>
      </c>
      <c r="O163" s="67">
        <v>387.9375</v>
      </c>
      <c r="P163" s="67">
        <v>4662.9375</v>
      </c>
      <c r="Q163" s="67">
        <v>0</v>
      </c>
    </row>
    <row r="164" spans="1:17" ht="12.95" customHeight="1" x14ac:dyDescent="0.25">
      <c r="A164" s="146" t="s">
        <v>112</v>
      </c>
      <c r="B164" s="145"/>
      <c r="C164" s="145"/>
      <c r="D164" s="145"/>
      <c r="E164" s="145"/>
      <c r="F164" s="145"/>
      <c r="G164" s="145"/>
      <c r="H164" s="145"/>
      <c r="I164" s="145"/>
      <c r="J164" s="145"/>
      <c r="K164" s="145"/>
      <c r="L164" s="145"/>
      <c r="M164" s="145"/>
      <c r="N164" s="145"/>
      <c r="O164" s="145"/>
      <c r="P164" s="145"/>
      <c r="Q164" s="145"/>
    </row>
    <row r="165" spans="1:17" ht="12" customHeight="1" x14ac:dyDescent="0.25">
      <c r="A165" s="23" t="s">
        <v>60</v>
      </c>
      <c r="B165" s="67"/>
      <c r="C165" s="67">
        <v>506</v>
      </c>
      <c r="D165" s="67">
        <v>273.5</v>
      </c>
      <c r="E165" s="67">
        <v>167</v>
      </c>
      <c r="F165" s="67">
        <v>256</v>
      </c>
      <c r="G165" s="67">
        <v>336.5</v>
      </c>
      <c r="H165" s="67">
        <v>327</v>
      </c>
      <c r="I165" s="67">
        <v>418.5</v>
      </c>
      <c r="J165" s="67">
        <v>794</v>
      </c>
      <c r="K165" s="67">
        <v>1004</v>
      </c>
      <c r="L165" s="67">
        <v>900</v>
      </c>
      <c r="M165" s="67">
        <v>708</v>
      </c>
      <c r="N165" s="67">
        <v>176</v>
      </c>
      <c r="O165" s="67">
        <v>387.9375</v>
      </c>
      <c r="P165" s="67">
        <v>12</v>
      </c>
      <c r="Q165" s="67">
        <v>746</v>
      </c>
    </row>
    <row r="166" spans="1:17" ht="12" customHeight="1" x14ac:dyDescent="0.25">
      <c r="A166" s="146" t="s">
        <v>63</v>
      </c>
      <c r="B166" s="145"/>
      <c r="C166" s="145"/>
      <c r="D166" s="145"/>
      <c r="E166" s="145"/>
      <c r="F166" s="145"/>
      <c r="G166" s="145"/>
      <c r="H166" s="145"/>
      <c r="I166" s="145"/>
      <c r="J166" s="145"/>
      <c r="K166" s="145"/>
      <c r="L166" s="145"/>
      <c r="M166" s="145"/>
      <c r="N166" s="145"/>
      <c r="O166" s="145"/>
      <c r="P166" s="145"/>
      <c r="Q166" s="145"/>
    </row>
    <row r="167" spans="1:17" ht="12" customHeight="1" x14ac:dyDescent="0.25">
      <c r="A167" s="23" t="s">
        <v>144</v>
      </c>
      <c r="B167" s="67"/>
      <c r="C167" s="67">
        <v>2239.1485317046372</v>
      </c>
      <c r="D167" s="67">
        <v>1364.1184417767361</v>
      </c>
      <c r="E167" s="67">
        <v>2156.1663583511786</v>
      </c>
      <c r="F167" s="67">
        <v>1815.1987937779518</v>
      </c>
      <c r="G167" s="67">
        <v>863.48210882400258</v>
      </c>
      <c r="H167" s="67">
        <v>2449.2999772110015</v>
      </c>
      <c r="I167" s="67">
        <v>4579.7500000000055</v>
      </c>
      <c r="J167" s="67">
        <v>3375.7500000000055</v>
      </c>
      <c r="K167" s="67">
        <v>949.89464414001577</v>
      </c>
      <c r="L167" s="67">
        <v>296.02589332488122</v>
      </c>
      <c r="M167" s="67">
        <v>419.98996826542009</v>
      </c>
      <c r="N167" s="67">
        <v>0</v>
      </c>
      <c r="O167" s="67">
        <v>0</v>
      </c>
      <c r="P167" s="67">
        <v>2152.1821565919245</v>
      </c>
      <c r="Q167" s="67">
        <v>3090.0399615030556</v>
      </c>
    </row>
    <row r="168" spans="1:17" ht="12" customHeight="1" x14ac:dyDescent="0.25">
      <c r="A168" s="23" t="s">
        <v>143</v>
      </c>
      <c r="B168" s="67"/>
      <c r="C168" s="67">
        <v>693.77436151200948</v>
      </c>
      <c r="D168" s="67">
        <v>442.47284602934599</v>
      </c>
      <c r="E168" s="67">
        <v>1471.5910258030431</v>
      </c>
      <c r="F168" s="67">
        <v>870.93414492019599</v>
      </c>
      <c r="G168" s="67">
        <v>3547.147774126629</v>
      </c>
      <c r="H168" s="67">
        <v>4869.5232385669497</v>
      </c>
      <c r="I168" s="67">
        <v>5477.9612462876621</v>
      </c>
      <c r="J168" s="67">
        <v>3391.2662263296588</v>
      </c>
      <c r="K168" s="67">
        <v>5224.7499999999964</v>
      </c>
      <c r="L168" s="67">
        <v>4251.75</v>
      </c>
      <c r="M168" s="67">
        <v>497.62450288370036</v>
      </c>
      <c r="N168" s="67">
        <v>0</v>
      </c>
      <c r="O168" s="67">
        <v>848.75000000000125</v>
      </c>
      <c r="P168" s="67">
        <v>4662.6795925256711</v>
      </c>
      <c r="Q168" s="67">
        <v>7260.6787957309189</v>
      </c>
    </row>
    <row r="169" spans="1:17" ht="12" hidden="1" customHeight="1" x14ac:dyDescent="0.25">
      <c r="A169" s="148" t="s">
        <v>57</v>
      </c>
      <c r="B169" s="67"/>
      <c r="C169" s="67">
        <f>MAX(RES_hhdet_num!C169-RES_hhdet_num!B169,RES_hhdet_in_new!C169,)</f>
        <v>0</v>
      </c>
      <c r="D169" s="67">
        <f>MAX(RES_hhdet_num!D169-RES_hhdet_num!C169,RES_hhdet_in_new!D169,)</f>
        <v>0</v>
      </c>
      <c r="E169" s="67">
        <f>MAX(RES_hhdet_num!E169-RES_hhdet_num!D169,RES_hhdet_in_new!E169,)</f>
        <v>0</v>
      </c>
      <c r="F169" s="67">
        <f>MAX(RES_hhdet_num!F169-RES_hhdet_num!E169,RES_hhdet_in_new!F169,)</f>
        <v>0</v>
      </c>
      <c r="G169" s="67">
        <f>MAX(RES_hhdet_num!G169-RES_hhdet_num!F169,RES_hhdet_in_new!G169,)</f>
        <v>0</v>
      </c>
      <c r="H169" s="67">
        <f>MAX(RES_hhdet_num!H169-RES_hhdet_num!G169,RES_hhdet_in_new!H169,)</f>
        <v>0</v>
      </c>
      <c r="I169" s="67">
        <f>MAX(RES_hhdet_num!I169-RES_hhdet_num!H169,RES_hhdet_in_new!I169,)</f>
        <v>0</v>
      </c>
      <c r="J169" s="67">
        <f>MAX(RES_hhdet_num!J169-RES_hhdet_num!I169,RES_hhdet_in_new!J169,)</f>
        <v>0</v>
      </c>
      <c r="K169" s="67">
        <f>MAX(RES_hhdet_num!K169-RES_hhdet_num!J169,RES_hhdet_in_new!K169,)</f>
        <v>0</v>
      </c>
      <c r="L169" s="67">
        <f>MAX(RES_hhdet_num!L169-RES_hhdet_num!K169,RES_hhdet_in_new!L169,)</f>
        <v>0</v>
      </c>
      <c r="M169" s="67">
        <f>MAX(RES_hhdet_num!M169-RES_hhdet_num!L169,RES_hhdet_in_new!M169,)</f>
        <v>0</v>
      </c>
      <c r="N169" s="67">
        <f>MAX(RES_hhdet_num!N169-RES_hhdet_num!M169,RES_hhdet_in_new!N169,)</f>
        <v>0</v>
      </c>
      <c r="O169" s="67">
        <f>MAX(RES_hhdet_num!O169-RES_hhdet_num!N169,RES_hhdet_in_new!O169,)</f>
        <v>0</v>
      </c>
      <c r="P169" s="67">
        <f>MAX(RES_hhdet_num!P169-RES_hhdet_num!O169,RES_hhdet_in_new!P169,)</f>
        <v>0</v>
      </c>
      <c r="Q169" s="67">
        <f>MAX(RES_hhdet_num!Q169-RES_hhdet_num!P169,RES_hhdet_in_new!Q169,)</f>
        <v>0</v>
      </c>
    </row>
    <row r="170" spans="1:17" ht="12" hidden="1" customHeight="1" x14ac:dyDescent="0.25">
      <c r="A170" s="148" t="s">
        <v>59</v>
      </c>
      <c r="B170" s="67"/>
      <c r="C170" s="67">
        <f>MAX(RES_hhdet_num!C170-RES_hhdet_num!B170,RES_hhdet_in_new!C170,)</f>
        <v>0</v>
      </c>
      <c r="D170" s="67">
        <f>MAX(RES_hhdet_num!D170-RES_hhdet_num!C170,RES_hhdet_in_new!D170,)</f>
        <v>0</v>
      </c>
      <c r="E170" s="67">
        <f>MAX(RES_hhdet_num!E170-RES_hhdet_num!D170,RES_hhdet_in_new!E170,)</f>
        <v>0</v>
      </c>
      <c r="F170" s="67">
        <f>MAX(RES_hhdet_num!F170-RES_hhdet_num!E170,RES_hhdet_in_new!F170,)</f>
        <v>0</v>
      </c>
      <c r="G170" s="67">
        <f>MAX(RES_hhdet_num!G170-RES_hhdet_num!F170,RES_hhdet_in_new!G170,)</f>
        <v>0</v>
      </c>
      <c r="H170" s="67">
        <f>MAX(RES_hhdet_num!H170-RES_hhdet_num!G170,RES_hhdet_in_new!H170,)</f>
        <v>0</v>
      </c>
      <c r="I170" s="67">
        <f>MAX(RES_hhdet_num!I170-RES_hhdet_num!H170,RES_hhdet_in_new!I170,)</f>
        <v>0</v>
      </c>
      <c r="J170" s="67">
        <f>MAX(RES_hhdet_num!J170-RES_hhdet_num!I170,RES_hhdet_in_new!J170,)</f>
        <v>0</v>
      </c>
      <c r="K170" s="67">
        <f>MAX(RES_hhdet_num!K170-RES_hhdet_num!J170,RES_hhdet_in_new!K170,)</f>
        <v>0</v>
      </c>
      <c r="L170" s="67">
        <f>MAX(RES_hhdet_num!L170-RES_hhdet_num!K170,RES_hhdet_in_new!L170,)</f>
        <v>0</v>
      </c>
      <c r="M170" s="67">
        <f>MAX(RES_hhdet_num!M170-RES_hhdet_num!L170,RES_hhdet_in_new!M170,)</f>
        <v>0</v>
      </c>
      <c r="N170" s="67">
        <f>MAX(RES_hhdet_num!N170-RES_hhdet_num!M170,RES_hhdet_in_new!N170,)</f>
        <v>0</v>
      </c>
      <c r="O170" s="67">
        <f>MAX(RES_hhdet_num!O170-RES_hhdet_num!N170,RES_hhdet_in_new!O170,)</f>
        <v>0</v>
      </c>
      <c r="P170" s="67">
        <f>MAX(RES_hhdet_num!P170-RES_hhdet_num!O170,RES_hhdet_in_new!P170,)</f>
        <v>0</v>
      </c>
      <c r="Q170" s="67">
        <f>MAX(RES_hhdet_num!Q170-RES_hhdet_num!P170,RES_hhdet_in_new!Q170,)</f>
        <v>0</v>
      </c>
    </row>
    <row r="171" spans="1:17" ht="12" customHeight="1" x14ac:dyDescent="0.25">
      <c r="A171" s="23" t="s">
        <v>142</v>
      </c>
      <c r="B171" s="67"/>
      <c r="C171" s="67">
        <v>32623.750000000015</v>
      </c>
      <c r="D171" s="67">
        <v>24034.749999999996</v>
      </c>
      <c r="E171" s="67">
        <v>15449.75</v>
      </c>
      <c r="F171" s="67">
        <v>10128.749999999967</v>
      </c>
      <c r="G171" s="67">
        <v>5963.5928689816137</v>
      </c>
      <c r="H171" s="67">
        <v>3757.5064927816534</v>
      </c>
      <c r="I171" s="67">
        <v>8099.7499999999964</v>
      </c>
      <c r="J171" s="67">
        <v>12230.749999999998</v>
      </c>
      <c r="K171" s="67">
        <v>10083.700770913259</v>
      </c>
      <c r="L171" s="67">
        <v>4799.5714186589903</v>
      </c>
      <c r="M171" s="67">
        <v>21846.515791122467</v>
      </c>
      <c r="N171" s="67">
        <v>12048.772917794449</v>
      </c>
      <c r="O171" s="67">
        <v>5998.3742233290604</v>
      </c>
      <c r="P171" s="67">
        <v>3520.3738935174742</v>
      </c>
      <c r="Q171" s="67">
        <v>2410</v>
      </c>
    </row>
    <row r="172" spans="1:17" ht="12" customHeight="1" x14ac:dyDescent="0.25">
      <c r="A172" s="23" t="s">
        <v>141</v>
      </c>
      <c r="B172" s="67"/>
      <c r="C172" s="67">
        <v>14382.18690041933</v>
      </c>
      <c r="D172" s="67">
        <v>9665.524793534918</v>
      </c>
      <c r="E172" s="67">
        <v>10314.75</v>
      </c>
      <c r="F172" s="67">
        <v>8183.7500000000055</v>
      </c>
      <c r="G172" s="67">
        <v>26857.75</v>
      </c>
      <c r="H172" s="67">
        <v>13882.75</v>
      </c>
      <c r="I172" s="67">
        <v>5969.1288846454499</v>
      </c>
      <c r="J172" s="67">
        <v>6468.3532950039917</v>
      </c>
      <c r="K172" s="67">
        <v>45339.936900419343</v>
      </c>
      <c r="L172" s="67">
        <v>38449.274793534918</v>
      </c>
      <c r="M172" s="67">
        <v>14614.223536755533</v>
      </c>
      <c r="N172" s="67">
        <v>10078.800299948896</v>
      </c>
      <c r="O172" s="67">
        <v>12127.86737111189</v>
      </c>
      <c r="P172" s="67">
        <v>11823.321656393973</v>
      </c>
      <c r="Q172" s="67">
        <v>10967.712077618386</v>
      </c>
    </row>
    <row r="173" spans="1:17" ht="12" hidden="1" customHeight="1" x14ac:dyDescent="0.25">
      <c r="A173" s="148" t="s">
        <v>60</v>
      </c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</row>
    <row r="174" spans="1:17" ht="12" hidden="1" customHeight="1" x14ac:dyDescent="0.25">
      <c r="A174" s="147" t="s">
        <v>59</v>
      </c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</row>
    <row r="175" spans="1:17" ht="12" customHeight="1" x14ac:dyDescent="0.25">
      <c r="A175" s="146" t="s">
        <v>62</v>
      </c>
      <c r="B175" s="145"/>
      <c r="C175" s="145"/>
      <c r="D175" s="145"/>
      <c r="E175" s="145"/>
      <c r="F175" s="145"/>
      <c r="G175" s="145"/>
      <c r="H175" s="145"/>
      <c r="I175" s="145"/>
      <c r="J175" s="145"/>
      <c r="K175" s="145"/>
      <c r="L175" s="145"/>
      <c r="M175" s="145"/>
      <c r="N175" s="145"/>
      <c r="O175" s="145"/>
      <c r="P175" s="145"/>
      <c r="Q175" s="145"/>
    </row>
    <row r="176" spans="1:17" ht="12" customHeight="1" x14ac:dyDescent="0.25">
      <c r="A176" s="23" t="s">
        <v>57</v>
      </c>
      <c r="B176" s="67"/>
      <c r="C176" s="67">
        <v>885.45763265091102</v>
      </c>
      <c r="D176" s="67">
        <v>581.26159609655758</v>
      </c>
      <c r="E176" s="67">
        <v>277.97447752637817</v>
      </c>
      <c r="F176" s="67">
        <v>1556.2499999999984</v>
      </c>
      <c r="G176" s="67">
        <v>6284.2499999999691</v>
      </c>
      <c r="H176" s="67">
        <v>1146.250000000028</v>
      </c>
      <c r="I176" s="67">
        <v>9598.2499999999691</v>
      </c>
      <c r="J176" s="67">
        <v>1185.655115275423</v>
      </c>
      <c r="K176" s="67">
        <v>619.38185410386745</v>
      </c>
      <c r="L176" s="67">
        <v>1380.5115960965561</v>
      </c>
      <c r="M176" s="67">
        <v>543.22447752638152</v>
      </c>
      <c r="N176" s="67">
        <v>0</v>
      </c>
      <c r="O176" s="67">
        <v>1418.6901768078026</v>
      </c>
      <c r="P176" s="67">
        <v>1592.1188561314855</v>
      </c>
      <c r="Q176" s="67">
        <v>8868.0000000000018</v>
      </c>
    </row>
    <row r="177" spans="1:17" ht="12" customHeight="1" x14ac:dyDescent="0.25">
      <c r="A177" s="29" t="s">
        <v>140</v>
      </c>
      <c r="B177" s="83"/>
      <c r="C177" s="83">
        <v>43193.25</v>
      </c>
      <c r="D177" s="83">
        <v>32777.250000000007</v>
      </c>
      <c r="E177" s="83">
        <v>32637.250000000004</v>
      </c>
      <c r="F177" s="83">
        <v>19248.250000000004</v>
      </c>
      <c r="G177" s="83">
        <v>18753.25</v>
      </c>
      <c r="H177" s="83">
        <v>18720.249999999971</v>
      </c>
      <c r="I177" s="83">
        <v>14604.211541755623</v>
      </c>
      <c r="J177" s="83">
        <v>23925.24999999996</v>
      </c>
      <c r="K177" s="83">
        <v>64734.72986734908</v>
      </c>
      <c r="L177" s="83">
        <v>46490.925903903437</v>
      </c>
      <c r="M177" s="83">
        <v>35043.213022473617</v>
      </c>
      <c r="N177" s="83">
        <v>18672.409644948355</v>
      </c>
      <c r="O177" s="83">
        <v>24006.747323192201</v>
      </c>
      <c r="P177" s="83">
        <v>22691.600640092667</v>
      </c>
      <c r="Q177" s="83">
        <v>12225.107524070934</v>
      </c>
    </row>
  </sheetData>
  <pageMargins left="0.39370078740157483" right="0.39370078740157483" top="0.39370078740157483" bottom="0.39370078740157483" header="0.31496062992125984" footer="0.31496062992125984"/>
  <pageSetup paperSize="9" scale="44" orientation="portrait" horizontalDpi="1200" verticalDpi="1200" r:id="rId1"/>
  <headerFooter alignWithMargins="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tabColor theme="6" tint="-0.249977111117893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258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ht="12" customHeight="1" x14ac:dyDescent="0.25">
      <c r="A3" s="152" t="s">
        <v>172</v>
      </c>
      <c r="B3" s="151"/>
      <c r="C3" s="151"/>
      <c r="D3" s="151"/>
      <c r="E3" s="151"/>
      <c r="F3" s="151"/>
      <c r="G3" s="151"/>
      <c r="H3" s="151"/>
      <c r="I3" s="151"/>
      <c r="J3" s="151"/>
      <c r="K3" s="151"/>
      <c r="L3" s="151"/>
      <c r="M3" s="151"/>
      <c r="N3" s="151"/>
      <c r="O3" s="151"/>
      <c r="P3" s="151"/>
      <c r="Q3" s="151"/>
    </row>
    <row r="4" spans="1:17" ht="12.95" customHeight="1" x14ac:dyDescent="0.25">
      <c r="A4" s="150" t="s">
        <v>65</v>
      </c>
      <c r="B4" s="149"/>
      <c r="C4" s="149"/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</row>
    <row r="5" spans="1:17" ht="12" customHeight="1" x14ac:dyDescent="0.25">
      <c r="A5" s="23" t="s">
        <v>58</v>
      </c>
      <c r="B5" s="67"/>
      <c r="C5" s="67">
        <v>0</v>
      </c>
      <c r="D5" s="67">
        <v>0</v>
      </c>
      <c r="E5" s="67">
        <v>0</v>
      </c>
      <c r="F5" s="67">
        <v>4160.9483706081919</v>
      </c>
      <c r="G5" s="67">
        <v>0</v>
      </c>
      <c r="H5" s="67">
        <v>1518.0304724810608</v>
      </c>
      <c r="I5" s="67">
        <v>1665.237565154122</v>
      </c>
      <c r="J5" s="67">
        <v>1728.332415937808</v>
      </c>
      <c r="K5" s="67">
        <v>0</v>
      </c>
      <c r="L5" s="67">
        <v>3286.4621786685561</v>
      </c>
      <c r="M5" s="67">
        <v>0</v>
      </c>
      <c r="N5" s="67">
        <v>595.81216940522199</v>
      </c>
      <c r="O5" s="67">
        <v>0</v>
      </c>
      <c r="P5" s="67">
        <v>61.399872979645913</v>
      </c>
      <c r="Q5" s="67">
        <v>163.13275162771851</v>
      </c>
    </row>
    <row r="6" spans="1:17" ht="12" hidden="1" customHeight="1" x14ac:dyDescent="0.25">
      <c r="A6" s="23" t="s">
        <v>60</v>
      </c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</row>
    <row r="7" spans="1:17" ht="12.95" customHeight="1" x14ac:dyDescent="0.25">
      <c r="A7" s="146" t="s">
        <v>112</v>
      </c>
      <c r="B7" s="145"/>
      <c r="C7" s="145"/>
      <c r="D7" s="145"/>
      <c r="E7" s="145"/>
      <c r="F7" s="145"/>
      <c r="G7" s="145"/>
      <c r="H7" s="145"/>
      <c r="I7" s="145"/>
      <c r="J7" s="145"/>
      <c r="K7" s="145"/>
      <c r="L7" s="145"/>
      <c r="M7" s="145"/>
      <c r="N7" s="145"/>
      <c r="O7" s="145"/>
      <c r="P7" s="145"/>
      <c r="Q7" s="145"/>
    </row>
    <row r="8" spans="1:17" ht="12" customHeight="1" x14ac:dyDescent="0.25">
      <c r="A8" s="23" t="s">
        <v>60</v>
      </c>
      <c r="B8" s="67"/>
      <c r="C8" s="67">
        <v>0</v>
      </c>
      <c r="D8" s="67">
        <v>0</v>
      </c>
      <c r="E8" s="67">
        <v>0</v>
      </c>
      <c r="F8" s="67">
        <v>40</v>
      </c>
      <c r="G8" s="67">
        <v>0</v>
      </c>
      <c r="H8" s="67">
        <v>16</v>
      </c>
      <c r="I8" s="67">
        <v>9</v>
      </c>
      <c r="J8" s="67">
        <v>73</v>
      </c>
      <c r="K8" s="67">
        <v>0</v>
      </c>
      <c r="L8" s="67">
        <v>56</v>
      </c>
      <c r="M8" s="67">
        <v>0</v>
      </c>
      <c r="N8" s="67">
        <v>26.000000000000007</v>
      </c>
      <c r="O8" s="67">
        <v>0</v>
      </c>
      <c r="P8" s="67">
        <v>3.0000000000000009</v>
      </c>
      <c r="Q8" s="67">
        <v>33.000000000000007</v>
      </c>
    </row>
    <row r="9" spans="1:17" ht="12" customHeight="1" x14ac:dyDescent="0.25">
      <c r="A9" s="146" t="s">
        <v>63</v>
      </c>
      <c r="B9" s="145"/>
      <c r="C9" s="145"/>
      <c r="D9" s="145"/>
      <c r="E9" s="145"/>
      <c r="F9" s="145"/>
      <c r="G9" s="145"/>
      <c r="H9" s="145"/>
      <c r="I9" s="145"/>
      <c r="J9" s="145"/>
      <c r="K9" s="145"/>
      <c r="L9" s="145"/>
      <c r="M9" s="145"/>
      <c r="N9" s="145"/>
      <c r="O9" s="145"/>
      <c r="P9" s="145"/>
      <c r="Q9" s="145"/>
    </row>
    <row r="10" spans="1:17" ht="12" customHeight="1" x14ac:dyDescent="0.25">
      <c r="A10" s="23" t="s">
        <v>171</v>
      </c>
      <c r="B10" s="67"/>
      <c r="C10" s="67">
        <v>0</v>
      </c>
      <c r="D10" s="67">
        <v>0</v>
      </c>
      <c r="E10" s="67">
        <v>0</v>
      </c>
      <c r="F10" s="67">
        <v>940.91130295608093</v>
      </c>
      <c r="G10" s="67">
        <v>0</v>
      </c>
      <c r="H10" s="67">
        <v>550.26267719235511</v>
      </c>
      <c r="I10" s="67">
        <v>186.83434413902989</v>
      </c>
      <c r="J10" s="67">
        <v>574.63626550497645</v>
      </c>
      <c r="K10" s="67">
        <v>0</v>
      </c>
      <c r="L10" s="67">
        <v>580.81261319058683</v>
      </c>
      <c r="M10" s="67">
        <v>0</v>
      </c>
      <c r="N10" s="67">
        <v>595.81216940522199</v>
      </c>
      <c r="O10" s="67">
        <v>0</v>
      </c>
      <c r="P10" s="67">
        <v>61.399872979645913</v>
      </c>
      <c r="Q10" s="67">
        <v>163.13275162771851</v>
      </c>
    </row>
    <row r="11" spans="1:17" ht="12" customHeight="1" x14ac:dyDescent="0.25">
      <c r="A11" s="23" t="s">
        <v>144</v>
      </c>
      <c r="B11" s="67"/>
      <c r="C11" s="67">
        <v>0</v>
      </c>
      <c r="D11" s="67">
        <v>0</v>
      </c>
      <c r="E11" s="67">
        <v>0</v>
      </c>
      <c r="F11" s="67">
        <v>0</v>
      </c>
      <c r="G11" s="67">
        <v>0</v>
      </c>
      <c r="H11" s="67">
        <v>0</v>
      </c>
      <c r="I11" s="67">
        <v>0</v>
      </c>
      <c r="J11" s="67">
        <v>0</v>
      </c>
      <c r="K11" s="67">
        <v>0</v>
      </c>
      <c r="L11" s="67">
        <v>0</v>
      </c>
      <c r="M11" s="67">
        <v>0</v>
      </c>
      <c r="N11" s="67">
        <v>0</v>
      </c>
      <c r="O11" s="67">
        <v>0</v>
      </c>
      <c r="P11" s="67">
        <v>0</v>
      </c>
      <c r="Q11" s="67">
        <v>0</v>
      </c>
    </row>
    <row r="12" spans="1:17" ht="12" customHeight="1" x14ac:dyDescent="0.25">
      <c r="A12" s="23" t="s">
        <v>143</v>
      </c>
      <c r="B12" s="67"/>
      <c r="C12" s="67">
        <v>0</v>
      </c>
      <c r="D12" s="67">
        <v>0</v>
      </c>
      <c r="E12" s="67">
        <v>0</v>
      </c>
      <c r="F12" s="67">
        <v>0</v>
      </c>
      <c r="G12" s="67">
        <v>0</v>
      </c>
      <c r="H12" s="67">
        <v>0</v>
      </c>
      <c r="I12" s="67">
        <v>0</v>
      </c>
      <c r="J12" s="67">
        <v>0</v>
      </c>
      <c r="K12" s="67">
        <v>0</v>
      </c>
      <c r="L12" s="67">
        <v>0</v>
      </c>
      <c r="M12" s="67">
        <v>0</v>
      </c>
      <c r="N12" s="67">
        <v>0</v>
      </c>
      <c r="O12" s="67">
        <v>0</v>
      </c>
      <c r="P12" s="67">
        <v>0</v>
      </c>
      <c r="Q12" s="67">
        <v>0</v>
      </c>
    </row>
    <row r="13" spans="1:17" ht="12" hidden="1" customHeight="1" x14ac:dyDescent="0.25">
      <c r="A13" s="148" t="s">
        <v>57</v>
      </c>
      <c r="B13" s="67"/>
      <c r="C13" s="67"/>
      <c r="D13" s="67"/>
      <c r="E13" s="67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</row>
    <row r="14" spans="1:17" ht="12" hidden="1" customHeight="1" x14ac:dyDescent="0.25">
      <c r="A14" s="148" t="s">
        <v>59</v>
      </c>
      <c r="B14" s="67"/>
      <c r="C14" s="67"/>
      <c r="D14" s="67"/>
      <c r="E14" s="67"/>
      <c r="F14" s="67"/>
      <c r="G14" s="67"/>
      <c r="H14" s="67"/>
      <c r="I14" s="67"/>
      <c r="J14" s="67"/>
      <c r="K14" s="67"/>
      <c r="L14" s="67"/>
      <c r="M14" s="67"/>
      <c r="N14" s="67"/>
      <c r="O14" s="67"/>
      <c r="P14" s="67"/>
      <c r="Q14" s="67"/>
    </row>
    <row r="15" spans="1:17" ht="12" customHeight="1" x14ac:dyDescent="0.25">
      <c r="A15" s="23" t="s">
        <v>142</v>
      </c>
      <c r="B15" s="67"/>
      <c r="C15" s="67">
        <v>0</v>
      </c>
      <c r="D15" s="67">
        <v>0</v>
      </c>
      <c r="E15" s="67">
        <v>0</v>
      </c>
      <c r="F15" s="67">
        <v>1846.9360213217269</v>
      </c>
      <c r="G15" s="67">
        <v>0</v>
      </c>
      <c r="H15" s="67">
        <v>351.54790648891048</v>
      </c>
      <c r="I15" s="67">
        <v>833.08246661623855</v>
      </c>
      <c r="J15" s="67">
        <v>647.1964422957027</v>
      </c>
      <c r="K15" s="67">
        <v>0</v>
      </c>
      <c r="L15" s="67">
        <v>365.65504443452983</v>
      </c>
      <c r="M15" s="67">
        <v>0</v>
      </c>
      <c r="N15" s="67">
        <v>0</v>
      </c>
      <c r="O15" s="67">
        <v>0</v>
      </c>
      <c r="P15" s="67">
        <v>0</v>
      </c>
      <c r="Q15" s="67">
        <v>0</v>
      </c>
    </row>
    <row r="16" spans="1:17" ht="12" customHeight="1" x14ac:dyDescent="0.25">
      <c r="A16" s="23" t="s">
        <v>141</v>
      </c>
      <c r="B16" s="67"/>
      <c r="C16" s="67">
        <v>0</v>
      </c>
      <c r="D16" s="67">
        <v>0</v>
      </c>
      <c r="E16" s="67">
        <v>0</v>
      </c>
      <c r="F16" s="67">
        <v>1373.1010463303842</v>
      </c>
      <c r="G16" s="67">
        <v>0</v>
      </c>
      <c r="H16" s="67">
        <v>616.21988879979517</v>
      </c>
      <c r="I16" s="67">
        <v>645.32075439885364</v>
      </c>
      <c r="J16" s="67">
        <v>506.49970813712878</v>
      </c>
      <c r="K16" s="67">
        <v>0</v>
      </c>
      <c r="L16" s="67">
        <v>2339.9945210434394</v>
      </c>
      <c r="M16" s="67">
        <v>0</v>
      </c>
      <c r="N16" s="67">
        <v>0</v>
      </c>
      <c r="O16" s="67">
        <v>0</v>
      </c>
      <c r="P16" s="67">
        <v>0</v>
      </c>
      <c r="Q16" s="67">
        <v>0</v>
      </c>
    </row>
    <row r="17" spans="1:17" ht="12" hidden="1" customHeight="1" x14ac:dyDescent="0.25">
      <c r="A17" s="148" t="s">
        <v>60</v>
      </c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</row>
    <row r="18" spans="1:17" ht="12" hidden="1" customHeight="1" x14ac:dyDescent="0.25">
      <c r="A18" s="148" t="s">
        <v>59</v>
      </c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</row>
    <row r="19" spans="1:17" ht="12" customHeight="1" x14ac:dyDescent="0.25">
      <c r="A19" s="146" t="s">
        <v>62</v>
      </c>
      <c r="B19" s="145"/>
      <c r="C19" s="145"/>
      <c r="D19" s="145"/>
      <c r="E19" s="145"/>
      <c r="F19" s="145"/>
      <c r="G19" s="145"/>
      <c r="H19" s="145"/>
      <c r="I19" s="145"/>
      <c r="J19" s="145"/>
      <c r="K19" s="145"/>
      <c r="L19" s="145"/>
      <c r="M19" s="145"/>
      <c r="N19" s="145"/>
      <c r="O19" s="145"/>
      <c r="P19" s="145"/>
      <c r="Q19" s="145"/>
    </row>
    <row r="20" spans="1:17" ht="12" customHeight="1" x14ac:dyDescent="0.25">
      <c r="A20" s="23" t="s">
        <v>58</v>
      </c>
      <c r="B20" s="67"/>
      <c r="C20" s="67">
        <v>0</v>
      </c>
      <c r="D20" s="67">
        <v>0</v>
      </c>
      <c r="E20" s="67">
        <v>0</v>
      </c>
      <c r="F20" s="67">
        <v>560.35489549399858</v>
      </c>
      <c r="G20" s="67">
        <v>0</v>
      </c>
      <c r="H20" s="67">
        <v>410.76346004912801</v>
      </c>
      <c r="I20" s="67">
        <v>192.48650748744822</v>
      </c>
      <c r="J20" s="67">
        <v>393.64389327957213</v>
      </c>
      <c r="K20" s="67">
        <v>0</v>
      </c>
      <c r="L20" s="67">
        <v>0</v>
      </c>
      <c r="M20" s="67">
        <v>0</v>
      </c>
      <c r="N20" s="67">
        <v>0</v>
      </c>
      <c r="O20" s="67">
        <v>0</v>
      </c>
      <c r="P20" s="67">
        <v>0</v>
      </c>
      <c r="Q20" s="67">
        <v>0</v>
      </c>
    </row>
    <row r="21" spans="1:17" ht="12" customHeight="1" x14ac:dyDescent="0.25">
      <c r="A21" s="23" t="s">
        <v>57</v>
      </c>
      <c r="B21" s="67"/>
      <c r="C21" s="67">
        <v>0</v>
      </c>
      <c r="D21" s="67">
        <v>0</v>
      </c>
      <c r="E21" s="67">
        <v>0</v>
      </c>
      <c r="F21" s="67">
        <v>269.49836915246169</v>
      </c>
      <c r="G21" s="67">
        <v>0</v>
      </c>
      <c r="H21" s="67">
        <v>220.47820406631041</v>
      </c>
      <c r="I21" s="67">
        <v>0</v>
      </c>
      <c r="J21" s="67">
        <v>0</v>
      </c>
      <c r="K21" s="67">
        <v>0</v>
      </c>
      <c r="L21" s="67">
        <v>0</v>
      </c>
      <c r="M21" s="67">
        <v>0</v>
      </c>
      <c r="N21" s="67">
        <v>0</v>
      </c>
      <c r="O21" s="67">
        <v>0</v>
      </c>
      <c r="P21" s="67">
        <v>61.399872979645913</v>
      </c>
      <c r="Q21" s="67">
        <v>0</v>
      </c>
    </row>
    <row r="22" spans="1:17" ht="12" customHeight="1" x14ac:dyDescent="0.25">
      <c r="A22" s="29" t="s">
        <v>140</v>
      </c>
      <c r="B22" s="83"/>
      <c r="C22" s="83">
        <v>0</v>
      </c>
      <c r="D22" s="83">
        <v>0</v>
      </c>
      <c r="E22" s="83">
        <v>0</v>
      </c>
      <c r="F22" s="83">
        <v>3331.0951059617314</v>
      </c>
      <c r="G22" s="83">
        <v>0</v>
      </c>
      <c r="H22" s="83">
        <v>886.78880836562234</v>
      </c>
      <c r="I22" s="83">
        <v>1472.7510576666737</v>
      </c>
      <c r="J22" s="83">
        <v>1334.6885226582358</v>
      </c>
      <c r="K22" s="83">
        <v>0</v>
      </c>
      <c r="L22" s="83">
        <v>3286.4621786685561</v>
      </c>
      <c r="M22" s="83">
        <v>0</v>
      </c>
      <c r="N22" s="83">
        <v>595.81216940522199</v>
      </c>
      <c r="O22" s="83">
        <v>0</v>
      </c>
      <c r="P22" s="83">
        <v>0</v>
      </c>
      <c r="Q22" s="83">
        <v>163.13275162771851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51"/>
      <c r="C24" s="151"/>
      <c r="D24" s="151"/>
      <c r="E24" s="151"/>
      <c r="F24" s="151"/>
      <c r="G24" s="151"/>
      <c r="H24" s="151"/>
      <c r="I24" s="151"/>
      <c r="J24" s="151"/>
      <c r="K24" s="151"/>
      <c r="L24" s="151"/>
      <c r="M24" s="151"/>
      <c r="N24" s="151"/>
      <c r="O24" s="151"/>
      <c r="P24" s="151"/>
      <c r="Q24" s="151"/>
    </row>
    <row r="25" spans="1:17" ht="12.95" customHeight="1" x14ac:dyDescent="0.25">
      <c r="A25" s="150" t="s">
        <v>65</v>
      </c>
      <c r="B25" s="149"/>
      <c r="C25" s="149"/>
      <c r="D25" s="149"/>
      <c r="E25" s="149"/>
      <c r="F25" s="149"/>
      <c r="G25" s="149"/>
      <c r="H25" s="149"/>
      <c r="I25" s="149"/>
      <c r="J25" s="149"/>
      <c r="K25" s="149"/>
      <c r="L25" s="149"/>
      <c r="M25" s="149"/>
      <c r="N25" s="149"/>
      <c r="O25" s="149"/>
      <c r="P25" s="149"/>
      <c r="Q25" s="149"/>
    </row>
    <row r="26" spans="1:17" ht="12" customHeight="1" x14ac:dyDescent="0.25">
      <c r="A26" s="23" t="s">
        <v>84</v>
      </c>
      <c r="B26" s="67"/>
      <c r="C26" s="67">
        <v>200.57882210968211</v>
      </c>
      <c r="D26" s="67">
        <v>325.199453514575</v>
      </c>
      <c r="E26" s="67">
        <v>307.64087835628175</v>
      </c>
      <c r="F26" s="67">
        <v>360.99836915246169</v>
      </c>
      <c r="G26" s="67">
        <v>250.91982796946741</v>
      </c>
      <c r="H26" s="67">
        <v>396.97820406631041</v>
      </c>
      <c r="I26" s="67">
        <v>207.02605978632937</v>
      </c>
      <c r="J26" s="67">
        <v>204.20130226422268</v>
      </c>
      <c r="K26" s="67">
        <v>281.11608860026263</v>
      </c>
      <c r="L26" s="67">
        <v>158.39427846239442</v>
      </c>
      <c r="M26" s="67">
        <v>141.37455983320407</v>
      </c>
      <c r="N26" s="67">
        <v>34.661437330522801</v>
      </c>
      <c r="O26" s="67">
        <v>0</v>
      </c>
      <c r="P26" s="67">
        <v>209.14331733691887</v>
      </c>
      <c r="Q26" s="67">
        <v>19.218914428984409</v>
      </c>
    </row>
    <row r="27" spans="1:17" ht="12" hidden="1" customHeight="1" x14ac:dyDescent="0.25">
      <c r="A27" s="23" t="s">
        <v>60</v>
      </c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</row>
    <row r="28" spans="1:17" ht="12.95" customHeight="1" x14ac:dyDescent="0.25">
      <c r="A28" s="146" t="s">
        <v>112</v>
      </c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</row>
    <row r="29" spans="1:17" ht="12" customHeight="1" x14ac:dyDescent="0.25">
      <c r="A29" s="23" t="s">
        <v>60</v>
      </c>
      <c r="B29" s="67"/>
      <c r="C29" s="67">
        <v>5</v>
      </c>
      <c r="D29" s="67">
        <v>3</v>
      </c>
      <c r="E29" s="67">
        <v>2</v>
      </c>
      <c r="F29" s="67">
        <v>5</v>
      </c>
      <c r="G29" s="67">
        <v>4</v>
      </c>
      <c r="H29" s="67">
        <v>6</v>
      </c>
      <c r="I29" s="67">
        <v>4</v>
      </c>
      <c r="J29" s="67">
        <v>13</v>
      </c>
      <c r="K29" s="67">
        <v>11</v>
      </c>
      <c r="L29" s="67">
        <v>12</v>
      </c>
      <c r="M29" s="67">
        <v>9.0000000000000018</v>
      </c>
      <c r="N29" s="67">
        <v>2.0000000000000004</v>
      </c>
      <c r="O29" s="67">
        <v>0</v>
      </c>
      <c r="P29" s="67">
        <v>0</v>
      </c>
      <c r="Q29" s="67">
        <v>11.000000000000002</v>
      </c>
    </row>
    <row r="30" spans="1:17" ht="12" customHeight="1" x14ac:dyDescent="0.25">
      <c r="A30" s="146" t="s">
        <v>63</v>
      </c>
      <c r="B30" s="145"/>
      <c r="C30" s="145"/>
      <c r="D30" s="145"/>
      <c r="E30" s="145"/>
      <c r="F30" s="145"/>
      <c r="G30" s="145"/>
      <c r="H30" s="145"/>
      <c r="I30" s="145"/>
      <c r="J30" s="145"/>
      <c r="K30" s="145"/>
      <c r="L30" s="145"/>
      <c r="M30" s="145"/>
      <c r="N30" s="145"/>
      <c r="O30" s="145"/>
      <c r="P30" s="145"/>
      <c r="Q30" s="145"/>
    </row>
    <row r="31" spans="1:17" ht="12" customHeight="1" x14ac:dyDescent="0.25">
      <c r="A31" s="23" t="s">
        <v>169</v>
      </c>
      <c r="B31" s="67"/>
      <c r="C31" s="67">
        <v>0</v>
      </c>
      <c r="D31" s="67">
        <v>225.38870047913446</v>
      </c>
      <c r="E31" s="67">
        <v>194.96772675363235</v>
      </c>
      <c r="F31" s="67">
        <v>228.6102119767873</v>
      </c>
      <c r="G31" s="67">
        <v>60.542060560873267</v>
      </c>
      <c r="H31" s="67">
        <v>155.45144621985833</v>
      </c>
      <c r="I31" s="67">
        <v>97.466055696152509</v>
      </c>
      <c r="J31" s="67">
        <v>103.91234743806984</v>
      </c>
      <c r="K31" s="67">
        <v>0</v>
      </c>
      <c r="L31" s="67">
        <v>0</v>
      </c>
      <c r="M31" s="67">
        <v>0</v>
      </c>
      <c r="N31" s="67">
        <v>0</v>
      </c>
      <c r="O31" s="67">
        <v>0</v>
      </c>
      <c r="P31" s="67">
        <v>0</v>
      </c>
      <c r="Q31" s="67">
        <v>5.6811409405212645</v>
      </c>
    </row>
    <row r="32" spans="1:17" ht="12" customHeight="1" x14ac:dyDescent="0.25">
      <c r="A32" s="23" t="s">
        <v>168</v>
      </c>
      <c r="B32" s="67"/>
      <c r="C32" s="67">
        <v>0</v>
      </c>
      <c r="D32" s="67">
        <v>99.810753035440555</v>
      </c>
      <c r="E32" s="67">
        <v>112.6731516026494</v>
      </c>
      <c r="F32" s="67">
        <v>132.38815717567439</v>
      </c>
      <c r="G32" s="67">
        <v>190.37776740859414</v>
      </c>
      <c r="H32" s="67">
        <v>241.52675784645209</v>
      </c>
      <c r="I32" s="67">
        <v>109.56000409017686</v>
      </c>
      <c r="J32" s="67">
        <v>100.28895482615283</v>
      </c>
      <c r="K32" s="67">
        <v>0</v>
      </c>
      <c r="L32" s="67">
        <v>0</v>
      </c>
      <c r="M32" s="67">
        <v>0</v>
      </c>
      <c r="N32" s="67">
        <v>0</v>
      </c>
      <c r="O32" s="67">
        <v>0</v>
      </c>
      <c r="P32" s="67">
        <v>0</v>
      </c>
      <c r="Q32" s="67">
        <v>13.537773488463145</v>
      </c>
    </row>
    <row r="33" spans="1:17" ht="12" hidden="1" customHeight="1" x14ac:dyDescent="0.25">
      <c r="A33" s="148" t="s">
        <v>57</v>
      </c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7"/>
    </row>
    <row r="34" spans="1:17" ht="12" hidden="1" customHeight="1" x14ac:dyDescent="0.25">
      <c r="A34" s="148" t="s">
        <v>59</v>
      </c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7"/>
      <c r="M34" s="67"/>
      <c r="N34" s="67"/>
      <c r="O34" s="67"/>
      <c r="P34" s="67"/>
      <c r="Q34" s="67"/>
    </row>
    <row r="35" spans="1:17" ht="12" customHeight="1" x14ac:dyDescent="0.25">
      <c r="A35" s="23" t="s">
        <v>142</v>
      </c>
      <c r="B35" s="67"/>
      <c r="C35" s="67">
        <v>95.87913589477489</v>
      </c>
      <c r="D35" s="67">
        <v>0</v>
      </c>
      <c r="E35" s="67">
        <v>0</v>
      </c>
      <c r="F35" s="67">
        <v>0</v>
      </c>
      <c r="G35" s="67">
        <v>0</v>
      </c>
      <c r="H35" s="67">
        <v>0</v>
      </c>
      <c r="I35" s="67">
        <v>0</v>
      </c>
      <c r="J35" s="67">
        <v>0</v>
      </c>
      <c r="K35" s="67">
        <v>0</v>
      </c>
      <c r="L35" s="67">
        <v>0</v>
      </c>
      <c r="M35" s="67">
        <v>48.425751710262816</v>
      </c>
      <c r="N35" s="67">
        <v>11.198310522168901</v>
      </c>
      <c r="O35" s="67">
        <v>0</v>
      </c>
      <c r="P35" s="67">
        <v>63.513460180003435</v>
      </c>
      <c r="Q35" s="67">
        <v>0</v>
      </c>
    </row>
    <row r="36" spans="1:17" ht="12" customHeight="1" x14ac:dyDescent="0.25">
      <c r="A36" s="23" t="s">
        <v>141</v>
      </c>
      <c r="B36" s="67"/>
      <c r="C36" s="67">
        <v>104.69968621490722</v>
      </c>
      <c r="D36" s="67">
        <v>0</v>
      </c>
      <c r="E36" s="67">
        <v>0</v>
      </c>
      <c r="F36" s="67">
        <v>0</v>
      </c>
      <c r="G36" s="67">
        <v>0</v>
      </c>
      <c r="H36" s="67">
        <v>0</v>
      </c>
      <c r="I36" s="67">
        <v>0</v>
      </c>
      <c r="J36" s="67">
        <v>0</v>
      </c>
      <c r="K36" s="67">
        <v>281.11608860026263</v>
      </c>
      <c r="L36" s="67">
        <v>158.39427846239442</v>
      </c>
      <c r="M36" s="67">
        <v>92.948808122941259</v>
      </c>
      <c r="N36" s="67">
        <v>23.463126808353898</v>
      </c>
      <c r="O36" s="67">
        <v>0</v>
      </c>
      <c r="P36" s="67">
        <v>145.62985715691545</v>
      </c>
      <c r="Q36" s="67">
        <v>0</v>
      </c>
    </row>
    <row r="37" spans="1:17" ht="12" hidden="1" customHeight="1" x14ac:dyDescent="0.25">
      <c r="A37" s="148" t="s">
        <v>60</v>
      </c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</row>
    <row r="38" spans="1:17" ht="12" hidden="1" customHeight="1" x14ac:dyDescent="0.25">
      <c r="A38" s="147" t="s">
        <v>59</v>
      </c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</row>
    <row r="39" spans="1:17" ht="12" customHeight="1" x14ac:dyDescent="0.25">
      <c r="A39" s="146" t="s">
        <v>62</v>
      </c>
      <c r="B39" s="145"/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5"/>
      <c r="O39" s="145"/>
      <c r="P39" s="145"/>
      <c r="Q39" s="145"/>
    </row>
    <row r="40" spans="1:17" ht="12" customHeight="1" x14ac:dyDescent="0.25">
      <c r="A40" s="23" t="s">
        <v>57</v>
      </c>
      <c r="B40" s="67"/>
      <c r="C40" s="67">
        <v>0</v>
      </c>
      <c r="D40" s="67">
        <v>114</v>
      </c>
      <c r="E40" s="67">
        <v>0</v>
      </c>
      <c r="F40" s="67">
        <v>91.5</v>
      </c>
      <c r="G40" s="67">
        <v>225.5</v>
      </c>
      <c r="H40" s="67">
        <v>176.5</v>
      </c>
      <c r="I40" s="67">
        <v>207.02605978632937</v>
      </c>
      <c r="J40" s="67">
        <v>204.20130226422268</v>
      </c>
      <c r="K40" s="67">
        <v>0</v>
      </c>
      <c r="L40" s="67">
        <v>0</v>
      </c>
      <c r="M40" s="67">
        <v>0</v>
      </c>
      <c r="N40" s="67">
        <v>0</v>
      </c>
      <c r="O40" s="67">
        <v>0</v>
      </c>
      <c r="P40" s="67">
        <v>116.50000000000003</v>
      </c>
      <c r="Q40" s="67">
        <v>19.218914428984409</v>
      </c>
    </row>
    <row r="41" spans="1:17" ht="12" customHeight="1" x14ac:dyDescent="0.25">
      <c r="A41" s="29" t="s">
        <v>140</v>
      </c>
      <c r="B41" s="83"/>
      <c r="C41" s="83">
        <v>200.57882210968211</v>
      </c>
      <c r="D41" s="83">
        <v>211.199453514575</v>
      </c>
      <c r="E41" s="83">
        <v>307.64087835628175</v>
      </c>
      <c r="F41" s="83">
        <v>269.49836915246169</v>
      </c>
      <c r="G41" s="83">
        <v>25.419827969467406</v>
      </c>
      <c r="H41" s="83">
        <v>220.47820406631041</v>
      </c>
      <c r="I41" s="83">
        <v>0</v>
      </c>
      <c r="J41" s="83">
        <v>0</v>
      </c>
      <c r="K41" s="83">
        <v>281.11608860026263</v>
      </c>
      <c r="L41" s="83">
        <v>158.39427846239442</v>
      </c>
      <c r="M41" s="83">
        <v>141.37455983320407</v>
      </c>
      <c r="N41" s="83">
        <v>34.661437330522801</v>
      </c>
      <c r="O41" s="83">
        <v>0</v>
      </c>
      <c r="P41" s="83">
        <v>92.643317336918855</v>
      </c>
      <c r="Q41" s="83"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51"/>
      <c r="C43" s="151"/>
      <c r="D43" s="151"/>
      <c r="E43" s="151"/>
      <c r="F43" s="151"/>
      <c r="G43" s="151"/>
      <c r="H43" s="151"/>
      <c r="I43" s="151"/>
      <c r="J43" s="151"/>
      <c r="K43" s="151"/>
      <c r="L43" s="151"/>
      <c r="M43" s="151"/>
      <c r="N43" s="151"/>
      <c r="O43" s="151"/>
      <c r="P43" s="151"/>
      <c r="Q43" s="151"/>
    </row>
    <row r="44" spans="1:17" ht="12.95" customHeight="1" x14ac:dyDescent="0.25">
      <c r="A44" s="150" t="s">
        <v>65</v>
      </c>
      <c r="B44" s="149"/>
      <c r="C44" s="149"/>
      <c r="D44" s="149"/>
      <c r="E44" s="149"/>
      <c r="F44" s="149"/>
      <c r="G44" s="149"/>
      <c r="H44" s="149"/>
      <c r="I44" s="149"/>
      <c r="J44" s="149"/>
      <c r="K44" s="149"/>
      <c r="L44" s="149"/>
      <c r="M44" s="149"/>
      <c r="N44" s="149"/>
      <c r="O44" s="149"/>
      <c r="P44" s="149"/>
      <c r="Q44" s="149"/>
    </row>
    <row r="45" spans="1:17" ht="12" customHeight="1" x14ac:dyDescent="0.25">
      <c r="A45" s="23" t="s">
        <v>166</v>
      </c>
      <c r="B45" s="67"/>
      <c r="C45" s="67">
        <v>30355.616354474834</v>
      </c>
      <c r="D45" s="67">
        <v>39647.594571383859</v>
      </c>
      <c r="E45" s="67">
        <v>37288.751167539529</v>
      </c>
      <c r="F45" s="67">
        <v>32030.881115431352</v>
      </c>
      <c r="G45" s="67">
        <v>23198.726174147712</v>
      </c>
      <c r="H45" s="67">
        <v>17118.123230825997</v>
      </c>
      <c r="I45" s="67">
        <v>7044.3649832777473</v>
      </c>
      <c r="J45" s="67">
        <v>25972.859644458862</v>
      </c>
      <c r="K45" s="67">
        <v>8491.6996068527551</v>
      </c>
      <c r="L45" s="67">
        <v>27299.671642566165</v>
      </c>
      <c r="M45" s="67">
        <v>0</v>
      </c>
      <c r="N45" s="67">
        <v>26786.636523450699</v>
      </c>
      <c r="O45" s="67">
        <v>0</v>
      </c>
      <c r="P45" s="67">
        <v>32788.100688473321</v>
      </c>
      <c r="Q45" s="67">
        <v>32309.666258484111</v>
      </c>
    </row>
    <row r="46" spans="1:17" ht="12" hidden="1" customHeight="1" x14ac:dyDescent="0.25">
      <c r="A46" s="23" t="s">
        <v>60</v>
      </c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</row>
    <row r="47" spans="1:17" ht="12.95" customHeight="1" x14ac:dyDescent="0.25">
      <c r="A47" s="146" t="s">
        <v>112</v>
      </c>
      <c r="B47" s="145"/>
      <c r="C47" s="145"/>
      <c r="D47" s="145"/>
      <c r="E47" s="145"/>
      <c r="F47" s="145"/>
      <c r="G47" s="145"/>
      <c r="H47" s="145"/>
      <c r="I47" s="145"/>
      <c r="J47" s="145"/>
      <c r="K47" s="145"/>
      <c r="L47" s="145"/>
      <c r="M47" s="145"/>
      <c r="N47" s="145"/>
      <c r="O47" s="145"/>
      <c r="P47" s="145"/>
      <c r="Q47" s="145"/>
    </row>
    <row r="48" spans="1:17" ht="12" customHeight="1" x14ac:dyDescent="0.25">
      <c r="A48" s="23" t="s">
        <v>60</v>
      </c>
      <c r="B48" s="67"/>
      <c r="C48" s="67">
        <v>816</v>
      </c>
      <c r="D48" s="67">
        <v>444</v>
      </c>
      <c r="E48" s="67">
        <v>208</v>
      </c>
      <c r="F48" s="67">
        <v>559</v>
      </c>
      <c r="G48" s="67">
        <v>468</v>
      </c>
      <c r="H48" s="67">
        <v>484</v>
      </c>
      <c r="I48" s="67">
        <v>279</v>
      </c>
      <c r="J48" s="67">
        <v>1699</v>
      </c>
      <c r="K48" s="67">
        <v>1279</v>
      </c>
      <c r="L48" s="67">
        <v>1330</v>
      </c>
      <c r="M48" s="67">
        <v>0</v>
      </c>
      <c r="N48" s="67">
        <v>292.00000000000006</v>
      </c>
      <c r="O48" s="67">
        <v>0</v>
      </c>
      <c r="P48" s="67">
        <v>21.000000000000004</v>
      </c>
      <c r="Q48" s="67">
        <v>1244.0000000000002</v>
      </c>
    </row>
    <row r="49" spans="1:17" ht="12" customHeight="1" x14ac:dyDescent="0.25">
      <c r="A49" s="146" t="s">
        <v>63</v>
      </c>
      <c r="B49" s="145"/>
      <c r="C49" s="145"/>
      <c r="D49" s="145"/>
      <c r="E49" s="145"/>
      <c r="F49" s="145"/>
      <c r="G49" s="145"/>
      <c r="H49" s="145"/>
      <c r="I49" s="145"/>
      <c r="J49" s="145"/>
      <c r="K49" s="145"/>
      <c r="L49" s="145"/>
      <c r="M49" s="145"/>
      <c r="N49" s="145"/>
      <c r="O49" s="145"/>
      <c r="P49" s="145"/>
      <c r="Q49" s="145"/>
    </row>
    <row r="50" spans="1:17" ht="12" customHeight="1" x14ac:dyDescent="0.25">
      <c r="A50" s="23" t="s">
        <v>165</v>
      </c>
      <c r="B50" s="67"/>
      <c r="C50" s="67">
        <v>4314.6365964738707</v>
      </c>
      <c r="D50" s="67">
        <v>9166.0441974245441</v>
      </c>
      <c r="E50" s="67">
        <v>3296.6479181278482</v>
      </c>
      <c r="F50" s="67">
        <v>7596.2849881346519</v>
      </c>
      <c r="G50" s="67">
        <v>0</v>
      </c>
      <c r="H50" s="67">
        <v>0</v>
      </c>
      <c r="I50" s="67">
        <v>164.18247725184392</v>
      </c>
      <c r="J50" s="67">
        <v>7248.0222937445942</v>
      </c>
      <c r="K50" s="67">
        <v>0</v>
      </c>
      <c r="L50" s="67">
        <v>0</v>
      </c>
      <c r="M50" s="67">
        <v>0</v>
      </c>
      <c r="N50" s="67">
        <v>396.56155292032793</v>
      </c>
      <c r="O50" s="67">
        <v>0</v>
      </c>
      <c r="P50" s="67">
        <v>5541.7679048157415</v>
      </c>
      <c r="Q50" s="67">
        <v>2814.0850669092438</v>
      </c>
    </row>
    <row r="51" spans="1:17" ht="12" customHeight="1" x14ac:dyDescent="0.25">
      <c r="A51" s="23" t="s">
        <v>164</v>
      </c>
      <c r="B51" s="67"/>
      <c r="C51" s="67">
        <v>11077.924797975707</v>
      </c>
      <c r="D51" s="67">
        <v>9875.8395391783852</v>
      </c>
      <c r="E51" s="67">
        <v>16407.301345233198</v>
      </c>
      <c r="F51" s="67">
        <v>19065.670071849305</v>
      </c>
      <c r="G51" s="67">
        <v>9502.8944618177793</v>
      </c>
      <c r="H51" s="67">
        <v>14170.315823000232</v>
      </c>
      <c r="I51" s="67">
        <v>6880.1825060259034</v>
      </c>
      <c r="J51" s="67">
        <v>6822.5700566627238</v>
      </c>
      <c r="K51" s="67">
        <v>8491.6996068527551</v>
      </c>
      <c r="L51" s="67">
        <v>9383.0954962358355</v>
      </c>
      <c r="M51" s="67">
        <v>0</v>
      </c>
      <c r="N51" s="67">
        <v>11541.808595812803</v>
      </c>
      <c r="O51" s="67">
        <v>0</v>
      </c>
      <c r="P51" s="67">
        <v>12702.74422900812</v>
      </c>
      <c r="Q51" s="67">
        <v>27274.389939627366</v>
      </c>
    </row>
    <row r="52" spans="1:17" ht="12" hidden="1" customHeight="1" x14ac:dyDescent="0.25">
      <c r="A52" s="148" t="s">
        <v>163</v>
      </c>
      <c r="B52" s="67"/>
      <c r="C52" s="67"/>
      <c r="D52" s="67"/>
      <c r="E52" s="67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</row>
    <row r="53" spans="1:17" ht="12" hidden="1" customHeight="1" x14ac:dyDescent="0.25">
      <c r="A53" s="148" t="s">
        <v>59</v>
      </c>
      <c r="B53" s="67"/>
      <c r="C53" s="67"/>
      <c r="D53" s="67"/>
      <c r="E53" s="67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</row>
    <row r="54" spans="1:17" ht="12" customHeight="1" x14ac:dyDescent="0.25">
      <c r="A54" s="23" t="s">
        <v>142</v>
      </c>
      <c r="B54" s="67"/>
      <c r="C54" s="67">
        <v>7490.1756069969506</v>
      </c>
      <c r="D54" s="67">
        <v>11849.377002345722</v>
      </c>
      <c r="E54" s="67">
        <v>6828.2219048896222</v>
      </c>
      <c r="F54" s="67">
        <v>3861.3926241380605</v>
      </c>
      <c r="G54" s="67">
        <v>0</v>
      </c>
      <c r="H54" s="67">
        <v>0</v>
      </c>
      <c r="I54" s="67">
        <v>0</v>
      </c>
      <c r="J54" s="67">
        <v>6676.7668793408984</v>
      </c>
      <c r="K54" s="67">
        <v>0</v>
      </c>
      <c r="L54" s="67">
        <v>0</v>
      </c>
      <c r="M54" s="67">
        <v>0</v>
      </c>
      <c r="N54" s="67">
        <v>4540.9040015204928</v>
      </c>
      <c r="O54" s="67">
        <v>0</v>
      </c>
      <c r="P54" s="67">
        <v>4417.553378660893</v>
      </c>
      <c r="Q54" s="67">
        <v>656.69282325213419</v>
      </c>
    </row>
    <row r="55" spans="1:17" ht="12" customHeight="1" x14ac:dyDescent="0.25">
      <c r="A55" s="23" t="s">
        <v>141</v>
      </c>
      <c r="B55" s="67"/>
      <c r="C55" s="67">
        <v>7472.8793530283092</v>
      </c>
      <c r="D55" s="67">
        <v>8756.333832435208</v>
      </c>
      <c r="E55" s="67">
        <v>10756.579999288861</v>
      </c>
      <c r="F55" s="67">
        <v>1507.5334313093347</v>
      </c>
      <c r="G55" s="67">
        <v>13695.831712329933</v>
      </c>
      <c r="H55" s="67">
        <v>2947.807407825765</v>
      </c>
      <c r="I55" s="67">
        <v>0</v>
      </c>
      <c r="J55" s="67">
        <v>5225.5004147106456</v>
      </c>
      <c r="K55" s="67">
        <v>0</v>
      </c>
      <c r="L55" s="67">
        <v>17916.576146330328</v>
      </c>
      <c r="M55" s="67">
        <v>0</v>
      </c>
      <c r="N55" s="67">
        <v>10307.362373197077</v>
      </c>
      <c r="O55" s="67">
        <v>0</v>
      </c>
      <c r="P55" s="67">
        <v>10126.035175988567</v>
      </c>
      <c r="Q55" s="67">
        <v>1564.4984286953672</v>
      </c>
    </row>
    <row r="56" spans="1:17" ht="12" hidden="1" customHeight="1" x14ac:dyDescent="0.25">
      <c r="A56" s="148" t="s">
        <v>60</v>
      </c>
      <c r="B56" s="67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</row>
    <row r="57" spans="1:17" ht="12" hidden="1" customHeight="1" x14ac:dyDescent="0.25">
      <c r="A57" s="147" t="s">
        <v>59</v>
      </c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</row>
    <row r="58" spans="1:17" ht="12" customHeight="1" x14ac:dyDescent="0.25">
      <c r="A58" s="146" t="s">
        <v>62</v>
      </c>
      <c r="B58" s="145"/>
      <c r="C58" s="145"/>
      <c r="D58" s="145"/>
      <c r="E58" s="145"/>
      <c r="F58" s="145"/>
      <c r="G58" s="145"/>
      <c r="H58" s="145"/>
      <c r="I58" s="145"/>
      <c r="J58" s="145"/>
      <c r="K58" s="145"/>
      <c r="L58" s="145"/>
      <c r="M58" s="145"/>
      <c r="N58" s="145"/>
      <c r="O58" s="145"/>
      <c r="P58" s="145"/>
      <c r="Q58" s="145"/>
    </row>
    <row r="59" spans="1:17" ht="12" customHeight="1" x14ac:dyDescent="0.25">
      <c r="A59" s="23" t="s">
        <v>57</v>
      </c>
      <c r="B59" s="67"/>
      <c r="C59" s="67">
        <v>0</v>
      </c>
      <c r="D59" s="67">
        <v>211.199453514575</v>
      </c>
      <c r="E59" s="67">
        <v>0</v>
      </c>
      <c r="F59" s="67">
        <v>0</v>
      </c>
      <c r="G59" s="67">
        <v>25.419827969467406</v>
      </c>
      <c r="H59" s="67">
        <v>0</v>
      </c>
      <c r="I59" s="67">
        <v>0</v>
      </c>
      <c r="J59" s="67">
        <v>0</v>
      </c>
      <c r="K59" s="67">
        <v>0</v>
      </c>
      <c r="L59" s="67">
        <v>0</v>
      </c>
      <c r="M59" s="67">
        <v>0</v>
      </c>
      <c r="N59" s="67">
        <v>0</v>
      </c>
      <c r="O59" s="67">
        <v>0</v>
      </c>
      <c r="P59" s="67">
        <v>31.243444357272956</v>
      </c>
      <c r="Q59" s="67">
        <v>0</v>
      </c>
    </row>
    <row r="60" spans="1:17" ht="12" customHeight="1" x14ac:dyDescent="0.25">
      <c r="A60" s="29" t="s">
        <v>140</v>
      </c>
      <c r="B60" s="83"/>
      <c r="C60" s="83">
        <v>30355.616354474838</v>
      </c>
      <c r="D60" s="83">
        <v>39436.395117869281</v>
      </c>
      <c r="E60" s="83">
        <v>37288.751167539529</v>
      </c>
      <c r="F60" s="83">
        <v>32030.881115431352</v>
      </c>
      <c r="G60" s="83">
        <v>23173.306346178244</v>
      </c>
      <c r="H60" s="83">
        <v>17118.123230825997</v>
      </c>
      <c r="I60" s="83">
        <v>7044.3649832777473</v>
      </c>
      <c r="J60" s="83">
        <v>25972.859644458862</v>
      </c>
      <c r="K60" s="83">
        <v>8491.6996068527551</v>
      </c>
      <c r="L60" s="83">
        <v>27299.671642566162</v>
      </c>
      <c r="M60" s="83">
        <v>0</v>
      </c>
      <c r="N60" s="83">
        <v>26786.636523450703</v>
      </c>
      <c r="O60" s="83">
        <v>0</v>
      </c>
      <c r="P60" s="83">
        <v>32756.857244116047</v>
      </c>
      <c r="Q60" s="83">
        <v>32309.666258484111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51"/>
      <c r="C62" s="151"/>
      <c r="D62" s="151"/>
      <c r="E62" s="151"/>
      <c r="F62" s="151"/>
      <c r="G62" s="151"/>
      <c r="H62" s="151"/>
      <c r="I62" s="151"/>
      <c r="J62" s="151"/>
      <c r="K62" s="151"/>
      <c r="L62" s="151"/>
      <c r="M62" s="151"/>
      <c r="N62" s="151"/>
      <c r="O62" s="151"/>
      <c r="P62" s="151"/>
      <c r="Q62" s="151"/>
    </row>
    <row r="63" spans="1:17" ht="12.95" customHeight="1" x14ac:dyDescent="0.25">
      <c r="A63" s="150" t="s">
        <v>65</v>
      </c>
      <c r="B63" s="149"/>
      <c r="C63" s="149"/>
      <c r="D63" s="149"/>
      <c r="E63" s="149"/>
      <c r="F63" s="149"/>
      <c r="G63" s="149"/>
      <c r="H63" s="149"/>
      <c r="I63" s="149"/>
      <c r="J63" s="149"/>
      <c r="K63" s="149"/>
      <c r="L63" s="149"/>
      <c r="M63" s="149"/>
      <c r="N63" s="149"/>
      <c r="O63" s="149"/>
      <c r="P63" s="149"/>
      <c r="Q63" s="149"/>
    </row>
    <row r="64" spans="1:17" ht="12" customHeight="1" x14ac:dyDescent="0.25">
      <c r="A64" s="23" t="s">
        <v>161</v>
      </c>
      <c r="B64" s="67"/>
      <c r="C64" s="67">
        <v>33316.606789632919</v>
      </c>
      <c r="D64" s="67">
        <v>27311.839780223749</v>
      </c>
      <c r="E64" s="67">
        <v>30680.139193043204</v>
      </c>
      <c r="F64" s="67">
        <v>35380.005139716195</v>
      </c>
      <c r="G64" s="67">
        <v>22315.859036908074</v>
      </c>
      <c r="H64" s="67">
        <v>22529.92235048184</v>
      </c>
      <c r="I64" s="67">
        <v>21097.062463867194</v>
      </c>
      <c r="J64" s="67">
        <v>22101.965414371032</v>
      </c>
      <c r="K64" s="67">
        <v>24609.904958004045</v>
      </c>
      <c r="L64" s="67">
        <v>23296.491421146522</v>
      </c>
      <c r="M64" s="67">
        <v>20251.200154517861</v>
      </c>
      <c r="N64" s="67">
        <v>22747.826822883362</v>
      </c>
      <c r="O64" s="67">
        <v>24631.102113578287</v>
      </c>
      <c r="P64" s="67">
        <v>28100.355409346175</v>
      </c>
      <c r="Q64" s="67">
        <v>27375.780031388989</v>
      </c>
    </row>
    <row r="65" spans="1:17" ht="12" hidden="1" customHeight="1" x14ac:dyDescent="0.25">
      <c r="A65" s="23" t="s">
        <v>60</v>
      </c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</row>
    <row r="66" spans="1:17" ht="12.95" customHeight="1" x14ac:dyDescent="0.25">
      <c r="A66" s="146" t="s">
        <v>112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23" t="s">
        <v>60</v>
      </c>
      <c r="B67" s="67"/>
      <c r="C67" s="67">
        <v>651</v>
      </c>
      <c r="D67" s="67">
        <v>318</v>
      </c>
      <c r="E67" s="67">
        <v>181</v>
      </c>
      <c r="F67" s="67">
        <v>506</v>
      </c>
      <c r="G67" s="67">
        <v>405</v>
      </c>
      <c r="H67" s="67">
        <v>471</v>
      </c>
      <c r="I67" s="67">
        <v>400</v>
      </c>
      <c r="J67" s="67">
        <v>1249</v>
      </c>
      <c r="K67" s="67">
        <v>1294</v>
      </c>
      <c r="L67" s="67">
        <v>1175</v>
      </c>
      <c r="M67" s="67">
        <v>1005.0000000000002</v>
      </c>
      <c r="N67" s="67">
        <v>312.00000000000006</v>
      </c>
      <c r="O67" s="67">
        <v>1000.0000000000002</v>
      </c>
      <c r="P67" s="67">
        <v>24.000000000000007</v>
      </c>
      <c r="Q67" s="67">
        <v>1575.0000000000005</v>
      </c>
    </row>
    <row r="68" spans="1:17" ht="12" customHeight="1" x14ac:dyDescent="0.25">
      <c r="A68" s="146" t="s">
        <v>63</v>
      </c>
      <c r="B68" s="145"/>
      <c r="C68" s="145"/>
      <c r="D68" s="145"/>
      <c r="E68" s="145"/>
      <c r="F68" s="145"/>
      <c r="G68" s="145"/>
      <c r="H68" s="145"/>
      <c r="I68" s="145"/>
      <c r="J68" s="145"/>
      <c r="K68" s="145"/>
      <c r="L68" s="145"/>
      <c r="M68" s="145"/>
      <c r="N68" s="145"/>
      <c r="O68" s="145"/>
      <c r="P68" s="145"/>
      <c r="Q68" s="145"/>
    </row>
    <row r="69" spans="1:17" ht="12" customHeight="1" x14ac:dyDescent="0.25">
      <c r="A69" s="23" t="s">
        <v>160</v>
      </c>
      <c r="B69" s="67"/>
      <c r="C69" s="67">
        <v>8307.1662417990192</v>
      </c>
      <c r="D69" s="67">
        <v>7417.0749225991567</v>
      </c>
      <c r="E69" s="67">
        <v>5106.6532741081865</v>
      </c>
      <c r="F69" s="67">
        <v>6384.0211826427694</v>
      </c>
      <c r="G69" s="67">
        <v>0</v>
      </c>
      <c r="H69" s="67">
        <v>0</v>
      </c>
      <c r="I69" s="67">
        <v>3595.1040669843587</v>
      </c>
      <c r="J69" s="67">
        <v>6479.3146070732564</v>
      </c>
      <c r="K69" s="67">
        <v>0</v>
      </c>
      <c r="L69" s="67">
        <v>0</v>
      </c>
      <c r="M69" s="67">
        <v>2497.4675730906806</v>
      </c>
      <c r="N69" s="67">
        <v>0</v>
      </c>
      <c r="O69" s="67">
        <v>0</v>
      </c>
      <c r="P69" s="67">
        <v>6075.0025036526831</v>
      </c>
      <c r="Q69" s="67">
        <v>2028.0135619347607</v>
      </c>
    </row>
    <row r="70" spans="1:17" ht="12" customHeight="1" x14ac:dyDescent="0.25">
      <c r="A70" s="23" t="s">
        <v>159</v>
      </c>
      <c r="B70" s="67"/>
      <c r="C70" s="67">
        <v>22381.033352120379</v>
      </c>
      <c r="D70" s="67">
        <v>7414.0694497825079</v>
      </c>
      <c r="E70" s="67">
        <v>23873.252777161193</v>
      </c>
      <c r="F70" s="67">
        <v>18936.391745027679</v>
      </c>
      <c r="G70" s="67">
        <v>13768.345712521035</v>
      </c>
      <c r="H70" s="67">
        <v>13362.710233963484</v>
      </c>
      <c r="I70" s="67">
        <v>10236.91524775618</v>
      </c>
      <c r="J70" s="67">
        <v>7016.9520080995571</v>
      </c>
      <c r="K70" s="67">
        <v>24609.904958004045</v>
      </c>
      <c r="L70" s="67">
        <v>17054.972969384184</v>
      </c>
      <c r="M70" s="67">
        <v>10281.32503347801</v>
      </c>
      <c r="N70" s="67">
        <v>12063.376299702937</v>
      </c>
      <c r="O70" s="67">
        <v>24631.102113578287</v>
      </c>
      <c r="P70" s="67">
        <v>13925.091474052449</v>
      </c>
      <c r="Q70" s="67">
        <v>25139.626747113005</v>
      </c>
    </row>
    <row r="71" spans="1:17" ht="12" hidden="1" customHeight="1" x14ac:dyDescent="0.25">
      <c r="A71" s="148" t="s">
        <v>109</v>
      </c>
      <c r="B71" s="67"/>
      <c r="C71" s="67"/>
      <c r="D71" s="67"/>
      <c r="E71" s="67"/>
      <c r="F71" s="67"/>
      <c r="G71" s="67"/>
      <c r="H71" s="67"/>
      <c r="I71" s="67"/>
      <c r="J71" s="67"/>
      <c r="K71" s="67"/>
      <c r="L71" s="67"/>
      <c r="M71" s="67"/>
      <c r="N71" s="67"/>
      <c r="O71" s="67"/>
      <c r="P71" s="67"/>
      <c r="Q71" s="67"/>
    </row>
    <row r="72" spans="1:17" ht="12" hidden="1" customHeight="1" x14ac:dyDescent="0.25">
      <c r="A72" s="148" t="s">
        <v>59</v>
      </c>
      <c r="B72" s="67"/>
      <c r="C72" s="67"/>
      <c r="D72" s="67"/>
      <c r="E72" s="67"/>
      <c r="F72" s="67"/>
      <c r="G72" s="67"/>
      <c r="H72" s="67"/>
      <c r="I72" s="67"/>
      <c r="J72" s="67"/>
      <c r="K72" s="67"/>
      <c r="L72" s="67"/>
      <c r="M72" s="67"/>
      <c r="N72" s="67"/>
      <c r="O72" s="67"/>
      <c r="P72" s="67"/>
      <c r="Q72" s="67"/>
    </row>
    <row r="73" spans="1:17" ht="12" customHeight="1" x14ac:dyDescent="0.25">
      <c r="A73" s="23" t="s">
        <v>142</v>
      </c>
      <c r="B73" s="67"/>
      <c r="C73" s="67">
        <v>2006.6405061532244</v>
      </c>
      <c r="D73" s="67">
        <v>6981.36381044466</v>
      </c>
      <c r="E73" s="67">
        <v>1252.5517796964368</v>
      </c>
      <c r="F73" s="67">
        <v>6230.2001069620792</v>
      </c>
      <c r="G73" s="67">
        <v>0</v>
      </c>
      <c r="H73" s="67">
        <v>1775.7738485073378</v>
      </c>
      <c r="I73" s="67">
        <v>3203.4675399797452</v>
      </c>
      <c r="J73" s="67">
        <v>4299.0790467957213</v>
      </c>
      <c r="K73" s="67">
        <v>0</v>
      </c>
      <c r="L73" s="67">
        <v>2172.2567198028642</v>
      </c>
      <c r="M73" s="67">
        <v>2351.4881439672013</v>
      </c>
      <c r="N73" s="67">
        <v>2540.5944684625151</v>
      </c>
      <c r="O73" s="67">
        <v>0</v>
      </c>
      <c r="P73" s="67">
        <v>2460.5371251687152</v>
      </c>
      <c r="Q73" s="67">
        <v>61.521835677722734</v>
      </c>
    </row>
    <row r="74" spans="1:17" ht="12" customHeight="1" x14ac:dyDescent="0.25">
      <c r="A74" s="23" t="s">
        <v>141</v>
      </c>
      <c r="B74" s="67"/>
      <c r="C74" s="67">
        <v>621.76668956029584</v>
      </c>
      <c r="D74" s="67">
        <v>5499.331597397424</v>
      </c>
      <c r="E74" s="67">
        <v>447.68136207738723</v>
      </c>
      <c r="F74" s="67">
        <v>3829.392105083668</v>
      </c>
      <c r="G74" s="67">
        <v>8547.5133243870387</v>
      </c>
      <c r="H74" s="67">
        <v>7391.4382680110184</v>
      </c>
      <c r="I74" s="67">
        <v>4061.5756091469102</v>
      </c>
      <c r="J74" s="67">
        <v>4306.6197524024974</v>
      </c>
      <c r="K74" s="67">
        <v>0</v>
      </c>
      <c r="L74" s="67">
        <v>4069.2617319594742</v>
      </c>
      <c r="M74" s="67">
        <v>5120.9194039819695</v>
      </c>
      <c r="N74" s="67">
        <v>8143.8560547179104</v>
      </c>
      <c r="O74" s="67">
        <v>0</v>
      </c>
      <c r="P74" s="67">
        <v>5639.7243064723298</v>
      </c>
      <c r="Q74" s="67">
        <v>146.61788666350142</v>
      </c>
    </row>
    <row r="75" spans="1:17" ht="12" hidden="1" customHeight="1" x14ac:dyDescent="0.25">
      <c r="A75" s="148" t="s">
        <v>60</v>
      </c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</row>
    <row r="76" spans="1:17" ht="12" hidden="1" customHeight="1" x14ac:dyDescent="0.25">
      <c r="A76" s="147" t="s">
        <v>59</v>
      </c>
      <c r="B76" s="81"/>
      <c r="C76" s="81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</row>
    <row r="77" spans="1:17" ht="12" customHeight="1" x14ac:dyDescent="0.25">
      <c r="A77" s="146" t="s">
        <v>62</v>
      </c>
      <c r="B77" s="145"/>
      <c r="C77" s="145"/>
      <c r="D77" s="145"/>
      <c r="E77" s="145"/>
      <c r="F77" s="145"/>
      <c r="G77" s="145"/>
      <c r="H77" s="145"/>
      <c r="I77" s="145"/>
      <c r="J77" s="145"/>
      <c r="K77" s="145"/>
      <c r="L77" s="145"/>
      <c r="M77" s="145"/>
      <c r="N77" s="145"/>
      <c r="O77" s="145"/>
      <c r="P77" s="145"/>
      <c r="Q77" s="145"/>
    </row>
    <row r="78" spans="1:17" ht="12" customHeight="1" x14ac:dyDescent="0.25">
      <c r="A78" s="23" t="s">
        <v>109</v>
      </c>
      <c r="B78" s="67"/>
      <c r="C78" s="67">
        <v>31207.710586722354</v>
      </c>
      <c r="D78" s="67">
        <v>19740.879704485764</v>
      </c>
      <c r="E78" s="67">
        <v>30680.139193043204</v>
      </c>
      <c r="F78" s="67">
        <v>35380.005139716195</v>
      </c>
      <c r="G78" s="67">
        <v>16001.673243553674</v>
      </c>
      <c r="H78" s="67">
        <v>21734.154183971077</v>
      </c>
      <c r="I78" s="67">
        <v>18792.238527441019</v>
      </c>
      <c r="J78" s="67">
        <v>20706.160093388859</v>
      </c>
      <c r="K78" s="67">
        <v>24609.904958004045</v>
      </c>
      <c r="L78" s="67">
        <v>22425.311926971113</v>
      </c>
      <c r="M78" s="67">
        <v>18089.61643399176</v>
      </c>
      <c r="N78" s="67">
        <v>22747.826822883362</v>
      </c>
      <c r="O78" s="67">
        <v>24631.102113578287</v>
      </c>
      <c r="P78" s="67">
        <v>25279.781796988587</v>
      </c>
      <c r="Q78" s="67">
        <v>27375.780031388989</v>
      </c>
    </row>
    <row r="79" spans="1:17" ht="12" customHeight="1" x14ac:dyDescent="0.25">
      <c r="A79" s="29" t="s">
        <v>140</v>
      </c>
      <c r="B79" s="83"/>
      <c r="C79" s="83">
        <v>2108.8962029105642</v>
      </c>
      <c r="D79" s="83">
        <v>7570.9600757379849</v>
      </c>
      <c r="E79" s="83">
        <v>0</v>
      </c>
      <c r="F79" s="83">
        <v>0</v>
      </c>
      <c r="G79" s="83">
        <v>6314.1857933543997</v>
      </c>
      <c r="H79" s="83">
        <v>795.76816651076297</v>
      </c>
      <c r="I79" s="83">
        <v>2304.8239364261754</v>
      </c>
      <c r="J79" s="83">
        <v>1395.8053209821737</v>
      </c>
      <c r="K79" s="83">
        <v>0</v>
      </c>
      <c r="L79" s="83">
        <v>871.17949417540876</v>
      </c>
      <c r="M79" s="83">
        <v>2161.5837205261018</v>
      </c>
      <c r="N79" s="83">
        <v>0</v>
      </c>
      <c r="O79" s="83">
        <v>0</v>
      </c>
      <c r="P79" s="83">
        <v>2820.5736123575921</v>
      </c>
      <c r="Q79" s="83"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51"/>
      <c r="C81" s="151"/>
      <c r="D81" s="151"/>
      <c r="E81" s="151"/>
      <c r="F81" s="151"/>
      <c r="G81" s="151"/>
      <c r="H81" s="151"/>
      <c r="I81" s="151"/>
      <c r="J81" s="151"/>
      <c r="K81" s="151"/>
      <c r="L81" s="151"/>
      <c r="M81" s="151"/>
      <c r="N81" s="151"/>
      <c r="O81" s="151"/>
      <c r="P81" s="151"/>
      <c r="Q81" s="151"/>
    </row>
    <row r="82" spans="1:17" ht="12.95" customHeight="1" x14ac:dyDescent="0.25">
      <c r="A82" s="150" t="s">
        <v>65</v>
      </c>
      <c r="B82" s="149"/>
      <c r="C82" s="149"/>
      <c r="D82" s="149"/>
      <c r="E82" s="149"/>
      <c r="F82" s="149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</row>
    <row r="83" spans="1:17" ht="12" customHeight="1" x14ac:dyDescent="0.25">
      <c r="A83" s="23" t="s">
        <v>157</v>
      </c>
      <c r="B83" s="67"/>
      <c r="C83" s="67">
        <v>22819.251725771981</v>
      </c>
      <c r="D83" s="67">
        <v>25891.480650282534</v>
      </c>
      <c r="E83" s="67">
        <v>24805.693516140993</v>
      </c>
      <c r="F83" s="67">
        <v>59084.916448371507</v>
      </c>
      <c r="G83" s="67">
        <v>40431.207445928114</v>
      </c>
      <c r="H83" s="67">
        <v>43038.516067698503</v>
      </c>
      <c r="I83" s="67">
        <v>21399.271312415669</v>
      </c>
      <c r="J83" s="67">
        <v>25175.555162001907</v>
      </c>
      <c r="K83" s="67">
        <v>33547.602217480053</v>
      </c>
      <c r="L83" s="67">
        <v>29988.284520472473</v>
      </c>
      <c r="M83" s="67">
        <v>37905.261785003822</v>
      </c>
      <c r="N83" s="67">
        <v>29418.417543867246</v>
      </c>
      <c r="O83" s="67">
        <v>37788.062429206919</v>
      </c>
      <c r="P83" s="67">
        <v>42394.409287743685</v>
      </c>
      <c r="Q83" s="67">
        <v>44398.754327490125</v>
      </c>
    </row>
    <row r="84" spans="1:17" ht="12" hidden="1" customHeight="1" x14ac:dyDescent="0.25">
      <c r="A84" s="23" t="s">
        <v>60</v>
      </c>
      <c r="B84" s="67"/>
      <c r="C84" s="67"/>
      <c r="D84" s="6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</row>
    <row r="85" spans="1:17" ht="12.95" customHeight="1" x14ac:dyDescent="0.25">
      <c r="A85" s="146" t="s">
        <v>112</v>
      </c>
      <c r="B85" s="145"/>
      <c r="C85" s="145"/>
      <c r="D85" s="145"/>
      <c r="E85" s="145"/>
      <c r="F85" s="145"/>
      <c r="G85" s="145"/>
      <c r="H85" s="145"/>
      <c r="I85" s="145"/>
      <c r="J85" s="145"/>
      <c r="K85" s="145"/>
      <c r="L85" s="145"/>
      <c r="M85" s="145"/>
      <c r="N85" s="145"/>
      <c r="O85" s="145"/>
      <c r="P85" s="145"/>
      <c r="Q85" s="145"/>
    </row>
    <row r="86" spans="1:17" ht="12" customHeight="1" x14ac:dyDescent="0.25">
      <c r="A86" s="23" t="s">
        <v>60</v>
      </c>
      <c r="B86" s="67"/>
      <c r="C86" s="67">
        <v>607</v>
      </c>
      <c r="D86" s="67">
        <v>305</v>
      </c>
      <c r="E86" s="67">
        <v>139</v>
      </c>
      <c r="F86" s="67">
        <v>665</v>
      </c>
      <c r="G86" s="67">
        <v>557</v>
      </c>
      <c r="H86" s="67">
        <v>681</v>
      </c>
      <c r="I86" s="67">
        <v>446</v>
      </c>
      <c r="J86" s="67">
        <v>1383</v>
      </c>
      <c r="K86" s="67">
        <v>1428</v>
      </c>
      <c r="L86" s="67">
        <v>1367</v>
      </c>
      <c r="M86" s="67">
        <v>1339.0000000000002</v>
      </c>
      <c r="N86" s="67">
        <v>484.00000000000011</v>
      </c>
      <c r="O86" s="67">
        <v>1431.0000000000002</v>
      </c>
      <c r="P86" s="67">
        <v>30.000000000000007</v>
      </c>
      <c r="Q86" s="67">
        <v>2093.0000000000005</v>
      </c>
    </row>
    <row r="87" spans="1:17" ht="12" customHeight="1" x14ac:dyDescent="0.25">
      <c r="A87" s="146" t="s">
        <v>63</v>
      </c>
      <c r="B87" s="145"/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5"/>
      <c r="O87" s="145"/>
      <c r="P87" s="145"/>
      <c r="Q87" s="145"/>
    </row>
    <row r="88" spans="1:17" ht="12" customHeight="1" x14ac:dyDescent="0.25">
      <c r="A88" s="23" t="s">
        <v>156</v>
      </c>
      <c r="B88" s="67"/>
      <c r="C88" s="67">
        <v>3496.157304802844</v>
      </c>
      <c r="D88" s="67">
        <v>5237.3122038140773</v>
      </c>
      <c r="E88" s="67">
        <v>1509.5150494987738</v>
      </c>
      <c r="F88" s="67">
        <v>5318.0109443523143</v>
      </c>
      <c r="G88" s="67">
        <v>0</v>
      </c>
      <c r="H88" s="67">
        <v>0</v>
      </c>
      <c r="I88" s="67">
        <v>2076.4100852056217</v>
      </c>
      <c r="J88" s="67">
        <v>3997.6546909193403</v>
      </c>
      <c r="K88" s="67">
        <v>0</v>
      </c>
      <c r="L88" s="67">
        <v>0</v>
      </c>
      <c r="M88" s="67">
        <v>0</v>
      </c>
      <c r="N88" s="67">
        <v>0</v>
      </c>
      <c r="O88" s="67">
        <v>0</v>
      </c>
      <c r="P88" s="67">
        <v>3567.918094647529</v>
      </c>
      <c r="Q88" s="67">
        <v>858.15361171327118</v>
      </c>
    </row>
    <row r="89" spans="1:17" ht="12" customHeight="1" x14ac:dyDescent="0.25">
      <c r="A89" s="23" t="s">
        <v>155</v>
      </c>
      <c r="B89" s="67"/>
      <c r="C89" s="67">
        <v>9159.3038777219899</v>
      </c>
      <c r="D89" s="67">
        <v>4959.202815551087</v>
      </c>
      <c r="E89" s="67">
        <v>8770.5367430136575</v>
      </c>
      <c r="F89" s="67">
        <v>13195.199458233106</v>
      </c>
      <c r="G89" s="67">
        <v>32311.676017046353</v>
      </c>
      <c r="H89" s="67">
        <v>15777.552498926178</v>
      </c>
      <c r="I89" s="67">
        <v>9129.4706634416052</v>
      </c>
      <c r="J89" s="67">
        <v>8373.7160194754233</v>
      </c>
      <c r="K89" s="67">
        <v>19101.017183617216</v>
      </c>
      <c r="L89" s="67">
        <v>10273.296296993994</v>
      </c>
      <c r="M89" s="67">
        <v>20728.874724967493</v>
      </c>
      <c r="N89" s="67">
        <v>12933.583679461393</v>
      </c>
      <c r="O89" s="67">
        <v>33814.528039863246</v>
      </c>
      <c r="P89" s="67">
        <v>20212.351938574659</v>
      </c>
      <c r="Q89" s="67">
        <v>19445.499862924564</v>
      </c>
    </row>
    <row r="90" spans="1:17" ht="12" hidden="1" customHeight="1" x14ac:dyDescent="0.25">
      <c r="A90" s="148" t="s">
        <v>55</v>
      </c>
      <c r="B90" s="67"/>
      <c r="C90" s="67"/>
      <c r="D90" s="67"/>
      <c r="E90" s="67"/>
      <c r="F90" s="67"/>
      <c r="G90" s="67"/>
      <c r="H90" s="67"/>
      <c r="I90" s="67"/>
      <c r="J90" s="67"/>
      <c r="K90" s="67"/>
      <c r="L90" s="67"/>
      <c r="M90" s="67"/>
      <c r="N90" s="67"/>
      <c r="O90" s="67"/>
      <c r="P90" s="67"/>
      <c r="Q90" s="67"/>
    </row>
    <row r="91" spans="1:17" ht="12" hidden="1" customHeight="1" x14ac:dyDescent="0.25">
      <c r="A91" s="148" t="s">
        <v>59</v>
      </c>
      <c r="B91" s="67"/>
      <c r="C91" s="67"/>
      <c r="D91" s="67"/>
      <c r="E91" s="67"/>
      <c r="F91" s="67"/>
      <c r="G91" s="67"/>
      <c r="H91" s="67"/>
      <c r="I91" s="67"/>
      <c r="J91" s="67"/>
      <c r="K91" s="67"/>
      <c r="L91" s="67"/>
      <c r="M91" s="67"/>
      <c r="N91" s="67"/>
      <c r="O91" s="67"/>
      <c r="P91" s="67"/>
      <c r="Q91" s="67"/>
    </row>
    <row r="92" spans="1:17" ht="12" customHeight="1" x14ac:dyDescent="0.25">
      <c r="A92" s="23" t="s">
        <v>144</v>
      </c>
      <c r="B92" s="67"/>
      <c r="C92" s="67">
        <v>0</v>
      </c>
      <c r="D92" s="67">
        <v>0</v>
      </c>
      <c r="E92" s="67">
        <v>0</v>
      </c>
      <c r="F92" s="67">
        <v>0</v>
      </c>
      <c r="G92" s="67">
        <v>0</v>
      </c>
      <c r="H92" s="67">
        <v>0</v>
      </c>
      <c r="I92" s="67">
        <v>0</v>
      </c>
      <c r="J92" s="67">
        <v>0</v>
      </c>
      <c r="K92" s="67">
        <v>0</v>
      </c>
      <c r="L92" s="67">
        <v>0</v>
      </c>
      <c r="M92" s="67">
        <v>0</v>
      </c>
      <c r="N92" s="67">
        <v>0</v>
      </c>
      <c r="O92" s="67">
        <v>0</v>
      </c>
      <c r="P92" s="67">
        <v>0</v>
      </c>
      <c r="Q92" s="67">
        <v>0</v>
      </c>
    </row>
    <row r="93" spans="1:17" ht="12" customHeight="1" x14ac:dyDescent="0.25">
      <c r="A93" s="23" t="s">
        <v>143</v>
      </c>
      <c r="B93" s="67"/>
      <c r="C93" s="67">
        <v>0</v>
      </c>
      <c r="D93" s="67">
        <v>0</v>
      </c>
      <c r="E93" s="67">
        <v>0</v>
      </c>
      <c r="F93" s="67">
        <v>0</v>
      </c>
      <c r="G93" s="67">
        <v>0</v>
      </c>
      <c r="H93" s="67">
        <v>0</v>
      </c>
      <c r="I93" s="67">
        <v>0</v>
      </c>
      <c r="J93" s="67">
        <v>0</v>
      </c>
      <c r="K93" s="67">
        <v>0</v>
      </c>
      <c r="L93" s="67">
        <v>0</v>
      </c>
      <c r="M93" s="67">
        <v>0</v>
      </c>
      <c r="N93" s="67">
        <v>0</v>
      </c>
      <c r="O93" s="67">
        <v>0</v>
      </c>
      <c r="P93" s="67">
        <v>0</v>
      </c>
      <c r="Q93" s="67">
        <v>0</v>
      </c>
    </row>
    <row r="94" spans="1:17" ht="12" hidden="1" customHeight="1" x14ac:dyDescent="0.25">
      <c r="A94" s="148" t="s">
        <v>57</v>
      </c>
      <c r="B94" s="67"/>
      <c r="C94" s="67"/>
      <c r="D94" s="67"/>
      <c r="E94" s="67"/>
      <c r="F94" s="67"/>
      <c r="G94" s="67"/>
      <c r="H94" s="67"/>
      <c r="I94" s="67"/>
      <c r="J94" s="67"/>
      <c r="K94" s="67"/>
      <c r="L94" s="67"/>
      <c r="M94" s="67"/>
      <c r="N94" s="67"/>
      <c r="O94" s="67"/>
      <c r="P94" s="67"/>
      <c r="Q94" s="67"/>
    </row>
    <row r="95" spans="1:17" ht="12" hidden="1" customHeight="1" x14ac:dyDescent="0.25">
      <c r="A95" s="148" t="s">
        <v>59</v>
      </c>
      <c r="B95" s="67"/>
      <c r="C95" s="67"/>
      <c r="D95" s="67"/>
      <c r="E95" s="67"/>
      <c r="F95" s="67"/>
      <c r="G95" s="67"/>
      <c r="H95" s="67"/>
      <c r="I95" s="67"/>
      <c r="J95" s="67"/>
      <c r="K95" s="67"/>
      <c r="L95" s="67"/>
      <c r="M95" s="67"/>
      <c r="N95" s="67"/>
      <c r="O95" s="67"/>
      <c r="P95" s="67"/>
      <c r="Q95" s="67"/>
    </row>
    <row r="96" spans="1:17" ht="12" customHeight="1" x14ac:dyDescent="0.25">
      <c r="A96" s="23" t="s">
        <v>142</v>
      </c>
      <c r="B96" s="67"/>
      <c r="C96" s="67">
        <v>4059.8271416785501</v>
      </c>
      <c r="D96" s="67">
        <v>8149.4078281632537</v>
      </c>
      <c r="E96" s="67">
        <v>6008.9050658566921</v>
      </c>
      <c r="F96" s="67">
        <v>16971.752227981407</v>
      </c>
      <c r="G96" s="67">
        <v>0</v>
      </c>
      <c r="H96" s="67">
        <v>1603.5139250727516</v>
      </c>
      <c r="I96" s="67">
        <v>5743.9102933107652</v>
      </c>
      <c r="J96" s="67">
        <v>7182.7411840279374</v>
      </c>
      <c r="K96" s="67">
        <v>0</v>
      </c>
      <c r="L96" s="67">
        <v>0</v>
      </c>
      <c r="M96" s="67">
        <v>3134.645457240139</v>
      </c>
      <c r="N96" s="67">
        <v>0</v>
      </c>
      <c r="O96" s="67">
        <v>1173.7212220538802</v>
      </c>
      <c r="P96" s="67">
        <v>5654.0106131067832</v>
      </c>
      <c r="Q96" s="67">
        <v>1839.5368826249255</v>
      </c>
    </row>
    <row r="97" spans="1:17" ht="12" customHeight="1" x14ac:dyDescent="0.25">
      <c r="A97" s="23" t="s">
        <v>141</v>
      </c>
      <c r="B97" s="67"/>
      <c r="C97" s="67">
        <v>6103.963401568597</v>
      </c>
      <c r="D97" s="67">
        <v>7545.557802754116</v>
      </c>
      <c r="E97" s="67">
        <v>8516.7366577718694</v>
      </c>
      <c r="F97" s="67">
        <v>23599.953817804679</v>
      </c>
      <c r="G97" s="67">
        <v>8119.5314288817608</v>
      </c>
      <c r="H97" s="67">
        <v>25657.449643699576</v>
      </c>
      <c r="I97" s="67">
        <v>4449.4802704576769</v>
      </c>
      <c r="J97" s="67">
        <v>5621.4432675792059</v>
      </c>
      <c r="K97" s="67">
        <v>14446.585033862837</v>
      </c>
      <c r="L97" s="67">
        <v>19714.988223478478</v>
      </c>
      <c r="M97" s="67">
        <v>14041.741602796192</v>
      </c>
      <c r="N97" s="67">
        <v>16484.833864405853</v>
      </c>
      <c r="O97" s="67">
        <v>2799.8131672897935</v>
      </c>
      <c r="P97" s="67">
        <v>12960.128641414716</v>
      </c>
      <c r="Q97" s="67">
        <v>22255.563970227366</v>
      </c>
    </row>
    <row r="98" spans="1:17" ht="12" hidden="1" customHeight="1" x14ac:dyDescent="0.25">
      <c r="A98" s="148" t="s">
        <v>60</v>
      </c>
      <c r="B98" s="67"/>
      <c r="C98" s="67"/>
      <c r="D98" s="6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7"/>
    </row>
    <row r="99" spans="1:17" ht="12" hidden="1" customHeight="1" x14ac:dyDescent="0.25">
      <c r="A99" s="147" t="s">
        <v>59</v>
      </c>
      <c r="B99" s="81"/>
      <c r="C99" s="81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</row>
    <row r="100" spans="1:17" ht="12" customHeight="1" x14ac:dyDescent="0.25">
      <c r="A100" s="146" t="s">
        <v>62</v>
      </c>
      <c r="B100" s="145"/>
      <c r="C100" s="145"/>
      <c r="D100" s="145"/>
      <c r="E100" s="145"/>
      <c r="F100" s="145"/>
      <c r="G100" s="145"/>
      <c r="H100" s="145"/>
      <c r="I100" s="145"/>
      <c r="J100" s="145"/>
      <c r="K100" s="145"/>
      <c r="L100" s="145"/>
      <c r="M100" s="145"/>
      <c r="N100" s="145"/>
      <c r="O100" s="145"/>
      <c r="P100" s="145"/>
      <c r="Q100" s="145"/>
    </row>
    <row r="101" spans="1:17" ht="12" customHeight="1" x14ac:dyDescent="0.25">
      <c r="A101" s="23" t="s">
        <v>55</v>
      </c>
      <c r="B101" s="67"/>
      <c r="C101" s="67">
        <v>1515.5313465369682</v>
      </c>
      <c r="D101" s="67">
        <v>1134.3195559510095</v>
      </c>
      <c r="E101" s="67">
        <v>1530.107624316282</v>
      </c>
      <c r="F101" s="67">
        <v>2276.1879183829897</v>
      </c>
      <c r="G101" s="67">
        <v>986.53897047069393</v>
      </c>
      <c r="H101" s="67">
        <v>1014.1221780181131</v>
      </c>
      <c r="I101" s="67">
        <v>1114.5995259904046</v>
      </c>
      <c r="J101" s="67">
        <v>926.64887366708138</v>
      </c>
      <c r="K101" s="67">
        <v>1137.8467585116146</v>
      </c>
      <c r="L101" s="67">
        <v>1217.2094416785876</v>
      </c>
      <c r="M101" s="67">
        <v>1030.4983160716304</v>
      </c>
      <c r="N101" s="67">
        <v>1428.1871136289915</v>
      </c>
      <c r="O101" s="67">
        <v>1626.980343821112</v>
      </c>
      <c r="P101" s="67">
        <v>1376.6235199799669</v>
      </c>
      <c r="Q101" s="67">
        <v>3469.4412400481265</v>
      </c>
    </row>
    <row r="102" spans="1:17" ht="12" customHeight="1" x14ac:dyDescent="0.25">
      <c r="A102" s="23" t="s">
        <v>57</v>
      </c>
      <c r="B102" s="67"/>
      <c r="C102" s="67">
        <v>0</v>
      </c>
      <c r="D102" s="67">
        <v>0</v>
      </c>
      <c r="E102" s="67">
        <v>0</v>
      </c>
      <c r="F102" s="67">
        <v>0</v>
      </c>
      <c r="G102" s="67">
        <v>0</v>
      </c>
      <c r="H102" s="67">
        <v>0</v>
      </c>
      <c r="I102" s="67">
        <v>0</v>
      </c>
      <c r="J102" s="67">
        <v>0</v>
      </c>
      <c r="K102" s="67">
        <v>0</v>
      </c>
      <c r="L102" s="67">
        <v>0</v>
      </c>
      <c r="M102" s="67">
        <v>0</v>
      </c>
      <c r="N102" s="67">
        <v>0</v>
      </c>
      <c r="O102" s="67">
        <v>0</v>
      </c>
      <c r="P102" s="67">
        <v>0</v>
      </c>
      <c r="Q102" s="67">
        <v>0</v>
      </c>
    </row>
    <row r="103" spans="1:17" ht="12" customHeight="1" x14ac:dyDescent="0.25">
      <c r="A103" s="29" t="s">
        <v>140</v>
      </c>
      <c r="B103" s="83"/>
      <c r="C103" s="83">
        <v>21303.720379235012</v>
      </c>
      <c r="D103" s="83">
        <v>24757.161094331525</v>
      </c>
      <c r="E103" s="83">
        <v>23275.58589182471</v>
      </c>
      <c r="F103" s="83">
        <v>56808.728529988519</v>
      </c>
      <c r="G103" s="83">
        <v>39444.668475457423</v>
      </c>
      <c r="H103" s="83">
        <v>42024.393889680388</v>
      </c>
      <c r="I103" s="83">
        <v>20284.671786425264</v>
      </c>
      <c r="J103" s="83">
        <v>24248.906288334827</v>
      </c>
      <c r="K103" s="83">
        <v>32409.755458968437</v>
      </c>
      <c r="L103" s="83">
        <v>28771.075078793885</v>
      </c>
      <c r="M103" s="83">
        <v>36874.763468932193</v>
      </c>
      <c r="N103" s="83">
        <v>27990.230430238254</v>
      </c>
      <c r="O103" s="83">
        <v>36161.082085385809</v>
      </c>
      <c r="P103" s="83">
        <v>41017.785767763715</v>
      </c>
      <c r="Q103" s="83">
        <v>40929.313087442002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51"/>
      <c r="C105" s="151"/>
      <c r="D105" s="151"/>
      <c r="E105" s="151"/>
      <c r="F105" s="151"/>
      <c r="G105" s="151"/>
      <c r="H105" s="151"/>
      <c r="I105" s="151"/>
      <c r="J105" s="151"/>
      <c r="K105" s="151"/>
      <c r="L105" s="151"/>
      <c r="M105" s="151"/>
      <c r="N105" s="151"/>
      <c r="O105" s="151"/>
      <c r="P105" s="151"/>
      <c r="Q105" s="151"/>
    </row>
    <row r="106" spans="1:17" ht="12.95" customHeight="1" x14ac:dyDescent="0.25">
      <c r="A106" s="150" t="s">
        <v>65</v>
      </c>
      <c r="B106" s="149"/>
      <c r="C106" s="149"/>
      <c r="D106" s="149"/>
      <c r="E106" s="149"/>
      <c r="F106" s="149"/>
      <c r="G106" s="149"/>
      <c r="H106" s="149"/>
      <c r="I106" s="149"/>
      <c r="J106" s="149"/>
      <c r="K106" s="149"/>
      <c r="L106" s="149"/>
      <c r="M106" s="149"/>
      <c r="N106" s="149"/>
      <c r="O106" s="149"/>
      <c r="P106" s="149"/>
      <c r="Q106" s="149"/>
    </row>
    <row r="107" spans="1:17" ht="12" customHeight="1" x14ac:dyDescent="0.25">
      <c r="A107" s="23" t="s">
        <v>153</v>
      </c>
      <c r="B107" s="67"/>
      <c r="C107" s="67">
        <v>0</v>
      </c>
      <c r="D107" s="67">
        <v>0</v>
      </c>
      <c r="E107" s="67">
        <v>0</v>
      </c>
      <c r="F107" s="67">
        <v>0</v>
      </c>
      <c r="G107" s="67">
        <v>0</v>
      </c>
      <c r="H107" s="67">
        <v>0</v>
      </c>
      <c r="I107" s="67">
        <v>0</v>
      </c>
      <c r="J107" s="67">
        <v>0</v>
      </c>
      <c r="K107" s="67">
        <v>0</v>
      </c>
      <c r="L107" s="67">
        <v>0</v>
      </c>
      <c r="M107" s="67">
        <v>0</v>
      </c>
      <c r="N107" s="67">
        <v>0</v>
      </c>
      <c r="O107" s="67">
        <v>0</v>
      </c>
      <c r="P107" s="67">
        <v>0</v>
      </c>
      <c r="Q107" s="67">
        <v>0</v>
      </c>
    </row>
    <row r="108" spans="1:17" ht="12" hidden="1" customHeight="1" x14ac:dyDescent="0.25">
      <c r="A108" s="23" t="s">
        <v>60</v>
      </c>
      <c r="B108" s="67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</row>
    <row r="109" spans="1:17" ht="12.95" customHeight="1" x14ac:dyDescent="0.25">
      <c r="A109" s="146" t="s">
        <v>112</v>
      </c>
      <c r="B109" s="145"/>
      <c r="C109" s="145"/>
      <c r="D109" s="145"/>
      <c r="E109" s="145"/>
      <c r="F109" s="145"/>
      <c r="G109" s="145"/>
      <c r="H109" s="145"/>
      <c r="I109" s="145"/>
      <c r="J109" s="145"/>
      <c r="K109" s="145"/>
      <c r="L109" s="145"/>
      <c r="M109" s="145"/>
      <c r="N109" s="145"/>
      <c r="O109" s="145"/>
      <c r="P109" s="145"/>
      <c r="Q109" s="145"/>
    </row>
    <row r="110" spans="1:17" ht="12" customHeight="1" x14ac:dyDescent="0.25">
      <c r="A110" s="23" t="s">
        <v>60</v>
      </c>
      <c r="B110" s="67"/>
      <c r="C110" s="67">
        <v>0</v>
      </c>
      <c r="D110" s="67">
        <v>0</v>
      </c>
      <c r="E110" s="67">
        <v>0</v>
      </c>
      <c r="F110" s="67">
        <v>0</v>
      </c>
      <c r="G110" s="67">
        <v>0</v>
      </c>
      <c r="H110" s="67">
        <v>0</v>
      </c>
      <c r="I110" s="67">
        <v>0</v>
      </c>
      <c r="J110" s="67">
        <v>0</v>
      </c>
      <c r="K110" s="67">
        <v>0</v>
      </c>
      <c r="L110" s="67">
        <v>0</v>
      </c>
      <c r="M110" s="67">
        <v>0</v>
      </c>
      <c r="N110" s="67">
        <v>0</v>
      </c>
      <c r="O110" s="67">
        <v>0</v>
      </c>
      <c r="P110" s="67">
        <v>0</v>
      </c>
      <c r="Q110" s="67">
        <v>0</v>
      </c>
    </row>
    <row r="111" spans="1:17" ht="12" customHeight="1" x14ac:dyDescent="0.25">
      <c r="A111" s="146" t="s">
        <v>63</v>
      </c>
      <c r="B111" s="145"/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5"/>
      <c r="O111" s="145"/>
      <c r="P111" s="145"/>
      <c r="Q111" s="145"/>
    </row>
    <row r="112" spans="1:17" ht="12" customHeight="1" x14ac:dyDescent="0.25">
      <c r="A112" s="23" t="s">
        <v>152</v>
      </c>
      <c r="B112" s="67"/>
      <c r="C112" s="67">
        <v>0</v>
      </c>
      <c r="D112" s="67">
        <v>0</v>
      </c>
      <c r="E112" s="67">
        <v>0</v>
      </c>
      <c r="F112" s="67">
        <v>0</v>
      </c>
      <c r="G112" s="67">
        <v>0</v>
      </c>
      <c r="H112" s="67">
        <v>0</v>
      </c>
      <c r="I112" s="67">
        <v>0</v>
      </c>
      <c r="J112" s="67">
        <v>0</v>
      </c>
      <c r="K112" s="67">
        <v>0</v>
      </c>
      <c r="L112" s="67">
        <v>0</v>
      </c>
      <c r="M112" s="67">
        <v>0</v>
      </c>
      <c r="N112" s="67">
        <v>0</v>
      </c>
      <c r="O112" s="67">
        <v>0</v>
      </c>
      <c r="P112" s="67">
        <v>0</v>
      </c>
      <c r="Q112" s="67">
        <v>0</v>
      </c>
    </row>
    <row r="113" spans="1:17" ht="12" customHeight="1" x14ac:dyDescent="0.25">
      <c r="A113" s="23" t="s">
        <v>151</v>
      </c>
      <c r="B113" s="67"/>
      <c r="C113" s="67">
        <v>0</v>
      </c>
      <c r="D113" s="67">
        <v>0</v>
      </c>
      <c r="E113" s="67">
        <v>0</v>
      </c>
      <c r="F113" s="67">
        <v>0</v>
      </c>
      <c r="G113" s="67">
        <v>0</v>
      </c>
      <c r="H113" s="67">
        <v>0</v>
      </c>
      <c r="I113" s="67">
        <v>0</v>
      </c>
      <c r="J113" s="67">
        <v>0</v>
      </c>
      <c r="K113" s="67">
        <v>0</v>
      </c>
      <c r="L113" s="67">
        <v>0</v>
      </c>
      <c r="M113" s="67">
        <v>0</v>
      </c>
      <c r="N113" s="67">
        <v>0</v>
      </c>
      <c r="O113" s="67">
        <v>0</v>
      </c>
      <c r="P113" s="67">
        <v>0</v>
      </c>
      <c r="Q113" s="67">
        <v>0</v>
      </c>
    </row>
    <row r="114" spans="1:17" ht="12" hidden="1" customHeight="1" x14ac:dyDescent="0.25">
      <c r="A114" s="148" t="s">
        <v>79</v>
      </c>
      <c r="B114" s="67"/>
      <c r="C114" s="67"/>
      <c r="D114" s="67"/>
      <c r="E114" s="67"/>
      <c r="F114" s="67"/>
      <c r="G114" s="67"/>
      <c r="H114" s="67"/>
      <c r="I114" s="67"/>
      <c r="J114" s="67"/>
      <c r="K114" s="67"/>
      <c r="L114" s="67"/>
      <c r="M114" s="67"/>
      <c r="N114" s="67"/>
      <c r="O114" s="67"/>
      <c r="P114" s="67"/>
      <c r="Q114" s="67"/>
    </row>
    <row r="115" spans="1:17" ht="12" hidden="1" customHeight="1" x14ac:dyDescent="0.25">
      <c r="A115" s="148" t="s">
        <v>59</v>
      </c>
      <c r="B115" s="67"/>
      <c r="C115" s="67"/>
      <c r="D115" s="67"/>
      <c r="E115" s="67"/>
      <c r="F115" s="67"/>
      <c r="G115" s="67"/>
      <c r="H115" s="67"/>
      <c r="I115" s="67"/>
      <c r="J115" s="67"/>
      <c r="K115" s="67"/>
      <c r="L115" s="67"/>
      <c r="M115" s="67"/>
      <c r="N115" s="67"/>
      <c r="O115" s="67"/>
      <c r="P115" s="67"/>
      <c r="Q115" s="67"/>
    </row>
    <row r="116" spans="1:17" ht="12" customHeight="1" x14ac:dyDescent="0.25">
      <c r="A116" s="23" t="s">
        <v>142</v>
      </c>
      <c r="B116" s="67"/>
      <c r="C116" s="67">
        <v>0</v>
      </c>
      <c r="D116" s="67">
        <v>0</v>
      </c>
      <c r="E116" s="67">
        <v>0</v>
      </c>
      <c r="F116" s="67">
        <v>0</v>
      </c>
      <c r="G116" s="67">
        <v>0</v>
      </c>
      <c r="H116" s="67">
        <v>0</v>
      </c>
      <c r="I116" s="67">
        <v>0</v>
      </c>
      <c r="J116" s="67">
        <v>0</v>
      </c>
      <c r="K116" s="67">
        <v>0</v>
      </c>
      <c r="L116" s="67">
        <v>0</v>
      </c>
      <c r="M116" s="67">
        <v>0</v>
      </c>
      <c r="N116" s="67">
        <v>0</v>
      </c>
      <c r="O116" s="67">
        <v>0</v>
      </c>
      <c r="P116" s="67">
        <v>0</v>
      </c>
      <c r="Q116" s="67">
        <v>0</v>
      </c>
    </row>
    <row r="117" spans="1:17" ht="12" customHeight="1" x14ac:dyDescent="0.25">
      <c r="A117" s="23" t="s">
        <v>141</v>
      </c>
      <c r="B117" s="67"/>
      <c r="C117" s="67">
        <v>0</v>
      </c>
      <c r="D117" s="67">
        <v>0</v>
      </c>
      <c r="E117" s="67">
        <v>0</v>
      </c>
      <c r="F117" s="67">
        <v>0</v>
      </c>
      <c r="G117" s="67">
        <v>0</v>
      </c>
      <c r="H117" s="67">
        <v>0</v>
      </c>
      <c r="I117" s="67">
        <v>0</v>
      </c>
      <c r="J117" s="67">
        <v>0</v>
      </c>
      <c r="K117" s="67">
        <v>0</v>
      </c>
      <c r="L117" s="67">
        <v>0</v>
      </c>
      <c r="M117" s="67">
        <v>0</v>
      </c>
      <c r="N117" s="67">
        <v>0</v>
      </c>
      <c r="O117" s="67">
        <v>0</v>
      </c>
      <c r="P117" s="67">
        <v>0</v>
      </c>
      <c r="Q117" s="67">
        <v>0</v>
      </c>
    </row>
    <row r="118" spans="1:17" ht="12" hidden="1" customHeight="1" x14ac:dyDescent="0.25">
      <c r="A118" s="148" t="s">
        <v>60</v>
      </c>
      <c r="B118" s="67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</row>
    <row r="119" spans="1:17" ht="12" hidden="1" customHeight="1" x14ac:dyDescent="0.25">
      <c r="A119" s="147" t="s">
        <v>59</v>
      </c>
      <c r="B119" s="81"/>
      <c r="C119" s="81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</row>
    <row r="120" spans="1:17" ht="12" customHeight="1" x14ac:dyDescent="0.25">
      <c r="A120" s="146" t="s">
        <v>62</v>
      </c>
      <c r="B120" s="145"/>
      <c r="C120" s="145"/>
      <c r="D120" s="145"/>
      <c r="E120" s="145"/>
      <c r="F120" s="145"/>
      <c r="G120" s="145"/>
      <c r="H120" s="145"/>
      <c r="I120" s="145"/>
      <c r="J120" s="145"/>
      <c r="K120" s="145"/>
      <c r="L120" s="145"/>
      <c r="M120" s="145"/>
      <c r="N120" s="145"/>
      <c r="O120" s="145"/>
      <c r="P120" s="145"/>
      <c r="Q120" s="145"/>
    </row>
    <row r="121" spans="1:17" ht="12" customHeight="1" x14ac:dyDescent="0.25">
      <c r="A121" s="23" t="s">
        <v>57</v>
      </c>
      <c r="B121" s="67"/>
      <c r="C121" s="67">
        <v>0</v>
      </c>
      <c r="D121" s="67">
        <v>0</v>
      </c>
      <c r="E121" s="67">
        <v>0</v>
      </c>
      <c r="F121" s="67">
        <v>0</v>
      </c>
      <c r="G121" s="67">
        <v>0</v>
      </c>
      <c r="H121" s="67">
        <v>0</v>
      </c>
      <c r="I121" s="67">
        <v>0</v>
      </c>
      <c r="J121" s="67">
        <v>0</v>
      </c>
      <c r="K121" s="67">
        <v>0</v>
      </c>
      <c r="L121" s="67">
        <v>0</v>
      </c>
      <c r="M121" s="67">
        <v>0</v>
      </c>
      <c r="N121" s="67">
        <v>0</v>
      </c>
      <c r="O121" s="67">
        <v>0</v>
      </c>
      <c r="P121" s="67">
        <v>0</v>
      </c>
      <c r="Q121" s="67">
        <v>0</v>
      </c>
    </row>
    <row r="122" spans="1:17" ht="12" customHeight="1" x14ac:dyDescent="0.25">
      <c r="A122" s="29" t="s">
        <v>140</v>
      </c>
      <c r="B122" s="83"/>
      <c r="C122" s="83">
        <v>0</v>
      </c>
      <c r="D122" s="83">
        <v>0</v>
      </c>
      <c r="E122" s="83">
        <v>0</v>
      </c>
      <c r="F122" s="83">
        <v>0</v>
      </c>
      <c r="G122" s="83">
        <v>0</v>
      </c>
      <c r="H122" s="83">
        <v>0</v>
      </c>
      <c r="I122" s="83">
        <v>0</v>
      </c>
      <c r="J122" s="83">
        <v>0</v>
      </c>
      <c r="K122" s="83">
        <v>0</v>
      </c>
      <c r="L122" s="83">
        <v>0</v>
      </c>
      <c r="M122" s="83">
        <v>0</v>
      </c>
      <c r="N122" s="83">
        <v>0</v>
      </c>
      <c r="O122" s="83">
        <v>0</v>
      </c>
      <c r="P122" s="83">
        <v>0</v>
      </c>
      <c r="Q122" s="83"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51"/>
      <c r="C124" s="151"/>
      <c r="D124" s="151"/>
      <c r="E124" s="151"/>
      <c r="F124" s="151"/>
      <c r="G124" s="151"/>
      <c r="H124" s="151"/>
      <c r="I124" s="151"/>
      <c r="J124" s="151"/>
      <c r="K124" s="151"/>
      <c r="L124" s="151"/>
      <c r="M124" s="151"/>
      <c r="N124" s="151"/>
      <c r="O124" s="151"/>
      <c r="P124" s="151"/>
      <c r="Q124" s="151"/>
    </row>
    <row r="125" spans="1:17" ht="12.95" customHeight="1" x14ac:dyDescent="0.25">
      <c r="A125" s="150" t="s">
        <v>65</v>
      </c>
      <c r="B125" s="149"/>
      <c r="C125" s="149"/>
      <c r="D125" s="149"/>
      <c r="E125" s="149"/>
      <c r="F125" s="149"/>
      <c r="G125" s="149"/>
      <c r="H125" s="149"/>
      <c r="I125" s="149"/>
      <c r="J125" s="149"/>
      <c r="K125" s="149"/>
      <c r="L125" s="149"/>
      <c r="M125" s="149"/>
      <c r="N125" s="149"/>
      <c r="O125" s="149"/>
      <c r="P125" s="149"/>
      <c r="Q125" s="149"/>
    </row>
    <row r="126" spans="1:17" ht="12" customHeight="1" x14ac:dyDescent="0.25">
      <c r="A126" s="23" t="s">
        <v>149</v>
      </c>
      <c r="B126" s="67"/>
      <c r="C126" s="67">
        <v>12280.706886430049</v>
      </c>
      <c r="D126" s="67">
        <v>20776.197637537414</v>
      </c>
      <c r="E126" s="67">
        <v>22557.256479265448</v>
      </c>
      <c r="F126" s="67">
        <v>37223.929621143354</v>
      </c>
      <c r="G126" s="67">
        <v>15233.488578848364</v>
      </c>
      <c r="H126" s="67">
        <v>13576.9335273008</v>
      </c>
      <c r="I126" s="67">
        <v>30953.666536084191</v>
      </c>
      <c r="J126" s="67">
        <v>22880.911104668587</v>
      </c>
      <c r="K126" s="67">
        <v>25747.214637223606</v>
      </c>
      <c r="L126" s="67">
        <v>13460.592343621816</v>
      </c>
      <c r="M126" s="67">
        <v>29569.114858070581</v>
      </c>
      <c r="N126" s="67">
        <v>11894.891016860762</v>
      </c>
      <c r="O126" s="67">
        <v>57386.751110984442</v>
      </c>
      <c r="P126" s="67">
        <v>25021.087821215915</v>
      </c>
      <c r="Q126" s="67">
        <v>11871.751463802317</v>
      </c>
    </row>
    <row r="127" spans="1:17" ht="12" hidden="1" customHeight="1" x14ac:dyDescent="0.25">
      <c r="A127" s="23" t="s">
        <v>60</v>
      </c>
      <c r="B127" s="67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</row>
    <row r="128" spans="1:17" ht="12.95" customHeight="1" x14ac:dyDescent="0.25">
      <c r="A128" s="146" t="s">
        <v>112</v>
      </c>
      <c r="B128" s="145"/>
      <c r="C128" s="145"/>
      <c r="D128" s="145"/>
      <c r="E128" s="145"/>
      <c r="F128" s="145"/>
      <c r="G128" s="145"/>
      <c r="H128" s="145"/>
      <c r="I128" s="145"/>
      <c r="J128" s="145"/>
      <c r="K128" s="145"/>
      <c r="L128" s="145"/>
      <c r="M128" s="145"/>
      <c r="N128" s="145"/>
      <c r="O128" s="145"/>
      <c r="P128" s="145"/>
      <c r="Q128" s="145"/>
    </row>
    <row r="129" spans="1:17" ht="12" customHeight="1" x14ac:dyDescent="0.25">
      <c r="A129" s="23" t="s">
        <v>60</v>
      </c>
      <c r="B129" s="67"/>
      <c r="C129" s="67">
        <v>269</v>
      </c>
      <c r="D129" s="67">
        <v>198</v>
      </c>
      <c r="E129" s="67">
        <v>144</v>
      </c>
      <c r="F129" s="67">
        <v>397</v>
      </c>
      <c r="G129" s="67">
        <v>255</v>
      </c>
      <c r="H129" s="67">
        <v>285</v>
      </c>
      <c r="I129" s="67">
        <v>433</v>
      </c>
      <c r="J129" s="67">
        <v>715</v>
      </c>
      <c r="K129" s="67">
        <v>851</v>
      </c>
      <c r="L129" s="67">
        <v>817</v>
      </c>
      <c r="M129" s="67">
        <v>988.00000000000023</v>
      </c>
      <c r="N129" s="67">
        <v>267.00000000000006</v>
      </c>
      <c r="O129" s="67">
        <v>1275.0000000000002</v>
      </c>
      <c r="P129" s="67">
        <v>20.000000000000004</v>
      </c>
      <c r="Q129" s="67">
        <v>1477.0000000000002</v>
      </c>
    </row>
    <row r="130" spans="1:17" ht="12" customHeight="1" x14ac:dyDescent="0.25">
      <c r="A130" s="146" t="s">
        <v>63</v>
      </c>
      <c r="B130" s="145"/>
      <c r="C130" s="145"/>
      <c r="D130" s="145"/>
      <c r="E130" s="145"/>
      <c r="F130" s="145"/>
      <c r="G130" s="145"/>
      <c r="H130" s="145"/>
      <c r="I130" s="145"/>
      <c r="J130" s="145"/>
      <c r="K130" s="145"/>
      <c r="L130" s="145"/>
      <c r="M130" s="145"/>
      <c r="N130" s="145"/>
      <c r="O130" s="145"/>
      <c r="P130" s="145"/>
      <c r="Q130" s="145"/>
    </row>
    <row r="131" spans="1:17" ht="12" customHeight="1" x14ac:dyDescent="0.25">
      <c r="A131" s="23" t="s">
        <v>148</v>
      </c>
      <c r="B131" s="67"/>
      <c r="C131" s="67">
        <v>1924.2819771723171</v>
      </c>
      <c r="D131" s="67">
        <v>7216.9146280016048</v>
      </c>
      <c r="E131" s="67">
        <v>2840.9211696289531</v>
      </c>
      <c r="F131" s="67">
        <v>8130.3209545769641</v>
      </c>
      <c r="G131" s="67">
        <v>0</v>
      </c>
      <c r="H131" s="67">
        <v>0</v>
      </c>
      <c r="I131" s="67">
        <v>0</v>
      </c>
      <c r="J131" s="67">
        <v>2297.0552569560878</v>
      </c>
      <c r="K131" s="67">
        <v>0</v>
      </c>
      <c r="L131" s="67">
        <v>0</v>
      </c>
      <c r="M131" s="67">
        <v>0</v>
      </c>
      <c r="N131" s="67">
        <v>0</v>
      </c>
      <c r="O131" s="67">
        <v>0</v>
      </c>
      <c r="P131" s="67">
        <v>3359.4728813152806</v>
      </c>
      <c r="Q131" s="67">
        <v>837.81642588658383</v>
      </c>
    </row>
    <row r="132" spans="1:17" ht="12" customHeight="1" x14ac:dyDescent="0.25">
      <c r="A132" s="23" t="s">
        <v>147</v>
      </c>
      <c r="B132" s="67"/>
      <c r="C132" s="67">
        <v>4930.2516374778443</v>
      </c>
      <c r="D132" s="67">
        <v>12252.455091798818</v>
      </c>
      <c r="E132" s="67">
        <v>13267.410295969108</v>
      </c>
      <c r="F132" s="67">
        <v>21921.163868513886</v>
      </c>
      <c r="G132" s="67">
        <v>11268.571234236024</v>
      </c>
      <c r="H132" s="67">
        <v>6643.3110141949528</v>
      </c>
      <c r="I132" s="67">
        <v>30953.666536084191</v>
      </c>
      <c r="J132" s="67">
        <v>9869.7647281332793</v>
      </c>
      <c r="K132" s="67">
        <v>25420.918535536839</v>
      </c>
      <c r="L132" s="67">
        <v>8738.9711881637431</v>
      </c>
      <c r="M132" s="67">
        <v>21769.385965823138</v>
      </c>
      <c r="N132" s="67">
        <v>8143.0266357603032</v>
      </c>
      <c r="O132" s="67">
        <v>52600.368228284977</v>
      </c>
      <c r="P132" s="67">
        <v>12379.533611159273</v>
      </c>
      <c r="Q132" s="67">
        <v>8389.0500606911173</v>
      </c>
    </row>
    <row r="133" spans="1:17" ht="12" hidden="1" customHeight="1" x14ac:dyDescent="0.25">
      <c r="A133" s="148" t="s">
        <v>61</v>
      </c>
      <c r="B133" s="67"/>
      <c r="C133" s="67"/>
      <c r="D133" s="67"/>
      <c r="E133" s="67"/>
      <c r="F133" s="67"/>
      <c r="G133" s="67"/>
      <c r="H133" s="67"/>
      <c r="I133" s="67"/>
      <c r="J133" s="67"/>
      <c r="K133" s="67"/>
      <c r="L133" s="67"/>
      <c r="M133" s="67"/>
      <c r="N133" s="67"/>
      <c r="O133" s="67"/>
      <c r="P133" s="67"/>
      <c r="Q133" s="67"/>
    </row>
    <row r="134" spans="1:17" ht="12" hidden="1" customHeight="1" x14ac:dyDescent="0.25">
      <c r="A134" s="148" t="s">
        <v>59</v>
      </c>
      <c r="B134" s="67"/>
      <c r="C134" s="67"/>
      <c r="D134" s="67"/>
      <c r="E134" s="67"/>
      <c r="F134" s="67"/>
      <c r="G134" s="67"/>
      <c r="H134" s="67"/>
      <c r="I134" s="67"/>
      <c r="J134" s="67"/>
      <c r="K134" s="67"/>
      <c r="L134" s="67"/>
      <c r="M134" s="67"/>
      <c r="N134" s="67"/>
      <c r="O134" s="67"/>
      <c r="P134" s="67"/>
      <c r="Q134" s="67"/>
    </row>
    <row r="135" spans="1:17" ht="12" customHeight="1" x14ac:dyDescent="0.25">
      <c r="A135" s="23" t="s">
        <v>142</v>
      </c>
      <c r="B135" s="67"/>
      <c r="C135" s="67">
        <v>2808.8328588905647</v>
      </c>
      <c r="D135" s="67">
        <v>987.84380147077263</v>
      </c>
      <c r="E135" s="67">
        <v>3644.3176231338643</v>
      </c>
      <c r="F135" s="67">
        <v>5144.0175271921489</v>
      </c>
      <c r="G135" s="67">
        <v>1216.2209525904441</v>
      </c>
      <c r="H135" s="67">
        <v>1147.7825233158137</v>
      </c>
      <c r="I135" s="67">
        <v>0</v>
      </c>
      <c r="J135" s="67">
        <v>2684.8316208509841</v>
      </c>
      <c r="K135" s="67">
        <v>146.93685923404473</v>
      </c>
      <c r="L135" s="67">
        <v>1215.8890690755434</v>
      </c>
      <c r="M135" s="67">
        <v>2382.1653230543402</v>
      </c>
      <c r="N135" s="67">
        <v>1212.2620626328796</v>
      </c>
      <c r="O135" s="67">
        <v>1413.9723448415937</v>
      </c>
      <c r="P135" s="67">
        <v>947.11740355397365</v>
      </c>
      <c r="Q135" s="67">
        <v>256.56991525313066</v>
      </c>
    </row>
    <row r="136" spans="1:17" ht="12" customHeight="1" x14ac:dyDescent="0.25">
      <c r="A136" s="23" t="s">
        <v>141</v>
      </c>
      <c r="B136" s="67"/>
      <c r="C136" s="67">
        <v>2617.340412889323</v>
      </c>
      <c r="D136" s="67">
        <v>318.98411626621873</v>
      </c>
      <c r="E136" s="67">
        <v>2804.6073905335229</v>
      </c>
      <c r="F136" s="67">
        <v>2028.4272708603548</v>
      </c>
      <c r="G136" s="67">
        <v>2748.6963920218964</v>
      </c>
      <c r="H136" s="67">
        <v>5785.8399897900335</v>
      </c>
      <c r="I136" s="67">
        <v>0</v>
      </c>
      <c r="J136" s="67">
        <v>8029.2594987282355</v>
      </c>
      <c r="K136" s="67">
        <v>179.3592424527219</v>
      </c>
      <c r="L136" s="67">
        <v>3505.7320863825298</v>
      </c>
      <c r="M136" s="67">
        <v>5417.5635691931011</v>
      </c>
      <c r="N136" s="67">
        <v>2539.6023184675796</v>
      </c>
      <c r="O136" s="67">
        <v>3372.4105378578652</v>
      </c>
      <c r="P136" s="67">
        <v>8334.9639251873868</v>
      </c>
      <c r="Q136" s="67">
        <v>2388.3150619714856</v>
      </c>
    </row>
    <row r="137" spans="1:17" ht="12" hidden="1" customHeight="1" x14ac:dyDescent="0.25">
      <c r="A137" s="148" t="s">
        <v>60</v>
      </c>
      <c r="B137" s="67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</row>
    <row r="138" spans="1:17" ht="12" hidden="1" customHeight="1" x14ac:dyDescent="0.25">
      <c r="A138" s="147" t="s">
        <v>59</v>
      </c>
      <c r="B138" s="81"/>
      <c r="C138" s="81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</row>
    <row r="139" spans="1:17" ht="12" customHeight="1" x14ac:dyDescent="0.25">
      <c r="A139" s="146" t="s">
        <v>62</v>
      </c>
      <c r="B139" s="145"/>
      <c r="C139" s="145"/>
      <c r="D139" s="145"/>
      <c r="E139" s="145"/>
      <c r="F139" s="145"/>
      <c r="G139" s="145"/>
      <c r="H139" s="145"/>
      <c r="I139" s="145"/>
      <c r="J139" s="145"/>
      <c r="K139" s="145"/>
      <c r="L139" s="145"/>
      <c r="M139" s="145"/>
      <c r="N139" s="145"/>
      <c r="O139" s="145"/>
      <c r="P139" s="145"/>
      <c r="Q139" s="145"/>
    </row>
    <row r="140" spans="1:17" ht="12" customHeight="1" x14ac:dyDescent="0.25">
      <c r="A140" s="23" t="s">
        <v>57</v>
      </c>
      <c r="B140" s="67"/>
      <c r="C140" s="67">
        <v>0</v>
      </c>
      <c r="D140" s="67">
        <v>0</v>
      </c>
      <c r="E140" s="67">
        <v>0</v>
      </c>
      <c r="F140" s="67">
        <v>0</v>
      </c>
      <c r="G140" s="67">
        <v>0</v>
      </c>
      <c r="H140" s="67">
        <v>0</v>
      </c>
      <c r="I140" s="67">
        <v>0</v>
      </c>
      <c r="J140" s="67">
        <v>0</v>
      </c>
      <c r="K140" s="67">
        <v>0</v>
      </c>
      <c r="L140" s="67">
        <v>0</v>
      </c>
      <c r="M140" s="67">
        <v>0</v>
      </c>
      <c r="N140" s="67">
        <v>0</v>
      </c>
      <c r="O140" s="67">
        <v>0</v>
      </c>
      <c r="P140" s="67">
        <v>0</v>
      </c>
      <c r="Q140" s="67">
        <v>0</v>
      </c>
    </row>
    <row r="141" spans="1:17" ht="12" customHeight="1" x14ac:dyDescent="0.25">
      <c r="A141" s="29" t="s">
        <v>140</v>
      </c>
      <c r="B141" s="83"/>
      <c r="C141" s="83">
        <v>12280.706886430049</v>
      </c>
      <c r="D141" s="83">
        <v>20776.197637537414</v>
      </c>
      <c r="E141" s="83">
        <v>22557.256479265448</v>
      </c>
      <c r="F141" s="83">
        <v>37223.929621143354</v>
      </c>
      <c r="G141" s="83">
        <v>15233.488578848364</v>
      </c>
      <c r="H141" s="83">
        <v>13576.9335273008</v>
      </c>
      <c r="I141" s="83">
        <v>30953.666536084191</v>
      </c>
      <c r="J141" s="83">
        <v>22880.911104668587</v>
      </c>
      <c r="K141" s="83">
        <v>25747.214637223606</v>
      </c>
      <c r="L141" s="83">
        <v>13460.592343621816</v>
      </c>
      <c r="M141" s="83">
        <v>29569.114858070581</v>
      </c>
      <c r="N141" s="83">
        <v>11894.891016860762</v>
      </c>
      <c r="O141" s="83">
        <v>57386.751110984434</v>
      </c>
      <c r="P141" s="83">
        <v>25021.087821215915</v>
      </c>
      <c r="Q141" s="83">
        <v>11871.751463802317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51"/>
      <c r="C143" s="151"/>
      <c r="D143" s="151"/>
      <c r="E143" s="151"/>
      <c r="F143" s="151"/>
      <c r="G143" s="151"/>
      <c r="H143" s="151"/>
      <c r="I143" s="151"/>
      <c r="J143" s="151"/>
      <c r="K143" s="151"/>
      <c r="L143" s="151"/>
      <c r="M143" s="151"/>
      <c r="N143" s="151"/>
      <c r="O143" s="151"/>
      <c r="P143" s="151"/>
      <c r="Q143" s="151"/>
    </row>
    <row r="144" spans="1:17" ht="12.95" customHeight="1" x14ac:dyDescent="0.25">
      <c r="A144" s="150" t="s">
        <v>65</v>
      </c>
      <c r="B144" s="149"/>
      <c r="C144" s="149"/>
      <c r="D144" s="149"/>
      <c r="E144" s="149"/>
      <c r="F144" s="149"/>
      <c r="G144" s="149"/>
      <c r="H144" s="149"/>
      <c r="I144" s="149"/>
      <c r="J144" s="149"/>
      <c r="K144" s="149"/>
      <c r="L144" s="149"/>
      <c r="M144" s="149"/>
      <c r="N144" s="149"/>
      <c r="O144" s="149"/>
      <c r="P144" s="149"/>
      <c r="Q144" s="149"/>
    </row>
    <row r="145" spans="1:17" ht="12" customHeight="1" x14ac:dyDescent="0.25">
      <c r="A145" s="23" t="s">
        <v>60</v>
      </c>
      <c r="B145" s="67"/>
      <c r="C145" s="67">
        <v>3573.6411760331825</v>
      </c>
      <c r="D145" s="67">
        <v>4626.201837255725</v>
      </c>
      <c r="E145" s="67">
        <v>5207.558865932745</v>
      </c>
      <c r="F145" s="67">
        <v>5222.0736846101117</v>
      </c>
      <c r="G145" s="67">
        <v>5650.9829328196674</v>
      </c>
      <c r="H145" s="67">
        <v>3934.3614264955709</v>
      </c>
      <c r="I145" s="67">
        <v>10856.624361549453</v>
      </c>
      <c r="J145" s="67">
        <v>2554.4487827406156</v>
      </c>
      <c r="K145" s="67">
        <v>5400.4194978122787</v>
      </c>
      <c r="L145" s="67">
        <v>2811.2793432813728</v>
      </c>
      <c r="M145" s="67">
        <v>6289.5172115023179</v>
      </c>
      <c r="N145" s="67">
        <v>11307.180018117098</v>
      </c>
      <c r="O145" s="67">
        <v>6524.9140566319393</v>
      </c>
      <c r="P145" s="67">
        <v>15805.670427182289</v>
      </c>
      <c r="Q145" s="67">
        <v>12171.143061288412</v>
      </c>
    </row>
    <row r="146" spans="1:17" ht="12.95" customHeight="1" x14ac:dyDescent="0.25">
      <c r="A146" s="146" t="s">
        <v>112</v>
      </c>
      <c r="B146" s="145"/>
      <c r="C146" s="145"/>
      <c r="D146" s="145"/>
      <c r="E146" s="145"/>
      <c r="F146" s="145"/>
      <c r="G146" s="145"/>
      <c r="H146" s="145"/>
      <c r="I146" s="145"/>
      <c r="J146" s="145"/>
      <c r="K146" s="145"/>
      <c r="L146" s="145"/>
      <c r="M146" s="145"/>
      <c r="N146" s="145"/>
      <c r="O146" s="145"/>
      <c r="P146" s="145"/>
      <c r="Q146" s="145"/>
    </row>
    <row r="147" spans="1:17" ht="12" customHeight="1" x14ac:dyDescent="0.25">
      <c r="A147" s="23" t="s">
        <v>60</v>
      </c>
      <c r="B147" s="67"/>
      <c r="C147" s="67">
        <v>2144</v>
      </c>
      <c r="D147" s="67">
        <v>2775</v>
      </c>
      <c r="E147" s="67">
        <v>3124</v>
      </c>
      <c r="F147" s="67">
        <v>3133</v>
      </c>
      <c r="G147" s="67">
        <v>3391</v>
      </c>
      <c r="H147" s="67">
        <v>2360</v>
      </c>
      <c r="I147" s="67">
        <v>6514</v>
      </c>
      <c r="J147" s="67">
        <v>1532</v>
      </c>
      <c r="K147" s="67">
        <v>3240</v>
      </c>
      <c r="L147" s="67">
        <v>1686</v>
      </c>
      <c r="M147" s="67">
        <v>3773.0000000000009</v>
      </c>
      <c r="N147" s="67">
        <v>6784.0000000000018</v>
      </c>
      <c r="O147" s="67">
        <v>3915.0000000000009</v>
      </c>
      <c r="P147" s="67">
        <v>9483.0000000000018</v>
      </c>
      <c r="Q147" s="67">
        <v>7302.0000000000018</v>
      </c>
    </row>
    <row r="148" spans="1:17" ht="12" customHeight="1" x14ac:dyDescent="0.25">
      <c r="A148" s="146" t="s">
        <v>63</v>
      </c>
      <c r="B148" s="145"/>
      <c r="C148" s="145"/>
      <c r="D148" s="145"/>
      <c r="E148" s="145"/>
      <c r="F148" s="145"/>
      <c r="G148" s="145"/>
      <c r="H148" s="145"/>
      <c r="I148" s="145"/>
      <c r="J148" s="145"/>
      <c r="K148" s="145"/>
      <c r="L148" s="145"/>
      <c r="M148" s="145"/>
      <c r="N148" s="145"/>
      <c r="O148" s="145"/>
      <c r="P148" s="145"/>
      <c r="Q148" s="145"/>
    </row>
    <row r="149" spans="1:17" ht="12" customHeight="1" x14ac:dyDescent="0.25">
      <c r="A149" s="23" t="s">
        <v>144</v>
      </c>
      <c r="B149" s="67"/>
      <c r="C149" s="67">
        <v>0</v>
      </c>
      <c r="D149" s="67">
        <v>0</v>
      </c>
      <c r="E149" s="67">
        <v>0</v>
      </c>
      <c r="F149" s="67">
        <v>0</v>
      </c>
      <c r="G149" s="67">
        <v>0</v>
      </c>
      <c r="H149" s="67">
        <v>0</v>
      </c>
      <c r="I149" s="67">
        <v>0</v>
      </c>
      <c r="J149" s="67">
        <v>0</v>
      </c>
      <c r="K149" s="67">
        <v>0</v>
      </c>
      <c r="L149" s="67">
        <v>0</v>
      </c>
      <c r="M149" s="67">
        <v>0</v>
      </c>
      <c r="N149" s="67">
        <v>0</v>
      </c>
      <c r="O149" s="67">
        <v>0</v>
      </c>
      <c r="P149" s="67">
        <v>0</v>
      </c>
      <c r="Q149" s="67">
        <v>0</v>
      </c>
    </row>
    <row r="150" spans="1:17" ht="12" customHeight="1" x14ac:dyDescent="0.25">
      <c r="A150" s="23" t="s">
        <v>143</v>
      </c>
      <c r="B150" s="67"/>
      <c r="C150" s="67">
        <v>0</v>
      </c>
      <c r="D150" s="67">
        <v>0</v>
      </c>
      <c r="E150" s="67">
        <v>0</v>
      </c>
      <c r="F150" s="67">
        <v>0</v>
      </c>
      <c r="G150" s="67">
        <v>0</v>
      </c>
      <c r="H150" s="67">
        <v>0</v>
      </c>
      <c r="I150" s="67">
        <v>0</v>
      </c>
      <c r="J150" s="67">
        <v>0</v>
      </c>
      <c r="K150" s="67">
        <v>0</v>
      </c>
      <c r="L150" s="67">
        <v>0</v>
      </c>
      <c r="M150" s="67">
        <v>0</v>
      </c>
      <c r="N150" s="67">
        <v>0</v>
      </c>
      <c r="O150" s="67">
        <v>0</v>
      </c>
      <c r="P150" s="67">
        <v>0</v>
      </c>
      <c r="Q150" s="67">
        <v>0</v>
      </c>
    </row>
    <row r="151" spans="1:17" ht="12" hidden="1" customHeight="1" x14ac:dyDescent="0.25">
      <c r="A151" s="148" t="s">
        <v>57</v>
      </c>
      <c r="B151" s="67"/>
      <c r="C151" s="67"/>
      <c r="D151" s="67"/>
      <c r="E151" s="67"/>
      <c r="F151" s="67"/>
      <c r="G151" s="67"/>
      <c r="H151" s="67"/>
      <c r="I151" s="67"/>
      <c r="J151" s="67"/>
      <c r="K151" s="67"/>
      <c r="L151" s="67"/>
      <c r="M151" s="67"/>
      <c r="N151" s="67"/>
      <c r="O151" s="67"/>
      <c r="P151" s="67"/>
      <c r="Q151" s="67"/>
    </row>
    <row r="152" spans="1:17" ht="12" hidden="1" customHeight="1" x14ac:dyDescent="0.25">
      <c r="A152" s="148" t="s">
        <v>59</v>
      </c>
      <c r="B152" s="67"/>
      <c r="C152" s="67"/>
      <c r="D152" s="67"/>
      <c r="E152" s="67"/>
      <c r="F152" s="67"/>
      <c r="G152" s="67"/>
      <c r="H152" s="67"/>
      <c r="I152" s="67"/>
      <c r="J152" s="67"/>
      <c r="K152" s="67"/>
      <c r="L152" s="67"/>
      <c r="M152" s="67"/>
      <c r="N152" s="67"/>
      <c r="O152" s="67"/>
      <c r="P152" s="67"/>
      <c r="Q152" s="67"/>
    </row>
    <row r="153" spans="1:17" ht="12" customHeight="1" x14ac:dyDescent="0.25">
      <c r="A153" s="23" t="s">
        <v>142</v>
      </c>
      <c r="B153" s="67"/>
      <c r="C153" s="67">
        <v>1303.6795891129991</v>
      </c>
      <c r="D153" s="67">
        <v>1744.785407406911</v>
      </c>
      <c r="E153" s="67">
        <v>1522.4358038010241</v>
      </c>
      <c r="F153" s="67">
        <v>1639.1261173938015</v>
      </c>
      <c r="G153" s="67">
        <v>0</v>
      </c>
      <c r="H153" s="67">
        <v>0</v>
      </c>
      <c r="I153" s="67">
        <v>25.709121968571708</v>
      </c>
      <c r="J153" s="67">
        <v>175.27479631933193</v>
      </c>
      <c r="K153" s="67">
        <v>0</v>
      </c>
      <c r="L153" s="67">
        <v>0</v>
      </c>
      <c r="M153" s="67">
        <v>0</v>
      </c>
      <c r="N153" s="67">
        <v>0</v>
      </c>
      <c r="O153" s="67">
        <v>0</v>
      </c>
      <c r="P153" s="67">
        <v>0</v>
      </c>
      <c r="Q153" s="67">
        <v>0</v>
      </c>
    </row>
    <row r="154" spans="1:17" ht="12" customHeight="1" x14ac:dyDescent="0.25">
      <c r="A154" s="23" t="s">
        <v>141</v>
      </c>
      <c r="B154" s="67"/>
      <c r="C154" s="67">
        <v>2269.9615869201834</v>
      </c>
      <c r="D154" s="67">
        <v>2881.416429848814</v>
      </c>
      <c r="E154" s="67">
        <v>3685.1230621317209</v>
      </c>
      <c r="F154" s="67">
        <v>3582.9475672163103</v>
      </c>
      <c r="G154" s="67">
        <v>5650.9829328196674</v>
      </c>
      <c r="H154" s="67">
        <v>3934.3614264955709</v>
      </c>
      <c r="I154" s="67">
        <v>10830.915239580881</v>
      </c>
      <c r="J154" s="67">
        <v>2379.1739864212836</v>
      </c>
      <c r="K154" s="67">
        <v>5400.4194978122787</v>
      </c>
      <c r="L154" s="67">
        <v>2811.2793432813728</v>
      </c>
      <c r="M154" s="67">
        <v>6289.5172115023179</v>
      </c>
      <c r="N154" s="67">
        <v>11307.180018117098</v>
      </c>
      <c r="O154" s="67">
        <v>6524.9140566319393</v>
      </c>
      <c r="P154" s="67">
        <v>15805.670427182289</v>
      </c>
      <c r="Q154" s="67">
        <v>12171.143061288412</v>
      </c>
    </row>
    <row r="155" spans="1:17" ht="12" hidden="1" customHeight="1" x14ac:dyDescent="0.25">
      <c r="A155" s="148" t="s">
        <v>60</v>
      </c>
      <c r="B155" s="67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</row>
    <row r="156" spans="1:17" ht="12" hidden="1" customHeight="1" x14ac:dyDescent="0.25">
      <c r="A156" s="147" t="s">
        <v>59</v>
      </c>
      <c r="B156" s="81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</row>
    <row r="157" spans="1:17" ht="12" customHeight="1" x14ac:dyDescent="0.25">
      <c r="A157" s="146" t="s">
        <v>62</v>
      </c>
      <c r="B157" s="145"/>
      <c r="C157" s="145"/>
      <c r="D157" s="145"/>
      <c r="E157" s="145"/>
      <c r="F157" s="145"/>
      <c r="G157" s="145"/>
      <c r="H157" s="145"/>
      <c r="I157" s="145"/>
      <c r="J157" s="145"/>
      <c r="K157" s="145"/>
      <c r="L157" s="145"/>
      <c r="M157" s="145"/>
      <c r="N157" s="145"/>
      <c r="O157" s="145"/>
      <c r="P157" s="145"/>
      <c r="Q157" s="145"/>
    </row>
    <row r="158" spans="1:17" ht="12" customHeight="1" x14ac:dyDescent="0.25">
      <c r="A158" s="23" t="s">
        <v>57</v>
      </c>
      <c r="B158" s="67"/>
      <c r="C158" s="67">
        <v>0</v>
      </c>
      <c r="D158" s="67">
        <v>0</v>
      </c>
      <c r="E158" s="67">
        <v>0</v>
      </c>
      <c r="F158" s="67">
        <v>0</v>
      </c>
      <c r="G158" s="67">
        <v>0</v>
      </c>
      <c r="H158" s="67">
        <v>0</v>
      </c>
      <c r="I158" s="67">
        <v>0</v>
      </c>
      <c r="J158" s="67">
        <v>0</v>
      </c>
      <c r="K158" s="67">
        <v>0</v>
      </c>
      <c r="L158" s="67">
        <v>0</v>
      </c>
      <c r="M158" s="67">
        <v>0</v>
      </c>
      <c r="N158" s="67">
        <v>0</v>
      </c>
      <c r="O158" s="67">
        <v>0</v>
      </c>
      <c r="P158" s="67">
        <v>0</v>
      </c>
      <c r="Q158" s="67">
        <v>0</v>
      </c>
    </row>
    <row r="159" spans="1:17" ht="12" customHeight="1" x14ac:dyDescent="0.25">
      <c r="A159" s="29" t="s">
        <v>140</v>
      </c>
      <c r="B159" s="83"/>
      <c r="C159" s="83">
        <v>3573.6411760331825</v>
      </c>
      <c r="D159" s="83">
        <v>4626.201837255725</v>
      </c>
      <c r="E159" s="83">
        <v>5207.558865932745</v>
      </c>
      <c r="F159" s="83">
        <v>5222.0736846101117</v>
      </c>
      <c r="G159" s="83">
        <v>5650.9829328196674</v>
      </c>
      <c r="H159" s="83">
        <v>3934.3614264955709</v>
      </c>
      <c r="I159" s="83">
        <v>10856.624361549453</v>
      </c>
      <c r="J159" s="83">
        <v>2554.4487827406156</v>
      </c>
      <c r="K159" s="83">
        <v>5400.4194978122787</v>
      </c>
      <c r="L159" s="83">
        <v>2811.2793432813728</v>
      </c>
      <c r="M159" s="83">
        <v>6289.5172115023179</v>
      </c>
      <c r="N159" s="83">
        <v>11307.180018117098</v>
      </c>
      <c r="O159" s="83">
        <v>6524.9140566319393</v>
      </c>
      <c r="P159" s="83">
        <v>15805.670427182289</v>
      </c>
      <c r="Q159" s="83">
        <v>12171.143061288412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51"/>
      <c r="C161" s="151"/>
      <c r="D161" s="151"/>
      <c r="E161" s="151"/>
      <c r="F161" s="151"/>
      <c r="G161" s="151"/>
      <c r="H161" s="151"/>
      <c r="I161" s="151"/>
      <c r="J161" s="151"/>
      <c r="K161" s="151"/>
      <c r="L161" s="151"/>
      <c r="M161" s="151"/>
      <c r="N161" s="151"/>
      <c r="O161" s="151"/>
      <c r="P161" s="151"/>
      <c r="Q161" s="151"/>
    </row>
    <row r="162" spans="1:17" ht="12.95" customHeight="1" x14ac:dyDescent="0.25">
      <c r="A162" s="150" t="s">
        <v>65</v>
      </c>
      <c r="B162" s="149"/>
      <c r="C162" s="149"/>
      <c r="D162" s="149"/>
      <c r="E162" s="149"/>
      <c r="F162" s="149"/>
      <c r="G162" s="149"/>
      <c r="H162" s="149"/>
      <c r="I162" s="149"/>
      <c r="J162" s="149"/>
      <c r="K162" s="149"/>
      <c r="L162" s="149"/>
      <c r="M162" s="149"/>
      <c r="N162" s="149"/>
      <c r="O162" s="149"/>
      <c r="P162" s="149"/>
      <c r="Q162" s="149"/>
    </row>
    <row r="163" spans="1:17" ht="12" customHeight="1" x14ac:dyDescent="0.25">
      <c r="A163" s="23" t="s">
        <v>60</v>
      </c>
      <c r="B163" s="67"/>
      <c r="C163" s="67">
        <v>16715.066330653721</v>
      </c>
      <c r="D163" s="67">
        <v>13015.273303844684</v>
      </c>
      <c r="E163" s="67">
        <v>11322.215218870741</v>
      </c>
      <c r="F163" s="67">
        <v>8346.8855488391546</v>
      </c>
      <c r="G163" s="67">
        <v>8575.0500459317918</v>
      </c>
      <c r="H163" s="67">
        <v>6173.5602525648146</v>
      </c>
      <c r="I163" s="67">
        <v>7049.7041646738044</v>
      </c>
      <c r="J163" s="67">
        <v>8144.5985139824952</v>
      </c>
      <c r="K163" s="67">
        <v>7883.2983131759347</v>
      </c>
      <c r="L163" s="67">
        <v>6840.079590929623</v>
      </c>
      <c r="M163" s="67">
        <v>2352.7016438381816</v>
      </c>
      <c r="N163" s="67">
        <v>0</v>
      </c>
      <c r="O163" s="67">
        <v>181.04263002398</v>
      </c>
      <c r="P163" s="67">
        <v>2650.9608352965524</v>
      </c>
      <c r="Q163" s="67">
        <v>0</v>
      </c>
    </row>
    <row r="164" spans="1:17" ht="12.95" customHeight="1" x14ac:dyDescent="0.25">
      <c r="A164" s="146" t="s">
        <v>112</v>
      </c>
      <c r="B164" s="145"/>
      <c r="C164" s="145"/>
      <c r="D164" s="145"/>
      <c r="E164" s="145"/>
      <c r="F164" s="145"/>
      <c r="G164" s="145"/>
      <c r="H164" s="145"/>
      <c r="I164" s="145"/>
      <c r="J164" s="145"/>
      <c r="K164" s="145"/>
      <c r="L164" s="145"/>
      <c r="M164" s="145"/>
      <c r="N164" s="145"/>
      <c r="O164" s="145"/>
      <c r="P164" s="145"/>
      <c r="Q164" s="145"/>
    </row>
    <row r="165" spans="1:17" ht="12" customHeight="1" x14ac:dyDescent="0.25">
      <c r="A165" s="23" t="s">
        <v>60</v>
      </c>
      <c r="B165" s="67"/>
      <c r="C165" s="67">
        <v>235</v>
      </c>
      <c r="D165" s="67">
        <v>133</v>
      </c>
      <c r="E165" s="67">
        <v>73</v>
      </c>
      <c r="F165" s="67">
        <v>150</v>
      </c>
      <c r="G165" s="67">
        <v>148</v>
      </c>
      <c r="H165" s="67">
        <v>152</v>
      </c>
      <c r="I165" s="67">
        <v>140</v>
      </c>
      <c r="J165" s="67">
        <v>372</v>
      </c>
      <c r="K165" s="67">
        <v>458</v>
      </c>
      <c r="L165" s="67">
        <v>421</v>
      </c>
      <c r="M165" s="67">
        <v>302.00000000000006</v>
      </c>
      <c r="N165" s="67">
        <v>0</v>
      </c>
      <c r="O165" s="67">
        <v>181.04263002397997</v>
      </c>
      <c r="P165" s="67">
        <v>7.0000000000000018</v>
      </c>
      <c r="Q165" s="67">
        <v>0</v>
      </c>
    </row>
    <row r="166" spans="1:17" ht="12" customHeight="1" x14ac:dyDescent="0.25">
      <c r="A166" s="146" t="s">
        <v>63</v>
      </c>
      <c r="B166" s="145"/>
      <c r="C166" s="145"/>
      <c r="D166" s="145"/>
      <c r="E166" s="145"/>
      <c r="F166" s="145"/>
      <c r="G166" s="145"/>
      <c r="H166" s="145"/>
      <c r="I166" s="145"/>
      <c r="J166" s="145"/>
      <c r="K166" s="145"/>
      <c r="L166" s="145"/>
      <c r="M166" s="145"/>
      <c r="N166" s="145"/>
      <c r="O166" s="145"/>
      <c r="P166" s="145"/>
      <c r="Q166" s="145"/>
    </row>
    <row r="167" spans="1:17" ht="12" customHeight="1" x14ac:dyDescent="0.25">
      <c r="A167" s="23" t="s">
        <v>144</v>
      </c>
      <c r="B167" s="67"/>
      <c r="C167" s="67">
        <v>0</v>
      </c>
      <c r="D167" s="67">
        <v>0</v>
      </c>
      <c r="E167" s="67">
        <v>0</v>
      </c>
      <c r="F167" s="67">
        <v>0</v>
      </c>
      <c r="G167" s="67">
        <v>0</v>
      </c>
      <c r="H167" s="67">
        <v>0</v>
      </c>
      <c r="I167" s="67">
        <v>0</v>
      </c>
      <c r="J167" s="67">
        <v>0</v>
      </c>
      <c r="K167" s="67">
        <v>0</v>
      </c>
      <c r="L167" s="67">
        <v>0</v>
      </c>
      <c r="M167" s="67">
        <v>0</v>
      </c>
      <c r="N167" s="67">
        <v>0</v>
      </c>
      <c r="O167" s="67">
        <v>0</v>
      </c>
      <c r="P167" s="67">
        <v>0</v>
      </c>
      <c r="Q167" s="67">
        <v>0</v>
      </c>
    </row>
    <row r="168" spans="1:17" ht="12" customHeight="1" x14ac:dyDescent="0.25">
      <c r="A168" s="23" t="s">
        <v>143</v>
      </c>
      <c r="B168" s="67"/>
      <c r="C168" s="67">
        <v>0</v>
      </c>
      <c r="D168" s="67">
        <v>0</v>
      </c>
      <c r="E168" s="67">
        <v>0</v>
      </c>
      <c r="F168" s="67">
        <v>0</v>
      </c>
      <c r="G168" s="67">
        <v>0</v>
      </c>
      <c r="H168" s="67">
        <v>0</v>
      </c>
      <c r="I168" s="67">
        <v>0</v>
      </c>
      <c r="J168" s="67">
        <v>0</v>
      </c>
      <c r="K168" s="67">
        <v>0</v>
      </c>
      <c r="L168" s="67">
        <v>0</v>
      </c>
      <c r="M168" s="67">
        <v>0</v>
      </c>
      <c r="N168" s="67">
        <v>0</v>
      </c>
      <c r="O168" s="67">
        <v>0</v>
      </c>
      <c r="P168" s="67">
        <v>0</v>
      </c>
      <c r="Q168" s="67">
        <v>0</v>
      </c>
    </row>
    <row r="169" spans="1:17" ht="12" hidden="1" customHeight="1" x14ac:dyDescent="0.25">
      <c r="A169" s="148" t="s">
        <v>57</v>
      </c>
      <c r="B169" s="67"/>
      <c r="C169" s="67"/>
      <c r="D169" s="67"/>
      <c r="E169" s="67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</row>
    <row r="170" spans="1:17" ht="12" hidden="1" customHeight="1" x14ac:dyDescent="0.25">
      <c r="A170" s="148" t="s">
        <v>59</v>
      </c>
      <c r="B170" s="67"/>
      <c r="C170" s="67"/>
      <c r="D170" s="67"/>
      <c r="E170" s="67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</row>
    <row r="171" spans="1:17" ht="12" customHeight="1" x14ac:dyDescent="0.25">
      <c r="A171" s="23" t="s">
        <v>142</v>
      </c>
      <c r="B171" s="67"/>
      <c r="C171" s="67">
        <v>5558.6682259355966</v>
      </c>
      <c r="D171" s="67">
        <v>5503.9756716502061</v>
      </c>
      <c r="E171" s="67">
        <v>3368.3082767157148</v>
      </c>
      <c r="F171" s="67">
        <v>2681.1364050173597</v>
      </c>
      <c r="G171" s="67">
        <v>0</v>
      </c>
      <c r="H171" s="67">
        <v>0</v>
      </c>
      <c r="I171" s="67">
        <v>3525.6243857043678</v>
      </c>
      <c r="J171" s="67">
        <v>4099.8757147966116</v>
      </c>
      <c r="K171" s="67">
        <v>0</v>
      </c>
      <c r="L171" s="67">
        <v>0</v>
      </c>
      <c r="M171" s="67">
        <v>805.7016560866532</v>
      </c>
      <c r="N171" s="67">
        <v>0</v>
      </c>
      <c r="O171" s="67">
        <v>53.476946295333448</v>
      </c>
      <c r="P171" s="67">
        <v>805.22478753964288</v>
      </c>
      <c r="Q171" s="67">
        <v>0</v>
      </c>
    </row>
    <row r="172" spans="1:17" ht="12" customHeight="1" x14ac:dyDescent="0.25">
      <c r="A172" s="23" t="s">
        <v>141</v>
      </c>
      <c r="B172" s="67"/>
      <c r="C172" s="67">
        <v>11156.398104718124</v>
      </c>
      <c r="D172" s="67">
        <v>7511.297632194478</v>
      </c>
      <c r="E172" s="67">
        <v>7953.9069421550257</v>
      </c>
      <c r="F172" s="67">
        <v>5665.7491438217949</v>
      </c>
      <c r="G172" s="67">
        <v>8575.0500459317918</v>
      </c>
      <c r="H172" s="67">
        <v>6173.5602525648146</v>
      </c>
      <c r="I172" s="67">
        <v>3524.0797789694366</v>
      </c>
      <c r="J172" s="67">
        <v>4044.7227991858836</v>
      </c>
      <c r="K172" s="67">
        <v>7883.2983131759347</v>
      </c>
      <c r="L172" s="67">
        <v>6840.079590929623</v>
      </c>
      <c r="M172" s="67">
        <v>1546.9999877515286</v>
      </c>
      <c r="N172" s="67">
        <v>0</v>
      </c>
      <c r="O172" s="67">
        <v>127.56568372864653</v>
      </c>
      <c r="P172" s="67">
        <v>1845.7360477569098</v>
      </c>
      <c r="Q172" s="67">
        <v>0</v>
      </c>
    </row>
    <row r="173" spans="1:17" ht="12" hidden="1" customHeight="1" x14ac:dyDescent="0.25">
      <c r="A173" s="148" t="s">
        <v>60</v>
      </c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</row>
    <row r="174" spans="1:17" ht="12" hidden="1" customHeight="1" x14ac:dyDescent="0.25">
      <c r="A174" s="147" t="s">
        <v>59</v>
      </c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</row>
    <row r="175" spans="1:17" ht="12" customHeight="1" x14ac:dyDescent="0.25">
      <c r="A175" s="146" t="s">
        <v>62</v>
      </c>
      <c r="B175" s="145"/>
      <c r="C175" s="145"/>
      <c r="D175" s="145"/>
      <c r="E175" s="145"/>
      <c r="F175" s="145"/>
      <c r="G175" s="145"/>
      <c r="H175" s="145"/>
      <c r="I175" s="145"/>
      <c r="J175" s="145"/>
      <c r="K175" s="145"/>
      <c r="L175" s="145"/>
      <c r="M175" s="145"/>
      <c r="N175" s="145"/>
      <c r="O175" s="145"/>
      <c r="P175" s="145"/>
      <c r="Q175" s="145"/>
    </row>
    <row r="176" spans="1:17" ht="12" customHeight="1" x14ac:dyDescent="0.25">
      <c r="A176" s="23" t="s">
        <v>57</v>
      </c>
      <c r="B176" s="67"/>
      <c r="C176" s="67">
        <v>0</v>
      </c>
      <c r="D176" s="67">
        <v>0</v>
      </c>
      <c r="E176" s="67">
        <v>0</v>
      </c>
      <c r="F176" s="67">
        <v>0</v>
      </c>
      <c r="G176" s="67">
        <v>0</v>
      </c>
      <c r="H176" s="67">
        <v>0</v>
      </c>
      <c r="I176" s="67">
        <v>0</v>
      </c>
      <c r="J176" s="67">
        <v>0</v>
      </c>
      <c r="K176" s="67">
        <v>0</v>
      </c>
      <c r="L176" s="67">
        <v>0</v>
      </c>
      <c r="M176" s="67">
        <v>0</v>
      </c>
      <c r="N176" s="67">
        <v>0</v>
      </c>
      <c r="O176" s="67">
        <v>0</v>
      </c>
      <c r="P176" s="67">
        <v>0</v>
      </c>
      <c r="Q176" s="67">
        <v>0</v>
      </c>
    </row>
    <row r="177" spans="1:17" ht="12" customHeight="1" x14ac:dyDescent="0.25">
      <c r="A177" s="29" t="s">
        <v>140</v>
      </c>
      <c r="B177" s="83"/>
      <c r="C177" s="83">
        <v>16715.066330653721</v>
      </c>
      <c r="D177" s="83">
        <v>13015.273303844684</v>
      </c>
      <c r="E177" s="83">
        <v>11322.215218870741</v>
      </c>
      <c r="F177" s="83">
        <v>8346.8855488391546</v>
      </c>
      <c r="G177" s="83">
        <v>8575.0500459317918</v>
      </c>
      <c r="H177" s="83">
        <v>6173.5602525648146</v>
      </c>
      <c r="I177" s="83">
        <v>7049.7041646738044</v>
      </c>
      <c r="J177" s="83">
        <v>8144.5985139824952</v>
      </c>
      <c r="K177" s="83">
        <v>7883.2983131759347</v>
      </c>
      <c r="L177" s="83">
        <v>6840.079590929623</v>
      </c>
      <c r="M177" s="83">
        <v>2352.7016438381816</v>
      </c>
      <c r="N177" s="83">
        <v>0</v>
      </c>
      <c r="O177" s="83">
        <v>181.04263002397997</v>
      </c>
      <c r="P177" s="83">
        <v>2650.9608352965524</v>
      </c>
      <c r="Q177" s="83">
        <v>0</v>
      </c>
    </row>
  </sheetData>
  <pageMargins left="0.39370078740157483" right="0.39370078740157483" top="0.39370078740157483" bottom="0.39370078740157483" header="0.31496062992125984" footer="0.31496062992125984"/>
  <pageSetup paperSize="9" scale="44" orientation="portrait" horizontalDpi="1200" verticalDpi="1200" r:id="rId1"/>
  <headerFooter alignWithMargins="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tabColor theme="6" tint="-0.249977111117893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259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ht="12" customHeight="1" x14ac:dyDescent="0.25">
      <c r="A3" s="152" t="s">
        <v>172</v>
      </c>
      <c r="B3" s="151"/>
      <c r="C3" s="151"/>
      <c r="D3" s="151"/>
      <c r="E3" s="151"/>
      <c r="F3" s="151"/>
      <c r="G3" s="151"/>
      <c r="H3" s="151"/>
      <c r="I3" s="151"/>
      <c r="J3" s="151"/>
      <c r="K3" s="151"/>
      <c r="L3" s="151"/>
      <c r="M3" s="151"/>
      <c r="N3" s="151"/>
      <c r="O3" s="151"/>
      <c r="P3" s="151"/>
      <c r="Q3" s="151"/>
    </row>
    <row r="4" spans="1:17" ht="12.95" customHeight="1" x14ac:dyDescent="0.25">
      <c r="A4" s="150" t="s">
        <v>65</v>
      </c>
      <c r="B4" s="149"/>
      <c r="C4" s="149"/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</row>
    <row r="5" spans="1:17" ht="12" customHeight="1" x14ac:dyDescent="0.25">
      <c r="A5" s="23" t="s">
        <v>58</v>
      </c>
      <c r="B5" s="67"/>
      <c r="C5" s="67">
        <f>RES_hhdet_in!C5-RES_hhdet_in_new!C5</f>
        <v>0</v>
      </c>
      <c r="D5" s="67">
        <f>RES_hhdet_in!D5-RES_hhdet_in_new!D5</f>
        <v>0</v>
      </c>
      <c r="E5" s="67">
        <f>RES_hhdet_in!E5-RES_hhdet_in_new!E5</f>
        <v>0</v>
      </c>
      <c r="F5" s="67">
        <f>RES_hhdet_in!F5-RES_hhdet_in_new!F5</f>
        <v>2926.2391293918081</v>
      </c>
      <c r="G5" s="67">
        <f>RES_hhdet_in!G5-RES_hhdet_in_new!G5</f>
        <v>0</v>
      </c>
      <c r="H5" s="67">
        <f>RES_hhdet_in!H5-RES_hhdet_in_new!H5</f>
        <v>1747.1570275189392</v>
      </c>
      <c r="I5" s="67">
        <f>RES_hhdet_in!I5-RES_hhdet_in_new!I5</f>
        <v>2057.949934845878</v>
      </c>
      <c r="J5" s="67">
        <f>RES_hhdet_in!J5-RES_hhdet_in_new!J5</f>
        <v>1960.855084062192</v>
      </c>
      <c r="K5" s="67">
        <f>RES_hhdet_in!K5-RES_hhdet_in_new!K5</f>
        <v>0</v>
      </c>
      <c r="L5" s="67">
        <f>RES_hhdet_in!L5-RES_hhdet_in_new!L5</f>
        <v>3744.7253213314439</v>
      </c>
      <c r="M5" s="67">
        <f>RES_hhdet_in!M5-RES_hhdet_in_new!M5</f>
        <v>0</v>
      </c>
      <c r="N5" s="67">
        <f>RES_hhdet_in!N5-RES_hhdet_in_new!N5</f>
        <v>691.25033059477801</v>
      </c>
      <c r="O5" s="67">
        <f>RES_hhdet_in!O5-RES_hhdet_in_new!O5</f>
        <v>0</v>
      </c>
      <c r="P5" s="67">
        <f>RES_hhdet_in!P5-RES_hhdet_in_new!P5</f>
        <v>46.600127020357725</v>
      </c>
      <c r="Q5" s="67">
        <f>RES_hhdet_in!Q5-RES_hhdet_in_new!Q5</f>
        <v>149.86724837228149</v>
      </c>
    </row>
    <row r="6" spans="1:17" ht="12" hidden="1" customHeight="1" x14ac:dyDescent="0.25">
      <c r="A6" s="23" t="s">
        <v>60</v>
      </c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</row>
    <row r="7" spans="1:17" ht="12.95" customHeight="1" x14ac:dyDescent="0.25">
      <c r="A7" s="146" t="s">
        <v>112</v>
      </c>
      <c r="B7" s="145"/>
      <c r="C7" s="145"/>
      <c r="D7" s="145"/>
      <c r="E7" s="145"/>
      <c r="F7" s="145"/>
      <c r="G7" s="145"/>
      <c r="H7" s="145"/>
      <c r="I7" s="145"/>
      <c r="J7" s="145"/>
      <c r="K7" s="145"/>
      <c r="L7" s="145"/>
      <c r="M7" s="145"/>
      <c r="N7" s="145"/>
      <c r="O7" s="145"/>
      <c r="P7" s="145"/>
      <c r="Q7" s="145"/>
    </row>
    <row r="8" spans="1:17" ht="12" customHeight="1" x14ac:dyDescent="0.25">
      <c r="A8" s="23" t="s">
        <v>60</v>
      </c>
      <c r="B8" s="67"/>
      <c r="C8" s="67">
        <f>RES_hhdet_in!C8-RES_hhdet_in_new!C8</f>
        <v>125</v>
      </c>
      <c r="D8" s="67">
        <f>RES_hhdet_in!D8-RES_hhdet_in_new!D8</f>
        <v>116.5</v>
      </c>
      <c r="E8" s="67">
        <f>RES_hhdet_in!E8-RES_hhdet_in_new!E8</f>
        <v>37</v>
      </c>
      <c r="F8" s="67">
        <f>RES_hhdet_in!F8-RES_hhdet_in_new!F8</f>
        <v>90</v>
      </c>
      <c r="G8" s="67">
        <f>RES_hhdet_in!G8-RES_hhdet_in_new!G8</f>
        <v>55.75</v>
      </c>
      <c r="H8" s="67">
        <f>RES_hhdet_in!H8-RES_hhdet_in_new!H8</f>
        <v>109.5</v>
      </c>
      <c r="I8" s="67">
        <f>RES_hhdet_in!I8-RES_hhdet_in_new!I8</f>
        <v>165.25</v>
      </c>
      <c r="J8" s="67">
        <f>RES_hhdet_in!J8-RES_hhdet_in_new!J8</f>
        <v>150</v>
      </c>
      <c r="K8" s="67">
        <f>RES_hhdet_in!K8-RES_hhdet_in_new!K8</f>
        <v>67</v>
      </c>
      <c r="L8" s="67">
        <f>RES_hhdet_in!L8-RES_hhdet_in_new!L8</f>
        <v>63</v>
      </c>
      <c r="M8" s="67">
        <f>RES_hhdet_in!M8-RES_hhdet_in_new!M8</f>
        <v>45</v>
      </c>
      <c r="N8" s="67">
        <f>RES_hhdet_in!N8-RES_hhdet_in_new!N8</f>
        <v>29.999999999999993</v>
      </c>
      <c r="O8" s="67">
        <f>RES_hhdet_in!O8-RES_hhdet_in_new!O8</f>
        <v>39</v>
      </c>
      <c r="P8" s="67">
        <f>RES_hhdet_in!P8-RES_hhdet_in_new!P8</f>
        <v>1.9999999999999991</v>
      </c>
      <c r="Q8" s="67">
        <f>RES_hhdet_in!Q8-RES_hhdet_in_new!Q8</f>
        <v>30.999999999999993</v>
      </c>
    </row>
    <row r="9" spans="1:17" ht="12" customHeight="1" x14ac:dyDescent="0.25">
      <c r="A9" s="146" t="s">
        <v>63</v>
      </c>
      <c r="B9" s="145"/>
      <c r="C9" s="145"/>
      <c r="D9" s="145"/>
      <c r="E9" s="145"/>
      <c r="F9" s="145"/>
      <c r="G9" s="145"/>
      <c r="H9" s="145"/>
      <c r="I9" s="145"/>
      <c r="J9" s="145"/>
      <c r="K9" s="145"/>
      <c r="L9" s="145"/>
      <c r="M9" s="145"/>
      <c r="N9" s="145"/>
      <c r="O9" s="145"/>
      <c r="P9" s="145"/>
      <c r="Q9" s="145"/>
    </row>
    <row r="10" spans="1:17" ht="12" customHeight="1" x14ac:dyDescent="0.25">
      <c r="A10" s="23" t="s">
        <v>171</v>
      </c>
      <c r="B10" s="67"/>
      <c r="C10" s="67">
        <f>RES_hhdet_in!C10-RES_hhdet_in_new!C10</f>
        <v>0</v>
      </c>
      <c r="D10" s="67">
        <f>RES_hhdet_in!D10-RES_hhdet_in_new!D10</f>
        <v>0</v>
      </c>
      <c r="E10" s="67">
        <f>RES_hhdet_in!E10-RES_hhdet_in_new!E10</f>
        <v>0</v>
      </c>
      <c r="F10" s="67">
        <f>RES_hhdet_in!F10-RES_hhdet_in_new!F10</f>
        <v>865.09131641265424</v>
      </c>
      <c r="G10" s="67">
        <f>RES_hhdet_in!G10-RES_hhdet_in_new!G10</f>
        <v>0</v>
      </c>
      <c r="H10" s="67">
        <f>RES_hhdet_in!H10-RES_hhdet_in_new!H10</f>
        <v>534.69472736251237</v>
      </c>
      <c r="I10" s="67">
        <f>RES_hhdet_in!I10-RES_hhdet_in_new!I10</f>
        <v>635.25387756539408</v>
      </c>
      <c r="J10" s="67">
        <f>RES_hhdet_in!J10-RES_hhdet_in_new!J10</f>
        <v>656.20384422435302</v>
      </c>
      <c r="K10" s="67">
        <f>RES_hhdet_in!K10-RES_hhdet_in_new!K10</f>
        <v>0</v>
      </c>
      <c r="L10" s="67">
        <f>RES_hhdet_in!L10-RES_hhdet_in_new!L10</f>
        <v>1690.3383412217104</v>
      </c>
      <c r="M10" s="67">
        <f>RES_hhdet_in!M10-RES_hhdet_in_new!M10</f>
        <v>1302.0787889569187</v>
      </c>
      <c r="N10" s="67">
        <f>RES_hhdet_in!N10-RES_hhdet_in_new!N10</f>
        <v>400.05874837417139</v>
      </c>
      <c r="O10" s="67">
        <f>RES_hhdet_in!O10-RES_hhdet_in_new!O10</f>
        <v>729.83057187468899</v>
      </c>
      <c r="P10" s="67">
        <f>RES_hhdet_in!P10-RES_hhdet_in_new!P10</f>
        <v>322.38812958289782</v>
      </c>
      <c r="Q10" s="67">
        <f>RES_hhdet_in!Q10-RES_hhdet_in_new!Q10</f>
        <v>109.18406046323497</v>
      </c>
    </row>
    <row r="11" spans="1:17" ht="12" customHeight="1" x14ac:dyDescent="0.25">
      <c r="A11" s="23" t="s">
        <v>144</v>
      </c>
      <c r="B11" s="67"/>
      <c r="C11" s="67">
        <f>RES_hhdet_in!C11-RES_hhdet_in_new!C11</f>
        <v>0</v>
      </c>
      <c r="D11" s="67">
        <f>RES_hhdet_in!D11-RES_hhdet_in_new!D11</f>
        <v>0</v>
      </c>
      <c r="E11" s="67">
        <f>RES_hhdet_in!E11-RES_hhdet_in_new!E11</f>
        <v>0</v>
      </c>
      <c r="F11" s="67">
        <f>RES_hhdet_in!F11-RES_hhdet_in_new!F11</f>
        <v>889.00000000000045</v>
      </c>
      <c r="G11" s="67">
        <f>RES_hhdet_in!G11-RES_hhdet_in_new!G11</f>
        <v>0</v>
      </c>
      <c r="H11" s="67">
        <f>RES_hhdet_in!H11-RES_hhdet_in_new!H11</f>
        <v>536.9997744843165</v>
      </c>
      <c r="I11" s="67">
        <f>RES_hhdet_in!I11-RES_hhdet_in_new!I11</f>
        <v>853.00000000000091</v>
      </c>
      <c r="J11" s="67">
        <f>RES_hhdet_in!J11-RES_hhdet_in_new!J11</f>
        <v>920.99999999999852</v>
      </c>
      <c r="K11" s="67">
        <f>RES_hhdet_in!K11-RES_hhdet_in_new!K11</f>
        <v>0</v>
      </c>
      <c r="L11" s="67">
        <f>RES_hhdet_in!L11-RES_hhdet_in_new!L11</f>
        <v>637.89915249150488</v>
      </c>
      <c r="M11" s="67">
        <f>RES_hhdet_in!M11-RES_hhdet_in_new!M11</f>
        <v>0</v>
      </c>
      <c r="N11" s="67">
        <f>RES_hhdet_in!N11-RES_hhdet_in_new!N11</f>
        <v>0</v>
      </c>
      <c r="O11" s="67">
        <f>RES_hhdet_in!O11-RES_hhdet_in_new!O11</f>
        <v>31.254314972243151</v>
      </c>
      <c r="P11" s="67">
        <f>RES_hhdet_in!P11-RES_hhdet_in_new!P11</f>
        <v>37.254314972243421</v>
      </c>
      <c r="Q11" s="67">
        <f>RES_hhdet_in!Q11-RES_hhdet_in_new!Q11</f>
        <v>144.9886187331789</v>
      </c>
    </row>
    <row r="12" spans="1:17" ht="12" customHeight="1" x14ac:dyDescent="0.25">
      <c r="A12" s="23" t="s">
        <v>143</v>
      </c>
      <c r="B12" s="67"/>
      <c r="C12" s="67">
        <f>RES_hhdet_in!C12-RES_hhdet_in_new!C12</f>
        <v>90.75</v>
      </c>
      <c r="D12" s="67">
        <f>RES_hhdet_in!D12-RES_hhdet_in_new!D12</f>
        <v>0</v>
      </c>
      <c r="E12" s="67">
        <f>RES_hhdet_in!E12-RES_hhdet_in_new!E12</f>
        <v>0</v>
      </c>
      <c r="F12" s="67">
        <f>RES_hhdet_in!F12-RES_hhdet_in_new!F12</f>
        <v>459.75000000000034</v>
      </c>
      <c r="G12" s="67">
        <f>RES_hhdet_in!G12-RES_hhdet_in_new!G12</f>
        <v>485.74999999999886</v>
      </c>
      <c r="H12" s="67">
        <f>RES_hhdet_in!H12-RES_hhdet_in_new!H12</f>
        <v>472.24964648143077</v>
      </c>
      <c r="I12" s="67">
        <f>RES_hhdet_in!I12-RES_hhdet_in_new!I12</f>
        <v>450.55170323027806</v>
      </c>
      <c r="J12" s="67">
        <f>RES_hhdet_in!J12-RES_hhdet_in_new!J12</f>
        <v>461.25891616065178</v>
      </c>
      <c r="K12" s="67">
        <f>RES_hhdet_in!K12-RES_hhdet_in_new!K12</f>
        <v>175.75000000000102</v>
      </c>
      <c r="L12" s="67">
        <f>RES_hhdet_in!L12-RES_hhdet_in_new!L12</f>
        <v>669.74999999999909</v>
      </c>
      <c r="M12" s="67">
        <f>RES_hhdet_in!M12-RES_hhdet_in_new!M12</f>
        <v>493.21013244544338</v>
      </c>
      <c r="N12" s="67">
        <f>RES_hhdet_in!N12-RES_hhdet_in_new!N12</f>
        <v>403.01154319828333</v>
      </c>
      <c r="O12" s="67">
        <f>RES_hhdet_in!O12-RES_hhdet_in_new!O12</f>
        <v>233.55300395800458</v>
      </c>
      <c r="P12" s="67">
        <f>RES_hhdet_in!P12-RES_hhdet_in_new!P12</f>
        <v>23.64257306661257</v>
      </c>
      <c r="Q12" s="67">
        <f>RES_hhdet_in!Q12-RES_hhdet_in_new!Q12</f>
        <v>260.01708978869925</v>
      </c>
    </row>
    <row r="13" spans="1:17" ht="12" hidden="1" customHeight="1" x14ac:dyDescent="0.25">
      <c r="A13" s="148" t="s">
        <v>57</v>
      </c>
      <c r="B13" s="67"/>
      <c r="C13" s="67">
        <f>RES_hhdet_in!C13-RES_hhdet_in_new!C13</f>
        <v>0</v>
      </c>
      <c r="D13" s="67">
        <f>RES_hhdet_in!D13-RES_hhdet_in_new!D13</f>
        <v>0</v>
      </c>
      <c r="E13" s="67">
        <f>RES_hhdet_in!E13-RES_hhdet_in_new!E13</f>
        <v>0</v>
      </c>
      <c r="F13" s="67">
        <f>RES_hhdet_in!F13-RES_hhdet_in_new!F13</f>
        <v>0</v>
      </c>
      <c r="G13" s="67">
        <f>RES_hhdet_in!G13-RES_hhdet_in_new!G13</f>
        <v>0</v>
      </c>
      <c r="H13" s="67">
        <f>RES_hhdet_in!H13-RES_hhdet_in_new!H13</f>
        <v>0</v>
      </c>
      <c r="I13" s="67">
        <f>RES_hhdet_in!I13-RES_hhdet_in_new!I13</f>
        <v>0</v>
      </c>
      <c r="J13" s="67">
        <f>RES_hhdet_in!J13-RES_hhdet_in_new!J13</f>
        <v>0</v>
      </c>
      <c r="K13" s="67">
        <f>RES_hhdet_in!K13-RES_hhdet_in_new!K13</f>
        <v>0</v>
      </c>
      <c r="L13" s="67">
        <f>RES_hhdet_in!L13-RES_hhdet_in_new!L13</f>
        <v>0</v>
      </c>
      <c r="M13" s="67">
        <f>RES_hhdet_in!M13-RES_hhdet_in_new!M13</f>
        <v>0</v>
      </c>
      <c r="N13" s="67">
        <f>RES_hhdet_in!N13-RES_hhdet_in_new!N13</f>
        <v>0</v>
      </c>
      <c r="O13" s="67">
        <f>RES_hhdet_in!O13-RES_hhdet_in_new!O13</f>
        <v>0</v>
      </c>
      <c r="P13" s="67">
        <f>RES_hhdet_in!P13-RES_hhdet_in_new!P13</f>
        <v>0</v>
      </c>
      <c r="Q13" s="67">
        <f>RES_hhdet_in!Q13-RES_hhdet_in_new!Q13</f>
        <v>0</v>
      </c>
    </row>
    <row r="14" spans="1:17" ht="12" hidden="1" customHeight="1" x14ac:dyDescent="0.25">
      <c r="A14" s="148" t="s">
        <v>59</v>
      </c>
      <c r="B14" s="67"/>
      <c r="C14" s="67">
        <f>RES_hhdet_in!C14-RES_hhdet_in_new!C14</f>
        <v>0</v>
      </c>
      <c r="D14" s="67">
        <f>RES_hhdet_in!D14-RES_hhdet_in_new!D14</f>
        <v>0</v>
      </c>
      <c r="E14" s="67">
        <f>RES_hhdet_in!E14-RES_hhdet_in_new!E14</f>
        <v>0</v>
      </c>
      <c r="F14" s="67">
        <f>RES_hhdet_in!F14-RES_hhdet_in_new!F14</f>
        <v>0</v>
      </c>
      <c r="G14" s="67">
        <f>RES_hhdet_in!G14-RES_hhdet_in_new!G14</f>
        <v>0</v>
      </c>
      <c r="H14" s="67">
        <f>RES_hhdet_in!H14-RES_hhdet_in_new!H14</f>
        <v>0</v>
      </c>
      <c r="I14" s="67">
        <f>RES_hhdet_in!I14-RES_hhdet_in_new!I14</f>
        <v>0</v>
      </c>
      <c r="J14" s="67">
        <f>RES_hhdet_in!J14-RES_hhdet_in_new!J14</f>
        <v>0</v>
      </c>
      <c r="K14" s="67">
        <f>RES_hhdet_in!K14-RES_hhdet_in_new!K14</f>
        <v>0</v>
      </c>
      <c r="L14" s="67">
        <f>RES_hhdet_in!L14-RES_hhdet_in_new!L14</f>
        <v>0</v>
      </c>
      <c r="M14" s="67">
        <f>RES_hhdet_in!M14-RES_hhdet_in_new!M14</f>
        <v>0</v>
      </c>
      <c r="N14" s="67">
        <f>RES_hhdet_in!N14-RES_hhdet_in_new!N14</f>
        <v>0</v>
      </c>
      <c r="O14" s="67">
        <f>RES_hhdet_in!O14-RES_hhdet_in_new!O14</f>
        <v>0</v>
      </c>
      <c r="P14" s="67">
        <f>RES_hhdet_in!P14-RES_hhdet_in_new!P14</f>
        <v>0</v>
      </c>
      <c r="Q14" s="67">
        <f>RES_hhdet_in!Q14-RES_hhdet_in_new!Q14</f>
        <v>0</v>
      </c>
    </row>
    <row r="15" spans="1:17" ht="12" customHeight="1" x14ac:dyDescent="0.25">
      <c r="A15" s="23" t="s">
        <v>142</v>
      </c>
      <c r="B15" s="67"/>
      <c r="C15" s="67">
        <f>RES_hhdet_in!C15-RES_hhdet_in_new!C15</f>
        <v>697.21193000354856</v>
      </c>
      <c r="D15" s="67">
        <f>RES_hhdet_in!D15-RES_hhdet_in_new!D15</f>
        <v>570.14405318154786</v>
      </c>
      <c r="E15" s="67">
        <f>RES_hhdet_in!E15-RES_hhdet_in_new!E15</f>
        <v>0</v>
      </c>
      <c r="F15" s="67">
        <f>RES_hhdet_in!F15-RES_hhdet_in_new!F15</f>
        <v>2600.0639786782749</v>
      </c>
      <c r="G15" s="67">
        <f>RES_hhdet_in!G15-RES_hhdet_in_new!G15</f>
        <v>0</v>
      </c>
      <c r="H15" s="67">
        <f>RES_hhdet_in!H15-RES_hhdet_in_new!H15</f>
        <v>1503.6583112023859</v>
      </c>
      <c r="I15" s="67">
        <f>RES_hhdet_in!I15-RES_hhdet_in_new!I15</f>
        <v>3239.9175333837647</v>
      </c>
      <c r="J15" s="67">
        <f>RES_hhdet_in!J15-RES_hhdet_in_new!J15</f>
        <v>3057.8035577042924</v>
      </c>
      <c r="K15" s="67">
        <f>RES_hhdet_in!K15-RES_hhdet_in_new!K15</f>
        <v>0</v>
      </c>
      <c r="L15" s="67">
        <f>RES_hhdet_in!L15-RES_hhdet_in_new!L15</f>
        <v>0</v>
      </c>
      <c r="M15" s="67">
        <f>RES_hhdet_in!M15-RES_hhdet_in_new!M15</f>
        <v>0</v>
      </c>
      <c r="N15" s="67">
        <f>RES_hhdet_in!N15-RES_hhdet_in_new!N15</f>
        <v>468.9726604799946</v>
      </c>
      <c r="O15" s="67">
        <f>RES_hhdet_in!O15-RES_hhdet_in_new!O15</f>
        <v>0</v>
      </c>
      <c r="P15" s="67">
        <f>RES_hhdet_in!P15-RES_hhdet_in_new!P15</f>
        <v>100.00000000000055</v>
      </c>
      <c r="Q15" s="67">
        <f>RES_hhdet_in!Q15-RES_hhdet_in_new!Q15</f>
        <v>869.10045402944479</v>
      </c>
    </row>
    <row r="16" spans="1:17" ht="12" customHeight="1" x14ac:dyDescent="0.25">
      <c r="A16" s="23" t="s">
        <v>141</v>
      </c>
      <c r="B16" s="67"/>
      <c r="C16" s="67">
        <f>RES_hhdet_in!C16-RES_hhdet_in_new!C16</f>
        <v>636.25</v>
      </c>
      <c r="D16" s="67">
        <f>RES_hhdet_in!D16-RES_hhdet_in_new!D16</f>
        <v>184.10594681845214</v>
      </c>
      <c r="E16" s="67">
        <f>RES_hhdet_in!E16-RES_hhdet_in_new!E16</f>
        <v>0</v>
      </c>
      <c r="F16" s="67">
        <f>RES_hhdet_in!F16-RES_hhdet_in_new!F16</f>
        <v>868.14895366961582</v>
      </c>
      <c r="G16" s="67">
        <f>RES_hhdet_in!G16-RES_hhdet_in_new!G16</f>
        <v>2565.2499999999941</v>
      </c>
      <c r="H16" s="67">
        <f>RES_hhdet_in!H16-RES_hhdet_in_new!H16</f>
        <v>1328.0301112002098</v>
      </c>
      <c r="I16" s="67">
        <f>RES_hhdet_in!I16-RES_hhdet_in_new!I16</f>
        <v>1068.9637900250045</v>
      </c>
      <c r="J16" s="67">
        <f>RES_hhdet_in!J16-RES_hhdet_in_new!J16</f>
        <v>919.53643585263046</v>
      </c>
      <c r="K16" s="67">
        <f>RES_hhdet_in!K16-RES_hhdet_in_new!K16</f>
        <v>444.25000000000261</v>
      </c>
      <c r="L16" s="67">
        <f>RES_hhdet_in!L16-RES_hhdet_in_new!L16</f>
        <v>1333.640043619163</v>
      </c>
      <c r="M16" s="67">
        <f>RES_hhdet_in!M16-RES_hhdet_in_new!M16</f>
        <v>299.84134550812456</v>
      </c>
      <c r="N16" s="67">
        <f>RES_hhdet_in!N16-RES_hhdet_in_new!N16</f>
        <v>2134.0358021542716</v>
      </c>
      <c r="O16" s="67">
        <f>RES_hhdet_in!O16-RES_hhdet_in_new!O16</f>
        <v>910.29999999999927</v>
      </c>
      <c r="P16" s="67">
        <f>RES_hhdet_in!P16-RES_hhdet_in_new!P16</f>
        <v>68.234293811998342</v>
      </c>
      <c r="Q16" s="67">
        <f>RES_hhdet_in!Q16-RES_hhdet_in_new!Q16</f>
        <v>1088.9134530575241</v>
      </c>
    </row>
    <row r="17" spans="1:17" ht="12" hidden="1" customHeight="1" x14ac:dyDescent="0.25">
      <c r="A17" s="148" t="s">
        <v>60</v>
      </c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</row>
    <row r="18" spans="1:17" ht="12" hidden="1" customHeight="1" x14ac:dyDescent="0.25">
      <c r="A18" s="148" t="s">
        <v>59</v>
      </c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</row>
    <row r="19" spans="1:17" ht="12" customHeight="1" x14ac:dyDescent="0.25">
      <c r="A19" s="146" t="s">
        <v>62</v>
      </c>
      <c r="B19" s="145"/>
      <c r="C19" s="145"/>
      <c r="D19" s="145"/>
      <c r="E19" s="145"/>
      <c r="F19" s="145"/>
      <c r="G19" s="145"/>
      <c r="H19" s="145"/>
      <c r="I19" s="145"/>
      <c r="J19" s="145"/>
      <c r="K19" s="145"/>
      <c r="L19" s="145"/>
      <c r="M19" s="145"/>
      <c r="N19" s="145"/>
      <c r="O19" s="145"/>
      <c r="P19" s="145"/>
      <c r="Q19" s="145"/>
    </row>
    <row r="20" spans="1:17" ht="12" customHeight="1" x14ac:dyDescent="0.25">
      <c r="A20" s="23" t="s">
        <v>58</v>
      </c>
      <c r="B20" s="67"/>
      <c r="C20" s="67">
        <f>RES_hhdet_in!C20-RES_hhdet_in_new!C20</f>
        <v>415.375</v>
      </c>
      <c r="D20" s="67">
        <f>RES_hhdet_in!D20-RES_hhdet_in_new!D20</f>
        <v>0</v>
      </c>
      <c r="E20" s="67">
        <f>RES_hhdet_in!E20-RES_hhdet_in_new!E20</f>
        <v>135.9375</v>
      </c>
      <c r="F20" s="67">
        <f>RES_hhdet_in!F20-RES_hhdet_in_new!F20</f>
        <v>595.39510450600142</v>
      </c>
      <c r="G20" s="67">
        <f>RES_hhdet_in!G20-RES_hhdet_in_new!G20</f>
        <v>0</v>
      </c>
      <c r="H20" s="67">
        <f>RES_hhdet_in!H20-RES_hhdet_in_new!H20</f>
        <v>815.98653995087193</v>
      </c>
      <c r="I20" s="67">
        <f>RES_hhdet_in!I20-RES_hhdet_in_new!I20</f>
        <v>208.01307671126526</v>
      </c>
      <c r="J20" s="67">
        <f>RES_hhdet_in!J20-RES_hhdet_in_new!J20</f>
        <v>755.1061067204281</v>
      </c>
      <c r="K20" s="67">
        <f>RES_hhdet_in!K20-RES_hhdet_in_new!K20</f>
        <v>0</v>
      </c>
      <c r="L20" s="67">
        <f>RES_hhdet_in!L20-RES_hhdet_in_new!L20</f>
        <v>1202.75</v>
      </c>
      <c r="M20" s="67">
        <f>RES_hhdet_in!M20-RES_hhdet_in_new!M20</f>
        <v>0</v>
      </c>
      <c r="N20" s="67">
        <f>RES_hhdet_in!N20-RES_hhdet_in_new!N20</f>
        <v>398.81926389903913</v>
      </c>
      <c r="O20" s="67">
        <f>RES_hhdet_in!O20-RES_hhdet_in_new!O20</f>
        <v>0</v>
      </c>
      <c r="P20" s="67">
        <f>RES_hhdet_in!P20-RES_hhdet_in_new!P20</f>
        <v>0</v>
      </c>
      <c r="Q20" s="67">
        <f>RES_hhdet_in!Q20-RES_hhdet_in_new!Q20</f>
        <v>355.42518542290361</v>
      </c>
    </row>
    <row r="21" spans="1:17" ht="12" customHeight="1" x14ac:dyDescent="0.25">
      <c r="A21" s="23" t="s">
        <v>57</v>
      </c>
      <c r="B21" s="67"/>
      <c r="C21" s="67">
        <f>RES_hhdet_in!C21-RES_hhdet_in_new!C21</f>
        <v>0</v>
      </c>
      <c r="D21" s="67">
        <f>RES_hhdet_in!D21-RES_hhdet_in_new!D21</f>
        <v>0</v>
      </c>
      <c r="E21" s="67">
        <f>RES_hhdet_in!E21-RES_hhdet_in_new!E21</f>
        <v>0</v>
      </c>
      <c r="F21" s="67">
        <f>RES_hhdet_in!F21-RES_hhdet_in_new!F21</f>
        <v>420.50163084753854</v>
      </c>
      <c r="G21" s="67">
        <f>RES_hhdet_in!G21-RES_hhdet_in_new!G21</f>
        <v>1311</v>
      </c>
      <c r="H21" s="67">
        <f>RES_hhdet_in!H21-RES_hhdet_in_new!H21</f>
        <v>179.52179593368902</v>
      </c>
      <c r="I21" s="67">
        <f>RES_hhdet_in!I21-RES_hhdet_in_new!I21</f>
        <v>1898.9999999999984</v>
      </c>
      <c r="J21" s="67">
        <f>RES_hhdet_in!J21-RES_hhdet_in_new!J21</f>
        <v>133.85891916261787</v>
      </c>
      <c r="K21" s="67">
        <f>RES_hhdet_in!K21-RES_hhdet_in_new!K21</f>
        <v>0</v>
      </c>
      <c r="L21" s="67">
        <f>RES_hhdet_in!L21-RES_hhdet_in_new!L21</f>
        <v>437.88130599329889</v>
      </c>
      <c r="M21" s="67">
        <f>RES_hhdet_in!M21-RES_hhdet_in_new!M21</f>
        <v>2.6229541838065389</v>
      </c>
      <c r="N21" s="67">
        <f>RES_hhdet_in!N21-RES_hhdet_in_new!N21</f>
        <v>2.5121801346055017</v>
      </c>
      <c r="O21" s="67">
        <f>RES_hhdet_in!O21-RES_hhdet_in_new!O21</f>
        <v>8.3801248617142523</v>
      </c>
      <c r="P21" s="67">
        <f>RES_hhdet_in!P21-RES_hhdet_in_new!P21</f>
        <v>24.840700527498321</v>
      </c>
      <c r="Q21" s="67">
        <f>RES_hhdet_in!Q21-RES_hhdet_in_new!Q21</f>
        <v>576.54429750178133</v>
      </c>
    </row>
    <row r="22" spans="1:17" ht="12" customHeight="1" x14ac:dyDescent="0.25">
      <c r="A22" s="29" t="s">
        <v>140</v>
      </c>
      <c r="B22" s="83"/>
      <c r="C22" s="83">
        <f>RES_hhdet_in!C22-RES_hhdet_in_new!C22</f>
        <v>2796.375</v>
      </c>
      <c r="D22" s="83">
        <f>RES_hhdet_in!D22-RES_hhdet_in_new!D22</f>
        <v>892.375</v>
      </c>
      <c r="E22" s="83">
        <f>RES_hhdet_in!E22-RES_hhdet_in_new!E22</f>
        <v>0</v>
      </c>
      <c r="F22" s="83">
        <f>RES_hhdet_in!F22-RES_hhdet_in_new!F22</f>
        <v>5878.654894038269</v>
      </c>
      <c r="G22" s="83">
        <f>RES_hhdet_in!G22-RES_hhdet_in_new!G22</f>
        <v>0</v>
      </c>
      <c r="H22" s="83">
        <f>RES_hhdet_in!H22-RES_hhdet_in_new!H22</f>
        <v>4719.9611916343783</v>
      </c>
      <c r="I22" s="83">
        <f>RES_hhdet_in!I22-RES_hhdet_in_new!I22</f>
        <v>3919.9989423333254</v>
      </c>
      <c r="J22" s="83">
        <f>RES_hhdet_in!J22-RES_hhdet_in_new!J22</f>
        <v>5104.0614773417619</v>
      </c>
      <c r="K22" s="83">
        <f>RES_hhdet_in!K22-RES_hhdet_in_new!K22</f>
        <v>1685.7499999999982</v>
      </c>
      <c r="L22" s="83">
        <f>RES_hhdet_in!L22-RES_hhdet_in_new!L22</f>
        <v>5998.2878213314434</v>
      </c>
      <c r="M22" s="83">
        <f>RES_hhdet_in!M22-RES_hhdet_in_new!M22</f>
        <v>1788.3406995023311</v>
      </c>
      <c r="N22" s="83">
        <f>RES_hhdet_in!N22-RES_hhdet_in_new!N22</f>
        <v>6531.205232874996</v>
      </c>
      <c r="O22" s="83">
        <f>RES_hhdet_in!O22-RES_hhdet_in_new!O22</f>
        <v>300.857590399206</v>
      </c>
      <c r="P22" s="83">
        <f>RES_hhdet_in!P22-RES_hhdet_in_new!P22</f>
        <v>839.20882526866535</v>
      </c>
      <c r="Q22" s="83">
        <f>RES_hhdet_in!Q22-RES_hhdet_in_new!Q22</f>
        <v>3137.913008652823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51"/>
      <c r="C24" s="151"/>
      <c r="D24" s="151"/>
      <c r="E24" s="151"/>
      <c r="F24" s="151"/>
      <c r="G24" s="151"/>
      <c r="H24" s="151"/>
      <c r="I24" s="151"/>
      <c r="J24" s="151"/>
      <c r="K24" s="151"/>
      <c r="L24" s="151"/>
      <c r="M24" s="151"/>
      <c r="N24" s="151"/>
      <c r="O24" s="151"/>
      <c r="P24" s="151"/>
      <c r="Q24" s="151"/>
    </row>
    <row r="25" spans="1:17" ht="12.95" customHeight="1" x14ac:dyDescent="0.25">
      <c r="A25" s="150" t="s">
        <v>65</v>
      </c>
      <c r="B25" s="149"/>
      <c r="C25" s="149"/>
      <c r="D25" s="149"/>
      <c r="E25" s="149"/>
      <c r="F25" s="149"/>
      <c r="G25" s="149"/>
      <c r="H25" s="149"/>
      <c r="I25" s="149"/>
      <c r="J25" s="149"/>
      <c r="K25" s="149"/>
      <c r="L25" s="149"/>
      <c r="M25" s="149"/>
      <c r="N25" s="149"/>
      <c r="O25" s="149"/>
      <c r="P25" s="149"/>
      <c r="Q25" s="149"/>
    </row>
    <row r="26" spans="1:17" ht="12" customHeight="1" x14ac:dyDescent="0.25">
      <c r="A26" s="23" t="s">
        <v>84</v>
      </c>
      <c r="B26" s="67"/>
      <c r="C26" s="67">
        <f>RES_hhdet_in!C26-RES_hhdet_in_new!C26</f>
        <v>231.29617789031789</v>
      </c>
      <c r="D26" s="67">
        <f>RES_hhdet_in!D26-RES_hhdet_in_new!D26</f>
        <v>340.67554648542512</v>
      </c>
      <c r="E26" s="67">
        <f>RES_hhdet_in!E26-RES_hhdet_in_new!E26</f>
        <v>330.23412164371825</v>
      </c>
      <c r="F26" s="67">
        <f>RES_hhdet_in!F26-RES_hhdet_in_new!F26</f>
        <v>253.87663084753831</v>
      </c>
      <c r="G26" s="67">
        <f>RES_hhdet_in!G26-RES_hhdet_in_new!G26</f>
        <v>288.95517203053259</v>
      </c>
      <c r="H26" s="67">
        <f>RES_hhdet_in!H26-RES_hhdet_in_new!H26</f>
        <v>456.89679593368959</v>
      </c>
      <c r="I26" s="67">
        <f>RES_hhdet_in!I26-RES_hhdet_in_new!I26</f>
        <v>255.84894021367063</v>
      </c>
      <c r="J26" s="67">
        <f>RES_hhdet_in!J26-RES_hhdet_in_new!J26</f>
        <v>231.67369773577732</v>
      </c>
      <c r="K26" s="67">
        <f>RES_hhdet_in!K26-RES_hhdet_in_new!K26</f>
        <v>335.75891139973737</v>
      </c>
      <c r="L26" s="67">
        <f>RES_hhdet_in!L26-RES_hhdet_in_new!L26</f>
        <v>180.48072153760558</v>
      </c>
      <c r="M26" s="67">
        <f>RES_hhdet_in!M26-RES_hhdet_in_new!M26</f>
        <v>190.50044016679593</v>
      </c>
      <c r="N26" s="67">
        <f>RES_hhdet_in!N26-RES_hhdet_in_new!N26</f>
        <v>40.213562669477199</v>
      </c>
      <c r="O26" s="67">
        <f>RES_hhdet_in!O26-RES_hhdet_in_new!O26</f>
        <v>0</v>
      </c>
      <c r="P26" s="67">
        <f>RES_hhdet_in!P26-RES_hhdet_in_new!P26</f>
        <v>158.73168266308113</v>
      </c>
      <c r="Q26" s="67">
        <f>RES_hhdet_in!Q26-RES_hhdet_in_new!Q26</f>
        <v>17.656085571015591</v>
      </c>
    </row>
    <row r="27" spans="1:17" ht="12" hidden="1" customHeight="1" x14ac:dyDescent="0.25">
      <c r="A27" s="23" t="s">
        <v>60</v>
      </c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</row>
    <row r="28" spans="1:17" ht="12.95" customHeight="1" x14ac:dyDescent="0.25">
      <c r="A28" s="146" t="s">
        <v>112</v>
      </c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</row>
    <row r="29" spans="1:17" ht="12" customHeight="1" x14ac:dyDescent="0.25">
      <c r="A29" s="23" t="s">
        <v>60</v>
      </c>
      <c r="B29" s="67"/>
      <c r="C29" s="67">
        <f>RES_hhdet_in!C29-RES_hhdet_in_new!C29</f>
        <v>5</v>
      </c>
      <c r="D29" s="67">
        <f>RES_hhdet_in!D29-RES_hhdet_in_new!D29</f>
        <v>4</v>
      </c>
      <c r="E29" s="67">
        <f>RES_hhdet_in!E29-RES_hhdet_in_new!E29</f>
        <v>3</v>
      </c>
      <c r="F29" s="67">
        <f>RES_hhdet_in!F29-RES_hhdet_in_new!F29</f>
        <v>4</v>
      </c>
      <c r="G29" s="67">
        <f>RES_hhdet_in!G29-RES_hhdet_in_new!G29</f>
        <v>6</v>
      </c>
      <c r="H29" s="67">
        <f>RES_hhdet_in!H29-RES_hhdet_in_new!H29</f>
        <v>8</v>
      </c>
      <c r="I29" s="67">
        <f>RES_hhdet_in!I29-RES_hhdet_in_new!I29</f>
        <v>10</v>
      </c>
      <c r="J29" s="67">
        <f>RES_hhdet_in!J29-RES_hhdet_in_new!J29</f>
        <v>14</v>
      </c>
      <c r="K29" s="67">
        <f>RES_hhdet_in!K29-RES_hhdet_in_new!K29</f>
        <v>14</v>
      </c>
      <c r="L29" s="67">
        <f>RES_hhdet_in!L29-RES_hhdet_in_new!L29</f>
        <v>13</v>
      </c>
      <c r="M29" s="67">
        <f>RES_hhdet_in!M29-RES_hhdet_in_new!M29</f>
        <v>11.999999999999998</v>
      </c>
      <c r="N29" s="67">
        <f>RES_hhdet_in!N29-RES_hhdet_in_new!N29</f>
        <v>2.9999999999999996</v>
      </c>
      <c r="O29" s="67">
        <f>RES_hhdet_in!O29-RES_hhdet_in_new!O29</f>
        <v>11</v>
      </c>
      <c r="P29" s="67">
        <f>RES_hhdet_in!P29-RES_hhdet_in_new!P29</f>
        <v>0</v>
      </c>
      <c r="Q29" s="67">
        <f>RES_hhdet_in!Q29-RES_hhdet_in_new!Q29</f>
        <v>10.999999999999998</v>
      </c>
    </row>
    <row r="30" spans="1:17" ht="12" customHeight="1" x14ac:dyDescent="0.25">
      <c r="A30" s="146" t="s">
        <v>63</v>
      </c>
      <c r="B30" s="145"/>
      <c r="C30" s="145"/>
      <c r="D30" s="145"/>
      <c r="E30" s="145"/>
      <c r="F30" s="145"/>
      <c r="G30" s="145"/>
      <c r="H30" s="145"/>
      <c r="I30" s="145"/>
      <c r="J30" s="145"/>
      <c r="K30" s="145"/>
      <c r="L30" s="145"/>
      <c r="M30" s="145"/>
      <c r="N30" s="145"/>
      <c r="O30" s="145"/>
      <c r="P30" s="145"/>
      <c r="Q30" s="145"/>
    </row>
    <row r="31" spans="1:17" ht="12" customHeight="1" x14ac:dyDescent="0.25">
      <c r="A31" s="23" t="s">
        <v>169</v>
      </c>
      <c r="B31" s="67"/>
      <c r="C31" s="67">
        <f>RES_hhdet_in!C31-RES_hhdet_in_new!C31</f>
        <v>47.500000000000043</v>
      </c>
      <c r="D31" s="67">
        <f>RES_hhdet_in!D31-RES_hhdet_in_new!D31</f>
        <v>41.506824908036606</v>
      </c>
      <c r="E31" s="67">
        <f>RES_hhdet_in!E31-RES_hhdet_in_new!E31</f>
        <v>30.497244709018133</v>
      </c>
      <c r="F31" s="67">
        <f>RES_hhdet_in!F31-RES_hhdet_in_new!F31</f>
        <v>13.64625401552513</v>
      </c>
      <c r="G31" s="67">
        <f>RES_hhdet_in!G31-RES_hhdet_in_new!G31</f>
        <v>5.7419362468873345</v>
      </c>
      <c r="H31" s="67">
        <f>RES_hhdet_in!H31-RES_hhdet_in_new!H31</f>
        <v>0</v>
      </c>
      <c r="I31" s="67">
        <f>RES_hhdet_in!I31-RES_hhdet_in_new!I31</f>
        <v>0</v>
      </c>
      <c r="J31" s="67">
        <f>RES_hhdet_in!J31-RES_hhdet_in_new!J31</f>
        <v>0</v>
      </c>
      <c r="K31" s="67">
        <f>RES_hhdet_in!K31-RES_hhdet_in_new!K31</f>
        <v>0</v>
      </c>
      <c r="L31" s="67">
        <f>RES_hhdet_in!L31-RES_hhdet_in_new!L31</f>
        <v>0</v>
      </c>
      <c r="M31" s="67">
        <f>RES_hhdet_in!M31-RES_hhdet_in_new!M31</f>
        <v>0</v>
      </c>
      <c r="N31" s="67">
        <f>RES_hhdet_in!N31-RES_hhdet_in_new!N31</f>
        <v>0</v>
      </c>
      <c r="O31" s="67">
        <f>RES_hhdet_in!O31-RES_hhdet_in_new!O31</f>
        <v>0</v>
      </c>
      <c r="P31" s="67">
        <f>RES_hhdet_in!P31-RES_hhdet_in_new!P31</f>
        <v>19.000000000000028</v>
      </c>
      <c r="Q31" s="67">
        <f>RES_hhdet_in!Q31-RES_hhdet_in_new!Q31</f>
        <v>0</v>
      </c>
    </row>
    <row r="32" spans="1:17" ht="12" customHeight="1" x14ac:dyDescent="0.25">
      <c r="A32" s="23" t="s">
        <v>168</v>
      </c>
      <c r="B32" s="67"/>
      <c r="C32" s="67">
        <f>RES_hhdet_in!C32-RES_hhdet_in_new!C32</f>
        <v>35.749999999999972</v>
      </c>
      <c r="D32" s="67">
        <f>RES_hhdet_in!D32-RES_hhdet_in_new!D32</f>
        <v>11.860532929346419</v>
      </c>
      <c r="E32" s="67">
        <f>RES_hhdet_in!E32-RES_hhdet_in_new!E32</f>
        <v>7.3981076694401651</v>
      </c>
      <c r="F32" s="67">
        <f>RES_hhdet_in!F32-RES_hhdet_in_new!F32</f>
        <v>1.2790158407053696</v>
      </c>
      <c r="G32" s="67">
        <f>RES_hhdet_in!G32-RES_hhdet_in_new!G32</f>
        <v>0</v>
      </c>
      <c r="H32" s="67">
        <f>RES_hhdet_in!H32-RES_hhdet_in_new!H32</f>
        <v>0</v>
      </c>
      <c r="I32" s="67">
        <f>RES_hhdet_in!I32-RES_hhdet_in_new!I32</f>
        <v>0</v>
      </c>
      <c r="J32" s="67">
        <f>RES_hhdet_in!J32-RES_hhdet_in_new!J32</f>
        <v>0</v>
      </c>
      <c r="K32" s="67">
        <f>RES_hhdet_in!K32-RES_hhdet_in_new!K32</f>
        <v>225.99999999999969</v>
      </c>
      <c r="L32" s="67">
        <f>RES_hhdet_in!L32-RES_hhdet_in_new!L32</f>
        <v>200.75000000000028</v>
      </c>
      <c r="M32" s="67">
        <f>RES_hhdet_in!M32-RES_hhdet_in_new!M32</f>
        <v>31.749999999999705</v>
      </c>
      <c r="N32" s="67">
        <f>RES_hhdet_in!N32-RES_hhdet_in_new!N32</f>
        <v>15.749999999999989</v>
      </c>
      <c r="O32" s="67">
        <f>RES_hhdet_in!O32-RES_hhdet_in_new!O32</f>
        <v>9.3760818152020615</v>
      </c>
      <c r="P32" s="67">
        <f>RES_hhdet_in!P32-RES_hhdet_in_new!P32</f>
        <v>14.45914241893885</v>
      </c>
      <c r="Q32" s="67">
        <f>RES_hhdet_in!Q32-RES_hhdet_in_new!Q32</f>
        <v>0</v>
      </c>
    </row>
    <row r="33" spans="1:17" ht="12" hidden="1" customHeight="1" x14ac:dyDescent="0.25">
      <c r="A33" s="148" t="s">
        <v>57</v>
      </c>
      <c r="B33" s="67"/>
      <c r="C33" s="67">
        <f>RES_hhdet_in!C33-RES_hhdet_in_new!C33</f>
        <v>0</v>
      </c>
      <c r="D33" s="67">
        <f>RES_hhdet_in!D33-RES_hhdet_in_new!D33</f>
        <v>0</v>
      </c>
      <c r="E33" s="67">
        <f>RES_hhdet_in!E33-RES_hhdet_in_new!E33</f>
        <v>0</v>
      </c>
      <c r="F33" s="67">
        <f>RES_hhdet_in!F33-RES_hhdet_in_new!F33</f>
        <v>0</v>
      </c>
      <c r="G33" s="67">
        <f>RES_hhdet_in!G33-RES_hhdet_in_new!G33</f>
        <v>0</v>
      </c>
      <c r="H33" s="67">
        <f>RES_hhdet_in!H33-RES_hhdet_in_new!H33</f>
        <v>0</v>
      </c>
      <c r="I33" s="67">
        <f>RES_hhdet_in!I33-RES_hhdet_in_new!I33</f>
        <v>0</v>
      </c>
      <c r="J33" s="67">
        <f>RES_hhdet_in!J33-RES_hhdet_in_new!J33</f>
        <v>0</v>
      </c>
      <c r="K33" s="67">
        <f>RES_hhdet_in!K33-RES_hhdet_in_new!K33</f>
        <v>0</v>
      </c>
      <c r="L33" s="67">
        <f>RES_hhdet_in!L33-RES_hhdet_in_new!L33</f>
        <v>0</v>
      </c>
      <c r="M33" s="67">
        <f>RES_hhdet_in!M33-RES_hhdet_in_new!M33</f>
        <v>0</v>
      </c>
      <c r="N33" s="67">
        <f>RES_hhdet_in!N33-RES_hhdet_in_new!N33</f>
        <v>0</v>
      </c>
      <c r="O33" s="67">
        <f>RES_hhdet_in!O33-RES_hhdet_in_new!O33</f>
        <v>0</v>
      </c>
      <c r="P33" s="67">
        <f>RES_hhdet_in!P33-RES_hhdet_in_new!P33</f>
        <v>0</v>
      </c>
      <c r="Q33" s="67">
        <f>RES_hhdet_in!Q33-RES_hhdet_in_new!Q33</f>
        <v>0</v>
      </c>
    </row>
    <row r="34" spans="1:17" ht="12" hidden="1" customHeight="1" x14ac:dyDescent="0.25">
      <c r="A34" s="148" t="s">
        <v>59</v>
      </c>
      <c r="B34" s="67"/>
      <c r="C34" s="67">
        <f>RES_hhdet_in!C34-RES_hhdet_in_new!C34</f>
        <v>0</v>
      </c>
      <c r="D34" s="67">
        <f>RES_hhdet_in!D34-RES_hhdet_in_new!D34</f>
        <v>0</v>
      </c>
      <c r="E34" s="67">
        <f>RES_hhdet_in!E34-RES_hhdet_in_new!E34</f>
        <v>0</v>
      </c>
      <c r="F34" s="67">
        <f>RES_hhdet_in!F34-RES_hhdet_in_new!F34</f>
        <v>0</v>
      </c>
      <c r="G34" s="67">
        <f>RES_hhdet_in!G34-RES_hhdet_in_new!G34</f>
        <v>0</v>
      </c>
      <c r="H34" s="67">
        <f>RES_hhdet_in!H34-RES_hhdet_in_new!H34</f>
        <v>0</v>
      </c>
      <c r="I34" s="67">
        <f>RES_hhdet_in!I34-RES_hhdet_in_new!I34</f>
        <v>0</v>
      </c>
      <c r="J34" s="67">
        <f>RES_hhdet_in!J34-RES_hhdet_in_new!J34</f>
        <v>0</v>
      </c>
      <c r="K34" s="67">
        <f>RES_hhdet_in!K34-RES_hhdet_in_new!K34</f>
        <v>0</v>
      </c>
      <c r="L34" s="67">
        <f>RES_hhdet_in!L34-RES_hhdet_in_new!L34</f>
        <v>0</v>
      </c>
      <c r="M34" s="67">
        <f>RES_hhdet_in!M34-RES_hhdet_in_new!M34</f>
        <v>0</v>
      </c>
      <c r="N34" s="67">
        <f>RES_hhdet_in!N34-RES_hhdet_in_new!N34</f>
        <v>0</v>
      </c>
      <c r="O34" s="67">
        <f>RES_hhdet_in!O34-RES_hhdet_in_new!O34</f>
        <v>0</v>
      </c>
      <c r="P34" s="67">
        <f>RES_hhdet_in!P34-RES_hhdet_in_new!P34</f>
        <v>0</v>
      </c>
      <c r="Q34" s="67">
        <f>RES_hhdet_in!Q34-RES_hhdet_in_new!Q34</f>
        <v>0</v>
      </c>
    </row>
    <row r="35" spans="1:17" ht="12" customHeight="1" x14ac:dyDescent="0.25">
      <c r="A35" s="23" t="s">
        <v>142</v>
      </c>
      <c r="B35" s="67"/>
      <c r="C35" s="67">
        <f>RES_hhdet_in!C35-RES_hhdet_in_new!C35</f>
        <v>213.12086410522511</v>
      </c>
      <c r="D35" s="67">
        <f>RES_hhdet_in!D35-RES_hhdet_in_new!D35</f>
        <v>483.99999999999989</v>
      </c>
      <c r="E35" s="67">
        <f>RES_hhdet_in!E35-RES_hhdet_in_new!E35</f>
        <v>399.00000000000034</v>
      </c>
      <c r="F35" s="67">
        <f>RES_hhdet_in!F35-RES_hhdet_in_new!F35</f>
        <v>387.99999999999955</v>
      </c>
      <c r="G35" s="67">
        <f>RES_hhdet_in!G35-RES_hhdet_in_new!G35</f>
        <v>170.80589524074165</v>
      </c>
      <c r="H35" s="67">
        <f>RES_hhdet_in!H35-RES_hhdet_in_new!H35</f>
        <v>276.00000000000011</v>
      </c>
      <c r="I35" s="67">
        <f>RES_hhdet_in!I35-RES_hhdet_in_new!I35</f>
        <v>327.00000000000006</v>
      </c>
      <c r="J35" s="67">
        <f>RES_hhdet_in!J35-RES_hhdet_in_new!J35</f>
        <v>360.99999999999955</v>
      </c>
      <c r="K35" s="67">
        <f>RES_hhdet_in!K35-RES_hhdet_in_new!K35</f>
        <v>113.46919462115576</v>
      </c>
      <c r="L35" s="67">
        <f>RES_hhdet_in!L35-RES_hhdet_in_new!L35</f>
        <v>34.680085340019019</v>
      </c>
      <c r="M35" s="67">
        <f>RES_hhdet_in!M35-RES_hhdet_in_new!M35</f>
        <v>482.12303896034621</v>
      </c>
      <c r="N35" s="67">
        <f>RES_hhdet_in!N35-RES_hhdet_in_new!N35</f>
        <v>326.54492180802424</v>
      </c>
      <c r="O35" s="67">
        <f>RES_hhdet_in!O35-RES_hhdet_in_new!O35</f>
        <v>48.288527073078377</v>
      </c>
      <c r="P35" s="67">
        <f>RES_hhdet_in!P35-RES_hhdet_in_new!P35</f>
        <v>205.35602490020869</v>
      </c>
      <c r="Q35" s="67">
        <f>RES_hhdet_in!Q35-RES_hhdet_in_new!Q35</f>
        <v>288.40548808896773</v>
      </c>
    </row>
    <row r="36" spans="1:17" ht="12" customHeight="1" x14ac:dyDescent="0.25">
      <c r="A36" s="23" t="s">
        <v>141</v>
      </c>
      <c r="B36" s="67"/>
      <c r="C36" s="67">
        <f>RES_hhdet_in!C36-RES_hhdet_in_new!C36</f>
        <v>76.800313785092754</v>
      </c>
      <c r="D36" s="67">
        <f>RES_hhdet_in!D36-RES_hhdet_in_new!D36</f>
        <v>203.89187552240429</v>
      </c>
      <c r="E36" s="67">
        <f>RES_hhdet_in!E36-RES_hhdet_in_new!E36</f>
        <v>254.50000000000006</v>
      </c>
      <c r="F36" s="67">
        <f>RES_hhdet_in!F36-RES_hhdet_in_new!F36</f>
        <v>256.26298087451136</v>
      </c>
      <c r="G36" s="67">
        <f>RES_hhdet_in!G36-RES_hhdet_in_new!G36</f>
        <v>675.50000000000011</v>
      </c>
      <c r="H36" s="67">
        <f>RES_hhdet_in!H36-RES_hhdet_in_new!H36</f>
        <v>544.49999999999977</v>
      </c>
      <c r="I36" s="67">
        <f>RES_hhdet_in!I36-RES_hhdet_in_new!I36</f>
        <v>211.86911859745879</v>
      </c>
      <c r="J36" s="67">
        <f>RES_hhdet_in!J36-RES_hhdet_in_new!J36</f>
        <v>188.12525276723127</v>
      </c>
      <c r="K36" s="67">
        <f>RES_hhdet_in!K36-RES_hhdet_in_new!K36</f>
        <v>730.78883544898167</v>
      </c>
      <c r="L36" s="67">
        <f>RES_hhdet_in!L36-RES_hhdet_in_new!L36</f>
        <v>611.21488140676774</v>
      </c>
      <c r="M36" s="67">
        <f>RES_hhdet_in!M36-RES_hhdet_in_new!M36</f>
        <v>166.08207119423764</v>
      </c>
      <c r="N36" s="67">
        <f>RES_hhdet_in!N36-RES_hhdet_in_new!N36</f>
        <v>277.58615351319412</v>
      </c>
      <c r="O36" s="67">
        <f>RES_hhdet_in!O36-RES_hhdet_in_new!O36</f>
        <v>393.58195924624124</v>
      </c>
      <c r="P36" s="67">
        <f>RES_hhdet_in!P36-RES_hhdet_in_new!P36</f>
        <v>544.95576701774439</v>
      </c>
      <c r="Q36" s="67">
        <f>RES_hhdet_in!Q36-RES_hhdet_in_new!Q36</f>
        <v>383.4436778355709</v>
      </c>
    </row>
    <row r="37" spans="1:17" ht="12" hidden="1" customHeight="1" x14ac:dyDescent="0.25">
      <c r="A37" s="148" t="s">
        <v>60</v>
      </c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</row>
    <row r="38" spans="1:17" ht="12" hidden="1" customHeight="1" x14ac:dyDescent="0.25">
      <c r="A38" s="147" t="s">
        <v>59</v>
      </c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</row>
    <row r="39" spans="1:17" ht="12" customHeight="1" x14ac:dyDescent="0.25">
      <c r="A39" s="146" t="s">
        <v>62</v>
      </c>
      <c r="B39" s="145"/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5"/>
      <c r="O39" s="145"/>
      <c r="P39" s="145"/>
      <c r="Q39" s="145"/>
    </row>
    <row r="40" spans="1:17" ht="12" customHeight="1" x14ac:dyDescent="0.25">
      <c r="A40" s="23" t="s">
        <v>57</v>
      </c>
      <c r="B40" s="67"/>
      <c r="C40" s="67">
        <f>RES_hhdet_in!C40-RES_hhdet_in_new!C40</f>
        <v>10.196876768670897</v>
      </c>
      <c r="D40" s="67">
        <f>RES_hhdet_in!D40-RES_hhdet_in_new!D40</f>
        <v>7.2792183142112208</v>
      </c>
      <c r="E40" s="67">
        <f>RES_hhdet_in!E40-RES_hhdet_in_new!E40</f>
        <v>1.1857158996031165</v>
      </c>
      <c r="F40" s="67">
        <f>RES_hhdet_in!F40-RES_hhdet_in_new!F40</f>
        <v>0</v>
      </c>
      <c r="G40" s="67">
        <f>RES_hhdet_in!G40-RES_hhdet_in_new!G40</f>
        <v>0</v>
      </c>
      <c r="H40" s="67">
        <f>RES_hhdet_in!H40-RES_hhdet_in_new!H40</f>
        <v>0</v>
      </c>
      <c r="I40" s="67">
        <f>RES_hhdet_in!I40-RES_hhdet_in_new!I40</f>
        <v>39.97394021367063</v>
      </c>
      <c r="J40" s="67">
        <f>RES_hhdet_in!J40-RES_hhdet_in_new!J40</f>
        <v>0</v>
      </c>
      <c r="K40" s="67">
        <f>RES_hhdet_in!K40-RES_hhdet_in_new!K40</f>
        <v>0</v>
      </c>
      <c r="L40" s="67">
        <f>RES_hhdet_in!L40-RES_hhdet_in_new!L40</f>
        <v>0</v>
      </c>
      <c r="M40" s="67">
        <f>RES_hhdet_in!M40-RES_hhdet_in_new!M40</f>
        <v>0</v>
      </c>
      <c r="N40" s="67">
        <f>RES_hhdet_in!N40-RES_hhdet_in_new!N40</f>
        <v>0</v>
      </c>
      <c r="O40" s="67">
        <f>RES_hhdet_in!O40-RES_hhdet_in_new!O40</f>
        <v>0</v>
      </c>
      <c r="P40" s="67">
        <f>RES_hhdet_in!P40-RES_hhdet_in_new!P40</f>
        <v>0</v>
      </c>
      <c r="Q40" s="67">
        <f>RES_hhdet_in!Q40-RES_hhdet_in_new!Q40</f>
        <v>48.781085571015652</v>
      </c>
    </row>
    <row r="41" spans="1:17" ht="12" customHeight="1" x14ac:dyDescent="0.25">
      <c r="A41" s="29" t="s">
        <v>140</v>
      </c>
      <c r="B41" s="83"/>
      <c r="C41" s="83">
        <f>RES_hhdet_in!C41-RES_hhdet_in_new!C41</f>
        <v>472.92117789031823</v>
      </c>
      <c r="D41" s="83">
        <f>RES_hhdet_in!D41-RES_hhdet_in_new!D41</f>
        <v>639.30054648542477</v>
      </c>
      <c r="E41" s="83">
        <f>RES_hhdet_in!E41-RES_hhdet_in_new!E41</f>
        <v>591.8591216437178</v>
      </c>
      <c r="F41" s="83">
        <f>RES_hhdet_in!F41-RES_hhdet_in_new!F41</f>
        <v>493.00163084753865</v>
      </c>
      <c r="G41" s="83">
        <f>RES_hhdet_in!G41-RES_hhdet_in_new!G41</f>
        <v>536.08017203053259</v>
      </c>
      <c r="H41" s="83">
        <f>RES_hhdet_in!H41-RES_hhdet_in_new!H41</f>
        <v>775.02179593368965</v>
      </c>
      <c r="I41" s="83">
        <f>RES_hhdet_in!I41-RES_hhdet_in_new!I41</f>
        <v>379.5</v>
      </c>
      <c r="J41" s="83">
        <f>RES_hhdet_in!J41-RES_hhdet_in_new!J41</f>
        <v>635.49999999999977</v>
      </c>
      <c r="K41" s="83">
        <f>RES_hhdet_in!K41-RES_hhdet_in_new!K41</f>
        <v>1114.0620346310666</v>
      </c>
      <c r="L41" s="83">
        <f>RES_hhdet_in!L41-RES_hhdet_in_new!L41</f>
        <v>900.70150322339441</v>
      </c>
      <c r="M41" s="83">
        <f>RES_hhdet_in!M41-RES_hhdet_in_new!M41</f>
        <v>1008.8147242671928</v>
      </c>
      <c r="N41" s="83">
        <f>RES_hhdet_in!N41-RES_hhdet_in_new!N41</f>
        <v>884.37537365196249</v>
      </c>
      <c r="O41" s="83">
        <f>RES_hhdet_in!O41-RES_hhdet_in_new!O41</f>
        <v>415.875</v>
      </c>
      <c r="P41" s="83">
        <f>RES_hhdet_in!P41-RES_hhdet_in_new!P41</f>
        <v>1254.7316826630811</v>
      </c>
      <c r="Q41" s="83">
        <f>RES_hhdet_in!Q41-RES_hhdet_in_new!Q41</f>
        <v>301.88227527149337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51"/>
      <c r="C43" s="151"/>
      <c r="D43" s="151"/>
      <c r="E43" s="151"/>
      <c r="F43" s="151"/>
      <c r="G43" s="151"/>
      <c r="H43" s="151"/>
      <c r="I43" s="151"/>
      <c r="J43" s="151"/>
      <c r="K43" s="151"/>
      <c r="L43" s="151"/>
      <c r="M43" s="151"/>
      <c r="N43" s="151"/>
      <c r="O43" s="151"/>
      <c r="P43" s="151"/>
      <c r="Q43" s="151"/>
    </row>
    <row r="44" spans="1:17" ht="12.95" customHeight="1" x14ac:dyDescent="0.25">
      <c r="A44" s="150" t="s">
        <v>65</v>
      </c>
      <c r="B44" s="149"/>
      <c r="C44" s="149"/>
      <c r="D44" s="149"/>
      <c r="E44" s="149"/>
      <c r="F44" s="149"/>
      <c r="G44" s="149"/>
      <c r="H44" s="149"/>
      <c r="I44" s="149"/>
      <c r="J44" s="149"/>
      <c r="K44" s="149"/>
      <c r="L44" s="149"/>
      <c r="M44" s="149"/>
      <c r="N44" s="149"/>
      <c r="O44" s="149"/>
      <c r="P44" s="149"/>
      <c r="Q44" s="149"/>
    </row>
    <row r="45" spans="1:17" ht="12" customHeight="1" x14ac:dyDescent="0.25">
      <c r="A45" s="23" t="s">
        <v>166</v>
      </c>
      <c r="B45" s="67"/>
      <c r="C45" s="67">
        <f>RES_hhdet_in!C45-RES_hhdet_in_new!C45</f>
        <v>35004.383645525166</v>
      </c>
      <c r="D45" s="67">
        <f>RES_hhdet_in!D45-RES_hhdet_in_new!D45</f>
        <v>41534.405428616141</v>
      </c>
      <c r="E45" s="67">
        <f>RES_hhdet_in!E45-RES_hhdet_in_new!E45</f>
        <v>40027.248832460471</v>
      </c>
      <c r="F45" s="67">
        <f>RES_hhdet_in!F45-RES_hhdet_in_new!F45</f>
        <v>22526.118884568648</v>
      </c>
      <c r="G45" s="67">
        <f>RES_hhdet_in!G45-RES_hhdet_in_new!G45</f>
        <v>26715.273825852288</v>
      </c>
      <c r="H45" s="67">
        <f>RES_hhdet_in!H45-RES_hhdet_in_new!H45</f>
        <v>19701.876769174003</v>
      </c>
      <c r="I45" s="67">
        <f>RES_hhdet_in!I45-RES_hhdet_in_new!I45</f>
        <v>8705.6350167222554</v>
      </c>
      <c r="J45" s="67">
        <f>RES_hhdet_in!J45-RES_hhdet_in_new!J45</f>
        <v>29467.140355541138</v>
      </c>
      <c r="K45" s="67">
        <f>RES_hhdet_in!K45-RES_hhdet_in_new!K45</f>
        <v>10142.300393147245</v>
      </c>
      <c r="L45" s="67">
        <f>RES_hhdet_in!L45-RES_hhdet_in_new!L45</f>
        <v>31106.328357433835</v>
      </c>
      <c r="M45" s="67">
        <f>RES_hhdet_in!M45-RES_hhdet_in_new!M45</f>
        <v>0</v>
      </c>
      <c r="N45" s="67">
        <f>RES_hhdet_in!N45-RES_hhdet_in_new!N45</f>
        <v>31077.363476549293</v>
      </c>
      <c r="O45" s="67">
        <f>RES_hhdet_in!O45-RES_hhdet_in_new!O45</f>
        <v>0</v>
      </c>
      <c r="P45" s="67">
        <f>RES_hhdet_in!P45-RES_hhdet_in_new!P45</f>
        <v>24884.899311526679</v>
      </c>
      <c r="Q45" s="67">
        <f>RES_hhdet_in!Q45-RES_hhdet_in_new!Q45</f>
        <v>29682.333741515889</v>
      </c>
    </row>
    <row r="46" spans="1:17" ht="12" hidden="1" customHeight="1" x14ac:dyDescent="0.25">
      <c r="A46" s="23" t="s">
        <v>60</v>
      </c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</row>
    <row r="47" spans="1:17" ht="12.95" customHeight="1" x14ac:dyDescent="0.25">
      <c r="A47" s="146" t="s">
        <v>112</v>
      </c>
      <c r="B47" s="145"/>
      <c r="C47" s="145"/>
      <c r="D47" s="145"/>
      <c r="E47" s="145"/>
      <c r="F47" s="145"/>
      <c r="G47" s="145"/>
      <c r="H47" s="145"/>
      <c r="I47" s="145"/>
      <c r="J47" s="145"/>
      <c r="K47" s="145"/>
      <c r="L47" s="145"/>
      <c r="M47" s="145"/>
      <c r="N47" s="145"/>
      <c r="O47" s="145"/>
      <c r="P47" s="145"/>
      <c r="Q47" s="145"/>
    </row>
    <row r="48" spans="1:17" ht="12" customHeight="1" x14ac:dyDescent="0.25">
      <c r="A48" s="23" t="s">
        <v>60</v>
      </c>
      <c r="B48" s="67"/>
      <c r="C48" s="67">
        <f>RES_hhdet_in!C48-RES_hhdet_in_new!C48</f>
        <v>942</v>
      </c>
      <c r="D48" s="67">
        <f>RES_hhdet_in!D48-RES_hhdet_in_new!D48</f>
        <v>520.75</v>
      </c>
      <c r="E48" s="67">
        <f>RES_hhdet_in!E48-RES_hhdet_in_new!E48</f>
        <v>404.5</v>
      </c>
      <c r="F48" s="67">
        <f>RES_hhdet_in!F48-RES_hhdet_in_new!F48</f>
        <v>590.25</v>
      </c>
      <c r="G48" s="67">
        <f>RES_hhdet_in!G48-RES_hhdet_in_new!G48</f>
        <v>895</v>
      </c>
      <c r="H48" s="67">
        <f>RES_hhdet_in!H48-RES_hhdet_in_new!H48</f>
        <v>945.75</v>
      </c>
      <c r="I48" s="67">
        <f>RES_hhdet_in!I48-RES_hhdet_in_new!I48</f>
        <v>1242.5</v>
      </c>
      <c r="J48" s="67">
        <f>RES_hhdet_in!J48-RES_hhdet_in_new!J48</f>
        <v>1927</v>
      </c>
      <c r="K48" s="67">
        <f>RES_hhdet_in!K48-RES_hhdet_in_new!K48</f>
        <v>1527</v>
      </c>
      <c r="L48" s="67">
        <f>RES_hhdet_in!L48-RES_hhdet_in_new!L48</f>
        <v>1516</v>
      </c>
      <c r="M48" s="67">
        <f>RES_hhdet_in!M48-RES_hhdet_in_new!M48</f>
        <v>1601</v>
      </c>
      <c r="N48" s="67">
        <f>RES_hhdet_in!N48-RES_hhdet_in_new!N48</f>
        <v>337.99999999999994</v>
      </c>
      <c r="O48" s="67">
        <f>RES_hhdet_in!O48-RES_hhdet_in_new!O48</f>
        <v>1229</v>
      </c>
      <c r="P48" s="67">
        <f>RES_hhdet_in!P48-RES_hhdet_in_new!P48</f>
        <v>15.999999999999996</v>
      </c>
      <c r="Q48" s="67">
        <f>RES_hhdet_in!Q48-RES_hhdet_in_new!Q48</f>
        <v>1142.9999999999998</v>
      </c>
    </row>
    <row r="49" spans="1:17" ht="12" customHeight="1" x14ac:dyDescent="0.25">
      <c r="A49" s="146" t="s">
        <v>63</v>
      </c>
      <c r="B49" s="145"/>
      <c r="C49" s="145"/>
      <c r="D49" s="145"/>
      <c r="E49" s="145"/>
      <c r="F49" s="145"/>
      <c r="G49" s="145"/>
      <c r="H49" s="145"/>
      <c r="I49" s="145"/>
      <c r="J49" s="145"/>
      <c r="K49" s="145"/>
      <c r="L49" s="145"/>
      <c r="M49" s="145"/>
      <c r="N49" s="145"/>
      <c r="O49" s="145"/>
      <c r="P49" s="145"/>
      <c r="Q49" s="145"/>
    </row>
    <row r="50" spans="1:17" ht="12" customHeight="1" x14ac:dyDescent="0.25">
      <c r="A50" s="23" t="s">
        <v>165</v>
      </c>
      <c r="B50" s="67"/>
      <c r="C50" s="67">
        <f>RES_hhdet_in!C50-RES_hhdet_in_new!C50</f>
        <v>17327.201945504421</v>
      </c>
      <c r="D50" s="67">
        <f>RES_hhdet_in!D50-RES_hhdet_in_new!D50</f>
        <v>20708.681012143501</v>
      </c>
      <c r="E50" s="67">
        <f>RES_hhdet_in!E50-RES_hhdet_in_new!E50</f>
        <v>20096.363253042116</v>
      </c>
      <c r="F50" s="67">
        <f>RES_hhdet_in!F50-RES_hhdet_in_new!F50</f>
        <v>15566.965011865323</v>
      </c>
      <c r="G50" s="67">
        <f>RES_hhdet_in!G50-RES_hhdet_in_new!G50</f>
        <v>11857.310978706009</v>
      </c>
      <c r="H50" s="67">
        <f>RES_hhdet_in!H50-RES_hhdet_in_new!H50</f>
        <v>8304.6601951246812</v>
      </c>
      <c r="I50" s="67">
        <f>RES_hhdet_in!I50-RES_hhdet_in_new!I50</f>
        <v>16637.067522748133</v>
      </c>
      <c r="J50" s="67">
        <f>RES_hhdet_in!J50-RES_hhdet_in_new!J50</f>
        <v>14203.22770625538</v>
      </c>
      <c r="K50" s="67">
        <f>RES_hhdet_in!K50-RES_hhdet_in_new!K50</f>
        <v>3557.2108136082629</v>
      </c>
      <c r="L50" s="67">
        <f>RES_hhdet_in!L50-RES_hhdet_in_new!L50</f>
        <v>6021.9953610414241</v>
      </c>
      <c r="M50" s="67">
        <f>RES_hhdet_in!M50-RES_hhdet_in_new!M50</f>
        <v>15772.249999999989</v>
      </c>
      <c r="N50" s="67">
        <f>RES_hhdet_in!N50-RES_hhdet_in_new!N50</f>
        <v>10955.943995839816</v>
      </c>
      <c r="O50" s="67">
        <f>RES_hhdet_in!O50-RES_hhdet_in_new!O50</f>
        <v>838.05421805582705</v>
      </c>
      <c r="P50" s="67">
        <f>RES_hhdet_in!P50-RES_hhdet_in_new!P50</f>
        <v>2883.2375976559042</v>
      </c>
      <c r="Q50" s="67">
        <f>RES_hhdet_in!Q50-RES_hhdet_in_new!Q50</f>
        <v>6585.3051890999577</v>
      </c>
    </row>
    <row r="51" spans="1:17" ht="12" customHeight="1" x14ac:dyDescent="0.25">
      <c r="A51" s="23" t="s">
        <v>164</v>
      </c>
      <c r="B51" s="67"/>
      <c r="C51" s="67">
        <f>RES_hhdet_in!C51-RES_hhdet_in_new!C51</f>
        <v>5483.5752020242853</v>
      </c>
      <c r="D51" s="67">
        <f>RES_hhdet_in!D51-RES_hhdet_in_new!D51</f>
        <v>5982.6724104197874</v>
      </c>
      <c r="E51" s="67">
        <f>RES_hhdet_in!E51-RES_hhdet_in_new!E51</f>
        <v>5872.8167568921526</v>
      </c>
      <c r="F51" s="67">
        <f>RES_hhdet_in!F51-RES_hhdet_in_new!F51</f>
        <v>3854.8299281506625</v>
      </c>
      <c r="G51" s="67">
        <f>RES_hhdet_in!G51-RES_hhdet_in_new!G51</f>
        <v>56929.605538182179</v>
      </c>
      <c r="H51" s="67">
        <f>RES_hhdet_in!H51-RES_hhdet_in_new!H51</f>
        <v>26713.184176999785</v>
      </c>
      <c r="I51" s="67">
        <f>RES_hhdet_in!I51-RES_hhdet_in_new!I51</f>
        <v>6693.3174939740893</v>
      </c>
      <c r="J51" s="67">
        <f>RES_hhdet_in!J51-RES_hhdet_in_new!J51</f>
        <v>9013.1473654631991</v>
      </c>
      <c r="K51" s="67">
        <f>RES_hhdet_in!K51-RES_hhdet_in_new!K51</f>
        <v>70998.800393147205</v>
      </c>
      <c r="L51" s="67">
        <f>RES_hhdet_in!L51-RES_hhdet_in_new!L51</f>
        <v>58942.404503764206</v>
      </c>
      <c r="M51" s="67">
        <f>RES_hhdet_in!M51-RES_hhdet_in_new!M51</f>
        <v>18428.645908370552</v>
      </c>
      <c r="N51" s="67">
        <f>RES_hhdet_in!N51-RES_hhdet_in_new!N51</f>
        <v>25228.16987434409</v>
      </c>
      <c r="O51" s="67">
        <f>RES_hhdet_in!O51-RES_hhdet_in_new!O51</f>
        <v>30641.740659655567</v>
      </c>
      <c r="P51" s="67">
        <f>RES_hhdet_in!P51-RES_hhdet_in_new!P51</f>
        <v>30632.365303301511</v>
      </c>
      <c r="Q51" s="67">
        <f>RES_hhdet_in!Q51-RES_hhdet_in_new!Q51</f>
        <v>50572.280171557271</v>
      </c>
    </row>
    <row r="52" spans="1:17" ht="12" hidden="1" customHeight="1" x14ac:dyDescent="0.25">
      <c r="A52" s="148" t="s">
        <v>163</v>
      </c>
      <c r="B52" s="67"/>
      <c r="C52" s="67">
        <f>RES_hhdet_in!C52-RES_hhdet_in_new!C52</f>
        <v>0</v>
      </c>
      <c r="D52" s="67">
        <f>RES_hhdet_in!D52-RES_hhdet_in_new!D52</f>
        <v>0</v>
      </c>
      <c r="E52" s="67">
        <f>RES_hhdet_in!E52-RES_hhdet_in_new!E52</f>
        <v>0</v>
      </c>
      <c r="F52" s="67">
        <f>RES_hhdet_in!F52-RES_hhdet_in_new!F52</f>
        <v>0</v>
      </c>
      <c r="G52" s="67">
        <f>RES_hhdet_in!G52-RES_hhdet_in_new!G52</f>
        <v>0</v>
      </c>
      <c r="H52" s="67">
        <f>RES_hhdet_in!H52-RES_hhdet_in_new!H52</f>
        <v>0</v>
      </c>
      <c r="I52" s="67">
        <f>RES_hhdet_in!I52-RES_hhdet_in_new!I52</f>
        <v>0</v>
      </c>
      <c r="J52" s="67">
        <f>RES_hhdet_in!J52-RES_hhdet_in_new!J52</f>
        <v>0</v>
      </c>
      <c r="K52" s="67">
        <f>RES_hhdet_in!K52-RES_hhdet_in_new!K52</f>
        <v>0</v>
      </c>
      <c r="L52" s="67">
        <f>RES_hhdet_in!L52-RES_hhdet_in_new!L52</f>
        <v>0</v>
      </c>
      <c r="M52" s="67">
        <f>RES_hhdet_in!M52-RES_hhdet_in_new!M52</f>
        <v>0</v>
      </c>
      <c r="N52" s="67">
        <f>RES_hhdet_in!N52-RES_hhdet_in_new!N52</f>
        <v>0</v>
      </c>
      <c r="O52" s="67">
        <f>RES_hhdet_in!O52-RES_hhdet_in_new!O52</f>
        <v>0</v>
      </c>
      <c r="P52" s="67">
        <f>RES_hhdet_in!P52-RES_hhdet_in_new!P52</f>
        <v>0</v>
      </c>
      <c r="Q52" s="67">
        <f>RES_hhdet_in!Q52-RES_hhdet_in_new!Q52</f>
        <v>0</v>
      </c>
    </row>
    <row r="53" spans="1:17" ht="12" hidden="1" customHeight="1" x14ac:dyDescent="0.25">
      <c r="A53" s="148" t="s">
        <v>59</v>
      </c>
      <c r="B53" s="67"/>
      <c r="C53" s="67">
        <f>RES_hhdet_in!C53-RES_hhdet_in_new!C53</f>
        <v>0</v>
      </c>
      <c r="D53" s="67">
        <f>RES_hhdet_in!D53-RES_hhdet_in_new!D53</f>
        <v>0</v>
      </c>
      <c r="E53" s="67">
        <f>RES_hhdet_in!E53-RES_hhdet_in_new!E53</f>
        <v>0</v>
      </c>
      <c r="F53" s="67">
        <f>RES_hhdet_in!F53-RES_hhdet_in_new!F53</f>
        <v>0</v>
      </c>
      <c r="G53" s="67">
        <f>RES_hhdet_in!G53-RES_hhdet_in_new!G53</f>
        <v>0</v>
      </c>
      <c r="H53" s="67">
        <f>RES_hhdet_in!H53-RES_hhdet_in_new!H53</f>
        <v>0</v>
      </c>
      <c r="I53" s="67">
        <f>RES_hhdet_in!I53-RES_hhdet_in_new!I53</f>
        <v>0</v>
      </c>
      <c r="J53" s="67">
        <f>RES_hhdet_in!J53-RES_hhdet_in_new!J53</f>
        <v>0</v>
      </c>
      <c r="K53" s="67">
        <f>RES_hhdet_in!K53-RES_hhdet_in_new!K53</f>
        <v>0</v>
      </c>
      <c r="L53" s="67">
        <f>RES_hhdet_in!L53-RES_hhdet_in_new!L53</f>
        <v>0</v>
      </c>
      <c r="M53" s="67">
        <f>RES_hhdet_in!M53-RES_hhdet_in_new!M53</f>
        <v>0</v>
      </c>
      <c r="N53" s="67">
        <f>RES_hhdet_in!N53-RES_hhdet_in_new!N53</f>
        <v>0</v>
      </c>
      <c r="O53" s="67">
        <f>RES_hhdet_in!O53-RES_hhdet_in_new!O53</f>
        <v>0</v>
      </c>
      <c r="P53" s="67">
        <f>RES_hhdet_in!P53-RES_hhdet_in_new!P53</f>
        <v>0</v>
      </c>
      <c r="Q53" s="67">
        <f>RES_hhdet_in!Q53-RES_hhdet_in_new!Q53</f>
        <v>0</v>
      </c>
    </row>
    <row r="54" spans="1:17" ht="12" customHeight="1" x14ac:dyDescent="0.25">
      <c r="A54" s="23" t="s">
        <v>142</v>
      </c>
      <c r="B54" s="67"/>
      <c r="C54" s="67">
        <f>RES_hhdet_in!C54-RES_hhdet_in_new!C54</f>
        <v>13956.574393003042</v>
      </c>
      <c r="D54" s="67">
        <f>RES_hhdet_in!D54-RES_hhdet_in_new!D54</f>
        <v>19360.372997654187</v>
      </c>
      <c r="E54" s="67">
        <f>RES_hhdet_in!E54-RES_hhdet_in_new!E54</f>
        <v>15857.528095110451</v>
      </c>
      <c r="F54" s="67">
        <f>RES_hhdet_in!F54-RES_hhdet_in_new!F54</f>
        <v>5638.9124502974655</v>
      </c>
      <c r="G54" s="67">
        <f>RES_hhdet_in!G54-RES_hhdet_in_new!G54</f>
        <v>5785.5345046822176</v>
      </c>
      <c r="H54" s="67">
        <f>RES_hhdet_in!H54-RES_hhdet_in_new!H54</f>
        <v>4053.9067194013774</v>
      </c>
      <c r="I54" s="67">
        <f>RES_hhdet_in!I54-RES_hhdet_in_new!I54</f>
        <v>1260.6473717942968</v>
      </c>
      <c r="J54" s="67">
        <f>RES_hhdet_in!J54-RES_hhdet_in_new!J54</f>
        <v>15778.983120659141</v>
      </c>
      <c r="K54" s="67">
        <f>RES_hhdet_in!K54-RES_hhdet_in_new!K54</f>
        <v>396.29064908374289</v>
      </c>
      <c r="L54" s="67">
        <f>RES_hhdet_in!L54-RES_hhdet_in_new!L54</f>
        <v>28213.439497880718</v>
      </c>
      <c r="M54" s="67">
        <f>RES_hhdet_in!M54-RES_hhdet_in_new!M54</f>
        <v>20129.586768422836</v>
      </c>
      <c r="N54" s="67">
        <f>RES_hhdet_in!N54-RES_hhdet_in_new!N54</f>
        <v>3441.1521809526976</v>
      </c>
      <c r="O54" s="67">
        <f>RES_hhdet_in!O54-RES_hhdet_in_new!O54</f>
        <v>0</v>
      </c>
      <c r="P54" s="67">
        <f>RES_hhdet_in!P54-RES_hhdet_in_new!P54</f>
        <v>0</v>
      </c>
      <c r="Q54" s="67">
        <f>RES_hhdet_in!Q54-RES_hhdet_in_new!Q54</f>
        <v>3.5242919693700969E-12</v>
      </c>
    </row>
    <row r="55" spans="1:17" ht="12" customHeight="1" x14ac:dyDescent="0.25">
      <c r="A55" s="23" t="s">
        <v>141</v>
      </c>
      <c r="B55" s="67"/>
      <c r="C55" s="67">
        <f>RES_hhdet_in!C55-RES_hhdet_in_new!C55</f>
        <v>5569.1206469716835</v>
      </c>
      <c r="D55" s="67">
        <f>RES_hhdet_in!D55-RES_hhdet_in_new!D55</f>
        <v>4063.6661675647993</v>
      </c>
      <c r="E55" s="67">
        <f>RES_hhdet_in!E55-RES_hhdet_in_new!E55</f>
        <v>5449.4200007111558</v>
      </c>
      <c r="F55" s="67">
        <f>RES_hhdet_in!F55-RES_hhdet_in_new!F55</f>
        <v>6054.4665686906246</v>
      </c>
      <c r="G55" s="67">
        <f>RES_hhdet_in!G55-RES_hhdet_in_new!G55</f>
        <v>28651.168287670058</v>
      </c>
      <c r="H55" s="67">
        <f>RES_hhdet_in!H55-RES_hhdet_in_new!H55</f>
        <v>11971.192592174259</v>
      </c>
      <c r="I55" s="67">
        <f>RES_hhdet_in!I55-RES_hhdet_in_new!I55</f>
        <v>947.50963533303559</v>
      </c>
      <c r="J55" s="67">
        <f>RES_hhdet_in!J55-RES_hhdet_in_new!J55</f>
        <v>3361.6172929631275</v>
      </c>
      <c r="K55" s="67">
        <f>RES_hhdet_in!K55-RES_hhdet_in_new!K55</f>
        <v>25708.65509944503</v>
      </c>
      <c r="L55" s="67">
        <f>RES_hhdet_in!L55-RES_hhdet_in_new!L55</f>
        <v>29292.497196622724</v>
      </c>
      <c r="M55" s="67">
        <f>RES_hhdet_in!M55-RES_hhdet_in_new!M55</f>
        <v>0</v>
      </c>
      <c r="N55" s="67">
        <f>RES_hhdet_in!N55-RES_hhdet_in_new!N55</f>
        <v>4279.9656436466703</v>
      </c>
      <c r="O55" s="67">
        <f>RES_hhdet_in!O55-RES_hhdet_in_new!O55</f>
        <v>4019.0546091988672</v>
      </c>
      <c r="P55" s="67">
        <f>RES_hhdet_in!P55-RES_hhdet_in_new!P55</f>
        <v>1744.4474316625365</v>
      </c>
      <c r="Q55" s="67">
        <f>RES_hhdet_in!Q55-RES_hhdet_in_new!Q55</f>
        <v>0</v>
      </c>
    </row>
    <row r="56" spans="1:17" ht="12" hidden="1" customHeight="1" x14ac:dyDescent="0.25">
      <c r="A56" s="148" t="s">
        <v>60</v>
      </c>
      <c r="B56" s="67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</row>
    <row r="57" spans="1:17" ht="12" hidden="1" customHeight="1" x14ac:dyDescent="0.25">
      <c r="A57" s="147" t="s">
        <v>59</v>
      </c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</row>
    <row r="58" spans="1:17" ht="12" customHeight="1" x14ac:dyDescent="0.25">
      <c r="A58" s="146" t="s">
        <v>62</v>
      </c>
      <c r="B58" s="145"/>
      <c r="C58" s="145"/>
      <c r="D58" s="145"/>
      <c r="E58" s="145"/>
      <c r="F58" s="145"/>
      <c r="G58" s="145"/>
      <c r="H58" s="145"/>
      <c r="I58" s="145"/>
      <c r="J58" s="145"/>
      <c r="K58" s="145"/>
      <c r="L58" s="145"/>
      <c r="M58" s="145"/>
      <c r="N58" s="145"/>
      <c r="O58" s="145"/>
      <c r="P58" s="145"/>
      <c r="Q58" s="145"/>
    </row>
    <row r="59" spans="1:17" ht="12" customHeight="1" x14ac:dyDescent="0.25">
      <c r="A59" s="23" t="s">
        <v>57</v>
      </c>
      <c r="B59" s="67"/>
      <c r="C59" s="67">
        <f>RES_hhdet_in!C59-RES_hhdet_in_new!C59</f>
        <v>1537.9682237256566</v>
      </c>
      <c r="D59" s="67">
        <f>RES_hhdet_in!D59-RES_hhdet_in_new!D59</f>
        <v>1665.6014636500231</v>
      </c>
      <c r="E59" s="67">
        <f>RES_hhdet_in!E59-RES_hhdet_in_new!E59</f>
        <v>909.16801276772776</v>
      </c>
      <c r="F59" s="67">
        <f>RES_hhdet_in!F59-RES_hhdet_in_new!F59</f>
        <v>6938.0000000000064</v>
      </c>
      <c r="G59" s="67">
        <f>RES_hhdet_in!G59-RES_hhdet_in_new!G59</f>
        <v>24935.580172030466</v>
      </c>
      <c r="H59" s="67">
        <f>RES_hhdet_in!H59-RES_hhdet_in_new!H59</f>
        <v>4355.0000000000491</v>
      </c>
      <c r="I59" s="67">
        <f>RES_hhdet_in!I59-RES_hhdet_in_new!I59</f>
        <v>33566.000000000015</v>
      </c>
      <c r="J59" s="67">
        <f>RES_hhdet_in!J59-RES_hhdet_in_new!J59</f>
        <v>3122.8768291991787</v>
      </c>
      <c r="K59" s="67">
        <f>RES_hhdet_in!K59-RES_hhdet_in_new!K59</f>
        <v>615.10534271162214</v>
      </c>
      <c r="L59" s="67">
        <f>RES_hhdet_in!L59-RES_hhdet_in_new!L59</f>
        <v>5801.8009171645899</v>
      </c>
      <c r="M59" s="67">
        <f>RES_hhdet_in!M59-RES_hhdet_in_new!M59</f>
        <v>1653.1680127677328</v>
      </c>
      <c r="N59" s="67">
        <f>RES_hhdet_in!N59-RES_hhdet_in_new!N59</f>
        <v>973.91199050671071</v>
      </c>
      <c r="O59" s="67">
        <f>RES_hhdet_in!O59-RES_hhdet_in_new!O59</f>
        <v>4605.0083106995098</v>
      </c>
      <c r="P59" s="67">
        <f>RES_hhdet_in!P59-RES_hhdet_in_new!P59</f>
        <v>7571.6648003308019</v>
      </c>
      <c r="Q59" s="67">
        <f>RES_hhdet_in!Q59-RES_hhdet_in_new!Q59</f>
        <v>23334.473405031487</v>
      </c>
    </row>
    <row r="60" spans="1:17" ht="12" customHeight="1" x14ac:dyDescent="0.25">
      <c r="A60" s="29" t="s">
        <v>140</v>
      </c>
      <c r="B60" s="83"/>
      <c r="C60" s="83">
        <f>RES_hhdet_in!C60-RES_hhdet_in_new!C60</f>
        <v>75046.633645525173</v>
      </c>
      <c r="D60" s="83">
        <f>RES_hhdet_in!D60-RES_hhdet_in_new!D60</f>
        <v>73089.854882130661</v>
      </c>
      <c r="E60" s="83">
        <f>RES_hhdet_in!E60-RES_hhdet_in_new!E60</f>
        <v>83219.498832460522</v>
      </c>
      <c r="F60" s="83">
        <f>RES_hhdet_in!F60-RES_hhdet_in_new!F60</f>
        <v>47870.368884568648</v>
      </c>
      <c r="G60" s="83">
        <f>RES_hhdet_in!G60-RES_hhdet_in_new!G60</f>
        <v>34061.943653821821</v>
      </c>
      <c r="H60" s="83">
        <f>RES_hhdet_in!H60-RES_hhdet_in_new!H60</f>
        <v>47629.126769173963</v>
      </c>
      <c r="I60" s="83">
        <f>RES_hhdet_in!I60-RES_hhdet_in_new!I60</f>
        <v>23114.000975626881</v>
      </c>
      <c r="J60" s="83">
        <f>RES_hhdet_in!J60-RES_hhdet_in_new!J60</f>
        <v>61857.390355541167</v>
      </c>
      <c r="K60" s="83">
        <f>RES_hhdet_in!K60-RES_hhdet_in_new!K60</f>
        <v>127596.58216942163</v>
      </c>
      <c r="L60" s="83">
        <f>RES_hhdet_in!L60-RES_hhdet_in_new!L60</f>
        <v>138768.77744026924</v>
      </c>
      <c r="M60" s="83">
        <f>RES_hhdet_in!M60-RES_hhdet_in_new!M60</f>
        <v>100246.08198723226</v>
      </c>
      <c r="N60" s="83">
        <f>RES_hhdet_in!N60-RES_hhdet_in_new!N60</f>
        <v>121740.51315834039</v>
      </c>
      <c r="O60" s="83">
        <f>RES_hhdet_in!O60-RES_hhdet_in_new!O60</f>
        <v>55148.241689300485</v>
      </c>
      <c r="P60" s="83">
        <f>RES_hhdet_in!P60-RES_hhdet_in_new!P60</f>
        <v>86049.386470555575</v>
      </c>
      <c r="Q60" s="83">
        <f>RES_hhdet_in!Q60-RES_hhdet_in_new!Q60</f>
        <v>62586.717782611275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51"/>
      <c r="C62" s="151"/>
      <c r="D62" s="151"/>
      <c r="E62" s="151"/>
      <c r="F62" s="151"/>
      <c r="G62" s="151"/>
      <c r="H62" s="151"/>
      <c r="I62" s="151"/>
      <c r="J62" s="151"/>
      <c r="K62" s="151"/>
      <c r="L62" s="151"/>
      <c r="M62" s="151"/>
      <c r="N62" s="151"/>
      <c r="O62" s="151"/>
      <c r="P62" s="151"/>
      <c r="Q62" s="151"/>
    </row>
    <row r="63" spans="1:17" ht="12.95" customHeight="1" x14ac:dyDescent="0.25">
      <c r="A63" s="150" t="s">
        <v>65</v>
      </c>
      <c r="B63" s="149"/>
      <c r="C63" s="149"/>
      <c r="D63" s="149"/>
      <c r="E63" s="149"/>
      <c r="F63" s="149"/>
      <c r="G63" s="149"/>
      <c r="H63" s="149"/>
      <c r="I63" s="149"/>
      <c r="J63" s="149"/>
      <c r="K63" s="149"/>
      <c r="L63" s="149"/>
      <c r="M63" s="149"/>
      <c r="N63" s="149"/>
      <c r="O63" s="149"/>
      <c r="P63" s="149"/>
      <c r="Q63" s="149"/>
    </row>
    <row r="64" spans="1:17" ht="12" customHeight="1" x14ac:dyDescent="0.25">
      <c r="A64" s="23" t="s">
        <v>161</v>
      </c>
      <c r="B64" s="67"/>
      <c r="C64" s="67">
        <f>RES_hhdet_in!C64-RES_hhdet_in_new!C64</f>
        <v>38418.830710367081</v>
      </c>
      <c r="D64" s="67">
        <f>RES_hhdet_in!D64-RES_hhdet_in_new!D64</f>
        <v>28611.597719776259</v>
      </c>
      <c r="E64" s="67">
        <f>RES_hhdet_in!E64-RES_hhdet_in_new!E64</f>
        <v>32933.298306956814</v>
      </c>
      <c r="F64" s="67">
        <f>RES_hhdet_in!F64-RES_hhdet_in_new!F64</f>
        <v>24881.432360283805</v>
      </c>
      <c r="G64" s="67">
        <f>RES_hhdet_in!G64-RES_hhdet_in_new!G64</f>
        <v>25698.578463091926</v>
      </c>
      <c r="H64" s="67">
        <f>RES_hhdet_in!H64-RES_hhdet_in_new!H64</f>
        <v>25930.51514951816</v>
      </c>
      <c r="I64" s="67">
        <f>RES_hhdet_in!I64-RES_hhdet_in_new!I64</f>
        <v>26072.375036132806</v>
      </c>
      <c r="J64" s="67">
        <f>RES_hhdet_in!J64-RES_hhdet_in_new!J64</f>
        <v>25075.472085628968</v>
      </c>
      <c r="K64" s="67">
        <f>RES_hhdet_in!K64-RES_hhdet_in_new!K64</f>
        <v>29393.532541995955</v>
      </c>
      <c r="L64" s="67">
        <f>RES_hhdet_in!L64-RES_hhdet_in_new!L64</f>
        <v>26544.946078853478</v>
      </c>
      <c r="M64" s="67">
        <f>RES_hhdet_in!M64-RES_hhdet_in_new!M64</f>
        <v>27288.237345482139</v>
      </c>
      <c r="N64" s="67">
        <f>RES_hhdet_in!N64-RES_hhdet_in_new!N64</f>
        <v>26391.610677116638</v>
      </c>
      <c r="O64" s="67">
        <f>RES_hhdet_in!O64-RES_hhdet_in_new!O64</f>
        <v>28148.335386421706</v>
      </c>
      <c r="P64" s="67">
        <f>RES_hhdet_in!P64-RES_hhdet_in_new!P64</f>
        <v>21327.082090653825</v>
      </c>
      <c r="Q64" s="67">
        <f>RES_hhdet_in!Q64-RES_hhdet_in_new!Q64</f>
        <v>25149.657468611011</v>
      </c>
    </row>
    <row r="65" spans="1:17" ht="12" hidden="1" customHeight="1" x14ac:dyDescent="0.25">
      <c r="A65" s="23" t="s">
        <v>60</v>
      </c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</row>
    <row r="66" spans="1:17" ht="12.95" customHeight="1" x14ac:dyDescent="0.25">
      <c r="A66" s="146" t="s">
        <v>112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23" t="s">
        <v>60</v>
      </c>
      <c r="B67" s="67"/>
      <c r="C67" s="67">
        <f>RES_hhdet_in!C67-RES_hhdet_in_new!C67</f>
        <v>750</v>
      </c>
      <c r="D67" s="67">
        <f>RES_hhdet_in!D67-RES_hhdet_in_new!D67</f>
        <v>360.5</v>
      </c>
      <c r="E67" s="67">
        <f>RES_hhdet_in!E67-RES_hhdet_in_new!E67</f>
        <v>301</v>
      </c>
      <c r="F67" s="67">
        <f>RES_hhdet_in!F67-RES_hhdet_in_new!F67</f>
        <v>457.5</v>
      </c>
      <c r="G67" s="67">
        <f>RES_hhdet_in!G67-RES_hhdet_in_new!G67</f>
        <v>660</v>
      </c>
      <c r="H67" s="67">
        <f>RES_hhdet_in!H67-RES_hhdet_in_new!H67</f>
        <v>728.5</v>
      </c>
      <c r="I67" s="67">
        <f>RES_hhdet_in!I67-RES_hhdet_in_new!I67</f>
        <v>1037</v>
      </c>
      <c r="J67" s="67">
        <f>RES_hhdet_in!J67-RES_hhdet_in_new!J67</f>
        <v>1417</v>
      </c>
      <c r="K67" s="67">
        <f>RES_hhdet_in!K67-RES_hhdet_in_new!K67</f>
        <v>1545</v>
      </c>
      <c r="L67" s="67">
        <f>RES_hhdet_in!L67-RES_hhdet_in_new!L67</f>
        <v>1339</v>
      </c>
      <c r="M67" s="67">
        <f>RES_hhdet_in!M67-RES_hhdet_in_new!M67</f>
        <v>1354.9999999999998</v>
      </c>
      <c r="N67" s="67">
        <f>RES_hhdet_in!N67-RES_hhdet_in_new!N67</f>
        <v>362.99999999999994</v>
      </c>
      <c r="O67" s="67">
        <f>RES_hhdet_in!O67-RES_hhdet_in_new!O67</f>
        <v>1141.9999999999998</v>
      </c>
      <c r="P67" s="67">
        <f>RES_hhdet_in!P67-RES_hhdet_in_new!P67</f>
        <v>17.999999999999993</v>
      </c>
      <c r="Q67" s="67">
        <f>RES_hhdet_in!Q67-RES_hhdet_in_new!Q67</f>
        <v>1445.9999999999995</v>
      </c>
    </row>
    <row r="68" spans="1:17" ht="12" customHeight="1" x14ac:dyDescent="0.25">
      <c r="A68" s="146" t="s">
        <v>63</v>
      </c>
      <c r="B68" s="145"/>
      <c r="C68" s="145"/>
      <c r="D68" s="145"/>
      <c r="E68" s="145"/>
      <c r="F68" s="145"/>
      <c r="G68" s="145"/>
      <c r="H68" s="145"/>
      <c r="I68" s="145"/>
      <c r="J68" s="145"/>
      <c r="K68" s="145"/>
      <c r="L68" s="145"/>
      <c r="M68" s="145"/>
      <c r="N68" s="145"/>
      <c r="O68" s="145"/>
      <c r="P68" s="145"/>
      <c r="Q68" s="145"/>
    </row>
    <row r="69" spans="1:17" ht="12" customHeight="1" x14ac:dyDescent="0.25">
      <c r="A69" s="23" t="s">
        <v>160</v>
      </c>
      <c r="B69" s="67"/>
      <c r="C69" s="67">
        <f>RES_hhdet_in!C69-RES_hhdet_in_new!C69</f>
        <v>41328.583758201028</v>
      </c>
      <c r="D69" s="67">
        <f>RES_hhdet_in!D69-RES_hhdet_in_new!D69</f>
        <v>19447.628942004059</v>
      </c>
      <c r="E69" s="67">
        <f>RES_hhdet_in!E69-RES_hhdet_in_new!E69</f>
        <v>31067.096725891879</v>
      </c>
      <c r="F69" s="67">
        <f>RES_hhdet_in!F69-RES_hhdet_in_new!F69</f>
        <v>17936.207025287466</v>
      </c>
      <c r="G69" s="67">
        <f>RES_hhdet_in!G69-RES_hhdet_in_new!G69</f>
        <v>15961.481359712516</v>
      </c>
      <c r="H69" s="67">
        <f>RES_hhdet_in!H69-RES_hhdet_in_new!H69</f>
        <v>14821.449001194136</v>
      </c>
      <c r="I69" s="67">
        <f>RES_hhdet_in!I69-RES_hhdet_in_new!I69</f>
        <v>14933.019649604337</v>
      </c>
      <c r="J69" s="67">
        <f>RES_hhdet_in!J69-RES_hhdet_in_new!J69</f>
        <v>14588.447030570156</v>
      </c>
      <c r="K69" s="67">
        <f>RES_hhdet_in!K69-RES_hhdet_in_new!K69</f>
        <v>12348.71373934783</v>
      </c>
      <c r="L69" s="67">
        <f>RES_hhdet_in!L69-RES_hhdet_in_new!L69</f>
        <v>5617.4933805084374</v>
      </c>
      <c r="M69" s="67">
        <f>RES_hhdet_in!M69-RES_hhdet_in_new!M69</f>
        <v>15745.282426909291</v>
      </c>
      <c r="N69" s="67">
        <f>RES_hhdet_in!N69-RES_hhdet_in_new!N69</f>
        <v>8006.3883522306414</v>
      </c>
      <c r="O69" s="67">
        <f>RES_hhdet_in!O69-RES_hhdet_in_new!O69</f>
        <v>11643.680308565048</v>
      </c>
      <c r="P69" s="67">
        <f>RES_hhdet_in!P69-RES_hhdet_in_new!P69</f>
        <v>5249.2204028583792</v>
      </c>
      <c r="Q69" s="67">
        <f>RES_hhdet_in!Q69-RES_hhdet_in_new!Q69</f>
        <v>6732.4206702416177</v>
      </c>
    </row>
    <row r="70" spans="1:17" ht="12" customHeight="1" x14ac:dyDescent="0.25">
      <c r="A70" s="23" t="s">
        <v>159</v>
      </c>
      <c r="B70" s="67"/>
      <c r="C70" s="67">
        <f>RES_hhdet_in!C70-RES_hhdet_in_new!C70</f>
        <v>7041.0566315594115</v>
      </c>
      <c r="D70" s="67">
        <f>RES_hhdet_in!D70-RES_hhdet_in_new!D70</f>
        <v>5271.7021514884927</v>
      </c>
      <c r="E70" s="67">
        <f>RES_hhdet_in!E70-RES_hhdet_in_new!E70</f>
        <v>6091.2114469361841</v>
      </c>
      <c r="F70" s="67">
        <f>RES_hhdet_in!F70-RES_hhdet_in_new!F70</f>
        <v>4657.5968845239695</v>
      </c>
      <c r="G70" s="67">
        <f>RES_hhdet_in!G70-RES_hhdet_in_new!G70</f>
        <v>59010.154287478879</v>
      </c>
      <c r="H70" s="67">
        <f>RES_hhdet_in!H70-RES_hhdet_in_new!H70</f>
        <v>28833.78976603664</v>
      </c>
      <c r="I70" s="67">
        <f>RES_hhdet_in!I70-RES_hhdet_in_new!I70</f>
        <v>9471.8229658078926</v>
      </c>
      <c r="J70" s="67">
        <f>RES_hhdet_in!J70-RES_hhdet_in_new!J70</f>
        <v>9255.2628912576165</v>
      </c>
      <c r="K70" s="67">
        <f>RES_hhdet_in!K70-RES_hhdet_in_new!K70</f>
        <v>88436.595041995883</v>
      </c>
      <c r="L70" s="67">
        <f>RES_hhdet_in!L70-RES_hhdet_in_new!L70</f>
        <v>77931.527030615878</v>
      </c>
      <c r="M70" s="67">
        <f>RES_hhdet_in!M70-RES_hhdet_in_new!M70</f>
        <v>21354.898203509554</v>
      </c>
      <c r="N70" s="67">
        <f>RES_hhdet_in!N70-RES_hhdet_in_new!N70</f>
        <v>26166.672848066421</v>
      </c>
      <c r="O70" s="67">
        <f>RES_hhdet_in!O70-RES_hhdet_in_new!O70</f>
        <v>45681.655077856682</v>
      </c>
      <c r="P70" s="67">
        <f>RES_hhdet_in!P70-RES_hhdet_in_new!P70</f>
        <v>25436.123119436477</v>
      </c>
      <c r="Q70" s="67">
        <f>RES_hhdet_in!Q70-RES_hhdet_in_new!Q70</f>
        <v>40384.810752886995</v>
      </c>
    </row>
    <row r="71" spans="1:17" ht="12" hidden="1" customHeight="1" x14ac:dyDescent="0.25">
      <c r="A71" s="148" t="s">
        <v>109</v>
      </c>
      <c r="B71" s="67"/>
      <c r="C71" s="67">
        <f>RES_hhdet_in!C71-RES_hhdet_in_new!C71</f>
        <v>0</v>
      </c>
      <c r="D71" s="67">
        <f>RES_hhdet_in!D71-RES_hhdet_in_new!D71</f>
        <v>0</v>
      </c>
      <c r="E71" s="67">
        <f>RES_hhdet_in!E71-RES_hhdet_in_new!E71</f>
        <v>0</v>
      </c>
      <c r="F71" s="67">
        <f>RES_hhdet_in!F71-RES_hhdet_in_new!F71</f>
        <v>0</v>
      </c>
      <c r="G71" s="67">
        <f>RES_hhdet_in!G71-RES_hhdet_in_new!G71</f>
        <v>0</v>
      </c>
      <c r="H71" s="67">
        <f>RES_hhdet_in!H71-RES_hhdet_in_new!H71</f>
        <v>0</v>
      </c>
      <c r="I71" s="67">
        <f>RES_hhdet_in!I71-RES_hhdet_in_new!I71</f>
        <v>0</v>
      </c>
      <c r="J71" s="67">
        <f>RES_hhdet_in!J71-RES_hhdet_in_new!J71</f>
        <v>0</v>
      </c>
      <c r="K71" s="67">
        <f>RES_hhdet_in!K71-RES_hhdet_in_new!K71</f>
        <v>0</v>
      </c>
      <c r="L71" s="67">
        <f>RES_hhdet_in!L71-RES_hhdet_in_new!L71</f>
        <v>0</v>
      </c>
      <c r="M71" s="67">
        <f>RES_hhdet_in!M71-RES_hhdet_in_new!M71</f>
        <v>0</v>
      </c>
      <c r="N71" s="67">
        <f>RES_hhdet_in!N71-RES_hhdet_in_new!N71</f>
        <v>0</v>
      </c>
      <c r="O71" s="67">
        <f>RES_hhdet_in!O71-RES_hhdet_in_new!O71</f>
        <v>0</v>
      </c>
      <c r="P71" s="67">
        <f>RES_hhdet_in!P71-RES_hhdet_in_new!P71</f>
        <v>0</v>
      </c>
      <c r="Q71" s="67">
        <f>RES_hhdet_in!Q71-RES_hhdet_in_new!Q71</f>
        <v>0</v>
      </c>
    </row>
    <row r="72" spans="1:17" ht="12" hidden="1" customHeight="1" x14ac:dyDescent="0.25">
      <c r="A72" s="148" t="s">
        <v>59</v>
      </c>
      <c r="B72" s="67"/>
      <c r="C72" s="67">
        <f>RES_hhdet_in!C72-RES_hhdet_in_new!C72</f>
        <v>0</v>
      </c>
      <c r="D72" s="67">
        <f>RES_hhdet_in!D72-RES_hhdet_in_new!D72</f>
        <v>0</v>
      </c>
      <c r="E72" s="67">
        <f>RES_hhdet_in!E72-RES_hhdet_in_new!E72</f>
        <v>0</v>
      </c>
      <c r="F72" s="67">
        <f>RES_hhdet_in!F72-RES_hhdet_in_new!F72</f>
        <v>0</v>
      </c>
      <c r="G72" s="67">
        <f>RES_hhdet_in!G72-RES_hhdet_in_new!G72</f>
        <v>0</v>
      </c>
      <c r="H72" s="67">
        <f>RES_hhdet_in!H72-RES_hhdet_in_new!H72</f>
        <v>0</v>
      </c>
      <c r="I72" s="67">
        <f>RES_hhdet_in!I72-RES_hhdet_in_new!I72</f>
        <v>0</v>
      </c>
      <c r="J72" s="67">
        <f>RES_hhdet_in!J72-RES_hhdet_in_new!J72</f>
        <v>0</v>
      </c>
      <c r="K72" s="67">
        <f>RES_hhdet_in!K72-RES_hhdet_in_new!K72</f>
        <v>0</v>
      </c>
      <c r="L72" s="67">
        <f>RES_hhdet_in!L72-RES_hhdet_in_new!L72</f>
        <v>0</v>
      </c>
      <c r="M72" s="67">
        <f>RES_hhdet_in!M72-RES_hhdet_in_new!M72</f>
        <v>0</v>
      </c>
      <c r="N72" s="67">
        <f>RES_hhdet_in!N72-RES_hhdet_in_new!N72</f>
        <v>0</v>
      </c>
      <c r="O72" s="67">
        <f>RES_hhdet_in!O72-RES_hhdet_in_new!O72</f>
        <v>0</v>
      </c>
      <c r="P72" s="67">
        <f>RES_hhdet_in!P72-RES_hhdet_in_new!P72</f>
        <v>0</v>
      </c>
      <c r="Q72" s="67">
        <f>RES_hhdet_in!Q72-RES_hhdet_in_new!Q72</f>
        <v>0</v>
      </c>
    </row>
    <row r="73" spans="1:17" ht="12" customHeight="1" x14ac:dyDescent="0.25">
      <c r="A73" s="23" t="s">
        <v>142</v>
      </c>
      <c r="B73" s="67"/>
      <c r="C73" s="67">
        <f>RES_hhdet_in!C73-RES_hhdet_in_new!C73</f>
        <v>3990.8494126588503</v>
      </c>
      <c r="D73" s="67">
        <f>RES_hhdet_in!D73-RES_hhdet_in_new!D73</f>
        <v>8807.3861895552491</v>
      </c>
      <c r="E73" s="67">
        <f>RES_hhdet_in!E73-RES_hhdet_in_new!E73</f>
        <v>2697.8576084297038</v>
      </c>
      <c r="F73" s="67">
        <f>RES_hhdet_in!F73-RES_hhdet_in_new!F73</f>
        <v>1742.5029808754316</v>
      </c>
      <c r="G73" s="67">
        <f>RES_hhdet_in!G73-RES_hhdet_in_new!G73</f>
        <v>2058.8139201562244</v>
      </c>
      <c r="H73" s="67">
        <f>RES_hhdet_in!H73-RES_hhdet_in_new!H73</f>
        <v>3960.9761514926731</v>
      </c>
      <c r="I73" s="67">
        <f>RES_hhdet_in!I73-RES_hhdet_in_new!I73</f>
        <v>5388.2824600201602</v>
      </c>
      <c r="J73" s="67">
        <f>RES_hhdet_in!J73-RES_hhdet_in_new!J73</f>
        <v>5167.6709532043151</v>
      </c>
      <c r="K73" s="67">
        <f>RES_hhdet_in!K73-RES_hhdet_in_new!K73</f>
        <v>0</v>
      </c>
      <c r="L73" s="67">
        <f>RES_hhdet_in!L73-RES_hhdet_in_new!L73</f>
        <v>0</v>
      </c>
      <c r="M73" s="67">
        <f>RES_hhdet_in!M73-RES_hhdet_in_new!M73</f>
        <v>0</v>
      </c>
      <c r="N73" s="67">
        <f>RES_hhdet_in!N73-RES_hhdet_in_new!N73</f>
        <v>0</v>
      </c>
      <c r="O73" s="67">
        <f>RES_hhdet_in!O73-RES_hhdet_in_new!O73</f>
        <v>0</v>
      </c>
      <c r="P73" s="67">
        <f>RES_hhdet_in!P73-RES_hhdet_in_new!P73</f>
        <v>0</v>
      </c>
      <c r="Q73" s="67">
        <f>RES_hhdet_in!Q73-RES_hhdet_in_new!Q73</f>
        <v>0</v>
      </c>
    </row>
    <row r="74" spans="1:17" ht="12" customHeight="1" x14ac:dyDescent="0.25">
      <c r="A74" s="23" t="s">
        <v>141</v>
      </c>
      <c r="B74" s="67"/>
      <c r="C74" s="67">
        <f>RES_hhdet_in!C74-RES_hhdet_in_new!C74</f>
        <v>1236.5828459226116</v>
      </c>
      <c r="D74" s="67">
        <f>RES_hhdet_in!D74-RES_hhdet_in_new!D74</f>
        <v>846.54540520461705</v>
      </c>
      <c r="E74" s="67">
        <f>RES_hhdet_in!E74-RES_hhdet_in_new!E74</f>
        <v>832.85132557182362</v>
      </c>
      <c r="F74" s="67">
        <f>RES_hhdet_in!F74-RES_hhdet_in_new!F74</f>
        <v>545.12546959693736</v>
      </c>
      <c r="G74" s="67">
        <f>RES_hhdet_in!G74-RES_hhdet_in_new!G74</f>
        <v>3602.9866756129632</v>
      </c>
      <c r="H74" s="67">
        <f>RES_hhdet_in!H74-RES_hhdet_in_new!H74</f>
        <v>1205.061731988987</v>
      </c>
      <c r="I74" s="67">
        <f>RES_hhdet_in!I74-RES_hhdet_in_new!I74</f>
        <v>477.53175349261619</v>
      </c>
      <c r="J74" s="67">
        <f>RES_hhdet_in!J74-RES_hhdet_in_new!J74</f>
        <v>265.06945417481438</v>
      </c>
      <c r="K74" s="67">
        <f>RES_hhdet_in!K74-RES_hhdet_in_new!K74</f>
        <v>0</v>
      </c>
      <c r="L74" s="67">
        <f>RES_hhdet_in!L74-RES_hhdet_in_new!L74</f>
        <v>0</v>
      </c>
      <c r="M74" s="67">
        <f>RES_hhdet_in!M74-RES_hhdet_in_new!M74</f>
        <v>0</v>
      </c>
      <c r="N74" s="67">
        <f>RES_hhdet_in!N74-RES_hhdet_in_new!N74</f>
        <v>0</v>
      </c>
      <c r="O74" s="67">
        <f>RES_hhdet_in!O74-RES_hhdet_in_new!O74</f>
        <v>0</v>
      </c>
      <c r="P74" s="67">
        <f>RES_hhdet_in!P74-RES_hhdet_in_new!P74</f>
        <v>0</v>
      </c>
      <c r="Q74" s="67">
        <f>RES_hhdet_in!Q74-RES_hhdet_in_new!Q74</f>
        <v>0</v>
      </c>
    </row>
    <row r="75" spans="1:17" ht="12" hidden="1" customHeight="1" x14ac:dyDescent="0.25">
      <c r="A75" s="148" t="s">
        <v>60</v>
      </c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</row>
    <row r="76" spans="1:17" ht="12" hidden="1" customHeight="1" x14ac:dyDescent="0.25">
      <c r="A76" s="147" t="s">
        <v>59</v>
      </c>
      <c r="B76" s="81"/>
      <c r="C76" s="81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</row>
    <row r="77" spans="1:17" ht="12" customHeight="1" x14ac:dyDescent="0.25">
      <c r="A77" s="146" t="s">
        <v>62</v>
      </c>
      <c r="B77" s="145"/>
      <c r="C77" s="145"/>
      <c r="D77" s="145"/>
      <c r="E77" s="145"/>
      <c r="F77" s="145"/>
      <c r="G77" s="145"/>
      <c r="H77" s="145"/>
      <c r="I77" s="145"/>
      <c r="J77" s="145"/>
      <c r="K77" s="145"/>
      <c r="L77" s="145"/>
      <c r="M77" s="145"/>
      <c r="N77" s="145"/>
      <c r="O77" s="145"/>
      <c r="P77" s="145"/>
      <c r="Q77" s="145"/>
    </row>
    <row r="78" spans="1:17" ht="12" customHeight="1" x14ac:dyDescent="0.25">
      <c r="A78" s="23" t="s">
        <v>109</v>
      </c>
      <c r="B78" s="67"/>
      <c r="C78" s="67">
        <f>RES_hhdet_in!C78-RES_hhdet_in_new!C78</f>
        <v>71611.789413277671</v>
      </c>
      <c r="D78" s="67">
        <f>RES_hhdet_in!D78-RES_hhdet_in_new!D78</f>
        <v>31057.620295514265</v>
      </c>
      <c r="E78" s="67">
        <f>RES_hhdet_in!E78-RES_hhdet_in_new!E78</f>
        <v>63699.360806956727</v>
      </c>
      <c r="F78" s="67">
        <f>RES_hhdet_in!F78-RES_hhdet_in_new!F78</f>
        <v>54977.494860283819</v>
      </c>
      <c r="G78" s="67">
        <f>RES_hhdet_in!G78-RES_hhdet_in_new!G78</f>
        <v>26567.826756446448</v>
      </c>
      <c r="H78" s="67">
        <f>RES_hhdet_in!H78-RES_hhdet_in_new!H78</f>
        <v>46596.345816028806</v>
      </c>
      <c r="I78" s="67">
        <f>RES_hhdet_in!I78-RES_hhdet_in_new!I78</f>
        <v>42152.261472558974</v>
      </c>
      <c r="J78" s="67">
        <f>RES_hhdet_in!J78-RES_hhdet_in_new!J78</f>
        <v>43012.33990661116</v>
      </c>
      <c r="K78" s="67">
        <f>RES_hhdet_in!K78-RES_hhdet_in_new!K78</f>
        <v>135430.57734375258</v>
      </c>
      <c r="L78" s="67">
        <f>RES_hhdet_in!L78-RES_hhdet_in_new!L78</f>
        <v>79047.602444962933</v>
      </c>
      <c r="M78" s="67">
        <f>RES_hhdet_in!M78-RES_hhdet_in_new!M78</f>
        <v>97025.925643779818</v>
      </c>
      <c r="N78" s="67">
        <f>RES_hhdet_in!N78-RES_hhdet_in_new!N78</f>
        <v>90769.453495333641</v>
      </c>
      <c r="O78" s="67">
        <f>RES_hhdet_in!O78-RES_hhdet_in_new!O78</f>
        <v>112283.07379186573</v>
      </c>
      <c r="P78" s="67">
        <f>RES_hhdet_in!P78-RES_hhdet_in_new!P78</f>
        <v>81824.173367096926</v>
      </c>
      <c r="Q78" s="67">
        <f>RES_hhdet_in!Q78-RES_hhdet_in_new!Q78</f>
        <v>93164.44704639558</v>
      </c>
    </row>
    <row r="79" spans="1:17" ht="12" customHeight="1" x14ac:dyDescent="0.25">
      <c r="A79" s="29" t="s">
        <v>140</v>
      </c>
      <c r="B79" s="83"/>
      <c r="C79" s="83">
        <f>RES_hhdet_in!C79-RES_hhdet_in_new!C79</f>
        <v>5874.5589953327917</v>
      </c>
      <c r="D79" s="83">
        <f>RES_hhdet_in!D79-RES_hhdet_in_new!D79</f>
        <v>20162.289924261982</v>
      </c>
      <c r="E79" s="83">
        <f>RES_hhdet_in!E79-RES_hhdet_in_new!E79</f>
        <v>4564.395422228451</v>
      </c>
      <c r="F79" s="83">
        <f>RES_hhdet_in!F79-RES_hhdet_in_new!F79</f>
        <v>2698.6571817829872</v>
      </c>
      <c r="G79" s="83">
        <f>RES_hhdet_in!G79-RES_hhdet_in_new!G79</f>
        <v>21739.064206645475</v>
      </c>
      <c r="H79" s="83">
        <f>RES_hhdet_in!H79-RES_hhdet_in_new!H79</f>
        <v>2946.2141694037505</v>
      </c>
      <c r="I79" s="83">
        <f>RES_hhdet_in!I79-RES_hhdet_in_new!I79</f>
        <v>6528.4260635738374</v>
      </c>
      <c r="J79" s="83">
        <f>RES_hhdet_in!J79-RES_hhdet_in_new!J79</f>
        <v>4671.4446790178117</v>
      </c>
      <c r="K79" s="83">
        <f>RES_hhdet_in!K79-RES_hhdet_in_new!K79</f>
        <v>50.895014795130805</v>
      </c>
      <c r="L79" s="83">
        <f>RES_hhdet_in!L79-RES_hhdet_in_new!L79</f>
        <v>22129.345881797068</v>
      </c>
      <c r="M79" s="83">
        <f>RES_hhdet_in!M79-RES_hhdet_in_new!M79</f>
        <v>9424.7858861464374</v>
      </c>
      <c r="N79" s="83">
        <f>RES_hhdet_in!N79-RES_hhdet_in_new!N79</f>
        <v>7549.3624088822344</v>
      </c>
      <c r="O79" s="83">
        <f>RES_hhdet_in!O79-RES_hhdet_in_new!O79</f>
        <v>0</v>
      </c>
      <c r="P79" s="83">
        <f>RES_hhdet_in!P79-RES_hhdet_in_new!P79</f>
        <v>0</v>
      </c>
      <c r="Q79" s="83">
        <f>RES_hhdet_in!Q79-RES_hhdet_in_new!Q79</f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51"/>
      <c r="C81" s="151"/>
      <c r="D81" s="151"/>
      <c r="E81" s="151"/>
      <c r="F81" s="151"/>
      <c r="G81" s="151"/>
      <c r="H81" s="151"/>
      <c r="I81" s="151"/>
      <c r="J81" s="151"/>
      <c r="K81" s="151"/>
      <c r="L81" s="151"/>
      <c r="M81" s="151"/>
      <c r="N81" s="151"/>
      <c r="O81" s="151"/>
      <c r="P81" s="151"/>
      <c r="Q81" s="151"/>
    </row>
    <row r="82" spans="1:17" ht="12.95" customHeight="1" x14ac:dyDescent="0.25">
      <c r="A82" s="150" t="s">
        <v>65</v>
      </c>
      <c r="B82" s="149"/>
      <c r="C82" s="149"/>
      <c r="D82" s="149"/>
      <c r="E82" s="149"/>
      <c r="F82" s="149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</row>
    <row r="83" spans="1:17" ht="12" customHeight="1" x14ac:dyDescent="0.25">
      <c r="A83" s="23" t="s">
        <v>157</v>
      </c>
      <c r="B83" s="67"/>
      <c r="C83" s="67">
        <f>RES_hhdet_in!C83-RES_hhdet_in_new!C83</f>
        <v>26313.873274228019</v>
      </c>
      <c r="D83" s="67">
        <f>RES_hhdet_in!D83-RES_hhdet_in_new!D83</f>
        <v>27123.644349717466</v>
      </c>
      <c r="E83" s="67">
        <f>RES_hhdet_in!E83-RES_hhdet_in_new!E83</f>
        <v>26627.431483859007</v>
      </c>
      <c r="F83" s="67">
        <f>RES_hhdet_in!F83-RES_hhdet_in_new!F83</f>
        <v>41552.208551628493</v>
      </c>
      <c r="G83" s="67">
        <f>RES_hhdet_in!G83-RES_hhdet_in_new!G83</f>
        <v>46559.917554071886</v>
      </c>
      <c r="H83" s="67">
        <f>RES_hhdet_in!H83-RES_hhdet_in_new!H83</f>
        <v>49534.608932301497</v>
      </c>
      <c r="I83" s="67">
        <f>RES_hhdet_in!I83-RES_hhdet_in_new!I83</f>
        <v>26445.853687584331</v>
      </c>
      <c r="J83" s="67">
        <f>RES_hhdet_in!J83-RES_hhdet_in_new!J83</f>
        <v>28562.569837998093</v>
      </c>
      <c r="K83" s="67">
        <f>RES_hhdet_in!K83-RES_hhdet_in_new!K83</f>
        <v>40068.522782519947</v>
      </c>
      <c r="L83" s="67">
        <f>RES_hhdet_in!L83-RES_hhdet_in_new!L83</f>
        <v>34169.840479527527</v>
      </c>
      <c r="M83" s="67">
        <f>RES_hhdet_in!M83-RES_hhdet_in_new!M83</f>
        <v>51076.863214996178</v>
      </c>
      <c r="N83" s="67">
        <f>RES_hhdet_in!N83-RES_hhdet_in_new!N83</f>
        <v>34130.707456132746</v>
      </c>
      <c r="O83" s="67">
        <f>RES_hhdet_in!O83-RES_hhdet_in_new!O83</f>
        <v>43184.062570793096</v>
      </c>
      <c r="P83" s="67">
        <f>RES_hhdet_in!P83-RES_hhdet_in_new!P83</f>
        <v>32175.715712256315</v>
      </c>
      <c r="Q83" s="67">
        <f>RES_hhdet_in!Q83-RES_hhdet_in_new!Q83</f>
        <v>40788.370672509875</v>
      </c>
    </row>
    <row r="84" spans="1:17" ht="12" hidden="1" customHeight="1" x14ac:dyDescent="0.25">
      <c r="A84" s="23" t="s">
        <v>60</v>
      </c>
      <c r="B84" s="67"/>
      <c r="C84" s="67"/>
      <c r="D84" s="6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</row>
    <row r="85" spans="1:17" ht="12.95" customHeight="1" x14ac:dyDescent="0.25">
      <c r="A85" s="146" t="s">
        <v>112</v>
      </c>
      <c r="B85" s="145"/>
      <c r="C85" s="145"/>
      <c r="D85" s="145"/>
      <c r="E85" s="145"/>
      <c r="F85" s="145"/>
      <c r="G85" s="145"/>
      <c r="H85" s="145"/>
      <c r="I85" s="145"/>
      <c r="J85" s="145"/>
      <c r="K85" s="145"/>
      <c r="L85" s="145"/>
      <c r="M85" s="145"/>
      <c r="N85" s="145"/>
      <c r="O85" s="145"/>
      <c r="P85" s="145"/>
      <c r="Q85" s="145"/>
    </row>
    <row r="86" spans="1:17" ht="12" customHeight="1" x14ac:dyDescent="0.25">
      <c r="A86" s="23" t="s">
        <v>60</v>
      </c>
      <c r="B86" s="67"/>
      <c r="C86" s="67">
        <f>RES_hhdet_in!C86-RES_hhdet_in_new!C86</f>
        <v>700</v>
      </c>
      <c r="D86" s="67">
        <f>RES_hhdet_in!D86-RES_hhdet_in_new!D86</f>
        <v>360.75</v>
      </c>
      <c r="E86" s="67">
        <f>RES_hhdet_in!E86-RES_hhdet_in_new!E86</f>
        <v>275.5</v>
      </c>
      <c r="F86" s="67">
        <f>RES_hhdet_in!F86-RES_hhdet_in_new!F86</f>
        <v>611.25</v>
      </c>
      <c r="G86" s="67">
        <f>RES_hhdet_in!G86-RES_hhdet_in_new!G86</f>
        <v>886</v>
      </c>
      <c r="H86" s="67">
        <f>RES_hhdet_in!H86-RES_hhdet_in_new!H86</f>
        <v>1007.75</v>
      </c>
      <c r="I86" s="67">
        <f>RES_hhdet_in!I86-RES_hhdet_in_new!I86</f>
        <v>1150.5</v>
      </c>
      <c r="J86" s="67">
        <f>RES_hhdet_in!J86-RES_hhdet_in_new!J86</f>
        <v>1570</v>
      </c>
      <c r="K86" s="67">
        <f>RES_hhdet_in!K86-RES_hhdet_in_new!K86</f>
        <v>1705</v>
      </c>
      <c r="L86" s="67">
        <f>RES_hhdet_in!L86-RES_hhdet_in_new!L86</f>
        <v>1557</v>
      </c>
      <c r="M86" s="67">
        <f>RES_hhdet_in!M86-RES_hhdet_in_new!M86</f>
        <v>1803.9999999999998</v>
      </c>
      <c r="N86" s="67">
        <f>RES_hhdet_in!N86-RES_hhdet_in_new!N86</f>
        <v>560.99999999999989</v>
      </c>
      <c r="O86" s="67">
        <f>RES_hhdet_in!O86-RES_hhdet_in_new!O86</f>
        <v>1635.9999999999998</v>
      </c>
      <c r="P86" s="67">
        <f>RES_hhdet_in!P86-RES_hhdet_in_new!P86</f>
        <v>22.999999999999993</v>
      </c>
      <c r="Q86" s="67">
        <f>RES_hhdet_in!Q86-RES_hhdet_in_new!Q86</f>
        <v>1922.9999999999995</v>
      </c>
    </row>
    <row r="87" spans="1:17" ht="12" customHeight="1" x14ac:dyDescent="0.25">
      <c r="A87" s="146" t="s">
        <v>63</v>
      </c>
      <c r="B87" s="145"/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5"/>
      <c r="O87" s="145"/>
      <c r="P87" s="145"/>
      <c r="Q87" s="145"/>
    </row>
    <row r="88" spans="1:17" ht="12" customHeight="1" x14ac:dyDescent="0.25">
      <c r="A88" s="23" t="s">
        <v>156</v>
      </c>
      <c r="B88" s="67"/>
      <c r="C88" s="67">
        <f>RES_hhdet_in!C88-RES_hhdet_in_new!C88</f>
        <v>12727.592695197125</v>
      </c>
      <c r="D88" s="67">
        <f>RES_hhdet_in!D88-RES_hhdet_in_new!D88</f>
        <v>11711.793631760675</v>
      </c>
      <c r="E88" s="67">
        <f>RES_hhdet_in!E88-RES_hhdet_in_new!E88</f>
        <v>11484.869945288629</v>
      </c>
      <c r="F88" s="67">
        <f>RES_hhdet_in!F88-RES_hhdet_in_new!F88</f>
        <v>17883.614873851511</v>
      </c>
      <c r="G88" s="67">
        <f>RES_hhdet_in!G88-RES_hhdet_in_new!G88</f>
        <v>19916.466994698527</v>
      </c>
      <c r="H88" s="67">
        <f>RES_hhdet_in!H88-RES_hhdet_in_new!H88</f>
        <v>19738.115136054017</v>
      </c>
      <c r="I88" s="67">
        <f>RES_hhdet_in!I88-RES_hhdet_in_new!I88</f>
        <v>10768.181413248953</v>
      </c>
      <c r="J88" s="67">
        <f>RES_hhdet_in!J88-RES_hhdet_in_new!J88</f>
        <v>14809.095309080671</v>
      </c>
      <c r="K88" s="67">
        <f>RES_hhdet_in!K88-RES_hhdet_in_new!K88</f>
        <v>12076.516603049833</v>
      </c>
      <c r="L88" s="67">
        <f>RES_hhdet_in!L88-RES_hhdet_in_new!L88</f>
        <v>4651.3005181656026</v>
      </c>
      <c r="M88" s="67">
        <f>RES_hhdet_in!M88-RES_hhdet_in_new!M88</f>
        <v>25008.750000000004</v>
      </c>
      <c r="N88" s="67">
        <f>RES_hhdet_in!N88-RES_hhdet_in_new!N88</f>
        <v>8537.7499999999654</v>
      </c>
      <c r="O88" s="67">
        <f>RES_hhdet_in!O88-RES_hhdet_in_new!O88</f>
        <v>14718.64951390679</v>
      </c>
      <c r="P88" s="67">
        <f>RES_hhdet_in!P88-RES_hhdet_in_new!P88</f>
        <v>14129.241835551755</v>
      </c>
      <c r="Q88" s="67">
        <f>RES_hhdet_in!Q88-RES_hhdet_in_new!Q88</f>
        <v>3448.1009634578804</v>
      </c>
    </row>
    <row r="89" spans="1:17" ht="12" customHeight="1" x14ac:dyDescent="0.25">
      <c r="A89" s="23" t="s">
        <v>155</v>
      </c>
      <c r="B89" s="67"/>
      <c r="C89" s="67">
        <f>RES_hhdet_in!C89-RES_hhdet_in_new!C89</f>
        <v>3241.1961222780083</v>
      </c>
      <c r="D89" s="67">
        <f>RES_hhdet_in!D89-RES_hhdet_in_new!D89</f>
        <v>3358.8243538968109</v>
      </c>
      <c r="E89" s="67">
        <f>RES_hhdet_in!E89-RES_hhdet_in_new!E89</f>
        <v>3784.9632569863315</v>
      </c>
      <c r="F89" s="67">
        <f>RES_hhdet_in!F89-RES_hhdet_in_new!F89</f>
        <v>5192.6849269264094</v>
      </c>
      <c r="G89" s="67">
        <f>RES_hhdet_in!G89-RES_hhdet_in_new!G89</f>
        <v>37053.823982953647</v>
      </c>
      <c r="H89" s="67">
        <f>RES_hhdet_in!H89-RES_hhdet_in_new!H89</f>
        <v>22094.947501073817</v>
      </c>
      <c r="I89" s="67">
        <f>RES_hhdet_in!I89-RES_hhdet_in_new!I89</f>
        <v>5872.3195552715024</v>
      </c>
      <c r="J89" s="67">
        <f>RES_hhdet_in!J89-RES_hhdet_in_new!J89</f>
        <v>6421.9720501975589</v>
      </c>
      <c r="K89" s="67">
        <f>RES_hhdet_in!K89-RES_hhdet_in_new!K89</f>
        <v>55540.482816382697</v>
      </c>
      <c r="L89" s="67">
        <f>RES_hhdet_in!L89-RES_hhdet_in_new!L89</f>
        <v>55440.203703006089</v>
      </c>
      <c r="M89" s="67">
        <f>RES_hhdet_in!M89-RES_hhdet_in_new!M89</f>
        <v>24500.224456964235</v>
      </c>
      <c r="N89" s="67">
        <f>RES_hhdet_in!N89-RES_hhdet_in_new!N89</f>
        <v>16776.157552288485</v>
      </c>
      <c r="O89" s="67">
        <f>RES_hhdet_in!O89-RES_hhdet_in_new!O89</f>
        <v>35492.004328654584</v>
      </c>
      <c r="P89" s="67">
        <f>RES_hhdet_in!P89-RES_hhdet_in_new!P89</f>
        <v>24524.7791044027</v>
      </c>
      <c r="Q89" s="67">
        <f>RES_hhdet_in!Q89-RES_hhdet_in_new!Q89</f>
        <v>28148.815406048936</v>
      </c>
    </row>
    <row r="90" spans="1:17" ht="12" hidden="1" customHeight="1" x14ac:dyDescent="0.25">
      <c r="A90" s="148" t="s">
        <v>55</v>
      </c>
      <c r="B90" s="67"/>
      <c r="C90" s="67">
        <f>RES_hhdet_in!C90-RES_hhdet_in_new!C90</f>
        <v>0</v>
      </c>
      <c r="D90" s="67">
        <f>RES_hhdet_in!D90-RES_hhdet_in_new!D90</f>
        <v>0</v>
      </c>
      <c r="E90" s="67">
        <f>RES_hhdet_in!E90-RES_hhdet_in_new!E90</f>
        <v>0</v>
      </c>
      <c r="F90" s="67">
        <f>RES_hhdet_in!F90-RES_hhdet_in_new!F90</f>
        <v>0</v>
      </c>
      <c r="G90" s="67">
        <f>RES_hhdet_in!G90-RES_hhdet_in_new!G90</f>
        <v>0</v>
      </c>
      <c r="H90" s="67">
        <f>RES_hhdet_in!H90-RES_hhdet_in_new!H90</f>
        <v>0</v>
      </c>
      <c r="I90" s="67">
        <f>RES_hhdet_in!I90-RES_hhdet_in_new!I90</f>
        <v>0</v>
      </c>
      <c r="J90" s="67">
        <f>RES_hhdet_in!J90-RES_hhdet_in_new!J90</f>
        <v>0</v>
      </c>
      <c r="K90" s="67">
        <f>RES_hhdet_in!K90-RES_hhdet_in_new!K90</f>
        <v>0</v>
      </c>
      <c r="L90" s="67">
        <f>RES_hhdet_in!L90-RES_hhdet_in_new!L90</f>
        <v>0</v>
      </c>
      <c r="M90" s="67">
        <f>RES_hhdet_in!M90-RES_hhdet_in_new!M90</f>
        <v>0</v>
      </c>
      <c r="N90" s="67">
        <f>RES_hhdet_in!N90-RES_hhdet_in_new!N90</f>
        <v>0</v>
      </c>
      <c r="O90" s="67">
        <f>RES_hhdet_in!O90-RES_hhdet_in_new!O90</f>
        <v>0</v>
      </c>
      <c r="P90" s="67">
        <f>RES_hhdet_in!P90-RES_hhdet_in_new!P90</f>
        <v>0</v>
      </c>
      <c r="Q90" s="67">
        <f>RES_hhdet_in!Q90-RES_hhdet_in_new!Q90</f>
        <v>0</v>
      </c>
    </row>
    <row r="91" spans="1:17" ht="12" hidden="1" customHeight="1" x14ac:dyDescent="0.25">
      <c r="A91" s="148" t="s">
        <v>59</v>
      </c>
      <c r="B91" s="67"/>
      <c r="C91" s="67">
        <f>RES_hhdet_in!C91-RES_hhdet_in_new!C91</f>
        <v>0</v>
      </c>
      <c r="D91" s="67">
        <f>RES_hhdet_in!D91-RES_hhdet_in_new!D91</f>
        <v>0</v>
      </c>
      <c r="E91" s="67">
        <f>RES_hhdet_in!E91-RES_hhdet_in_new!E91</f>
        <v>0</v>
      </c>
      <c r="F91" s="67">
        <f>RES_hhdet_in!F91-RES_hhdet_in_new!F91</f>
        <v>0</v>
      </c>
      <c r="G91" s="67">
        <f>RES_hhdet_in!G91-RES_hhdet_in_new!G91</f>
        <v>0</v>
      </c>
      <c r="H91" s="67">
        <f>RES_hhdet_in!H91-RES_hhdet_in_new!H91</f>
        <v>0</v>
      </c>
      <c r="I91" s="67">
        <f>RES_hhdet_in!I91-RES_hhdet_in_new!I91</f>
        <v>0</v>
      </c>
      <c r="J91" s="67">
        <f>RES_hhdet_in!J91-RES_hhdet_in_new!J91</f>
        <v>0</v>
      </c>
      <c r="K91" s="67">
        <f>RES_hhdet_in!K91-RES_hhdet_in_new!K91</f>
        <v>0</v>
      </c>
      <c r="L91" s="67">
        <f>RES_hhdet_in!L91-RES_hhdet_in_new!L91</f>
        <v>0</v>
      </c>
      <c r="M91" s="67">
        <f>RES_hhdet_in!M91-RES_hhdet_in_new!M91</f>
        <v>0</v>
      </c>
      <c r="N91" s="67">
        <f>RES_hhdet_in!N91-RES_hhdet_in_new!N91</f>
        <v>0</v>
      </c>
      <c r="O91" s="67">
        <f>RES_hhdet_in!O91-RES_hhdet_in_new!O91</f>
        <v>0</v>
      </c>
      <c r="P91" s="67">
        <f>RES_hhdet_in!P91-RES_hhdet_in_new!P91</f>
        <v>0</v>
      </c>
      <c r="Q91" s="67">
        <f>RES_hhdet_in!Q91-RES_hhdet_in_new!Q91</f>
        <v>0</v>
      </c>
    </row>
    <row r="92" spans="1:17" ht="12" customHeight="1" x14ac:dyDescent="0.25">
      <c r="A92" s="23" t="s">
        <v>144</v>
      </c>
      <c r="B92" s="67"/>
      <c r="C92" s="67">
        <f>RES_hhdet_in!C92-RES_hhdet_in_new!C92</f>
        <v>1480.8517418114104</v>
      </c>
      <c r="D92" s="67">
        <f>RES_hhdet_in!D92-RES_hhdet_in_new!D92</f>
        <v>1368.7244650917096</v>
      </c>
      <c r="E92" s="67">
        <f>RES_hhdet_in!E92-RES_hhdet_in_new!E92</f>
        <v>4581.7500000000045</v>
      </c>
      <c r="F92" s="67">
        <f>RES_hhdet_in!F92-RES_hhdet_in_new!F92</f>
        <v>2473.7499999999964</v>
      </c>
      <c r="G92" s="67">
        <f>RES_hhdet_in!G92-RES_hhdet_in_new!G92</f>
        <v>1992.820598997678</v>
      </c>
      <c r="H92" s="67">
        <f>RES_hhdet_in!H92-RES_hhdet_in_new!H92</f>
        <v>6001.7499999999918</v>
      </c>
      <c r="I92" s="67">
        <f>RES_hhdet_in!I92-RES_hhdet_in_new!I92</f>
        <v>10013.749999999929</v>
      </c>
      <c r="J92" s="67">
        <f>RES_hhdet_in!J92-RES_hhdet_in_new!J92</f>
        <v>8013.7500000000528</v>
      </c>
      <c r="K92" s="67">
        <f>RES_hhdet_in!K92-RES_hhdet_in_new!K92</f>
        <v>1970.6395439880021</v>
      </c>
      <c r="L92" s="67">
        <f>RES_hhdet_in!L92-RES_hhdet_in_new!L92</f>
        <v>1001.6646746993189</v>
      </c>
      <c r="M92" s="67">
        <f>RES_hhdet_in!M92-RES_hhdet_in_new!M92</f>
        <v>3658.7401850068868</v>
      </c>
      <c r="N92" s="67">
        <f>RES_hhdet_in!N92-RES_hhdet_in_new!N92</f>
        <v>810.83892324512954</v>
      </c>
      <c r="O92" s="67">
        <f>RES_hhdet_in!O92-RES_hhdet_in_new!O92</f>
        <v>2320.4868294183125</v>
      </c>
      <c r="P92" s="67">
        <f>RES_hhdet_in!P92-RES_hhdet_in_new!P92</f>
        <v>3196.2173819377454</v>
      </c>
      <c r="Q92" s="67">
        <f>RES_hhdet_in!Q92-RES_hhdet_in_new!Q92</f>
        <v>4846.6332278047239</v>
      </c>
    </row>
    <row r="93" spans="1:17" ht="12" customHeight="1" x14ac:dyDescent="0.25">
      <c r="A93" s="23" t="s">
        <v>143</v>
      </c>
      <c r="B93" s="67"/>
      <c r="C93" s="67">
        <f>RES_hhdet_in!C93-RES_hhdet_in_new!C93</f>
        <v>458.87540769846208</v>
      </c>
      <c r="D93" s="67">
        <f>RES_hhdet_in!D93-RES_hhdet_in_new!D93</f>
        <v>442.73168708208055</v>
      </c>
      <c r="E93" s="67">
        <f>RES_hhdet_in!E93-RES_hhdet_in_new!E93</f>
        <v>2682.7079403845792</v>
      </c>
      <c r="F93" s="67">
        <f>RES_hhdet_in!F93-RES_hhdet_in_new!F93</f>
        <v>1663.9999999999973</v>
      </c>
      <c r="G93" s="67">
        <f>RES_hhdet_in!G93-RES_hhdet_in_new!G93</f>
        <v>6555.9999999999991</v>
      </c>
      <c r="H93" s="67">
        <f>RES_hhdet_in!H93-RES_hhdet_in_new!H93</f>
        <v>7200.0160839911696</v>
      </c>
      <c r="I93" s="67">
        <f>RES_hhdet_in!I93-RES_hhdet_in_new!I93</f>
        <v>9371.4175831292487</v>
      </c>
      <c r="J93" s="67">
        <f>RES_hhdet_in!J93-RES_hhdet_in_new!J93</f>
        <v>5918.1996908263791</v>
      </c>
      <c r="K93" s="67">
        <f>RES_hhdet_in!K93-RES_hhdet_in_new!K93</f>
        <v>9822.8754076984696</v>
      </c>
      <c r="L93" s="67">
        <f>RES_hhdet_in!L93-RES_hhdet_in_new!L93</f>
        <v>8192.731687082076</v>
      </c>
      <c r="M93" s="67">
        <f>RES_hhdet_in!M93-RES_hhdet_in_new!M93</f>
        <v>4185.91422689104</v>
      </c>
      <c r="N93" s="67">
        <f>RES_hhdet_in!N93-RES_hhdet_in_new!N93</f>
        <v>1616.8027430059144</v>
      </c>
      <c r="O93" s="67">
        <f>RES_hhdet_in!O93-RES_hhdet_in_new!O93</f>
        <v>4302.9422645263548</v>
      </c>
      <c r="P93" s="67">
        <f>RES_hhdet_in!P93-RES_hhdet_in_new!P93</f>
        <v>6381.07645776355</v>
      </c>
      <c r="Q93" s="67">
        <f>RES_hhdet_in!Q93-RES_hhdet_in_new!Q93</f>
        <v>9762.198280110757</v>
      </c>
    </row>
    <row r="94" spans="1:17" ht="12" hidden="1" customHeight="1" x14ac:dyDescent="0.25">
      <c r="A94" s="148" t="s">
        <v>57</v>
      </c>
      <c r="B94" s="67"/>
      <c r="C94" s="67">
        <f>RES_hhdet_in!C94-RES_hhdet_in_new!C94</f>
        <v>0</v>
      </c>
      <c r="D94" s="67">
        <f>RES_hhdet_in!D94-RES_hhdet_in_new!D94</f>
        <v>0</v>
      </c>
      <c r="E94" s="67">
        <f>RES_hhdet_in!E94-RES_hhdet_in_new!E94</f>
        <v>0</v>
      </c>
      <c r="F94" s="67">
        <f>RES_hhdet_in!F94-RES_hhdet_in_new!F94</f>
        <v>0</v>
      </c>
      <c r="G94" s="67">
        <f>RES_hhdet_in!G94-RES_hhdet_in_new!G94</f>
        <v>0</v>
      </c>
      <c r="H94" s="67">
        <f>RES_hhdet_in!H94-RES_hhdet_in_new!H94</f>
        <v>0</v>
      </c>
      <c r="I94" s="67">
        <f>RES_hhdet_in!I94-RES_hhdet_in_new!I94</f>
        <v>0</v>
      </c>
      <c r="J94" s="67">
        <f>RES_hhdet_in!J94-RES_hhdet_in_new!J94</f>
        <v>0</v>
      </c>
      <c r="K94" s="67">
        <f>RES_hhdet_in!K94-RES_hhdet_in_new!K94</f>
        <v>0</v>
      </c>
      <c r="L94" s="67">
        <f>RES_hhdet_in!L94-RES_hhdet_in_new!L94</f>
        <v>0</v>
      </c>
      <c r="M94" s="67">
        <f>RES_hhdet_in!M94-RES_hhdet_in_new!M94</f>
        <v>0</v>
      </c>
      <c r="N94" s="67">
        <f>RES_hhdet_in!N94-RES_hhdet_in_new!N94</f>
        <v>0</v>
      </c>
      <c r="O94" s="67">
        <f>RES_hhdet_in!O94-RES_hhdet_in_new!O94</f>
        <v>0</v>
      </c>
      <c r="P94" s="67">
        <f>RES_hhdet_in!P94-RES_hhdet_in_new!P94</f>
        <v>0</v>
      </c>
      <c r="Q94" s="67">
        <f>RES_hhdet_in!Q94-RES_hhdet_in_new!Q94</f>
        <v>0</v>
      </c>
    </row>
    <row r="95" spans="1:17" ht="12" hidden="1" customHeight="1" x14ac:dyDescent="0.25">
      <c r="A95" s="148" t="s">
        <v>59</v>
      </c>
      <c r="B95" s="67"/>
      <c r="C95" s="67">
        <f>RES_hhdet_in!C95-RES_hhdet_in_new!C95</f>
        <v>0</v>
      </c>
      <c r="D95" s="67">
        <f>RES_hhdet_in!D95-RES_hhdet_in_new!D95</f>
        <v>0</v>
      </c>
      <c r="E95" s="67">
        <f>RES_hhdet_in!E95-RES_hhdet_in_new!E95</f>
        <v>0</v>
      </c>
      <c r="F95" s="67">
        <f>RES_hhdet_in!F95-RES_hhdet_in_new!F95</f>
        <v>0</v>
      </c>
      <c r="G95" s="67">
        <f>RES_hhdet_in!G95-RES_hhdet_in_new!G95</f>
        <v>0</v>
      </c>
      <c r="H95" s="67">
        <f>RES_hhdet_in!H95-RES_hhdet_in_new!H95</f>
        <v>0</v>
      </c>
      <c r="I95" s="67">
        <f>RES_hhdet_in!I95-RES_hhdet_in_new!I95</f>
        <v>0</v>
      </c>
      <c r="J95" s="67">
        <f>RES_hhdet_in!J95-RES_hhdet_in_new!J95</f>
        <v>0</v>
      </c>
      <c r="K95" s="67">
        <f>RES_hhdet_in!K95-RES_hhdet_in_new!K95</f>
        <v>0</v>
      </c>
      <c r="L95" s="67">
        <f>RES_hhdet_in!L95-RES_hhdet_in_new!L95</f>
        <v>0</v>
      </c>
      <c r="M95" s="67">
        <f>RES_hhdet_in!M95-RES_hhdet_in_new!M95</f>
        <v>0</v>
      </c>
      <c r="N95" s="67">
        <f>RES_hhdet_in!N95-RES_hhdet_in_new!N95</f>
        <v>0</v>
      </c>
      <c r="O95" s="67">
        <f>RES_hhdet_in!O95-RES_hhdet_in_new!O95</f>
        <v>0</v>
      </c>
      <c r="P95" s="67">
        <f>RES_hhdet_in!P95-RES_hhdet_in_new!P95</f>
        <v>0</v>
      </c>
      <c r="Q95" s="67">
        <f>RES_hhdet_in!Q95-RES_hhdet_in_new!Q95</f>
        <v>0</v>
      </c>
    </row>
    <row r="96" spans="1:17" ht="12" customHeight="1" x14ac:dyDescent="0.25">
      <c r="A96" s="23" t="s">
        <v>142</v>
      </c>
      <c r="B96" s="67"/>
      <c r="C96" s="67">
        <f>RES_hhdet_in!C96-RES_hhdet_in_new!C96</f>
        <v>15194.922858321439</v>
      </c>
      <c r="D96" s="67">
        <f>RES_hhdet_in!D96-RES_hhdet_in_new!D96</f>
        <v>18902.342171836768</v>
      </c>
      <c r="E96" s="67">
        <f>RES_hhdet_in!E96-RES_hhdet_in_new!E96</f>
        <v>10717.844934143301</v>
      </c>
      <c r="F96" s="67">
        <f>RES_hhdet_in!F96-RES_hhdet_in_new!F96</f>
        <v>28473.997772018614</v>
      </c>
      <c r="G96" s="67">
        <f>RES_hhdet_in!G96-RES_hhdet_in_new!G96</f>
        <v>10314.184062198978</v>
      </c>
      <c r="H96" s="67">
        <f>RES_hhdet_in!H96-RES_hhdet_in_new!H96</f>
        <v>14128.236074927248</v>
      </c>
      <c r="I96" s="67">
        <f>RES_hhdet_in!I96-RES_hhdet_in_new!I96</f>
        <v>4737.6654720200995</v>
      </c>
      <c r="J96" s="67">
        <f>RES_hhdet_in!J96-RES_hhdet_in_new!J96</f>
        <v>7665.0088159720299</v>
      </c>
      <c r="K96" s="67">
        <f>RES_hhdet_in!K96-RES_hhdet_in_new!K96</f>
        <v>2929.5181640566871</v>
      </c>
      <c r="L96" s="67">
        <f>RES_hhdet_in!L96-RES_hhdet_in_new!L96</f>
        <v>8102.591904868128</v>
      </c>
      <c r="M96" s="67">
        <f>RES_hhdet_in!M96-RES_hhdet_in_new!M96</f>
        <v>32197.896169361356</v>
      </c>
      <c r="N96" s="67">
        <f>RES_hhdet_in!N96-RES_hhdet_in_new!N96</f>
        <v>41350.046679783642</v>
      </c>
      <c r="O96" s="67">
        <f>RES_hhdet_in!O96-RES_hhdet_in_new!O96</f>
        <v>3620.5094406054304</v>
      </c>
      <c r="P96" s="67">
        <f>RES_hhdet_in!P96-RES_hhdet_in_new!P96</f>
        <v>10489.911050653205</v>
      </c>
      <c r="Q96" s="67">
        <f>RES_hhdet_in!Q96-RES_hhdet_in_new!Q96</f>
        <v>12249.0259833377</v>
      </c>
    </row>
    <row r="97" spans="1:17" ht="12" customHeight="1" x14ac:dyDescent="0.25">
      <c r="A97" s="23" t="s">
        <v>141</v>
      </c>
      <c r="B97" s="67"/>
      <c r="C97" s="67">
        <f>RES_hhdet_in!C97-RES_hhdet_in_new!C97</f>
        <v>4661.7865984313994</v>
      </c>
      <c r="D97" s="67">
        <f>RES_hhdet_in!D97-RES_hhdet_in_new!D97</f>
        <v>3288.1921972458858</v>
      </c>
      <c r="E97" s="67">
        <f>RES_hhdet_in!E97-RES_hhdet_in_new!E97</f>
        <v>3772.0133422281306</v>
      </c>
      <c r="F97" s="67">
        <f>RES_hhdet_in!F97-RES_hhdet_in_new!F97</f>
        <v>2964.7322590081312</v>
      </c>
      <c r="G97" s="67">
        <f>RES_hhdet_in!G97-RES_hhdet_in_new!G97</f>
        <v>20563.218571118243</v>
      </c>
      <c r="H97" s="67">
        <f>RES_hhdet_in!H97-RES_hhdet_in_new!H97</f>
        <v>4728.3003563004277</v>
      </c>
      <c r="I97" s="67">
        <f>RES_hhdet_in!I97-RES_hhdet_in_new!I97</f>
        <v>2172.1329989980413</v>
      </c>
      <c r="J97" s="67">
        <f>RES_hhdet_in!J97-RES_hhdet_in_new!J97</f>
        <v>1847.159714530063</v>
      </c>
      <c r="K97" s="67">
        <f>RES_hhdet_in!K97-RES_hhdet_in_new!K97</f>
        <v>37185.281182724983</v>
      </c>
      <c r="L97" s="67">
        <f>RES_hhdet_in!L97-RES_hhdet_in_new!L97</f>
        <v>35406.455714456912</v>
      </c>
      <c r="M97" s="67">
        <f>RES_hhdet_in!M97-RES_hhdet_in_new!M97</f>
        <v>10582.304422436097</v>
      </c>
      <c r="N97" s="67">
        <f>RES_hhdet_in!N97-RES_hhdet_in_new!N97</f>
        <v>32687.602212406971</v>
      </c>
      <c r="O97" s="67">
        <f>RES_hhdet_in!O97-RES_hhdet_in_new!O97</f>
        <v>14590.928909354709</v>
      </c>
      <c r="P97" s="67">
        <f>RES_hhdet_in!P97-RES_hhdet_in_new!P97</f>
        <v>25458.051351669026</v>
      </c>
      <c r="Q97" s="67">
        <f>RES_hhdet_in!Q97-RES_hhdet_in_new!Q97</f>
        <v>17336.742667164592</v>
      </c>
    </row>
    <row r="98" spans="1:17" ht="12" hidden="1" customHeight="1" x14ac:dyDescent="0.25">
      <c r="A98" s="148" t="s">
        <v>60</v>
      </c>
      <c r="B98" s="67"/>
      <c r="C98" s="67"/>
      <c r="D98" s="6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7"/>
    </row>
    <row r="99" spans="1:17" ht="12" hidden="1" customHeight="1" x14ac:dyDescent="0.25">
      <c r="A99" s="147" t="s">
        <v>59</v>
      </c>
      <c r="B99" s="81"/>
      <c r="C99" s="81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</row>
    <row r="100" spans="1:17" ht="12" customHeight="1" x14ac:dyDescent="0.25">
      <c r="A100" s="146" t="s">
        <v>62</v>
      </c>
      <c r="B100" s="145"/>
      <c r="C100" s="145"/>
      <c r="D100" s="145"/>
      <c r="E100" s="145"/>
      <c r="F100" s="145"/>
      <c r="G100" s="145"/>
      <c r="H100" s="145"/>
      <c r="I100" s="145"/>
      <c r="J100" s="145"/>
      <c r="K100" s="145"/>
      <c r="L100" s="145"/>
      <c r="M100" s="145"/>
      <c r="N100" s="145"/>
      <c r="O100" s="145"/>
      <c r="P100" s="145"/>
      <c r="Q100" s="145"/>
    </row>
    <row r="101" spans="1:17" ht="12" customHeight="1" x14ac:dyDescent="0.25">
      <c r="A101" s="23" t="s">
        <v>55</v>
      </c>
      <c r="B101" s="67"/>
      <c r="C101" s="67">
        <f>RES_hhdet_in!C101-RES_hhdet_in_new!C101</f>
        <v>3503.2186534630318</v>
      </c>
      <c r="D101" s="67">
        <f>RES_hhdet_in!D101-RES_hhdet_in_new!D101</f>
        <v>1974.4304440489955</v>
      </c>
      <c r="E101" s="67">
        <f>RES_hhdet_in!E101-RES_hhdet_in_new!E101</f>
        <v>3185.6423756837216</v>
      </c>
      <c r="F101" s="67">
        <f>RES_hhdet_in!F101-RES_hhdet_in_new!F101</f>
        <v>3227.5620816170076</v>
      </c>
      <c r="G101" s="67">
        <f>RES_hhdet_in!G101-RES_hhdet_in_new!G101</f>
        <v>1925.2060685175616</v>
      </c>
      <c r="H101" s="67">
        <f>RES_hhdet_in!H101-RES_hhdet_in_new!H101</f>
        <v>2164.6278219818823</v>
      </c>
      <c r="I101" s="67">
        <f>RES_hhdet_in!I101-RES_hhdet_in_new!I101</f>
        <v>2724.1504740095879</v>
      </c>
      <c r="J101" s="67">
        <f>RES_hhdet_in!J101-RES_hhdet_in_new!J101</f>
        <v>1880.1011263329228</v>
      </c>
      <c r="K101" s="67">
        <f>RES_hhdet_in!K101-RES_hhdet_in_new!K101</f>
        <v>4184.5699252317663</v>
      </c>
      <c r="L101" s="67">
        <f>RES_hhdet_in!L101-RES_hhdet_in_new!L101</f>
        <v>3673.6058546905742</v>
      </c>
      <c r="M101" s="67">
        <f>RES_hhdet_in!M101-RES_hhdet_in_new!M101</f>
        <v>4330.1587458672448</v>
      </c>
      <c r="N101" s="67">
        <f>RES_hhdet_in!N101-RES_hhdet_in_new!N101</f>
        <v>5679.4495800059558</v>
      </c>
      <c r="O101" s="67">
        <f>RES_hhdet_in!O101-RES_hhdet_in_new!O101</f>
        <v>3982.514695167135</v>
      </c>
      <c r="P101" s="67">
        <f>RES_hhdet_in!P101-RES_hhdet_in_new!P101</f>
        <v>4331.6165522333631</v>
      </c>
      <c r="Q101" s="67">
        <f>RES_hhdet_in!Q101-RES_hhdet_in_new!Q101</f>
        <v>8463.6711039234233</v>
      </c>
    </row>
    <row r="102" spans="1:17" ht="12" customHeight="1" x14ac:dyDescent="0.25">
      <c r="A102" s="23" t="s">
        <v>57</v>
      </c>
      <c r="B102" s="67"/>
      <c r="C102" s="67">
        <f>RES_hhdet_in!C102-RES_hhdet_in_new!C102</f>
        <v>1110.9130840393896</v>
      </c>
      <c r="D102" s="67">
        <f>RES_hhdet_in!D102-RES_hhdet_in_new!D102</f>
        <v>1045.9353107836967</v>
      </c>
      <c r="E102" s="67">
        <f>RES_hhdet_in!E102-RES_hhdet_in_new!E102</f>
        <v>582.16840344053503</v>
      </c>
      <c r="F102" s="67">
        <f>RES_hhdet_in!F102-RES_hhdet_in_new!F102</f>
        <v>6275.2500000000073</v>
      </c>
      <c r="G102" s="67">
        <f>RES_hhdet_in!G102-RES_hhdet_in_new!G102</f>
        <v>20710.250000000011</v>
      </c>
      <c r="H102" s="67">
        <f>RES_hhdet_in!H102-RES_hhdet_in_new!H102</f>
        <v>5880.2499999999818</v>
      </c>
      <c r="I102" s="67">
        <f>RES_hhdet_in!I102-RES_hhdet_in_new!I102</f>
        <v>31314.249999999905</v>
      </c>
      <c r="J102" s="67">
        <f>RES_hhdet_in!J102-RES_hhdet_in_new!J102</f>
        <v>3378.154061312945</v>
      </c>
      <c r="K102" s="67">
        <f>RES_hhdet_in!K102-RES_hhdet_in_new!K102</f>
        <v>2516.9670789711122</v>
      </c>
      <c r="L102" s="67">
        <f>RES_hhdet_in!L102-RES_hhdet_in_new!L102</f>
        <v>4385.1853107837032</v>
      </c>
      <c r="M102" s="67">
        <f>RES_hhdet_in!M102-RES_hhdet_in_new!M102</f>
        <v>4332.4184034405316</v>
      </c>
      <c r="N102" s="67">
        <f>RES_hhdet_in!N102-RES_hhdet_in_new!N102</f>
        <v>714.92605069057356</v>
      </c>
      <c r="O102" s="67">
        <f>RES_hhdet_in!O102-RES_hhdet_in_new!O102</f>
        <v>7772.4775067885776</v>
      </c>
      <c r="P102" s="67">
        <f>RES_hhdet_in!P102-RES_hhdet_in_new!P102</f>
        <v>9088.8438258761453</v>
      </c>
      <c r="Q102" s="67">
        <f>RES_hhdet_in!Q102-RES_hhdet_in_new!Q102</f>
        <v>35556.887789787681</v>
      </c>
    </row>
    <row r="103" spans="1:17" ht="12" customHeight="1" x14ac:dyDescent="0.25">
      <c r="A103" s="29" t="s">
        <v>140</v>
      </c>
      <c r="B103" s="83"/>
      <c r="C103" s="83">
        <f>RES_hhdet_in!C103-RES_hhdet_in_new!C103</f>
        <v>52326.279620764959</v>
      </c>
      <c r="D103" s="83">
        <f>RES_hhdet_in!D103-RES_hhdet_in_new!D103</f>
        <v>48648.838905668563</v>
      </c>
      <c r="E103" s="83">
        <f>RES_hhdet_in!E103-RES_hhdet_in_new!E103</f>
        <v>55162.41410817526</v>
      </c>
      <c r="F103" s="83">
        <f>RES_hhdet_in!F103-RES_hhdet_in_new!F103</f>
        <v>55956.271470011481</v>
      </c>
      <c r="G103" s="83">
        <f>RES_hhdet_in!G103-RES_hhdet_in_new!G103</f>
        <v>47851.331524542606</v>
      </c>
      <c r="H103" s="83">
        <f>RES_hhdet_in!H103-RES_hhdet_in_new!H103</f>
        <v>65396.606110319626</v>
      </c>
      <c r="I103" s="83">
        <f>RES_hhdet_in!I103-RES_hhdet_in_new!I103</f>
        <v>22088.515892549949</v>
      </c>
      <c r="J103" s="83">
        <f>RES_hhdet_in!J103-RES_hhdet_in_new!J103</f>
        <v>50760.093711665075</v>
      </c>
      <c r="K103" s="83">
        <f>RES_hhdet_in!K103-RES_hhdet_in_new!K103</f>
        <v>125684.78977324875</v>
      </c>
      <c r="L103" s="83">
        <f>RES_hhdet_in!L103-RES_hhdet_in_new!L103</f>
        <v>103033.04931405323</v>
      </c>
      <c r="M103" s="83">
        <f>RES_hhdet_in!M103-RES_hhdet_in_new!M103</f>
        <v>117754.28606568836</v>
      </c>
      <c r="N103" s="83">
        <f>RES_hhdet_in!N103-RES_hhdet_in_new!N103</f>
        <v>158772.97502764384</v>
      </c>
      <c r="O103" s="83">
        <f>RES_hhdet_in!O103-RES_hhdet_in_new!O103</f>
        <v>142327.07036883739</v>
      </c>
      <c r="P103" s="83">
        <f>RES_hhdet_in!P103-RES_hhdet_in_new!P103</f>
        <v>134344.45701291156</v>
      </c>
      <c r="Q103" s="83">
        <f>RES_hhdet_in!Q103-RES_hhdet_in_new!Q103</f>
        <v>82957.87459153308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51"/>
      <c r="C105" s="151"/>
      <c r="D105" s="151"/>
      <c r="E105" s="151"/>
      <c r="F105" s="151"/>
      <c r="G105" s="151"/>
      <c r="H105" s="151"/>
      <c r="I105" s="151"/>
      <c r="J105" s="151"/>
      <c r="K105" s="151"/>
      <c r="L105" s="151"/>
      <c r="M105" s="151"/>
      <c r="N105" s="151"/>
      <c r="O105" s="151"/>
      <c r="P105" s="151"/>
      <c r="Q105" s="151"/>
    </row>
    <row r="106" spans="1:17" ht="12.95" customHeight="1" x14ac:dyDescent="0.25">
      <c r="A106" s="150" t="s">
        <v>65</v>
      </c>
      <c r="B106" s="149"/>
      <c r="C106" s="149"/>
      <c r="D106" s="149"/>
      <c r="E106" s="149"/>
      <c r="F106" s="149"/>
      <c r="G106" s="149"/>
      <c r="H106" s="149"/>
      <c r="I106" s="149"/>
      <c r="J106" s="149"/>
      <c r="K106" s="149"/>
      <c r="L106" s="149"/>
      <c r="M106" s="149"/>
      <c r="N106" s="149"/>
      <c r="O106" s="149"/>
      <c r="P106" s="149"/>
      <c r="Q106" s="149"/>
    </row>
    <row r="107" spans="1:17" ht="12" customHeight="1" x14ac:dyDescent="0.25">
      <c r="A107" s="23" t="s">
        <v>153</v>
      </c>
      <c r="B107" s="67"/>
      <c r="C107" s="67">
        <f>RES_hhdet_in!C107-RES_hhdet_in_new!C107</f>
        <v>0</v>
      </c>
      <c r="D107" s="67">
        <f>RES_hhdet_in!D107-RES_hhdet_in_new!D107</f>
        <v>0</v>
      </c>
      <c r="E107" s="67">
        <f>RES_hhdet_in!E107-RES_hhdet_in_new!E107</f>
        <v>0</v>
      </c>
      <c r="F107" s="67">
        <f>RES_hhdet_in!F107-RES_hhdet_in_new!F107</f>
        <v>0</v>
      </c>
      <c r="G107" s="67">
        <f>RES_hhdet_in!G107-RES_hhdet_in_new!G107</f>
        <v>0</v>
      </c>
      <c r="H107" s="67">
        <f>RES_hhdet_in!H107-RES_hhdet_in_new!H107</f>
        <v>0</v>
      </c>
      <c r="I107" s="67">
        <f>RES_hhdet_in!I107-RES_hhdet_in_new!I107</f>
        <v>0</v>
      </c>
      <c r="J107" s="67">
        <f>RES_hhdet_in!J107-RES_hhdet_in_new!J107</f>
        <v>0</v>
      </c>
      <c r="K107" s="67">
        <f>RES_hhdet_in!K107-RES_hhdet_in_new!K107</f>
        <v>0</v>
      </c>
      <c r="L107" s="67">
        <f>RES_hhdet_in!L107-RES_hhdet_in_new!L107</f>
        <v>0</v>
      </c>
      <c r="M107" s="67">
        <f>RES_hhdet_in!M107-RES_hhdet_in_new!M107</f>
        <v>0</v>
      </c>
      <c r="N107" s="67">
        <f>RES_hhdet_in!N107-RES_hhdet_in_new!N107</f>
        <v>0</v>
      </c>
      <c r="O107" s="67">
        <f>RES_hhdet_in!O107-RES_hhdet_in_new!O107</f>
        <v>0</v>
      </c>
      <c r="P107" s="67">
        <f>RES_hhdet_in!P107-RES_hhdet_in_new!P107</f>
        <v>0</v>
      </c>
      <c r="Q107" s="67">
        <f>RES_hhdet_in!Q107-RES_hhdet_in_new!Q107</f>
        <v>0</v>
      </c>
    </row>
    <row r="108" spans="1:17" ht="12" hidden="1" customHeight="1" x14ac:dyDescent="0.25">
      <c r="A108" s="23" t="s">
        <v>60</v>
      </c>
      <c r="B108" s="67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</row>
    <row r="109" spans="1:17" ht="12.95" customHeight="1" x14ac:dyDescent="0.25">
      <c r="A109" s="146" t="s">
        <v>112</v>
      </c>
      <c r="B109" s="145"/>
      <c r="C109" s="145"/>
      <c r="D109" s="145"/>
      <c r="E109" s="145"/>
      <c r="F109" s="145"/>
      <c r="G109" s="145"/>
      <c r="H109" s="145"/>
      <c r="I109" s="145"/>
      <c r="J109" s="145"/>
      <c r="K109" s="145"/>
      <c r="L109" s="145"/>
      <c r="M109" s="145"/>
      <c r="N109" s="145"/>
      <c r="O109" s="145"/>
      <c r="P109" s="145"/>
      <c r="Q109" s="145"/>
    </row>
    <row r="110" spans="1:17" ht="12" customHeight="1" x14ac:dyDescent="0.25">
      <c r="A110" s="23" t="s">
        <v>60</v>
      </c>
      <c r="B110" s="67"/>
      <c r="C110" s="67">
        <f>RES_hhdet_in!C110-RES_hhdet_in_new!C110</f>
        <v>0</v>
      </c>
      <c r="D110" s="67">
        <f>RES_hhdet_in!D110-RES_hhdet_in_new!D110</f>
        <v>0</v>
      </c>
      <c r="E110" s="67">
        <f>RES_hhdet_in!E110-RES_hhdet_in_new!E110</f>
        <v>0</v>
      </c>
      <c r="F110" s="67">
        <f>RES_hhdet_in!F110-RES_hhdet_in_new!F110</f>
        <v>0</v>
      </c>
      <c r="G110" s="67">
        <f>RES_hhdet_in!G110-RES_hhdet_in_new!G110</f>
        <v>0</v>
      </c>
      <c r="H110" s="67">
        <f>RES_hhdet_in!H110-RES_hhdet_in_new!H110</f>
        <v>0</v>
      </c>
      <c r="I110" s="67">
        <f>RES_hhdet_in!I110-RES_hhdet_in_new!I110</f>
        <v>0</v>
      </c>
      <c r="J110" s="67">
        <f>RES_hhdet_in!J110-RES_hhdet_in_new!J110</f>
        <v>0</v>
      </c>
      <c r="K110" s="67">
        <f>RES_hhdet_in!K110-RES_hhdet_in_new!K110</f>
        <v>0</v>
      </c>
      <c r="L110" s="67">
        <f>RES_hhdet_in!L110-RES_hhdet_in_new!L110</f>
        <v>0</v>
      </c>
      <c r="M110" s="67">
        <f>RES_hhdet_in!M110-RES_hhdet_in_new!M110</f>
        <v>0</v>
      </c>
      <c r="N110" s="67">
        <f>RES_hhdet_in!N110-RES_hhdet_in_new!N110</f>
        <v>0</v>
      </c>
      <c r="O110" s="67">
        <f>RES_hhdet_in!O110-RES_hhdet_in_new!O110</f>
        <v>0</v>
      </c>
      <c r="P110" s="67">
        <f>RES_hhdet_in!P110-RES_hhdet_in_new!P110</f>
        <v>0</v>
      </c>
      <c r="Q110" s="67">
        <f>RES_hhdet_in!Q110-RES_hhdet_in_new!Q110</f>
        <v>0</v>
      </c>
    </row>
    <row r="111" spans="1:17" ht="12" customHeight="1" x14ac:dyDescent="0.25">
      <c r="A111" s="146" t="s">
        <v>63</v>
      </c>
      <c r="B111" s="145"/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5"/>
      <c r="O111" s="145"/>
      <c r="P111" s="145"/>
      <c r="Q111" s="145"/>
    </row>
    <row r="112" spans="1:17" ht="12" customHeight="1" x14ac:dyDescent="0.25">
      <c r="A112" s="23" t="s">
        <v>152</v>
      </c>
      <c r="B112" s="67"/>
      <c r="C112" s="67">
        <f>RES_hhdet_in!C112-RES_hhdet_in_new!C112</f>
        <v>0</v>
      </c>
      <c r="D112" s="67">
        <f>RES_hhdet_in!D112-RES_hhdet_in_new!D112</f>
        <v>0</v>
      </c>
      <c r="E112" s="67">
        <f>RES_hhdet_in!E112-RES_hhdet_in_new!E112</f>
        <v>0</v>
      </c>
      <c r="F112" s="67">
        <f>RES_hhdet_in!F112-RES_hhdet_in_new!F112</f>
        <v>0</v>
      </c>
      <c r="G112" s="67">
        <f>RES_hhdet_in!G112-RES_hhdet_in_new!G112</f>
        <v>0</v>
      </c>
      <c r="H112" s="67">
        <f>RES_hhdet_in!H112-RES_hhdet_in_new!H112</f>
        <v>0</v>
      </c>
      <c r="I112" s="67">
        <f>RES_hhdet_in!I112-RES_hhdet_in_new!I112</f>
        <v>0</v>
      </c>
      <c r="J112" s="67">
        <f>RES_hhdet_in!J112-RES_hhdet_in_new!J112</f>
        <v>0</v>
      </c>
      <c r="K112" s="67">
        <f>RES_hhdet_in!K112-RES_hhdet_in_new!K112</f>
        <v>0</v>
      </c>
      <c r="L112" s="67">
        <f>RES_hhdet_in!L112-RES_hhdet_in_new!L112</f>
        <v>0</v>
      </c>
      <c r="M112" s="67">
        <f>RES_hhdet_in!M112-RES_hhdet_in_new!M112</f>
        <v>0</v>
      </c>
      <c r="N112" s="67">
        <f>RES_hhdet_in!N112-RES_hhdet_in_new!N112</f>
        <v>0</v>
      </c>
      <c r="O112" s="67">
        <f>RES_hhdet_in!O112-RES_hhdet_in_new!O112</f>
        <v>0</v>
      </c>
      <c r="P112" s="67">
        <f>RES_hhdet_in!P112-RES_hhdet_in_new!P112</f>
        <v>0</v>
      </c>
      <c r="Q112" s="67">
        <f>RES_hhdet_in!Q112-RES_hhdet_in_new!Q112</f>
        <v>0</v>
      </c>
    </row>
    <row r="113" spans="1:17" ht="12" customHeight="1" x14ac:dyDescent="0.25">
      <c r="A113" s="23" t="s">
        <v>151</v>
      </c>
      <c r="B113" s="67"/>
      <c r="C113" s="67">
        <f>RES_hhdet_in!C113-RES_hhdet_in_new!C113</f>
        <v>0</v>
      </c>
      <c r="D113" s="67">
        <f>RES_hhdet_in!D113-RES_hhdet_in_new!D113</f>
        <v>0</v>
      </c>
      <c r="E113" s="67">
        <f>RES_hhdet_in!E113-RES_hhdet_in_new!E113</f>
        <v>0</v>
      </c>
      <c r="F113" s="67">
        <f>RES_hhdet_in!F113-RES_hhdet_in_new!F113</f>
        <v>0</v>
      </c>
      <c r="G113" s="67">
        <f>RES_hhdet_in!G113-RES_hhdet_in_new!G113</f>
        <v>0</v>
      </c>
      <c r="H113" s="67">
        <f>RES_hhdet_in!H113-RES_hhdet_in_new!H113</f>
        <v>0</v>
      </c>
      <c r="I113" s="67">
        <f>RES_hhdet_in!I113-RES_hhdet_in_new!I113</f>
        <v>0</v>
      </c>
      <c r="J113" s="67">
        <f>RES_hhdet_in!J113-RES_hhdet_in_new!J113</f>
        <v>0</v>
      </c>
      <c r="K113" s="67">
        <f>RES_hhdet_in!K113-RES_hhdet_in_new!K113</f>
        <v>0</v>
      </c>
      <c r="L113" s="67">
        <f>RES_hhdet_in!L113-RES_hhdet_in_new!L113</f>
        <v>0</v>
      </c>
      <c r="M113" s="67">
        <f>RES_hhdet_in!M113-RES_hhdet_in_new!M113</f>
        <v>0</v>
      </c>
      <c r="N113" s="67">
        <f>RES_hhdet_in!N113-RES_hhdet_in_new!N113</f>
        <v>0</v>
      </c>
      <c r="O113" s="67">
        <f>RES_hhdet_in!O113-RES_hhdet_in_new!O113</f>
        <v>0</v>
      </c>
      <c r="P113" s="67">
        <f>RES_hhdet_in!P113-RES_hhdet_in_new!P113</f>
        <v>0</v>
      </c>
      <c r="Q113" s="67">
        <f>RES_hhdet_in!Q113-RES_hhdet_in_new!Q113</f>
        <v>0</v>
      </c>
    </row>
    <row r="114" spans="1:17" ht="12" hidden="1" customHeight="1" x14ac:dyDescent="0.25">
      <c r="A114" s="148" t="s">
        <v>79</v>
      </c>
      <c r="B114" s="67"/>
      <c r="C114" s="67">
        <f>RES_hhdet_in!C114-RES_hhdet_in_new!C114</f>
        <v>0</v>
      </c>
      <c r="D114" s="67">
        <f>RES_hhdet_in!D114-RES_hhdet_in_new!D114</f>
        <v>0</v>
      </c>
      <c r="E114" s="67">
        <f>RES_hhdet_in!E114-RES_hhdet_in_new!E114</f>
        <v>0</v>
      </c>
      <c r="F114" s="67">
        <f>RES_hhdet_in!F114-RES_hhdet_in_new!F114</f>
        <v>0</v>
      </c>
      <c r="G114" s="67">
        <f>RES_hhdet_in!G114-RES_hhdet_in_new!G114</f>
        <v>0</v>
      </c>
      <c r="H114" s="67">
        <f>RES_hhdet_in!H114-RES_hhdet_in_new!H114</f>
        <v>0</v>
      </c>
      <c r="I114" s="67">
        <f>RES_hhdet_in!I114-RES_hhdet_in_new!I114</f>
        <v>0</v>
      </c>
      <c r="J114" s="67">
        <f>RES_hhdet_in!J114-RES_hhdet_in_new!J114</f>
        <v>0</v>
      </c>
      <c r="K114" s="67">
        <f>RES_hhdet_in!K114-RES_hhdet_in_new!K114</f>
        <v>0</v>
      </c>
      <c r="L114" s="67">
        <f>RES_hhdet_in!L114-RES_hhdet_in_new!L114</f>
        <v>0</v>
      </c>
      <c r="M114" s="67">
        <f>RES_hhdet_in!M114-RES_hhdet_in_new!M114</f>
        <v>0</v>
      </c>
      <c r="N114" s="67">
        <f>RES_hhdet_in!N114-RES_hhdet_in_new!N114</f>
        <v>0</v>
      </c>
      <c r="O114" s="67">
        <f>RES_hhdet_in!O114-RES_hhdet_in_new!O114</f>
        <v>0</v>
      </c>
      <c r="P114" s="67">
        <f>RES_hhdet_in!P114-RES_hhdet_in_new!P114</f>
        <v>0</v>
      </c>
      <c r="Q114" s="67">
        <f>RES_hhdet_in!Q114-RES_hhdet_in_new!Q114</f>
        <v>0</v>
      </c>
    </row>
    <row r="115" spans="1:17" ht="12" hidden="1" customHeight="1" x14ac:dyDescent="0.25">
      <c r="A115" s="148" t="s">
        <v>59</v>
      </c>
      <c r="B115" s="67"/>
      <c r="C115" s="67">
        <f>RES_hhdet_in!C115-RES_hhdet_in_new!C115</f>
        <v>0</v>
      </c>
      <c r="D115" s="67">
        <f>RES_hhdet_in!D115-RES_hhdet_in_new!D115</f>
        <v>0</v>
      </c>
      <c r="E115" s="67">
        <f>RES_hhdet_in!E115-RES_hhdet_in_new!E115</f>
        <v>0</v>
      </c>
      <c r="F115" s="67">
        <f>RES_hhdet_in!F115-RES_hhdet_in_new!F115</f>
        <v>0</v>
      </c>
      <c r="G115" s="67">
        <f>RES_hhdet_in!G115-RES_hhdet_in_new!G115</f>
        <v>0</v>
      </c>
      <c r="H115" s="67">
        <f>RES_hhdet_in!H115-RES_hhdet_in_new!H115</f>
        <v>0</v>
      </c>
      <c r="I115" s="67">
        <f>RES_hhdet_in!I115-RES_hhdet_in_new!I115</f>
        <v>0</v>
      </c>
      <c r="J115" s="67">
        <f>RES_hhdet_in!J115-RES_hhdet_in_new!J115</f>
        <v>0</v>
      </c>
      <c r="K115" s="67">
        <f>RES_hhdet_in!K115-RES_hhdet_in_new!K115</f>
        <v>0</v>
      </c>
      <c r="L115" s="67">
        <f>RES_hhdet_in!L115-RES_hhdet_in_new!L115</f>
        <v>0</v>
      </c>
      <c r="M115" s="67">
        <f>RES_hhdet_in!M115-RES_hhdet_in_new!M115</f>
        <v>0</v>
      </c>
      <c r="N115" s="67">
        <f>RES_hhdet_in!N115-RES_hhdet_in_new!N115</f>
        <v>0</v>
      </c>
      <c r="O115" s="67">
        <f>RES_hhdet_in!O115-RES_hhdet_in_new!O115</f>
        <v>0</v>
      </c>
      <c r="P115" s="67">
        <f>RES_hhdet_in!P115-RES_hhdet_in_new!P115</f>
        <v>0</v>
      </c>
      <c r="Q115" s="67">
        <f>RES_hhdet_in!Q115-RES_hhdet_in_new!Q115</f>
        <v>0</v>
      </c>
    </row>
    <row r="116" spans="1:17" ht="12" customHeight="1" x14ac:dyDescent="0.25">
      <c r="A116" s="23" t="s">
        <v>142</v>
      </c>
      <c r="B116" s="67"/>
      <c r="C116" s="67">
        <f>RES_hhdet_in!C116-RES_hhdet_in_new!C116</f>
        <v>0</v>
      </c>
      <c r="D116" s="67">
        <f>RES_hhdet_in!D116-RES_hhdet_in_new!D116</f>
        <v>0</v>
      </c>
      <c r="E116" s="67">
        <f>RES_hhdet_in!E116-RES_hhdet_in_new!E116</f>
        <v>0</v>
      </c>
      <c r="F116" s="67">
        <f>RES_hhdet_in!F116-RES_hhdet_in_new!F116</f>
        <v>0</v>
      </c>
      <c r="G116" s="67">
        <f>RES_hhdet_in!G116-RES_hhdet_in_new!G116</f>
        <v>0</v>
      </c>
      <c r="H116" s="67">
        <f>RES_hhdet_in!H116-RES_hhdet_in_new!H116</f>
        <v>0</v>
      </c>
      <c r="I116" s="67">
        <f>RES_hhdet_in!I116-RES_hhdet_in_new!I116</f>
        <v>0</v>
      </c>
      <c r="J116" s="67">
        <f>RES_hhdet_in!J116-RES_hhdet_in_new!J116</f>
        <v>0</v>
      </c>
      <c r="K116" s="67">
        <f>RES_hhdet_in!K116-RES_hhdet_in_new!K116</f>
        <v>0</v>
      </c>
      <c r="L116" s="67">
        <f>RES_hhdet_in!L116-RES_hhdet_in_new!L116</f>
        <v>0</v>
      </c>
      <c r="M116" s="67">
        <f>RES_hhdet_in!M116-RES_hhdet_in_new!M116</f>
        <v>0</v>
      </c>
      <c r="N116" s="67">
        <f>RES_hhdet_in!N116-RES_hhdet_in_new!N116</f>
        <v>0</v>
      </c>
      <c r="O116" s="67">
        <f>RES_hhdet_in!O116-RES_hhdet_in_new!O116</f>
        <v>0</v>
      </c>
      <c r="P116" s="67">
        <f>RES_hhdet_in!P116-RES_hhdet_in_new!P116</f>
        <v>0</v>
      </c>
      <c r="Q116" s="67">
        <f>RES_hhdet_in!Q116-RES_hhdet_in_new!Q116</f>
        <v>0</v>
      </c>
    </row>
    <row r="117" spans="1:17" ht="12" customHeight="1" x14ac:dyDescent="0.25">
      <c r="A117" s="23" t="s">
        <v>141</v>
      </c>
      <c r="B117" s="67"/>
      <c r="C117" s="67">
        <f>RES_hhdet_in!C117-RES_hhdet_in_new!C117</f>
        <v>0</v>
      </c>
      <c r="D117" s="67">
        <f>RES_hhdet_in!D117-RES_hhdet_in_new!D117</f>
        <v>0</v>
      </c>
      <c r="E117" s="67">
        <f>RES_hhdet_in!E117-RES_hhdet_in_new!E117</f>
        <v>0</v>
      </c>
      <c r="F117" s="67">
        <f>RES_hhdet_in!F117-RES_hhdet_in_new!F117</f>
        <v>0</v>
      </c>
      <c r="G117" s="67">
        <f>RES_hhdet_in!G117-RES_hhdet_in_new!G117</f>
        <v>0</v>
      </c>
      <c r="H117" s="67">
        <f>RES_hhdet_in!H117-RES_hhdet_in_new!H117</f>
        <v>0</v>
      </c>
      <c r="I117" s="67">
        <f>RES_hhdet_in!I117-RES_hhdet_in_new!I117</f>
        <v>0</v>
      </c>
      <c r="J117" s="67">
        <f>RES_hhdet_in!J117-RES_hhdet_in_new!J117</f>
        <v>0</v>
      </c>
      <c r="K117" s="67">
        <f>RES_hhdet_in!K117-RES_hhdet_in_new!K117</f>
        <v>0</v>
      </c>
      <c r="L117" s="67">
        <f>RES_hhdet_in!L117-RES_hhdet_in_new!L117</f>
        <v>0</v>
      </c>
      <c r="M117" s="67">
        <f>RES_hhdet_in!M117-RES_hhdet_in_new!M117</f>
        <v>0</v>
      </c>
      <c r="N117" s="67">
        <f>RES_hhdet_in!N117-RES_hhdet_in_new!N117</f>
        <v>0</v>
      </c>
      <c r="O117" s="67">
        <f>RES_hhdet_in!O117-RES_hhdet_in_new!O117</f>
        <v>0</v>
      </c>
      <c r="P117" s="67">
        <f>RES_hhdet_in!P117-RES_hhdet_in_new!P117</f>
        <v>0</v>
      </c>
      <c r="Q117" s="67">
        <f>RES_hhdet_in!Q117-RES_hhdet_in_new!Q117</f>
        <v>0</v>
      </c>
    </row>
    <row r="118" spans="1:17" ht="12" hidden="1" customHeight="1" x14ac:dyDescent="0.25">
      <c r="A118" s="148" t="s">
        <v>60</v>
      </c>
      <c r="B118" s="67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</row>
    <row r="119" spans="1:17" ht="12" hidden="1" customHeight="1" x14ac:dyDescent="0.25">
      <c r="A119" s="147" t="s">
        <v>59</v>
      </c>
      <c r="B119" s="81"/>
      <c r="C119" s="81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</row>
    <row r="120" spans="1:17" ht="12" customHeight="1" x14ac:dyDescent="0.25">
      <c r="A120" s="146" t="s">
        <v>62</v>
      </c>
      <c r="B120" s="145"/>
      <c r="C120" s="145"/>
      <c r="D120" s="145"/>
      <c r="E120" s="145"/>
      <c r="F120" s="145"/>
      <c r="G120" s="145"/>
      <c r="H120" s="145"/>
      <c r="I120" s="145"/>
      <c r="J120" s="145"/>
      <c r="K120" s="145"/>
      <c r="L120" s="145"/>
      <c r="M120" s="145"/>
      <c r="N120" s="145"/>
      <c r="O120" s="145"/>
      <c r="P120" s="145"/>
      <c r="Q120" s="145"/>
    </row>
    <row r="121" spans="1:17" ht="12" customHeight="1" x14ac:dyDescent="0.25">
      <c r="A121" s="23" t="s">
        <v>57</v>
      </c>
      <c r="B121" s="67"/>
      <c r="C121" s="67">
        <f>RES_hhdet_in!C121-RES_hhdet_in_new!C121</f>
        <v>0</v>
      </c>
      <c r="D121" s="67">
        <f>RES_hhdet_in!D121-RES_hhdet_in_new!D121</f>
        <v>0</v>
      </c>
      <c r="E121" s="67">
        <f>RES_hhdet_in!E121-RES_hhdet_in_new!E121</f>
        <v>0</v>
      </c>
      <c r="F121" s="67">
        <f>RES_hhdet_in!F121-RES_hhdet_in_new!F121</f>
        <v>0</v>
      </c>
      <c r="G121" s="67">
        <f>RES_hhdet_in!G121-RES_hhdet_in_new!G121</f>
        <v>0</v>
      </c>
      <c r="H121" s="67">
        <f>RES_hhdet_in!H121-RES_hhdet_in_new!H121</f>
        <v>0</v>
      </c>
      <c r="I121" s="67">
        <f>RES_hhdet_in!I121-RES_hhdet_in_new!I121</f>
        <v>0</v>
      </c>
      <c r="J121" s="67">
        <f>RES_hhdet_in!J121-RES_hhdet_in_new!J121</f>
        <v>0</v>
      </c>
      <c r="K121" s="67">
        <f>RES_hhdet_in!K121-RES_hhdet_in_new!K121</f>
        <v>0</v>
      </c>
      <c r="L121" s="67">
        <f>RES_hhdet_in!L121-RES_hhdet_in_new!L121</f>
        <v>0</v>
      </c>
      <c r="M121" s="67">
        <f>RES_hhdet_in!M121-RES_hhdet_in_new!M121</f>
        <v>0</v>
      </c>
      <c r="N121" s="67">
        <f>RES_hhdet_in!N121-RES_hhdet_in_new!N121</f>
        <v>0</v>
      </c>
      <c r="O121" s="67">
        <f>RES_hhdet_in!O121-RES_hhdet_in_new!O121</f>
        <v>0</v>
      </c>
      <c r="P121" s="67">
        <f>RES_hhdet_in!P121-RES_hhdet_in_new!P121</f>
        <v>0</v>
      </c>
      <c r="Q121" s="67">
        <f>RES_hhdet_in!Q121-RES_hhdet_in_new!Q121</f>
        <v>0</v>
      </c>
    </row>
    <row r="122" spans="1:17" ht="12" customHeight="1" x14ac:dyDescent="0.25">
      <c r="A122" s="29" t="s">
        <v>140</v>
      </c>
      <c r="B122" s="83"/>
      <c r="C122" s="83">
        <f>RES_hhdet_in!C122-RES_hhdet_in_new!C122</f>
        <v>0</v>
      </c>
      <c r="D122" s="83">
        <f>RES_hhdet_in!D122-RES_hhdet_in_new!D122</f>
        <v>0</v>
      </c>
      <c r="E122" s="83">
        <f>RES_hhdet_in!E122-RES_hhdet_in_new!E122</f>
        <v>0</v>
      </c>
      <c r="F122" s="83">
        <f>RES_hhdet_in!F122-RES_hhdet_in_new!F122</f>
        <v>0</v>
      </c>
      <c r="G122" s="83">
        <f>RES_hhdet_in!G122-RES_hhdet_in_new!G122</f>
        <v>0</v>
      </c>
      <c r="H122" s="83">
        <f>RES_hhdet_in!H122-RES_hhdet_in_new!H122</f>
        <v>0</v>
      </c>
      <c r="I122" s="83">
        <f>RES_hhdet_in!I122-RES_hhdet_in_new!I122</f>
        <v>0</v>
      </c>
      <c r="J122" s="83">
        <f>RES_hhdet_in!J122-RES_hhdet_in_new!J122</f>
        <v>0</v>
      </c>
      <c r="K122" s="83">
        <f>RES_hhdet_in!K122-RES_hhdet_in_new!K122</f>
        <v>0</v>
      </c>
      <c r="L122" s="83">
        <f>RES_hhdet_in!L122-RES_hhdet_in_new!L122</f>
        <v>0</v>
      </c>
      <c r="M122" s="83">
        <f>RES_hhdet_in!M122-RES_hhdet_in_new!M122</f>
        <v>0</v>
      </c>
      <c r="N122" s="83">
        <f>RES_hhdet_in!N122-RES_hhdet_in_new!N122</f>
        <v>0</v>
      </c>
      <c r="O122" s="83">
        <f>RES_hhdet_in!O122-RES_hhdet_in_new!O122</f>
        <v>0</v>
      </c>
      <c r="P122" s="83">
        <f>RES_hhdet_in!P122-RES_hhdet_in_new!P122</f>
        <v>0</v>
      </c>
      <c r="Q122" s="83">
        <f>RES_hhdet_in!Q122-RES_hhdet_in_new!Q122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51"/>
      <c r="C124" s="151"/>
      <c r="D124" s="151"/>
      <c r="E124" s="151"/>
      <c r="F124" s="151"/>
      <c r="G124" s="151"/>
      <c r="H124" s="151"/>
      <c r="I124" s="151"/>
      <c r="J124" s="151"/>
      <c r="K124" s="151"/>
      <c r="L124" s="151"/>
      <c r="M124" s="151"/>
      <c r="N124" s="151"/>
      <c r="O124" s="151"/>
      <c r="P124" s="151"/>
      <c r="Q124" s="151"/>
    </row>
    <row r="125" spans="1:17" ht="12.95" customHeight="1" x14ac:dyDescent="0.25">
      <c r="A125" s="150" t="s">
        <v>65</v>
      </c>
      <c r="B125" s="149"/>
      <c r="C125" s="149"/>
      <c r="D125" s="149"/>
      <c r="E125" s="149"/>
      <c r="F125" s="149"/>
      <c r="G125" s="149"/>
      <c r="H125" s="149"/>
      <c r="I125" s="149"/>
      <c r="J125" s="149"/>
      <c r="K125" s="149"/>
      <c r="L125" s="149"/>
      <c r="M125" s="149"/>
      <c r="N125" s="149"/>
      <c r="O125" s="149"/>
      <c r="P125" s="149"/>
      <c r="Q125" s="149"/>
    </row>
    <row r="126" spans="1:17" ht="12" customHeight="1" x14ac:dyDescent="0.25">
      <c r="A126" s="23" t="s">
        <v>149</v>
      </c>
      <c r="B126" s="67"/>
      <c r="C126" s="67">
        <f>RES_hhdet_in!C126-RES_hhdet_in_new!C126</f>
        <v>14161.418113569955</v>
      </c>
      <c r="D126" s="67">
        <f>RES_hhdet_in!D126-RES_hhdet_in_new!D126</f>
        <v>21764.927362462578</v>
      </c>
      <c r="E126" s="67">
        <f>RES_hhdet_in!E126-RES_hhdet_in_new!E126</f>
        <v>24213.868520734552</v>
      </c>
      <c r="F126" s="67">
        <f>RES_hhdet_in!F126-RES_hhdet_in_new!F126</f>
        <v>26178.195378856646</v>
      </c>
      <c r="G126" s="67">
        <f>RES_hhdet_in!G126-RES_hhdet_in_new!G126</f>
        <v>17542.636421151634</v>
      </c>
      <c r="H126" s="67">
        <f>RES_hhdet_in!H126-RES_hhdet_in_new!H126</f>
        <v>15626.191472699204</v>
      </c>
      <c r="I126" s="67">
        <f>RES_hhdet_in!I126-RES_hhdet_in_new!I126</f>
        <v>38253.458463915813</v>
      </c>
      <c r="J126" s="67">
        <f>RES_hhdet_in!J126-RES_hhdet_in_new!J126</f>
        <v>25959.213895331413</v>
      </c>
      <c r="K126" s="67">
        <f>RES_hhdet_in!K126-RES_hhdet_in_new!K126</f>
        <v>30751.910362776394</v>
      </c>
      <c r="L126" s="67">
        <f>RES_hhdet_in!L126-RES_hhdet_in_new!L126</f>
        <v>15337.532656378184</v>
      </c>
      <c r="M126" s="67">
        <f>RES_hhdet_in!M126-RES_hhdet_in_new!M126</f>
        <v>39844.010141929422</v>
      </c>
      <c r="N126" s="67">
        <f>RES_hhdet_in!N126-RES_hhdet_in_new!N126</f>
        <v>13800.233983139238</v>
      </c>
      <c r="O126" s="67">
        <f>RES_hhdet_in!O126-RES_hhdet_in_new!O126</f>
        <v>65581.373889015551</v>
      </c>
      <c r="P126" s="67">
        <f>RES_hhdet_in!P126-RES_hhdet_in_new!P126</f>
        <v>18990.037178784085</v>
      </c>
      <c r="Q126" s="67">
        <f>RES_hhdet_in!Q126-RES_hhdet_in_new!Q126</f>
        <v>10906.373536197683</v>
      </c>
    </row>
    <row r="127" spans="1:17" ht="12" hidden="1" customHeight="1" x14ac:dyDescent="0.25">
      <c r="A127" s="23" t="s">
        <v>60</v>
      </c>
      <c r="B127" s="67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</row>
    <row r="128" spans="1:17" ht="12.95" customHeight="1" x14ac:dyDescent="0.25">
      <c r="A128" s="146" t="s">
        <v>112</v>
      </c>
      <c r="B128" s="145"/>
      <c r="C128" s="145"/>
      <c r="D128" s="145"/>
      <c r="E128" s="145"/>
      <c r="F128" s="145"/>
      <c r="G128" s="145"/>
      <c r="H128" s="145"/>
      <c r="I128" s="145"/>
      <c r="J128" s="145"/>
      <c r="K128" s="145"/>
      <c r="L128" s="145"/>
      <c r="M128" s="145"/>
      <c r="N128" s="145"/>
      <c r="O128" s="145"/>
      <c r="P128" s="145"/>
      <c r="Q128" s="145"/>
    </row>
    <row r="129" spans="1:17" ht="12" customHeight="1" x14ac:dyDescent="0.25">
      <c r="A129" s="23" t="s">
        <v>60</v>
      </c>
      <c r="B129" s="67"/>
      <c r="C129" s="67">
        <f>RES_hhdet_in!C129-RES_hhdet_in_new!C129</f>
        <v>311</v>
      </c>
      <c r="D129" s="67">
        <f>RES_hhdet_in!D129-RES_hhdet_in_new!D129</f>
        <v>221</v>
      </c>
      <c r="E129" s="67">
        <f>RES_hhdet_in!E129-RES_hhdet_in_new!E129</f>
        <v>197</v>
      </c>
      <c r="F129" s="67">
        <f>RES_hhdet_in!F129-RES_hhdet_in_new!F129</f>
        <v>306</v>
      </c>
      <c r="G129" s="67">
        <f>RES_hhdet_in!G129-RES_hhdet_in_new!G129</f>
        <v>336</v>
      </c>
      <c r="H129" s="67">
        <f>RES_hhdet_in!H129-RES_hhdet_in_new!H129</f>
        <v>329</v>
      </c>
      <c r="I129" s="67">
        <f>RES_hhdet_in!I129-RES_hhdet_in_new!I129</f>
        <v>690</v>
      </c>
      <c r="J129" s="67">
        <f>RES_hhdet_in!J129-RES_hhdet_in_new!J129</f>
        <v>811</v>
      </c>
      <c r="K129" s="67">
        <f>RES_hhdet_in!K129-RES_hhdet_in_new!K129</f>
        <v>1016</v>
      </c>
      <c r="L129" s="67">
        <f>RES_hhdet_in!L129-RES_hhdet_in_new!L129</f>
        <v>931</v>
      </c>
      <c r="M129" s="67">
        <f>RES_hhdet_in!M129-RES_hhdet_in_new!M129</f>
        <v>1330.9999999999998</v>
      </c>
      <c r="N129" s="67">
        <f>RES_hhdet_in!N129-RES_hhdet_in_new!N129</f>
        <v>308.99999999999994</v>
      </c>
      <c r="O129" s="67">
        <f>RES_hhdet_in!O129-RES_hhdet_in_new!O129</f>
        <v>1455.9999999999998</v>
      </c>
      <c r="P129" s="67">
        <f>RES_hhdet_in!P129-RES_hhdet_in_new!P129</f>
        <v>15.999999999999996</v>
      </c>
      <c r="Q129" s="67">
        <f>RES_hhdet_in!Q129-RES_hhdet_in_new!Q129</f>
        <v>1356.9999999999998</v>
      </c>
    </row>
    <row r="130" spans="1:17" ht="12" customHeight="1" x14ac:dyDescent="0.25">
      <c r="A130" s="146" t="s">
        <v>63</v>
      </c>
      <c r="B130" s="145"/>
      <c r="C130" s="145"/>
      <c r="D130" s="145"/>
      <c r="E130" s="145"/>
      <c r="F130" s="145"/>
      <c r="G130" s="145"/>
      <c r="H130" s="145"/>
      <c r="I130" s="145"/>
      <c r="J130" s="145"/>
      <c r="K130" s="145"/>
      <c r="L130" s="145"/>
      <c r="M130" s="145"/>
      <c r="N130" s="145"/>
      <c r="O130" s="145"/>
      <c r="P130" s="145"/>
      <c r="Q130" s="145"/>
    </row>
    <row r="131" spans="1:17" ht="12" customHeight="1" x14ac:dyDescent="0.25">
      <c r="A131" s="23" t="s">
        <v>148</v>
      </c>
      <c r="B131" s="67"/>
      <c r="C131" s="67">
        <f>RES_hhdet_in!C131-RES_hhdet_in_new!C131</f>
        <v>10317.355397135258</v>
      </c>
      <c r="D131" s="67">
        <f>RES_hhdet_in!D131-RES_hhdet_in_new!D131</f>
        <v>25164.585371998408</v>
      </c>
      <c r="E131" s="67">
        <f>RES_hhdet_in!E131-RES_hhdet_in_new!E131</f>
        <v>19345.351432733205</v>
      </c>
      <c r="F131" s="67">
        <f>RES_hhdet_in!F131-RES_hhdet_in_new!F131</f>
        <v>28813.179045423029</v>
      </c>
      <c r="G131" s="67">
        <f>RES_hhdet_in!G131-RES_hhdet_in_new!G131</f>
        <v>12209.081338540451</v>
      </c>
      <c r="H131" s="67">
        <f>RES_hhdet_in!H131-RES_hhdet_in_new!H131</f>
        <v>9478.8162483913602</v>
      </c>
      <c r="I131" s="67">
        <f>RES_hhdet_in!I131-RES_hhdet_in_new!I131</f>
        <v>46136.500000000015</v>
      </c>
      <c r="J131" s="67">
        <f>RES_hhdet_in!J131-RES_hhdet_in_new!J131</f>
        <v>17463.061033587379</v>
      </c>
      <c r="K131" s="67">
        <f>RES_hhdet_in!K131-RES_hhdet_in_new!K131</f>
        <v>11780.973010610609</v>
      </c>
      <c r="L131" s="67">
        <f>RES_hhdet_in!L131-RES_hhdet_in_new!L131</f>
        <v>315.64590261510688</v>
      </c>
      <c r="M131" s="67">
        <f>RES_hhdet_in!M131-RES_hhdet_in_new!M131</f>
        <v>16185.106299183914</v>
      </c>
      <c r="N131" s="67">
        <f>RES_hhdet_in!N131-RES_hhdet_in_new!N131</f>
        <v>2710.7530823641341</v>
      </c>
      <c r="O131" s="67">
        <f>RES_hhdet_in!O131-RES_hhdet_in_new!O131</f>
        <v>14848.000000000058</v>
      </c>
      <c r="P131" s="67">
        <f>RES_hhdet_in!P131-RES_hhdet_in_new!P131</f>
        <v>7228.5271186846776</v>
      </c>
      <c r="Q131" s="67">
        <f>RES_hhdet_in!Q131-RES_hhdet_in_new!Q131</f>
        <v>2163.3635978638576</v>
      </c>
    </row>
    <row r="132" spans="1:17" ht="12" customHeight="1" x14ac:dyDescent="0.25">
      <c r="A132" s="23" t="s">
        <v>147</v>
      </c>
      <c r="B132" s="67"/>
      <c r="C132" s="67">
        <f>RES_hhdet_in!C132-RES_hhdet_in_new!C132</f>
        <v>2999.3226129523719</v>
      </c>
      <c r="D132" s="67">
        <f>RES_hhdet_in!D132-RES_hhdet_in_new!D132</f>
        <v>4408.8885308773115</v>
      </c>
      <c r="E132" s="67">
        <f>RES_hhdet_in!E132-RES_hhdet_in_new!E132</f>
        <v>4821.8181558714932</v>
      </c>
      <c r="F132" s="67">
        <f>RES_hhdet_in!F132-RES_hhdet_in_new!F132</f>
        <v>4623.024440168756</v>
      </c>
      <c r="G132" s="67">
        <f>RES_hhdet_in!G132-RES_hhdet_in_new!G132</f>
        <v>34069.178765763951</v>
      </c>
      <c r="H132" s="67">
        <f>RES_hhdet_in!H132-RES_hhdet_in_new!H132</f>
        <v>17436.4389858051</v>
      </c>
      <c r="I132" s="67">
        <f>RES_hhdet_in!I132-RES_hhdet_in_new!I132</f>
        <v>12544.753795020133</v>
      </c>
      <c r="J132" s="67">
        <f>RES_hhdet_in!J132-RES_hhdet_in_new!J132</f>
        <v>7879.8787360608439</v>
      </c>
      <c r="K132" s="67">
        <f>RES_hhdet_in!K132-RES_hhdet_in_new!K132</f>
        <v>56257.831464463161</v>
      </c>
      <c r="L132" s="67">
        <f>RES_hhdet_in!L132-RES_hhdet_in_new!L132</f>
        <v>55712.778811836251</v>
      </c>
      <c r="M132" s="67">
        <f>RES_hhdet_in!M132-RES_hhdet_in_new!M132</f>
        <v>35559.636720726616</v>
      </c>
      <c r="N132" s="67">
        <f>RES_hhdet_in!N132-RES_hhdet_in_new!N132</f>
        <v>22952.094378505994</v>
      </c>
      <c r="O132" s="67">
        <f>RES_hhdet_in!O132-RES_hhdet_in_new!O132</f>
        <v>59285.756771715038</v>
      </c>
      <c r="P132" s="67">
        <f>RES_hhdet_in!P132-RES_hhdet_in_new!P132</f>
        <v>14291.528736342028</v>
      </c>
      <c r="Q132" s="67">
        <f>RES_hhdet_in!Q132-RES_hhdet_in_new!Q132</f>
        <v>15542.137591807632</v>
      </c>
    </row>
    <row r="133" spans="1:17" ht="12" hidden="1" customHeight="1" x14ac:dyDescent="0.25">
      <c r="A133" s="148" t="s">
        <v>61</v>
      </c>
      <c r="B133" s="67"/>
      <c r="C133" s="67">
        <f>RES_hhdet_in!C133-RES_hhdet_in_new!C133</f>
        <v>0</v>
      </c>
      <c r="D133" s="67">
        <f>RES_hhdet_in!D133-RES_hhdet_in_new!D133</f>
        <v>0</v>
      </c>
      <c r="E133" s="67">
        <f>RES_hhdet_in!E133-RES_hhdet_in_new!E133</f>
        <v>0</v>
      </c>
      <c r="F133" s="67">
        <f>RES_hhdet_in!F133-RES_hhdet_in_new!F133</f>
        <v>0</v>
      </c>
      <c r="G133" s="67">
        <f>RES_hhdet_in!G133-RES_hhdet_in_new!G133</f>
        <v>0</v>
      </c>
      <c r="H133" s="67">
        <f>RES_hhdet_in!H133-RES_hhdet_in_new!H133</f>
        <v>0</v>
      </c>
      <c r="I133" s="67">
        <f>RES_hhdet_in!I133-RES_hhdet_in_new!I133</f>
        <v>0</v>
      </c>
      <c r="J133" s="67">
        <f>RES_hhdet_in!J133-RES_hhdet_in_new!J133</f>
        <v>0</v>
      </c>
      <c r="K133" s="67">
        <f>RES_hhdet_in!K133-RES_hhdet_in_new!K133</f>
        <v>0</v>
      </c>
      <c r="L133" s="67">
        <f>RES_hhdet_in!L133-RES_hhdet_in_new!L133</f>
        <v>0</v>
      </c>
      <c r="M133" s="67">
        <f>RES_hhdet_in!M133-RES_hhdet_in_new!M133</f>
        <v>0</v>
      </c>
      <c r="N133" s="67">
        <f>RES_hhdet_in!N133-RES_hhdet_in_new!N133</f>
        <v>0</v>
      </c>
      <c r="O133" s="67">
        <f>RES_hhdet_in!O133-RES_hhdet_in_new!O133</f>
        <v>0</v>
      </c>
      <c r="P133" s="67">
        <f>RES_hhdet_in!P133-RES_hhdet_in_new!P133</f>
        <v>0</v>
      </c>
      <c r="Q133" s="67">
        <f>RES_hhdet_in!Q133-RES_hhdet_in_new!Q133</f>
        <v>0</v>
      </c>
    </row>
    <row r="134" spans="1:17" ht="12" hidden="1" customHeight="1" x14ac:dyDescent="0.25">
      <c r="A134" s="148" t="s">
        <v>59</v>
      </c>
      <c r="B134" s="67"/>
      <c r="C134" s="67">
        <f>RES_hhdet_in!C134-RES_hhdet_in_new!C134</f>
        <v>0</v>
      </c>
      <c r="D134" s="67">
        <f>RES_hhdet_in!D134-RES_hhdet_in_new!D134</f>
        <v>0</v>
      </c>
      <c r="E134" s="67">
        <f>RES_hhdet_in!E134-RES_hhdet_in_new!E134</f>
        <v>0</v>
      </c>
      <c r="F134" s="67">
        <f>RES_hhdet_in!F134-RES_hhdet_in_new!F134</f>
        <v>0</v>
      </c>
      <c r="G134" s="67">
        <f>RES_hhdet_in!G134-RES_hhdet_in_new!G134</f>
        <v>0</v>
      </c>
      <c r="H134" s="67">
        <f>RES_hhdet_in!H134-RES_hhdet_in_new!H134</f>
        <v>0</v>
      </c>
      <c r="I134" s="67">
        <f>RES_hhdet_in!I134-RES_hhdet_in_new!I134</f>
        <v>0</v>
      </c>
      <c r="J134" s="67">
        <f>RES_hhdet_in!J134-RES_hhdet_in_new!J134</f>
        <v>0</v>
      </c>
      <c r="K134" s="67">
        <f>RES_hhdet_in!K134-RES_hhdet_in_new!K134</f>
        <v>0</v>
      </c>
      <c r="L134" s="67">
        <f>RES_hhdet_in!L134-RES_hhdet_in_new!L134</f>
        <v>0</v>
      </c>
      <c r="M134" s="67">
        <f>RES_hhdet_in!M134-RES_hhdet_in_new!M134</f>
        <v>0</v>
      </c>
      <c r="N134" s="67">
        <f>RES_hhdet_in!N134-RES_hhdet_in_new!N134</f>
        <v>0</v>
      </c>
      <c r="O134" s="67">
        <f>RES_hhdet_in!O134-RES_hhdet_in_new!O134</f>
        <v>0</v>
      </c>
      <c r="P134" s="67">
        <f>RES_hhdet_in!P134-RES_hhdet_in_new!P134</f>
        <v>0</v>
      </c>
      <c r="Q134" s="67">
        <f>RES_hhdet_in!Q134-RES_hhdet_in_new!Q134</f>
        <v>0</v>
      </c>
    </row>
    <row r="135" spans="1:17" ht="12" customHeight="1" x14ac:dyDescent="0.25">
      <c r="A135" s="23" t="s">
        <v>142</v>
      </c>
      <c r="B135" s="67"/>
      <c r="C135" s="67">
        <f>RES_hhdet_in!C135-RES_hhdet_in_new!C135</f>
        <v>3054.6671411094753</v>
      </c>
      <c r="D135" s="67">
        <f>RES_hhdet_in!D135-RES_hhdet_in_new!D135</f>
        <v>515.8079417940553</v>
      </c>
      <c r="E135" s="67">
        <f>RES_hhdet_in!E135-RES_hhdet_in_new!E135</f>
        <v>734.97937366341421</v>
      </c>
      <c r="F135" s="67">
        <f>RES_hhdet_in!F135-RES_hhdet_in_new!F135</f>
        <v>0</v>
      </c>
      <c r="G135" s="67">
        <f>RES_hhdet_in!G135-RES_hhdet_in_new!G135</f>
        <v>0</v>
      </c>
      <c r="H135" s="67">
        <f>RES_hhdet_in!H135-RES_hhdet_in_new!H135</f>
        <v>3172.2174766841863</v>
      </c>
      <c r="I135" s="67">
        <f>RES_hhdet_in!I135-RES_hhdet_in_new!I135</f>
        <v>0</v>
      </c>
      <c r="J135" s="67">
        <f>RES_hhdet_in!J135-RES_hhdet_in_new!J135</f>
        <v>4842.1683791490113</v>
      </c>
      <c r="K135" s="67">
        <f>RES_hhdet_in!K135-RES_hhdet_in_new!K135</f>
        <v>0</v>
      </c>
      <c r="L135" s="67">
        <f>RES_hhdet_in!L135-RES_hhdet_in_new!L135</f>
        <v>0</v>
      </c>
      <c r="M135" s="67">
        <f>RES_hhdet_in!M135-RES_hhdet_in_new!M135</f>
        <v>0</v>
      </c>
      <c r="N135" s="67">
        <f>RES_hhdet_in!N135-RES_hhdet_in_new!N135</f>
        <v>0</v>
      </c>
      <c r="O135" s="67">
        <f>RES_hhdet_in!O135-RES_hhdet_in_new!O135</f>
        <v>0</v>
      </c>
      <c r="P135" s="67">
        <f>RES_hhdet_in!P135-RES_hhdet_in_new!P135</f>
        <v>1867.8825964460063</v>
      </c>
      <c r="Q135" s="67">
        <f>RES_hhdet_in!Q135-RES_hhdet_in_new!Q135</f>
        <v>950.86505061582989</v>
      </c>
    </row>
    <row r="136" spans="1:17" ht="12" customHeight="1" x14ac:dyDescent="0.25">
      <c r="A136" s="23" t="s">
        <v>141</v>
      </c>
      <c r="B136" s="67"/>
      <c r="C136" s="67">
        <f>RES_hhdet_in!C136-RES_hhdet_in_new!C136</f>
        <v>139.02827009592784</v>
      </c>
      <c r="D136" s="67">
        <f>RES_hhdet_in!D136-RES_hhdet_in_new!D136</f>
        <v>48.320251748570115</v>
      </c>
      <c r="E136" s="67">
        <f>RES_hhdet_in!E136-RES_hhdet_in_new!E136</f>
        <v>0</v>
      </c>
      <c r="F136" s="67">
        <f>RES_hhdet_in!F136-RES_hhdet_in_new!F136</f>
        <v>0</v>
      </c>
      <c r="G136" s="67">
        <f>RES_hhdet_in!G136-RES_hhdet_in_new!G136</f>
        <v>0</v>
      </c>
      <c r="H136" s="67">
        <f>RES_hhdet_in!H136-RES_hhdet_in_new!H136</f>
        <v>0</v>
      </c>
      <c r="I136" s="67">
        <f>RES_hhdet_in!I136-RES_hhdet_in_new!I136</f>
        <v>0</v>
      </c>
      <c r="J136" s="67">
        <f>RES_hhdet_in!J136-RES_hhdet_in_new!J136</f>
        <v>0</v>
      </c>
      <c r="K136" s="67">
        <f>RES_hhdet_in!K136-RES_hhdet_in_new!K136</f>
        <v>0</v>
      </c>
      <c r="L136" s="67">
        <f>RES_hhdet_in!L136-RES_hhdet_in_new!L136</f>
        <v>0</v>
      </c>
      <c r="M136" s="67">
        <f>RES_hhdet_in!M136-RES_hhdet_in_new!M136</f>
        <v>0</v>
      </c>
      <c r="N136" s="67">
        <f>RES_hhdet_in!N136-RES_hhdet_in_new!N136</f>
        <v>0</v>
      </c>
      <c r="O136" s="67">
        <f>RES_hhdet_in!O136-RES_hhdet_in_new!O136</f>
        <v>0</v>
      </c>
      <c r="P136" s="67">
        <f>RES_hhdet_in!P136-RES_hhdet_in_new!P136</f>
        <v>0</v>
      </c>
      <c r="Q136" s="67">
        <f>RES_hhdet_in!Q136-RES_hhdet_in_new!Q136</f>
        <v>0</v>
      </c>
    </row>
    <row r="137" spans="1:17" ht="12" hidden="1" customHeight="1" x14ac:dyDescent="0.25">
      <c r="A137" s="148" t="s">
        <v>60</v>
      </c>
      <c r="B137" s="67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</row>
    <row r="138" spans="1:17" ht="12" hidden="1" customHeight="1" x14ac:dyDescent="0.25">
      <c r="A138" s="147" t="s">
        <v>59</v>
      </c>
      <c r="B138" s="81"/>
      <c r="C138" s="81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</row>
    <row r="139" spans="1:17" ht="12" customHeight="1" x14ac:dyDescent="0.25">
      <c r="A139" s="146" t="s">
        <v>62</v>
      </c>
      <c r="B139" s="145"/>
      <c r="C139" s="145"/>
      <c r="D139" s="145"/>
      <c r="E139" s="145"/>
      <c r="F139" s="145"/>
      <c r="G139" s="145"/>
      <c r="H139" s="145"/>
      <c r="I139" s="145"/>
      <c r="J139" s="145"/>
      <c r="K139" s="145"/>
      <c r="L139" s="145"/>
      <c r="M139" s="145"/>
      <c r="N139" s="145"/>
      <c r="O139" s="145"/>
      <c r="P139" s="145"/>
      <c r="Q139" s="145"/>
    </row>
    <row r="140" spans="1:17" ht="12" customHeight="1" x14ac:dyDescent="0.25">
      <c r="A140" s="23" t="s">
        <v>57</v>
      </c>
      <c r="B140" s="67"/>
      <c r="C140" s="67">
        <f>RES_hhdet_in!C140-RES_hhdet_in_new!C140</f>
        <v>627.79410383469121</v>
      </c>
      <c r="D140" s="67">
        <f>RES_hhdet_in!D140-RES_hhdet_in_new!D140</f>
        <v>923.74999999999932</v>
      </c>
      <c r="E140" s="67">
        <f>RES_hhdet_in!E140-RES_hhdet_in_new!E140</f>
        <v>574.01128772825723</v>
      </c>
      <c r="F140" s="67">
        <f>RES_hhdet_in!F140-RES_hhdet_in_new!F140</f>
        <v>3310.7499999999973</v>
      </c>
      <c r="G140" s="67">
        <f>RES_hhdet_in!G140-RES_hhdet_in_new!G140</f>
        <v>10195.749999999953</v>
      </c>
      <c r="H140" s="67">
        <f>RES_hhdet_in!H140-RES_hhdet_in_new!H140</f>
        <v>2124.7500000000427</v>
      </c>
      <c r="I140" s="67">
        <f>RES_hhdet_in!I140-RES_hhdet_in_new!I140</f>
        <v>19153.750000000007</v>
      </c>
      <c r="J140" s="67">
        <f>RES_hhdet_in!J140-RES_hhdet_in_new!J140</f>
        <v>3570.3246947573743</v>
      </c>
      <c r="K140" s="67">
        <f>RES_hhdet_in!K140-RES_hhdet_in_new!K140</f>
        <v>1806.5359513161095</v>
      </c>
      <c r="L140" s="67">
        <f>RES_hhdet_in!L140-RES_hhdet_in_new!L140</f>
        <v>2209.7963490260336</v>
      </c>
      <c r="M140" s="67">
        <f>RES_hhdet_in!M140-RES_hhdet_in_new!M140</f>
        <v>3163.7612877282554</v>
      </c>
      <c r="N140" s="67">
        <f>RES_hhdet_in!N140-RES_hhdet_in_new!N140</f>
        <v>1.1368683772161603E-13</v>
      </c>
      <c r="O140" s="67">
        <f>RES_hhdet_in!O140-RES_hhdet_in_new!O140</f>
        <v>4427.4636017043167</v>
      </c>
      <c r="P140" s="67">
        <f>RES_hhdet_in!P140-RES_hhdet_in_new!P140</f>
        <v>4209.2871446396084</v>
      </c>
      <c r="Q140" s="67">
        <f>RES_hhdet_in!Q140-RES_hhdet_in_new!Q140</f>
        <v>22635.902967972987</v>
      </c>
    </row>
    <row r="141" spans="1:17" ht="12" customHeight="1" x14ac:dyDescent="0.25">
      <c r="A141" s="29" t="s">
        <v>140</v>
      </c>
      <c r="B141" s="83"/>
      <c r="C141" s="83">
        <f>RES_hhdet_in!C141-RES_hhdet_in_new!C141</f>
        <v>26146.043113569922</v>
      </c>
      <c r="D141" s="83">
        <f>RES_hhdet_in!D141-RES_hhdet_in_new!D141</f>
        <v>30723.552362462586</v>
      </c>
      <c r="E141" s="83">
        <f>RES_hhdet_in!E141-RES_hhdet_in_new!E141</f>
        <v>37308.493520734599</v>
      </c>
      <c r="F141" s="83">
        <f>RES_hhdet_in!F141-RES_hhdet_in_new!F141</f>
        <v>32749.820378856646</v>
      </c>
      <c r="G141" s="83">
        <f>RES_hhdet_in!G141-RES_hhdet_in_new!G141</f>
        <v>17229.261421151648</v>
      </c>
      <c r="H141" s="83">
        <f>RES_hhdet_in!H141-RES_hhdet_in_new!H141</f>
        <v>23383.816472699156</v>
      </c>
      <c r="I141" s="83">
        <f>RES_hhdet_in!I141-RES_hhdet_in_new!I141</f>
        <v>32715.920406438458</v>
      </c>
      <c r="J141" s="83">
        <f>RES_hhdet_in!J141-RES_hhdet_in_new!J141</f>
        <v>34632.838895331413</v>
      </c>
      <c r="K141" s="83">
        <f>RES_hhdet_in!K141-RES_hhdet_in_new!K141</f>
        <v>76619.866258941693</v>
      </c>
      <c r="L141" s="83">
        <f>RES_hhdet_in!L141-RES_hhdet_in_new!L141</f>
        <v>65551.236307352156</v>
      </c>
      <c r="M141" s="83">
        <f>RES_hhdet_in!M141-RES_hhdet_in_new!M141</f>
        <v>93333.748854201171</v>
      </c>
      <c r="N141" s="83">
        <f>RES_hhdet_in!N141-RES_hhdet_in_new!N141</f>
        <v>91583.618125461129</v>
      </c>
      <c r="O141" s="83">
        <f>RES_hhdet_in!O141-RES_hhdet_in_new!O141</f>
        <v>102170.66028731126</v>
      </c>
      <c r="P141" s="83">
        <f>RES_hhdet_in!P141-RES_hhdet_in_new!P141</f>
        <v>52885.650342426787</v>
      </c>
      <c r="Q141" s="83">
        <f>RES_hhdet_in!Q141-RES_hhdet_in_new!Q141</f>
        <v>73533.585478720343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51"/>
      <c r="C143" s="151"/>
      <c r="D143" s="151"/>
      <c r="E143" s="151"/>
      <c r="F143" s="151"/>
      <c r="G143" s="151"/>
      <c r="H143" s="151"/>
      <c r="I143" s="151"/>
      <c r="J143" s="151"/>
      <c r="K143" s="151"/>
      <c r="L143" s="151"/>
      <c r="M143" s="151"/>
      <c r="N143" s="151"/>
      <c r="O143" s="151"/>
      <c r="P143" s="151"/>
      <c r="Q143" s="151"/>
    </row>
    <row r="144" spans="1:17" ht="12.95" customHeight="1" x14ac:dyDescent="0.25">
      <c r="A144" s="150" t="s">
        <v>65</v>
      </c>
      <c r="B144" s="149"/>
      <c r="C144" s="149"/>
      <c r="D144" s="149"/>
      <c r="E144" s="149"/>
      <c r="F144" s="149"/>
      <c r="G144" s="149"/>
      <c r="H144" s="149"/>
      <c r="I144" s="149"/>
      <c r="J144" s="149"/>
      <c r="K144" s="149"/>
      <c r="L144" s="149"/>
      <c r="M144" s="149"/>
      <c r="N144" s="149"/>
      <c r="O144" s="149"/>
      <c r="P144" s="149"/>
      <c r="Q144" s="149"/>
    </row>
    <row r="145" spans="1:17" ht="12" customHeight="1" x14ac:dyDescent="0.25">
      <c r="A145" s="23" t="s">
        <v>60</v>
      </c>
      <c r="B145" s="67"/>
      <c r="C145" s="67">
        <f>RES_hhdet_in!C145-RES_hhdet_in_new!C145</f>
        <v>4120.921323966817</v>
      </c>
      <c r="D145" s="67">
        <f>RES_hhdet_in!D145-RES_hhdet_in_new!D145</f>
        <v>4846.360662744275</v>
      </c>
      <c r="E145" s="67">
        <f>RES_hhdet_in!E145-RES_hhdet_in_new!E145</f>
        <v>5590.003634067255</v>
      </c>
      <c r="F145" s="67">
        <f>RES_hhdet_in!F145-RES_hhdet_in_new!F145</f>
        <v>3672.4888153898883</v>
      </c>
      <c r="G145" s="67">
        <f>RES_hhdet_in!G145-RES_hhdet_in_new!G145</f>
        <v>6507.5795671803326</v>
      </c>
      <c r="H145" s="67">
        <f>RES_hhdet_in!H145-RES_hhdet_in_new!H145</f>
        <v>4528.2010735044296</v>
      </c>
      <c r="I145" s="67">
        <f>RES_hhdet_in!I145-RES_hhdet_in_new!I145</f>
        <v>13416.938138450547</v>
      </c>
      <c r="J145" s="67">
        <f>RES_hhdet_in!J145-RES_hhdet_in_new!J145</f>
        <v>2898.1137172593844</v>
      </c>
      <c r="K145" s="67">
        <f>RES_hhdet_in!K145-RES_hhdet_in_new!K145</f>
        <v>6450.1430021877213</v>
      </c>
      <c r="L145" s="67">
        <f>RES_hhdet_in!L145-RES_hhdet_in_new!L145</f>
        <v>3203.2831567186272</v>
      </c>
      <c r="M145" s="67">
        <f>RES_hhdet_in!M145-RES_hhdet_in_new!M145</f>
        <v>8475.0452884976821</v>
      </c>
      <c r="N145" s="67">
        <f>RES_hhdet_in!N145-RES_hhdet_in_new!N145</f>
        <v>13118.382481882902</v>
      </c>
      <c r="O145" s="67">
        <f>RES_hhdet_in!O145-RES_hhdet_in_new!O145</f>
        <v>7456.6484433680625</v>
      </c>
      <c r="P145" s="67">
        <f>RES_hhdet_in!P145-RES_hhdet_in_new!P145</f>
        <v>11995.892072817711</v>
      </c>
      <c r="Q145" s="67">
        <f>RES_hhdet_in!Q145-RES_hhdet_in_new!Q145</f>
        <v>11181.419438711588</v>
      </c>
    </row>
    <row r="146" spans="1:17" ht="12.95" customHeight="1" x14ac:dyDescent="0.25">
      <c r="A146" s="146" t="s">
        <v>112</v>
      </c>
      <c r="B146" s="145"/>
      <c r="C146" s="145"/>
      <c r="D146" s="145"/>
      <c r="E146" s="145"/>
      <c r="F146" s="145"/>
      <c r="G146" s="145"/>
      <c r="H146" s="145"/>
      <c r="I146" s="145"/>
      <c r="J146" s="145"/>
      <c r="K146" s="145"/>
      <c r="L146" s="145"/>
      <c r="M146" s="145"/>
      <c r="N146" s="145"/>
      <c r="O146" s="145"/>
      <c r="P146" s="145"/>
      <c r="Q146" s="145"/>
    </row>
    <row r="147" spans="1:17" ht="12" customHeight="1" x14ac:dyDescent="0.25">
      <c r="A147" s="23" t="s">
        <v>60</v>
      </c>
      <c r="B147" s="67"/>
      <c r="C147" s="67">
        <f>RES_hhdet_in!C147-RES_hhdet_in_new!C147</f>
        <v>2472</v>
      </c>
      <c r="D147" s="67">
        <f>RES_hhdet_in!D147-RES_hhdet_in_new!D147</f>
        <v>2908</v>
      </c>
      <c r="E147" s="67">
        <f>RES_hhdet_in!E147-RES_hhdet_in_new!E147</f>
        <v>3354</v>
      </c>
      <c r="F147" s="67">
        <f>RES_hhdet_in!F147-RES_hhdet_in_new!F147</f>
        <v>2203</v>
      </c>
      <c r="G147" s="67">
        <f>RES_hhdet_in!G147-RES_hhdet_in_new!G147</f>
        <v>3904</v>
      </c>
      <c r="H147" s="67">
        <f>RES_hhdet_in!H147-RES_hhdet_in_new!H147</f>
        <v>2717</v>
      </c>
      <c r="I147" s="67">
        <f>RES_hhdet_in!I147-RES_hhdet_in_new!I147</f>
        <v>8050</v>
      </c>
      <c r="J147" s="67">
        <f>RES_hhdet_in!J147-RES_hhdet_in_new!J147</f>
        <v>1739</v>
      </c>
      <c r="K147" s="67">
        <f>RES_hhdet_in!K147-RES_hhdet_in_new!K147</f>
        <v>3870</v>
      </c>
      <c r="L147" s="67">
        <f>RES_hhdet_in!L147-RES_hhdet_in_new!L147</f>
        <v>1922</v>
      </c>
      <c r="M147" s="67">
        <f>RES_hhdet_in!M147-RES_hhdet_in_new!M147</f>
        <v>5084.9999999999991</v>
      </c>
      <c r="N147" s="67">
        <f>RES_hhdet_in!N147-RES_hhdet_in_new!N147</f>
        <v>7870.9999999999982</v>
      </c>
      <c r="O147" s="67">
        <f>RES_hhdet_in!O147-RES_hhdet_in_new!O147</f>
        <v>4472.9999999999991</v>
      </c>
      <c r="P147" s="67">
        <f>RES_hhdet_in!P147-RES_hhdet_in_new!P147</f>
        <v>7196.9999999999982</v>
      </c>
      <c r="Q147" s="67">
        <f>RES_hhdet_in!Q147-RES_hhdet_in_new!Q147</f>
        <v>6708.9999999999982</v>
      </c>
    </row>
    <row r="148" spans="1:17" ht="12" customHeight="1" x14ac:dyDescent="0.25">
      <c r="A148" s="146" t="s">
        <v>63</v>
      </c>
      <c r="B148" s="145"/>
      <c r="C148" s="145"/>
      <c r="D148" s="145"/>
      <c r="E148" s="145"/>
      <c r="F148" s="145"/>
      <c r="G148" s="145"/>
      <c r="H148" s="145"/>
      <c r="I148" s="145"/>
      <c r="J148" s="145"/>
      <c r="K148" s="145"/>
      <c r="L148" s="145"/>
      <c r="M148" s="145"/>
      <c r="N148" s="145"/>
      <c r="O148" s="145"/>
      <c r="P148" s="145"/>
      <c r="Q148" s="145"/>
    </row>
    <row r="149" spans="1:17" ht="12" customHeight="1" x14ac:dyDescent="0.25">
      <c r="A149" s="23" t="s">
        <v>144</v>
      </c>
      <c r="B149" s="67"/>
      <c r="C149" s="67">
        <f>RES_hhdet_in!C149-RES_hhdet_in_new!C149</f>
        <v>370.60554073319327</v>
      </c>
      <c r="D149" s="67">
        <f>RES_hhdet_in!D149-RES_hhdet_in_new!D149</f>
        <v>251.9935980973201</v>
      </c>
      <c r="E149" s="67">
        <f>RES_hhdet_in!E149-RES_hhdet_in_new!E149</f>
        <v>183.73653929887743</v>
      </c>
      <c r="F149" s="67">
        <f>RES_hhdet_in!F149-RES_hhdet_in_new!F149</f>
        <v>64.277644897764276</v>
      </c>
      <c r="G149" s="67">
        <f>RES_hhdet_in!G149-RES_hhdet_in_new!G149</f>
        <v>60.55377254358676</v>
      </c>
      <c r="H149" s="67">
        <f>RES_hhdet_in!H149-RES_hhdet_in_new!H149</f>
        <v>126.13580705905308</v>
      </c>
      <c r="I149" s="67">
        <f>RES_hhdet_in!I149-RES_hhdet_in_new!I149</f>
        <v>195.39463972419395</v>
      </c>
      <c r="J149" s="67">
        <f>RES_hhdet_in!J149-RES_hhdet_in_new!J149</f>
        <v>155.86953078921192</v>
      </c>
      <c r="K149" s="67">
        <f>RES_hhdet_in!K149-RES_hhdet_in_new!K149</f>
        <v>0</v>
      </c>
      <c r="L149" s="67">
        <f>RES_hhdet_in!L149-RES_hhdet_in_new!L149</f>
        <v>0</v>
      </c>
      <c r="M149" s="67">
        <f>RES_hhdet_in!M149-RES_hhdet_in_new!M149</f>
        <v>25.392968171724554</v>
      </c>
      <c r="N149" s="67">
        <f>RES_hhdet_in!N149-RES_hhdet_in_new!N149</f>
        <v>0</v>
      </c>
      <c r="O149" s="67">
        <f>RES_hhdet_in!O149-RES_hhdet_in_new!O149</f>
        <v>0</v>
      </c>
      <c r="P149" s="67">
        <f>RES_hhdet_in!P149-RES_hhdet_in_new!P149</f>
        <v>107.46395145531216</v>
      </c>
      <c r="Q149" s="67">
        <f>RES_hhdet_in!Q149-RES_hhdet_in_new!Q149</f>
        <v>158.03102400167694</v>
      </c>
    </row>
    <row r="150" spans="1:17" ht="12" customHeight="1" x14ac:dyDescent="0.25">
      <c r="A150" s="23" t="s">
        <v>143</v>
      </c>
      <c r="B150" s="67"/>
      <c r="C150" s="67">
        <f>RES_hhdet_in!C150-RES_hhdet_in_new!C150</f>
        <v>114.80235177596933</v>
      </c>
      <c r="D150" s="67">
        <f>RES_hhdet_in!D150-RES_hhdet_in_new!D150</f>
        <v>83.101891815689896</v>
      </c>
      <c r="E150" s="67">
        <f>RES_hhdet_in!E150-RES_hhdet_in_new!E150</f>
        <v>75.103051141641757</v>
      </c>
      <c r="F150" s="67">
        <f>RES_hhdet_in!F150-RES_hhdet_in_new!F150</f>
        <v>37.501745548320493</v>
      </c>
      <c r="G150" s="67">
        <f>RES_hhdet_in!G150-RES_hhdet_in_new!G150</f>
        <v>176.00000000000003</v>
      </c>
      <c r="H150" s="67">
        <f>RES_hhdet_in!H150-RES_hhdet_in_new!H150</f>
        <v>179.99999999999957</v>
      </c>
      <c r="I150" s="67">
        <f>RES_hhdet_in!I150-RES_hhdet_in_new!I150</f>
        <v>225.13034843921383</v>
      </c>
      <c r="J150" s="67">
        <f>RES_hhdet_in!J150-RES_hhdet_in_new!J150</f>
        <v>164.4389938168286</v>
      </c>
      <c r="K150" s="67">
        <f>RES_hhdet_in!K150-RES_hhdet_in_new!K150</f>
        <v>261.00000000000068</v>
      </c>
      <c r="L150" s="67">
        <f>RES_hhdet_in!L150-RES_hhdet_in_new!L150</f>
        <v>212.99999999999983</v>
      </c>
      <c r="M150" s="67">
        <f>RES_hhdet_in!M150-RES_hhdet_in_new!M150</f>
        <v>47.169489650391249</v>
      </c>
      <c r="N150" s="67">
        <f>RES_hhdet_in!N150-RES_hhdet_in_new!N150</f>
        <v>0</v>
      </c>
      <c r="O150" s="67">
        <f>RES_hhdet_in!O150-RES_hhdet_in_new!O150</f>
        <v>22.000000000000114</v>
      </c>
      <c r="P150" s="67">
        <f>RES_hhdet_in!P150-RES_hhdet_in_new!P150</f>
        <v>246.25033425897362</v>
      </c>
      <c r="Q150" s="67">
        <f>RES_hhdet_in!Q150-RES_hhdet_in_new!Q150</f>
        <v>364.54040456975156</v>
      </c>
    </row>
    <row r="151" spans="1:17" ht="12" hidden="1" customHeight="1" x14ac:dyDescent="0.25">
      <c r="A151" s="148" t="s">
        <v>57</v>
      </c>
      <c r="B151" s="67"/>
      <c r="C151" s="67">
        <f>RES_hhdet_in!C151-RES_hhdet_in_new!C151</f>
        <v>0</v>
      </c>
      <c r="D151" s="67">
        <f>RES_hhdet_in!D151-RES_hhdet_in_new!D151</f>
        <v>0</v>
      </c>
      <c r="E151" s="67">
        <f>RES_hhdet_in!E151-RES_hhdet_in_new!E151</f>
        <v>0</v>
      </c>
      <c r="F151" s="67">
        <f>RES_hhdet_in!F151-RES_hhdet_in_new!F151</f>
        <v>0</v>
      </c>
      <c r="G151" s="67">
        <f>RES_hhdet_in!G151-RES_hhdet_in_new!G151</f>
        <v>0</v>
      </c>
      <c r="H151" s="67">
        <f>RES_hhdet_in!H151-RES_hhdet_in_new!H151</f>
        <v>0</v>
      </c>
      <c r="I151" s="67">
        <f>RES_hhdet_in!I151-RES_hhdet_in_new!I151</f>
        <v>0</v>
      </c>
      <c r="J151" s="67">
        <f>RES_hhdet_in!J151-RES_hhdet_in_new!J151</f>
        <v>0</v>
      </c>
      <c r="K151" s="67">
        <f>RES_hhdet_in!K151-RES_hhdet_in_new!K151</f>
        <v>0</v>
      </c>
      <c r="L151" s="67">
        <f>RES_hhdet_in!L151-RES_hhdet_in_new!L151</f>
        <v>0</v>
      </c>
      <c r="M151" s="67">
        <f>RES_hhdet_in!M151-RES_hhdet_in_new!M151</f>
        <v>0</v>
      </c>
      <c r="N151" s="67">
        <f>RES_hhdet_in!N151-RES_hhdet_in_new!N151</f>
        <v>0</v>
      </c>
      <c r="O151" s="67">
        <f>RES_hhdet_in!O151-RES_hhdet_in_new!O151</f>
        <v>0</v>
      </c>
      <c r="P151" s="67">
        <f>RES_hhdet_in!P151-RES_hhdet_in_new!P151</f>
        <v>0</v>
      </c>
      <c r="Q151" s="67">
        <f>RES_hhdet_in!Q151-RES_hhdet_in_new!Q151</f>
        <v>0</v>
      </c>
    </row>
    <row r="152" spans="1:17" ht="12" hidden="1" customHeight="1" x14ac:dyDescent="0.25">
      <c r="A152" s="148" t="s">
        <v>59</v>
      </c>
      <c r="B152" s="67"/>
      <c r="C152" s="67">
        <f>RES_hhdet_in!C152-RES_hhdet_in_new!C152</f>
        <v>0</v>
      </c>
      <c r="D152" s="67">
        <f>RES_hhdet_in!D152-RES_hhdet_in_new!D152</f>
        <v>0</v>
      </c>
      <c r="E152" s="67">
        <f>RES_hhdet_in!E152-RES_hhdet_in_new!E152</f>
        <v>0</v>
      </c>
      <c r="F152" s="67">
        <f>RES_hhdet_in!F152-RES_hhdet_in_new!F152</f>
        <v>0</v>
      </c>
      <c r="G152" s="67">
        <f>RES_hhdet_in!G152-RES_hhdet_in_new!G152</f>
        <v>0</v>
      </c>
      <c r="H152" s="67">
        <f>RES_hhdet_in!H152-RES_hhdet_in_new!H152</f>
        <v>0</v>
      </c>
      <c r="I152" s="67">
        <f>RES_hhdet_in!I152-RES_hhdet_in_new!I152</f>
        <v>0</v>
      </c>
      <c r="J152" s="67">
        <f>RES_hhdet_in!J152-RES_hhdet_in_new!J152</f>
        <v>0</v>
      </c>
      <c r="K152" s="67">
        <f>RES_hhdet_in!K152-RES_hhdet_in_new!K152</f>
        <v>0</v>
      </c>
      <c r="L152" s="67">
        <f>RES_hhdet_in!L152-RES_hhdet_in_new!L152</f>
        <v>0</v>
      </c>
      <c r="M152" s="67">
        <f>RES_hhdet_in!M152-RES_hhdet_in_new!M152</f>
        <v>0</v>
      </c>
      <c r="N152" s="67">
        <f>RES_hhdet_in!N152-RES_hhdet_in_new!N152</f>
        <v>0</v>
      </c>
      <c r="O152" s="67">
        <f>RES_hhdet_in!O152-RES_hhdet_in_new!O152</f>
        <v>0</v>
      </c>
      <c r="P152" s="67">
        <f>RES_hhdet_in!P152-RES_hhdet_in_new!P152</f>
        <v>0</v>
      </c>
      <c r="Q152" s="67">
        <f>RES_hhdet_in!Q152-RES_hhdet_in_new!Q152</f>
        <v>0</v>
      </c>
    </row>
    <row r="153" spans="1:17" ht="12" customHeight="1" x14ac:dyDescent="0.25">
      <c r="A153" s="23" t="s">
        <v>142</v>
      </c>
      <c r="B153" s="67"/>
      <c r="C153" s="67">
        <f>RES_hhdet_in!C153-RES_hhdet_in_new!C153</f>
        <v>4828.5704108870013</v>
      </c>
      <c r="D153" s="67">
        <f>RES_hhdet_in!D153-RES_hhdet_in_new!D153</f>
        <v>5565.4645925930899</v>
      </c>
      <c r="E153" s="67">
        <f>RES_hhdet_in!E153-RES_hhdet_in_new!E153</f>
        <v>6070.814196198975</v>
      </c>
      <c r="F153" s="67">
        <f>RES_hhdet_in!F153-RES_hhdet_in_new!F153</f>
        <v>4339.1238826061981</v>
      </c>
      <c r="G153" s="67">
        <f>RES_hhdet_in!G153-RES_hhdet_in_new!G153</f>
        <v>5133.0139116041855</v>
      </c>
      <c r="H153" s="67">
        <f>RES_hhdet_in!H153-RES_hhdet_in_new!H153</f>
        <v>2914.3502071578582</v>
      </c>
      <c r="I153" s="67">
        <f>RES_hhdet_in!I153-RES_hhdet_in_new!I153</f>
        <v>13093.540878031419</v>
      </c>
      <c r="J153" s="67">
        <f>RES_hhdet_in!J153-RES_hhdet_in_new!J153</f>
        <v>2819.9752036806713</v>
      </c>
      <c r="K153" s="67">
        <f>RES_hhdet_in!K153-RES_hhdet_in_new!K153</f>
        <v>1572.4231833049271</v>
      </c>
      <c r="L153" s="67">
        <f>RES_hhdet_in!L153-RES_hhdet_in_new!L153</f>
        <v>546.28911065899592</v>
      </c>
      <c r="M153" s="67">
        <f>RES_hhdet_in!M153-RES_hhdet_in_new!M153</f>
        <v>11995.865644454327</v>
      </c>
      <c r="N153" s="67">
        <f>RES_hhdet_in!N153-RES_hhdet_in_new!N153</f>
        <v>11950.033109553911</v>
      </c>
      <c r="O153" s="67">
        <f>RES_hhdet_in!O153-RES_hhdet_in_new!O153</f>
        <v>5670.2639116041883</v>
      </c>
      <c r="P153" s="67">
        <f>RES_hhdet_in!P153-RES_hhdet_in_new!P153</f>
        <v>12641.372392494959</v>
      </c>
      <c r="Q153" s="67">
        <f>RES_hhdet_in!Q153-RES_hhdet_in_new!Q153</f>
        <v>16824.879758668107</v>
      </c>
    </row>
    <row r="154" spans="1:17" ht="12" customHeight="1" x14ac:dyDescent="0.25">
      <c r="A154" s="23" t="s">
        <v>141</v>
      </c>
      <c r="B154" s="67"/>
      <c r="C154" s="67">
        <f>RES_hhdet_in!C154-RES_hhdet_in_new!C154</f>
        <v>440.67571928340521</v>
      </c>
      <c r="D154" s="67">
        <f>RES_hhdet_in!D154-RES_hhdet_in_new!D154</f>
        <v>169.83899884244556</v>
      </c>
      <c r="E154" s="67">
        <f>RES_hhdet_in!E154-RES_hhdet_in_new!E154</f>
        <v>0</v>
      </c>
      <c r="F154" s="67">
        <f>RES_hhdet_in!F154-RES_hhdet_in_new!F154</f>
        <v>0</v>
      </c>
      <c r="G154" s="67">
        <f>RES_hhdet_in!G154-RES_hhdet_in_new!G154</f>
        <v>2741.0170671803344</v>
      </c>
      <c r="H154" s="67">
        <f>RES_hhdet_in!H154-RES_hhdet_in_new!H154</f>
        <v>2280.1385735044237</v>
      </c>
      <c r="I154" s="67">
        <f>RES_hhdet_in!I154-RES_hhdet_in_new!I154</f>
        <v>1467.1120443768214</v>
      </c>
      <c r="J154" s="67">
        <f>RES_hhdet_in!J154-RES_hhdet_in_new!J154</f>
        <v>181.31792808011369</v>
      </c>
      <c r="K154" s="67">
        <f>RES_hhdet_in!K154-RES_hhdet_in_new!K154</f>
        <v>12769.754444148428</v>
      </c>
      <c r="L154" s="67">
        <f>RES_hhdet_in!L154-RES_hhdet_in_new!L154</f>
        <v>14324.476085409888</v>
      </c>
      <c r="M154" s="67">
        <f>RES_hhdet_in!M154-RES_hhdet_in_new!M154</f>
        <v>7570.1058506294066</v>
      </c>
      <c r="N154" s="67">
        <f>RES_hhdet_in!N154-RES_hhdet_in_new!N154</f>
        <v>11189.267549099211</v>
      </c>
      <c r="O154" s="67">
        <f>RES_hhdet_in!O154-RES_hhdet_in_new!O154</f>
        <v>13980.989411739716</v>
      </c>
      <c r="P154" s="67">
        <f>RES_hhdet_in!P154-RES_hhdet_in_new!P154</f>
        <v>7739.1696246967767</v>
      </c>
      <c r="Q154" s="67">
        <f>RES_hhdet_in!Q154-RES_hhdet_in_new!Q154</f>
        <v>18295.446722669287</v>
      </c>
    </row>
    <row r="155" spans="1:17" ht="12" hidden="1" customHeight="1" x14ac:dyDescent="0.25">
      <c r="A155" s="148" t="s">
        <v>60</v>
      </c>
      <c r="B155" s="67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</row>
    <row r="156" spans="1:17" ht="12" hidden="1" customHeight="1" x14ac:dyDescent="0.25">
      <c r="A156" s="147" t="s">
        <v>59</v>
      </c>
      <c r="B156" s="81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</row>
    <row r="157" spans="1:17" ht="12" customHeight="1" x14ac:dyDescent="0.25">
      <c r="A157" s="146" t="s">
        <v>62</v>
      </c>
      <c r="B157" s="145"/>
      <c r="C157" s="145"/>
      <c r="D157" s="145"/>
      <c r="E157" s="145"/>
      <c r="F157" s="145"/>
      <c r="G157" s="145"/>
      <c r="H157" s="145"/>
      <c r="I157" s="145"/>
      <c r="J157" s="145"/>
      <c r="K157" s="145"/>
      <c r="L157" s="145"/>
      <c r="M157" s="145"/>
      <c r="N157" s="145"/>
      <c r="O157" s="145"/>
      <c r="P157" s="145"/>
      <c r="Q157" s="145"/>
    </row>
    <row r="158" spans="1:17" ht="12" customHeight="1" x14ac:dyDescent="0.25">
      <c r="A158" s="23" t="s">
        <v>57</v>
      </c>
      <c r="B158" s="67"/>
      <c r="C158" s="67">
        <f>RES_hhdet_in!C158-RES_hhdet_in_new!C158</f>
        <v>220.47938841077186</v>
      </c>
      <c r="D158" s="67">
        <f>RES_hhdet_in!D158-RES_hhdet_in_new!D158</f>
        <v>301.74999999999989</v>
      </c>
      <c r="E158" s="67">
        <f>RES_hhdet_in!E158-RES_hhdet_in_new!E158</f>
        <v>124.9531468932595</v>
      </c>
      <c r="F158" s="67">
        <f>RES_hhdet_in!F158-RES_hhdet_in_new!F158</f>
        <v>311.74999999999642</v>
      </c>
      <c r="G158" s="67">
        <f>RES_hhdet_in!G158-RES_hhdet_in_new!G158</f>
        <v>1407.7499999999998</v>
      </c>
      <c r="H158" s="67">
        <f>RES_hhdet_in!H158-RES_hhdet_in_new!H158</f>
        <v>497.07206637775812</v>
      </c>
      <c r="I158" s="67">
        <f>RES_hhdet_in!I158-RES_hhdet_in_new!I158</f>
        <v>3834.7499999999859</v>
      </c>
      <c r="J158" s="67">
        <f>RES_hhdet_in!J158-RES_hhdet_in_new!J158</f>
        <v>451.6505399864289</v>
      </c>
      <c r="K158" s="67">
        <f>RES_hhdet_in!K158-RES_hhdet_in_new!K158</f>
        <v>0</v>
      </c>
      <c r="L158" s="67">
        <f>RES_hhdet_in!L158-RES_hhdet_in_new!L158</f>
        <v>92.000000000000156</v>
      </c>
      <c r="M158" s="67">
        <f>RES_hhdet_in!M158-RES_hhdet_in_new!M158</f>
        <v>367.12057412650171</v>
      </c>
      <c r="N158" s="67">
        <f>RES_hhdet_in!N158-RES_hhdet_in_new!N158</f>
        <v>0</v>
      </c>
      <c r="O158" s="67">
        <f>RES_hhdet_in!O158-RES_hhdet_in_new!O158</f>
        <v>448.00000000000028</v>
      </c>
      <c r="P158" s="67">
        <f>RES_hhdet_in!P158-RES_hhdet_in_new!P158</f>
        <v>1712.6907136814445</v>
      </c>
      <c r="Q158" s="67">
        <f>RES_hhdet_in!Q158-RES_hhdet_in_new!Q158</f>
        <v>6448.8156950654702</v>
      </c>
    </row>
    <row r="159" spans="1:17" ht="12" customHeight="1" x14ac:dyDescent="0.25">
      <c r="A159" s="29" t="s">
        <v>140</v>
      </c>
      <c r="B159" s="83"/>
      <c r="C159" s="83">
        <f>RES_hhdet_in!C159-RES_hhdet_in_new!C159</f>
        <v>4230.3588239668152</v>
      </c>
      <c r="D159" s="83">
        <f>RES_hhdet_in!D159-RES_hhdet_in_new!D159</f>
        <v>4873.7981627442732</v>
      </c>
      <c r="E159" s="83">
        <f>RES_hhdet_in!E159-RES_hhdet_in_new!E159</f>
        <v>6056.441134067255</v>
      </c>
      <c r="F159" s="83">
        <f>RES_hhdet_in!F159-RES_hhdet_in_new!F159</f>
        <v>3689.9263153898919</v>
      </c>
      <c r="G159" s="83">
        <f>RES_hhdet_in!G159-RES_hhdet_in_new!G159</f>
        <v>5722.4566837246139</v>
      </c>
      <c r="H159" s="83">
        <f>RES_hhdet_in!H159-RES_hhdet_in_new!H159</f>
        <v>4456.6385735044259</v>
      </c>
      <c r="I159" s="83">
        <f>RES_hhdet_in!I159-RES_hhdet_in_new!I159</f>
        <v>10293.726481369609</v>
      </c>
      <c r="J159" s="83">
        <f>RES_hhdet_in!J159-RES_hhdet_in_new!J159</f>
        <v>3279.5512172593708</v>
      </c>
      <c r="K159" s="83">
        <f>RES_hhdet_in!K159-RES_hhdet_in_new!K159</f>
        <v>16108.663613776953</v>
      </c>
      <c r="L159" s="83">
        <f>RES_hhdet_in!L159-RES_hhdet_in_new!L159</f>
        <v>12591.086397381794</v>
      </c>
      <c r="M159" s="83">
        <f>RES_hhdet_in!M159-RES_hhdet_in_new!M159</f>
        <v>19057.092141604422</v>
      </c>
      <c r="N159" s="83">
        <f>RES_hhdet_in!N159-RES_hhdet_in_new!N159</f>
        <v>22882.127412519614</v>
      </c>
      <c r="O159" s="83">
        <f>RES_hhdet_in!O159-RES_hhdet_in_new!O159</f>
        <v>18656.525559912341</v>
      </c>
      <c r="P159" s="83">
        <f>RES_hhdet_in!P159-RES_hhdet_in_new!P159</f>
        <v>19001.82000643995</v>
      </c>
      <c r="Q159" s="83">
        <f>RES_hhdet_in!Q159-RES_hhdet_in_new!Q159</f>
        <v>29312.207781630656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51"/>
      <c r="C161" s="151"/>
      <c r="D161" s="151"/>
      <c r="E161" s="151"/>
      <c r="F161" s="151"/>
      <c r="G161" s="151"/>
      <c r="H161" s="151"/>
      <c r="I161" s="151"/>
      <c r="J161" s="151"/>
      <c r="K161" s="151"/>
      <c r="L161" s="151"/>
      <c r="M161" s="151"/>
      <c r="N161" s="151"/>
      <c r="O161" s="151"/>
      <c r="P161" s="151"/>
      <c r="Q161" s="151"/>
    </row>
    <row r="162" spans="1:17" ht="12.95" customHeight="1" x14ac:dyDescent="0.25">
      <c r="A162" s="150" t="s">
        <v>65</v>
      </c>
      <c r="B162" s="149"/>
      <c r="C162" s="149"/>
      <c r="D162" s="149"/>
      <c r="E162" s="149"/>
      <c r="F162" s="149"/>
      <c r="G162" s="149"/>
      <c r="H162" s="149"/>
      <c r="I162" s="149"/>
      <c r="J162" s="149"/>
      <c r="K162" s="149"/>
      <c r="L162" s="149"/>
      <c r="M162" s="149"/>
      <c r="N162" s="149"/>
      <c r="O162" s="149"/>
      <c r="P162" s="149"/>
      <c r="Q162" s="149"/>
    </row>
    <row r="163" spans="1:17" ht="12" customHeight="1" x14ac:dyDescent="0.25">
      <c r="A163" s="23" t="s">
        <v>60</v>
      </c>
      <c r="B163" s="67"/>
      <c r="C163" s="67">
        <f>RES_hhdet_in!C163-RES_hhdet_in_new!C163</f>
        <v>19274.871169346286</v>
      </c>
      <c r="D163" s="67">
        <f>RES_hhdet_in!D163-RES_hhdet_in_new!D163</f>
        <v>13634.664196155316</v>
      </c>
      <c r="E163" s="67">
        <f>RES_hhdet_in!E163-RES_hhdet_in_new!E163</f>
        <v>12153.722281129259</v>
      </c>
      <c r="F163" s="67">
        <f>RES_hhdet_in!F163-RES_hhdet_in_new!F163</f>
        <v>5870.0519511608454</v>
      </c>
      <c r="G163" s="67">
        <f>RES_hhdet_in!G163-RES_hhdet_in_new!G163</f>
        <v>9874.8874540682082</v>
      </c>
      <c r="H163" s="67">
        <f>RES_hhdet_in!H163-RES_hhdet_in_new!H163</f>
        <v>7105.3772474351854</v>
      </c>
      <c r="I163" s="67">
        <f>RES_hhdet_in!I163-RES_hhdet_in_new!I163</f>
        <v>8712.2333353261965</v>
      </c>
      <c r="J163" s="67">
        <f>RES_hhdet_in!J163-RES_hhdet_in_new!J163</f>
        <v>9240.3389860175048</v>
      </c>
      <c r="K163" s="67">
        <f>RES_hhdet_in!K163-RES_hhdet_in_new!K163</f>
        <v>9415.6391868240644</v>
      </c>
      <c r="L163" s="67">
        <f>RES_hhdet_in!L163-RES_hhdet_in_new!L163</f>
        <v>7793.857909070377</v>
      </c>
      <c r="M163" s="67">
        <f>RES_hhdet_in!M163-RES_hhdet_in_new!M163</f>
        <v>3170.2358561618184</v>
      </c>
      <c r="N163" s="67">
        <f>RES_hhdet_in!N163-RES_hhdet_in_new!N163</f>
        <v>0</v>
      </c>
      <c r="O163" s="67">
        <f>RES_hhdet_in!O163-RES_hhdet_in_new!O163</f>
        <v>206.89486997602</v>
      </c>
      <c r="P163" s="67">
        <f>RES_hhdet_in!P163-RES_hhdet_in_new!P163</f>
        <v>2011.9766647034476</v>
      </c>
      <c r="Q163" s="67">
        <f>RES_hhdet_in!Q163-RES_hhdet_in_new!Q163</f>
        <v>0</v>
      </c>
    </row>
    <row r="164" spans="1:17" ht="12.95" customHeight="1" x14ac:dyDescent="0.25">
      <c r="A164" s="146" t="s">
        <v>112</v>
      </c>
      <c r="B164" s="145"/>
      <c r="C164" s="145"/>
      <c r="D164" s="145"/>
      <c r="E164" s="145"/>
      <c r="F164" s="145"/>
      <c r="G164" s="145"/>
      <c r="H164" s="145"/>
      <c r="I164" s="145"/>
      <c r="J164" s="145"/>
      <c r="K164" s="145"/>
      <c r="L164" s="145"/>
      <c r="M164" s="145"/>
      <c r="N164" s="145"/>
      <c r="O164" s="145"/>
      <c r="P164" s="145"/>
      <c r="Q164" s="145"/>
    </row>
    <row r="165" spans="1:17" ht="12" customHeight="1" x14ac:dyDescent="0.25">
      <c r="A165" s="23" t="s">
        <v>60</v>
      </c>
      <c r="B165" s="67"/>
      <c r="C165" s="67">
        <f>RES_hhdet_in!C165-RES_hhdet_in_new!C165</f>
        <v>271</v>
      </c>
      <c r="D165" s="67">
        <f>RES_hhdet_in!D165-RES_hhdet_in_new!D165</f>
        <v>140.5</v>
      </c>
      <c r="E165" s="67">
        <f>RES_hhdet_in!E165-RES_hhdet_in_new!E165</f>
        <v>94</v>
      </c>
      <c r="F165" s="67">
        <f>RES_hhdet_in!F165-RES_hhdet_in_new!F165</f>
        <v>106</v>
      </c>
      <c r="G165" s="67">
        <f>RES_hhdet_in!G165-RES_hhdet_in_new!G165</f>
        <v>188.5</v>
      </c>
      <c r="H165" s="67">
        <f>RES_hhdet_in!H165-RES_hhdet_in_new!H165</f>
        <v>175</v>
      </c>
      <c r="I165" s="67">
        <f>RES_hhdet_in!I165-RES_hhdet_in_new!I165</f>
        <v>278.5</v>
      </c>
      <c r="J165" s="67">
        <f>RES_hhdet_in!J165-RES_hhdet_in_new!J165</f>
        <v>422</v>
      </c>
      <c r="K165" s="67">
        <f>RES_hhdet_in!K165-RES_hhdet_in_new!K165</f>
        <v>546</v>
      </c>
      <c r="L165" s="67">
        <f>RES_hhdet_in!L165-RES_hhdet_in_new!L165</f>
        <v>479</v>
      </c>
      <c r="M165" s="67">
        <f>RES_hhdet_in!M165-RES_hhdet_in_new!M165</f>
        <v>405.99999999999994</v>
      </c>
      <c r="N165" s="67">
        <f>RES_hhdet_in!N165-RES_hhdet_in_new!N165</f>
        <v>176</v>
      </c>
      <c r="O165" s="67">
        <f>RES_hhdet_in!O165-RES_hhdet_in_new!O165</f>
        <v>206.89486997602003</v>
      </c>
      <c r="P165" s="67">
        <f>RES_hhdet_in!P165-RES_hhdet_in_new!P165</f>
        <v>4.9999999999999982</v>
      </c>
      <c r="Q165" s="67">
        <f>RES_hhdet_in!Q165-RES_hhdet_in_new!Q165</f>
        <v>746</v>
      </c>
    </row>
    <row r="166" spans="1:17" ht="12" customHeight="1" x14ac:dyDescent="0.25">
      <c r="A166" s="146" t="s">
        <v>63</v>
      </c>
      <c r="B166" s="145"/>
      <c r="C166" s="145"/>
      <c r="D166" s="145"/>
      <c r="E166" s="145"/>
      <c r="F166" s="145"/>
      <c r="G166" s="145"/>
      <c r="H166" s="145"/>
      <c r="I166" s="145"/>
      <c r="J166" s="145"/>
      <c r="K166" s="145"/>
      <c r="L166" s="145"/>
      <c r="M166" s="145"/>
      <c r="N166" s="145"/>
      <c r="O166" s="145"/>
      <c r="P166" s="145"/>
      <c r="Q166" s="145"/>
    </row>
    <row r="167" spans="1:17" ht="12" customHeight="1" x14ac:dyDescent="0.25">
      <c r="A167" s="23" t="s">
        <v>144</v>
      </c>
      <c r="B167" s="67"/>
      <c r="C167" s="67">
        <f>RES_hhdet_in!C167-RES_hhdet_in_new!C167</f>
        <v>2239.1485317046372</v>
      </c>
      <c r="D167" s="67">
        <f>RES_hhdet_in!D167-RES_hhdet_in_new!D167</f>
        <v>1364.1184417767361</v>
      </c>
      <c r="E167" s="67">
        <f>RES_hhdet_in!E167-RES_hhdet_in_new!E167</f>
        <v>2156.1663583511786</v>
      </c>
      <c r="F167" s="67">
        <f>RES_hhdet_in!F167-RES_hhdet_in_new!F167</f>
        <v>1815.1987937779518</v>
      </c>
      <c r="G167" s="67">
        <f>RES_hhdet_in!G167-RES_hhdet_in_new!G167</f>
        <v>863.48210882400258</v>
      </c>
      <c r="H167" s="67">
        <f>RES_hhdet_in!H167-RES_hhdet_in_new!H167</f>
        <v>2449.2999772110015</v>
      </c>
      <c r="I167" s="67">
        <f>RES_hhdet_in!I167-RES_hhdet_in_new!I167</f>
        <v>4579.7500000000055</v>
      </c>
      <c r="J167" s="67">
        <f>RES_hhdet_in!J167-RES_hhdet_in_new!J167</f>
        <v>3375.7500000000055</v>
      </c>
      <c r="K167" s="67">
        <f>RES_hhdet_in!K167-RES_hhdet_in_new!K167</f>
        <v>949.89464414001577</v>
      </c>
      <c r="L167" s="67">
        <f>RES_hhdet_in!L167-RES_hhdet_in_new!L167</f>
        <v>296.02589332488122</v>
      </c>
      <c r="M167" s="67">
        <f>RES_hhdet_in!M167-RES_hhdet_in_new!M167</f>
        <v>419.98996826542009</v>
      </c>
      <c r="N167" s="67">
        <f>RES_hhdet_in!N167-RES_hhdet_in_new!N167</f>
        <v>0</v>
      </c>
      <c r="O167" s="67">
        <f>RES_hhdet_in!O167-RES_hhdet_in_new!O167</f>
        <v>0</v>
      </c>
      <c r="P167" s="67">
        <f>RES_hhdet_in!P167-RES_hhdet_in_new!P167</f>
        <v>2152.1821565919245</v>
      </c>
      <c r="Q167" s="67">
        <f>RES_hhdet_in!Q167-RES_hhdet_in_new!Q167</f>
        <v>3090.0399615030556</v>
      </c>
    </row>
    <row r="168" spans="1:17" ht="12" customHeight="1" x14ac:dyDescent="0.25">
      <c r="A168" s="23" t="s">
        <v>143</v>
      </c>
      <c r="B168" s="67"/>
      <c r="C168" s="67">
        <f>RES_hhdet_in!C168-RES_hhdet_in_new!C168</f>
        <v>693.77436151200948</v>
      </c>
      <c r="D168" s="67">
        <f>RES_hhdet_in!D168-RES_hhdet_in_new!D168</f>
        <v>442.47284602934599</v>
      </c>
      <c r="E168" s="67">
        <f>RES_hhdet_in!E168-RES_hhdet_in_new!E168</f>
        <v>1471.5910258030431</v>
      </c>
      <c r="F168" s="67">
        <f>RES_hhdet_in!F168-RES_hhdet_in_new!F168</f>
        <v>870.93414492019599</v>
      </c>
      <c r="G168" s="67">
        <f>RES_hhdet_in!G168-RES_hhdet_in_new!G168</f>
        <v>3547.147774126629</v>
      </c>
      <c r="H168" s="67">
        <f>RES_hhdet_in!H168-RES_hhdet_in_new!H168</f>
        <v>4869.5232385669497</v>
      </c>
      <c r="I168" s="67">
        <f>RES_hhdet_in!I168-RES_hhdet_in_new!I168</f>
        <v>5477.9612462876621</v>
      </c>
      <c r="J168" s="67">
        <f>RES_hhdet_in!J168-RES_hhdet_in_new!J168</f>
        <v>3391.2662263296588</v>
      </c>
      <c r="K168" s="67">
        <f>RES_hhdet_in!K168-RES_hhdet_in_new!K168</f>
        <v>5224.7499999999964</v>
      </c>
      <c r="L168" s="67">
        <f>RES_hhdet_in!L168-RES_hhdet_in_new!L168</f>
        <v>4251.75</v>
      </c>
      <c r="M168" s="67">
        <f>RES_hhdet_in!M168-RES_hhdet_in_new!M168</f>
        <v>497.62450288370036</v>
      </c>
      <c r="N168" s="67">
        <f>RES_hhdet_in!N168-RES_hhdet_in_new!N168</f>
        <v>0</v>
      </c>
      <c r="O168" s="67">
        <f>RES_hhdet_in!O168-RES_hhdet_in_new!O168</f>
        <v>848.75000000000125</v>
      </c>
      <c r="P168" s="67">
        <f>RES_hhdet_in!P168-RES_hhdet_in_new!P168</f>
        <v>4662.6795925256711</v>
      </c>
      <c r="Q168" s="67">
        <f>RES_hhdet_in!Q168-RES_hhdet_in_new!Q168</f>
        <v>7260.6787957309189</v>
      </c>
    </row>
    <row r="169" spans="1:17" ht="12" hidden="1" customHeight="1" x14ac:dyDescent="0.25">
      <c r="A169" s="148" t="s">
        <v>57</v>
      </c>
      <c r="B169" s="67"/>
      <c r="C169" s="67">
        <f>RES_hhdet_in!C169-RES_hhdet_in_new!C169</f>
        <v>0</v>
      </c>
      <c r="D169" s="67">
        <f>RES_hhdet_in!D169-RES_hhdet_in_new!D169</f>
        <v>0</v>
      </c>
      <c r="E169" s="67">
        <f>RES_hhdet_in!E169-RES_hhdet_in_new!E169</f>
        <v>0</v>
      </c>
      <c r="F169" s="67">
        <f>RES_hhdet_in!F169-RES_hhdet_in_new!F169</f>
        <v>0</v>
      </c>
      <c r="G169" s="67">
        <f>RES_hhdet_in!G169-RES_hhdet_in_new!G169</f>
        <v>0</v>
      </c>
      <c r="H169" s="67">
        <f>RES_hhdet_in!H169-RES_hhdet_in_new!H169</f>
        <v>0</v>
      </c>
      <c r="I169" s="67">
        <f>RES_hhdet_in!I169-RES_hhdet_in_new!I169</f>
        <v>0</v>
      </c>
      <c r="J169" s="67">
        <f>RES_hhdet_in!J169-RES_hhdet_in_new!J169</f>
        <v>0</v>
      </c>
      <c r="K169" s="67">
        <f>RES_hhdet_in!K169-RES_hhdet_in_new!K169</f>
        <v>0</v>
      </c>
      <c r="L169" s="67">
        <f>RES_hhdet_in!L169-RES_hhdet_in_new!L169</f>
        <v>0</v>
      </c>
      <c r="M169" s="67">
        <f>RES_hhdet_in!M169-RES_hhdet_in_new!M169</f>
        <v>0</v>
      </c>
      <c r="N169" s="67">
        <f>RES_hhdet_in!N169-RES_hhdet_in_new!N169</f>
        <v>0</v>
      </c>
      <c r="O169" s="67">
        <f>RES_hhdet_in!O169-RES_hhdet_in_new!O169</f>
        <v>0</v>
      </c>
      <c r="P169" s="67">
        <f>RES_hhdet_in!P169-RES_hhdet_in_new!P169</f>
        <v>0</v>
      </c>
      <c r="Q169" s="67">
        <f>RES_hhdet_in!Q169-RES_hhdet_in_new!Q169</f>
        <v>0</v>
      </c>
    </row>
    <row r="170" spans="1:17" ht="12" hidden="1" customHeight="1" x14ac:dyDescent="0.25">
      <c r="A170" s="148" t="s">
        <v>59</v>
      </c>
      <c r="B170" s="67"/>
      <c r="C170" s="67">
        <f>RES_hhdet_in!C170-RES_hhdet_in_new!C170</f>
        <v>0</v>
      </c>
      <c r="D170" s="67">
        <f>RES_hhdet_in!D170-RES_hhdet_in_new!D170</f>
        <v>0</v>
      </c>
      <c r="E170" s="67">
        <f>RES_hhdet_in!E170-RES_hhdet_in_new!E170</f>
        <v>0</v>
      </c>
      <c r="F170" s="67">
        <f>RES_hhdet_in!F170-RES_hhdet_in_new!F170</f>
        <v>0</v>
      </c>
      <c r="G170" s="67">
        <f>RES_hhdet_in!G170-RES_hhdet_in_new!G170</f>
        <v>0</v>
      </c>
      <c r="H170" s="67">
        <f>RES_hhdet_in!H170-RES_hhdet_in_new!H170</f>
        <v>0</v>
      </c>
      <c r="I170" s="67">
        <f>RES_hhdet_in!I170-RES_hhdet_in_new!I170</f>
        <v>0</v>
      </c>
      <c r="J170" s="67">
        <f>RES_hhdet_in!J170-RES_hhdet_in_new!J170</f>
        <v>0</v>
      </c>
      <c r="K170" s="67">
        <f>RES_hhdet_in!K170-RES_hhdet_in_new!K170</f>
        <v>0</v>
      </c>
      <c r="L170" s="67">
        <f>RES_hhdet_in!L170-RES_hhdet_in_new!L170</f>
        <v>0</v>
      </c>
      <c r="M170" s="67">
        <f>RES_hhdet_in!M170-RES_hhdet_in_new!M170</f>
        <v>0</v>
      </c>
      <c r="N170" s="67">
        <f>RES_hhdet_in!N170-RES_hhdet_in_new!N170</f>
        <v>0</v>
      </c>
      <c r="O170" s="67">
        <f>RES_hhdet_in!O170-RES_hhdet_in_new!O170</f>
        <v>0</v>
      </c>
      <c r="P170" s="67">
        <f>RES_hhdet_in!P170-RES_hhdet_in_new!P170</f>
        <v>0</v>
      </c>
      <c r="Q170" s="67">
        <f>RES_hhdet_in!Q170-RES_hhdet_in_new!Q170</f>
        <v>0</v>
      </c>
    </row>
    <row r="171" spans="1:17" ht="12" customHeight="1" x14ac:dyDescent="0.25">
      <c r="A171" s="23" t="s">
        <v>142</v>
      </c>
      <c r="B171" s="67"/>
      <c r="C171" s="67">
        <f>RES_hhdet_in!C171-RES_hhdet_in_new!C171</f>
        <v>27065.08177406442</v>
      </c>
      <c r="D171" s="67">
        <f>RES_hhdet_in!D171-RES_hhdet_in_new!D171</f>
        <v>18530.774328349791</v>
      </c>
      <c r="E171" s="67">
        <f>RES_hhdet_in!E171-RES_hhdet_in_new!E171</f>
        <v>12081.441723284286</v>
      </c>
      <c r="F171" s="67">
        <f>RES_hhdet_in!F171-RES_hhdet_in_new!F171</f>
        <v>7447.6135949826075</v>
      </c>
      <c r="G171" s="67">
        <f>RES_hhdet_in!G171-RES_hhdet_in_new!G171</f>
        <v>5963.5928689816137</v>
      </c>
      <c r="H171" s="67">
        <f>RES_hhdet_in!H171-RES_hhdet_in_new!H171</f>
        <v>3757.5064927816534</v>
      </c>
      <c r="I171" s="67">
        <f>RES_hhdet_in!I171-RES_hhdet_in_new!I171</f>
        <v>4574.1256142956281</v>
      </c>
      <c r="J171" s="67">
        <f>RES_hhdet_in!J171-RES_hhdet_in_new!J171</f>
        <v>8130.8742852033865</v>
      </c>
      <c r="K171" s="67">
        <f>RES_hhdet_in!K171-RES_hhdet_in_new!K171</f>
        <v>10083.700770913259</v>
      </c>
      <c r="L171" s="67">
        <f>RES_hhdet_in!L171-RES_hhdet_in_new!L171</f>
        <v>4799.5714186589903</v>
      </c>
      <c r="M171" s="67">
        <f>RES_hhdet_in!M171-RES_hhdet_in_new!M171</f>
        <v>21040.814135035813</v>
      </c>
      <c r="N171" s="67">
        <f>RES_hhdet_in!N171-RES_hhdet_in_new!N171</f>
        <v>12048.772917794449</v>
      </c>
      <c r="O171" s="67">
        <f>RES_hhdet_in!O171-RES_hhdet_in_new!O171</f>
        <v>5944.8972770337268</v>
      </c>
      <c r="P171" s="67">
        <f>RES_hhdet_in!P171-RES_hhdet_in_new!P171</f>
        <v>2715.1491059778314</v>
      </c>
      <c r="Q171" s="67">
        <f>RES_hhdet_in!Q171-RES_hhdet_in_new!Q171</f>
        <v>2410</v>
      </c>
    </row>
    <row r="172" spans="1:17" ht="12" customHeight="1" x14ac:dyDescent="0.25">
      <c r="A172" s="23" t="s">
        <v>141</v>
      </c>
      <c r="B172" s="67"/>
      <c r="C172" s="67">
        <f>RES_hhdet_in!C172-RES_hhdet_in_new!C172</f>
        <v>3225.7887957012063</v>
      </c>
      <c r="D172" s="67">
        <f>RES_hhdet_in!D172-RES_hhdet_in_new!D172</f>
        <v>2154.22716134044</v>
      </c>
      <c r="E172" s="67">
        <f>RES_hhdet_in!E172-RES_hhdet_in_new!E172</f>
        <v>2360.8430578449743</v>
      </c>
      <c r="F172" s="67">
        <f>RES_hhdet_in!F172-RES_hhdet_in_new!F172</f>
        <v>2518.0008561782106</v>
      </c>
      <c r="G172" s="67">
        <f>RES_hhdet_in!G172-RES_hhdet_in_new!G172</f>
        <v>18282.699954068208</v>
      </c>
      <c r="H172" s="67">
        <f>RES_hhdet_in!H172-RES_hhdet_in_new!H172</f>
        <v>7709.1897474351854</v>
      </c>
      <c r="I172" s="67">
        <f>RES_hhdet_in!I172-RES_hhdet_in_new!I172</f>
        <v>2445.0491056760134</v>
      </c>
      <c r="J172" s="67">
        <f>RES_hhdet_in!J172-RES_hhdet_in_new!J172</f>
        <v>2423.6304958181081</v>
      </c>
      <c r="K172" s="67">
        <f>RES_hhdet_in!K172-RES_hhdet_in_new!K172</f>
        <v>37456.638587243411</v>
      </c>
      <c r="L172" s="67">
        <f>RES_hhdet_in!L172-RES_hhdet_in_new!L172</f>
        <v>31609.195202605297</v>
      </c>
      <c r="M172" s="67">
        <f>RES_hhdet_in!M172-RES_hhdet_in_new!M172</f>
        <v>13067.223549004004</v>
      </c>
      <c r="N172" s="67">
        <f>RES_hhdet_in!N172-RES_hhdet_in_new!N172</f>
        <v>10078.800299948896</v>
      </c>
      <c r="O172" s="67">
        <f>RES_hhdet_in!O172-RES_hhdet_in_new!O172</f>
        <v>12000.301687383244</v>
      </c>
      <c r="P172" s="67">
        <f>RES_hhdet_in!P172-RES_hhdet_in_new!P172</f>
        <v>9977.5856086370641</v>
      </c>
      <c r="Q172" s="67">
        <f>RES_hhdet_in!Q172-RES_hhdet_in_new!Q172</f>
        <v>10967.712077618386</v>
      </c>
    </row>
    <row r="173" spans="1:17" ht="12" hidden="1" customHeight="1" x14ac:dyDescent="0.25">
      <c r="A173" s="148" t="s">
        <v>60</v>
      </c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</row>
    <row r="174" spans="1:17" ht="12" hidden="1" customHeight="1" x14ac:dyDescent="0.25">
      <c r="A174" s="147" t="s">
        <v>59</v>
      </c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</row>
    <row r="175" spans="1:17" ht="12" customHeight="1" x14ac:dyDescent="0.25">
      <c r="A175" s="146" t="s">
        <v>62</v>
      </c>
      <c r="B175" s="145"/>
      <c r="C175" s="145"/>
      <c r="D175" s="145"/>
      <c r="E175" s="145"/>
      <c r="F175" s="145"/>
      <c r="G175" s="145"/>
      <c r="H175" s="145"/>
      <c r="I175" s="145"/>
      <c r="J175" s="145"/>
      <c r="K175" s="145"/>
      <c r="L175" s="145"/>
      <c r="M175" s="145"/>
      <c r="N175" s="145"/>
      <c r="O175" s="145"/>
      <c r="P175" s="145"/>
      <c r="Q175" s="145"/>
    </row>
    <row r="176" spans="1:17" ht="12" customHeight="1" x14ac:dyDescent="0.25">
      <c r="A176" s="23" t="s">
        <v>57</v>
      </c>
      <c r="B176" s="67"/>
      <c r="C176" s="67">
        <f>RES_hhdet_in!C176-RES_hhdet_in_new!C176</f>
        <v>885.45763265091102</v>
      </c>
      <c r="D176" s="67">
        <f>RES_hhdet_in!D176-RES_hhdet_in_new!D176</f>
        <v>581.26159609655758</v>
      </c>
      <c r="E176" s="67">
        <f>RES_hhdet_in!E176-RES_hhdet_in_new!E176</f>
        <v>277.97447752637817</v>
      </c>
      <c r="F176" s="67">
        <f>RES_hhdet_in!F176-RES_hhdet_in_new!F176</f>
        <v>1556.2499999999984</v>
      </c>
      <c r="G176" s="67">
        <f>RES_hhdet_in!G176-RES_hhdet_in_new!G176</f>
        <v>6284.2499999999691</v>
      </c>
      <c r="H176" s="67">
        <f>RES_hhdet_in!H176-RES_hhdet_in_new!H176</f>
        <v>1146.250000000028</v>
      </c>
      <c r="I176" s="67">
        <f>RES_hhdet_in!I176-RES_hhdet_in_new!I176</f>
        <v>9598.2499999999691</v>
      </c>
      <c r="J176" s="67">
        <f>RES_hhdet_in!J176-RES_hhdet_in_new!J176</f>
        <v>1185.655115275423</v>
      </c>
      <c r="K176" s="67">
        <f>RES_hhdet_in!K176-RES_hhdet_in_new!K176</f>
        <v>619.38185410386745</v>
      </c>
      <c r="L176" s="67">
        <f>RES_hhdet_in!L176-RES_hhdet_in_new!L176</f>
        <v>1380.5115960965561</v>
      </c>
      <c r="M176" s="67">
        <f>RES_hhdet_in!M176-RES_hhdet_in_new!M176</f>
        <v>543.22447752638152</v>
      </c>
      <c r="N176" s="67">
        <f>RES_hhdet_in!N176-RES_hhdet_in_new!N176</f>
        <v>0</v>
      </c>
      <c r="O176" s="67">
        <f>RES_hhdet_in!O176-RES_hhdet_in_new!O176</f>
        <v>1418.6901768078026</v>
      </c>
      <c r="P176" s="67">
        <f>RES_hhdet_in!P176-RES_hhdet_in_new!P176</f>
        <v>1592.1188561314855</v>
      </c>
      <c r="Q176" s="67">
        <f>RES_hhdet_in!Q176-RES_hhdet_in_new!Q176</f>
        <v>8868.0000000000018</v>
      </c>
    </row>
    <row r="177" spans="1:17" ht="12" customHeight="1" x14ac:dyDescent="0.25">
      <c r="A177" s="29" t="s">
        <v>140</v>
      </c>
      <c r="B177" s="83"/>
      <c r="C177" s="83">
        <f>RES_hhdet_in!C177-RES_hhdet_in_new!C177</f>
        <v>26478.183669346279</v>
      </c>
      <c r="D177" s="83">
        <f>RES_hhdet_in!D177-RES_hhdet_in_new!D177</f>
        <v>19761.976696155325</v>
      </c>
      <c r="E177" s="83">
        <f>RES_hhdet_in!E177-RES_hhdet_in_new!E177</f>
        <v>21315.034781129263</v>
      </c>
      <c r="F177" s="83">
        <f>RES_hhdet_in!F177-RES_hhdet_in_new!F177</f>
        <v>10901.364451160849</v>
      </c>
      <c r="G177" s="83">
        <f>RES_hhdet_in!G177-RES_hhdet_in_new!G177</f>
        <v>10178.199954068208</v>
      </c>
      <c r="H177" s="83">
        <f>RES_hhdet_in!H177-RES_hhdet_in_new!H177</f>
        <v>12546.689747435157</v>
      </c>
      <c r="I177" s="83">
        <f>RES_hhdet_in!I177-RES_hhdet_in_new!I177</f>
        <v>7554.507377081819</v>
      </c>
      <c r="J177" s="83">
        <f>RES_hhdet_in!J177-RES_hhdet_in_new!J177</f>
        <v>15780.651486017465</v>
      </c>
      <c r="K177" s="83">
        <f>RES_hhdet_in!K177-RES_hhdet_in_new!K177</f>
        <v>56851.431554173148</v>
      </c>
      <c r="L177" s="83">
        <f>RES_hhdet_in!L177-RES_hhdet_in_new!L177</f>
        <v>39650.846312973816</v>
      </c>
      <c r="M177" s="83">
        <f>RES_hhdet_in!M177-RES_hhdet_in_new!M177</f>
        <v>32690.511378635434</v>
      </c>
      <c r="N177" s="83">
        <f>RES_hhdet_in!N177-RES_hhdet_in_new!N177</f>
        <v>18672.409644948355</v>
      </c>
      <c r="O177" s="83">
        <f>RES_hhdet_in!O177-RES_hhdet_in_new!O177</f>
        <v>23825.70469316822</v>
      </c>
      <c r="P177" s="83">
        <f>RES_hhdet_in!P177-RES_hhdet_in_new!P177</f>
        <v>20040.639804796116</v>
      </c>
      <c r="Q177" s="83">
        <f>RES_hhdet_in!Q177-RES_hhdet_in_new!Q177</f>
        <v>12225.107524070934</v>
      </c>
    </row>
  </sheetData>
  <pageMargins left="0.39370078740157483" right="0.39370078740157483" top="0.39370078740157483" bottom="0.39370078740157483" header="0.31496062992125984" footer="0.31496062992125984"/>
  <pageSetup paperSize="9" scale="44" orientation="portrait" horizontalDpi="1200" verticalDpi="1200" r:id="rId1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7">
    <tabColor theme="6" tint="-0.249977111117893"/>
    <pageSetUpPr fitToPage="1"/>
  </sheetPr>
  <dimension ref="A1:Q177"/>
  <sheetViews>
    <sheetView showGridLines="0" zoomScaleNormal="100" workbookViewId="0">
      <pane xSplit="1" ySplit="2" topLeftCell="B3" activePane="bottomRight" state="frozen"/>
      <selection activeCell="B2" sqref="B2"/>
      <selection pane="topRight" activeCell="B2" sqref="B2"/>
      <selection pane="bottomLeft" activeCell="B2" sqref="B2"/>
      <selection pane="bottomRight" activeCell="B3" sqref="B3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260</v>
      </c>
      <c r="B1" s="215">
        <v>2015</v>
      </c>
      <c r="C1" s="215"/>
      <c r="D1" s="215"/>
      <c r="E1" s="215"/>
      <c r="F1" s="215"/>
      <c r="G1" s="215"/>
      <c r="H1" s="215"/>
      <c r="I1" s="215"/>
      <c r="J1" s="215"/>
      <c r="K1" s="215"/>
      <c r="L1" s="215"/>
      <c r="M1" s="215"/>
      <c r="N1" s="215"/>
      <c r="O1" s="215"/>
      <c r="P1" s="215"/>
      <c r="Q1" s="215"/>
    </row>
    <row r="2" spans="1:17" s="28" customFormat="1" ht="12" customHeight="1" x14ac:dyDescent="0.25">
      <c r="A2" s="155" t="s">
        <v>174</v>
      </c>
      <c r="B2" s="154" t="s">
        <v>173</v>
      </c>
      <c r="C2" s="154">
        <v>2001</v>
      </c>
      <c r="D2" s="154">
        <v>2002</v>
      </c>
      <c r="E2" s="154">
        <v>2003</v>
      </c>
      <c r="F2" s="154">
        <v>2004</v>
      </c>
      <c r="G2" s="154">
        <v>2005</v>
      </c>
      <c r="H2" s="154">
        <v>2006</v>
      </c>
      <c r="I2" s="154">
        <v>2007</v>
      </c>
      <c r="J2" s="154">
        <v>2008</v>
      </c>
      <c r="K2" s="154">
        <v>2009</v>
      </c>
      <c r="L2" s="154">
        <v>2010</v>
      </c>
      <c r="M2" s="154">
        <v>2011</v>
      </c>
      <c r="N2" s="154">
        <v>2012</v>
      </c>
      <c r="O2" s="154">
        <v>2013</v>
      </c>
      <c r="P2" s="154">
        <v>2014</v>
      </c>
      <c r="Q2" s="154">
        <v>2015</v>
      </c>
    </row>
    <row r="3" spans="1:17" ht="12" customHeight="1" x14ac:dyDescent="0.25">
      <c r="A3" s="152" t="s">
        <v>172</v>
      </c>
      <c r="B3" s="151"/>
      <c r="C3" s="151"/>
      <c r="D3" s="151"/>
      <c r="E3" s="151"/>
      <c r="F3" s="151"/>
      <c r="G3" s="151"/>
      <c r="H3" s="151"/>
      <c r="I3" s="151"/>
      <c r="J3" s="151"/>
      <c r="K3" s="151"/>
      <c r="L3" s="151"/>
      <c r="M3" s="151"/>
      <c r="N3" s="151"/>
      <c r="O3" s="151"/>
      <c r="P3" s="151"/>
      <c r="Q3" s="151"/>
    </row>
    <row r="4" spans="1:17" ht="12.95" customHeight="1" x14ac:dyDescent="0.25">
      <c r="A4" s="150" t="s">
        <v>65</v>
      </c>
      <c r="B4" s="149"/>
      <c r="C4" s="149"/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</row>
    <row r="5" spans="1:17" ht="12" customHeight="1" x14ac:dyDescent="0.25">
      <c r="A5" s="23" t="s">
        <v>58</v>
      </c>
      <c r="B5" s="67">
        <v>0</v>
      </c>
      <c r="C5" s="67">
        <v>0</v>
      </c>
      <c r="D5" s="67">
        <v>0</v>
      </c>
      <c r="E5" s="67">
        <v>0</v>
      </c>
      <c r="F5" s="67">
        <v>0</v>
      </c>
      <c r="G5" s="67">
        <v>0</v>
      </c>
      <c r="H5" s="67">
        <v>786.37499999999989</v>
      </c>
      <c r="I5" s="67">
        <v>3723.1875</v>
      </c>
      <c r="J5" s="67">
        <v>3689.1875000000009</v>
      </c>
      <c r="K5" s="67">
        <v>0</v>
      </c>
      <c r="L5" s="67">
        <v>7031.1875000000018</v>
      </c>
      <c r="M5" s="67">
        <v>0</v>
      </c>
      <c r="N5" s="67">
        <v>1287.0625000000002</v>
      </c>
      <c r="O5" s="67">
        <v>0</v>
      </c>
      <c r="P5" s="67">
        <v>108.00000000000001</v>
      </c>
      <c r="Q5" s="67">
        <v>313.00000000000006</v>
      </c>
    </row>
    <row r="6" spans="1:17" ht="12" hidden="1" customHeight="1" x14ac:dyDescent="0.25">
      <c r="A6" s="23" t="s">
        <v>60</v>
      </c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</row>
    <row r="7" spans="1:17" ht="12.95" customHeight="1" x14ac:dyDescent="0.25">
      <c r="A7" s="146" t="s">
        <v>112</v>
      </c>
      <c r="B7" s="145"/>
      <c r="C7" s="145"/>
      <c r="D7" s="145"/>
      <c r="E7" s="145"/>
      <c r="F7" s="145"/>
      <c r="G7" s="145"/>
      <c r="H7" s="145"/>
      <c r="I7" s="145"/>
      <c r="J7" s="145"/>
      <c r="K7" s="145"/>
      <c r="L7" s="145"/>
      <c r="M7" s="145"/>
      <c r="N7" s="145"/>
      <c r="O7" s="145"/>
      <c r="P7" s="145"/>
      <c r="Q7" s="145"/>
    </row>
    <row r="8" spans="1:17" ht="12" customHeight="1" x14ac:dyDescent="0.25">
      <c r="A8" s="23" t="s">
        <v>60</v>
      </c>
      <c r="B8" s="67">
        <v>0</v>
      </c>
      <c r="C8" s="67">
        <v>0</v>
      </c>
      <c r="D8" s="67">
        <v>0</v>
      </c>
      <c r="E8" s="67">
        <v>0</v>
      </c>
      <c r="F8" s="67">
        <v>0</v>
      </c>
      <c r="G8" s="67">
        <v>0</v>
      </c>
      <c r="H8" s="67">
        <v>0</v>
      </c>
      <c r="I8" s="67">
        <v>0</v>
      </c>
      <c r="J8" s="67">
        <v>0</v>
      </c>
      <c r="K8" s="67">
        <v>0</v>
      </c>
      <c r="L8" s="67">
        <v>43.000000000000007</v>
      </c>
      <c r="M8" s="67">
        <v>0</v>
      </c>
      <c r="N8" s="67">
        <v>56.000000000000014</v>
      </c>
      <c r="O8" s="67">
        <v>0</v>
      </c>
      <c r="P8" s="67">
        <v>5.0000000000000018</v>
      </c>
      <c r="Q8" s="67">
        <v>64.000000000000014</v>
      </c>
    </row>
    <row r="9" spans="1:17" ht="12" customHeight="1" x14ac:dyDescent="0.25">
      <c r="A9" s="146" t="s">
        <v>63</v>
      </c>
      <c r="B9" s="145"/>
      <c r="C9" s="145"/>
      <c r="D9" s="145"/>
      <c r="E9" s="145"/>
      <c r="F9" s="145"/>
      <c r="G9" s="145"/>
      <c r="H9" s="145"/>
      <c r="I9" s="145"/>
      <c r="J9" s="145"/>
      <c r="K9" s="145"/>
      <c r="L9" s="145"/>
      <c r="M9" s="145"/>
      <c r="N9" s="145"/>
      <c r="O9" s="145"/>
      <c r="P9" s="145"/>
      <c r="Q9" s="145"/>
    </row>
    <row r="10" spans="1:17" ht="12" customHeight="1" x14ac:dyDescent="0.25">
      <c r="A10" s="23" t="s">
        <v>171</v>
      </c>
      <c r="B10" s="67">
        <v>0</v>
      </c>
      <c r="C10" s="67">
        <v>0</v>
      </c>
      <c r="D10" s="67">
        <v>0</v>
      </c>
      <c r="E10" s="67">
        <v>0</v>
      </c>
      <c r="F10" s="67">
        <v>0</v>
      </c>
      <c r="G10" s="67">
        <v>0</v>
      </c>
      <c r="H10" s="67">
        <v>609.75746108280521</v>
      </c>
      <c r="I10" s="67">
        <v>1285.0489684793617</v>
      </c>
      <c r="J10" s="67">
        <v>1230.8401097293297</v>
      </c>
      <c r="K10" s="67">
        <v>0</v>
      </c>
      <c r="L10" s="67">
        <v>2271.1509544122978</v>
      </c>
      <c r="M10" s="67">
        <v>0</v>
      </c>
      <c r="N10" s="67">
        <v>949.87367259208804</v>
      </c>
      <c r="O10" s="67">
        <v>0</v>
      </c>
      <c r="P10" s="67">
        <v>93.929804249069605</v>
      </c>
      <c r="Q10" s="67">
        <v>177.39902945504824</v>
      </c>
    </row>
    <row r="11" spans="1:17" ht="12" customHeight="1" x14ac:dyDescent="0.25">
      <c r="A11" s="23" t="s">
        <v>144</v>
      </c>
      <c r="B11" s="67">
        <v>0</v>
      </c>
      <c r="C11" s="67">
        <v>0</v>
      </c>
      <c r="D11" s="67">
        <v>0</v>
      </c>
      <c r="E11" s="67">
        <v>0</v>
      </c>
      <c r="F11" s="67">
        <v>0</v>
      </c>
      <c r="G11" s="67">
        <v>0</v>
      </c>
      <c r="H11" s="67">
        <v>36.419331635516613</v>
      </c>
      <c r="I11" s="67">
        <v>134.40816132037892</v>
      </c>
      <c r="J11" s="67">
        <v>159.28031660933667</v>
      </c>
      <c r="K11" s="67">
        <v>0</v>
      </c>
      <c r="L11" s="67">
        <v>167.47674968524115</v>
      </c>
      <c r="M11" s="67">
        <v>0</v>
      </c>
      <c r="N11" s="67">
        <v>0</v>
      </c>
      <c r="O11" s="67">
        <v>0</v>
      </c>
      <c r="P11" s="67">
        <v>0.2762897874084897</v>
      </c>
      <c r="Q11" s="67">
        <v>11.139150962118316</v>
      </c>
    </row>
    <row r="12" spans="1:17" ht="12" customHeight="1" x14ac:dyDescent="0.25">
      <c r="A12" s="23" t="s">
        <v>143</v>
      </c>
      <c r="B12" s="67">
        <v>0</v>
      </c>
      <c r="C12" s="67">
        <v>0</v>
      </c>
      <c r="D12" s="67">
        <v>0</v>
      </c>
      <c r="E12" s="67">
        <v>0</v>
      </c>
      <c r="F12" s="67">
        <v>0</v>
      </c>
      <c r="G12" s="67">
        <v>0</v>
      </c>
      <c r="H12" s="67">
        <v>46.244343522500699</v>
      </c>
      <c r="I12" s="67">
        <v>278.81191986216538</v>
      </c>
      <c r="J12" s="67">
        <v>131.4587420074314</v>
      </c>
      <c r="K12" s="67">
        <v>0</v>
      </c>
      <c r="L12" s="67">
        <v>553.27018680532944</v>
      </c>
      <c r="M12" s="67">
        <v>0</v>
      </c>
      <c r="N12" s="67">
        <v>189.24680902919806</v>
      </c>
      <c r="O12" s="67">
        <v>0</v>
      </c>
      <c r="P12" s="67">
        <v>9.1890761733804283</v>
      </c>
      <c r="Q12" s="67">
        <v>4.7789225999947202</v>
      </c>
    </row>
    <row r="13" spans="1:17" ht="12" hidden="1" customHeight="1" x14ac:dyDescent="0.25">
      <c r="A13" s="148" t="s">
        <v>57</v>
      </c>
      <c r="B13" s="67"/>
      <c r="C13" s="67"/>
      <c r="D13" s="67"/>
      <c r="E13" s="67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</row>
    <row r="14" spans="1:17" ht="12" hidden="1" customHeight="1" x14ac:dyDescent="0.25">
      <c r="A14" s="148" t="s">
        <v>59</v>
      </c>
      <c r="B14" s="67"/>
      <c r="C14" s="67"/>
      <c r="D14" s="67"/>
      <c r="E14" s="67"/>
      <c r="F14" s="67"/>
      <c r="G14" s="67"/>
      <c r="H14" s="67"/>
      <c r="I14" s="67"/>
      <c r="J14" s="67"/>
      <c r="K14" s="67"/>
      <c r="L14" s="67"/>
      <c r="M14" s="67"/>
      <c r="N14" s="67"/>
      <c r="O14" s="67"/>
      <c r="P14" s="67"/>
      <c r="Q14" s="67"/>
    </row>
    <row r="15" spans="1:17" ht="12" customHeight="1" x14ac:dyDescent="0.25">
      <c r="A15" s="23" t="s">
        <v>142</v>
      </c>
      <c r="B15" s="67">
        <v>0</v>
      </c>
      <c r="C15" s="67">
        <v>0</v>
      </c>
      <c r="D15" s="67">
        <v>0</v>
      </c>
      <c r="E15" s="67">
        <v>0</v>
      </c>
      <c r="F15" s="67">
        <v>0</v>
      </c>
      <c r="G15" s="67">
        <v>0</v>
      </c>
      <c r="H15" s="67">
        <v>93.953863759177395</v>
      </c>
      <c r="I15" s="67">
        <v>835.81748749719395</v>
      </c>
      <c r="J15" s="67">
        <v>1207.2445015360252</v>
      </c>
      <c r="K15" s="67">
        <v>0</v>
      </c>
      <c r="L15" s="67">
        <v>365.65504443452988</v>
      </c>
      <c r="M15" s="67">
        <v>0</v>
      </c>
      <c r="N15" s="67">
        <v>0</v>
      </c>
      <c r="O15" s="67">
        <v>0</v>
      </c>
      <c r="P15" s="67">
        <v>4.604829790141495</v>
      </c>
      <c r="Q15" s="67">
        <v>34.724272982932646</v>
      </c>
    </row>
    <row r="16" spans="1:17" ht="12" customHeight="1" x14ac:dyDescent="0.25">
      <c r="A16" s="23" t="s">
        <v>141</v>
      </c>
      <c r="B16" s="67">
        <v>0</v>
      </c>
      <c r="C16" s="67">
        <v>0</v>
      </c>
      <c r="D16" s="67">
        <v>0</v>
      </c>
      <c r="E16" s="67">
        <v>0</v>
      </c>
      <c r="F16" s="67">
        <v>0</v>
      </c>
      <c r="G16" s="67">
        <v>0</v>
      </c>
      <c r="H16" s="67">
        <v>0</v>
      </c>
      <c r="I16" s="67">
        <v>1189.1009628409004</v>
      </c>
      <c r="J16" s="67">
        <v>960.36383011787791</v>
      </c>
      <c r="K16" s="67">
        <v>0</v>
      </c>
      <c r="L16" s="67">
        <v>3673.6345646626032</v>
      </c>
      <c r="M16" s="67">
        <v>0</v>
      </c>
      <c r="N16" s="67">
        <v>147.94201837871401</v>
      </c>
      <c r="O16" s="67">
        <v>0</v>
      </c>
      <c r="P16" s="67">
        <v>0</v>
      </c>
      <c r="Q16" s="67">
        <v>84.958623999906138</v>
      </c>
    </row>
    <row r="17" spans="1:17" ht="12" hidden="1" customHeight="1" x14ac:dyDescent="0.25">
      <c r="A17" s="148" t="s">
        <v>60</v>
      </c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</row>
    <row r="18" spans="1:17" ht="12" hidden="1" customHeight="1" x14ac:dyDescent="0.25">
      <c r="A18" s="148" t="s">
        <v>59</v>
      </c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</row>
    <row r="19" spans="1:17" ht="12" customHeight="1" x14ac:dyDescent="0.25">
      <c r="A19" s="146" t="s">
        <v>62</v>
      </c>
      <c r="B19" s="145"/>
      <c r="C19" s="145"/>
      <c r="D19" s="145"/>
      <c r="E19" s="145"/>
      <c r="F19" s="145"/>
      <c r="G19" s="145"/>
      <c r="H19" s="145"/>
      <c r="I19" s="145"/>
      <c r="J19" s="145"/>
      <c r="K19" s="145"/>
      <c r="L19" s="145"/>
      <c r="M19" s="145"/>
      <c r="N19" s="145"/>
      <c r="O19" s="145"/>
      <c r="P19" s="145"/>
      <c r="Q19" s="145"/>
    </row>
    <row r="20" spans="1:17" ht="12" customHeight="1" x14ac:dyDescent="0.25">
      <c r="A20" s="23" t="s">
        <v>58</v>
      </c>
      <c r="B20" s="67">
        <v>0</v>
      </c>
      <c r="C20" s="67">
        <v>0</v>
      </c>
      <c r="D20" s="67">
        <v>0</v>
      </c>
      <c r="E20" s="67">
        <v>0</v>
      </c>
      <c r="F20" s="67">
        <v>0</v>
      </c>
      <c r="G20" s="67">
        <v>0</v>
      </c>
      <c r="H20" s="67">
        <v>0</v>
      </c>
      <c r="I20" s="67">
        <v>355.42518542290372</v>
      </c>
      <c r="J20" s="67">
        <v>599.20415085391755</v>
      </c>
      <c r="K20" s="67">
        <v>0</v>
      </c>
      <c r="L20" s="67">
        <v>326.37066372317895</v>
      </c>
      <c r="M20" s="67">
        <v>0</v>
      </c>
      <c r="N20" s="67">
        <v>0</v>
      </c>
      <c r="O20" s="67">
        <v>0</v>
      </c>
      <c r="P20" s="67">
        <v>0</v>
      </c>
      <c r="Q20" s="67">
        <v>0</v>
      </c>
    </row>
    <row r="21" spans="1:17" ht="12" customHeight="1" x14ac:dyDescent="0.25">
      <c r="A21" s="23" t="s">
        <v>57</v>
      </c>
      <c r="B21" s="67">
        <v>0</v>
      </c>
      <c r="C21" s="67">
        <v>0</v>
      </c>
      <c r="D21" s="67">
        <v>0</v>
      </c>
      <c r="E21" s="67">
        <v>0</v>
      </c>
      <c r="F21" s="67">
        <v>0</v>
      </c>
      <c r="G21" s="67">
        <v>0</v>
      </c>
      <c r="H21" s="67">
        <v>23.824993915050385</v>
      </c>
      <c r="I21" s="67">
        <v>300.60203261461885</v>
      </c>
      <c r="J21" s="67">
        <v>133.85891916261789</v>
      </c>
      <c r="K21" s="67">
        <v>0</v>
      </c>
      <c r="L21" s="67">
        <v>118.25835180949237</v>
      </c>
      <c r="M21" s="67">
        <v>0</v>
      </c>
      <c r="N21" s="67">
        <v>0</v>
      </c>
      <c r="O21" s="67">
        <v>0</v>
      </c>
      <c r="P21" s="67">
        <v>61.399872979645913</v>
      </c>
      <c r="Q21" s="67">
        <v>49.055829518574647</v>
      </c>
    </row>
    <row r="22" spans="1:17" ht="12" customHeight="1" x14ac:dyDescent="0.25">
      <c r="A22" s="29" t="s">
        <v>140</v>
      </c>
      <c r="B22" s="83">
        <v>0</v>
      </c>
      <c r="C22" s="83">
        <v>0</v>
      </c>
      <c r="D22" s="83">
        <v>0</v>
      </c>
      <c r="E22" s="83">
        <v>0</v>
      </c>
      <c r="F22" s="83">
        <v>0</v>
      </c>
      <c r="G22" s="83">
        <v>0</v>
      </c>
      <c r="H22" s="83">
        <v>762.5500060849497</v>
      </c>
      <c r="I22" s="83">
        <v>3067.1602819624786</v>
      </c>
      <c r="J22" s="83">
        <v>2956.1244299834652</v>
      </c>
      <c r="K22" s="83">
        <v>0</v>
      </c>
      <c r="L22" s="83">
        <v>6586.5584844673303</v>
      </c>
      <c r="M22" s="83">
        <v>0</v>
      </c>
      <c r="N22" s="83">
        <v>1287.0625000000002</v>
      </c>
      <c r="O22" s="83">
        <v>0</v>
      </c>
      <c r="P22" s="83">
        <v>46.600127020354108</v>
      </c>
      <c r="Q22" s="83">
        <v>263.94417048142543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51"/>
      <c r="C24" s="151"/>
      <c r="D24" s="151"/>
      <c r="E24" s="151"/>
      <c r="F24" s="151"/>
      <c r="G24" s="151"/>
      <c r="H24" s="151"/>
      <c r="I24" s="151"/>
      <c r="J24" s="151"/>
      <c r="K24" s="151"/>
      <c r="L24" s="151"/>
      <c r="M24" s="151"/>
      <c r="N24" s="151"/>
      <c r="O24" s="151"/>
      <c r="P24" s="151"/>
      <c r="Q24" s="151"/>
    </row>
    <row r="25" spans="1:17" ht="12.95" customHeight="1" x14ac:dyDescent="0.25">
      <c r="A25" s="150" t="s">
        <v>65</v>
      </c>
      <c r="B25" s="149"/>
      <c r="C25" s="149"/>
      <c r="D25" s="149"/>
      <c r="E25" s="149"/>
      <c r="F25" s="149"/>
      <c r="G25" s="149"/>
      <c r="H25" s="149"/>
      <c r="I25" s="149"/>
      <c r="J25" s="149"/>
      <c r="K25" s="149"/>
      <c r="L25" s="149"/>
      <c r="M25" s="149"/>
      <c r="N25" s="149"/>
      <c r="O25" s="149"/>
      <c r="P25" s="149"/>
      <c r="Q25" s="149"/>
    </row>
    <row r="26" spans="1:17" ht="12" customHeight="1" x14ac:dyDescent="0.25">
      <c r="A26" s="23" t="s">
        <v>84</v>
      </c>
      <c r="B26" s="67">
        <v>79.750000000000014</v>
      </c>
      <c r="C26" s="67">
        <v>431.87500000000006</v>
      </c>
      <c r="D26" s="67">
        <v>665.87500000000023</v>
      </c>
      <c r="E26" s="67">
        <v>637.87500000000011</v>
      </c>
      <c r="F26" s="67">
        <v>614.875</v>
      </c>
      <c r="G26" s="67">
        <v>539.87500000000011</v>
      </c>
      <c r="H26" s="67">
        <v>853.87500000000023</v>
      </c>
      <c r="I26" s="67">
        <v>462.87500000000011</v>
      </c>
      <c r="J26" s="67">
        <v>435.87500000000011</v>
      </c>
      <c r="K26" s="67">
        <v>616.87500000000011</v>
      </c>
      <c r="L26" s="67">
        <v>338.87500000000006</v>
      </c>
      <c r="M26" s="67">
        <v>331.87500000000006</v>
      </c>
      <c r="N26" s="67">
        <v>74.875</v>
      </c>
      <c r="O26" s="67">
        <v>0</v>
      </c>
      <c r="P26" s="67">
        <v>367.87500000000011</v>
      </c>
      <c r="Q26" s="67">
        <v>36.875000000000007</v>
      </c>
    </row>
    <row r="27" spans="1:17" ht="12" hidden="1" customHeight="1" x14ac:dyDescent="0.25">
      <c r="A27" s="23" t="s">
        <v>60</v>
      </c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</row>
    <row r="28" spans="1:17" ht="12.95" customHeight="1" x14ac:dyDescent="0.25">
      <c r="A28" s="146" t="s">
        <v>112</v>
      </c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</row>
    <row r="29" spans="1:17" ht="12" customHeight="1" x14ac:dyDescent="0.25">
      <c r="A29" s="23" t="s">
        <v>60</v>
      </c>
      <c r="B29" s="67">
        <v>0</v>
      </c>
      <c r="C29" s="67">
        <v>0</v>
      </c>
      <c r="D29" s="67">
        <v>0</v>
      </c>
      <c r="E29" s="67">
        <v>0</v>
      </c>
      <c r="F29" s="67">
        <v>0</v>
      </c>
      <c r="G29" s="67">
        <v>0</v>
      </c>
      <c r="H29" s="67">
        <v>0</v>
      </c>
      <c r="I29" s="67">
        <v>0</v>
      </c>
      <c r="J29" s="67">
        <v>0</v>
      </c>
      <c r="K29" s="67">
        <v>0</v>
      </c>
      <c r="L29" s="67">
        <v>16.000000000000004</v>
      </c>
      <c r="M29" s="67">
        <v>21.000000000000007</v>
      </c>
      <c r="N29" s="67">
        <v>5.0000000000000018</v>
      </c>
      <c r="O29" s="67">
        <v>0</v>
      </c>
      <c r="P29" s="67">
        <v>0</v>
      </c>
      <c r="Q29" s="67">
        <v>22.000000000000004</v>
      </c>
    </row>
    <row r="30" spans="1:17" ht="12" customHeight="1" x14ac:dyDescent="0.25">
      <c r="A30" s="146" t="s">
        <v>63</v>
      </c>
      <c r="B30" s="145"/>
      <c r="C30" s="145"/>
      <c r="D30" s="145"/>
      <c r="E30" s="145"/>
      <c r="F30" s="145"/>
      <c r="G30" s="145"/>
      <c r="H30" s="145"/>
      <c r="I30" s="145"/>
      <c r="J30" s="145"/>
      <c r="K30" s="145"/>
      <c r="L30" s="145"/>
      <c r="M30" s="145"/>
      <c r="N30" s="145"/>
      <c r="O30" s="145"/>
      <c r="P30" s="145"/>
      <c r="Q30" s="145"/>
    </row>
    <row r="31" spans="1:17" ht="12" customHeight="1" x14ac:dyDescent="0.25">
      <c r="A31" s="23" t="s">
        <v>169</v>
      </c>
      <c r="B31" s="67">
        <v>0</v>
      </c>
      <c r="C31" s="67">
        <v>0</v>
      </c>
      <c r="D31" s="67">
        <v>0</v>
      </c>
      <c r="E31" s="67">
        <v>0</v>
      </c>
      <c r="F31" s="67">
        <v>13.752340115006465</v>
      </c>
      <c r="G31" s="67">
        <v>66.283996807760616</v>
      </c>
      <c r="H31" s="67">
        <v>167.07713897318362</v>
      </c>
      <c r="I31" s="67">
        <v>97.466055696152537</v>
      </c>
      <c r="J31" s="67">
        <v>103.91234743806987</v>
      </c>
      <c r="K31" s="67">
        <v>0</v>
      </c>
      <c r="L31" s="67">
        <v>0</v>
      </c>
      <c r="M31" s="67">
        <v>0</v>
      </c>
      <c r="N31" s="67">
        <v>0</v>
      </c>
      <c r="O31" s="67">
        <v>0</v>
      </c>
      <c r="P31" s="67">
        <v>2.8269800293056773</v>
      </c>
      <c r="Q31" s="67">
        <v>5.6811409405212645</v>
      </c>
    </row>
    <row r="32" spans="1:17" ht="12" customHeight="1" x14ac:dyDescent="0.25">
      <c r="A32" s="23" t="s">
        <v>168</v>
      </c>
      <c r="B32" s="67">
        <v>0</v>
      </c>
      <c r="C32" s="67">
        <v>69.065261415390992</v>
      </c>
      <c r="D32" s="67">
        <v>93.753421323883657</v>
      </c>
      <c r="E32" s="67">
        <v>71.186739418642119</v>
      </c>
      <c r="F32" s="67">
        <v>117.98342826298843</v>
      </c>
      <c r="G32" s="67">
        <v>196.96761101330503</v>
      </c>
      <c r="H32" s="67">
        <v>248.87070479894339</v>
      </c>
      <c r="I32" s="67">
        <v>109.56000409017689</v>
      </c>
      <c r="J32" s="67">
        <v>100.28895482615286</v>
      </c>
      <c r="K32" s="67">
        <v>22.278219485505513</v>
      </c>
      <c r="L32" s="67">
        <v>21.768068142792949</v>
      </c>
      <c r="M32" s="67">
        <v>17.442009358307732</v>
      </c>
      <c r="N32" s="67">
        <v>2.0551542762793718</v>
      </c>
      <c r="O32" s="67">
        <v>0</v>
      </c>
      <c r="P32" s="67">
        <v>4.2426500991681948</v>
      </c>
      <c r="Q32" s="67">
        <v>13.537773488463145</v>
      </c>
    </row>
    <row r="33" spans="1:17" ht="12" hidden="1" customHeight="1" x14ac:dyDescent="0.25">
      <c r="A33" s="148" t="s">
        <v>57</v>
      </c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7"/>
    </row>
    <row r="34" spans="1:17" ht="12" hidden="1" customHeight="1" x14ac:dyDescent="0.25">
      <c r="A34" s="148" t="s">
        <v>59</v>
      </c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7"/>
      <c r="M34" s="67"/>
      <c r="N34" s="67"/>
      <c r="O34" s="67"/>
      <c r="P34" s="67"/>
      <c r="Q34" s="67"/>
    </row>
    <row r="35" spans="1:17" ht="12" customHeight="1" x14ac:dyDescent="0.25">
      <c r="A35" s="23" t="s">
        <v>142</v>
      </c>
      <c r="B35" s="67">
        <v>0</v>
      </c>
      <c r="C35" s="67">
        <v>19.567283625906764</v>
      </c>
      <c r="D35" s="67">
        <v>151.3122947947322</v>
      </c>
      <c r="E35" s="67">
        <v>347.13440292010478</v>
      </c>
      <c r="F35" s="67">
        <v>287.98544496499699</v>
      </c>
      <c r="G35" s="67">
        <v>0</v>
      </c>
      <c r="H35" s="67">
        <v>155.21484308660138</v>
      </c>
      <c r="I35" s="67">
        <v>61.497344337028458</v>
      </c>
      <c r="J35" s="67">
        <v>125.75766534931337</v>
      </c>
      <c r="K35" s="67">
        <v>113.4691946211553</v>
      </c>
      <c r="L35" s="67">
        <v>25.344123827185602</v>
      </c>
      <c r="M35" s="67">
        <v>87.926055519145706</v>
      </c>
      <c r="N35" s="67">
        <v>21.530664506807131</v>
      </c>
      <c r="O35" s="67">
        <v>0</v>
      </c>
      <c r="P35" s="67">
        <v>63.513460180003435</v>
      </c>
      <c r="Q35" s="67">
        <v>1.7472222670192372</v>
      </c>
    </row>
    <row r="36" spans="1:17" ht="12" customHeight="1" x14ac:dyDescent="0.25">
      <c r="A36" s="23" t="s">
        <v>141</v>
      </c>
      <c r="B36" s="67">
        <v>79.750000000000014</v>
      </c>
      <c r="C36" s="67">
        <v>343.2424549587023</v>
      </c>
      <c r="D36" s="67">
        <v>420.80928388138432</v>
      </c>
      <c r="E36" s="67">
        <v>219.5538576612532</v>
      </c>
      <c r="F36" s="67">
        <v>195.1537866570082</v>
      </c>
      <c r="G36" s="67">
        <v>276.62339217893447</v>
      </c>
      <c r="H36" s="67">
        <v>282.71231314127186</v>
      </c>
      <c r="I36" s="67">
        <v>194.35159587664225</v>
      </c>
      <c r="J36" s="67">
        <v>105.91603238646402</v>
      </c>
      <c r="K36" s="67">
        <v>481.1275858933393</v>
      </c>
      <c r="L36" s="67">
        <v>291.76280803002152</v>
      </c>
      <c r="M36" s="67">
        <v>226.50693512254662</v>
      </c>
      <c r="N36" s="67">
        <v>51.289181216913505</v>
      </c>
      <c r="O36" s="67">
        <v>0</v>
      </c>
      <c r="P36" s="67">
        <v>297.29190969152279</v>
      </c>
      <c r="Q36" s="67">
        <v>15.908863303996363</v>
      </c>
    </row>
    <row r="37" spans="1:17" ht="12" hidden="1" customHeight="1" x14ac:dyDescent="0.25">
      <c r="A37" s="148" t="s">
        <v>60</v>
      </c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</row>
    <row r="38" spans="1:17" ht="12" hidden="1" customHeight="1" x14ac:dyDescent="0.25">
      <c r="A38" s="147" t="s">
        <v>59</v>
      </c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</row>
    <row r="39" spans="1:17" ht="12" customHeight="1" x14ac:dyDescent="0.25">
      <c r="A39" s="146" t="s">
        <v>62</v>
      </c>
      <c r="B39" s="145"/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5"/>
      <c r="O39" s="145"/>
      <c r="P39" s="145"/>
      <c r="Q39" s="145"/>
    </row>
    <row r="40" spans="1:17" ht="12" customHeight="1" x14ac:dyDescent="0.25">
      <c r="A40" s="23" t="s">
        <v>57</v>
      </c>
      <c r="B40" s="67">
        <v>11.482003434688313</v>
      </c>
      <c r="C40" s="67">
        <v>0</v>
      </c>
      <c r="D40" s="67">
        <v>0</v>
      </c>
      <c r="E40" s="67">
        <v>0</v>
      </c>
      <c r="F40" s="67">
        <v>0</v>
      </c>
      <c r="G40" s="67">
        <v>0</v>
      </c>
      <c r="H40" s="67">
        <v>0</v>
      </c>
      <c r="I40" s="67">
        <v>36.462707266797374</v>
      </c>
      <c r="J40" s="67">
        <v>100.50000000000003</v>
      </c>
      <c r="K40" s="67">
        <v>0</v>
      </c>
      <c r="L40" s="67">
        <v>0</v>
      </c>
      <c r="M40" s="67">
        <v>0</v>
      </c>
      <c r="N40" s="67">
        <v>0</v>
      </c>
      <c r="O40" s="67">
        <v>0</v>
      </c>
      <c r="P40" s="67">
        <v>116.50000000000003</v>
      </c>
      <c r="Q40" s="67">
        <v>20.055289298514374</v>
      </c>
    </row>
    <row r="41" spans="1:17" ht="12" customHeight="1" x14ac:dyDescent="0.25">
      <c r="A41" s="29" t="s">
        <v>140</v>
      </c>
      <c r="B41" s="83">
        <v>68.267996565311705</v>
      </c>
      <c r="C41" s="83">
        <v>431.87500000000011</v>
      </c>
      <c r="D41" s="83">
        <v>665.87500000000011</v>
      </c>
      <c r="E41" s="83">
        <v>637.87500000000011</v>
      </c>
      <c r="F41" s="83">
        <v>614.87500000000011</v>
      </c>
      <c r="G41" s="83">
        <v>539.87500000000011</v>
      </c>
      <c r="H41" s="83">
        <v>853.87500000000023</v>
      </c>
      <c r="I41" s="83">
        <v>426.41229273320278</v>
      </c>
      <c r="J41" s="83">
        <v>335.37500000000011</v>
      </c>
      <c r="K41" s="83">
        <v>616.87500000000011</v>
      </c>
      <c r="L41" s="83">
        <v>338.87500000000006</v>
      </c>
      <c r="M41" s="83">
        <v>331.87500000000006</v>
      </c>
      <c r="N41" s="83">
        <v>74.875000000000014</v>
      </c>
      <c r="O41" s="83">
        <v>0</v>
      </c>
      <c r="P41" s="83">
        <v>251.37500000000006</v>
      </c>
      <c r="Q41" s="83">
        <v>16.819710701485629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51"/>
      <c r="C43" s="151"/>
      <c r="D43" s="151"/>
      <c r="E43" s="151"/>
      <c r="F43" s="151"/>
      <c r="G43" s="151"/>
      <c r="H43" s="151"/>
      <c r="I43" s="151"/>
      <c r="J43" s="151"/>
      <c r="K43" s="151"/>
      <c r="L43" s="151"/>
      <c r="M43" s="151"/>
      <c r="N43" s="151"/>
      <c r="O43" s="151"/>
      <c r="P43" s="151"/>
      <c r="Q43" s="151"/>
    </row>
    <row r="44" spans="1:17" ht="12.95" customHeight="1" x14ac:dyDescent="0.25">
      <c r="A44" s="150" t="s">
        <v>65</v>
      </c>
      <c r="B44" s="149"/>
      <c r="C44" s="149"/>
      <c r="D44" s="149"/>
      <c r="E44" s="149"/>
      <c r="F44" s="149"/>
      <c r="G44" s="149"/>
      <c r="H44" s="149"/>
      <c r="I44" s="149"/>
      <c r="J44" s="149"/>
      <c r="K44" s="149"/>
      <c r="L44" s="149"/>
      <c r="M44" s="149"/>
      <c r="N44" s="149"/>
      <c r="O44" s="149"/>
      <c r="P44" s="149"/>
      <c r="Q44" s="149"/>
    </row>
    <row r="45" spans="1:17" ht="12" customHeight="1" x14ac:dyDescent="0.25">
      <c r="A45" s="23" t="s">
        <v>166</v>
      </c>
      <c r="B45" s="67">
        <v>34421.000000000007</v>
      </c>
      <c r="C45" s="67">
        <v>65360.000000000015</v>
      </c>
      <c r="D45" s="67">
        <v>81182.000000000015</v>
      </c>
      <c r="E45" s="67">
        <v>77316</v>
      </c>
      <c r="F45" s="67">
        <v>54557.000000000022</v>
      </c>
      <c r="G45" s="67">
        <v>49914.000000000015</v>
      </c>
      <c r="H45" s="67">
        <v>36820.000000000015</v>
      </c>
      <c r="I45" s="67">
        <v>15750.000000000004</v>
      </c>
      <c r="J45" s="67">
        <v>55440.000000000015</v>
      </c>
      <c r="K45" s="67">
        <v>18634.000000000004</v>
      </c>
      <c r="L45" s="67">
        <v>58406.000000000015</v>
      </c>
      <c r="M45" s="67">
        <v>0</v>
      </c>
      <c r="N45" s="67">
        <v>57864</v>
      </c>
      <c r="O45" s="67">
        <v>0</v>
      </c>
      <c r="P45" s="67">
        <v>57673.000000000015</v>
      </c>
      <c r="Q45" s="67">
        <v>61992.000000000015</v>
      </c>
    </row>
    <row r="46" spans="1:17" ht="12" hidden="1" customHeight="1" x14ac:dyDescent="0.25">
      <c r="A46" s="23" t="s">
        <v>60</v>
      </c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</row>
    <row r="47" spans="1:17" ht="12.95" customHeight="1" x14ac:dyDescent="0.25">
      <c r="A47" s="146" t="s">
        <v>112</v>
      </c>
      <c r="B47" s="145"/>
      <c r="C47" s="145"/>
      <c r="D47" s="145"/>
      <c r="E47" s="145"/>
      <c r="F47" s="145"/>
      <c r="G47" s="145"/>
      <c r="H47" s="145"/>
      <c r="I47" s="145"/>
      <c r="J47" s="145"/>
      <c r="K47" s="145"/>
      <c r="L47" s="145"/>
      <c r="M47" s="145"/>
      <c r="N47" s="145"/>
      <c r="O47" s="145"/>
      <c r="P47" s="145"/>
      <c r="Q47" s="145"/>
    </row>
    <row r="48" spans="1:17" ht="12" customHeight="1" x14ac:dyDescent="0.25">
      <c r="A48" s="23" t="s">
        <v>60</v>
      </c>
      <c r="B48" s="67">
        <v>0</v>
      </c>
      <c r="C48" s="67">
        <v>0</v>
      </c>
      <c r="D48" s="67">
        <v>0</v>
      </c>
      <c r="E48" s="67">
        <v>0</v>
      </c>
      <c r="F48" s="67">
        <v>0</v>
      </c>
      <c r="G48" s="67">
        <v>0</v>
      </c>
      <c r="H48" s="67">
        <v>0</v>
      </c>
      <c r="I48" s="67">
        <v>0</v>
      </c>
      <c r="J48" s="67">
        <v>0</v>
      </c>
      <c r="K48" s="67">
        <v>1308.0000000000002</v>
      </c>
      <c r="L48" s="67">
        <v>2846.0000000000005</v>
      </c>
      <c r="M48" s="67">
        <v>0</v>
      </c>
      <c r="N48" s="67">
        <v>630.00000000000011</v>
      </c>
      <c r="O48" s="67">
        <v>0</v>
      </c>
      <c r="P48" s="67">
        <v>37.000000000000007</v>
      </c>
      <c r="Q48" s="67">
        <v>2387.0000000000005</v>
      </c>
    </row>
    <row r="49" spans="1:17" ht="12" customHeight="1" x14ac:dyDescent="0.25">
      <c r="A49" s="146" t="s">
        <v>63</v>
      </c>
      <c r="B49" s="145"/>
      <c r="C49" s="145"/>
      <c r="D49" s="145"/>
      <c r="E49" s="145"/>
      <c r="F49" s="145"/>
      <c r="G49" s="145"/>
      <c r="H49" s="145"/>
      <c r="I49" s="145"/>
      <c r="J49" s="145"/>
      <c r="K49" s="145"/>
      <c r="L49" s="145"/>
      <c r="M49" s="145"/>
      <c r="N49" s="145"/>
      <c r="O49" s="145"/>
      <c r="P49" s="145"/>
      <c r="Q49" s="145"/>
    </row>
    <row r="50" spans="1:17" ht="12" customHeight="1" x14ac:dyDescent="0.25">
      <c r="A50" s="23" t="s">
        <v>165</v>
      </c>
      <c r="B50" s="67">
        <v>0</v>
      </c>
      <c r="C50" s="67">
        <v>20157.396996966636</v>
      </c>
      <c r="D50" s="67">
        <v>30125.382068860075</v>
      </c>
      <c r="E50" s="67">
        <v>36915.932236017587</v>
      </c>
      <c r="F50" s="67">
        <v>24419.799004768138</v>
      </c>
      <c r="G50" s="67">
        <v>12388.569206712471</v>
      </c>
      <c r="H50" s="67">
        <v>10315.258762872701</v>
      </c>
      <c r="I50" s="67">
        <v>4074.7013692224896</v>
      </c>
      <c r="J50" s="67">
        <v>20814.24393399465</v>
      </c>
      <c r="K50" s="67">
        <v>3557.2108136082024</v>
      </c>
      <c r="L50" s="67">
        <v>6021.9953610413959</v>
      </c>
      <c r="M50" s="67">
        <v>0</v>
      </c>
      <c r="N50" s="67">
        <v>6200.6573387745439</v>
      </c>
      <c r="O50" s="67">
        <v>0</v>
      </c>
      <c r="P50" s="67">
        <v>6105.4113621495044</v>
      </c>
      <c r="Q50" s="67">
        <v>3201.4415450116899</v>
      </c>
    </row>
    <row r="51" spans="1:17" ht="12" customHeight="1" x14ac:dyDescent="0.25">
      <c r="A51" s="23" t="s">
        <v>164</v>
      </c>
      <c r="B51" s="67">
        <v>34421.000000000007</v>
      </c>
      <c r="C51" s="67">
        <v>45202.603003033379</v>
      </c>
      <c r="D51" s="67">
        <v>42974.87385734314</v>
      </c>
      <c r="E51" s="67">
        <v>34791.122728526905</v>
      </c>
      <c r="F51" s="67">
        <v>26931.416187252395</v>
      </c>
      <c r="G51" s="67">
        <v>34977.67697982012</v>
      </c>
      <c r="H51" s="67">
        <v>25990.753491732088</v>
      </c>
      <c r="I51" s="67">
        <v>11675.298630777514</v>
      </c>
      <c r="J51" s="67">
        <v>15835.717422125927</v>
      </c>
      <c r="K51" s="67">
        <v>13367.948825829728</v>
      </c>
      <c r="L51" s="67">
        <v>28168.946632553332</v>
      </c>
      <c r="M51" s="67">
        <v>0</v>
      </c>
      <c r="N51" s="67">
        <v>32299.743269888</v>
      </c>
      <c r="O51" s="67">
        <v>0</v>
      </c>
      <c r="P51" s="67">
        <v>35872.531768076682</v>
      </c>
      <c r="Q51" s="67">
        <v>56569.367203040827</v>
      </c>
    </row>
    <row r="52" spans="1:17" ht="12" hidden="1" customHeight="1" x14ac:dyDescent="0.25">
      <c r="A52" s="148" t="s">
        <v>163</v>
      </c>
      <c r="B52" s="67"/>
      <c r="C52" s="67"/>
      <c r="D52" s="67"/>
      <c r="E52" s="67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</row>
    <row r="53" spans="1:17" ht="12" hidden="1" customHeight="1" x14ac:dyDescent="0.25">
      <c r="A53" s="148" t="s">
        <v>59</v>
      </c>
      <c r="B53" s="67"/>
      <c r="C53" s="67"/>
      <c r="D53" s="67"/>
      <c r="E53" s="67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</row>
    <row r="54" spans="1:17" ht="12" customHeight="1" x14ac:dyDescent="0.25">
      <c r="A54" s="23" t="s">
        <v>142</v>
      </c>
      <c r="B54" s="67">
        <v>0</v>
      </c>
      <c r="C54" s="67">
        <v>1.526166499969327E-12</v>
      </c>
      <c r="D54" s="67">
        <v>4.0540406583533485E-13</v>
      </c>
      <c r="E54" s="67">
        <v>5260.7273692046056</v>
      </c>
      <c r="F54" s="67">
        <v>2376.3482833666985</v>
      </c>
      <c r="G54" s="67">
        <v>0</v>
      </c>
      <c r="H54" s="67">
        <v>0</v>
      </c>
      <c r="I54" s="67">
        <v>3.775491860665035E-13</v>
      </c>
      <c r="J54" s="67">
        <v>10580.263032645264</v>
      </c>
      <c r="K54" s="67">
        <v>396.29064908374301</v>
      </c>
      <c r="L54" s="67">
        <v>848.41656468017356</v>
      </c>
      <c r="M54" s="67">
        <v>0</v>
      </c>
      <c r="N54" s="67">
        <v>5605.7078991064936</v>
      </c>
      <c r="O54" s="67">
        <v>0</v>
      </c>
      <c r="P54" s="67">
        <v>4417.553378660893</v>
      </c>
      <c r="Q54" s="67">
        <v>656.69282325213419</v>
      </c>
    </row>
    <row r="55" spans="1:17" ht="12" customHeight="1" x14ac:dyDescent="0.25">
      <c r="A55" s="23" t="s">
        <v>141</v>
      </c>
      <c r="B55" s="67">
        <v>0</v>
      </c>
      <c r="C55" s="67">
        <v>0</v>
      </c>
      <c r="D55" s="67">
        <v>8081.7440737968009</v>
      </c>
      <c r="E55" s="67">
        <v>348.21766625091254</v>
      </c>
      <c r="F55" s="67">
        <v>829.43652461278225</v>
      </c>
      <c r="G55" s="67">
        <v>2547.7538134674223</v>
      </c>
      <c r="H55" s="67">
        <v>513.98774539521798</v>
      </c>
      <c r="I55" s="67">
        <v>0</v>
      </c>
      <c r="J55" s="67">
        <v>8209.7756112341722</v>
      </c>
      <c r="K55" s="67">
        <v>1312.5497114783318</v>
      </c>
      <c r="L55" s="67">
        <v>23366.641441725111</v>
      </c>
      <c r="M55" s="67">
        <v>0</v>
      </c>
      <c r="N55" s="67">
        <v>13757.891492230967</v>
      </c>
      <c r="O55" s="67">
        <v>0</v>
      </c>
      <c r="P55" s="67">
        <v>11277.503491112933</v>
      </c>
      <c r="Q55" s="67">
        <v>1564.4984286953672</v>
      </c>
    </row>
    <row r="56" spans="1:17" ht="12" hidden="1" customHeight="1" x14ac:dyDescent="0.25">
      <c r="A56" s="148" t="s">
        <v>60</v>
      </c>
      <c r="B56" s="67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</row>
    <row r="57" spans="1:17" ht="12" hidden="1" customHeight="1" x14ac:dyDescent="0.25">
      <c r="A57" s="147" t="s">
        <v>59</v>
      </c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</row>
    <row r="58" spans="1:17" ht="12" customHeight="1" x14ac:dyDescent="0.25">
      <c r="A58" s="146" t="s">
        <v>62</v>
      </c>
      <c r="B58" s="145"/>
      <c r="C58" s="145"/>
      <c r="D58" s="145"/>
      <c r="E58" s="145"/>
      <c r="F58" s="145"/>
      <c r="G58" s="145"/>
      <c r="H58" s="145"/>
      <c r="I58" s="145"/>
      <c r="J58" s="145"/>
      <c r="K58" s="145"/>
      <c r="L58" s="145"/>
      <c r="M58" s="145"/>
      <c r="N58" s="145"/>
      <c r="O58" s="145"/>
      <c r="P58" s="145"/>
      <c r="Q58" s="145"/>
    </row>
    <row r="59" spans="1:17" ht="12" customHeight="1" x14ac:dyDescent="0.25">
      <c r="A59" s="23" t="s">
        <v>57</v>
      </c>
      <c r="B59" s="67">
        <v>5367.0858133345027</v>
      </c>
      <c r="C59" s="67">
        <v>0</v>
      </c>
      <c r="D59" s="67">
        <v>2885.7728805949682</v>
      </c>
      <c r="E59" s="67">
        <v>1254.3403221824503</v>
      </c>
      <c r="F59" s="67">
        <v>0</v>
      </c>
      <c r="G59" s="67">
        <v>3846.7260746529328</v>
      </c>
      <c r="H59" s="67">
        <v>3264.5234957038774</v>
      </c>
      <c r="I59" s="67">
        <v>2841.590355187127</v>
      </c>
      <c r="J59" s="67">
        <v>3122.8768291991796</v>
      </c>
      <c r="K59" s="67">
        <v>615.10534271162226</v>
      </c>
      <c r="L59" s="67">
        <v>1768.4923565594374</v>
      </c>
      <c r="M59" s="67">
        <v>0</v>
      </c>
      <c r="N59" s="67">
        <v>973.91199050671094</v>
      </c>
      <c r="O59" s="67">
        <v>0</v>
      </c>
      <c r="P59" s="67">
        <v>1508.6447173767835</v>
      </c>
      <c r="Q59" s="67">
        <v>4384.9298219904113</v>
      </c>
    </row>
    <row r="60" spans="1:17" ht="12" customHeight="1" x14ac:dyDescent="0.25">
      <c r="A60" s="29" t="s">
        <v>140</v>
      </c>
      <c r="B60" s="83">
        <v>29053.914186665508</v>
      </c>
      <c r="C60" s="83">
        <v>65360.000000000015</v>
      </c>
      <c r="D60" s="83">
        <v>78296.227119405041</v>
      </c>
      <c r="E60" s="83">
        <v>76061.659677817559</v>
      </c>
      <c r="F60" s="83">
        <v>54557.000000000015</v>
      </c>
      <c r="G60" s="83">
        <v>46067.273925347079</v>
      </c>
      <c r="H60" s="83">
        <v>33555.47650429613</v>
      </c>
      <c r="I60" s="83">
        <v>12908.409644812877</v>
      </c>
      <c r="J60" s="83">
        <v>52317.123170800834</v>
      </c>
      <c r="K60" s="83">
        <v>18018.89465728838</v>
      </c>
      <c r="L60" s="83">
        <v>56637.507643440578</v>
      </c>
      <c r="M60" s="83">
        <v>0</v>
      </c>
      <c r="N60" s="83">
        <v>56890.088009493302</v>
      </c>
      <c r="O60" s="83">
        <v>0</v>
      </c>
      <c r="P60" s="83">
        <v>56164.355282623234</v>
      </c>
      <c r="Q60" s="83">
        <v>57607.070178009599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51"/>
      <c r="C62" s="151"/>
      <c r="D62" s="151"/>
      <c r="E62" s="151"/>
      <c r="F62" s="151"/>
      <c r="G62" s="151"/>
      <c r="H62" s="151"/>
      <c r="I62" s="151"/>
      <c r="J62" s="151"/>
      <c r="K62" s="151"/>
      <c r="L62" s="151"/>
      <c r="M62" s="151"/>
      <c r="N62" s="151"/>
      <c r="O62" s="151"/>
      <c r="P62" s="151"/>
      <c r="Q62" s="151"/>
    </row>
    <row r="63" spans="1:17" ht="12.95" customHeight="1" x14ac:dyDescent="0.25">
      <c r="A63" s="150" t="s">
        <v>65</v>
      </c>
      <c r="B63" s="149"/>
      <c r="C63" s="149"/>
      <c r="D63" s="149"/>
      <c r="E63" s="149"/>
      <c r="F63" s="149"/>
      <c r="G63" s="149"/>
      <c r="H63" s="149"/>
      <c r="I63" s="149"/>
      <c r="J63" s="149"/>
      <c r="K63" s="149"/>
      <c r="L63" s="149"/>
      <c r="M63" s="149"/>
      <c r="N63" s="149"/>
      <c r="O63" s="149"/>
      <c r="P63" s="149"/>
      <c r="Q63" s="149"/>
    </row>
    <row r="64" spans="1:17" ht="12" customHeight="1" x14ac:dyDescent="0.25">
      <c r="A64" s="23" t="s">
        <v>161</v>
      </c>
      <c r="B64" s="67">
        <v>45216.437500000007</v>
      </c>
      <c r="C64" s="67">
        <v>71735.437500000015</v>
      </c>
      <c r="D64" s="67">
        <v>55923.437500000015</v>
      </c>
      <c r="E64" s="67">
        <v>63613.437500000015</v>
      </c>
      <c r="F64" s="67">
        <v>60261.437500000007</v>
      </c>
      <c r="G64" s="67">
        <v>48014.437500000015</v>
      </c>
      <c r="H64" s="67">
        <v>48460.437500000015</v>
      </c>
      <c r="I64" s="67">
        <v>47169.437500000015</v>
      </c>
      <c r="J64" s="67">
        <v>47177.437500000015</v>
      </c>
      <c r="K64" s="67">
        <v>54003.437500000015</v>
      </c>
      <c r="L64" s="67">
        <v>49841.437500000007</v>
      </c>
      <c r="M64" s="67">
        <v>47539.437500000007</v>
      </c>
      <c r="N64" s="67">
        <v>49139.437500000007</v>
      </c>
      <c r="O64" s="67">
        <v>52779.437500000007</v>
      </c>
      <c r="P64" s="67">
        <v>49427.437500000007</v>
      </c>
      <c r="Q64" s="67">
        <v>52525.437500000015</v>
      </c>
    </row>
    <row r="65" spans="1:17" ht="12" hidden="1" customHeight="1" x14ac:dyDescent="0.25">
      <c r="A65" s="23" t="s">
        <v>60</v>
      </c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</row>
    <row r="66" spans="1:17" ht="12.95" customHeight="1" x14ac:dyDescent="0.25">
      <c r="A66" s="146" t="s">
        <v>112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23" t="s">
        <v>60</v>
      </c>
      <c r="B67" s="67">
        <v>0</v>
      </c>
      <c r="C67" s="67">
        <v>0</v>
      </c>
      <c r="D67" s="67">
        <v>0</v>
      </c>
      <c r="E67" s="67">
        <v>0</v>
      </c>
      <c r="F67" s="67">
        <v>0</v>
      </c>
      <c r="G67" s="67">
        <v>0</v>
      </c>
      <c r="H67" s="67">
        <v>0</v>
      </c>
      <c r="I67" s="67">
        <v>0</v>
      </c>
      <c r="J67" s="67">
        <v>0</v>
      </c>
      <c r="K67" s="67">
        <v>0</v>
      </c>
      <c r="L67" s="67">
        <v>136.00000000000003</v>
      </c>
      <c r="M67" s="67">
        <v>2360.0000000000005</v>
      </c>
      <c r="N67" s="67">
        <v>675.00000000000011</v>
      </c>
      <c r="O67" s="67">
        <v>2142</v>
      </c>
      <c r="P67" s="67">
        <v>42.000000000000014</v>
      </c>
      <c r="Q67" s="67">
        <v>3021.0000000000009</v>
      </c>
    </row>
    <row r="68" spans="1:17" ht="12" customHeight="1" x14ac:dyDescent="0.25">
      <c r="A68" s="146" t="s">
        <v>63</v>
      </c>
      <c r="B68" s="145"/>
      <c r="C68" s="145"/>
      <c r="D68" s="145"/>
      <c r="E68" s="145"/>
      <c r="F68" s="145"/>
      <c r="G68" s="145"/>
      <c r="H68" s="145"/>
      <c r="I68" s="145"/>
      <c r="J68" s="145"/>
      <c r="K68" s="145"/>
      <c r="L68" s="145"/>
      <c r="M68" s="145"/>
      <c r="N68" s="145"/>
      <c r="O68" s="145"/>
      <c r="P68" s="145"/>
      <c r="Q68" s="145"/>
    </row>
    <row r="69" spans="1:17" ht="12" customHeight="1" x14ac:dyDescent="0.25">
      <c r="A69" s="23" t="s">
        <v>160</v>
      </c>
      <c r="B69" s="67">
        <v>0</v>
      </c>
      <c r="C69" s="67">
        <v>31455.235978240715</v>
      </c>
      <c r="D69" s="67">
        <v>26864.703864603223</v>
      </c>
      <c r="E69" s="67">
        <v>28418.031200127283</v>
      </c>
      <c r="F69" s="67">
        <v>24320.228207930239</v>
      </c>
      <c r="G69" s="67">
        <v>21871.087317022539</v>
      </c>
      <c r="H69" s="67">
        <v>20144.209665360959</v>
      </c>
      <c r="I69" s="67">
        <v>21485.971751870758</v>
      </c>
      <c r="J69" s="67">
        <v>24154.902644255882</v>
      </c>
      <c r="K69" s="67">
        <v>12348.713739347833</v>
      </c>
      <c r="L69" s="67">
        <v>7587.554567193949</v>
      </c>
      <c r="M69" s="67">
        <v>10952.297233257967</v>
      </c>
      <c r="N69" s="67">
        <v>5519.1399745712615</v>
      </c>
      <c r="O69" s="67">
        <v>2487.5054084849476</v>
      </c>
      <c r="P69" s="67">
        <v>8119.1463639479844</v>
      </c>
      <c r="Q69" s="67">
        <v>2104.2720837845036</v>
      </c>
    </row>
    <row r="70" spans="1:17" ht="12" customHeight="1" x14ac:dyDescent="0.25">
      <c r="A70" s="23" t="s">
        <v>159</v>
      </c>
      <c r="B70" s="67">
        <v>45216.437500000007</v>
      </c>
      <c r="C70" s="67">
        <v>40280.2015217593</v>
      </c>
      <c r="D70" s="67">
        <v>29058.733635396791</v>
      </c>
      <c r="E70" s="67">
        <v>35195.406299872731</v>
      </c>
      <c r="F70" s="67">
        <v>35941.209292069769</v>
      </c>
      <c r="G70" s="67">
        <v>26143.350182977476</v>
      </c>
      <c r="H70" s="67">
        <v>28316.227834639052</v>
      </c>
      <c r="I70" s="67">
        <v>25683.465748129252</v>
      </c>
      <c r="J70" s="67">
        <v>23022.534855744132</v>
      </c>
      <c r="K70" s="67">
        <v>41654.723760652181</v>
      </c>
      <c r="L70" s="67">
        <v>42253.88293280606</v>
      </c>
      <c r="M70" s="67">
        <v>36587.140266742041</v>
      </c>
      <c r="N70" s="67">
        <v>43620.297525428745</v>
      </c>
      <c r="O70" s="67">
        <v>50291.93209151506</v>
      </c>
      <c r="P70" s="67">
        <v>36969.430858393251</v>
      </c>
      <c r="Q70" s="67">
        <v>50213.025693874282</v>
      </c>
    </row>
    <row r="71" spans="1:17" ht="12" hidden="1" customHeight="1" x14ac:dyDescent="0.25">
      <c r="A71" s="148" t="s">
        <v>109</v>
      </c>
      <c r="B71" s="67"/>
      <c r="C71" s="67"/>
      <c r="D71" s="67"/>
      <c r="E71" s="67"/>
      <c r="F71" s="67"/>
      <c r="G71" s="67"/>
      <c r="H71" s="67"/>
      <c r="I71" s="67"/>
      <c r="J71" s="67"/>
      <c r="K71" s="67"/>
      <c r="L71" s="67"/>
      <c r="M71" s="67"/>
      <c r="N71" s="67"/>
      <c r="O71" s="67"/>
      <c r="P71" s="67"/>
      <c r="Q71" s="67"/>
    </row>
    <row r="72" spans="1:17" ht="12" hidden="1" customHeight="1" x14ac:dyDescent="0.25">
      <c r="A72" s="148" t="s">
        <v>59</v>
      </c>
      <c r="B72" s="67"/>
      <c r="C72" s="67"/>
      <c r="D72" s="67"/>
      <c r="E72" s="67"/>
      <c r="F72" s="67"/>
      <c r="G72" s="67"/>
      <c r="H72" s="67"/>
      <c r="I72" s="67"/>
      <c r="J72" s="67"/>
      <c r="K72" s="67"/>
      <c r="L72" s="67"/>
      <c r="M72" s="67"/>
      <c r="N72" s="67"/>
      <c r="O72" s="67"/>
      <c r="P72" s="67"/>
      <c r="Q72" s="67"/>
    </row>
    <row r="73" spans="1:17" ht="12" customHeight="1" x14ac:dyDescent="0.25">
      <c r="A73" s="23" t="s">
        <v>142</v>
      </c>
      <c r="B73" s="67">
        <v>0</v>
      </c>
      <c r="C73" s="67">
        <v>0</v>
      </c>
      <c r="D73" s="67">
        <v>0</v>
      </c>
      <c r="E73" s="67">
        <v>0</v>
      </c>
      <c r="F73" s="67">
        <v>0</v>
      </c>
      <c r="G73" s="67">
        <v>0</v>
      </c>
      <c r="H73" s="67">
        <v>0</v>
      </c>
      <c r="I73" s="67">
        <v>0</v>
      </c>
      <c r="J73" s="67">
        <v>0</v>
      </c>
      <c r="K73" s="67">
        <v>0</v>
      </c>
      <c r="L73" s="67">
        <v>0</v>
      </c>
      <c r="M73" s="67">
        <v>0</v>
      </c>
      <c r="N73" s="67">
        <v>0</v>
      </c>
      <c r="O73" s="67">
        <v>0</v>
      </c>
      <c r="P73" s="67">
        <v>1282.4781643222775</v>
      </c>
      <c r="Q73" s="67">
        <v>61.521835677722734</v>
      </c>
    </row>
    <row r="74" spans="1:17" ht="12" customHeight="1" x14ac:dyDescent="0.25">
      <c r="A74" s="23" t="s">
        <v>141</v>
      </c>
      <c r="B74" s="67">
        <v>0</v>
      </c>
      <c r="C74" s="67">
        <v>0</v>
      </c>
      <c r="D74" s="67">
        <v>0</v>
      </c>
      <c r="E74" s="67">
        <v>0</v>
      </c>
      <c r="F74" s="67">
        <v>0</v>
      </c>
      <c r="G74" s="67">
        <v>0</v>
      </c>
      <c r="H74" s="67">
        <v>0</v>
      </c>
      <c r="I74" s="67">
        <v>0</v>
      </c>
      <c r="J74" s="67">
        <v>0</v>
      </c>
      <c r="K74" s="67">
        <v>0</v>
      </c>
      <c r="L74" s="67">
        <v>0</v>
      </c>
      <c r="M74" s="67">
        <v>0</v>
      </c>
      <c r="N74" s="67">
        <v>0</v>
      </c>
      <c r="O74" s="67">
        <v>0</v>
      </c>
      <c r="P74" s="67">
        <v>3056.3821133364991</v>
      </c>
      <c r="Q74" s="67">
        <v>146.61788666350142</v>
      </c>
    </row>
    <row r="75" spans="1:17" ht="12" hidden="1" customHeight="1" x14ac:dyDescent="0.25">
      <c r="A75" s="148" t="s">
        <v>60</v>
      </c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</row>
    <row r="76" spans="1:17" ht="12" hidden="1" customHeight="1" x14ac:dyDescent="0.25">
      <c r="A76" s="147" t="s">
        <v>59</v>
      </c>
      <c r="B76" s="81"/>
      <c r="C76" s="81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</row>
    <row r="77" spans="1:17" ht="12" customHeight="1" x14ac:dyDescent="0.25">
      <c r="A77" s="146" t="s">
        <v>62</v>
      </c>
      <c r="B77" s="145"/>
      <c r="C77" s="145"/>
      <c r="D77" s="145"/>
      <c r="E77" s="145"/>
      <c r="F77" s="145"/>
      <c r="G77" s="145"/>
      <c r="H77" s="145"/>
      <c r="I77" s="145"/>
      <c r="J77" s="145"/>
      <c r="K77" s="145"/>
      <c r="L77" s="145"/>
      <c r="M77" s="145"/>
      <c r="N77" s="145"/>
      <c r="O77" s="145"/>
      <c r="P77" s="145"/>
      <c r="Q77" s="145"/>
    </row>
    <row r="78" spans="1:17" ht="12" customHeight="1" x14ac:dyDescent="0.25">
      <c r="A78" s="23" t="s">
        <v>109</v>
      </c>
      <c r="B78" s="67">
        <v>45216.437500000007</v>
      </c>
      <c r="C78" s="67">
        <v>71735.437500000015</v>
      </c>
      <c r="D78" s="67">
        <v>55923.437500000015</v>
      </c>
      <c r="E78" s="67">
        <v>63613.437500000015</v>
      </c>
      <c r="F78" s="67">
        <v>60261.437500000015</v>
      </c>
      <c r="G78" s="67">
        <v>48014.437500000015</v>
      </c>
      <c r="H78" s="67">
        <v>48460.437500000015</v>
      </c>
      <c r="I78" s="67">
        <v>47169.437500000015</v>
      </c>
      <c r="J78" s="67">
        <v>47177.437500000015</v>
      </c>
      <c r="K78" s="67">
        <v>54003.437500000015</v>
      </c>
      <c r="L78" s="67">
        <v>49841.437500000015</v>
      </c>
      <c r="M78" s="67">
        <v>47539.437500000015</v>
      </c>
      <c r="N78" s="67">
        <v>48621.011112357606</v>
      </c>
      <c r="O78" s="67">
        <v>52779.437500000015</v>
      </c>
      <c r="P78" s="67">
        <v>46606.863887642423</v>
      </c>
      <c r="Q78" s="67">
        <v>52525.437500000015</v>
      </c>
    </row>
    <row r="79" spans="1:17" ht="12" customHeight="1" x14ac:dyDescent="0.25">
      <c r="A79" s="29" t="s">
        <v>140</v>
      </c>
      <c r="B79" s="83">
        <v>0</v>
      </c>
      <c r="C79" s="83">
        <v>0</v>
      </c>
      <c r="D79" s="83">
        <v>0</v>
      </c>
      <c r="E79" s="83">
        <v>0</v>
      </c>
      <c r="F79" s="83">
        <v>0</v>
      </c>
      <c r="G79" s="83">
        <v>0</v>
      </c>
      <c r="H79" s="83">
        <v>0</v>
      </c>
      <c r="I79" s="83">
        <v>0</v>
      </c>
      <c r="J79" s="83">
        <v>0</v>
      </c>
      <c r="K79" s="83">
        <v>0</v>
      </c>
      <c r="L79" s="83">
        <v>0</v>
      </c>
      <c r="M79" s="83">
        <v>0</v>
      </c>
      <c r="N79" s="83">
        <v>518.42638764240849</v>
      </c>
      <c r="O79" s="83">
        <v>0</v>
      </c>
      <c r="P79" s="83">
        <v>2820.5736123575921</v>
      </c>
      <c r="Q79" s="83"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51"/>
      <c r="C81" s="151"/>
      <c r="D81" s="151"/>
      <c r="E81" s="151"/>
      <c r="F81" s="151"/>
      <c r="G81" s="151"/>
      <c r="H81" s="151"/>
      <c r="I81" s="151"/>
      <c r="J81" s="151"/>
      <c r="K81" s="151"/>
      <c r="L81" s="151"/>
      <c r="M81" s="151"/>
      <c r="N81" s="151"/>
      <c r="O81" s="151"/>
      <c r="P81" s="151"/>
      <c r="Q81" s="151"/>
    </row>
    <row r="82" spans="1:17" ht="12.95" customHeight="1" x14ac:dyDescent="0.25">
      <c r="A82" s="150" t="s">
        <v>65</v>
      </c>
      <c r="B82" s="149"/>
      <c r="C82" s="149"/>
      <c r="D82" s="149"/>
      <c r="E82" s="149"/>
      <c r="F82" s="149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</row>
    <row r="83" spans="1:17" ht="12" customHeight="1" x14ac:dyDescent="0.25">
      <c r="A83" s="23" t="s">
        <v>157</v>
      </c>
      <c r="B83" s="67">
        <v>47814.125000000007</v>
      </c>
      <c r="C83" s="67">
        <v>49133.125000000007</v>
      </c>
      <c r="D83" s="67">
        <v>53015.125000000015</v>
      </c>
      <c r="E83" s="67">
        <v>51433.125000000007</v>
      </c>
      <c r="F83" s="67">
        <v>100637.12500000003</v>
      </c>
      <c r="G83" s="67">
        <v>86991.125000000029</v>
      </c>
      <c r="H83" s="67">
        <v>92573.125000000015</v>
      </c>
      <c r="I83" s="67">
        <v>47845.125000000007</v>
      </c>
      <c r="J83" s="67">
        <v>53738.125000000015</v>
      </c>
      <c r="K83" s="67">
        <v>73616.125</v>
      </c>
      <c r="L83" s="67">
        <v>64158.125000000015</v>
      </c>
      <c r="M83" s="67">
        <v>88982.125000000029</v>
      </c>
      <c r="N83" s="67">
        <v>63549.125000000007</v>
      </c>
      <c r="O83" s="67">
        <v>80972.125000000029</v>
      </c>
      <c r="P83" s="67">
        <v>74570.125</v>
      </c>
      <c r="Q83" s="67">
        <v>85187.125000000015</v>
      </c>
    </row>
    <row r="84" spans="1:17" ht="12" hidden="1" customHeight="1" x14ac:dyDescent="0.25">
      <c r="A84" s="23" t="s">
        <v>60</v>
      </c>
      <c r="B84" s="67"/>
      <c r="C84" s="67"/>
      <c r="D84" s="6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</row>
    <row r="85" spans="1:17" ht="12.95" customHeight="1" x14ac:dyDescent="0.25">
      <c r="A85" s="146" t="s">
        <v>112</v>
      </c>
      <c r="B85" s="145"/>
      <c r="C85" s="145"/>
      <c r="D85" s="145"/>
      <c r="E85" s="145"/>
      <c r="F85" s="145"/>
      <c r="G85" s="145"/>
      <c r="H85" s="145"/>
      <c r="I85" s="145"/>
      <c r="J85" s="145"/>
      <c r="K85" s="145"/>
      <c r="L85" s="145"/>
      <c r="M85" s="145"/>
      <c r="N85" s="145"/>
      <c r="O85" s="145"/>
      <c r="P85" s="145"/>
      <c r="Q85" s="145"/>
    </row>
    <row r="86" spans="1:17" ht="12" customHeight="1" x14ac:dyDescent="0.25">
      <c r="A86" s="23" t="s">
        <v>60</v>
      </c>
      <c r="B86" s="67">
        <v>0</v>
      </c>
      <c r="C86" s="67">
        <v>0</v>
      </c>
      <c r="D86" s="67">
        <v>0</v>
      </c>
      <c r="E86" s="67">
        <v>0</v>
      </c>
      <c r="F86" s="67">
        <v>0</v>
      </c>
      <c r="G86" s="67">
        <v>0</v>
      </c>
      <c r="H86" s="67">
        <v>0</v>
      </c>
      <c r="I86" s="67">
        <v>0</v>
      </c>
      <c r="J86" s="67">
        <v>0</v>
      </c>
      <c r="K86" s="67">
        <v>0</v>
      </c>
      <c r="L86" s="67">
        <v>0</v>
      </c>
      <c r="M86" s="67">
        <v>2892.0000000000009</v>
      </c>
      <c r="N86" s="67">
        <v>1045.0000000000002</v>
      </c>
      <c r="O86" s="67">
        <v>3067.0000000000009</v>
      </c>
      <c r="P86" s="67">
        <v>53.000000000000014</v>
      </c>
      <c r="Q86" s="67">
        <v>4016.0000000000009</v>
      </c>
    </row>
    <row r="87" spans="1:17" ht="12" customHeight="1" x14ac:dyDescent="0.25">
      <c r="A87" s="146" t="s">
        <v>63</v>
      </c>
      <c r="B87" s="145"/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5"/>
      <c r="O87" s="145"/>
      <c r="P87" s="145"/>
      <c r="Q87" s="145"/>
    </row>
    <row r="88" spans="1:17" ht="12" customHeight="1" x14ac:dyDescent="0.25">
      <c r="A88" s="23" t="s">
        <v>156</v>
      </c>
      <c r="B88" s="67">
        <v>0</v>
      </c>
      <c r="C88" s="67">
        <v>10981.803286091719</v>
      </c>
      <c r="D88" s="67">
        <v>17831.882279359226</v>
      </c>
      <c r="E88" s="67">
        <v>22940.458256212129</v>
      </c>
      <c r="F88" s="67">
        <v>26275.696405654016</v>
      </c>
      <c r="G88" s="67">
        <v>28835.692099172215</v>
      </c>
      <c r="H88" s="67">
        <v>28894.730499381556</v>
      </c>
      <c r="I88" s="67">
        <v>12844.591498454576</v>
      </c>
      <c r="J88" s="67">
        <v>16150.306734406124</v>
      </c>
      <c r="K88" s="67">
        <v>12076.516603049835</v>
      </c>
      <c r="L88" s="67">
        <v>4651.3005181656035</v>
      </c>
      <c r="M88" s="67">
        <v>8341.5701417291984</v>
      </c>
      <c r="N88" s="67">
        <v>5015.9102758568397</v>
      </c>
      <c r="O88" s="67">
        <v>3901.0172652481824</v>
      </c>
      <c r="P88" s="67">
        <v>8540.5445668717548</v>
      </c>
      <c r="Q88" s="67">
        <v>3155.9795703470763</v>
      </c>
    </row>
    <row r="89" spans="1:17" ht="12" customHeight="1" x14ac:dyDescent="0.25">
      <c r="A89" s="23" t="s">
        <v>155</v>
      </c>
      <c r="B89" s="67">
        <v>30400.605609104638</v>
      </c>
      <c r="C89" s="67">
        <v>25113.586085462011</v>
      </c>
      <c r="D89" s="67">
        <v>22826.4900898505</v>
      </c>
      <c r="E89" s="67">
        <v>13360.317940557357</v>
      </c>
      <c r="F89" s="67">
        <v>18387.884385159519</v>
      </c>
      <c r="G89" s="67">
        <v>51402.638731989966</v>
      </c>
      <c r="H89" s="67">
        <v>31447.889655901203</v>
      </c>
      <c r="I89" s="67">
        <v>22493.963095832529</v>
      </c>
      <c r="J89" s="67">
        <v>14795.688069672957</v>
      </c>
      <c r="K89" s="67">
        <v>33771.961275801943</v>
      </c>
      <c r="L89" s="67">
        <v>27575.354732250227</v>
      </c>
      <c r="M89" s="67">
        <v>45229.099181931735</v>
      </c>
      <c r="N89" s="67">
        <v>29709.741231749886</v>
      </c>
      <c r="O89" s="67">
        <v>56452.794515001209</v>
      </c>
      <c r="P89" s="67">
        <v>39741.064685795143</v>
      </c>
      <c r="Q89" s="67">
        <v>38646.920713939275</v>
      </c>
    </row>
    <row r="90" spans="1:17" ht="12" hidden="1" customHeight="1" x14ac:dyDescent="0.25">
      <c r="A90" s="148" t="s">
        <v>55</v>
      </c>
      <c r="B90" s="67"/>
      <c r="C90" s="67"/>
      <c r="D90" s="67"/>
      <c r="E90" s="67"/>
      <c r="F90" s="67"/>
      <c r="G90" s="67"/>
      <c r="H90" s="67"/>
      <c r="I90" s="67"/>
      <c r="J90" s="67"/>
      <c r="K90" s="67"/>
      <c r="L90" s="67"/>
      <c r="M90" s="67"/>
      <c r="N90" s="67"/>
      <c r="O90" s="67"/>
      <c r="P90" s="67"/>
      <c r="Q90" s="67"/>
    </row>
    <row r="91" spans="1:17" ht="12" hidden="1" customHeight="1" x14ac:dyDescent="0.25">
      <c r="A91" s="148" t="s">
        <v>59</v>
      </c>
      <c r="B91" s="67"/>
      <c r="C91" s="67"/>
      <c r="D91" s="67"/>
      <c r="E91" s="67"/>
      <c r="F91" s="67"/>
      <c r="G91" s="67"/>
      <c r="H91" s="67"/>
      <c r="I91" s="67"/>
      <c r="J91" s="67"/>
      <c r="K91" s="67"/>
      <c r="L91" s="67"/>
      <c r="M91" s="67"/>
      <c r="N91" s="67"/>
      <c r="O91" s="67"/>
      <c r="P91" s="67"/>
      <c r="Q91" s="67"/>
    </row>
    <row r="92" spans="1:17" ht="12" customHeight="1" x14ac:dyDescent="0.25">
      <c r="A92" s="23" t="s">
        <v>144</v>
      </c>
      <c r="B92" s="67">
        <v>0</v>
      </c>
      <c r="C92" s="67">
        <v>80.362343139909626</v>
      </c>
      <c r="D92" s="67">
        <v>177.87017689204129</v>
      </c>
      <c r="E92" s="67">
        <v>1486.1274726735078</v>
      </c>
      <c r="F92" s="67">
        <v>473.6155454003457</v>
      </c>
      <c r="G92" s="67">
        <v>1797.1301321447645</v>
      </c>
      <c r="H92" s="67">
        <v>1561.1053262414712</v>
      </c>
      <c r="I92" s="67">
        <v>555.94916674024785</v>
      </c>
      <c r="J92" s="67">
        <v>1968.0779846359719</v>
      </c>
      <c r="K92" s="67">
        <v>1970.6395439880025</v>
      </c>
      <c r="L92" s="67">
        <v>1001.6646746993191</v>
      </c>
      <c r="M92" s="67">
        <v>1267.055768946328</v>
      </c>
      <c r="N92" s="67">
        <v>268.23653520231466</v>
      </c>
      <c r="O92" s="67">
        <v>140.84760686137901</v>
      </c>
      <c r="P92" s="67">
        <v>377.45653003029469</v>
      </c>
      <c r="Q92" s="67">
        <v>282.861192404105</v>
      </c>
    </row>
    <row r="93" spans="1:17" ht="12" customHeight="1" x14ac:dyDescent="0.25">
      <c r="A93" s="23" t="s">
        <v>143</v>
      </c>
      <c r="B93" s="67">
        <v>3894.1650915400369</v>
      </c>
      <c r="C93" s="67">
        <v>2056.9230134187223</v>
      </c>
      <c r="D93" s="67">
        <v>1857.4777261261768</v>
      </c>
      <c r="E93" s="67">
        <v>208.78095205853998</v>
      </c>
      <c r="F93" s="67">
        <v>0</v>
      </c>
      <c r="G93" s="67">
        <v>1833.5053363414597</v>
      </c>
      <c r="H93" s="67">
        <v>529.1151903597497</v>
      </c>
      <c r="I93" s="67">
        <v>1355.8534328390308</v>
      </c>
      <c r="J93" s="67">
        <v>1722.3808786945174</v>
      </c>
      <c r="K93" s="67">
        <v>3320.086667125875</v>
      </c>
      <c r="L93" s="67">
        <v>3443.6941054805011</v>
      </c>
      <c r="M93" s="67">
        <v>4185.9142268910409</v>
      </c>
      <c r="N93" s="67">
        <v>1616.8027430059149</v>
      </c>
      <c r="O93" s="67">
        <v>2079.1855791449502</v>
      </c>
      <c r="P93" s="67">
        <v>1810.8210588398304</v>
      </c>
      <c r="Q93" s="67">
        <v>2031.2939981336631</v>
      </c>
    </row>
    <row r="94" spans="1:17" ht="12" hidden="1" customHeight="1" x14ac:dyDescent="0.25">
      <c r="A94" s="148" t="s">
        <v>57</v>
      </c>
      <c r="B94" s="67"/>
      <c r="C94" s="67"/>
      <c r="D94" s="67"/>
      <c r="E94" s="67"/>
      <c r="F94" s="67"/>
      <c r="G94" s="67"/>
      <c r="H94" s="67"/>
      <c r="I94" s="67"/>
      <c r="J94" s="67"/>
      <c r="K94" s="67"/>
      <c r="L94" s="67"/>
      <c r="M94" s="67"/>
      <c r="N94" s="67"/>
      <c r="O94" s="67"/>
      <c r="P94" s="67"/>
      <c r="Q94" s="67"/>
    </row>
    <row r="95" spans="1:17" ht="12" hidden="1" customHeight="1" x14ac:dyDescent="0.25">
      <c r="A95" s="148" t="s">
        <v>59</v>
      </c>
      <c r="B95" s="67"/>
      <c r="C95" s="67"/>
      <c r="D95" s="67"/>
      <c r="E95" s="67"/>
      <c r="F95" s="67"/>
      <c r="G95" s="67"/>
      <c r="H95" s="67"/>
      <c r="I95" s="67"/>
      <c r="J95" s="67"/>
      <c r="K95" s="67"/>
      <c r="L95" s="67"/>
      <c r="M95" s="67"/>
      <c r="N95" s="67"/>
      <c r="O95" s="67"/>
      <c r="P95" s="67"/>
      <c r="Q95" s="67"/>
    </row>
    <row r="96" spans="1:17" ht="12" customHeight="1" x14ac:dyDescent="0.25">
      <c r="A96" s="23" t="s">
        <v>142</v>
      </c>
      <c r="B96" s="67">
        <v>0</v>
      </c>
      <c r="C96" s="67">
        <v>1403.898178986231</v>
      </c>
      <c r="D96" s="67">
        <v>0</v>
      </c>
      <c r="E96" s="67">
        <v>12446.741170291021</v>
      </c>
      <c r="F96" s="67">
        <v>32882.17498787526</v>
      </c>
      <c r="G96" s="67">
        <v>0</v>
      </c>
      <c r="H96" s="67">
        <v>10168.331880388498</v>
      </c>
      <c r="I96" s="67">
        <v>7262.9480095088356</v>
      </c>
      <c r="J96" s="67">
        <v>11633.068350481175</v>
      </c>
      <c r="K96" s="67">
        <v>2929.5181640566584</v>
      </c>
      <c r="L96" s="67">
        <v>735.19833434407826</v>
      </c>
      <c r="M96" s="67">
        <v>6519.8961479384589</v>
      </c>
      <c r="N96" s="67">
        <v>3678.2539235279428</v>
      </c>
      <c r="O96" s="67">
        <v>4794.2306626593117</v>
      </c>
      <c r="P96" s="67">
        <v>5654.0106131067832</v>
      </c>
      <c r="Q96" s="67">
        <v>5456.7295768357635</v>
      </c>
    </row>
    <row r="97" spans="1:17" ht="12" customHeight="1" x14ac:dyDescent="0.25">
      <c r="A97" s="23" t="s">
        <v>141</v>
      </c>
      <c r="B97" s="67">
        <v>13519.354299355333</v>
      </c>
      <c r="C97" s="67">
        <v>9496.5520929014147</v>
      </c>
      <c r="D97" s="67">
        <v>10321.404727772067</v>
      </c>
      <c r="E97" s="67">
        <v>990.69920820745324</v>
      </c>
      <c r="F97" s="67">
        <v>22617.753675910884</v>
      </c>
      <c r="G97" s="67">
        <v>3122.1587003516211</v>
      </c>
      <c r="H97" s="67">
        <v>19971.952447727544</v>
      </c>
      <c r="I97" s="67">
        <v>3331.8197966247872</v>
      </c>
      <c r="J97" s="67">
        <v>7468.6029821092707</v>
      </c>
      <c r="K97" s="67">
        <v>19547.402745977692</v>
      </c>
      <c r="L97" s="67">
        <v>26750.912635060282</v>
      </c>
      <c r="M97" s="67">
        <v>23438.589532563259</v>
      </c>
      <c r="N97" s="67">
        <v>23260.180290657117</v>
      </c>
      <c r="O97" s="67">
        <v>13604.049371084995</v>
      </c>
      <c r="P97" s="67">
        <v>18446.227545356207</v>
      </c>
      <c r="Q97" s="67">
        <v>35613.339948340137</v>
      </c>
    </row>
    <row r="98" spans="1:17" ht="12" hidden="1" customHeight="1" x14ac:dyDescent="0.25">
      <c r="A98" s="148" t="s">
        <v>60</v>
      </c>
      <c r="B98" s="67"/>
      <c r="C98" s="67"/>
      <c r="D98" s="6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7"/>
    </row>
    <row r="99" spans="1:17" ht="12" hidden="1" customHeight="1" x14ac:dyDescent="0.25">
      <c r="A99" s="147" t="s">
        <v>59</v>
      </c>
      <c r="B99" s="81"/>
      <c r="C99" s="81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</row>
    <row r="100" spans="1:17" ht="12" customHeight="1" x14ac:dyDescent="0.25">
      <c r="A100" s="146" t="s">
        <v>62</v>
      </c>
      <c r="B100" s="145"/>
      <c r="C100" s="145"/>
      <c r="D100" s="145"/>
      <c r="E100" s="145"/>
      <c r="F100" s="145"/>
      <c r="G100" s="145"/>
      <c r="H100" s="145"/>
      <c r="I100" s="145"/>
      <c r="J100" s="145"/>
      <c r="K100" s="145"/>
      <c r="L100" s="145"/>
      <c r="M100" s="145"/>
      <c r="N100" s="145"/>
      <c r="O100" s="145"/>
      <c r="P100" s="145"/>
      <c r="Q100" s="145"/>
    </row>
    <row r="101" spans="1:17" ht="12" customHeight="1" x14ac:dyDescent="0.25">
      <c r="A101" s="23" t="s">
        <v>55</v>
      </c>
      <c r="B101" s="67">
        <v>4590.5604298898352</v>
      </c>
      <c r="C101" s="67">
        <v>1352.5214789363267</v>
      </c>
      <c r="D101" s="67">
        <v>1569.3542272358586</v>
      </c>
      <c r="E101" s="67">
        <v>1567.7514042378011</v>
      </c>
      <c r="F101" s="67">
        <v>3253.1931674534171</v>
      </c>
      <c r="G101" s="67">
        <v>1803.760426260626</v>
      </c>
      <c r="H101" s="67">
        <v>2524.2705349970956</v>
      </c>
      <c r="I101" s="67">
        <v>4047.8185745608271</v>
      </c>
      <c r="J101" s="67">
        <v>2146.2220446463116</v>
      </c>
      <c r="K101" s="67">
        <v>2781.1207089528716</v>
      </c>
      <c r="L101" s="67">
        <v>2613.7695312703022</v>
      </c>
      <c r="M101" s="67">
        <v>3064.1916849026593</v>
      </c>
      <c r="N101" s="67">
        <v>2871.7494666155635</v>
      </c>
      <c r="O101" s="67">
        <v>3310.0257109223012</v>
      </c>
      <c r="P101" s="67">
        <v>2556.3704992509543</v>
      </c>
      <c r="Q101" s="67">
        <v>6062.3201098672671</v>
      </c>
    </row>
    <row r="102" spans="1:17" ht="12" customHeight="1" x14ac:dyDescent="0.25">
      <c r="A102" s="23" t="s">
        <v>57</v>
      </c>
      <c r="B102" s="67">
        <v>4327.0115327199392</v>
      </c>
      <c r="C102" s="67">
        <v>0</v>
      </c>
      <c r="D102" s="67">
        <v>1645.1547471338058</v>
      </c>
      <c r="E102" s="67">
        <v>862.60352098992041</v>
      </c>
      <c r="F102" s="67">
        <v>0</v>
      </c>
      <c r="G102" s="67">
        <v>5311.5661287119774</v>
      </c>
      <c r="H102" s="67">
        <v>5903.9821071166716</v>
      </c>
      <c r="I102" s="67">
        <v>9607.9049539690477</v>
      </c>
      <c r="J102" s="67">
        <v>3378.1540613129459</v>
      </c>
      <c r="K102" s="67">
        <v>2516.9670789711126</v>
      </c>
      <c r="L102" s="67">
        <v>1998.157204011786</v>
      </c>
      <c r="M102" s="67">
        <v>3068.8640448169681</v>
      </c>
      <c r="N102" s="67">
        <v>714.92605069057367</v>
      </c>
      <c r="O102" s="67">
        <v>1001.1883604313972</v>
      </c>
      <c r="P102" s="67">
        <v>1716.9788436004883</v>
      </c>
      <c r="Q102" s="67">
        <v>4824.5413655233924</v>
      </c>
    </row>
    <row r="103" spans="1:17" ht="12" customHeight="1" x14ac:dyDescent="0.25">
      <c r="A103" s="29" t="s">
        <v>140</v>
      </c>
      <c r="B103" s="83">
        <v>38896.553037390237</v>
      </c>
      <c r="C103" s="83">
        <v>47780.603521063676</v>
      </c>
      <c r="D103" s="83">
        <v>49800.616025630341</v>
      </c>
      <c r="E103" s="83">
        <v>49002.770074772285</v>
      </c>
      <c r="F103" s="83">
        <v>97383.931832546601</v>
      </c>
      <c r="G103" s="83">
        <v>79875.798445027409</v>
      </c>
      <c r="H103" s="83">
        <v>84144.872357886241</v>
      </c>
      <c r="I103" s="83">
        <v>34189.401471470133</v>
      </c>
      <c r="J103" s="83">
        <v>48213.748894040749</v>
      </c>
      <c r="K103" s="83">
        <v>68318.037212076029</v>
      </c>
      <c r="L103" s="83">
        <v>59546.198264717925</v>
      </c>
      <c r="M103" s="83">
        <v>82849.069270280379</v>
      </c>
      <c r="N103" s="83">
        <v>59962.449482693875</v>
      </c>
      <c r="O103" s="83">
        <v>76660.910928646321</v>
      </c>
      <c r="P103" s="83">
        <v>70296.775657148566</v>
      </c>
      <c r="Q103" s="83">
        <v>74300.263524609371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51"/>
      <c r="C105" s="151"/>
      <c r="D105" s="151"/>
      <c r="E105" s="151"/>
      <c r="F105" s="151"/>
      <c r="G105" s="151"/>
      <c r="H105" s="151"/>
      <c r="I105" s="151"/>
      <c r="J105" s="151"/>
      <c r="K105" s="151"/>
      <c r="L105" s="151"/>
      <c r="M105" s="151"/>
      <c r="N105" s="151"/>
      <c r="O105" s="151"/>
      <c r="P105" s="151"/>
      <c r="Q105" s="151"/>
    </row>
    <row r="106" spans="1:17" ht="12.95" customHeight="1" x14ac:dyDescent="0.25">
      <c r="A106" s="150" t="s">
        <v>65</v>
      </c>
      <c r="B106" s="149"/>
      <c r="C106" s="149"/>
      <c r="D106" s="149"/>
      <c r="E106" s="149"/>
      <c r="F106" s="149"/>
      <c r="G106" s="149"/>
      <c r="H106" s="149"/>
      <c r="I106" s="149"/>
      <c r="J106" s="149"/>
      <c r="K106" s="149"/>
      <c r="L106" s="149"/>
      <c r="M106" s="149"/>
      <c r="N106" s="149"/>
      <c r="O106" s="149"/>
      <c r="P106" s="149"/>
      <c r="Q106" s="149"/>
    </row>
    <row r="107" spans="1:17" ht="12" customHeight="1" x14ac:dyDescent="0.25">
      <c r="A107" s="23" t="s">
        <v>153</v>
      </c>
      <c r="B107" s="67">
        <v>0</v>
      </c>
      <c r="C107" s="67">
        <v>0</v>
      </c>
      <c r="D107" s="67">
        <v>0</v>
      </c>
      <c r="E107" s="67">
        <v>0</v>
      </c>
      <c r="F107" s="67">
        <v>0</v>
      </c>
      <c r="G107" s="67">
        <v>0</v>
      </c>
      <c r="H107" s="67">
        <v>0</v>
      </c>
      <c r="I107" s="67">
        <v>0</v>
      </c>
      <c r="J107" s="67">
        <v>0</v>
      </c>
      <c r="K107" s="67">
        <v>0</v>
      </c>
      <c r="L107" s="67">
        <v>0</v>
      </c>
      <c r="M107" s="67">
        <v>0</v>
      </c>
      <c r="N107" s="67">
        <v>0</v>
      </c>
      <c r="O107" s="67">
        <v>0</v>
      </c>
      <c r="P107" s="67">
        <v>0</v>
      </c>
      <c r="Q107" s="67">
        <v>0</v>
      </c>
    </row>
    <row r="108" spans="1:17" ht="12" hidden="1" customHeight="1" x14ac:dyDescent="0.25">
      <c r="A108" s="23" t="s">
        <v>60</v>
      </c>
      <c r="B108" s="67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</row>
    <row r="109" spans="1:17" ht="12.95" customHeight="1" x14ac:dyDescent="0.25">
      <c r="A109" s="146" t="s">
        <v>112</v>
      </c>
      <c r="B109" s="145"/>
      <c r="C109" s="145"/>
      <c r="D109" s="145"/>
      <c r="E109" s="145"/>
      <c r="F109" s="145"/>
      <c r="G109" s="145"/>
      <c r="H109" s="145"/>
      <c r="I109" s="145"/>
      <c r="J109" s="145"/>
      <c r="K109" s="145"/>
      <c r="L109" s="145"/>
      <c r="M109" s="145"/>
      <c r="N109" s="145"/>
      <c r="O109" s="145"/>
      <c r="P109" s="145"/>
      <c r="Q109" s="145"/>
    </row>
    <row r="110" spans="1:17" ht="12" customHeight="1" x14ac:dyDescent="0.25">
      <c r="A110" s="23" t="s">
        <v>60</v>
      </c>
      <c r="B110" s="67">
        <v>0</v>
      </c>
      <c r="C110" s="67">
        <v>0</v>
      </c>
      <c r="D110" s="67">
        <v>0</v>
      </c>
      <c r="E110" s="67">
        <v>0</v>
      </c>
      <c r="F110" s="67">
        <v>0</v>
      </c>
      <c r="G110" s="67">
        <v>0</v>
      </c>
      <c r="H110" s="67">
        <v>0</v>
      </c>
      <c r="I110" s="67">
        <v>0</v>
      </c>
      <c r="J110" s="67">
        <v>0</v>
      </c>
      <c r="K110" s="67">
        <v>0</v>
      </c>
      <c r="L110" s="67">
        <v>0</v>
      </c>
      <c r="M110" s="67">
        <v>0</v>
      </c>
      <c r="N110" s="67">
        <v>0</v>
      </c>
      <c r="O110" s="67">
        <v>0</v>
      </c>
      <c r="P110" s="67">
        <v>0</v>
      </c>
      <c r="Q110" s="67">
        <v>0</v>
      </c>
    </row>
    <row r="111" spans="1:17" ht="12" customHeight="1" x14ac:dyDescent="0.25">
      <c r="A111" s="146" t="s">
        <v>63</v>
      </c>
      <c r="B111" s="145"/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5"/>
      <c r="O111" s="145"/>
      <c r="P111" s="145"/>
      <c r="Q111" s="145"/>
    </row>
    <row r="112" spans="1:17" ht="12" customHeight="1" x14ac:dyDescent="0.25">
      <c r="A112" s="23" t="s">
        <v>152</v>
      </c>
      <c r="B112" s="67">
        <v>0</v>
      </c>
      <c r="C112" s="67">
        <v>0</v>
      </c>
      <c r="D112" s="67">
        <v>0</v>
      </c>
      <c r="E112" s="67">
        <v>0</v>
      </c>
      <c r="F112" s="67">
        <v>0</v>
      </c>
      <c r="G112" s="67">
        <v>0</v>
      </c>
      <c r="H112" s="67">
        <v>0</v>
      </c>
      <c r="I112" s="67">
        <v>0</v>
      </c>
      <c r="J112" s="67">
        <v>0</v>
      </c>
      <c r="K112" s="67">
        <v>0</v>
      </c>
      <c r="L112" s="67">
        <v>0</v>
      </c>
      <c r="M112" s="67">
        <v>0</v>
      </c>
      <c r="N112" s="67">
        <v>0</v>
      </c>
      <c r="O112" s="67">
        <v>0</v>
      </c>
      <c r="P112" s="67">
        <v>0</v>
      </c>
      <c r="Q112" s="67">
        <v>0</v>
      </c>
    </row>
    <row r="113" spans="1:17" ht="12" customHeight="1" x14ac:dyDescent="0.25">
      <c r="A113" s="23" t="s">
        <v>151</v>
      </c>
      <c r="B113" s="67">
        <v>0</v>
      </c>
      <c r="C113" s="67">
        <v>0</v>
      </c>
      <c r="D113" s="67">
        <v>0</v>
      </c>
      <c r="E113" s="67">
        <v>0</v>
      </c>
      <c r="F113" s="67">
        <v>0</v>
      </c>
      <c r="G113" s="67">
        <v>0</v>
      </c>
      <c r="H113" s="67">
        <v>0</v>
      </c>
      <c r="I113" s="67">
        <v>0</v>
      </c>
      <c r="J113" s="67">
        <v>0</v>
      </c>
      <c r="K113" s="67">
        <v>0</v>
      </c>
      <c r="L113" s="67">
        <v>0</v>
      </c>
      <c r="M113" s="67">
        <v>0</v>
      </c>
      <c r="N113" s="67">
        <v>0</v>
      </c>
      <c r="O113" s="67">
        <v>0</v>
      </c>
      <c r="P113" s="67">
        <v>0</v>
      </c>
      <c r="Q113" s="67">
        <v>0</v>
      </c>
    </row>
    <row r="114" spans="1:17" ht="12" hidden="1" customHeight="1" x14ac:dyDescent="0.25">
      <c r="A114" s="148" t="s">
        <v>79</v>
      </c>
      <c r="B114" s="67"/>
      <c r="C114" s="67"/>
      <c r="D114" s="67"/>
      <c r="E114" s="67"/>
      <c r="F114" s="67"/>
      <c r="G114" s="67"/>
      <c r="H114" s="67"/>
      <c r="I114" s="67"/>
      <c r="J114" s="67"/>
      <c r="K114" s="67"/>
      <c r="L114" s="67"/>
      <c r="M114" s="67"/>
      <c r="N114" s="67"/>
      <c r="O114" s="67"/>
      <c r="P114" s="67"/>
      <c r="Q114" s="67"/>
    </row>
    <row r="115" spans="1:17" ht="12" hidden="1" customHeight="1" x14ac:dyDescent="0.25">
      <c r="A115" s="148" t="s">
        <v>59</v>
      </c>
      <c r="B115" s="67"/>
      <c r="C115" s="67"/>
      <c r="D115" s="67"/>
      <c r="E115" s="67"/>
      <c r="F115" s="67"/>
      <c r="G115" s="67"/>
      <c r="H115" s="67"/>
      <c r="I115" s="67"/>
      <c r="J115" s="67"/>
      <c r="K115" s="67"/>
      <c r="L115" s="67"/>
      <c r="M115" s="67"/>
      <c r="N115" s="67"/>
      <c r="O115" s="67"/>
      <c r="P115" s="67"/>
      <c r="Q115" s="67"/>
    </row>
    <row r="116" spans="1:17" ht="12" customHeight="1" x14ac:dyDescent="0.25">
      <c r="A116" s="23" t="s">
        <v>142</v>
      </c>
      <c r="B116" s="67">
        <v>0</v>
      </c>
      <c r="C116" s="67">
        <v>0</v>
      </c>
      <c r="D116" s="67">
        <v>0</v>
      </c>
      <c r="E116" s="67">
        <v>0</v>
      </c>
      <c r="F116" s="67">
        <v>0</v>
      </c>
      <c r="G116" s="67">
        <v>0</v>
      </c>
      <c r="H116" s="67">
        <v>0</v>
      </c>
      <c r="I116" s="67">
        <v>0</v>
      </c>
      <c r="J116" s="67">
        <v>0</v>
      </c>
      <c r="K116" s="67">
        <v>0</v>
      </c>
      <c r="L116" s="67">
        <v>0</v>
      </c>
      <c r="M116" s="67">
        <v>0</v>
      </c>
      <c r="N116" s="67">
        <v>0</v>
      </c>
      <c r="O116" s="67">
        <v>0</v>
      </c>
      <c r="P116" s="67">
        <v>0</v>
      </c>
      <c r="Q116" s="67">
        <v>0</v>
      </c>
    </row>
    <row r="117" spans="1:17" ht="12" customHeight="1" x14ac:dyDescent="0.25">
      <c r="A117" s="23" t="s">
        <v>141</v>
      </c>
      <c r="B117" s="67">
        <v>0</v>
      </c>
      <c r="C117" s="67">
        <v>0</v>
      </c>
      <c r="D117" s="67">
        <v>0</v>
      </c>
      <c r="E117" s="67">
        <v>0</v>
      </c>
      <c r="F117" s="67">
        <v>0</v>
      </c>
      <c r="G117" s="67">
        <v>0</v>
      </c>
      <c r="H117" s="67">
        <v>0</v>
      </c>
      <c r="I117" s="67">
        <v>0</v>
      </c>
      <c r="J117" s="67">
        <v>0</v>
      </c>
      <c r="K117" s="67">
        <v>0</v>
      </c>
      <c r="L117" s="67">
        <v>0</v>
      </c>
      <c r="M117" s="67">
        <v>0</v>
      </c>
      <c r="N117" s="67">
        <v>0</v>
      </c>
      <c r="O117" s="67">
        <v>0</v>
      </c>
      <c r="P117" s="67">
        <v>0</v>
      </c>
      <c r="Q117" s="67">
        <v>0</v>
      </c>
    </row>
    <row r="118" spans="1:17" ht="12" hidden="1" customHeight="1" x14ac:dyDescent="0.25">
      <c r="A118" s="148" t="s">
        <v>60</v>
      </c>
      <c r="B118" s="67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</row>
    <row r="119" spans="1:17" ht="12" hidden="1" customHeight="1" x14ac:dyDescent="0.25">
      <c r="A119" s="147" t="s">
        <v>59</v>
      </c>
      <c r="B119" s="81"/>
      <c r="C119" s="81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</row>
    <row r="120" spans="1:17" ht="12" customHeight="1" x14ac:dyDescent="0.25">
      <c r="A120" s="146" t="s">
        <v>62</v>
      </c>
      <c r="B120" s="145"/>
      <c r="C120" s="145"/>
      <c r="D120" s="145"/>
      <c r="E120" s="145"/>
      <c r="F120" s="145"/>
      <c r="G120" s="145"/>
      <c r="H120" s="145"/>
      <c r="I120" s="145"/>
      <c r="J120" s="145"/>
      <c r="K120" s="145"/>
      <c r="L120" s="145"/>
      <c r="M120" s="145"/>
      <c r="N120" s="145"/>
      <c r="O120" s="145"/>
      <c r="P120" s="145"/>
      <c r="Q120" s="145"/>
    </row>
    <row r="121" spans="1:17" ht="12" customHeight="1" x14ac:dyDescent="0.25">
      <c r="A121" s="23" t="s">
        <v>57</v>
      </c>
      <c r="B121" s="67">
        <v>0</v>
      </c>
      <c r="C121" s="67">
        <v>0</v>
      </c>
      <c r="D121" s="67">
        <v>0</v>
      </c>
      <c r="E121" s="67">
        <v>0</v>
      </c>
      <c r="F121" s="67">
        <v>0</v>
      </c>
      <c r="G121" s="67">
        <v>0</v>
      </c>
      <c r="H121" s="67">
        <v>0</v>
      </c>
      <c r="I121" s="67">
        <v>0</v>
      </c>
      <c r="J121" s="67">
        <v>0</v>
      </c>
      <c r="K121" s="67">
        <v>0</v>
      </c>
      <c r="L121" s="67">
        <v>0</v>
      </c>
      <c r="M121" s="67">
        <v>0</v>
      </c>
      <c r="N121" s="67">
        <v>0</v>
      </c>
      <c r="O121" s="67">
        <v>0</v>
      </c>
      <c r="P121" s="67">
        <v>0</v>
      </c>
      <c r="Q121" s="67">
        <v>0</v>
      </c>
    </row>
    <row r="122" spans="1:17" ht="12" customHeight="1" x14ac:dyDescent="0.25">
      <c r="A122" s="29" t="s">
        <v>140</v>
      </c>
      <c r="B122" s="83">
        <v>0</v>
      </c>
      <c r="C122" s="83">
        <v>0</v>
      </c>
      <c r="D122" s="83">
        <v>0</v>
      </c>
      <c r="E122" s="83">
        <v>0</v>
      </c>
      <c r="F122" s="83">
        <v>0</v>
      </c>
      <c r="G122" s="83">
        <v>0</v>
      </c>
      <c r="H122" s="83">
        <v>0</v>
      </c>
      <c r="I122" s="83">
        <v>0</v>
      </c>
      <c r="J122" s="83">
        <v>0</v>
      </c>
      <c r="K122" s="83">
        <v>0</v>
      </c>
      <c r="L122" s="83">
        <v>0</v>
      </c>
      <c r="M122" s="83">
        <v>0</v>
      </c>
      <c r="N122" s="83">
        <v>0</v>
      </c>
      <c r="O122" s="83">
        <v>0</v>
      </c>
      <c r="P122" s="83">
        <v>0</v>
      </c>
      <c r="Q122" s="83"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51"/>
      <c r="C124" s="151"/>
      <c r="D124" s="151"/>
      <c r="E124" s="151"/>
      <c r="F124" s="151"/>
      <c r="G124" s="151"/>
      <c r="H124" s="151"/>
      <c r="I124" s="151"/>
      <c r="J124" s="151"/>
      <c r="K124" s="151"/>
      <c r="L124" s="151"/>
      <c r="M124" s="151"/>
      <c r="N124" s="151"/>
      <c r="O124" s="151"/>
      <c r="P124" s="151"/>
      <c r="Q124" s="151"/>
    </row>
    <row r="125" spans="1:17" ht="12.95" customHeight="1" x14ac:dyDescent="0.25">
      <c r="A125" s="150" t="s">
        <v>65</v>
      </c>
      <c r="B125" s="149"/>
      <c r="C125" s="149"/>
      <c r="D125" s="149"/>
      <c r="E125" s="149"/>
      <c r="F125" s="149"/>
      <c r="G125" s="149"/>
      <c r="H125" s="149"/>
      <c r="I125" s="149"/>
      <c r="J125" s="149"/>
      <c r="K125" s="149"/>
      <c r="L125" s="149"/>
      <c r="M125" s="149"/>
      <c r="N125" s="149"/>
      <c r="O125" s="149"/>
      <c r="P125" s="149"/>
      <c r="Q125" s="149"/>
    </row>
    <row r="126" spans="1:17" ht="12" customHeight="1" x14ac:dyDescent="0.25">
      <c r="A126" s="23" t="s">
        <v>149</v>
      </c>
      <c r="B126" s="67">
        <v>19765.125000000004</v>
      </c>
      <c r="C126" s="67">
        <v>26442.125000000007</v>
      </c>
      <c r="D126" s="67">
        <v>42541.125000000015</v>
      </c>
      <c r="E126" s="67">
        <v>46771.125000000015</v>
      </c>
      <c r="F126" s="67">
        <v>63402.125000000015</v>
      </c>
      <c r="G126" s="67">
        <v>32776.125000000007</v>
      </c>
      <c r="H126" s="67">
        <v>29203.125000000004</v>
      </c>
      <c r="I126" s="67">
        <v>69207.125000000029</v>
      </c>
      <c r="J126" s="67">
        <v>48840.125000000015</v>
      </c>
      <c r="K126" s="67">
        <v>56499.125000000015</v>
      </c>
      <c r="L126" s="67">
        <v>28798.125000000007</v>
      </c>
      <c r="M126" s="67">
        <v>69413.125000000015</v>
      </c>
      <c r="N126" s="67">
        <v>25695.125000000007</v>
      </c>
      <c r="O126" s="67">
        <v>122968.12500000003</v>
      </c>
      <c r="P126" s="67">
        <v>44011.125000000015</v>
      </c>
      <c r="Q126" s="67">
        <v>22778.125000000007</v>
      </c>
    </row>
    <row r="127" spans="1:17" ht="12" hidden="1" customHeight="1" x14ac:dyDescent="0.25">
      <c r="A127" s="23" t="s">
        <v>60</v>
      </c>
      <c r="B127" s="67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</row>
    <row r="128" spans="1:17" ht="12.95" customHeight="1" x14ac:dyDescent="0.25">
      <c r="A128" s="146" t="s">
        <v>112</v>
      </c>
      <c r="B128" s="145"/>
      <c r="C128" s="145"/>
      <c r="D128" s="145"/>
      <c r="E128" s="145"/>
      <c r="F128" s="145"/>
      <c r="G128" s="145"/>
      <c r="H128" s="145"/>
      <c r="I128" s="145"/>
      <c r="J128" s="145"/>
      <c r="K128" s="145"/>
      <c r="L128" s="145"/>
      <c r="M128" s="145"/>
      <c r="N128" s="145"/>
      <c r="O128" s="145"/>
      <c r="P128" s="145"/>
      <c r="Q128" s="145"/>
    </row>
    <row r="129" spans="1:17" ht="12" customHeight="1" x14ac:dyDescent="0.25">
      <c r="A129" s="23" t="s">
        <v>60</v>
      </c>
      <c r="B129" s="67">
        <v>0</v>
      </c>
      <c r="C129" s="67">
        <v>0</v>
      </c>
      <c r="D129" s="67">
        <v>0</v>
      </c>
      <c r="E129" s="67">
        <v>0</v>
      </c>
      <c r="F129" s="67">
        <v>0</v>
      </c>
      <c r="G129" s="67">
        <v>0</v>
      </c>
      <c r="H129" s="67">
        <v>0</v>
      </c>
      <c r="I129" s="67">
        <v>0</v>
      </c>
      <c r="J129" s="67">
        <v>0</v>
      </c>
      <c r="K129" s="67">
        <v>0</v>
      </c>
      <c r="L129" s="67">
        <v>0</v>
      </c>
      <c r="M129" s="67">
        <v>1268.0000000000002</v>
      </c>
      <c r="N129" s="67">
        <v>576.00000000000011</v>
      </c>
      <c r="O129" s="67">
        <v>2731.0000000000005</v>
      </c>
      <c r="P129" s="67">
        <v>36.000000000000007</v>
      </c>
      <c r="Q129" s="67">
        <v>2834.0000000000005</v>
      </c>
    </row>
    <row r="130" spans="1:17" ht="12" customHeight="1" x14ac:dyDescent="0.25">
      <c r="A130" s="146" t="s">
        <v>63</v>
      </c>
      <c r="B130" s="145"/>
      <c r="C130" s="145"/>
      <c r="D130" s="145"/>
      <c r="E130" s="145"/>
      <c r="F130" s="145"/>
      <c r="G130" s="145"/>
      <c r="H130" s="145"/>
      <c r="I130" s="145"/>
      <c r="J130" s="145"/>
      <c r="K130" s="145"/>
      <c r="L130" s="145"/>
      <c r="M130" s="145"/>
      <c r="N130" s="145"/>
      <c r="O130" s="145"/>
      <c r="P130" s="145"/>
      <c r="Q130" s="145"/>
    </row>
    <row r="131" spans="1:17" ht="12" customHeight="1" x14ac:dyDescent="0.25">
      <c r="A131" s="23" t="s">
        <v>148</v>
      </c>
      <c r="B131" s="67">
        <v>0</v>
      </c>
      <c r="C131" s="67">
        <v>6555.9109873358411</v>
      </c>
      <c r="D131" s="67">
        <v>25512.477009309085</v>
      </c>
      <c r="E131" s="67">
        <v>27792.444205396925</v>
      </c>
      <c r="F131" s="67">
        <v>34890.914653211446</v>
      </c>
      <c r="G131" s="67">
        <v>14957.777730562291</v>
      </c>
      <c r="H131" s="67">
        <v>12160.724563337622</v>
      </c>
      <c r="I131" s="67">
        <v>25708.704668895691</v>
      </c>
      <c r="J131" s="67">
        <v>25972.77685763469</v>
      </c>
      <c r="K131" s="67">
        <v>11780.973010610613</v>
      </c>
      <c r="L131" s="67">
        <v>2879.2592055061245</v>
      </c>
      <c r="M131" s="67">
        <v>10791.447932931307</v>
      </c>
      <c r="N131" s="67">
        <v>828.88373289052538</v>
      </c>
      <c r="O131" s="67">
        <v>6812.1737005945324</v>
      </c>
      <c r="P131" s="67">
        <v>7545.7153158967903</v>
      </c>
      <c r="Q131" s="67">
        <v>837.81642588658383</v>
      </c>
    </row>
    <row r="132" spans="1:17" ht="12" customHeight="1" x14ac:dyDescent="0.25">
      <c r="A132" s="23" t="s">
        <v>147</v>
      </c>
      <c r="B132" s="67">
        <v>19765.125000000004</v>
      </c>
      <c r="C132" s="67">
        <v>19465.516050186929</v>
      </c>
      <c r="D132" s="67">
        <v>17028.64799069093</v>
      </c>
      <c r="E132" s="67">
        <v>18978.680794603086</v>
      </c>
      <c r="F132" s="67">
        <v>28511.210346788564</v>
      </c>
      <c r="G132" s="67">
        <v>17818.347269437716</v>
      </c>
      <c r="H132" s="67">
        <v>17042.400436662381</v>
      </c>
      <c r="I132" s="67">
        <v>43498.420331104338</v>
      </c>
      <c r="J132" s="67">
        <v>22867.348142365321</v>
      </c>
      <c r="K132" s="67">
        <v>44718.1519893894</v>
      </c>
      <c r="L132" s="67">
        <v>25918.865794493882</v>
      </c>
      <c r="M132" s="67">
        <v>57680.785846082697</v>
      </c>
      <c r="N132" s="67">
        <v>22140.921726646666</v>
      </c>
      <c r="O132" s="67">
        <v>111369.56841670604</v>
      </c>
      <c r="P132" s="67">
        <v>26671.062347501243</v>
      </c>
      <c r="Q132" s="67">
        <v>18816.947517340926</v>
      </c>
    </row>
    <row r="133" spans="1:17" ht="12" hidden="1" customHeight="1" x14ac:dyDescent="0.25">
      <c r="A133" s="148" t="s">
        <v>61</v>
      </c>
      <c r="B133" s="67"/>
      <c r="C133" s="67"/>
      <c r="D133" s="67"/>
      <c r="E133" s="67"/>
      <c r="F133" s="67"/>
      <c r="G133" s="67"/>
      <c r="H133" s="67"/>
      <c r="I133" s="67"/>
      <c r="J133" s="67"/>
      <c r="K133" s="67"/>
      <c r="L133" s="67"/>
      <c r="M133" s="67"/>
      <c r="N133" s="67"/>
      <c r="O133" s="67"/>
      <c r="P133" s="67"/>
      <c r="Q133" s="67"/>
    </row>
    <row r="134" spans="1:17" ht="12" hidden="1" customHeight="1" x14ac:dyDescent="0.25">
      <c r="A134" s="148" t="s">
        <v>59</v>
      </c>
      <c r="B134" s="67"/>
      <c r="C134" s="67"/>
      <c r="D134" s="67"/>
      <c r="E134" s="67"/>
      <c r="F134" s="67"/>
      <c r="G134" s="67"/>
      <c r="H134" s="67"/>
      <c r="I134" s="67"/>
      <c r="J134" s="67"/>
      <c r="K134" s="67"/>
      <c r="L134" s="67"/>
      <c r="M134" s="67"/>
      <c r="N134" s="67"/>
      <c r="O134" s="67"/>
      <c r="P134" s="67"/>
      <c r="Q134" s="67"/>
    </row>
    <row r="135" spans="1:17" ht="12" customHeight="1" x14ac:dyDescent="0.25">
      <c r="A135" s="23" t="s">
        <v>142</v>
      </c>
      <c r="B135" s="67">
        <v>0</v>
      </c>
      <c r="C135" s="67">
        <v>420.6979624772361</v>
      </c>
      <c r="D135" s="67">
        <v>0</v>
      </c>
      <c r="E135" s="67">
        <v>0</v>
      </c>
      <c r="F135" s="67">
        <v>0</v>
      </c>
      <c r="G135" s="67">
        <v>0</v>
      </c>
      <c r="H135" s="67">
        <v>0</v>
      </c>
      <c r="I135" s="67">
        <v>0</v>
      </c>
      <c r="J135" s="67">
        <v>0</v>
      </c>
      <c r="K135" s="67">
        <v>0</v>
      </c>
      <c r="L135" s="67">
        <v>0</v>
      </c>
      <c r="M135" s="67">
        <v>940.89122098601251</v>
      </c>
      <c r="N135" s="67">
        <v>1472.0090654795504</v>
      </c>
      <c r="O135" s="67">
        <v>1413.9723448415937</v>
      </c>
      <c r="P135" s="67">
        <v>1459.3834114145925</v>
      </c>
      <c r="Q135" s="67">
        <v>735.04599480101024</v>
      </c>
    </row>
    <row r="136" spans="1:17" ht="12" customHeight="1" x14ac:dyDescent="0.25">
      <c r="A136" s="23" t="s">
        <v>141</v>
      </c>
      <c r="B136" s="67">
        <v>0</v>
      </c>
      <c r="C136" s="67">
        <v>0</v>
      </c>
      <c r="D136" s="67">
        <v>0</v>
      </c>
      <c r="E136" s="67">
        <v>0</v>
      </c>
      <c r="F136" s="67">
        <v>0</v>
      </c>
      <c r="G136" s="67">
        <v>0</v>
      </c>
      <c r="H136" s="67">
        <v>0</v>
      </c>
      <c r="I136" s="67">
        <v>0</v>
      </c>
      <c r="J136" s="67">
        <v>0</v>
      </c>
      <c r="K136" s="67">
        <v>0</v>
      </c>
      <c r="L136" s="67">
        <v>0</v>
      </c>
      <c r="M136" s="67">
        <v>0</v>
      </c>
      <c r="N136" s="67">
        <v>1253.3104749832657</v>
      </c>
      <c r="O136" s="67">
        <v>3372.4105378578652</v>
      </c>
      <c r="P136" s="67">
        <v>8334.9639251873868</v>
      </c>
      <c r="Q136" s="67">
        <v>2388.3150619714856</v>
      </c>
    </row>
    <row r="137" spans="1:17" ht="12" hidden="1" customHeight="1" x14ac:dyDescent="0.25">
      <c r="A137" s="148" t="s">
        <v>60</v>
      </c>
      <c r="B137" s="67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</row>
    <row r="138" spans="1:17" ht="12" hidden="1" customHeight="1" x14ac:dyDescent="0.25">
      <c r="A138" s="147" t="s">
        <v>59</v>
      </c>
      <c r="B138" s="81"/>
      <c r="C138" s="81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</row>
    <row r="139" spans="1:17" ht="12" customHeight="1" x14ac:dyDescent="0.25">
      <c r="A139" s="146" t="s">
        <v>62</v>
      </c>
      <c r="B139" s="145"/>
      <c r="C139" s="145"/>
      <c r="D139" s="145"/>
      <c r="E139" s="145"/>
      <c r="F139" s="145"/>
      <c r="G139" s="145"/>
      <c r="H139" s="145"/>
      <c r="I139" s="145"/>
      <c r="J139" s="145"/>
      <c r="K139" s="145"/>
      <c r="L139" s="145"/>
      <c r="M139" s="145"/>
      <c r="N139" s="145"/>
      <c r="O139" s="145"/>
      <c r="P139" s="145"/>
      <c r="Q139" s="145"/>
    </row>
    <row r="140" spans="1:17" ht="12" customHeight="1" x14ac:dyDescent="0.25">
      <c r="A140" s="23" t="s">
        <v>57</v>
      </c>
      <c r="B140" s="67">
        <v>1520.4487393591219</v>
      </c>
      <c r="C140" s="67">
        <v>0</v>
      </c>
      <c r="D140" s="67">
        <v>924.98599348674566</v>
      </c>
      <c r="E140" s="67">
        <v>893.49306245829564</v>
      </c>
      <c r="F140" s="67">
        <v>0</v>
      </c>
      <c r="G140" s="67">
        <v>2629.6482545982562</v>
      </c>
      <c r="H140" s="67">
        <v>2309.3596566663423</v>
      </c>
      <c r="I140" s="67">
        <v>11764.219315694914</v>
      </c>
      <c r="J140" s="67">
        <v>3570.3246947573753</v>
      </c>
      <c r="K140" s="67">
        <v>1806.53595131611</v>
      </c>
      <c r="L140" s="67">
        <v>805.04171308138859</v>
      </c>
      <c r="M140" s="67">
        <v>2081.4800893610786</v>
      </c>
      <c r="N140" s="67">
        <v>0</v>
      </c>
      <c r="O140" s="67">
        <v>1136.6650388237756</v>
      </c>
      <c r="P140" s="67">
        <v>1195.9822502750517</v>
      </c>
      <c r="Q140" s="67">
        <v>2239.8152401215452</v>
      </c>
    </row>
    <row r="141" spans="1:17" ht="12" customHeight="1" x14ac:dyDescent="0.25">
      <c r="A141" s="29" t="s">
        <v>140</v>
      </c>
      <c r="B141" s="83">
        <v>18244.676260640881</v>
      </c>
      <c r="C141" s="83">
        <v>26442.125</v>
      </c>
      <c r="D141" s="83">
        <v>41616.139006513265</v>
      </c>
      <c r="E141" s="83">
        <v>45877.631937541708</v>
      </c>
      <c r="F141" s="83">
        <v>63402.125000000007</v>
      </c>
      <c r="G141" s="83">
        <v>30146.476745401753</v>
      </c>
      <c r="H141" s="83">
        <v>26893.765343333664</v>
      </c>
      <c r="I141" s="83">
        <v>57442.905684305115</v>
      </c>
      <c r="J141" s="83">
        <v>45269.800305242628</v>
      </c>
      <c r="K141" s="83">
        <v>54692.589048683905</v>
      </c>
      <c r="L141" s="83">
        <v>27993.08328691862</v>
      </c>
      <c r="M141" s="83">
        <v>67331.644910638934</v>
      </c>
      <c r="N141" s="83">
        <v>25695.125000000007</v>
      </c>
      <c r="O141" s="83">
        <v>121831.45996117625</v>
      </c>
      <c r="P141" s="83">
        <v>42815.142749724968</v>
      </c>
      <c r="Q141" s="83">
        <v>20538.309759878459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51"/>
      <c r="C143" s="151"/>
      <c r="D143" s="151"/>
      <c r="E143" s="151"/>
      <c r="F143" s="151"/>
      <c r="G143" s="151"/>
      <c r="H143" s="151"/>
      <c r="I143" s="151"/>
      <c r="J143" s="151"/>
      <c r="K143" s="151"/>
      <c r="L143" s="151"/>
      <c r="M143" s="151"/>
      <c r="N143" s="151"/>
      <c r="O143" s="151"/>
      <c r="P143" s="151"/>
      <c r="Q143" s="151"/>
    </row>
    <row r="144" spans="1:17" ht="12.95" customHeight="1" x14ac:dyDescent="0.25">
      <c r="A144" s="150" t="s">
        <v>65</v>
      </c>
      <c r="B144" s="149"/>
      <c r="C144" s="149"/>
      <c r="D144" s="149"/>
      <c r="E144" s="149"/>
      <c r="F144" s="149"/>
      <c r="G144" s="149"/>
      <c r="H144" s="149"/>
      <c r="I144" s="149"/>
      <c r="J144" s="149"/>
      <c r="K144" s="149"/>
      <c r="L144" s="149"/>
      <c r="M144" s="149"/>
      <c r="N144" s="149"/>
      <c r="O144" s="149"/>
      <c r="P144" s="149"/>
      <c r="Q144" s="149"/>
    </row>
    <row r="145" spans="1:17" ht="12" customHeight="1" x14ac:dyDescent="0.25">
      <c r="A145" s="23" t="s">
        <v>60</v>
      </c>
      <c r="B145" s="67">
        <v>658.56250000000011</v>
      </c>
      <c r="C145" s="67">
        <v>7694.5625000000018</v>
      </c>
      <c r="D145" s="67">
        <v>9472.5625</v>
      </c>
      <c r="E145" s="67">
        <v>10797.562500000004</v>
      </c>
      <c r="F145" s="67">
        <v>8894.5625</v>
      </c>
      <c r="G145" s="67">
        <v>12158.562500000004</v>
      </c>
      <c r="H145" s="67">
        <v>8462.5625000000036</v>
      </c>
      <c r="I145" s="67">
        <v>24273.562500000004</v>
      </c>
      <c r="J145" s="67">
        <v>5452.5625</v>
      </c>
      <c r="K145" s="67">
        <v>11850.562500000002</v>
      </c>
      <c r="L145" s="67">
        <v>6014.5625000000018</v>
      </c>
      <c r="M145" s="67">
        <v>14764.562500000002</v>
      </c>
      <c r="N145" s="67">
        <v>24425.562500000004</v>
      </c>
      <c r="O145" s="67">
        <v>13981.562500000005</v>
      </c>
      <c r="P145" s="67">
        <v>27801.562500000007</v>
      </c>
      <c r="Q145" s="67">
        <v>23352.562500000007</v>
      </c>
    </row>
    <row r="146" spans="1:17" ht="12.95" customHeight="1" x14ac:dyDescent="0.25">
      <c r="A146" s="146" t="s">
        <v>112</v>
      </c>
      <c r="B146" s="145"/>
      <c r="C146" s="145"/>
      <c r="D146" s="145"/>
      <c r="E146" s="145"/>
      <c r="F146" s="145"/>
      <c r="G146" s="145"/>
      <c r="H146" s="145"/>
      <c r="I146" s="145"/>
      <c r="J146" s="145"/>
      <c r="K146" s="145"/>
      <c r="L146" s="145"/>
      <c r="M146" s="145"/>
      <c r="N146" s="145"/>
      <c r="O146" s="145"/>
      <c r="P146" s="145"/>
      <c r="Q146" s="145"/>
    </row>
    <row r="147" spans="1:17" ht="12" customHeight="1" x14ac:dyDescent="0.25">
      <c r="A147" s="23" t="s">
        <v>60</v>
      </c>
      <c r="B147" s="67">
        <v>0</v>
      </c>
      <c r="C147" s="67">
        <v>0</v>
      </c>
      <c r="D147" s="67">
        <v>0</v>
      </c>
      <c r="E147" s="67">
        <v>0</v>
      </c>
      <c r="F147" s="67">
        <v>1511.0000000000002</v>
      </c>
      <c r="G147" s="67">
        <v>7295.0000000000018</v>
      </c>
      <c r="H147" s="67">
        <v>5077.0000000000009</v>
      </c>
      <c r="I147" s="67">
        <v>14564.000000000004</v>
      </c>
      <c r="J147" s="67">
        <v>3271.0000000000009</v>
      </c>
      <c r="K147" s="67">
        <v>7110.0000000000018</v>
      </c>
      <c r="L147" s="67">
        <v>3608.0000000000009</v>
      </c>
      <c r="M147" s="67">
        <v>8858.0000000000018</v>
      </c>
      <c r="N147" s="67">
        <v>14655.000000000004</v>
      </c>
      <c r="O147" s="67">
        <v>8388.0000000000036</v>
      </c>
      <c r="P147" s="67">
        <v>16680.000000000004</v>
      </c>
      <c r="Q147" s="67">
        <v>14011.000000000004</v>
      </c>
    </row>
    <row r="148" spans="1:17" ht="12" customHeight="1" x14ac:dyDescent="0.25">
      <c r="A148" s="146" t="s">
        <v>63</v>
      </c>
      <c r="B148" s="145"/>
      <c r="C148" s="145"/>
      <c r="D148" s="145"/>
      <c r="E148" s="145"/>
      <c r="F148" s="145"/>
      <c r="G148" s="145"/>
      <c r="H148" s="145"/>
      <c r="I148" s="145"/>
      <c r="J148" s="145"/>
      <c r="K148" s="145"/>
      <c r="L148" s="145"/>
      <c r="M148" s="145"/>
      <c r="N148" s="145"/>
      <c r="O148" s="145"/>
      <c r="P148" s="145"/>
      <c r="Q148" s="145"/>
    </row>
    <row r="149" spans="1:17" ht="12" customHeight="1" x14ac:dyDescent="0.25">
      <c r="A149" s="23" t="s">
        <v>144</v>
      </c>
      <c r="B149" s="67">
        <v>0</v>
      </c>
      <c r="C149" s="67">
        <v>0</v>
      </c>
      <c r="D149" s="67">
        <v>0</v>
      </c>
      <c r="E149" s="67">
        <v>96.891263515711131</v>
      </c>
      <c r="F149" s="67">
        <v>64.27764489776429</v>
      </c>
      <c r="G149" s="67">
        <v>24.59231834332164</v>
      </c>
      <c r="H149" s="67">
        <v>26.399718905329486</v>
      </c>
      <c r="I149" s="67">
        <v>135.52510893498047</v>
      </c>
      <c r="J149" s="67">
        <v>55.313945402893111</v>
      </c>
      <c r="K149" s="67">
        <v>0</v>
      </c>
      <c r="L149" s="67">
        <v>0</v>
      </c>
      <c r="M149" s="67">
        <v>0</v>
      </c>
      <c r="N149" s="67">
        <v>0</v>
      </c>
      <c r="O149" s="67">
        <v>0</v>
      </c>
      <c r="P149" s="67">
        <v>0</v>
      </c>
      <c r="Q149" s="67">
        <v>0</v>
      </c>
    </row>
    <row r="150" spans="1:17" ht="12" customHeight="1" x14ac:dyDescent="0.25">
      <c r="A150" s="23" t="s">
        <v>143</v>
      </c>
      <c r="B150" s="67">
        <v>0</v>
      </c>
      <c r="C150" s="67">
        <v>0</v>
      </c>
      <c r="D150" s="67">
        <v>0</v>
      </c>
      <c r="E150" s="67">
        <v>69.615716080375265</v>
      </c>
      <c r="F150" s="67">
        <v>37.5017455483205</v>
      </c>
      <c r="G150" s="67">
        <v>123.8654641206795</v>
      </c>
      <c r="H150" s="67">
        <v>119.35429553449403</v>
      </c>
      <c r="I150" s="67">
        <v>225.13034843921386</v>
      </c>
      <c r="J150" s="67">
        <v>65.102766458049118</v>
      </c>
      <c r="K150" s="67">
        <v>202.23136566238648</v>
      </c>
      <c r="L150" s="67">
        <v>61.555373524030017</v>
      </c>
      <c r="M150" s="67">
        <v>47.169489650391256</v>
      </c>
      <c r="N150" s="67">
        <v>0</v>
      </c>
      <c r="O150" s="67">
        <v>8.4734349820602439</v>
      </c>
      <c r="P150" s="67">
        <v>0</v>
      </c>
      <c r="Q150" s="67">
        <v>0</v>
      </c>
    </row>
    <row r="151" spans="1:17" ht="12" hidden="1" customHeight="1" x14ac:dyDescent="0.25">
      <c r="A151" s="148" t="s">
        <v>57</v>
      </c>
      <c r="B151" s="67"/>
      <c r="C151" s="67"/>
      <c r="D151" s="67"/>
      <c r="E151" s="67"/>
      <c r="F151" s="67"/>
      <c r="G151" s="67"/>
      <c r="H151" s="67"/>
      <c r="I151" s="67"/>
      <c r="J151" s="67"/>
      <c r="K151" s="67"/>
      <c r="L151" s="67"/>
      <c r="M151" s="67"/>
      <c r="N151" s="67"/>
      <c r="O151" s="67"/>
      <c r="P151" s="67"/>
      <c r="Q151" s="67"/>
    </row>
    <row r="152" spans="1:17" ht="12" hidden="1" customHeight="1" x14ac:dyDescent="0.25">
      <c r="A152" s="148" t="s">
        <v>59</v>
      </c>
      <c r="B152" s="67"/>
      <c r="C152" s="67"/>
      <c r="D152" s="67"/>
      <c r="E152" s="67"/>
      <c r="F152" s="67"/>
      <c r="G152" s="67"/>
      <c r="H152" s="67"/>
      <c r="I152" s="67"/>
      <c r="J152" s="67"/>
      <c r="K152" s="67"/>
      <c r="L152" s="67"/>
      <c r="M152" s="67"/>
      <c r="N152" s="67"/>
      <c r="O152" s="67"/>
      <c r="P152" s="67"/>
      <c r="Q152" s="67"/>
    </row>
    <row r="153" spans="1:17" ht="12" customHeight="1" x14ac:dyDescent="0.25">
      <c r="A153" s="23" t="s">
        <v>142</v>
      </c>
      <c r="B153" s="67">
        <v>0</v>
      </c>
      <c r="C153" s="67">
        <v>713.88249223086359</v>
      </c>
      <c r="D153" s="67">
        <v>240.73330026212255</v>
      </c>
      <c r="E153" s="67">
        <v>9125.6658198083278</v>
      </c>
      <c r="F153" s="67">
        <v>3624.6795348618643</v>
      </c>
      <c r="G153" s="67">
        <v>3799.7658148624678</v>
      </c>
      <c r="H153" s="67">
        <v>6205.1567462265357</v>
      </c>
      <c r="I153" s="67">
        <v>10482.636857502968</v>
      </c>
      <c r="J153" s="67">
        <v>2771.6538736376606</v>
      </c>
      <c r="K153" s="67">
        <v>0</v>
      </c>
      <c r="L153" s="67">
        <v>0</v>
      </c>
      <c r="M153" s="67">
        <v>2389.8608054725023</v>
      </c>
      <c r="N153" s="67">
        <v>7819.0751883472039</v>
      </c>
      <c r="O153" s="67">
        <v>1809.4449672395153</v>
      </c>
      <c r="P153" s="67">
        <v>6385.5992485765164</v>
      </c>
      <c r="Q153" s="67">
        <v>6330.8453509714636</v>
      </c>
    </row>
    <row r="154" spans="1:17" ht="12" customHeight="1" x14ac:dyDescent="0.25">
      <c r="A154" s="23" t="s">
        <v>141</v>
      </c>
      <c r="B154" s="67">
        <v>658.56250000000011</v>
      </c>
      <c r="C154" s="67">
        <v>6980.6800077691387</v>
      </c>
      <c r="D154" s="67">
        <v>9231.8291997378783</v>
      </c>
      <c r="E154" s="67">
        <v>1505.3897005955891</v>
      </c>
      <c r="F154" s="67">
        <v>5168.1035746920516</v>
      </c>
      <c r="G154" s="67">
        <v>8210.3389026735349</v>
      </c>
      <c r="H154" s="67">
        <v>2111.6517393336435</v>
      </c>
      <c r="I154" s="67">
        <v>13430.270185122841</v>
      </c>
      <c r="J154" s="67">
        <v>2560.4919145013978</v>
      </c>
      <c r="K154" s="67">
        <v>11648.331134337615</v>
      </c>
      <c r="L154" s="67">
        <v>5953.0071264759717</v>
      </c>
      <c r="M154" s="67">
        <v>12327.532204877109</v>
      </c>
      <c r="N154" s="67">
        <v>16606.4873116528</v>
      </c>
      <c r="O154" s="67">
        <v>12163.64409777843</v>
      </c>
      <c r="P154" s="67">
        <v>21415.963251423491</v>
      </c>
      <c r="Q154" s="67">
        <v>17021.717149028544</v>
      </c>
    </row>
    <row r="155" spans="1:17" ht="12" hidden="1" customHeight="1" x14ac:dyDescent="0.25">
      <c r="A155" s="148" t="s">
        <v>60</v>
      </c>
      <c r="B155" s="67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</row>
    <row r="156" spans="1:17" ht="12" hidden="1" customHeight="1" x14ac:dyDescent="0.25">
      <c r="A156" s="147" t="s">
        <v>59</v>
      </c>
      <c r="B156" s="81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</row>
    <row r="157" spans="1:17" ht="12" customHeight="1" x14ac:dyDescent="0.25">
      <c r="A157" s="146" t="s">
        <v>62</v>
      </c>
      <c r="B157" s="145"/>
      <c r="C157" s="145"/>
      <c r="D157" s="145"/>
      <c r="E157" s="145"/>
      <c r="F157" s="145"/>
      <c r="G157" s="145"/>
      <c r="H157" s="145"/>
      <c r="I157" s="145"/>
      <c r="J157" s="145"/>
      <c r="K157" s="145"/>
      <c r="L157" s="145"/>
      <c r="M157" s="145"/>
      <c r="N157" s="145"/>
      <c r="O157" s="145"/>
      <c r="P157" s="145"/>
      <c r="Q157" s="145"/>
    </row>
    <row r="158" spans="1:17" ht="12" customHeight="1" x14ac:dyDescent="0.25">
      <c r="A158" s="23" t="s">
        <v>57</v>
      </c>
      <c r="B158" s="67">
        <v>50.942588139602968</v>
      </c>
      <c r="C158" s="67">
        <v>0</v>
      </c>
      <c r="D158" s="67">
        <v>0</v>
      </c>
      <c r="E158" s="67">
        <v>0</v>
      </c>
      <c r="F158" s="67">
        <v>0</v>
      </c>
      <c r="G158" s="67">
        <v>265.0125247149694</v>
      </c>
      <c r="H158" s="67">
        <v>949.56402579552343</v>
      </c>
      <c r="I158" s="67">
        <v>4040.4910564163347</v>
      </c>
      <c r="J158" s="67">
        <v>451.65053998642901</v>
      </c>
      <c r="K158" s="67">
        <v>0</v>
      </c>
      <c r="L158" s="67">
        <v>18.749713590597899</v>
      </c>
      <c r="M158" s="67">
        <v>177.09204404619118</v>
      </c>
      <c r="N158" s="67">
        <v>0</v>
      </c>
      <c r="O158" s="67">
        <v>176.59280689942935</v>
      </c>
      <c r="P158" s="67">
        <v>731.5226499013869</v>
      </c>
      <c r="Q158" s="67">
        <v>2357.3820505095337</v>
      </c>
    </row>
    <row r="159" spans="1:17" ht="12" customHeight="1" x14ac:dyDescent="0.25">
      <c r="A159" s="29" t="s">
        <v>140</v>
      </c>
      <c r="B159" s="83">
        <v>607.61991186039722</v>
      </c>
      <c r="C159" s="83">
        <v>7694.5625000000036</v>
      </c>
      <c r="D159" s="83">
        <v>9472.5625000000018</v>
      </c>
      <c r="E159" s="83">
        <v>10797.562500000002</v>
      </c>
      <c r="F159" s="83">
        <v>8894.5625000000018</v>
      </c>
      <c r="G159" s="83">
        <v>11893.549975285034</v>
      </c>
      <c r="H159" s="83">
        <v>7512.998474204479</v>
      </c>
      <c r="I159" s="83">
        <v>20233.071443583671</v>
      </c>
      <c r="J159" s="83">
        <v>5000.9119600135718</v>
      </c>
      <c r="K159" s="83">
        <v>11850.562500000004</v>
      </c>
      <c r="L159" s="83">
        <v>5995.812786409404</v>
      </c>
      <c r="M159" s="83">
        <v>14587.470455953811</v>
      </c>
      <c r="N159" s="83">
        <v>24425.562500000007</v>
      </c>
      <c r="O159" s="83">
        <v>13804.969693100575</v>
      </c>
      <c r="P159" s="83">
        <v>27070.039850098619</v>
      </c>
      <c r="Q159" s="83">
        <v>20995.180449490472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51"/>
      <c r="C161" s="151"/>
      <c r="D161" s="151"/>
      <c r="E161" s="151"/>
      <c r="F161" s="151"/>
      <c r="G161" s="151"/>
      <c r="H161" s="151"/>
      <c r="I161" s="151"/>
      <c r="J161" s="151"/>
      <c r="K161" s="151"/>
      <c r="L161" s="151"/>
      <c r="M161" s="151"/>
      <c r="N161" s="151"/>
      <c r="O161" s="151"/>
      <c r="P161" s="151"/>
      <c r="Q161" s="151"/>
    </row>
    <row r="162" spans="1:17" ht="12.95" customHeight="1" x14ac:dyDescent="0.25">
      <c r="A162" s="150" t="s">
        <v>65</v>
      </c>
      <c r="B162" s="149"/>
      <c r="C162" s="149"/>
      <c r="D162" s="149"/>
      <c r="E162" s="149"/>
      <c r="F162" s="149"/>
      <c r="G162" s="149"/>
      <c r="H162" s="149"/>
      <c r="I162" s="149"/>
      <c r="J162" s="149"/>
      <c r="K162" s="149"/>
      <c r="L162" s="149"/>
      <c r="M162" s="149"/>
      <c r="N162" s="149"/>
      <c r="O162" s="149"/>
      <c r="P162" s="149"/>
      <c r="Q162" s="149"/>
    </row>
    <row r="163" spans="1:17" ht="12" customHeight="1" x14ac:dyDescent="0.25">
      <c r="A163" s="23" t="s">
        <v>60</v>
      </c>
      <c r="B163" s="67">
        <v>967.81250000000023</v>
      </c>
      <c r="C163" s="67">
        <v>35989.937500000015</v>
      </c>
      <c r="D163" s="67">
        <v>26649.937500000007</v>
      </c>
      <c r="E163" s="67">
        <v>23475.937500000007</v>
      </c>
      <c r="F163" s="67">
        <v>14216.937500000002</v>
      </c>
      <c r="G163" s="67">
        <v>18449.937500000004</v>
      </c>
      <c r="H163" s="67">
        <v>13278.937500000004</v>
      </c>
      <c r="I163" s="67">
        <v>15761.937500000004</v>
      </c>
      <c r="J163" s="67">
        <v>17384.937500000007</v>
      </c>
      <c r="K163" s="67">
        <v>17298.937500000007</v>
      </c>
      <c r="L163" s="67">
        <v>14633.937500000004</v>
      </c>
      <c r="M163" s="67">
        <v>5522.9375000000018</v>
      </c>
      <c r="N163" s="67">
        <v>0</v>
      </c>
      <c r="O163" s="67">
        <v>387.93750000000011</v>
      </c>
      <c r="P163" s="67">
        <v>4662.9375000000009</v>
      </c>
      <c r="Q163" s="67">
        <v>0</v>
      </c>
    </row>
    <row r="164" spans="1:17" ht="12.95" customHeight="1" x14ac:dyDescent="0.25">
      <c r="A164" s="146" t="s">
        <v>112</v>
      </c>
      <c r="B164" s="145"/>
      <c r="C164" s="145"/>
      <c r="D164" s="145"/>
      <c r="E164" s="145"/>
      <c r="F164" s="145"/>
      <c r="G164" s="145"/>
      <c r="H164" s="145"/>
      <c r="I164" s="145"/>
      <c r="J164" s="145"/>
      <c r="K164" s="145"/>
      <c r="L164" s="145"/>
      <c r="M164" s="145"/>
      <c r="N164" s="145"/>
      <c r="O164" s="145"/>
      <c r="P164" s="145"/>
      <c r="Q164" s="145"/>
    </row>
    <row r="165" spans="1:17" ht="12" customHeight="1" x14ac:dyDescent="0.25">
      <c r="A165" s="23" t="s">
        <v>60</v>
      </c>
      <c r="B165" s="67">
        <v>0</v>
      </c>
      <c r="C165" s="67">
        <v>0</v>
      </c>
      <c r="D165" s="67">
        <v>0</v>
      </c>
      <c r="E165" s="67">
        <v>0</v>
      </c>
      <c r="F165" s="67">
        <v>0</v>
      </c>
      <c r="G165" s="67">
        <v>0</v>
      </c>
      <c r="H165" s="67">
        <v>0</v>
      </c>
      <c r="I165" s="67">
        <v>0</v>
      </c>
      <c r="J165" s="67">
        <v>0</v>
      </c>
      <c r="K165" s="67">
        <v>66.062500000000014</v>
      </c>
      <c r="L165" s="67">
        <v>900.00000000000023</v>
      </c>
      <c r="M165" s="67">
        <v>708.00000000000023</v>
      </c>
      <c r="N165" s="67">
        <v>0</v>
      </c>
      <c r="O165" s="67">
        <v>387.93750000000011</v>
      </c>
      <c r="P165" s="67">
        <v>12.000000000000004</v>
      </c>
      <c r="Q165" s="67">
        <v>0</v>
      </c>
    </row>
    <row r="166" spans="1:17" ht="12" customHeight="1" x14ac:dyDescent="0.25">
      <c r="A166" s="146" t="s">
        <v>63</v>
      </c>
      <c r="B166" s="145"/>
      <c r="C166" s="145"/>
      <c r="D166" s="145"/>
      <c r="E166" s="145"/>
      <c r="F166" s="145"/>
      <c r="G166" s="145"/>
      <c r="H166" s="145"/>
      <c r="I166" s="145"/>
      <c r="J166" s="145"/>
      <c r="K166" s="145"/>
      <c r="L166" s="145"/>
      <c r="M166" s="145"/>
      <c r="N166" s="145"/>
      <c r="O166" s="145"/>
      <c r="P166" s="145"/>
      <c r="Q166" s="145"/>
    </row>
    <row r="167" spans="1:17" ht="12" customHeight="1" x14ac:dyDescent="0.25">
      <c r="A167" s="23" t="s">
        <v>144</v>
      </c>
      <c r="B167" s="67">
        <v>0</v>
      </c>
      <c r="C167" s="67">
        <v>0</v>
      </c>
      <c r="D167" s="67">
        <v>1081.0793133427871</v>
      </c>
      <c r="E167" s="67">
        <v>1213.3806228198598</v>
      </c>
      <c r="F167" s="67">
        <v>561.6741218866307</v>
      </c>
      <c r="G167" s="67">
        <v>838.0096253190477</v>
      </c>
      <c r="H167" s="67">
        <v>665.92625517586055</v>
      </c>
      <c r="I167" s="67">
        <v>1059.3858918566646</v>
      </c>
      <c r="J167" s="67">
        <v>1317.4075957500092</v>
      </c>
      <c r="K167" s="67">
        <v>949.894644140016</v>
      </c>
      <c r="L167" s="67">
        <v>296.02589332487941</v>
      </c>
      <c r="M167" s="67">
        <v>92.216036384246024</v>
      </c>
      <c r="N167" s="67">
        <v>0</v>
      </c>
      <c r="O167" s="67">
        <v>0</v>
      </c>
      <c r="P167" s="67">
        <v>0</v>
      </c>
      <c r="Q167" s="67">
        <v>0</v>
      </c>
    </row>
    <row r="168" spans="1:17" ht="12" customHeight="1" x14ac:dyDescent="0.25">
      <c r="A168" s="23" t="s">
        <v>143</v>
      </c>
      <c r="B168" s="67">
        <v>194.39397706811499</v>
      </c>
      <c r="C168" s="67">
        <v>3526.2346621524639</v>
      </c>
      <c r="D168" s="67">
        <v>2679.2189177299524</v>
      </c>
      <c r="E168" s="67">
        <v>443.71913588306376</v>
      </c>
      <c r="F168" s="67">
        <v>230.05008227236468</v>
      </c>
      <c r="G168" s="67">
        <v>1345.5563640000892</v>
      </c>
      <c r="H168" s="67">
        <v>1816.2341096785367</v>
      </c>
      <c r="I168" s="67">
        <v>3934.808045249285</v>
      </c>
      <c r="J168" s="67">
        <v>1210.2806684174316</v>
      </c>
      <c r="K168" s="67">
        <v>1724.4379685848169</v>
      </c>
      <c r="L168" s="67">
        <v>1347.3485010530831</v>
      </c>
      <c r="M168" s="67">
        <v>485.88377818091629</v>
      </c>
      <c r="N168" s="67">
        <v>0</v>
      </c>
      <c r="O168" s="67">
        <v>28.124110276057255</v>
      </c>
      <c r="P168" s="67">
        <v>270.70967945383171</v>
      </c>
      <c r="Q168" s="67">
        <v>0</v>
      </c>
    </row>
    <row r="169" spans="1:17" ht="12" hidden="1" customHeight="1" x14ac:dyDescent="0.25">
      <c r="A169" s="148" t="s">
        <v>57</v>
      </c>
      <c r="B169" s="67"/>
      <c r="C169" s="67"/>
      <c r="D169" s="67"/>
      <c r="E169" s="67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</row>
    <row r="170" spans="1:17" ht="12" hidden="1" customHeight="1" x14ac:dyDescent="0.25">
      <c r="A170" s="148" t="s">
        <v>59</v>
      </c>
      <c r="B170" s="67"/>
      <c r="C170" s="67"/>
      <c r="D170" s="67"/>
      <c r="E170" s="67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</row>
    <row r="171" spans="1:17" ht="12" customHeight="1" x14ac:dyDescent="0.25">
      <c r="A171" s="23" t="s">
        <v>142</v>
      </c>
      <c r="B171" s="67">
        <v>0</v>
      </c>
      <c r="C171" s="67">
        <v>5219.7968513115466</v>
      </c>
      <c r="D171" s="67">
        <v>2668.7446074719819</v>
      </c>
      <c r="E171" s="67">
        <v>15177.271199532013</v>
      </c>
      <c r="F171" s="67">
        <v>7817.4940886628283</v>
      </c>
      <c r="G171" s="67">
        <v>5411.6334679285383</v>
      </c>
      <c r="H171" s="67">
        <v>2455.8378260799464</v>
      </c>
      <c r="I171" s="67">
        <v>92.520722514733137</v>
      </c>
      <c r="J171" s="67">
        <v>8388.89594082857</v>
      </c>
      <c r="K171" s="67">
        <v>2373.035693119034</v>
      </c>
      <c r="L171" s="67">
        <v>1239.6864923623757</v>
      </c>
      <c r="M171" s="67">
        <v>1659.0437457453208</v>
      </c>
      <c r="N171" s="67">
        <v>0</v>
      </c>
      <c r="O171" s="67">
        <v>87.689261101015717</v>
      </c>
      <c r="P171" s="67">
        <v>1029.3501033421107</v>
      </c>
      <c r="Q171" s="67">
        <v>0</v>
      </c>
    </row>
    <row r="172" spans="1:17" ht="12" customHeight="1" x14ac:dyDescent="0.25">
      <c r="A172" s="23" t="s">
        <v>141</v>
      </c>
      <c r="B172" s="67">
        <v>773.41852293188526</v>
      </c>
      <c r="C172" s="67">
        <v>27243.905986536</v>
      </c>
      <c r="D172" s="67">
        <v>20220.894661455284</v>
      </c>
      <c r="E172" s="67">
        <v>6641.5665417650707</v>
      </c>
      <c r="F172" s="67">
        <v>5607.7192071781774</v>
      </c>
      <c r="G172" s="67">
        <v>10854.738042752329</v>
      </c>
      <c r="H172" s="67">
        <v>8340.9393090656595</v>
      </c>
      <c r="I172" s="67">
        <v>10675.22284037932</v>
      </c>
      <c r="J172" s="67">
        <v>6468.3532950039935</v>
      </c>
      <c r="K172" s="67">
        <v>12251.569194156138</v>
      </c>
      <c r="L172" s="67">
        <v>11750.876613259665</v>
      </c>
      <c r="M172" s="67">
        <v>3285.7939396895185</v>
      </c>
      <c r="N172" s="67">
        <v>0</v>
      </c>
      <c r="O172" s="67">
        <v>272.12412862292712</v>
      </c>
      <c r="P172" s="67">
        <v>3362.8777172040582</v>
      </c>
      <c r="Q172" s="67">
        <v>0</v>
      </c>
    </row>
    <row r="173" spans="1:17" ht="12" hidden="1" customHeight="1" x14ac:dyDescent="0.25">
      <c r="A173" s="148" t="s">
        <v>60</v>
      </c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</row>
    <row r="174" spans="1:17" ht="12" hidden="1" customHeight="1" x14ac:dyDescent="0.25">
      <c r="A174" s="147" t="s">
        <v>59</v>
      </c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</row>
    <row r="175" spans="1:17" ht="12" customHeight="1" x14ac:dyDescent="0.25">
      <c r="A175" s="146" t="s">
        <v>62</v>
      </c>
      <c r="B175" s="145"/>
      <c r="C175" s="145"/>
      <c r="D175" s="145"/>
      <c r="E175" s="145"/>
      <c r="F175" s="145"/>
      <c r="G175" s="145"/>
      <c r="H175" s="145"/>
      <c r="I175" s="145"/>
      <c r="J175" s="145"/>
      <c r="K175" s="145"/>
      <c r="L175" s="145"/>
      <c r="M175" s="145"/>
      <c r="N175" s="145"/>
      <c r="O175" s="145"/>
      <c r="P175" s="145"/>
      <c r="Q175" s="145"/>
    </row>
    <row r="176" spans="1:17" ht="12" customHeight="1" x14ac:dyDescent="0.25">
      <c r="A176" s="23" t="s">
        <v>57</v>
      </c>
      <c r="B176" s="67">
        <v>0</v>
      </c>
      <c r="C176" s="67">
        <v>0</v>
      </c>
      <c r="D176" s="67">
        <v>768.21441313063337</v>
      </c>
      <c r="E176" s="67">
        <v>269.31074779440087</v>
      </c>
      <c r="F176" s="67">
        <v>0</v>
      </c>
      <c r="G176" s="67">
        <v>1041.4294558458346</v>
      </c>
      <c r="H176" s="67">
        <v>1007.3646847753494</v>
      </c>
      <c r="I176" s="67">
        <v>3536.8299759290671</v>
      </c>
      <c r="J176" s="67">
        <v>1185.6551152754196</v>
      </c>
      <c r="K176" s="67">
        <v>619.38185410386757</v>
      </c>
      <c r="L176" s="67">
        <v>422.4032869708999</v>
      </c>
      <c r="M176" s="67">
        <v>198.34267392143633</v>
      </c>
      <c r="N176" s="67">
        <v>0</v>
      </c>
      <c r="O176" s="67">
        <v>5.4176385815850656</v>
      </c>
      <c r="P176" s="67">
        <v>103.65015367150373</v>
      </c>
      <c r="Q176" s="67">
        <v>0</v>
      </c>
    </row>
    <row r="177" spans="1:17" ht="12" customHeight="1" x14ac:dyDescent="0.25">
      <c r="A177" s="29" t="s">
        <v>140</v>
      </c>
      <c r="B177" s="83">
        <v>967.81250000000023</v>
      </c>
      <c r="C177" s="83">
        <v>35989.937500000007</v>
      </c>
      <c r="D177" s="83">
        <v>25881.72308686937</v>
      </c>
      <c r="E177" s="83">
        <v>23206.6267522056</v>
      </c>
      <c r="F177" s="83">
        <v>14216.937500000004</v>
      </c>
      <c r="G177" s="83">
        <v>17408.508044154169</v>
      </c>
      <c r="H177" s="83">
        <v>12271.572815224652</v>
      </c>
      <c r="I177" s="83">
        <v>12225.107524070936</v>
      </c>
      <c r="J177" s="83">
        <v>16199.282384724585</v>
      </c>
      <c r="K177" s="83">
        <v>16679.555645896136</v>
      </c>
      <c r="L177" s="83">
        <v>14211.534213029103</v>
      </c>
      <c r="M177" s="83">
        <v>5324.5948260785644</v>
      </c>
      <c r="N177" s="83">
        <v>0</v>
      </c>
      <c r="O177" s="83">
        <v>382.51986141841508</v>
      </c>
      <c r="P177" s="83">
        <v>4559.2873463284968</v>
      </c>
      <c r="Q177" s="83">
        <v>0</v>
      </c>
    </row>
  </sheetData>
  <mergeCells count="1">
    <mergeCell ref="B1:Q1"/>
  </mergeCells>
  <pageMargins left="0.39370078740157483" right="0.39370078740157483" top="0.39370078740157483" bottom="0.39370078740157483" header="0.31496062992125984" footer="0.31496062992125984"/>
  <pageSetup paperSize="9" scale="41" orientation="portrait" horizontalDpi="1200" verticalDpi="1200" r:id="rId1"/>
  <headerFooter alignWithMargins="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261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175</v>
      </c>
      <c r="B2"/>
    </row>
    <row r="3" spans="1:17" ht="12" customHeight="1" x14ac:dyDescent="0.25">
      <c r="A3" s="152" t="s">
        <v>172</v>
      </c>
      <c r="B3" s="168">
        <f>SUM(B4,B7,B9,B19)</f>
        <v>243.60357211019402</v>
      </c>
      <c r="C3" s="168">
        <f t="shared" ref="C3:Q3" si="0">SUM(C4,C7,C9,C19)</f>
        <v>228.8763380628221</v>
      </c>
      <c r="D3" s="168">
        <f t="shared" si="0"/>
        <v>184.38462072230038</v>
      </c>
      <c r="E3" s="168">
        <f t="shared" si="0"/>
        <v>152.21684511086906</v>
      </c>
      <c r="F3" s="168">
        <f t="shared" si="0"/>
        <v>146.56481929754059</v>
      </c>
      <c r="G3" s="168">
        <f t="shared" si="0"/>
        <v>103.13268067670099</v>
      </c>
      <c r="H3" s="168">
        <f t="shared" si="0"/>
        <v>96.92234498673092</v>
      </c>
      <c r="I3" s="168">
        <f t="shared" si="0"/>
        <v>80.209431058801499</v>
      </c>
      <c r="J3" s="168">
        <f t="shared" si="0"/>
        <v>79.686506133993845</v>
      </c>
      <c r="K3" s="168">
        <f t="shared" si="0"/>
        <v>59.489222991845295</v>
      </c>
      <c r="L3" s="168">
        <f t="shared" si="0"/>
        <v>63.930578002879713</v>
      </c>
      <c r="M3" s="168">
        <f t="shared" si="0"/>
        <v>43.025127392219197</v>
      </c>
      <c r="N3" s="168">
        <f t="shared" si="0"/>
        <v>44.388406902957264</v>
      </c>
      <c r="O3" s="168">
        <f t="shared" si="0"/>
        <v>30.818514116124291</v>
      </c>
      <c r="P3" s="168">
        <f t="shared" si="0"/>
        <v>26.039041256944401</v>
      </c>
      <c r="Q3" s="168">
        <f t="shared" si="0"/>
        <v>28.280716249410339</v>
      </c>
    </row>
    <row r="4" spans="1:17" ht="12.95" customHeight="1" x14ac:dyDescent="0.25">
      <c r="A4" s="158" t="s">
        <v>65</v>
      </c>
      <c r="B4" s="157">
        <f t="shared" ref="B4" si="1">SUM(B5:B6)</f>
        <v>202.37812381698848</v>
      </c>
      <c r="C4" s="157">
        <f t="shared" ref="C4:Q4" si="2">SUM(C5:C6)</f>
        <v>191.60238784602578</v>
      </c>
      <c r="D4" s="157">
        <f t="shared" si="2"/>
        <v>152.26513934586941</v>
      </c>
      <c r="E4" s="157">
        <f t="shared" si="2"/>
        <v>127.00056164652084</v>
      </c>
      <c r="F4" s="157">
        <f t="shared" si="2"/>
        <v>121.8534050519667</v>
      </c>
      <c r="G4" s="157">
        <f t="shared" si="2"/>
        <v>83.909917319683672</v>
      </c>
      <c r="H4" s="157">
        <f t="shared" si="2"/>
        <v>79.228459633764686</v>
      </c>
      <c r="I4" s="157">
        <f t="shared" si="2"/>
        <v>63.771697149419239</v>
      </c>
      <c r="J4" s="157">
        <f t="shared" si="2"/>
        <v>64.847676122074944</v>
      </c>
      <c r="K4" s="157">
        <f t="shared" si="2"/>
        <v>48.273102659474539</v>
      </c>
      <c r="L4" s="157">
        <f t="shared" si="2"/>
        <v>53.167549110166121</v>
      </c>
      <c r="M4" s="157">
        <f t="shared" si="2"/>
        <v>34.922371175313572</v>
      </c>
      <c r="N4" s="157">
        <f t="shared" si="2"/>
        <v>36.237369156996856</v>
      </c>
      <c r="O4" s="157">
        <f t="shared" si="2"/>
        <v>25.706058834141675</v>
      </c>
      <c r="P4" s="157">
        <f t="shared" si="2"/>
        <v>20.760526500304255</v>
      </c>
      <c r="Q4" s="157">
        <f t="shared" si="2"/>
        <v>23.005992539860621</v>
      </c>
    </row>
    <row r="5" spans="1:17" ht="12" customHeight="1" x14ac:dyDescent="0.25">
      <c r="A5" s="23" t="s">
        <v>58</v>
      </c>
      <c r="B5" s="156">
        <v>201.53422082015905</v>
      </c>
      <c r="C5" s="156">
        <v>190.57303202720058</v>
      </c>
      <c r="D5" s="156">
        <v>151.34110944540728</v>
      </c>
      <c r="E5" s="156">
        <v>126.22966791626929</v>
      </c>
      <c r="F5" s="156">
        <v>121.24700763008578</v>
      </c>
      <c r="G5" s="156">
        <v>83.502454367977066</v>
      </c>
      <c r="H5" s="156">
        <v>78.922675422108284</v>
      </c>
      <c r="I5" s="156">
        <v>63.303080870896366</v>
      </c>
      <c r="J5" s="156">
        <v>64.518388462975906</v>
      </c>
      <c r="K5" s="156">
        <v>47.993191180730598</v>
      </c>
      <c r="L5" s="156">
        <v>52.889620040974499</v>
      </c>
      <c r="M5" s="156">
        <v>34.705788968409443</v>
      </c>
      <c r="N5" s="156">
        <v>35.988332256771777</v>
      </c>
      <c r="O5" s="156">
        <v>25.621175124531053</v>
      </c>
      <c r="P5" s="156">
        <v>20.575359027421047</v>
      </c>
      <c r="Q5" s="156">
        <v>22.860758413268631</v>
      </c>
    </row>
    <row r="6" spans="1:17" ht="12" customHeight="1" x14ac:dyDescent="0.25">
      <c r="A6" s="23" t="s">
        <v>60</v>
      </c>
      <c r="B6" s="156">
        <v>0.8439029968294347</v>
      </c>
      <c r="C6" s="156">
        <v>1.0293558188252063</v>
      </c>
      <c r="D6" s="156">
        <v>0.92402990046214162</v>
      </c>
      <c r="E6" s="156">
        <v>0.77089373025155072</v>
      </c>
      <c r="F6" s="156">
        <v>0.60639742188092571</v>
      </c>
      <c r="G6" s="156">
        <v>0.40746295170660918</v>
      </c>
      <c r="H6" s="156">
        <v>0.30578421165639852</v>
      </c>
      <c r="I6" s="156">
        <v>0.46861627852287624</v>
      </c>
      <c r="J6" s="156">
        <v>0.32928765909904201</v>
      </c>
      <c r="K6" s="156">
        <v>0.27991147874393862</v>
      </c>
      <c r="L6" s="156">
        <v>0.27792906919161964</v>
      </c>
      <c r="M6" s="156">
        <v>0.21658220690413113</v>
      </c>
      <c r="N6" s="156">
        <v>0.24903690022507766</v>
      </c>
      <c r="O6" s="156">
        <v>8.4883709610620944E-2</v>
      </c>
      <c r="P6" s="156">
        <v>0.18516747288320765</v>
      </c>
      <c r="Q6" s="156">
        <v>0.14523412659198939</v>
      </c>
    </row>
    <row r="7" spans="1:17" ht="12.95" customHeight="1" x14ac:dyDescent="0.25">
      <c r="A7" s="158" t="s">
        <v>112</v>
      </c>
      <c r="B7" s="157">
        <f t="shared" ref="B7:Q7" si="3">B8</f>
        <v>4.8849750867783981E-2</v>
      </c>
      <c r="C7" s="157">
        <f t="shared" si="3"/>
        <v>5.1882426141079213E-2</v>
      </c>
      <c r="D7" s="157">
        <f t="shared" si="3"/>
        <v>4.6366467638379504E-2</v>
      </c>
      <c r="E7" s="157">
        <f t="shared" si="3"/>
        <v>3.5402495400132648E-2</v>
      </c>
      <c r="F7" s="157">
        <f t="shared" si="3"/>
        <v>3.6783975263253985E-2</v>
      </c>
      <c r="G7" s="157">
        <f t="shared" si="3"/>
        <v>3.13518991414228E-2</v>
      </c>
      <c r="H7" s="157">
        <f t="shared" si="3"/>
        <v>3.1045205261140296E-2</v>
      </c>
      <c r="I7" s="157">
        <f t="shared" si="3"/>
        <v>3.2371284883564853E-2</v>
      </c>
      <c r="J7" s="157">
        <f t="shared" si="3"/>
        <v>2.8739571023009048E-2</v>
      </c>
      <c r="K7" s="157">
        <f t="shared" si="3"/>
        <v>2.1749519912828089E-2</v>
      </c>
      <c r="L7" s="157">
        <f t="shared" si="3"/>
        <v>2.0371059892575011E-2</v>
      </c>
      <c r="M7" s="157">
        <f t="shared" si="3"/>
        <v>1.5647460553900306E-2</v>
      </c>
      <c r="N7" s="157">
        <f t="shared" si="3"/>
        <v>1.3622638633234445E-2</v>
      </c>
      <c r="O7" s="157">
        <f t="shared" si="3"/>
        <v>8.1017294070605522E-3</v>
      </c>
      <c r="P7" s="157">
        <f t="shared" si="3"/>
        <v>6.8452903292341768E-3</v>
      </c>
      <c r="Q7" s="157">
        <f t="shared" si="3"/>
        <v>6.3983564626045597E-3</v>
      </c>
    </row>
    <row r="8" spans="1:17" ht="12" customHeight="1" x14ac:dyDescent="0.25">
      <c r="A8" s="23" t="s">
        <v>60</v>
      </c>
      <c r="B8" s="156">
        <v>4.8849750867783981E-2</v>
      </c>
      <c r="C8" s="156">
        <v>5.1882426141079213E-2</v>
      </c>
      <c r="D8" s="156">
        <v>4.6366467638379504E-2</v>
      </c>
      <c r="E8" s="156">
        <v>3.5402495400132648E-2</v>
      </c>
      <c r="F8" s="156">
        <v>3.6783975263253985E-2</v>
      </c>
      <c r="G8" s="156">
        <v>3.13518991414228E-2</v>
      </c>
      <c r="H8" s="156">
        <v>3.1045205261140296E-2</v>
      </c>
      <c r="I8" s="156">
        <v>3.2371284883564853E-2</v>
      </c>
      <c r="J8" s="156">
        <v>2.8739571023009048E-2</v>
      </c>
      <c r="K8" s="156">
        <v>2.1749519912828089E-2</v>
      </c>
      <c r="L8" s="156">
        <v>2.0371059892575011E-2</v>
      </c>
      <c r="M8" s="156">
        <v>1.5647460553900306E-2</v>
      </c>
      <c r="N8" s="156">
        <v>1.3622638633234445E-2</v>
      </c>
      <c r="O8" s="156">
        <v>8.1017294070605522E-3</v>
      </c>
      <c r="P8" s="156">
        <v>6.8452903292341768E-3</v>
      </c>
      <c r="Q8" s="156">
        <v>6.3983564626045597E-3</v>
      </c>
    </row>
    <row r="9" spans="1:17" ht="12" customHeight="1" x14ac:dyDescent="0.25">
      <c r="A9" s="158" t="s">
        <v>63</v>
      </c>
      <c r="B9" s="157">
        <f>SUM(B10:B12,B15:B16)</f>
        <v>30.935781910973613</v>
      </c>
      <c r="C9" s="157">
        <f t="shared" ref="C9:Q9" si="4">SUM(C10:C12,C15:C16)</f>
        <v>27.98406585978023</v>
      </c>
      <c r="D9" s="157">
        <f t="shared" si="4"/>
        <v>24.033217363403917</v>
      </c>
      <c r="E9" s="157">
        <f t="shared" si="4"/>
        <v>18.824128086132035</v>
      </c>
      <c r="F9" s="157">
        <f t="shared" si="4"/>
        <v>18.485791825561869</v>
      </c>
      <c r="G9" s="157">
        <f t="shared" si="4"/>
        <v>14.332771310986681</v>
      </c>
      <c r="H9" s="157">
        <f t="shared" si="4"/>
        <v>13.25538309369505</v>
      </c>
      <c r="I9" s="157">
        <f t="shared" si="4"/>
        <v>12.244853260678386</v>
      </c>
      <c r="J9" s="157">
        <f t="shared" si="4"/>
        <v>11.104106159435695</v>
      </c>
      <c r="K9" s="157">
        <f t="shared" si="4"/>
        <v>8.4124679815187307</v>
      </c>
      <c r="L9" s="157">
        <f t="shared" si="4"/>
        <v>8.0523044507138959</v>
      </c>
      <c r="M9" s="157">
        <f t="shared" si="4"/>
        <v>6.0823475020817659</v>
      </c>
      <c r="N9" s="157">
        <f t="shared" si="4"/>
        <v>6.1122356476423061</v>
      </c>
      <c r="O9" s="157">
        <f t="shared" si="4"/>
        <v>3.8511542753142338</v>
      </c>
      <c r="P9" s="157">
        <f t="shared" si="4"/>
        <v>3.9671116299618805</v>
      </c>
      <c r="Q9" s="157">
        <f t="shared" si="4"/>
        <v>3.9750054437518729</v>
      </c>
    </row>
    <row r="10" spans="1:17" ht="12" customHeight="1" x14ac:dyDescent="0.25">
      <c r="A10" s="167" t="s">
        <v>171</v>
      </c>
      <c r="B10" s="132">
        <v>10.132093372409114</v>
      </c>
      <c r="C10" s="132">
        <v>9.1427381436261257</v>
      </c>
      <c r="D10" s="132">
        <v>7.842004802909651</v>
      </c>
      <c r="E10" s="132">
        <v>6.5808337183666099</v>
      </c>
      <c r="F10" s="132">
        <v>6.791906041817076</v>
      </c>
      <c r="G10" s="132">
        <v>5.014710555636424</v>
      </c>
      <c r="H10" s="132">
        <v>5.0915887171627423</v>
      </c>
      <c r="I10" s="132">
        <v>4.2932616311705392</v>
      </c>
      <c r="J10" s="132">
        <v>4.378972595446661</v>
      </c>
      <c r="K10" s="132">
        <v>3.4624996987331715</v>
      </c>
      <c r="L10" s="132">
        <v>3.4036894971835312</v>
      </c>
      <c r="M10" s="132">
        <v>2.5775337720093758</v>
      </c>
      <c r="N10" s="132">
        <v>2.702325684677152</v>
      </c>
      <c r="O10" s="132">
        <v>1.8012281570174051</v>
      </c>
      <c r="P10" s="132">
        <v>1.8067129754325397</v>
      </c>
      <c r="Q10" s="132">
        <v>1.8533138833582969</v>
      </c>
    </row>
    <row r="11" spans="1:17" ht="12" customHeight="1" x14ac:dyDescent="0.25">
      <c r="A11" s="167" t="s">
        <v>144</v>
      </c>
      <c r="B11" s="132">
        <v>3.6449399688796187</v>
      </c>
      <c r="C11" s="132">
        <v>3.102438848213227</v>
      </c>
      <c r="D11" s="132">
        <v>2.5924202727831367</v>
      </c>
      <c r="E11" s="132">
        <v>1.9397327180234643</v>
      </c>
      <c r="F11" s="132">
        <v>1.8170269109895023</v>
      </c>
      <c r="G11" s="132">
        <v>1.2253751272215083</v>
      </c>
      <c r="H11" s="132">
        <v>1.0037281445122419</v>
      </c>
      <c r="I11" s="132">
        <v>0.87964362940931617</v>
      </c>
      <c r="J11" s="132">
        <v>0.77399012203459827</v>
      </c>
      <c r="K11" s="132">
        <v>0.45952629507288428</v>
      </c>
      <c r="L11" s="132">
        <v>0.33834848600394724</v>
      </c>
      <c r="M11" s="132">
        <v>0.24230055906264594</v>
      </c>
      <c r="N11" s="132">
        <v>0.21882896341857985</v>
      </c>
      <c r="O11" s="132">
        <v>0.12389912372429168</v>
      </c>
      <c r="P11" s="132">
        <v>0.12387201956567663</v>
      </c>
      <c r="Q11" s="132">
        <v>0.11850098184019849</v>
      </c>
    </row>
    <row r="12" spans="1:17" ht="12" customHeight="1" x14ac:dyDescent="0.25">
      <c r="A12" s="167" t="s">
        <v>143</v>
      </c>
      <c r="B12" s="132">
        <f>SUM(B13:B14)</f>
        <v>0.87783207181922451</v>
      </c>
      <c r="C12" s="132">
        <f t="shared" ref="C12:Q12" si="5">SUM(C13:C14)</f>
        <v>0.81131079284069973</v>
      </c>
      <c r="D12" s="132">
        <f t="shared" si="5"/>
        <v>0.70819008956146556</v>
      </c>
      <c r="E12" s="132">
        <f t="shared" si="5"/>
        <v>0.58756417288153961</v>
      </c>
      <c r="F12" s="132">
        <f t="shared" si="5"/>
        <v>0.60270871334092757</v>
      </c>
      <c r="G12" s="132">
        <f t="shared" si="5"/>
        <v>0.62682937059155019</v>
      </c>
      <c r="H12" s="132">
        <f t="shared" si="5"/>
        <v>0.63591553136831958</v>
      </c>
      <c r="I12" s="132">
        <f t="shared" si="5"/>
        <v>0.58223895012262894</v>
      </c>
      <c r="J12" s="132">
        <f t="shared" si="5"/>
        <v>0.5185736384066012</v>
      </c>
      <c r="K12" s="132">
        <f t="shared" si="5"/>
        <v>0.48090206565215055</v>
      </c>
      <c r="L12" s="132">
        <f t="shared" si="5"/>
        <v>0.54298786082923578</v>
      </c>
      <c r="M12" s="132">
        <f t="shared" si="5"/>
        <v>0.40097479317029461</v>
      </c>
      <c r="N12" s="132">
        <f t="shared" si="5"/>
        <v>0.3949726655112395</v>
      </c>
      <c r="O12" s="132">
        <f t="shared" si="5"/>
        <v>0.25414205869388384</v>
      </c>
      <c r="P12" s="132">
        <f t="shared" si="5"/>
        <v>0.24639139176825106</v>
      </c>
      <c r="Q12" s="132">
        <f t="shared" si="5"/>
        <v>0.24495531191339009</v>
      </c>
    </row>
    <row r="13" spans="1:17" ht="12" customHeight="1" x14ac:dyDescent="0.25">
      <c r="A13" s="166" t="s">
        <v>57</v>
      </c>
      <c r="B13" s="165">
        <v>0.67738372077732012</v>
      </c>
      <c r="C13" s="165">
        <v>0.62479015397468429</v>
      </c>
      <c r="D13" s="165">
        <v>0.54420717300823762</v>
      </c>
      <c r="E13" s="165">
        <v>0.45054783338187626</v>
      </c>
      <c r="F13" s="165">
        <v>0.46114854474978684</v>
      </c>
      <c r="G13" s="165">
        <v>0.47869412315498</v>
      </c>
      <c r="H13" s="165">
        <v>0.4847275578290845</v>
      </c>
      <c r="I13" s="165">
        <v>0.44303972007213022</v>
      </c>
      <c r="J13" s="165">
        <v>0.3938358828029585</v>
      </c>
      <c r="K13" s="165">
        <v>0.36455425619263149</v>
      </c>
      <c r="L13" s="165">
        <v>0.40865686039102372</v>
      </c>
      <c r="M13" s="165">
        <v>0.30478750636129409</v>
      </c>
      <c r="N13" s="165">
        <v>0.2981665660296855</v>
      </c>
      <c r="O13" s="165">
        <v>0.18988674662265406</v>
      </c>
      <c r="P13" s="165">
        <v>0.18635636948845882</v>
      </c>
      <c r="Q13" s="165">
        <v>0.18356011617270032</v>
      </c>
    </row>
    <row r="14" spans="1:17" ht="12" customHeight="1" x14ac:dyDescent="0.25">
      <c r="A14" s="147" t="s">
        <v>59</v>
      </c>
      <c r="B14" s="164">
        <v>0.20044835104190445</v>
      </c>
      <c r="C14" s="164">
        <v>0.18652063886601544</v>
      </c>
      <c r="D14" s="164">
        <v>0.16398291655322797</v>
      </c>
      <c r="E14" s="164">
        <v>0.13701633949966338</v>
      </c>
      <c r="F14" s="164">
        <v>0.14156016859114071</v>
      </c>
      <c r="G14" s="164">
        <v>0.14813524743657025</v>
      </c>
      <c r="H14" s="164">
        <v>0.1511879735392351</v>
      </c>
      <c r="I14" s="164">
        <v>0.13919923005049875</v>
      </c>
      <c r="J14" s="164">
        <v>0.1247377556036427</v>
      </c>
      <c r="K14" s="164">
        <v>0.11634780945951909</v>
      </c>
      <c r="L14" s="164">
        <v>0.13433100043821203</v>
      </c>
      <c r="M14" s="164">
        <v>9.6187286809000544E-2</v>
      </c>
      <c r="N14" s="164">
        <v>9.6806099481553998E-2</v>
      </c>
      <c r="O14" s="164">
        <v>6.4255312071229781E-2</v>
      </c>
      <c r="P14" s="164">
        <v>6.0035022279792231E-2</v>
      </c>
      <c r="Q14" s="164">
        <v>6.1395195740689766E-2</v>
      </c>
    </row>
    <row r="15" spans="1:17" ht="12" customHeight="1" x14ac:dyDescent="0.25">
      <c r="A15" s="163" t="s">
        <v>142</v>
      </c>
      <c r="B15" s="162">
        <v>13.002922877228631</v>
      </c>
      <c r="C15" s="162">
        <v>11.747147373679471</v>
      </c>
      <c r="D15" s="162">
        <v>10.047008991591387</v>
      </c>
      <c r="E15" s="162">
        <v>7.3949005677576043</v>
      </c>
      <c r="F15" s="162">
        <v>6.8896060919003101</v>
      </c>
      <c r="G15" s="162">
        <v>4.873530473944391</v>
      </c>
      <c r="H15" s="162">
        <v>3.9252398204107997</v>
      </c>
      <c r="I15" s="162">
        <v>3.8714019110971152</v>
      </c>
      <c r="J15" s="162">
        <v>3.2051493978568004</v>
      </c>
      <c r="K15" s="162">
        <v>1.9315012831939302</v>
      </c>
      <c r="L15" s="162">
        <v>1.4147732284632977</v>
      </c>
      <c r="M15" s="162">
        <v>1.0638926052931315</v>
      </c>
      <c r="N15" s="162">
        <v>0.98387443342429826</v>
      </c>
      <c r="O15" s="162">
        <v>0.53919783699264046</v>
      </c>
      <c r="P15" s="162">
        <v>0.5975487591450197</v>
      </c>
      <c r="Q15" s="162">
        <v>0.56962507175075816</v>
      </c>
    </row>
    <row r="16" spans="1:17" ht="12" customHeight="1" x14ac:dyDescent="0.25">
      <c r="A16" s="161" t="s">
        <v>141</v>
      </c>
      <c r="B16" s="160">
        <f>SUM(B17:B18)</f>
        <v>3.277993620637023</v>
      </c>
      <c r="C16" s="160">
        <f t="shared" ref="C16:Q16" si="6">SUM(C17:C18)</f>
        <v>3.1804307014207058</v>
      </c>
      <c r="D16" s="160">
        <f t="shared" si="6"/>
        <v>2.8435932065582783</v>
      </c>
      <c r="E16" s="160">
        <f t="shared" si="6"/>
        <v>2.3210969091028151</v>
      </c>
      <c r="F16" s="160">
        <f t="shared" si="6"/>
        <v>2.3845440675140535</v>
      </c>
      <c r="G16" s="160">
        <f t="shared" si="6"/>
        <v>2.5923257835928069</v>
      </c>
      <c r="H16" s="160">
        <f t="shared" si="6"/>
        <v>2.5989108802409469</v>
      </c>
      <c r="I16" s="160">
        <f t="shared" si="6"/>
        <v>2.6183071388787873</v>
      </c>
      <c r="J16" s="160">
        <f t="shared" si="6"/>
        <v>2.2274204056910341</v>
      </c>
      <c r="K16" s="160">
        <f t="shared" si="6"/>
        <v>2.0780386388665946</v>
      </c>
      <c r="L16" s="160">
        <f t="shared" si="6"/>
        <v>2.3525053782338845</v>
      </c>
      <c r="M16" s="160">
        <f t="shared" si="6"/>
        <v>1.797645772546318</v>
      </c>
      <c r="N16" s="160">
        <f t="shared" si="6"/>
        <v>1.8122339006110368</v>
      </c>
      <c r="O16" s="160">
        <f t="shared" si="6"/>
        <v>1.1326870988860127</v>
      </c>
      <c r="P16" s="160">
        <f t="shared" si="6"/>
        <v>1.1925864840503935</v>
      </c>
      <c r="Q16" s="160">
        <f t="shared" si="6"/>
        <v>1.1886101948892291</v>
      </c>
    </row>
    <row r="17" spans="1:17" ht="12" customHeight="1" x14ac:dyDescent="0.25">
      <c r="A17" s="148" t="s">
        <v>60</v>
      </c>
      <c r="B17" s="156">
        <v>2.4162131370300322</v>
      </c>
      <c r="C17" s="156">
        <v>2.3659810013067917</v>
      </c>
      <c r="D17" s="156">
        <v>2.1087901562764086</v>
      </c>
      <c r="E17" s="156">
        <v>1.7181020387841766</v>
      </c>
      <c r="F17" s="156">
        <v>1.7484451912832406</v>
      </c>
      <c r="G17" s="156">
        <v>1.9032911396135377</v>
      </c>
      <c r="H17" s="156">
        <v>1.8958382308875408</v>
      </c>
      <c r="I17" s="156">
        <v>1.9492576860950563</v>
      </c>
      <c r="J17" s="156">
        <v>1.6304395906669882</v>
      </c>
      <c r="K17" s="156">
        <v>1.5322320296610461</v>
      </c>
      <c r="L17" s="156">
        <v>1.7094723332127606</v>
      </c>
      <c r="M17" s="156">
        <v>1.337792865447389</v>
      </c>
      <c r="N17" s="156">
        <v>1.3399018711617241</v>
      </c>
      <c r="O17" s="156">
        <v>0.8265660725563575</v>
      </c>
      <c r="P17" s="156">
        <v>0.89859438159054705</v>
      </c>
      <c r="Q17" s="156">
        <v>0.88208974525557948</v>
      </c>
    </row>
    <row r="18" spans="1:17" ht="12" customHeight="1" x14ac:dyDescent="0.25">
      <c r="A18" s="148" t="s">
        <v>59</v>
      </c>
      <c r="B18" s="156">
        <v>0.86178048360699067</v>
      </c>
      <c r="C18" s="156">
        <v>0.81444970011391393</v>
      </c>
      <c r="D18" s="156">
        <v>0.73480305028186943</v>
      </c>
      <c r="E18" s="156">
        <v>0.60299487031863841</v>
      </c>
      <c r="F18" s="156">
        <v>0.63609887623081296</v>
      </c>
      <c r="G18" s="156">
        <v>0.68903464397926928</v>
      </c>
      <c r="H18" s="156">
        <v>0.70307264935340585</v>
      </c>
      <c r="I18" s="156">
        <v>0.66904945278373118</v>
      </c>
      <c r="J18" s="156">
        <v>0.5969808150240461</v>
      </c>
      <c r="K18" s="156">
        <v>0.54580660920554824</v>
      </c>
      <c r="L18" s="156">
        <v>0.64303304502112391</v>
      </c>
      <c r="M18" s="156">
        <v>0.45985290709892906</v>
      </c>
      <c r="N18" s="156">
        <v>0.4723320294493128</v>
      </c>
      <c r="O18" s="156">
        <v>0.30612102632965515</v>
      </c>
      <c r="P18" s="156">
        <v>0.29399210245984647</v>
      </c>
      <c r="Q18" s="156">
        <v>0.30652044963364972</v>
      </c>
    </row>
    <row r="19" spans="1:17" ht="12" customHeight="1" x14ac:dyDescent="0.25">
      <c r="A19" s="158" t="s">
        <v>62</v>
      </c>
      <c r="B19" s="157">
        <f>SUM(B20:B22)</f>
        <v>10.240816631364126</v>
      </c>
      <c r="C19" s="157">
        <f t="shared" ref="C19:Q19" si="7">SUM(C20:C22)</f>
        <v>9.2380019308750239</v>
      </c>
      <c r="D19" s="157">
        <f t="shared" si="7"/>
        <v>8.039897545388655</v>
      </c>
      <c r="E19" s="157">
        <f t="shared" si="7"/>
        <v>6.3567528828160391</v>
      </c>
      <c r="F19" s="157">
        <f t="shared" si="7"/>
        <v>6.1888384447487583</v>
      </c>
      <c r="G19" s="157">
        <f t="shared" si="7"/>
        <v>4.858640146889206</v>
      </c>
      <c r="H19" s="157">
        <f t="shared" si="7"/>
        <v>4.4074570540100506</v>
      </c>
      <c r="I19" s="157">
        <f t="shared" si="7"/>
        <v>4.1605093638203119</v>
      </c>
      <c r="J19" s="157">
        <f t="shared" si="7"/>
        <v>3.7059842814601831</v>
      </c>
      <c r="K19" s="157">
        <f t="shared" si="7"/>
        <v>2.7819028309391918</v>
      </c>
      <c r="L19" s="157">
        <f t="shared" si="7"/>
        <v>2.6903533821071162</v>
      </c>
      <c r="M19" s="157">
        <f t="shared" si="7"/>
        <v>2.0047612542699569</v>
      </c>
      <c r="N19" s="157">
        <f t="shared" si="7"/>
        <v>2.0251794596848631</v>
      </c>
      <c r="O19" s="157">
        <f t="shared" si="7"/>
        <v>1.2531992772613223</v>
      </c>
      <c r="P19" s="157">
        <f t="shared" si="7"/>
        <v>1.3045578363490318</v>
      </c>
      <c r="Q19" s="157">
        <f t="shared" si="7"/>
        <v>1.2933199093352412</v>
      </c>
    </row>
    <row r="20" spans="1:17" ht="12" customHeight="1" x14ac:dyDescent="0.25">
      <c r="A20" s="23" t="s">
        <v>58</v>
      </c>
      <c r="B20" s="156">
        <v>2.1078416671375022</v>
      </c>
      <c r="C20" s="156">
        <v>1.9075398291732264</v>
      </c>
      <c r="D20" s="156">
        <v>1.6239957516830084</v>
      </c>
      <c r="E20" s="156">
        <v>1.3515583653640773</v>
      </c>
      <c r="F20" s="156">
        <v>1.3793163280971326</v>
      </c>
      <c r="G20" s="156">
        <v>0.99941742988806437</v>
      </c>
      <c r="H20" s="156">
        <v>0.98846586072898068</v>
      </c>
      <c r="I20" s="156">
        <v>0.82924749793308705</v>
      </c>
      <c r="J20" s="156">
        <v>0.80839894157744852</v>
      </c>
      <c r="K20" s="156">
        <v>0.54532912053622884</v>
      </c>
      <c r="L20" s="156">
        <v>0.52846160713755053</v>
      </c>
      <c r="M20" s="156">
        <v>0.33573444124325585</v>
      </c>
      <c r="N20" s="156">
        <v>0.33303769188493726</v>
      </c>
      <c r="O20" s="156">
        <v>0.22798353596604271</v>
      </c>
      <c r="P20" s="156">
        <v>0.18230468434334005</v>
      </c>
      <c r="Q20" s="156">
        <v>0.17840867288638765</v>
      </c>
    </row>
    <row r="21" spans="1:17" ht="12" customHeight="1" x14ac:dyDescent="0.25">
      <c r="A21" s="23" t="s">
        <v>57</v>
      </c>
      <c r="B21" s="156">
        <v>0.77237088110642738</v>
      </c>
      <c r="C21" s="156">
        <v>0.52799279590024983</v>
      </c>
      <c r="D21" s="156">
        <v>0.40543021321531064</v>
      </c>
      <c r="E21" s="156">
        <v>0.17829951088834928</v>
      </c>
      <c r="F21" s="156">
        <v>0.20025637397845941</v>
      </c>
      <c r="G21" s="156">
        <v>0.3116117063010807</v>
      </c>
      <c r="H21" s="156">
        <v>0.23191300856024463</v>
      </c>
      <c r="I21" s="156">
        <v>0.41348223435760884</v>
      </c>
      <c r="J21" s="156">
        <v>0.34801109184213674</v>
      </c>
      <c r="K21" s="156">
        <v>0.12460562526715287</v>
      </c>
      <c r="L21" s="156">
        <v>0.16929796356400581</v>
      </c>
      <c r="M21" s="156">
        <v>0.12248536312583645</v>
      </c>
      <c r="N21" s="156">
        <v>6.636239718109635E-2</v>
      </c>
      <c r="O21" s="156">
        <v>4.6976655031102037E-2</v>
      </c>
      <c r="P21" s="156">
        <v>5.1398246737391386E-2</v>
      </c>
      <c r="Q21" s="156">
        <v>7.1651545591993507E-2</v>
      </c>
    </row>
    <row r="22" spans="1:17" ht="12" customHeight="1" x14ac:dyDescent="0.25">
      <c r="A22" s="29" t="s">
        <v>140</v>
      </c>
      <c r="B22" s="57">
        <v>7.3606040831201964</v>
      </c>
      <c r="C22" s="57">
        <v>6.8024693058015471</v>
      </c>
      <c r="D22" s="57">
        <v>6.0104715804903366</v>
      </c>
      <c r="E22" s="57">
        <v>4.8268950065636123</v>
      </c>
      <c r="F22" s="57">
        <v>4.6092657426731662</v>
      </c>
      <c r="G22" s="57">
        <v>3.5476110107000611</v>
      </c>
      <c r="H22" s="57">
        <v>3.1870781847208258</v>
      </c>
      <c r="I22" s="57">
        <v>2.9177796315296156</v>
      </c>
      <c r="J22" s="57">
        <v>2.5495742480405976</v>
      </c>
      <c r="K22" s="57">
        <v>2.11196808513581</v>
      </c>
      <c r="L22" s="57">
        <v>1.9925938114055599</v>
      </c>
      <c r="M22" s="57">
        <v>1.5465414499008645</v>
      </c>
      <c r="N22" s="57">
        <v>1.6257793706188295</v>
      </c>
      <c r="O22" s="57">
        <v>0.97823908626417755</v>
      </c>
      <c r="P22" s="57">
        <v>1.0708549052683003</v>
      </c>
      <c r="Q22" s="57">
        <v>1.0432596908568601</v>
      </c>
    </row>
    <row r="23" spans="1:17" s="28" customFormat="1" ht="12" customHeight="1" x14ac:dyDescent="0.25">
      <c r="B23"/>
    </row>
    <row r="24" spans="1:17" ht="12" customHeight="1" x14ac:dyDescent="0.25">
      <c r="A24" s="152" t="s">
        <v>170</v>
      </c>
      <c r="B24" s="168">
        <f t="shared" ref="B24:Q24" si="8">SUM(B25,B28,B30,B39)</f>
        <v>10.609691788059108</v>
      </c>
      <c r="C24" s="168">
        <f t="shared" si="8"/>
        <v>10.896083746938604</v>
      </c>
      <c r="D24" s="168">
        <f t="shared" si="8"/>
        <v>11.106275883053284</v>
      </c>
      <c r="E24" s="168">
        <f t="shared" si="8"/>
        <v>11.332181255326532</v>
      </c>
      <c r="F24" s="168">
        <f t="shared" si="8"/>
        <v>11.308529359780357</v>
      </c>
      <c r="G24" s="168">
        <f t="shared" si="8"/>
        <v>11.04389369944848</v>
      </c>
      <c r="H24" s="168">
        <f t="shared" si="8"/>
        <v>11.116833658956129</v>
      </c>
      <c r="I24" s="168">
        <f t="shared" si="8"/>
        <v>10.824691258509878</v>
      </c>
      <c r="J24" s="168">
        <f t="shared" si="8"/>
        <v>10.667962486763198</v>
      </c>
      <c r="K24" s="168">
        <f t="shared" si="8"/>
        <v>11.081276117400797</v>
      </c>
      <c r="L24" s="168">
        <f t="shared" si="8"/>
        <v>11.578304192155576</v>
      </c>
      <c r="M24" s="168">
        <f t="shared" si="8"/>
        <v>11.067180649336827</v>
      </c>
      <c r="N24" s="168">
        <f t="shared" si="8"/>
        <v>10.447422287520901</v>
      </c>
      <c r="O24" s="168">
        <f t="shared" si="8"/>
        <v>10.104267151952591</v>
      </c>
      <c r="P24" s="168">
        <f t="shared" si="8"/>
        <v>8.9754620823904343</v>
      </c>
      <c r="Q24" s="168">
        <f t="shared" si="8"/>
        <v>8.8645011035168864</v>
      </c>
    </row>
    <row r="25" spans="1:17" ht="12.95" customHeight="1" x14ac:dyDescent="0.25">
      <c r="A25" s="158" t="s">
        <v>65</v>
      </c>
      <c r="B25" s="157">
        <f t="shared" ref="B25" si="9">SUM(B26:B27)</f>
        <v>8.7664883107747755</v>
      </c>
      <c r="C25" s="157">
        <f t="shared" ref="C25:Q25" si="10">SUM(C26:C27)</f>
        <v>9.0018875768617512</v>
      </c>
      <c r="D25" s="157">
        <f t="shared" si="10"/>
        <v>9.1392674083464609</v>
      </c>
      <c r="E25" s="157">
        <f t="shared" si="10"/>
        <v>9.3075748600917976</v>
      </c>
      <c r="F25" s="157">
        <f t="shared" si="10"/>
        <v>9.278501914639083</v>
      </c>
      <c r="G25" s="157">
        <f t="shared" si="10"/>
        <v>8.9797380000440263</v>
      </c>
      <c r="H25" s="157">
        <f t="shared" si="10"/>
        <v>8.9841940975651529</v>
      </c>
      <c r="I25" s="157">
        <f t="shared" si="10"/>
        <v>8.572042071640567</v>
      </c>
      <c r="J25" s="157">
        <f t="shared" si="10"/>
        <v>8.5136365915668968</v>
      </c>
      <c r="K25" s="157">
        <f t="shared" si="10"/>
        <v>8.8349412752486298</v>
      </c>
      <c r="L25" s="157">
        <f t="shared" si="10"/>
        <v>9.4016753064962852</v>
      </c>
      <c r="M25" s="157">
        <f t="shared" si="10"/>
        <v>8.8504625779978348</v>
      </c>
      <c r="N25" s="157">
        <f t="shared" si="10"/>
        <v>8.3204087924289443</v>
      </c>
      <c r="O25" s="157">
        <f t="shared" si="10"/>
        <v>8.2320289496185808</v>
      </c>
      <c r="P25" s="157">
        <f t="shared" si="10"/>
        <v>7.022100312354393</v>
      </c>
      <c r="Q25" s="157">
        <f t="shared" si="10"/>
        <v>7.0633203409868521</v>
      </c>
    </row>
    <row r="26" spans="1:17" ht="12" customHeight="1" x14ac:dyDescent="0.25">
      <c r="A26" s="23" t="s">
        <v>84</v>
      </c>
      <c r="B26" s="156">
        <v>8.6591056540682825</v>
      </c>
      <c r="C26" s="156">
        <v>8.8594164593091271</v>
      </c>
      <c r="D26" s="156">
        <v>8.9747702872496369</v>
      </c>
      <c r="E26" s="156">
        <v>9.1386987975583978</v>
      </c>
      <c r="F26" s="156">
        <v>9.1397803901942662</v>
      </c>
      <c r="G26" s="156">
        <v>8.8479500214539009</v>
      </c>
      <c r="H26" s="156">
        <v>8.8786035545169568</v>
      </c>
      <c r="I26" s="156">
        <v>8.3814913530362531</v>
      </c>
      <c r="J26" s="156">
        <v>8.3823629559244299</v>
      </c>
      <c r="K26" s="156">
        <v>8.6795644765331712</v>
      </c>
      <c r="L26" s="156">
        <v>9.254158243421557</v>
      </c>
      <c r="M26" s="156">
        <v>8.6875989246141359</v>
      </c>
      <c r="N26" s="156">
        <v>8.1509634382881959</v>
      </c>
      <c r="O26" s="156">
        <v>8.1509049357444301</v>
      </c>
      <c r="P26" s="156">
        <v>6.8358457389481462</v>
      </c>
      <c r="Q26" s="156">
        <v>6.9292754650545936</v>
      </c>
    </row>
    <row r="27" spans="1:17" ht="12" customHeight="1" x14ac:dyDescent="0.25">
      <c r="A27" s="23" t="s">
        <v>60</v>
      </c>
      <c r="B27" s="156">
        <v>0.10738265670649245</v>
      </c>
      <c r="C27" s="156">
        <v>0.14247111755262409</v>
      </c>
      <c r="D27" s="156">
        <v>0.16449712109682479</v>
      </c>
      <c r="E27" s="156">
        <v>0.16887606253340068</v>
      </c>
      <c r="F27" s="156">
        <v>0.13872152444481611</v>
      </c>
      <c r="G27" s="156">
        <v>0.13178797859012628</v>
      </c>
      <c r="H27" s="156">
        <v>0.10559054304819605</v>
      </c>
      <c r="I27" s="156">
        <v>0.19055071860431333</v>
      </c>
      <c r="J27" s="156">
        <v>0.131273635642466</v>
      </c>
      <c r="K27" s="156">
        <v>0.15537679871545926</v>
      </c>
      <c r="L27" s="156">
        <v>0.14751706307472803</v>
      </c>
      <c r="M27" s="156">
        <v>0.16286365338369821</v>
      </c>
      <c r="N27" s="156">
        <v>0.16944535414074754</v>
      </c>
      <c r="O27" s="156">
        <v>8.1124013874150441E-2</v>
      </c>
      <c r="P27" s="156">
        <v>0.18625457340624649</v>
      </c>
      <c r="Q27" s="156">
        <v>0.13404487593225892</v>
      </c>
    </row>
    <row r="28" spans="1:17" ht="12.95" customHeight="1" x14ac:dyDescent="0.25">
      <c r="A28" s="158" t="s">
        <v>112</v>
      </c>
      <c r="B28" s="157">
        <f t="shared" ref="B28:Q28" si="11">B29</f>
        <v>2.4353248233206083E-3</v>
      </c>
      <c r="C28" s="157">
        <f t="shared" si="11"/>
        <v>2.8413051302454556E-3</v>
      </c>
      <c r="D28" s="157">
        <f t="shared" si="11"/>
        <v>3.0408620005509305E-3</v>
      </c>
      <c r="E28" s="157">
        <f t="shared" si="11"/>
        <v>3.1390153881891182E-3</v>
      </c>
      <c r="F28" s="157">
        <f t="shared" si="11"/>
        <v>3.3848532660889297E-3</v>
      </c>
      <c r="G28" s="157">
        <f t="shared" si="11"/>
        <v>3.6772883696612846E-3</v>
      </c>
      <c r="H28" s="157">
        <f t="shared" si="11"/>
        <v>4.0591130438814892E-3</v>
      </c>
      <c r="I28" s="157">
        <f t="shared" si="11"/>
        <v>4.5413279021440612E-3</v>
      </c>
      <c r="J28" s="157">
        <f t="shared" si="11"/>
        <v>4.549724808177431E-3</v>
      </c>
      <c r="K28" s="157">
        <f t="shared" si="11"/>
        <v>4.7078097799419698E-3</v>
      </c>
      <c r="L28" s="157">
        <f t="shared" si="11"/>
        <v>4.6192461858238377E-3</v>
      </c>
      <c r="M28" s="157">
        <f t="shared" si="11"/>
        <v>4.7274945369995469E-3</v>
      </c>
      <c r="N28" s="157">
        <f t="shared" si="11"/>
        <v>4.1182224395731664E-3</v>
      </c>
      <c r="O28" s="157">
        <f t="shared" si="11"/>
        <v>3.5666975035561922E-3</v>
      </c>
      <c r="P28" s="157">
        <f t="shared" si="11"/>
        <v>2.9453421013802676E-3</v>
      </c>
      <c r="Q28" s="157">
        <f t="shared" si="11"/>
        <v>2.5000907539534105E-3</v>
      </c>
    </row>
    <row r="29" spans="1:17" ht="12" customHeight="1" x14ac:dyDescent="0.25">
      <c r="A29" s="23" t="s">
        <v>60</v>
      </c>
      <c r="B29" s="156">
        <v>2.4353248233206083E-3</v>
      </c>
      <c r="C29" s="156">
        <v>2.8413051302454556E-3</v>
      </c>
      <c r="D29" s="156">
        <v>3.0408620005509305E-3</v>
      </c>
      <c r="E29" s="156">
        <v>3.1390153881891182E-3</v>
      </c>
      <c r="F29" s="156">
        <v>3.3848532660889297E-3</v>
      </c>
      <c r="G29" s="156">
        <v>3.6772883696612846E-3</v>
      </c>
      <c r="H29" s="156">
        <v>4.0591130438814892E-3</v>
      </c>
      <c r="I29" s="156">
        <v>4.5413279021440612E-3</v>
      </c>
      <c r="J29" s="156">
        <v>4.549724808177431E-3</v>
      </c>
      <c r="K29" s="156">
        <v>4.7078097799419698E-3</v>
      </c>
      <c r="L29" s="156">
        <v>4.6192461858238377E-3</v>
      </c>
      <c r="M29" s="156">
        <v>4.7274945369995469E-3</v>
      </c>
      <c r="N29" s="156">
        <v>4.1182224395731664E-3</v>
      </c>
      <c r="O29" s="156">
        <v>3.5666975035561922E-3</v>
      </c>
      <c r="P29" s="156">
        <v>2.9453421013802676E-3</v>
      </c>
      <c r="Q29" s="156">
        <v>2.5000907539534105E-3</v>
      </c>
    </row>
    <row r="30" spans="1:17" ht="12" customHeight="1" x14ac:dyDescent="0.25">
      <c r="A30" s="158" t="s">
        <v>63</v>
      </c>
      <c r="B30" s="157">
        <f t="shared" ref="B30:Q30" si="12">SUM(B31:B32,B35:B36)</f>
        <v>1.3914065501828017</v>
      </c>
      <c r="C30" s="157">
        <f t="shared" si="12"/>
        <v>1.4347942215694718</v>
      </c>
      <c r="D30" s="157">
        <f t="shared" si="12"/>
        <v>1.4866370723163549</v>
      </c>
      <c r="E30" s="157">
        <f t="shared" si="12"/>
        <v>1.5302943955947954</v>
      </c>
      <c r="F30" s="157">
        <f t="shared" si="12"/>
        <v>1.5327995742407281</v>
      </c>
      <c r="G30" s="157">
        <f t="shared" si="12"/>
        <v>1.5561658041984896</v>
      </c>
      <c r="H30" s="157">
        <f t="shared" si="12"/>
        <v>1.6063020011804539</v>
      </c>
      <c r="I30" s="157">
        <f t="shared" si="12"/>
        <v>1.6927970238712369</v>
      </c>
      <c r="J30" s="157">
        <f t="shared" si="12"/>
        <v>1.6111813182138082</v>
      </c>
      <c r="K30" s="157">
        <f t="shared" si="12"/>
        <v>1.6820359426224984</v>
      </c>
      <c r="L30" s="157">
        <f t="shared" si="12"/>
        <v>1.6203859616267258</v>
      </c>
      <c r="M30" s="157">
        <f t="shared" si="12"/>
        <v>1.6566913153071492</v>
      </c>
      <c r="N30" s="157">
        <f t="shared" si="12"/>
        <v>1.5762684418137214</v>
      </c>
      <c r="O30" s="157">
        <f t="shared" si="12"/>
        <v>1.3969468538616794</v>
      </c>
      <c r="P30" s="157">
        <f t="shared" si="12"/>
        <v>1.4516557437481747</v>
      </c>
      <c r="Q30" s="157">
        <f t="shared" si="12"/>
        <v>1.3373337834632051</v>
      </c>
    </row>
    <row r="31" spans="1:17" ht="12" customHeight="1" x14ac:dyDescent="0.25">
      <c r="A31" s="167" t="s">
        <v>169</v>
      </c>
      <c r="B31" s="132">
        <v>0.24368317390377842</v>
      </c>
      <c r="C31" s="132">
        <v>0.24292731045539051</v>
      </c>
      <c r="D31" s="132">
        <v>0.25383625517731512</v>
      </c>
      <c r="E31" s="132">
        <v>0.25895937261866103</v>
      </c>
      <c r="F31" s="132">
        <v>0.26258207796895894</v>
      </c>
      <c r="G31" s="132">
        <v>0.23576708416073258</v>
      </c>
      <c r="H31" s="132">
        <v>0.23075659603736209</v>
      </c>
      <c r="I31" s="132">
        <v>0.22885643578700002</v>
      </c>
      <c r="J31" s="132">
        <v>0.22892321475581404</v>
      </c>
      <c r="K31" s="132">
        <v>0.19283911795370373</v>
      </c>
      <c r="L31" s="132">
        <v>0.15018654737177384</v>
      </c>
      <c r="M31" s="132">
        <v>0.14811323197484999</v>
      </c>
      <c r="N31" s="132">
        <v>0.13507363007474288</v>
      </c>
      <c r="O31" s="132">
        <v>0.11196279195894564</v>
      </c>
      <c r="P31" s="132">
        <v>0.11514199152009563</v>
      </c>
      <c r="Q31" s="132">
        <v>0.1063947911610426</v>
      </c>
    </row>
    <row r="32" spans="1:17" ht="12" customHeight="1" x14ac:dyDescent="0.25">
      <c r="A32" s="167" t="s">
        <v>168</v>
      </c>
      <c r="B32" s="132">
        <f t="shared" ref="B32:Q32" si="13">SUM(B33:B34)</f>
        <v>5.8774452690914337E-2</v>
      </c>
      <c r="C32" s="132">
        <f t="shared" si="13"/>
        <v>6.354972640427968E-2</v>
      </c>
      <c r="D32" s="132">
        <f t="shared" si="13"/>
        <v>6.9361100474828519E-2</v>
      </c>
      <c r="E32" s="132">
        <f t="shared" si="13"/>
        <v>7.8444431458006614E-2</v>
      </c>
      <c r="F32" s="132">
        <f t="shared" si="13"/>
        <v>8.7222679209975007E-2</v>
      </c>
      <c r="G32" s="132">
        <f t="shared" si="13"/>
        <v>0.12057759420406904</v>
      </c>
      <c r="H32" s="132">
        <f t="shared" si="13"/>
        <v>0.14623691624296828</v>
      </c>
      <c r="I32" s="132">
        <f t="shared" si="13"/>
        <v>0.15155618315259101</v>
      </c>
      <c r="J32" s="132">
        <f t="shared" si="13"/>
        <v>0.15327196651291883</v>
      </c>
      <c r="K32" s="132">
        <f t="shared" si="13"/>
        <v>0.20174325501330376</v>
      </c>
      <c r="L32" s="132">
        <f t="shared" si="13"/>
        <v>0.2408380032370972</v>
      </c>
      <c r="M32" s="132">
        <f t="shared" si="13"/>
        <v>0.24516864647958231</v>
      </c>
      <c r="N32" s="132">
        <f t="shared" si="13"/>
        <v>0.24365332241827911</v>
      </c>
      <c r="O32" s="132">
        <f t="shared" si="13"/>
        <v>0.22991850221094501</v>
      </c>
      <c r="P32" s="132">
        <f t="shared" si="13"/>
        <v>0.2289966506550441</v>
      </c>
      <c r="Q32" s="132">
        <f t="shared" si="13"/>
        <v>0.21991453806568975</v>
      </c>
    </row>
    <row r="33" spans="1:17" ht="12" customHeight="1" x14ac:dyDescent="0.25">
      <c r="A33" s="166" t="s">
        <v>57</v>
      </c>
      <c r="B33" s="165">
        <v>4.5353614579054645E-2</v>
      </c>
      <c r="C33" s="165">
        <v>4.8939621776947141E-2</v>
      </c>
      <c r="D33" s="165">
        <v>5.3300390619022656E-2</v>
      </c>
      <c r="E33" s="165">
        <v>6.0151674090250511E-2</v>
      </c>
      <c r="F33" s="165">
        <v>6.6736403002863473E-2</v>
      </c>
      <c r="G33" s="165">
        <v>9.2082133412451E-2</v>
      </c>
      <c r="H33" s="165">
        <v>0.11146930650110833</v>
      </c>
      <c r="I33" s="165">
        <v>0.11532277073696719</v>
      </c>
      <c r="J33" s="165">
        <v>0.11640391213490671</v>
      </c>
      <c r="K33" s="165">
        <v>0.15293417834152825</v>
      </c>
      <c r="L33" s="165">
        <v>0.18125654248588716</v>
      </c>
      <c r="M33" s="165">
        <v>0.18635670289316669</v>
      </c>
      <c r="N33" s="165">
        <v>0.1839349423159379</v>
      </c>
      <c r="O33" s="165">
        <v>0.1717876867668599</v>
      </c>
      <c r="P33" s="165">
        <v>0.1731999812770644</v>
      </c>
      <c r="Q33" s="165">
        <v>0.16479552062000868</v>
      </c>
    </row>
    <row r="34" spans="1:17" ht="12" customHeight="1" x14ac:dyDescent="0.25">
      <c r="A34" s="147" t="s">
        <v>59</v>
      </c>
      <c r="B34" s="164">
        <v>1.3420838111859691E-2</v>
      </c>
      <c r="C34" s="164">
        <v>1.4610104627332541E-2</v>
      </c>
      <c r="D34" s="164">
        <v>1.606070985580586E-2</v>
      </c>
      <c r="E34" s="164">
        <v>1.829275736775611E-2</v>
      </c>
      <c r="F34" s="164">
        <v>2.048627620711153E-2</v>
      </c>
      <c r="G34" s="164">
        <v>2.8495460791618035E-2</v>
      </c>
      <c r="H34" s="164">
        <v>3.4767609741859946E-2</v>
      </c>
      <c r="I34" s="164">
        <v>3.6233412415623806E-2</v>
      </c>
      <c r="J34" s="164">
        <v>3.6868054378012126E-2</v>
      </c>
      <c r="K34" s="164">
        <v>4.880907667177551E-2</v>
      </c>
      <c r="L34" s="164">
        <v>5.9581460751210048E-2</v>
      </c>
      <c r="M34" s="164">
        <v>5.8811943586415623E-2</v>
      </c>
      <c r="N34" s="164">
        <v>5.9718380102341206E-2</v>
      </c>
      <c r="O34" s="164">
        <v>5.813081544408509E-2</v>
      </c>
      <c r="P34" s="164">
        <v>5.5796669377979689E-2</v>
      </c>
      <c r="Q34" s="164">
        <v>5.5119017445681061E-2</v>
      </c>
    </row>
    <row r="35" spans="1:17" ht="12" customHeight="1" x14ac:dyDescent="0.25">
      <c r="A35" s="163" t="s">
        <v>142</v>
      </c>
      <c r="B35" s="162">
        <v>0.8696683215469112</v>
      </c>
      <c r="C35" s="162">
        <v>0.88798086881395588</v>
      </c>
      <c r="D35" s="162">
        <v>0.90671269530084742</v>
      </c>
      <c r="E35" s="162">
        <v>0.90788166615667576</v>
      </c>
      <c r="F35" s="162">
        <v>0.87887905192956706</v>
      </c>
      <c r="G35" s="162">
        <v>0.78318351669100994</v>
      </c>
      <c r="H35" s="162">
        <v>0.73961478729992758</v>
      </c>
      <c r="I35" s="162">
        <v>0.78292393525242487</v>
      </c>
      <c r="J35" s="162">
        <v>0.72510006488505108</v>
      </c>
      <c r="K35" s="162">
        <v>0.62009390234324291</v>
      </c>
      <c r="L35" s="162">
        <v>0.46159973979522856</v>
      </c>
      <c r="M35" s="162">
        <v>0.46977948900814831</v>
      </c>
      <c r="N35" s="162">
        <v>0.42137382260863893</v>
      </c>
      <c r="O35" s="162">
        <v>0.34027047965554968</v>
      </c>
      <c r="P35" s="162">
        <v>0.36963455513208648</v>
      </c>
      <c r="Q35" s="162">
        <v>0.32761284614461378</v>
      </c>
    </row>
    <row r="36" spans="1:17" ht="12" customHeight="1" x14ac:dyDescent="0.25">
      <c r="A36" s="161" t="s">
        <v>141</v>
      </c>
      <c r="B36" s="160">
        <f t="shared" ref="B36:Q36" si="14">SUM(B37:B38)</f>
        <v>0.21928060204119773</v>
      </c>
      <c r="C36" s="160">
        <f t="shared" si="14"/>
        <v>0.24033631589584548</v>
      </c>
      <c r="D36" s="160">
        <f t="shared" si="14"/>
        <v>0.25672702136336395</v>
      </c>
      <c r="E36" s="160">
        <f t="shared" si="14"/>
        <v>0.28500892536145211</v>
      </c>
      <c r="F36" s="160">
        <f t="shared" si="14"/>
        <v>0.3041157651322271</v>
      </c>
      <c r="G36" s="160">
        <f t="shared" si="14"/>
        <v>0.41663760914267789</v>
      </c>
      <c r="H36" s="160">
        <f t="shared" si="14"/>
        <v>0.48969370160019587</v>
      </c>
      <c r="I36" s="160">
        <f t="shared" si="14"/>
        <v>0.52946046967922089</v>
      </c>
      <c r="J36" s="160">
        <f t="shared" si="14"/>
        <v>0.50388607206002423</v>
      </c>
      <c r="K36" s="160">
        <f t="shared" si="14"/>
        <v>0.66735966731224816</v>
      </c>
      <c r="L36" s="160">
        <f t="shared" si="14"/>
        <v>0.76776167122262617</v>
      </c>
      <c r="M36" s="160">
        <f t="shared" si="14"/>
        <v>0.79362994784456864</v>
      </c>
      <c r="N36" s="160">
        <f t="shared" si="14"/>
        <v>0.77616766671206039</v>
      </c>
      <c r="O36" s="160">
        <f t="shared" si="14"/>
        <v>0.71479508003623915</v>
      </c>
      <c r="P36" s="160">
        <f t="shared" si="14"/>
        <v>0.73788254644094864</v>
      </c>
      <c r="Q36" s="160">
        <f t="shared" si="14"/>
        <v>0.68341160809185886</v>
      </c>
    </row>
    <row r="37" spans="1:17" ht="12" customHeight="1" x14ac:dyDescent="0.25">
      <c r="A37" s="148" t="s">
        <v>60</v>
      </c>
      <c r="B37" s="156">
        <v>0.1616320019698004</v>
      </c>
      <c r="C37" s="156">
        <v>0.17879061382460842</v>
      </c>
      <c r="D37" s="156">
        <v>0.19038708288253528</v>
      </c>
      <c r="E37" s="156">
        <v>0.21096681220624877</v>
      </c>
      <c r="F37" s="156">
        <v>0.22299011135206542</v>
      </c>
      <c r="G37" s="156">
        <v>0.30589622451388077</v>
      </c>
      <c r="H37" s="156">
        <v>0.35721888271613833</v>
      </c>
      <c r="I37" s="156">
        <v>0.39416876449707383</v>
      </c>
      <c r="J37" s="156">
        <v>0.3688373326262418</v>
      </c>
      <c r="K37" s="156">
        <v>0.49207451605302516</v>
      </c>
      <c r="L37" s="156">
        <v>0.55790194896029965</v>
      </c>
      <c r="M37" s="156">
        <v>0.59061273263417158</v>
      </c>
      <c r="N37" s="156">
        <v>0.57387101555271791</v>
      </c>
      <c r="O37" s="156">
        <v>0.52161392371223492</v>
      </c>
      <c r="P37" s="156">
        <v>0.55598241249021596</v>
      </c>
      <c r="Q37" s="156">
        <v>0.50717247242072794</v>
      </c>
    </row>
    <row r="38" spans="1:17" ht="12" customHeight="1" x14ac:dyDescent="0.25">
      <c r="A38" s="148" t="s">
        <v>59</v>
      </c>
      <c r="B38" s="156">
        <v>5.7648600071397327E-2</v>
      </c>
      <c r="C38" s="156">
        <v>6.1545702071237066E-2</v>
      </c>
      <c r="D38" s="156">
        <v>6.6339938480828656E-2</v>
      </c>
      <c r="E38" s="156">
        <v>7.4042113155203329E-2</v>
      </c>
      <c r="F38" s="156">
        <v>8.1125653780161663E-2</v>
      </c>
      <c r="G38" s="156">
        <v>0.11074138462879714</v>
      </c>
      <c r="H38" s="156">
        <v>0.13247481888405752</v>
      </c>
      <c r="I38" s="156">
        <v>0.13529170518214709</v>
      </c>
      <c r="J38" s="156">
        <v>0.13504873943378248</v>
      </c>
      <c r="K38" s="156">
        <v>0.175285151259223</v>
      </c>
      <c r="L38" s="156">
        <v>0.20985972226232649</v>
      </c>
      <c r="M38" s="156">
        <v>0.20301721521039709</v>
      </c>
      <c r="N38" s="156">
        <v>0.20229665115934251</v>
      </c>
      <c r="O38" s="156">
        <v>0.19318115632400426</v>
      </c>
      <c r="P38" s="156">
        <v>0.18190013395073265</v>
      </c>
      <c r="Q38" s="156">
        <v>0.17623913567113089</v>
      </c>
    </row>
    <row r="39" spans="1:17" ht="12" customHeight="1" x14ac:dyDescent="0.25">
      <c r="A39" s="158" t="s">
        <v>62</v>
      </c>
      <c r="B39" s="157">
        <f t="shared" ref="B39:Q39" si="15">SUM(B40:B41)</f>
        <v>0.44936160227820859</v>
      </c>
      <c r="C39" s="157">
        <f t="shared" si="15"/>
        <v>0.45656064337713609</v>
      </c>
      <c r="D39" s="157">
        <f t="shared" si="15"/>
        <v>0.47733054038991607</v>
      </c>
      <c r="E39" s="157">
        <f t="shared" si="15"/>
        <v>0.49117298425174827</v>
      </c>
      <c r="F39" s="157">
        <f t="shared" si="15"/>
        <v>0.49384301763445576</v>
      </c>
      <c r="G39" s="157">
        <f t="shared" si="15"/>
        <v>0.50431260683630286</v>
      </c>
      <c r="H39" s="157">
        <f t="shared" si="15"/>
        <v>0.5222784471666394</v>
      </c>
      <c r="I39" s="157">
        <f t="shared" si="15"/>
        <v>0.55531083509593016</v>
      </c>
      <c r="J39" s="157">
        <f t="shared" si="15"/>
        <v>0.53859485217431646</v>
      </c>
      <c r="K39" s="157">
        <f t="shared" si="15"/>
        <v>0.55959108974972727</v>
      </c>
      <c r="L39" s="157">
        <f t="shared" si="15"/>
        <v>0.55162367784674116</v>
      </c>
      <c r="M39" s="157">
        <f t="shared" si="15"/>
        <v>0.55529926149484399</v>
      </c>
      <c r="N39" s="157">
        <f t="shared" si="15"/>
        <v>0.54662683083866126</v>
      </c>
      <c r="O39" s="157">
        <f t="shared" si="15"/>
        <v>0.47172465096877425</v>
      </c>
      <c r="P39" s="157">
        <f t="shared" si="15"/>
        <v>0.49876068418648584</v>
      </c>
      <c r="Q39" s="157">
        <f t="shared" si="15"/>
        <v>0.4613468883128764</v>
      </c>
    </row>
    <row r="40" spans="1:17" ht="12" customHeight="1" x14ac:dyDescent="0.25">
      <c r="A40" s="23" t="s">
        <v>57</v>
      </c>
      <c r="B40" s="156">
        <v>4.2657525253933785E-2</v>
      </c>
      <c r="C40" s="156">
        <v>3.305310802065093E-2</v>
      </c>
      <c r="D40" s="156">
        <v>2.9276311879783162E-2</v>
      </c>
      <c r="E40" s="156">
        <v>1.6709097213441135E-2</v>
      </c>
      <c r="F40" s="156">
        <v>1.9439574131463126E-2</v>
      </c>
      <c r="G40" s="156">
        <v>3.9798155255878667E-2</v>
      </c>
      <c r="H40" s="156">
        <v>3.5007820744583057E-2</v>
      </c>
      <c r="I40" s="156">
        <v>6.8813730270777654E-2</v>
      </c>
      <c r="J40" s="156">
        <v>6.4185701723219774E-2</v>
      </c>
      <c r="K40" s="156">
        <v>3.0960966893773232E-2</v>
      </c>
      <c r="L40" s="156">
        <v>4.3043521553093558E-2</v>
      </c>
      <c r="M40" s="156">
        <v>4.0597789917023487E-2</v>
      </c>
      <c r="N40" s="156">
        <v>2.1387396342097749E-2</v>
      </c>
      <c r="O40" s="156">
        <v>2.1486798043318146E-2</v>
      </c>
      <c r="P40" s="156">
        <v>2.2630254910413938E-2</v>
      </c>
      <c r="Q40" s="156">
        <v>3.0071631764494948E-2</v>
      </c>
    </row>
    <row r="41" spans="1:17" ht="12" customHeight="1" x14ac:dyDescent="0.25">
      <c r="A41" s="29" t="s">
        <v>140</v>
      </c>
      <c r="B41" s="57">
        <v>0.4067040770242748</v>
      </c>
      <c r="C41" s="57">
        <v>0.42350753535648517</v>
      </c>
      <c r="D41" s="57">
        <v>0.44805422851013288</v>
      </c>
      <c r="E41" s="57">
        <v>0.47446388703830711</v>
      </c>
      <c r="F41" s="57">
        <v>0.47440344350299263</v>
      </c>
      <c r="G41" s="57">
        <v>0.46451445158042415</v>
      </c>
      <c r="H41" s="57">
        <v>0.48727062642205637</v>
      </c>
      <c r="I41" s="57">
        <v>0.48649710482515246</v>
      </c>
      <c r="J41" s="57">
        <v>0.47440915045109672</v>
      </c>
      <c r="K41" s="57">
        <v>0.52863012285595401</v>
      </c>
      <c r="L41" s="57">
        <v>0.50858015629364761</v>
      </c>
      <c r="M41" s="57">
        <v>0.51470147157782054</v>
      </c>
      <c r="N41" s="57">
        <v>0.52523943449656352</v>
      </c>
      <c r="O41" s="57">
        <v>0.45023785292545609</v>
      </c>
      <c r="P41" s="57">
        <v>0.47613042927607191</v>
      </c>
      <c r="Q41" s="57">
        <v>0.43127525654838145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>
        <f t="shared" ref="B43:Q43" si="16">SUM(B44,B47,B49,B58)</f>
        <v>1849.7569164113618</v>
      </c>
      <c r="C43" s="168">
        <f t="shared" si="16"/>
        <v>1844.9238923222786</v>
      </c>
      <c r="D43" s="168">
        <f t="shared" si="16"/>
        <v>1802.7497697229694</v>
      </c>
      <c r="E43" s="168">
        <f t="shared" si="16"/>
        <v>1818.9237887548857</v>
      </c>
      <c r="F43" s="168">
        <f t="shared" si="16"/>
        <v>1727.0759117810931</v>
      </c>
      <c r="G43" s="168">
        <f t="shared" si="16"/>
        <v>1594.3526551555467</v>
      </c>
      <c r="H43" s="168">
        <f t="shared" si="16"/>
        <v>1504.7929809776774</v>
      </c>
      <c r="I43" s="168">
        <f t="shared" si="16"/>
        <v>1413.1455428777488</v>
      </c>
      <c r="J43" s="168">
        <f t="shared" si="16"/>
        <v>1418.7158322507385</v>
      </c>
      <c r="K43" s="168">
        <f t="shared" si="16"/>
        <v>1263.1654680154131</v>
      </c>
      <c r="L43" s="168">
        <f t="shared" si="16"/>
        <v>1369.8110780913917</v>
      </c>
      <c r="M43" s="168">
        <f t="shared" si="16"/>
        <v>1181.2300395717975</v>
      </c>
      <c r="N43" s="168">
        <f t="shared" si="16"/>
        <v>1234.4356137162526</v>
      </c>
      <c r="O43" s="168">
        <f t="shared" si="16"/>
        <v>1129.564665251673</v>
      </c>
      <c r="P43" s="168">
        <f t="shared" si="16"/>
        <v>963.10617234275287</v>
      </c>
      <c r="Q43" s="168">
        <f t="shared" si="16"/>
        <v>1034.952043698119</v>
      </c>
    </row>
    <row r="44" spans="1:17" ht="12.95" customHeight="1" x14ac:dyDescent="0.25">
      <c r="A44" s="158" t="s">
        <v>65</v>
      </c>
      <c r="B44" s="157">
        <f t="shared" ref="B44" si="17">SUM(B45:B46)</f>
        <v>1519.4565699873438</v>
      </c>
      <c r="C44" s="157">
        <f t="shared" ref="C44:Q44" si="18">SUM(C45:C46)</f>
        <v>1519.8806321234524</v>
      </c>
      <c r="D44" s="157">
        <f t="shared" si="18"/>
        <v>1469.9657435982779</v>
      </c>
      <c r="E44" s="157">
        <f t="shared" si="18"/>
        <v>1485.029983948677</v>
      </c>
      <c r="F44" s="157">
        <f t="shared" si="18"/>
        <v>1402.3138971341025</v>
      </c>
      <c r="G44" s="157">
        <f t="shared" si="18"/>
        <v>1279.8890416540303</v>
      </c>
      <c r="H44" s="157">
        <f t="shared" si="18"/>
        <v>1203.3713904467825</v>
      </c>
      <c r="I44" s="157">
        <f t="shared" si="18"/>
        <v>1121.4731763845816</v>
      </c>
      <c r="J44" s="157">
        <f t="shared" si="18"/>
        <v>1133.6905481663493</v>
      </c>
      <c r="K44" s="157">
        <f t="shared" si="18"/>
        <v>998.31008697249672</v>
      </c>
      <c r="L44" s="157">
        <f t="shared" si="18"/>
        <v>1108.908344347145</v>
      </c>
      <c r="M44" s="157">
        <f t="shared" si="18"/>
        <v>939.85447920068157</v>
      </c>
      <c r="N44" s="157">
        <f t="shared" si="18"/>
        <v>989.65482869742141</v>
      </c>
      <c r="O44" s="157">
        <f t="shared" si="18"/>
        <v>921.00310434674486</v>
      </c>
      <c r="P44" s="157">
        <f t="shared" si="18"/>
        <v>750.36069798166</v>
      </c>
      <c r="Q44" s="157">
        <f t="shared" si="18"/>
        <v>826.6066845935253</v>
      </c>
    </row>
    <row r="45" spans="1:17" ht="12" customHeight="1" x14ac:dyDescent="0.25">
      <c r="A45" s="23" t="s">
        <v>166</v>
      </c>
      <c r="B45" s="156">
        <v>1501.3220729966511</v>
      </c>
      <c r="C45" s="156">
        <v>1496.4302606390449</v>
      </c>
      <c r="D45" s="156">
        <v>1444.1919398173422</v>
      </c>
      <c r="E45" s="156">
        <v>1458.7960595061272</v>
      </c>
      <c r="F45" s="156">
        <v>1381.9394272814845</v>
      </c>
      <c r="G45" s="156">
        <v>1261.6550912883804</v>
      </c>
      <c r="H45" s="156">
        <v>1189.7041277358403</v>
      </c>
      <c r="I45" s="156">
        <v>1097.4284086779285</v>
      </c>
      <c r="J45" s="156">
        <v>1116.8049507437117</v>
      </c>
      <c r="K45" s="156">
        <v>981.39161792735786</v>
      </c>
      <c r="L45" s="156">
        <v>1092.0818098378927</v>
      </c>
      <c r="M45" s="156">
        <v>923.13724552889789</v>
      </c>
      <c r="N45" s="156">
        <v>970.04722830363119</v>
      </c>
      <c r="O45" s="156">
        <v>912.16658692873193</v>
      </c>
      <c r="P45" s="156">
        <v>730.87851666383835</v>
      </c>
      <c r="Q45" s="156">
        <v>811.13846979081757</v>
      </c>
    </row>
    <row r="46" spans="1:17" ht="12" customHeight="1" x14ac:dyDescent="0.25">
      <c r="A46" s="23" t="s">
        <v>60</v>
      </c>
      <c r="B46" s="156">
        <v>18.134496990692679</v>
      </c>
      <c r="C46" s="156">
        <v>23.450371484407547</v>
      </c>
      <c r="D46" s="156">
        <v>25.773803780935566</v>
      </c>
      <c r="E46" s="156">
        <v>26.233924442549732</v>
      </c>
      <c r="F46" s="156">
        <v>20.374469852617946</v>
      </c>
      <c r="G46" s="156">
        <v>18.233950365649982</v>
      </c>
      <c r="H46" s="156">
        <v>13.667262710942062</v>
      </c>
      <c r="I46" s="156">
        <v>24.044767706653175</v>
      </c>
      <c r="J46" s="156">
        <v>16.885597422637542</v>
      </c>
      <c r="K46" s="156">
        <v>16.918469045138842</v>
      </c>
      <c r="L46" s="156">
        <v>16.826534509252312</v>
      </c>
      <c r="M46" s="156">
        <v>16.717233671783646</v>
      </c>
      <c r="N46" s="156">
        <v>19.607600393790264</v>
      </c>
      <c r="O46" s="156">
        <v>8.8365174180129298</v>
      </c>
      <c r="P46" s="156">
        <v>19.482181317821588</v>
      </c>
      <c r="Q46" s="156">
        <v>15.468214802707722</v>
      </c>
    </row>
    <row r="47" spans="1:17" ht="12.95" customHeight="1" x14ac:dyDescent="0.25">
      <c r="A47" s="158" t="s">
        <v>112</v>
      </c>
      <c r="B47" s="157">
        <f t="shared" ref="B47:Q47" si="19">B48</f>
        <v>0.39724445500400285</v>
      </c>
      <c r="C47" s="157">
        <f t="shared" si="19"/>
        <v>0.46666026381664066</v>
      </c>
      <c r="D47" s="157">
        <f t="shared" si="19"/>
        <v>0.48746660136835163</v>
      </c>
      <c r="E47" s="157">
        <f t="shared" si="19"/>
        <v>0.48603050567762729</v>
      </c>
      <c r="F47" s="157">
        <f t="shared" si="19"/>
        <v>0.50547404671259288</v>
      </c>
      <c r="G47" s="157">
        <f t="shared" si="19"/>
        <v>0.53448450188064234</v>
      </c>
      <c r="H47" s="157">
        <f t="shared" si="19"/>
        <v>0.55125570605550245</v>
      </c>
      <c r="I47" s="157">
        <f t="shared" si="19"/>
        <v>0.58766729614971713</v>
      </c>
      <c r="J47" s="157">
        <f t="shared" si="19"/>
        <v>0.55860024077853088</v>
      </c>
      <c r="K47" s="157">
        <f t="shared" si="19"/>
        <v>0.53313225754786575</v>
      </c>
      <c r="L47" s="157">
        <f t="shared" si="19"/>
        <v>0.51855739048164329</v>
      </c>
      <c r="M47" s="157">
        <f t="shared" si="19"/>
        <v>0.50065371354038113</v>
      </c>
      <c r="N47" s="157">
        <f t="shared" si="19"/>
        <v>0.45063717318355939</v>
      </c>
      <c r="O47" s="157">
        <f t="shared" si="19"/>
        <v>0.38156195952832661</v>
      </c>
      <c r="P47" s="157">
        <f t="shared" si="19"/>
        <v>0.31664002162522509</v>
      </c>
      <c r="Q47" s="157">
        <f t="shared" si="19"/>
        <v>0.28339821462019871</v>
      </c>
    </row>
    <row r="48" spans="1:17" ht="12" customHeight="1" x14ac:dyDescent="0.25">
      <c r="A48" s="23" t="s">
        <v>60</v>
      </c>
      <c r="B48" s="156">
        <v>0.39724445500400285</v>
      </c>
      <c r="C48" s="156">
        <v>0.46666026381664066</v>
      </c>
      <c r="D48" s="156">
        <v>0.48746660136835163</v>
      </c>
      <c r="E48" s="156">
        <v>0.48603050567762729</v>
      </c>
      <c r="F48" s="156">
        <v>0.50547404671259288</v>
      </c>
      <c r="G48" s="156">
        <v>0.53448450188064234</v>
      </c>
      <c r="H48" s="156">
        <v>0.55125570605550245</v>
      </c>
      <c r="I48" s="156">
        <v>0.58766729614971713</v>
      </c>
      <c r="J48" s="156">
        <v>0.55860024077853088</v>
      </c>
      <c r="K48" s="156">
        <v>0.53313225754786575</v>
      </c>
      <c r="L48" s="156">
        <v>0.51855739048164329</v>
      </c>
      <c r="M48" s="156">
        <v>0.50065371354038113</v>
      </c>
      <c r="N48" s="156">
        <v>0.45063717318355939</v>
      </c>
      <c r="O48" s="156">
        <v>0.38156195952832661</v>
      </c>
      <c r="P48" s="156">
        <v>0.31664002162522509</v>
      </c>
      <c r="Q48" s="156">
        <v>0.28339821462019871</v>
      </c>
    </row>
    <row r="49" spans="1:17" ht="12" customHeight="1" x14ac:dyDescent="0.25">
      <c r="A49" s="158" t="s">
        <v>63</v>
      </c>
      <c r="B49" s="157">
        <f t="shared" ref="B49:Q49" si="20">SUM(B50:B51,B54:B55)</f>
        <v>256.05612030333754</v>
      </c>
      <c r="C49" s="157">
        <f t="shared" si="20"/>
        <v>249.94281880027046</v>
      </c>
      <c r="D49" s="157">
        <f t="shared" si="20"/>
        <v>256.058971107253</v>
      </c>
      <c r="E49" s="157">
        <f t="shared" si="20"/>
        <v>256.83506259528883</v>
      </c>
      <c r="F49" s="157">
        <f t="shared" si="20"/>
        <v>250.29672881156844</v>
      </c>
      <c r="G49" s="157">
        <f t="shared" si="20"/>
        <v>240.97629840796361</v>
      </c>
      <c r="H49" s="157">
        <f t="shared" si="20"/>
        <v>231.76105007244908</v>
      </c>
      <c r="I49" s="157">
        <f t="shared" si="20"/>
        <v>221.86768239710509</v>
      </c>
      <c r="J49" s="157">
        <f t="shared" si="20"/>
        <v>218.4516660449157</v>
      </c>
      <c r="K49" s="157">
        <f t="shared" si="20"/>
        <v>200.89652013495314</v>
      </c>
      <c r="L49" s="157">
        <f t="shared" si="20"/>
        <v>197.90173297046834</v>
      </c>
      <c r="M49" s="157">
        <f t="shared" si="20"/>
        <v>182.57992710040148</v>
      </c>
      <c r="N49" s="157">
        <f t="shared" si="20"/>
        <v>185.05900260922436</v>
      </c>
      <c r="O49" s="157">
        <f t="shared" si="20"/>
        <v>157.74807547180532</v>
      </c>
      <c r="P49" s="157">
        <f t="shared" si="20"/>
        <v>159.34162600561061</v>
      </c>
      <c r="Q49" s="157">
        <f t="shared" si="20"/>
        <v>156.52796322650721</v>
      </c>
    </row>
    <row r="50" spans="1:17" ht="12" customHeight="1" x14ac:dyDescent="0.25">
      <c r="A50" s="167" t="s">
        <v>165</v>
      </c>
      <c r="B50" s="132">
        <v>141.53395089707135</v>
      </c>
      <c r="C50" s="132">
        <v>132.10413645975112</v>
      </c>
      <c r="D50" s="132">
        <v>134.89169243403057</v>
      </c>
      <c r="E50" s="132">
        <v>132.32745770832341</v>
      </c>
      <c r="F50" s="132">
        <v>130.84581770162134</v>
      </c>
      <c r="G50" s="132">
        <v>109.15289984462321</v>
      </c>
      <c r="H50" s="132">
        <v>100.40163890503923</v>
      </c>
      <c r="I50" s="132">
        <v>96.399571473844233</v>
      </c>
      <c r="J50" s="132">
        <v>97.562538421025479</v>
      </c>
      <c r="K50" s="132">
        <v>74.327964367628752</v>
      </c>
      <c r="L50" s="132">
        <v>57.745636926265512</v>
      </c>
      <c r="M50" s="132">
        <v>54.662723202645417</v>
      </c>
      <c r="N50" s="132">
        <v>53.435367803693616</v>
      </c>
      <c r="O50" s="132">
        <v>43.162844690222563</v>
      </c>
      <c r="P50" s="132">
        <v>44.600827095588272</v>
      </c>
      <c r="Q50" s="132">
        <v>44.517131395288111</v>
      </c>
    </row>
    <row r="51" spans="1:17" ht="12" customHeight="1" x14ac:dyDescent="0.25">
      <c r="A51" s="167" t="s">
        <v>164</v>
      </c>
      <c r="B51" s="132">
        <f t="shared" ref="B51:Q51" si="21">SUM(B52:B53)</f>
        <v>33.697309912637643</v>
      </c>
      <c r="C51" s="132">
        <f t="shared" si="21"/>
        <v>34.509790472544793</v>
      </c>
      <c r="D51" s="132">
        <f t="shared" si="21"/>
        <v>36.607312562758565</v>
      </c>
      <c r="E51" s="132">
        <f t="shared" si="21"/>
        <v>39.832616069088701</v>
      </c>
      <c r="F51" s="132">
        <f t="shared" si="21"/>
        <v>43.114110190869638</v>
      </c>
      <c r="G51" s="132">
        <f t="shared" si="21"/>
        <v>55.647956745875533</v>
      </c>
      <c r="H51" s="132">
        <f t="shared" si="21"/>
        <v>63.172977210783607</v>
      </c>
      <c r="I51" s="132">
        <f t="shared" si="21"/>
        <v>63.45432974148757</v>
      </c>
      <c r="J51" s="132">
        <f t="shared" si="21"/>
        <v>64.472658580508948</v>
      </c>
      <c r="K51" s="132">
        <f t="shared" si="21"/>
        <v>77.683960015963848</v>
      </c>
      <c r="L51" s="132">
        <f t="shared" si="21"/>
        <v>92.067319969078397</v>
      </c>
      <c r="M51" s="132">
        <f t="shared" si="21"/>
        <v>90.15521049385589</v>
      </c>
      <c r="N51" s="132">
        <f t="shared" si="21"/>
        <v>94.99698308403606</v>
      </c>
      <c r="O51" s="132">
        <f t="shared" si="21"/>
        <v>88.193074118159728</v>
      </c>
      <c r="P51" s="132">
        <f t="shared" si="21"/>
        <v>87.933110650009695</v>
      </c>
      <c r="Q51" s="132">
        <f t="shared" si="21"/>
        <v>91.162312152517529</v>
      </c>
    </row>
    <row r="52" spans="1:17" ht="12" customHeight="1" x14ac:dyDescent="0.25">
      <c r="A52" s="166" t="s">
        <v>163</v>
      </c>
      <c r="B52" s="165">
        <v>26.300343816174976</v>
      </c>
      <c r="C52" s="165">
        <v>26.606792901203789</v>
      </c>
      <c r="D52" s="165">
        <v>28.312927748627391</v>
      </c>
      <c r="E52" s="165">
        <v>30.743062785549135</v>
      </c>
      <c r="F52" s="165">
        <v>33.204335016894099</v>
      </c>
      <c r="G52" s="165">
        <v>42.629388852841423</v>
      </c>
      <c r="H52" s="165">
        <v>48.490513359120435</v>
      </c>
      <c r="I52" s="165">
        <v>48.538799848227441</v>
      </c>
      <c r="J52" s="165">
        <v>49.631430835262478</v>
      </c>
      <c r="K52" s="165">
        <v>58.967587705012797</v>
      </c>
      <c r="L52" s="165">
        <v>69.770036151561044</v>
      </c>
      <c r="M52" s="165">
        <v>68.746250734729571</v>
      </c>
      <c r="N52" s="165">
        <v>72.766675607154014</v>
      </c>
      <c r="O52" s="165">
        <v>66.152879247562453</v>
      </c>
      <c r="P52" s="165">
        <v>67.065006713719342</v>
      </c>
      <c r="Q52" s="165">
        <v>68.938617881597239</v>
      </c>
    </row>
    <row r="53" spans="1:17" ht="12" customHeight="1" x14ac:dyDescent="0.25">
      <c r="A53" s="147" t="s">
        <v>59</v>
      </c>
      <c r="B53" s="164">
        <v>7.3969660964626689</v>
      </c>
      <c r="C53" s="164">
        <v>7.9029975713410012</v>
      </c>
      <c r="D53" s="164">
        <v>8.2943848141311758</v>
      </c>
      <c r="E53" s="164">
        <v>9.0895532835395638</v>
      </c>
      <c r="F53" s="164">
        <v>9.9097751739755431</v>
      </c>
      <c r="G53" s="164">
        <v>13.018567893034113</v>
      </c>
      <c r="H53" s="164">
        <v>14.682463851663174</v>
      </c>
      <c r="I53" s="164">
        <v>14.915529893260128</v>
      </c>
      <c r="J53" s="164">
        <v>14.841227745246467</v>
      </c>
      <c r="K53" s="164">
        <v>18.716372310951051</v>
      </c>
      <c r="L53" s="164">
        <v>22.29728381751735</v>
      </c>
      <c r="M53" s="164">
        <v>21.408959759126315</v>
      </c>
      <c r="N53" s="164">
        <v>22.23030747688205</v>
      </c>
      <c r="O53" s="164">
        <v>22.040194870597283</v>
      </c>
      <c r="P53" s="164">
        <v>20.86810393629035</v>
      </c>
      <c r="Q53" s="164">
        <v>22.223694270920294</v>
      </c>
    </row>
    <row r="54" spans="1:17" ht="12" customHeight="1" x14ac:dyDescent="0.25">
      <c r="A54" s="163" t="s">
        <v>142</v>
      </c>
      <c r="B54" s="162">
        <v>64.55149298041772</v>
      </c>
      <c r="C54" s="162">
        <v>65.575214418560094</v>
      </c>
      <c r="D54" s="162">
        <v>65.906382636090669</v>
      </c>
      <c r="E54" s="162">
        <v>64.447244637638903</v>
      </c>
      <c r="F54" s="162">
        <v>56.710006523766737</v>
      </c>
      <c r="G54" s="162">
        <v>49.725049356685588</v>
      </c>
      <c r="H54" s="162">
        <v>41.024970838884464</v>
      </c>
      <c r="I54" s="162">
        <v>36.993497133559963</v>
      </c>
      <c r="J54" s="162">
        <v>33.28443882804028</v>
      </c>
      <c r="K54" s="162">
        <v>23.548181343575664</v>
      </c>
      <c r="L54" s="162">
        <v>18.059982769455896</v>
      </c>
      <c r="M54" s="162">
        <v>14.038274630046068</v>
      </c>
      <c r="N54" s="162">
        <v>12.888465244012068</v>
      </c>
      <c r="O54" s="162">
        <v>8.5128694102543534</v>
      </c>
      <c r="P54" s="162">
        <v>8.9488270236189216</v>
      </c>
      <c r="Q54" s="162">
        <v>6.7543819483522194</v>
      </c>
    </row>
    <row r="55" spans="1:17" ht="12" customHeight="1" x14ac:dyDescent="0.25">
      <c r="A55" s="161" t="s">
        <v>141</v>
      </c>
      <c r="B55" s="160">
        <f t="shared" ref="B55:Q55" si="22">SUM(B56:B57)</f>
        <v>16.273366513210824</v>
      </c>
      <c r="C55" s="160">
        <f t="shared" si="22"/>
        <v>17.75367744941445</v>
      </c>
      <c r="D55" s="160">
        <f t="shared" si="22"/>
        <v>18.653583474373203</v>
      </c>
      <c r="E55" s="160">
        <f t="shared" si="22"/>
        <v>20.227744180237863</v>
      </c>
      <c r="F55" s="160">
        <f t="shared" si="22"/>
        <v>19.626794395310718</v>
      </c>
      <c r="G55" s="160">
        <f t="shared" si="22"/>
        <v>26.450392460779284</v>
      </c>
      <c r="H55" s="160">
        <f t="shared" si="22"/>
        <v>27.161463117741778</v>
      </c>
      <c r="I55" s="160">
        <f t="shared" si="22"/>
        <v>25.020284048213302</v>
      </c>
      <c r="J55" s="160">
        <f t="shared" si="22"/>
        <v>23.132030215341018</v>
      </c>
      <c r="K55" s="160">
        <f t="shared" si="22"/>
        <v>25.336414407784869</v>
      </c>
      <c r="L55" s="160">
        <f t="shared" si="22"/>
        <v>30.028793305668533</v>
      </c>
      <c r="M55" s="160">
        <f t="shared" si="22"/>
        <v>23.723718773854113</v>
      </c>
      <c r="N55" s="160">
        <f t="shared" si="22"/>
        <v>23.7381864774826</v>
      </c>
      <c r="O55" s="160">
        <f t="shared" si="22"/>
        <v>17.879287253168684</v>
      </c>
      <c r="P55" s="160">
        <f t="shared" si="22"/>
        <v>17.858861236393722</v>
      </c>
      <c r="Q55" s="160">
        <f t="shared" si="22"/>
        <v>14.094137730349331</v>
      </c>
    </row>
    <row r="56" spans="1:17" ht="12" customHeight="1" x14ac:dyDescent="0.25">
      <c r="A56" s="148" t="s">
        <v>60</v>
      </c>
      <c r="B56" s="156">
        <v>11.99511850949955</v>
      </c>
      <c r="C56" s="156">
        <v>13.207287783343226</v>
      </c>
      <c r="D56" s="156">
        <v>13.833375716088847</v>
      </c>
      <c r="E56" s="156">
        <v>14.972803754887087</v>
      </c>
      <c r="F56" s="156">
        <v>14.391168000749742</v>
      </c>
      <c r="G56" s="156">
        <v>19.419934766119503</v>
      </c>
      <c r="H56" s="156">
        <v>19.813584442988958</v>
      </c>
      <c r="I56" s="156">
        <v>18.626913651599345</v>
      </c>
      <c r="J56" s="156">
        <v>16.932312274429488</v>
      </c>
      <c r="K56" s="156">
        <v>18.681686156493949</v>
      </c>
      <c r="L56" s="156">
        <v>21.820732836896994</v>
      </c>
      <c r="M56" s="156">
        <v>17.65499199132379</v>
      </c>
      <c r="N56" s="156">
        <v>17.551178392833535</v>
      </c>
      <c r="O56" s="156">
        <v>13.047215121892901</v>
      </c>
      <c r="P56" s="156">
        <v>13.456359419842707</v>
      </c>
      <c r="Q56" s="156">
        <v>10.459521896764063</v>
      </c>
    </row>
    <row r="57" spans="1:17" ht="12" customHeight="1" x14ac:dyDescent="0.25">
      <c r="A57" s="148" t="s">
        <v>59</v>
      </c>
      <c r="B57" s="156">
        <v>4.2782480037112736</v>
      </c>
      <c r="C57" s="156">
        <v>4.5463896660712253</v>
      </c>
      <c r="D57" s="156">
        <v>4.8202077582843561</v>
      </c>
      <c r="E57" s="156">
        <v>5.2549404253507781</v>
      </c>
      <c r="F57" s="156">
        <v>5.2356263945609758</v>
      </c>
      <c r="G57" s="156">
        <v>7.0304576946597823</v>
      </c>
      <c r="H57" s="156">
        <v>7.3478786747528213</v>
      </c>
      <c r="I57" s="156">
        <v>6.3933703966139559</v>
      </c>
      <c r="J57" s="156">
        <v>6.1997179409115279</v>
      </c>
      <c r="K57" s="156">
        <v>6.6547282512909183</v>
      </c>
      <c r="L57" s="156">
        <v>8.2080604687715386</v>
      </c>
      <c r="M57" s="156">
        <v>6.0687267825303222</v>
      </c>
      <c r="N57" s="156">
        <v>6.1870080846490634</v>
      </c>
      <c r="O57" s="156">
        <v>4.8320721312757833</v>
      </c>
      <c r="P57" s="156">
        <v>4.4025018165510126</v>
      </c>
      <c r="Q57" s="156">
        <v>3.6346158335852676</v>
      </c>
    </row>
    <row r="58" spans="1:17" ht="12" customHeight="1" x14ac:dyDescent="0.25">
      <c r="A58" s="158" t="s">
        <v>62</v>
      </c>
      <c r="B58" s="157">
        <f t="shared" ref="B58:Q58" si="23">SUM(B59:B60)</f>
        <v>73.846981665676424</v>
      </c>
      <c r="C58" s="157">
        <f t="shared" si="23"/>
        <v>74.633781134738996</v>
      </c>
      <c r="D58" s="157">
        <f t="shared" si="23"/>
        <v>76.237588416070082</v>
      </c>
      <c r="E58" s="157">
        <f t="shared" si="23"/>
        <v>76.572711705241886</v>
      </c>
      <c r="F58" s="157">
        <f t="shared" si="23"/>
        <v>73.95981178870943</v>
      </c>
      <c r="G58" s="157">
        <f t="shared" si="23"/>
        <v>72.952830591672182</v>
      </c>
      <c r="H58" s="157">
        <f t="shared" si="23"/>
        <v>69.109284752390408</v>
      </c>
      <c r="I58" s="157">
        <f t="shared" si="23"/>
        <v>69.217016799912557</v>
      </c>
      <c r="J58" s="157">
        <f t="shared" si="23"/>
        <v>66.015017798694785</v>
      </c>
      <c r="K58" s="157">
        <f t="shared" si="23"/>
        <v>63.425728650415394</v>
      </c>
      <c r="L58" s="157">
        <f t="shared" si="23"/>
        <v>62.482443383296733</v>
      </c>
      <c r="M58" s="157">
        <f t="shared" si="23"/>
        <v>58.294979557174223</v>
      </c>
      <c r="N58" s="157">
        <f t="shared" si="23"/>
        <v>59.271145236423358</v>
      </c>
      <c r="O58" s="157">
        <f t="shared" si="23"/>
        <v>50.431923473594367</v>
      </c>
      <c r="P58" s="157">
        <f t="shared" si="23"/>
        <v>53.087208333857077</v>
      </c>
      <c r="Q58" s="157">
        <f t="shared" si="23"/>
        <v>51.533997663466486</v>
      </c>
    </row>
    <row r="59" spans="1:17" ht="12" customHeight="1" x14ac:dyDescent="0.25">
      <c r="A59" s="23" t="s">
        <v>57</v>
      </c>
      <c r="B59" s="156">
        <v>7.0129952150231603</v>
      </c>
      <c r="C59" s="156">
        <v>5.3972052830165129</v>
      </c>
      <c r="D59" s="156">
        <v>4.8398377881097296</v>
      </c>
      <c r="E59" s="156">
        <v>2.7485935759450997</v>
      </c>
      <c r="F59" s="156">
        <v>3.0980413021133337</v>
      </c>
      <c r="G59" s="156">
        <v>5.9134839194690132</v>
      </c>
      <c r="H59" s="156">
        <v>4.7197306210196084</v>
      </c>
      <c r="I59" s="156">
        <v>8.6125589291030451</v>
      </c>
      <c r="J59" s="156">
        <v>7.9048531446796177</v>
      </c>
      <c r="K59" s="156">
        <v>3.5265937276300234</v>
      </c>
      <c r="L59" s="156">
        <v>4.8916475695230472</v>
      </c>
      <c r="M59" s="156">
        <v>4.2802376543684373</v>
      </c>
      <c r="N59" s="156">
        <v>2.330144762559919</v>
      </c>
      <c r="O59" s="156">
        <v>2.3128208993001445</v>
      </c>
      <c r="P59" s="156">
        <v>2.4444245450676405</v>
      </c>
      <c r="Q59" s="156">
        <v>3.3197280795002753</v>
      </c>
    </row>
    <row r="60" spans="1:17" ht="12" customHeight="1" x14ac:dyDescent="0.25">
      <c r="A60" s="29" t="s">
        <v>140</v>
      </c>
      <c r="B60" s="57">
        <v>66.833986450653271</v>
      </c>
      <c r="C60" s="57">
        <v>69.236575851722478</v>
      </c>
      <c r="D60" s="57">
        <v>71.397750627960349</v>
      </c>
      <c r="E60" s="57">
        <v>73.824118129296792</v>
      </c>
      <c r="F60" s="57">
        <v>70.8617704865961</v>
      </c>
      <c r="G60" s="57">
        <v>67.039346672203166</v>
      </c>
      <c r="H60" s="57">
        <v>64.389554131370801</v>
      </c>
      <c r="I60" s="57">
        <v>60.604457870809519</v>
      </c>
      <c r="J60" s="57">
        <v>58.110164654015165</v>
      </c>
      <c r="K60" s="57">
        <v>59.899134922785372</v>
      </c>
      <c r="L60" s="57">
        <v>57.590795813773688</v>
      </c>
      <c r="M60" s="57">
        <v>54.014741902805788</v>
      </c>
      <c r="N60" s="57">
        <v>56.94100047386344</v>
      </c>
      <c r="O60" s="57">
        <v>48.119102574294224</v>
      </c>
      <c r="P60" s="57">
        <v>50.642783788789437</v>
      </c>
      <c r="Q60" s="57">
        <v>48.214269583966214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>
        <f>SUM(B63,B66,B68,B77)</f>
        <v>1188.2689819964589</v>
      </c>
      <c r="C62" s="168">
        <f t="shared" ref="C62:Q62" si="24">SUM(C63,C66,C68,C77)</f>
        <v>1324.0092643534929</v>
      </c>
      <c r="D62" s="168">
        <f t="shared" si="24"/>
        <v>1245.9048915906892</v>
      </c>
      <c r="E62" s="168">
        <f t="shared" si="24"/>
        <v>1309.6776486653973</v>
      </c>
      <c r="F62" s="168">
        <f t="shared" si="24"/>
        <v>1273.9264638567108</v>
      </c>
      <c r="G62" s="168">
        <f t="shared" si="24"/>
        <v>1193.9072087383647</v>
      </c>
      <c r="H62" s="168">
        <f t="shared" si="24"/>
        <v>1125.1706026079589</v>
      </c>
      <c r="I62" s="168">
        <f t="shared" si="24"/>
        <v>1069.9083273677541</v>
      </c>
      <c r="J62" s="168">
        <f t="shared" si="24"/>
        <v>1072.2898591621913</v>
      </c>
      <c r="K62" s="168">
        <f t="shared" si="24"/>
        <v>1102.3636719262884</v>
      </c>
      <c r="L62" s="168">
        <f t="shared" si="24"/>
        <v>1237.0332341936012</v>
      </c>
      <c r="M62" s="168">
        <f t="shared" si="24"/>
        <v>1093.1795652531446</v>
      </c>
      <c r="N62" s="168">
        <f t="shared" si="24"/>
        <v>1129.1028674071199</v>
      </c>
      <c r="O62" s="168">
        <f t="shared" si="24"/>
        <v>1247.7326323083216</v>
      </c>
      <c r="P62" s="168">
        <f t="shared" si="24"/>
        <v>1057.4394947895914</v>
      </c>
      <c r="Q62" s="168">
        <f t="shared" si="24"/>
        <v>1148.6941938452026</v>
      </c>
    </row>
    <row r="63" spans="1:17" ht="12.95" customHeight="1" x14ac:dyDescent="0.25">
      <c r="A63" s="158" t="s">
        <v>65</v>
      </c>
      <c r="B63" s="157">
        <f t="shared" ref="B63:Q63" si="25">SUM(B64:B65)</f>
        <v>938.04673173272795</v>
      </c>
      <c r="C63" s="157">
        <f t="shared" si="25"/>
        <v>1062.7784748674042</v>
      </c>
      <c r="D63" s="157">
        <f t="shared" si="25"/>
        <v>983.91184077355672</v>
      </c>
      <c r="E63" s="157">
        <f t="shared" si="25"/>
        <v>1041.2642701916814</v>
      </c>
      <c r="F63" s="157">
        <f t="shared" si="25"/>
        <v>1001.2453513306253</v>
      </c>
      <c r="G63" s="157">
        <f t="shared" si="25"/>
        <v>928.27084796397389</v>
      </c>
      <c r="H63" s="157">
        <f t="shared" si="25"/>
        <v>862.64963365200595</v>
      </c>
      <c r="I63" s="157">
        <f t="shared" si="25"/>
        <v>814.72961703637782</v>
      </c>
      <c r="J63" s="157">
        <f t="shared" si="25"/>
        <v>820.25503053282398</v>
      </c>
      <c r="K63" s="157">
        <f t="shared" si="25"/>
        <v>842.30505988211826</v>
      </c>
      <c r="L63" s="157">
        <f t="shared" si="25"/>
        <v>974.09958282545574</v>
      </c>
      <c r="M63" s="157">
        <f t="shared" si="25"/>
        <v>836.06128766586937</v>
      </c>
      <c r="N63" s="157">
        <f t="shared" si="25"/>
        <v>871.55280874948733</v>
      </c>
      <c r="O63" s="157">
        <f t="shared" si="25"/>
        <v>989.13561695991837</v>
      </c>
      <c r="P63" s="157">
        <f t="shared" si="25"/>
        <v>799.05013405950695</v>
      </c>
      <c r="Q63" s="157">
        <f t="shared" si="25"/>
        <v>888.6525948856256</v>
      </c>
    </row>
    <row r="64" spans="1:17" ht="12" customHeight="1" x14ac:dyDescent="0.25">
      <c r="A64" s="23" t="s">
        <v>161</v>
      </c>
      <c r="B64" s="156">
        <v>926.11440852225746</v>
      </c>
      <c r="C64" s="156">
        <v>1045.2967504732858</v>
      </c>
      <c r="D64" s="156">
        <v>965.56276442002786</v>
      </c>
      <c r="E64" s="156">
        <v>1021.723607243574</v>
      </c>
      <c r="F64" s="156">
        <v>985.78530021766244</v>
      </c>
      <c r="G64" s="156">
        <v>914.22390759671657</v>
      </c>
      <c r="H64" s="156">
        <v>852.2368097274142</v>
      </c>
      <c r="I64" s="156">
        <v>796.14184295888356</v>
      </c>
      <c r="J64" s="156">
        <v>807.27351294287143</v>
      </c>
      <c r="K64" s="156">
        <v>827.11492420287937</v>
      </c>
      <c r="L64" s="156">
        <v>958.41108772122266</v>
      </c>
      <c r="M64" s="156">
        <v>820.2577722174716</v>
      </c>
      <c r="N64" s="156">
        <v>853.27302706744808</v>
      </c>
      <c r="O64" s="156">
        <v>979.0979002207506</v>
      </c>
      <c r="P64" s="156">
        <v>777.24066397723016</v>
      </c>
      <c r="Q64" s="156">
        <v>871.25861367065545</v>
      </c>
    </row>
    <row r="65" spans="1:17" ht="12" customHeight="1" x14ac:dyDescent="0.25">
      <c r="A65" s="23" t="s">
        <v>60</v>
      </c>
      <c r="B65" s="156">
        <v>11.932323210470487</v>
      </c>
      <c r="C65" s="156">
        <v>17.481724394118309</v>
      </c>
      <c r="D65" s="156">
        <v>18.349076353528844</v>
      </c>
      <c r="E65" s="156">
        <v>19.540662948107418</v>
      </c>
      <c r="F65" s="156">
        <v>15.460051112962855</v>
      </c>
      <c r="G65" s="156">
        <v>14.046940367257319</v>
      </c>
      <c r="H65" s="156">
        <v>10.412823924591784</v>
      </c>
      <c r="I65" s="156">
        <v>18.587774077494309</v>
      </c>
      <c r="J65" s="156">
        <v>12.98151758995256</v>
      </c>
      <c r="K65" s="156">
        <v>15.190135679238926</v>
      </c>
      <c r="L65" s="156">
        <v>15.688495104233054</v>
      </c>
      <c r="M65" s="156">
        <v>15.803515448397734</v>
      </c>
      <c r="N65" s="156">
        <v>18.279781682039296</v>
      </c>
      <c r="O65" s="156">
        <v>10.037716739167731</v>
      </c>
      <c r="P65" s="156">
        <v>21.809470082276821</v>
      </c>
      <c r="Q65" s="156">
        <v>17.393981214970154</v>
      </c>
    </row>
    <row r="66" spans="1:17" ht="12.95" customHeight="1" x14ac:dyDescent="0.25">
      <c r="A66" s="158" t="s">
        <v>112</v>
      </c>
      <c r="B66" s="157">
        <f t="shared" ref="B66:Q66" si="26">B67</f>
        <v>0.27820004746403665</v>
      </c>
      <c r="C66" s="157">
        <f t="shared" si="26"/>
        <v>0.33705285918458028</v>
      </c>
      <c r="D66" s="157">
        <f t="shared" si="26"/>
        <v>0.35169665356322688</v>
      </c>
      <c r="E66" s="157">
        <f t="shared" si="26"/>
        <v>0.3542229022117328</v>
      </c>
      <c r="F66" s="157">
        <f t="shared" si="26"/>
        <v>0.37746353101001795</v>
      </c>
      <c r="G66" s="157">
        <f t="shared" si="26"/>
        <v>0.40532619549112442</v>
      </c>
      <c r="H66" s="157">
        <f t="shared" si="26"/>
        <v>0.42912630145844172</v>
      </c>
      <c r="I66" s="157">
        <f t="shared" si="26"/>
        <v>0.47665371115700922</v>
      </c>
      <c r="J66" s="157">
        <f t="shared" si="26"/>
        <v>0.47164843500074372</v>
      </c>
      <c r="K66" s="157">
        <f t="shared" si="26"/>
        <v>0.47621376720338265</v>
      </c>
      <c r="L66" s="157">
        <f t="shared" si="26"/>
        <v>0.47149554926153553</v>
      </c>
      <c r="M66" s="157">
        <f t="shared" si="26"/>
        <v>0.49062878780775832</v>
      </c>
      <c r="N66" s="157">
        <f t="shared" si="26"/>
        <v>0.44621088829772992</v>
      </c>
      <c r="O66" s="157">
        <f t="shared" si="26"/>
        <v>0.42400136288649298</v>
      </c>
      <c r="P66" s="157">
        <f t="shared" si="26"/>
        <v>0.35701970897099011</v>
      </c>
      <c r="Q66" s="157">
        <f t="shared" si="26"/>
        <v>0.32341466456679724</v>
      </c>
    </row>
    <row r="67" spans="1:17" ht="12" customHeight="1" x14ac:dyDescent="0.25">
      <c r="A67" s="23" t="s">
        <v>60</v>
      </c>
      <c r="B67" s="156">
        <v>0.27820004746403665</v>
      </c>
      <c r="C67" s="156">
        <v>0.33705285918458028</v>
      </c>
      <c r="D67" s="156">
        <v>0.35169665356322688</v>
      </c>
      <c r="E67" s="156">
        <v>0.3542229022117328</v>
      </c>
      <c r="F67" s="156">
        <v>0.37746353101001795</v>
      </c>
      <c r="G67" s="156">
        <v>0.40532619549112442</v>
      </c>
      <c r="H67" s="156">
        <v>0.42912630145844172</v>
      </c>
      <c r="I67" s="156">
        <v>0.47665371115700922</v>
      </c>
      <c r="J67" s="156">
        <v>0.47164843500074372</v>
      </c>
      <c r="K67" s="156">
        <v>0.47621376720338265</v>
      </c>
      <c r="L67" s="156">
        <v>0.47149554926153553</v>
      </c>
      <c r="M67" s="156">
        <v>0.49062878780775832</v>
      </c>
      <c r="N67" s="156">
        <v>0.44621088829772992</v>
      </c>
      <c r="O67" s="156">
        <v>0.42400136288649298</v>
      </c>
      <c r="P67" s="156">
        <v>0.35701970897099011</v>
      </c>
      <c r="Q67" s="156">
        <v>0.32341466456679724</v>
      </c>
    </row>
    <row r="68" spans="1:17" ht="12" customHeight="1" x14ac:dyDescent="0.25">
      <c r="A68" s="158" t="s">
        <v>63</v>
      </c>
      <c r="B68" s="157">
        <f>SUM(B69:B70,B73:B74)</f>
        <v>173.60790839689187</v>
      </c>
      <c r="C68" s="157">
        <f t="shared" ref="C68:Q68" si="27">SUM(C69:C70,C73:C74)</f>
        <v>180.50069947001163</v>
      </c>
      <c r="D68" s="157">
        <f t="shared" si="27"/>
        <v>180.94307740502251</v>
      </c>
      <c r="E68" s="157">
        <f t="shared" si="27"/>
        <v>184.48523117065776</v>
      </c>
      <c r="F68" s="157">
        <f t="shared" si="27"/>
        <v>187.6263773498514</v>
      </c>
      <c r="G68" s="157">
        <f t="shared" si="27"/>
        <v>182.79706449091341</v>
      </c>
      <c r="H68" s="157">
        <f t="shared" si="27"/>
        <v>179.67758039790172</v>
      </c>
      <c r="I68" s="157">
        <f t="shared" si="27"/>
        <v>174.70962767024918</v>
      </c>
      <c r="J68" s="157">
        <f t="shared" si="27"/>
        <v>172.04766222858416</v>
      </c>
      <c r="K68" s="157">
        <f t="shared" si="27"/>
        <v>176.64839561287505</v>
      </c>
      <c r="L68" s="157">
        <f t="shared" si="27"/>
        <v>178.36937578180891</v>
      </c>
      <c r="M68" s="157">
        <f t="shared" si="27"/>
        <v>175.20577043601352</v>
      </c>
      <c r="N68" s="157">
        <f t="shared" si="27"/>
        <v>175.39552746836549</v>
      </c>
      <c r="O68" s="157">
        <f t="shared" si="27"/>
        <v>174.99808787228733</v>
      </c>
      <c r="P68" s="157">
        <f t="shared" si="27"/>
        <v>175.12363032273211</v>
      </c>
      <c r="Q68" s="157">
        <f t="shared" si="27"/>
        <v>176.7209460462403</v>
      </c>
    </row>
    <row r="69" spans="1:17" ht="12" customHeight="1" x14ac:dyDescent="0.25">
      <c r="A69" s="167" t="s">
        <v>160</v>
      </c>
      <c r="B69" s="132">
        <v>118.85514429918987</v>
      </c>
      <c r="C69" s="132">
        <v>125.32990770621186</v>
      </c>
      <c r="D69" s="132">
        <v>122.86653593178553</v>
      </c>
      <c r="E69" s="132">
        <v>125.87265978112185</v>
      </c>
      <c r="F69" s="132">
        <v>126.25854774539023</v>
      </c>
      <c r="G69" s="132">
        <v>107.52458572564701</v>
      </c>
      <c r="H69" s="132">
        <v>97.569678856147334</v>
      </c>
      <c r="I69" s="132">
        <v>91.749351830607097</v>
      </c>
      <c r="J69" s="132">
        <v>90.394415151018237</v>
      </c>
      <c r="K69" s="132">
        <v>80.242702797986325</v>
      </c>
      <c r="L69" s="132">
        <v>64.986393871294524</v>
      </c>
      <c r="M69" s="132">
        <v>62.17242149667689</v>
      </c>
      <c r="N69" s="132">
        <v>58.812014918702054</v>
      </c>
      <c r="O69" s="132">
        <v>55.939463748874296</v>
      </c>
      <c r="P69" s="132">
        <v>57.185962160243299</v>
      </c>
      <c r="Q69" s="132">
        <v>57.249735443090024</v>
      </c>
    </row>
    <row r="70" spans="1:17" ht="12" customHeight="1" x14ac:dyDescent="0.25">
      <c r="A70" s="167" t="s">
        <v>159</v>
      </c>
      <c r="B70" s="132">
        <f>SUM(B71:B72)</f>
        <v>28.893979881186947</v>
      </c>
      <c r="C70" s="132">
        <f t="shared" ref="C70:Q70" si="28">SUM(C71:C72)</f>
        <v>33.067893564606784</v>
      </c>
      <c r="D70" s="132">
        <f t="shared" si="28"/>
        <v>33.908434473621639</v>
      </c>
      <c r="E70" s="132">
        <f t="shared" si="28"/>
        <v>38.50746013252688</v>
      </c>
      <c r="F70" s="132">
        <f t="shared" si="28"/>
        <v>42.141845274145183</v>
      </c>
      <c r="G70" s="132">
        <f t="shared" si="28"/>
        <v>55.558847034290835</v>
      </c>
      <c r="H70" s="132">
        <f t="shared" si="28"/>
        <v>62.443802079202598</v>
      </c>
      <c r="I70" s="132">
        <f t="shared" si="28"/>
        <v>61.782163306259626</v>
      </c>
      <c r="J70" s="132">
        <f t="shared" si="28"/>
        <v>61.529553064130589</v>
      </c>
      <c r="K70" s="132">
        <f t="shared" si="28"/>
        <v>84.823663363970823</v>
      </c>
      <c r="L70" s="132">
        <f t="shared" si="28"/>
        <v>104.72658826453289</v>
      </c>
      <c r="M70" s="132">
        <f t="shared" si="28"/>
        <v>103.91591955813918</v>
      </c>
      <c r="N70" s="132">
        <f t="shared" si="28"/>
        <v>106.94523294696529</v>
      </c>
      <c r="O70" s="132">
        <f t="shared" si="28"/>
        <v>115.48193238945592</v>
      </c>
      <c r="P70" s="132">
        <f t="shared" si="28"/>
        <v>114.41826660817662</v>
      </c>
      <c r="Q70" s="132">
        <f t="shared" si="28"/>
        <v>118.54138751279535</v>
      </c>
    </row>
    <row r="71" spans="1:17" ht="12" customHeight="1" x14ac:dyDescent="0.25">
      <c r="A71" s="166" t="s">
        <v>109</v>
      </c>
      <c r="B71" s="165">
        <v>22.086056402914121</v>
      </c>
      <c r="C71" s="165">
        <v>25.242324457161853</v>
      </c>
      <c r="D71" s="165">
        <v>25.788876112634231</v>
      </c>
      <c r="E71" s="165">
        <v>29.243638871934827</v>
      </c>
      <c r="F71" s="165">
        <v>32.040267339180559</v>
      </c>
      <c r="G71" s="165">
        <v>41.99331031443711</v>
      </c>
      <c r="H71" s="165">
        <v>47.122739042722039</v>
      </c>
      <c r="I71" s="165">
        <v>46.197330224834708</v>
      </c>
      <c r="J71" s="165">
        <v>45.984915031740194</v>
      </c>
      <c r="K71" s="165">
        <v>63.660017181606158</v>
      </c>
      <c r="L71" s="165">
        <v>78.518433464419985</v>
      </c>
      <c r="M71" s="165">
        <v>78.19109121846806</v>
      </c>
      <c r="N71" s="165">
        <v>80.088615615123345</v>
      </c>
      <c r="O71" s="165">
        <v>85.734733246276321</v>
      </c>
      <c r="P71" s="165">
        <v>85.989389861830489</v>
      </c>
      <c r="Q71" s="165">
        <v>88.656251045607561</v>
      </c>
    </row>
    <row r="72" spans="1:17" ht="12" customHeight="1" x14ac:dyDescent="0.25">
      <c r="A72" s="147" t="s">
        <v>59</v>
      </c>
      <c r="B72" s="164">
        <v>6.8079234782728264</v>
      </c>
      <c r="C72" s="164">
        <v>7.8255691074449292</v>
      </c>
      <c r="D72" s="164">
        <v>8.1195583609874049</v>
      </c>
      <c r="E72" s="164">
        <v>9.2638212605920547</v>
      </c>
      <c r="F72" s="164">
        <v>10.101577934964622</v>
      </c>
      <c r="G72" s="164">
        <v>13.565536719853728</v>
      </c>
      <c r="H72" s="164">
        <v>15.321063036480563</v>
      </c>
      <c r="I72" s="164">
        <v>15.58483308142492</v>
      </c>
      <c r="J72" s="164">
        <v>15.544638032390397</v>
      </c>
      <c r="K72" s="164">
        <v>21.163646182364669</v>
      </c>
      <c r="L72" s="164">
        <v>26.208154800112904</v>
      </c>
      <c r="M72" s="164">
        <v>25.72482833967112</v>
      </c>
      <c r="N72" s="164">
        <v>26.856617331841953</v>
      </c>
      <c r="O72" s="164">
        <v>29.747199143179603</v>
      </c>
      <c r="P72" s="164">
        <v>28.428876746346134</v>
      </c>
      <c r="Q72" s="164">
        <v>29.885136467187792</v>
      </c>
    </row>
    <row r="73" spans="1:17" ht="12" customHeight="1" x14ac:dyDescent="0.25">
      <c r="A73" s="163" t="s">
        <v>142</v>
      </c>
      <c r="B73" s="162">
        <v>20.652320186568634</v>
      </c>
      <c r="C73" s="162">
        <v>17.393777448773903</v>
      </c>
      <c r="D73" s="162">
        <v>18.836815100308598</v>
      </c>
      <c r="E73" s="162">
        <v>15.302365698149931</v>
      </c>
      <c r="F73" s="162">
        <v>14.282759200985499</v>
      </c>
      <c r="G73" s="162">
        <v>12.868428689543158</v>
      </c>
      <c r="H73" s="162">
        <v>11.831079214454448</v>
      </c>
      <c r="I73" s="162">
        <v>12.633462605419794</v>
      </c>
      <c r="J73" s="162">
        <v>11.872536125069185</v>
      </c>
      <c r="K73" s="162">
        <v>5.5790866130357495</v>
      </c>
      <c r="L73" s="162">
        <v>3.2508953845318875</v>
      </c>
      <c r="M73" s="162">
        <v>3.3894914967540708</v>
      </c>
      <c r="N73" s="162">
        <v>3.3915018992183152</v>
      </c>
      <c r="O73" s="162">
        <v>1.1536477992937197</v>
      </c>
      <c r="P73" s="162">
        <v>1.1748849436222255</v>
      </c>
      <c r="Q73" s="162">
        <v>0.30117076964320172</v>
      </c>
    </row>
    <row r="74" spans="1:17" ht="12" customHeight="1" x14ac:dyDescent="0.25">
      <c r="A74" s="161" t="s">
        <v>141</v>
      </c>
      <c r="B74" s="160">
        <f>SUM(B75:B76)</f>
        <v>5.2064640299464271</v>
      </c>
      <c r="C74" s="160">
        <f t="shared" ref="C74:Q74" si="29">SUM(C75:C76)</f>
        <v>4.7091207504190953</v>
      </c>
      <c r="D74" s="160">
        <f t="shared" si="29"/>
        <v>5.3312918993067413</v>
      </c>
      <c r="E74" s="160">
        <f t="shared" si="29"/>
        <v>4.8027455588590708</v>
      </c>
      <c r="F74" s="160">
        <f t="shared" si="29"/>
        <v>4.9432251293304628</v>
      </c>
      <c r="G74" s="160">
        <f t="shared" si="29"/>
        <v>6.845203041432395</v>
      </c>
      <c r="H74" s="160">
        <f t="shared" si="29"/>
        <v>7.8330202480973075</v>
      </c>
      <c r="I74" s="160">
        <f t="shared" si="29"/>
        <v>8.5446499279626718</v>
      </c>
      <c r="J74" s="160">
        <f t="shared" si="29"/>
        <v>8.2511578883661407</v>
      </c>
      <c r="K74" s="160">
        <f t="shared" si="29"/>
        <v>6.0029428378821539</v>
      </c>
      <c r="L74" s="160">
        <f t="shared" si="29"/>
        <v>5.4054982614496003</v>
      </c>
      <c r="M74" s="160">
        <f t="shared" si="29"/>
        <v>5.7279378844434072</v>
      </c>
      <c r="N74" s="160">
        <f t="shared" si="29"/>
        <v>6.2467777034798182</v>
      </c>
      <c r="O74" s="160">
        <f t="shared" si="29"/>
        <v>2.4230439346634154</v>
      </c>
      <c r="P74" s="160">
        <f t="shared" si="29"/>
        <v>2.3445166106899782</v>
      </c>
      <c r="Q74" s="160">
        <f t="shared" si="29"/>
        <v>0.62865232071172417</v>
      </c>
    </row>
    <row r="75" spans="1:17" ht="12" customHeight="1" x14ac:dyDescent="0.25">
      <c r="A75" s="148" t="s">
        <v>60</v>
      </c>
      <c r="B75" s="156">
        <v>3.8376910520607366</v>
      </c>
      <c r="C75" s="156">
        <v>3.5032016963533095</v>
      </c>
      <c r="D75" s="156">
        <v>3.9536512647326174</v>
      </c>
      <c r="E75" s="156">
        <v>3.5550462818146413</v>
      </c>
      <c r="F75" s="156">
        <v>3.6245747455692108</v>
      </c>
      <c r="G75" s="156">
        <v>5.0257627263026032</v>
      </c>
      <c r="H75" s="156">
        <v>5.7139855631687988</v>
      </c>
      <c r="I75" s="156">
        <v>6.3612569739259568</v>
      </c>
      <c r="J75" s="156">
        <v>6.0397284929526895</v>
      </c>
      <c r="K75" s="156">
        <v>4.4262417052284171</v>
      </c>
      <c r="L75" s="156">
        <v>3.9279611475808829</v>
      </c>
      <c r="M75" s="156">
        <v>4.2626832007509767</v>
      </c>
      <c r="N75" s="156">
        <v>4.6186472567375443</v>
      </c>
      <c r="O75" s="156">
        <v>1.7681899181830389</v>
      </c>
      <c r="P75" s="156">
        <v>1.766554863808689</v>
      </c>
      <c r="Q75" s="156">
        <v>0.46653458620436289</v>
      </c>
    </row>
    <row r="76" spans="1:17" ht="12" customHeight="1" x14ac:dyDescent="0.25">
      <c r="A76" s="148" t="s">
        <v>59</v>
      </c>
      <c r="B76" s="156">
        <v>1.3687729778856903</v>
      </c>
      <c r="C76" s="156">
        <v>1.205919054065786</v>
      </c>
      <c r="D76" s="156">
        <v>1.3776406345741241</v>
      </c>
      <c r="E76" s="156">
        <v>1.2476992770444295</v>
      </c>
      <c r="F76" s="156">
        <v>1.3186503837612518</v>
      </c>
      <c r="G76" s="156">
        <v>1.819440315129792</v>
      </c>
      <c r="H76" s="156">
        <v>2.1190346849285087</v>
      </c>
      <c r="I76" s="156">
        <v>2.1833929540367145</v>
      </c>
      <c r="J76" s="156">
        <v>2.2114293954134507</v>
      </c>
      <c r="K76" s="156">
        <v>1.5767011326537368</v>
      </c>
      <c r="L76" s="156">
        <v>1.4775371138687172</v>
      </c>
      <c r="M76" s="156">
        <v>1.4652546836924305</v>
      </c>
      <c r="N76" s="156">
        <v>1.6281304467422735</v>
      </c>
      <c r="O76" s="156">
        <v>0.65485401648037644</v>
      </c>
      <c r="P76" s="156">
        <v>0.5779617468812891</v>
      </c>
      <c r="Q76" s="156">
        <v>0.16211773450736131</v>
      </c>
    </row>
    <row r="77" spans="1:17" ht="12" customHeight="1" x14ac:dyDescent="0.25">
      <c r="A77" s="158" t="s">
        <v>62</v>
      </c>
      <c r="B77" s="157">
        <f>SUM(B78:B79)</f>
        <v>76.33614181937503</v>
      </c>
      <c r="C77" s="157">
        <f t="shared" ref="C77:Q77" si="30">SUM(C78:C79)</f>
        <v>80.393037156892632</v>
      </c>
      <c r="D77" s="157">
        <f t="shared" si="30"/>
        <v>80.698276758546896</v>
      </c>
      <c r="E77" s="157">
        <f t="shared" si="30"/>
        <v>83.573924400846607</v>
      </c>
      <c r="F77" s="157">
        <f t="shared" si="30"/>
        <v>84.677271645223982</v>
      </c>
      <c r="G77" s="157">
        <f t="shared" si="30"/>
        <v>82.433970087986197</v>
      </c>
      <c r="H77" s="157">
        <f t="shared" si="30"/>
        <v>82.414262256592892</v>
      </c>
      <c r="I77" s="157">
        <f t="shared" si="30"/>
        <v>79.992428949969892</v>
      </c>
      <c r="J77" s="157">
        <f t="shared" si="30"/>
        <v>79.51551796578255</v>
      </c>
      <c r="K77" s="157">
        <f t="shared" si="30"/>
        <v>82.934002664091594</v>
      </c>
      <c r="L77" s="157">
        <f t="shared" si="30"/>
        <v>84.09278003707476</v>
      </c>
      <c r="M77" s="157">
        <f t="shared" si="30"/>
        <v>81.421878363454013</v>
      </c>
      <c r="N77" s="157">
        <f t="shared" si="30"/>
        <v>81.708320300969234</v>
      </c>
      <c r="O77" s="157">
        <f t="shared" si="30"/>
        <v>83.174926113229461</v>
      </c>
      <c r="P77" s="157">
        <f t="shared" si="30"/>
        <v>82.908710698381455</v>
      </c>
      <c r="Q77" s="157">
        <f t="shared" si="30"/>
        <v>82.997238248769861</v>
      </c>
    </row>
    <row r="78" spans="1:17" ht="12" customHeight="1" x14ac:dyDescent="0.25">
      <c r="A78" s="23" t="s">
        <v>109</v>
      </c>
      <c r="B78" s="156">
        <v>67.254134306168766</v>
      </c>
      <c r="C78" s="156">
        <v>72.543357363340462</v>
      </c>
      <c r="D78" s="156">
        <v>71.725343535552383</v>
      </c>
      <c r="E78" s="156">
        <v>75.985854103368894</v>
      </c>
      <c r="F78" s="156">
        <v>78.676124697767023</v>
      </c>
      <c r="G78" s="156">
        <v>75.547134860401783</v>
      </c>
      <c r="H78" s="156">
        <v>76.25588237371592</v>
      </c>
      <c r="I78" s="156">
        <v>73.950254985674633</v>
      </c>
      <c r="J78" s="156">
        <v>74.11530687437039</v>
      </c>
      <c r="K78" s="156">
        <v>79.464005817528019</v>
      </c>
      <c r="L78" s="156">
        <v>80.589805340803863</v>
      </c>
      <c r="M78" s="156">
        <v>77.735085026551886</v>
      </c>
      <c r="N78" s="156">
        <v>77.587514077367672</v>
      </c>
      <c r="O78" s="156">
        <v>81.700862436403099</v>
      </c>
      <c r="P78" s="156">
        <v>81.539836056228424</v>
      </c>
      <c r="Q78" s="156">
        <v>82.766593131064013</v>
      </c>
    </row>
    <row r="79" spans="1:17" ht="12" customHeight="1" x14ac:dyDescent="0.25">
      <c r="A79" s="29" t="s">
        <v>140</v>
      </c>
      <c r="B79" s="57">
        <v>9.0820075132062694</v>
      </c>
      <c r="C79" s="57">
        <v>7.8496797935521725</v>
      </c>
      <c r="D79" s="57">
        <v>8.9729332229945111</v>
      </c>
      <c r="E79" s="57">
        <v>7.5880702974777137</v>
      </c>
      <c r="F79" s="57">
        <v>6.0011469474569523</v>
      </c>
      <c r="G79" s="57">
        <v>6.8868352275844122</v>
      </c>
      <c r="H79" s="57">
        <v>6.1583798828769778</v>
      </c>
      <c r="I79" s="57">
        <v>6.042173964295265</v>
      </c>
      <c r="J79" s="57">
        <v>5.4002110914121628</v>
      </c>
      <c r="K79" s="57">
        <v>3.4699968465635771</v>
      </c>
      <c r="L79" s="57">
        <v>3.5029746962708947</v>
      </c>
      <c r="M79" s="57">
        <v>3.6867933369021282</v>
      </c>
      <c r="N79" s="57">
        <v>4.1208062236015639</v>
      </c>
      <c r="O79" s="57">
        <v>1.4740636768263622</v>
      </c>
      <c r="P79" s="57">
        <v>1.3688746421530307</v>
      </c>
      <c r="Q79" s="57">
        <v>0.23064511770585427</v>
      </c>
    </row>
    <row r="80" spans="1:17" s="28" customFormat="1" ht="12" customHeight="1" x14ac:dyDescent="0.25">
      <c r="B80"/>
    </row>
    <row r="81" spans="1:17" ht="12" customHeight="1" x14ac:dyDescent="0.25">
      <c r="A81" s="152" t="s">
        <v>158</v>
      </c>
      <c r="B81" s="168">
        <f>SUM(B82,B85,B87,B100)</f>
        <v>1575.0741246662813</v>
      </c>
      <c r="C81" s="168">
        <f t="shared" ref="C81:Q81" si="31">SUM(C82,C85,C87,C100)</f>
        <v>1666.7674112035497</v>
      </c>
      <c r="D81" s="168">
        <f t="shared" si="31"/>
        <v>1571.5048980560696</v>
      </c>
      <c r="E81" s="168">
        <f t="shared" si="31"/>
        <v>1556.9109320857649</v>
      </c>
      <c r="F81" s="168">
        <f t="shared" si="31"/>
        <v>1510.5744292232948</v>
      </c>
      <c r="G81" s="168">
        <f t="shared" si="31"/>
        <v>1640.1766100795776</v>
      </c>
      <c r="H81" s="168">
        <f t="shared" si="31"/>
        <v>1588.6693144528704</v>
      </c>
      <c r="I81" s="168">
        <f t="shared" si="31"/>
        <v>1532.2968374748868</v>
      </c>
      <c r="J81" s="168">
        <f t="shared" si="31"/>
        <v>1548.5676974778244</v>
      </c>
      <c r="K81" s="168">
        <f t="shared" si="31"/>
        <v>1544.1479084934019</v>
      </c>
      <c r="L81" s="168">
        <f t="shared" si="31"/>
        <v>1711.6973763501467</v>
      </c>
      <c r="M81" s="168">
        <f t="shared" si="31"/>
        <v>1634.5234855013698</v>
      </c>
      <c r="N81" s="168">
        <f t="shared" si="31"/>
        <v>1709.4339351057872</v>
      </c>
      <c r="O81" s="168">
        <f t="shared" si="31"/>
        <v>1892.0913238269061</v>
      </c>
      <c r="P81" s="168">
        <f t="shared" si="31"/>
        <v>1631.4607591497456</v>
      </c>
      <c r="Q81" s="168">
        <f t="shared" si="31"/>
        <v>1772.926180854736</v>
      </c>
    </row>
    <row r="82" spans="1:17" ht="12.95" customHeight="1" x14ac:dyDescent="0.25">
      <c r="A82" s="158" t="s">
        <v>65</v>
      </c>
      <c r="B82" s="157">
        <f t="shared" ref="B82" si="32">SUM(B83:B84)</f>
        <v>1314.0957913974391</v>
      </c>
      <c r="C82" s="157">
        <f t="shared" ref="C82:Q82" si="33">SUM(C83:C84)</f>
        <v>1402.9974866607095</v>
      </c>
      <c r="D82" s="157">
        <f t="shared" si="33"/>
        <v>1308.2829726823809</v>
      </c>
      <c r="E82" s="157">
        <f t="shared" si="33"/>
        <v>1294.4543346017624</v>
      </c>
      <c r="F82" s="157">
        <f t="shared" si="33"/>
        <v>1237.2543833560258</v>
      </c>
      <c r="G82" s="157">
        <f t="shared" si="33"/>
        <v>1354.9410465263738</v>
      </c>
      <c r="H82" s="157">
        <f t="shared" si="33"/>
        <v>1296.2672945656402</v>
      </c>
      <c r="I82" s="157">
        <f t="shared" si="33"/>
        <v>1235.2694107621253</v>
      </c>
      <c r="J82" s="157">
        <f t="shared" si="33"/>
        <v>1257.8261677610087</v>
      </c>
      <c r="K82" s="157">
        <f t="shared" si="33"/>
        <v>1246.3966342381741</v>
      </c>
      <c r="L82" s="157">
        <f t="shared" si="33"/>
        <v>1415.391887539977</v>
      </c>
      <c r="M82" s="157">
        <f t="shared" si="33"/>
        <v>1321.4506843297484</v>
      </c>
      <c r="N82" s="157">
        <f t="shared" si="33"/>
        <v>1391.7421403033459</v>
      </c>
      <c r="O82" s="157">
        <f t="shared" si="33"/>
        <v>1572.0342727887173</v>
      </c>
      <c r="P82" s="157">
        <f t="shared" si="33"/>
        <v>1295.246955604031</v>
      </c>
      <c r="Q82" s="157">
        <f t="shared" si="33"/>
        <v>1431.6386603693666</v>
      </c>
    </row>
    <row r="83" spans="1:17" ht="12" customHeight="1" x14ac:dyDescent="0.25">
      <c r="A83" s="23" t="s">
        <v>157</v>
      </c>
      <c r="B83" s="156">
        <v>1308.8680040578099</v>
      </c>
      <c r="C83" s="156">
        <v>1395.7423817413321</v>
      </c>
      <c r="D83" s="156">
        <v>1300.5653577196033</v>
      </c>
      <c r="E83" s="156">
        <v>1286.741014674624</v>
      </c>
      <c r="F83" s="156">
        <v>1231.1356560781151</v>
      </c>
      <c r="G83" s="156">
        <v>1348.3189955417104</v>
      </c>
      <c r="H83" s="156">
        <v>1291.1837337172653</v>
      </c>
      <c r="I83" s="156">
        <v>1226.0187085396028</v>
      </c>
      <c r="J83" s="156">
        <v>1251.3010276171942</v>
      </c>
      <c r="K83" s="156">
        <v>1238.985086827297</v>
      </c>
      <c r="L83" s="156">
        <v>1407.8586544322352</v>
      </c>
      <c r="M83" s="156">
        <v>1313.1396207716296</v>
      </c>
      <c r="N83" s="156">
        <v>1381.992203727955</v>
      </c>
      <c r="O83" s="156">
        <v>1566.7308742574965</v>
      </c>
      <c r="P83" s="156">
        <v>1283.335142718093</v>
      </c>
      <c r="Q83" s="156">
        <v>1422.2338726372311</v>
      </c>
    </row>
    <row r="84" spans="1:17" ht="12" customHeight="1" x14ac:dyDescent="0.25">
      <c r="A84" s="23" t="s">
        <v>60</v>
      </c>
      <c r="B84" s="156">
        <v>5.2277873396293364</v>
      </c>
      <c r="C84" s="156">
        <v>7.2551049193772901</v>
      </c>
      <c r="D84" s="156">
        <v>7.7176149627775166</v>
      </c>
      <c r="E84" s="156">
        <v>7.713319927138377</v>
      </c>
      <c r="F84" s="156">
        <v>6.1187272779105841</v>
      </c>
      <c r="G84" s="156">
        <v>6.6220509846635336</v>
      </c>
      <c r="H84" s="156">
        <v>5.0835608483748533</v>
      </c>
      <c r="I84" s="156">
        <v>9.2507022225225128</v>
      </c>
      <c r="J84" s="156">
        <v>6.5251401438145873</v>
      </c>
      <c r="K84" s="156">
        <v>7.4115474108771613</v>
      </c>
      <c r="L84" s="156">
        <v>7.5332331077418226</v>
      </c>
      <c r="M84" s="156">
        <v>8.3110635581188497</v>
      </c>
      <c r="N84" s="156">
        <v>9.7499365753907892</v>
      </c>
      <c r="O84" s="156">
        <v>5.3033985312209282</v>
      </c>
      <c r="P84" s="156">
        <v>11.911812885938042</v>
      </c>
      <c r="Q84" s="156">
        <v>9.4047877321354161</v>
      </c>
    </row>
    <row r="85" spans="1:17" ht="12.95" customHeight="1" x14ac:dyDescent="0.25">
      <c r="A85" s="158" t="s">
        <v>112</v>
      </c>
      <c r="B85" s="157">
        <f t="shared" ref="B85:Q85" si="34">B86</f>
        <v>0.29417291321699235</v>
      </c>
      <c r="C85" s="157">
        <f t="shared" si="34"/>
        <v>0.34589019309222024</v>
      </c>
      <c r="D85" s="157">
        <f t="shared" si="34"/>
        <v>0.35846447401215398</v>
      </c>
      <c r="E85" s="157">
        <f t="shared" si="34"/>
        <v>0.35503506414384878</v>
      </c>
      <c r="F85" s="157">
        <f t="shared" si="34"/>
        <v>0.3931055268817043</v>
      </c>
      <c r="G85" s="157">
        <f t="shared" si="34"/>
        <v>0.43745071623692189</v>
      </c>
      <c r="H85" s="157">
        <f t="shared" si="34"/>
        <v>0.48160759008907172</v>
      </c>
      <c r="I85" s="157">
        <f t="shared" si="34"/>
        <v>0.53506635774887124</v>
      </c>
      <c r="J85" s="157">
        <f t="shared" si="34"/>
        <v>0.53550474816394278</v>
      </c>
      <c r="K85" s="157">
        <f t="shared" si="34"/>
        <v>0.55506276099243657</v>
      </c>
      <c r="L85" s="157">
        <f t="shared" si="34"/>
        <v>0.55736623812180763</v>
      </c>
      <c r="M85" s="157">
        <f t="shared" si="34"/>
        <v>0.60111316640159274</v>
      </c>
      <c r="N85" s="157">
        <f t="shared" si="34"/>
        <v>0.54865529563888471</v>
      </c>
      <c r="O85" s="157">
        <f t="shared" si="34"/>
        <v>0.53090416743509972</v>
      </c>
      <c r="P85" s="157">
        <f t="shared" si="34"/>
        <v>0.45675142257767348</v>
      </c>
      <c r="Q85" s="157">
        <f t="shared" si="34"/>
        <v>0.42622319735633551</v>
      </c>
    </row>
    <row r="86" spans="1:17" ht="12" customHeight="1" x14ac:dyDescent="0.25">
      <c r="A86" s="23" t="s">
        <v>60</v>
      </c>
      <c r="B86" s="156">
        <v>0.29417291321699235</v>
      </c>
      <c r="C86" s="156">
        <v>0.34589019309222024</v>
      </c>
      <c r="D86" s="156">
        <v>0.35846447401215398</v>
      </c>
      <c r="E86" s="156">
        <v>0.35503506414384878</v>
      </c>
      <c r="F86" s="156">
        <v>0.3931055268817043</v>
      </c>
      <c r="G86" s="156">
        <v>0.43745071623692189</v>
      </c>
      <c r="H86" s="156">
        <v>0.48160759008907172</v>
      </c>
      <c r="I86" s="156">
        <v>0.53506635774887124</v>
      </c>
      <c r="J86" s="156">
        <v>0.53550474816394278</v>
      </c>
      <c r="K86" s="156">
        <v>0.55506276099243657</v>
      </c>
      <c r="L86" s="156">
        <v>0.55736623812180763</v>
      </c>
      <c r="M86" s="156">
        <v>0.60111316640159274</v>
      </c>
      <c r="N86" s="156">
        <v>0.54865529563888471</v>
      </c>
      <c r="O86" s="156">
        <v>0.53090416743509972</v>
      </c>
      <c r="P86" s="156">
        <v>0.45675142257767348</v>
      </c>
      <c r="Q86" s="156">
        <v>0.42622319735633551</v>
      </c>
    </row>
    <row r="87" spans="1:17" ht="12" customHeight="1" x14ac:dyDescent="0.25">
      <c r="A87" s="158" t="s">
        <v>63</v>
      </c>
      <c r="B87" s="157">
        <f>SUM(B88:B89,B92:B93,B96:B97)</f>
        <v>203.54496098766242</v>
      </c>
      <c r="C87" s="157">
        <f t="shared" ref="C87:Q87" si="35">SUM(C88:C89,C92:C93,C96:C97)</f>
        <v>205.14490587633841</v>
      </c>
      <c r="D87" s="157">
        <f t="shared" si="35"/>
        <v>204.67728053036637</v>
      </c>
      <c r="E87" s="157">
        <f t="shared" si="35"/>
        <v>203.40863245332744</v>
      </c>
      <c r="F87" s="157">
        <f t="shared" si="35"/>
        <v>211.42172235048494</v>
      </c>
      <c r="G87" s="157">
        <f t="shared" si="35"/>
        <v>221.38051467745925</v>
      </c>
      <c r="H87" s="157">
        <f t="shared" si="35"/>
        <v>226.36590196245174</v>
      </c>
      <c r="I87" s="157">
        <f t="shared" si="35"/>
        <v>228.5597796666801</v>
      </c>
      <c r="J87" s="157">
        <f t="shared" si="35"/>
        <v>223.41511020113069</v>
      </c>
      <c r="K87" s="157">
        <f t="shared" si="35"/>
        <v>228.79970851612239</v>
      </c>
      <c r="L87" s="157">
        <f t="shared" si="35"/>
        <v>226.63045534649197</v>
      </c>
      <c r="M87" s="157">
        <f t="shared" si="35"/>
        <v>239.52893134843833</v>
      </c>
      <c r="N87" s="157">
        <f t="shared" si="35"/>
        <v>240.69061315219054</v>
      </c>
      <c r="O87" s="157">
        <f t="shared" si="35"/>
        <v>245.04510222930389</v>
      </c>
      <c r="P87" s="157">
        <f t="shared" si="35"/>
        <v>255.17968820777236</v>
      </c>
      <c r="Q87" s="157">
        <f t="shared" si="35"/>
        <v>258.6517525446032</v>
      </c>
    </row>
    <row r="88" spans="1:17" ht="12" customHeight="1" x14ac:dyDescent="0.25">
      <c r="A88" s="167" t="s">
        <v>156</v>
      </c>
      <c r="B88" s="132">
        <v>102.34667815082707</v>
      </c>
      <c r="C88" s="132">
        <v>102.17431471583319</v>
      </c>
      <c r="D88" s="132">
        <v>100.65725174511883</v>
      </c>
      <c r="E88" s="132">
        <v>97.323882746468485</v>
      </c>
      <c r="F88" s="132">
        <v>96.99929413308584</v>
      </c>
      <c r="G88" s="132">
        <v>96.007632019822879</v>
      </c>
      <c r="H88" s="132">
        <v>90.231455795078062</v>
      </c>
      <c r="I88" s="132">
        <v>88.171394026352203</v>
      </c>
      <c r="J88" s="132">
        <v>87.77041732323093</v>
      </c>
      <c r="K88" s="132">
        <v>73.479233750707877</v>
      </c>
      <c r="L88" s="132">
        <v>57.444930687749221</v>
      </c>
      <c r="M88" s="132">
        <v>60.124878603814068</v>
      </c>
      <c r="N88" s="132">
        <v>57.75879945334259</v>
      </c>
      <c r="O88" s="132">
        <v>56.792039930942963</v>
      </c>
      <c r="P88" s="132">
        <v>59.998908359722762</v>
      </c>
      <c r="Q88" s="132">
        <v>59.125058741469743</v>
      </c>
    </row>
    <row r="89" spans="1:17" ht="12" customHeight="1" x14ac:dyDescent="0.25">
      <c r="A89" s="167" t="s">
        <v>155</v>
      </c>
      <c r="B89" s="132">
        <f>SUM(B90:B91)</f>
        <v>23.708302595451968</v>
      </c>
      <c r="C89" s="132">
        <f t="shared" ref="C89:Q89" si="36">SUM(C90:C91)</f>
        <v>25.685961407853043</v>
      </c>
      <c r="D89" s="132">
        <f t="shared" si="36"/>
        <v>26.426289515029104</v>
      </c>
      <c r="E89" s="132">
        <f t="shared" si="36"/>
        <v>28.340964774086075</v>
      </c>
      <c r="F89" s="132">
        <f t="shared" si="36"/>
        <v>30.911976506579311</v>
      </c>
      <c r="G89" s="132">
        <f t="shared" si="36"/>
        <v>47.164887137838733</v>
      </c>
      <c r="H89" s="132">
        <f t="shared" si="36"/>
        <v>54.905459839689613</v>
      </c>
      <c r="I89" s="132">
        <f t="shared" si="36"/>
        <v>56.019741217095216</v>
      </c>
      <c r="J89" s="132">
        <f t="shared" si="36"/>
        <v>56.434946007639333</v>
      </c>
      <c r="K89" s="132">
        <f t="shared" si="36"/>
        <v>73.798249438424477</v>
      </c>
      <c r="L89" s="132">
        <f t="shared" si="36"/>
        <v>88.419480600264663</v>
      </c>
      <c r="M89" s="132">
        <f t="shared" si="36"/>
        <v>95.495420224846342</v>
      </c>
      <c r="N89" s="132">
        <f t="shared" si="36"/>
        <v>99.918099808074658</v>
      </c>
      <c r="O89" s="132">
        <f t="shared" si="36"/>
        <v>111.53546837437371</v>
      </c>
      <c r="P89" s="132">
        <f t="shared" si="36"/>
        <v>114.35045669919813</v>
      </c>
      <c r="Q89" s="132">
        <f t="shared" si="36"/>
        <v>116.93605847715486</v>
      </c>
    </row>
    <row r="90" spans="1:17" ht="12" customHeight="1" x14ac:dyDescent="0.25">
      <c r="A90" s="166" t="s">
        <v>55</v>
      </c>
      <c r="B90" s="165">
        <v>19.018431386469</v>
      </c>
      <c r="C90" s="165">
        <v>20.57853354283467</v>
      </c>
      <c r="D90" s="165">
        <v>21.127380535278228</v>
      </c>
      <c r="E90" s="165">
        <v>22.610822578907371</v>
      </c>
      <c r="F90" s="165">
        <v>24.61510978879944</v>
      </c>
      <c r="G90" s="165">
        <v>37.495513168966021</v>
      </c>
      <c r="H90" s="165">
        <v>43.578530487656636</v>
      </c>
      <c r="I90" s="165">
        <v>44.395717434044855</v>
      </c>
      <c r="J90" s="165">
        <v>44.650095059574703</v>
      </c>
      <c r="K90" s="165">
        <v>58.294369421994595</v>
      </c>
      <c r="L90" s="165">
        <v>69.406968945434997</v>
      </c>
      <c r="M90" s="165">
        <v>75.615671877086186</v>
      </c>
      <c r="N90" s="165">
        <v>78.654218605594735</v>
      </c>
      <c r="O90" s="165">
        <v>87.041582164384351</v>
      </c>
      <c r="P90" s="165">
        <v>90.219020480413363</v>
      </c>
      <c r="Q90" s="165">
        <v>91.560254886248643</v>
      </c>
    </row>
    <row r="91" spans="1:17" ht="12" customHeight="1" x14ac:dyDescent="0.25">
      <c r="A91" s="147" t="s">
        <v>59</v>
      </c>
      <c r="B91" s="164">
        <v>4.6898712089829697</v>
      </c>
      <c r="C91" s="164">
        <v>5.1074278650183746</v>
      </c>
      <c r="D91" s="164">
        <v>5.2989089797508759</v>
      </c>
      <c r="E91" s="164">
        <v>5.730142195178705</v>
      </c>
      <c r="F91" s="164">
        <v>6.2968667177798698</v>
      </c>
      <c r="G91" s="164">
        <v>9.6693739688727156</v>
      </c>
      <c r="H91" s="164">
        <v>11.32692935203298</v>
      </c>
      <c r="I91" s="164">
        <v>11.624023783050362</v>
      </c>
      <c r="J91" s="164">
        <v>11.78485094806463</v>
      </c>
      <c r="K91" s="164">
        <v>15.503880016429882</v>
      </c>
      <c r="L91" s="164">
        <v>19.012511654829666</v>
      </c>
      <c r="M91" s="164">
        <v>19.879748347760156</v>
      </c>
      <c r="N91" s="164">
        <v>21.263881202479915</v>
      </c>
      <c r="O91" s="164">
        <v>24.493886209989359</v>
      </c>
      <c r="P91" s="164">
        <v>24.131436218784774</v>
      </c>
      <c r="Q91" s="164">
        <v>25.375803590906223</v>
      </c>
    </row>
    <row r="92" spans="1:17" ht="12" customHeight="1" x14ac:dyDescent="0.25">
      <c r="A92" s="163" t="s">
        <v>144</v>
      </c>
      <c r="B92" s="162">
        <v>13.577275842311288</v>
      </c>
      <c r="C92" s="162">
        <v>10.977113878385422</v>
      </c>
      <c r="D92" s="162">
        <v>9.5656051346603714</v>
      </c>
      <c r="E92" s="162">
        <v>9.4342606270832494</v>
      </c>
      <c r="F92" s="162">
        <v>8.7406720440635031</v>
      </c>
      <c r="G92" s="162">
        <v>7.8621418325443448</v>
      </c>
      <c r="H92" s="162">
        <v>8.0530269122022364</v>
      </c>
      <c r="I92" s="162">
        <v>9.2263186327592948</v>
      </c>
      <c r="J92" s="162">
        <v>9.852737891859622</v>
      </c>
      <c r="K92" s="162">
        <v>7.949829438999819</v>
      </c>
      <c r="L92" s="162">
        <v>6.0062368822496497</v>
      </c>
      <c r="M92" s="162">
        <v>5.3633094543775996</v>
      </c>
      <c r="N92" s="162">
        <v>3.8636383684999469</v>
      </c>
      <c r="O92" s="162">
        <v>3.4185654175951008</v>
      </c>
      <c r="P92" s="162">
        <v>3.3112760430184882</v>
      </c>
      <c r="Q92" s="162">
        <v>3.1217675157077034</v>
      </c>
    </row>
    <row r="93" spans="1:17" ht="12" customHeight="1" x14ac:dyDescent="0.25">
      <c r="A93" s="161" t="s">
        <v>143</v>
      </c>
      <c r="B93" s="160">
        <f>SUM(B94:B95)</f>
        <v>3.269551561434727</v>
      </c>
      <c r="C93" s="160">
        <f t="shared" ref="C93:Q93" si="37">SUM(C94:C95)</f>
        <v>2.8710304967173887</v>
      </c>
      <c r="D93" s="160">
        <f t="shared" si="37"/>
        <v>2.6127487147015023</v>
      </c>
      <c r="E93" s="160">
        <f t="shared" si="37"/>
        <v>2.8582777714446777</v>
      </c>
      <c r="F93" s="160">
        <f t="shared" si="37"/>
        <v>2.8990638002415441</v>
      </c>
      <c r="G93" s="160">
        <f t="shared" si="37"/>
        <v>4.0208492334403809</v>
      </c>
      <c r="H93" s="160">
        <f t="shared" si="37"/>
        <v>5.1025931054366325</v>
      </c>
      <c r="I93" s="160">
        <f t="shared" si="37"/>
        <v>6.1053368291568262</v>
      </c>
      <c r="J93" s="160">
        <f t="shared" si="37"/>
        <v>6.5996859578182034</v>
      </c>
      <c r="K93" s="160">
        <f t="shared" si="37"/>
        <v>8.3198581778114189</v>
      </c>
      <c r="L93" s="160">
        <f t="shared" si="37"/>
        <v>9.642338957850022</v>
      </c>
      <c r="M93" s="160">
        <f t="shared" si="37"/>
        <v>8.8740116260928765</v>
      </c>
      <c r="N93" s="160">
        <f t="shared" si="37"/>
        <v>6.9694437938600657</v>
      </c>
      <c r="O93" s="160">
        <f t="shared" si="37"/>
        <v>7.0121037486798743</v>
      </c>
      <c r="P93" s="160">
        <f t="shared" si="37"/>
        <v>6.5833979013161485</v>
      </c>
      <c r="Q93" s="160">
        <f t="shared" si="37"/>
        <v>6.4512303333760581</v>
      </c>
    </row>
    <row r="94" spans="1:17" ht="12" customHeight="1" x14ac:dyDescent="0.25">
      <c r="A94" s="148" t="s">
        <v>57</v>
      </c>
      <c r="B94" s="156">
        <v>2.5229666049545321</v>
      </c>
      <c r="C94" s="156">
        <v>2.2109795678045185</v>
      </c>
      <c r="D94" s="156">
        <v>2.0077612109611467</v>
      </c>
      <c r="E94" s="156">
        <v>2.1917450323976988</v>
      </c>
      <c r="F94" s="156">
        <v>2.2181511948076746</v>
      </c>
      <c r="G94" s="156">
        <v>3.0706233441545479</v>
      </c>
      <c r="H94" s="156">
        <v>3.889459169634998</v>
      </c>
      <c r="I94" s="156">
        <v>4.645698676060765</v>
      </c>
      <c r="J94" s="156">
        <v>5.0121968278334581</v>
      </c>
      <c r="K94" s="156">
        <v>6.3069799991961437</v>
      </c>
      <c r="L94" s="156">
        <v>7.2568988178177056</v>
      </c>
      <c r="M94" s="156">
        <v>6.7452815513749647</v>
      </c>
      <c r="N94" s="156">
        <v>5.2612631318736796</v>
      </c>
      <c r="O94" s="156">
        <v>5.2392176826628578</v>
      </c>
      <c r="P94" s="156">
        <v>4.9793059854183763</v>
      </c>
      <c r="Q94" s="156">
        <v>4.8343045929539015</v>
      </c>
    </row>
    <row r="95" spans="1:17" ht="12" customHeight="1" x14ac:dyDescent="0.25">
      <c r="A95" s="148" t="s">
        <v>59</v>
      </c>
      <c r="B95" s="156">
        <v>0.74658495648019496</v>
      </c>
      <c r="C95" s="156">
        <v>0.66005092891287021</v>
      </c>
      <c r="D95" s="156">
        <v>0.60498750374035537</v>
      </c>
      <c r="E95" s="156">
        <v>0.66653273904697896</v>
      </c>
      <c r="F95" s="156">
        <v>0.68091260543386944</v>
      </c>
      <c r="G95" s="156">
        <v>0.95022588928583274</v>
      </c>
      <c r="H95" s="156">
        <v>1.213133935801634</v>
      </c>
      <c r="I95" s="156">
        <v>1.4596381530960607</v>
      </c>
      <c r="J95" s="156">
        <v>1.5874891299847456</v>
      </c>
      <c r="K95" s="156">
        <v>2.0128781786152761</v>
      </c>
      <c r="L95" s="156">
        <v>2.3854401400323164</v>
      </c>
      <c r="M95" s="156">
        <v>2.1287300747179123</v>
      </c>
      <c r="N95" s="156">
        <v>1.7081806619863862</v>
      </c>
      <c r="O95" s="156">
        <v>1.7728860660170167</v>
      </c>
      <c r="P95" s="156">
        <v>1.6040919158977722</v>
      </c>
      <c r="Q95" s="156">
        <v>1.6169257404221562</v>
      </c>
    </row>
    <row r="96" spans="1:17" ht="12" customHeight="1" x14ac:dyDescent="0.25">
      <c r="A96" s="163" t="s">
        <v>142</v>
      </c>
      <c r="B96" s="162">
        <v>48.433245382004777</v>
      </c>
      <c r="C96" s="162">
        <v>49.920996724577762</v>
      </c>
      <c r="D96" s="162">
        <v>50.985030726598055</v>
      </c>
      <c r="E96" s="162">
        <v>49.815794955523131</v>
      </c>
      <c r="F96" s="162">
        <v>53.392227273764519</v>
      </c>
      <c r="G96" s="162">
        <v>43.294988092242548</v>
      </c>
      <c r="H96" s="162">
        <v>40.956884705611373</v>
      </c>
      <c r="I96" s="162">
        <v>41.183118273424682</v>
      </c>
      <c r="J96" s="162">
        <v>37.025540940717384</v>
      </c>
      <c r="K96" s="162">
        <v>31.432672014667389</v>
      </c>
      <c r="L96" s="162">
        <v>24.455365806294143</v>
      </c>
      <c r="M96" s="162">
        <v>25.900598770470708</v>
      </c>
      <c r="N96" s="162">
        <v>25.399477640576293</v>
      </c>
      <c r="O96" s="162">
        <v>21.381200960099751</v>
      </c>
      <c r="P96" s="162">
        <v>23.679612044454846</v>
      </c>
      <c r="Q96" s="162">
        <v>23.655574626030205</v>
      </c>
    </row>
    <row r="97" spans="1:17" ht="12" customHeight="1" x14ac:dyDescent="0.25">
      <c r="A97" s="161" t="s">
        <v>141</v>
      </c>
      <c r="B97" s="160">
        <f>SUM(B98:B99)</f>
        <v>12.209907455632576</v>
      </c>
      <c r="C97" s="160">
        <f t="shared" ref="C97:Q97" si="38">SUM(C98:C99)</f>
        <v>13.51548865297158</v>
      </c>
      <c r="D97" s="160">
        <f t="shared" si="38"/>
        <v>14.430354694258531</v>
      </c>
      <c r="E97" s="160">
        <f t="shared" si="38"/>
        <v>15.635451578721813</v>
      </c>
      <c r="F97" s="160">
        <f t="shared" si="38"/>
        <v>18.47848859275021</v>
      </c>
      <c r="G97" s="160">
        <f t="shared" si="38"/>
        <v>23.030016361570354</v>
      </c>
      <c r="H97" s="160">
        <f t="shared" si="38"/>
        <v>27.116481604433858</v>
      </c>
      <c r="I97" s="160">
        <f t="shared" si="38"/>
        <v>27.853870687891884</v>
      </c>
      <c r="J97" s="160">
        <f t="shared" si="38"/>
        <v>25.731782079865237</v>
      </c>
      <c r="K97" s="160">
        <f t="shared" si="38"/>
        <v>33.819865695511417</v>
      </c>
      <c r="L97" s="160">
        <f t="shared" si="38"/>
        <v>40.662102412084273</v>
      </c>
      <c r="M97" s="160">
        <f t="shared" si="38"/>
        <v>43.770712668836751</v>
      </c>
      <c r="N97" s="160">
        <f t="shared" si="38"/>
        <v>46.781154087836967</v>
      </c>
      <c r="O97" s="160">
        <f t="shared" si="38"/>
        <v>44.905723797612509</v>
      </c>
      <c r="P97" s="160">
        <f t="shared" si="38"/>
        <v>47.256037160061972</v>
      </c>
      <c r="Q97" s="160">
        <f t="shared" si="38"/>
        <v>49.362062850864604</v>
      </c>
    </row>
    <row r="98" spans="1:17" ht="12" customHeight="1" x14ac:dyDescent="0.25">
      <c r="A98" s="148" t="s">
        <v>60</v>
      </c>
      <c r="B98" s="156">
        <v>8.9999378310221356</v>
      </c>
      <c r="C98" s="156">
        <v>10.054421044930772</v>
      </c>
      <c r="D98" s="156">
        <v>10.701456826048933</v>
      </c>
      <c r="E98" s="156">
        <v>11.573537119179061</v>
      </c>
      <c r="F98" s="156">
        <v>13.549183243176071</v>
      </c>
      <c r="G98" s="156">
        <v>16.908687312202716</v>
      </c>
      <c r="H98" s="156">
        <v>19.780771593090684</v>
      </c>
      <c r="I98" s="156">
        <v>20.736441007880003</v>
      </c>
      <c r="J98" s="156">
        <v>18.835293119446746</v>
      </c>
      <c r="K98" s="156">
        <v>24.93691911607625</v>
      </c>
      <c r="L98" s="156">
        <v>29.547536735455324</v>
      </c>
      <c r="M98" s="156">
        <v>32.573796249621637</v>
      </c>
      <c r="N98" s="156">
        <v>34.58833645936263</v>
      </c>
      <c r="O98" s="156">
        <v>32.769462803273647</v>
      </c>
      <c r="P98" s="156">
        <v>35.60664996306587</v>
      </c>
      <c r="Q98" s="156">
        <v>36.632505452695426</v>
      </c>
    </row>
    <row r="99" spans="1:17" ht="12" customHeight="1" x14ac:dyDescent="0.25">
      <c r="A99" s="148" t="s">
        <v>59</v>
      </c>
      <c r="B99" s="156">
        <v>3.2099696246104408</v>
      </c>
      <c r="C99" s="156">
        <v>3.4610676080408087</v>
      </c>
      <c r="D99" s="156">
        <v>3.7288978682095988</v>
      </c>
      <c r="E99" s="156">
        <v>4.0619144595427521</v>
      </c>
      <c r="F99" s="156">
        <v>4.9293053495741415</v>
      </c>
      <c r="G99" s="156">
        <v>6.1213290493676364</v>
      </c>
      <c r="H99" s="156">
        <v>7.3357100113431732</v>
      </c>
      <c r="I99" s="156">
        <v>7.1174296800118819</v>
      </c>
      <c r="J99" s="156">
        <v>6.896488960418492</v>
      </c>
      <c r="K99" s="156">
        <v>8.8829465794351652</v>
      </c>
      <c r="L99" s="156">
        <v>11.114565676628951</v>
      </c>
      <c r="M99" s="156">
        <v>11.19691641921511</v>
      </c>
      <c r="N99" s="156">
        <v>12.192817628474334</v>
      </c>
      <c r="O99" s="156">
        <v>12.136260994338864</v>
      </c>
      <c r="P99" s="156">
        <v>11.649387196996104</v>
      </c>
      <c r="Q99" s="156">
        <v>12.729557398169181</v>
      </c>
    </row>
    <row r="100" spans="1:17" ht="12" customHeight="1" x14ac:dyDescent="0.25">
      <c r="A100" s="158" t="s">
        <v>62</v>
      </c>
      <c r="B100" s="157">
        <f>SUM(B101:B103)</f>
        <v>57.139199367962817</v>
      </c>
      <c r="C100" s="157">
        <f t="shared" ref="C100:Q100" si="39">SUM(C101:C103)</f>
        <v>58.279128473409685</v>
      </c>
      <c r="D100" s="157">
        <f t="shared" si="39"/>
        <v>58.186180369310037</v>
      </c>
      <c r="E100" s="157">
        <f t="shared" si="39"/>
        <v>58.692929966531111</v>
      </c>
      <c r="F100" s="157">
        <f t="shared" si="39"/>
        <v>61.505217989902292</v>
      </c>
      <c r="G100" s="157">
        <f t="shared" si="39"/>
        <v>63.417598159507648</v>
      </c>
      <c r="H100" s="157">
        <f t="shared" si="39"/>
        <v>65.554510334689468</v>
      </c>
      <c r="I100" s="157">
        <f t="shared" si="39"/>
        <v>67.932580688332479</v>
      </c>
      <c r="J100" s="157">
        <f t="shared" si="39"/>
        <v>66.790914767520917</v>
      </c>
      <c r="K100" s="157">
        <f t="shared" si="39"/>
        <v>68.396502978112906</v>
      </c>
      <c r="L100" s="157">
        <f t="shared" si="39"/>
        <v>69.117667225555863</v>
      </c>
      <c r="M100" s="157">
        <f t="shared" si="39"/>
        <v>72.942756656781455</v>
      </c>
      <c r="N100" s="157">
        <f t="shared" si="39"/>
        <v>76.452526354612047</v>
      </c>
      <c r="O100" s="157">
        <f t="shared" si="39"/>
        <v>74.481044641449714</v>
      </c>
      <c r="P100" s="157">
        <f t="shared" si="39"/>
        <v>80.577363915364529</v>
      </c>
      <c r="Q100" s="157">
        <f t="shared" si="39"/>
        <v>82.209544743409793</v>
      </c>
    </row>
    <row r="101" spans="1:17" ht="12" customHeight="1" x14ac:dyDescent="0.25">
      <c r="A101" s="23" t="s">
        <v>55</v>
      </c>
      <c r="B101" s="156">
        <v>4.4425336772714141</v>
      </c>
      <c r="C101" s="156">
        <v>5.1367699999999985</v>
      </c>
      <c r="D101" s="156">
        <v>4.4018799999999993</v>
      </c>
      <c r="E101" s="156">
        <v>5.1999199999999979</v>
      </c>
      <c r="F101" s="156">
        <v>5.9569699999999992</v>
      </c>
      <c r="G101" s="156">
        <v>5.1829404433040605</v>
      </c>
      <c r="H101" s="156">
        <v>5.8999199999999998</v>
      </c>
      <c r="I101" s="156">
        <v>5.2017099999999994</v>
      </c>
      <c r="J101" s="156">
        <v>5.8998699999999982</v>
      </c>
      <c r="K101" s="156">
        <v>5.136569999999999</v>
      </c>
      <c r="L101" s="156">
        <v>5.1829127945321867</v>
      </c>
      <c r="M101" s="156">
        <v>5.1829607354011689</v>
      </c>
      <c r="N101" s="156">
        <v>5.9233727465426993</v>
      </c>
      <c r="O101" s="156">
        <v>5.1829333984640282</v>
      </c>
      <c r="P101" s="156">
        <v>5.0157638291774189</v>
      </c>
      <c r="Q101" s="156">
        <v>6.4488165985726562</v>
      </c>
    </row>
    <row r="102" spans="1:17" ht="12" customHeight="1" x14ac:dyDescent="0.25">
      <c r="A102" s="23" t="s">
        <v>57</v>
      </c>
      <c r="B102" s="156">
        <v>5.0044141552215535</v>
      </c>
      <c r="C102" s="156">
        <v>3.8427298546971578</v>
      </c>
      <c r="D102" s="156">
        <v>3.4159807628408134</v>
      </c>
      <c r="E102" s="156">
        <v>1.9216368058427213</v>
      </c>
      <c r="F102" s="156">
        <v>2.3204107407542582</v>
      </c>
      <c r="G102" s="156">
        <v>4.715737076099078</v>
      </c>
      <c r="H102" s="156">
        <v>4.0698017651925955</v>
      </c>
      <c r="I102" s="156">
        <v>7.811657690354985</v>
      </c>
      <c r="J102" s="156">
        <v>7.2961021994006092</v>
      </c>
      <c r="K102" s="156">
        <v>3.5219033449702781</v>
      </c>
      <c r="L102" s="156">
        <v>5.0080648670298613</v>
      </c>
      <c r="M102" s="156">
        <v>4.9810501051833302</v>
      </c>
      <c r="N102" s="156">
        <v>2.7732806514289563</v>
      </c>
      <c r="O102" s="156">
        <v>3.1782628750875439</v>
      </c>
      <c r="P102" s="156">
        <v>3.4771818610466232</v>
      </c>
      <c r="Q102" s="156">
        <v>4.8898183632488053</v>
      </c>
    </row>
    <row r="103" spans="1:17" ht="12" customHeight="1" x14ac:dyDescent="0.25">
      <c r="A103" s="29" t="s">
        <v>140</v>
      </c>
      <c r="B103" s="57">
        <v>47.69225153546985</v>
      </c>
      <c r="C103" s="57">
        <v>49.299628618712532</v>
      </c>
      <c r="D103" s="57">
        <v>50.368319606469228</v>
      </c>
      <c r="E103" s="57">
        <v>51.571373160688388</v>
      </c>
      <c r="F103" s="57">
        <v>53.227837249148038</v>
      </c>
      <c r="G103" s="57">
        <v>53.518920640104511</v>
      </c>
      <c r="H103" s="57">
        <v>55.584788569496865</v>
      </c>
      <c r="I103" s="57">
        <v>54.919212997977496</v>
      </c>
      <c r="J103" s="57">
        <v>53.594942568120317</v>
      </c>
      <c r="K103" s="57">
        <v>59.738029633142624</v>
      </c>
      <c r="L103" s="57">
        <v>58.926689563993818</v>
      </c>
      <c r="M103" s="57">
        <v>62.778745816196952</v>
      </c>
      <c r="N103" s="57">
        <v>67.755872956640388</v>
      </c>
      <c r="O103" s="57">
        <v>66.119848367898143</v>
      </c>
      <c r="P103" s="57">
        <v>72.084418225140482</v>
      </c>
      <c r="Q103" s="57">
        <v>70.870909781588338</v>
      </c>
    </row>
    <row r="104" spans="1:17" s="28" customFormat="1" ht="12" customHeight="1" x14ac:dyDescent="0.25">
      <c r="B104"/>
    </row>
    <row r="105" spans="1:17" ht="12" customHeight="1" x14ac:dyDescent="0.25">
      <c r="A105" s="152" t="s">
        <v>154</v>
      </c>
      <c r="B105" s="168">
        <f>SUM(B106,B109,B111,B120)</f>
        <v>0</v>
      </c>
      <c r="C105" s="168">
        <f t="shared" ref="C105:Q105" si="40">SUM(C106,C109,C111,C120)</f>
        <v>0</v>
      </c>
      <c r="D105" s="168">
        <f t="shared" si="40"/>
        <v>0</v>
      </c>
      <c r="E105" s="168">
        <f t="shared" si="40"/>
        <v>0</v>
      </c>
      <c r="F105" s="168">
        <f t="shared" si="40"/>
        <v>0</v>
      </c>
      <c r="G105" s="168">
        <f t="shared" si="40"/>
        <v>0</v>
      </c>
      <c r="H105" s="168">
        <f t="shared" si="40"/>
        <v>0</v>
      </c>
      <c r="I105" s="168">
        <f t="shared" si="40"/>
        <v>0</v>
      </c>
      <c r="J105" s="168">
        <f t="shared" si="40"/>
        <v>0</v>
      </c>
      <c r="K105" s="168">
        <f t="shared" si="40"/>
        <v>0</v>
      </c>
      <c r="L105" s="168">
        <f t="shared" si="40"/>
        <v>0</v>
      </c>
      <c r="M105" s="168">
        <f t="shared" si="40"/>
        <v>0</v>
      </c>
      <c r="N105" s="168">
        <f t="shared" si="40"/>
        <v>0</v>
      </c>
      <c r="O105" s="168">
        <f t="shared" si="40"/>
        <v>0</v>
      </c>
      <c r="P105" s="168">
        <f t="shared" si="40"/>
        <v>0</v>
      </c>
      <c r="Q105" s="168">
        <f t="shared" si="40"/>
        <v>0</v>
      </c>
    </row>
    <row r="106" spans="1:17" ht="12.95" customHeight="1" x14ac:dyDescent="0.25">
      <c r="A106" s="158" t="s">
        <v>65</v>
      </c>
      <c r="B106" s="157">
        <f t="shared" ref="B106" si="41">SUM(B107:B108)</f>
        <v>0</v>
      </c>
      <c r="C106" s="157">
        <f t="shared" ref="C106:Q106" si="42">SUM(C107:C108)</f>
        <v>0</v>
      </c>
      <c r="D106" s="157">
        <f t="shared" si="42"/>
        <v>0</v>
      </c>
      <c r="E106" s="157">
        <f t="shared" si="42"/>
        <v>0</v>
      </c>
      <c r="F106" s="157">
        <f t="shared" si="42"/>
        <v>0</v>
      </c>
      <c r="G106" s="157">
        <f t="shared" si="42"/>
        <v>0</v>
      </c>
      <c r="H106" s="157">
        <f t="shared" si="42"/>
        <v>0</v>
      </c>
      <c r="I106" s="157">
        <f t="shared" si="42"/>
        <v>0</v>
      </c>
      <c r="J106" s="157">
        <f t="shared" si="42"/>
        <v>0</v>
      </c>
      <c r="K106" s="157">
        <f t="shared" si="42"/>
        <v>0</v>
      </c>
      <c r="L106" s="157">
        <f t="shared" si="42"/>
        <v>0</v>
      </c>
      <c r="M106" s="157">
        <f t="shared" si="42"/>
        <v>0</v>
      </c>
      <c r="N106" s="157">
        <f t="shared" si="42"/>
        <v>0</v>
      </c>
      <c r="O106" s="157">
        <f t="shared" si="42"/>
        <v>0</v>
      </c>
      <c r="P106" s="157">
        <f t="shared" si="42"/>
        <v>0</v>
      </c>
      <c r="Q106" s="157">
        <f t="shared" si="42"/>
        <v>0</v>
      </c>
    </row>
    <row r="107" spans="1:17" ht="12" customHeight="1" x14ac:dyDescent="0.25">
      <c r="A107" s="23" t="s">
        <v>153</v>
      </c>
      <c r="B107" s="156">
        <v>0</v>
      </c>
      <c r="C107" s="156">
        <v>0</v>
      </c>
      <c r="D107" s="156">
        <v>0</v>
      </c>
      <c r="E107" s="156">
        <v>0</v>
      </c>
      <c r="F107" s="156">
        <v>0</v>
      </c>
      <c r="G107" s="156">
        <v>0</v>
      </c>
      <c r="H107" s="156">
        <v>0</v>
      </c>
      <c r="I107" s="156">
        <v>0</v>
      </c>
      <c r="J107" s="156">
        <v>0</v>
      </c>
      <c r="K107" s="156">
        <v>0</v>
      </c>
      <c r="L107" s="156">
        <v>0</v>
      </c>
      <c r="M107" s="156">
        <v>0</v>
      </c>
      <c r="N107" s="156">
        <v>0</v>
      </c>
      <c r="O107" s="156">
        <v>0</v>
      </c>
      <c r="P107" s="156">
        <v>0</v>
      </c>
      <c r="Q107" s="156">
        <v>0</v>
      </c>
    </row>
    <row r="108" spans="1:17" ht="12" customHeight="1" x14ac:dyDescent="0.25">
      <c r="A108" s="23" t="s">
        <v>60</v>
      </c>
      <c r="B108" s="156">
        <v>0</v>
      </c>
      <c r="C108" s="156">
        <v>0</v>
      </c>
      <c r="D108" s="156">
        <v>0</v>
      </c>
      <c r="E108" s="156">
        <v>0</v>
      </c>
      <c r="F108" s="156">
        <v>0</v>
      </c>
      <c r="G108" s="156">
        <v>0</v>
      </c>
      <c r="H108" s="156">
        <v>0</v>
      </c>
      <c r="I108" s="156">
        <v>0</v>
      </c>
      <c r="J108" s="156">
        <v>0</v>
      </c>
      <c r="K108" s="156">
        <v>0</v>
      </c>
      <c r="L108" s="156">
        <v>0</v>
      </c>
      <c r="M108" s="156">
        <v>0</v>
      </c>
      <c r="N108" s="156">
        <v>0</v>
      </c>
      <c r="O108" s="156">
        <v>0</v>
      </c>
      <c r="P108" s="156">
        <v>0</v>
      </c>
      <c r="Q108" s="156">
        <v>0</v>
      </c>
    </row>
    <row r="109" spans="1:17" ht="12.95" customHeight="1" x14ac:dyDescent="0.25">
      <c r="A109" s="158" t="s">
        <v>112</v>
      </c>
      <c r="B109" s="157">
        <f t="shared" ref="B109:Q109" si="43">B110</f>
        <v>0</v>
      </c>
      <c r="C109" s="157">
        <f t="shared" si="43"/>
        <v>0</v>
      </c>
      <c r="D109" s="157">
        <f t="shared" si="43"/>
        <v>0</v>
      </c>
      <c r="E109" s="157">
        <f t="shared" si="43"/>
        <v>0</v>
      </c>
      <c r="F109" s="157">
        <f t="shared" si="43"/>
        <v>0</v>
      </c>
      <c r="G109" s="157">
        <f t="shared" si="43"/>
        <v>0</v>
      </c>
      <c r="H109" s="157">
        <f t="shared" si="43"/>
        <v>0</v>
      </c>
      <c r="I109" s="157">
        <f t="shared" si="43"/>
        <v>0</v>
      </c>
      <c r="J109" s="157">
        <f t="shared" si="43"/>
        <v>0</v>
      </c>
      <c r="K109" s="157">
        <f t="shared" si="43"/>
        <v>0</v>
      </c>
      <c r="L109" s="157">
        <f t="shared" si="43"/>
        <v>0</v>
      </c>
      <c r="M109" s="157">
        <f t="shared" si="43"/>
        <v>0</v>
      </c>
      <c r="N109" s="157">
        <f t="shared" si="43"/>
        <v>0</v>
      </c>
      <c r="O109" s="157">
        <f t="shared" si="43"/>
        <v>0</v>
      </c>
      <c r="P109" s="157">
        <f t="shared" si="43"/>
        <v>0</v>
      </c>
      <c r="Q109" s="157">
        <f t="shared" si="43"/>
        <v>0</v>
      </c>
    </row>
    <row r="110" spans="1:17" ht="12" customHeight="1" x14ac:dyDescent="0.25">
      <c r="A110" s="23" t="s">
        <v>60</v>
      </c>
      <c r="B110" s="156">
        <v>0</v>
      </c>
      <c r="C110" s="156">
        <v>0</v>
      </c>
      <c r="D110" s="156">
        <v>0</v>
      </c>
      <c r="E110" s="156">
        <v>0</v>
      </c>
      <c r="F110" s="156">
        <v>0</v>
      </c>
      <c r="G110" s="156">
        <v>0</v>
      </c>
      <c r="H110" s="156">
        <v>0</v>
      </c>
      <c r="I110" s="156">
        <v>0</v>
      </c>
      <c r="J110" s="156">
        <v>0</v>
      </c>
      <c r="K110" s="156">
        <v>0</v>
      </c>
      <c r="L110" s="156">
        <v>0</v>
      </c>
      <c r="M110" s="156">
        <v>0</v>
      </c>
      <c r="N110" s="156">
        <v>0</v>
      </c>
      <c r="O110" s="156">
        <v>0</v>
      </c>
      <c r="P110" s="156">
        <v>0</v>
      </c>
      <c r="Q110" s="156">
        <v>0</v>
      </c>
    </row>
    <row r="111" spans="1:17" ht="12" customHeight="1" x14ac:dyDescent="0.25">
      <c r="A111" s="158" t="s">
        <v>63</v>
      </c>
      <c r="B111" s="157">
        <f>SUM(B112:B113,B116:B117)</f>
        <v>0</v>
      </c>
      <c r="C111" s="157">
        <f t="shared" ref="C111:Q111" si="44">SUM(C112:C113,C116:C117)</f>
        <v>0</v>
      </c>
      <c r="D111" s="157">
        <f t="shared" si="44"/>
        <v>0</v>
      </c>
      <c r="E111" s="157">
        <f t="shared" si="44"/>
        <v>0</v>
      </c>
      <c r="F111" s="157">
        <f t="shared" si="44"/>
        <v>0</v>
      </c>
      <c r="G111" s="157">
        <f t="shared" si="44"/>
        <v>0</v>
      </c>
      <c r="H111" s="157">
        <f t="shared" si="44"/>
        <v>0</v>
      </c>
      <c r="I111" s="157">
        <f t="shared" si="44"/>
        <v>0</v>
      </c>
      <c r="J111" s="157">
        <f t="shared" si="44"/>
        <v>0</v>
      </c>
      <c r="K111" s="157">
        <f t="shared" si="44"/>
        <v>0</v>
      </c>
      <c r="L111" s="157">
        <f t="shared" si="44"/>
        <v>0</v>
      </c>
      <c r="M111" s="157">
        <f t="shared" si="44"/>
        <v>0</v>
      </c>
      <c r="N111" s="157">
        <f t="shared" si="44"/>
        <v>0</v>
      </c>
      <c r="O111" s="157">
        <f t="shared" si="44"/>
        <v>0</v>
      </c>
      <c r="P111" s="157">
        <f t="shared" si="44"/>
        <v>0</v>
      </c>
      <c r="Q111" s="157">
        <f t="shared" si="44"/>
        <v>0</v>
      </c>
    </row>
    <row r="112" spans="1:17" ht="12" customHeight="1" x14ac:dyDescent="0.25">
      <c r="A112" s="167" t="s">
        <v>152</v>
      </c>
      <c r="B112" s="132">
        <v>0</v>
      </c>
      <c r="C112" s="132">
        <v>0</v>
      </c>
      <c r="D112" s="132">
        <v>0</v>
      </c>
      <c r="E112" s="132">
        <v>0</v>
      </c>
      <c r="F112" s="132">
        <v>0</v>
      </c>
      <c r="G112" s="132">
        <v>0</v>
      </c>
      <c r="H112" s="132">
        <v>0</v>
      </c>
      <c r="I112" s="132">
        <v>0</v>
      </c>
      <c r="J112" s="132">
        <v>0</v>
      </c>
      <c r="K112" s="132">
        <v>0</v>
      </c>
      <c r="L112" s="132">
        <v>0</v>
      </c>
      <c r="M112" s="132">
        <v>0</v>
      </c>
      <c r="N112" s="132">
        <v>0</v>
      </c>
      <c r="O112" s="132">
        <v>0</v>
      </c>
      <c r="P112" s="132">
        <v>0</v>
      </c>
      <c r="Q112" s="132">
        <v>0</v>
      </c>
    </row>
    <row r="113" spans="1:17" ht="12" customHeight="1" x14ac:dyDescent="0.25">
      <c r="A113" s="167" t="s">
        <v>151</v>
      </c>
      <c r="B113" s="132">
        <f>SUM(B114:B115)</f>
        <v>0</v>
      </c>
      <c r="C113" s="132">
        <f t="shared" ref="C113:Q113" si="45">SUM(C114:C115)</f>
        <v>0</v>
      </c>
      <c r="D113" s="132">
        <f t="shared" si="45"/>
        <v>0</v>
      </c>
      <c r="E113" s="132">
        <f t="shared" si="45"/>
        <v>0</v>
      </c>
      <c r="F113" s="132">
        <f t="shared" si="45"/>
        <v>0</v>
      </c>
      <c r="G113" s="132">
        <f t="shared" si="45"/>
        <v>0</v>
      </c>
      <c r="H113" s="132">
        <f t="shared" si="45"/>
        <v>0</v>
      </c>
      <c r="I113" s="132">
        <f t="shared" si="45"/>
        <v>0</v>
      </c>
      <c r="J113" s="132">
        <f t="shared" si="45"/>
        <v>0</v>
      </c>
      <c r="K113" s="132">
        <f t="shared" si="45"/>
        <v>0</v>
      </c>
      <c r="L113" s="132">
        <f t="shared" si="45"/>
        <v>0</v>
      </c>
      <c r="M113" s="132">
        <f t="shared" si="45"/>
        <v>0</v>
      </c>
      <c r="N113" s="132">
        <f t="shared" si="45"/>
        <v>0</v>
      </c>
      <c r="O113" s="132">
        <f t="shared" si="45"/>
        <v>0</v>
      </c>
      <c r="P113" s="132">
        <f t="shared" si="45"/>
        <v>0</v>
      </c>
      <c r="Q113" s="132">
        <f t="shared" si="45"/>
        <v>0</v>
      </c>
    </row>
    <row r="114" spans="1:17" ht="12" customHeight="1" x14ac:dyDescent="0.25">
      <c r="A114" s="166" t="s">
        <v>79</v>
      </c>
      <c r="B114" s="165">
        <v>0</v>
      </c>
      <c r="C114" s="165">
        <v>0</v>
      </c>
      <c r="D114" s="165">
        <v>0</v>
      </c>
      <c r="E114" s="165">
        <v>0</v>
      </c>
      <c r="F114" s="165">
        <v>0</v>
      </c>
      <c r="G114" s="165">
        <v>0</v>
      </c>
      <c r="H114" s="165">
        <v>0</v>
      </c>
      <c r="I114" s="165">
        <v>0</v>
      </c>
      <c r="J114" s="165">
        <v>0</v>
      </c>
      <c r="K114" s="165">
        <v>0</v>
      </c>
      <c r="L114" s="165">
        <v>0</v>
      </c>
      <c r="M114" s="165">
        <v>0</v>
      </c>
      <c r="N114" s="165">
        <v>0</v>
      </c>
      <c r="O114" s="165">
        <v>0</v>
      </c>
      <c r="P114" s="165">
        <v>0</v>
      </c>
      <c r="Q114" s="165">
        <v>0</v>
      </c>
    </row>
    <row r="115" spans="1:17" ht="12" customHeight="1" x14ac:dyDescent="0.25">
      <c r="A115" s="147" t="s">
        <v>59</v>
      </c>
      <c r="B115" s="164">
        <v>0</v>
      </c>
      <c r="C115" s="164">
        <v>0</v>
      </c>
      <c r="D115" s="164">
        <v>0</v>
      </c>
      <c r="E115" s="164">
        <v>0</v>
      </c>
      <c r="F115" s="164">
        <v>0</v>
      </c>
      <c r="G115" s="164">
        <v>0</v>
      </c>
      <c r="H115" s="164">
        <v>0</v>
      </c>
      <c r="I115" s="164">
        <v>0</v>
      </c>
      <c r="J115" s="164">
        <v>0</v>
      </c>
      <c r="K115" s="164">
        <v>0</v>
      </c>
      <c r="L115" s="164">
        <v>0</v>
      </c>
      <c r="M115" s="164">
        <v>0</v>
      </c>
      <c r="N115" s="164">
        <v>0</v>
      </c>
      <c r="O115" s="164">
        <v>0</v>
      </c>
      <c r="P115" s="164">
        <v>0</v>
      </c>
      <c r="Q115" s="164">
        <v>0</v>
      </c>
    </row>
    <row r="116" spans="1:17" ht="12" customHeight="1" x14ac:dyDescent="0.25">
      <c r="A116" s="163" t="s">
        <v>142</v>
      </c>
      <c r="B116" s="162">
        <v>0</v>
      </c>
      <c r="C116" s="162">
        <v>0</v>
      </c>
      <c r="D116" s="162">
        <v>0</v>
      </c>
      <c r="E116" s="162">
        <v>0</v>
      </c>
      <c r="F116" s="162">
        <v>0</v>
      </c>
      <c r="G116" s="162">
        <v>0</v>
      </c>
      <c r="H116" s="162">
        <v>0</v>
      </c>
      <c r="I116" s="162">
        <v>0</v>
      </c>
      <c r="J116" s="162">
        <v>0</v>
      </c>
      <c r="K116" s="162">
        <v>0</v>
      </c>
      <c r="L116" s="162">
        <v>0</v>
      </c>
      <c r="M116" s="162">
        <v>0</v>
      </c>
      <c r="N116" s="162">
        <v>0</v>
      </c>
      <c r="O116" s="162">
        <v>0</v>
      </c>
      <c r="P116" s="162">
        <v>0</v>
      </c>
      <c r="Q116" s="162">
        <v>0</v>
      </c>
    </row>
    <row r="117" spans="1:17" ht="12" customHeight="1" x14ac:dyDescent="0.25">
      <c r="A117" s="161" t="s">
        <v>141</v>
      </c>
      <c r="B117" s="160">
        <f>SUM(B118:B119)</f>
        <v>0</v>
      </c>
      <c r="C117" s="160">
        <f t="shared" ref="C117:Q117" si="46">SUM(C118:C119)</f>
        <v>0</v>
      </c>
      <c r="D117" s="160">
        <f t="shared" si="46"/>
        <v>0</v>
      </c>
      <c r="E117" s="160">
        <f t="shared" si="46"/>
        <v>0</v>
      </c>
      <c r="F117" s="160">
        <f t="shared" si="46"/>
        <v>0</v>
      </c>
      <c r="G117" s="160">
        <f t="shared" si="46"/>
        <v>0</v>
      </c>
      <c r="H117" s="160">
        <f t="shared" si="46"/>
        <v>0</v>
      </c>
      <c r="I117" s="160">
        <f t="shared" si="46"/>
        <v>0</v>
      </c>
      <c r="J117" s="160">
        <f t="shared" si="46"/>
        <v>0</v>
      </c>
      <c r="K117" s="160">
        <f t="shared" si="46"/>
        <v>0</v>
      </c>
      <c r="L117" s="160">
        <f t="shared" si="46"/>
        <v>0</v>
      </c>
      <c r="M117" s="160">
        <f t="shared" si="46"/>
        <v>0</v>
      </c>
      <c r="N117" s="160">
        <f t="shared" si="46"/>
        <v>0</v>
      </c>
      <c r="O117" s="160">
        <f t="shared" si="46"/>
        <v>0</v>
      </c>
      <c r="P117" s="160">
        <f t="shared" si="46"/>
        <v>0</v>
      </c>
      <c r="Q117" s="160">
        <f t="shared" si="46"/>
        <v>0</v>
      </c>
    </row>
    <row r="118" spans="1:17" ht="12" customHeight="1" x14ac:dyDescent="0.25">
      <c r="A118" s="148" t="s">
        <v>60</v>
      </c>
      <c r="B118" s="156">
        <v>0</v>
      </c>
      <c r="C118" s="156">
        <v>0</v>
      </c>
      <c r="D118" s="156">
        <v>0</v>
      </c>
      <c r="E118" s="156">
        <v>0</v>
      </c>
      <c r="F118" s="156">
        <v>0</v>
      </c>
      <c r="G118" s="156">
        <v>0</v>
      </c>
      <c r="H118" s="156">
        <v>0</v>
      </c>
      <c r="I118" s="156">
        <v>0</v>
      </c>
      <c r="J118" s="156">
        <v>0</v>
      </c>
      <c r="K118" s="156">
        <v>0</v>
      </c>
      <c r="L118" s="156">
        <v>0</v>
      </c>
      <c r="M118" s="156">
        <v>0</v>
      </c>
      <c r="N118" s="156">
        <v>0</v>
      </c>
      <c r="O118" s="156">
        <v>0</v>
      </c>
      <c r="P118" s="156">
        <v>0</v>
      </c>
      <c r="Q118" s="156">
        <v>0</v>
      </c>
    </row>
    <row r="119" spans="1:17" ht="12" customHeight="1" x14ac:dyDescent="0.25">
      <c r="A119" s="148" t="s">
        <v>59</v>
      </c>
      <c r="B119" s="156">
        <v>0</v>
      </c>
      <c r="C119" s="156">
        <v>0</v>
      </c>
      <c r="D119" s="156">
        <v>0</v>
      </c>
      <c r="E119" s="156">
        <v>0</v>
      </c>
      <c r="F119" s="156">
        <v>0</v>
      </c>
      <c r="G119" s="156">
        <v>0</v>
      </c>
      <c r="H119" s="156">
        <v>0</v>
      </c>
      <c r="I119" s="156">
        <v>0</v>
      </c>
      <c r="J119" s="156">
        <v>0</v>
      </c>
      <c r="K119" s="156">
        <v>0</v>
      </c>
      <c r="L119" s="156">
        <v>0</v>
      </c>
      <c r="M119" s="156">
        <v>0</v>
      </c>
      <c r="N119" s="156">
        <v>0</v>
      </c>
      <c r="O119" s="156">
        <v>0</v>
      </c>
      <c r="P119" s="156">
        <v>0</v>
      </c>
      <c r="Q119" s="156">
        <v>0</v>
      </c>
    </row>
    <row r="120" spans="1:17" ht="12" customHeight="1" x14ac:dyDescent="0.25">
      <c r="A120" s="158" t="s">
        <v>62</v>
      </c>
      <c r="B120" s="157">
        <f>SUM(B121:B122)</f>
        <v>0</v>
      </c>
      <c r="C120" s="157">
        <f t="shared" ref="C120:Q120" si="47">SUM(C121:C122)</f>
        <v>0</v>
      </c>
      <c r="D120" s="157">
        <f t="shared" si="47"/>
        <v>0</v>
      </c>
      <c r="E120" s="157">
        <f t="shared" si="47"/>
        <v>0</v>
      </c>
      <c r="F120" s="157">
        <f t="shared" si="47"/>
        <v>0</v>
      </c>
      <c r="G120" s="157">
        <f t="shared" si="47"/>
        <v>0</v>
      </c>
      <c r="H120" s="157">
        <f t="shared" si="47"/>
        <v>0</v>
      </c>
      <c r="I120" s="157">
        <f t="shared" si="47"/>
        <v>0</v>
      </c>
      <c r="J120" s="157">
        <f t="shared" si="47"/>
        <v>0</v>
      </c>
      <c r="K120" s="157">
        <f t="shared" si="47"/>
        <v>0</v>
      </c>
      <c r="L120" s="157">
        <f t="shared" si="47"/>
        <v>0</v>
      </c>
      <c r="M120" s="157">
        <f t="shared" si="47"/>
        <v>0</v>
      </c>
      <c r="N120" s="157">
        <f t="shared" si="47"/>
        <v>0</v>
      </c>
      <c r="O120" s="157">
        <f t="shared" si="47"/>
        <v>0</v>
      </c>
      <c r="P120" s="157">
        <f t="shared" si="47"/>
        <v>0</v>
      </c>
      <c r="Q120" s="157">
        <f t="shared" si="47"/>
        <v>0</v>
      </c>
    </row>
    <row r="121" spans="1:17" ht="12" customHeight="1" x14ac:dyDescent="0.25">
      <c r="A121" s="23" t="s">
        <v>57</v>
      </c>
      <c r="B121" s="156">
        <v>0</v>
      </c>
      <c r="C121" s="156">
        <v>0</v>
      </c>
      <c r="D121" s="156">
        <v>0</v>
      </c>
      <c r="E121" s="156">
        <v>0</v>
      </c>
      <c r="F121" s="156">
        <v>0</v>
      </c>
      <c r="G121" s="156">
        <v>0</v>
      </c>
      <c r="H121" s="156">
        <v>0</v>
      </c>
      <c r="I121" s="156">
        <v>0</v>
      </c>
      <c r="J121" s="156">
        <v>0</v>
      </c>
      <c r="K121" s="156">
        <v>0</v>
      </c>
      <c r="L121" s="156">
        <v>0</v>
      </c>
      <c r="M121" s="156">
        <v>0</v>
      </c>
      <c r="N121" s="156">
        <v>0</v>
      </c>
      <c r="O121" s="156">
        <v>0</v>
      </c>
      <c r="P121" s="156">
        <v>0</v>
      </c>
      <c r="Q121" s="156">
        <v>0</v>
      </c>
    </row>
    <row r="122" spans="1:17" ht="12" customHeight="1" x14ac:dyDescent="0.25">
      <c r="A122" s="29" t="s">
        <v>140</v>
      </c>
      <c r="B122" s="57">
        <v>0</v>
      </c>
      <c r="C122" s="57">
        <v>0</v>
      </c>
      <c r="D122" s="57">
        <v>0</v>
      </c>
      <c r="E122" s="57">
        <v>0</v>
      </c>
      <c r="F122" s="57">
        <v>0</v>
      </c>
      <c r="G122" s="57">
        <v>0</v>
      </c>
      <c r="H122" s="57">
        <v>0</v>
      </c>
      <c r="I122" s="57">
        <v>0</v>
      </c>
      <c r="J122" s="57">
        <v>0</v>
      </c>
      <c r="K122" s="57">
        <v>0</v>
      </c>
      <c r="L122" s="57">
        <v>0</v>
      </c>
      <c r="M122" s="57">
        <v>0</v>
      </c>
      <c r="N122" s="57">
        <v>0</v>
      </c>
      <c r="O122" s="57">
        <v>0</v>
      </c>
      <c r="P122" s="57">
        <v>0</v>
      </c>
      <c r="Q122" s="57">
        <v>0</v>
      </c>
    </row>
    <row r="123" spans="1:17" s="28" customFormat="1" ht="12" customHeight="1" x14ac:dyDescent="0.25">
      <c r="B123"/>
    </row>
    <row r="124" spans="1:17" ht="12" customHeight="1" x14ac:dyDescent="0.25">
      <c r="A124" s="152" t="s">
        <v>150</v>
      </c>
      <c r="B124" s="168">
        <f>SUM(B125,B128,B130,B139)</f>
        <v>413.43677182948807</v>
      </c>
      <c r="C124" s="168">
        <f t="shared" ref="C124:Q124" si="48">SUM(C125,C128,C130,C139)</f>
        <v>431.65245458665652</v>
      </c>
      <c r="D124" s="168">
        <f t="shared" si="48"/>
        <v>447.57351680074481</v>
      </c>
      <c r="E124" s="168">
        <f t="shared" si="48"/>
        <v>478.1514549753694</v>
      </c>
      <c r="F124" s="168">
        <f t="shared" si="48"/>
        <v>504.13890867998953</v>
      </c>
      <c r="G124" s="168">
        <f t="shared" si="48"/>
        <v>511.26538367022528</v>
      </c>
      <c r="H124" s="168">
        <f t="shared" si="48"/>
        <v>471.39043829365579</v>
      </c>
      <c r="I124" s="168">
        <f t="shared" si="48"/>
        <v>536.4350907260914</v>
      </c>
      <c r="J124" s="168">
        <f t="shared" si="48"/>
        <v>558.41548174364391</v>
      </c>
      <c r="K124" s="168">
        <f t="shared" si="48"/>
        <v>581.37627842060101</v>
      </c>
      <c r="L124" s="168">
        <f t="shared" si="48"/>
        <v>649.2723581090454</v>
      </c>
      <c r="M124" s="168">
        <f t="shared" si="48"/>
        <v>645.47376245594137</v>
      </c>
      <c r="N124" s="168">
        <f t="shared" si="48"/>
        <v>676.20001306880738</v>
      </c>
      <c r="O124" s="168">
        <f t="shared" si="48"/>
        <v>852.27117826535618</v>
      </c>
      <c r="P124" s="168">
        <f t="shared" si="48"/>
        <v>743.48917493154613</v>
      </c>
      <c r="Q124" s="168">
        <f t="shared" si="48"/>
        <v>804.61753321696972</v>
      </c>
    </row>
    <row r="125" spans="1:17" ht="12.95" customHeight="1" x14ac:dyDescent="0.25">
      <c r="A125" s="158" t="s">
        <v>65</v>
      </c>
      <c r="B125" s="157">
        <f t="shared" ref="B125" si="49">SUM(B126:B127)</f>
        <v>336.53296611793189</v>
      </c>
      <c r="C125" s="157">
        <f t="shared" ref="C125:Q125" si="50">SUM(C126:C127)</f>
        <v>352.66770209594011</v>
      </c>
      <c r="D125" s="157">
        <f t="shared" si="50"/>
        <v>363.53642843861093</v>
      </c>
      <c r="E125" s="157">
        <f t="shared" si="50"/>
        <v>387.90005833979956</v>
      </c>
      <c r="F125" s="157">
        <f t="shared" si="50"/>
        <v>404.86916035095669</v>
      </c>
      <c r="G125" s="157">
        <f t="shared" si="50"/>
        <v>408.1318941490461</v>
      </c>
      <c r="H125" s="157">
        <f t="shared" si="50"/>
        <v>369.10110991524238</v>
      </c>
      <c r="I125" s="157">
        <f t="shared" si="50"/>
        <v>421.88010231919213</v>
      </c>
      <c r="J125" s="157">
        <f t="shared" si="50"/>
        <v>438.97604433438562</v>
      </c>
      <c r="K125" s="157">
        <f t="shared" si="50"/>
        <v>453.04506511342561</v>
      </c>
      <c r="L125" s="157">
        <f t="shared" si="50"/>
        <v>519.43246968088738</v>
      </c>
      <c r="M125" s="157">
        <f t="shared" si="50"/>
        <v>503.49631611574904</v>
      </c>
      <c r="N125" s="157">
        <f t="shared" si="50"/>
        <v>532.19592899533836</v>
      </c>
      <c r="O125" s="157">
        <f t="shared" si="50"/>
        <v>688.01596629681535</v>
      </c>
      <c r="P125" s="157">
        <f t="shared" si="50"/>
        <v>570.03379426536981</v>
      </c>
      <c r="Q125" s="157">
        <f t="shared" si="50"/>
        <v>632.3660954770977</v>
      </c>
    </row>
    <row r="126" spans="1:17" ht="12" customHeight="1" x14ac:dyDescent="0.25">
      <c r="A126" s="23" t="s">
        <v>149</v>
      </c>
      <c r="B126" s="156">
        <v>335.45244976500982</v>
      </c>
      <c r="C126" s="156">
        <v>351.20470400236161</v>
      </c>
      <c r="D126" s="156">
        <v>361.8249431584178</v>
      </c>
      <c r="E126" s="156">
        <v>386.06416028002872</v>
      </c>
      <c r="F126" s="156">
        <v>403.295867281749</v>
      </c>
      <c r="G126" s="156">
        <v>406.58044678212497</v>
      </c>
      <c r="H126" s="156">
        <v>367.98675999101062</v>
      </c>
      <c r="I126" s="156">
        <v>419.4503224848948</v>
      </c>
      <c r="J126" s="156">
        <v>437.2334735373347</v>
      </c>
      <c r="K126" s="156">
        <v>450.9952307669945</v>
      </c>
      <c r="L126" s="156">
        <v>517.34335420720606</v>
      </c>
      <c r="M126" s="156">
        <v>501.11626942359277</v>
      </c>
      <c r="N126" s="156">
        <v>529.41108600343432</v>
      </c>
      <c r="O126" s="156">
        <v>686.28794392418502</v>
      </c>
      <c r="P126" s="156">
        <v>566.14814537045027</v>
      </c>
      <c r="Q126" s="156">
        <v>629.30968888687141</v>
      </c>
    </row>
    <row r="127" spans="1:17" ht="12" customHeight="1" x14ac:dyDescent="0.25">
      <c r="A127" s="23" t="s">
        <v>60</v>
      </c>
      <c r="B127" s="156">
        <v>1.0805163529220734</v>
      </c>
      <c r="C127" s="156">
        <v>1.462998093578515</v>
      </c>
      <c r="D127" s="156">
        <v>1.711485280193112</v>
      </c>
      <c r="E127" s="156">
        <v>1.8358980597708345</v>
      </c>
      <c r="F127" s="156">
        <v>1.573293069207707</v>
      </c>
      <c r="G127" s="156">
        <v>1.5514473669211395</v>
      </c>
      <c r="H127" s="156">
        <v>1.1143499242317576</v>
      </c>
      <c r="I127" s="156">
        <v>2.4297798342973547</v>
      </c>
      <c r="J127" s="156">
        <v>1.742570797050919</v>
      </c>
      <c r="K127" s="156">
        <v>2.0498343464311142</v>
      </c>
      <c r="L127" s="156">
        <v>2.0891154736812916</v>
      </c>
      <c r="M127" s="156">
        <v>2.3800466921562911</v>
      </c>
      <c r="N127" s="156">
        <v>2.7848429919040658</v>
      </c>
      <c r="O127" s="156">
        <v>1.7280223726302846</v>
      </c>
      <c r="P127" s="156">
        <v>3.8856488949194965</v>
      </c>
      <c r="Q127" s="156">
        <v>3.0564065902263109</v>
      </c>
    </row>
    <row r="128" spans="1:17" ht="12.95" customHeight="1" x14ac:dyDescent="0.25">
      <c r="A128" s="158" t="s">
        <v>112</v>
      </c>
      <c r="B128" s="157">
        <f t="shared" ref="B128:Q128" si="51">B129</f>
        <v>0.12162298676465862</v>
      </c>
      <c r="C128" s="157">
        <f t="shared" si="51"/>
        <v>0.14537313997289547</v>
      </c>
      <c r="D128" s="157">
        <f t="shared" si="51"/>
        <v>0.15898709306431111</v>
      </c>
      <c r="E128" s="157">
        <f t="shared" si="51"/>
        <v>0.16735704529526624</v>
      </c>
      <c r="F128" s="157">
        <f t="shared" si="51"/>
        <v>0.19321638051564105</v>
      </c>
      <c r="G128" s="157">
        <f t="shared" si="51"/>
        <v>0.212963248428515</v>
      </c>
      <c r="H128" s="157">
        <f t="shared" si="51"/>
        <v>0.22954592171403615</v>
      </c>
      <c r="I128" s="157">
        <f t="shared" si="51"/>
        <v>0.27839973809934709</v>
      </c>
      <c r="J128" s="157">
        <f t="shared" si="51"/>
        <v>0.30111714455973193</v>
      </c>
      <c r="K128" s="157">
        <f t="shared" si="51"/>
        <v>0.32660144638538624</v>
      </c>
      <c r="L128" s="157">
        <f t="shared" si="51"/>
        <v>0.3263486369779508</v>
      </c>
      <c r="M128" s="157">
        <f t="shared" si="51"/>
        <v>0.36372767065390338</v>
      </c>
      <c r="N128" s="157">
        <f t="shared" si="51"/>
        <v>0.33099565757276517</v>
      </c>
      <c r="O128" s="157">
        <f t="shared" si="51"/>
        <v>0.3606324461082086</v>
      </c>
      <c r="P128" s="157">
        <f t="shared" si="51"/>
        <v>0.31258549857522322</v>
      </c>
      <c r="Q128" s="157">
        <f t="shared" si="51"/>
        <v>0.28445563631697263</v>
      </c>
    </row>
    <row r="129" spans="1:17" ht="12" customHeight="1" x14ac:dyDescent="0.25">
      <c r="A129" s="23" t="s">
        <v>60</v>
      </c>
      <c r="B129" s="156">
        <v>0.12162298676465862</v>
      </c>
      <c r="C129" s="156">
        <v>0.14537313997289547</v>
      </c>
      <c r="D129" s="156">
        <v>0.15898709306431111</v>
      </c>
      <c r="E129" s="156">
        <v>0.16735704529526624</v>
      </c>
      <c r="F129" s="156">
        <v>0.19321638051564105</v>
      </c>
      <c r="G129" s="156">
        <v>0.212963248428515</v>
      </c>
      <c r="H129" s="156">
        <v>0.22954592171403615</v>
      </c>
      <c r="I129" s="156">
        <v>0.27839973809934709</v>
      </c>
      <c r="J129" s="156">
        <v>0.30111714455973193</v>
      </c>
      <c r="K129" s="156">
        <v>0.32660144638538624</v>
      </c>
      <c r="L129" s="156">
        <v>0.3263486369779508</v>
      </c>
      <c r="M129" s="156">
        <v>0.36372767065390338</v>
      </c>
      <c r="N129" s="156">
        <v>0.33099565757276517</v>
      </c>
      <c r="O129" s="156">
        <v>0.3606324461082086</v>
      </c>
      <c r="P129" s="156">
        <v>0.31258549857522322</v>
      </c>
      <c r="Q129" s="156">
        <v>0.28445563631697263</v>
      </c>
    </row>
    <row r="130" spans="1:17" ht="12" customHeight="1" x14ac:dyDescent="0.25">
      <c r="A130" s="158" t="s">
        <v>63</v>
      </c>
      <c r="B130" s="157">
        <f>SUM(B131:B132,B135:B136)</f>
        <v>54.17487156748156</v>
      </c>
      <c r="C130" s="157">
        <f t="shared" ref="C130:Q130" si="52">SUM(C131:C132,C135:C136)</f>
        <v>55.541233848856457</v>
      </c>
      <c r="D130" s="157">
        <f t="shared" si="52"/>
        <v>58.844336825575951</v>
      </c>
      <c r="E130" s="157">
        <f t="shared" si="52"/>
        <v>63.331219850508894</v>
      </c>
      <c r="F130" s="157">
        <f t="shared" si="52"/>
        <v>69.997242594278731</v>
      </c>
      <c r="G130" s="157">
        <f t="shared" si="52"/>
        <v>72.905121216660163</v>
      </c>
      <c r="H130" s="157">
        <f t="shared" si="52"/>
        <v>72.176822158568385</v>
      </c>
      <c r="I130" s="157">
        <f t="shared" si="52"/>
        <v>79.283258047161112</v>
      </c>
      <c r="J130" s="157">
        <f t="shared" si="52"/>
        <v>83.349306613772441</v>
      </c>
      <c r="K130" s="157">
        <f t="shared" si="52"/>
        <v>89.311079840339318</v>
      </c>
      <c r="L130" s="157">
        <f t="shared" si="52"/>
        <v>90.473986352711307</v>
      </c>
      <c r="M130" s="157">
        <f t="shared" si="52"/>
        <v>98.537132421412281</v>
      </c>
      <c r="N130" s="157">
        <f t="shared" si="52"/>
        <v>99.096730973951509</v>
      </c>
      <c r="O130" s="157">
        <f t="shared" si="52"/>
        <v>114.46605535592764</v>
      </c>
      <c r="P130" s="157">
        <f t="shared" si="52"/>
        <v>118.8064166932911</v>
      </c>
      <c r="Q130" s="157">
        <f t="shared" si="52"/>
        <v>118.82824406696044</v>
      </c>
    </row>
    <row r="131" spans="1:17" ht="12" customHeight="1" x14ac:dyDescent="0.25">
      <c r="A131" s="167" t="s">
        <v>148</v>
      </c>
      <c r="B131" s="132">
        <v>39.664771980835212</v>
      </c>
      <c r="C131" s="132">
        <v>38.832412302626793</v>
      </c>
      <c r="D131" s="132">
        <v>42.454401362364976</v>
      </c>
      <c r="E131" s="132">
        <v>44.018318749251875</v>
      </c>
      <c r="F131" s="132">
        <v>48.136325590047917</v>
      </c>
      <c r="G131" s="132">
        <v>43.820412642545996</v>
      </c>
      <c r="H131" s="132">
        <v>38.735914088647618</v>
      </c>
      <c r="I131" s="132">
        <v>44.501914815031299</v>
      </c>
      <c r="J131" s="132">
        <v>45.119472210022124</v>
      </c>
      <c r="K131" s="132">
        <v>39.662399645096855</v>
      </c>
      <c r="L131" s="132">
        <v>31.245826383168573</v>
      </c>
      <c r="M131" s="132">
        <v>33.433524627674323</v>
      </c>
      <c r="N131" s="132">
        <v>31.872033651602784</v>
      </c>
      <c r="O131" s="132">
        <v>34.095466020160821</v>
      </c>
      <c r="P131" s="132">
        <v>35.731479938532125</v>
      </c>
      <c r="Q131" s="132">
        <v>34.702672575990057</v>
      </c>
    </row>
    <row r="132" spans="1:17" ht="12" customHeight="1" x14ac:dyDescent="0.25">
      <c r="A132" s="167" t="s">
        <v>147</v>
      </c>
      <c r="B132" s="132">
        <f>SUM(B133:B134)</f>
        <v>10.74553120649588</v>
      </c>
      <c r="C132" s="132">
        <f t="shared" ref="C132:Q132" si="53">SUM(C133:C134)</f>
        <v>11.421308187883406</v>
      </c>
      <c r="D132" s="132">
        <f t="shared" si="53"/>
        <v>13.035815879254155</v>
      </c>
      <c r="E132" s="132">
        <f t="shared" si="53"/>
        <v>14.986562142806434</v>
      </c>
      <c r="F132" s="132">
        <f t="shared" si="53"/>
        <v>17.93328046467941</v>
      </c>
      <c r="G132" s="132">
        <f t="shared" si="53"/>
        <v>25.02839044818441</v>
      </c>
      <c r="H132" s="132">
        <f t="shared" si="53"/>
        <v>27.64729854451447</v>
      </c>
      <c r="I132" s="132">
        <f t="shared" si="53"/>
        <v>33.043097173888469</v>
      </c>
      <c r="J132" s="132">
        <f t="shared" si="53"/>
        <v>33.900462718736129</v>
      </c>
      <c r="K132" s="132">
        <f t="shared" si="53"/>
        <v>46.542336636778991</v>
      </c>
      <c r="L132" s="132">
        <f t="shared" si="53"/>
        <v>56.325764891310612</v>
      </c>
      <c r="M132" s="132">
        <f t="shared" si="53"/>
        <v>61.845431879700975</v>
      </c>
      <c r="N132" s="132">
        <f t="shared" si="53"/>
        <v>64.301455403566507</v>
      </c>
      <c r="O132" s="132">
        <f t="shared" si="53"/>
        <v>78.270425580539666</v>
      </c>
      <c r="P132" s="132">
        <f t="shared" si="53"/>
        <v>78.954105692938796</v>
      </c>
      <c r="Q132" s="132">
        <f t="shared" si="53"/>
        <v>79.669467497012192</v>
      </c>
    </row>
    <row r="133" spans="1:17" ht="12" customHeight="1" x14ac:dyDescent="0.25">
      <c r="A133" s="166" t="s">
        <v>61</v>
      </c>
      <c r="B133" s="165">
        <v>7.3705971134271637</v>
      </c>
      <c r="C133" s="165">
        <v>7.8211136950115892</v>
      </c>
      <c r="D133" s="165">
        <v>8.9109754792171909</v>
      </c>
      <c r="E133" s="165">
        <v>10.226550970719398</v>
      </c>
      <c r="F133" s="165">
        <v>12.215407128203028</v>
      </c>
      <c r="G133" s="165">
        <v>17.114007674636618</v>
      </c>
      <c r="H133" s="165">
        <v>18.708085920341574</v>
      </c>
      <c r="I133" s="165">
        <v>22.407372700073783</v>
      </c>
      <c r="J133" s="165">
        <v>22.952964252643046</v>
      </c>
      <c r="K133" s="165">
        <v>31.465879587908617</v>
      </c>
      <c r="L133" s="165">
        <v>37.752036670626943</v>
      </c>
      <c r="M133" s="165">
        <v>42.047697442979853</v>
      </c>
      <c r="N133" s="165">
        <v>43.40262770340594</v>
      </c>
      <c r="O133" s="165">
        <v>52.255847619035798</v>
      </c>
      <c r="P133" s="165">
        <v>53.728476343831979</v>
      </c>
      <c r="Q133" s="165">
        <v>53.740145471959053</v>
      </c>
    </row>
    <row r="134" spans="1:17" ht="12" customHeight="1" x14ac:dyDescent="0.25">
      <c r="A134" s="147" t="s">
        <v>59</v>
      </c>
      <c r="B134" s="164">
        <v>3.3749340930687168</v>
      </c>
      <c r="C134" s="164">
        <v>3.6001944928718173</v>
      </c>
      <c r="D134" s="164">
        <v>4.1248404000369652</v>
      </c>
      <c r="E134" s="164">
        <v>4.7600111720870357</v>
      </c>
      <c r="F134" s="164">
        <v>5.7178733364763819</v>
      </c>
      <c r="G134" s="164">
        <v>7.9143827735477945</v>
      </c>
      <c r="H134" s="164">
        <v>8.939212624172896</v>
      </c>
      <c r="I134" s="164">
        <v>10.635724473814685</v>
      </c>
      <c r="J134" s="164">
        <v>10.947498466093085</v>
      </c>
      <c r="K134" s="164">
        <v>15.076457048870374</v>
      </c>
      <c r="L134" s="164">
        <v>18.573728220683666</v>
      </c>
      <c r="M134" s="164">
        <v>19.797734436721122</v>
      </c>
      <c r="N134" s="164">
        <v>20.89882770016056</v>
      </c>
      <c r="O134" s="164">
        <v>26.014577961503871</v>
      </c>
      <c r="P134" s="164">
        <v>25.225629349106818</v>
      </c>
      <c r="Q134" s="164">
        <v>25.929322025053132</v>
      </c>
    </row>
    <row r="135" spans="1:17" ht="12" customHeight="1" x14ac:dyDescent="0.25">
      <c r="A135" s="163" t="s">
        <v>142</v>
      </c>
      <c r="B135" s="162">
        <v>3.0065613607487904</v>
      </c>
      <c r="C135" s="162">
        <v>4.1609741505863287</v>
      </c>
      <c r="D135" s="162">
        <v>2.6142232031886956</v>
      </c>
      <c r="E135" s="162">
        <v>3.2928117827453902</v>
      </c>
      <c r="F135" s="162">
        <v>2.9177571679633139</v>
      </c>
      <c r="G135" s="162">
        <v>2.6479165842017562</v>
      </c>
      <c r="H135" s="162">
        <v>3.4857554959813646</v>
      </c>
      <c r="I135" s="162">
        <v>1.0369989020382928</v>
      </c>
      <c r="J135" s="162">
        <v>2.5542289082485357</v>
      </c>
      <c r="K135" s="162">
        <v>1.4962705399682581</v>
      </c>
      <c r="L135" s="162">
        <v>1.0899834301008851</v>
      </c>
      <c r="M135" s="162">
        <v>1.2113007615961171</v>
      </c>
      <c r="N135" s="162">
        <v>1.0286872050350584</v>
      </c>
      <c r="O135" s="162">
        <v>0.67748724987829345</v>
      </c>
      <c r="P135" s="162">
        <v>1.3756167196336164</v>
      </c>
      <c r="Q135" s="162">
        <v>1.4435581086618352</v>
      </c>
    </row>
    <row r="136" spans="1:17" ht="12" customHeight="1" x14ac:dyDescent="0.25">
      <c r="A136" s="161" t="s">
        <v>141</v>
      </c>
      <c r="B136" s="160">
        <f t="shared" ref="B136" si="54">SUM(B137:B138)</f>
        <v>0.75800701940167092</v>
      </c>
      <c r="C136" s="160">
        <f t="shared" ref="C136" si="55">SUM(C137:C138)</f>
        <v>1.126539207759931</v>
      </c>
      <c r="D136" s="160">
        <f t="shared" ref="D136" si="56">SUM(D137:D138)</f>
        <v>0.73989638076812203</v>
      </c>
      <c r="E136" s="160">
        <f t="shared" ref="E136" si="57">SUM(E137:E138)</f>
        <v>1.033527175705196</v>
      </c>
      <c r="F136" s="160">
        <f t="shared" ref="F136" si="58">SUM(F137:F138)</f>
        <v>1.0098793715880774</v>
      </c>
      <c r="G136" s="160">
        <f t="shared" ref="G136" si="59">SUM(G137:G138)</f>
        <v>1.408401541728012</v>
      </c>
      <c r="H136" s="160">
        <f t="shared" ref="H136" si="60">SUM(H137:H138)</f>
        <v>2.3078540294249295</v>
      </c>
      <c r="I136" s="160">
        <f t="shared" ref="I136" si="61">SUM(I137:I138)</f>
        <v>0.70124715620304923</v>
      </c>
      <c r="J136" s="160">
        <f t="shared" ref="J136" si="62">SUM(J137:J138)</f>
        <v>1.7751427767656494</v>
      </c>
      <c r="K136" s="160">
        <f t="shared" ref="K136" si="63">SUM(K137:K138)</f>
        <v>1.6100730184952008</v>
      </c>
      <c r="L136" s="160">
        <f t="shared" ref="L136" si="64">SUM(L137:L138)</f>
        <v>1.8124116481312345</v>
      </c>
      <c r="M136" s="160">
        <f t="shared" ref="M136" si="65">SUM(M137:M138)</f>
        <v>2.0468751524408608</v>
      </c>
      <c r="N136" s="160">
        <f t="shared" ref="N136" si="66">SUM(N137:N138)</f>
        <v>1.8945547137471654</v>
      </c>
      <c r="O136" s="160">
        <f t="shared" ref="O136" si="67">SUM(O137:O138)</f>
        <v>1.4226765053488608</v>
      </c>
      <c r="P136" s="160">
        <f t="shared" ref="P136" si="68">SUM(P137:P138)</f>
        <v>2.7452143421865585</v>
      </c>
      <c r="Q136" s="160">
        <f t="shared" ref="Q136" si="69">SUM(Q137:Q138)</f>
        <v>3.012545885296364</v>
      </c>
    </row>
    <row r="137" spans="1:17" ht="12" customHeight="1" x14ac:dyDescent="0.25">
      <c r="A137" s="148" t="s">
        <v>60</v>
      </c>
      <c r="B137" s="156">
        <v>0.55872790804375427</v>
      </c>
      <c r="C137" s="156">
        <v>0.83805327422998843</v>
      </c>
      <c r="D137" s="156">
        <v>0.54870232522352869</v>
      </c>
      <c r="E137" s="156">
        <v>0.76502844011124083</v>
      </c>
      <c r="F137" s="156">
        <v>0.74048483946456078</v>
      </c>
      <c r="G137" s="156">
        <v>1.0340514268518459</v>
      </c>
      <c r="H137" s="156">
        <v>1.6835197903692651</v>
      </c>
      <c r="I137" s="156">
        <v>0.52205923009721222</v>
      </c>
      <c r="J137" s="156">
        <v>1.2993788935983688</v>
      </c>
      <c r="K137" s="156">
        <v>1.1871797775506931</v>
      </c>
      <c r="L137" s="156">
        <v>1.3170076453550441</v>
      </c>
      <c r="M137" s="156">
        <v>1.5232672739069151</v>
      </c>
      <c r="N137" s="156">
        <v>1.4007669788718615</v>
      </c>
      <c r="O137" s="156">
        <v>1.0381826831972694</v>
      </c>
      <c r="P137" s="156">
        <v>2.0684740412053784</v>
      </c>
      <c r="Q137" s="156">
        <v>2.2356663639246848</v>
      </c>
    </row>
    <row r="138" spans="1:17" ht="12" customHeight="1" x14ac:dyDescent="0.25">
      <c r="A138" s="148" t="s">
        <v>59</v>
      </c>
      <c r="B138" s="156">
        <v>0.19927911135791662</v>
      </c>
      <c r="C138" s="156">
        <v>0.28848593352994251</v>
      </c>
      <c r="D138" s="156">
        <v>0.19119405554459332</v>
      </c>
      <c r="E138" s="156">
        <v>0.26849873559395521</v>
      </c>
      <c r="F138" s="156">
        <v>0.26939453212351661</v>
      </c>
      <c r="G138" s="156">
        <v>0.3743501148761661</v>
      </c>
      <c r="H138" s="156">
        <v>0.62433423905566443</v>
      </c>
      <c r="I138" s="156">
        <v>0.17918792610583703</v>
      </c>
      <c r="J138" s="156">
        <v>0.47576388316728063</v>
      </c>
      <c r="K138" s="156">
        <v>0.4228932409445077</v>
      </c>
      <c r="L138" s="156">
        <v>0.49540400277619023</v>
      </c>
      <c r="M138" s="156">
        <v>0.52360787853394586</v>
      </c>
      <c r="N138" s="156">
        <v>0.49378773487530386</v>
      </c>
      <c r="O138" s="156">
        <v>0.38449382215159139</v>
      </c>
      <c r="P138" s="156">
        <v>0.6767403009811801</v>
      </c>
      <c r="Q138" s="156">
        <v>0.77687952137167915</v>
      </c>
    </row>
    <row r="139" spans="1:17" ht="12" customHeight="1" x14ac:dyDescent="0.25">
      <c r="A139" s="158" t="s">
        <v>62</v>
      </c>
      <c r="B139" s="157">
        <f>SUM(B140:B141)</f>
        <v>22.607311157309983</v>
      </c>
      <c r="C139" s="157">
        <f t="shared" ref="C139:Q139" si="70">SUM(C140:C141)</f>
        <v>23.298145501887046</v>
      </c>
      <c r="D139" s="157">
        <f t="shared" si="70"/>
        <v>25.033764443493631</v>
      </c>
      <c r="E139" s="157">
        <f t="shared" si="70"/>
        <v>26.752819739765719</v>
      </c>
      <c r="F139" s="157">
        <f t="shared" si="70"/>
        <v>29.079289354238416</v>
      </c>
      <c r="G139" s="157">
        <f t="shared" si="70"/>
        <v>30.015405056090444</v>
      </c>
      <c r="H139" s="157">
        <f t="shared" si="70"/>
        <v>29.882960298131017</v>
      </c>
      <c r="I139" s="157">
        <f t="shared" si="70"/>
        <v>34.993330621638904</v>
      </c>
      <c r="J139" s="157">
        <f t="shared" si="70"/>
        <v>35.789013650926094</v>
      </c>
      <c r="K139" s="157">
        <f t="shared" si="70"/>
        <v>38.693532020450697</v>
      </c>
      <c r="L139" s="157">
        <f t="shared" si="70"/>
        <v>39.039553438468722</v>
      </c>
      <c r="M139" s="157">
        <f t="shared" si="70"/>
        <v>43.076586248126127</v>
      </c>
      <c r="N139" s="157">
        <f t="shared" si="70"/>
        <v>44.576357441944758</v>
      </c>
      <c r="O139" s="157">
        <f t="shared" si="70"/>
        <v>49.428524166505014</v>
      </c>
      <c r="P139" s="157">
        <f t="shared" si="70"/>
        <v>54.336378474309932</v>
      </c>
      <c r="Q139" s="157">
        <f t="shared" si="70"/>
        <v>53.138738036594674</v>
      </c>
    </row>
    <row r="140" spans="1:17" ht="12" customHeight="1" x14ac:dyDescent="0.25">
      <c r="A140" s="23" t="s">
        <v>57</v>
      </c>
      <c r="B140" s="156">
        <v>2.146972858685777</v>
      </c>
      <c r="C140" s="156">
        <v>1.6858309279717929</v>
      </c>
      <c r="D140" s="156">
        <v>1.5857278544775337</v>
      </c>
      <c r="E140" s="156">
        <v>0.9571958401894628</v>
      </c>
      <c r="F140" s="156">
        <v>1.2097796951603004</v>
      </c>
      <c r="G140" s="156">
        <v>2.4303290925644223</v>
      </c>
      <c r="H140" s="156">
        <v>2.0390533199383412</v>
      </c>
      <c r="I140" s="156">
        <v>4.3590329379241917</v>
      </c>
      <c r="J140" s="156">
        <v>4.2899259224123911</v>
      </c>
      <c r="K140" s="156">
        <v>2.1539959337215491</v>
      </c>
      <c r="L140" s="156">
        <v>3.057811554466431</v>
      </c>
      <c r="M140" s="156">
        <v>3.1658838685922412</v>
      </c>
      <c r="N140" s="156">
        <v>1.7516816460103373</v>
      </c>
      <c r="O140" s="156">
        <v>2.2589749117617313</v>
      </c>
      <c r="P140" s="156">
        <v>2.4894648683178238</v>
      </c>
      <c r="Q140" s="156">
        <v>3.4356078344254777</v>
      </c>
    </row>
    <row r="141" spans="1:17" ht="12" customHeight="1" x14ac:dyDescent="0.25">
      <c r="A141" s="29" t="s">
        <v>140</v>
      </c>
      <c r="B141" s="57">
        <v>20.460338298624205</v>
      </c>
      <c r="C141" s="57">
        <v>21.612314573915253</v>
      </c>
      <c r="D141" s="57">
        <v>23.448036589016098</v>
      </c>
      <c r="E141" s="57">
        <v>25.795623899576256</v>
      </c>
      <c r="F141" s="57">
        <v>27.869509659078116</v>
      </c>
      <c r="G141" s="57">
        <v>27.58507596352602</v>
      </c>
      <c r="H141" s="57">
        <v>27.843906978192678</v>
      </c>
      <c r="I141" s="57">
        <v>30.634297683714713</v>
      </c>
      <c r="J141" s="57">
        <v>31.4990877285137</v>
      </c>
      <c r="K141" s="57">
        <v>36.53953608672915</v>
      </c>
      <c r="L141" s="57">
        <v>35.98174188400229</v>
      </c>
      <c r="M141" s="57">
        <v>39.910702379533888</v>
      </c>
      <c r="N141" s="57">
        <v>42.824675795934418</v>
      </c>
      <c r="O141" s="57">
        <v>47.169549254743281</v>
      </c>
      <c r="P141" s="57">
        <v>51.846913605992107</v>
      </c>
      <c r="Q141" s="57">
        <v>49.703130202169199</v>
      </c>
    </row>
    <row r="142" spans="1:17" s="28" customFormat="1" ht="12" customHeight="1" x14ac:dyDescent="0.25">
      <c r="B142"/>
    </row>
    <row r="143" spans="1:17" ht="12" customHeight="1" x14ac:dyDescent="0.25">
      <c r="A143" s="152" t="s">
        <v>146</v>
      </c>
      <c r="B143" s="168">
        <f t="shared" ref="B143:Q143" si="71">SUM(B144,B146,B148,B157)</f>
        <v>11.71851473155888</v>
      </c>
      <c r="C143" s="168">
        <f t="shared" si="71"/>
        <v>19.849684912980038</v>
      </c>
      <c r="D143" s="168">
        <f t="shared" si="71"/>
        <v>27.851122721386119</v>
      </c>
      <c r="E143" s="168">
        <f t="shared" si="71"/>
        <v>37.900291422111543</v>
      </c>
      <c r="F143" s="168">
        <f t="shared" si="71"/>
        <v>43.290266308851756</v>
      </c>
      <c r="G143" s="168">
        <f t="shared" si="71"/>
        <v>51.913769856729289</v>
      </c>
      <c r="H143" s="168">
        <f t="shared" si="71"/>
        <v>55.022061793818629</v>
      </c>
      <c r="I143" s="168">
        <f t="shared" si="71"/>
        <v>72.243871008808739</v>
      </c>
      <c r="J143" s="168">
        <f t="shared" si="71"/>
        <v>74.553959923477251</v>
      </c>
      <c r="K143" s="168">
        <f t="shared" si="71"/>
        <v>80.498247920530687</v>
      </c>
      <c r="L143" s="168">
        <f t="shared" si="71"/>
        <v>89.232292220171814</v>
      </c>
      <c r="M143" s="168">
        <f t="shared" si="71"/>
        <v>91.754162750230748</v>
      </c>
      <c r="N143" s="168">
        <f t="shared" si="71"/>
        <v>107.44372120348942</v>
      </c>
      <c r="O143" s="168">
        <f t="shared" si="71"/>
        <v>119.38576867753643</v>
      </c>
      <c r="P143" s="168">
        <f t="shared" si="71"/>
        <v>122.89452574949982</v>
      </c>
      <c r="Q143" s="168">
        <f t="shared" si="71"/>
        <v>140.05027706016136</v>
      </c>
    </row>
    <row r="144" spans="1:17" ht="12.95" customHeight="1" x14ac:dyDescent="0.25">
      <c r="A144" s="158" t="s">
        <v>65</v>
      </c>
      <c r="B144" s="157">
        <f t="shared" ref="B144:Q144" si="72">B145</f>
        <v>8.2554794344995166</v>
      </c>
      <c r="C144" s="157">
        <f t="shared" si="72"/>
        <v>14.086999230384571</v>
      </c>
      <c r="D144" s="157">
        <f t="shared" si="72"/>
        <v>19.31774329732723</v>
      </c>
      <c r="E144" s="157">
        <f t="shared" si="72"/>
        <v>26.224554583992205</v>
      </c>
      <c r="F144" s="157">
        <f t="shared" si="72"/>
        <v>29.434831651417984</v>
      </c>
      <c r="G144" s="157">
        <f t="shared" si="72"/>
        <v>34.573840603169373</v>
      </c>
      <c r="H144" s="157">
        <f t="shared" si="72"/>
        <v>35.857465100144751</v>
      </c>
      <c r="I144" s="157">
        <f t="shared" si="72"/>
        <v>44.738456850886799</v>
      </c>
      <c r="J144" s="157">
        <f t="shared" si="72"/>
        <v>46.994268916767609</v>
      </c>
      <c r="K144" s="157">
        <f t="shared" si="72"/>
        <v>49.098998269667902</v>
      </c>
      <c r="L144" s="157">
        <f t="shared" si="72"/>
        <v>57.127592726801431</v>
      </c>
      <c r="M144" s="157">
        <f t="shared" si="72"/>
        <v>54.557970737518581</v>
      </c>
      <c r="N144" s="157">
        <f t="shared" si="72"/>
        <v>63.332127899610306</v>
      </c>
      <c r="O144" s="157">
        <f t="shared" si="72"/>
        <v>72.754422395085328</v>
      </c>
      <c r="P144" s="157">
        <f t="shared" si="72"/>
        <v>65.618485700483745</v>
      </c>
      <c r="Q144" s="157">
        <f t="shared" si="72"/>
        <v>77.660506989155635</v>
      </c>
    </row>
    <row r="145" spans="1:17" ht="12" customHeight="1" x14ac:dyDescent="0.25">
      <c r="A145" s="23" t="s">
        <v>60</v>
      </c>
      <c r="B145" s="156">
        <v>8.2554794344995166</v>
      </c>
      <c r="C145" s="156">
        <v>14.086999230384571</v>
      </c>
      <c r="D145" s="156">
        <v>19.31774329732723</v>
      </c>
      <c r="E145" s="156">
        <v>26.224554583992205</v>
      </c>
      <c r="F145" s="156">
        <v>29.434831651417984</v>
      </c>
      <c r="G145" s="156">
        <v>34.573840603169373</v>
      </c>
      <c r="H145" s="156">
        <v>35.857465100144751</v>
      </c>
      <c r="I145" s="156">
        <v>44.738456850886799</v>
      </c>
      <c r="J145" s="156">
        <v>46.994268916767609</v>
      </c>
      <c r="K145" s="156">
        <v>49.098998269667902</v>
      </c>
      <c r="L145" s="156">
        <v>57.127592726801431</v>
      </c>
      <c r="M145" s="156">
        <v>54.557970737518581</v>
      </c>
      <c r="N145" s="156">
        <v>63.332127899610306</v>
      </c>
      <c r="O145" s="156">
        <v>72.754422395085328</v>
      </c>
      <c r="P145" s="156">
        <v>65.618485700483745</v>
      </c>
      <c r="Q145" s="156">
        <v>77.660506989155635</v>
      </c>
    </row>
    <row r="146" spans="1:17" ht="12.95" customHeight="1" x14ac:dyDescent="0.25">
      <c r="A146" s="158" t="s">
        <v>112</v>
      </c>
      <c r="B146" s="157">
        <f t="shared" ref="B146:Q146" si="73">B147</f>
        <v>0.3773679068136655</v>
      </c>
      <c r="C146" s="157">
        <f t="shared" si="73"/>
        <v>0.5806879821060803</v>
      </c>
      <c r="D146" s="157">
        <f t="shared" si="73"/>
        <v>0.82784613414361141</v>
      </c>
      <c r="E146" s="157">
        <f t="shared" si="73"/>
        <v>1.1058080147084264</v>
      </c>
      <c r="F146" s="157">
        <f t="shared" si="73"/>
        <v>1.3276095092613085</v>
      </c>
      <c r="G146" s="157">
        <f t="shared" si="73"/>
        <v>1.6279273361150974</v>
      </c>
      <c r="H146" s="157">
        <f t="shared" si="73"/>
        <v>1.8158772289175347</v>
      </c>
      <c r="I146" s="157">
        <f t="shared" si="73"/>
        <v>2.3726178432132587</v>
      </c>
      <c r="J146" s="157">
        <f t="shared" si="73"/>
        <v>2.5210488826812258</v>
      </c>
      <c r="K146" s="157">
        <f t="shared" si="73"/>
        <v>2.8154426568874182</v>
      </c>
      <c r="L146" s="157">
        <f t="shared" si="73"/>
        <v>2.868032817702876</v>
      </c>
      <c r="M146" s="157">
        <f t="shared" si="73"/>
        <v>3.1042075272226008</v>
      </c>
      <c r="N146" s="157">
        <f t="shared" si="73"/>
        <v>3.43996315578155</v>
      </c>
      <c r="O146" s="157">
        <f t="shared" si="73"/>
        <v>3.6359367616105596</v>
      </c>
      <c r="P146" s="157">
        <f t="shared" si="73"/>
        <v>4.030317479724669</v>
      </c>
      <c r="Q146" s="157">
        <f t="shared" si="73"/>
        <v>4.5502953167812308</v>
      </c>
    </row>
    <row r="147" spans="1:17" ht="12" customHeight="1" x14ac:dyDescent="0.25">
      <c r="A147" s="23" t="s">
        <v>60</v>
      </c>
      <c r="B147" s="156">
        <v>0.3773679068136655</v>
      </c>
      <c r="C147" s="156">
        <v>0.5806879821060803</v>
      </c>
      <c r="D147" s="156">
        <v>0.82784613414361141</v>
      </c>
      <c r="E147" s="156">
        <v>1.1058080147084264</v>
      </c>
      <c r="F147" s="156">
        <v>1.3276095092613085</v>
      </c>
      <c r="G147" s="156">
        <v>1.6279273361150974</v>
      </c>
      <c r="H147" s="156">
        <v>1.8158772289175347</v>
      </c>
      <c r="I147" s="156">
        <v>2.3726178432132587</v>
      </c>
      <c r="J147" s="156">
        <v>2.5210488826812258</v>
      </c>
      <c r="K147" s="156">
        <v>2.8154426568874182</v>
      </c>
      <c r="L147" s="156">
        <v>2.868032817702876</v>
      </c>
      <c r="M147" s="156">
        <v>3.1042075272226008</v>
      </c>
      <c r="N147" s="156">
        <v>3.43996315578155</v>
      </c>
      <c r="O147" s="156">
        <v>3.6359367616105596</v>
      </c>
      <c r="P147" s="156">
        <v>4.030317479724669</v>
      </c>
      <c r="Q147" s="156">
        <v>4.5502953167812308</v>
      </c>
    </row>
    <row r="148" spans="1:17" ht="12" customHeight="1" x14ac:dyDescent="0.25">
      <c r="A148" s="158" t="s">
        <v>63</v>
      </c>
      <c r="B148" s="157">
        <f t="shared" ref="B148:Q148" si="74">SUM(B149:B150,B153:B154)</f>
        <v>2.3323827008614977</v>
      </c>
      <c r="C148" s="157">
        <f t="shared" si="74"/>
        <v>3.9313510848237887</v>
      </c>
      <c r="D148" s="157">
        <f t="shared" si="74"/>
        <v>5.8264488509053205</v>
      </c>
      <c r="E148" s="157">
        <f t="shared" si="74"/>
        <v>7.9876114994621163</v>
      </c>
      <c r="F148" s="157">
        <f t="shared" si="74"/>
        <v>9.4369775832468932</v>
      </c>
      <c r="G148" s="157">
        <f t="shared" si="74"/>
        <v>11.81632444358123</v>
      </c>
      <c r="H148" s="157">
        <f t="shared" si="74"/>
        <v>13.014778886401773</v>
      </c>
      <c r="I148" s="157">
        <f t="shared" si="74"/>
        <v>18.87466027170559</v>
      </c>
      <c r="J148" s="157">
        <f t="shared" si="74"/>
        <v>18.642799435234583</v>
      </c>
      <c r="K148" s="157">
        <f t="shared" si="74"/>
        <v>21.348303601425883</v>
      </c>
      <c r="L148" s="157">
        <f t="shared" si="74"/>
        <v>21.681968597179278</v>
      </c>
      <c r="M148" s="157">
        <f t="shared" si="74"/>
        <v>25.439930500061166</v>
      </c>
      <c r="N148" s="157">
        <f t="shared" si="74"/>
        <v>30.092533126820307</v>
      </c>
      <c r="O148" s="157">
        <f t="shared" si="74"/>
        <v>32.025947489609223</v>
      </c>
      <c r="P148" s="157">
        <f t="shared" si="74"/>
        <v>39.612246758647835</v>
      </c>
      <c r="Q148" s="157">
        <f t="shared" si="74"/>
        <v>42.964021687974409</v>
      </c>
    </row>
    <row r="149" spans="1:17" ht="12" customHeight="1" x14ac:dyDescent="0.25">
      <c r="A149" s="167" t="s">
        <v>144</v>
      </c>
      <c r="B149" s="132">
        <v>0.40860540873670442</v>
      </c>
      <c r="C149" s="132">
        <v>0.33028669963643259</v>
      </c>
      <c r="D149" s="132">
        <v>0.28778554856522781</v>
      </c>
      <c r="E149" s="132">
        <v>0.28384435737480856</v>
      </c>
      <c r="F149" s="132">
        <v>0.26283875644204702</v>
      </c>
      <c r="G149" s="132">
        <v>0.23653422217860923</v>
      </c>
      <c r="H149" s="132">
        <v>0.24210528108837992</v>
      </c>
      <c r="I149" s="132">
        <v>0.27755986837576441</v>
      </c>
      <c r="J149" s="132">
        <v>0.29635417235731298</v>
      </c>
      <c r="K149" s="132">
        <v>0.23920882952272396</v>
      </c>
      <c r="L149" s="132">
        <v>0.18056686038009348</v>
      </c>
      <c r="M149" s="132">
        <v>0.16128969742236549</v>
      </c>
      <c r="N149" s="132">
        <v>0.116192369956768</v>
      </c>
      <c r="O149" s="132">
        <v>0.10265245318197577</v>
      </c>
      <c r="P149" s="132">
        <v>9.956950906041051E-2</v>
      </c>
      <c r="Q149" s="132">
        <v>9.3822977763457702E-2</v>
      </c>
    </row>
    <row r="150" spans="1:17" ht="12" customHeight="1" x14ac:dyDescent="0.25">
      <c r="A150" s="167" t="s">
        <v>143</v>
      </c>
      <c r="B150" s="132">
        <f t="shared" ref="B150:C150" si="75">SUM(B151:B152)</f>
        <v>9.8402682156758084E-2</v>
      </c>
      <c r="C150" s="132">
        <f t="shared" si="75"/>
        <v>8.6356771072017696E-2</v>
      </c>
      <c r="D150" s="132">
        <f t="shared" ref="D150" si="76">SUM(D151:D152)</f>
        <v>7.8638699901397907E-2</v>
      </c>
      <c r="E150" s="132">
        <f t="shared" ref="E150" si="77">SUM(E151:E152)</f>
        <v>8.5915329692102485E-2</v>
      </c>
      <c r="F150" s="132">
        <f t="shared" ref="F150" si="78">SUM(F151:F152)</f>
        <v>8.7222679209975007E-2</v>
      </c>
      <c r="G150" s="132">
        <f t="shared" ref="G150" si="79">SUM(G151:G152)</f>
        <v>0.12079524329108002</v>
      </c>
      <c r="H150" s="132">
        <f t="shared" ref="H150" si="80">SUM(H151:H152)</f>
        <v>0.15354876205511669</v>
      </c>
      <c r="I150" s="132">
        <f t="shared" ref="I150" si="81">SUM(I151:I152)</f>
        <v>0.18360798099018372</v>
      </c>
      <c r="J150" s="132">
        <f t="shared" ref="J150" si="82">SUM(J151:J152)</f>
        <v>0.19843805759994534</v>
      </c>
      <c r="K150" s="132">
        <f t="shared" ref="K150" si="83">SUM(K151:K152)</f>
        <v>0.25012797727926822</v>
      </c>
      <c r="L150" s="132">
        <f t="shared" ref="L150" si="84">SUM(L151:L152)</f>
        <v>0.28997147556271252</v>
      </c>
      <c r="M150" s="132">
        <f t="shared" ref="M150" si="85">SUM(M151:M152)</f>
        <v>0.26682591113429677</v>
      </c>
      <c r="N150" s="132">
        <f t="shared" ref="N150" si="86">SUM(N151:N152)</f>
        <v>0.20947099147165987</v>
      </c>
      <c r="O150" s="132">
        <f t="shared" ref="O150" si="87">SUM(O151:O152)</f>
        <v>0.21082705515235764</v>
      </c>
      <c r="P150" s="132">
        <f t="shared" ref="P150" si="88">SUM(P151:P152)</f>
        <v>0.19789076066436787</v>
      </c>
      <c r="Q150" s="132">
        <f t="shared" ref="Q150" si="89">SUM(Q151:Q152)</f>
        <v>0.19386405559509845</v>
      </c>
    </row>
    <row r="151" spans="1:17" ht="12" customHeight="1" x14ac:dyDescent="0.25">
      <c r="A151" s="166" t="s">
        <v>57</v>
      </c>
      <c r="B151" s="165">
        <v>7.5932945620992995E-2</v>
      </c>
      <c r="C151" s="165">
        <v>6.6503318790973473E-2</v>
      </c>
      <c r="D151" s="165">
        <v>6.0429742230484265E-2</v>
      </c>
      <c r="E151" s="165">
        <v>6.5880404955988653E-2</v>
      </c>
      <c r="F151" s="165">
        <v>6.6736403002863473E-2</v>
      </c>
      <c r="G151" s="165">
        <v>9.2248346649657628E-2</v>
      </c>
      <c r="H151" s="165">
        <v>0.11704277182616375</v>
      </c>
      <c r="I151" s="165">
        <v>0.13971176006649383</v>
      </c>
      <c r="J151" s="165">
        <v>0.15070574708871273</v>
      </c>
      <c r="K151" s="165">
        <v>0.18961286553501264</v>
      </c>
      <c r="L151" s="165">
        <v>0.21823477347254591</v>
      </c>
      <c r="M151" s="165">
        <v>0.20281874440088216</v>
      </c>
      <c r="N151" s="165">
        <v>0.15813055348803892</v>
      </c>
      <c r="O151" s="165">
        <v>0.15752317349068318</v>
      </c>
      <c r="P151" s="165">
        <v>0.14967326353433538</v>
      </c>
      <c r="Q151" s="165">
        <v>0.14527428814986998</v>
      </c>
    </row>
    <row r="152" spans="1:17" ht="12" customHeight="1" x14ac:dyDescent="0.25">
      <c r="A152" s="147" t="s">
        <v>59</v>
      </c>
      <c r="B152" s="164">
        <v>2.2469736535765089E-2</v>
      </c>
      <c r="C152" s="164">
        <v>1.985345228104422E-2</v>
      </c>
      <c r="D152" s="164">
        <v>1.8208957670913645E-2</v>
      </c>
      <c r="E152" s="164">
        <v>2.0034924736113836E-2</v>
      </c>
      <c r="F152" s="164">
        <v>2.0486276207111534E-2</v>
      </c>
      <c r="G152" s="164">
        <v>2.8546896641422393E-2</v>
      </c>
      <c r="H152" s="164">
        <v>3.6505990228952956E-2</v>
      </c>
      <c r="I152" s="164">
        <v>4.3896220923689895E-2</v>
      </c>
      <c r="J152" s="164">
        <v>4.7732310511232605E-2</v>
      </c>
      <c r="K152" s="164">
        <v>6.0515111744255563E-2</v>
      </c>
      <c r="L152" s="164">
        <v>7.1736702090166596E-2</v>
      </c>
      <c r="M152" s="164">
        <v>6.4007166733414597E-2</v>
      </c>
      <c r="N152" s="164">
        <v>5.1340437983620965E-2</v>
      </c>
      <c r="O152" s="164">
        <v>5.330388166167447E-2</v>
      </c>
      <c r="P152" s="164">
        <v>4.821749713003249E-2</v>
      </c>
      <c r="Q152" s="164">
        <v>4.8589767445228485E-2</v>
      </c>
    </row>
    <row r="153" spans="1:17" ht="12" customHeight="1" x14ac:dyDescent="0.25">
      <c r="A153" s="163" t="s">
        <v>142</v>
      </c>
      <c r="B153" s="162">
        <v>1.4577798793857455</v>
      </c>
      <c r="C153" s="162">
        <v>2.7658681583836175</v>
      </c>
      <c r="D153" s="162">
        <v>4.2555651382936919</v>
      </c>
      <c r="E153" s="162">
        <v>5.7981339263157885</v>
      </c>
      <c r="F153" s="162">
        <v>6.7505621413486132</v>
      </c>
      <c r="G153" s="162">
        <v>7.4801348380360189</v>
      </c>
      <c r="H153" s="162">
        <v>7.5923462321195627</v>
      </c>
      <c r="I153" s="162">
        <v>10.984363671491819</v>
      </c>
      <c r="J153" s="162">
        <v>10.707008040592051</v>
      </c>
      <c r="K153" s="162">
        <v>10.047895203832674</v>
      </c>
      <c r="L153" s="162">
        <v>7.9660211125051328</v>
      </c>
      <c r="M153" s="162">
        <v>9.2981390993243718</v>
      </c>
      <c r="N153" s="162">
        <v>10.474595203068294</v>
      </c>
      <c r="O153" s="162">
        <v>10.229054111491447</v>
      </c>
      <c r="P153" s="162">
        <v>13.124001498966965</v>
      </c>
      <c r="Q153" s="162">
        <v>13.825844729327306</v>
      </c>
    </row>
    <row r="154" spans="1:17" ht="12" customHeight="1" x14ac:dyDescent="0.25">
      <c r="A154" s="161" t="s">
        <v>141</v>
      </c>
      <c r="B154" s="160">
        <f t="shared" ref="B154:C154" si="90">SUM(B155:B156)</f>
        <v>0.36759473058228986</v>
      </c>
      <c r="C154" s="160">
        <f t="shared" si="90"/>
        <v>0.74883945573172062</v>
      </c>
      <c r="D154" s="160">
        <f t="shared" ref="D154" si="91">SUM(D155:D156)</f>
        <v>1.2044594641450033</v>
      </c>
      <c r="E154" s="160">
        <f t="shared" ref="E154" si="92">SUM(E155:E156)</f>
        <v>1.8197178860794168</v>
      </c>
      <c r="F154" s="160">
        <f t="shared" ref="F154" si="93">SUM(F155:F156)</f>
        <v>2.3363540062462573</v>
      </c>
      <c r="G154" s="160">
        <f t="shared" ref="G154" si="94">SUM(G155:G156)</f>
        <v>3.9788601400755228</v>
      </c>
      <c r="H154" s="160">
        <f t="shared" ref="H154" si="95">SUM(H155:H156)</f>
        <v>5.026778611138714</v>
      </c>
      <c r="I154" s="160">
        <f t="shared" ref="I154" si="96">SUM(I155:I156)</f>
        <v>7.4291287508478234</v>
      </c>
      <c r="J154" s="160">
        <f t="shared" ref="J154" si="97">SUM(J155:J156)</f>
        <v>7.440999164685274</v>
      </c>
      <c r="K154" s="160">
        <f t="shared" ref="K154" si="98">SUM(K155:K156)</f>
        <v>10.811071590791219</v>
      </c>
      <c r="L154" s="160">
        <f t="shared" ref="L154" si="99">SUM(L155:L156)</f>
        <v>13.245409148731337</v>
      </c>
      <c r="M154" s="160">
        <f t="shared" ref="M154" si="100">SUM(M155:M156)</f>
        <v>15.713675792180133</v>
      </c>
      <c r="N154" s="160">
        <f t="shared" ref="N154" si="101">SUM(N155:N156)</f>
        <v>19.292274562323588</v>
      </c>
      <c r="O154" s="160">
        <f t="shared" ref="O154" si="102">SUM(O155:O156)</f>
        <v>21.48341386978344</v>
      </c>
      <c r="P154" s="160">
        <f t="shared" ref="P154" si="103">SUM(P155:P156)</f>
        <v>26.190784989956093</v>
      </c>
      <c r="Q154" s="160">
        <f t="shared" ref="Q154" si="104">SUM(Q155:Q156)</f>
        <v>28.850489925288542</v>
      </c>
    </row>
    <row r="155" spans="1:17" ht="12" customHeight="1" x14ac:dyDescent="0.25">
      <c r="A155" s="148" t="s">
        <v>60</v>
      </c>
      <c r="B155" s="156">
        <v>0.27095452887530019</v>
      </c>
      <c r="C155" s="156">
        <v>0.55707546921199347</v>
      </c>
      <c r="D155" s="156">
        <v>0.89321927474188656</v>
      </c>
      <c r="E155" s="156">
        <v>1.3469756466538763</v>
      </c>
      <c r="F155" s="156">
        <v>1.7131102683354067</v>
      </c>
      <c r="G155" s="156">
        <v>2.9212876322479806</v>
      </c>
      <c r="H155" s="156">
        <v>3.6669049106912892</v>
      </c>
      <c r="I155" s="156">
        <v>5.5307821238959258</v>
      </c>
      <c r="J155" s="156">
        <v>5.4467039994899391</v>
      </c>
      <c r="K155" s="156">
        <v>7.9714928570355355</v>
      </c>
      <c r="L155" s="156">
        <v>9.6249133758997445</v>
      </c>
      <c r="M155" s="156">
        <v>11.693985370073952</v>
      </c>
      <c r="N155" s="156">
        <v>14.26402782571679</v>
      </c>
      <c r="O155" s="156">
        <v>15.677287262222704</v>
      </c>
      <c r="P155" s="156">
        <v>19.734327494211392</v>
      </c>
      <c r="Q155" s="156">
        <v>21.410485471284463</v>
      </c>
    </row>
    <row r="156" spans="1:17" ht="12" customHeight="1" x14ac:dyDescent="0.25">
      <c r="A156" s="148" t="s">
        <v>59</v>
      </c>
      <c r="B156" s="156">
        <v>9.6640201706989684E-2</v>
      </c>
      <c r="C156" s="156">
        <v>0.19176398651972712</v>
      </c>
      <c r="D156" s="156">
        <v>0.31124018940311665</v>
      </c>
      <c r="E156" s="156">
        <v>0.47274223942554039</v>
      </c>
      <c r="F156" s="156">
        <v>0.62324373791085053</v>
      </c>
      <c r="G156" s="156">
        <v>1.0575725078275424</v>
      </c>
      <c r="H156" s="156">
        <v>1.3598737004474251</v>
      </c>
      <c r="I156" s="156">
        <v>1.8983466269518976</v>
      </c>
      <c r="J156" s="156">
        <v>1.9942951651953349</v>
      </c>
      <c r="K156" s="156">
        <v>2.8395787337556824</v>
      </c>
      <c r="L156" s="156">
        <v>3.620495772831593</v>
      </c>
      <c r="M156" s="156">
        <v>4.0196904221061809</v>
      </c>
      <c r="N156" s="156">
        <v>5.0282467366067989</v>
      </c>
      <c r="O156" s="156">
        <v>5.8061266075607367</v>
      </c>
      <c r="P156" s="156">
        <v>6.4564574957447016</v>
      </c>
      <c r="Q156" s="156">
        <v>7.4400044540040797</v>
      </c>
    </row>
    <row r="157" spans="1:17" ht="12" customHeight="1" x14ac:dyDescent="0.25">
      <c r="A157" s="158" t="s">
        <v>62</v>
      </c>
      <c r="B157" s="157">
        <f t="shared" ref="B157:Q157" si="105">SUM(B158:B159)</f>
        <v>0.75328468938420023</v>
      </c>
      <c r="C157" s="157">
        <f t="shared" si="105"/>
        <v>1.2506466156655971</v>
      </c>
      <c r="D157" s="157">
        <f t="shared" si="105"/>
        <v>1.8790844390099575</v>
      </c>
      <c r="E157" s="157">
        <f t="shared" si="105"/>
        <v>2.5823173239487907</v>
      </c>
      <c r="F157" s="157">
        <f t="shared" si="105"/>
        <v>3.0908475649255669</v>
      </c>
      <c r="G157" s="157">
        <f t="shared" si="105"/>
        <v>3.8956774738635835</v>
      </c>
      <c r="H157" s="157">
        <f t="shared" si="105"/>
        <v>4.3339405783545741</v>
      </c>
      <c r="I157" s="157">
        <f t="shared" si="105"/>
        <v>6.2581360430030966</v>
      </c>
      <c r="J157" s="157">
        <f t="shared" si="105"/>
        <v>6.3958426887938327</v>
      </c>
      <c r="K157" s="157">
        <f t="shared" si="105"/>
        <v>7.235503392549484</v>
      </c>
      <c r="L157" s="157">
        <f t="shared" si="105"/>
        <v>7.5546980784882232</v>
      </c>
      <c r="M157" s="157">
        <f t="shared" si="105"/>
        <v>8.6520539854283918</v>
      </c>
      <c r="N157" s="157">
        <f t="shared" si="105"/>
        <v>10.579097021277242</v>
      </c>
      <c r="O157" s="157">
        <f t="shared" si="105"/>
        <v>10.969462031231314</v>
      </c>
      <c r="P157" s="157">
        <f t="shared" si="105"/>
        <v>13.63347581064358</v>
      </c>
      <c r="Q157" s="157">
        <f t="shared" si="105"/>
        <v>14.875453066250083</v>
      </c>
    </row>
    <row r="158" spans="1:17" ht="12" customHeight="1" x14ac:dyDescent="0.25">
      <c r="A158" s="23" t="s">
        <v>57</v>
      </c>
      <c r="B158" s="156">
        <v>7.1586191805452101E-2</v>
      </c>
      <c r="C158" s="156">
        <v>8.9266260669676592E-2</v>
      </c>
      <c r="D158" s="156">
        <v>0.11623678767847818</v>
      </c>
      <c r="E158" s="156">
        <v>8.9616247211930691E-2</v>
      </c>
      <c r="F158" s="156">
        <v>0.12608039022514633</v>
      </c>
      <c r="G158" s="156">
        <v>0.31415857953578524</v>
      </c>
      <c r="H158" s="156">
        <v>0.29505059198477301</v>
      </c>
      <c r="I158" s="156">
        <v>0.78055325268830444</v>
      </c>
      <c r="J158" s="156">
        <v>0.7672307607404858</v>
      </c>
      <c r="K158" s="156">
        <v>0.40302764272007696</v>
      </c>
      <c r="L158" s="156">
        <v>0.59192561614167893</v>
      </c>
      <c r="M158" s="156">
        <v>0.63553316843327767</v>
      </c>
      <c r="N158" s="156">
        <v>0.41562280142154301</v>
      </c>
      <c r="O158" s="156">
        <v>0.50185644956133169</v>
      </c>
      <c r="P158" s="156">
        <v>0.62384717083046837</v>
      </c>
      <c r="Q158" s="156">
        <v>0.96270114761302683</v>
      </c>
    </row>
    <row r="159" spans="1:17" ht="12" customHeight="1" x14ac:dyDescent="0.25">
      <c r="A159" s="29" t="s">
        <v>140</v>
      </c>
      <c r="B159" s="57">
        <v>0.68169849757874812</v>
      </c>
      <c r="C159" s="57">
        <v>1.1613803549959205</v>
      </c>
      <c r="D159" s="57">
        <v>1.7628476513314792</v>
      </c>
      <c r="E159" s="57">
        <v>2.4927010767368598</v>
      </c>
      <c r="F159" s="57">
        <v>2.9647671747004205</v>
      </c>
      <c r="G159" s="57">
        <v>3.5815188943277985</v>
      </c>
      <c r="H159" s="57">
        <v>4.0388899863698011</v>
      </c>
      <c r="I159" s="57">
        <v>5.4775827903147922</v>
      </c>
      <c r="J159" s="57">
        <v>5.6286119280533473</v>
      </c>
      <c r="K159" s="57">
        <v>6.8324757498294071</v>
      </c>
      <c r="L159" s="57">
        <v>6.9627724623465443</v>
      </c>
      <c r="M159" s="57">
        <v>8.0165208169951132</v>
      </c>
      <c r="N159" s="57">
        <v>10.163474219855699</v>
      </c>
      <c r="O159" s="57">
        <v>10.467605581669982</v>
      </c>
      <c r="P159" s="57">
        <v>13.009628639813112</v>
      </c>
      <c r="Q159" s="57">
        <v>13.912751918637056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>
        <f>SUM(B162,B164,B166,B175)</f>
        <v>322.58435489939575</v>
      </c>
      <c r="C161" s="168">
        <f t="shared" ref="C161:Q161" si="106">SUM(C162,C164,C166,C175)</f>
        <v>378.85379648027271</v>
      </c>
      <c r="D161" s="168">
        <f t="shared" si="106"/>
        <v>381.91108847871999</v>
      </c>
      <c r="E161" s="168">
        <f t="shared" si="106"/>
        <v>398.99575352825934</v>
      </c>
      <c r="F161" s="168">
        <f t="shared" si="106"/>
        <v>367.5688683136471</v>
      </c>
      <c r="G161" s="168">
        <f t="shared" si="106"/>
        <v>364.52728744733145</v>
      </c>
      <c r="H161" s="168">
        <f t="shared" si="106"/>
        <v>336.69643676707551</v>
      </c>
      <c r="I161" s="168">
        <f t="shared" si="106"/>
        <v>350.80231970470567</v>
      </c>
      <c r="J161" s="168">
        <f t="shared" si="106"/>
        <v>344.50487095684485</v>
      </c>
      <c r="K161" s="168">
        <f t="shared" si="106"/>
        <v>343.9502834327842</v>
      </c>
      <c r="L161" s="168">
        <f t="shared" si="106"/>
        <v>376.77297537384004</v>
      </c>
      <c r="M161" s="168">
        <f t="shared" si="106"/>
        <v>339.40099969791294</v>
      </c>
      <c r="N161" s="168">
        <f t="shared" si="106"/>
        <v>332.71881238985691</v>
      </c>
      <c r="O161" s="168">
        <f t="shared" si="106"/>
        <v>321.44853378073361</v>
      </c>
      <c r="P161" s="168">
        <f t="shared" si="106"/>
        <v>285.79154083037133</v>
      </c>
      <c r="Q161" s="168">
        <f t="shared" si="106"/>
        <v>270.25013827102458</v>
      </c>
    </row>
    <row r="162" spans="1:17" ht="12.95" customHeight="1" x14ac:dyDescent="0.25">
      <c r="A162" s="158" t="s">
        <v>65</v>
      </c>
      <c r="B162" s="157">
        <f t="shared" ref="B162:Q162" si="107">B163</f>
        <v>260.77267921700394</v>
      </c>
      <c r="C162" s="157">
        <f t="shared" si="107"/>
        <v>309.31777952456548</v>
      </c>
      <c r="D162" s="157">
        <f t="shared" si="107"/>
        <v>308.87147280362228</v>
      </c>
      <c r="E162" s="157">
        <f t="shared" si="107"/>
        <v>323.51886437074188</v>
      </c>
      <c r="F162" s="157">
        <f t="shared" si="107"/>
        <v>294.13797813705924</v>
      </c>
      <c r="G162" s="157">
        <f t="shared" si="107"/>
        <v>289.80569427678751</v>
      </c>
      <c r="H162" s="157">
        <f t="shared" si="107"/>
        <v>264.05602735346019</v>
      </c>
      <c r="I162" s="157">
        <f t="shared" si="107"/>
        <v>273.55932685528944</v>
      </c>
      <c r="J162" s="157">
        <f t="shared" si="107"/>
        <v>270.00454565412917</v>
      </c>
      <c r="K162" s="157">
        <f t="shared" si="107"/>
        <v>267.24772456743773</v>
      </c>
      <c r="L162" s="157">
        <f t="shared" si="107"/>
        <v>301.66612634400951</v>
      </c>
      <c r="M162" s="157">
        <f t="shared" si="107"/>
        <v>264.34496327662708</v>
      </c>
      <c r="N162" s="157">
        <f t="shared" si="107"/>
        <v>262.69432459183508</v>
      </c>
      <c r="O162" s="157">
        <f t="shared" si="107"/>
        <v>256.9788567479859</v>
      </c>
      <c r="P162" s="157">
        <f t="shared" si="107"/>
        <v>220.32974348866438</v>
      </c>
      <c r="Q162" s="157">
        <f t="shared" si="107"/>
        <v>212.47561117899053</v>
      </c>
    </row>
    <row r="163" spans="1:17" ht="12" customHeight="1" x14ac:dyDescent="0.25">
      <c r="A163" s="23" t="s">
        <v>60</v>
      </c>
      <c r="B163" s="57">
        <v>260.77267921700394</v>
      </c>
      <c r="C163" s="57">
        <v>309.31777952456548</v>
      </c>
      <c r="D163" s="57">
        <v>308.87147280362228</v>
      </c>
      <c r="E163" s="57">
        <v>323.51886437074188</v>
      </c>
      <c r="F163" s="57">
        <v>294.13797813705924</v>
      </c>
      <c r="G163" s="57">
        <v>289.80569427678751</v>
      </c>
      <c r="H163" s="57">
        <v>264.05602735346019</v>
      </c>
      <c r="I163" s="57">
        <v>273.55932685528944</v>
      </c>
      <c r="J163" s="57">
        <v>270.00454565412917</v>
      </c>
      <c r="K163" s="57">
        <v>267.24772456743773</v>
      </c>
      <c r="L163" s="57">
        <v>301.66612634400951</v>
      </c>
      <c r="M163" s="57">
        <v>264.34496327662708</v>
      </c>
      <c r="N163" s="57">
        <v>262.69432459183508</v>
      </c>
      <c r="O163" s="57">
        <v>256.9788567479859</v>
      </c>
      <c r="P163" s="57">
        <v>220.32974348866438</v>
      </c>
      <c r="Q163" s="57">
        <v>212.47561117899053</v>
      </c>
    </row>
    <row r="164" spans="1:17" ht="12.95" customHeight="1" x14ac:dyDescent="0.25">
      <c r="A164" s="158" t="s">
        <v>112</v>
      </c>
      <c r="B164" s="157">
        <f t="shared" ref="B164:Q164" si="108">B165</f>
        <v>8.1081991176439078E-2</v>
      </c>
      <c r="C164" s="157">
        <f t="shared" si="108"/>
        <v>0.10417489691442507</v>
      </c>
      <c r="D164" s="157">
        <f t="shared" si="108"/>
        <v>0.11283581029171549</v>
      </c>
      <c r="E164" s="157">
        <f t="shared" si="108"/>
        <v>0.11537478192054247</v>
      </c>
      <c r="F164" s="157">
        <f t="shared" si="108"/>
        <v>0.12157792129753303</v>
      </c>
      <c r="G164" s="157">
        <f t="shared" si="108"/>
        <v>0.13257215902004044</v>
      </c>
      <c r="H164" s="157">
        <f t="shared" si="108"/>
        <v>0.14011790560849291</v>
      </c>
      <c r="I164" s="157">
        <f t="shared" si="108"/>
        <v>0.1567238585679592</v>
      </c>
      <c r="J164" s="157">
        <f t="shared" si="108"/>
        <v>0.16039707678026016</v>
      </c>
      <c r="K164" s="157">
        <f t="shared" si="108"/>
        <v>0.16155831177995364</v>
      </c>
      <c r="L164" s="157">
        <f t="shared" si="108"/>
        <v>0.15881225522904069</v>
      </c>
      <c r="M164" s="157">
        <f t="shared" si="108"/>
        <v>0.16056863737795055</v>
      </c>
      <c r="N164" s="157">
        <f t="shared" si="108"/>
        <v>0.13503629984431381</v>
      </c>
      <c r="O164" s="157">
        <f t="shared" si="108"/>
        <v>0.12167120323246064</v>
      </c>
      <c r="P164" s="157">
        <f t="shared" si="108"/>
        <v>9.7796201943106842E-2</v>
      </c>
      <c r="Q164" s="157">
        <f t="shared" si="108"/>
        <v>8.0037790380656601E-2</v>
      </c>
    </row>
    <row r="165" spans="1:17" ht="12" customHeight="1" x14ac:dyDescent="0.25">
      <c r="A165" s="23" t="s">
        <v>60</v>
      </c>
      <c r="B165" s="156">
        <v>8.1081991176439078E-2</v>
      </c>
      <c r="C165" s="156">
        <v>0.10417489691442507</v>
      </c>
      <c r="D165" s="156">
        <v>0.11283581029171549</v>
      </c>
      <c r="E165" s="156">
        <v>0.11537478192054247</v>
      </c>
      <c r="F165" s="156">
        <v>0.12157792129753303</v>
      </c>
      <c r="G165" s="156">
        <v>0.13257215902004044</v>
      </c>
      <c r="H165" s="156">
        <v>0.14011790560849291</v>
      </c>
      <c r="I165" s="156">
        <v>0.1567238585679592</v>
      </c>
      <c r="J165" s="156">
        <v>0.16039707678026016</v>
      </c>
      <c r="K165" s="156">
        <v>0.16155831177995364</v>
      </c>
      <c r="L165" s="156">
        <v>0.15881225522904069</v>
      </c>
      <c r="M165" s="156">
        <v>0.16056863737795055</v>
      </c>
      <c r="N165" s="156">
        <v>0.13503629984431381</v>
      </c>
      <c r="O165" s="156">
        <v>0.12167120323246064</v>
      </c>
      <c r="P165" s="156">
        <v>9.7796201943106842E-2</v>
      </c>
      <c r="Q165" s="156">
        <v>8.0037790380656601E-2</v>
      </c>
    </row>
    <row r="166" spans="1:17" ht="12" customHeight="1" x14ac:dyDescent="0.25">
      <c r="A166" s="158" t="s">
        <v>63</v>
      </c>
      <c r="B166" s="157">
        <f>SUM(B167:B168,B171:B172)</f>
        <v>46.661183413637438</v>
      </c>
      <c r="C166" s="157">
        <f t="shared" ref="C166:Q166" si="109">SUM(C167:C168,C171:C172)</f>
        <v>52.617059261468064</v>
      </c>
      <c r="D166" s="157">
        <f t="shared" si="109"/>
        <v>55.060680161557144</v>
      </c>
      <c r="E166" s="157">
        <f t="shared" si="109"/>
        <v>56.892299557813786</v>
      </c>
      <c r="F166" s="157">
        <f t="shared" si="109"/>
        <v>55.217819955427046</v>
      </c>
      <c r="G166" s="157">
        <f t="shared" si="109"/>
        <v>56.116677382654487</v>
      </c>
      <c r="H166" s="157">
        <f t="shared" si="109"/>
        <v>54.500421528363162</v>
      </c>
      <c r="I166" s="157">
        <f t="shared" si="109"/>
        <v>57.945741752849173</v>
      </c>
      <c r="J166" s="157">
        <f t="shared" si="109"/>
        <v>55.585781687416073</v>
      </c>
      <c r="K166" s="157">
        <f t="shared" si="109"/>
        <v>57.351051636146806</v>
      </c>
      <c r="L166" s="157">
        <f t="shared" si="109"/>
        <v>55.807553530941469</v>
      </c>
      <c r="M166" s="157">
        <f t="shared" si="109"/>
        <v>56.015548297569723</v>
      </c>
      <c r="N166" s="157">
        <f t="shared" si="109"/>
        <v>51.788791582131523</v>
      </c>
      <c r="O166" s="157">
        <f t="shared" si="109"/>
        <v>48.00628670690476</v>
      </c>
      <c r="P166" s="157">
        <f t="shared" si="109"/>
        <v>48.607555398825774</v>
      </c>
      <c r="Q166" s="157">
        <f t="shared" si="109"/>
        <v>42.853860582309636</v>
      </c>
    </row>
    <row r="167" spans="1:17" ht="12" customHeight="1" x14ac:dyDescent="0.25">
      <c r="A167" s="167" t="s">
        <v>144</v>
      </c>
      <c r="B167" s="132">
        <v>8.1758083530797006</v>
      </c>
      <c r="C167" s="132">
        <v>6.610193781365524</v>
      </c>
      <c r="D167" s="132">
        <v>5.7601504942860515</v>
      </c>
      <c r="E167" s="132">
        <v>5.6810346449555293</v>
      </c>
      <c r="F167" s="132">
        <v>5.2634487691412257</v>
      </c>
      <c r="G167" s="132">
        <v>4.7345201336615679</v>
      </c>
      <c r="H167" s="132">
        <v>4.8496714118016078</v>
      </c>
      <c r="I167" s="132">
        <v>5.5561671055345512</v>
      </c>
      <c r="J167" s="132">
        <v>5.9334356388043723</v>
      </c>
      <c r="K167" s="132">
        <v>4.7873660415147841</v>
      </c>
      <c r="L167" s="132">
        <v>3.616972265659864</v>
      </c>
      <c r="M167" s="132">
        <v>3.2296980863576841</v>
      </c>
      <c r="N167" s="132">
        <v>2.3265101409468696</v>
      </c>
      <c r="O167" s="132">
        <v>2.0585397762515747</v>
      </c>
      <c r="P167" s="132">
        <v>1.993985594951492</v>
      </c>
      <c r="Q167" s="132">
        <v>1.8799517256573726</v>
      </c>
    </row>
    <row r="168" spans="1:17" ht="12" customHeight="1" x14ac:dyDescent="0.25">
      <c r="A168" s="167" t="s">
        <v>143</v>
      </c>
      <c r="B168" s="132">
        <f t="shared" ref="B168" si="110">SUM(B169:B170)</f>
        <v>1.9689441651456308</v>
      </c>
      <c r="C168" s="132">
        <f t="shared" ref="C168" si="111">SUM(C169:C170)</f>
        <v>1.7286854147672877</v>
      </c>
      <c r="D168" s="132">
        <f t="shared" ref="D168" si="112">SUM(D169:D170)</f>
        <v>1.5732157884768432</v>
      </c>
      <c r="E168" s="132">
        <f t="shared" ref="E168" si="113">SUM(E169:E170)</f>
        <v>1.7211631137550862</v>
      </c>
      <c r="F168" s="132">
        <f t="shared" ref="F168" si="114">SUM(F169:F170)</f>
        <v>1.7457619243876499</v>
      </c>
      <c r="G168" s="132">
        <f t="shared" ref="G168" si="115">SUM(G169:G170)</f>
        <v>2.4213460929968735</v>
      </c>
      <c r="H168" s="132">
        <f t="shared" ref="H168" si="116">SUM(H169:H170)</f>
        <v>3.0726956754110759</v>
      </c>
      <c r="I168" s="132">
        <f t="shared" ref="I168" si="117">SUM(I169:I170)</f>
        <v>3.6766171546022806</v>
      </c>
      <c r="J168" s="132">
        <f t="shared" ref="J168" si="118">SUM(J169:J170)</f>
        <v>3.9744069133847866</v>
      </c>
      <c r="K168" s="132">
        <f t="shared" ref="K168" si="119">SUM(K169:K170)</f>
        <v>5.0103431748194538</v>
      </c>
      <c r="L168" s="132">
        <f t="shared" ref="L168" si="120">SUM(L169:L170)</f>
        <v>5.8065685627887396</v>
      </c>
      <c r="M168" s="132">
        <f t="shared" ref="M168" si="121">SUM(M169:M170)</f>
        <v>5.3438774873744297</v>
      </c>
      <c r="N168" s="132">
        <f t="shared" ref="N168" si="122">SUM(N169:N170)</f>
        <v>4.196923267933677</v>
      </c>
      <c r="O168" s="132">
        <f t="shared" ref="O168" si="123">SUM(O169:O170)</f>
        <v>4.2226996343563723</v>
      </c>
      <c r="P168" s="132">
        <f t="shared" ref="P168" si="124">SUM(P169:P170)</f>
        <v>3.964363821706447</v>
      </c>
      <c r="Q168" s="132">
        <f t="shared" ref="Q168" si="125">SUM(Q169:Q170)</f>
        <v>3.8847529557113631</v>
      </c>
    </row>
    <row r="169" spans="1:17" ht="12" customHeight="1" x14ac:dyDescent="0.25">
      <c r="A169" s="166" t="s">
        <v>57</v>
      </c>
      <c r="B169" s="165">
        <v>1.519346088398331</v>
      </c>
      <c r="C169" s="165">
        <v>1.3312600251311024</v>
      </c>
      <c r="D169" s="165">
        <v>1.2089343375435651</v>
      </c>
      <c r="E169" s="165">
        <v>1.3197984962154963</v>
      </c>
      <c r="F169" s="165">
        <v>1.3357291061023127</v>
      </c>
      <c r="G169" s="165">
        <v>1.8491222639233165</v>
      </c>
      <c r="H169" s="165">
        <v>2.3421668401291718</v>
      </c>
      <c r="I169" s="165">
        <v>2.7976270475280232</v>
      </c>
      <c r="J169" s="165">
        <v>3.0184026711434813</v>
      </c>
      <c r="K169" s="165">
        <v>3.7981577951618131</v>
      </c>
      <c r="L169" s="165">
        <v>4.3700683748079525</v>
      </c>
      <c r="M169" s="165">
        <v>4.061968785617351</v>
      </c>
      <c r="N169" s="165">
        <v>3.1682754477961725</v>
      </c>
      <c r="O169" s="165">
        <v>3.1550649257092021</v>
      </c>
      <c r="P169" s="165">
        <v>2.9984182638957031</v>
      </c>
      <c r="Q169" s="165">
        <v>2.9110848761865085</v>
      </c>
    </row>
    <row r="170" spans="1:17" ht="12" customHeight="1" x14ac:dyDescent="0.25">
      <c r="A170" s="147" t="s">
        <v>59</v>
      </c>
      <c r="B170" s="164">
        <v>0.44959807674729974</v>
      </c>
      <c r="C170" s="164">
        <v>0.39742538963618512</v>
      </c>
      <c r="D170" s="164">
        <v>0.36428145093327807</v>
      </c>
      <c r="E170" s="164">
        <v>0.40136461753958991</v>
      </c>
      <c r="F170" s="164">
        <v>0.41003281828533722</v>
      </c>
      <c r="G170" s="164">
        <v>0.57222382907355696</v>
      </c>
      <c r="H170" s="164">
        <v>0.73052883528190427</v>
      </c>
      <c r="I170" s="164">
        <v>0.87899010707425762</v>
      </c>
      <c r="J170" s="164">
        <v>0.95600424224130509</v>
      </c>
      <c r="K170" s="164">
        <v>1.2121853796576405</v>
      </c>
      <c r="L170" s="164">
        <v>1.4365001879807868</v>
      </c>
      <c r="M170" s="164">
        <v>1.2819087017570783</v>
      </c>
      <c r="N170" s="164">
        <v>1.0286478201375042</v>
      </c>
      <c r="O170" s="164">
        <v>1.0676347086471698</v>
      </c>
      <c r="P170" s="164">
        <v>0.96594555781074398</v>
      </c>
      <c r="Q170" s="164">
        <v>0.97366807952485468</v>
      </c>
    </row>
    <row r="171" spans="1:17" ht="12" customHeight="1" x14ac:dyDescent="0.25">
      <c r="A171" s="163" t="s">
        <v>142</v>
      </c>
      <c r="B171" s="162">
        <v>29.164149545491103</v>
      </c>
      <c r="C171" s="162">
        <v>34.844432995729584</v>
      </c>
      <c r="D171" s="162">
        <v>37.198932794509496</v>
      </c>
      <c r="E171" s="162">
        <v>37.667655441895263</v>
      </c>
      <c r="F171" s="162">
        <v>35.813779917724275</v>
      </c>
      <c r="G171" s="162">
        <v>31.960138959803501</v>
      </c>
      <c r="H171" s="162">
        <v>28.024125191404739</v>
      </c>
      <c r="I171" s="162">
        <v>29.059170373108167</v>
      </c>
      <c r="J171" s="162">
        <v>26.948953621067364</v>
      </c>
      <c r="K171" s="162">
        <v>22.906765531084499</v>
      </c>
      <c r="L171" s="162">
        <v>17.419823575584033</v>
      </c>
      <c r="M171" s="162">
        <v>17.636781035357412</v>
      </c>
      <c r="N171" s="162">
        <v>15.928376392831536</v>
      </c>
      <c r="O171" s="162">
        <v>13.458569958786363</v>
      </c>
      <c r="P171" s="162">
        <v>14.237087076363458</v>
      </c>
      <c r="Q171" s="162">
        <v>12.015682915950977</v>
      </c>
    </row>
    <row r="172" spans="1:17" ht="12" customHeight="1" x14ac:dyDescent="0.25">
      <c r="A172" s="161" t="s">
        <v>141</v>
      </c>
      <c r="B172" s="160">
        <f t="shared" ref="B172" si="126">SUM(B173:B174)</f>
        <v>7.3522813499210047</v>
      </c>
      <c r="C172" s="160">
        <f t="shared" ref="C172" si="127">SUM(C173:C174)</f>
        <v>9.4337470696056656</v>
      </c>
      <c r="D172" s="160">
        <f t="shared" ref="D172" si="128">SUM(D173:D174)</f>
        <v>10.528381084284751</v>
      </c>
      <c r="E172" s="160">
        <f t="shared" ref="E172" si="129">SUM(E173:E174)</f>
        <v>11.822446357207912</v>
      </c>
      <c r="F172" s="160">
        <f t="shared" ref="F172" si="130">SUM(F173:F174)</f>
        <v>12.394829344173896</v>
      </c>
      <c r="G172" s="160">
        <f t="shared" ref="G172" si="131">SUM(G173:G174)</f>
        <v>17.000672196192543</v>
      </c>
      <c r="H172" s="160">
        <f t="shared" ref="H172" si="132">SUM(H173:H174)</f>
        <v>18.553929249745746</v>
      </c>
      <c r="I172" s="160">
        <f t="shared" ref="I172" si="133">SUM(I173:I174)</f>
        <v>19.653787119604175</v>
      </c>
      <c r="J172" s="160">
        <f t="shared" ref="J172" si="134">SUM(J173:J174)</f>
        <v>18.728985514159543</v>
      </c>
      <c r="K172" s="160">
        <f t="shared" ref="K172" si="135">SUM(K173:K174)</f>
        <v>24.646576888728074</v>
      </c>
      <c r="L172" s="160">
        <f t="shared" ref="L172" si="136">SUM(L173:L174)</f>
        <v>28.964189126908835</v>
      </c>
      <c r="M172" s="160">
        <f t="shared" ref="M172" si="137">SUM(M173:M174)</f>
        <v>29.805191688480193</v>
      </c>
      <c r="N172" s="160">
        <f t="shared" ref="N172" si="138">SUM(N173:N174)</f>
        <v>29.336981780419446</v>
      </c>
      <c r="O172" s="160">
        <f t="shared" ref="O172" si="139">SUM(O173:O174)</f>
        <v>28.266477337510455</v>
      </c>
      <c r="P172" s="160">
        <f t="shared" ref="P172" si="140">SUM(P173:P174)</f>
        <v>28.412118905804377</v>
      </c>
      <c r="Q172" s="160">
        <f t="shared" ref="Q172" si="141">SUM(Q173:Q174)</f>
        <v>25.073472984989927</v>
      </c>
    </row>
    <row r="173" spans="1:17" ht="12" customHeight="1" x14ac:dyDescent="0.25">
      <c r="A173" s="148" t="s">
        <v>60</v>
      </c>
      <c r="B173" s="156">
        <v>5.4193756427652122</v>
      </c>
      <c r="C173" s="156">
        <v>7.0179382710178837</v>
      </c>
      <c r="D173" s="156">
        <v>7.8077786727232432</v>
      </c>
      <c r="E173" s="156">
        <v>8.7511077672266762</v>
      </c>
      <c r="F173" s="156">
        <v>9.0883955800366145</v>
      </c>
      <c r="G173" s="156">
        <v>12.481929919179498</v>
      </c>
      <c r="H173" s="156">
        <v>13.534611237453994</v>
      </c>
      <c r="I173" s="156">
        <v>14.631704216400568</v>
      </c>
      <c r="J173" s="156">
        <v>13.709347098236989</v>
      </c>
      <c r="K173" s="156">
        <v>18.173037702037281</v>
      </c>
      <c r="L173" s="156">
        <v>21.047127213610953</v>
      </c>
      <c r="M173" s="156">
        <v>22.180772988251917</v>
      </c>
      <c r="N173" s="156">
        <v>21.690730301738416</v>
      </c>
      <c r="O173" s="156">
        <v>20.627153942909466</v>
      </c>
      <c r="P173" s="156">
        <v>21.408066215145492</v>
      </c>
      <c r="Q173" s="156">
        <v>18.607490910898324</v>
      </c>
    </row>
    <row r="174" spans="1:17" ht="12" customHeight="1" x14ac:dyDescent="0.25">
      <c r="A174" s="159" t="s">
        <v>59</v>
      </c>
      <c r="B174" s="57">
        <v>1.9329057071557927</v>
      </c>
      <c r="C174" s="57">
        <v>2.415808798587781</v>
      </c>
      <c r="D174" s="57">
        <v>2.7206024115615075</v>
      </c>
      <c r="E174" s="57">
        <v>3.0713385899812353</v>
      </c>
      <c r="F174" s="57">
        <v>3.3064337641372821</v>
      </c>
      <c r="G174" s="57">
        <v>4.518742277013045</v>
      </c>
      <c r="H174" s="57">
        <v>5.0193180122917527</v>
      </c>
      <c r="I174" s="57">
        <v>5.0220829032036081</v>
      </c>
      <c r="J174" s="57">
        <v>5.0196384159225547</v>
      </c>
      <c r="K174" s="57">
        <v>6.4735391866907941</v>
      </c>
      <c r="L174" s="57">
        <v>7.917061913297883</v>
      </c>
      <c r="M174" s="57">
        <v>7.6244187002282757</v>
      </c>
      <c r="N174" s="57">
        <v>7.6462514786810294</v>
      </c>
      <c r="O174" s="57">
        <v>7.6393233946009884</v>
      </c>
      <c r="P174" s="57">
        <v>7.0040526906588854</v>
      </c>
      <c r="Q174" s="57">
        <v>6.4659820740916025</v>
      </c>
    </row>
    <row r="175" spans="1:17" ht="12" customHeight="1" x14ac:dyDescent="0.25">
      <c r="A175" s="158" t="s">
        <v>62</v>
      </c>
      <c r="B175" s="157">
        <f>SUM(B176:B177)</f>
        <v>15.069410277577921</v>
      </c>
      <c r="C175" s="157">
        <f t="shared" ref="C175:Q175" si="142">SUM(C176:C177)</f>
        <v>16.814782797324749</v>
      </c>
      <c r="D175" s="157">
        <f t="shared" si="142"/>
        <v>17.866099703248874</v>
      </c>
      <c r="E175" s="157">
        <f t="shared" si="142"/>
        <v>18.469214817783129</v>
      </c>
      <c r="F175" s="157">
        <f t="shared" si="142"/>
        <v>18.091492299863255</v>
      </c>
      <c r="G175" s="157">
        <f t="shared" si="142"/>
        <v>18.472343628869453</v>
      </c>
      <c r="H175" s="157">
        <f t="shared" si="142"/>
        <v>17.999869979643648</v>
      </c>
      <c r="I175" s="157">
        <f t="shared" si="142"/>
        <v>19.140527237999098</v>
      </c>
      <c r="J175" s="157">
        <f t="shared" si="142"/>
        <v>18.754146538519358</v>
      </c>
      <c r="K175" s="157">
        <f t="shared" si="142"/>
        <v>19.189948917419692</v>
      </c>
      <c r="L175" s="157">
        <f t="shared" si="142"/>
        <v>19.140483243659997</v>
      </c>
      <c r="M175" s="157">
        <f t="shared" si="142"/>
        <v>18.879919486338199</v>
      </c>
      <c r="N175" s="157">
        <f t="shared" si="142"/>
        <v>18.100659916045952</v>
      </c>
      <c r="O175" s="157">
        <f t="shared" si="142"/>
        <v>16.341719122610517</v>
      </c>
      <c r="P175" s="157">
        <f t="shared" si="142"/>
        <v>16.756445740938112</v>
      </c>
      <c r="Q175" s="157">
        <f t="shared" si="142"/>
        <v>14.840628719343753</v>
      </c>
    </row>
    <row r="176" spans="1:17" ht="12" customHeight="1" x14ac:dyDescent="0.25">
      <c r="A176" s="23" t="s">
        <v>57</v>
      </c>
      <c r="B176" s="156">
        <v>1.4309883615356984</v>
      </c>
      <c r="C176" s="156">
        <v>1.2197821048806143</v>
      </c>
      <c r="D176" s="156">
        <v>1.1345994347141584</v>
      </c>
      <c r="E176" s="156">
        <v>0.66179496405356941</v>
      </c>
      <c r="F176" s="156">
        <v>0.75646132317203341</v>
      </c>
      <c r="G176" s="156">
        <v>1.4973259180528984</v>
      </c>
      <c r="H176" s="156">
        <v>1.2289053264805381</v>
      </c>
      <c r="I176" s="156">
        <v>2.3821742259345209</v>
      </c>
      <c r="J176" s="156">
        <v>2.2455221424618705</v>
      </c>
      <c r="K176" s="156">
        <v>1.0685794647729323</v>
      </c>
      <c r="L176" s="156">
        <v>1.5004642336861831</v>
      </c>
      <c r="M176" s="156">
        <v>1.3883440687866135</v>
      </c>
      <c r="N176" s="156">
        <v>0.71133421593820256</v>
      </c>
      <c r="O176" s="156">
        <v>0.74926152303611437</v>
      </c>
      <c r="P176" s="156">
        <v>0.77160243714992482</v>
      </c>
      <c r="Q176" s="156">
        <v>0.95497206693445313</v>
      </c>
    </row>
    <row r="177" spans="1:17" ht="12" customHeight="1" x14ac:dyDescent="0.25">
      <c r="A177" s="29" t="s">
        <v>140</v>
      </c>
      <c r="B177" s="57">
        <v>13.638421916042223</v>
      </c>
      <c r="C177" s="57">
        <v>15.595000692444136</v>
      </c>
      <c r="D177" s="57">
        <v>16.731500268534717</v>
      </c>
      <c r="E177" s="57">
        <v>17.807419853729559</v>
      </c>
      <c r="F177" s="57">
        <v>17.335030976691222</v>
      </c>
      <c r="G177" s="57">
        <v>16.975017710816555</v>
      </c>
      <c r="H177" s="57">
        <v>16.770964653163109</v>
      </c>
      <c r="I177" s="57">
        <v>16.758353012064578</v>
      </c>
      <c r="J177" s="57">
        <v>16.508624396057488</v>
      </c>
      <c r="K177" s="57">
        <v>18.121369452646761</v>
      </c>
      <c r="L177" s="57">
        <v>17.640019009973813</v>
      </c>
      <c r="M177" s="57">
        <v>17.491575417551587</v>
      </c>
      <c r="N177" s="57">
        <v>17.389325700107751</v>
      </c>
      <c r="O177" s="57">
        <v>15.592457599574402</v>
      </c>
      <c r="P177" s="57">
        <v>15.984843303788189</v>
      </c>
      <c r="Q177" s="57">
        <v>13.885656652409301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262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175</v>
      </c>
    </row>
    <row r="3" spans="1:17" ht="12" customHeight="1" x14ac:dyDescent="0.25">
      <c r="A3" s="152" t="s">
        <v>172</v>
      </c>
      <c r="B3" s="168">
        <f>SUM(B4,B7,B9,B19)</f>
        <v>131.7308516121642</v>
      </c>
      <c r="C3" s="168">
        <f t="shared" ref="C3:Q3" si="0">SUM(C4,C7,C9,C19)</f>
        <v>123.84645064956332</v>
      </c>
      <c r="D3" s="168">
        <f t="shared" si="0"/>
        <v>100.13397199517881</v>
      </c>
      <c r="E3" s="168">
        <f t="shared" si="0"/>
        <v>82.46758454897919</v>
      </c>
      <c r="F3" s="168">
        <f t="shared" si="0"/>
        <v>79.733842667974457</v>
      </c>
      <c r="G3" s="168">
        <f t="shared" si="0"/>
        <v>56.529788473350422</v>
      </c>
      <c r="H3" s="168">
        <f t="shared" si="0"/>
        <v>53.233757476869314</v>
      </c>
      <c r="I3" s="168">
        <f t="shared" si="0"/>
        <v>44.797178487638384</v>
      </c>
      <c r="J3" s="168">
        <f t="shared" si="0"/>
        <v>44.481905017130323</v>
      </c>
      <c r="K3" s="168">
        <f t="shared" si="0"/>
        <v>33.544260249338336</v>
      </c>
      <c r="L3" s="168">
        <f t="shared" si="0"/>
        <v>36.397899608014079</v>
      </c>
      <c r="M3" s="168">
        <f t="shared" si="0"/>
        <v>24.963238949748288</v>
      </c>
      <c r="N3" s="168">
        <f t="shared" si="0"/>
        <v>25.841586423704854</v>
      </c>
      <c r="O3" s="168">
        <f t="shared" si="0"/>
        <v>17.94192402526981</v>
      </c>
      <c r="P3" s="168">
        <f t="shared" si="0"/>
        <v>15.357392738928333</v>
      </c>
      <c r="Q3" s="168">
        <f t="shared" si="0"/>
        <v>16.597003896177991</v>
      </c>
    </row>
    <row r="4" spans="1:17" ht="12.95" customHeight="1" x14ac:dyDescent="0.25">
      <c r="A4" s="158" t="s">
        <v>65</v>
      </c>
      <c r="B4" s="157">
        <f t="shared" ref="B4:Q4" si="1">SUM(B5:B6)</f>
        <v>105.71282764080109</v>
      </c>
      <c r="C4" s="157">
        <f t="shared" si="1"/>
        <v>100.19459363055987</v>
      </c>
      <c r="D4" s="157">
        <f t="shared" si="1"/>
        <v>79.67482139074761</v>
      </c>
      <c r="E4" s="157">
        <f t="shared" si="1"/>
        <v>66.45487275214424</v>
      </c>
      <c r="F4" s="157">
        <f t="shared" si="1"/>
        <v>64.001776568954782</v>
      </c>
      <c r="G4" s="157">
        <f t="shared" si="1"/>
        <v>44.121486854230433</v>
      </c>
      <c r="H4" s="157">
        <f t="shared" si="1"/>
        <v>41.795373752316188</v>
      </c>
      <c r="I4" s="157">
        <f t="shared" si="1"/>
        <v>33.938176147312085</v>
      </c>
      <c r="J4" s="157">
        <f t="shared" si="1"/>
        <v>34.685178771844818</v>
      </c>
      <c r="K4" s="157">
        <f t="shared" si="1"/>
        <v>26.028069848422344</v>
      </c>
      <c r="L4" s="157">
        <f t="shared" si="1"/>
        <v>29.155986245820088</v>
      </c>
      <c r="M4" s="157">
        <f t="shared" si="1"/>
        <v>19.467694846487998</v>
      </c>
      <c r="N4" s="157">
        <f t="shared" si="1"/>
        <v>20.300451882730243</v>
      </c>
      <c r="O4" s="157">
        <f t="shared" si="1"/>
        <v>14.47643437850329</v>
      </c>
      <c r="P4" s="157">
        <f t="shared" si="1"/>
        <v>11.743342314124959</v>
      </c>
      <c r="Q4" s="157">
        <f t="shared" si="1"/>
        <v>12.99005039047711</v>
      </c>
    </row>
    <row r="5" spans="1:17" ht="12" customHeight="1" x14ac:dyDescent="0.25">
      <c r="A5" s="23" t="s">
        <v>58</v>
      </c>
      <c r="B5" s="156">
        <v>104.86892464397167</v>
      </c>
      <c r="C5" s="156">
        <v>99.165237811734656</v>
      </c>
      <c r="D5" s="156">
        <v>78.750791490285465</v>
      </c>
      <c r="E5" s="156">
        <v>65.683979021892696</v>
      </c>
      <c r="F5" s="156">
        <v>63.395379147073854</v>
      </c>
      <c r="G5" s="156">
        <v>43.714023902523827</v>
      </c>
      <c r="H5" s="156">
        <v>41.489589540659786</v>
      </c>
      <c r="I5" s="156">
        <v>33.469559868789212</v>
      </c>
      <c r="J5" s="156">
        <v>34.355891112745773</v>
      </c>
      <c r="K5" s="156">
        <v>25.748158369678407</v>
      </c>
      <c r="L5" s="156">
        <v>28.87805717662847</v>
      </c>
      <c r="M5" s="156">
        <v>19.251112639583866</v>
      </c>
      <c r="N5" s="156">
        <v>20.051414982505165</v>
      </c>
      <c r="O5" s="156">
        <v>14.39155066889267</v>
      </c>
      <c r="P5" s="156">
        <v>11.558174841241751</v>
      </c>
      <c r="Q5" s="156">
        <v>12.844816263885122</v>
      </c>
    </row>
    <row r="6" spans="1:17" ht="12" customHeight="1" x14ac:dyDescent="0.25">
      <c r="A6" s="23" t="s">
        <v>60</v>
      </c>
      <c r="B6" s="156">
        <v>0.8439029968294347</v>
      </c>
      <c r="C6" s="156">
        <v>1.0293558188252068</v>
      </c>
      <c r="D6" s="156">
        <v>0.92402990046214151</v>
      </c>
      <c r="E6" s="156">
        <v>0.77089373025155072</v>
      </c>
      <c r="F6" s="156">
        <v>0.60639742188092594</v>
      </c>
      <c r="G6" s="156">
        <v>0.40746295170660912</v>
      </c>
      <c r="H6" s="156">
        <v>0.30578421165639852</v>
      </c>
      <c r="I6" s="156">
        <v>0.4686162785228763</v>
      </c>
      <c r="J6" s="156">
        <v>0.32928765909904201</v>
      </c>
      <c r="K6" s="156">
        <v>0.27991147874393868</v>
      </c>
      <c r="L6" s="156">
        <v>0.27792906919161975</v>
      </c>
      <c r="M6" s="156">
        <v>0.21658220690413105</v>
      </c>
      <c r="N6" s="156">
        <v>0.2490369002250776</v>
      </c>
      <c r="O6" s="156">
        <v>8.4883709610620944E-2</v>
      </c>
      <c r="P6" s="156">
        <v>0.18516747288320765</v>
      </c>
      <c r="Q6" s="156">
        <v>0.14523412659198942</v>
      </c>
    </row>
    <row r="7" spans="1:17" ht="12.95" customHeight="1" x14ac:dyDescent="0.25">
      <c r="A7" s="158" t="s">
        <v>112</v>
      </c>
      <c r="B7" s="157">
        <f t="shared" ref="B7:Q7" si="2">B8</f>
        <v>7.9588561377724715E-2</v>
      </c>
      <c r="C7" s="157">
        <f t="shared" si="2"/>
        <v>8.7106681898442381E-2</v>
      </c>
      <c r="D7" s="157">
        <f t="shared" si="2"/>
        <v>7.9323058175104572E-2</v>
      </c>
      <c r="E7" s="157">
        <f t="shared" si="2"/>
        <v>6.2427392434916358E-2</v>
      </c>
      <c r="F7" s="157">
        <f t="shared" si="2"/>
        <v>6.6870850490956951E-2</v>
      </c>
      <c r="G7" s="157">
        <f t="shared" si="2"/>
        <v>5.8872705984137595E-2</v>
      </c>
      <c r="H7" s="157">
        <f t="shared" si="2"/>
        <v>5.9782277555796445E-2</v>
      </c>
      <c r="I7" s="157">
        <f t="shared" si="2"/>
        <v>6.3101645365043396E-2</v>
      </c>
      <c r="J7" s="157">
        <f t="shared" si="2"/>
        <v>6.5187128130893307E-2</v>
      </c>
      <c r="K7" s="157">
        <f t="shared" si="2"/>
        <v>5.4462551456405224E-2</v>
      </c>
      <c r="L7" s="157">
        <f t="shared" si="2"/>
        <v>5.6620031305715156E-2</v>
      </c>
      <c r="M7" s="157">
        <f t="shared" si="2"/>
        <v>4.6666693898018606E-2</v>
      </c>
      <c r="N7" s="157">
        <f t="shared" si="2"/>
        <v>4.288726061193919E-2</v>
      </c>
      <c r="O7" s="157">
        <f t="shared" si="2"/>
        <v>2.74715555959682E-2</v>
      </c>
      <c r="P7" s="157">
        <f t="shared" si="2"/>
        <v>2.3562242212776793E-2</v>
      </c>
      <c r="Q7" s="157">
        <f t="shared" si="2"/>
        <v>2.3219039310237319E-2</v>
      </c>
    </row>
    <row r="8" spans="1:17" ht="12" customHeight="1" x14ac:dyDescent="0.25">
      <c r="A8" s="23" t="s">
        <v>60</v>
      </c>
      <c r="B8" s="156">
        <v>7.9588561377724715E-2</v>
      </c>
      <c r="C8" s="156">
        <v>8.7106681898442381E-2</v>
      </c>
      <c r="D8" s="156">
        <v>7.9323058175104572E-2</v>
      </c>
      <c r="E8" s="156">
        <v>6.2427392434916358E-2</v>
      </c>
      <c r="F8" s="156">
        <v>6.6870850490956951E-2</v>
      </c>
      <c r="G8" s="156">
        <v>5.8872705984137595E-2</v>
      </c>
      <c r="H8" s="156">
        <v>5.9782277555796445E-2</v>
      </c>
      <c r="I8" s="156">
        <v>6.3101645365043396E-2</v>
      </c>
      <c r="J8" s="156">
        <v>6.5187128130893307E-2</v>
      </c>
      <c r="K8" s="156">
        <v>5.4462551456405224E-2</v>
      </c>
      <c r="L8" s="156">
        <v>5.6620031305715156E-2</v>
      </c>
      <c r="M8" s="156">
        <v>4.6666693898018606E-2</v>
      </c>
      <c r="N8" s="156">
        <v>4.288726061193919E-2</v>
      </c>
      <c r="O8" s="156">
        <v>2.74715555959682E-2</v>
      </c>
      <c r="P8" s="156">
        <v>2.3562242212776793E-2</v>
      </c>
      <c r="Q8" s="156">
        <v>2.3219039310237319E-2</v>
      </c>
    </row>
    <row r="9" spans="1:17" ht="12" customHeight="1" x14ac:dyDescent="0.25">
      <c r="A9" s="158" t="s">
        <v>63</v>
      </c>
      <c r="B9" s="157">
        <f>SUM(B10:B12,B15:B16)</f>
        <v>19.05996114804141</v>
      </c>
      <c r="C9" s="157">
        <f t="shared" ref="C9:Q9" si="3">SUM(C10:C12,C15:C16)</f>
        <v>17.290693972928786</v>
      </c>
      <c r="D9" s="157">
        <f t="shared" si="3"/>
        <v>14.878166185828412</v>
      </c>
      <c r="E9" s="157">
        <f t="shared" si="3"/>
        <v>11.575662906922968</v>
      </c>
      <c r="F9" s="157">
        <f t="shared" si="3"/>
        <v>11.406295770994525</v>
      </c>
      <c r="G9" s="157">
        <f t="shared" si="3"/>
        <v>9.0088661313331837</v>
      </c>
      <c r="H9" s="157">
        <f t="shared" si="3"/>
        <v>8.3352196407447074</v>
      </c>
      <c r="I9" s="157">
        <f t="shared" si="3"/>
        <v>7.9059163444551581</v>
      </c>
      <c r="J9" s="157">
        <f t="shared" si="3"/>
        <v>7.1421469052438873</v>
      </c>
      <c r="K9" s="157">
        <f t="shared" si="3"/>
        <v>5.4304875274608282</v>
      </c>
      <c r="L9" s="157">
        <f t="shared" si="3"/>
        <v>5.2364902404964333</v>
      </c>
      <c r="M9" s="157">
        <f t="shared" si="3"/>
        <v>3.9639581178435366</v>
      </c>
      <c r="N9" s="157">
        <f t="shared" si="3"/>
        <v>3.9727996737499232</v>
      </c>
      <c r="O9" s="157">
        <f t="shared" si="3"/>
        <v>2.5055456045910445</v>
      </c>
      <c r="P9" s="157">
        <f t="shared" si="3"/>
        <v>2.5929089597215773</v>
      </c>
      <c r="Q9" s="157">
        <f t="shared" si="3"/>
        <v>2.5980364065749306</v>
      </c>
    </row>
    <row r="10" spans="1:17" ht="12" customHeight="1" x14ac:dyDescent="0.25">
      <c r="A10" s="167" t="s">
        <v>171</v>
      </c>
      <c r="B10" s="132">
        <v>4.7948239728346174</v>
      </c>
      <c r="C10" s="132">
        <v>4.3266300869061842</v>
      </c>
      <c r="D10" s="132">
        <v>3.7110823244550293</v>
      </c>
      <c r="E10" s="132">
        <v>3.1142566609174458</v>
      </c>
      <c r="F10" s="132">
        <v>3.2264586599856933</v>
      </c>
      <c r="G10" s="132">
        <v>2.3847730759674914</v>
      </c>
      <c r="H10" s="132">
        <v>2.4301342424678847</v>
      </c>
      <c r="I10" s="132">
        <v>2.0525191898879167</v>
      </c>
      <c r="J10" s="132">
        <v>2.1041245064476266</v>
      </c>
      <c r="K10" s="132">
        <v>1.6695176850794249</v>
      </c>
      <c r="L10" s="132">
        <v>1.6535014108025854</v>
      </c>
      <c r="M10" s="132">
        <v>1.2613556811895239</v>
      </c>
      <c r="N10" s="132">
        <v>1.3336319321116759</v>
      </c>
      <c r="O10" s="132">
        <v>0.90543944649963914</v>
      </c>
      <c r="P10" s="132">
        <v>0.91153342365381929</v>
      </c>
      <c r="Q10" s="132">
        <v>0.93888597513548033</v>
      </c>
    </row>
    <row r="11" spans="1:17" ht="12" customHeight="1" x14ac:dyDescent="0.25">
      <c r="A11" s="167" t="s">
        <v>144</v>
      </c>
      <c r="B11" s="132">
        <v>2.0031094120005513</v>
      </c>
      <c r="C11" s="132">
        <v>1.7049730613045693</v>
      </c>
      <c r="D11" s="132">
        <v>1.4246877843283468</v>
      </c>
      <c r="E11" s="132">
        <v>1.0659974917042421</v>
      </c>
      <c r="F11" s="132">
        <v>1.0129324042838153</v>
      </c>
      <c r="G11" s="132">
        <v>0.68773080039060241</v>
      </c>
      <c r="H11" s="132">
        <v>0.57497844239369567</v>
      </c>
      <c r="I11" s="132">
        <v>0.51718381362156185</v>
      </c>
      <c r="J11" s="132">
        <v>0.46771562691092894</v>
      </c>
      <c r="K11" s="132">
        <v>0.27937698595079491</v>
      </c>
      <c r="L11" s="132">
        <v>0.20607686469110051</v>
      </c>
      <c r="M11" s="132">
        <v>0.14775373320151342</v>
      </c>
      <c r="N11" s="132">
        <v>0.13349671678011643</v>
      </c>
      <c r="O11" s="132">
        <v>7.56531523070854E-2</v>
      </c>
      <c r="P11" s="132">
        <v>7.5660429971711449E-2</v>
      </c>
      <c r="Q11" s="132">
        <v>7.2850584494841886E-2</v>
      </c>
    </row>
    <row r="12" spans="1:17" ht="12" customHeight="1" x14ac:dyDescent="0.25">
      <c r="A12" s="167" t="s">
        <v>143</v>
      </c>
      <c r="B12" s="132">
        <f>SUM(B13:B14)</f>
        <v>0.57271064293421214</v>
      </c>
      <c r="C12" s="132">
        <f t="shared" ref="C12:Q12" si="4">SUM(C13:C14)</f>
        <v>0.52987966497822225</v>
      </c>
      <c r="D12" s="132">
        <f t="shared" si="4"/>
        <v>0.46305684359683019</v>
      </c>
      <c r="E12" s="132">
        <f t="shared" si="4"/>
        <v>0.38461893743246334</v>
      </c>
      <c r="F12" s="132">
        <f t="shared" si="4"/>
        <v>0.39935342623663761</v>
      </c>
      <c r="G12" s="132">
        <f t="shared" si="4"/>
        <v>0.41654198158735217</v>
      </c>
      <c r="H12" s="132">
        <f t="shared" si="4"/>
        <v>0.42799359883219767</v>
      </c>
      <c r="I12" s="132">
        <f t="shared" si="4"/>
        <v>0.39835139130156161</v>
      </c>
      <c r="J12" s="132">
        <f t="shared" si="4"/>
        <v>0.3623321659892218</v>
      </c>
      <c r="K12" s="132">
        <f t="shared" si="4"/>
        <v>0.33696532087475151</v>
      </c>
      <c r="L12" s="132">
        <f t="shared" si="4"/>
        <v>0.38220672433231279</v>
      </c>
      <c r="M12" s="132">
        <f t="shared" si="4"/>
        <v>0.28183873223906958</v>
      </c>
      <c r="N12" s="132">
        <f t="shared" si="4"/>
        <v>0.27843412173832749</v>
      </c>
      <c r="O12" s="132">
        <f t="shared" si="4"/>
        <v>0.18064354289243245</v>
      </c>
      <c r="P12" s="132">
        <f t="shared" si="4"/>
        <v>0.17428952724240143</v>
      </c>
      <c r="Q12" s="132">
        <f t="shared" si="4"/>
        <v>0.17478612531574089</v>
      </c>
    </row>
    <row r="13" spans="1:17" ht="12" customHeight="1" x14ac:dyDescent="0.25">
      <c r="A13" s="166" t="s">
        <v>57</v>
      </c>
      <c r="B13" s="165">
        <v>0.37226229189230764</v>
      </c>
      <c r="C13" s="165">
        <v>0.34335902611220676</v>
      </c>
      <c r="D13" s="165">
        <v>0.29907392704360225</v>
      </c>
      <c r="E13" s="165">
        <v>0.24760259793279996</v>
      </c>
      <c r="F13" s="165">
        <v>0.25779325764549688</v>
      </c>
      <c r="G13" s="165">
        <v>0.26840673415078192</v>
      </c>
      <c r="H13" s="165">
        <v>0.2768056252929626</v>
      </c>
      <c r="I13" s="165">
        <v>0.25915216125106288</v>
      </c>
      <c r="J13" s="165">
        <v>0.23759441038557919</v>
      </c>
      <c r="K13" s="165">
        <v>0.22061751141523239</v>
      </c>
      <c r="L13" s="165">
        <v>0.24787572389410076</v>
      </c>
      <c r="M13" s="165">
        <v>0.18565144543006906</v>
      </c>
      <c r="N13" s="165">
        <v>0.18162802225677355</v>
      </c>
      <c r="O13" s="165">
        <v>0.11638823082120267</v>
      </c>
      <c r="P13" s="165">
        <v>0.11425450496260917</v>
      </c>
      <c r="Q13" s="165">
        <v>0.11339092957505115</v>
      </c>
    </row>
    <row r="14" spans="1:17" ht="12" customHeight="1" x14ac:dyDescent="0.25">
      <c r="A14" s="147" t="s">
        <v>59</v>
      </c>
      <c r="B14" s="164">
        <v>0.20044835104190445</v>
      </c>
      <c r="C14" s="164">
        <v>0.18652063886601544</v>
      </c>
      <c r="D14" s="164">
        <v>0.16398291655322797</v>
      </c>
      <c r="E14" s="164">
        <v>0.13701633949966341</v>
      </c>
      <c r="F14" s="164">
        <v>0.14156016859114071</v>
      </c>
      <c r="G14" s="164">
        <v>0.14813524743657025</v>
      </c>
      <c r="H14" s="164">
        <v>0.1511879735392351</v>
      </c>
      <c r="I14" s="164">
        <v>0.1391992300504987</v>
      </c>
      <c r="J14" s="164">
        <v>0.12473775560364264</v>
      </c>
      <c r="K14" s="164">
        <v>0.11634780945951909</v>
      </c>
      <c r="L14" s="164">
        <v>0.13433100043821203</v>
      </c>
      <c r="M14" s="164">
        <v>9.6187286809000516E-2</v>
      </c>
      <c r="N14" s="164">
        <v>9.6806099481553956E-2</v>
      </c>
      <c r="O14" s="164">
        <v>6.4255312071229781E-2</v>
      </c>
      <c r="P14" s="164">
        <v>6.0035022279792273E-2</v>
      </c>
      <c r="Q14" s="164">
        <v>6.1395195740689745E-2</v>
      </c>
    </row>
    <row r="15" spans="1:17" ht="12" customHeight="1" x14ac:dyDescent="0.25">
      <c r="A15" s="163" t="s">
        <v>142</v>
      </c>
      <c r="B15" s="162">
        <v>9.1308374027396511</v>
      </c>
      <c r="C15" s="162">
        <v>8.2526113946169026</v>
      </c>
      <c r="D15" s="162">
        <v>7.0622535932989328</v>
      </c>
      <c r="E15" s="162">
        <v>5.1998669937447799</v>
      </c>
      <c r="F15" s="162">
        <v>4.8879284867478052</v>
      </c>
      <c r="G15" s="162">
        <v>3.4726736441613473</v>
      </c>
      <c r="H15" s="162">
        <v>2.8317846930439043</v>
      </c>
      <c r="I15" s="162">
        <v>2.8406771410348597</v>
      </c>
      <c r="J15" s="162">
        <v>2.3934663260478537</v>
      </c>
      <c r="K15" s="162">
        <v>1.4522596354184603</v>
      </c>
      <c r="L15" s="162">
        <v>1.0666596033651876</v>
      </c>
      <c r="M15" s="162">
        <v>0.80320785135383321</v>
      </c>
      <c r="N15" s="162">
        <v>0.74306991717404591</v>
      </c>
      <c r="O15" s="162">
        <v>0.40802632450801418</v>
      </c>
      <c r="P15" s="162">
        <v>0.45263806970674886</v>
      </c>
      <c r="Q15" s="162">
        <v>0.43180562385213261</v>
      </c>
    </row>
    <row r="16" spans="1:17" ht="12" customHeight="1" x14ac:dyDescent="0.25">
      <c r="A16" s="161" t="s">
        <v>141</v>
      </c>
      <c r="B16" s="160">
        <f>SUM(B17:B18)</f>
        <v>2.5584797175323786</v>
      </c>
      <c r="C16" s="160">
        <f t="shared" ref="C16:Q16" si="5">SUM(C17:C18)</f>
        <v>2.4765997651229057</v>
      </c>
      <c r="D16" s="160">
        <f t="shared" si="5"/>
        <v>2.2170856401492731</v>
      </c>
      <c r="E16" s="160">
        <f t="shared" si="5"/>
        <v>1.8109228231240375</v>
      </c>
      <c r="F16" s="160">
        <f t="shared" si="5"/>
        <v>1.879622793740573</v>
      </c>
      <c r="G16" s="160">
        <f t="shared" si="5"/>
        <v>2.0471466292263898</v>
      </c>
      <c r="H16" s="160">
        <f t="shared" si="5"/>
        <v>2.0703286640070258</v>
      </c>
      <c r="I16" s="160">
        <f t="shared" si="5"/>
        <v>2.0971848086092582</v>
      </c>
      <c r="J16" s="160">
        <f t="shared" si="5"/>
        <v>1.814508279848257</v>
      </c>
      <c r="K16" s="160">
        <f t="shared" si="5"/>
        <v>1.6923679001373961</v>
      </c>
      <c r="L16" s="160">
        <f t="shared" si="5"/>
        <v>1.9280456373052475</v>
      </c>
      <c r="M16" s="160">
        <f t="shared" si="5"/>
        <v>1.4698021198595965</v>
      </c>
      <c r="N16" s="160">
        <f t="shared" si="5"/>
        <v>1.4841669859457576</v>
      </c>
      <c r="O16" s="160">
        <f t="shared" si="5"/>
        <v>0.93578313838387328</v>
      </c>
      <c r="P16" s="160">
        <f t="shared" si="5"/>
        <v>0.97878750914689649</v>
      </c>
      <c r="Q16" s="160">
        <f t="shared" si="5"/>
        <v>0.97970809777673473</v>
      </c>
    </row>
    <row r="17" spans="1:17" ht="12" customHeight="1" x14ac:dyDescent="0.25">
      <c r="A17" s="148" t="s">
        <v>60</v>
      </c>
      <c r="B17" s="156">
        <v>1.6966992339253877</v>
      </c>
      <c r="C17" s="156">
        <v>1.6621500650089918</v>
      </c>
      <c r="D17" s="156">
        <v>1.4822825898674037</v>
      </c>
      <c r="E17" s="156">
        <v>1.2079279528053988</v>
      </c>
      <c r="F17" s="156">
        <v>1.2435239175097597</v>
      </c>
      <c r="G17" s="156">
        <v>1.3581119852471208</v>
      </c>
      <c r="H17" s="156">
        <v>1.3672560146536197</v>
      </c>
      <c r="I17" s="156">
        <v>1.4281353558255272</v>
      </c>
      <c r="J17" s="156">
        <v>1.2175274648242111</v>
      </c>
      <c r="K17" s="156">
        <v>1.1465612909318479</v>
      </c>
      <c r="L17" s="156">
        <v>1.2850125922841233</v>
      </c>
      <c r="M17" s="156">
        <v>1.0099492127606675</v>
      </c>
      <c r="N17" s="156">
        <v>1.0118349564964448</v>
      </c>
      <c r="O17" s="156">
        <v>0.62966211205421796</v>
      </c>
      <c r="P17" s="156">
        <v>0.68479540668705008</v>
      </c>
      <c r="Q17" s="156">
        <v>0.67318764814308496</v>
      </c>
    </row>
    <row r="18" spans="1:17" ht="12" customHeight="1" x14ac:dyDescent="0.25">
      <c r="A18" s="148" t="s">
        <v>59</v>
      </c>
      <c r="B18" s="156">
        <v>0.86178048360699067</v>
      </c>
      <c r="C18" s="156">
        <v>0.81444970011391371</v>
      </c>
      <c r="D18" s="156">
        <v>0.73480305028186932</v>
      </c>
      <c r="E18" s="156">
        <v>0.60299487031863863</v>
      </c>
      <c r="F18" s="156">
        <v>0.63609887623081329</v>
      </c>
      <c r="G18" s="156">
        <v>0.68903464397926906</v>
      </c>
      <c r="H18" s="156">
        <v>0.70307264935340619</v>
      </c>
      <c r="I18" s="156">
        <v>0.66904945278373118</v>
      </c>
      <c r="J18" s="156">
        <v>0.59698081502404599</v>
      </c>
      <c r="K18" s="156">
        <v>0.54580660920554824</v>
      </c>
      <c r="L18" s="156">
        <v>0.64303304502112413</v>
      </c>
      <c r="M18" s="156">
        <v>0.45985290709892906</v>
      </c>
      <c r="N18" s="156">
        <v>0.4723320294493128</v>
      </c>
      <c r="O18" s="156">
        <v>0.30612102632965527</v>
      </c>
      <c r="P18" s="156">
        <v>0.29399210245984636</v>
      </c>
      <c r="Q18" s="156">
        <v>0.30652044963364972</v>
      </c>
    </row>
    <row r="19" spans="1:17" ht="12" customHeight="1" x14ac:dyDescent="0.25">
      <c r="A19" s="158" t="s">
        <v>62</v>
      </c>
      <c r="B19" s="157">
        <f>SUM(B20:B22)</f>
        <v>6.8784742619439658</v>
      </c>
      <c r="C19" s="157">
        <f t="shared" ref="C19:Q19" si="6">SUM(C20:C22)</f>
        <v>6.2740563641762197</v>
      </c>
      <c r="D19" s="157">
        <f t="shared" si="6"/>
        <v>5.501661360427696</v>
      </c>
      <c r="E19" s="157">
        <f t="shared" si="6"/>
        <v>4.3746214974770714</v>
      </c>
      <c r="F19" s="157">
        <f t="shared" si="6"/>
        <v>4.2588994775341957</v>
      </c>
      <c r="G19" s="157">
        <f t="shared" si="6"/>
        <v>3.3405627818026651</v>
      </c>
      <c r="H19" s="157">
        <f t="shared" si="6"/>
        <v>3.0433818062526239</v>
      </c>
      <c r="I19" s="157">
        <f t="shared" si="6"/>
        <v>2.8899843505060958</v>
      </c>
      <c r="J19" s="157">
        <f t="shared" si="6"/>
        <v>2.5893922119107278</v>
      </c>
      <c r="K19" s="157">
        <f t="shared" si="6"/>
        <v>2.0312403219987596</v>
      </c>
      <c r="L19" s="157">
        <f t="shared" si="6"/>
        <v>1.9488030903918441</v>
      </c>
      <c r="M19" s="157">
        <f t="shared" si="6"/>
        <v>1.484919291518737</v>
      </c>
      <c r="N19" s="157">
        <f t="shared" si="6"/>
        <v>1.5254476066127525</v>
      </c>
      <c r="O19" s="157">
        <f t="shared" si="6"/>
        <v>0.93247248657950466</v>
      </c>
      <c r="P19" s="157">
        <f t="shared" si="6"/>
        <v>0.99757922286902101</v>
      </c>
      <c r="Q19" s="157">
        <f t="shared" si="6"/>
        <v>0.98569805981571212</v>
      </c>
    </row>
    <row r="20" spans="1:17" ht="12" customHeight="1" x14ac:dyDescent="0.25">
      <c r="A20" s="23" t="s">
        <v>58</v>
      </c>
      <c r="B20" s="156">
        <v>0.67351247527118441</v>
      </c>
      <c r="C20" s="156">
        <v>0.61065350286590458</v>
      </c>
      <c r="D20" s="156">
        <v>0.52004880044200341</v>
      </c>
      <c r="E20" s="156">
        <v>0.43342513461328747</v>
      </c>
      <c r="F20" s="156">
        <v>0.44826740425459694</v>
      </c>
      <c r="G20" s="156">
        <v>0.32654677300986118</v>
      </c>
      <c r="H20" s="156">
        <v>0.32915709388415021</v>
      </c>
      <c r="I20" s="156">
        <v>0.28055561488175068</v>
      </c>
      <c r="J20" s="156">
        <v>0.28007469575524058</v>
      </c>
      <c r="K20" s="156">
        <v>0.19020346416442577</v>
      </c>
      <c r="L20" s="156">
        <v>0.18434845848458353</v>
      </c>
      <c r="M20" s="156">
        <v>0.11751171729229964</v>
      </c>
      <c r="N20" s="156">
        <v>0.11657982477168548</v>
      </c>
      <c r="O20" s="156">
        <v>7.9975984462750005E-2</v>
      </c>
      <c r="P20" s="156">
        <v>6.3998854223256435E-2</v>
      </c>
      <c r="Q20" s="156">
        <v>6.2631142416048891E-2</v>
      </c>
    </row>
    <row r="21" spans="1:17" ht="12" customHeight="1" x14ac:dyDescent="0.25">
      <c r="A21" s="23" t="s">
        <v>57</v>
      </c>
      <c r="B21" s="156">
        <v>0.32083142756550964</v>
      </c>
      <c r="C21" s="156">
        <v>0.21932038946149784</v>
      </c>
      <c r="D21" s="156">
        <v>0.16840970739047534</v>
      </c>
      <c r="E21" s="156">
        <v>7.4062976753597867E-2</v>
      </c>
      <c r="F21" s="156">
        <v>8.5400807202097806E-2</v>
      </c>
      <c r="G21" s="156">
        <v>0.13825546376789774</v>
      </c>
      <c r="H21" s="156">
        <v>0.10466953559899901</v>
      </c>
      <c r="I21" s="156">
        <v>0.1906692425760628</v>
      </c>
      <c r="J21" s="156">
        <v>0.16186347617889518</v>
      </c>
      <c r="K21" s="156">
        <v>5.8233656818638665E-2</v>
      </c>
      <c r="L21" s="156">
        <v>7.9120340587702079E-2</v>
      </c>
      <c r="M21" s="156">
        <v>5.7242765615787713E-2</v>
      </c>
      <c r="N21" s="156">
        <v>3.1014049765575754E-2</v>
      </c>
      <c r="O21" s="156">
        <v>2.195424485615026E-2</v>
      </c>
      <c r="P21" s="156">
        <v>2.4121968389911649E-2</v>
      </c>
      <c r="Q21" s="156">
        <v>3.4700962449686748E-2</v>
      </c>
    </row>
    <row r="22" spans="1:17" ht="12" customHeight="1" x14ac:dyDescent="0.25">
      <c r="A22" s="29" t="s">
        <v>140</v>
      </c>
      <c r="B22" s="57">
        <v>5.8841303591072718</v>
      </c>
      <c r="C22" s="57">
        <v>5.4440824718488168</v>
      </c>
      <c r="D22" s="57">
        <v>4.8132028525952171</v>
      </c>
      <c r="E22" s="57">
        <v>3.867133386110186</v>
      </c>
      <c r="F22" s="57">
        <v>3.7252312660775009</v>
      </c>
      <c r="G22" s="57">
        <v>2.8757605450249062</v>
      </c>
      <c r="H22" s="57">
        <v>2.6095551767694745</v>
      </c>
      <c r="I22" s="57">
        <v>2.4187594930482823</v>
      </c>
      <c r="J22" s="57">
        <v>2.147454039976592</v>
      </c>
      <c r="K22" s="57">
        <v>1.7828032010156951</v>
      </c>
      <c r="L22" s="57">
        <v>1.6853342913195586</v>
      </c>
      <c r="M22" s="57">
        <v>1.3101648086106497</v>
      </c>
      <c r="N22" s="57">
        <v>1.3778537320754913</v>
      </c>
      <c r="O22" s="57">
        <v>0.83054225726060438</v>
      </c>
      <c r="P22" s="57">
        <v>0.90945840025585289</v>
      </c>
      <c r="Q22" s="57">
        <v>0.8883659549499765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>
        <f t="shared" ref="B24" si="7">SUM(B25,B28,B30,B39)</f>
        <v>6.7459278716726292</v>
      </c>
      <c r="C24" s="168">
        <f t="shared" ref="C24" si="8">SUM(C25,C28,C30,C39)</f>
        <v>6.9810216276240977</v>
      </c>
      <c r="D24" s="168">
        <f t="shared" ref="D24" si="9">SUM(D25,D28,D30,D39)</f>
        <v>7.1857728770214466</v>
      </c>
      <c r="E24" s="168">
        <f t="shared" ref="E24" si="10">SUM(E25,E28,E30,E39)</f>
        <v>7.3968412823699978</v>
      </c>
      <c r="F24" s="168">
        <f t="shared" ref="F24" si="11">SUM(F25,F28,F30,F39)</f>
        <v>7.4282376137708255</v>
      </c>
      <c r="G24" s="168">
        <f t="shared" ref="G24" si="12">SUM(G25,G28,G30,G39)</f>
        <v>7.3148307702879407</v>
      </c>
      <c r="H24" s="168">
        <f t="shared" ref="H24" si="13">SUM(H25,H28,H30,H39)</f>
        <v>7.4354715069882014</v>
      </c>
      <c r="I24" s="168">
        <f t="shared" ref="I24" si="14">SUM(I25,I28,I30,I39)</f>
        <v>7.3224636655545918</v>
      </c>
      <c r="J24" s="168">
        <f t="shared" ref="J24" si="15">SUM(J25,J28,J30,J39)</f>
        <v>7.2355743667995274</v>
      </c>
      <c r="K24" s="168">
        <f t="shared" ref="K24" si="16">SUM(K25,K28,K30,K39)</f>
        <v>7.6040018879162581</v>
      </c>
      <c r="L24" s="168">
        <f t="shared" ref="L24" si="17">SUM(L25,L28,L30,L39)</f>
        <v>7.9744031006032543</v>
      </c>
      <c r="M24" s="168">
        <f t="shared" ref="M24" si="18">SUM(M25,M28,M30,M39)</f>
        <v>7.6848942824699558</v>
      </c>
      <c r="N24" s="168">
        <f t="shared" ref="N24" si="19">SUM(N25,N28,N30,N39)</f>
        <v>7.303173832459148</v>
      </c>
      <c r="O24" s="168">
        <f t="shared" ref="O24" si="20">SUM(O25,O28,O30,O39)</f>
        <v>7.0646857945396482</v>
      </c>
      <c r="P24" s="168">
        <f t="shared" ref="P24" si="21">SUM(P25,P28,P30,P39)</f>
        <v>6.3833000546475027</v>
      </c>
      <c r="Q24" s="168">
        <f t="shared" ref="Q24" si="22">SUM(Q25,Q28,Q30,Q39)</f>
        <v>6.3051752066685731</v>
      </c>
    </row>
    <row r="25" spans="1:17" ht="12.95" customHeight="1" x14ac:dyDescent="0.25">
      <c r="A25" s="158" t="s">
        <v>65</v>
      </c>
      <c r="B25" s="157">
        <f t="shared" ref="B25:Q25" si="23">SUM(B26:B27)</f>
        <v>5.4450121124761246</v>
      </c>
      <c r="C25" s="157">
        <f t="shared" si="23"/>
        <v>5.6325774520304037</v>
      </c>
      <c r="D25" s="157">
        <f t="shared" si="23"/>
        <v>5.7722284197352671</v>
      </c>
      <c r="E25" s="157">
        <f t="shared" si="23"/>
        <v>5.9245081624982801</v>
      </c>
      <c r="F25" s="157">
        <f t="shared" si="23"/>
        <v>5.9397380332294238</v>
      </c>
      <c r="G25" s="157">
        <f t="shared" si="23"/>
        <v>5.7872546383440016</v>
      </c>
      <c r="H25" s="157">
        <f t="shared" si="23"/>
        <v>5.8363092962684959</v>
      </c>
      <c r="I25" s="157">
        <f t="shared" si="23"/>
        <v>5.6343638993762966</v>
      </c>
      <c r="J25" s="157">
        <f t="shared" si="23"/>
        <v>5.6097938382478292</v>
      </c>
      <c r="K25" s="157">
        <f t="shared" si="23"/>
        <v>5.8724219706415104</v>
      </c>
      <c r="L25" s="157">
        <f t="shared" si="23"/>
        <v>6.2785866836666173</v>
      </c>
      <c r="M25" s="157">
        <f t="shared" si="23"/>
        <v>5.9533790996900402</v>
      </c>
      <c r="N25" s="157">
        <f t="shared" si="23"/>
        <v>5.6266593006088224</v>
      </c>
      <c r="O25" s="157">
        <f t="shared" si="23"/>
        <v>5.582770261378422</v>
      </c>
      <c r="P25" s="157">
        <f t="shared" si="23"/>
        <v>4.8366672855095718</v>
      </c>
      <c r="Q25" s="157">
        <f t="shared" si="23"/>
        <v>4.8761308935035856</v>
      </c>
    </row>
    <row r="26" spans="1:17" ht="12" customHeight="1" x14ac:dyDescent="0.25">
      <c r="A26" s="23" t="s">
        <v>84</v>
      </c>
      <c r="B26" s="156">
        <v>5.3376294557696324</v>
      </c>
      <c r="C26" s="156">
        <v>5.4901063344777796</v>
      </c>
      <c r="D26" s="156">
        <v>5.6077312986384422</v>
      </c>
      <c r="E26" s="156">
        <v>5.7556320999648793</v>
      </c>
      <c r="F26" s="156">
        <v>5.801016508784608</v>
      </c>
      <c r="G26" s="156">
        <v>5.6554666597538752</v>
      </c>
      <c r="H26" s="156">
        <v>5.7307187532202999</v>
      </c>
      <c r="I26" s="156">
        <v>5.4438131807719836</v>
      </c>
      <c r="J26" s="156">
        <v>5.4785202026053632</v>
      </c>
      <c r="K26" s="156">
        <v>5.7170451719260509</v>
      </c>
      <c r="L26" s="156">
        <v>6.1310696205918891</v>
      </c>
      <c r="M26" s="156">
        <v>5.7905154463063422</v>
      </c>
      <c r="N26" s="156">
        <v>5.4572139464680749</v>
      </c>
      <c r="O26" s="156">
        <v>5.5016462475042713</v>
      </c>
      <c r="P26" s="156">
        <v>4.650412712103325</v>
      </c>
      <c r="Q26" s="156">
        <v>4.7420860175713271</v>
      </c>
    </row>
    <row r="27" spans="1:17" ht="12" customHeight="1" x14ac:dyDescent="0.25">
      <c r="A27" s="23" t="s">
        <v>60</v>
      </c>
      <c r="B27" s="156">
        <v>0.10738265670649245</v>
      </c>
      <c r="C27" s="156">
        <v>0.14247111755262409</v>
      </c>
      <c r="D27" s="156">
        <v>0.16449712109682479</v>
      </c>
      <c r="E27" s="156">
        <v>0.16887606253340068</v>
      </c>
      <c r="F27" s="156">
        <v>0.13872152444481611</v>
      </c>
      <c r="G27" s="156">
        <v>0.13178797859012628</v>
      </c>
      <c r="H27" s="156">
        <v>0.10559054304819605</v>
      </c>
      <c r="I27" s="156">
        <v>0.19055071860431333</v>
      </c>
      <c r="J27" s="156">
        <v>0.131273635642466</v>
      </c>
      <c r="K27" s="156">
        <v>0.15537679871545926</v>
      </c>
      <c r="L27" s="156">
        <v>0.14751706307472798</v>
      </c>
      <c r="M27" s="156">
        <v>0.16286365338369821</v>
      </c>
      <c r="N27" s="156">
        <v>0.16944535414074754</v>
      </c>
      <c r="O27" s="156">
        <v>8.11240138741504E-2</v>
      </c>
      <c r="P27" s="156">
        <v>0.1862545734062464</v>
      </c>
      <c r="Q27" s="156">
        <v>0.13404487593225894</v>
      </c>
    </row>
    <row r="28" spans="1:17" ht="12.95" customHeight="1" x14ac:dyDescent="0.25">
      <c r="A28" s="158" t="s">
        <v>112</v>
      </c>
      <c r="B28" s="157">
        <f t="shared" ref="B28:Q28" si="24">B29</f>
        <v>3.9677581918513777E-3</v>
      </c>
      <c r="C28" s="157">
        <f t="shared" si="24"/>
        <v>4.8327117156104701E-3</v>
      </c>
      <c r="D28" s="157">
        <f t="shared" si="24"/>
        <v>5.3197281935614084E-3</v>
      </c>
      <c r="E28" s="157">
        <f t="shared" si="24"/>
        <v>5.5887379894115604E-3</v>
      </c>
      <c r="F28" s="157">
        <f t="shared" si="24"/>
        <v>6.2428801176476869E-3</v>
      </c>
      <c r="G28" s="157">
        <f t="shared" si="24"/>
        <v>7.0115337722381522E-3</v>
      </c>
      <c r="H28" s="157">
        <f t="shared" si="24"/>
        <v>8.1245691607269039E-3</v>
      </c>
      <c r="I28" s="157">
        <f t="shared" si="24"/>
        <v>9.3666504838736311E-3</v>
      </c>
      <c r="J28" s="157">
        <f t="shared" si="24"/>
        <v>1.0717419518618826E-2</v>
      </c>
      <c r="K28" s="157">
        <f t="shared" si="24"/>
        <v>1.2146324425529218E-2</v>
      </c>
      <c r="L28" s="157">
        <f t="shared" si="24"/>
        <v>1.2956528902909646E-2</v>
      </c>
      <c r="M28" s="157">
        <f t="shared" si="24"/>
        <v>1.4065735907290119E-2</v>
      </c>
      <c r="N28" s="157">
        <f t="shared" si="24"/>
        <v>1.2629377358117059E-2</v>
      </c>
      <c r="O28" s="157">
        <f t="shared" si="24"/>
        <v>1.1490506427159781E-2</v>
      </c>
      <c r="P28" s="157">
        <f t="shared" si="24"/>
        <v>9.6631667501837441E-3</v>
      </c>
      <c r="Q28" s="157">
        <f t="shared" si="24"/>
        <v>8.8453483086618351E-3</v>
      </c>
    </row>
    <row r="29" spans="1:17" ht="12" customHeight="1" x14ac:dyDescent="0.25">
      <c r="A29" s="23" t="s">
        <v>60</v>
      </c>
      <c r="B29" s="156">
        <v>3.9677581918513777E-3</v>
      </c>
      <c r="C29" s="156">
        <v>4.8327117156104701E-3</v>
      </c>
      <c r="D29" s="156">
        <v>5.3197281935614084E-3</v>
      </c>
      <c r="E29" s="156">
        <v>5.5887379894115604E-3</v>
      </c>
      <c r="F29" s="156">
        <v>6.2428801176476869E-3</v>
      </c>
      <c r="G29" s="156">
        <v>7.0115337722381522E-3</v>
      </c>
      <c r="H29" s="156">
        <v>8.1245691607269039E-3</v>
      </c>
      <c r="I29" s="156">
        <v>9.3666504838736311E-3</v>
      </c>
      <c r="J29" s="156">
        <v>1.0717419518618826E-2</v>
      </c>
      <c r="K29" s="156">
        <v>1.2146324425529218E-2</v>
      </c>
      <c r="L29" s="156">
        <v>1.2956528902909646E-2</v>
      </c>
      <c r="M29" s="156">
        <v>1.4065735907290119E-2</v>
      </c>
      <c r="N29" s="156">
        <v>1.2629377358117059E-2</v>
      </c>
      <c r="O29" s="156">
        <v>1.1490506427159781E-2</v>
      </c>
      <c r="P29" s="156">
        <v>9.6631667501837441E-3</v>
      </c>
      <c r="Q29" s="156">
        <v>8.8453483086618351E-3</v>
      </c>
    </row>
    <row r="30" spans="1:17" ht="12" customHeight="1" x14ac:dyDescent="0.25">
      <c r="A30" s="158" t="s">
        <v>63</v>
      </c>
      <c r="B30" s="157">
        <f t="shared" ref="B30" si="25">SUM(B31:B32,B35:B36)</f>
        <v>0.95410595131141007</v>
      </c>
      <c r="C30" s="157">
        <f t="shared" ref="C30" si="26">SUM(C31:C32,C35:C36)</f>
        <v>0.98945084055322374</v>
      </c>
      <c r="D30" s="157">
        <f t="shared" ref="D30" si="27">SUM(D31:D32,D35:D36)</f>
        <v>1.0329976131859817</v>
      </c>
      <c r="E30" s="157">
        <f t="shared" ref="E30" si="28">SUM(E31:E32,E35:E36)</f>
        <v>1.0728187694146305</v>
      </c>
      <c r="F30" s="157">
        <f t="shared" ref="F30" si="29">SUM(F31:F32,F35:F36)</f>
        <v>1.0845696147659964</v>
      </c>
      <c r="G30" s="157">
        <f t="shared" ref="G30" si="30">SUM(G31:G32,G35:G36)</f>
        <v>1.1194022061748559</v>
      </c>
      <c r="H30" s="157">
        <f t="shared" ref="H30" si="31">SUM(H31:H32,H35:H36)</f>
        <v>1.1705285676151083</v>
      </c>
      <c r="I30" s="157">
        <f t="shared" ref="I30" si="32">SUM(I31:I32,I35:I36)</f>
        <v>1.2409454477939172</v>
      </c>
      <c r="J30" s="157">
        <f t="shared" ref="J30" si="33">SUM(J31:J32,J35:J36)</f>
        <v>1.1869084585529857</v>
      </c>
      <c r="K30" s="157">
        <f t="shared" ref="K30" si="34">SUM(K31:K32,K35:K36)</f>
        <v>1.2598115004301156</v>
      </c>
      <c r="L30" s="157">
        <f t="shared" ref="L30" si="35">SUM(L31:L32,L35:L36)</f>
        <v>1.2331534571202909</v>
      </c>
      <c r="M30" s="157">
        <f t="shared" ref="M30" si="36">SUM(M31:M32,M35:M36)</f>
        <v>1.2623773664295235</v>
      </c>
      <c r="N30" s="157">
        <f t="shared" ref="N30" si="37">SUM(N31:N32,N35:N36)</f>
        <v>1.2078279475917446</v>
      </c>
      <c r="O30" s="157">
        <f t="shared" ref="O30" si="38">SUM(O31:O32,O35:O36)</f>
        <v>1.0775649109772805</v>
      </c>
      <c r="P30" s="157">
        <f t="shared" ref="P30" si="39">SUM(P31:P32,P35:P36)</f>
        <v>1.1200603669103635</v>
      </c>
      <c r="Q30" s="157">
        <f t="shared" ref="Q30" si="40">SUM(Q31:Q32,Q35:Q36)</f>
        <v>1.037579538053895</v>
      </c>
    </row>
    <row r="31" spans="1:17" ht="12" customHeight="1" x14ac:dyDescent="0.25">
      <c r="A31" s="167" t="s">
        <v>169</v>
      </c>
      <c r="B31" s="132">
        <v>0.13391827118153202</v>
      </c>
      <c r="C31" s="132">
        <v>0.13407060904194637</v>
      </c>
      <c r="D31" s="132">
        <v>0.14242431233171013</v>
      </c>
      <c r="E31" s="132">
        <v>0.14743836901158114</v>
      </c>
      <c r="F31" s="132">
        <v>0.15218565582732549</v>
      </c>
      <c r="G31" s="132">
        <v>0.13821254582189635</v>
      </c>
      <c r="H31" s="132">
        <v>0.13738964637211626</v>
      </c>
      <c r="I31" s="132">
        <v>0.13672194028364176</v>
      </c>
      <c r="J31" s="132">
        <v>0.13726290484198833</v>
      </c>
      <c r="K31" s="132">
        <v>0.11594316401891472</v>
      </c>
      <c r="L31" s="132">
        <v>9.0595725440401259E-2</v>
      </c>
      <c r="M31" s="132">
        <v>8.9353596661188375E-2</v>
      </c>
      <c r="N31" s="132">
        <v>8.1556945404616804E-2</v>
      </c>
      <c r="O31" s="132">
        <v>6.7738847291577614E-2</v>
      </c>
      <c r="P31" s="132">
        <v>6.9762818384519976E-2</v>
      </c>
      <c r="Q31" s="132">
        <v>6.4566695611069189E-2</v>
      </c>
    </row>
    <row r="32" spans="1:17" ht="12" customHeight="1" x14ac:dyDescent="0.25">
      <c r="A32" s="167" t="s">
        <v>168</v>
      </c>
      <c r="B32" s="132">
        <f t="shared" ref="B32" si="41">SUM(B33:B34)</f>
        <v>3.8345323290548294E-2</v>
      </c>
      <c r="C32" s="132">
        <f t="shared" ref="C32" si="42">SUM(C33:C34)</f>
        <v>4.1761998019371138E-2</v>
      </c>
      <c r="D32" s="132">
        <f t="shared" ref="D32" si="43">SUM(D33:D34)</f>
        <v>4.6287588568737353E-2</v>
      </c>
      <c r="E32" s="132">
        <f t="shared" ref="E32" si="44">SUM(E33:E34)</f>
        <v>5.3111913986163196E-2</v>
      </c>
      <c r="F32" s="132">
        <f t="shared" ref="F32" si="45">SUM(F33:F34)</f>
        <v>5.9963313321236889E-2</v>
      </c>
      <c r="G32" s="132">
        <f t="shared" ref="G32" si="46">SUM(G33:G34)</f>
        <v>8.3374603418115145E-2</v>
      </c>
      <c r="H32" s="132">
        <f t="shared" ref="H32" si="47">SUM(H33:H34)</f>
        <v>0.10165307720775379</v>
      </c>
      <c r="I32" s="132">
        <f t="shared" ref="I32" si="48">SUM(I33:I34)</f>
        <v>0.10563968376310293</v>
      </c>
      <c r="J32" s="132">
        <f t="shared" ref="J32" si="49">SUM(J33:J34)</f>
        <v>0.1071468732214356</v>
      </c>
      <c r="K32" s="132">
        <f t="shared" ref="K32" si="50">SUM(K33:K34)</f>
        <v>0.14150823631137341</v>
      </c>
      <c r="L32" s="132">
        <f t="shared" ref="L32" si="51">SUM(L33:L34)</f>
        <v>0.16977547237390275</v>
      </c>
      <c r="M32" s="132">
        <f t="shared" ref="M32" si="52">SUM(M33:M34)</f>
        <v>0.17214358436749227</v>
      </c>
      <c r="N32" s="132">
        <f t="shared" ref="N32" si="53">SUM(N33:N34)</f>
        <v>0.17158416908364577</v>
      </c>
      <c r="O32" s="132">
        <f t="shared" ref="O32" si="54">SUM(O33:O34)</f>
        <v>0.16268998493618136</v>
      </c>
      <c r="P32" s="132">
        <f t="shared" ref="P32" si="55">SUM(P33:P34)</f>
        <v>0.16127546856464844</v>
      </c>
      <c r="Q32" s="132">
        <f t="shared" ref="Q32" si="56">SUM(Q33:Q34)</f>
        <v>0.15559021098101988</v>
      </c>
    </row>
    <row r="33" spans="1:17" ht="12" customHeight="1" x14ac:dyDescent="0.25">
      <c r="A33" s="166" t="s">
        <v>57</v>
      </c>
      <c r="B33" s="165">
        <v>2.4924485178688605E-2</v>
      </c>
      <c r="C33" s="165">
        <v>2.7151893392038596E-2</v>
      </c>
      <c r="D33" s="165">
        <v>3.0226878712931494E-2</v>
      </c>
      <c r="E33" s="165">
        <v>3.4819156618407086E-2</v>
      </c>
      <c r="F33" s="165">
        <v>3.9477037114125361E-2</v>
      </c>
      <c r="G33" s="165">
        <v>5.4879142626497103E-2</v>
      </c>
      <c r="H33" s="165">
        <v>6.6885467465893841E-2</v>
      </c>
      <c r="I33" s="165">
        <v>6.940627134747912E-2</v>
      </c>
      <c r="J33" s="165">
        <v>7.0278818843423477E-2</v>
      </c>
      <c r="K33" s="165">
        <v>9.2699159639597906E-2</v>
      </c>
      <c r="L33" s="165">
        <v>0.1101940116226927</v>
      </c>
      <c r="M33" s="165">
        <v>0.11333164078107665</v>
      </c>
      <c r="N33" s="165">
        <v>0.11186578898130453</v>
      </c>
      <c r="O33" s="165">
        <v>0.10455916949209629</v>
      </c>
      <c r="P33" s="165">
        <v>0.10547879918666878</v>
      </c>
      <c r="Q33" s="165">
        <v>0.10047119353533883</v>
      </c>
    </row>
    <row r="34" spans="1:17" ht="12" customHeight="1" x14ac:dyDescent="0.25">
      <c r="A34" s="147" t="s">
        <v>59</v>
      </c>
      <c r="B34" s="164">
        <v>1.3420838111859691E-2</v>
      </c>
      <c r="C34" s="164">
        <v>1.4610104627332546E-2</v>
      </c>
      <c r="D34" s="164">
        <v>1.606070985580586E-2</v>
      </c>
      <c r="E34" s="164">
        <v>1.829275736775611E-2</v>
      </c>
      <c r="F34" s="164">
        <v>2.048627620711153E-2</v>
      </c>
      <c r="G34" s="164">
        <v>2.8495460791618035E-2</v>
      </c>
      <c r="H34" s="164">
        <v>3.4767609741859946E-2</v>
      </c>
      <c r="I34" s="164">
        <v>3.6233412415623806E-2</v>
      </c>
      <c r="J34" s="164">
        <v>3.6868054378012126E-2</v>
      </c>
      <c r="K34" s="164">
        <v>4.8809076671775503E-2</v>
      </c>
      <c r="L34" s="164">
        <v>5.9581460751210048E-2</v>
      </c>
      <c r="M34" s="164">
        <v>5.8811943586415637E-2</v>
      </c>
      <c r="N34" s="164">
        <v>5.9718380102341234E-2</v>
      </c>
      <c r="O34" s="164">
        <v>5.813081544408509E-2</v>
      </c>
      <c r="P34" s="164">
        <v>5.5796669377979675E-2</v>
      </c>
      <c r="Q34" s="164">
        <v>5.5119017445681068E-2</v>
      </c>
    </row>
    <row r="35" spans="1:17" ht="12" customHeight="1" x14ac:dyDescent="0.25">
      <c r="A35" s="163" t="s">
        <v>142</v>
      </c>
      <c r="B35" s="162">
        <v>0.61069346587179096</v>
      </c>
      <c r="C35" s="162">
        <v>0.62581599863415927</v>
      </c>
      <c r="D35" s="162">
        <v>0.64246059696053981</v>
      </c>
      <c r="E35" s="162">
        <v>0.646783959167474</v>
      </c>
      <c r="F35" s="162">
        <v>0.62984963260064974</v>
      </c>
      <c r="G35" s="162">
        <v>0.5636814608317704</v>
      </c>
      <c r="H35" s="162">
        <v>0.53566169421123921</v>
      </c>
      <c r="I35" s="162">
        <v>0.57098304336417316</v>
      </c>
      <c r="J35" s="162">
        <v>0.5328352201652129</v>
      </c>
      <c r="K35" s="162">
        <v>0.45898061057723472</v>
      </c>
      <c r="L35" s="162">
        <v>0.34378769383715985</v>
      </c>
      <c r="M35" s="162">
        <v>0.35190812818690725</v>
      </c>
      <c r="N35" s="162">
        <v>0.31749875046728759</v>
      </c>
      <c r="O35" s="162">
        <v>0.25770396195082529</v>
      </c>
      <c r="P35" s="162">
        <v>0.28179672892770552</v>
      </c>
      <c r="Q35" s="162">
        <v>0.25192036821739816</v>
      </c>
    </row>
    <row r="36" spans="1:17" ht="12" customHeight="1" x14ac:dyDescent="0.25">
      <c r="A36" s="161" t="s">
        <v>141</v>
      </c>
      <c r="B36" s="160">
        <f t="shared" ref="B36" si="57">SUM(B37:B38)</f>
        <v>0.17114889096753882</v>
      </c>
      <c r="C36" s="160">
        <f t="shared" ref="C36" si="58">SUM(C37:C38)</f>
        <v>0.18780223485774694</v>
      </c>
      <c r="D36" s="160">
        <f t="shared" ref="D36" si="59">SUM(D37:D38)</f>
        <v>0.20182511532499436</v>
      </c>
      <c r="E36" s="160">
        <f t="shared" ref="E36" si="60">SUM(E37:E38)</f>
        <v>0.22548452724941209</v>
      </c>
      <c r="F36" s="160">
        <f t="shared" ref="F36" si="61">SUM(F37:F38)</f>
        <v>0.24257101301678424</v>
      </c>
      <c r="G36" s="160">
        <f t="shared" ref="G36" si="62">SUM(G37:G38)</f>
        <v>0.33413359610307414</v>
      </c>
      <c r="H36" s="160">
        <f t="shared" ref="H36" si="63">SUM(H37:H38)</f>
        <v>0.39582414982399894</v>
      </c>
      <c r="I36" s="160">
        <f t="shared" ref="I36" si="64">SUM(I37:I38)</f>
        <v>0.42760078038299942</v>
      </c>
      <c r="J36" s="160">
        <f t="shared" ref="J36" si="65">SUM(J37:J38)</f>
        <v>0.40966346032434892</v>
      </c>
      <c r="K36" s="160">
        <f t="shared" ref="K36" si="66">SUM(K37:K38)</f>
        <v>0.54337948952259263</v>
      </c>
      <c r="L36" s="160">
        <f t="shared" ref="L36" si="67">SUM(L37:L38)</f>
        <v>0.62899456546882704</v>
      </c>
      <c r="M36" s="160">
        <f t="shared" ref="M36" si="68">SUM(M37:M38)</f>
        <v>0.64897205721393569</v>
      </c>
      <c r="N36" s="160">
        <f t="shared" ref="N36" si="69">SUM(N37:N38)</f>
        <v>0.63718808263619442</v>
      </c>
      <c r="O36" s="160">
        <f t="shared" ref="O36" si="70">SUM(O37:O38)</f>
        <v>0.58943211679869634</v>
      </c>
      <c r="P36" s="160">
        <f t="shared" ref="P36" si="71">SUM(P37:P38)</f>
        <v>0.60722535103348962</v>
      </c>
      <c r="Q36" s="160">
        <f t="shared" ref="Q36" si="72">SUM(Q37:Q38)</f>
        <v>0.56550226324440778</v>
      </c>
    </row>
    <row r="37" spans="1:17" ht="12" customHeight="1" x14ac:dyDescent="0.25">
      <c r="A37" s="148" t="s">
        <v>60</v>
      </c>
      <c r="B37" s="156">
        <v>0.11350029089614148</v>
      </c>
      <c r="C37" s="156">
        <v>0.12625653278650986</v>
      </c>
      <c r="D37" s="156">
        <v>0.13548517684416569</v>
      </c>
      <c r="E37" s="156">
        <v>0.15144241409420878</v>
      </c>
      <c r="F37" s="156">
        <v>0.16144535923662254</v>
      </c>
      <c r="G37" s="156">
        <v>0.22339221147427699</v>
      </c>
      <c r="H37" s="156">
        <v>0.26334933093994134</v>
      </c>
      <c r="I37" s="156">
        <v>0.29230907520085236</v>
      </c>
      <c r="J37" s="156">
        <v>0.27461472089056643</v>
      </c>
      <c r="K37" s="156">
        <v>0.36809433826336957</v>
      </c>
      <c r="L37" s="156">
        <v>0.41913484320650052</v>
      </c>
      <c r="M37" s="156">
        <v>0.44595484200353869</v>
      </c>
      <c r="N37" s="156">
        <v>0.434891431476852</v>
      </c>
      <c r="O37" s="156">
        <v>0.39625096047469216</v>
      </c>
      <c r="P37" s="156">
        <v>0.42532521708275695</v>
      </c>
      <c r="Q37" s="156">
        <v>0.38926312757327691</v>
      </c>
    </row>
    <row r="38" spans="1:17" ht="12" customHeight="1" x14ac:dyDescent="0.25">
      <c r="A38" s="148" t="s">
        <v>59</v>
      </c>
      <c r="B38" s="156">
        <v>5.7648600071397327E-2</v>
      </c>
      <c r="C38" s="156">
        <v>6.1545702071237086E-2</v>
      </c>
      <c r="D38" s="156">
        <v>6.6339938480828656E-2</v>
      </c>
      <c r="E38" s="156">
        <v>7.4042113155203329E-2</v>
      </c>
      <c r="F38" s="156">
        <v>8.1125653780161691E-2</v>
      </c>
      <c r="G38" s="156">
        <v>0.11074138462879717</v>
      </c>
      <c r="H38" s="156">
        <v>0.13247481888405757</v>
      </c>
      <c r="I38" s="156">
        <v>0.13529170518214706</v>
      </c>
      <c r="J38" s="156">
        <v>0.13504873943378248</v>
      </c>
      <c r="K38" s="156">
        <v>0.17528515125922303</v>
      </c>
      <c r="L38" s="156">
        <v>0.20985972226232649</v>
      </c>
      <c r="M38" s="156">
        <v>0.20301721521039706</v>
      </c>
      <c r="N38" s="156">
        <v>0.20229665115934239</v>
      </c>
      <c r="O38" s="156">
        <v>0.19318115632400415</v>
      </c>
      <c r="P38" s="156">
        <v>0.18190013395073265</v>
      </c>
      <c r="Q38" s="156">
        <v>0.17623913567113081</v>
      </c>
    </row>
    <row r="39" spans="1:17" ht="12" customHeight="1" x14ac:dyDescent="0.25">
      <c r="A39" s="158" t="s">
        <v>62</v>
      </c>
      <c r="B39" s="157">
        <f t="shared" ref="B39" si="73">SUM(B40:B41)</f>
        <v>0.34284204969324239</v>
      </c>
      <c r="C39" s="157">
        <f t="shared" ref="C39" si="74">SUM(C40:C41)</f>
        <v>0.35416062332485965</v>
      </c>
      <c r="D39" s="157">
        <f t="shared" ref="D39" si="75">SUM(D40:D41)</f>
        <v>0.37522711590663621</v>
      </c>
      <c r="E39" s="157">
        <f t="shared" ref="E39" si="76">SUM(E40:E41)</f>
        <v>0.39392561246767571</v>
      </c>
      <c r="F39" s="157">
        <f t="shared" ref="F39" si="77">SUM(F40:F41)</f>
        <v>0.39768708565775801</v>
      </c>
      <c r="G39" s="157">
        <f t="shared" ref="G39" si="78">SUM(G40:G41)</f>
        <v>0.401162391996845</v>
      </c>
      <c r="H39" s="157">
        <f t="shared" ref="H39" si="79">SUM(H40:H41)</f>
        <v>0.4205090739438701</v>
      </c>
      <c r="I39" s="157">
        <f t="shared" ref="I39" si="80">SUM(I40:I41)</f>
        <v>0.437787667900504</v>
      </c>
      <c r="J39" s="157">
        <f t="shared" ref="J39" si="81">SUM(J40:J41)</f>
        <v>0.42815465048009438</v>
      </c>
      <c r="K39" s="157">
        <f t="shared" ref="K39" si="82">SUM(K40:K41)</f>
        <v>0.45962209241910279</v>
      </c>
      <c r="L39" s="157">
        <f t="shared" ref="L39" si="83">SUM(L40:L41)</f>
        <v>0.44970643091343665</v>
      </c>
      <c r="M39" s="157">
        <f t="shared" ref="M39" si="84">SUM(M40:M41)</f>
        <v>0.45507208044310177</v>
      </c>
      <c r="N39" s="157">
        <f t="shared" ref="N39" si="85">SUM(N40:N41)</f>
        <v>0.45605720690046464</v>
      </c>
      <c r="O39" s="157">
        <f t="shared" ref="O39" si="86">SUM(O40:O41)</f>
        <v>0.39286011575678492</v>
      </c>
      <c r="P39" s="157">
        <f t="shared" ref="P39" si="87">SUM(P40:P41)</f>
        <v>0.41690923547738334</v>
      </c>
      <c r="Q39" s="157">
        <f t="shared" ref="Q39" si="88">SUM(Q40:Q41)</f>
        <v>0.38261942680243061</v>
      </c>
    </row>
    <row r="40" spans="1:17" ht="12" customHeight="1" x14ac:dyDescent="0.25">
      <c r="A40" s="23" t="s">
        <v>57</v>
      </c>
      <c r="B40" s="156">
        <v>1.7719304363243517E-2</v>
      </c>
      <c r="C40" s="156">
        <v>1.3729771656527801E-2</v>
      </c>
      <c r="D40" s="156">
        <v>1.2676546898497081E-2</v>
      </c>
      <c r="E40" s="156">
        <v>7.4259691167286052E-3</v>
      </c>
      <c r="F40" s="156">
        <v>8.8859406870718579E-3</v>
      </c>
      <c r="G40" s="156">
        <v>1.8374597120120604E-2</v>
      </c>
      <c r="H40" s="156">
        <v>1.6235059176789447E-2</v>
      </c>
      <c r="I40" s="156">
        <v>3.2018251658618331E-2</v>
      </c>
      <c r="J40" s="156">
        <v>3.0034236250928166E-2</v>
      </c>
      <c r="K40" s="156">
        <v>1.4516818735503497E-2</v>
      </c>
      <c r="L40" s="156">
        <v>2.0184371520102651E-2</v>
      </c>
      <c r="M40" s="156">
        <v>1.904112849993355E-2</v>
      </c>
      <c r="N40" s="156">
        <v>1.0047451033522326E-2</v>
      </c>
      <c r="O40" s="156">
        <v>1.0097947862897486E-2</v>
      </c>
      <c r="P40" s="156">
        <v>1.0792715753836758E-2</v>
      </c>
      <c r="Q40" s="156">
        <v>1.4395595776070918E-2</v>
      </c>
    </row>
    <row r="41" spans="1:17" ht="12" customHeight="1" x14ac:dyDescent="0.25">
      <c r="A41" s="29" t="s">
        <v>140</v>
      </c>
      <c r="B41" s="57">
        <v>0.32512274532999885</v>
      </c>
      <c r="C41" s="57">
        <v>0.34043085166833187</v>
      </c>
      <c r="D41" s="57">
        <v>0.36255056900813915</v>
      </c>
      <c r="E41" s="57">
        <v>0.38649964335094711</v>
      </c>
      <c r="F41" s="57">
        <v>0.38880114497068613</v>
      </c>
      <c r="G41" s="57">
        <v>0.38278779487672437</v>
      </c>
      <c r="H41" s="57">
        <v>0.40427401476708064</v>
      </c>
      <c r="I41" s="57">
        <v>0.40576941624188567</v>
      </c>
      <c r="J41" s="57">
        <v>0.39812041422916622</v>
      </c>
      <c r="K41" s="57">
        <v>0.44510527368359931</v>
      </c>
      <c r="L41" s="57">
        <v>0.42952205939333399</v>
      </c>
      <c r="M41" s="57">
        <v>0.43603095194316821</v>
      </c>
      <c r="N41" s="57">
        <v>0.4460097558669423</v>
      </c>
      <c r="O41" s="57">
        <v>0.38276216789388745</v>
      </c>
      <c r="P41" s="57">
        <v>0.40611651972354657</v>
      </c>
      <c r="Q41" s="57">
        <v>0.36822383102635969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>
        <f t="shared" ref="B43" si="89">SUM(B44,B47,B49,B58)</f>
        <v>1131.6272051780063</v>
      </c>
      <c r="C43" s="168">
        <f t="shared" ref="C43" si="90">SUM(C44,C47,C49,C58)</f>
        <v>1138.8049228426819</v>
      </c>
      <c r="D43" s="168">
        <f t="shared" ref="D43" si="91">SUM(D44,D47,D49,D58)</f>
        <v>1122.3795961849264</v>
      </c>
      <c r="E43" s="168">
        <f t="shared" ref="E43" si="92">SUM(E44,E47,E49,E58)</f>
        <v>1141.3802850564202</v>
      </c>
      <c r="F43" s="168">
        <f t="shared" ref="F43" si="93">SUM(F44,F47,F49,F58)</f>
        <v>1087.606911323071</v>
      </c>
      <c r="G43" s="168">
        <f t="shared" ref="G43" si="94">SUM(G44,G47,G49,G58)</f>
        <v>1012.1500268528195</v>
      </c>
      <c r="H43" s="168">
        <f t="shared" ref="H43" si="95">SUM(H44,H47,H49,H58)</f>
        <v>959.58274964288614</v>
      </c>
      <c r="I43" s="168">
        <f t="shared" ref="I43" si="96">SUM(I44,I47,I49,I58)</f>
        <v>908.14768723371913</v>
      </c>
      <c r="J43" s="168">
        <f t="shared" ref="J43" si="97">SUM(J44,J47,J49,J58)</f>
        <v>914.74207165584608</v>
      </c>
      <c r="K43" s="168">
        <f t="shared" ref="K43" si="98">SUM(K44,K47,K49,K58)</f>
        <v>823.94418959535108</v>
      </c>
      <c r="L43" s="168">
        <f t="shared" ref="L43" si="99">SUM(L44,L47,L49,L58)</f>
        <v>900.86221438138807</v>
      </c>
      <c r="M43" s="168">
        <f t="shared" ref="M43" si="100">SUM(M44,M47,M49,M58)</f>
        <v>781.70527125357103</v>
      </c>
      <c r="N43" s="168">
        <f t="shared" ref="N43" si="101">SUM(N44,N47,N49,N58)</f>
        <v>825.45624989022451</v>
      </c>
      <c r="O43" s="168">
        <f t="shared" ref="O43" si="102">SUM(O44,O47,O49,O58)</f>
        <v>757.3948027550457</v>
      </c>
      <c r="P43" s="168">
        <f t="shared" ref="P43" si="103">SUM(P44,P47,P49,P58)</f>
        <v>658.17828215703275</v>
      </c>
      <c r="Q43" s="168">
        <f t="shared" ref="Q43" si="104">SUM(Q44,Q47,Q49,Q58)</f>
        <v>711.40601668551199</v>
      </c>
    </row>
    <row r="44" spans="1:17" ht="12.95" customHeight="1" x14ac:dyDescent="0.25">
      <c r="A44" s="158" t="s">
        <v>65</v>
      </c>
      <c r="B44" s="157">
        <f t="shared" ref="B44:Q44" si="105">SUM(B45:B46)</f>
        <v>919.53913971299039</v>
      </c>
      <c r="C44" s="157">
        <f t="shared" si="105"/>
        <v>927.1074441879249</v>
      </c>
      <c r="D44" s="157">
        <f t="shared" si="105"/>
        <v>904.40660406103711</v>
      </c>
      <c r="E44" s="157">
        <f t="shared" si="105"/>
        <v>920.33824784083322</v>
      </c>
      <c r="F44" s="157">
        <f t="shared" si="105"/>
        <v>872.38814578211259</v>
      </c>
      <c r="G44" s="157">
        <f t="shared" si="105"/>
        <v>800.71426057101849</v>
      </c>
      <c r="H44" s="157">
        <f t="shared" si="105"/>
        <v>755.43102736015032</v>
      </c>
      <c r="I44" s="157">
        <f t="shared" si="105"/>
        <v>710.97591301442014</v>
      </c>
      <c r="J44" s="157">
        <f t="shared" si="105"/>
        <v>721.58221194266071</v>
      </c>
      <c r="K44" s="157">
        <f t="shared" si="105"/>
        <v>639.42873164889374</v>
      </c>
      <c r="L44" s="157">
        <f t="shared" si="105"/>
        <v>716.16702027568601</v>
      </c>
      <c r="M44" s="157">
        <f t="shared" si="105"/>
        <v>611.08803271014665</v>
      </c>
      <c r="N44" s="157">
        <f t="shared" si="105"/>
        <v>651.09655958286658</v>
      </c>
      <c r="O44" s="157">
        <f t="shared" si="105"/>
        <v>608.10904563925158</v>
      </c>
      <c r="P44" s="157">
        <f t="shared" si="105"/>
        <v>505.91417599581627</v>
      </c>
      <c r="Q44" s="157">
        <f t="shared" si="105"/>
        <v>562.68499293437719</v>
      </c>
    </row>
    <row r="45" spans="1:17" ht="12" customHeight="1" x14ac:dyDescent="0.25">
      <c r="A45" s="23" t="s">
        <v>166</v>
      </c>
      <c r="B45" s="156">
        <v>901.40464272229769</v>
      </c>
      <c r="C45" s="156">
        <v>903.65707270351731</v>
      </c>
      <c r="D45" s="156">
        <v>878.63280028010161</v>
      </c>
      <c r="E45" s="156">
        <v>894.10432339828344</v>
      </c>
      <c r="F45" s="156">
        <v>852.01367592949464</v>
      </c>
      <c r="G45" s="156">
        <v>782.48031020536848</v>
      </c>
      <c r="H45" s="156">
        <v>741.76376464920827</v>
      </c>
      <c r="I45" s="156">
        <v>686.931145307767</v>
      </c>
      <c r="J45" s="156">
        <v>704.69661452002322</v>
      </c>
      <c r="K45" s="156">
        <v>622.51026260375488</v>
      </c>
      <c r="L45" s="156">
        <v>699.34048576643374</v>
      </c>
      <c r="M45" s="156">
        <v>594.37079903836297</v>
      </c>
      <c r="N45" s="156">
        <v>631.48895918907635</v>
      </c>
      <c r="O45" s="156">
        <v>599.27252822123864</v>
      </c>
      <c r="P45" s="156">
        <v>486.43199467799468</v>
      </c>
      <c r="Q45" s="156">
        <v>547.21677813166946</v>
      </c>
    </row>
    <row r="46" spans="1:17" ht="12" customHeight="1" x14ac:dyDescent="0.25">
      <c r="A46" s="23" t="s">
        <v>60</v>
      </c>
      <c r="B46" s="156">
        <v>18.134496990692686</v>
      </c>
      <c r="C46" s="156">
        <v>23.450371484407547</v>
      </c>
      <c r="D46" s="156">
        <v>25.773803780935566</v>
      </c>
      <c r="E46" s="156">
        <v>26.233924442549725</v>
      </c>
      <c r="F46" s="156">
        <v>20.374469852617946</v>
      </c>
      <c r="G46" s="156">
        <v>18.233950365649982</v>
      </c>
      <c r="H46" s="156">
        <v>13.667262710942062</v>
      </c>
      <c r="I46" s="156">
        <v>24.044767706653165</v>
      </c>
      <c r="J46" s="156">
        <v>16.885597422637542</v>
      </c>
      <c r="K46" s="156">
        <v>16.918469045138842</v>
      </c>
      <c r="L46" s="156">
        <v>16.826534509252319</v>
      </c>
      <c r="M46" s="156">
        <v>16.717233671783642</v>
      </c>
      <c r="N46" s="156">
        <v>19.607600393790268</v>
      </c>
      <c r="O46" s="156">
        <v>8.8365174180129262</v>
      </c>
      <c r="P46" s="156">
        <v>19.482181317821588</v>
      </c>
      <c r="Q46" s="156">
        <v>15.468214802707722</v>
      </c>
    </row>
    <row r="47" spans="1:17" ht="12.95" customHeight="1" x14ac:dyDescent="0.25">
      <c r="A47" s="158" t="s">
        <v>112</v>
      </c>
      <c r="B47" s="157">
        <f t="shared" ref="B47:Q47" si="106">B48</f>
        <v>0.64721138035316905</v>
      </c>
      <c r="C47" s="157">
        <f t="shared" si="106"/>
        <v>0.79598298086628083</v>
      </c>
      <c r="D47" s="157">
        <f t="shared" si="106"/>
        <v>0.85092007860566732</v>
      </c>
      <c r="E47" s="157">
        <f t="shared" si="106"/>
        <v>0.86042783173153292</v>
      </c>
      <c r="F47" s="157">
        <f t="shared" si="106"/>
        <v>0.92262564815620107</v>
      </c>
      <c r="G47" s="157">
        <f t="shared" si="106"/>
        <v>1.0071222044226904</v>
      </c>
      <c r="H47" s="157">
        <f t="shared" si="106"/>
        <v>1.0775361427196906</v>
      </c>
      <c r="I47" s="157">
        <f t="shared" si="106"/>
        <v>1.1705848196819966</v>
      </c>
      <c r="J47" s="157">
        <f t="shared" si="106"/>
        <v>1.3048773482139553</v>
      </c>
      <c r="K47" s="157">
        <f t="shared" si="106"/>
        <v>1.3788037307560428</v>
      </c>
      <c r="L47" s="157">
        <f t="shared" si="106"/>
        <v>1.4607190685140337</v>
      </c>
      <c r="M47" s="157">
        <f t="shared" si="106"/>
        <v>1.4818975783446866</v>
      </c>
      <c r="N47" s="157">
        <f t="shared" si="106"/>
        <v>1.3691034392283778</v>
      </c>
      <c r="O47" s="157">
        <f t="shared" si="106"/>
        <v>1.2222200744475473</v>
      </c>
      <c r="P47" s="157">
        <f t="shared" si="106"/>
        <v>1.0336940979751341</v>
      </c>
      <c r="Q47" s="157">
        <f t="shared" si="106"/>
        <v>0.99620735326303911</v>
      </c>
    </row>
    <row r="48" spans="1:17" ht="12" customHeight="1" x14ac:dyDescent="0.25">
      <c r="A48" s="23" t="s">
        <v>60</v>
      </c>
      <c r="B48" s="156">
        <v>0.64721138035316905</v>
      </c>
      <c r="C48" s="156">
        <v>0.79598298086628083</v>
      </c>
      <c r="D48" s="156">
        <v>0.85092007860566732</v>
      </c>
      <c r="E48" s="156">
        <v>0.86042783173153292</v>
      </c>
      <c r="F48" s="156">
        <v>0.92262564815620107</v>
      </c>
      <c r="G48" s="156">
        <v>1.0071222044226904</v>
      </c>
      <c r="H48" s="156">
        <v>1.0775361427196906</v>
      </c>
      <c r="I48" s="156">
        <v>1.1705848196819966</v>
      </c>
      <c r="J48" s="156">
        <v>1.3048773482139553</v>
      </c>
      <c r="K48" s="156">
        <v>1.3788037307560428</v>
      </c>
      <c r="L48" s="156">
        <v>1.4607190685140337</v>
      </c>
      <c r="M48" s="156">
        <v>1.4818975783446866</v>
      </c>
      <c r="N48" s="156">
        <v>1.3691034392283778</v>
      </c>
      <c r="O48" s="156">
        <v>1.2222200744475473</v>
      </c>
      <c r="P48" s="156">
        <v>1.0336940979751341</v>
      </c>
      <c r="Q48" s="156">
        <v>0.99620735326303911</v>
      </c>
    </row>
    <row r="49" spans="1:17" ht="12" customHeight="1" x14ac:dyDescent="0.25">
      <c r="A49" s="158" t="s">
        <v>63</v>
      </c>
      <c r="B49" s="157">
        <f t="shared" ref="B49" si="107">SUM(B50:B51,B54:B55)</f>
        <v>155.10009477528104</v>
      </c>
      <c r="C49" s="157">
        <f t="shared" ref="C49" si="108">SUM(C50:C51,C54:C55)</f>
        <v>153.01462173081899</v>
      </c>
      <c r="D49" s="157">
        <f t="shared" ref="D49" si="109">SUM(D50:D51,D54:D55)</f>
        <v>157.38476738033225</v>
      </c>
      <c r="E49" s="157">
        <f t="shared" ref="E49" si="110">SUM(E50:E51,E54:E55)</f>
        <v>158.97791188959147</v>
      </c>
      <c r="F49" s="157">
        <f t="shared" ref="F49" si="111">SUM(F50:F51,F54:F55)</f>
        <v>155.01362031885699</v>
      </c>
      <c r="G49" s="157">
        <f t="shared" ref="G49" si="112">SUM(G50:G51,G54:G55)</f>
        <v>152.66133956712719</v>
      </c>
      <c r="H49" s="157">
        <f t="shared" ref="H49" si="113">SUM(H50:H51,H54:H55)</f>
        <v>147.6793992969564</v>
      </c>
      <c r="I49" s="157">
        <f t="shared" ref="I49" si="114">SUM(I50:I51,I54:I55)</f>
        <v>141.61175418187628</v>
      </c>
      <c r="J49" s="157">
        <f t="shared" ref="J49" si="115">SUM(J50:J51,J54:J55)</f>
        <v>139.45786105721834</v>
      </c>
      <c r="K49" s="157">
        <f t="shared" ref="K49" si="116">SUM(K50:K51,K54:K55)</f>
        <v>131.09783620327156</v>
      </c>
      <c r="L49" s="157">
        <f t="shared" ref="L49" si="117">SUM(L50:L51,L54:L55)</f>
        <v>132.32001387580144</v>
      </c>
      <c r="M49" s="157">
        <f t="shared" ref="M49" si="118">SUM(M50:M51,M54:M55)</f>
        <v>121.38037292586708</v>
      </c>
      <c r="N49" s="157">
        <f t="shared" ref="N49" si="119">SUM(N50:N51,N54:N55)</f>
        <v>123.52670404949058</v>
      </c>
      <c r="O49" s="157">
        <f t="shared" ref="O49" si="120">SUM(O50:O51,O54:O55)</f>
        <v>106.0509177844306</v>
      </c>
      <c r="P49" s="157">
        <f t="shared" ref="P49" si="121">SUM(P50:P51,P54:P55)</f>
        <v>106.90197878674982</v>
      </c>
      <c r="Q49" s="157">
        <f t="shared" ref="Q49" si="122">SUM(Q50:Q51,Q54:Q55)</f>
        <v>104.96272214699734</v>
      </c>
    </row>
    <row r="50" spans="1:17" ht="12" customHeight="1" x14ac:dyDescent="0.25">
      <c r="A50" s="167" t="s">
        <v>165</v>
      </c>
      <c r="B50" s="132">
        <v>75.62066031040095</v>
      </c>
      <c r="C50" s="132">
        <v>70.742545178637442</v>
      </c>
      <c r="D50" s="132">
        <v>72.47229820929428</v>
      </c>
      <c r="E50" s="132">
        <v>71.315504544067508</v>
      </c>
      <c r="F50" s="132">
        <v>70.786189978793843</v>
      </c>
      <c r="G50" s="132">
        <v>59.179573302560037</v>
      </c>
      <c r="H50" s="132">
        <v>54.544040894203796</v>
      </c>
      <c r="I50" s="132">
        <v>52.60159967149729</v>
      </c>
      <c r="J50" s="132">
        <v>53.51006968770097</v>
      </c>
      <c r="K50" s="132">
        <v>41.031434116958536</v>
      </c>
      <c r="L50" s="132">
        <v>32.19997262442201</v>
      </c>
      <c r="M50" s="132">
        <v>30.662388761454753</v>
      </c>
      <c r="N50" s="132">
        <v>30.20143390763964</v>
      </c>
      <c r="O50" s="132">
        <v>24.621004661846211</v>
      </c>
      <c r="P50" s="132">
        <v>25.563867395975333</v>
      </c>
      <c r="Q50" s="132">
        <v>25.636188690778869</v>
      </c>
    </row>
    <row r="51" spans="1:17" ht="12" customHeight="1" x14ac:dyDescent="0.25">
      <c r="A51" s="167" t="s">
        <v>164</v>
      </c>
      <c r="B51" s="132">
        <f t="shared" ref="B51" si="123">SUM(B52:B53)</f>
        <v>21.449067045839008</v>
      </c>
      <c r="C51" s="132">
        <f t="shared" ref="C51" si="124">SUM(C52:C53)</f>
        <v>22.191396313162834</v>
      </c>
      <c r="D51" s="132">
        <f t="shared" ref="D51" si="125">SUM(D52:D53)</f>
        <v>23.579103766952155</v>
      </c>
      <c r="E51" s="132">
        <f t="shared" ref="E51" si="126">SUM(E52:E53)</f>
        <v>25.804699589101659</v>
      </c>
      <c r="F51" s="132">
        <f t="shared" ref="F51" si="127">SUM(F52:F53)</f>
        <v>28.102323276973138</v>
      </c>
      <c r="G51" s="132">
        <f t="shared" ref="G51" si="128">SUM(G52:G53)</f>
        <v>36.6238178619138</v>
      </c>
      <c r="H51" s="132">
        <f t="shared" ref="H51" si="129">SUM(H52:H53)</f>
        <v>41.678603089089407</v>
      </c>
      <c r="I51" s="132">
        <f t="shared" ref="I51" si="130">SUM(I52:I53)</f>
        <v>42.071737054617401</v>
      </c>
      <c r="J51" s="132">
        <f t="shared" ref="J51" si="131">SUM(J52:J53)</f>
        <v>42.748823591880893</v>
      </c>
      <c r="K51" s="132">
        <f t="shared" ref="K51" si="132">SUM(K52:K53)</f>
        <v>52.140098382613829</v>
      </c>
      <c r="L51" s="132">
        <f t="shared" ref="L51" si="133">SUM(L52:L53)</f>
        <v>62.058688364273223</v>
      </c>
      <c r="M51" s="132">
        <f t="shared" ref="M51" si="134">SUM(M52:M53)</f>
        <v>60.784161257855359</v>
      </c>
      <c r="N51" s="132">
        <f t="shared" ref="N51" si="135">SUM(N52:N53)</f>
        <v>64.130937877207955</v>
      </c>
      <c r="O51" s="132">
        <f t="shared" ref="O51" si="136">SUM(O52:O53)</f>
        <v>60.205187014280057</v>
      </c>
      <c r="P51" s="132">
        <f t="shared" ref="P51" si="137">SUM(P52:P53)</f>
        <v>59.827897225214372</v>
      </c>
      <c r="Q51" s="132">
        <f t="shared" ref="Q51" si="138">SUM(Q52:Q53)</f>
        <v>62.508933559004433</v>
      </c>
    </row>
    <row r="52" spans="1:17" ht="12" customHeight="1" x14ac:dyDescent="0.25">
      <c r="A52" s="166" t="s">
        <v>163</v>
      </c>
      <c r="B52" s="165">
        <v>14.05210094937634</v>
      </c>
      <c r="C52" s="165">
        <v>14.288398741821833</v>
      </c>
      <c r="D52" s="165">
        <v>15.284718952820979</v>
      </c>
      <c r="E52" s="165">
        <v>16.715146305562097</v>
      </c>
      <c r="F52" s="165">
        <v>18.192548102997595</v>
      </c>
      <c r="G52" s="165">
        <v>23.605249968879686</v>
      </c>
      <c r="H52" s="165">
        <v>26.996139237426242</v>
      </c>
      <c r="I52" s="165">
        <v>27.156207161357266</v>
      </c>
      <c r="J52" s="165">
        <v>27.907595846634425</v>
      </c>
      <c r="K52" s="165">
        <v>33.423726071662777</v>
      </c>
      <c r="L52" s="165">
        <v>39.761404546755877</v>
      </c>
      <c r="M52" s="165">
        <v>39.375201498729041</v>
      </c>
      <c r="N52" s="165">
        <v>41.900630400325902</v>
      </c>
      <c r="O52" s="165">
        <v>38.164992143682774</v>
      </c>
      <c r="P52" s="165">
        <v>38.959793288924018</v>
      </c>
      <c r="Q52" s="165">
        <v>40.285239288084135</v>
      </c>
    </row>
    <row r="53" spans="1:17" ht="12" customHeight="1" x14ac:dyDescent="0.25">
      <c r="A53" s="147" t="s">
        <v>59</v>
      </c>
      <c r="B53" s="164">
        <v>7.3969660964626689</v>
      </c>
      <c r="C53" s="164">
        <v>7.9029975713410012</v>
      </c>
      <c r="D53" s="164">
        <v>8.2943848141311758</v>
      </c>
      <c r="E53" s="164">
        <v>9.0895532835395638</v>
      </c>
      <c r="F53" s="164">
        <v>9.9097751739755449</v>
      </c>
      <c r="G53" s="164">
        <v>13.018567893034113</v>
      </c>
      <c r="H53" s="164">
        <v>14.682463851663165</v>
      </c>
      <c r="I53" s="164">
        <v>14.915529893260132</v>
      </c>
      <c r="J53" s="164">
        <v>14.841227745246469</v>
      </c>
      <c r="K53" s="164">
        <v>18.716372310951048</v>
      </c>
      <c r="L53" s="164">
        <v>22.29728381751735</v>
      </c>
      <c r="M53" s="164">
        <v>21.408959759126319</v>
      </c>
      <c r="N53" s="164">
        <v>22.23030747688205</v>
      </c>
      <c r="O53" s="164">
        <v>22.040194870597283</v>
      </c>
      <c r="P53" s="164">
        <v>20.868103936290357</v>
      </c>
      <c r="Q53" s="164">
        <v>22.223694270920294</v>
      </c>
    </row>
    <row r="54" spans="1:17" ht="12" customHeight="1" x14ac:dyDescent="0.25">
      <c r="A54" s="163" t="s">
        <v>142</v>
      </c>
      <c r="B54" s="162">
        <v>45.328976574988907</v>
      </c>
      <c r="C54" s="162">
        <v>46.210006615461822</v>
      </c>
      <c r="D54" s="162">
        <v>46.679722603361753</v>
      </c>
      <c r="E54" s="162">
        <v>45.878444095513522</v>
      </c>
      <c r="F54" s="162">
        <v>40.549101555736911</v>
      </c>
      <c r="G54" s="162">
        <v>35.723725811844787</v>
      </c>
      <c r="H54" s="162">
        <v>29.66345007193744</v>
      </c>
      <c r="I54" s="162">
        <v>26.894399775074554</v>
      </c>
      <c r="J54" s="162">
        <v>24.466652829338514</v>
      </c>
      <c r="K54" s="162">
        <v>17.423371201722098</v>
      </c>
      <c r="L54" s="162">
        <v>13.485143271853028</v>
      </c>
      <c r="M54" s="162">
        <v>10.54021157128763</v>
      </c>
      <c r="N54" s="162">
        <v>9.7213682251703712</v>
      </c>
      <c r="O54" s="162">
        <v>6.4644091126572487</v>
      </c>
      <c r="P54" s="162">
        <v>6.820123213959679</v>
      </c>
      <c r="Q54" s="162">
        <v>5.1634899728745891</v>
      </c>
    </row>
    <row r="55" spans="1:17" ht="12" customHeight="1" x14ac:dyDescent="0.25">
      <c r="A55" s="161" t="s">
        <v>141</v>
      </c>
      <c r="B55" s="160">
        <f t="shared" ref="B55" si="139">SUM(B56:B57)</f>
        <v>12.70139084405217</v>
      </c>
      <c r="C55" s="160">
        <f t="shared" ref="C55" si="140">SUM(C56:C57)</f>
        <v>13.870673623556886</v>
      </c>
      <c r="D55" s="160">
        <f t="shared" ref="D55" si="141">SUM(D56:D57)</f>
        <v>14.65364280072405</v>
      </c>
      <c r="E55" s="160">
        <f t="shared" ref="E55" si="142">SUM(E56:E57)</f>
        <v>15.979263660908758</v>
      </c>
      <c r="F55" s="160">
        <f t="shared" ref="F55" si="143">SUM(F56:F57)</f>
        <v>15.576005507353113</v>
      </c>
      <c r="G55" s="160">
        <f t="shared" ref="G55" si="144">SUM(G56:G57)</f>
        <v>21.134222590808573</v>
      </c>
      <c r="H55" s="160">
        <f t="shared" ref="H55" si="145">SUM(H56:H57)</f>
        <v>21.793305241725758</v>
      </c>
      <c r="I55" s="160">
        <f t="shared" ref="I55" si="146">SUM(I56:I57)</f>
        <v>20.044017680687048</v>
      </c>
      <c r="J55" s="160">
        <f t="shared" ref="J55" si="147">SUM(J56:J57)</f>
        <v>18.732314948297976</v>
      </c>
      <c r="K55" s="160">
        <f t="shared" ref="K55" si="148">SUM(K56:K57)</f>
        <v>20.502932501977082</v>
      </c>
      <c r="L55" s="160">
        <f t="shared" ref="L55" si="149">SUM(L56:L57)</f>
        <v>24.576209615253177</v>
      </c>
      <c r="M55" s="160">
        <f t="shared" ref="M55" si="150">SUM(M56:M57)</f>
        <v>19.393611335269334</v>
      </c>
      <c r="N55" s="160">
        <f t="shared" ref="N55" si="151">SUM(N56:N57)</f>
        <v>19.472964039472622</v>
      </c>
      <c r="O55" s="160">
        <f t="shared" ref="O55" si="152">SUM(O56:O57)</f>
        <v>14.760316995647077</v>
      </c>
      <c r="P55" s="160">
        <f t="shared" ref="P55" si="153">SUM(P56:P57)</f>
        <v>14.690090951600437</v>
      </c>
      <c r="Q55" s="160">
        <f t="shared" ref="Q55" si="154">SUM(Q56:Q57)</f>
        <v>11.654109924339453</v>
      </c>
    </row>
    <row r="56" spans="1:17" ht="12" customHeight="1" x14ac:dyDescent="0.25">
      <c r="A56" s="148" t="s">
        <v>60</v>
      </c>
      <c r="B56" s="156">
        <v>8.4231428403408959</v>
      </c>
      <c r="C56" s="156">
        <v>9.3242839574856617</v>
      </c>
      <c r="D56" s="156">
        <v>9.8334350424396924</v>
      </c>
      <c r="E56" s="156">
        <v>10.724323235557979</v>
      </c>
      <c r="F56" s="156">
        <v>10.340379112792137</v>
      </c>
      <c r="G56" s="156">
        <v>14.103764896148792</v>
      </c>
      <c r="H56" s="156">
        <v>14.445426566972932</v>
      </c>
      <c r="I56" s="156">
        <v>13.650647284073095</v>
      </c>
      <c r="J56" s="156">
        <v>12.532597007386446</v>
      </c>
      <c r="K56" s="156">
        <v>13.848204250686162</v>
      </c>
      <c r="L56" s="156">
        <v>16.368149146481642</v>
      </c>
      <c r="M56" s="156">
        <v>13.324884552739013</v>
      </c>
      <c r="N56" s="156">
        <v>13.285955954823558</v>
      </c>
      <c r="O56" s="156">
        <v>9.9282448643712922</v>
      </c>
      <c r="P56" s="156">
        <v>10.287589135049425</v>
      </c>
      <c r="Q56" s="156">
        <v>8.0194940907541845</v>
      </c>
    </row>
    <row r="57" spans="1:17" ht="12" customHeight="1" x14ac:dyDescent="0.25">
      <c r="A57" s="148" t="s">
        <v>59</v>
      </c>
      <c r="B57" s="156">
        <v>4.2782480037112736</v>
      </c>
      <c r="C57" s="156">
        <v>4.5463896660712244</v>
      </c>
      <c r="D57" s="156">
        <v>4.820207758284357</v>
      </c>
      <c r="E57" s="156">
        <v>5.2549404253507799</v>
      </c>
      <c r="F57" s="156">
        <v>5.2356263945609758</v>
      </c>
      <c r="G57" s="156">
        <v>7.0304576946597797</v>
      </c>
      <c r="H57" s="156">
        <v>7.3478786747528266</v>
      </c>
      <c r="I57" s="156">
        <v>6.3933703966139532</v>
      </c>
      <c r="J57" s="156">
        <v>6.1997179409115306</v>
      </c>
      <c r="K57" s="156">
        <v>6.65472825129092</v>
      </c>
      <c r="L57" s="156">
        <v>8.2080604687715351</v>
      </c>
      <c r="M57" s="156">
        <v>6.068726782530323</v>
      </c>
      <c r="N57" s="156">
        <v>6.1870080846490625</v>
      </c>
      <c r="O57" s="156">
        <v>4.8320721312757851</v>
      </c>
      <c r="P57" s="156">
        <v>4.4025018165510126</v>
      </c>
      <c r="Q57" s="156">
        <v>3.634615833585269</v>
      </c>
    </row>
    <row r="58" spans="1:17" ht="12" customHeight="1" x14ac:dyDescent="0.25">
      <c r="A58" s="158" t="s">
        <v>62</v>
      </c>
      <c r="B58" s="157">
        <f t="shared" ref="B58" si="155">SUM(B59:B60)</f>
        <v>56.340759309381831</v>
      </c>
      <c r="C58" s="157">
        <f t="shared" ref="C58" si="156">SUM(C59:C60)</f>
        <v>57.886873943071699</v>
      </c>
      <c r="D58" s="157">
        <f t="shared" ref="D58" si="157">SUM(D59:D60)</f>
        <v>59.737304664951367</v>
      </c>
      <c r="E58" s="157">
        <f t="shared" ref="E58" si="158">SUM(E59:E60)</f>
        <v>61.203697494264212</v>
      </c>
      <c r="F58" s="157">
        <f t="shared" ref="F58" si="159">SUM(F59:F60)</f>
        <v>59.282519573945187</v>
      </c>
      <c r="G58" s="157">
        <f t="shared" ref="G58" si="160">SUM(G59:G60)</f>
        <v>57.767304510251137</v>
      </c>
      <c r="H58" s="157">
        <f t="shared" ref="H58" si="161">SUM(H59:H60)</f>
        <v>55.39478684305972</v>
      </c>
      <c r="I58" s="157">
        <f t="shared" ref="I58" si="162">SUM(I59:I60)</f>
        <v>54.389435217740846</v>
      </c>
      <c r="J58" s="157">
        <f t="shared" ref="J58" si="163">SUM(J59:J60)</f>
        <v>52.397121307753068</v>
      </c>
      <c r="K58" s="157">
        <f t="shared" ref="K58" si="164">SUM(K59:K60)</f>
        <v>52.038818012429729</v>
      </c>
      <c r="L58" s="157">
        <f t="shared" ref="L58" si="165">SUM(L59:L60)</f>
        <v>50.914461161386633</v>
      </c>
      <c r="M58" s="157">
        <f t="shared" ref="M58" si="166">SUM(M59:M60)</f>
        <v>47.754968039212621</v>
      </c>
      <c r="N58" s="157">
        <f t="shared" ref="N58" si="167">SUM(N59:N60)</f>
        <v>49.463882818638929</v>
      </c>
      <c r="O58" s="157">
        <f t="shared" ref="O58" si="168">SUM(O59:O60)</f>
        <v>42.012619256915947</v>
      </c>
      <c r="P58" s="157">
        <f t="shared" ref="P58" si="169">SUM(P59:P60)</f>
        <v>44.328433276491523</v>
      </c>
      <c r="Q58" s="157">
        <f t="shared" ref="Q58" si="170">SUM(Q59:Q60)</f>
        <v>42.762094250874455</v>
      </c>
    </row>
    <row r="59" spans="1:17" ht="12" customHeight="1" x14ac:dyDescent="0.25">
      <c r="A59" s="23" t="s">
        <v>57</v>
      </c>
      <c r="B59" s="156">
        <v>2.9130943713502528</v>
      </c>
      <c r="C59" s="156">
        <v>2.2419191584925851</v>
      </c>
      <c r="D59" s="156">
        <v>2.0191855545710498</v>
      </c>
      <c r="E59" s="156">
        <v>1.150189176834759</v>
      </c>
      <c r="F59" s="156">
        <v>1.3282086912017221</v>
      </c>
      <c r="G59" s="156">
        <v>2.6496882623801099</v>
      </c>
      <c r="H59" s="156">
        <v>2.136062921900848</v>
      </c>
      <c r="I59" s="156">
        <v>3.9746947975937408</v>
      </c>
      <c r="J59" s="156">
        <v>3.6728213629363839</v>
      </c>
      <c r="K59" s="156">
        <v>1.6457663326330412</v>
      </c>
      <c r="L59" s="156">
        <v>2.2835891185369537</v>
      </c>
      <c r="M59" s="156">
        <v>2.0000347731889452</v>
      </c>
      <c r="N59" s="156">
        <v>1.0889785284551874</v>
      </c>
      <c r="O59" s="156">
        <v>1.0808823297026835</v>
      </c>
      <c r="P59" s="156">
        <v>1.1448733822007751</v>
      </c>
      <c r="Q59" s="156">
        <v>1.6079627927559352</v>
      </c>
    </row>
    <row r="60" spans="1:17" ht="12" customHeight="1" x14ac:dyDescent="0.25">
      <c r="A60" s="29" t="s">
        <v>140</v>
      </c>
      <c r="B60" s="57">
        <v>53.427664938031576</v>
      </c>
      <c r="C60" s="57">
        <v>55.644954784579113</v>
      </c>
      <c r="D60" s="57">
        <v>57.718119110380314</v>
      </c>
      <c r="E60" s="57">
        <v>60.053508317429454</v>
      </c>
      <c r="F60" s="57">
        <v>57.954310882743464</v>
      </c>
      <c r="G60" s="57">
        <v>55.117616247871027</v>
      </c>
      <c r="H60" s="57">
        <v>53.258723921158875</v>
      </c>
      <c r="I60" s="57">
        <v>50.414740420147105</v>
      </c>
      <c r="J60" s="57">
        <v>48.724299944816686</v>
      </c>
      <c r="K60" s="57">
        <v>50.393051679796685</v>
      </c>
      <c r="L60" s="57">
        <v>48.630872042849681</v>
      </c>
      <c r="M60" s="57">
        <v>45.754933266023677</v>
      </c>
      <c r="N60" s="57">
        <v>48.374904290183743</v>
      </c>
      <c r="O60" s="57">
        <v>40.931736927213265</v>
      </c>
      <c r="P60" s="57">
        <v>43.183559894290745</v>
      </c>
      <c r="Q60" s="57">
        <v>41.15413145811852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>
        <f>SUM(B63,B66,B68,B77)</f>
        <v>748.90339818084499</v>
      </c>
      <c r="C62" s="168">
        <f t="shared" ref="C62:Q62" si="171">SUM(C63,C66,C68,C77)</f>
        <v>841.30642673736747</v>
      </c>
      <c r="D62" s="168">
        <f t="shared" si="171"/>
        <v>796.06684239444917</v>
      </c>
      <c r="E62" s="168">
        <f t="shared" si="171"/>
        <v>841.53455819056751</v>
      </c>
      <c r="F62" s="168">
        <f t="shared" si="171"/>
        <v>821.07405528052823</v>
      </c>
      <c r="G62" s="168">
        <f t="shared" si="171"/>
        <v>775.11043375067266</v>
      </c>
      <c r="H62" s="168">
        <f t="shared" si="171"/>
        <v>733.52605533859105</v>
      </c>
      <c r="I62" s="168">
        <f t="shared" si="171"/>
        <v>704.87935387330219</v>
      </c>
      <c r="J62" s="168">
        <f t="shared" si="171"/>
        <v>708.91924048493593</v>
      </c>
      <c r="K62" s="168">
        <f t="shared" si="171"/>
        <v>734.20604849500921</v>
      </c>
      <c r="L62" s="168">
        <f t="shared" si="171"/>
        <v>832.06607795909918</v>
      </c>
      <c r="M62" s="168">
        <f t="shared" si="171"/>
        <v>739.51226245291377</v>
      </c>
      <c r="N62" s="168">
        <f t="shared" si="171"/>
        <v>770.38915172102918</v>
      </c>
      <c r="O62" s="168">
        <f t="shared" si="171"/>
        <v>854.54511035729217</v>
      </c>
      <c r="P62" s="168">
        <f t="shared" si="171"/>
        <v>729.85605181692551</v>
      </c>
      <c r="Q62" s="168">
        <f t="shared" si="171"/>
        <v>797.55896090853548</v>
      </c>
    </row>
    <row r="63" spans="1:17" ht="12.95" customHeight="1" x14ac:dyDescent="0.25">
      <c r="A63" s="158" t="s">
        <v>65</v>
      </c>
      <c r="B63" s="157">
        <f t="shared" ref="B63:Q63" si="172">SUM(B64:B65)</f>
        <v>605.04783922955005</v>
      </c>
      <c r="C63" s="157">
        <f t="shared" si="172"/>
        <v>691.13774311870702</v>
      </c>
      <c r="D63" s="157">
        <f t="shared" si="172"/>
        <v>643.87181549146271</v>
      </c>
      <c r="E63" s="157">
        <f t="shared" si="172"/>
        <v>685.52532194308515</v>
      </c>
      <c r="F63" s="157">
        <f t="shared" si="172"/>
        <v>661.96398834894671</v>
      </c>
      <c r="G63" s="157">
        <f t="shared" si="172"/>
        <v>616.84852946854505</v>
      </c>
      <c r="H63" s="157">
        <f t="shared" si="172"/>
        <v>575.54833337454158</v>
      </c>
      <c r="I63" s="157">
        <f t="shared" si="172"/>
        <v>549.61893609791809</v>
      </c>
      <c r="J63" s="157">
        <f t="shared" si="172"/>
        <v>554.74686162850367</v>
      </c>
      <c r="K63" s="157">
        <f t="shared" si="172"/>
        <v>574.10686304037563</v>
      </c>
      <c r="L63" s="157">
        <f t="shared" si="172"/>
        <v>667.73005369764235</v>
      </c>
      <c r="M63" s="157">
        <f t="shared" si="172"/>
        <v>577.68763390356992</v>
      </c>
      <c r="N63" s="157">
        <f t="shared" si="172"/>
        <v>607.00456578414526</v>
      </c>
      <c r="O63" s="157">
        <f t="shared" si="172"/>
        <v>690.77285291257283</v>
      </c>
      <c r="P63" s="157">
        <f t="shared" si="172"/>
        <v>566.3493171315082</v>
      </c>
      <c r="Q63" s="157">
        <f t="shared" si="172"/>
        <v>632.73831672759616</v>
      </c>
    </row>
    <row r="64" spans="1:17" ht="12" customHeight="1" x14ac:dyDescent="0.25">
      <c r="A64" s="23" t="s">
        <v>161</v>
      </c>
      <c r="B64" s="156">
        <v>593.11551601907956</v>
      </c>
      <c r="C64" s="156">
        <v>673.65601872458876</v>
      </c>
      <c r="D64" s="156">
        <v>625.52273913793385</v>
      </c>
      <c r="E64" s="156">
        <v>665.98465899497774</v>
      </c>
      <c r="F64" s="156">
        <v>646.50393723598381</v>
      </c>
      <c r="G64" s="156">
        <v>602.80158910128773</v>
      </c>
      <c r="H64" s="156">
        <v>565.13550944994984</v>
      </c>
      <c r="I64" s="156">
        <v>531.03116202042384</v>
      </c>
      <c r="J64" s="156">
        <v>541.76534403855112</v>
      </c>
      <c r="K64" s="156">
        <v>558.91672736113674</v>
      </c>
      <c r="L64" s="156">
        <v>652.04155859340926</v>
      </c>
      <c r="M64" s="156">
        <v>561.88411845517214</v>
      </c>
      <c r="N64" s="156">
        <v>588.72478410210601</v>
      </c>
      <c r="O64" s="156">
        <v>680.73513617340507</v>
      </c>
      <c r="P64" s="156">
        <v>544.53984704923141</v>
      </c>
      <c r="Q64" s="156">
        <v>615.344335512626</v>
      </c>
    </row>
    <row r="65" spans="1:17" ht="12" customHeight="1" x14ac:dyDescent="0.25">
      <c r="A65" s="23" t="s">
        <v>60</v>
      </c>
      <c r="B65" s="156">
        <v>11.932323210470493</v>
      </c>
      <c r="C65" s="156">
        <v>17.481724394118306</v>
      </c>
      <c r="D65" s="156">
        <v>18.349076353528844</v>
      </c>
      <c r="E65" s="156">
        <v>19.540662948107418</v>
      </c>
      <c r="F65" s="156">
        <v>15.460051112962853</v>
      </c>
      <c r="G65" s="156">
        <v>14.046940367257317</v>
      </c>
      <c r="H65" s="156">
        <v>10.412823924591784</v>
      </c>
      <c r="I65" s="156">
        <v>18.587774077494309</v>
      </c>
      <c r="J65" s="156">
        <v>12.98151758995256</v>
      </c>
      <c r="K65" s="156">
        <v>15.190135679238931</v>
      </c>
      <c r="L65" s="156">
        <v>15.688495104233056</v>
      </c>
      <c r="M65" s="156">
        <v>15.80351544839773</v>
      </c>
      <c r="N65" s="156">
        <v>18.279781682039296</v>
      </c>
      <c r="O65" s="156">
        <v>10.037716739167731</v>
      </c>
      <c r="P65" s="156">
        <v>21.809470082276814</v>
      </c>
      <c r="Q65" s="156">
        <v>17.393981214970157</v>
      </c>
    </row>
    <row r="66" spans="1:17" ht="12.95" customHeight="1" x14ac:dyDescent="0.25">
      <c r="A66" s="158" t="s">
        <v>112</v>
      </c>
      <c r="B66" s="157">
        <f t="shared" ref="B66:Q66" si="173">B67</f>
        <v>0.45325802403384569</v>
      </c>
      <c r="C66" s="157">
        <f t="shared" si="173"/>
        <v>0.57745011450672434</v>
      </c>
      <c r="D66" s="157">
        <f t="shared" si="173"/>
        <v>0.61626095717856944</v>
      </c>
      <c r="E66" s="157">
        <f t="shared" si="173"/>
        <v>0.6305761182521169</v>
      </c>
      <c r="F66" s="157">
        <f t="shared" si="173"/>
        <v>0.69572096695708341</v>
      </c>
      <c r="G66" s="157">
        <f t="shared" si="173"/>
        <v>0.77284026561928454</v>
      </c>
      <c r="H66" s="157">
        <f t="shared" si="173"/>
        <v>0.85295849965004533</v>
      </c>
      <c r="I66" s="157">
        <f t="shared" si="173"/>
        <v>0.97610357674051507</v>
      </c>
      <c r="J66" s="157">
        <f t="shared" si="173"/>
        <v>1.1011202900717432</v>
      </c>
      <c r="K66" s="157">
        <f t="shared" si="173"/>
        <v>1.23579055606836</v>
      </c>
      <c r="L66" s="157">
        <f t="shared" si="173"/>
        <v>1.3257120373457152</v>
      </c>
      <c r="M66" s="157">
        <f t="shared" si="173"/>
        <v>1.4663858322039365</v>
      </c>
      <c r="N66" s="157">
        <f t="shared" si="173"/>
        <v>1.3722607835679075</v>
      </c>
      <c r="O66" s="157">
        <f t="shared" si="173"/>
        <v>1.3828230148547458</v>
      </c>
      <c r="P66" s="157">
        <f t="shared" si="173"/>
        <v>1.1865839280636581</v>
      </c>
      <c r="Q66" s="157">
        <f t="shared" si="173"/>
        <v>1.1576349598961175</v>
      </c>
    </row>
    <row r="67" spans="1:17" ht="12" customHeight="1" x14ac:dyDescent="0.25">
      <c r="A67" s="23" t="s">
        <v>60</v>
      </c>
      <c r="B67" s="156">
        <v>0.45325802403384569</v>
      </c>
      <c r="C67" s="156">
        <v>0.57745011450672434</v>
      </c>
      <c r="D67" s="156">
        <v>0.61626095717856944</v>
      </c>
      <c r="E67" s="156">
        <v>0.6305761182521169</v>
      </c>
      <c r="F67" s="156">
        <v>0.69572096695708341</v>
      </c>
      <c r="G67" s="156">
        <v>0.77284026561928454</v>
      </c>
      <c r="H67" s="156">
        <v>0.85295849965004533</v>
      </c>
      <c r="I67" s="156">
        <v>0.97610357674051507</v>
      </c>
      <c r="J67" s="156">
        <v>1.1011202900717432</v>
      </c>
      <c r="K67" s="156">
        <v>1.23579055606836</v>
      </c>
      <c r="L67" s="156">
        <v>1.3257120373457152</v>
      </c>
      <c r="M67" s="156">
        <v>1.4663858322039365</v>
      </c>
      <c r="N67" s="156">
        <v>1.3722607835679075</v>
      </c>
      <c r="O67" s="156">
        <v>1.3828230148547458</v>
      </c>
      <c r="P67" s="156">
        <v>1.1865839280636581</v>
      </c>
      <c r="Q67" s="156">
        <v>1.1576349598961175</v>
      </c>
    </row>
    <row r="68" spans="1:17" ht="12" customHeight="1" x14ac:dyDescent="0.25">
      <c r="A68" s="158" t="s">
        <v>63</v>
      </c>
      <c r="B68" s="157">
        <f>SUM(B69:B70,B73:B74)</f>
        <v>106.05674260425798</v>
      </c>
      <c r="C68" s="157">
        <f t="shared" ref="C68:Q68" si="174">SUM(C69:C70,C73:C74)</f>
        <v>110.24701146224379</v>
      </c>
      <c r="D68" s="157">
        <f t="shared" si="174"/>
        <v>111.25695292299631</v>
      </c>
      <c r="E68" s="157">
        <f t="shared" si="174"/>
        <v>113.61049726744869</v>
      </c>
      <c r="F68" s="157">
        <f t="shared" si="174"/>
        <v>116.08377791931321</v>
      </c>
      <c r="G68" s="157">
        <f t="shared" si="174"/>
        <v>115.44228712722564</v>
      </c>
      <c r="H68" s="157">
        <f t="shared" si="174"/>
        <v>114.79877264209833</v>
      </c>
      <c r="I68" s="157">
        <f t="shared" si="174"/>
        <v>112.65277868057461</v>
      </c>
      <c r="J68" s="157">
        <f t="shared" si="174"/>
        <v>111.34627663254246</v>
      </c>
      <c r="K68" s="157">
        <f t="shared" si="174"/>
        <v>115.70558658065882</v>
      </c>
      <c r="L68" s="157">
        <f t="shared" si="174"/>
        <v>119.08061213628807</v>
      </c>
      <c r="M68" s="157">
        <f t="shared" si="174"/>
        <v>117.4622891408422</v>
      </c>
      <c r="N68" s="157">
        <f t="shared" si="174"/>
        <v>118.57589929433584</v>
      </c>
      <c r="O68" s="157">
        <f t="shared" si="174"/>
        <v>118.87368328049298</v>
      </c>
      <c r="P68" s="157">
        <f t="shared" si="174"/>
        <v>118.76762981037461</v>
      </c>
      <c r="Q68" s="157">
        <f t="shared" si="174"/>
        <v>120.22992407128073</v>
      </c>
    </row>
    <row r="69" spans="1:17" ht="12" customHeight="1" x14ac:dyDescent="0.25">
      <c r="A69" s="167" t="s">
        <v>160</v>
      </c>
      <c r="B69" s="132">
        <v>68.039488831065881</v>
      </c>
      <c r="C69" s="132">
        <v>71.974002618610541</v>
      </c>
      <c r="D69" s="132">
        <v>70.698831499867381</v>
      </c>
      <c r="E69" s="132">
        <v>72.663464993518545</v>
      </c>
      <c r="F69" s="132">
        <v>73.084881524277407</v>
      </c>
      <c r="G69" s="132">
        <v>62.344477006918844</v>
      </c>
      <c r="H69" s="132">
        <v>56.646030907418314</v>
      </c>
      <c r="I69" s="132">
        <v>53.438958945647954</v>
      </c>
      <c r="J69" s="132">
        <v>52.852846033062626</v>
      </c>
      <c r="K69" s="132">
        <v>47.073396084512915</v>
      </c>
      <c r="L69" s="132">
        <v>38.367599166045927</v>
      </c>
      <c r="M69" s="132">
        <v>36.866160492901891</v>
      </c>
      <c r="N69" s="132">
        <v>35.042450645989256</v>
      </c>
      <c r="O69" s="132">
        <v>33.500480373476954</v>
      </c>
      <c r="P69" s="132">
        <v>34.387580679264147</v>
      </c>
      <c r="Q69" s="132">
        <v>34.601394500152146</v>
      </c>
    </row>
    <row r="70" spans="1:17" ht="12" customHeight="1" x14ac:dyDescent="0.25">
      <c r="A70" s="167" t="s">
        <v>159</v>
      </c>
      <c r="B70" s="132">
        <f>SUM(B71:B72)</f>
        <v>19.451246548628223</v>
      </c>
      <c r="C70" s="132">
        <f t="shared" ref="C70:Q70" si="175">SUM(C71:C72)</f>
        <v>22.380494810267983</v>
      </c>
      <c r="D70" s="132">
        <f t="shared" si="175"/>
        <v>23.032994185835292</v>
      </c>
      <c r="E70" s="132">
        <f t="shared" si="175"/>
        <v>26.303326663981409</v>
      </c>
      <c r="F70" s="132">
        <f t="shared" si="175"/>
        <v>28.872962143072172</v>
      </c>
      <c r="G70" s="132">
        <f t="shared" si="175"/>
        <v>38.377110651371417</v>
      </c>
      <c r="H70" s="132">
        <f t="shared" si="175"/>
        <v>43.270400482459578</v>
      </c>
      <c r="I70" s="132">
        <f t="shared" si="175"/>
        <v>43.086709314766068</v>
      </c>
      <c r="J70" s="132">
        <f t="shared" si="175"/>
        <v>43.027390949961251</v>
      </c>
      <c r="K70" s="132">
        <f t="shared" si="175"/>
        <v>59.555905354873623</v>
      </c>
      <c r="L70" s="132">
        <f t="shared" si="175"/>
        <v>73.824155386664216</v>
      </c>
      <c r="M70" s="132">
        <f t="shared" si="175"/>
        <v>73.339872646739153</v>
      </c>
      <c r="N70" s="132">
        <f t="shared" si="175"/>
        <v>75.808993232261926</v>
      </c>
      <c r="O70" s="132">
        <f t="shared" si="175"/>
        <v>82.471051704764079</v>
      </c>
      <c r="P70" s="132">
        <f t="shared" si="175"/>
        <v>81.527160781288018</v>
      </c>
      <c r="Q70" s="132">
        <f t="shared" si="175"/>
        <v>84.870315136963768</v>
      </c>
    </row>
    <row r="71" spans="1:17" ht="12" customHeight="1" x14ac:dyDescent="0.25">
      <c r="A71" s="166" t="s">
        <v>109</v>
      </c>
      <c r="B71" s="165">
        <v>12.643323070355395</v>
      </c>
      <c r="C71" s="165">
        <v>14.554925702823054</v>
      </c>
      <c r="D71" s="165">
        <v>14.913435824847888</v>
      </c>
      <c r="E71" s="165">
        <v>17.039505403389356</v>
      </c>
      <c r="F71" s="165">
        <v>18.771384208107545</v>
      </c>
      <c r="G71" s="165">
        <v>24.811573931517685</v>
      </c>
      <c r="H71" s="165">
        <v>27.949337445979015</v>
      </c>
      <c r="I71" s="165">
        <v>27.501876233341147</v>
      </c>
      <c r="J71" s="165">
        <v>27.482752917570853</v>
      </c>
      <c r="K71" s="165">
        <v>38.392259172508965</v>
      </c>
      <c r="L71" s="165">
        <v>47.616000586551316</v>
      </c>
      <c r="M71" s="165">
        <v>47.61504430706804</v>
      </c>
      <c r="N71" s="165">
        <v>48.952375900419987</v>
      </c>
      <c r="O71" s="165">
        <v>52.723852561584472</v>
      </c>
      <c r="P71" s="165">
        <v>53.098284034941869</v>
      </c>
      <c r="Q71" s="165">
        <v>54.985178669775976</v>
      </c>
    </row>
    <row r="72" spans="1:17" ht="12" customHeight="1" x14ac:dyDescent="0.25">
      <c r="A72" s="147" t="s">
        <v>59</v>
      </c>
      <c r="B72" s="164">
        <v>6.8079234782728282</v>
      </c>
      <c r="C72" s="164">
        <v>7.8255691074449301</v>
      </c>
      <c r="D72" s="164">
        <v>8.1195583609874049</v>
      </c>
      <c r="E72" s="164">
        <v>9.2638212605920529</v>
      </c>
      <c r="F72" s="164">
        <v>10.101577934964626</v>
      </c>
      <c r="G72" s="164">
        <v>13.56553671985373</v>
      </c>
      <c r="H72" s="164">
        <v>15.321063036480561</v>
      </c>
      <c r="I72" s="164">
        <v>15.584833081424923</v>
      </c>
      <c r="J72" s="164">
        <v>15.544638032390397</v>
      </c>
      <c r="K72" s="164">
        <v>21.163646182364658</v>
      </c>
      <c r="L72" s="164">
        <v>26.208154800112904</v>
      </c>
      <c r="M72" s="164">
        <v>25.724828339671117</v>
      </c>
      <c r="N72" s="164">
        <v>26.856617331841942</v>
      </c>
      <c r="O72" s="164">
        <v>29.747199143179603</v>
      </c>
      <c r="P72" s="164">
        <v>28.428876746346141</v>
      </c>
      <c r="Q72" s="164">
        <v>29.885136467187792</v>
      </c>
    </row>
    <row r="73" spans="1:17" ht="12" customHeight="1" x14ac:dyDescent="0.25">
      <c r="A73" s="163" t="s">
        <v>142</v>
      </c>
      <c r="B73" s="162">
        <v>14.502353001194406</v>
      </c>
      <c r="C73" s="162">
        <v>12.224511628025562</v>
      </c>
      <c r="D73" s="162">
        <v>13.335526047566674</v>
      </c>
      <c r="E73" s="162">
        <v>10.862043773948287</v>
      </c>
      <c r="F73" s="162">
        <v>10.203051505610645</v>
      </c>
      <c r="G73" s="162">
        <v>9.2436842731088369</v>
      </c>
      <c r="H73" s="162">
        <v>8.5625612335667984</v>
      </c>
      <c r="I73" s="162">
        <v>9.2235239352360274</v>
      </c>
      <c r="J73" s="162">
        <v>8.7491763403494058</v>
      </c>
      <c r="K73" s="162">
        <v>4.1833698300132607</v>
      </c>
      <c r="L73" s="162">
        <v>2.454987732795435</v>
      </c>
      <c r="M73" s="162">
        <v>2.5681267411910964</v>
      </c>
      <c r="N73" s="162">
        <v>2.5804774487271493</v>
      </c>
      <c r="O73" s="162">
        <v>0.88673938159493648</v>
      </c>
      <c r="P73" s="162">
        <v>0.90863693904841292</v>
      </c>
      <c r="Q73" s="162">
        <v>0.23384870308662861</v>
      </c>
    </row>
    <row r="74" spans="1:17" ht="12" customHeight="1" x14ac:dyDescent="0.25">
      <c r="A74" s="161" t="s">
        <v>141</v>
      </c>
      <c r="B74" s="160">
        <f>SUM(B75:B76)</f>
        <v>4.063654223369471</v>
      </c>
      <c r="C74" s="160">
        <f t="shared" ref="C74:Q74" si="176">SUM(C75:C76)</f>
        <v>3.6680024053397009</v>
      </c>
      <c r="D74" s="160">
        <f t="shared" si="176"/>
        <v>4.1896011897269556</v>
      </c>
      <c r="E74" s="160">
        <f t="shared" si="176"/>
        <v>3.7816618360004535</v>
      </c>
      <c r="F74" s="160">
        <f t="shared" si="176"/>
        <v>3.9228827463529781</v>
      </c>
      <c r="G74" s="160">
        <f t="shared" si="176"/>
        <v>5.4770151958265387</v>
      </c>
      <c r="H74" s="160">
        <f t="shared" si="176"/>
        <v>6.3197800186536384</v>
      </c>
      <c r="I74" s="160">
        <f t="shared" si="176"/>
        <v>6.9035864849245545</v>
      </c>
      <c r="J74" s="160">
        <f t="shared" si="176"/>
        <v>6.7168633091691694</v>
      </c>
      <c r="K74" s="160">
        <f t="shared" si="176"/>
        <v>4.8929153112590207</v>
      </c>
      <c r="L74" s="160">
        <f t="shared" si="176"/>
        <v>4.4338698507824983</v>
      </c>
      <c r="M74" s="160">
        <f t="shared" si="176"/>
        <v>4.6881292600100615</v>
      </c>
      <c r="N74" s="160">
        <f t="shared" si="176"/>
        <v>5.1439779673575066</v>
      </c>
      <c r="O74" s="160">
        <f t="shared" si="176"/>
        <v>2.0154118206570115</v>
      </c>
      <c r="P74" s="160">
        <f t="shared" si="176"/>
        <v>1.9442514107740365</v>
      </c>
      <c r="Q74" s="160">
        <f t="shared" si="176"/>
        <v>0.52436573107820972</v>
      </c>
    </row>
    <row r="75" spans="1:17" ht="12" customHeight="1" x14ac:dyDescent="0.25">
      <c r="A75" s="148" t="s">
        <v>60</v>
      </c>
      <c r="B75" s="156">
        <v>2.6948812454837809</v>
      </c>
      <c r="C75" s="156">
        <v>2.4620833512739151</v>
      </c>
      <c r="D75" s="156">
        <v>2.8119605551528317</v>
      </c>
      <c r="E75" s="156">
        <v>2.5339625589560244</v>
      </c>
      <c r="F75" s="156">
        <v>2.6042323625917261</v>
      </c>
      <c r="G75" s="156">
        <v>3.6575748806967465</v>
      </c>
      <c r="H75" s="156">
        <v>4.2007453337251297</v>
      </c>
      <c r="I75" s="156">
        <v>4.7201935308878404</v>
      </c>
      <c r="J75" s="156">
        <v>4.5054339137557191</v>
      </c>
      <c r="K75" s="156">
        <v>3.3162141786052843</v>
      </c>
      <c r="L75" s="156">
        <v>2.9563327369137813</v>
      </c>
      <c r="M75" s="156">
        <v>3.2228745763176314</v>
      </c>
      <c r="N75" s="156">
        <v>3.5158475206152335</v>
      </c>
      <c r="O75" s="156">
        <v>1.3605578041766351</v>
      </c>
      <c r="P75" s="156">
        <v>1.3662896638927473</v>
      </c>
      <c r="Q75" s="156">
        <v>0.36224799657084839</v>
      </c>
    </row>
    <row r="76" spans="1:17" ht="12" customHeight="1" x14ac:dyDescent="0.25">
      <c r="A76" s="148" t="s">
        <v>59</v>
      </c>
      <c r="B76" s="156">
        <v>1.3687729778856903</v>
      </c>
      <c r="C76" s="156">
        <v>1.2059190540657858</v>
      </c>
      <c r="D76" s="156">
        <v>1.3776406345741241</v>
      </c>
      <c r="E76" s="156">
        <v>1.2476992770444293</v>
      </c>
      <c r="F76" s="156">
        <v>1.3186503837612518</v>
      </c>
      <c r="G76" s="156">
        <v>1.819440315129792</v>
      </c>
      <c r="H76" s="156">
        <v>2.1190346849285087</v>
      </c>
      <c r="I76" s="156">
        <v>2.1833929540367136</v>
      </c>
      <c r="J76" s="156">
        <v>2.2114293954134503</v>
      </c>
      <c r="K76" s="156">
        <v>1.5767011326537368</v>
      </c>
      <c r="L76" s="156">
        <v>1.4775371138687166</v>
      </c>
      <c r="M76" s="156">
        <v>1.4652546836924305</v>
      </c>
      <c r="N76" s="156">
        <v>1.6281304467422728</v>
      </c>
      <c r="O76" s="156">
        <v>0.65485401648037644</v>
      </c>
      <c r="P76" s="156">
        <v>0.57796174688128921</v>
      </c>
      <c r="Q76" s="156">
        <v>0.16211773450736139</v>
      </c>
    </row>
    <row r="77" spans="1:17" ht="12" customHeight="1" x14ac:dyDescent="0.25">
      <c r="A77" s="158" t="s">
        <v>62</v>
      </c>
      <c r="B77" s="157">
        <f>SUM(B78:B79)</f>
        <v>37.345558323003175</v>
      </c>
      <c r="C77" s="157">
        <f t="shared" ref="C77:Q77" si="177">SUM(C78:C79)</f>
        <v>39.344222041909973</v>
      </c>
      <c r="D77" s="157">
        <f t="shared" si="177"/>
        <v>40.321813022811519</v>
      </c>
      <c r="E77" s="157">
        <f t="shared" si="177"/>
        <v>41.768162861781676</v>
      </c>
      <c r="F77" s="157">
        <f t="shared" si="177"/>
        <v>42.330568045311168</v>
      </c>
      <c r="G77" s="157">
        <f t="shared" si="177"/>
        <v>42.046776889282725</v>
      </c>
      <c r="H77" s="157">
        <f t="shared" si="177"/>
        <v>42.325990822301094</v>
      </c>
      <c r="I77" s="157">
        <f t="shared" si="177"/>
        <v>41.631535518068979</v>
      </c>
      <c r="J77" s="157">
        <f t="shared" si="177"/>
        <v>41.724981933818128</v>
      </c>
      <c r="K77" s="157">
        <f t="shared" si="177"/>
        <v>43.157808317906444</v>
      </c>
      <c r="L77" s="157">
        <f t="shared" si="177"/>
        <v>43.929700087822994</v>
      </c>
      <c r="M77" s="157">
        <f t="shared" si="177"/>
        <v>42.895953576297636</v>
      </c>
      <c r="N77" s="157">
        <f t="shared" si="177"/>
        <v>43.436425858980236</v>
      </c>
      <c r="O77" s="157">
        <f t="shared" si="177"/>
        <v>43.515751149371688</v>
      </c>
      <c r="P77" s="157">
        <f t="shared" si="177"/>
        <v>43.552520946979023</v>
      </c>
      <c r="Q77" s="157">
        <f t="shared" si="177"/>
        <v>43.433085149762469</v>
      </c>
    </row>
    <row r="78" spans="1:17" ht="12" customHeight="1" x14ac:dyDescent="0.25">
      <c r="A78" s="23" t="s">
        <v>109</v>
      </c>
      <c r="B78" s="156">
        <v>30.085323221831423</v>
      </c>
      <c r="C78" s="156">
        <v>33.064495680986603</v>
      </c>
      <c r="D78" s="156">
        <v>33.069945089091462</v>
      </c>
      <c r="E78" s="156">
        <v>35.622633714979393</v>
      </c>
      <c r="F78" s="156">
        <v>37.455786278845565</v>
      </c>
      <c r="G78" s="156">
        <v>36.3845895870855</v>
      </c>
      <c r="H78" s="156">
        <v>37.237270126480539</v>
      </c>
      <c r="I78" s="156">
        <v>36.601580457109897</v>
      </c>
      <c r="J78" s="156">
        <v>37.193421934528828</v>
      </c>
      <c r="K78" s="156">
        <v>40.232698004778328</v>
      </c>
      <c r="L78" s="156">
        <v>40.974234283426675</v>
      </c>
      <c r="M78" s="156">
        <v>39.783707836286176</v>
      </c>
      <c r="N78" s="156">
        <v>39.954846306421175</v>
      </c>
      <c r="O78" s="156">
        <v>42.26296540914808</v>
      </c>
      <c r="P78" s="156">
        <v>42.385449035569522</v>
      </c>
      <c r="Q78" s="156">
        <v>43.234938595081239</v>
      </c>
    </row>
    <row r="79" spans="1:17" ht="12" customHeight="1" x14ac:dyDescent="0.25">
      <c r="A79" s="29" t="s">
        <v>140</v>
      </c>
      <c r="B79" s="57">
        <v>7.260235101171749</v>
      </c>
      <c r="C79" s="57">
        <v>6.2797263609233678</v>
      </c>
      <c r="D79" s="57">
        <v>7.2518679337200549</v>
      </c>
      <c r="E79" s="57">
        <v>6.145529146802283</v>
      </c>
      <c r="F79" s="57">
        <v>4.8747817664656061</v>
      </c>
      <c r="G79" s="57">
        <v>5.662187302197224</v>
      </c>
      <c r="H79" s="57">
        <v>5.0887206958205535</v>
      </c>
      <c r="I79" s="57">
        <v>5.0299550609590797</v>
      </c>
      <c r="J79" s="57">
        <v>4.5315599992892972</v>
      </c>
      <c r="K79" s="57">
        <v>2.9251103131281142</v>
      </c>
      <c r="L79" s="57">
        <v>2.955465804396316</v>
      </c>
      <c r="M79" s="57">
        <v>3.1122457400114594</v>
      </c>
      <c r="N79" s="57">
        <v>3.4815795525590594</v>
      </c>
      <c r="O79" s="57">
        <v>1.2527857402236062</v>
      </c>
      <c r="P79" s="57">
        <v>1.1670719114094981</v>
      </c>
      <c r="Q79" s="57">
        <v>0.19814655468122733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>
        <f>SUM(B82,B85,B87,B100)</f>
        <v>810.37602436405189</v>
      </c>
      <c r="C81" s="168">
        <f t="shared" ref="C81:Q81" si="178">SUM(C82,C85,C87,C100)</f>
        <v>865.04501549589713</v>
      </c>
      <c r="D81" s="168">
        <f t="shared" si="178"/>
        <v>825.90615921751487</v>
      </c>
      <c r="E81" s="168">
        <f t="shared" si="178"/>
        <v>826.70443060265291</v>
      </c>
      <c r="F81" s="168">
        <f t="shared" si="178"/>
        <v>816.62945496362022</v>
      </c>
      <c r="G81" s="168">
        <f t="shared" si="178"/>
        <v>896.25115506673922</v>
      </c>
      <c r="H81" s="168">
        <f t="shared" si="178"/>
        <v>881.38682600376558</v>
      </c>
      <c r="I81" s="168">
        <f t="shared" si="178"/>
        <v>860.40318205006974</v>
      </c>
      <c r="J81" s="168">
        <f t="shared" si="178"/>
        <v>874.07231416656259</v>
      </c>
      <c r="K81" s="168">
        <f t="shared" si="178"/>
        <v>886.60243192346411</v>
      </c>
      <c r="L81" s="168">
        <f t="shared" si="178"/>
        <v>990.59154234138794</v>
      </c>
      <c r="M81" s="168">
        <f t="shared" si="178"/>
        <v>959.68613395233888</v>
      </c>
      <c r="N81" s="168">
        <f t="shared" si="178"/>
        <v>1013.4849964337816</v>
      </c>
      <c r="O81" s="168">
        <f t="shared" si="178"/>
        <v>1124.8768141150501</v>
      </c>
      <c r="P81" s="168">
        <f t="shared" si="178"/>
        <v>987.49945968137445</v>
      </c>
      <c r="Q81" s="168">
        <f t="shared" si="178"/>
        <v>1077.1913181587622</v>
      </c>
    </row>
    <row r="82" spans="1:17" ht="12.95" customHeight="1" x14ac:dyDescent="0.25">
      <c r="A82" s="158" t="s">
        <v>65</v>
      </c>
      <c r="B82" s="157">
        <f t="shared" ref="B82:Q82" si="179">SUM(B83:B84)</f>
        <v>654.86695041171424</v>
      </c>
      <c r="C82" s="157">
        <f t="shared" si="179"/>
        <v>706.19146057163402</v>
      </c>
      <c r="D82" s="157">
        <f t="shared" si="179"/>
        <v>665.45421681086896</v>
      </c>
      <c r="E82" s="157">
        <f t="shared" si="179"/>
        <v>664.92653155616733</v>
      </c>
      <c r="F82" s="157">
        <f t="shared" si="179"/>
        <v>645.7966376448411</v>
      </c>
      <c r="G82" s="157">
        <f t="shared" si="179"/>
        <v>717.058407995469</v>
      </c>
      <c r="H82" s="157">
        <f t="shared" si="179"/>
        <v>694.83419205833513</v>
      </c>
      <c r="I82" s="157">
        <f t="shared" si="179"/>
        <v>669.95530437804518</v>
      </c>
      <c r="J82" s="157">
        <f t="shared" si="179"/>
        <v>687.31896305739372</v>
      </c>
      <c r="K82" s="157">
        <f t="shared" si="179"/>
        <v>689.17600150180294</v>
      </c>
      <c r="L82" s="157">
        <f t="shared" si="179"/>
        <v>790.2694076395652</v>
      </c>
      <c r="M82" s="157">
        <f t="shared" si="179"/>
        <v>747.04774465080243</v>
      </c>
      <c r="N82" s="157">
        <f t="shared" si="179"/>
        <v>794.77426088064271</v>
      </c>
      <c r="O82" s="157">
        <f t="shared" si="179"/>
        <v>904.46448644209897</v>
      </c>
      <c r="P82" s="157">
        <f t="shared" si="179"/>
        <v>755.44853598345389</v>
      </c>
      <c r="Q82" s="157">
        <f t="shared" si="179"/>
        <v>841.18429613579792</v>
      </c>
    </row>
    <row r="83" spans="1:17" ht="12" customHeight="1" x14ac:dyDescent="0.25">
      <c r="A83" s="23" t="s">
        <v>157</v>
      </c>
      <c r="B83" s="156">
        <v>649.6391630720849</v>
      </c>
      <c r="C83" s="156">
        <v>698.93635565225679</v>
      </c>
      <c r="D83" s="156">
        <v>657.73660184809148</v>
      </c>
      <c r="E83" s="156">
        <v>657.21321162902893</v>
      </c>
      <c r="F83" s="156">
        <v>639.67791036693052</v>
      </c>
      <c r="G83" s="156">
        <v>710.43635701080541</v>
      </c>
      <c r="H83" s="156">
        <v>689.75063120996026</v>
      </c>
      <c r="I83" s="156">
        <v>660.70460215552271</v>
      </c>
      <c r="J83" s="156">
        <v>680.79382291357911</v>
      </c>
      <c r="K83" s="156">
        <v>681.76445409092582</v>
      </c>
      <c r="L83" s="156">
        <v>782.73617453182339</v>
      </c>
      <c r="M83" s="156">
        <v>738.73668109268363</v>
      </c>
      <c r="N83" s="156">
        <v>785.02432430525198</v>
      </c>
      <c r="O83" s="156">
        <v>899.161087910878</v>
      </c>
      <c r="P83" s="156">
        <v>743.53672309751585</v>
      </c>
      <c r="Q83" s="156">
        <v>831.77950840366248</v>
      </c>
    </row>
    <row r="84" spans="1:17" ht="12" customHeight="1" x14ac:dyDescent="0.25">
      <c r="A84" s="23" t="s">
        <v>60</v>
      </c>
      <c r="B84" s="156">
        <v>5.2277873396293364</v>
      </c>
      <c r="C84" s="156">
        <v>7.2551049193772883</v>
      </c>
      <c r="D84" s="156">
        <v>7.7176149627775139</v>
      </c>
      <c r="E84" s="156">
        <v>7.7133199271383743</v>
      </c>
      <c r="F84" s="156">
        <v>6.1187272779105841</v>
      </c>
      <c r="G84" s="156">
        <v>6.6220509846635327</v>
      </c>
      <c r="H84" s="156">
        <v>5.0835608483748533</v>
      </c>
      <c r="I84" s="156">
        <v>9.2507022225225111</v>
      </c>
      <c r="J84" s="156">
        <v>6.5251401438145855</v>
      </c>
      <c r="K84" s="156">
        <v>7.4115474108771613</v>
      </c>
      <c r="L84" s="156">
        <v>7.5332331077418209</v>
      </c>
      <c r="M84" s="156">
        <v>8.3110635581188497</v>
      </c>
      <c r="N84" s="156">
        <v>9.7499365753907892</v>
      </c>
      <c r="O84" s="156">
        <v>5.3033985312209282</v>
      </c>
      <c r="P84" s="156">
        <v>11.911812885938042</v>
      </c>
      <c r="Q84" s="156">
        <v>9.4047877321354143</v>
      </c>
    </row>
    <row r="85" spans="1:17" ht="12.95" customHeight="1" x14ac:dyDescent="0.25">
      <c r="A85" s="158" t="s">
        <v>112</v>
      </c>
      <c r="B85" s="157">
        <f t="shared" ref="B85:Q85" si="180">B86</f>
        <v>0.47928184982157673</v>
      </c>
      <c r="C85" s="157">
        <f t="shared" si="180"/>
        <v>0.59006231337429293</v>
      </c>
      <c r="D85" s="157">
        <f t="shared" si="180"/>
        <v>0.6250089546524259</v>
      </c>
      <c r="E85" s="157">
        <f t="shared" si="180"/>
        <v>0.62736556664117837</v>
      </c>
      <c r="F85" s="157">
        <f t="shared" si="180"/>
        <v>0.72537464751590996</v>
      </c>
      <c r="G85" s="157">
        <f t="shared" si="180"/>
        <v>0.84102138712863506</v>
      </c>
      <c r="H85" s="157">
        <f t="shared" si="180"/>
        <v>0.97215926808279951</v>
      </c>
      <c r="I85" s="157">
        <f t="shared" si="180"/>
        <v>1.1098248369379216</v>
      </c>
      <c r="J85" s="157">
        <f t="shared" si="180"/>
        <v>1.2569641786013064</v>
      </c>
      <c r="K85" s="157">
        <f t="shared" si="180"/>
        <v>1.434702944241274</v>
      </c>
      <c r="L85" s="157">
        <f t="shared" si="180"/>
        <v>1.5568565129736234</v>
      </c>
      <c r="M85" s="157">
        <f t="shared" si="180"/>
        <v>1.7908179464019935</v>
      </c>
      <c r="N85" s="157">
        <f t="shared" si="180"/>
        <v>1.6941783501857444</v>
      </c>
      <c r="O85" s="157">
        <f t="shared" si="180"/>
        <v>1.7466890517148059</v>
      </c>
      <c r="P85" s="157">
        <f t="shared" si="180"/>
        <v>1.5292954173270237</v>
      </c>
      <c r="Q85" s="157">
        <f t="shared" si="180"/>
        <v>1.5303834659658202</v>
      </c>
    </row>
    <row r="86" spans="1:17" ht="12" customHeight="1" x14ac:dyDescent="0.25">
      <c r="A86" s="23" t="s">
        <v>60</v>
      </c>
      <c r="B86" s="156">
        <v>0.47928184982157673</v>
      </c>
      <c r="C86" s="156">
        <v>0.59006231337429293</v>
      </c>
      <c r="D86" s="156">
        <v>0.6250089546524259</v>
      </c>
      <c r="E86" s="156">
        <v>0.62736556664117837</v>
      </c>
      <c r="F86" s="156">
        <v>0.72537464751590996</v>
      </c>
      <c r="G86" s="156">
        <v>0.84102138712863506</v>
      </c>
      <c r="H86" s="156">
        <v>0.97215926808279951</v>
      </c>
      <c r="I86" s="156">
        <v>1.1098248369379216</v>
      </c>
      <c r="J86" s="156">
        <v>1.2569641786013064</v>
      </c>
      <c r="K86" s="156">
        <v>1.434702944241274</v>
      </c>
      <c r="L86" s="156">
        <v>1.5568565129736234</v>
      </c>
      <c r="M86" s="156">
        <v>1.7908179464019935</v>
      </c>
      <c r="N86" s="156">
        <v>1.6941783501857444</v>
      </c>
      <c r="O86" s="156">
        <v>1.7466890517148059</v>
      </c>
      <c r="P86" s="156">
        <v>1.5292954173270237</v>
      </c>
      <c r="Q86" s="156">
        <v>1.5303834659658202</v>
      </c>
    </row>
    <row r="87" spans="1:17" ht="12" customHeight="1" x14ac:dyDescent="0.25">
      <c r="A87" s="158" t="s">
        <v>63</v>
      </c>
      <c r="B87" s="157">
        <f>SUM(B88:B89,B92:B93,B96:B97)</f>
        <v>113.4059257583724</v>
      </c>
      <c r="C87" s="157">
        <f t="shared" ref="C87:Q87" si="181">SUM(C88:C89,C92:C93,C96:C97)</f>
        <v>115.3968003152217</v>
      </c>
      <c r="D87" s="157">
        <f t="shared" si="181"/>
        <v>116.27735249203913</v>
      </c>
      <c r="E87" s="157">
        <f t="shared" si="181"/>
        <v>116.72760499561312</v>
      </c>
      <c r="F87" s="157">
        <f t="shared" si="181"/>
        <v>123.56046991954875</v>
      </c>
      <c r="G87" s="157">
        <f t="shared" si="181"/>
        <v>130.41184847524079</v>
      </c>
      <c r="H87" s="157">
        <f t="shared" si="181"/>
        <v>135.6514980935855</v>
      </c>
      <c r="I87" s="157">
        <f t="shared" si="181"/>
        <v>138.17656579904778</v>
      </c>
      <c r="J87" s="157">
        <f t="shared" si="181"/>
        <v>135.12741690546136</v>
      </c>
      <c r="K87" s="157">
        <f t="shared" si="181"/>
        <v>142.29382764348475</v>
      </c>
      <c r="L87" s="157">
        <f t="shared" si="181"/>
        <v>144.89942208241709</v>
      </c>
      <c r="M87" s="157">
        <f t="shared" si="181"/>
        <v>153.57538170400994</v>
      </c>
      <c r="N87" s="157">
        <f t="shared" si="181"/>
        <v>156.10223282960294</v>
      </c>
      <c r="O87" s="157">
        <f t="shared" si="181"/>
        <v>159.05686714491884</v>
      </c>
      <c r="P87" s="157">
        <f t="shared" si="181"/>
        <v>165.57597178303297</v>
      </c>
      <c r="Q87" s="157">
        <f t="shared" si="181"/>
        <v>169.25212164777395</v>
      </c>
    </row>
    <row r="88" spans="1:17" ht="12" customHeight="1" x14ac:dyDescent="0.25">
      <c r="A88" s="167" t="s">
        <v>156</v>
      </c>
      <c r="B88" s="132">
        <v>46.871278183201746</v>
      </c>
      <c r="C88" s="132">
        <v>47.074684056665767</v>
      </c>
      <c r="D88" s="132">
        <v>46.632248485368287</v>
      </c>
      <c r="E88" s="132">
        <v>45.306786312059074</v>
      </c>
      <c r="F88" s="132">
        <v>45.480892894632781</v>
      </c>
      <c r="G88" s="132">
        <v>45.279836684829952</v>
      </c>
      <c r="H88" s="132">
        <v>42.731306086790674</v>
      </c>
      <c r="I88" s="132">
        <v>42.010258471822787</v>
      </c>
      <c r="J88" s="132">
        <v>42.113610756698996</v>
      </c>
      <c r="K88" s="132">
        <v>35.576807310686796</v>
      </c>
      <c r="L88" s="132">
        <v>28.230971765420403</v>
      </c>
      <c r="M88" s="132">
        <v>29.71127989309516</v>
      </c>
      <c r="N88" s="132">
        <v>28.746267980809044</v>
      </c>
      <c r="O88" s="132">
        <v>28.435778298714279</v>
      </c>
      <c r="P88" s="132">
        <v>30.170371641677143</v>
      </c>
      <c r="Q88" s="132">
        <v>29.902794331460534</v>
      </c>
    </row>
    <row r="89" spans="1:17" ht="12" customHeight="1" x14ac:dyDescent="0.25">
      <c r="A89" s="167" t="s">
        <v>155</v>
      </c>
      <c r="B89" s="132">
        <f>SUM(B90:B91)</f>
        <v>13.399662325111347</v>
      </c>
      <c r="C89" s="132">
        <f t="shared" ref="C89:Q89" si="182">SUM(C90:C91)</f>
        <v>14.660376698221821</v>
      </c>
      <c r="D89" s="132">
        <f t="shared" si="182"/>
        <v>15.186856009696136</v>
      </c>
      <c r="E89" s="132">
        <f t="shared" si="182"/>
        <v>16.426466706782172</v>
      </c>
      <c r="F89" s="132">
        <f t="shared" si="182"/>
        <v>18.109981731336234</v>
      </c>
      <c r="G89" s="132">
        <f t="shared" si="182"/>
        <v>28.207896413627022</v>
      </c>
      <c r="H89" s="132">
        <f t="shared" si="182"/>
        <v>33.077009888337919</v>
      </c>
      <c r="I89" s="132">
        <f t="shared" si="182"/>
        <v>33.934244173342123</v>
      </c>
      <c r="J89" s="132">
        <f t="shared" si="182"/>
        <v>34.402790202595867</v>
      </c>
      <c r="K89" s="132">
        <f t="shared" si="182"/>
        <v>45.285845646115618</v>
      </c>
      <c r="L89" s="132">
        <f t="shared" si="182"/>
        <v>54.672419968070948</v>
      </c>
      <c r="M89" s="132">
        <f t="shared" si="182"/>
        <v>59.146339517184792</v>
      </c>
      <c r="N89" s="132">
        <f t="shared" si="182"/>
        <v>62.29696131630844</v>
      </c>
      <c r="O89" s="132">
        <f t="shared" si="182"/>
        <v>70.125036424001664</v>
      </c>
      <c r="P89" s="132">
        <f t="shared" si="182"/>
        <v>71.580176637789208</v>
      </c>
      <c r="Q89" s="132">
        <f t="shared" si="182"/>
        <v>73.633726576371231</v>
      </c>
    </row>
    <row r="90" spans="1:17" ht="12" customHeight="1" x14ac:dyDescent="0.25">
      <c r="A90" s="166" t="s">
        <v>55</v>
      </c>
      <c r="B90" s="165">
        <v>8.7097911161283772</v>
      </c>
      <c r="C90" s="165">
        <v>9.5529488332034465</v>
      </c>
      <c r="D90" s="165">
        <v>9.8879470299452592</v>
      </c>
      <c r="E90" s="165">
        <v>10.696324511603468</v>
      </c>
      <c r="F90" s="165">
        <v>11.813115013556361</v>
      </c>
      <c r="G90" s="165">
        <v>18.538522444754307</v>
      </c>
      <c r="H90" s="165">
        <v>21.750080536304935</v>
      </c>
      <c r="I90" s="165">
        <v>22.310220390291761</v>
      </c>
      <c r="J90" s="165">
        <v>22.617939254531233</v>
      </c>
      <c r="K90" s="165">
        <v>29.781965629685743</v>
      </c>
      <c r="L90" s="165">
        <v>35.659908313241274</v>
      </c>
      <c r="M90" s="165">
        <v>39.266591169424636</v>
      </c>
      <c r="N90" s="165">
        <v>41.033080113828511</v>
      </c>
      <c r="O90" s="165">
        <v>45.631150214012301</v>
      </c>
      <c r="P90" s="165">
        <v>47.448740419004444</v>
      </c>
      <c r="Q90" s="165">
        <v>48.257922985465001</v>
      </c>
    </row>
    <row r="91" spans="1:17" ht="12" customHeight="1" x14ac:dyDescent="0.25">
      <c r="A91" s="147" t="s">
        <v>59</v>
      </c>
      <c r="B91" s="164">
        <v>4.6898712089829688</v>
      </c>
      <c r="C91" s="164">
        <v>5.1074278650183746</v>
      </c>
      <c r="D91" s="164">
        <v>5.2989089797508759</v>
      </c>
      <c r="E91" s="164">
        <v>5.7301421951787059</v>
      </c>
      <c r="F91" s="164">
        <v>6.2968667177798725</v>
      </c>
      <c r="G91" s="164">
        <v>9.6693739688727156</v>
      </c>
      <c r="H91" s="164">
        <v>11.326929352032982</v>
      </c>
      <c r="I91" s="164">
        <v>11.624023783050363</v>
      </c>
      <c r="J91" s="164">
        <v>11.78485094806463</v>
      </c>
      <c r="K91" s="164">
        <v>15.503880016429878</v>
      </c>
      <c r="L91" s="164">
        <v>19.012511654829673</v>
      </c>
      <c r="M91" s="164">
        <v>19.879748347760156</v>
      </c>
      <c r="N91" s="164">
        <v>21.263881202479926</v>
      </c>
      <c r="O91" s="164">
        <v>24.493886209989359</v>
      </c>
      <c r="P91" s="164">
        <v>24.131436218784771</v>
      </c>
      <c r="Q91" s="164">
        <v>25.375803590906223</v>
      </c>
    </row>
    <row r="92" spans="1:17" ht="12" customHeight="1" x14ac:dyDescent="0.25">
      <c r="A92" s="163" t="s">
        <v>144</v>
      </c>
      <c r="B92" s="162">
        <v>7.461513567100309</v>
      </c>
      <c r="C92" s="162">
        <v>6.0325712670528535</v>
      </c>
      <c r="D92" s="162">
        <v>5.2685669866900966</v>
      </c>
      <c r="E92" s="162">
        <v>5.2600224683109706</v>
      </c>
      <c r="F92" s="162">
        <v>4.9265719827790031</v>
      </c>
      <c r="G92" s="162">
        <v>4.4803094930666552</v>
      </c>
      <c r="H92" s="162">
        <v>4.6541381786519711</v>
      </c>
      <c r="I92" s="162">
        <v>5.4007243206539721</v>
      </c>
      <c r="J92" s="162">
        <v>5.8316946370350502</v>
      </c>
      <c r="K92" s="162">
        <v>4.7876878461670698</v>
      </c>
      <c r="L92" s="162">
        <v>3.6365665609105884</v>
      </c>
      <c r="M92" s="162">
        <v>3.2566885751138503</v>
      </c>
      <c r="N92" s="162">
        <v>2.3525724863031794</v>
      </c>
      <c r="O92" s="162">
        <v>2.0834114248605542</v>
      </c>
      <c r="P92" s="162">
        <v>2.0352347675683649</v>
      </c>
      <c r="Q92" s="162">
        <v>1.9445147431137919</v>
      </c>
    </row>
    <row r="93" spans="1:17" ht="12" customHeight="1" x14ac:dyDescent="0.25">
      <c r="A93" s="161" t="s">
        <v>143</v>
      </c>
      <c r="B93" s="160">
        <f>SUM(B94:B95)</f>
        <v>2.1331038554734567</v>
      </c>
      <c r="C93" s="160">
        <f t="shared" ref="C93:Q93" si="183">SUM(C94:C95)</f>
        <v>1.8751145567979339</v>
      </c>
      <c r="D93" s="160">
        <f t="shared" si="183"/>
        <v>1.7108270491025213</v>
      </c>
      <c r="E93" s="160">
        <f t="shared" si="183"/>
        <v>1.8970025211834605</v>
      </c>
      <c r="F93" s="160">
        <f t="shared" si="183"/>
        <v>1.9402265796027736</v>
      </c>
      <c r="G93" s="160">
        <f t="shared" si="183"/>
        <v>2.7364160023173598</v>
      </c>
      <c r="H93" s="160">
        <f t="shared" si="183"/>
        <v>3.5292646575975426</v>
      </c>
      <c r="I93" s="160">
        <f t="shared" si="183"/>
        <v>4.265372263271809</v>
      </c>
      <c r="J93" s="160">
        <f t="shared" si="183"/>
        <v>4.6263416188626021</v>
      </c>
      <c r="K93" s="160">
        <f t="shared" si="183"/>
        <v>5.8464157427462009</v>
      </c>
      <c r="L93" s="160">
        <f t="shared" si="183"/>
        <v>6.8057681121550502</v>
      </c>
      <c r="M93" s="160">
        <f t="shared" si="183"/>
        <v>6.2467739138802596</v>
      </c>
      <c r="N93" s="160">
        <f t="shared" si="183"/>
        <v>4.9286312786726363</v>
      </c>
      <c r="O93" s="160">
        <f t="shared" si="183"/>
        <v>4.9812933056602127</v>
      </c>
      <c r="P93" s="160">
        <f t="shared" si="183"/>
        <v>4.6803813122101428</v>
      </c>
      <c r="Q93" s="160">
        <f t="shared" si="183"/>
        <v>4.6358651837450324</v>
      </c>
    </row>
    <row r="94" spans="1:17" ht="12" customHeight="1" x14ac:dyDescent="0.25">
      <c r="A94" s="148" t="s">
        <v>57</v>
      </c>
      <c r="B94" s="156">
        <v>1.3865188989932615</v>
      </c>
      <c r="C94" s="156">
        <v>1.2150636278850639</v>
      </c>
      <c r="D94" s="156">
        <v>1.1058395453621657</v>
      </c>
      <c r="E94" s="156">
        <v>1.2304697821364814</v>
      </c>
      <c r="F94" s="156">
        <v>1.2593139741689041</v>
      </c>
      <c r="G94" s="156">
        <v>1.7861901130315272</v>
      </c>
      <c r="H94" s="156">
        <v>2.3161307217959086</v>
      </c>
      <c r="I94" s="156">
        <v>2.8057341101757487</v>
      </c>
      <c r="J94" s="156">
        <v>3.0388524888778559</v>
      </c>
      <c r="K94" s="156">
        <v>3.8335375641309253</v>
      </c>
      <c r="L94" s="156">
        <v>4.420327972122732</v>
      </c>
      <c r="M94" s="156">
        <v>4.1180438391623477</v>
      </c>
      <c r="N94" s="156">
        <v>3.2204506166862497</v>
      </c>
      <c r="O94" s="156">
        <v>3.2084072396431957</v>
      </c>
      <c r="P94" s="156">
        <v>3.0762893963123705</v>
      </c>
      <c r="Q94" s="156">
        <v>3.0189394433228767</v>
      </c>
    </row>
    <row r="95" spans="1:17" ht="12" customHeight="1" x14ac:dyDescent="0.25">
      <c r="A95" s="148" t="s">
        <v>59</v>
      </c>
      <c r="B95" s="156">
        <v>0.74658495648019507</v>
      </c>
      <c r="C95" s="156">
        <v>0.66005092891287009</v>
      </c>
      <c r="D95" s="156">
        <v>0.60498750374035559</v>
      </c>
      <c r="E95" s="156">
        <v>0.66653273904697907</v>
      </c>
      <c r="F95" s="156">
        <v>0.68091260543386944</v>
      </c>
      <c r="G95" s="156">
        <v>0.95022588928583274</v>
      </c>
      <c r="H95" s="156">
        <v>1.213133935801634</v>
      </c>
      <c r="I95" s="156">
        <v>1.4596381530960603</v>
      </c>
      <c r="J95" s="156">
        <v>1.5874891299847462</v>
      </c>
      <c r="K95" s="156">
        <v>2.0128781786152761</v>
      </c>
      <c r="L95" s="156">
        <v>2.3854401400323177</v>
      </c>
      <c r="M95" s="156">
        <v>2.1287300747179114</v>
      </c>
      <c r="N95" s="156">
        <v>1.7081806619863864</v>
      </c>
      <c r="O95" s="156">
        <v>1.7728860660170167</v>
      </c>
      <c r="P95" s="156">
        <v>1.6040919158977718</v>
      </c>
      <c r="Q95" s="156">
        <v>1.6169257404221562</v>
      </c>
    </row>
    <row r="96" spans="1:17" ht="12" customHeight="1" x14ac:dyDescent="0.25">
      <c r="A96" s="163" t="s">
        <v>142</v>
      </c>
      <c r="B96" s="162">
        <v>34.010513839510857</v>
      </c>
      <c r="C96" s="162">
        <v>35.189361834789139</v>
      </c>
      <c r="D96" s="162">
        <v>36.131407741259302</v>
      </c>
      <c r="E96" s="162">
        <v>35.476208330694966</v>
      </c>
      <c r="F96" s="162">
        <v>38.316774224800113</v>
      </c>
      <c r="G96" s="162">
        <v>31.233972904477646</v>
      </c>
      <c r="H96" s="162">
        <v>29.735555359698644</v>
      </c>
      <c r="I96" s="162">
        <v>30.092395636311409</v>
      </c>
      <c r="J96" s="162">
        <v>27.257251575703695</v>
      </c>
      <c r="K96" s="162">
        <v>23.276765722126196</v>
      </c>
      <c r="L96" s="162">
        <v>18.21715058055748</v>
      </c>
      <c r="M96" s="162">
        <v>19.389786931627285</v>
      </c>
      <c r="N96" s="162">
        <v>19.195582461896073</v>
      </c>
      <c r="O96" s="162">
        <v>16.225076209159916</v>
      </c>
      <c r="P96" s="162">
        <v>18.116650289531734</v>
      </c>
      <c r="Q96" s="162">
        <v>18.198743268736951</v>
      </c>
    </row>
    <row r="97" spans="1:17" ht="12" customHeight="1" x14ac:dyDescent="0.25">
      <c r="A97" s="161" t="s">
        <v>141</v>
      </c>
      <c r="B97" s="160">
        <f>SUM(B98:B99)</f>
        <v>9.5298539879746915</v>
      </c>
      <c r="C97" s="160">
        <f t="shared" ref="C97:Q97" si="184">SUM(C98:C99)</f>
        <v>10.564691901694168</v>
      </c>
      <c r="D97" s="160">
        <f t="shared" si="184"/>
        <v>11.347446219922784</v>
      </c>
      <c r="E97" s="160">
        <f t="shared" si="184"/>
        <v>12.361118656582484</v>
      </c>
      <c r="F97" s="160">
        <f t="shared" si="184"/>
        <v>14.786022506397845</v>
      </c>
      <c r="G97" s="160">
        <f t="shared" si="184"/>
        <v>18.473416976922167</v>
      </c>
      <c r="H97" s="160">
        <f t="shared" si="184"/>
        <v>21.924223922508762</v>
      </c>
      <c r="I97" s="160">
        <f t="shared" si="184"/>
        <v>22.473570933645682</v>
      </c>
      <c r="J97" s="160">
        <f t="shared" si="184"/>
        <v>20.895728114565163</v>
      </c>
      <c r="K97" s="160">
        <f t="shared" si="184"/>
        <v>27.520305375642852</v>
      </c>
      <c r="L97" s="160">
        <f t="shared" si="184"/>
        <v>33.336545095302618</v>
      </c>
      <c r="M97" s="160">
        <f t="shared" si="184"/>
        <v>35.824512873108588</v>
      </c>
      <c r="N97" s="160">
        <f t="shared" si="184"/>
        <v>38.582217305613582</v>
      </c>
      <c r="O97" s="160">
        <f t="shared" si="184"/>
        <v>37.206271482522205</v>
      </c>
      <c r="P97" s="160">
        <f t="shared" si="184"/>
        <v>38.993157134256379</v>
      </c>
      <c r="Q97" s="160">
        <f t="shared" si="184"/>
        <v>40.936477544346381</v>
      </c>
    </row>
    <row r="98" spans="1:17" ht="12" customHeight="1" x14ac:dyDescent="0.25">
      <c r="A98" s="148" t="s">
        <v>60</v>
      </c>
      <c r="B98" s="156">
        <v>6.3198843633642507</v>
      </c>
      <c r="C98" s="156">
        <v>7.1036242936533602</v>
      </c>
      <c r="D98" s="156">
        <v>7.6185483517131853</v>
      </c>
      <c r="E98" s="156">
        <v>8.2992041970397317</v>
      </c>
      <c r="F98" s="156">
        <v>9.856717156823704</v>
      </c>
      <c r="G98" s="156">
        <v>12.352087927554532</v>
      </c>
      <c r="H98" s="156">
        <v>14.588513911165592</v>
      </c>
      <c r="I98" s="156">
        <v>15.356141253633798</v>
      </c>
      <c r="J98" s="156">
        <v>13.999239154146673</v>
      </c>
      <c r="K98" s="156">
        <v>18.637358796207685</v>
      </c>
      <c r="L98" s="156">
        <v>22.221979418673669</v>
      </c>
      <c r="M98" s="156">
        <v>24.627596453893474</v>
      </c>
      <c r="N98" s="156">
        <v>26.389399677139245</v>
      </c>
      <c r="O98" s="156">
        <v>25.070010488183339</v>
      </c>
      <c r="P98" s="156">
        <v>27.343769937260284</v>
      </c>
      <c r="Q98" s="156">
        <v>28.206920146177204</v>
      </c>
    </row>
    <row r="99" spans="1:17" ht="12" customHeight="1" x14ac:dyDescent="0.25">
      <c r="A99" s="148" t="s">
        <v>59</v>
      </c>
      <c r="B99" s="156">
        <v>3.2099696246104412</v>
      </c>
      <c r="C99" s="156">
        <v>3.4610676080408083</v>
      </c>
      <c r="D99" s="156">
        <v>3.7288978682095992</v>
      </c>
      <c r="E99" s="156">
        <v>4.0619144595427512</v>
      </c>
      <c r="F99" s="156">
        <v>4.9293053495741415</v>
      </c>
      <c r="G99" s="156">
        <v>6.1213290493676364</v>
      </c>
      <c r="H99" s="156">
        <v>7.3357100113431715</v>
      </c>
      <c r="I99" s="156">
        <v>7.1174296800118828</v>
      </c>
      <c r="J99" s="156">
        <v>6.8964889604184894</v>
      </c>
      <c r="K99" s="156">
        <v>8.882946579435167</v>
      </c>
      <c r="L99" s="156">
        <v>11.114565676628949</v>
      </c>
      <c r="M99" s="156">
        <v>11.196916419215114</v>
      </c>
      <c r="N99" s="156">
        <v>12.192817628474334</v>
      </c>
      <c r="O99" s="156">
        <v>12.136260994338866</v>
      </c>
      <c r="P99" s="156">
        <v>11.649387196996098</v>
      </c>
      <c r="Q99" s="156">
        <v>12.729557398169177</v>
      </c>
    </row>
    <row r="100" spans="1:17" ht="12" customHeight="1" x14ac:dyDescent="0.25">
      <c r="A100" s="158" t="s">
        <v>62</v>
      </c>
      <c r="B100" s="157">
        <f>SUM(B101:B103)</f>
        <v>41.623866344143643</v>
      </c>
      <c r="C100" s="157">
        <f t="shared" ref="C100:Q100" si="185">SUM(C101:C103)</f>
        <v>42.866692295667015</v>
      </c>
      <c r="D100" s="157">
        <f t="shared" si="185"/>
        <v>43.549580959954376</v>
      </c>
      <c r="E100" s="157">
        <f t="shared" si="185"/>
        <v>44.422928484231335</v>
      </c>
      <c r="F100" s="157">
        <f t="shared" si="185"/>
        <v>46.546972751714478</v>
      </c>
      <c r="G100" s="157">
        <f t="shared" si="185"/>
        <v>47.939877208900853</v>
      </c>
      <c r="H100" s="157">
        <f t="shared" si="185"/>
        <v>49.928976583762129</v>
      </c>
      <c r="I100" s="157">
        <f t="shared" si="185"/>
        <v>51.161487036038757</v>
      </c>
      <c r="J100" s="157">
        <f t="shared" si="185"/>
        <v>50.368970025106258</v>
      </c>
      <c r="K100" s="157">
        <f t="shared" si="185"/>
        <v>53.697899833935118</v>
      </c>
      <c r="L100" s="157">
        <f t="shared" si="185"/>
        <v>53.865856106432041</v>
      </c>
      <c r="M100" s="157">
        <f t="shared" si="185"/>
        <v>57.272189651124528</v>
      </c>
      <c r="N100" s="157">
        <f t="shared" si="185"/>
        <v>60.914324373350112</v>
      </c>
      <c r="O100" s="157">
        <f t="shared" si="185"/>
        <v>59.608771476317557</v>
      </c>
      <c r="P100" s="157">
        <f t="shared" si="185"/>
        <v>64.945656497560535</v>
      </c>
      <c r="Q100" s="157">
        <f t="shared" si="185"/>
        <v>65.224516909224604</v>
      </c>
    </row>
    <row r="101" spans="1:17" ht="12" customHeight="1" x14ac:dyDescent="0.25">
      <c r="A101" s="23" t="s">
        <v>55</v>
      </c>
      <c r="B101" s="156">
        <v>1.4195097763286986</v>
      </c>
      <c r="C101" s="156">
        <v>1.6516933045790529</v>
      </c>
      <c r="D101" s="156">
        <v>1.4223793706466328</v>
      </c>
      <c r="E101" s="156">
        <v>1.6920147107882915</v>
      </c>
      <c r="F101" s="156">
        <v>1.9534361038735935</v>
      </c>
      <c r="G101" s="156">
        <v>1.7094352519612139</v>
      </c>
      <c r="H101" s="156">
        <v>1.9584386841906731</v>
      </c>
      <c r="I101" s="156">
        <v>1.7390804253814702</v>
      </c>
      <c r="J101" s="156">
        <v>1.9859207435537773</v>
      </c>
      <c r="K101" s="156">
        <v>1.7417062470219418</v>
      </c>
      <c r="L101" s="156">
        <v>1.7658581132736926</v>
      </c>
      <c r="M101" s="156">
        <v>1.7771805777678349</v>
      </c>
      <c r="N101" s="156">
        <v>2.0449845661848034</v>
      </c>
      <c r="O101" s="156">
        <v>1.7958614850563681</v>
      </c>
      <c r="P101" s="156">
        <v>1.7441200894149331</v>
      </c>
      <c r="Q101" s="156">
        <v>2.2542066290655112</v>
      </c>
    </row>
    <row r="102" spans="1:17" ht="12" customHeight="1" x14ac:dyDescent="0.25">
      <c r="A102" s="23" t="s">
        <v>57</v>
      </c>
      <c r="B102" s="156">
        <v>2.0787595400395964</v>
      </c>
      <c r="C102" s="156">
        <v>1.5962130825866954</v>
      </c>
      <c r="D102" s="156">
        <v>1.4239478584376042</v>
      </c>
      <c r="E102" s="156">
        <v>0.80303741527855232</v>
      </c>
      <c r="F102" s="156">
        <v>0.99910963042603762</v>
      </c>
      <c r="G102" s="156">
        <v>2.1205117582637567</v>
      </c>
      <c r="H102" s="156">
        <v>1.8497667272938378</v>
      </c>
      <c r="I102" s="156">
        <v>3.6117474189306487</v>
      </c>
      <c r="J102" s="156">
        <v>3.391430492673996</v>
      </c>
      <c r="K102" s="156">
        <v>1.6431458180762031</v>
      </c>
      <c r="L102" s="156">
        <v>2.3367752369638133</v>
      </c>
      <c r="M102" s="156">
        <v>2.3242114781517635</v>
      </c>
      <c r="N102" s="156">
        <v>1.2960753045525379</v>
      </c>
      <c r="O102" s="156">
        <v>1.4873624100942433</v>
      </c>
      <c r="P102" s="156">
        <v>1.6323360877461852</v>
      </c>
      <c r="Q102" s="156">
        <v>2.3678482062829915</v>
      </c>
    </row>
    <row r="103" spans="1:17" ht="12" customHeight="1" x14ac:dyDescent="0.25">
      <c r="A103" s="29" t="s">
        <v>140</v>
      </c>
      <c r="B103" s="57">
        <v>38.125597027775349</v>
      </c>
      <c r="C103" s="57">
        <v>39.618785908501266</v>
      </c>
      <c r="D103" s="57">
        <v>40.703253730870138</v>
      </c>
      <c r="E103" s="57">
        <v>41.92787635816449</v>
      </c>
      <c r="F103" s="57">
        <v>43.594427017414844</v>
      </c>
      <c r="G103" s="57">
        <v>44.109930198675883</v>
      </c>
      <c r="H103" s="57">
        <v>46.120771172277621</v>
      </c>
      <c r="I103" s="57">
        <v>45.810659191726636</v>
      </c>
      <c r="J103" s="57">
        <v>44.991618788878483</v>
      </c>
      <c r="K103" s="57">
        <v>50.313047768836974</v>
      </c>
      <c r="L103" s="57">
        <v>49.763222756194537</v>
      </c>
      <c r="M103" s="57">
        <v>53.170797595204931</v>
      </c>
      <c r="N103" s="57">
        <v>57.573264502612773</v>
      </c>
      <c r="O103" s="57">
        <v>56.325547581166944</v>
      </c>
      <c r="P103" s="57">
        <v>61.569200320399418</v>
      </c>
      <c r="Q103" s="57">
        <v>60.602462073876097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>
        <f>SUM(B106,B109,B111,B120)</f>
        <v>0</v>
      </c>
      <c r="C105" s="168">
        <f t="shared" ref="C105:Q105" si="186">SUM(C106,C109,C111,C120)</f>
        <v>0</v>
      </c>
      <c r="D105" s="168">
        <f t="shared" si="186"/>
        <v>0</v>
      </c>
      <c r="E105" s="168">
        <f t="shared" si="186"/>
        <v>0</v>
      </c>
      <c r="F105" s="168">
        <f t="shared" si="186"/>
        <v>0</v>
      </c>
      <c r="G105" s="168">
        <f t="shared" si="186"/>
        <v>0</v>
      </c>
      <c r="H105" s="168">
        <f t="shared" si="186"/>
        <v>0</v>
      </c>
      <c r="I105" s="168">
        <f t="shared" si="186"/>
        <v>0</v>
      </c>
      <c r="J105" s="168">
        <f t="shared" si="186"/>
        <v>0</v>
      </c>
      <c r="K105" s="168">
        <f t="shared" si="186"/>
        <v>0</v>
      </c>
      <c r="L105" s="168">
        <f t="shared" si="186"/>
        <v>0</v>
      </c>
      <c r="M105" s="168">
        <f t="shared" si="186"/>
        <v>0</v>
      </c>
      <c r="N105" s="168">
        <f t="shared" si="186"/>
        <v>0</v>
      </c>
      <c r="O105" s="168">
        <f t="shared" si="186"/>
        <v>0</v>
      </c>
      <c r="P105" s="168">
        <f t="shared" si="186"/>
        <v>0</v>
      </c>
      <c r="Q105" s="168">
        <f t="shared" si="186"/>
        <v>0</v>
      </c>
    </row>
    <row r="106" spans="1:17" ht="12.95" customHeight="1" x14ac:dyDescent="0.25">
      <c r="A106" s="158" t="s">
        <v>65</v>
      </c>
      <c r="B106" s="157">
        <f t="shared" ref="B106:Q106" si="187">SUM(B107:B108)</f>
        <v>0</v>
      </c>
      <c r="C106" s="157">
        <f t="shared" si="187"/>
        <v>0</v>
      </c>
      <c r="D106" s="157">
        <f t="shared" si="187"/>
        <v>0</v>
      </c>
      <c r="E106" s="157">
        <f t="shared" si="187"/>
        <v>0</v>
      </c>
      <c r="F106" s="157">
        <f t="shared" si="187"/>
        <v>0</v>
      </c>
      <c r="G106" s="157">
        <f t="shared" si="187"/>
        <v>0</v>
      </c>
      <c r="H106" s="157">
        <f t="shared" si="187"/>
        <v>0</v>
      </c>
      <c r="I106" s="157">
        <f t="shared" si="187"/>
        <v>0</v>
      </c>
      <c r="J106" s="157">
        <f t="shared" si="187"/>
        <v>0</v>
      </c>
      <c r="K106" s="157">
        <f t="shared" si="187"/>
        <v>0</v>
      </c>
      <c r="L106" s="157">
        <f t="shared" si="187"/>
        <v>0</v>
      </c>
      <c r="M106" s="157">
        <f t="shared" si="187"/>
        <v>0</v>
      </c>
      <c r="N106" s="157">
        <f t="shared" si="187"/>
        <v>0</v>
      </c>
      <c r="O106" s="157">
        <f t="shared" si="187"/>
        <v>0</v>
      </c>
      <c r="P106" s="157">
        <f t="shared" si="187"/>
        <v>0</v>
      </c>
      <c r="Q106" s="157">
        <f t="shared" si="187"/>
        <v>0</v>
      </c>
    </row>
    <row r="107" spans="1:17" ht="12" customHeight="1" x14ac:dyDescent="0.25">
      <c r="A107" s="23" t="s">
        <v>153</v>
      </c>
      <c r="B107" s="156">
        <v>0</v>
      </c>
      <c r="C107" s="156">
        <v>0</v>
      </c>
      <c r="D107" s="156">
        <v>0</v>
      </c>
      <c r="E107" s="156">
        <v>0</v>
      </c>
      <c r="F107" s="156">
        <v>0</v>
      </c>
      <c r="G107" s="156">
        <v>0</v>
      </c>
      <c r="H107" s="156">
        <v>0</v>
      </c>
      <c r="I107" s="156">
        <v>0</v>
      </c>
      <c r="J107" s="156">
        <v>0</v>
      </c>
      <c r="K107" s="156">
        <v>0</v>
      </c>
      <c r="L107" s="156">
        <v>0</v>
      </c>
      <c r="M107" s="156">
        <v>0</v>
      </c>
      <c r="N107" s="156">
        <v>0</v>
      </c>
      <c r="O107" s="156">
        <v>0</v>
      </c>
      <c r="P107" s="156">
        <v>0</v>
      </c>
      <c r="Q107" s="156">
        <v>0</v>
      </c>
    </row>
    <row r="108" spans="1:17" ht="12" customHeight="1" x14ac:dyDescent="0.25">
      <c r="A108" s="23" t="s">
        <v>60</v>
      </c>
      <c r="B108" s="156">
        <v>0</v>
      </c>
      <c r="C108" s="156">
        <v>0</v>
      </c>
      <c r="D108" s="156">
        <v>0</v>
      </c>
      <c r="E108" s="156">
        <v>0</v>
      </c>
      <c r="F108" s="156">
        <v>0</v>
      </c>
      <c r="G108" s="156">
        <v>0</v>
      </c>
      <c r="H108" s="156">
        <v>0</v>
      </c>
      <c r="I108" s="156">
        <v>0</v>
      </c>
      <c r="J108" s="156">
        <v>0</v>
      </c>
      <c r="K108" s="156">
        <v>0</v>
      </c>
      <c r="L108" s="156">
        <v>0</v>
      </c>
      <c r="M108" s="156">
        <v>0</v>
      </c>
      <c r="N108" s="156">
        <v>0</v>
      </c>
      <c r="O108" s="156">
        <v>0</v>
      </c>
      <c r="P108" s="156">
        <v>0</v>
      </c>
      <c r="Q108" s="156">
        <v>0</v>
      </c>
    </row>
    <row r="109" spans="1:17" ht="12.95" customHeight="1" x14ac:dyDescent="0.25">
      <c r="A109" s="158" t="s">
        <v>112</v>
      </c>
      <c r="B109" s="157">
        <f t="shared" ref="B109:Q109" si="188">B110</f>
        <v>0</v>
      </c>
      <c r="C109" s="157">
        <f t="shared" si="188"/>
        <v>0</v>
      </c>
      <c r="D109" s="157">
        <f t="shared" si="188"/>
        <v>0</v>
      </c>
      <c r="E109" s="157">
        <f t="shared" si="188"/>
        <v>0</v>
      </c>
      <c r="F109" s="157">
        <f t="shared" si="188"/>
        <v>0</v>
      </c>
      <c r="G109" s="157">
        <f t="shared" si="188"/>
        <v>0</v>
      </c>
      <c r="H109" s="157">
        <f t="shared" si="188"/>
        <v>0</v>
      </c>
      <c r="I109" s="157">
        <f t="shared" si="188"/>
        <v>0</v>
      </c>
      <c r="J109" s="157">
        <f t="shared" si="188"/>
        <v>0</v>
      </c>
      <c r="K109" s="157">
        <f t="shared" si="188"/>
        <v>0</v>
      </c>
      <c r="L109" s="157">
        <f t="shared" si="188"/>
        <v>0</v>
      </c>
      <c r="M109" s="157">
        <f t="shared" si="188"/>
        <v>0</v>
      </c>
      <c r="N109" s="157">
        <f t="shared" si="188"/>
        <v>0</v>
      </c>
      <c r="O109" s="157">
        <f t="shared" si="188"/>
        <v>0</v>
      </c>
      <c r="P109" s="157">
        <f t="shared" si="188"/>
        <v>0</v>
      </c>
      <c r="Q109" s="157">
        <f t="shared" si="188"/>
        <v>0</v>
      </c>
    </row>
    <row r="110" spans="1:17" ht="12" customHeight="1" x14ac:dyDescent="0.25">
      <c r="A110" s="23" t="s">
        <v>60</v>
      </c>
      <c r="B110" s="156">
        <v>0</v>
      </c>
      <c r="C110" s="156">
        <v>0</v>
      </c>
      <c r="D110" s="156">
        <v>0</v>
      </c>
      <c r="E110" s="156">
        <v>0</v>
      </c>
      <c r="F110" s="156">
        <v>0</v>
      </c>
      <c r="G110" s="156">
        <v>0</v>
      </c>
      <c r="H110" s="156">
        <v>0</v>
      </c>
      <c r="I110" s="156">
        <v>0</v>
      </c>
      <c r="J110" s="156">
        <v>0</v>
      </c>
      <c r="K110" s="156">
        <v>0</v>
      </c>
      <c r="L110" s="156">
        <v>0</v>
      </c>
      <c r="M110" s="156">
        <v>0</v>
      </c>
      <c r="N110" s="156">
        <v>0</v>
      </c>
      <c r="O110" s="156">
        <v>0</v>
      </c>
      <c r="P110" s="156">
        <v>0</v>
      </c>
      <c r="Q110" s="156">
        <v>0</v>
      </c>
    </row>
    <row r="111" spans="1:17" ht="12" customHeight="1" x14ac:dyDescent="0.25">
      <c r="A111" s="158" t="s">
        <v>63</v>
      </c>
      <c r="B111" s="157">
        <f>SUM(B112:B113,B116:B117)</f>
        <v>0</v>
      </c>
      <c r="C111" s="157">
        <f t="shared" ref="C111:Q111" si="189">SUM(C112:C113,C116:C117)</f>
        <v>0</v>
      </c>
      <c r="D111" s="157">
        <f t="shared" si="189"/>
        <v>0</v>
      </c>
      <c r="E111" s="157">
        <f t="shared" si="189"/>
        <v>0</v>
      </c>
      <c r="F111" s="157">
        <f t="shared" si="189"/>
        <v>0</v>
      </c>
      <c r="G111" s="157">
        <f t="shared" si="189"/>
        <v>0</v>
      </c>
      <c r="H111" s="157">
        <f t="shared" si="189"/>
        <v>0</v>
      </c>
      <c r="I111" s="157">
        <f t="shared" si="189"/>
        <v>0</v>
      </c>
      <c r="J111" s="157">
        <f t="shared" si="189"/>
        <v>0</v>
      </c>
      <c r="K111" s="157">
        <f t="shared" si="189"/>
        <v>0</v>
      </c>
      <c r="L111" s="157">
        <f t="shared" si="189"/>
        <v>0</v>
      </c>
      <c r="M111" s="157">
        <f t="shared" si="189"/>
        <v>0</v>
      </c>
      <c r="N111" s="157">
        <f t="shared" si="189"/>
        <v>0</v>
      </c>
      <c r="O111" s="157">
        <f t="shared" si="189"/>
        <v>0</v>
      </c>
      <c r="P111" s="157">
        <f t="shared" si="189"/>
        <v>0</v>
      </c>
      <c r="Q111" s="157">
        <f t="shared" si="189"/>
        <v>0</v>
      </c>
    </row>
    <row r="112" spans="1:17" ht="12" customHeight="1" x14ac:dyDescent="0.25">
      <c r="A112" s="167" t="s">
        <v>152</v>
      </c>
      <c r="B112" s="132">
        <v>0</v>
      </c>
      <c r="C112" s="132">
        <v>0</v>
      </c>
      <c r="D112" s="132">
        <v>0</v>
      </c>
      <c r="E112" s="132">
        <v>0</v>
      </c>
      <c r="F112" s="132">
        <v>0</v>
      </c>
      <c r="G112" s="132">
        <v>0</v>
      </c>
      <c r="H112" s="132">
        <v>0</v>
      </c>
      <c r="I112" s="132">
        <v>0</v>
      </c>
      <c r="J112" s="132">
        <v>0</v>
      </c>
      <c r="K112" s="132">
        <v>0</v>
      </c>
      <c r="L112" s="132">
        <v>0</v>
      </c>
      <c r="M112" s="132">
        <v>0</v>
      </c>
      <c r="N112" s="132">
        <v>0</v>
      </c>
      <c r="O112" s="132">
        <v>0</v>
      </c>
      <c r="P112" s="132">
        <v>0</v>
      </c>
      <c r="Q112" s="132">
        <v>0</v>
      </c>
    </row>
    <row r="113" spans="1:17" ht="12" customHeight="1" x14ac:dyDescent="0.25">
      <c r="A113" s="167" t="s">
        <v>151</v>
      </c>
      <c r="B113" s="132">
        <f>SUM(B114:B115)</f>
        <v>0</v>
      </c>
      <c r="C113" s="132">
        <f t="shared" ref="C113:Q113" si="190">SUM(C114:C115)</f>
        <v>0</v>
      </c>
      <c r="D113" s="132">
        <f t="shared" si="190"/>
        <v>0</v>
      </c>
      <c r="E113" s="132">
        <f t="shared" si="190"/>
        <v>0</v>
      </c>
      <c r="F113" s="132">
        <f t="shared" si="190"/>
        <v>0</v>
      </c>
      <c r="G113" s="132">
        <f t="shared" si="190"/>
        <v>0</v>
      </c>
      <c r="H113" s="132">
        <f t="shared" si="190"/>
        <v>0</v>
      </c>
      <c r="I113" s="132">
        <f t="shared" si="190"/>
        <v>0</v>
      </c>
      <c r="J113" s="132">
        <f t="shared" si="190"/>
        <v>0</v>
      </c>
      <c r="K113" s="132">
        <f t="shared" si="190"/>
        <v>0</v>
      </c>
      <c r="L113" s="132">
        <f t="shared" si="190"/>
        <v>0</v>
      </c>
      <c r="M113" s="132">
        <f t="shared" si="190"/>
        <v>0</v>
      </c>
      <c r="N113" s="132">
        <f t="shared" si="190"/>
        <v>0</v>
      </c>
      <c r="O113" s="132">
        <f t="shared" si="190"/>
        <v>0</v>
      </c>
      <c r="P113" s="132">
        <f t="shared" si="190"/>
        <v>0</v>
      </c>
      <c r="Q113" s="132">
        <f t="shared" si="190"/>
        <v>0</v>
      </c>
    </row>
    <row r="114" spans="1:17" ht="12" customHeight="1" x14ac:dyDescent="0.25">
      <c r="A114" s="166" t="s">
        <v>79</v>
      </c>
      <c r="B114" s="165">
        <v>0</v>
      </c>
      <c r="C114" s="165">
        <v>0</v>
      </c>
      <c r="D114" s="165">
        <v>0</v>
      </c>
      <c r="E114" s="165">
        <v>0</v>
      </c>
      <c r="F114" s="165">
        <v>0</v>
      </c>
      <c r="G114" s="165">
        <v>0</v>
      </c>
      <c r="H114" s="165">
        <v>0</v>
      </c>
      <c r="I114" s="165">
        <v>0</v>
      </c>
      <c r="J114" s="165">
        <v>0</v>
      </c>
      <c r="K114" s="165">
        <v>0</v>
      </c>
      <c r="L114" s="165">
        <v>0</v>
      </c>
      <c r="M114" s="165">
        <v>0</v>
      </c>
      <c r="N114" s="165">
        <v>0</v>
      </c>
      <c r="O114" s="165">
        <v>0</v>
      </c>
      <c r="P114" s="165">
        <v>0</v>
      </c>
      <c r="Q114" s="165">
        <v>0</v>
      </c>
    </row>
    <row r="115" spans="1:17" ht="12" customHeight="1" x14ac:dyDescent="0.25">
      <c r="A115" s="147" t="s">
        <v>59</v>
      </c>
      <c r="B115" s="164">
        <v>0</v>
      </c>
      <c r="C115" s="164">
        <v>0</v>
      </c>
      <c r="D115" s="164">
        <v>0</v>
      </c>
      <c r="E115" s="164">
        <v>0</v>
      </c>
      <c r="F115" s="164">
        <v>0</v>
      </c>
      <c r="G115" s="164">
        <v>0</v>
      </c>
      <c r="H115" s="164">
        <v>0</v>
      </c>
      <c r="I115" s="164">
        <v>0</v>
      </c>
      <c r="J115" s="164">
        <v>0</v>
      </c>
      <c r="K115" s="164">
        <v>0</v>
      </c>
      <c r="L115" s="164">
        <v>0</v>
      </c>
      <c r="M115" s="164">
        <v>0</v>
      </c>
      <c r="N115" s="164">
        <v>0</v>
      </c>
      <c r="O115" s="164">
        <v>0</v>
      </c>
      <c r="P115" s="164">
        <v>0</v>
      </c>
      <c r="Q115" s="164">
        <v>0</v>
      </c>
    </row>
    <row r="116" spans="1:17" ht="12" customHeight="1" x14ac:dyDescent="0.25">
      <c r="A116" s="163" t="s">
        <v>142</v>
      </c>
      <c r="B116" s="162">
        <v>0</v>
      </c>
      <c r="C116" s="162">
        <v>0</v>
      </c>
      <c r="D116" s="162">
        <v>0</v>
      </c>
      <c r="E116" s="162">
        <v>0</v>
      </c>
      <c r="F116" s="162">
        <v>0</v>
      </c>
      <c r="G116" s="162">
        <v>0</v>
      </c>
      <c r="H116" s="162">
        <v>0</v>
      </c>
      <c r="I116" s="162">
        <v>0</v>
      </c>
      <c r="J116" s="162">
        <v>0</v>
      </c>
      <c r="K116" s="162">
        <v>0</v>
      </c>
      <c r="L116" s="162">
        <v>0</v>
      </c>
      <c r="M116" s="162">
        <v>0</v>
      </c>
      <c r="N116" s="162">
        <v>0</v>
      </c>
      <c r="O116" s="162">
        <v>0</v>
      </c>
      <c r="P116" s="162">
        <v>0</v>
      </c>
      <c r="Q116" s="162">
        <v>0</v>
      </c>
    </row>
    <row r="117" spans="1:17" ht="12" customHeight="1" x14ac:dyDescent="0.25">
      <c r="A117" s="161" t="s">
        <v>141</v>
      </c>
      <c r="B117" s="160">
        <f>SUM(B118:B119)</f>
        <v>0</v>
      </c>
      <c r="C117" s="160">
        <f t="shared" ref="C117:Q117" si="191">SUM(C118:C119)</f>
        <v>0</v>
      </c>
      <c r="D117" s="160">
        <f t="shared" si="191"/>
        <v>0</v>
      </c>
      <c r="E117" s="160">
        <f t="shared" si="191"/>
        <v>0</v>
      </c>
      <c r="F117" s="160">
        <f t="shared" si="191"/>
        <v>0</v>
      </c>
      <c r="G117" s="160">
        <f t="shared" si="191"/>
        <v>0</v>
      </c>
      <c r="H117" s="160">
        <f t="shared" si="191"/>
        <v>0</v>
      </c>
      <c r="I117" s="160">
        <f t="shared" si="191"/>
        <v>0</v>
      </c>
      <c r="J117" s="160">
        <f t="shared" si="191"/>
        <v>0</v>
      </c>
      <c r="K117" s="160">
        <f t="shared" si="191"/>
        <v>0</v>
      </c>
      <c r="L117" s="160">
        <f t="shared" si="191"/>
        <v>0</v>
      </c>
      <c r="M117" s="160">
        <f t="shared" si="191"/>
        <v>0</v>
      </c>
      <c r="N117" s="160">
        <f t="shared" si="191"/>
        <v>0</v>
      </c>
      <c r="O117" s="160">
        <f t="shared" si="191"/>
        <v>0</v>
      </c>
      <c r="P117" s="160">
        <f t="shared" si="191"/>
        <v>0</v>
      </c>
      <c r="Q117" s="160">
        <f t="shared" si="191"/>
        <v>0</v>
      </c>
    </row>
    <row r="118" spans="1:17" ht="12" customHeight="1" x14ac:dyDescent="0.25">
      <c r="A118" s="148" t="s">
        <v>60</v>
      </c>
      <c r="B118" s="156">
        <v>0</v>
      </c>
      <c r="C118" s="156">
        <v>0</v>
      </c>
      <c r="D118" s="156">
        <v>0</v>
      </c>
      <c r="E118" s="156">
        <v>0</v>
      </c>
      <c r="F118" s="156">
        <v>0</v>
      </c>
      <c r="G118" s="156">
        <v>0</v>
      </c>
      <c r="H118" s="156">
        <v>0</v>
      </c>
      <c r="I118" s="156">
        <v>0</v>
      </c>
      <c r="J118" s="156">
        <v>0</v>
      </c>
      <c r="K118" s="156">
        <v>0</v>
      </c>
      <c r="L118" s="156">
        <v>0</v>
      </c>
      <c r="M118" s="156">
        <v>0</v>
      </c>
      <c r="N118" s="156">
        <v>0</v>
      </c>
      <c r="O118" s="156">
        <v>0</v>
      </c>
      <c r="P118" s="156">
        <v>0</v>
      </c>
      <c r="Q118" s="156">
        <v>0</v>
      </c>
    </row>
    <row r="119" spans="1:17" ht="12" customHeight="1" x14ac:dyDescent="0.25">
      <c r="A119" s="148" t="s">
        <v>59</v>
      </c>
      <c r="B119" s="156">
        <v>0</v>
      </c>
      <c r="C119" s="156">
        <v>0</v>
      </c>
      <c r="D119" s="156">
        <v>0</v>
      </c>
      <c r="E119" s="156">
        <v>0</v>
      </c>
      <c r="F119" s="156">
        <v>0</v>
      </c>
      <c r="G119" s="156">
        <v>0</v>
      </c>
      <c r="H119" s="156">
        <v>0</v>
      </c>
      <c r="I119" s="156">
        <v>0</v>
      </c>
      <c r="J119" s="156">
        <v>0</v>
      </c>
      <c r="K119" s="156">
        <v>0</v>
      </c>
      <c r="L119" s="156">
        <v>0</v>
      </c>
      <c r="M119" s="156">
        <v>0</v>
      </c>
      <c r="N119" s="156">
        <v>0</v>
      </c>
      <c r="O119" s="156">
        <v>0</v>
      </c>
      <c r="P119" s="156">
        <v>0</v>
      </c>
      <c r="Q119" s="156">
        <v>0</v>
      </c>
    </row>
    <row r="120" spans="1:17" ht="12" customHeight="1" x14ac:dyDescent="0.25">
      <c r="A120" s="158" t="s">
        <v>62</v>
      </c>
      <c r="B120" s="157">
        <f>SUM(B121:B122)</f>
        <v>0</v>
      </c>
      <c r="C120" s="157">
        <f t="shared" ref="C120:Q120" si="192">SUM(C121:C122)</f>
        <v>0</v>
      </c>
      <c r="D120" s="157">
        <f t="shared" si="192"/>
        <v>0</v>
      </c>
      <c r="E120" s="157">
        <f t="shared" si="192"/>
        <v>0</v>
      </c>
      <c r="F120" s="157">
        <f t="shared" si="192"/>
        <v>0</v>
      </c>
      <c r="G120" s="157">
        <f t="shared" si="192"/>
        <v>0</v>
      </c>
      <c r="H120" s="157">
        <f t="shared" si="192"/>
        <v>0</v>
      </c>
      <c r="I120" s="157">
        <f t="shared" si="192"/>
        <v>0</v>
      </c>
      <c r="J120" s="157">
        <f t="shared" si="192"/>
        <v>0</v>
      </c>
      <c r="K120" s="157">
        <f t="shared" si="192"/>
        <v>0</v>
      </c>
      <c r="L120" s="157">
        <f t="shared" si="192"/>
        <v>0</v>
      </c>
      <c r="M120" s="157">
        <f t="shared" si="192"/>
        <v>0</v>
      </c>
      <c r="N120" s="157">
        <f t="shared" si="192"/>
        <v>0</v>
      </c>
      <c r="O120" s="157">
        <f t="shared" si="192"/>
        <v>0</v>
      </c>
      <c r="P120" s="157">
        <f t="shared" si="192"/>
        <v>0</v>
      </c>
      <c r="Q120" s="157">
        <f t="shared" si="192"/>
        <v>0</v>
      </c>
    </row>
    <row r="121" spans="1:17" ht="12" customHeight="1" x14ac:dyDescent="0.25">
      <c r="A121" s="23" t="s">
        <v>57</v>
      </c>
      <c r="B121" s="156">
        <v>0</v>
      </c>
      <c r="C121" s="156">
        <v>0</v>
      </c>
      <c r="D121" s="156">
        <v>0</v>
      </c>
      <c r="E121" s="156">
        <v>0</v>
      </c>
      <c r="F121" s="156">
        <v>0</v>
      </c>
      <c r="G121" s="156">
        <v>0</v>
      </c>
      <c r="H121" s="156">
        <v>0</v>
      </c>
      <c r="I121" s="156">
        <v>0</v>
      </c>
      <c r="J121" s="156">
        <v>0</v>
      </c>
      <c r="K121" s="156">
        <v>0</v>
      </c>
      <c r="L121" s="156">
        <v>0</v>
      </c>
      <c r="M121" s="156">
        <v>0</v>
      </c>
      <c r="N121" s="156">
        <v>0</v>
      </c>
      <c r="O121" s="156">
        <v>0</v>
      </c>
      <c r="P121" s="156">
        <v>0</v>
      </c>
      <c r="Q121" s="156">
        <v>0</v>
      </c>
    </row>
    <row r="122" spans="1:17" ht="12" customHeight="1" x14ac:dyDescent="0.25">
      <c r="A122" s="29" t="s">
        <v>140</v>
      </c>
      <c r="B122" s="57">
        <v>0</v>
      </c>
      <c r="C122" s="57">
        <v>0</v>
      </c>
      <c r="D122" s="57">
        <v>0</v>
      </c>
      <c r="E122" s="57">
        <v>0</v>
      </c>
      <c r="F122" s="57">
        <v>0</v>
      </c>
      <c r="G122" s="57">
        <v>0</v>
      </c>
      <c r="H122" s="57">
        <v>0</v>
      </c>
      <c r="I122" s="57">
        <v>0</v>
      </c>
      <c r="J122" s="57">
        <v>0</v>
      </c>
      <c r="K122" s="57">
        <v>0</v>
      </c>
      <c r="L122" s="57">
        <v>0</v>
      </c>
      <c r="M122" s="57">
        <v>0</v>
      </c>
      <c r="N122" s="57">
        <v>0</v>
      </c>
      <c r="O122" s="57">
        <v>0</v>
      </c>
      <c r="P122" s="57">
        <v>0</v>
      </c>
      <c r="Q122" s="57"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>
        <f>SUM(B125,B128,B130,B139)</f>
        <v>333.14615106347577</v>
      </c>
      <c r="C124" s="168">
        <f t="shared" ref="C124:Q124" si="193">SUM(C125,C128,C130,C139)</f>
        <v>348.82962947317856</v>
      </c>
      <c r="D124" s="168">
        <f t="shared" si="193"/>
        <v>363.82382300437791</v>
      </c>
      <c r="E124" s="168">
        <f t="shared" si="193"/>
        <v>390.85260069299136</v>
      </c>
      <c r="F124" s="168">
        <f t="shared" si="193"/>
        <v>414.87197714328903</v>
      </c>
      <c r="G124" s="168">
        <f t="shared" si="193"/>
        <v>422.25247258570397</v>
      </c>
      <c r="H124" s="168">
        <f t="shared" si="193"/>
        <v>391.00678689049778</v>
      </c>
      <c r="I124" s="168">
        <f t="shared" si="193"/>
        <v>447.74458669774441</v>
      </c>
      <c r="J124" s="168">
        <f t="shared" si="193"/>
        <v>468.0371802929759</v>
      </c>
      <c r="K124" s="168">
        <f t="shared" si="193"/>
        <v>491.46715049519196</v>
      </c>
      <c r="L124" s="168">
        <f t="shared" si="193"/>
        <v>550.46687852008984</v>
      </c>
      <c r="M124" s="168">
        <f t="shared" si="193"/>
        <v>550.7822790106344</v>
      </c>
      <c r="N124" s="168">
        <f t="shared" si="193"/>
        <v>579.16496532911617</v>
      </c>
      <c r="O124" s="168">
        <f t="shared" si="193"/>
        <v>734.32426254305437</v>
      </c>
      <c r="P124" s="168">
        <f t="shared" si="193"/>
        <v>643.32903664861567</v>
      </c>
      <c r="Q124" s="168">
        <f t="shared" si="193"/>
        <v>696.92313849202515</v>
      </c>
    </row>
    <row r="125" spans="1:17" ht="12.95" customHeight="1" x14ac:dyDescent="0.25">
      <c r="A125" s="158" t="s">
        <v>65</v>
      </c>
      <c r="B125" s="157">
        <f t="shared" ref="B125:Q125" si="194">SUM(B126:B127)</f>
        <v>269.62462252835314</v>
      </c>
      <c r="C125" s="157">
        <f t="shared" si="194"/>
        <v>283.34522232466031</v>
      </c>
      <c r="D125" s="157">
        <f t="shared" si="194"/>
        <v>293.43542272371462</v>
      </c>
      <c r="E125" s="157">
        <f t="shared" si="194"/>
        <v>314.6911851431708</v>
      </c>
      <c r="F125" s="157">
        <f t="shared" si="194"/>
        <v>330.53086126767954</v>
      </c>
      <c r="G125" s="157">
        <f t="shared" si="194"/>
        <v>334.44064378118389</v>
      </c>
      <c r="H125" s="157">
        <f t="shared" si="194"/>
        <v>303.51008651636675</v>
      </c>
      <c r="I125" s="157">
        <f t="shared" si="194"/>
        <v>349.50974849578751</v>
      </c>
      <c r="J125" s="157">
        <f t="shared" si="194"/>
        <v>365.36125437319555</v>
      </c>
      <c r="K125" s="157">
        <f t="shared" si="194"/>
        <v>379.16519681998562</v>
      </c>
      <c r="L125" s="157">
        <f t="shared" si="194"/>
        <v>436.22575525030732</v>
      </c>
      <c r="M125" s="157">
        <f t="shared" si="194"/>
        <v>425.4854126694367</v>
      </c>
      <c r="N125" s="157">
        <f t="shared" si="194"/>
        <v>451.23278336798398</v>
      </c>
      <c r="O125" s="157">
        <f t="shared" si="194"/>
        <v>587.68077224107378</v>
      </c>
      <c r="P125" s="157">
        <f t="shared" si="194"/>
        <v>488.97094600306184</v>
      </c>
      <c r="Q125" s="157">
        <f t="shared" si="194"/>
        <v>543.68665652419713</v>
      </c>
    </row>
    <row r="126" spans="1:17" ht="12" customHeight="1" x14ac:dyDescent="0.25">
      <c r="A126" s="23" t="s">
        <v>149</v>
      </c>
      <c r="B126" s="156">
        <v>268.54410617543107</v>
      </c>
      <c r="C126" s="156">
        <v>281.88222423108181</v>
      </c>
      <c r="D126" s="156">
        <v>291.72393744352149</v>
      </c>
      <c r="E126" s="156">
        <v>312.85528708339996</v>
      </c>
      <c r="F126" s="156">
        <v>328.95756819847185</v>
      </c>
      <c r="G126" s="156">
        <v>332.88919641426276</v>
      </c>
      <c r="H126" s="156">
        <v>302.39573659213499</v>
      </c>
      <c r="I126" s="156">
        <v>347.07996866149017</v>
      </c>
      <c r="J126" s="156">
        <v>363.61868357614463</v>
      </c>
      <c r="K126" s="156">
        <v>377.11536247355451</v>
      </c>
      <c r="L126" s="156">
        <v>434.136639776626</v>
      </c>
      <c r="M126" s="156">
        <v>423.10536597728043</v>
      </c>
      <c r="N126" s="156">
        <v>448.44794037607994</v>
      </c>
      <c r="O126" s="156">
        <v>585.95274986844345</v>
      </c>
      <c r="P126" s="156">
        <v>485.08529710814236</v>
      </c>
      <c r="Q126" s="156">
        <v>540.63024993397084</v>
      </c>
    </row>
    <row r="127" spans="1:17" ht="12" customHeight="1" x14ac:dyDescent="0.25">
      <c r="A127" s="23" t="s">
        <v>60</v>
      </c>
      <c r="B127" s="156">
        <v>1.0805163529220736</v>
      </c>
      <c r="C127" s="156">
        <v>1.462998093578515</v>
      </c>
      <c r="D127" s="156">
        <v>1.711485280193112</v>
      </c>
      <c r="E127" s="156">
        <v>1.8358980597708345</v>
      </c>
      <c r="F127" s="156">
        <v>1.5732930692077076</v>
      </c>
      <c r="G127" s="156">
        <v>1.551447366921139</v>
      </c>
      <c r="H127" s="156">
        <v>1.1143499242317576</v>
      </c>
      <c r="I127" s="156">
        <v>2.4297798342973542</v>
      </c>
      <c r="J127" s="156">
        <v>1.742570797050919</v>
      </c>
      <c r="K127" s="156">
        <v>2.0498343464311137</v>
      </c>
      <c r="L127" s="156">
        <v>2.089115473681292</v>
      </c>
      <c r="M127" s="156">
        <v>2.3800466921562902</v>
      </c>
      <c r="N127" s="156">
        <v>2.7848429919040663</v>
      </c>
      <c r="O127" s="156">
        <v>1.7280223726302848</v>
      </c>
      <c r="P127" s="156">
        <v>3.8856488949194974</v>
      </c>
      <c r="Q127" s="156">
        <v>3.0564065902263118</v>
      </c>
    </row>
    <row r="128" spans="1:17" ht="12.95" customHeight="1" x14ac:dyDescent="0.25">
      <c r="A128" s="158" t="s">
        <v>112</v>
      </c>
      <c r="B128" s="157">
        <f t="shared" ref="B128:Q128" si="195">B129</f>
        <v>0.19815451205187176</v>
      </c>
      <c r="C128" s="157">
        <f t="shared" si="195"/>
        <v>0.24858997581030443</v>
      </c>
      <c r="D128" s="157">
        <f t="shared" si="195"/>
        <v>0.28005413534548845</v>
      </c>
      <c r="E128" s="157">
        <f t="shared" si="195"/>
        <v>0.30167294210930046</v>
      </c>
      <c r="F128" s="157">
        <f t="shared" si="195"/>
        <v>0.36472826533487818</v>
      </c>
      <c r="G128" s="157">
        <f t="shared" si="195"/>
        <v>0.41634003985496892</v>
      </c>
      <c r="H128" s="157">
        <f t="shared" si="195"/>
        <v>0.46770840676005454</v>
      </c>
      <c r="I128" s="157">
        <f t="shared" si="195"/>
        <v>0.59416607872045746</v>
      </c>
      <c r="J128" s="157">
        <f t="shared" si="195"/>
        <v>0.70835838653647709</v>
      </c>
      <c r="K128" s="157">
        <f t="shared" si="195"/>
        <v>0.84227576580901009</v>
      </c>
      <c r="L128" s="157">
        <f t="shared" si="195"/>
        <v>0.91304659178804259</v>
      </c>
      <c r="M128" s="157">
        <f t="shared" si="195"/>
        <v>1.0959443014867074</v>
      </c>
      <c r="N128" s="157">
        <f t="shared" si="195"/>
        <v>1.030609814828011</v>
      </c>
      <c r="O128" s="157">
        <f t="shared" si="195"/>
        <v>1.2006918842449377</v>
      </c>
      <c r="P128" s="157">
        <f t="shared" si="195"/>
        <v>1.0595066666913784</v>
      </c>
      <c r="Q128" s="157">
        <f t="shared" si="195"/>
        <v>1.0289627837185524</v>
      </c>
    </row>
    <row r="129" spans="1:17" ht="12" customHeight="1" x14ac:dyDescent="0.25">
      <c r="A129" s="23" t="s">
        <v>60</v>
      </c>
      <c r="B129" s="156">
        <v>0.19815451205187176</v>
      </c>
      <c r="C129" s="156">
        <v>0.24858997581030443</v>
      </c>
      <c r="D129" s="156">
        <v>0.28005413534548845</v>
      </c>
      <c r="E129" s="156">
        <v>0.30167294210930046</v>
      </c>
      <c r="F129" s="156">
        <v>0.36472826533487818</v>
      </c>
      <c r="G129" s="156">
        <v>0.41634003985496892</v>
      </c>
      <c r="H129" s="156">
        <v>0.46770840676005454</v>
      </c>
      <c r="I129" s="156">
        <v>0.59416607872045746</v>
      </c>
      <c r="J129" s="156">
        <v>0.70835838653647709</v>
      </c>
      <c r="K129" s="156">
        <v>0.84227576580901009</v>
      </c>
      <c r="L129" s="156">
        <v>0.91304659178804259</v>
      </c>
      <c r="M129" s="156">
        <v>1.0959443014867074</v>
      </c>
      <c r="N129" s="156">
        <v>1.030609814828011</v>
      </c>
      <c r="O129" s="156">
        <v>1.2006918842449377</v>
      </c>
      <c r="P129" s="156">
        <v>1.0595066666913784</v>
      </c>
      <c r="Q129" s="156">
        <v>1.0289627837185524</v>
      </c>
    </row>
    <row r="130" spans="1:17" ht="12" customHeight="1" x14ac:dyDescent="0.25">
      <c r="A130" s="158" t="s">
        <v>63</v>
      </c>
      <c r="B130" s="157">
        <f>SUM(B131:B132,B135:B136)</f>
        <v>46.075382465130218</v>
      </c>
      <c r="C130" s="157">
        <f t="shared" ref="C130:Q130" si="196">SUM(C131:C132,C135:C136)</f>
        <v>47.154290009900706</v>
      </c>
      <c r="D130" s="157">
        <f t="shared" si="196"/>
        <v>50.448774281558904</v>
      </c>
      <c r="E130" s="157">
        <f t="shared" si="196"/>
        <v>54.404540836474673</v>
      </c>
      <c r="F130" s="157">
        <f t="shared" si="196"/>
        <v>60.540909954791772</v>
      </c>
      <c r="G130" s="157">
        <f t="shared" si="196"/>
        <v>63.513148680850989</v>
      </c>
      <c r="H130" s="157">
        <f t="shared" si="196"/>
        <v>62.981683187249317</v>
      </c>
      <c r="I130" s="157">
        <f t="shared" si="196"/>
        <v>70.036267250678776</v>
      </c>
      <c r="J130" s="157">
        <f t="shared" si="196"/>
        <v>73.520865895099845</v>
      </c>
      <c r="K130" s="157">
        <f t="shared" si="196"/>
        <v>79.668919947526547</v>
      </c>
      <c r="L130" s="157">
        <f t="shared" si="196"/>
        <v>81.501007980063051</v>
      </c>
      <c r="M130" s="157">
        <f t="shared" si="196"/>
        <v>88.883415650329255</v>
      </c>
      <c r="N130" s="157">
        <f t="shared" si="196"/>
        <v>89.665110236649767</v>
      </c>
      <c r="O130" s="157">
        <f t="shared" si="196"/>
        <v>104.1699257268825</v>
      </c>
      <c r="P130" s="157">
        <f t="shared" si="196"/>
        <v>107.86191529064001</v>
      </c>
      <c r="Q130" s="157">
        <f t="shared" si="196"/>
        <v>108.04334856795843</v>
      </c>
    </row>
    <row r="131" spans="1:17" ht="12" customHeight="1" x14ac:dyDescent="0.25">
      <c r="A131" s="167" t="s">
        <v>148</v>
      </c>
      <c r="B131" s="132">
        <v>33.729821206101526</v>
      </c>
      <c r="C131" s="132">
        <v>33.05257070023189</v>
      </c>
      <c r="D131" s="132">
        <v>36.232810963586275</v>
      </c>
      <c r="E131" s="132">
        <v>37.644231920313231</v>
      </c>
      <c r="F131" s="132">
        <v>41.286799836301988</v>
      </c>
      <c r="G131" s="132">
        <v>37.622505676216534</v>
      </c>
      <c r="H131" s="132">
        <v>33.285169364802677</v>
      </c>
      <c r="I131" s="132">
        <v>38.390163109094843</v>
      </c>
      <c r="J131" s="132">
        <v>38.998063482516919</v>
      </c>
      <c r="K131" s="132">
        <v>34.362108017539725</v>
      </c>
      <c r="L131" s="132">
        <v>27.20594032800917</v>
      </c>
      <c r="M131" s="132">
        <v>29.167229960313737</v>
      </c>
      <c r="N131" s="132">
        <v>27.861795508979622</v>
      </c>
      <c r="O131" s="132">
        <v>29.866484578220881</v>
      </c>
      <c r="P131" s="132">
        <v>31.341942292925708</v>
      </c>
      <c r="Q131" s="132">
        <v>30.495816234169023</v>
      </c>
    </row>
    <row r="132" spans="1:17" ht="12" customHeight="1" x14ac:dyDescent="0.25">
      <c r="A132" s="167" t="s">
        <v>147</v>
      </c>
      <c r="B132" s="132">
        <f>SUM(B133:B134)</f>
        <v>9.6426853091409122</v>
      </c>
      <c r="C132" s="132">
        <f t="shared" ref="C132:Q132" si="197">SUM(C133:C134)</f>
        <v>10.264890799081776</v>
      </c>
      <c r="D132" s="132">
        <f t="shared" si="197"/>
        <v>11.758643835469584</v>
      </c>
      <c r="E132" s="132">
        <f t="shared" si="197"/>
        <v>13.562128478987194</v>
      </c>
      <c r="F132" s="132">
        <f t="shared" si="197"/>
        <v>16.30046136196902</v>
      </c>
      <c r="G132" s="132">
        <f t="shared" si="197"/>
        <v>22.803033257631341</v>
      </c>
      <c r="H132" s="132">
        <f t="shared" si="197"/>
        <v>25.242740274121545</v>
      </c>
      <c r="I132" s="132">
        <f t="shared" si="197"/>
        <v>30.301806866799627</v>
      </c>
      <c r="J132" s="132">
        <f t="shared" si="197"/>
        <v>31.143763644415749</v>
      </c>
      <c r="K132" s="132">
        <f t="shared" si="197"/>
        <v>42.856263294678932</v>
      </c>
      <c r="L132" s="132">
        <f t="shared" si="197"/>
        <v>51.974843347234867</v>
      </c>
      <c r="M132" s="132">
        <f t="shared" si="197"/>
        <v>57.104240209959869</v>
      </c>
      <c r="N132" s="132">
        <f t="shared" si="197"/>
        <v>59.444983055336124</v>
      </c>
      <c r="O132" s="132">
        <f t="shared" si="197"/>
        <v>72.595481379348413</v>
      </c>
      <c r="P132" s="132">
        <f t="shared" si="197"/>
        <v>73.17592428004528</v>
      </c>
      <c r="Q132" s="132">
        <f t="shared" si="197"/>
        <v>73.918893395737882</v>
      </c>
    </row>
    <row r="133" spans="1:17" ht="12" customHeight="1" x14ac:dyDescent="0.25">
      <c r="A133" s="166" t="s">
        <v>61</v>
      </c>
      <c r="B133" s="165">
        <v>6.2677512160721962</v>
      </c>
      <c r="C133" s="165">
        <v>6.664696306209958</v>
      </c>
      <c r="D133" s="165">
        <v>7.6338034354326165</v>
      </c>
      <c r="E133" s="165">
        <v>8.8021173069001577</v>
      </c>
      <c r="F133" s="165">
        <v>10.582588025492639</v>
      </c>
      <c r="G133" s="165">
        <v>14.88865048408355</v>
      </c>
      <c r="H133" s="165">
        <v>16.303527649948652</v>
      </c>
      <c r="I133" s="165">
        <v>19.666082392984944</v>
      </c>
      <c r="J133" s="165">
        <v>20.196265178322662</v>
      </c>
      <c r="K133" s="165">
        <v>27.779806245808569</v>
      </c>
      <c r="L133" s="165">
        <v>33.401115126551197</v>
      </c>
      <c r="M133" s="165">
        <v>37.306505773238754</v>
      </c>
      <c r="N133" s="165">
        <v>38.546155355175571</v>
      </c>
      <c r="O133" s="165">
        <v>46.580903417844539</v>
      </c>
      <c r="P133" s="165">
        <v>47.950294930938441</v>
      </c>
      <c r="Q133" s="165">
        <v>47.989571370684764</v>
      </c>
    </row>
    <row r="134" spans="1:17" ht="12" customHeight="1" x14ac:dyDescent="0.25">
      <c r="A134" s="147" t="s">
        <v>59</v>
      </c>
      <c r="B134" s="164">
        <v>3.3749340930687159</v>
      </c>
      <c r="C134" s="164">
        <v>3.6001944928718186</v>
      </c>
      <c r="D134" s="164">
        <v>4.1248404000369678</v>
      </c>
      <c r="E134" s="164">
        <v>4.7600111720870357</v>
      </c>
      <c r="F134" s="164">
        <v>5.7178733364763827</v>
      </c>
      <c r="G134" s="164">
        <v>7.9143827735477918</v>
      </c>
      <c r="H134" s="164">
        <v>8.9392126241728942</v>
      </c>
      <c r="I134" s="164">
        <v>10.635724473814683</v>
      </c>
      <c r="J134" s="164">
        <v>10.947498466093085</v>
      </c>
      <c r="K134" s="164">
        <v>15.076457048870365</v>
      </c>
      <c r="L134" s="164">
        <v>18.573728220683666</v>
      </c>
      <c r="M134" s="164">
        <v>19.797734436721111</v>
      </c>
      <c r="N134" s="164">
        <v>20.898827700160552</v>
      </c>
      <c r="O134" s="164">
        <v>26.014577961503871</v>
      </c>
      <c r="P134" s="164">
        <v>25.225629349106832</v>
      </c>
      <c r="Q134" s="164">
        <v>25.929322025053121</v>
      </c>
    </row>
    <row r="135" spans="1:17" ht="12" customHeight="1" x14ac:dyDescent="0.25">
      <c r="A135" s="163" t="s">
        <v>142</v>
      </c>
      <c r="B135" s="162">
        <v>2.1112501539506114</v>
      </c>
      <c r="C135" s="162">
        <v>2.9486099748049814</v>
      </c>
      <c r="D135" s="162">
        <v>1.8683784510173032</v>
      </c>
      <c r="E135" s="162">
        <v>2.3710238819310372</v>
      </c>
      <c r="F135" s="162">
        <v>2.1394554482541688</v>
      </c>
      <c r="G135" s="162">
        <v>1.9489882967945218</v>
      </c>
      <c r="H135" s="162">
        <v>2.5761336781575177</v>
      </c>
      <c r="I135" s="162">
        <v>0.77489166451371772</v>
      </c>
      <c r="J135" s="162">
        <v>1.921809424034213</v>
      </c>
      <c r="K135" s="162">
        <v>1.1306045101661284</v>
      </c>
      <c r="L135" s="162">
        <v>0.82575367029180535</v>
      </c>
      <c r="M135" s="162">
        <v>0.92380938918588718</v>
      </c>
      <c r="N135" s="162">
        <v>0.78939484793252512</v>
      </c>
      <c r="O135" s="162">
        <v>0.5226775797257045</v>
      </c>
      <c r="P135" s="162">
        <v>1.0644583658045208</v>
      </c>
      <c r="Q135" s="162">
        <v>1.1176151158787226</v>
      </c>
    </row>
    <row r="136" spans="1:17" ht="12" customHeight="1" x14ac:dyDescent="0.25">
      <c r="A136" s="161" t="s">
        <v>141</v>
      </c>
      <c r="B136" s="160">
        <f t="shared" ref="B136" si="198">SUM(B137:B138)</f>
        <v>0.59162579593717091</v>
      </c>
      <c r="C136" s="160">
        <f t="shared" ref="C136" si="199">SUM(C137:C138)</f>
        <v>0.88821853578206045</v>
      </c>
      <c r="D136" s="160">
        <f t="shared" ref="D136" si="200">SUM(D137:D138)</f>
        <v>0.58894103148574428</v>
      </c>
      <c r="E136" s="160">
        <f t="shared" ref="E136" si="201">SUM(E137:E138)</f>
        <v>0.82715655524321685</v>
      </c>
      <c r="F136" s="160">
        <f t="shared" ref="F136" si="202">SUM(F137:F138)</f>
        <v>0.81419330826659453</v>
      </c>
      <c r="G136" s="160">
        <f t="shared" ref="G136" si="203">SUM(G137:G138)</f>
        <v>1.1386214502085905</v>
      </c>
      <c r="H136" s="160">
        <f t="shared" ref="H136" si="204">SUM(H137:H138)</f>
        <v>1.8776398701675738</v>
      </c>
      <c r="I136" s="160">
        <f t="shared" ref="I136" si="205">SUM(I137:I138)</f>
        <v>0.56940561027059666</v>
      </c>
      <c r="J136" s="160">
        <f t="shared" ref="J136" si="206">SUM(J137:J138)</f>
        <v>1.457229344132968</v>
      </c>
      <c r="K136" s="160">
        <f t="shared" ref="K136" si="207">SUM(K137:K138)</f>
        <v>1.319944125141765</v>
      </c>
      <c r="L136" s="160">
        <f t="shared" ref="L136" si="208">SUM(L137:L138)</f>
        <v>1.4944706345271987</v>
      </c>
      <c r="M136" s="160">
        <f t="shared" ref="M136" si="209">SUM(M137:M138)</f>
        <v>1.6881360908697594</v>
      </c>
      <c r="N136" s="160">
        <f t="shared" ref="N136" si="210">SUM(N137:N138)</f>
        <v>1.5689368244014852</v>
      </c>
      <c r="O136" s="160">
        <f t="shared" ref="O136" si="211">SUM(O137:O138)</f>
        <v>1.1852821895874908</v>
      </c>
      <c r="P136" s="160">
        <f t="shared" ref="P136" si="212">SUM(P137:P138)</f>
        <v>2.2795903518645031</v>
      </c>
      <c r="Q136" s="160">
        <f t="shared" ref="Q136" si="213">SUM(Q137:Q138)</f>
        <v>2.5110238221727994</v>
      </c>
    </row>
    <row r="137" spans="1:17" ht="12" customHeight="1" x14ac:dyDescent="0.25">
      <c r="A137" s="148" t="s">
        <v>60</v>
      </c>
      <c r="B137" s="156">
        <v>0.39234668457925431</v>
      </c>
      <c r="C137" s="156">
        <v>0.59973260225211789</v>
      </c>
      <c r="D137" s="156">
        <v>0.39774697594115099</v>
      </c>
      <c r="E137" s="156">
        <v>0.55865781964926164</v>
      </c>
      <c r="F137" s="156">
        <v>0.54479877614307792</v>
      </c>
      <c r="G137" s="156">
        <v>0.7642713353324242</v>
      </c>
      <c r="H137" s="156">
        <v>1.2533056311119095</v>
      </c>
      <c r="I137" s="156">
        <v>0.39021768416475955</v>
      </c>
      <c r="J137" s="156">
        <v>0.98146546096568765</v>
      </c>
      <c r="K137" s="156">
        <v>0.89705088419725754</v>
      </c>
      <c r="L137" s="156">
        <v>0.99906663175100863</v>
      </c>
      <c r="M137" s="156">
        <v>1.1645282123358138</v>
      </c>
      <c r="N137" s="156">
        <v>1.0751490895261813</v>
      </c>
      <c r="O137" s="156">
        <v>0.80078836743589943</v>
      </c>
      <c r="P137" s="156">
        <v>1.6028500508833232</v>
      </c>
      <c r="Q137" s="156">
        <v>1.7341443008011199</v>
      </c>
    </row>
    <row r="138" spans="1:17" ht="12" customHeight="1" x14ac:dyDescent="0.25">
      <c r="A138" s="148" t="s">
        <v>59</v>
      </c>
      <c r="B138" s="156">
        <v>0.19927911135791665</v>
      </c>
      <c r="C138" s="156">
        <v>0.28848593352994251</v>
      </c>
      <c r="D138" s="156">
        <v>0.19119405554459332</v>
      </c>
      <c r="E138" s="156">
        <v>0.26849873559395521</v>
      </c>
      <c r="F138" s="156">
        <v>0.26939453212351661</v>
      </c>
      <c r="G138" s="156">
        <v>0.37435011487616621</v>
      </c>
      <c r="H138" s="156">
        <v>0.62433423905566443</v>
      </c>
      <c r="I138" s="156">
        <v>0.17918792610583706</v>
      </c>
      <c r="J138" s="156">
        <v>0.47576388316728041</v>
      </c>
      <c r="K138" s="156">
        <v>0.42289324094450753</v>
      </c>
      <c r="L138" s="156">
        <v>0.49540400277619018</v>
      </c>
      <c r="M138" s="156">
        <v>0.52360787853394564</v>
      </c>
      <c r="N138" s="156">
        <v>0.49378773487530403</v>
      </c>
      <c r="O138" s="156">
        <v>0.38449382215159139</v>
      </c>
      <c r="P138" s="156">
        <v>0.67674030098117988</v>
      </c>
      <c r="Q138" s="156">
        <v>0.77687952137167948</v>
      </c>
    </row>
    <row r="139" spans="1:17" ht="12" customHeight="1" x14ac:dyDescent="0.25">
      <c r="A139" s="158" t="s">
        <v>62</v>
      </c>
      <c r="B139" s="157">
        <f>SUM(B140:B141)</f>
        <v>17.247991557940569</v>
      </c>
      <c r="C139" s="157">
        <f t="shared" ref="C139:Q139" si="214">SUM(C140:C141)</f>
        <v>18.081527162807223</v>
      </c>
      <c r="D139" s="157">
        <f t="shared" si="214"/>
        <v>19.659571863758895</v>
      </c>
      <c r="E139" s="157">
        <f t="shared" si="214"/>
        <v>21.455201771236613</v>
      </c>
      <c r="F139" s="157">
        <f t="shared" si="214"/>
        <v>23.435477655482877</v>
      </c>
      <c r="G139" s="157">
        <f t="shared" si="214"/>
        <v>23.88234008381415</v>
      </c>
      <c r="H139" s="157">
        <f t="shared" si="214"/>
        <v>24.047308780121707</v>
      </c>
      <c r="I139" s="157">
        <f t="shared" si="214"/>
        <v>27.604404872557737</v>
      </c>
      <c r="J139" s="157">
        <f t="shared" si="214"/>
        <v>28.446701638143995</v>
      </c>
      <c r="K139" s="157">
        <f t="shared" si="214"/>
        <v>31.790757961870757</v>
      </c>
      <c r="L139" s="157">
        <f t="shared" si="214"/>
        <v>31.827068697931413</v>
      </c>
      <c r="M139" s="157">
        <f t="shared" si="214"/>
        <v>35.317506389381712</v>
      </c>
      <c r="N139" s="157">
        <f t="shared" si="214"/>
        <v>37.236461909654395</v>
      </c>
      <c r="O139" s="157">
        <f t="shared" si="214"/>
        <v>41.272872690853077</v>
      </c>
      <c r="P139" s="157">
        <f t="shared" si="214"/>
        <v>45.436668688222426</v>
      </c>
      <c r="Q139" s="157">
        <f t="shared" si="214"/>
        <v>44.164170616151125</v>
      </c>
    </row>
    <row r="140" spans="1:17" ht="12" customHeight="1" x14ac:dyDescent="0.25">
      <c r="A140" s="23" t="s">
        <v>57</v>
      </c>
      <c r="B140" s="156">
        <v>0.89182073540865003</v>
      </c>
      <c r="C140" s="156">
        <v>0.70026920548905325</v>
      </c>
      <c r="D140" s="156">
        <v>0.66452597054651585</v>
      </c>
      <c r="E140" s="156">
        <v>0.40321536945733655</v>
      </c>
      <c r="F140" s="156">
        <v>0.52506863892230593</v>
      </c>
      <c r="G140" s="156">
        <v>1.0954589907665431</v>
      </c>
      <c r="H140" s="156">
        <v>0.92726221672871445</v>
      </c>
      <c r="I140" s="156">
        <v>2.0173160391901446</v>
      </c>
      <c r="J140" s="156">
        <v>1.9940073012055337</v>
      </c>
      <c r="K140" s="156">
        <v>1.0054040849737966</v>
      </c>
      <c r="L140" s="156">
        <v>1.4274603158415617</v>
      </c>
      <c r="M140" s="156">
        <v>1.4791793271374718</v>
      </c>
      <c r="N140" s="156">
        <v>0.81980777405484229</v>
      </c>
      <c r="O140" s="156">
        <v>1.061841920548265</v>
      </c>
      <c r="P140" s="156">
        <v>1.1735213281648766</v>
      </c>
      <c r="Q140" s="156">
        <v>1.6606961330724901</v>
      </c>
    </row>
    <row r="141" spans="1:17" ht="12" customHeight="1" x14ac:dyDescent="0.25">
      <c r="A141" s="29" t="s">
        <v>140</v>
      </c>
      <c r="B141" s="57">
        <v>16.356170822531919</v>
      </c>
      <c r="C141" s="57">
        <v>17.381257957318169</v>
      </c>
      <c r="D141" s="57">
        <v>18.995045893212378</v>
      </c>
      <c r="E141" s="57">
        <v>21.051986401779278</v>
      </c>
      <c r="F141" s="57">
        <v>22.910409016560571</v>
      </c>
      <c r="G141" s="57">
        <v>22.786881093047608</v>
      </c>
      <c r="H141" s="57">
        <v>23.120046563392993</v>
      </c>
      <c r="I141" s="57">
        <v>25.587088833367591</v>
      </c>
      <c r="J141" s="57">
        <v>26.45269433693846</v>
      </c>
      <c r="K141" s="57">
        <v>30.785353876896959</v>
      </c>
      <c r="L141" s="57">
        <v>30.399608382089852</v>
      </c>
      <c r="M141" s="57">
        <v>33.83832706224424</v>
      </c>
      <c r="N141" s="57">
        <v>36.416654135599551</v>
      </c>
      <c r="O141" s="57">
        <v>40.211030770304809</v>
      </c>
      <c r="P141" s="57">
        <v>44.263147360057552</v>
      </c>
      <c r="Q141" s="57">
        <v>42.503474483078634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>
        <f t="shared" ref="B143" si="215">SUM(B144,B146,B148,B157)</f>
        <v>12.702152444656939</v>
      </c>
      <c r="C143" s="168">
        <f t="shared" ref="C143" si="216">SUM(C144,C146,C148,C157)</f>
        <v>22.375659214309852</v>
      </c>
      <c r="D143" s="168">
        <f t="shared" ref="D143" si="217">SUM(D144,D146,D148,D157)</f>
        <v>32.14601667441849</v>
      </c>
      <c r="E143" s="168">
        <f t="shared" ref="E143" si="218">SUM(E144,E146,E148,E157)</f>
        <v>44.947401979253627</v>
      </c>
      <c r="F143" s="168">
        <f t="shared" ref="F143" si="219">SUM(F144,F146,F148,F157)</f>
        <v>52.293683969003489</v>
      </c>
      <c r="G143" s="168">
        <f t="shared" ref="G143" si="220">SUM(G144,G146,G148,G157)</f>
        <v>64.232833127301149</v>
      </c>
      <c r="H143" s="168">
        <f t="shared" ref="H143" si="221">SUM(H144,H146,H148,H157)</f>
        <v>69.302700846716263</v>
      </c>
      <c r="I143" s="168">
        <f t="shared" ref="I143" si="222">SUM(I144,I146,I148,I157)</f>
        <v>94.400221789703778</v>
      </c>
      <c r="J143" s="168">
        <f t="shared" ref="J143" si="223">SUM(J144,J146,J148,J157)</f>
        <v>99.636659224399921</v>
      </c>
      <c r="K143" s="168">
        <f t="shared" ref="K143" si="224">SUM(K144,K146,K148,K157)</f>
        <v>110.53983451859592</v>
      </c>
      <c r="L143" s="168">
        <f t="shared" ref="L143" si="225">SUM(L144,L146,L148,L157)</f>
        <v>127.3723112517888</v>
      </c>
      <c r="M143" s="168">
        <f t="shared" ref="M143" si="226">SUM(M144,M146,M148,M157)</f>
        <v>133.86832899036989</v>
      </c>
      <c r="N143" s="168">
        <f t="shared" ref="N143" si="227">SUM(N144,N146,N148,N157)</f>
        <v>166.56661223060783</v>
      </c>
      <c r="O143" s="168">
        <f t="shared" ref="O143" si="228">SUM(O144,O146,O148,O157)</f>
        <v>193.58766250359835</v>
      </c>
      <c r="P143" s="168">
        <f t="shared" ref="P143" si="229">SUM(P144,P146,P148,P157)</f>
        <v>197.50574600302403</v>
      </c>
      <c r="Q143" s="168">
        <f t="shared" ref="Q143" si="230">SUM(Q144,Q146,Q148,Q157)</f>
        <v>236.38444115892156</v>
      </c>
    </row>
    <row r="144" spans="1:17" ht="12.95" customHeight="1" x14ac:dyDescent="0.25">
      <c r="A144" s="158" t="s">
        <v>65</v>
      </c>
      <c r="B144" s="157">
        <f t="shared" ref="B144:Q144" si="231">B145</f>
        <v>9.913299250044286</v>
      </c>
      <c r="C144" s="157">
        <f t="shared" si="231"/>
        <v>17.553003863733025</v>
      </c>
      <c r="D144" s="157">
        <f t="shared" si="231"/>
        <v>24.856113289129716</v>
      </c>
      <c r="E144" s="157">
        <f t="shared" si="231"/>
        <v>34.807554385020332</v>
      </c>
      <c r="F144" s="157">
        <f t="shared" si="231"/>
        <v>40.099028467875257</v>
      </c>
      <c r="G144" s="157">
        <f t="shared" si="231"/>
        <v>48.827442405017308</v>
      </c>
      <c r="H144" s="157">
        <f t="shared" si="231"/>
        <v>52.051886731905888</v>
      </c>
      <c r="I144" s="157">
        <f t="shared" si="231"/>
        <v>69.653488641854779</v>
      </c>
      <c r="J144" s="157">
        <f t="shared" si="231"/>
        <v>74.465423623205325</v>
      </c>
      <c r="K144" s="157">
        <f t="shared" si="231"/>
        <v>81.222960932972171</v>
      </c>
      <c r="L144" s="157">
        <f t="shared" si="231"/>
        <v>97.016280526086547</v>
      </c>
      <c r="M144" s="157">
        <f t="shared" si="231"/>
        <v>98.538896385221619</v>
      </c>
      <c r="N144" s="157">
        <f t="shared" si="231"/>
        <v>124.02623698905296</v>
      </c>
      <c r="O144" s="157">
        <f t="shared" si="231"/>
        <v>148.04636657012028</v>
      </c>
      <c r="P144" s="157">
        <f t="shared" si="231"/>
        <v>141.82716108924046</v>
      </c>
      <c r="Q144" s="157">
        <f t="shared" si="231"/>
        <v>174.60662396844205</v>
      </c>
    </row>
    <row r="145" spans="1:17" ht="12" customHeight="1" x14ac:dyDescent="0.25">
      <c r="A145" s="23" t="s">
        <v>60</v>
      </c>
      <c r="B145" s="156">
        <v>9.913299250044286</v>
      </c>
      <c r="C145" s="156">
        <v>17.553003863733025</v>
      </c>
      <c r="D145" s="156">
        <v>24.856113289129716</v>
      </c>
      <c r="E145" s="156">
        <v>34.807554385020332</v>
      </c>
      <c r="F145" s="156">
        <v>40.099028467875257</v>
      </c>
      <c r="G145" s="156">
        <v>48.827442405017308</v>
      </c>
      <c r="H145" s="156">
        <v>52.051886731905888</v>
      </c>
      <c r="I145" s="156">
        <v>69.653488641854779</v>
      </c>
      <c r="J145" s="156">
        <v>74.465423623205325</v>
      </c>
      <c r="K145" s="156">
        <v>81.222960932972171</v>
      </c>
      <c r="L145" s="156">
        <v>97.016280526086547</v>
      </c>
      <c r="M145" s="156">
        <v>98.538896385221619</v>
      </c>
      <c r="N145" s="156">
        <v>124.02623698905296</v>
      </c>
      <c r="O145" s="156">
        <v>148.04636657012028</v>
      </c>
      <c r="P145" s="156">
        <v>141.82716108924046</v>
      </c>
      <c r="Q145" s="156">
        <v>174.60662396844205</v>
      </c>
    </row>
    <row r="146" spans="1:17" ht="12.95" customHeight="1" x14ac:dyDescent="0.25">
      <c r="A146" s="158" t="s">
        <v>112</v>
      </c>
      <c r="B146" s="157">
        <f t="shared" ref="B146:Q146" si="232">B147</f>
        <v>0.61482747158144069</v>
      </c>
      <c r="C146" s="157">
        <f t="shared" si="232"/>
        <v>1.0356736948588146</v>
      </c>
      <c r="D146" s="157">
        <f t="shared" si="232"/>
        <v>1.5596851982611653</v>
      </c>
      <c r="E146" s="157">
        <f t="shared" si="232"/>
        <v>2.1716408915026237</v>
      </c>
      <c r="F146" s="157">
        <f t="shared" si="232"/>
        <v>2.6869596137129386</v>
      </c>
      <c r="G146" s="157">
        <f t="shared" si="232"/>
        <v>3.4007147680488186</v>
      </c>
      <c r="H146" s="157">
        <f t="shared" si="232"/>
        <v>3.8843928944114166</v>
      </c>
      <c r="I146" s="157">
        <f t="shared" si="232"/>
        <v>5.4031400070823929</v>
      </c>
      <c r="J146" s="157">
        <f t="shared" si="232"/>
        <v>5.8299609999075042</v>
      </c>
      <c r="K146" s="157">
        <f t="shared" si="232"/>
        <v>6.7697473882867607</v>
      </c>
      <c r="L146" s="157">
        <f t="shared" si="232"/>
        <v>7.0627982529095936</v>
      </c>
      <c r="M146" s="157">
        <f t="shared" si="232"/>
        <v>8.0929906379846948</v>
      </c>
      <c r="N146" s="157">
        <f t="shared" si="232"/>
        <v>9.6625261270727254</v>
      </c>
      <c r="O146" s="157">
        <f t="shared" si="232"/>
        <v>10.580445110650071</v>
      </c>
      <c r="P146" s="157">
        <f t="shared" si="232"/>
        <v>12.400755127725519</v>
      </c>
      <c r="Q146" s="157">
        <f t="shared" si="232"/>
        <v>14.515769408783358</v>
      </c>
    </row>
    <row r="147" spans="1:17" ht="12" customHeight="1" x14ac:dyDescent="0.25">
      <c r="A147" s="23" t="s">
        <v>60</v>
      </c>
      <c r="B147" s="156">
        <v>0.61482747158144069</v>
      </c>
      <c r="C147" s="156">
        <v>1.0356736948588146</v>
      </c>
      <c r="D147" s="156">
        <v>1.5596851982611653</v>
      </c>
      <c r="E147" s="156">
        <v>2.1716408915026237</v>
      </c>
      <c r="F147" s="156">
        <v>2.6869596137129386</v>
      </c>
      <c r="G147" s="156">
        <v>3.4007147680488186</v>
      </c>
      <c r="H147" s="156">
        <v>3.8843928944114166</v>
      </c>
      <c r="I147" s="156">
        <v>5.4031400070823929</v>
      </c>
      <c r="J147" s="156">
        <v>5.8299609999075042</v>
      </c>
      <c r="K147" s="156">
        <v>6.7697473882867607</v>
      </c>
      <c r="L147" s="156">
        <v>7.0627982529095936</v>
      </c>
      <c r="M147" s="156">
        <v>8.0929906379846948</v>
      </c>
      <c r="N147" s="156">
        <v>9.6625261270727254</v>
      </c>
      <c r="O147" s="156">
        <v>10.580445110650071</v>
      </c>
      <c r="P147" s="156">
        <v>12.400755127725519</v>
      </c>
      <c r="Q147" s="156">
        <v>14.515769408783358</v>
      </c>
    </row>
    <row r="148" spans="1:17" ht="12" customHeight="1" x14ac:dyDescent="0.25">
      <c r="A148" s="158" t="s">
        <v>63</v>
      </c>
      <c r="B148" s="157">
        <f t="shared" ref="B148" si="233">SUM(B149:B150,B153:B154)</f>
        <v>1.5993342231056409</v>
      </c>
      <c r="C148" s="157">
        <f t="shared" ref="C148" si="234">SUM(C149:C150,C153:C154)</f>
        <v>2.8029968700470387</v>
      </c>
      <c r="D148" s="157">
        <f t="shared" ref="D148" si="235">SUM(D149:D150,D153:D154)</f>
        <v>4.2295952412534916</v>
      </c>
      <c r="E148" s="157">
        <f t="shared" ref="E148" si="236">SUM(E149:E150,E153:E154)</f>
        <v>5.86552600280252</v>
      </c>
      <c r="F148" s="157">
        <f t="shared" ref="F148" si="237">SUM(F149:F150,F153:F154)</f>
        <v>6.9880633349939307</v>
      </c>
      <c r="G148" s="157">
        <f t="shared" ref="G148" si="238">SUM(G149:G150,G153:G154)</f>
        <v>8.8751282497818629</v>
      </c>
      <c r="H148" s="157">
        <f t="shared" ref="H148" si="239">SUM(H149:H150,H153:H154)</f>
        <v>9.8553427707986536</v>
      </c>
      <c r="I148" s="157">
        <f t="shared" ref="I148" si="240">SUM(I149:I150,I153:I154)</f>
        <v>14.386120521369198</v>
      </c>
      <c r="J148" s="157">
        <f t="shared" ref="J148" si="241">SUM(J149:J150,J153:J154)</f>
        <v>14.256046527875863</v>
      </c>
      <c r="K148" s="157">
        <f t="shared" ref="K148" si="242">SUM(K149:K150,K153:K154)</f>
        <v>16.598708301244724</v>
      </c>
      <c r="L148" s="157">
        <f t="shared" ref="L148" si="243">SUM(L149:L150,L153:L154)</f>
        <v>17.130806577508718</v>
      </c>
      <c r="M148" s="157">
        <f t="shared" ref="M148" si="244">SUM(M149:M150,M153:M154)</f>
        <v>20.139209113369901</v>
      </c>
      <c r="N148" s="157">
        <f t="shared" ref="N148" si="245">SUM(N149:N150,N153:N154)</f>
        <v>24.036184982199025</v>
      </c>
      <c r="O148" s="157">
        <f t="shared" ref="O148" si="246">SUM(O149:O150,O153:O154)</f>
        <v>25.800109169899187</v>
      </c>
      <c r="P148" s="157">
        <f t="shared" ref="P148" si="247">SUM(P149:P150,P153:P154)</f>
        <v>31.86765693393518</v>
      </c>
      <c r="Q148" s="157">
        <f t="shared" ref="Q148" si="248">SUM(Q149:Q150,Q153:Q154)</f>
        <v>34.878101348281369</v>
      </c>
    </row>
    <row r="149" spans="1:17" ht="12" customHeight="1" x14ac:dyDescent="0.25">
      <c r="A149" s="167" t="s">
        <v>144</v>
      </c>
      <c r="B149" s="132">
        <v>0.22455276274039976</v>
      </c>
      <c r="C149" s="132">
        <v>0.18151201455965268</v>
      </c>
      <c r="D149" s="132">
        <v>0.15850804654277403</v>
      </c>
      <c r="E149" s="132">
        <v>0.15825753567168449</v>
      </c>
      <c r="F149" s="132">
        <v>0.14814437891459648</v>
      </c>
      <c r="G149" s="132">
        <v>0.13479255518035399</v>
      </c>
      <c r="H149" s="132">
        <v>0.13992165073184587</v>
      </c>
      <c r="I149" s="132">
        <v>0.1624740900386209</v>
      </c>
      <c r="J149" s="132">
        <v>0.17541024337805711</v>
      </c>
      <c r="K149" s="132">
        <v>0.14405826388359119</v>
      </c>
      <c r="L149" s="132">
        <v>0.10932820159820153</v>
      </c>
      <c r="M149" s="132">
        <v>9.7937164459672474E-2</v>
      </c>
      <c r="N149" s="132">
        <v>7.0749161741975861E-2</v>
      </c>
      <c r="O149" s="132">
        <v>6.2560237947003328E-2</v>
      </c>
      <c r="P149" s="132">
        <v>6.1198570393844624E-2</v>
      </c>
      <c r="Q149" s="132">
        <v>5.8458046481977319E-2</v>
      </c>
    </row>
    <row r="150" spans="1:17" ht="12" customHeight="1" x14ac:dyDescent="0.25">
      <c r="A150" s="167" t="s">
        <v>143</v>
      </c>
      <c r="B150" s="132">
        <f t="shared" ref="B150" si="249">SUM(B151:B152)</f>
        <v>6.4199367024327075E-2</v>
      </c>
      <c r="C150" s="132">
        <f t="shared" ref="C150" si="250">SUM(C151:C152)</f>
        <v>5.6400946872681941E-2</v>
      </c>
      <c r="D150" s="132">
        <f t="shared" ref="D150" si="251">SUM(D151:D152)</f>
        <v>5.1492770710839117E-2</v>
      </c>
      <c r="E150" s="132">
        <f t="shared" ref="E150" si="252">SUM(E151:E152)</f>
        <v>5.7017891897594056E-2</v>
      </c>
      <c r="F150" s="132">
        <f t="shared" ref="F150" si="253">SUM(F151:F152)</f>
        <v>5.8372759747159372E-2</v>
      </c>
      <c r="G150" s="132">
        <f t="shared" ref="G150" si="254">SUM(G151:G152)</f>
        <v>8.2204754683752809E-2</v>
      </c>
      <c r="H150" s="132">
        <f t="shared" ref="H150" si="255">SUM(H151:H152)</f>
        <v>0.10620162118605692</v>
      </c>
      <c r="I150" s="132">
        <f t="shared" ref="I150" si="256">SUM(I151:I152)</f>
        <v>0.12827467031580994</v>
      </c>
      <c r="J150" s="132">
        <f t="shared" ref="J150" si="257">SUM(J151:J152)</f>
        <v>0.13910401308376408</v>
      </c>
      <c r="K150" s="132">
        <f t="shared" ref="K150" si="258">SUM(K151:K152)</f>
        <v>0.17576641333179008</v>
      </c>
      <c r="L150" s="132">
        <f t="shared" ref="L150" si="259">SUM(L151:L152)</f>
        <v>0.20466849097963971</v>
      </c>
      <c r="M150" s="132">
        <f t="shared" ref="M150" si="260">SUM(M151:M152)</f>
        <v>0.18782877446341639</v>
      </c>
      <c r="N150" s="132">
        <f t="shared" ref="N150" si="261">SUM(N151:N152)</f>
        <v>0.14813293473012568</v>
      </c>
      <c r="O150" s="132">
        <f t="shared" ref="O150" si="262">SUM(O151:O152)</f>
        <v>0.14976893073177644</v>
      </c>
      <c r="P150" s="132">
        <f t="shared" ref="P150" si="263">SUM(P151:P152)</f>
        <v>0.14068854055513336</v>
      </c>
      <c r="Q150" s="132">
        <f t="shared" ref="Q150" si="264">SUM(Q151:Q152)</f>
        <v>0.13931210904888564</v>
      </c>
    </row>
    <row r="151" spans="1:17" ht="12" customHeight="1" x14ac:dyDescent="0.25">
      <c r="A151" s="166" t="s">
        <v>57</v>
      </c>
      <c r="B151" s="165">
        <v>4.1729630488561986E-2</v>
      </c>
      <c r="C151" s="165">
        <v>3.6547494591637732E-2</v>
      </c>
      <c r="D151" s="165">
        <v>3.3283813039925475E-2</v>
      </c>
      <c r="E151" s="165">
        <v>3.6982967161480224E-2</v>
      </c>
      <c r="F151" s="165">
        <v>3.7886483540047838E-2</v>
      </c>
      <c r="G151" s="165">
        <v>5.3657858042330413E-2</v>
      </c>
      <c r="H151" s="165">
        <v>6.9695630957103974E-2</v>
      </c>
      <c r="I151" s="165">
        <v>8.4378449392120039E-2</v>
      </c>
      <c r="J151" s="165">
        <v>9.1371702572531466E-2</v>
      </c>
      <c r="K151" s="165">
        <v>0.11525130158753455</v>
      </c>
      <c r="L151" s="165">
        <v>0.13293178888947316</v>
      </c>
      <c r="M151" s="165">
        <v>0.1238216077300018</v>
      </c>
      <c r="N151" s="165">
        <v>9.6792496746504711E-2</v>
      </c>
      <c r="O151" s="165">
        <v>9.6465049070101977E-2</v>
      </c>
      <c r="P151" s="165">
        <v>9.247104342510086E-2</v>
      </c>
      <c r="Q151" s="165">
        <v>9.0722341603657122E-2</v>
      </c>
    </row>
    <row r="152" spans="1:17" ht="12" customHeight="1" x14ac:dyDescent="0.25">
      <c r="A152" s="147" t="s">
        <v>59</v>
      </c>
      <c r="B152" s="164">
        <v>2.2469736535765086E-2</v>
      </c>
      <c r="C152" s="164">
        <v>1.9853452281044209E-2</v>
      </c>
      <c r="D152" s="164">
        <v>1.8208957670913645E-2</v>
      </c>
      <c r="E152" s="164">
        <v>2.0034924736113832E-2</v>
      </c>
      <c r="F152" s="164">
        <v>2.048627620711153E-2</v>
      </c>
      <c r="G152" s="164">
        <v>2.8546896641422393E-2</v>
      </c>
      <c r="H152" s="164">
        <v>3.6505990228952949E-2</v>
      </c>
      <c r="I152" s="164">
        <v>4.3896220923689895E-2</v>
      </c>
      <c r="J152" s="164">
        <v>4.7732310511232612E-2</v>
      </c>
      <c r="K152" s="164">
        <v>6.0515111744255529E-2</v>
      </c>
      <c r="L152" s="164">
        <v>7.1736702090166554E-2</v>
      </c>
      <c r="M152" s="164">
        <v>6.4007166733414597E-2</v>
      </c>
      <c r="N152" s="164">
        <v>5.1340437983620965E-2</v>
      </c>
      <c r="O152" s="164">
        <v>5.330388166167447E-2</v>
      </c>
      <c r="P152" s="164">
        <v>4.8217497130032504E-2</v>
      </c>
      <c r="Q152" s="164">
        <v>4.8589767445228527E-2</v>
      </c>
    </row>
    <row r="153" spans="1:17" ht="12" customHeight="1" x14ac:dyDescent="0.25">
      <c r="A153" s="163" t="s">
        <v>142</v>
      </c>
      <c r="B153" s="162">
        <v>1.0236737673009748</v>
      </c>
      <c r="C153" s="162">
        <v>1.9706568194744354</v>
      </c>
      <c r="D153" s="162">
        <v>3.0579367941402498</v>
      </c>
      <c r="E153" s="162">
        <v>4.1910886848298654</v>
      </c>
      <c r="F153" s="162">
        <v>4.8984904831311251</v>
      </c>
      <c r="G153" s="162">
        <v>5.4397274627912848</v>
      </c>
      <c r="H153" s="162">
        <v>5.5280859073526978</v>
      </c>
      <c r="I153" s="162">
        <v>8.0638219939120948</v>
      </c>
      <c r="J153" s="162">
        <v>7.8709424284083997</v>
      </c>
      <c r="K153" s="162">
        <v>7.4420640736054491</v>
      </c>
      <c r="L153" s="162">
        <v>5.9304759503291971</v>
      </c>
      <c r="M153" s="162">
        <v>6.9526627924769464</v>
      </c>
      <c r="N153" s="162">
        <v>7.8942490272258512</v>
      </c>
      <c r="O153" s="162">
        <v>7.7614717881015061</v>
      </c>
      <c r="P153" s="162">
        <v>10.012804677604388</v>
      </c>
      <c r="Q153" s="162">
        <v>10.6770498068372</v>
      </c>
    </row>
    <row r="154" spans="1:17" ht="12" customHeight="1" x14ac:dyDescent="0.25">
      <c r="A154" s="161" t="s">
        <v>141</v>
      </c>
      <c r="B154" s="160">
        <f t="shared" ref="B154" si="265">SUM(B155:B156)</f>
        <v>0.28690832603993927</v>
      </c>
      <c r="C154" s="160">
        <f t="shared" ref="C154" si="266">SUM(C155:C156)</f>
        <v>0.59442708914026865</v>
      </c>
      <c r="D154" s="160">
        <f t="shared" ref="D154" si="267">SUM(D155:D156)</f>
        <v>0.96165762985962844</v>
      </c>
      <c r="E154" s="160">
        <f t="shared" ref="E154" si="268">SUM(E155:E156)</f>
        <v>1.4591618904033763</v>
      </c>
      <c r="F154" s="160">
        <f t="shared" ref="F154" si="269">SUM(F155:F156)</f>
        <v>1.8830557132010499</v>
      </c>
      <c r="G154" s="160">
        <f t="shared" ref="G154" si="270">SUM(G155:G156)</f>
        <v>3.2184034771264711</v>
      </c>
      <c r="H154" s="160">
        <f t="shared" ref="H154" si="271">SUM(H155:H156)</f>
        <v>4.0811335915280518</v>
      </c>
      <c r="I154" s="160">
        <f t="shared" ref="I154" si="272">SUM(I155:I156)</f>
        <v>6.031549767102673</v>
      </c>
      <c r="J154" s="160">
        <f t="shared" ref="J154" si="273">SUM(J155:J156)</f>
        <v>6.0705898430056422</v>
      </c>
      <c r="K154" s="160">
        <f t="shared" ref="K154" si="274">SUM(K155:K156)</f>
        <v>8.8368195504238933</v>
      </c>
      <c r="L154" s="160">
        <f t="shared" ref="L154" si="275">SUM(L155:L156)</f>
        <v>10.88633393460168</v>
      </c>
      <c r="M154" s="160">
        <f t="shared" ref="M154" si="276">SUM(M155:M156)</f>
        <v>12.900780381969867</v>
      </c>
      <c r="N154" s="160">
        <f t="shared" ref="N154" si="277">SUM(N155:N156)</f>
        <v>15.923053858501074</v>
      </c>
      <c r="O154" s="160">
        <f t="shared" ref="O154" si="278">SUM(O155:O156)</f>
        <v>17.826308213118899</v>
      </c>
      <c r="P154" s="160">
        <f t="shared" ref="P154" si="279">SUM(P155:P156)</f>
        <v>21.652965145381817</v>
      </c>
      <c r="Q154" s="160">
        <f t="shared" ref="Q154" si="280">SUM(Q155:Q156)</f>
        <v>24.003281385913308</v>
      </c>
    </row>
    <row r="155" spans="1:17" ht="12" customHeight="1" x14ac:dyDescent="0.25">
      <c r="A155" s="148" t="s">
        <v>60</v>
      </c>
      <c r="B155" s="156">
        <v>0.19026812433294957</v>
      </c>
      <c r="C155" s="156">
        <v>0.4026631026205415</v>
      </c>
      <c r="D155" s="156">
        <v>0.65041744045651184</v>
      </c>
      <c r="E155" s="156">
        <v>0.9864196509778359</v>
      </c>
      <c r="F155" s="156">
        <v>1.2598119752901993</v>
      </c>
      <c r="G155" s="156">
        <v>2.1608309692989289</v>
      </c>
      <c r="H155" s="156">
        <v>2.7212598910806265</v>
      </c>
      <c r="I155" s="156">
        <v>4.1332031401507754</v>
      </c>
      <c r="J155" s="156">
        <v>4.0762946778103082</v>
      </c>
      <c r="K155" s="156">
        <v>5.9972408166682101</v>
      </c>
      <c r="L155" s="156">
        <v>7.2658381617700876</v>
      </c>
      <c r="M155" s="156">
        <v>8.8810899598636865</v>
      </c>
      <c r="N155" s="156">
        <v>10.894807121894278</v>
      </c>
      <c r="O155" s="156">
        <v>12.020181605558165</v>
      </c>
      <c r="P155" s="156">
        <v>15.196507649637114</v>
      </c>
      <c r="Q155" s="156">
        <v>16.563276931909229</v>
      </c>
    </row>
    <row r="156" spans="1:17" ht="12" customHeight="1" x14ac:dyDescent="0.25">
      <c r="A156" s="148" t="s">
        <v>59</v>
      </c>
      <c r="B156" s="156">
        <v>9.6640201706989684E-2</v>
      </c>
      <c r="C156" s="156">
        <v>0.19176398651972712</v>
      </c>
      <c r="D156" s="156">
        <v>0.31124018940311665</v>
      </c>
      <c r="E156" s="156">
        <v>0.47274223942554039</v>
      </c>
      <c r="F156" s="156">
        <v>0.62324373791085053</v>
      </c>
      <c r="G156" s="156">
        <v>1.0575725078275422</v>
      </c>
      <c r="H156" s="156">
        <v>1.3598737004474253</v>
      </c>
      <c r="I156" s="156">
        <v>1.8983466269518976</v>
      </c>
      <c r="J156" s="156">
        <v>1.9942951651953345</v>
      </c>
      <c r="K156" s="156">
        <v>2.8395787337556824</v>
      </c>
      <c r="L156" s="156">
        <v>3.6204957728315934</v>
      </c>
      <c r="M156" s="156">
        <v>4.0196904221061809</v>
      </c>
      <c r="N156" s="156">
        <v>5.0282467366067971</v>
      </c>
      <c r="O156" s="156">
        <v>5.8061266075607367</v>
      </c>
      <c r="P156" s="156">
        <v>6.4564574957447016</v>
      </c>
      <c r="Q156" s="156">
        <v>7.4400044540040797</v>
      </c>
    </row>
    <row r="157" spans="1:17" ht="12" customHeight="1" x14ac:dyDescent="0.25">
      <c r="A157" s="158" t="s">
        <v>62</v>
      </c>
      <c r="B157" s="157">
        <f t="shared" ref="B157" si="281">SUM(B158:B159)</f>
        <v>0.57469149992557167</v>
      </c>
      <c r="C157" s="157">
        <f t="shared" ref="C157" si="282">SUM(C158:C159)</f>
        <v>0.98398478567097369</v>
      </c>
      <c r="D157" s="157">
        <f t="shared" ref="D157" si="283">SUM(D158:D159)</f>
        <v>1.5006229457741205</v>
      </c>
      <c r="E157" s="157">
        <f t="shared" ref="E157" si="284">SUM(E158:E159)</f>
        <v>2.1026806999281513</v>
      </c>
      <c r="F157" s="157">
        <f t="shared" ref="F157" si="285">SUM(F158:F159)</f>
        <v>2.5196325524213643</v>
      </c>
      <c r="G157" s="157">
        <f t="shared" ref="G157" si="286">SUM(G158:G159)</f>
        <v>3.1295477044531546</v>
      </c>
      <c r="H157" s="157">
        <f t="shared" ref="H157" si="287">SUM(H158:H159)</f>
        <v>3.5110784496003005</v>
      </c>
      <c r="I157" s="157">
        <f t="shared" ref="I157" si="288">SUM(I158:I159)</f>
        <v>4.9574726193974081</v>
      </c>
      <c r="J157" s="157">
        <f t="shared" ref="J157" si="289">SUM(J158:J159)</f>
        <v>5.0852280734112281</v>
      </c>
      <c r="K157" s="157">
        <f t="shared" ref="K157" si="290">SUM(K158:K159)</f>
        <v>5.9484178960922689</v>
      </c>
      <c r="L157" s="157">
        <f t="shared" ref="L157" si="291">SUM(L158:L159)</f>
        <v>6.1624258952839401</v>
      </c>
      <c r="M157" s="157">
        <f t="shared" ref="M157" si="292">SUM(M158:M159)</f>
        <v>7.0972328537936651</v>
      </c>
      <c r="N157" s="157">
        <f t="shared" ref="N157" si="293">SUM(N158:N159)</f>
        <v>8.8416641322831264</v>
      </c>
      <c r="O157" s="157">
        <f t="shared" ref="O157" si="294">SUM(O158:O159)</f>
        <v>9.1607416529288077</v>
      </c>
      <c r="P157" s="157">
        <f t="shared" ref="P157" si="295">SUM(P158:P159)</f>
        <v>11.410172852122878</v>
      </c>
      <c r="Q157" s="157">
        <f t="shared" ref="Q157" si="296">SUM(Q158:Q159)</f>
        <v>12.383946433414762</v>
      </c>
    </row>
    <row r="158" spans="1:17" ht="12" customHeight="1" x14ac:dyDescent="0.25">
      <c r="A158" s="23" t="s">
        <v>57</v>
      </c>
      <c r="B158" s="156">
        <v>2.9735844103833942E-2</v>
      </c>
      <c r="C158" s="156">
        <v>3.8087403595330839E-2</v>
      </c>
      <c r="D158" s="156">
        <v>5.0706187593988351E-2</v>
      </c>
      <c r="E158" s="156">
        <v>3.9539597151323158E-2</v>
      </c>
      <c r="F158" s="156">
        <v>5.6454988437025393E-2</v>
      </c>
      <c r="G158" s="156">
        <v>0.1435478234562173</v>
      </c>
      <c r="H158" s="156">
        <v>0.13537390733516275</v>
      </c>
      <c r="I158" s="156">
        <v>0.36228263987433196</v>
      </c>
      <c r="J158" s="156">
        <v>0.35647646088970653</v>
      </c>
      <c r="K158" s="156">
        <v>0.18813630699335909</v>
      </c>
      <c r="L158" s="156">
        <v>0.27641209069814154</v>
      </c>
      <c r="M158" s="156">
        <v>0.29725648880774014</v>
      </c>
      <c r="N158" s="156">
        <v>0.19466362892801467</v>
      </c>
      <c r="O158" s="156">
        <v>0.23566902201418954</v>
      </c>
      <c r="P158" s="156">
        <v>0.2946859024953124</v>
      </c>
      <c r="Q158" s="156">
        <v>0.46565964020911499</v>
      </c>
    </row>
    <row r="159" spans="1:17" ht="12" customHeight="1" x14ac:dyDescent="0.25">
      <c r="A159" s="29" t="s">
        <v>140</v>
      </c>
      <c r="B159" s="57">
        <v>0.54495565582173777</v>
      </c>
      <c r="C159" s="57">
        <v>0.94589738207564289</v>
      </c>
      <c r="D159" s="57">
        <v>1.4499167581801322</v>
      </c>
      <c r="E159" s="57">
        <v>2.0631411027768283</v>
      </c>
      <c r="F159" s="57">
        <v>2.4631775639843387</v>
      </c>
      <c r="G159" s="57">
        <v>2.9859998809969373</v>
      </c>
      <c r="H159" s="57">
        <v>3.3757045422651375</v>
      </c>
      <c r="I159" s="57">
        <v>4.5951899795230764</v>
      </c>
      <c r="J159" s="57">
        <v>4.7287516125215214</v>
      </c>
      <c r="K159" s="57">
        <v>5.7602815890989101</v>
      </c>
      <c r="L159" s="57">
        <v>5.886013804585799</v>
      </c>
      <c r="M159" s="57">
        <v>6.7999763649859251</v>
      </c>
      <c r="N159" s="57">
        <v>8.6470005033551125</v>
      </c>
      <c r="O159" s="57">
        <v>8.9250726309146184</v>
      </c>
      <c r="P159" s="57">
        <v>11.115486949627567</v>
      </c>
      <c r="Q159" s="57">
        <v>11.918286793205647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>
        <f>SUM(B162,B164,B166,B175)</f>
        <v>241.94654511789233</v>
      </c>
      <c r="C161" s="168">
        <f t="shared" ref="C161:Q161" si="297">SUM(C162,C164,C166,C175)</f>
        <v>288.3189138656175</v>
      </c>
      <c r="D161" s="168">
        <f t="shared" si="297"/>
        <v>293.2509591176983</v>
      </c>
      <c r="E161" s="168">
        <f t="shared" si="297"/>
        <v>309.01457853069769</v>
      </c>
      <c r="F161" s="168">
        <f t="shared" si="297"/>
        <v>286.14485949103897</v>
      </c>
      <c r="G161" s="168">
        <f t="shared" si="297"/>
        <v>285.69704529195309</v>
      </c>
      <c r="H161" s="168">
        <f t="shared" si="297"/>
        <v>265.42880666046887</v>
      </c>
      <c r="I161" s="168">
        <f t="shared" si="297"/>
        <v>277.68904818694364</v>
      </c>
      <c r="J161" s="168">
        <f t="shared" si="297"/>
        <v>274.66164976269306</v>
      </c>
      <c r="K161" s="168">
        <f t="shared" si="297"/>
        <v>277.14525198914225</v>
      </c>
      <c r="L161" s="168">
        <f t="shared" si="297"/>
        <v>306.28103974753867</v>
      </c>
      <c r="M161" s="168">
        <f t="shared" si="297"/>
        <v>276.97397631058044</v>
      </c>
      <c r="N161" s="168">
        <f t="shared" si="297"/>
        <v>273.47135712117171</v>
      </c>
      <c r="O161" s="168">
        <f t="shared" si="297"/>
        <v>265.50614680139961</v>
      </c>
      <c r="P161" s="168">
        <f t="shared" si="297"/>
        <v>236.86480940553534</v>
      </c>
      <c r="Q161" s="168">
        <f t="shared" si="297"/>
        <v>225.79781222772837</v>
      </c>
    </row>
    <row r="162" spans="1:17" ht="12.95" customHeight="1" x14ac:dyDescent="0.25">
      <c r="A162" s="158" t="s">
        <v>65</v>
      </c>
      <c r="B162" s="157">
        <f t="shared" ref="B162:Q162" si="298">B163</f>
        <v>198.32175260350996</v>
      </c>
      <c r="C162" s="157">
        <f t="shared" si="298"/>
        <v>238.25599030723944</v>
      </c>
      <c r="D162" s="157">
        <f t="shared" si="298"/>
        <v>240.03512318609137</v>
      </c>
      <c r="E162" s="157">
        <f t="shared" si="298"/>
        <v>253.38704644905553</v>
      </c>
      <c r="F162" s="157">
        <f t="shared" si="298"/>
        <v>231.634791758424</v>
      </c>
      <c r="G162" s="157">
        <f t="shared" si="298"/>
        <v>229.77528637955712</v>
      </c>
      <c r="H162" s="157">
        <f t="shared" si="298"/>
        <v>210.5378065743563</v>
      </c>
      <c r="I162" s="157">
        <f t="shared" si="298"/>
        <v>219.52736612256973</v>
      </c>
      <c r="J162" s="157">
        <f t="shared" si="298"/>
        <v>218.19975968938834</v>
      </c>
      <c r="K162" s="157">
        <f t="shared" si="298"/>
        <v>217.5089613013977</v>
      </c>
      <c r="L162" s="157">
        <f t="shared" si="298"/>
        <v>247.15174129014528</v>
      </c>
      <c r="M162" s="157">
        <f t="shared" si="298"/>
        <v>217.62373157054529</v>
      </c>
      <c r="N162" s="157">
        <f t="shared" si="298"/>
        <v>217.42578966578861</v>
      </c>
      <c r="O162" s="157">
        <f t="shared" si="298"/>
        <v>213.67186727267526</v>
      </c>
      <c r="P162" s="157">
        <f t="shared" si="298"/>
        <v>184.3235617014391</v>
      </c>
      <c r="Q162" s="157">
        <f t="shared" si="298"/>
        <v>179.37050681845884</v>
      </c>
    </row>
    <row r="163" spans="1:17" ht="12" customHeight="1" x14ac:dyDescent="0.25">
      <c r="A163" s="23" t="s">
        <v>60</v>
      </c>
      <c r="B163" s="57">
        <v>198.32175260350996</v>
      </c>
      <c r="C163" s="57">
        <v>238.25599030723944</v>
      </c>
      <c r="D163" s="57">
        <v>240.03512318609137</v>
      </c>
      <c r="E163" s="57">
        <v>253.38704644905553</v>
      </c>
      <c r="F163" s="57">
        <v>231.634791758424</v>
      </c>
      <c r="G163" s="57">
        <v>229.77528637955712</v>
      </c>
      <c r="H163" s="57">
        <v>210.5378065743563</v>
      </c>
      <c r="I163" s="57">
        <v>219.52736612256973</v>
      </c>
      <c r="J163" s="57">
        <v>218.19975968938834</v>
      </c>
      <c r="K163" s="57">
        <v>217.5089613013977</v>
      </c>
      <c r="L163" s="57">
        <v>247.15174129014528</v>
      </c>
      <c r="M163" s="57">
        <v>217.62373157054529</v>
      </c>
      <c r="N163" s="57">
        <v>217.42578966578861</v>
      </c>
      <c r="O163" s="57">
        <v>213.67186727267526</v>
      </c>
      <c r="P163" s="57">
        <v>184.3235617014391</v>
      </c>
      <c r="Q163" s="57">
        <v>179.37050681845884</v>
      </c>
    </row>
    <row r="164" spans="1:17" ht="12.95" customHeight="1" x14ac:dyDescent="0.25">
      <c r="A164" s="158" t="s">
        <v>112</v>
      </c>
      <c r="B164" s="157">
        <f t="shared" ref="B164:Q164" si="299">B165</f>
        <v>0.13210300803458117</v>
      </c>
      <c r="C164" s="157">
        <f t="shared" si="299"/>
        <v>0.17987117263467259</v>
      </c>
      <c r="D164" s="157">
        <f t="shared" si="299"/>
        <v>0.20013999625998807</v>
      </c>
      <c r="E164" s="157">
        <f t="shared" si="299"/>
        <v>0.20832912675423515</v>
      </c>
      <c r="F164" s="157">
        <f t="shared" si="299"/>
        <v>0.22642445965160654</v>
      </c>
      <c r="G164" s="157">
        <f t="shared" si="299"/>
        <v>0.25580009417337812</v>
      </c>
      <c r="H164" s="157">
        <f t="shared" si="299"/>
        <v>0.28120710274217442</v>
      </c>
      <c r="I164" s="157">
        <f t="shared" si="299"/>
        <v>0.324135404902469</v>
      </c>
      <c r="J164" s="157">
        <f t="shared" si="299"/>
        <v>0.37057054076730261</v>
      </c>
      <c r="K164" s="157">
        <f t="shared" si="299"/>
        <v>0.4176768334714242</v>
      </c>
      <c r="L164" s="157">
        <f t="shared" si="299"/>
        <v>0.44790720417358637</v>
      </c>
      <c r="M164" s="157">
        <f t="shared" si="299"/>
        <v>0.48033830846016889</v>
      </c>
      <c r="N164" s="157">
        <f t="shared" si="299"/>
        <v>0.41795345694518632</v>
      </c>
      <c r="O164" s="157">
        <f t="shared" si="299"/>
        <v>0.39609228477071473</v>
      </c>
      <c r="P164" s="157">
        <f t="shared" si="299"/>
        <v>0.32603259870825413</v>
      </c>
      <c r="Q164" s="157">
        <f t="shared" si="299"/>
        <v>0.28664456862757259</v>
      </c>
    </row>
    <row r="165" spans="1:17" ht="12" customHeight="1" x14ac:dyDescent="0.25">
      <c r="A165" s="23" t="s">
        <v>60</v>
      </c>
      <c r="B165" s="156">
        <v>0.13210300803458117</v>
      </c>
      <c r="C165" s="156">
        <v>0.17987117263467259</v>
      </c>
      <c r="D165" s="156">
        <v>0.20013999625998807</v>
      </c>
      <c r="E165" s="156">
        <v>0.20832912675423515</v>
      </c>
      <c r="F165" s="156">
        <v>0.22642445965160654</v>
      </c>
      <c r="G165" s="156">
        <v>0.25580009417337812</v>
      </c>
      <c r="H165" s="156">
        <v>0.28120710274217442</v>
      </c>
      <c r="I165" s="156">
        <v>0.324135404902469</v>
      </c>
      <c r="J165" s="156">
        <v>0.37057054076730261</v>
      </c>
      <c r="K165" s="156">
        <v>0.4176768334714242</v>
      </c>
      <c r="L165" s="156">
        <v>0.44790720417358637</v>
      </c>
      <c r="M165" s="156">
        <v>0.48033830846016889</v>
      </c>
      <c r="N165" s="156">
        <v>0.41795345694518632</v>
      </c>
      <c r="O165" s="156">
        <v>0.39609228477071473</v>
      </c>
      <c r="P165" s="156">
        <v>0.32603259870825413</v>
      </c>
      <c r="Q165" s="156">
        <v>0.28664456862757259</v>
      </c>
    </row>
    <row r="166" spans="1:17" ht="12" customHeight="1" x14ac:dyDescent="0.25">
      <c r="A166" s="158" t="s">
        <v>63</v>
      </c>
      <c r="B166" s="157">
        <f>SUM(B167:B168,B171:B172)</f>
        <v>31.995606074308913</v>
      </c>
      <c r="C166" s="157">
        <f t="shared" ref="C166:Q166" si="300">SUM(C167:C168,C171:C172)</f>
        <v>36.802077341185694</v>
      </c>
      <c r="D166" s="157">
        <f t="shared" si="300"/>
        <v>38.963819435454084</v>
      </c>
      <c r="E166" s="157">
        <f t="shared" si="300"/>
        <v>40.602083316561078</v>
      </c>
      <c r="F166" s="157">
        <f t="shared" si="300"/>
        <v>39.736618724552933</v>
      </c>
      <c r="G166" s="157">
        <f t="shared" si="300"/>
        <v>40.997381905215732</v>
      </c>
      <c r="H166" s="157">
        <f t="shared" si="300"/>
        <v>40.151878000817128</v>
      </c>
      <c r="I166" s="157">
        <f t="shared" si="300"/>
        <v>42.77543722411545</v>
      </c>
      <c r="J166" s="157">
        <f t="shared" si="300"/>
        <v>41.210505002092873</v>
      </c>
      <c r="K166" s="157">
        <f t="shared" si="300"/>
        <v>43.454451202964997</v>
      </c>
      <c r="L166" s="157">
        <f t="shared" si="300"/>
        <v>43.069950835780539</v>
      </c>
      <c r="M166" s="157">
        <f t="shared" si="300"/>
        <v>43.391150246711035</v>
      </c>
      <c r="N166" s="157">
        <f t="shared" si="300"/>
        <v>40.527877050472298</v>
      </c>
      <c r="O166" s="157">
        <f t="shared" si="300"/>
        <v>37.825573692102495</v>
      </c>
      <c r="P166" s="157">
        <f t="shared" si="300"/>
        <v>38.234678099928246</v>
      </c>
      <c r="Q166" s="157">
        <f t="shared" si="300"/>
        <v>33.83765369494175</v>
      </c>
    </row>
    <row r="167" spans="1:17" ht="12" customHeight="1" x14ac:dyDescent="0.25">
      <c r="A167" s="167" t="s">
        <v>144</v>
      </c>
      <c r="B167" s="132">
        <v>4.4930887209647636</v>
      </c>
      <c r="C167" s="132">
        <v>3.6326912079901263</v>
      </c>
      <c r="D167" s="132">
        <v>3.1725891109637079</v>
      </c>
      <c r="E167" s="132">
        <v>3.1674294719091147</v>
      </c>
      <c r="F167" s="132">
        <v>2.9666774110790173</v>
      </c>
      <c r="G167" s="132">
        <v>2.6980068383371472</v>
      </c>
      <c r="H167" s="132">
        <v>2.8028016023178242</v>
      </c>
      <c r="I167" s="132">
        <v>3.2523587634628912</v>
      </c>
      <c r="J167" s="132">
        <v>3.5119094694804911</v>
      </c>
      <c r="K167" s="132">
        <v>2.8831326657467149</v>
      </c>
      <c r="L167" s="132">
        <v>2.1899500569976755</v>
      </c>
      <c r="M167" s="132">
        <v>1.9611234684507333</v>
      </c>
      <c r="N167" s="132">
        <v>1.4166128214995195</v>
      </c>
      <c r="O167" s="132">
        <v>1.2545559811323157</v>
      </c>
      <c r="P167" s="132">
        <v>1.2255782535716628</v>
      </c>
      <c r="Q167" s="132">
        <v>1.1710051991144901</v>
      </c>
    </row>
    <row r="168" spans="1:17" ht="12" customHeight="1" x14ac:dyDescent="0.25">
      <c r="A168" s="167" t="s">
        <v>143</v>
      </c>
      <c r="B168" s="132">
        <f t="shared" ref="B168" si="301">SUM(B169:B170)</f>
        <v>1.2845683302333681</v>
      </c>
      <c r="C168" s="132">
        <f t="shared" ref="C168" si="302">SUM(C169:C170)</f>
        <v>1.1290312621410972</v>
      </c>
      <c r="D168" s="132">
        <f t="shared" ref="D168" si="303">SUM(D169:D170)</f>
        <v>1.030141122302199</v>
      </c>
      <c r="E168" s="132">
        <f t="shared" ref="E168" si="304">SUM(E169:E170)</f>
        <v>1.142316838043141</v>
      </c>
      <c r="F168" s="132">
        <f t="shared" ref="F168" si="305">SUM(F169:F170)</f>
        <v>1.1683723512307957</v>
      </c>
      <c r="G168" s="132">
        <f t="shared" ref="G168" si="306">SUM(G169:G170)</f>
        <v>1.6478695015010678</v>
      </c>
      <c r="H168" s="132">
        <f t="shared" ref="H168" si="307">SUM(H169:H170)</f>
        <v>2.1252706672834698</v>
      </c>
      <c r="I168" s="132">
        <f t="shared" ref="I168" si="308">SUM(I169:I170)</f>
        <v>2.5685958704947547</v>
      </c>
      <c r="J168" s="132">
        <f t="shared" ref="J168" si="309">SUM(J169:J170)</f>
        <v>2.786036455177916</v>
      </c>
      <c r="K168" s="132">
        <f t="shared" ref="K168" si="310">SUM(K169:K170)</f>
        <v>3.5207994724677469</v>
      </c>
      <c r="L168" s="132">
        <f t="shared" ref="L168" si="311">SUM(L169:L170)</f>
        <v>4.0983989088295161</v>
      </c>
      <c r="M168" s="132">
        <f t="shared" ref="M168" si="312">SUM(M169:M170)</f>
        <v>3.7617677772368747</v>
      </c>
      <c r="N168" s="132">
        <f t="shared" ref="N168" si="313">SUM(N169:N170)</f>
        <v>2.9679660348805514</v>
      </c>
      <c r="O168" s="132">
        <f t="shared" ref="O168" si="314">SUM(O169:O170)</f>
        <v>2.9997412318820809</v>
      </c>
      <c r="P168" s="132">
        <f t="shared" ref="P168" si="315">SUM(P169:P170)</f>
        <v>2.8184135636685088</v>
      </c>
      <c r="Q168" s="132">
        <f t="shared" ref="Q168" si="316">SUM(Q169:Q170)</f>
        <v>2.791591418144848</v>
      </c>
    </row>
    <row r="169" spans="1:17" ht="12" customHeight="1" x14ac:dyDescent="0.25">
      <c r="A169" s="166" t="s">
        <v>57</v>
      </c>
      <c r="B169" s="165">
        <v>0.83497025348606846</v>
      </c>
      <c r="C169" s="165">
        <v>0.73160587250491227</v>
      </c>
      <c r="D169" s="165">
        <v>0.66585967136892088</v>
      </c>
      <c r="E169" s="165">
        <v>0.74095222050355103</v>
      </c>
      <c r="F169" s="165">
        <v>0.75833953294545864</v>
      </c>
      <c r="G169" s="165">
        <v>1.0756456724275107</v>
      </c>
      <c r="H169" s="165">
        <v>1.3947418320015657</v>
      </c>
      <c r="I169" s="165">
        <v>1.6896057634204971</v>
      </c>
      <c r="J169" s="165">
        <v>1.8300322129366111</v>
      </c>
      <c r="K169" s="165">
        <v>2.3086140928101071</v>
      </c>
      <c r="L169" s="165">
        <v>2.6618987208487295</v>
      </c>
      <c r="M169" s="165">
        <v>2.4798590754797964</v>
      </c>
      <c r="N169" s="165">
        <v>1.939318214743047</v>
      </c>
      <c r="O169" s="165">
        <v>1.9321065232349111</v>
      </c>
      <c r="P169" s="165">
        <v>1.8524680058577652</v>
      </c>
      <c r="Q169" s="165">
        <v>1.8179233386199931</v>
      </c>
    </row>
    <row r="170" spans="1:17" ht="12" customHeight="1" x14ac:dyDescent="0.25">
      <c r="A170" s="147" t="s">
        <v>59</v>
      </c>
      <c r="B170" s="164">
        <v>0.44959807674729968</v>
      </c>
      <c r="C170" s="164">
        <v>0.39742538963618501</v>
      </c>
      <c r="D170" s="164">
        <v>0.36428145093327807</v>
      </c>
      <c r="E170" s="164">
        <v>0.40136461753958991</v>
      </c>
      <c r="F170" s="164">
        <v>0.41003281828533722</v>
      </c>
      <c r="G170" s="164">
        <v>0.57222382907355696</v>
      </c>
      <c r="H170" s="164">
        <v>0.73052883528190427</v>
      </c>
      <c r="I170" s="164">
        <v>0.87899010707425773</v>
      </c>
      <c r="J170" s="164">
        <v>0.95600424224130487</v>
      </c>
      <c r="K170" s="164">
        <v>1.2121853796576401</v>
      </c>
      <c r="L170" s="164">
        <v>1.4365001879807864</v>
      </c>
      <c r="M170" s="164">
        <v>1.2819087017570783</v>
      </c>
      <c r="N170" s="164">
        <v>1.0286478201375042</v>
      </c>
      <c r="O170" s="164">
        <v>1.06763470864717</v>
      </c>
      <c r="P170" s="164">
        <v>0.96594555781074365</v>
      </c>
      <c r="Q170" s="164">
        <v>0.97366807952485468</v>
      </c>
    </row>
    <row r="171" spans="1:17" ht="12" customHeight="1" x14ac:dyDescent="0.25">
      <c r="A171" s="163" t="s">
        <v>142</v>
      </c>
      <c r="B171" s="162">
        <v>20.479480652416111</v>
      </c>
      <c r="C171" s="162">
        <v>24.631859257419912</v>
      </c>
      <c r="D171" s="162">
        <v>26.438200486005709</v>
      </c>
      <c r="E171" s="162">
        <v>26.895172035435369</v>
      </c>
      <c r="F171" s="162">
        <v>25.687071342312787</v>
      </c>
      <c r="G171" s="162">
        <v>22.998510105928755</v>
      </c>
      <c r="H171" s="162">
        <v>20.258233715812391</v>
      </c>
      <c r="I171" s="162">
        <v>21.134050137596756</v>
      </c>
      <c r="J171" s="162">
        <v>19.734211905439583</v>
      </c>
      <c r="K171" s="162">
        <v>16.968116180813158</v>
      </c>
      <c r="L171" s="162">
        <v>13.006494302342833</v>
      </c>
      <c r="M171" s="162">
        <v>13.249615366459166</v>
      </c>
      <c r="N171" s="162">
        <v>12.031067436233176</v>
      </c>
      <c r="O171" s="162">
        <v>10.228163375298854</v>
      </c>
      <c r="P171" s="162">
        <v>10.842425850511026</v>
      </c>
      <c r="Q171" s="162">
        <v>9.1836551911707023</v>
      </c>
    </row>
    <row r="172" spans="1:17" ht="12" customHeight="1" x14ac:dyDescent="0.25">
      <c r="A172" s="161" t="s">
        <v>141</v>
      </c>
      <c r="B172" s="160">
        <f t="shared" ref="B172" si="317">SUM(B173:B174)</f>
        <v>5.7384683706946724</v>
      </c>
      <c r="C172" s="160">
        <f t="shared" ref="C172" si="318">SUM(C173:C174)</f>
        <v>7.4084956136345541</v>
      </c>
      <c r="D172" s="160">
        <f t="shared" ref="D172" si="319">SUM(D173:D174)</f>
        <v>8.322888716182467</v>
      </c>
      <c r="E172" s="160">
        <f t="shared" ref="E172" si="320">SUM(E173:E174)</f>
        <v>9.3971649711734511</v>
      </c>
      <c r="F172" s="160">
        <f t="shared" ref="F172" si="321">SUM(F173:F174)</f>
        <v>9.9144976199303319</v>
      </c>
      <c r="G172" s="160">
        <f t="shared" ref="G172" si="322">SUM(G173:G174)</f>
        <v>13.652995459448764</v>
      </c>
      <c r="H172" s="160">
        <f t="shared" ref="H172" si="323">SUM(H173:H174)</f>
        <v>14.965572015403442</v>
      </c>
      <c r="I172" s="160">
        <f t="shared" ref="I172" si="324">SUM(I173:I174)</f>
        <v>15.820432452561054</v>
      </c>
      <c r="J172" s="160">
        <f t="shared" ref="J172" si="325">SUM(J173:J174)</f>
        <v>15.178347171994886</v>
      </c>
      <c r="K172" s="160">
        <f t="shared" ref="K172" si="326">SUM(K173:K174)</f>
        <v>20.082402883937377</v>
      </c>
      <c r="L172" s="160">
        <f t="shared" ref="L172" si="327">SUM(L173:L174)</f>
        <v>23.775107567610512</v>
      </c>
      <c r="M172" s="160">
        <f t="shared" ref="M172" si="328">SUM(M173:M174)</f>
        <v>24.418643634564258</v>
      </c>
      <c r="N172" s="160">
        <f t="shared" ref="N172" si="329">SUM(N173:N174)</f>
        <v>24.112230757859056</v>
      </c>
      <c r="O172" s="160">
        <f t="shared" ref="O172" si="330">SUM(O173:O174)</f>
        <v>23.343113103789243</v>
      </c>
      <c r="P172" s="160">
        <f t="shared" ref="P172" si="331">SUM(P173:P174)</f>
        <v>23.348260432177053</v>
      </c>
      <c r="Q172" s="160">
        <f t="shared" ref="Q172" si="332">SUM(Q173:Q174)</f>
        <v>20.691401886511706</v>
      </c>
    </row>
    <row r="173" spans="1:17" ht="12" customHeight="1" x14ac:dyDescent="0.25">
      <c r="A173" s="148" t="s">
        <v>60</v>
      </c>
      <c r="B173" s="156">
        <v>3.80556266353888</v>
      </c>
      <c r="C173" s="156">
        <v>4.992686815046774</v>
      </c>
      <c r="D173" s="156">
        <v>5.602286304620959</v>
      </c>
      <c r="E173" s="156">
        <v>6.3258263811922149</v>
      </c>
      <c r="F173" s="156">
        <v>6.6080638557930484</v>
      </c>
      <c r="G173" s="156">
        <v>9.1342531824357174</v>
      </c>
      <c r="H173" s="156">
        <v>9.9462540031116884</v>
      </c>
      <c r="I173" s="156">
        <v>10.798349549357443</v>
      </c>
      <c r="J173" s="156">
        <v>10.158708756072333</v>
      </c>
      <c r="K173" s="156">
        <v>13.608863697246582</v>
      </c>
      <c r="L173" s="156">
        <v>15.858045654312628</v>
      </c>
      <c r="M173" s="156">
        <v>16.794224934335979</v>
      </c>
      <c r="N173" s="156">
        <v>16.465979279178026</v>
      </c>
      <c r="O173" s="156">
        <v>15.703789709188252</v>
      </c>
      <c r="P173" s="156">
        <v>16.344207741518165</v>
      </c>
      <c r="Q173" s="156">
        <v>14.225419812420098</v>
      </c>
    </row>
    <row r="174" spans="1:17" ht="12" customHeight="1" x14ac:dyDescent="0.25">
      <c r="A174" s="159" t="s">
        <v>59</v>
      </c>
      <c r="B174" s="57">
        <v>1.9329057071557927</v>
      </c>
      <c r="C174" s="57">
        <v>2.4158087985877801</v>
      </c>
      <c r="D174" s="57">
        <v>2.7206024115615075</v>
      </c>
      <c r="E174" s="57">
        <v>3.0713385899812358</v>
      </c>
      <c r="F174" s="57">
        <v>3.3064337641372838</v>
      </c>
      <c r="G174" s="57">
        <v>4.5187422770130476</v>
      </c>
      <c r="H174" s="57">
        <v>5.0193180122917527</v>
      </c>
      <c r="I174" s="57">
        <v>5.0220829032036098</v>
      </c>
      <c r="J174" s="57">
        <v>5.0196384159225529</v>
      </c>
      <c r="K174" s="57">
        <v>6.4735391866907932</v>
      </c>
      <c r="L174" s="57">
        <v>7.9170619132978857</v>
      </c>
      <c r="M174" s="57">
        <v>7.6244187002282784</v>
      </c>
      <c r="N174" s="57">
        <v>7.6462514786810303</v>
      </c>
      <c r="O174" s="57">
        <v>7.6393233946009911</v>
      </c>
      <c r="P174" s="57">
        <v>7.0040526906588889</v>
      </c>
      <c r="Q174" s="57">
        <v>6.4659820740916061</v>
      </c>
    </row>
    <row r="175" spans="1:17" ht="12" customHeight="1" x14ac:dyDescent="0.25">
      <c r="A175" s="158" t="s">
        <v>62</v>
      </c>
      <c r="B175" s="157">
        <f>SUM(B176:B177)</f>
        <v>11.497083432038876</v>
      </c>
      <c r="C175" s="157">
        <f t="shared" ref="C175:Q175" si="333">SUM(C176:C177)</f>
        <v>13.080975044557684</v>
      </c>
      <c r="D175" s="157">
        <f t="shared" si="333"/>
        <v>14.051876499892829</v>
      </c>
      <c r="E175" s="157">
        <f t="shared" si="333"/>
        <v>14.817119638326844</v>
      </c>
      <c r="F175" s="157">
        <f t="shared" si="333"/>
        <v>14.547024548410427</v>
      </c>
      <c r="G175" s="157">
        <f t="shared" si="333"/>
        <v>14.668576913006856</v>
      </c>
      <c r="H175" s="157">
        <f t="shared" si="333"/>
        <v>14.457914982553266</v>
      </c>
      <c r="I175" s="157">
        <f t="shared" si="333"/>
        <v>15.06210943535598</v>
      </c>
      <c r="J175" s="157">
        <f t="shared" si="333"/>
        <v>14.880814530444567</v>
      </c>
      <c r="K175" s="157">
        <f t="shared" si="333"/>
        <v>15.764162651308141</v>
      </c>
      <c r="L175" s="157">
        <f t="shared" si="333"/>
        <v>15.611440417439244</v>
      </c>
      <c r="M175" s="157">
        <f t="shared" si="333"/>
        <v>15.478756184863901</v>
      </c>
      <c r="N175" s="157">
        <f t="shared" si="333"/>
        <v>15.099736947965619</v>
      </c>
      <c r="O175" s="157">
        <f t="shared" si="333"/>
        <v>13.612613551851146</v>
      </c>
      <c r="P175" s="157">
        <f t="shared" si="333"/>
        <v>13.980537005459754</v>
      </c>
      <c r="Q175" s="157">
        <f t="shared" si="333"/>
        <v>12.303007145700215</v>
      </c>
    </row>
    <row r="176" spans="1:17" ht="12" customHeight="1" x14ac:dyDescent="0.25">
      <c r="A176" s="23" t="s">
        <v>57</v>
      </c>
      <c r="B176" s="156">
        <v>0.59441137682903677</v>
      </c>
      <c r="C176" s="156">
        <v>0.50667942513201136</v>
      </c>
      <c r="D176" s="156">
        <v>0.47498868499187874</v>
      </c>
      <c r="E176" s="156">
        <v>0.27844925257561159</v>
      </c>
      <c r="F176" s="156">
        <v>0.32585329800974877</v>
      </c>
      <c r="G176" s="156">
        <v>0.67278379228816998</v>
      </c>
      <c r="H176" s="156">
        <v>0.55748544593168836</v>
      </c>
      <c r="I176" s="156">
        <v>1.1006966443888342</v>
      </c>
      <c r="J176" s="156">
        <v>1.0430524519395219</v>
      </c>
      <c r="K176" s="156">
        <v>0.49852169783670325</v>
      </c>
      <c r="L176" s="156">
        <v>0.70016410406528162</v>
      </c>
      <c r="M176" s="156">
        <v>0.6482937198676435</v>
      </c>
      <c r="N176" s="156">
        <v>0.33243758077124558</v>
      </c>
      <c r="O176" s="156">
        <v>0.35016266967360943</v>
      </c>
      <c r="P176" s="156">
        <v>0.36108348558919301</v>
      </c>
      <c r="Q176" s="156">
        <v>0.46257847760441201</v>
      </c>
    </row>
    <row r="177" spans="1:17" ht="12" customHeight="1" x14ac:dyDescent="0.25">
      <c r="A177" s="29" t="s">
        <v>140</v>
      </c>
      <c r="B177" s="57">
        <v>10.902672055209839</v>
      </c>
      <c r="C177" s="57">
        <v>12.574295619425673</v>
      </c>
      <c r="D177" s="57">
        <v>13.576887814900951</v>
      </c>
      <c r="E177" s="57">
        <v>14.538670385751232</v>
      </c>
      <c r="F177" s="57">
        <v>14.221171250400678</v>
      </c>
      <c r="G177" s="57">
        <v>13.995793120718686</v>
      </c>
      <c r="H177" s="57">
        <v>13.900429536621578</v>
      </c>
      <c r="I177" s="57">
        <v>13.961412790967145</v>
      </c>
      <c r="J177" s="57">
        <v>13.837762078505046</v>
      </c>
      <c r="K177" s="57">
        <v>15.265640953471438</v>
      </c>
      <c r="L177" s="57">
        <v>14.911276313373962</v>
      </c>
      <c r="M177" s="57">
        <v>14.830462464996257</v>
      </c>
      <c r="N177" s="57">
        <v>14.767299367194374</v>
      </c>
      <c r="O177" s="57">
        <v>13.262450882177536</v>
      </c>
      <c r="P177" s="57">
        <v>13.619453519870561</v>
      </c>
      <c r="Q177" s="57">
        <v>11.840428668095804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263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176</v>
      </c>
    </row>
    <row r="3" spans="1:17" ht="12" customHeight="1" x14ac:dyDescent="0.25">
      <c r="A3" s="152" t="s">
        <v>172</v>
      </c>
      <c r="B3" s="175">
        <f>IF(RES_hhdet_tes!B3=0,"",RES_hhdet_tes!B3/RES_hhdet_fec!B3)</f>
        <v>0.54075911314049119</v>
      </c>
      <c r="C3" s="175">
        <f>IF(RES_hhdet_tes!C3=0,"",RES_hhdet_tes!C3/RES_hhdet_fec!C3)</f>
        <v>0.54110639700802043</v>
      </c>
      <c r="D3" s="175">
        <f>IF(RES_hhdet_tes!D3=0,"",RES_hhdet_tes!D3/RES_hhdet_fec!D3)</f>
        <v>0.5430711715701575</v>
      </c>
      <c r="E3" s="175">
        <f>IF(RES_hhdet_tes!E3=0,"",RES_hhdet_tes!E3/RES_hhdet_fec!E3)</f>
        <v>0.5417769924801219</v>
      </c>
      <c r="F3" s="175">
        <f>IF(RES_hhdet_tes!F3=0,"",RES_hhdet_tes!F3/RES_hhdet_fec!F3)</f>
        <v>0.54401760975194968</v>
      </c>
      <c r="G3" s="175">
        <f>IF(RES_hhdet_tes!G3=0,"",RES_hhdet_tes!G3/RES_hhdet_fec!G3)</f>
        <v>0.54812682170610194</v>
      </c>
      <c r="H3" s="175">
        <f>IF(RES_hhdet_tes!H3=0,"",RES_hhdet_tes!H3/RES_hhdet_fec!H3)</f>
        <v>0.54924132803593684</v>
      </c>
      <c r="I3" s="175">
        <f>IF(RES_hhdet_tes!I3=0,"",RES_hhdet_tes!I3/RES_hhdet_fec!I3)</f>
        <v>0.55850263362169461</v>
      </c>
      <c r="J3" s="175">
        <f>IF(RES_hhdet_tes!J3=0,"",RES_hhdet_tes!J3/RES_hhdet_fec!J3)</f>
        <v>0.55821126028958346</v>
      </c>
      <c r="K3" s="175">
        <f>IF(RES_hhdet_tes!K3=0,"",RES_hhdet_tes!K3/RES_hhdet_fec!K3)</f>
        <v>0.56387121166360732</v>
      </c>
      <c r="L3" s="175">
        <f>IF(RES_hhdet_tes!L3=0,"",RES_hhdet_tes!L3/RES_hhdet_fec!L3)</f>
        <v>0.56933474942733286</v>
      </c>
      <c r="M3" s="175">
        <f>IF(RES_hhdet_tes!M3=0,"",RES_hhdet_tes!M3/RES_hhdet_fec!M3)</f>
        <v>0.58020139538884252</v>
      </c>
      <c r="N3" s="175">
        <f>IF(RES_hhdet_tes!N3=0,"",RES_hhdet_tes!N3/RES_hhdet_fec!N3)</f>
        <v>0.58216972012985724</v>
      </c>
      <c r="O3" s="175">
        <f>IF(RES_hhdet_tes!O3=0,"",RES_hhdet_tes!O3/RES_hhdet_fec!O3)</f>
        <v>0.58218004793042788</v>
      </c>
      <c r="P3" s="175">
        <f>IF(RES_hhdet_tes!P3=0,"",RES_hhdet_tes!P3/RES_hhdet_fec!P3)</f>
        <v>0.58978334061484083</v>
      </c>
      <c r="Q3" s="175">
        <f>IF(RES_hhdet_tes!Q3=0,"",RES_hhdet_tes!Q3/RES_hhdet_fec!Q3)</f>
        <v>0.58686646228502237</v>
      </c>
    </row>
    <row r="4" spans="1:17" ht="12.95" customHeight="1" x14ac:dyDescent="0.25">
      <c r="A4" s="158" t="s">
        <v>65</v>
      </c>
      <c r="B4" s="169">
        <f>IF(RES_hhdet_tes!B4=0,"",RES_hhdet_tes!B4/RES_hhdet_fec!B4)</f>
        <v>0.52235303721067061</v>
      </c>
      <c r="C4" s="169">
        <f>IF(RES_hhdet_tes!C4=0,"",RES_hhdet_tes!C4/RES_hhdet_fec!C4)</f>
        <v>0.52292977533806917</v>
      </c>
      <c r="D4" s="169">
        <f>IF(RES_hhdet_tes!D4=0,"",RES_hhdet_tes!D4/RES_hhdet_fec!D4)</f>
        <v>0.52326370785217424</v>
      </c>
      <c r="E4" s="169">
        <f>IF(RES_hhdet_tes!E4=0,"",RES_hhdet_tes!E4/RES_hhdet_fec!E4)</f>
        <v>0.52326440049223799</v>
      </c>
      <c r="F4" s="169">
        <f>IF(RES_hhdet_tes!F4=0,"",RES_hhdet_tes!F4/RES_hhdet_fec!F4)</f>
        <v>0.52523584828556913</v>
      </c>
      <c r="G4" s="169">
        <f>IF(RES_hhdet_tes!G4=0,"",RES_hhdet_tes!G4/RES_hhdet_fec!G4)</f>
        <v>0.52581969168357612</v>
      </c>
      <c r="H4" s="169">
        <f>IF(RES_hhdet_tes!H4=0,"",RES_hhdet_tes!H4/RES_hhdet_fec!H4)</f>
        <v>0.52752980362758828</v>
      </c>
      <c r="I4" s="169">
        <f>IF(RES_hhdet_tes!I4=0,"",RES_hhdet_tes!I4/RES_hhdet_fec!I4)</f>
        <v>0.53218242048339703</v>
      </c>
      <c r="J4" s="169">
        <f>IF(RES_hhdet_tes!J4=0,"",RES_hhdet_tes!J4/RES_hhdet_fec!J4)</f>
        <v>0.53487157668611596</v>
      </c>
      <c r="K4" s="169">
        <f>IF(RES_hhdet_tes!K4=0,"",RES_hhdet_tes!K4/RES_hhdet_fec!K4)</f>
        <v>0.5391836947384161</v>
      </c>
      <c r="L4" s="169">
        <f>IF(RES_hhdet_tes!L4=0,"",RES_hhdet_tes!L4/RES_hhdet_fec!L4)</f>
        <v>0.54837935420734296</v>
      </c>
      <c r="M4" s="169">
        <f>IF(RES_hhdet_tes!M4=0,"",RES_hhdet_tes!M4/RES_hhdet_fec!M4)</f>
        <v>0.55745627204860593</v>
      </c>
      <c r="N4" s="169">
        <f>IF(RES_hhdet_tes!N4=0,"",RES_hhdet_tes!N4/RES_hhdet_fec!N4)</f>
        <v>0.56020766283499779</v>
      </c>
      <c r="O4" s="169">
        <f>IF(RES_hhdet_tes!O4=0,"",RES_hhdet_tes!O4/RES_hhdet_fec!O4)</f>
        <v>0.56315261985148479</v>
      </c>
      <c r="P4" s="169">
        <f>IF(RES_hhdet_tes!P4=0,"",RES_hhdet_tes!P4/RES_hhdet_fec!P4)</f>
        <v>0.56565724929725913</v>
      </c>
      <c r="Q4" s="169">
        <f>IF(RES_hhdet_tes!Q4=0,"",RES_hhdet_tes!Q4/RES_hhdet_fec!Q4)</f>
        <v>0.56463768594075225</v>
      </c>
    </row>
    <row r="5" spans="1:17" ht="12" customHeight="1" x14ac:dyDescent="0.25">
      <c r="A5" s="23" t="s">
        <v>58</v>
      </c>
      <c r="B5" s="73">
        <f>IF(RES_hhdet_tes!B5=0,"",RES_hhdet_tes!B5/RES_hhdet_fec!B5)</f>
        <v>0.52035294163541801</v>
      </c>
      <c r="C5" s="73">
        <f>IF(RES_hhdet_tes!C5=0,"",RES_hhdet_tes!C5/RES_hhdet_fec!C5)</f>
        <v>0.52035294163541856</v>
      </c>
      <c r="D5" s="73">
        <f>IF(RES_hhdet_tes!D5=0,"",RES_hhdet_tes!D5/RES_hhdet_fec!D5)</f>
        <v>0.52035294163541823</v>
      </c>
      <c r="E5" s="73">
        <f>IF(RES_hhdet_tes!E5=0,"",RES_hhdet_tes!E5/RES_hhdet_fec!E5)</f>
        <v>0.52035294163541823</v>
      </c>
      <c r="F5" s="73">
        <f>IF(RES_hhdet_tes!F5=0,"",RES_hhdet_tes!F5/RES_hhdet_fec!F5)</f>
        <v>0.52286139168471457</v>
      </c>
      <c r="G5" s="73">
        <f>IF(RES_hhdet_tes!G5=0,"",RES_hhdet_tes!G5/RES_hhdet_fec!G5)</f>
        <v>0.52350585660495297</v>
      </c>
      <c r="H5" s="73">
        <f>IF(RES_hhdet_tes!H5=0,"",RES_hhdet_tes!H5/RES_hhdet_fec!H5)</f>
        <v>0.52569922799446145</v>
      </c>
      <c r="I5" s="73">
        <f>IF(RES_hhdet_tes!I5=0,"",RES_hhdet_tes!I5/RES_hhdet_fec!I5)</f>
        <v>0.52871928835578785</v>
      </c>
      <c r="J5" s="73">
        <f>IF(RES_hhdet_tes!J5=0,"",RES_hhdet_tes!J5/RES_hhdet_fec!J5)</f>
        <v>0.53249766355309724</v>
      </c>
      <c r="K5" s="73">
        <f>IF(RES_hhdet_tes!K5=0,"",RES_hhdet_tes!K5/RES_hhdet_fec!K5)</f>
        <v>0.53649606821761764</v>
      </c>
      <c r="L5" s="73">
        <f>IF(RES_hhdet_tes!L5=0,"",RES_hhdet_tes!L5/RES_hhdet_fec!L5)</f>
        <v>0.54600613795780994</v>
      </c>
      <c r="M5" s="73">
        <f>IF(RES_hhdet_tes!M5=0,"",RES_hhdet_tes!M5/RES_hhdet_fec!M5)</f>
        <v>0.55469456859508293</v>
      </c>
      <c r="N5" s="73">
        <f>IF(RES_hhdet_tes!N5=0,"",RES_hhdet_tes!N5/RES_hhdet_fec!N5)</f>
        <v>0.55716432868967336</v>
      </c>
      <c r="O5" s="73">
        <f>IF(RES_hhdet_tes!O5=0,"",RES_hhdet_tes!O5/RES_hhdet_fec!O5)</f>
        <v>0.5617053315838525</v>
      </c>
      <c r="P5" s="73">
        <f>IF(RES_hhdet_tes!P5=0,"",RES_hhdet_tes!P5/RES_hhdet_fec!P5)</f>
        <v>0.56174839164838009</v>
      </c>
      <c r="Q5" s="73">
        <f>IF(RES_hhdet_tes!Q5=0,"",RES_hhdet_tes!Q5/RES_hhdet_fec!Q5)</f>
        <v>0.56187183433205135</v>
      </c>
    </row>
    <row r="6" spans="1:17" ht="12" customHeight="1" x14ac:dyDescent="0.25">
      <c r="A6" s="23" t="s">
        <v>60</v>
      </c>
      <c r="B6" s="73">
        <f>IF(RES_hhdet_tes!B6=0,"",RES_hhdet_tes!B6/RES_hhdet_fec!B6)</f>
        <v>1</v>
      </c>
      <c r="C6" s="73">
        <f>IF(RES_hhdet_tes!C6=0,"",RES_hhdet_tes!C6/RES_hhdet_fec!C6)</f>
        <v>1.0000000000000004</v>
      </c>
      <c r="D6" s="73">
        <f>IF(RES_hhdet_tes!D6=0,"",RES_hhdet_tes!D6/RES_hhdet_fec!D6)</f>
        <v>0.99999999999999989</v>
      </c>
      <c r="E6" s="73">
        <f>IF(RES_hhdet_tes!E6=0,"",RES_hhdet_tes!E6/RES_hhdet_fec!E6)</f>
        <v>1</v>
      </c>
      <c r="F6" s="73">
        <f>IF(RES_hhdet_tes!F6=0,"",RES_hhdet_tes!F6/RES_hhdet_fec!F6)</f>
        <v>1.0000000000000004</v>
      </c>
      <c r="G6" s="73">
        <f>IF(RES_hhdet_tes!G6=0,"",RES_hhdet_tes!G6/RES_hhdet_fec!G6)</f>
        <v>0.99999999999999989</v>
      </c>
      <c r="H6" s="73">
        <f>IF(RES_hhdet_tes!H6=0,"",RES_hhdet_tes!H6/RES_hhdet_fec!H6)</f>
        <v>1</v>
      </c>
      <c r="I6" s="73">
        <f>IF(RES_hhdet_tes!I6=0,"",RES_hhdet_tes!I6/RES_hhdet_fec!I6)</f>
        <v>1.0000000000000002</v>
      </c>
      <c r="J6" s="73">
        <f>IF(RES_hhdet_tes!J6=0,"",RES_hhdet_tes!J6/RES_hhdet_fec!J6)</f>
        <v>1</v>
      </c>
      <c r="K6" s="73">
        <f>IF(RES_hhdet_tes!K6=0,"",RES_hhdet_tes!K6/RES_hhdet_fec!K6)</f>
        <v>1.0000000000000002</v>
      </c>
      <c r="L6" s="73">
        <f>IF(RES_hhdet_tes!L6=0,"",RES_hhdet_tes!L6/RES_hhdet_fec!L6)</f>
        <v>1.0000000000000004</v>
      </c>
      <c r="M6" s="73">
        <f>IF(RES_hhdet_tes!M6=0,"",RES_hhdet_tes!M6/RES_hhdet_fec!M6)</f>
        <v>0.99999999999999967</v>
      </c>
      <c r="N6" s="73">
        <f>IF(RES_hhdet_tes!N6=0,"",RES_hhdet_tes!N6/RES_hhdet_fec!N6)</f>
        <v>0.99999999999999978</v>
      </c>
      <c r="O6" s="73">
        <f>IF(RES_hhdet_tes!O6=0,"",RES_hhdet_tes!O6/RES_hhdet_fec!O6)</f>
        <v>1</v>
      </c>
      <c r="P6" s="73">
        <f>IF(RES_hhdet_tes!P6=0,"",RES_hhdet_tes!P6/RES_hhdet_fec!P6)</f>
        <v>1</v>
      </c>
      <c r="Q6" s="73">
        <f>IF(RES_hhdet_tes!Q6=0,"",RES_hhdet_tes!Q6/RES_hhdet_fec!Q6)</f>
        <v>1.0000000000000002</v>
      </c>
    </row>
    <row r="7" spans="1:17" ht="12.95" customHeight="1" x14ac:dyDescent="0.25">
      <c r="A7" s="158" t="s">
        <v>112</v>
      </c>
      <c r="B7" s="169">
        <f>IF(RES_hhdet_tes!B7=0,"",RES_hhdet_tes!B7/RES_hhdet_fec!B7)</f>
        <v>1.6292521448704611</v>
      </c>
      <c r="C7" s="169">
        <f>IF(RES_hhdet_tes!C7=0,"",RES_hhdet_tes!C7/RES_hhdet_fec!C7)</f>
        <v>1.678924606601492</v>
      </c>
      <c r="D7" s="169">
        <f>IF(RES_hhdet_tes!D7=0,"",RES_hhdet_tes!D7/RES_hhdet_fec!D7)</f>
        <v>1.7107850180384561</v>
      </c>
      <c r="E7" s="169">
        <f>IF(RES_hhdet_tes!E7=0,"",RES_hhdet_tes!E7/RES_hhdet_fec!E7)</f>
        <v>1.7633613599645424</v>
      </c>
      <c r="F7" s="169">
        <f>IF(RES_hhdet_tes!F7=0,"",RES_hhdet_tes!F7/RES_hhdet_fec!F7)</f>
        <v>1.8179343046089635</v>
      </c>
      <c r="G7" s="169">
        <f>IF(RES_hhdet_tes!G7=0,"",RES_hhdet_tes!G7/RES_hhdet_fec!G7)</f>
        <v>1.8778035014266079</v>
      </c>
      <c r="H7" s="169">
        <f>IF(RES_hhdet_tes!H7=0,"",RES_hhdet_tes!H7/RES_hhdet_fec!H7)</f>
        <v>1.9256525139045138</v>
      </c>
      <c r="I7" s="169">
        <f>IF(RES_hhdet_tes!I7=0,"",RES_hhdet_tes!I7/RES_hhdet_fec!I7)</f>
        <v>1.9493092594875832</v>
      </c>
      <c r="J7" s="169">
        <f>IF(RES_hhdet_tes!J7=0,"",RES_hhdet_tes!J7/RES_hhdet_fec!J7)</f>
        <v>2.2682011529923032</v>
      </c>
      <c r="K7" s="169">
        <f>IF(RES_hhdet_tes!K7=0,"",RES_hhdet_tes!K7/RES_hhdet_fec!K7)</f>
        <v>2.5040806268226019</v>
      </c>
      <c r="L7" s="169">
        <f>IF(RES_hhdet_tes!L7=0,"",RES_hhdet_tes!L7/RES_hhdet_fec!L7)</f>
        <v>2.7794347277115623</v>
      </c>
      <c r="M7" s="169">
        <f>IF(RES_hhdet_tes!M7=0,"",RES_hhdet_tes!M7/RES_hhdet_fec!M7)</f>
        <v>2.9823813095592948</v>
      </c>
      <c r="N7" s="169">
        <f>IF(RES_hhdet_tes!N7=0,"",RES_hhdet_tes!N7/RES_hhdet_fec!N7)</f>
        <v>3.1482344769323443</v>
      </c>
      <c r="O7" s="169">
        <f>IF(RES_hhdet_tes!O7=0,"",RES_hhdet_tes!O7/RES_hhdet_fec!O7)</f>
        <v>3.3908261083154785</v>
      </c>
      <c r="P7" s="169">
        <f>IF(RES_hhdet_tes!P7=0,"",RES_hhdet_tes!P7/RES_hhdet_fec!P7)</f>
        <v>3.4421099879649431</v>
      </c>
      <c r="Q7" s="169">
        <f>IF(RES_hhdet_tes!Q7=0,"",RES_hhdet_tes!Q7/RES_hhdet_fec!Q7)</f>
        <v>3.6289068053557014</v>
      </c>
    </row>
    <row r="8" spans="1:17" ht="12" customHeight="1" x14ac:dyDescent="0.25">
      <c r="A8" s="23" t="s">
        <v>60</v>
      </c>
      <c r="B8" s="73">
        <f>IF(RES_hhdet_tes!B8=0,"",RES_hhdet_tes!B8/RES_hhdet_fec!B8)</f>
        <v>1.6292521448704611</v>
      </c>
      <c r="C8" s="73">
        <f>IF(RES_hhdet_tes!C8=0,"",RES_hhdet_tes!C8/RES_hhdet_fec!C8)</f>
        <v>1.678924606601492</v>
      </c>
      <c r="D8" s="73">
        <f>IF(RES_hhdet_tes!D8=0,"",RES_hhdet_tes!D8/RES_hhdet_fec!D8)</f>
        <v>1.7107850180384561</v>
      </c>
      <c r="E8" s="73">
        <f>IF(RES_hhdet_tes!E8=0,"",RES_hhdet_tes!E8/RES_hhdet_fec!E8)</f>
        <v>1.7633613599645424</v>
      </c>
      <c r="F8" s="73">
        <f>IF(RES_hhdet_tes!F8=0,"",RES_hhdet_tes!F8/RES_hhdet_fec!F8)</f>
        <v>1.8179343046089635</v>
      </c>
      <c r="G8" s="73">
        <f>IF(RES_hhdet_tes!G8=0,"",RES_hhdet_tes!G8/RES_hhdet_fec!G8)</f>
        <v>1.8778035014266079</v>
      </c>
      <c r="H8" s="73">
        <f>IF(RES_hhdet_tes!H8=0,"",RES_hhdet_tes!H8/RES_hhdet_fec!H8)</f>
        <v>1.9256525139045138</v>
      </c>
      <c r="I8" s="73">
        <f>IF(RES_hhdet_tes!I8=0,"",RES_hhdet_tes!I8/RES_hhdet_fec!I8)</f>
        <v>1.9493092594875832</v>
      </c>
      <c r="J8" s="73">
        <f>IF(RES_hhdet_tes!J8=0,"",RES_hhdet_tes!J8/RES_hhdet_fec!J8)</f>
        <v>2.2682011529923032</v>
      </c>
      <c r="K8" s="73">
        <f>IF(RES_hhdet_tes!K8=0,"",RES_hhdet_tes!K8/RES_hhdet_fec!K8)</f>
        <v>2.5040806268226019</v>
      </c>
      <c r="L8" s="73">
        <f>IF(RES_hhdet_tes!L8=0,"",RES_hhdet_tes!L8/RES_hhdet_fec!L8)</f>
        <v>2.7794347277115623</v>
      </c>
      <c r="M8" s="73">
        <f>IF(RES_hhdet_tes!M8=0,"",RES_hhdet_tes!M8/RES_hhdet_fec!M8)</f>
        <v>2.9823813095592948</v>
      </c>
      <c r="N8" s="73">
        <f>IF(RES_hhdet_tes!N8=0,"",RES_hhdet_tes!N8/RES_hhdet_fec!N8)</f>
        <v>3.1482344769323443</v>
      </c>
      <c r="O8" s="73">
        <f>IF(RES_hhdet_tes!O8=0,"",RES_hhdet_tes!O8/RES_hhdet_fec!O8)</f>
        <v>3.3908261083154785</v>
      </c>
      <c r="P8" s="73">
        <f>IF(RES_hhdet_tes!P8=0,"",RES_hhdet_tes!P8/RES_hhdet_fec!P8)</f>
        <v>3.4421099879649431</v>
      </c>
      <c r="Q8" s="73">
        <f>IF(RES_hhdet_tes!Q8=0,"",RES_hhdet_tes!Q8/RES_hhdet_fec!Q8)</f>
        <v>3.6289068053557014</v>
      </c>
    </row>
    <row r="9" spans="1:17" ht="12" customHeight="1" x14ac:dyDescent="0.25">
      <c r="A9" s="158" t="s">
        <v>63</v>
      </c>
      <c r="B9" s="169">
        <f>IF(RES_hhdet_tes!B9=0,"",RES_hhdet_tes!B9/RES_hhdet_fec!B9)</f>
        <v>0.61611376763942127</v>
      </c>
      <c r="C9" s="169">
        <f>IF(RES_hhdet_tes!C9=0,"",RES_hhdet_tes!C9/RES_hhdet_fec!C9)</f>
        <v>0.61787640364939367</v>
      </c>
      <c r="D9" s="169">
        <f>IF(RES_hhdet_tes!D9=0,"",RES_hhdet_tes!D9/RES_hhdet_fec!D9)</f>
        <v>0.61906676750170919</v>
      </c>
      <c r="E9" s="169">
        <f>IF(RES_hhdet_tes!E9=0,"",RES_hhdet_tes!E9/RES_hhdet_fec!E9)</f>
        <v>0.61493753410288898</v>
      </c>
      <c r="F9" s="169">
        <f>IF(RES_hhdet_tes!F9=0,"",RES_hhdet_tes!F9/RES_hhdet_fec!F9)</f>
        <v>0.61703041333734354</v>
      </c>
      <c r="G9" s="169">
        <f>IF(RES_hhdet_tes!G9=0,"",RES_hhdet_tes!G9/RES_hhdet_fec!G9)</f>
        <v>0.62855019004088231</v>
      </c>
      <c r="H9" s="169">
        <f>IF(RES_hhdet_tes!H9=0,"",RES_hhdet_tes!H9/RES_hhdet_fec!H9)</f>
        <v>0.62881770989398045</v>
      </c>
      <c r="I9" s="169">
        <f>IF(RES_hhdet_tes!I9=0,"",RES_hhdet_tes!I9/RES_hhdet_fec!I9)</f>
        <v>0.64565219167168331</v>
      </c>
      <c r="J9" s="169">
        <f>IF(RES_hhdet_tes!J9=0,"",RES_hhdet_tes!J9/RES_hhdet_fec!J9)</f>
        <v>0.64319872330965244</v>
      </c>
      <c r="K9" s="169">
        <f>IF(RES_hhdet_tes!K9=0,"",RES_hhdet_tes!K9/RES_hhdet_fec!K9)</f>
        <v>0.64552846315623591</v>
      </c>
      <c r="L9" s="169">
        <f>IF(RES_hhdet_tes!L9=0,"",RES_hhdet_tes!L9/RES_hhdet_fec!L9)</f>
        <v>0.65030951978376572</v>
      </c>
      <c r="M9" s="169">
        <f>IF(RES_hhdet_tes!M9=0,"",RES_hhdet_tes!M9/RES_hhdet_fec!M9)</f>
        <v>0.65171516696256149</v>
      </c>
      <c r="N9" s="169">
        <f>IF(RES_hhdet_tes!N9=0,"",RES_hhdet_tes!N9/RES_hhdet_fec!N9)</f>
        <v>0.64997488689467742</v>
      </c>
      <c r="O9" s="169">
        <f>IF(RES_hhdet_tes!O9=0,"",RES_hhdet_tes!O9/RES_hhdet_fec!O9)</f>
        <v>0.65059600978634002</v>
      </c>
      <c r="P9" s="169">
        <f>IF(RES_hhdet_tes!P9=0,"",RES_hhdet_tes!P9/RES_hhdet_fec!P9)</f>
        <v>0.65360120953956924</v>
      </c>
      <c r="Q9" s="169">
        <f>IF(RES_hhdet_tes!Q9=0,"",RES_hhdet_tes!Q9/RES_hhdet_fec!Q9)</f>
        <v>0.65359316945305412</v>
      </c>
    </row>
    <row r="10" spans="1:17" ht="12" customHeight="1" x14ac:dyDescent="0.25">
      <c r="A10" s="167" t="s">
        <v>171</v>
      </c>
      <c r="B10" s="174">
        <f>IF(RES_hhdet_tes!B10=0,"",RES_hhdet_tes!B10/RES_hhdet_fec!B10)</f>
        <v>0.47323132511702753</v>
      </c>
      <c r="C10" s="174">
        <f>IF(RES_hhdet_tes!C10=0,"",RES_hhdet_tes!C10/RES_hhdet_fec!C10)</f>
        <v>0.47323132511702759</v>
      </c>
      <c r="D10" s="174">
        <f>IF(RES_hhdet_tes!D10=0,"",RES_hhdet_tes!D10/RES_hhdet_fec!D10)</f>
        <v>0.47323132511702765</v>
      </c>
      <c r="E10" s="174">
        <f>IF(RES_hhdet_tes!E10=0,"",RES_hhdet_tes!E10/RES_hhdet_fec!E10)</f>
        <v>0.47323132511702742</v>
      </c>
      <c r="F10" s="174">
        <f>IF(RES_hhdet_tes!F10=0,"",RES_hhdet_tes!F10/RES_hhdet_fec!F10)</f>
        <v>0.47504465464049633</v>
      </c>
      <c r="G10" s="174">
        <f>IF(RES_hhdet_tes!G10=0,"",RES_hhdet_tes!G10/RES_hhdet_fec!G10)</f>
        <v>0.47555547812965182</v>
      </c>
      <c r="H10" s="174">
        <f>IF(RES_hhdet_tes!H10=0,"",RES_hhdet_tes!H10/RES_hhdet_fec!H10)</f>
        <v>0.47728408115062021</v>
      </c>
      <c r="I10" s="174">
        <f>IF(RES_hhdet_tes!I10=0,"",RES_hhdet_tes!I10/RES_hhdet_fec!I10)</f>
        <v>0.47807922419307725</v>
      </c>
      <c r="J10" s="174">
        <f>IF(RES_hhdet_tes!J10=0,"",RES_hhdet_tes!J10/RES_hhdet_fec!J10)</f>
        <v>0.48050643400589793</v>
      </c>
      <c r="K10" s="174">
        <f>IF(RES_hhdet_tes!K10=0,"",RES_hhdet_tes!K10/RES_hhdet_fec!K10)</f>
        <v>0.48217121453909528</v>
      </c>
      <c r="L10" s="174">
        <f>IF(RES_hhdet_tes!L10=0,"",RES_hhdet_tes!L10/RES_hhdet_fec!L10)</f>
        <v>0.4857967838049907</v>
      </c>
      <c r="M10" s="174">
        <f>IF(RES_hhdet_tes!M10=0,"",RES_hhdet_tes!M10/RES_hhdet_fec!M10)</f>
        <v>0.48936533630991186</v>
      </c>
      <c r="N10" s="174">
        <f>IF(RES_hhdet_tes!N10=0,"",RES_hhdet_tes!N10/RES_hhdet_fec!N10)</f>
        <v>0.49351265825347973</v>
      </c>
      <c r="O10" s="174">
        <f>IF(RES_hhdet_tes!O10=0,"",RES_hhdet_tes!O10/RES_hhdet_fec!O10)</f>
        <v>0.50267893213424264</v>
      </c>
      <c r="P10" s="174">
        <f>IF(RES_hhdet_tes!P10=0,"",RES_hhdet_tes!P10/RES_hhdet_fec!P10)</f>
        <v>0.50452586329358251</v>
      </c>
      <c r="Q10" s="174">
        <f>IF(RES_hhdet_tes!Q10=0,"",RES_hhdet_tes!Q10/RES_hhdet_fec!Q10)</f>
        <v>0.50659846859516977</v>
      </c>
    </row>
    <row r="11" spans="1:17" ht="12" customHeight="1" x14ac:dyDescent="0.25">
      <c r="A11" s="167" t="s">
        <v>144</v>
      </c>
      <c r="B11" s="174">
        <f>IF(RES_hhdet_tes!B11=0,"",RES_hhdet_tes!B11/RES_hhdet_fec!B11)</f>
        <v>0.54955895820041911</v>
      </c>
      <c r="C11" s="174">
        <f>IF(RES_hhdet_tes!C11=0,"",RES_hhdet_tes!C11/RES_hhdet_fec!C11)</f>
        <v>0.54955895820041911</v>
      </c>
      <c r="D11" s="174">
        <f>IF(RES_hhdet_tes!D11=0,"",RES_hhdet_tes!D11/RES_hhdet_fec!D11)</f>
        <v>0.549558958200419</v>
      </c>
      <c r="E11" s="174">
        <f>IF(RES_hhdet_tes!E11=0,"",RES_hhdet_tes!E11/RES_hhdet_fec!E11)</f>
        <v>0.549558958200419</v>
      </c>
      <c r="F11" s="174">
        <f>IF(RES_hhdet_tes!F11=0,"",RES_hhdet_tes!F11/RES_hhdet_fec!F11)</f>
        <v>0.55746692476458726</v>
      </c>
      <c r="G11" s="174">
        <f>IF(RES_hhdet_tes!G11=0,"",RES_hhdet_tes!G11/RES_hhdet_fec!G11)</f>
        <v>0.56124103151171834</v>
      </c>
      <c r="H11" s="174">
        <f>IF(RES_hhdet_tes!H11=0,"",RES_hhdet_tes!H11/RES_hhdet_fec!H11)</f>
        <v>0.57284280164636048</v>
      </c>
      <c r="I11" s="174">
        <f>IF(RES_hhdet_tes!I11=0,"",RES_hhdet_tes!I11/RES_hhdet_fec!I11)</f>
        <v>0.58794697799249973</v>
      </c>
      <c r="J11" s="174">
        <f>IF(RES_hhdet_tes!J11=0,"",RES_hhdet_tes!J11/RES_hhdet_fec!J11)</f>
        <v>0.60429146780509102</v>
      </c>
      <c r="K11" s="174">
        <f>IF(RES_hhdet_tes!K11=0,"",RES_hhdet_tes!K11/RES_hhdet_fec!K11)</f>
        <v>0.60796735452643391</v>
      </c>
      <c r="L11" s="174">
        <f>IF(RES_hhdet_tes!L11=0,"",RES_hhdet_tes!L11/RES_hhdet_fec!L11)</f>
        <v>0.6090669035495444</v>
      </c>
      <c r="M11" s="174">
        <f>IF(RES_hhdet_tes!M11=0,"",RES_hhdet_tes!M11/RES_hhdet_fec!M11)</f>
        <v>0.60979526325943068</v>
      </c>
      <c r="N11" s="174">
        <f>IF(RES_hhdet_tes!N11=0,"",RES_hhdet_tes!N11/RES_hhdet_fec!N11)</f>
        <v>0.61005049192122518</v>
      </c>
      <c r="O11" s="174">
        <f>IF(RES_hhdet_tes!O11=0,"",RES_hhdet_tes!O11/RES_hhdet_fec!O11)</f>
        <v>0.61060280357941576</v>
      </c>
      <c r="P11" s="174">
        <f>IF(RES_hhdet_tes!P11=0,"",RES_hhdet_tes!P11/RES_hhdet_fec!P11)</f>
        <v>0.61079515968976739</v>
      </c>
      <c r="Q11" s="174">
        <f>IF(RES_hhdet_tes!Q11=0,"",RES_hhdet_tes!Q11/RES_hhdet_fec!Q11)</f>
        <v>0.61476777123317605</v>
      </c>
    </row>
    <row r="12" spans="1:17" ht="12" customHeight="1" x14ac:dyDescent="0.25">
      <c r="A12" s="167" t="s">
        <v>143</v>
      </c>
      <c r="B12" s="174">
        <f>IF(RES_hhdet_tes!B12=0,"",RES_hhdet_tes!B12/RES_hhdet_fec!B12)</f>
        <v>0.65241480838963095</v>
      </c>
      <c r="C12" s="174">
        <f>IF(RES_hhdet_tes!C12=0,"",RES_hhdet_tes!C12/RES_hhdet_fec!C12)</f>
        <v>0.65311551338164398</v>
      </c>
      <c r="D12" s="174">
        <f>IF(RES_hhdet_tes!D12=0,"",RES_hhdet_tes!D12/RES_hhdet_fec!D12)</f>
        <v>0.65385953633376892</v>
      </c>
      <c r="E12" s="174">
        <f>IF(RES_hhdet_tes!E12=0,"",RES_hhdet_tes!E12/RES_hhdet_fec!E12)</f>
        <v>0.65459902966208827</v>
      </c>
      <c r="F12" s="174">
        <f>IF(RES_hhdet_tes!F12=0,"",RES_hhdet_tes!F12/RES_hhdet_fec!F12)</f>
        <v>0.66259773153592982</v>
      </c>
      <c r="G12" s="174">
        <f>IF(RES_hhdet_tes!G12=0,"",RES_hhdet_tes!G12/RES_hhdet_fec!G12)</f>
        <v>0.66452211898471503</v>
      </c>
      <c r="H12" s="174">
        <f>IF(RES_hhdet_tes!H12=0,"",RES_hhdet_tes!H12/RES_hhdet_fec!H12)</f>
        <v>0.67303529748875657</v>
      </c>
      <c r="I12" s="174">
        <f>IF(RES_hhdet_tes!I12=0,"",RES_hhdet_tes!I12/RES_hhdet_fec!I12)</f>
        <v>0.68417166391506845</v>
      </c>
      <c r="J12" s="174">
        <f>IF(RES_hhdet_tes!J12=0,"",RES_hhdet_tes!J12/RES_hhdet_fec!J12)</f>
        <v>0.69870918834699003</v>
      </c>
      <c r="K12" s="174">
        <f>IF(RES_hhdet_tes!K12=0,"",RES_hhdet_tes!K12/RES_hhdet_fec!K12)</f>
        <v>0.70069426800609258</v>
      </c>
      <c r="L12" s="174">
        <f>IF(RES_hhdet_tes!L12=0,"",RES_hhdet_tes!L12/RES_hhdet_fec!L12)</f>
        <v>0.70389552309441583</v>
      </c>
      <c r="M12" s="174">
        <f>IF(RES_hhdet_tes!M12=0,"",RES_hhdet_tes!M12/RES_hhdet_fec!M12)</f>
        <v>0.70288391449926435</v>
      </c>
      <c r="N12" s="174">
        <f>IF(RES_hhdet_tes!N12=0,"",RES_hhdet_tes!N12/RES_hhdet_fec!N12)</f>
        <v>0.70494529381655213</v>
      </c>
      <c r="O12" s="174">
        <f>IF(RES_hhdet_tes!O12=0,"",RES_hhdet_tes!O12/RES_hhdet_fec!O12)</f>
        <v>0.7107975115209838</v>
      </c>
      <c r="P12" s="174">
        <f>IF(RES_hhdet_tes!P12=0,"",RES_hhdet_tes!P12/RES_hhdet_fec!P12)</f>
        <v>0.70736857319403978</v>
      </c>
      <c r="Q12" s="174">
        <f>IF(RES_hhdet_tes!Q12=0,"",RES_hhdet_tes!Q12/RES_hhdet_fec!Q12)</f>
        <v>0.71354290686923649</v>
      </c>
    </row>
    <row r="13" spans="1:17" ht="12" customHeight="1" x14ac:dyDescent="0.25">
      <c r="A13" s="166" t="s">
        <v>57</v>
      </c>
      <c r="B13" s="173">
        <f>IF(RES_hhdet_tes!B13=0,"",RES_hhdet_tes!B13/RES_hhdet_fec!B13)</f>
        <v>0.54955895820041911</v>
      </c>
      <c r="C13" s="173">
        <f>IF(RES_hhdet_tes!C13=0,"",RES_hhdet_tes!C13/RES_hhdet_fec!C13)</f>
        <v>0.54955895820041878</v>
      </c>
      <c r="D13" s="173">
        <f>IF(RES_hhdet_tes!D13=0,"",RES_hhdet_tes!D13/RES_hhdet_fec!D13)</f>
        <v>0.549558958200419</v>
      </c>
      <c r="E13" s="173">
        <f>IF(RES_hhdet_tes!E13=0,"",RES_hhdet_tes!E13/RES_hhdet_fec!E13)</f>
        <v>0.54955895820041911</v>
      </c>
      <c r="F13" s="173">
        <f>IF(RES_hhdet_tes!F13=0,"",RES_hhdet_tes!F13/RES_hhdet_fec!F13)</f>
        <v>0.55902433300612953</v>
      </c>
      <c r="G13" s="173">
        <f>IF(RES_hhdet_tes!G13=0,"",RES_hhdet_tes!G13/RES_hhdet_fec!G13)</f>
        <v>0.56070614024205112</v>
      </c>
      <c r="H13" s="173">
        <f>IF(RES_hhdet_tes!H13=0,"",RES_hhdet_tes!H13/RES_hhdet_fec!H13)</f>
        <v>0.57105402988159504</v>
      </c>
      <c r="I13" s="173">
        <f>IF(RES_hhdet_tes!I13=0,"",RES_hhdet_tes!I13/RES_hhdet_fec!I13)</f>
        <v>0.58494114525187713</v>
      </c>
      <c r="J13" s="173">
        <f>IF(RES_hhdet_tes!J13=0,"",RES_hhdet_tes!J13/RES_hhdet_fec!J13)</f>
        <v>0.60328279052330769</v>
      </c>
      <c r="K13" s="173">
        <f>IF(RES_hhdet_tes!K13=0,"",RES_hhdet_tes!K13/RES_hhdet_fec!K13)</f>
        <v>0.60517058206737129</v>
      </c>
      <c r="L13" s="173">
        <f>IF(RES_hhdet_tes!L13=0,"",RES_hhdet_tes!L13/RES_hhdet_fec!L13)</f>
        <v>0.6065620032829514</v>
      </c>
      <c r="M13" s="173">
        <f>IF(RES_hhdet_tes!M13=0,"",RES_hhdet_tes!M13/RES_hhdet_fec!M13)</f>
        <v>0.60911763623932291</v>
      </c>
      <c r="N13" s="173">
        <f>IF(RES_hhdet_tes!N13=0,"",RES_hhdet_tes!N13/RES_hhdet_fec!N13)</f>
        <v>0.60914952563357028</v>
      </c>
      <c r="O13" s="173">
        <f>IF(RES_hhdet_tes!O13=0,"",RES_hhdet_tes!O13/RES_hhdet_fec!O13)</f>
        <v>0.61293498830906401</v>
      </c>
      <c r="P13" s="173">
        <f>IF(RES_hhdet_tes!P13=0,"",RES_hhdet_tes!P13/RES_hhdet_fec!P13)</f>
        <v>0.61309685993686969</v>
      </c>
      <c r="Q13" s="173">
        <f>IF(RES_hhdet_tes!Q13=0,"",RES_hhdet_tes!Q13/RES_hhdet_fec!Q13)</f>
        <v>0.61773184687009386</v>
      </c>
    </row>
    <row r="14" spans="1:17" ht="12" customHeight="1" x14ac:dyDescent="0.25">
      <c r="A14" s="147" t="s">
        <v>59</v>
      </c>
      <c r="B14" s="172">
        <f>IF(RES_hhdet_tes!B14=0,"",RES_hhdet_tes!B14/RES_hhdet_fec!B14)</f>
        <v>1</v>
      </c>
      <c r="C14" s="172">
        <f>IF(RES_hhdet_tes!C14=0,"",RES_hhdet_tes!C14/RES_hhdet_fec!C14)</f>
        <v>1</v>
      </c>
      <c r="D14" s="172">
        <f>IF(RES_hhdet_tes!D14=0,"",RES_hhdet_tes!D14/RES_hhdet_fec!D14)</f>
        <v>1</v>
      </c>
      <c r="E14" s="172">
        <f>IF(RES_hhdet_tes!E14=0,"",RES_hhdet_tes!E14/RES_hhdet_fec!E14)</f>
        <v>1.0000000000000002</v>
      </c>
      <c r="F14" s="172">
        <f>IF(RES_hhdet_tes!F14=0,"",RES_hhdet_tes!F14/RES_hhdet_fec!F14)</f>
        <v>1</v>
      </c>
      <c r="G14" s="172">
        <f>IF(RES_hhdet_tes!G14=0,"",RES_hhdet_tes!G14/RES_hhdet_fec!G14)</f>
        <v>1</v>
      </c>
      <c r="H14" s="172">
        <f>IF(RES_hhdet_tes!H14=0,"",RES_hhdet_tes!H14/RES_hhdet_fec!H14)</f>
        <v>1</v>
      </c>
      <c r="I14" s="172">
        <f>IF(RES_hhdet_tes!I14=0,"",RES_hhdet_tes!I14/RES_hhdet_fec!I14)</f>
        <v>0.99999999999999956</v>
      </c>
      <c r="J14" s="172">
        <f>IF(RES_hhdet_tes!J14=0,"",RES_hhdet_tes!J14/RES_hhdet_fec!J14)</f>
        <v>0.99999999999999956</v>
      </c>
      <c r="K14" s="172">
        <f>IF(RES_hhdet_tes!K14=0,"",RES_hhdet_tes!K14/RES_hhdet_fec!K14)</f>
        <v>1</v>
      </c>
      <c r="L14" s="172">
        <f>IF(RES_hhdet_tes!L14=0,"",RES_hhdet_tes!L14/RES_hhdet_fec!L14)</f>
        <v>1</v>
      </c>
      <c r="M14" s="172">
        <f>IF(RES_hhdet_tes!M14=0,"",RES_hhdet_tes!M14/RES_hhdet_fec!M14)</f>
        <v>0.99999999999999967</v>
      </c>
      <c r="N14" s="172">
        <f>IF(RES_hhdet_tes!N14=0,"",RES_hhdet_tes!N14/RES_hhdet_fec!N14)</f>
        <v>0.99999999999999956</v>
      </c>
      <c r="O14" s="172">
        <f>IF(RES_hhdet_tes!O14=0,"",RES_hhdet_tes!O14/RES_hhdet_fec!O14)</f>
        <v>1</v>
      </c>
      <c r="P14" s="172">
        <f>IF(RES_hhdet_tes!P14=0,"",RES_hhdet_tes!P14/RES_hhdet_fec!P14)</f>
        <v>1.0000000000000007</v>
      </c>
      <c r="Q14" s="172">
        <f>IF(RES_hhdet_tes!Q14=0,"",RES_hhdet_tes!Q14/RES_hhdet_fec!Q14)</f>
        <v>0.99999999999999967</v>
      </c>
    </row>
    <row r="15" spans="1:17" ht="12" customHeight="1" x14ac:dyDescent="0.25">
      <c r="A15" s="163" t="s">
        <v>142</v>
      </c>
      <c r="B15" s="171">
        <f>IF(RES_hhdet_tes!B15=0,"",RES_hhdet_tes!B15/RES_hhdet_fec!B15)</f>
        <v>0.70221422436720216</v>
      </c>
      <c r="C15" s="171">
        <f>IF(RES_hhdet_tes!C15=0,"",RES_hhdet_tes!C15/RES_hhdet_fec!C15)</f>
        <v>0.70252046152988701</v>
      </c>
      <c r="D15" s="171">
        <f>IF(RES_hhdet_tes!D15=0,"",RES_hhdet_tes!D15/RES_hhdet_fec!D15)</f>
        <v>0.70292099859863999</v>
      </c>
      <c r="E15" s="171">
        <f>IF(RES_hhdet_tes!E15=0,"",RES_hhdet_tes!E15/RES_hhdet_fec!E15)</f>
        <v>0.7031692916084149</v>
      </c>
      <c r="F15" s="171">
        <f>IF(RES_hhdet_tes!F15=0,"",RES_hhdet_tes!F15/RES_hhdet_fec!F15)</f>
        <v>0.70946414374752786</v>
      </c>
      <c r="G15" s="171">
        <f>IF(RES_hhdet_tes!G15=0,"",RES_hhdet_tes!G15/RES_hhdet_fec!G15)</f>
        <v>0.71255810602344294</v>
      </c>
      <c r="H15" s="171">
        <f>IF(RES_hhdet_tes!H15=0,"",RES_hhdet_tes!H15/RES_hhdet_fec!H15)</f>
        <v>0.72142972725359267</v>
      </c>
      <c r="I15" s="171">
        <f>IF(RES_hhdet_tes!I15=0,"",RES_hhdet_tes!I15/RES_hhdet_fec!I15)</f>
        <v>0.73375929605558343</v>
      </c>
      <c r="J15" s="171">
        <f>IF(RES_hhdet_tes!J15=0,"",RES_hhdet_tes!J15/RES_hhdet_fec!J15)</f>
        <v>0.74675655607451619</v>
      </c>
      <c r="K15" s="171">
        <f>IF(RES_hhdet_tes!K15=0,"",RES_hhdet_tes!K15/RES_hhdet_fec!K15)</f>
        <v>0.7518812687595029</v>
      </c>
      <c r="L15" s="171">
        <f>IF(RES_hhdet_tes!L15=0,"",RES_hhdet_tes!L15/RES_hhdet_fec!L15)</f>
        <v>0.75394387022984233</v>
      </c>
      <c r="M15" s="171">
        <f>IF(RES_hhdet_tes!M15=0,"",RES_hhdet_tes!M15/RES_hhdet_fec!M15)</f>
        <v>0.75497080002029671</v>
      </c>
      <c r="N15" s="171">
        <f>IF(RES_hhdet_tes!N15=0,"",RES_hhdet_tes!N15/RES_hhdet_fec!N15)</f>
        <v>0.75524873086482081</v>
      </c>
      <c r="O15" s="171">
        <f>IF(RES_hhdet_tes!O15=0,"",RES_hhdet_tes!O15/RES_hhdet_fec!O15)</f>
        <v>0.75672841490568399</v>
      </c>
      <c r="P15" s="171">
        <f>IF(RES_hhdet_tes!P15=0,"",RES_hhdet_tes!P15/RES_hhdet_fec!P15)</f>
        <v>0.75749143945071384</v>
      </c>
      <c r="Q15" s="171">
        <f>IF(RES_hhdet_tes!Q15=0,"",RES_hhdet_tes!Q15/RES_hhdet_fec!Q15)</f>
        <v>0.7580523492847081</v>
      </c>
    </row>
    <row r="16" spans="1:17" ht="12" customHeight="1" x14ac:dyDescent="0.25">
      <c r="A16" s="161" t="s">
        <v>141</v>
      </c>
      <c r="B16" s="170">
        <f>IF(RES_hhdet_tes!B16=0,"",RES_hhdet_tes!B16/RES_hhdet_fec!B16)</f>
        <v>0.780501737839008</v>
      </c>
      <c r="C16" s="170">
        <f>IF(RES_hhdet_tes!C16=0,"",RES_hhdet_tes!C16/RES_hhdet_fec!C16)</f>
        <v>0.7786994899831029</v>
      </c>
      <c r="D16" s="170">
        <f>IF(RES_hhdet_tes!D16=0,"",RES_hhdet_tes!D16/RES_hhdet_fec!D16)</f>
        <v>0.77967749924142848</v>
      </c>
      <c r="E16" s="170">
        <f>IF(RES_hhdet_tes!E16=0,"",RES_hhdet_tes!E16/RES_hhdet_fec!E16)</f>
        <v>0.78020129880058409</v>
      </c>
      <c r="F16" s="170">
        <f>IF(RES_hhdet_tes!F16=0,"",RES_hhdet_tes!F16/RES_hhdet_fec!F16)</f>
        <v>0.78825248790647284</v>
      </c>
      <c r="G16" s="170">
        <f>IF(RES_hhdet_tes!G16=0,"",RES_hhdet_tes!G16/RES_hhdet_fec!G16)</f>
        <v>0.78969496896688973</v>
      </c>
      <c r="H16" s="170">
        <f>IF(RES_hhdet_tes!H16=0,"",RES_hhdet_tes!H16/RES_hhdet_fec!H16)</f>
        <v>0.79661395076967167</v>
      </c>
      <c r="I16" s="170">
        <f>IF(RES_hhdet_tes!I16=0,"",RES_hhdet_tes!I16/RES_hhdet_fec!I16)</f>
        <v>0.80096974776890217</v>
      </c>
      <c r="J16" s="170">
        <f>IF(RES_hhdet_tes!J16=0,"",RES_hhdet_tes!J16/RES_hhdet_fec!J16)</f>
        <v>0.81462317361024839</v>
      </c>
      <c r="K16" s="170">
        <f>IF(RES_hhdet_tes!K16=0,"",RES_hhdet_tes!K16/RES_hhdet_fec!K16)</f>
        <v>0.81440636785293308</v>
      </c>
      <c r="L16" s="170">
        <f>IF(RES_hhdet_tes!L16=0,"",RES_hhdet_tes!L16/RES_hhdet_fec!L16)</f>
        <v>0.81957119211889107</v>
      </c>
      <c r="M16" s="170">
        <f>IF(RES_hhdet_tes!M16=0,"",RES_hhdet_tes!M16/RES_hhdet_fec!M16)</f>
        <v>0.8176261098301143</v>
      </c>
      <c r="N16" s="170">
        <f>IF(RES_hhdet_tes!N16=0,"",RES_hhdet_tes!N16/RES_hhdet_fec!N16)</f>
        <v>0.8189709868275481</v>
      </c>
      <c r="O16" s="170">
        <f>IF(RES_hhdet_tes!O16=0,"",RES_hhdet_tes!O16/RES_hhdet_fec!O16)</f>
        <v>0.8261620877506306</v>
      </c>
      <c r="P16" s="170">
        <f>IF(RES_hhdet_tes!P16=0,"",RES_hhdet_tes!P16/RES_hhdet_fec!P16)</f>
        <v>0.82072664937693296</v>
      </c>
      <c r="Q16" s="170">
        <f>IF(RES_hhdet_tes!Q16=0,"",RES_hhdet_tes!Q16/RES_hhdet_fec!Q16)</f>
        <v>0.82424675641288547</v>
      </c>
    </row>
    <row r="17" spans="1:17" ht="12" customHeight="1" x14ac:dyDescent="0.25">
      <c r="A17" s="148" t="s">
        <v>60</v>
      </c>
      <c r="B17" s="73">
        <f>IF(RES_hhdet_tes!B17=0,"",RES_hhdet_tes!B17/RES_hhdet_fec!B17)</f>
        <v>0.70221422436720182</v>
      </c>
      <c r="C17" s="73">
        <f>IF(RES_hhdet_tes!C17=0,"",RES_hhdet_tes!C17/RES_hhdet_fec!C17)</f>
        <v>0.70252046152988712</v>
      </c>
      <c r="D17" s="73">
        <f>IF(RES_hhdet_tes!D17=0,"",RES_hhdet_tes!D17/RES_hhdet_fec!D17)</f>
        <v>0.70290663367128992</v>
      </c>
      <c r="E17" s="73">
        <f>IF(RES_hhdet_tes!E17=0,"",RES_hhdet_tes!E17/RES_hhdet_fec!E17)</f>
        <v>0.70305949561656711</v>
      </c>
      <c r="F17" s="73">
        <f>IF(RES_hhdet_tes!F17=0,"",RES_hhdet_tes!F17/RES_hhdet_fec!F17)</f>
        <v>0.71121698507294762</v>
      </c>
      <c r="G17" s="73">
        <f>IF(RES_hhdet_tes!G17=0,"",RES_hhdet_tes!G17/RES_hhdet_fec!G17)</f>
        <v>0.71355976864521353</v>
      </c>
      <c r="H17" s="73">
        <f>IF(RES_hhdet_tes!H17=0,"",RES_hhdet_tes!H17/RES_hhdet_fec!H17)</f>
        <v>0.72118812268783916</v>
      </c>
      <c r="I17" s="73">
        <f>IF(RES_hhdet_tes!I17=0,"",RES_hhdet_tes!I17/RES_hhdet_fec!I17)</f>
        <v>0.73265600849649981</v>
      </c>
      <c r="J17" s="73">
        <f>IF(RES_hhdet_tes!J17=0,"",RES_hhdet_tes!J17/RES_hhdet_fec!J17)</f>
        <v>0.74674797630873224</v>
      </c>
      <c r="K17" s="73">
        <f>IF(RES_hhdet_tes!K17=0,"",RES_hhdet_tes!K17/RES_hhdet_fec!K17)</f>
        <v>0.74829482006422054</v>
      </c>
      <c r="L17" s="73">
        <f>IF(RES_hhdet_tes!L17=0,"",RES_hhdet_tes!L17/RES_hhdet_fec!L17)</f>
        <v>0.75170130999961082</v>
      </c>
      <c r="M17" s="73">
        <f>IF(RES_hhdet_tes!M17=0,"",RES_hhdet_tes!M17/RES_hhdet_fec!M17)</f>
        <v>0.75493691052307799</v>
      </c>
      <c r="N17" s="73">
        <f>IF(RES_hhdet_tes!N17=0,"",RES_hhdet_tes!N17/RES_hhdet_fec!N17)</f>
        <v>0.75515601423793965</v>
      </c>
      <c r="O17" s="73">
        <f>IF(RES_hhdet_tes!O17=0,"",RES_hhdet_tes!O17/RES_hhdet_fec!O17)</f>
        <v>0.76178073714885741</v>
      </c>
      <c r="P17" s="73">
        <f>IF(RES_hhdet_tes!P17=0,"",RES_hhdet_tes!P17/RES_hhdet_fec!P17)</f>
        <v>0.76207399102021489</v>
      </c>
      <c r="Q17" s="73">
        <f>IF(RES_hhdet_tes!Q17=0,"",RES_hhdet_tes!Q17/RES_hhdet_fec!Q17)</f>
        <v>0.76317364731185422</v>
      </c>
    </row>
    <row r="18" spans="1:17" ht="12" customHeight="1" x14ac:dyDescent="0.25">
      <c r="A18" s="148" t="s">
        <v>59</v>
      </c>
      <c r="B18" s="73">
        <f>IF(RES_hhdet_tes!B18=0,"",RES_hhdet_tes!B18/RES_hhdet_fec!B18)</f>
        <v>1</v>
      </c>
      <c r="C18" s="73">
        <f>IF(RES_hhdet_tes!C18=0,"",RES_hhdet_tes!C18/RES_hhdet_fec!C18)</f>
        <v>0.99999999999999978</v>
      </c>
      <c r="D18" s="73">
        <f>IF(RES_hhdet_tes!D18=0,"",RES_hhdet_tes!D18/RES_hhdet_fec!D18)</f>
        <v>0.99999999999999989</v>
      </c>
      <c r="E18" s="73">
        <f>IF(RES_hhdet_tes!E18=0,"",RES_hhdet_tes!E18/RES_hhdet_fec!E18)</f>
        <v>1.0000000000000004</v>
      </c>
      <c r="F18" s="73">
        <f>IF(RES_hhdet_tes!F18=0,"",RES_hhdet_tes!F18/RES_hhdet_fec!F18)</f>
        <v>1.0000000000000004</v>
      </c>
      <c r="G18" s="73">
        <f>IF(RES_hhdet_tes!G18=0,"",RES_hhdet_tes!G18/RES_hhdet_fec!G18)</f>
        <v>0.99999999999999967</v>
      </c>
      <c r="H18" s="73">
        <f>IF(RES_hhdet_tes!H18=0,"",RES_hhdet_tes!H18/RES_hhdet_fec!H18)</f>
        <v>1.0000000000000004</v>
      </c>
      <c r="I18" s="73">
        <f>IF(RES_hhdet_tes!I18=0,"",RES_hhdet_tes!I18/RES_hhdet_fec!I18)</f>
        <v>1</v>
      </c>
      <c r="J18" s="73">
        <f>IF(RES_hhdet_tes!J18=0,"",RES_hhdet_tes!J18/RES_hhdet_fec!J18)</f>
        <v>0.99999999999999978</v>
      </c>
      <c r="K18" s="73">
        <f>IF(RES_hhdet_tes!K18=0,"",RES_hhdet_tes!K18/RES_hhdet_fec!K18)</f>
        <v>1</v>
      </c>
      <c r="L18" s="73">
        <f>IF(RES_hhdet_tes!L18=0,"",RES_hhdet_tes!L18/RES_hhdet_fec!L18)</f>
        <v>1.0000000000000004</v>
      </c>
      <c r="M18" s="73">
        <f>IF(RES_hhdet_tes!M18=0,"",RES_hhdet_tes!M18/RES_hhdet_fec!M18)</f>
        <v>1</v>
      </c>
      <c r="N18" s="73">
        <f>IF(RES_hhdet_tes!N18=0,"",RES_hhdet_tes!N18/RES_hhdet_fec!N18)</f>
        <v>1</v>
      </c>
      <c r="O18" s="73">
        <f>IF(RES_hhdet_tes!O18=0,"",RES_hhdet_tes!O18/RES_hhdet_fec!O18)</f>
        <v>1.0000000000000004</v>
      </c>
      <c r="P18" s="73">
        <f>IF(RES_hhdet_tes!P18=0,"",RES_hhdet_tes!P18/RES_hhdet_fec!P18)</f>
        <v>0.99999999999999967</v>
      </c>
      <c r="Q18" s="73">
        <f>IF(RES_hhdet_tes!Q18=0,"",RES_hhdet_tes!Q18/RES_hhdet_fec!Q18)</f>
        <v>1</v>
      </c>
    </row>
    <row r="19" spans="1:17" ht="12" customHeight="1" x14ac:dyDescent="0.25">
      <c r="A19" s="158" t="s">
        <v>62</v>
      </c>
      <c r="B19" s="169">
        <f>IF(RES_hhdet_tes!B19=0,"",RES_hhdet_tes!B19/RES_hhdet_fec!B19)</f>
        <v>0.67167243683258104</v>
      </c>
      <c r="C19" s="169">
        <f>IF(RES_hhdet_tes!C19=0,"",RES_hhdet_tes!C19/RES_hhdet_fec!C19)</f>
        <v>0.67915729084307963</v>
      </c>
      <c r="D19" s="169">
        <f>IF(RES_hhdet_tes!D19=0,"",RES_hhdet_tes!D19/RES_hhdet_fec!D19)</f>
        <v>0.68429495890569103</v>
      </c>
      <c r="E19" s="169">
        <f>IF(RES_hhdet_tes!E19=0,"",RES_hhdet_tes!E19/RES_hhdet_fec!E19)</f>
        <v>0.68818492367428885</v>
      </c>
      <c r="F19" s="169">
        <f>IF(RES_hhdet_tes!F19=0,"",RES_hhdet_tes!F19/RES_hhdet_fec!F19)</f>
        <v>0.68815812782249641</v>
      </c>
      <c r="G19" s="169">
        <f>IF(RES_hhdet_tes!G19=0,"",RES_hhdet_tes!G19/RES_hhdet_fec!G19)</f>
        <v>0.68755097739467175</v>
      </c>
      <c r="H19" s="169">
        <f>IF(RES_hhdet_tes!H19=0,"",RES_hhdet_tes!H19/RES_hhdet_fec!H19)</f>
        <v>0.6905074216171101</v>
      </c>
      <c r="I19" s="169">
        <f>IF(RES_hhdet_tes!I19=0,"",RES_hhdet_tes!I19/RES_hhdet_fec!I19)</f>
        <v>0.69462272471667275</v>
      </c>
      <c r="J19" s="169">
        <f>IF(RES_hhdet_tes!J19=0,"",RES_hhdet_tes!J19/RES_hhdet_fec!J19)</f>
        <v>0.69870566501444786</v>
      </c>
      <c r="K19" s="169">
        <f>IF(RES_hhdet_tes!K19=0,"",RES_hhdet_tes!K19/RES_hhdet_fec!K19)</f>
        <v>0.73016221106220203</v>
      </c>
      <c r="L19" s="169">
        <f>IF(RES_hhdet_tes!L19=0,"",RES_hhdet_tes!L19/RES_hhdet_fec!L19)</f>
        <v>0.72436695616005609</v>
      </c>
      <c r="M19" s="169">
        <f>IF(RES_hhdet_tes!M19=0,"",RES_hhdet_tes!M19/RES_hhdet_fec!M19)</f>
        <v>0.74069632399169505</v>
      </c>
      <c r="N19" s="169">
        <f>IF(RES_hhdet_tes!N19=0,"",RES_hhdet_tes!N19/RES_hhdet_fec!N19)</f>
        <v>0.75324070630764073</v>
      </c>
      <c r="O19" s="169">
        <f>IF(RES_hhdet_tes!O19=0,"",RES_hhdet_tes!O19/RES_hhdet_fec!O19)</f>
        <v>0.74407359108703164</v>
      </c>
      <c r="P19" s="169">
        <f>IF(RES_hhdet_tes!P19=0,"",RES_hhdet_tes!P19/RES_hhdet_fec!P19)</f>
        <v>0.76468761681036024</v>
      </c>
      <c r="Q19" s="169">
        <f>IF(RES_hhdet_tes!Q19=0,"",RES_hhdet_tes!Q19/RES_hhdet_fec!Q19)</f>
        <v>0.76214558571386648</v>
      </c>
    </row>
    <row r="20" spans="1:17" ht="12" customHeight="1" x14ac:dyDescent="0.25">
      <c r="A20" s="23" t="s">
        <v>58</v>
      </c>
      <c r="B20" s="73">
        <f>IF(RES_hhdet_tes!B20=0,"",RES_hhdet_tes!B20/RES_hhdet_fec!B20)</f>
        <v>0.31952707158779625</v>
      </c>
      <c r="C20" s="73">
        <f>IF(RES_hhdet_tes!C20=0,"",RES_hhdet_tes!C20/RES_hhdet_fec!C20)</f>
        <v>0.32012621363223459</v>
      </c>
      <c r="D20" s="73">
        <f>IF(RES_hhdet_tes!D20=0,"",RES_hhdet_tes!D20/RES_hhdet_fec!D20)</f>
        <v>0.32022793157128465</v>
      </c>
      <c r="E20" s="73">
        <f>IF(RES_hhdet_tes!E20=0,"",RES_hhdet_tes!E20/RES_hhdet_fec!E20)</f>
        <v>0.32068547368765177</v>
      </c>
      <c r="F20" s="73">
        <f>IF(RES_hhdet_tes!F20=0,"",RES_hhdet_tes!F20/RES_hhdet_fec!F20)</f>
        <v>0.32499245830941081</v>
      </c>
      <c r="G20" s="73">
        <f>IF(RES_hhdet_tes!G20=0,"",RES_hhdet_tes!G20/RES_hhdet_fec!G20)</f>
        <v>0.32673712029060242</v>
      </c>
      <c r="H20" s="73">
        <f>IF(RES_hhdet_tes!H20=0,"",RES_hhdet_tes!H20/RES_hhdet_fec!H20)</f>
        <v>0.33299793848358217</v>
      </c>
      <c r="I20" s="73">
        <f>IF(RES_hhdet_tes!I20=0,"",RES_hhdet_tes!I20/RES_hhdet_fec!I20)</f>
        <v>0.33832554886332505</v>
      </c>
      <c r="J20" s="73">
        <f>IF(RES_hhdet_tes!J20=0,"",RES_hhdet_tes!J20/RES_hhdet_fec!J20)</f>
        <v>0.34645603964884469</v>
      </c>
      <c r="K20" s="73">
        <f>IF(RES_hhdet_tes!K20=0,"",RES_hhdet_tes!K20/RES_hhdet_fec!K20)</f>
        <v>0.34878655293045119</v>
      </c>
      <c r="L20" s="73">
        <f>IF(RES_hhdet_tes!L20=0,"",RES_hhdet_tes!L20/RES_hhdet_fec!L20)</f>
        <v>0.34883983243952182</v>
      </c>
      <c r="M20" s="73">
        <f>IF(RES_hhdet_tes!M20=0,"",RES_hhdet_tes!M20/RES_hhdet_fec!M20)</f>
        <v>0.35001388852791759</v>
      </c>
      <c r="N20" s="73">
        <f>IF(RES_hhdet_tes!N20=0,"",RES_hhdet_tes!N20/RES_hhdet_fec!N20)</f>
        <v>0.35004994213076396</v>
      </c>
      <c r="O20" s="73">
        <f>IF(RES_hhdet_tes!O20=0,"",RES_hhdet_tes!O20/RES_hhdet_fec!O20)</f>
        <v>0.3507971929809095</v>
      </c>
      <c r="P20" s="73">
        <f>IF(RES_hhdet_tes!P20=0,"",RES_hhdet_tes!P20/RES_hhdet_fec!P20)</f>
        <v>0.35105435964950532</v>
      </c>
      <c r="Q20" s="73">
        <f>IF(RES_hhdet_tes!Q20=0,"",RES_hhdet_tes!Q20/RES_hhdet_fec!Q20)</f>
        <v>0.35105435964950538</v>
      </c>
    </row>
    <row r="21" spans="1:17" ht="12" customHeight="1" x14ac:dyDescent="0.25">
      <c r="A21" s="23" t="s">
        <v>57</v>
      </c>
      <c r="B21" s="73">
        <f>IF(RES_hhdet_tes!B21=0,"",RES_hhdet_tes!B21/RES_hhdet_fec!B21)</f>
        <v>0.41538519306413529</v>
      </c>
      <c r="C21" s="73">
        <f>IF(RES_hhdet_tes!C21=0,"",RES_hhdet_tes!C21/RES_hhdet_fec!C21)</f>
        <v>0.41538519306413524</v>
      </c>
      <c r="D21" s="73">
        <f>IF(RES_hhdet_tes!D21=0,"",RES_hhdet_tes!D21/RES_hhdet_fec!D21)</f>
        <v>0.41538519306413529</v>
      </c>
      <c r="E21" s="73">
        <f>IF(RES_hhdet_tes!E21=0,"",RES_hhdet_tes!E21/RES_hhdet_fec!E21)</f>
        <v>0.41538519306413535</v>
      </c>
      <c r="F21" s="73">
        <f>IF(RES_hhdet_tes!F21=0,"",RES_hhdet_tes!F21/RES_hhdet_fec!F21)</f>
        <v>0.42645737314350829</v>
      </c>
      <c r="G21" s="73">
        <f>IF(RES_hhdet_tes!G21=0,"",RES_hhdet_tes!G21/RES_hhdet_fec!G21)</f>
        <v>0.44367865831816555</v>
      </c>
      <c r="H21" s="73">
        <f>IF(RES_hhdet_tes!H21=0,"",RES_hhdet_tes!H21/RES_hhdet_fec!H21)</f>
        <v>0.45133102385590734</v>
      </c>
      <c r="I21" s="73">
        <f>IF(RES_hhdet_tes!I21=0,"",RES_hhdet_tes!I21/RES_hhdet_fec!I21)</f>
        <v>0.46113043495638673</v>
      </c>
      <c r="J21" s="73">
        <f>IF(RES_hhdet_tes!J21=0,"",RES_hhdet_tes!J21/RES_hhdet_fec!J21)</f>
        <v>0.46511010704313693</v>
      </c>
      <c r="K21" s="73">
        <f>IF(RES_hhdet_tes!K21=0,"",RES_hhdet_tes!K21/RES_hhdet_fec!K21)</f>
        <v>0.46734372299634508</v>
      </c>
      <c r="L21" s="73">
        <f>IF(RES_hhdet_tes!L21=0,"",RES_hhdet_tes!L21/RES_hhdet_fec!L21)</f>
        <v>0.46734372299634525</v>
      </c>
      <c r="M21" s="73">
        <f>IF(RES_hhdet_tes!M21=0,"",RES_hhdet_tes!M21/RES_hhdet_fec!M21)</f>
        <v>0.46734372299634558</v>
      </c>
      <c r="N21" s="73">
        <f>IF(RES_hhdet_tes!N21=0,"",RES_hhdet_tes!N21/RES_hhdet_fec!N21)</f>
        <v>0.46734372299634552</v>
      </c>
      <c r="O21" s="73">
        <f>IF(RES_hhdet_tes!O21=0,"",RES_hhdet_tes!O21/RES_hhdet_fec!O21)</f>
        <v>0.46734372299634613</v>
      </c>
      <c r="P21" s="73">
        <f>IF(RES_hhdet_tes!P21=0,"",RES_hhdet_tes!P21/RES_hhdet_fec!P21)</f>
        <v>0.46931500432607776</v>
      </c>
      <c r="Q21" s="73">
        <f>IF(RES_hhdet_tes!Q21=0,"",RES_hhdet_tes!Q21/RES_hhdet_fec!Q21)</f>
        <v>0.48430165969182254</v>
      </c>
    </row>
    <row r="22" spans="1:17" ht="12" customHeight="1" x14ac:dyDescent="0.25">
      <c r="A22" s="29" t="s">
        <v>140</v>
      </c>
      <c r="B22" s="65">
        <f>IF(RES_hhdet_tes!B22=0,"",RES_hhdet_tes!B22/RES_hhdet_fec!B22)</f>
        <v>0.79940862090397335</v>
      </c>
      <c r="C22" s="65">
        <f>IF(RES_hhdet_tes!C22=0,"",RES_hhdet_tes!C22/RES_hhdet_fec!C22)</f>
        <v>0.80030974446379088</v>
      </c>
      <c r="D22" s="65">
        <f>IF(RES_hhdet_tes!D22=0,"",RES_hhdet_tes!D22/RES_hhdet_fec!D22)</f>
        <v>0.80080286349221108</v>
      </c>
      <c r="E22" s="65">
        <f>IF(RES_hhdet_tes!E22=0,"",RES_hhdet_tes!E22/RES_hhdet_fec!E22)</f>
        <v>0.80116376694576075</v>
      </c>
      <c r="F22" s="65">
        <f>IF(RES_hhdet_tes!F22=0,"",RES_hhdet_tes!F22/RES_hhdet_fec!F22)</f>
        <v>0.80820492331106841</v>
      </c>
      <c r="G22" s="65">
        <f>IF(RES_hhdet_tes!G22=0,"",RES_hhdet_tes!G22/RES_hhdet_fec!G22)</f>
        <v>0.81061890279155024</v>
      </c>
      <c r="H22" s="65">
        <f>IF(RES_hhdet_tes!H22=0,"",RES_hhdet_tes!H22/RES_hhdet_fec!H22)</f>
        <v>0.8187923312581239</v>
      </c>
      <c r="I22" s="65">
        <f>IF(RES_hhdet_tes!I22=0,"",RES_hhdet_tes!I22/RES_hhdet_fec!I22)</f>
        <v>0.8289726430711537</v>
      </c>
      <c r="J22" s="65">
        <f>IF(RES_hhdet_tes!J22=0,"",RES_hhdet_tes!J22/RES_hhdet_fec!J22)</f>
        <v>0.84227946749421256</v>
      </c>
      <c r="K22" s="65">
        <f>IF(RES_hhdet_tes!K22=0,"",RES_hhdet_tes!K22/RES_hhdet_fec!K22)</f>
        <v>0.84414305952973334</v>
      </c>
      <c r="L22" s="65">
        <f>IF(RES_hhdet_tes!L22=0,"",RES_hhdet_tes!L22/RES_hhdet_fec!L22)</f>
        <v>0.8457992199276867</v>
      </c>
      <c r="M22" s="65">
        <f>IF(RES_hhdet_tes!M22=0,"",RES_hhdet_tes!M22/RES_hhdet_fec!M22)</f>
        <v>0.84715790106668853</v>
      </c>
      <c r="N22" s="65">
        <f>IF(RES_hhdet_tes!N22=0,"",RES_hhdet_tes!N22/RES_hhdet_fec!N22)</f>
        <v>0.84750351552992775</v>
      </c>
      <c r="O22" s="65">
        <f>IF(RES_hhdet_tes!O22=0,"",RES_hhdet_tes!O22/RES_hhdet_fec!O22)</f>
        <v>0.84901765726043887</v>
      </c>
      <c r="P22" s="65">
        <f>IF(RES_hhdet_tes!P22=0,"",RES_hhdet_tes!P22/RES_hhdet_fec!P22)</f>
        <v>0.84928256459542495</v>
      </c>
      <c r="Q22" s="65">
        <f>IF(RES_hhdet_tes!Q22=0,"",RES_hhdet_tes!Q22/RES_hhdet_fec!Q22)</f>
        <v>0.85152907060018312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75">
        <f>IF(RES_hhdet_tes!B24=0,"",RES_hhdet_tes!B24/RES_hhdet_fec!B24)</f>
        <v>0.6358269407283792</v>
      </c>
      <c r="C24" s="175">
        <f>IF(RES_hhdet_tes!C24=0,"",RES_hhdet_tes!C24/RES_hhdet_fec!C24)</f>
        <v>0.64069089314640282</v>
      </c>
      <c r="D24" s="175">
        <f>IF(RES_hhdet_tes!D24=0,"",RES_hhdet_tes!D24/RES_hhdet_fec!D24)</f>
        <v>0.64700111474684241</v>
      </c>
      <c r="E24" s="175">
        <f>IF(RES_hhdet_tes!E24=0,"",RES_hhdet_tes!E24/RES_hhdet_fec!E24)</f>
        <v>0.65272881854878706</v>
      </c>
      <c r="F24" s="175">
        <f>IF(RES_hhdet_tes!F24=0,"",RES_hhdet_tes!F24/RES_hhdet_fec!F24)</f>
        <v>0.65687034780931963</v>
      </c>
      <c r="G24" s="175">
        <f>IF(RES_hhdet_tes!G24=0,"",RES_hhdet_tes!G24/RES_hhdet_fec!G24)</f>
        <v>0.66234164954460173</v>
      </c>
      <c r="H24" s="175">
        <f>IF(RES_hhdet_tes!H24=0,"",RES_hhdet_tes!H24/RES_hhdet_fec!H24)</f>
        <v>0.66884795932859109</v>
      </c>
      <c r="I24" s="175">
        <f>IF(RES_hhdet_tes!I24=0,"",RES_hhdet_tes!I24/RES_hhdet_fec!I24)</f>
        <v>0.67645935488441811</v>
      </c>
      <c r="J24" s="175">
        <f>IF(RES_hhdet_tes!J24=0,"",RES_hhdet_tes!J24/RES_hhdet_fec!J24)</f>
        <v>0.67825270062370613</v>
      </c>
      <c r="K24" s="175">
        <f>IF(RES_hhdet_tes!K24=0,"",RES_hhdet_tes!K24/RES_hhdet_fec!K24)</f>
        <v>0.68620272677582539</v>
      </c>
      <c r="L24" s="175">
        <f>IF(RES_hhdet_tes!L24=0,"",RES_hhdet_tes!L24/RES_hhdet_fec!L24)</f>
        <v>0.68873670688372457</v>
      </c>
      <c r="M24" s="175">
        <f>IF(RES_hhdet_tes!M24=0,"",RES_hhdet_tes!M24/RES_hhdet_fec!M24)</f>
        <v>0.69438590784460119</v>
      </c>
      <c r="N24" s="175">
        <f>IF(RES_hhdet_tes!N24=0,"",RES_hhdet_tes!N24/RES_hhdet_fec!N24)</f>
        <v>0.69904074244060632</v>
      </c>
      <c r="O24" s="175">
        <f>IF(RES_hhdet_tes!O24=0,"",RES_hhdet_tes!O24/RES_hhdet_fec!O24)</f>
        <v>0.6991784449379328</v>
      </c>
      <c r="P24" s="175">
        <f>IF(RES_hhdet_tes!P24=0,"",RES_hhdet_tes!P24/RES_hhdet_fec!P24)</f>
        <v>0.71119458764929</v>
      </c>
      <c r="Q24" s="175">
        <f>IF(RES_hhdet_tes!Q24=0,"",RES_hhdet_tes!Q24/RES_hhdet_fec!Q24)</f>
        <v>0.71128370711884381</v>
      </c>
    </row>
    <row r="25" spans="1:17" ht="12.95" customHeight="1" x14ac:dyDescent="0.25">
      <c r="A25" s="158" t="s">
        <v>65</v>
      </c>
      <c r="B25" s="169">
        <f>IF(RES_hhdet_tes!B25=0,"",RES_hhdet_tes!B25/RES_hhdet_fec!B25)</f>
        <v>0.62111667972952544</v>
      </c>
      <c r="C25" s="169">
        <f>IF(RES_hhdet_tes!C25=0,"",RES_hhdet_tes!C25/RES_hhdet_fec!C25)</f>
        <v>0.62571070833057874</v>
      </c>
      <c r="D25" s="169">
        <f>IF(RES_hhdet_tes!D25=0,"",RES_hhdet_tes!D25/RES_hhdet_fec!D25)</f>
        <v>0.63158546104732238</v>
      </c>
      <c r="E25" s="169">
        <f>IF(RES_hhdet_tes!E25=0,"",RES_hhdet_tes!E25/RES_hhdet_fec!E25)</f>
        <v>0.63652543778088388</v>
      </c>
      <c r="F25" s="169">
        <f>IF(RES_hhdet_tes!F25=0,"",RES_hhdet_tes!F25/RES_hhdet_fec!F25)</f>
        <v>0.64016131999262182</v>
      </c>
      <c r="G25" s="169">
        <f>IF(RES_hhdet_tes!G25=0,"",RES_hhdet_tes!G25/RES_hhdet_fec!G25)</f>
        <v>0.64447923072094393</v>
      </c>
      <c r="H25" s="169">
        <f>IF(RES_hhdet_tes!H25=0,"",RES_hhdet_tes!H25/RES_hhdet_fec!H25)</f>
        <v>0.64961968017256222</v>
      </c>
      <c r="I25" s="169">
        <f>IF(RES_hhdet_tes!I25=0,"",RES_hhdet_tes!I25/RES_hhdet_fec!I25)</f>
        <v>0.65729540899207928</v>
      </c>
      <c r="J25" s="169">
        <f>IF(RES_hhdet_tes!J25=0,"",RES_hhdet_tes!J25/RES_hhdet_fec!J25)</f>
        <v>0.65891863928095762</v>
      </c>
      <c r="K25" s="169">
        <f>IF(RES_hhdet_tes!K25=0,"",RES_hhdet_tes!K25/RES_hhdet_fec!K25)</f>
        <v>0.66468149449881331</v>
      </c>
      <c r="L25" s="169">
        <f>IF(RES_hhdet_tes!L25=0,"",RES_hhdet_tes!L25/RES_hhdet_fec!L25)</f>
        <v>0.66781573272672967</v>
      </c>
      <c r="M25" s="169">
        <f>IF(RES_hhdet_tes!M25=0,"",RES_hhdet_tes!M25/RES_hhdet_fec!M25)</f>
        <v>0.6726630441317365</v>
      </c>
      <c r="N25" s="169">
        <f>IF(RES_hhdet_tes!N25=0,"",RES_hhdet_tes!N25/RES_hhdet_fec!N25)</f>
        <v>0.67624793937152861</v>
      </c>
      <c r="O25" s="169">
        <f>IF(RES_hhdet_tes!O25=0,"",RES_hhdet_tes!O25/RES_hhdet_fec!O25)</f>
        <v>0.67817670413283615</v>
      </c>
      <c r="P25" s="169">
        <f>IF(RES_hhdet_tes!P25=0,"",RES_hhdet_tes!P25/RES_hhdet_fec!P25)</f>
        <v>0.68877786849614486</v>
      </c>
      <c r="Q25" s="169">
        <f>IF(RES_hhdet_tes!Q25=0,"",RES_hhdet_tes!Q25/RES_hhdet_fec!Q25)</f>
        <v>0.69034542652815845</v>
      </c>
    </row>
    <row r="26" spans="1:17" ht="12" customHeight="1" x14ac:dyDescent="0.25">
      <c r="A26" s="23" t="s">
        <v>84</v>
      </c>
      <c r="B26" s="73">
        <f>IF(RES_hhdet_tes!B26=0,"",RES_hhdet_tes!B26/RES_hhdet_fec!B26)</f>
        <v>0.6164181000911878</v>
      </c>
      <c r="C26" s="73">
        <f>IF(RES_hhdet_tes!C26=0,"",RES_hhdet_tes!C26/RES_hhdet_fec!C26)</f>
        <v>0.61969164218586781</v>
      </c>
      <c r="D26" s="73">
        <f>IF(RES_hhdet_tes!D26=0,"",RES_hhdet_tes!D26/RES_hhdet_fec!D26)</f>
        <v>0.624832850218494</v>
      </c>
      <c r="E26" s="73">
        <f>IF(RES_hhdet_tes!E26=0,"",RES_hhdet_tes!E26/RES_hhdet_fec!E26)</f>
        <v>0.62980870991203053</v>
      </c>
      <c r="F26" s="73">
        <f>IF(RES_hhdet_tes!F26=0,"",RES_hhdet_tes!F26/RES_hhdet_fec!F26)</f>
        <v>0.6346997697021588</v>
      </c>
      <c r="G26" s="73">
        <f>IF(RES_hhdet_tes!G26=0,"",RES_hhdet_tes!G26/RES_hhdet_fec!G26)</f>
        <v>0.63918383874692875</v>
      </c>
      <c r="H26" s="73">
        <f>IF(RES_hhdet_tes!H26=0,"",RES_hhdet_tes!H26/RES_hhdet_fec!H26)</f>
        <v>0.64545271314708241</v>
      </c>
      <c r="I26" s="73">
        <f>IF(RES_hhdet_tes!I26=0,"",RES_hhdet_tes!I26/RES_hhdet_fec!I26)</f>
        <v>0.64950412181716621</v>
      </c>
      <c r="J26" s="73">
        <f>IF(RES_hhdet_tes!J26=0,"",RES_hhdet_tes!J26/RES_hhdet_fec!J26)</f>
        <v>0.65357706787598502</v>
      </c>
      <c r="K26" s="73">
        <f>IF(RES_hhdet_tes!K26=0,"",RES_hhdet_tes!K26/RES_hhdet_fec!K26)</f>
        <v>0.65867880668242673</v>
      </c>
      <c r="L26" s="73">
        <f>IF(RES_hhdet_tes!L26=0,"",RES_hhdet_tes!L26/RES_hhdet_fec!L26)</f>
        <v>0.66252050800517082</v>
      </c>
      <c r="M26" s="73">
        <f>IF(RES_hhdet_tes!M26=0,"",RES_hhdet_tes!M26/RES_hhdet_fec!M26)</f>
        <v>0.66652656235088925</v>
      </c>
      <c r="N26" s="73">
        <f>IF(RES_hhdet_tes!N26=0,"",RES_hhdet_tes!N26/RES_hhdet_fec!N26)</f>
        <v>0.66951765736470514</v>
      </c>
      <c r="O26" s="73">
        <f>IF(RES_hhdet_tes!O26=0,"",RES_hhdet_tes!O26/RES_hhdet_fec!O26)</f>
        <v>0.67497367358288307</v>
      </c>
      <c r="P26" s="73">
        <f>IF(RES_hhdet_tes!P26=0,"",RES_hhdet_tes!P26/RES_hhdet_fec!P26)</f>
        <v>0.68029807717967883</v>
      </c>
      <c r="Q26" s="73">
        <f>IF(RES_hhdet_tes!Q26=0,"",RES_hhdet_tes!Q26/RES_hhdet_fec!Q26)</f>
        <v>0.6843552463004825</v>
      </c>
    </row>
    <row r="27" spans="1:17" ht="12" customHeight="1" x14ac:dyDescent="0.25">
      <c r="A27" s="23" t="s">
        <v>60</v>
      </c>
      <c r="B27" s="73">
        <f>IF(RES_hhdet_tes!B27=0,"",RES_hhdet_tes!B27/RES_hhdet_fec!B27)</f>
        <v>1</v>
      </c>
      <c r="C27" s="73">
        <f>IF(RES_hhdet_tes!C27=0,"",RES_hhdet_tes!C27/RES_hhdet_fec!C27)</f>
        <v>1</v>
      </c>
      <c r="D27" s="73">
        <f>IF(RES_hhdet_tes!D27=0,"",RES_hhdet_tes!D27/RES_hhdet_fec!D27)</f>
        <v>1</v>
      </c>
      <c r="E27" s="73">
        <f>IF(RES_hhdet_tes!E27=0,"",RES_hhdet_tes!E27/RES_hhdet_fec!E27)</f>
        <v>1</v>
      </c>
      <c r="F27" s="73">
        <f>IF(RES_hhdet_tes!F27=0,"",RES_hhdet_tes!F27/RES_hhdet_fec!F27)</f>
        <v>1</v>
      </c>
      <c r="G27" s="73">
        <f>IF(RES_hhdet_tes!G27=0,"",RES_hhdet_tes!G27/RES_hhdet_fec!G27)</f>
        <v>1</v>
      </c>
      <c r="H27" s="73">
        <f>IF(RES_hhdet_tes!H27=0,"",RES_hhdet_tes!H27/RES_hhdet_fec!H27)</f>
        <v>1</v>
      </c>
      <c r="I27" s="73">
        <f>IF(RES_hhdet_tes!I27=0,"",RES_hhdet_tes!I27/RES_hhdet_fec!I27)</f>
        <v>1</v>
      </c>
      <c r="J27" s="73">
        <f>IF(RES_hhdet_tes!J27=0,"",RES_hhdet_tes!J27/RES_hhdet_fec!J27)</f>
        <v>1</v>
      </c>
      <c r="K27" s="73">
        <f>IF(RES_hhdet_tes!K27=0,"",RES_hhdet_tes!K27/RES_hhdet_fec!K27)</f>
        <v>1</v>
      </c>
      <c r="L27" s="73">
        <f>IF(RES_hhdet_tes!L27=0,"",RES_hhdet_tes!L27/RES_hhdet_fec!L27)</f>
        <v>0.99999999999999967</v>
      </c>
      <c r="M27" s="73">
        <f>IF(RES_hhdet_tes!M27=0,"",RES_hhdet_tes!M27/RES_hhdet_fec!M27)</f>
        <v>1</v>
      </c>
      <c r="N27" s="73">
        <f>IF(RES_hhdet_tes!N27=0,"",RES_hhdet_tes!N27/RES_hhdet_fec!N27)</f>
        <v>1</v>
      </c>
      <c r="O27" s="73">
        <f>IF(RES_hhdet_tes!O27=0,"",RES_hhdet_tes!O27/RES_hhdet_fec!O27)</f>
        <v>0.99999999999999944</v>
      </c>
      <c r="P27" s="73">
        <f>IF(RES_hhdet_tes!P27=0,"",RES_hhdet_tes!P27/RES_hhdet_fec!P27)</f>
        <v>0.99999999999999956</v>
      </c>
      <c r="Q27" s="73">
        <f>IF(RES_hhdet_tes!Q27=0,"",RES_hhdet_tes!Q27/RES_hhdet_fec!Q27)</f>
        <v>1.0000000000000002</v>
      </c>
    </row>
    <row r="28" spans="1:17" ht="12.95" customHeight="1" x14ac:dyDescent="0.25">
      <c r="A28" s="158" t="s">
        <v>112</v>
      </c>
      <c r="B28" s="169">
        <f>IF(RES_hhdet_tes!B28=0,"",RES_hhdet_tes!B28/RES_hhdet_fec!B28)</f>
        <v>1.6292521448704611</v>
      </c>
      <c r="C28" s="169">
        <f>IF(RES_hhdet_tes!C28=0,"",RES_hhdet_tes!C28/RES_hhdet_fec!C28)</f>
        <v>1.7008774116396925</v>
      </c>
      <c r="D28" s="169">
        <f>IF(RES_hhdet_tes!D28=0,"",RES_hhdet_tes!D28/RES_hhdet_fec!D28)</f>
        <v>1.7494145385741289</v>
      </c>
      <c r="E28" s="169">
        <f>IF(RES_hhdet_tes!E28=0,"",RES_hhdet_tes!E28/RES_hhdet_fec!E28)</f>
        <v>1.7804111475336457</v>
      </c>
      <c r="F28" s="169">
        <f>IF(RES_hhdet_tes!F28=0,"",RES_hhdet_tes!F28/RES_hhdet_fec!F28)</f>
        <v>1.8443576801960162</v>
      </c>
      <c r="G28" s="169">
        <f>IF(RES_hhdet_tes!G28=0,"",RES_hhdet_tes!G28/RES_hhdet_fec!G28)</f>
        <v>1.9067130633771823</v>
      </c>
      <c r="H28" s="169">
        <f>IF(RES_hhdet_tes!H28=0,"",RES_hhdet_tes!H28/RES_hhdet_fec!H28)</f>
        <v>2.0015626746275239</v>
      </c>
      <c r="I28" s="169">
        <f>IF(RES_hhdet_tes!I28=0,"",RES_hhdet_tes!I28/RES_hhdet_fec!I28)</f>
        <v>2.0625356031770856</v>
      </c>
      <c r="J28" s="169">
        <f>IF(RES_hhdet_tes!J28=0,"",RES_hhdet_tes!J28/RES_hhdet_fec!J28)</f>
        <v>2.3556192891833616</v>
      </c>
      <c r="K28" s="169">
        <f>IF(RES_hhdet_tes!K28=0,"",RES_hhdet_tes!K28/RES_hhdet_fec!K28)</f>
        <v>2.5800372133300038</v>
      </c>
      <c r="L28" s="169">
        <f>IF(RES_hhdet_tes!L28=0,"",RES_hhdet_tes!L28/RES_hhdet_fec!L28)</f>
        <v>2.804901142240996</v>
      </c>
      <c r="M28" s="169">
        <f>IF(RES_hhdet_tes!M28=0,"",RES_hhdet_tes!M28/RES_hhdet_fec!M28)</f>
        <v>2.9753045291126621</v>
      </c>
      <c r="N28" s="169">
        <f>IF(RES_hhdet_tes!N28=0,"",RES_hhdet_tes!N28/RES_hhdet_fec!N28)</f>
        <v>3.0667059741012999</v>
      </c>
      <c r="O28" s="169">
        <f>IF(RES_hhdet_tes!O28=0,"",RES_hhdet_tes!O28/RES_hhdet_fec!O28)</f>
        <v>3.221609462451783</v>
      </c>
      <c r="P28" s="169">
        <f>IF(RES_hhdet_tes!P28=0,"",RES_hhdet_tes!P28/RES_hhdet_fec!P28)</f>
        <v>3.2808300080507866</v>
      </c>
      <c r="Q28" s="169">
        <f>IF(RES_hhdet_tes!Q28=0,"",RES_hhdet_tes!Q28/RES_hhdet_fec!Q28)</f>
        <v>3.5380108880746133</v>
      </c>
    </row>
    <row r="29" spans="1:17" ht="12" customHeight="1" x14ac:dyDescent="0.25">
      <c r="A29" s="23" t="s">
        <v>60</v>
      </c>
      <c r="B29" s="73">
        <f>IF(RES_hhdet_tes!B29=0,"",RES_hhdet_tes!B29/RES_hhdet_fec!B29)</f>
        <v>1.6292521448704611</v>
      </c>
      <c r="C29" s="73">
        <f>IF(RES_hhdet_tes!C29=0,"",RES_hhdet_tes!C29/RES_hhdet_fec!C29)</f>
        <v>1.7008774116396925</v>
      </c>
      <c r="D29" s="73">
        <f>IF(RES_hhdet_tes!D29=0,"",RES_hhdet_tes!D29/RES_hhdet_fec!D29)</f>
        <v>1.7494145385741289</v>
      </c>
      <c r="E29" s="73">
        <f>IF(RES_hhdet_tes!E29=0,"",RES_hhdet_tes!E29/RES_hhdet_fec!E29)</f>
        <v>1.7804111475336457</v>
      </c>
      <c r="F29" s="73">
        <f>IF(RES_hhdet_tes!F29=0,"",RES_hhdet_tes!F29/RES_hhdet_fec!F29)</f>
        <v>1.8443576801960162</v>
      </c>
      <c r="G29" s="73">
        <f>IF(RES_hhdet_tes!G29=0,"",RES_hhdet_tes!G29/RES_hhdet_fec!G29)</f>
        <v>1.9067130633771823</v>
      </c>
      <c r="H29" s="73">
        <f>IF(RES_hhdet_tes!H29=0,"",RES_hhdet_tes!H29/RES_hhdet_fec!H29)</f>
        <v>2.0015626746275239</v>
      </c>
      <c r="I29" s="73">
        <f>IF(RES_hhdet_tes!I29=0,"",RES_hhdet_tes!I29/RES_hhdet_fec!I29)</f>
        <v>2.0625356031770856</v>
      </c>
      <c r="J29" s="73">
        <f>IF(RES_hhdet_tes!J29=0,"",RES_hhdet_tes!J29/RES_hhdet_fec!J29)</f>
        <v>2.3556192891833616</v>
      </c>
      <c r="K29" s="73">
        <f>IF(RES_hhdet_tes!K29=0,"",RES_hhdet_tes!K29/RES_hhdet_fec!K29)</f>
        <v>2.5800372133300038</v>
      </c>
      <c r="L29" s="73">
        <f>IF(RES_hhdet_tes!L29=0,"",RES_hhdet_tes!L29/RES_hhdet_fec!L29)</f>
        <v>2.804901142240996</v>
      </c>
      <c r="M29" s="73">
        <f>IF(RES_hhdet_tes!M29=0,"",RES_hhdet_tes!M29/RES_hhdet_fec!M29)</f>
        <v>2.9753045291126621</v>
      </c>
      <c r="N29" s="73">
        <f>IF(RES_hhdet_tes!N29=0,"",RES_hhdet_tes!N29/RES_hhdet_fec!N29)</f>
        <v>3.0667059741012999</v>
      </c>
      <c r="O29" s="73">
        <f>IF(RES_hhdet_tes!O29=0,"",RES_hhdet_tes!O29/RES_hhdet_fec!O29)</f>
        <v>3.221609462451783</v>
      </c>
      <c r="P29" s="73">
        <f>IF(RES_hhdet_tes!P29=0,"",RES_hhdet_tes!P29/RES_hhdet_fec!P29)</f>
        <v>3.2808300080507866</v>
      </c>
      <c r="Q29" s="73">
        <f>IF(RES_hhdet_tes!Q29=0,"",RES_hhdet_tes!Q29/RES_hhdet_fec!Q29)</f>
        <v>3.5380108880746133</v>
      </c>
    </row>
    <row r="30" spans="1:17" ht="12" customHeight="1" x14ac:dyDescent="0.25">
      <c r="A30" s="158" t="s">
        <v>63</v>
      </c>
      <c r="B30" s="169">
        <f>IF(RES_hhdet_tes!B30=0,"",RES_hhdet_tes!B30/RES_hhdet_fec!B30)</f>
        <v>0.6857132814173259</v>
      </c>
      <c r="C30" s="169">
        <f>IF(RES_hhdet_tes!C30=0,"",RES_hhdet_tes!C30/RES_hhdet_fec!C30)</f>
        <v>0.68961167091326703</v>
      </c>
      <c r="D30" s="169">
        <f>IF(RES_hhdet_tes!D30=0,"",RES_hhdet_tes!D30/RES_hhdet_fec!D30)</f>
        <v>0.69485527599311803</v>
      </c>
      <c r="E30" s="169">
        <f>IF(RES_hhdet_tes!E30=0,"",RES_hhdet_tes!E30/RES_hhdet_fec!E30)</f>
        <v>0.70105384460853815</v>
      </c>
      <c r="F30" s="169">
        <f>IF(RES_hhdet_tes!F30=0,"",RES_hhdet_tes!F30/RES_hhdet_fec!F30)</f>
        <v>0.70757431890809186</v>
      </c>
      <c r="G30" s="169">
        <f>IF(RES_hhdet_tes!G30=0,"",RES_hhdet_tes!G30/RES_hhdet_fec!G30)</f>
        <v>0.71933350749305869</v>
      </c>
      <c r="H30" s="169">
        <f>IF(RES_hhdet_tes!H30=0,"",RES_hhdet_tes!H30/RES_hhdet_fec!H30)</f>
        <v>0.72871014712980475</v>
      </c>
      <c r="I30" s="169">
        <f>IF(RES_hhdet_tes!I30=0,"",RES_hhdet_tes!I30/RES_hhdet_fec!I30)</f>
        <v>0.73307397773893423</v>
      </c>
      <c r="J30" s="169">
        <f>IF(RES_hhdet_tes!J30=0,"",RES_hhdet_tes!J30/RES_hhdet_fec!J30)</f>
        <v>0.73666970013581035</v>
      </c>
      <c r="K30" s="169">
        <f>IF(RES_hhdet_tes!K30=0,"",RES_hhdet_tes!K30/RES_hhdet_fec!K30)</f>
        <v>0.74898013086802195</v>
      </c>
      <c r="L30" s="169">
        <f>IF(RES_hhdet_tes!L30=0,"",RES_hhdet_tes!L30/RES_hhdet_fec!L30)</f>
        <v>0.761024525220098</v>
      </c>
      <c r="M30" s="169">
        <f>IF(RES_hhdet_tes!M30=0,"",RES_hhdet_tes!M30/RES_hhdet_fec!M30)</f>
        <v>0.76198707312923875</v>
      </c>
      <c r="N30" s="169">
        <f>IF(RES_hhdet_tes!N30=0,"",RES_hhdet_tes!N30/RES_hhdet_fec!N30)</f>
        <v>0.766257774089524</v>
      </c>
      <c r="O30" s="169">
        <f>IF(RES_hhdet_tes!O30=0,"",RES_hhdet_tes!O30/RES_hhdet_fec!O30)</f>
        <v>0.77137144337201613</v>
      </c>
      <c r="P30" s="169">
        <f>IF(RES_hhdet_tes!P30=0,"",RES_hhdet_tes!P30/RES_hhdet_fec!P30)</f>
        <v>0.77157437066888046</v>
      </c>
      <c r="Q30" s="169">
        <f>IF(RES_hhdet_tes!Q30=0,"",RES_hhdet_tes!Q30/RES_hhdet_fec!Q30)</f>
        <v>0.77585682114972354</v>
      </c>
    </row>
    <row r="31" spans="1:17" ht="12" customHeight="1" x14ac:dyDescent="0.25">
      <c r="A31" s="167" t="s">
        <v>169</v>
      </c>
      <c r="B31" s="174">
        <f>IF(RES_hhdet_tes!B31=0,"",RES_hhdet_tes!B31/RES_hhdet_fec!B31)</f>
        <v>0.54955895820041911</v>
      </c>
      <c r="C31" s="174">
        <f>IF(RES_hhdet_tes!C31=0,"",RES_hhdet_tes!C31/RES_hhdet_fec!C31)</f>
        <v>0.55189599222342756</v>
      </c>
      <c r="D31" s="174">
        <f>IF(RES_hhdet_tes!D31=0,"",RES_hhdet_tes!D31/RES_hhdet_fec!D31)</f>
        <v>0.56108735228630302</v>
      </c>
      <c r="E31" s="174">
        <f>IF(RES_hhdet_tes!E31=0,"",RES_hhdet_tes!E31/RES_hhdet_fec!E31)</f>
        <v>0.56934942157392487</v>
      </c>
      <c r="F31" s="174">
        <f>IF(RES_hhdet_tes!F31=0,"",RES_hhdet_tes!F31/RES_hhdet_fec!F31)</f>
        <v>0.57957365942284933</v>
      </c>
      <c r="G31" s="174">
        <f>IF(RES_hhdet_tes!G31=0,"",RES_hhdet_tes!G31/RES_hhdet_fec!G31)</f>
        <v>0.58622494447813123</v>
      </c>
      <c r="H31" s="174">
        <f>IF(RES_hhdet_tes!H31=0,"",RES_hhdet_tes!H31/RES_hhdet_fec!H31)</f>
        <v>0.59538773205803108</v>
      </c>
      <c r="I31" s="174">
        <f>IF(RES_hhdet_tes!I31=0,"",RES_hhdet_tes!I31/RES_hhdet_fec!I31)</f>
        <v>0.59741356983681615</v>
      </c>
      <c r="J31" s="174">
        <f>IF(RES_hhdet_tes!J31=0,"",RES_hhdet_tes!J31/RES_hhdet_fec!J31)</f>
        <v>0.59960238190959714</v>
      </c>
      <c r="K31" s="174">
        <f>IF(RES_hhdet_tes!K31=0,"",RES_hhdet_tes!K31/RES_hhdet_fec!K31)</f>
        <v>0.60124297004277949</v>
      </c>
      <c r="L31" s="174">
        <f>IF(RES_hhdet_tes!L31=0,"",RES_hhdet_tes!L31/RES_hhdet_fec!L31)</f>
        <v>0.60322130727287682</v>
      </c>
      <c r="M31" s="174">
        <f>IF(RES_hhdet_tes!M31=0,"",RES_hhdet_tes!M31/RES_hhdet_fec!M31)</f>
        <v>0.60327896076402443</v>
      </c>
      <c r="N31" s="174">
        <f>IF(RES_hhdet_tes!N31=0,"",RES_hhdet_tes!N31/RES_hhdet_fec!N31)</f>
        <v>0.60379620625793007</v>
      </c>
      <c r="O31" s="174">
        <f>IF(RES_hhdet_tes!O31=0,"",RES_hhdet_tes!O31/RES_hhdet_fec!O31)</f>
        <v>0.60501213042647239</v>
      </c>
      <c r="P31" s="174">
        <f>IF(RES_hhdet_tes!P31=0,"",RES_hhdet_tes!P31/RES_hhdet_fec!P31)</f>
        <v>0.60588511162189107</v>
      </c>
      <c r="Q31" s="174">
        <f>IF(RES_hhdet_tes!Q31=0,"",RES_hhdet_tes!Q31/RES_hhdet_fec!Q31)</f>
        <v>0.60685955493196042</v>
      </c>
    </row>
    <row r="32" spans="1:17" ht="12" customHeight="1" x14ac:dyDescent="0.25">
      <c r="A32" s="167" t="s">
        <v>168</v>
      </c>
      <c r="B32" s="174">
        <f>IF(RES_hhdet_tes!B32=0,"",RES_hhdet_tes!B32/RES_hhdet_fec!B32)</f>
        <v>0.65241480838963073</v>
      </c>
      <c r="C32" s="174">
        <f>IF(RES_hhdet_tes!C32=0,"",RES_hhdet_tes!C32/RES_hhdet_fec!C32)</f>
        <v>0.65715464695625703</v>
      </c>
      <c r="D32" s="174">
        <f>IF(RES_hhdet_tes!D32=0,"",RES_hhdet_tes!D32/RES_hhdet_fec!D32)</f>
        <v>0.66734218822746827</v>
      </c>
      <c r="E32" s="174">
        <f>IF(RES_hhdet_tes!E32=0,"",RES_hhdet_tes!E32/RES_hhdet_fec!E32)</f>
        <v>0.67706417140132391</v>
      </c>
      <c r="F32" s="174">
        <f>IF(RES_hhdet_tes!F32=0,"",RES_hhdet_tes!F32/RES_hhdet_fec!F32)</f>
        <v>0.68747387565204865</v>
      </c>
      <c r="G32" s="174">
        <f>IF(RES_hhdet_tes!G32=0,"",RES_hhdet_tes!G32/RES_hhdet_fec!G32)</f>
        <v>0.69146016694452817</v>
      </c>
      <c r="H32" s="174">
        <f>IF(RES_hhdet_tes!H32=0,"",RES_hhdet_tes!H32/RES_hhdet_fec!H32)</f>
        <v>0.69512596285099604</v>
      </c>
      <c r="I32" s="174">
        <f>IF(RES_hhdet_tes!I32=0,"",RES_hhdet_tes!I32/RES_hhdet_fec!I32)</f>
        <v>0.69703315012058553</v>
      </c>
      <c r="J32" s="174">
        <f>IF(RES_hhdet_tes!J32=0,"",RES_hhdet_tes!J32/RES_hhdet_fec!J32)</f>
        <v>0.69906373395688448</v>
      </c>
      <c r="K32" s="174">
        <f>IF(RES_hhdet_tes!K32=0,"",RES_hhdet_tes!K32/RES_hhdet_fec!K32)</f>
        <v>0.70142734785379457</v>
      </c>
      <c r="L32" s="174">
        <f>IF(RES_hhdet_tes!L32=0,"",RES_hhdet_tes!L32/RES_hhdet_fec!L32)</f>
        <v>0.70493638915767087</v>
      </c>
      <c r="M32" s="174">
        <f>IF(RES_hhdet_tes!M32=0,"",RES_hhdet_tes!M32/RES_hhdet_fec!M32)</f>
        <v>0.70214355236418224</v>
      </c>
      <c r="N32" s="174">
        <f>IF(RES_hhdet_tes!N32=0,"",RES_hhdet_tes!N32/RES_hhdet_fec!N32)</f>
        <v>0.70421436235984347</v>
      </c>
      <c r="O32" s="174">
        <f>IF(RES_hhdet_tes!O32=0,"",RES_hhdet_tes!O32/RES_hhdet_fec!O32)</f>
        <v>0.70759848977668183</v>
      </c>
      <c r="P32" s="174">
        <f>IF(RES_hhdet_tes!P32=0,"",RES_hhdet_tes!P32/RES_hhdet_fec!P32)</f>
        <v>0.70426998868027346</v>
      </c>
      <c r="Q32" s="174">
        <f>IF(RES_hhdet_tes!Q32=0,"",RES_hhdet_tes!Q32/RES_hhdet_fec!Q32)</f>
        <v>0.70750307073625196</v>
      </c>
    </row>
    <row r="33" spans="1:17" ht="12" customHeight="1" x14ac:dyDescent="0.25">
      <c r="A33" s="166" t="s">
        <v>57</v>
      </c>
      <c r="B33" s="173">
        <f>IF(RES_hhdet_tes!B33=0,"",RES_hhdet_tes!B33/RES_hhdet_fec!B33)</f>
        <v>0.549558958200419</v>
      </c>
      <c r="C33" s="173">
        <f>IF(RES_hhdet_tes!C33=0,"",RES_hhdet_tes!C33/RES_hhdet_fec!C33)</f>
        <v>0.55480390747172492</v>
      </c>
      <c r="D33" s="173">
        <f>IF(RES_hhdet_tes!D33=0,"",RES_hhdet_tes!D33/RES_hhdet_fec!D33)</f>
        <v>0.56710426249941337</v>
      </c>
      <c r="E33" s="173">
        <f>IF(RES_hhdet_tes!E33=0,"",RES_hhdet_tes!E33/RES_hhdet_fec!E33)</f>
        <v>0.57885598605560074</v>
      </c>
      <c r="F33" s="173">
        <f>IF(RES_hhdet_tes!F33=0,"",RES_hhdet_tes!F33/RES_hhdet_fec!F33)</f>
        <v>0.59153678259272546</v>
      </c>
      <c r="G33" s="173">
        <f>IF(RES_hhdet_tes!G33=0,"",RES_hhdet_tes!G33/RES_hhdet_fec!G33)</f>
        <v>0.59598035571878438</v>
      </c>
      <c r="H33" s="173">
        <f>IF(RES_hhdet_tes!H33=0,"",RES_hhdet_tes!H33/RES_hhdet_fec!H33)</f>
        <v>0.60003483977204797</v>
      </c>
      <c r="I33" s="173">
        <f>IF(RES_hhdet_tes!I33=0,"",RES_hhdet_tes!I33/RES_hhdet_fec!I33)</f>
        <v>0.60184359865740422</v>
      </c>
      <c r="J33" s="173">
        <f>IF(RES_hhdet_tes!J33=0,"",RES_hhdet_tes!J33/RES_hhdet_fec!J33)</f>
        <v>0.60374962966857681</v>
      </c>
      <c r="K33" s="173">
        <f>IF(RES_hhdet_tes!K33=0,"",RES_hhdet_tes!K33/RES_hhdet_fec!K33)</f>
        <v>0.60613762498912949</v>
      </c>
      <c r="L33" s="173">
        <f>IF(RES_hhdet_tes!L33=0,"",RES_hhdet_tes!L33/RES_hhdet_fec!L33)</f>
        <v>0.60794501600554651</v>
      </c>
      <c r="M33" s="173">
        <f>IF(RES_hhdet_tes!M33=0,"",RES_hhdet_tes!M33/RES_hhdet_fec!M33)</f>
        <v>0.6081436246811398</v>
      </c>
      <c r="N33" s="173">
        <f>IF(RES_hhdet_tes!N33=0,"",RES_hhdet_tes!N33/RES_hhdet_fec!N33)</f>
        <v>0.60818128177710251</v>
      </c>
      <c r="O33" s="173">
        <f>IF(RES_hhdet_tes!O33=0,"",RES_hhdet_tes!O33/RES_hhdet_fec!O33)</f>
        <v>0.60865345741570998</v>
      </c>
      <c r="P33" s="173">
        <f>IF(RES_hhdet_tes!P33=0,"",RES_hhdet_tes!P33/RES_hhdet_fec!P33)</f>
        <v>0.60900006113705374</v>
      </c>
      <c r="Q33" s="173">
        <f>IF(RES_hhdet_tes!Q33=0,"",RES_hhdet_tes!Q33/RES_hhdet_fec!Q33)</f>
        <v>0.60967187188909611</v>
      </c>
    </row>
    <row r="34" spans="1:17" ht="12" customHeight="1" x14ac:dyDescent="0.25">
      <c r="A34" s="147" t="s">
        <v>59</v>
      </c>
      <c r="B34" s="172">
        <f>IF(RES_hhdet_tes!B34=0,"",RES_hhdet_tes!B34/RES_hhdet_fec!B34)</f>
        <v>1</v>
      </c>
      <c r="C34" s="172">
        <f>IF(RES_hhdet_tes!C34=0,"",RES_hhdet_tes!C34/RES_hhdet_fec!C34)</f>
        <v>1.0000000000000004</v>
      </c>
      <c r="D34" s="172">
        <f>IF(RES_hhdet_tes!D34=0,"",RES_hhdet_tes!D34/RES_hhdet_fec!D34)</f>
        <v>1</v>
      </c>
      <c r="E34" s="172">
        <f>IF(RES_hhdet_tes!E34=0,"",RES_hhdet_tes!E34/RES_hhdet_fec!E34)</f>
        <v>1</v>
      </c>
      <c r="F34" s="172">
        <f>IF(RES_hhdet_tes!F34=0,"",RES_hhdet_tes!F34/RES_hhdet_fec!F34)</f>
        <v>1</v>
      </c>
      <c r="G34" s="172">
        <f>IF(RES_hhdet_tes!G34=0,"",RES_hhdet_tes!G34/RES_hhdet_fec!G34)</f>
        <v>1</v>
      </c>
      <c r="H34" s="172">
        <f>IF(RES_hhdet_tes!H34=0,"",RES_hhdet_tes!H34/RES_hhdet_fec!H34)</f>
        <v>1</v>
      </c>
      <c r="I34" s="172">
        <f>IF(RES_hhdet_tes!I34=0,"",RES_hhdet_tes!I34/RES_hhdet_fec!I34)</f>
        <v>1</v>
      </c>
      <c r="J34" s="172">
        <f>IF(RES_hhdet_tes!J34=0,"",RES_hhdet_tes!J34/RES_hhdet_fec!J34)</f>
        <v>1</v>
      </c>
      <c r="K34" s="172">
        <f>IF(RES_hhdet_tes!K34=0,"",RES_hhdet_tes!K34/RES_hhdet_fec!K34)</f>
        <v>0.99999999999999989</v>
      </c>
      <c r="L34" s="172">
        <f>IF(RES_hhdet_tes!L34=0,"",RES_hhdet_tes!L34/RES_hhdet_fec!L34)</f>
        <v>1</v>
      </c>
      <c r="M34" s="172">
        <f>IF(RES_hhdet_tes!M34=0,"",RES_hhdet_tes!M34/RES_hhdet_fec!M34)</f>
        <v>1.0000000000000002</v>
      </c>
      <c r="N34" s="172">
        <f>IF(RES_hhdet_tes!N34=0,"",RES_hhdet_tes!N34/RES_hhdet_fec!N34)</f>
        <v>1.0000000000000004</v>
      </c>
      <c r="O34" s="172">
        <f>IF(RES_hhdet_tes!O34=0,"",RES_hhdet_tes!O34/RES_hhdet_fec!O34)</f>
        <v>1</v>
      </c>
      <c r="P34" s="172">
        <f>IF(RES_hhdet_tes!P34=0,"",RES_hhdet_tes!P34/RES_hhdet_fec!P34)</f>
        <v>0.99999999999999978</v>
      </c>
      <c r="Q34" s="172">
        <f>IF(RES_hhdet_tes!Q34=0,"",RES_hhdet_tes!Q34/RES_hhdet_fec!Q34)</f>
        <v>1.0000000000000002</v>
      </c>
    </row>
    <row r="35" spans="1:17" ht="12" customHeight="1" x14ac:dyDescent="0.25">
      <c r="A35" s="163" t="s">
        <v>142</v>
      </c>
      <c r="B35" s="171">
        <f>IF(RES_hhdet_tes!B35=0,"",RES_hhdet_tes!B35/RES_hhdet_fec!B35)</f>
        <v>0.70221422436720238</v>
      </c>
      <c r="C35" s="171">
        <f>IF(RES_hhdet_tes!C35=0,"",RES_hhdet_tes!C35/RES_hhdet_fec!C35)</f>
        <v>0.70476292971270793</v>
      </c>
      <c r="D35" s="171">
        <f>IF(RES_hhdet_tes!D35=0,"",RES_hhdet_tes!D35/RES_hhdet_fec!D35)</f>
        <v>0.70856027525606802</v>
      </c>
      <c r="E35" s="171">
        <f>IF(RES_hhdet_tes!E35=0,"",RES_hhdet_tes!E35/RES_hhdet_fec!E35)</f>
        <v>0.71240997949159668</v>
      </c>
      <c r="F35" s="171">
        <f>IF(RES_hhdet_tes!F35=0,"",RES_hhdet_tes!F35/RES_hhdet_fec!F35)</f>
        <v>0.71665109234066215</v>
      </c>
      <c r="G35" s="171">
        <f>IF(RES_hhdet_tes!G35=0,"",RES_hhdet_tes!G35/RES_hhdet_fec!G35)</f>
        <v>0.71973100661432854</v>
      </c>
      <c r="H35" s="171">
        <f>IF(RES_hhdet_tes!H35=0,"",RES_hhdet_tes!H35/RES_hhdet_fec!H35)</f>
        <v>0.72424416521842527</v>
      </c>
      <c r="I35" s="171">
        <f>IF(RES_hhdet_tes!I35=0,"",RES_hhdet_tes!I35/RES_hhdet_fec!I35)</f>
        <v>0.72929567950950536</v>
      </c>
      <c r="J35" s="171">
        <f>IF(RES_hhdet_tes!J35=0,"",RES_hhdet_tes!J35/RES_hhdet_fec!J35)</f>
        <v>0.73484370774354069</v>
      </c>
      <c r="K35" s="171">
        <f>IF(RES_hhdet_tes!K35=0,"",RES_hhdet_tes!K35/RES_hhdet_fec!K35)</f>
        <v>0.74017920325101572</v>
      </c>
      <c r="L35" s="171">
        <f>IF(RES_hhdet_tes!L35=0,"",RES_hhdet_tes!L35/RES_hhdet_fec!L35)</f>
        <v>0.74477445327345371</v>
      </c>
      <c r="M35" s="171">
        <f>IF(RES_hhdet_tes!M35=0,"",RES_hhdet_tes!M35/RES_hhdet_fec!M35)</f>
        <v>0.74909215157497733</v>
      </c>
      <c r="N35" s="171">
        <f>IF(RES_hhdet_tes!N35=0,"",RES_hhdet_tes!N35/RES_hhdet_fec!N35)</f>
        <v>0.75348475256891356</v>
      </c>
      <c r="O35" s="171">
        <f>IF(RES_hhdet_tes!O35=0,"",RES_hhdet_tes!O35/RES_hhdet_fec!O35)</f>
        <v>0.7573503355674428</v>
      </c>
      <c r="P35" s="171">
        <f>IF(RES_hhdet_tes!P35=0,"",RES_hhdet_tes!P35/RES_hhdet_fec!P35)</f>
        <v>0.7623657610339144</v>
      </c>
      <c r="Q35" s="171">
        <f>IF(RES_hhdet_tes!Q35=0,"",RES_hhdet_tes!Q35/RES_hhdet_fec!Q35)</f>
        <v>0.76895753991953142</v>
      </c>
    </row>
    <row r="36" spans="1:17" ht="12" customHeight="1" x14ac:dyDescent="0.25">
      <c r="A36" s="161" t="s">
        <v>141</v>
      </c>
      <c r="B36" s="170">
        <f>IF(RES_hhdet_tes!B36=0,"",RES_hhdet_tes!B36/RES_hhdet_fec!B36)</f>
        <v>0.78050173783900834</v>
      </c>
      <c r="C36" s="170">
        <f>IF(RES_hhdet_tes!C36=0,"",RES_hhdet_tes!C36/RES_hhdet_fec!C36)</f>
        <v>0.78141430335952544</v>
      </c>
      <c r="D36" s="170">
        <f>IF(RES_hhdet_tes!D36=0,"",RES_hhdet_tes!D36/RES_hhdet_fec!D36)</f>
        <v>0.78614675717885174</v>
      </c>
      <c r="E36" s="170">
        <f>IF(RES_hhdet_tes!E36=0,"",RES_hhdet_tes!E36/RES_hhdet_fec!E36)</f>
        <v>0.79114900336348981</v>
      </c>
      <c r="F36" s="170">
        <f>IF(RES_hhdet_tes!F36=0,"",RES_hhdet_tes!F36/RES_hhdet_fec!F36)</f>
        <v>0.79762722235500128</v>
      </c>
      <c r="G36" s="170">
        <f>IF(RES_hhdet_tes!G36=0,"",RES_hhdet_tes!G36/RES_hhdet_fec!G36)</f>
        <v>0.80197655893481723</v>
      </c>
      <c r="H36" s="170">
        <f>IF(RES_hhdet_tes!H36=0,"",RES_hhdet_tes!H36/RES_hhdet_fec!H36)</f>
        <v>0.80830966077477651</v>
      </c>
      <c r="I36" s="170">
        <f>IF(RES_hhdet_tes!I36=0,"",RES_hhdet_tes!I36/RES_hhdet_fec!I36)</f>
        <v>0.80761606365450811</v>
      </c>
      <c r="J36" s="170">
        <f>IF(RES_hhdet_tes!J36=0,"",RES_hhdet_tes!J36/RES_hhdet_fec!J36)</f>
        <v>0.8130081044898354</v>
      </c>
      <c r="K36" s="170">
        <f>IF(RES_hhdet_tes!K36=0,"",RES_hhdet_tes!K36/RES_hhdet_fec!K36)</f>
        <v>0.81422284884404472</v>
      </c>
      <c r="L36" s="170">
        <f>IF(RES_hhdet_tes!L36=0,"",RES_hhdet_tes!L36/RES_hhdet_fec!L36)</f>
        <v>0.81925757568384638</v>
      </c>
      <c r="M36" s="170">
        <f>IF(RES_hhdet_tes!M36=0,"",RES_hhdet_tes!M36/RES_hhdet_fec!M36)</f>
        <v>0.81772627025541123</v>
      </c>
      <c r="N36" s="170">
        <f>IF(RES_hhdet_tes!N36=0,"",RES_hhdet_tes!N36/RES_hhdet_fec!N36)</f>
        <v>0.82094128622414764</v>
      </c>
      <c r="O36" s="170">
        <f>IF(RES_hhdet_tes!O36=0,"",RES_hhdet_tes!O36/RES_hhdet_fec!O36)</f>
        <v>0.82461691925581371</v>
      </c>
      <c r="P36" s="170">
        <f>IF(RES_hhdet_tes!P36=0,"",RES_hhdet_tes!P36/RES_hhdet_fec!P36)</f>
        <v>0.82292954883177294</v>
      </c>
      <c r="Q36" s="170">
        <f>IF(RES_hhdet_tes!Q36=0,"",RES_hhdet_tes!Q36/RES_hhdet_fec!Q36)</f>
        <v>0.82746950234476757</v>
      </c>
    </row>
    <row r="37" spans="1:17" ht="12" customHeight="1" x14ac:dyDescent="0.25">
      <c r="A37" s="148" t="s">
        <v>60</v>
      </c>
      <c r="B37" s="73">
        <f>IF(RES_hhdet_tes!B37=0,"",RES_hhdet_tes!B37/RES_hhdet_fec!B37)</f>
        <v>0.70221422436720216</v>
      </c>
      <c r="C37" s="73">
        <f>IF(RES_hhdet_tes!C37=0,"",RES_hhdet_tes!C37/RES_hhdet_fec!C37)</f>
        <v>0.70616980436325416</v>
      </c>
      <c r="D37" s="73">
        <f>IF(RES_hhdet_tes!D37=0,"",RES_hhdet_tes!D37/RES_hhdet_fec!D37)</f>
        <v>0.7116300895673533</v>
      </c>
      <c r="E37" s="73">
        <f>IF(RES_hhdet_tes!E37=0,"",RES_hhdet_tes!E37/RES_hhdet_fec!E37)</f>
        <v>0.717849468883064</v>
      </c>
      <c r="F37" s="73">
        <f>IF(RES_hhdet_tes!F37=0,"",RES_hhdet_tes!F37/RES_hhdet_fec!F37)</f>
        <v>0.72400232574316425</v>
      </c>
      <c r="G37" s="73">
        <f>IF(RES_hhdet_tes!G37=0,"",RES_hhdet_tes!G37/RES_hhdet_fec!G37)</f>
        <v>0.73028757327516491</v>
      </c>
      <c r="H37" s="73">
        <f>IF(RES_hhdet_tes!H37=0,"",RES_hhdet_tes!H37/RES_hhdet_fec!H37)</f>
        <v>0.73722119317306689</v>
      </c>
      <c r="I37" s="73">
        <f>IF(RES_hhdet_tes!I37=0,"",RES_hhdet_tes!I37/RES_hhdet_fec!I37)</f>
        <v>0.74158355894540284</v>
      </c>
      <c r="J37" s="73">
        <f>IF(RES_hhdet_tes!J37=0,"",RES_hhdet_tes!J37/RES_hhdet_fec!J37)</f>
        <v>0.74454155422722612</v>
      </c>
      <c r="K37" s="73">
        <f>IF(RES_hhdet_tes!K37=0,"",RES_hhdet_tes!K37/RES_hhdet_fec!K37)</f>
        <v>0.74804592852295626</v>
      </c>
      <c r="L37" s="73">
        <f>IF(RES_hhdet_tes!L37=0,"",RES_hhdet_tes!L37/RES_hhdet_fec!L37)</f>
        <v>0.75126972398572167</v>
      </c>
      <c r="M37" s="73">
        <f>IF(RES_hhdet_tes!M37=0,"",RES_hhdet_tes!M37/RES_hhdet_fec!M37)</f>
        <v>0.75507150009203294</v>
      </c>
      <c r="N37" s="73">
        <f>IF(RES_hhdet_tes!N37=0,"",RES_hhdet_tes!N37/RES_hhdet_fec!N37)</f>
        <v>0.75782086861102549</v>
      </c>
      <c r="O37" s="73">
        <f>IF(RES_hhdet_tes!O37=0,"",RES_hhdet_tes!O37/RES_hhdet_fec!O37)</f>
        <v>0.75966331123725284</v>
      </c>
      <c r="P37" s="73">
        <f>IF(RES_hhdet_tes!P37=0,"",RES_hhdet_tes!P37/RES_hhdet_fec!P37)</f>
        <v>0.7649976105858235</v>
      </c>
      <c r="Q37" s="73">
        <f>IF(RES_hhdet_tes!Q37=0,"",RES_hhdet_tes!Q37/RES_hhdet_fec!Q37)</f>
        <v>0.76751627649530907</v>
      </c>
    </row>
    <row r="38" spans="1:17" ht="12" customHeight="1" x14ac:dyDescent="0.25">
      <c r="A38" s="148" t="s">
        <v>59</v>
      </c>
      <c r="B38" s="73">
        <f>IF(RES_hhdet_tes!B38=0,"",RES_hhdet_tes!B38/RES_hhdet_fec!B38)</f>
        <v>1</v>
      </c>
      <c r="C38" s="73">
        <f>IF(RES_hhdet_tes!C38=0,"",RES_hhdet_tes!C38/RES_hhdet_fec!C38)</f>
        <v>1.0000000000000004</v>
      </c>
      <c r="D38" s="73">
        <f>IF(RES_hhdet_tes!D38=0,"",RES_hhdet_tes!D38/RES_hhdet_fec!D38)</f>
        <v>1</v>
      </c>
      <c r="E38" s="73">
        <f>IF(RES_hhdet_tes!E38=0,"",RES_hhdet_tes!E38/RES_hhdet_fec!E38)</f>
        <v>1</v>
      </c>
      <c r="F38" s="73">
        <f>IF(RES_hhdet_tes!F38=0,"",RES_hhdet_tes!F38/RES_hhdet_fec!F38)</f>
        <v>1.0000000000000004</v>
      </c>
      <c r="G38" s="73">
        <f>IF(RES_hhdet_tes!G38=0,"",RES_hhdet_tes!G38/RES_hhdet_fec!G38)</f>
        <v>1.0000000000000002</v>
      </c>
      <c r="H38" s="73">
        <f>IF(RES_hhdet_tes!H38=0,"",RES_hhdet_tes!H38/RES_hhdet_fec!H38)</f>
        <v>1.0000000000000004</v>
      </c>
      <c r="I38" s="73">
        <f>IF(RES_hhdet_tes!I38=0,"",RES_hhdet_tes!I38/RES_hhdet_fec!I38)</f>
        <v>0.99999999999999978</v>
      </c>
      <c r="J38" s="73">
        <f>IF(RES_hhdet_tes!J38=0,"",RES_hhdet_tes!J38/RES_hhdet_fec!J38)</f>
        <v>1</v>
      </c>
      <c r="K38" s="73">
        <f>IF(RES_hhdet_tes!K38=0,"",RES_hhdet_tes!K38/RES_hhdet_fec!K38)</f>
        <v>1.0000000000000002</v>
      </c>
      <c r="L38" s="73">
        <f>IF(RES_hhdet_tes!L38=0,"",RES_hhdet_tes!L38/RES_hhdet_fec!L38)</f>
        <v>1</v>
      </c>
      <c r="M38" s="73">
        <f>IF(RES_hhdet_tes!M38=0,"",RES_hhdet_tes!M38/RES_hhdet_fec!M38)</f>
        <v>0.99999999999999989</v>
      </c>
      <c r="N38" s="73">
        <f>IF(RES_hhdet_tes!N38=0,"",RES_hhdet_tes!N38/RES_hhdet_fec!N38)</f>
        <v>0.99999999999999944</v>
      </c>
      <c r="O38" s="73">
        <f>IF(RES_hhdet_tes!O38=0,"",RES_hhdet_tes!O38/RES_hhdet_fec!O38)</f>
        <v>0.99999999999999944</v>
      </c>
      <c r="P38" s="73">
        <f>IF(RES_hhdet_tes!P38=0,"",RES_hhdet_tes!P38/RES_hhdet_fec!P38)</f>
        <v>1</v>
      </c>
      <c r="Q38" s="73">
        <f>IF(RES_hhdet_tes!Q38=0,"",RES_hhdet_tes!Q38/RES_hhdet_fec!Q38)</f>
        <v>0.99999999999999956</v>
      </c>
    </row>
    <row r="39" spans="1:17" ht="12" customHeight="1" x14ac:dyDescent="0.25">
      <c r="A39" s="158" t="s">
        <v>62</v>
      </c>
      <c r="B39" s="169">
        <f>IF(RES_hhdet_tes!B39=0,"",RES_hhdet_tes!B39/RES_hhdet_fec!B39)</f>
        <v>0.76295359451069023</v>
      </c>
      <c r="C39" s="169">
        <f>IF(RES_hhdet_tes!C39=0,"",RES_hhdet_tes!C39/RES_hhdet_fec!C39)</f>
        <v>0.77571430753462867</v>
      </c>
      <c r="D39" s="169">
        <f>IF(RES_hhdet_tes!D39=0,"",RES_hhdet_tes!D39/RES_hhdet_fec!D39)</f>
        <v>0.78609492617029109</v>
      </c>
      <c r="E39" s="169">
        <f>IF(RES_hhdet_tes!E39=0,"",RES_hhdet_tes!E39/RES_hhdet_fec!E39)</f>
        <v>0.80200993356298089</v>
      </c>
      <c r="F39" s="169">
        <f>IF(RES_hhdet_tes!F39=0,"",RES_hhdet_tes!F39/RES_hhdet_fec!F39)</f>
        <v>0.80529049000775244</v>
      </c>
      <c r="G39" s="169">
        <f>IF(RES_hhdet_tes!G39=0,"",RES_hhdet_tes!G39/RES_hhdet_fec!G39)</f>
        <v>0.79546373927364489</v>
      </c>
      <c r="H39" s="169">
        <f>IF(RES_hhdet_tes!H39=0,"",RES_hhdet_tes!H39/RES_hhdet_fec!H39)</f>
        <v>0.80514345599580428</v>
      </c>
      <c r="I39" s="169">
        <f>IF(RES_hhdet_tes!I39=0,"",RES_hhdet_tes!I39/RES_hhdet_fec!I39)</f>
        <v>0.78836507453501425</v>
      </c>
      <c r="J39" s="169">
        <f>IF(RES_hhdet_tes!J39=0,"",RES_hhdet_tes!J39/RES_hhdet_fec!J39)</f>
        <v>0.79494753570634191</v>
      </c>
      <c r="K39" s="169">
        <f>IF(RES_hhdet_tes!K39=0,"",RES_hhdet_tes!K39/RES_hhdet_fec!K39)</f>
        <v>0.82135348621198589</v>
      </c>
      <c r="L39" s="169">
        <f>IF(RES_hhdet_tes!L39=0,"",RES_hhdet_tes!L39/RES_hhdet_fec!L39)</f>
        <v>0.81524134835702178</v>
      </c>
      <c r="M39" s="169">
        <f>IF(RES_hhdet_tes!M39=0,"",RES_hhdet_tes!M39/RES_hhdet_fec!M39)</f>
        <v>0.8195078077684913</v>
      </c>
      <c r="N39" s="169">
        <f>IF(RES_hhdet_tes!N39=0,"",RES_hhdet_tes!N39/RES_hhdet_fec!N39)</f>
        <v>0.83431178488029878</v>
      </c>
      <c r="O39" s="169">
        <f>IF(RES_hhdet_tes!O39=0,"",RES_hhdet_tes!O39/RES_hhdet_fec!O39)</f>
        <v>0.8328165910981622</v>
      </c>
      <c r="P39" s="169">
        <f>IF(RES_hhdet_tes!P39=0,"",RES_hhdet_tes!P39/RES_hhdet_fec!P39)</f>
        <v>0.83589033517626188</v>
      </c>
      <c r="Q39" s="169">
        <f>IF(RES_hhdet_tes!Q39=0,"",RES_hhdet_tes!Q39/RES_hhdet_fec!Q39)</f>
        <v>0.82935300203638873</v>
      </c>
    </row>
    <row r="40" spans="1:17" ht="12" customHeight="1" x14ac:dyDescent="0.25">
      <c r="A40" s="23" t="s">
        <v>57</v>
      </c>
      <c r="B40" s="73">
        <f>IF(RES_hhdet_tes!B40=0,"",RES_hhdet_tes!B40/RES_hhdet_fec!B40)</f>
        <v>0.41538519306413541</v>
      </c>
      <c r="C40" s="73">
        <f>IF(RES_hhdet_tes!C40=0,"",RES_hhdet_tes!C40/RES_hhdet_fec!C40)</f>
        <v>0.41538519306413518</v>
      </c>
      <c r="D40" s="73">
        <f>IF(RES_hhdet_tes!D40=0,"",RES_hhdet_tes!D40/RES_hhdet_fec!D40)</f>
        <v>0.43299671593029126</v>
      </c>
      <c r="E40" s="73">
        <f>IF(RES_hhdet_tes!E40=0,"",RES_hhdet_tes!E40/RES_hhdet_fec!E40)</f>
        <v>0.44442671090302865</v>
      </c>
      <c r="F40" s="73">
        <f>IF(RES_hhdet_tes!F40=0,"",RES_hhdet_tes!F40/RES_hhdet_fec!F40)</f>
        <v>0.45710572808742156</v>
      </c>
      <c r="G40" s="73">
        <f>IF(RES_hhdet_tes!G40=0,"",RES_hhdet_tes!G40/RES_hhdet_fec!G40)</f>
        <v>0.46169469418828035</v>
      </c>
      <c r="H40" s="73">
        <f>IF(RES_hhdet_tes!H40=0,"",RES_hhdet_tes!H40/RES_hhdet_fec!H40)</f>
        <v>0.46375520759319422</v>
      </c>
      <c r="I40" s="73">
        <f>IF(RES_hhdet_tes!I40=0,"",RES_hhdet_tes!I40/RES_hhdet_fec!I40)</f>
        <v>0.46528870812014617</v>
      </c>
      <c r="J40" s="73">
        <f>IF(RES_hhdet_tes!J40=0,"",RES_hhdet_tes!J40/RES_hhdet_fec!J40)</f>
        <v>0.46792720877994237</v>
      </c>
      <c r="K40" s="73">
        <f>IF(RES_hhdet_tes!K40=0,"",RES_hhdet_tes!K40/RES_hhdet_fec!K40)</f>
        <v>0.468874850882744</v>
      </c>
      <c r="L40" s="73">
        <f>IF(RES_hhdet_tes!L40=0,"",RES_hhdet_tes!L40/RES_hhdet_fec!L40)</f>
        <v>0.46892937175703719</v>
      </c>
      <c r="M40" s="73">
        <f>IF(RES_hhdet_tes!M40=0,"",RES_hhdet_tes!M40/RES_hhdet_fec!M40)</f>
        <v>0.46901884410090056</v>
      </c>
      <c r="N40" s="73">
        <f>IF(RES_hhdet_tes!N40=0,"",RES_hhdet_tes!N40/RES_hhdet_fec!N40)</f>
        <v>0.46978373958243286</v>
      </c>
      <c r="O40" s="73">
        <f>IF(RES_hhdet_tes!O40=0,"",RES_hhdet_tes!O40/RES_hhdet_fec!O40)</f>
        <v>0.46996057032507427</v>
      </c>
      <c r="P40" s="73">
        <f>IF(RES_hhdet_tes!P40=0,"",RES_hhdet_tes!P40/RES_hhdet_fec!P40)</f>
        <v>0.47691534172114836</v>
      </c>
      <c r="Q40" s="73">
        <f>IF(RES_hhdet_tes!Q40=0,"",RES_hhdet_tes!Q40/RES_hhdet_fec!Q40)</f>
        <v>0.47871016407787848</v>
      </c>
    </row>
    <row r="41" spans="1:17" ht="12" customHeight="1" x14ac:dyDescent="0.25">
      <c r="A41" s="29" t="s">
        <v>140</v>
      </c>
      <c r="B41" s="65">
        <f>IF(RES_hhdet_tes!B41=0,"",RES_hhdet_tes!B41/RES_hhdet_fec!B41)</f>
        <v>0.79940862090397335</v>
      </c>
      <c r="C41" s="65">
        <f>IF(RES_hhdet_tes!C41=0,"",RES_hhdet_tes!C41/RES_hhdet_fec!C41)</f>
        <v>0.8038365867133298</v>
      </c>
      <c r="D41" s="65">
        <f>IF(RES_hhdet_tes!D41=0,"",RES_hhdet_tes!D41/RES_hhdet_fec!D41)</f>
        <v>0.80916671674696616</v>
      </c>
      <c r="E41" s="65">
        <f>IF(RES_hhdet_tes!E41=0,"",RES_hhdet_tes!E41/RES_hhdet_fec!E41)</f>
        <v>0.81460286843652241</v>
      </c>
      <c r="F41" s="65">
        <f>IF(RES_hhdet_tes!F41=0,"",RES_hhdet_tes!F41/RES_hhdet_fec!F41)</f>
        <v>0.81955801606282708</v>
      </c>
      <c r="G41" s="65">
        <f>IF(RES_hhdet_tes!G41=0,"",RES_hhdet_tes!G41/RES_hhdet_fec!G41)</f>
        <v>0.82406003424513485</v>
      </c>
      <c r="H41" s="65">
        <f>IF(RES_hhdet_tes!H41=0,"",RES_hhdet_tes!H41/RES_hhdet_fec!H41)</f>
        <v>0.82967039843052837</v>
      </c>
      <c r="I41" s="65">
        <f>IF(RES_hhdet_tes!I41=0,"",RES_hhdet_tes!I41/RES_hhdet_fec!I41)</f>
        <v>0.83406337307540523</v>
      </c>
      <c r="J41" s="65">
        <f>IF(RES_hhdet_tes!J41=0,"",RES_hhdet_tes!J41/RES_hhdet_fec!J41)</f>
        <v>0.83919210632975649</v>
      </c>
      <c r="K41" s="65">
        <f>IF(RES_hhdet_tes!K41=0,"",RES_hhdet_tes!K41/RES_hhdet_fec!K41)</f>
        <v>0.84199756018233129</v>
      </c>
      <c r="L41" s="65">
        <f>IF(RES_hhdet_tes!L41=0,"",RES_hhdet_tes!L41/RES_hhdet_fec!L41)</f>
        <v>0.84455135356349509</v>
      </c>
      <c r="M41" s="65">
        <f>IF(RES_hhdet_tes!M41=0,"",RES_hhdet_tes!M41/RES_hhdet_fec!M41)</f>
        <v>0.84715310917319242</v>
      </c>
      <c r="N41" s="65">
        <f>IF(RES_hhdet_tes!N41=0,"",RES_hhdet_tes!N41/RES_hhdet_fec!N41)</f>
        <v>0.84915512159599738</v>
      </c>
      <c r="O41" s="65">
        <f>IF(RES_hhdet_tes!O41=0,"",RES_hhdet_tes!O41/RES_hhdet_fec!O41)</f>
        <v>0.85013324714228256</v>
      </c>
      <c r="P41" s="65">
        <f>IF(RES_hhdet_tes!P41=0,"",RES_hhdet_tes!P41/RES_hhdet_fec!P41)</f>
        <v>0.85295224743569242</v>
      </c>
      <c r="Q41" s="65">
        <f>IF(RES_hhdet_tes!Q41=0,"",RES_hhdet_tes!Q41/RES_hhdet_fec!Q41)</f>
        <v>0.85380235808879867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75">
        <f>IF(RES_hhdet_tes!B43=0,"",RES_hhdet_tes!B43/RES_hhdet_fec!B43)</f>
        <v>0.61177076573576505</v>
      </c>
      <c r="C43" s="175">
        <f>IF(RES_hhdet_tes!C43=0,"",RES_hhdet_tes!C43/RES_hhdet_fec!C43)</f>
        <v>0.61726390317880442</v>
      </c>
      <c r="D43" s="175">
        <f>IF(RES_hhdet_tes!D43=0,"",RES_hhdet_tes!D43/RES_hhdet_fec!D43)</f>
        <v>0.6225931158251673</v>
      </c>
      <c r="E43" s="175">
        <f>IF(RES_hhdet_tes!E43=0,"",RES_hhdet_tes!E43/RES_hhdet_fec!E43)</f>
        <v>0.62750308292890777</v>
      </c>
      <c r="F43" s="175">
        <f>IF(RES_hhdet_tes!F43=0,"",RES_hhdet_tes!F43/RES_hhdet_fec!F43)</f>
        <v>0.62973891529842918</v>
      </c>
      <c r="G43" s="175">
        <f>IF(RES_hhdet_tes!G43=0,"",RES_hhdet_tes!G43/RES_hhdet_fec!G43)</f>
        <v>0.63483447252394298</v>
      </c>
      <c r="H43" s="175">
        <f>IF(RES_hhdet_tes!H43=0,"",RES_hhdet_tes!H43/RES_hhdet_fec!H43)</f>
        <v>0.63768422751376519</v>
      </c>
      <c r="I43" s="175">
        <f>IF(RES_hhdet_tes!I43=0,"",RES_hhdet_tes!I43/RES_hhdet_fec!I43)</f>
        <v>0.64264271419938446</v>
      </c>
      <c r="J43" s="175">
        <f>IF(RES_hhdet_tes!J43=0,"",RES_hhdet_tes!J43/RES_hhdet_fec!J43)</f>
        <v>0.64476764892701788</v>
      </c>
      <c r="K43" s="175">
        <f>IF(RES_hhdet_tes!K43=0,"",RES_hhdet_tes!K43/RES_hhdet_fec!K43)</f>
        <v>0.65228523931220805</v>
      </c>
      <c r="L43" s="175">
        <f>IF(RES_hhdet_tes!L43=0,"",RES_hhdet_tes!L43/RES_hhdet_fec!L43)</f>
        <v>0.65765435014337348</v>
      </c>
      <c r="M43" s="175">
        <f>IF(RES_hhdet_tes!M43=0,"",RES_hhdet_tes!M43/RES_hhdet_fec!M43)</f>
        <v>0.66177225863384204</v>
      </c>
      <c r="N43" s="175">
        <f>IF(RES_hhdet_tes!N43=0,"",RES_hhdet_tes!N43/RES_hhdet_fec!N43)</f>
        <v>0.66869121460713454</v>
      </c>
      <c r="O43" s="175">
        <f>IF(RES_hhdet_tes!O43=0,"",RES_hhdet_tes!O43/RES_hhdet_fec!O43)</f>
        <v>0.67051920625216632</v>
      </c>
      <c r="P43" s="175">
        <f>IF(RES_hhdet_tes!P43=0,"",RES_hhdet_tes!P43/RES_hhdet_fec!P43)</f>
        <v>0.6833911992859687</v>
      </c>
      <c r="Q43" s="175">
        <f>IF(RES_hhdet_tes!Q43=0,"",RES_hhdet_tes!Q43/RES_hhdet_fec!Q43)</f>
        <v>0.68738065789357394</v>
      </c>
    </row>
    <row r="44" spans="1:17" ht="12.95" customHeight="1" x14ac:dyDescent="0.25">
      <c r="A44" s="158" t="s">
        <v>65</v>
      </c>
      <c r="B44" s="169">
        <f>IF(RES_hhdet_tes!B44=0,"",RES_hhdet_tes!B44/RES_hhdet_fec!B44)</f>
        <v>0.60517632282221112</v>
      </c>
      <c r="C44" s="169">
        <f>IF(RES_hhdet_tes!C44=0,"",RES_hhdet_tes!C44/RES_hhdet_fec!C44)</f>
        <v>0.6099870112119572</v>
      </c>
      <c r="D44" s="169">
        <f>IF(RES_hhdet_tes!D44=0,"",RES_hhdet_tes!D44/RES_hhdet_fec!D44)</f>
        <v>0.61525692554383737</v>
      </c>
      <c r="E44" s="169">
        <f>IF(RES_hhdet_tes!E44=0,"",RES_hhdet_tes!E44/RES_hhdet_fec!E44)</f>
        <v>0.61974388247277323</v>
      </c>
      <c r="F44" s="169">
        <f>IF(RES_hhdet_tes!F44=0,"",RES_hhdet_tes!F44/RES_hhdet_fec!F44)</f>
        <v>0.62210618290598496</v>
      </c>
      <c r="G44" s="169">
        <f>IF(RES_hhdet_tes!G44=0,"",RES_hhdet_tes!G44/RES_hhdet_fec!G44)</f>
        <v>0.62561224802443571</v>
      </c>
      <c r="H44" s="169">
        <f>IF(RES_hhdet_tes!H44=0,"",RES_hhdet_tes!H44/RES_hhdet_fec!H44)</f>
        <v>0.62776216333319779</v>
      </c>
      <c r="I44" s="169">
        <f>IF(RES_hhdet_tes!I44=0,"",RES_hhdet_tes!I44/RES_hhdet_fec!I44)</f>
        <v>0.63396604393737943</v>
      </c>
      <c r="J44" s="169">
        <f>IF(RES_hhdet_tes!J44=0,"",RES_hhdet_tes!J44/RES_hhdet_fec!J44)</f>
        <v>0.63648957214096935</v>
      </c>
      <c r="K44" s="169">
        <f>IF(RES_hhdet_tes!K44=0,"",RES_hhdet_tes!K44/RES_hhdet_fec!K44)</f>
        <v>0.64051113976824914</v>
      </c>
      <c r="L44" s="169">
        <f>IF(RES_hhdet_tes!L44=0,"",RES_hhdet_tes!L44/RES_hhdet_fec!L44)</f>
        <v>0.6458306711519245</v>
      </c>
      <c r="M44" s="169">
        <f>IF(RES_hhdet_tes!M44=0,"",RES_hhdet_tes!M44/RES_hhdet_fec!M44)</f>
        <v>0.65019430798463496</v>
      </c>
      <c r="N44" s="169">
        <f>IF(RES_hhdet_tes!N44=0,"",RES_hhdet_tes!N44/RES_hhdet_fec!N44)</f>
        <v>0.65790267546093473</v>
      </c>
      <c r="O44" s="169">
        <f>IF(RES_hhdet_tes!O44=0,"",RES_hhdet_tes!O44/RES_hhdet_fec!O44)</f>
        <v>0.66026818234296303</v>
      </c>
      <c r="P44" s="169">
        <f>IF(RES_hhdet_tes!P44=0,"",RES_hhdet_tes!P44/RES_hhdet_fec!P44)</f>
        <v>0.67422797776674281</v>
      </c>
      <c r="Q44" s="169">
        <f>IF(RES_hhdet_tes!Q44=0,"",RES_hhdet_tes!Q44/RES_hhdet_fec!Q44)</f>
        <v>0.68071672225959712</v>
      </c>
    </row>
    <row r="45" spans="1:17" ht="12" customHeight="1" x14ac:dyDescent="0.25">
      <c r="A45" s="23" t="s">
        <v>166</v>
      </c>
      <c r="B45" s="73">
        <f>IF(RES_hhdet_tes!B45=0,"",RES_hhdet_tes!B45/RES_hhdet_fec!B45)</f>
        <v>0.60040724034855941</v>
      </c>
      <c r="C45" s="73">
        <f>IF(RES_hhdet_tes!C45=0,"",RES_hhdet_tes!C45/RES_hhdet_fec!C45)</f>
        <v>0.60387516643616523</v>
      </c>
      <c r="D45" s="73">
        <f>IF(RES_hhdet_tes!D45=0,"",RES_hhdet_tes!D45/RES_hhdet_fec!D45)</f>
        <v>0.60839059965341513</v>
      </c>
      <c r="E45" s="73">
        <f>IF(RES_hhdet_tes!E45=0,"",RES_hhdet_tes!E45/RES_hhdet_fec!E45)</f>
        <v>0.6129056337737715</v>
      </c>
      <c r="F45" s="73">
        <f>IF(RES_hhdet_tes!F45=0,"",RES_hhdet_tes!F45/RES_hhdet_fec!F45)</f>
        <v>0.6165347475508054</v>
      </c>
      <c r="G45" s="73">
        <f>IF(RES_hhdet_tes!G45=0,"",RES_hhdet_tes!G45/RES_hhdet_fec!G45)</f>
        <v>0.62020144460108595</v>
      </c>
      <c r="H45" s="73">
        <f>IF(RES_hhdet_tes!H45=0,"",RES_hhdet_tes!H45/RES_hhdet_fec!H45)</f>
        <v>0.62348591330928638</v>
      </c>
      <c r="I45" s="73">
        <f>IF(RES_hhdet_tes!I45=0,"",RES_hhdet_tes!I45/RES_hhdet_fec!I45)</f>
        <v>0.62594620284644598</v>
      </c>
      <c r="J45" s="73">
        <f>IF(RES_hhdet_tes!J45=0,"",RES_hhdet_tes!J45/RES_hhdet_fec!J45)</f>
        <v>0.6309934550798203</v>
      </c>
      <c r="K45" s="73">
        <f>IF(RES_hhdet_tes!K45=0,"",RES_hhdet_tes!K45/RES_hhdet_fec!K45)</f>
        <v>0.63431381645429219</v>
      </c>
      <c r="L45" s="73">
        <f>IF(RES_hhdet_tes!L45=0,"",RES_hhdet_tes!L45/RES_hhdet_fec!L45)</f>
        <v>0.64037371510678587</v>
      </c>
      <c r="M45" s="73">
        <f>IF(RES_hhdet_tes!M45=0,"",RES_hhdet_tes!M45/RES_hhdet_fec!M45)</f>
        <v>0.64385962316776313</v>
      </c>
      <c r="N45" s="73">
        <f>IF(RES_hhdet_tes!N45=0,"",RES_hhdet_tes!N45/RES_hhdet_fec!N45)</f>
        <v>0.65098784962603506</v>
      </c>
      <c r="O45" s="73">
        <f>IF(RES_hhdet_tes!O45=0,"",RES_hhdet_tes!O45/RES_hhdet_fec!O45)</f>
        <v>0.65697706626044194</v>
      </c>
      <c r="P45" s="73">
        <f>IF(RES_hhdet_tes!P45=0,"",RES_hhdet_tes!P45/RES_hhdet_fec!P45)</f>
        <v>0.66554425063464429</v>
      </c>
      <c r="Q45" s="73">
        <f>IF(RES_hhdet_tes!Q45=0,"",RES_hhdet_tes!Q45/RES_hhdet_fec!Q45)</f>
        <v>0.67462806723097446</v>
      </c>
    </row>
    <row r="46" spans="1:17" ht="12" customHeight="1" x14ac:dyDescent="0.25">
      <c r="A46" s="23" t="s">
        <v>60</v>
      </c>
      <c r="B46" s="73">
        <f>IF(RES_hhdet_tes!B46=0,"",RES_hhdet_tes!B46/RES_hhdet_fec!B46)</f>
        <v>1.0000000000000004</v>
      </c>
      <c r="C46" s="73">
        <f>IF(RES_hhdet_tes!C46=0,"",RES_hhdet_tes!C46/RES_hhdet_fec!C46)</f>
        <v>1</v>
      </c>
      <c r="D46" s="73">
        <f>IF(RES_hhdet_tes!D46=0,"",RES_hhdet_tes!D46/RES_hhdet_fec!D46)</f>
        <v>1</v>
      </c>
      <c r="E46" s="73">
        <f>IF(RES_hhdet_tes!E46=0,"",RES_hhdet_tes!E46/RES_hhdet_fec!E46)</f>
        <v>0.99999999999999978</v>
      </c>
      <c r="F46" s="73">
        <f>IF(RES_hhdet_tes!F46=0,"",RES_hhdet_tes!F46/RES_hhdet_fec!F46)</f>
        <v>1</v>
      </c>
      <c r="G46" s="73">
        <f>IF(RES_hhdet_tes!G46=0,"",RES_hhdet_tes!G46/RES_hhdet_fec!G46)</f>
        <v>1</v>
      </c>
      <c r="H46" s="73">
        <f>IF(RES_hhdet_tes!H46=0,"",RES_hhdet_tes!H46/RES_hhdet_fec!H46)</f>
        <v>1</v>
      </c>
      <c r="I46" s="73">
        <f>IF(RES_hhdet_tes!I46=0,"",RES_hhdet_tes!I46/RES_hhdet_fec!I46)</f>
        <v>0.99999999999999956</v>
      </c>
      <c r="J46" s="73">
        <f>IF(RES_hhdet_tes!J46=0,"",RES_hhdet_tes!J46/RES_hhdet_fec!J46)</f>
        <v>1</v>
      </c>
      <c r="K46" s="73">
        <f>IF(RES_hhdet_tes!K46=0,"",RES_hhdet_tes!K46/RES_hhdet_fec!K46)</f>
        <v>1</v>
      </c>
      <c r="L46" s="73">
        <f>IF(RES_hhdet_tes!L46=0,"",RES_hhdet_tes!L46/RES_hhdet_fec!L46)</f>
        <v>1.0000000000000004</v>
      </c>
      <c r="M46" s="73">
        <f>IF(RES_hhdet_tes!M46=0,"",RES_hhdet_tes!M46/RES_hhdet_fec!M46)</f>
        <v>0.99999999999999978</v>
      </c>
      <c r="N46" s="73">
        <f>IF(RES_hhdet_tes!N46=0,"",RES_hhdet_tes!N46/RES_hhdet_fec!N46)</f>
        <v>1.0000000000000002</v>
      </c>
      <c r="O46" s="73">
        <f>IF(RES_hhdet_tes!O46=0,"",RES_hhdet_tes!O46/RES_hhdet_fec!O46)</f>
        <v>0.99999999999999956</v>
      </c>
      <c r="P46" s="73">
        <f>IF(RES_hhdet_tes!P46=0,"",RES_hhdet_tes!P46/RES_hhdet_fec!P46)</f>
        <v>1</v>
      </c>
      <c r="Q46" s="73">
        <f>IF(RES_hhdet_tes!Q46=0,"",RES_hhdet_tes!Q46/RES_hhdet_fec!Q46)</f>
        <v>1</v>
      </c>
    </row>
    <row r="47" spans="1:17" ht="12.95" customHeight="1" x14ac:dyDescent="0.25">
      <c r="A47" s="158" t="s">
        <v>112</v>
      </c>
      <c r="B47" s="169">
        <f>IF(RES_hhdet_tes!B47=0,"",RES_hhdet_tes!B47/RES_hhdet_fec!B47)</f>
        <v>1.6292521448704611</v>
      </c>
      <c r="C47" s="169">
        <f>IF(RES_hhdet_tes!C47=0,"",RES_hhdet_tes!C47/RES_hhdet_fec!C47)</f>
        <v>1.7057012190329475</v>
      </c>
      <c r="D47" s="169">
        <f>IF(RES_hhdet_tes!D47=0,"",RES_hhdet_tes!D47/RES_hhdet_fec!D47)</f>
        <v>1.7455966751713394</v>
      </c>
      <c r="E47" s="169">
        <f>IF(RES_hhdet_tes!E47=0,"",RES_hhdet_tes!E47/RES_hhdet_fec!E47)</f>
        <v>1.7703165165156005</v>
      </c>
      <c r="F47" s="169">
        <f>IF(RES_hhdet_tes!F47=0,"",RES_hhdet_tes!F47/RES_hhdet_fec!F47)</f>
        <v>1.8252680907290897</v>
      </c>
      <c r="G47" s="169">
        <f>IF(RES_hhdet_tes!G47=0,"",RES_hhdet_tes!G47/RES_hhdet_fec!G47)</f>
        <v>1.8842870109030674</v>
      </c>
      <c r="H47" s="169">
        <f>IF(RES_hhdet_tes!H47=0,"",RES_hhdet_tes!H47/RES_hhdet_fec!H47)</f>
        <v>1.9546938578286577</v>
      </c>
      <c r="I47" s="169">
        <f>IF(RES_hhdet_tes!I47=0,"",RES_hhdet_tes!I47/RES_hhdet_fec!I47)</f>
        <v>1.991917582195645</v>
      </c>
      <c r="J47" s="169">
        <f>IF(RES_hhdet_tes!J47=0,"",RES_hhdet_tes!J47/RES_hhdet_fec!J47)</f>
        <v>2.3359770600802552</v>
      </c>
      <c r="K47" s="169">
        <f>IF(RES_hhdet_tes!K47=0,"",RES_hhdet_tes!K47/RES_hhdet_fec!K47)</f>
        <v>2.5862320488687573</v>
      </c>
      <c r="L47" s="169">
        <f>IF(RES_hhdet_tes!L47=0,"",RES_hhdet_tes!L47/RES_hhdet_fec!L47)</f>
        <v>2.8168898859146481</v>
      </c>
      <c r="M47" s="169">
        <f>IF(RES_hhdet_tes!M47=0,"",RES_hhdet_tes!M47/RES_hhdet_fec!M47)</f>
        <v>2.9599252702340366</v>
      </c>
      <c r="N47" s="169">
        <f>IF(RES_hhdet_tes!N47=0,"",RES_hhdet_tes!N47/RES_hhdet_fec!N47)</f>
        <v>3.0381502474734741</v>
      </c>
      <c r="O47" s="169">
        <f>IF(RES_hhdet_tes!O47=0,"",RES_hhdet_tes!O47/RES_hhdet_fec!O47)</f>
        <v>3.20320211154805</v>
      </c>
      <c r="P47" s="169">
        <f>IF(RES_hhdet_tes!P47=0,"",RES_hhdet_tes!P47/RES_hhdet_fec!P47)</f>
        <v>3.2645718398750421</v>
      </c>
      <c r="Q47" s="169">
        <f>IF(RES_hhdet_tes!Q47=0,"",RES_hhdet_tes!Q47/RES_hhdet_fec!Q47)</f>
        <v>3.5152209924756392</v>
      </c>
    </row>
    <row r="48" spans="1:17" ht="12" customHeight="1" x14ac:dyDescent="0.25">
      <c r="A48" s="23" t="s">
        <v>60</v>
      </c>
      <c r="B48" s="73">
        <f>IF(RES_hhdet_tes!B48=0,"",RES_hhdet_tes!B48/RES_hhdet_fec!B48)</f>
        <v>1.6292521448704611</v>
      </c>
      <c r="C48" s="73">
        <f>IF(RES_hhdet_tes!C48=0,"",RES_hhdet_tes!C48/RES_hhdet_fec!C48)</f>
        <v>1.7057012190329475</v>
      </c>
      <c r="D48" s="73">
        <f>IF(RES_hhdet_tes!D48=0,"",RES_hhdet_tes!D48/RES_hhdet_fec!D48)</f>
        <v>1.7455966751713394</v>
      </c>
      <c r="E48" s="73">
        <f>IF(RES_hhdet_tes!E48=0,"",RES_hhdet_tes!E48/RES_hhdet_fec!E48)</f>
        <v>1.7703165165156005</v>
      </c>
      <c r="F48" s="73">
        <f>IF(RES_hhdet_tes!F48=0,"",RES_hhdet_tes!F48/RES_hhdet_fec!F48)</f>
        <v>1.8252680907290897</v>
      </c>
      <c r="G48" s="73">
        <f>IF(RES_hhdet_tes!G48=0,"",RES_hhdet_tes!G48/RES_hhdet_fec!G48)</f>
        <v>1.8842870109030674</v>
      </c>
      <c r="H48" s="73">
        <f>IF(RES_hhdet_tes!H48=0,"",RES_hhdet_tes!H48/RES_hhdet_fec!H48)</f>
        <v>1.9546938578286577</v>
      </c>
      <c r="I48" s="73">
        <f>IF(RES_hhdet_tes!I48=0,"",RES_hhdet_tes!I48/RES_hhdet_fec!I48)</f>
        <v>1.991917582195645</v>
      </c>
      <c r="J48" s="73">
        <f>IF(RES_hhdet_tes!J48=0,"",RES_hhdet_tes!J48/RES_hhdet_fec!J48)</f>
        <v>2.3359770600802552</v>
      </c>
      <c r="K48" s="73">
        <f>IF(RES_hhdet_tes!K48=0,"",RES_hhdet_tes!K48/RES_hhdet_fec!K48)</f>
        <v>2.5862320488687573</v>
      </c>
      <c r="L48" s="73">
        <f>IF(RES_hhdet_tes!L48=0,"",RES_hhdet_tes!L48/RES_hhdet_fec!L48)</f>
        <v>2.8168898859146481</v>
      </c>
      <c r="M48" s="73">
        <f>IF(RES_hhdet_tes!M48=0,"",RES_hhdet_tes!M48/RES_hhdet_fec!M48)</f>
        <v>2.9599252702340366</v>
      </c>
      <c r="N48" s="73">
        <f>IF(RES_hhdet_tes!N48=0,"",RES_hhdet_tes!N48/RES_hhdet_fec!N48)</f>
        <v>3.0381502474734741</v>
      </c>
      <c r="O48" s="73">
        <f>IF(RES_hhdet_tes!O48=0,"",RES_hhdet_tes!O48/RES_hhdet_fec!O48)</f>
        <v>3.20320211154805</v>
      </c>
      <c r="P48" s="73">
        <f>IF(RES_hhdet_tes!P48=0,"",RES_hhdet_tes!P48/RES_hhdet_fec!P48)</f>
        <v>3.2645718398750421</v>
      </c>
      <c r="Q48" s="73">
        <f>IF(RES_hhdet_tes!Q48=0,"",RES_hhdet_tes!Q48/RES_hhdet_fec!Q48)</f>
        <v>3.5152209924756392</v>
      </c>
    </row>
    <row r="49" spans="1:17" ht="12" customHeight="1" x14ac:dyDescent="0.25">
      <c r="A49" s="158" t="s">
        <v>63</v>
      </c>
      <c r="B49" s="169">
        <f>IF(RES_hhdet_tes!B49=0,"",RES_hhdet_tes!B49/RES_hhdet_fec!B49)</f>
        <v>0.60572695779167984</v>
      </c>
      <c r="C49" s="169">
        <f>IF(RES_hhdet_tes!C49=0,"",RES_hhdet_tes!C49/RES_hhdet_fec!C49)</f>
        <v>0.61219851190480934</v>
      </c>
      <c r="D49" s="169">
        <f>IF(RES_hhdet_tes!D49=0,"",RES_hhdet_tes!D49/RES_hhdet_fec!D49)</f>
        <v>0.61464266102362008</v>
      </c>
      <c r="E49" s="169">
        <f>IF(RES_hhdet_tes!E49=0,"",RES_hhdet_tes!E49/RES_hhdet_fec!E49)</f>
        <v>0.6189883510574371</v>
      </c>
      <c r="F49" s="169">
        <f>IF(RES_hhdet_tes!F49=0,"",RES_hhdet_tes!F49/RES_hhdet_fec!F49)</f>
        <v>0.61931940163531385</v>
      </c>
      <c r="G49" s="169">
        <f>IF(RES_hhdet_tes!G49=0,"",RES_hhdet_tes!G49/RES_hhdet_fec!G49)</f>
        <v>0.63351184566988994</v>
      </c>
      <c r="H49" s="169">
        <f>IF(RES_hhdet_tes!H49=0,"",RES_hhdet_tes!H49/RES_hhdet_fec!H49)</f>
        <v>0.63720542882762854</v>
      </c>
      <c r="I49" s="169">
        <f>IF(RES_hhdet_tes!I49=0,"",RES_hhdet_tes!I49/RES_hhdet_fec!I49)</f>
        <v>0.63827121035327505</v>
      </c>
      <c r="J49" s="169">
        <f>IF(RES_hhdet_tes!J49=0,"",RES_hhdet_tes!J49/RES_hhdet_fec!J49)</f>
        <v>0.63839229785752472</v>
      </c>
      <c r="K49" s="169">
        <f>IF(RES_hhdet_tes!K49=0,"",RES_hhdet_tes!K49/RES_hhdet_fec!K49)</f>
        <v>0.65256399720217151</v>
      </c>
      <c r="L49" s="169">
        <f>IF(RES_hhdet_tes!L49=0,"",RES_hhdet_tes!L49/RES_hhdet_fec!L49)</f>
        <v>0.66861473060241838</v>
      </c>
      <c r="M49" s="169">
        <f>IF(RES_hhdet_tes!M49=0,"",RES_hhdet_tes!M49/RES_hhdet_fec!M49)</f>
        <v>0.66480677724840742</v>
      </c>
      <c r="N49" s="169">
        <f>IF(RES_hhdet_tes!N49=0,"",RES_hhdet_tes!N49/RES_hhdet_fec!N49)</f>
        <v>0.66749902629883362</v>
      </c>
      <c r="O49" s="169">
        <f>IF(RES_hhdet_tes!O49=0,"",RES_hhdet_tes!O49/RES_hhdet_fec!O49)</f>
        <v>0.67228026375120709</v>
      </c>
      <c r="P49" s="169">
        <f>IF(RES_hhdet_tes!P49=0,"",RES_hhdet_tes!P49/RES_hhdet_fec!P49)</f>
        <v>0.67089800365778673</v>
      </c>
      <c r="Q49" s="169">
        <f>IF(RES_hhdet_tes!Q49=0,"",RES_hhdet_tes!Q49/RES_hhdet_fec!Q49)</f>
        <v>0.67056850407686408</v>
      </c>
    </row>
    <row r="50" spans="1:17" ht="12" customHeight="1" x14ac:dyDescent="0.25">
      <c r="A50" s="167" t="s">
        <v>165</v>
      </c>
      <c r="B50" s="174">
        <f>IF(RES_hhdet_tes!B50=0,"",RES_hhdet_tes!B50/RES_hhdet_fec!B50)</f>
        <v>0.53429343158374099</v>
      </c>
      <c r="C50" s="174">
        <f>IF(RES_hhdet_tes!C50=0,"",RES_hhdet_tes!C50/RES_hhdet_fec!C50)</f>
        <v>0.53550590522342167</v>
      </c>
      <c r="D50" s="174">
        <f>IF(RES_hhdet_tes!D50=0,"",RES_hhdet_tes!D50/RES_hhdet_fec!D50)</f>
        <v>0.53726287291366892</v>
      </c>
      <c r="E50" s="174">
        <f>IF(RES_hhdet_tes!E50=0,"",RES_hhdet_tes!E50/RES_hhdet_fec!E50)</f>
        <v>0.53893202347513824</v>
      </c>
      <c r="F50" s="174">
        <f>IF(RES_hhdet_tes!F50=0,"",RES_hhdet_tes!F50/RES_hhdet_fec!F50)</f>
        <v>0.54098932027169189</v>
      </c>
      <c r="G50" s="174">
        <f>IF(RES_hhdet_tes!G50=0,"",RES_hhdet_tes!G50/RES_hhdet_fec!G50)</f>
        <v>0.5421713338518801</v>
      </c>
      <c r="H50" s="174">
        <f>IF(RES_hhdet_tes!H50=0,"",RES_hhdet_tes!H50/RES_hhdet_fec!H50)</f>
        <v>0.54325847156531015</v>
      </c>
      <c r="I50" s="174">
        <f>IF(RES_hhdet_tes!I50=0,"",RES_hhdet_tes!I50/RES_hhdet_fec!I50)</f>
        <v>0.54566217325737287</v>
      </c>
      <c r="J50" s="174">
        <f>IF(RES_hhdet_tes!J50=0,"",RES_hhdet_tes!J50/RES_hhdet_fec!J50)</f>
        <v>0.54846942846834679</v>
      </c>
      <c r="K50" s="174">
        <f>IF(RES_hhdet_tes!K50=0,"",RES_hhdet_tes!K50/RES_hhdet_fec!K50)</f>
        <v>0.55203225954118162</v>
      </c>
      <c r="L50" s="174">
        <f>IF(RES_hhdet_tes!L50=0,"",RES_hhdet_tes!L50/RES_hhdet_fec!L50)</f>
        <v>0.55761741212652383</v>
      </c>
      <c r="M50" s="174">
        <f>IF(RES_hhdet_tes!M50=0,"",RES_hhdet_tes!M50/RES_hhdet_fec!M50)</f>
        <v>0.56093781950422184</v>
      </c>
      <c r="N50" s="174">
        <f>IF(RES_hhdet_tes!N50=0,"",RES_hhdet_tes!N50/RES_hhdet_fec!N50)</f>
        <v>0.5651955839172127</v>
      </c>
      <c r="O50" s="174">
        <f>IF(RES_hhdet_tes!O50=0,"",RES_hhdet_tes!O50/RES_hhdet_fec!O50)</f>
        <v>0.57042126946335092</v>
      </c>
      <c r="P50" s="174">
        <f>IF(RES_hhdet_tes!P50=0,"",RES_hhdet_tes!P50/RES_hhdet_fec!P50)</f>
        <v>0.57317025402212785</v>
      </c>
      <c r="Q50" s="174">
        <f>IF(RES_hhdet_tes!Q50=0,"",RES_hhdet_tes!Q50/RES_hhdet_fec!Q50)</f>
        <v>0.57587243129264876</v>
      </c>
    </row>
    <row r="51" spans="1:17" ht="12" customHeight="1" x14ac:dyDescent="0.25">
      <c r="A51" s="167" t="s">
        <v>164</v>
      </c>
      <c r="B51" s="174">
        <f>IF(RES_hhdet_tes!B51=0,"",RES_hhdet_tes!B51/RES_hhdet_fec!B51)</f>
        <v>0.6365216422749187</v>
      </c>
      <c r="C51" s="174">
        <f>IF(RES_hhdet_tes!C51=0,"",RES_hhdet_tes!C51/RES_hhdet_fec!C51)</f>
        <v>0.64304639377100259</v>
      </c>
      <c r="D51" s="174">
        <f>IF(RES_hhdet_tes!D51=0,"",RES_hhdet_tes!D51/RES_hhdet_fec!D51)</f>
        <v>0.64410911690195205</v>
      </c>
      <c r="E51" s="174">
        <f>IF(RES_hhdet_tes!E51=0,"",RES_hhdet_tes!E51/RES_hhdet_fec!E51)</f>
        <v>0.64782839129481318</v>
      </c>
      <c r="F51" s="174">
        <f>IF(RES_hhdet_tes!F51=0,"",RES_hhdet_tes!F51/RES_hhdet_fec!F51)</f>
        <v>0.65181266997189291</v>
      </c>
      <c r="G51" s="174">
        <f>IF(RES_hhdet_tes!G51=0,"",RES_hhdet_tes!G51/RES_hhdet_fec!G51)</f>
        <v>0.65813409878033402</v>
      </c>
      <c r="H51" s="174">
        <f>IF(RES_hhdet_tes!H51=0,"",RES_hhdet_tes!H51/RES_hhdet_fec!H51)</f>
        <v>0.6597536625513809</v>
      </c>
      <c r="I51" s="174">
        <f>IF(RES_hhdet_tes!I51=0,"",RES_hhdet_tes!I51/RES_hhdet_fec!I51)</f>
        <v>0.66302389806995554</v>
      </c>
      <c r="J51" s="174">
        <f>IF(RES_hhdet_tes!J51=0,"",RES_hhdet_tes!J51/RES_hhdet_fec!J51)</f>
        <v>0.66305352583683441</v>
      </c>
      <c r="K51" s="174">
        <f>IF(RES_hhdet_tes!K51=0,"",RES_hhdet_tes!K51/RES_hhdet_fec!K51)</f>
        <v>0.67118229261097373</v>
      </c>
      <c r="L51" s="174">
        <f>IF(RES_hhdet_tes!L51=0,"",RES_hhdet_tes!L51/RES_hhdet_fec!L51)</f>
        <v>0.67405772629328375</v>
      </c>
      <c r="M51" s="174">
        <f>IF(RES_hhdet_tes!M51=0,"",RES_hhdet_tes!M51/RES_hhdet_fec!M51)</f>
        <v>0.67421684143256277</v>
      </c>
      <c r="N51" s="174">
        <f>IF(RES_hhdet_tes!N51=0,"",RES_hhdet_tes!N51/RES_hhdet_fec!N51)</f>
        <v>0.67508394261822569</v>
      </c>
      <c r="O51" s="174">
        <f>IF(RES_hhdet_tes!O51=0,"",RES_hhdet_tes!O51/RES_hhdet_fec!O51)</f>
        <v>0.68265209730208598</v>
      </c>
      <c r="P51" s="174">
        <f>IF(RES_hhdet_tes!P51=0,"",RES_hhdet_tes!P51/RES_hhdet_fec!P51)</f>
        <v>0.68037962927685625</v>
      </c>
      <c r="Q51" s="174">
        <f>IF(RES_hhdet_tes!Q51=0,"",RES_hhdet_tes!Q51/RES_hhdet_fec!Q51)</f>
        <v>0.68568832978287064</v>
      </c>
    </row>
    <row r="52" spans="1:17" ht="12" customHeight="1" x14ac:dyDescent="0.25">
      <c r="A52" s="166" t="s">
        <v>163</v>
      </c>
      <c r="B52" s="173">
        <f>IF(RES_hhdet_tes!B52=0,"",RES_hhdet_tes!B52/RES_hhdet_fec!B52)</f>
        <v>0.53429343158374065</v>
      </c>
      <c r="C52" s="173">
        <f>IF(RES_hhdet_tes!C52=0,"",RES_hhdet_tes!C52/RES_hhdet_fec!C52)</f>
        <v>0.5370207072636467</v>
      </c>
      <c r="D52" s="173">
        <f>IF(RES_hhdet_tes!D52=0,"",RES_hhdet_tes!D52/RES_hhdet_fec!D52)</f>
        <v>0.53984946694754943</v>
      </c>
      <c r="E52" s="173">
        <f>IF(RES_hhdet_tes!E52=0,"",RES_hhdet_tes!E52/RES_hhdet_fec!E52)</f>
        <v>0.54370465370220367</v>
      </c>
      <c r="F52" s="173">
        <f>IF(RES_hhdet_tes!F52=0,"",RES_hhdet_tes!F52/RES_hhdet_fec!F52)</f>
        <v>0.54789677594029129</v>
      </c>
      <c r="G52" s="173">
        <f>IF(RES_hhdet_tes!G52=0,"",RES_hhdet_tes!G52/RES_hhdet_fec!G52)</f>
        <v>0.55373184096929173</v>
      </c>
      <c r="H52" s="173">
        <f>IF(RES_hhdet_tes!H52=0,"",RES_hhdet_tes!H52/RES_hhdet_fec!H52)</f>
        <v>0.55673032449652582</v>
      </c>
      <c r="I52" s="173">
        <f>IF(RES_hhdet_tes!I52=0,"",RES_hhdet_tes!I52/RES_hhdet_fec!I52)</f>
        <v>0.55947421951655374</v>
      </c>
      <c r="J52" s="173">
        <f>IF(RES_hhdet_tes!J52=0,"",RES_hhdet_tes!J52/RES_hhdet_fec!J52)</f>
        <v>0.56229682233554401</v>
      </c>
      <c r="K52" s="173">
        <f>IF(RES_hhdet_tes!K52=0,"",RES_hhdet_tes!K52/RES_hhdet_fec!K52)</f>
        <v>0.56681521785944533</v>
      </c>
      <c r="L52" s="173">
        <f>IF(RES_hhdet_tes!L52=0,"",RES_hhdet_tes!L52/RES_hhdet_fec!L52)</f>
        <v>0.56989227381769458</v>
      </c>
      <c r="M52" s="173">
        <f>IF(RES_hhdet_tes!M52=0,"",RES_hhdet_tes!M52/RES_hhdet_fec!M52)</f>
        <v>0.57276143902982746</v>
      </c>
      <c r="N52" s="173">
        <f>IF(RES_hhdet_tes!N52=0,"",RES_hhdet_tes!N52/RES_hhdet_fec!N52)</f>
        <v>0.57582169380026571</v>
      </c>
      <c r="O52" s="173">
        <f>IF(RES_hhdet_tes!O52=0,"",RES_hhdet_tes!O52/RES_hhdet_fec!O52)</f>
        <v>0.57692110423279941</v>
      </c>
      <c r="P52" s="173">
        <f>IF(RES_hhdet_tes!P52=0,"",RES_hhdet_tes!P52/RES_hhdet_fec!P52)</f>
        <v>0.58092580912176517</v>
      </c>
      <c r="Q52" s="173">
        <f>IF(RES_hhdet_tes!Q52=0,"",RES_hhdet_tes!Q52/RES_hhdet_fec!Q52)</f>
        <v>0.58436389538987321</v>
      </c>
    </row>
    <row r="53" spans="1:17" ht="12" customHeight="1" x14ac:dyDescent="0.25">
      <c r="A53" s="147" t="s">
        <v>59</v>
      </c>
      <c r="B53" s="172">
        <f>IF(RES_hhdet_tes!B53=0,"",RES_hhdet_tes!B53/RES_hhdet_fec!B53)</f>
        <v>1</v>
      </c>
      <c r="C53" s="172">
        <f>IF(RES_hhdet_tes!C53=0,"",RES_hhdet_tes!C53/RES_hhdet_fec!C53)</f>
        <v>1</v>
      </c>
      <c r="D53" s="172">
        <f>IF(RES_hhdet_tes!D53=0,"",RES_hhdet_tes!D53/RES_hhdet_fec!D53)</f>
        <v>1</v>
      </c>
      <c r="E53" s="172">
        <f>IF(RES_hhdet_tes!E53=0,"",RES_hhdet_tes!E53/RES_hhdet_fec!E53)</f>
        <v>1</v>
      </c>
      <c r="F53" s="172">
        <f>IF(RES_hhdet_tes!F53=0,"",RES_hhdet_tes!F53/RES_hhdet_fec!F53)</f>
        <v>1.0000000000000002</v>
      </c>
      <c r="G53" s="172">
        <f>IF(RES_hhdet_tes!G53=0,"",RES_hhdet_tes!G53/RES_hhdet_fec!G53)</f>
        <v>1</v>
      </c>
      <c r="H53" s="172">
        <f>IF(RES_hhdet_tes!H53=0,"",RES_hhdet_tes!H53/RES_hhdet_fec!H53)</f>
        <v>0.99999999999999944</v>
      </c>
      <c r="I53" s="172">
        <f>IF(RES_hhdet_tes!I53=0,"",RES_hhdet_tes!I53/RES_hhdet_fec!I53)</f>
        <v>1.0000000000000002</v>
      </c>
      <c r="J53" s="172">
        <f>IF(RES_hhdet_tes!J53=0,"",RES_hhdet_tes!J53/RES_hhdet_fec!J53)</f>
        <v>1.0000000000000002</v>
      </c>
      <c r="K53" s="172">
        <f>IF(RES_hhdet_tes!K53=0,"",RES_hhdet_tes!K53/RES_hhdet_fec!K53)</f>
        <v>0.99999999999999978</v>
      </c>
      <c r="L53" s="172">
        <f>IF(RES_hhdet_tes!L53=0,"",RES_hhdet_tes!L53/RES_hhdet_fec!L53)</f>
        <v>1</v>
      </c>
      <c r="M53" s="172">
        <f>IF(RES_hhdet_tes!M53=0,"",RES_hhdet_tes!M53/RES_hhdet_fec!M53)</f>
        <v>1.0000000000000002</v>
      </c>
      <c r="N53" s="172">
        <f>IF(RES_hhdet_tes!N53=0,"",RES_hhdet_tes!N53/RES_hhdet_fec!N53)</f>
        <v>1</v>
      </c>
      <c r="O53" s="172">
        <f>IF(RES_hhdet_tes!O53=0,"",RES_hhdet_tes!O53/RES_hhdet_fec!O53)</f>
        <v>1</v>
      </c>
      <c r="P53" s="172">
        <f>IF(RES_hhdet_tes!P53=0,"",RES_hhdet_tes!P53/RES_hhdet_fec!P53)</f>
        <v>1.0000000000000004</v>
      </c>
      <c r="Q53" s="172">
        <f>IF(RES_hhdet_tes!Q53=0,"",RES_hhdet_tes!Q53/RES_hhdet_fec!Q53)</f>
        <v>1</v>
      </c>
    </row>
    <row r="54" spans="1:17" ht="12" customHeight="1" x14ac:dyDescent="0.25">
      <c r="A54" s="163" t="s">
        <v>142</v>
      </c>
      <c r="B54" s="171">
        <f>IF(RES_hhdet_tes!B54=0,"",RES_hhdet_tes!B54/RES_hhdet_fec!B54)</f>
        <v>0.70221422436720193</v>
      </c>
      <c r="C54" s="171">
        <f>IF(RES_hhdet_tes!C54=0,"",RES_hhdet_tes!C54/RES_hhdet_fec!C54)</f>
        <v>0.70468708375862765</v>
      </c>
      <c r="D54" s="171">
        <f>IF(RES_hhdet_tes!D54=0,"",RES_hhdet_tes!D54/RES_hhdet_fec!D54)</f>
        <v>0.70827317076570517</v>
      </c>
      <c r="E54" s="171">
        <f>IF(RES_hhdet_tes!E54=0,"",RES_hhdet_tes!E54/RES_hhdet_fec!E54)</f>
        <v>0.71187595922012925</v>
      </c>
      <c r="F54" s="171">
        <f>IF(RES_hhdet_tes!F54=0,"",RES_hhdet_tes!F54/RES_hhdet_fec!F54)</f>
        <v>0.7150255138613516</v>
      </c>
      <c r="G54" s="171">
        <f>IF(RES_hhdet_tes!G54=0,"",RES_hhdet_tes!G54/RES_hhdet_fec!G54)</f>
        <v>0.71842514535466606</v>
      </c>
      <c r="H54" s="171">
        <f>IF(RES_hhdet_tes!H54=0,"",RES_hhdet_tes!H54/RES_hhdet_fec!H54)</f>
        <v>0.72305840724258852</v>
      </c>
      <c r="I54" s="171">
        <f>IF(RES_hhdet_tes!I54=0,"",RES_hhdet_tes!I54/RES_hhdet_fec!I54)</f>
        <v>0.72700344273957129</v>
      </c>
      <c r="J54" s="171">
        <f>IF(RES_hhdet_tes!J54=0,"",RES_hhdet_tes!J54/RES_hhdet_fec!J54)</f>
        <v>0.73507782287519674</v>
      </c>
      <c r="K54" s="171">
        <f>IF(RES_hhdet_tes!K54=0,"",RES_hhdet_tes!K54/RES_hhdet_fec!K54)</f>
        <v>0.73990305015531421</v>
      </c>
      <c r="L54" s="171">
        <f>IF(RES_hhdet_tes!L54=0,"",RES_hhdet_tes!L54/RES_hhdet_fec!L54)</f>
        <v>0.74668638636022922</v>
      </c>
      <c r="M54" s="171">
        <f>IF(RES_hhdet_tes!M54=0,"",RES_hhdet_tes!M54/RES_hhdet_fec!M54)</f>
        <v>0.75081958780949143</v>
      </c>
      <c r="N54" s="171">
        <f>IF(RES_hhdet_tes!N54=0,"",RES_hhdet_tes!N54/RES_hhdet_fec!N54)</f>
        <v>0.7542688784986934</v>
      </c>
      <c r="O54" s="171">
        <f>IF(RES_hhdet_tes!O54=0,"",RES_hhdet_tes!O54/RES_hhdet_fec!O54)</f>
        <v>0.75936899782233369</v>
      </c>
      <c r="P54" s="171">
        <f>IF(RES_hhdet_tes!P54=0,"",RES_hhdet_tes!P54/RES_hhdet_fec!P54)</f>
        <v>0.76212482328232656</v>
      </c>
      <c r="Q54" s="171">
        <f>IF(RES_hhdet_tes!Q54=0,"",RES_hhdet_tes!Q54/RES_hhdet_fec!Q54)</f>
        <v>0.76446520382731098</v>
      </c>
    </row>
    <row r="55" spans="1:17" ht="12" customHeight="1" x14ac:dyDescent="0.25">
      <c r="A55" s="161" t="s">
        <v>141</v>
      </c>
      <c r="B55" s="170">
        <f>IF(RES_hhdet_tes!B55=0,"",RES_hhdet_tes!B55/RES_hhdet_fec!B55)</f>
        <v>0.78050173783900822</v>
      </c>
      <c r="C55" s="170">
        <f>IF(RES_hhdet_tes!C55=0,"",RES_hhdet_tes!C55/RES_hhdet_fec!C55)</f>
        <v>0.78128453460296288</v>
      </c>
      <c r="D55" s="170">
        <f>IF(RES_hhdet_tes!D55=0,"",RES_hhdet_tes!D55/RES_hhdet_fec!D55)</f>
        <v>0.78556717109372687</v>
      </c>
      <c r="E55" s="170">
        <f>IF(RES_hhdet_tes!E55=0,"",RES_hhdet_tes!E55/RES_hhdet_fec!E55)</f>
        <v>0.78996765623129672</v>
      </c>
      <c r="F55" s="170">
        <f>IF(RES_hhdet_tes!F55=0,"",RES_hhdet_tes!F55/RES_hhdet_fec!F55)</f>
        <v>0.79360924630028074</v>
      </c>
      <c r="G55" s="170">
        <f>IF(RES_hhdet_tes!G55=0,"",RES_hhdet_tes!G55/RES_hhdet_fec!G55)</f>
        <v>0.79901357313115329</v>
      </c>
      <c r="H55" s="170">
        <f>IF(RES_hhdet_tes!H55=0,"",RES_hhdet_tes!H55/RES_hhdet_fec!H55)</f>
        <v>0.80236124052869751</v>
      </c>
      <c r="I55" s="170">
        <f>IF(RES_hhdet_tes!I55=0,"",RES_hhdet_tes!I55/RES_hhdet_fec!I55)</f>
        <v>0.80111071649158161</v>
      </c>
      <c r="J55" s="170">
        <f>IF(RES_hhdet_tes!J55=0,"",RES_hhdet_tes!J55/RES_hhdet_fec!J55)</f>
        <v>0.80979986511840285</v>
      </c>
      <c r="K55" s="170">
        <f>IF(RES_hhdet_tes!K55=0,"",RES_hhdet_tes!K55/RES_hhdet_fec!K55)</f>
        <v>0.80922786357951859</v>
      </c>
      <c r="L55" s="170">
        <f>IF(RES_hhdet_tes!L55=0,"",RES_hhdet_tes!L55/RES_hhdet_fec!L55)</f>
        <v>0.81842148517549418</v>
      </c>
      <c r="M55" s="170">
        <f>IF(RES_hhdet_tes!M55=0,"",RES_hhdet_tes!M55/RES_hhdet_fec!M55)</f>
        <v>0.81747771165804806</v>
      </c>
      <c r="N55" s="170">
        <f>IF(RES_hhdet_tes!N55=0,"",RES_hhdet_tes!N55/RES_hhdet_fec!N55)</f>
        <v>0.82032231307746051</v>
      </c>
      <c r="O55" s="170">
        <f>IF(RES_hhdet_tes!O55=0,"",RES_hhdet_tes!O55/RES_hhdet_fec!O55)</f>
        <v>0.82555399365996296</v>
      </c>
      <c r="P55" s="170">
        <f>IF(RES_hhdet_tes!P55=0,"",RES_hhdet_tes!P55/RES_hhdet_fec!P55)</f>
        <v>0.82256593839612802</v>
      </c>
      <c r="Q55" s="170">
        <f>IF(RES_hhdet_tes!Q55=0,"",RES_hhdet_tes!Q55/RES_hhdet_fec!Q55)</f>
        <v>0.82687640402749207</v>
      </c>
    </row>
    <row r="56" spans="1:17" ht="12" customHeight="1" x14ac:dyDescent="0.25">
      <c r="A56" s="148" t="s">
        <v>60</v>
      </c>
      <c r="B56" s="73">
        <f>IF(RES_hhdet_tes!B56=0,"",RES_hhdet_tes!B56/RES_hhdet_fec!B56)</f>
        <v>0.70221422436720216</v>
      </c>
      <c r="C56" s="73">
        <f>IF(RES_hhdet_tes!C56=0,"",RES_hhdet_tes!C56/RES_hhdet_fec!C56)</f>
        <v>0.70599536486554548</v>
      </c>
      <c r="D56" s="73">
        <f>IF(RES_hhdet_tes!D56=0,"",RES_hhdet_tes!D56/RES_hhdet_fec!D56)</f>
        <v>0.71084854805201014</v>
      </c>
      <c r="E56" s="73">
        <f>IF(RES_hhdet_tes!E56=0,"",RES_hhdet_tes!E56/RES_hhdet_fec!E56)</f>
        <v>0.71625350943757515</v>
      </c>
      <c r="F56" s="73">
        <f>IF(RES_hhdet_tes!F56=0,"",RES_hhdet_tes!F56/RES_hhdet_fec!F56)</f>
        <v>0.71852257664238439</v>
      </c>
      <c r="G56" s="73">
        <f>IF(RES_hhdet_tes!G56=0,"",RES_hhdet_tes!G56/RES_hhdet_fec!G56)</f>
        <v>0.72625191927804866</v>
      </c>
      <c r="H56" s="73">
        <f>IF(RES_hhdet_tes!H56=0,"",RES_hhdet_tes!H56/RES_hhdet_fec!H56)</f>
        <v>0.72906679801112162</v>
      </c>
      <c r="I56" s="73">
        <f>IF(RES_hhdet_tes!I56=0,"",RES_hhdet_tes!I56/RES_hhdet_fec!I56)</f>
        <v>0.73284536232877329</v>
      </c>
      <c r="J56" s="73">
        <f>IF(RES_hhdet_tes!J56=0,"",RES_hhdet_tes!J56/RES_hhdet_fec!J56)</f>
        <v>0.74015862714230007</v>
      </c>
      <c r="K56" s="73">
        <f>IF(RES_hhdet_tes!K56=0,"",RES_hhdet_tes!K56/RES_hhdet_fec!K56)</f>
        <v>0.7412716461823432</v>
      </c>
      <c r="L56" s="73">
        <f>IF(RES_hhdet_tes!L56=0,"",RES_hhdet_tes!L56/RES_hhdet_fec!L56)</f>
        <v>0.75011913068311353</v>
      </c>
      <c r="M56" s="73">
        <f>IF(RES_hhdet_tes!M56=0,"",RES_hhdet_tes!M56/RES_hhdet_fec!M56)</f>
        <v>0.754737501964729</v>
      </c>
      <c r="N56" s="73">
        <f>IF(RES_hhdet_tes!N56=0,"",RES_hhdet_tes!N56/RES_hhdet_fec!N56)</f>
        <v>0.75698369975251667</v>
      </c>
      <c r="O56" s="73">
        <f>IF(RES_hhdet_tes!O56=0,"",RES_hhdet_tes!O56/RES_hhdet_fec!O56)</f>
        <v>0.76094743373334484</v>
      </c>
      <c r="P56" s="73">
        <f>IF(RES_hhdet_tes!P56=0,"",RES_hhdet_tes!P56/RES_hhdet_fec!P56)</f>
        <v>0.76451503813723765</v>
      </c>
      <c r="Q56" s="73">
        <f>IF(RES_hhdet_tes!Q56=0,"",RES_hhdet_tes!Q56/RES_hhdet_fec!Q56)</f>
        <v>0.76671708037011066</v>
      </c>
    </row>
    <row r="57" spans="1:17" ht="12" customHeight="1" x14ac:dyDescent="0.25">
      <c r="A57" s="148" t="s">
        <v>59</v>
      </c>
      <c r="B57" s="73">
        <f>IF(RES_hhdet_tes!B57=0,"",RES_hhdet_tes!B57/RES_hhdet_fec!B57)</f>
        <v>1</v>
      </c>
      <c r="C57" s="73">
        <f>IF(RES_hhdet_tes!C57=0,"",RES_hhdet_tes!C57/RES_hhdet_fec!C57)</f>
        <v>0.99999999999999978</v>
      </c>
      <c r="D57" s="73">
        <f>IF(RES_hhdet_tes!D57=0,"",RES_hhdet_tes!D57/RES_hhdet_fec!D57)</f>
        <v>1.0000000000000002</v>
      </c>
      <c r="E57" s="73">
        <f>IF(RES_hhdet_tes!E57=0,"",RES_hhdet_tes!E57/RES_hhdet_fec!E57)</f>
        <v>1.0000000000000004</v>
      </c>
      <c r="F57" s="73">
        <f>IF(RES_hhdet_tes!F57=0,"",RES_hhdet_tes!F57/RES_hhdet_fec!F57)</f>
        <v>1</v>
      </c>
      <c r="G57" s="73">
        <f>IF(RES_hhdet_tes!G57=0,"",RES_hhdet_tes!G57/RES_hhdet_fec!G57)</f>
        <v>0.99999999999999967</v>
      </c>
      <c r="H57" s="73">
        <f>IF(RES_hhdet_tes!H57=0,"",RES_hhdet_tes!H57/RES_hhdet_fec!H57)</f>
        <v>1.0000000000000007</v>
      </c>
      <c r="I57" s="73">
        <f>IF(RES_hhdet_tes!I57=0,"",RES_hhdet_tes!I57/RES_hhdet_fec!I57)</f>
        <v>0.99999999999999956</v>
      </c>
      <c r="J57" s="73">
        <f>IF(RES_hhdet_tes!J57=0,"",RES_hhdet_tes!J57/RES_hhdet_fec!J57)</f>
        <v>1.0000000000000004</v>
      </c>
      <c r="K57" s="73">
        <f>IF(RES_hhdet_tes!K57=0,"",RES_hhdet_tes!K57/RES_hhdet_fec!K57)</f>
        <v>1.0000000000000002</v>
      </c>
      <c r="L57" s="73">
        <f>IF(RES_hhdet_tes!L57=0,"",RES_hhdet_tes!L57/RES_hhdet_fec!L57)</f>
        <v>0.99999999999999956</v>
      </c>
      <c r="M57" s="73">
        <f>IF(RES_hhdet_tes!M57=0,"",RES_hhdet_tes!M57/RES_hhdet_fec!M57)</f>
        <v>1.0000000000000002</v>
      </c>
      <c r="N57" s="73">
        <f>IF(RES_hhdet_tes!N57=0,"",RES_hhdet_tes!N57/RES_hhdet_fec!N57)</f>
        <v>0.99999999999999989</v>
      </c>
      <c r="O57" s="73">
        <f>IF(RES_hhdet_tes!O57=0,"",RES_hhdet_tes!O57/RES_hhdet_fec!O57)</f>
        <v>1.0000000000000004</v>
      </c>
      <c r="P57" s="73">
        <f>IF(RES_hhdet_tes!P57=0,"",RES_hhdet_tes!P57/RES_hhdet_fec!P57)</f>
        <v>1</v>
      </c>
      <c r="Q57" s="73">
        <f>IF(RES_hhdet_tes!Q57=0,"",RES_hhdet_tes!Q57/RES_hhdet_fec!Q57)</f>
        <v>1.0000000000000004</v>
      </c>
    </row>
    <row r="58" spans="1:17" ht="12" customHeight="1" x14ac:dyDescent="0.25">
      <c r="A58" s="158" t="s">
        <v>62</v>
      </c>
      <c r="B58" s="169">
        <f>IF(RES_hhdet_tes!B58=0,"",RES_hhdet_tes!B58/RES_hhdet_fec!B58)</f>
        <v>0.76293922972302919</v>
      </c>
      <c r="C58" s="169">
        <f>IF(RES_hhdet_tes!C58=0,"",RES_hhdet_tes!C58/RES_hhdet_fec!C58)</f>
        <v>0.77561223701860271</v>
      </c>
      <c r="D58" s="169">
        <f>IF(RES_hhdet_tes!D58=0,"",RES_hhdet_tes!D58/RES_hhdet_fec!D58)</f>
        <v>0.78356760629589084</v>
      </c>
      <c r="E58" s="169">
        <f>IF(RES_hhdet_tes!E58=0,"",RES_hhdet_tes!E58/RES_hhdet_fec!E58)</f>
        <v>0.79928862555972968</v>
      </c>
      <c r="F58" s="169">
        <f>IF(RES_hhdet_tes!F58=0,"",RES_hhdet_tes!F58/RES_hhdet_fec!F58)</f>
        <v>0.80155043854499297</v>
      </c>
      <c r="G58" s="169">
        <f>IF(RES_hhdet_tes!G58=0,"",RES_hhdet_tes!G58/RES_hhdet_fec!G58)</f>
        <v>0.79184459385247585</v>
      </c>
      <c r="H58" s="169">
        <f>IF(RES_hhdet_tes!H58=0,"",RES_hhdet_tes!H58/RES_hhdet_fec!H58)</f>
        <v>0.8015534676929742</v>
      </c>
      <c r="I58" s="169">
        <f>IF(RES_hhdet_tes!I58=0,"",RES_hhdet_tes!I58/RES_hhdet_fec!I58)</f>
        <v>0.78578126784871138</v>
      </c>
      <c r="J58" s="169">
        <f>IF(RES_hhdet_tes!J58=0,"",RES_hhdet_tes!J58/RES_hhdet_fec!J58)</f>
        <v>0.79371517353115117</v>
      </c>
      <c r="K58" s="169">
        <f>IF(RES_hhdet_tes!K58=0,"",RES_hhdet_tes!K58/RES_hhdet_fec!K58)</f>
        <v>0.82046858774383058</v>
      </c>
      <c r="L58" s="169">
        <f>IF(RES_hhdet_tes!L58=0,"",RES_hhdet_tes!L58/RES_hhdet_fec!L58)</f>
        <v>0.814860277615159</v>
      </c>
      <c r="M58" s="169">
        <f>IF(RES_hhdet_tes!M58=0,"",RES_hhdet_tes!M58/RES_hhdet_fec!M58)</f>
        <v>0.81919521032468623</v>
      </c>
      <c r="N58" s="169">
        <f>IF(RES_hhdet_tes!N58=0,"",RES_hhdet_tes!N58/RES_hhdet_fec!N58)</f>
        <v>0.83453563485799387</v>
      </c>
      <c r="O58" s="169">
        <f>IF(RES_hhdet_tes!O58=0,"",RES_hhdet_tes!O58/RES_hhdet_fec!O58)</f>
        <v>0.83305605583164644</v>
      </c>
      <c r="P58" s="169">
        <f>IF(RES_hhdet_tes!P58=0,"",RES_hhdet_tes!P58/RES_hhdet_fec!P58)</f>
        <v>0.83501157185958996</v>
      </c>
      <c r="Q58" s="169">
        <f>IF(RES_hhdet_tes!Q58=0,"",RES_hhdet_tes!Q58/RES_hhdet_fec!Q58)</f>
        <v>0.82978414618878649</v>
      </c>
    </row>
    <row r="59" spans="1:17" ht="12" customHeight="1" x14ac:dyDescent="0.25">
      <c r="A59" s="23" t="s">
        <v>57</v>
      </c>
      <c r="B59" s="73">
        <f>IF(RES_hhdet_tes!B59=0,"",RES_hhdet_tes!B59/RES_hhdet_fec!B59)</f>
        <v>0.41538519306413535</v>
      </c>
      <c r="C59" s="73">
        <f>IF(RES_hhdet_tes!C59=0,"",RES_hhdet_tes!C59/RES_hhdet_fec!C59)</f>
        <v>0.41538519306413529</v>
      </c>
      <c r="D59" s="73">
        <f>IF(RES_hhdet_tes!D59=0,"",RES_hhdet_tes!D59/RES_hhdet_fec!D59)</f>
        <v>0.41720108048490456</v>
      </c>
      <c r="E59" s="73">
        <f>IF(RES_hhdet_tes!E59=0,"",RES_hhdet_tes!E59/RES_hhdet_fec!E59)</f>
        <v>0.41846462383558042</v>
      </c>
      <c r="F59" s="73">
        <f>IF(RES_hhdet_tes!F59=0,"",RES_hhdet_tes!F59/RES_hhdet_fec!F59)</f>
        <v>0.42872530146569787</v>
      </c>
      <c r="G59" s="73">
        <f>IF(RES_hhdet_tes!G59=0,"",RES_hhdet_tes!G59/RES_hhdet_fec!G59)</f>
        <v>0.44807566883821548</v>
      </c>
      <c r="H59" s="73">
        <f>IF(RES_hhdet_tes!H59=0,"",RES_hhdet_tes!H59/RES_hhdet_fec!H59)</f>
        <v>0.4525815334434049</v>
      </c>
      <c r="I59" s="73">
        <f>IF(RES_hhdet_tes!I59=0,"",RES_hhdet_tes!I59/RES_hhdet_fec!I59)</f>
        <v>0.46149986668453313</v>
      </c>
      <c r="J59" s="73">
        <f>IF(RES_hhdet_tes!J59=0,"",RES_hhdet_tes!J59/RES_hhdet_fec!J59)</f>
        <v>0.46462866491180627</v>
      </c>
      <c r="K59" s="73">
        <f>IF(RES_hhdet_tes!K59=0,"",RES_hhdet_tes!K59/RES_hhdet_fec!K59)</f>
        <v>0.46667307315238871</v>
      </c>
      <c r="L59" s="73">
        <f>IF(RES_hhdet_tes!L59=0,"",RES_hhdet_tes!L59/RES_hhdet_fec!L59)</f>
        <v>0.46683435102002074</v>
      </c>
      <c r="M59" s="73">
        <f>IF(RES_hhdet_tes!M59=0,"",RES_hhdet_tes!M59/RES_hhdet_fec!M59)</f>
        <v>0.467271898126427</v>
      </c>
      <c r="N59" s="73">
        <f>IF(RES_hhdet_tes!N59=0,"",RES_hhdet_tes!N59/RES_hhdet_fec!N59)</f>
        <v>0.46734372299634525</v>
      </c>
      <c r="O59" s="73">
        <f>IF(RES_hhdet_tes!O59=0,"",RES_hhdet_tes!O59/RES_hhdet_fec!O59)</f>
        <v>0.46734372299634469</v>
      </c>
      <c r="P59" s="73">
        <f>IF(RES_hhdet_tes!P59=0,"",RES_hhdet_tes!P59/RES_hhdet_fec!P59)</f>
        <v>0.46836110548427456</v>
      </c>
      <c r="Q59" s="73">
        <f>IF(RES_hhdet_tes!Q59=0,"",RES_hhdet_tes!Q59/RES_hhdet_fec!Q59)</f>
        <v>0.48436581378014093</v>
      </c>
    </row>
    <row r="60" spans="1:17" ht="12" customHeight="1" x14ac:dyDescent="0.25">
      <c r="A60" s="29" t="s">
        <v>140</v>
      </c>
      <c r="B60" s="65">
        <f>IF(RES_hhdet_tes!B60=0,"",RES_hhdet_tes!B60/RES_hhdet_fec!B60)</f>
        <v>0.79940862090397347</v>
      </c>
      <c r="C60" s="65">
        <f>IF(RES_hhdet_tes!C60=0,"",RES_hhdet_tes!C60/RES_hhdet_fec!C60)</f>
        <v>0.80369304951979037</v>
      </c>
      <c r="D60" s="65">
        <f>IF(RES_hhdet_tes!D60=0,"",RES_hhdet_tes!D60/RES_hhdet_fec!D60)</f>
        <v>0.80840248611105547</v>
      </c>
      <c r="E60" s="65">
        <f>IF(RES_hhdet_tes!E60=0,"",RES_hhdet_tes!E60/RES_hhdet_fec!E60)</f>
        <v>0.81346733072043931</v>
      </c>
      <c r="F60" s="65">
        <f>IF(RES_hhdet_tes!F60=0,"",RES_hhdet_tes!F60/RES_hhdet_fec!F60)</f>
        <v>0.8178501677954243</v>
      </c>
      <c r="G60" s="65">
        <f>IF(RES_hhdet_tes!G60=0,"",RES_hhdet_tes!G60/RES_hhdet_fec!G60)</f>
        <v>0.82216815920619191</v>
      </c>
      <c r="H60" s="65">
        <f>IF(RES_hhdet_tes!H60=0,"",RES_hhdet_tes!H60/RES_hhdet_fec!H60)</f>
        <v>0.82713298204391594</v>
      </c>
      <c r="I60" s="65">
        <f>IF(RES_hhdet_tes!I60=0,"",RES_hhdet_tes!I60/RES_hhdet_fec!I60)</f>
        <v>0.83186521571756611</v>
      </c>
      <c r="J60" s="65">
        <f>IF(RES_hhdet_tes!J60=0,"",RES_hhdet_tes!J60/RES_hhdet_fec!J60)</f>
        <v>0.83848153304879758</v>
      </c>
      <c r="K60" s="65">
        <f>IF(RES_hhdet_tes!K60=0,"",RES_hhdet_tes!K60/RES_hhdet_fec!K60)</f>
        <v>0.84129848861352063</v>
      </c>
      <c r="L60" s="65">
        <f>IF(RES_hhdet_tes!L60=0,"",RES_hhdet_tes!L60/RES_hhdet_fec!L60)</f>
        <v>0.84442090712035078</v>
      </c>
      <c r="M60" s="65">
        <f>IF(RES_hhdet_tes!M60=0,"",RES_hhdet_tes!M60/RES_hhdet_fec!M60)</f>
        <v>0.84708232704981123</v>
      </c>
      <c r="N60" s="65">
        <f>IF(RES_hhdet_tes!N60=0,"",RES_hhdet_tes!N60/RES_hhdet_fec!N60)</f>
        <v>0.84956189542873184</v>
      </c>
      <c r="O60" s="65">
        <f>IF(RES_hhdet_tes!O60=0,"",RES_hhdet_tes!O60/RES_hhdet_fec!O60)</f>
        <v>0.85063383848474905</v>
      </c>
      <c r="P60" s="65">
        <f>IF(RES_hhdet_tes!P60=0,"",RES_hhdet_tes!P60/RES_hhdet_fec!P60)</f>
        <v>0.85270904684844939</v>
      </c>
      <c r="Q60" s="65">
        <f>IF(RES_hhdet_tes!Q60=0,"",RES_hhdet_tes!Q60/RES_hhdet_fec!Q60)</f>
        <v>0.85356745654826716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75">
        <f>IF(RES_hhdet_tes!B62=0,"",RES_hhdet_tes!B62/RES_hhdet_fec!B62)</f>
        <v>0.63024736783298174</v>
      </c>
      <c r="C62" s="175">
        <f>IF(RES_hhdet_tes!C62=0,"",RES_hhdet_tes!C62/RES_hhdet_fec!C62)</f>
        <v>0.63542336854279735</v>
      </c>
      <c r="D62" s="175">
        <f>IF(RES_hhdet_tes!D62=0,"",RES_hhdet_tes!D62/RES_hhdet_fec!D62)</f>
        <v>0.63894671878050302</v>
      </c>
      <c r="E62" s="175">
        <f>IF(RES_hhdet_tes!E62=0,"",RES_hhdet_tes!E62/RES_hhdet_fec!E62)</f>
        <v>0.64255090483380983</v>
      </c>
      <c r="F62" s="175">
        <f>IF(RES_hhdet_tes!F62=0,"",RES_hhdet_tes!F62/RES_hhdet_fec!F62)</f>
        <v>0.64452233199928355</v>
      </c>
      <c r="G62" s="175">
        <f>IF(RES_hhdet_tes!G62=0,"",RES_hhdet_tes!G62/RES_hhdet_fec!G62)</f>
        <v>0.64922167156504029</v>
      </c>
      <c r="H62" s="175">
        <f>IF(RES_hhdet_tes!H62=0,"",RES_hhdet_tes!H62/RES_hhdet_fec!H62)</f>
        <v>0.65192429809168428</v>
      </c>
      <c r="I62" s="175">
        <f>IF(RES_hhdet_tes!I62=0,"",RES_hhdet_tes!I62/RES_hhdet_fec!I62)</f>
        <v>0.65882219611046888</v>
      </c>
      <c r="J62" s="175">
        <f>IF(RES_hhdet_tes!J62=0,"",RES_hhdet_tes!J62/RES_hhdet_fec!J62)</f>
        <v>0.66112649898492326</v>
      </c>
      <c r="K62" s="175">
        <f>IF(RES_hhdet_tes!K62=0,"",RES_hhdet_tes!K62/RES_hhdet_fec!K62)</f>
        <v>0.66602888610438837</v>
      </c>
      <c r="L62" s="175">
        <f>IF(RES_hhdet_tes!L62=0,"",RES_hhdet_tes!L62/RES_hhdet_fec!L62)</f>
        <v>0.67263033438346342</v>
      </c>
      <c r="M62" s="175">
        <f>IF(RES_hhdet_tes!M62=0,"",RES_hhdet_tes!M62/RES_hhdet_fec!M62)</f>
        <v>0.67647830782646123</v>
      </c>
      <c r="N62" s="175">
        <f>IF(RES_hhdet_tes!N62=0,"",RES_hhdet_tes!N62/RES_hhdet_fec!N62)</f>
        <v>0.6823020062734908</v>
      </c>
      <c r="O62" s="175">
        <f>IF(RES_hhdet_tes!O62=0,"",RES_hhdet_tes!O62/RES_hhdet_fec!O62)</f>
        <v>0.68487838518447064</v>
      </c>
      <c r="P62" s="175">
        <f>IF(RES_hhdet_tes!P62=0,"",RES_hhdet_tes!P62/RES_hhdet_fec!P62)</f>
        <v>0.69021069802405266</v>
      </c>
      <c r="Q62" s="175">
        <f>IF(RES_hhdet_tes!Q62=0,"",RES_hhdet_tes!Q62/RES_hhdet_fec!Q62)</f>
        <v>0.69431791784264396</v>
      </c>
    </row>
    <row r="63" spans="1:17" ht="12.95" customHeight="1" x14ac:dyDescent="0.25">
      <c r="A63" s="158" t="s">
        <v>65</v>
      </c>
      <c r="B63" s="169">
        <f>IF(RES_hhdet_tes!B63=0,"",RES_hhdet_tes!B63/RES_hhdet_fec!B63)</f>
        <v>0.6450082056273746</v>
      </c>
      <c r="C63" s="169">
        <f>IF(RES_hhdet_tes!C63=0,"",RES_hhdet_tes!C63/RES_hhdet_fec!C63)</f>
        <v>0.65031213885371142</v>
      </c>
      <c r="D63" s="169">
        <f>IF(RES_hhdet_tes!D63=0,"",RES_hhdet_tes!D63/RES_hhdet_fec!D63)</f>
        <v>0.65439990536677273</v>
      </c>
      <c r="E63" s="169">
        <f>IF(RES_hhdet_tes!E63=0,"",RES_hhdet_tes!E63/RES_hhdet_fec!E63)</f>
        <v>0.65835863341098799</v>
      </c>
      <c r="F63" s="169">
        <f>IF(RES_hhdet_tes!F63=0,"",RES_hhdet_tes!F63/RES_hhdet_fec!F63)</f>
        <v>0.66114063597820083</v>
      </c>
      <c r="G63" s="169">
        <f>IF(RES_hhdet_tes!G63=0,"",RES_hhdet_tes!G63/RES_hhdet_fec!G63)</f>
        <v>0.66451352083447623</v>
      </c>
      <c r="H63" s="169">
        <f>IF(RES_hhdet_tes!H63=0,"",RES_hhdet_tes!H63/RES_hhdet_fec!H63)</f>
        <v>0.66718666643138991</v>
      </c>
      <c r="I63" s="169">
        <f>IF(RES_hhdet_tes!I63=0,"",RES_hhdet_tes!I63/RES_hhdet_fec!I63)</f>
        <v>0.67460286775530032</v>
      </c>
      <c r="J63" s="169">
        <f>IF(RES_hhdet_tes!J63=0,"",RES_hhdet_tes!J63/RES_hhdet_fec!J63)</f>
        <v>0.67631022179546929</v>
      </c>
      <c r="K63" s="169">
        <f>IF(RES_hhdet_tes!K63=0,"",RES_hhdet_tes!K63/RES_hhdet_fec!K63)</f>
        <v>0.68159018672014471</v>
      </c>
      <c r="L63" s="169">
        <f>IF(RES_hhdet_tes!L63=0,"",RES_hhdet_tes!L63/RES_hhdet_fec!L63)</f>
        <v>0.68548438524204736</v>
      </c>
      <c r="M63" s="169">
        <f>IF(RES_hhdet_tes!M63=0,"",RES_hhdet_tes!M63/RES_hhdet_fec!M63)</f>
        <v>0.69096326121780904</v>
      </c>
      <c r="N63" s="169">
        <f>IF(RES_hhdet_tes!N63=0,"",RES_hhdet_tes!N63/RES_hhdet_fec!N63)</f>
        <v>0.69646332349623363</v>
      </c>
      <c r="O63" s="169">
        <f>IF(RES_hhdet_tes!O63=0,"",RES_hhdet_tes!O63/RES_hhdet_fec!O63)</f>
        <v>0.69836010458873632</v>
      </c>
      <c r="P63" s="169">
        <f>IF(RES_hhdet_tes!P63=0,"",RES_hhdet_tes!P63/RES_hhdet_fec!P63)</f>
        <v>0.70877820175590001</v>
      </c>
      <c r="Q63" s="169">
        <f>IF(RES_hhdet_tes!Q63=0,"",RES_hhdet_tes!Q63/RES_hhdet_fec!Q63)</f>
        <v>0.71201988310069919</v>
      </c>
    </row>
    <row r="64" spans="1:17" ht="12" customHeight="1" x14ac:dyDescent="0.25">
      <c r="A64" s="23" t="s">
        <v>161</v>
      </c>
      <c r="B64" s="73">
        <f>IF(RES_hhdet_tes!B64=0,"",RES_hhdet_tes!B64/RES_hhdet_fec!B64)</f>
        <v>0.64043438970513022</v>
      </c>
      <c r="C64" s="73">
        <f>IF(RES_hhdet_tes!C64=0,"",RES_hhdet_tes!C64/RES_hhdet_fec!C64)</f>
        <v>0.64446389833276829</v>
      </c>
      <c r="D64" s="73">
        <f>IF(RES_hhdet_tes!D64=0,"",RES_hhdet_tes!D64/RES_hhdet_fec!D64)</f>
        <v>0.64783229240789808</v>
      </c>
      <c r="E64" s="73">
        <f>IF(RES_hhdet_tes!E64=0,"",RES_hhdet_tes!E64/RES_hhdet_fec!E64)</f>
        <v>0.65182467574737191</v>
      </c>
      <c r="F64" s="73">
        <f>IF(RES_hhdet_tes!F64=0,"",RES_hhdet_tes!F64/RES_hhdet_fec!F64)</f>
        <v>0.65582631136134317</v>
      </c>
      <c r="G64" s="73">
        <f>IF(RES_hhdet_tes!G64=0,"",RES_hhdet_tes!G64/RES_hhdet_fec!G64)</f>
        <v>0.65935881143812336</v>
      </c>
      <c r="H64" s="73">
        <f>IF(RES_hhdet_tes!H64=0,"",RES_hhdet_tes!H64/RES_hhdet_fec!H64)</f>
        <v>0.66312027713366073</v>
      </c>
      <c r="I64" s="73">
        <f>IF(RES_hhdet_tes!I64=0,"",RES_hhdet_tes!I64/RES_hhdet_fec!I64)</f>
        <v>0.66700571853732948</v>
      </c>
      <c r="J64" s="73">
        <f>IF(RES_hhdet_tes!J64=0,"",RES_hhdet_tes!J64/RES_hhdet_fec!J64)</f>
        <v>0.67110506582035023</v>
      </c>
      <c r="K64" s="73">
        <f>IF(RES_hhdet_tes!K64=0,"",RES_hhdet_tes!K64/RES_hhdet_fec!K64)</f>
        <v>0.67574252501825549</v>
      </c>
      <c r="L64" s="73">
        <f>IF(RES_hhdet_tes!L64=0,"",RES_hhdet_tes!L64/RES_hhdet_fec!L64)</f>
        <v>0.6803359925058291</v>
      </c>
      <c r="M64" s="73">
        <f>IF(RES_hhdet_tes!M64=0,"",RES_hhdet_tes!M64/RES_hhdet_fec!M64)</f>
        <v>0.68500919770157587</v>
      </c>
      <c r="N64" s="73">
        <f>IF(RES_hhdet_tes!N64=0,"",RES_hhdet_tes!N64/RES_hhdet_fec!N64)</f>
        <v>0.68996061685607402</v>
      </c>
      <c r="O64" s="73">
        <f>IF(RES_hhdet_tes!O64=0,"",RES_hhdet_tes!O64/RES_hhdet_fec!O64)</f>
        <v>0.69526769082021755</v>
      </c>
      <c r="P64" s="73">
        <f>IF(RES_hhdet_tes!P64=0,"",RES_hhdet_tes!P64/RES_hhdet_fec!P64)</f>
        <v>0.700606481733416</v>
      </c>
      <c r="Q64" s="73">
        <f>IF(RES_hhdet_tes!Q64=0,"",RES_hhdet_tes!Q64/RES_hhdet_fec!Q64)</f>
        <v>0.70627059045092255</v>
      </c>
    </row>
    <row r="65" spans="1:17" ht="12" customHeight="1" x14ac:dyDescent="0.25">
      <c r="A65" s="23" t="s">
        <v>60</v>
      </c>
      <c r="B65" s="73">
        <f>IF(RES_hhdet_tes!B65=0,"",RES_hhdet_tes!B65/RES_hhdet_fec!B65)</f>
        <v>1.0000000000000004</v>
      </c>
      <c r="C65" s="73">
        <f>IF(RES_hhdet_tes!C65=0,"",RES_hhdet_tes!C65/RES_hhdet_fec!C65)</f>
        <v>0.99999999999999978</v>
      </c>
      <c r="D65" s="73">
        <f>IF(RES_hhdet_tes!D65=0,"",RES_hhdet_tes!D65/RES_hhdet_fec!D65)</f>
        <v>1</v>
      </c>
      <c r="E65" s="73">
        <f>IF(RES_hhdet_tes!E65=0,"",RES_hhdet_tes!E65/RES_hhdet_fec!E65)</f>
        <v>1</v>
      </c>
      <c r="F65" s="73">
        <f>IF(RES_hhdet_tes!F65=0,"",RES_hhdet_tes!F65/RES_hhdet_fec!F65)</f>
        <v>0.99999999999999989</v>
      </c>
      <c r="G65" s="73">
        <f>IF(RES_hhdet_tes!G65=0,"",RES_hhdet_tes!G65/RES_hhdet_fec!G65)</f>
        <v>0.99999999999999989</v>
      </c>
      <c r="H65" s="73">
        <f>IF(RES_hhdet_tes!H65=0,"",RES_hhdet_tes!H65/RES_hhdet_fec!H65)</f>
        <v>1</v>
      </c>
      <c r="I65" s="73">
        <f>IF(RES_hhdet_tes!I65=0,"",RES_hhdet_tes!I65/RES_hhdet_fec!I65)</f>
        <v>1</v>
      </c>
      <c r="J65" s="73">
        <f>IF(RES_hhdet_tes!J65=0,"",RES_hhdet_tes!J65/RES_hhdet_fec!J65)</f>
        <v>1</v>
      </c>
      <c r="K65" s="73">
        <f>IF(RES_hhdet_tes!K65=0,"",RES_hhdet_tes!K65/RES_hhdet_fec!K65)</f>
        <v>1.0000000000000004</v>
      </c>
      <c r="L65" s="73">
        <f>IF(RES_hhdet_tes!L65=0,"",RES_hhdet_tes!L65/RES_hhdet_fec!L65)</f>
        <v>1.0000000000000002</v>
      </c>
      <c r="M65" s="73">
        <f>IF(RES_hhdet_tes!M65=0,"",RES_hhdet_tes!M65/RES_hhdet_fec!M65)</f>
        <v>0.99999999999999978</v>
      </c>
      <c r="N65" s="73">
        <f>IF(RES_hhdet_tes!N65=0,"",RES_hhdet_tes!N65/RES_hhdet_fec!N65)</f>
        <v>1</v>
      </c>
      <c r="O65" s="73">
        <f>IF(RES_hhdet_tes!O65=0,"",RES_hhdet_tes!O65/RES_hhdet_fec!O65)</f>
        <v>1</v>
      </c>
      <c r="P65" s="73">
        <f>IF(RES_hhdet_tes!P65=0,"",RES_hhdet_tes!P65/RES_hhdet_fec!P65)</f>
        <v>0.99999999999999967</v>
      </c>
      <c r="Q65" s="73">
        <f>IF(RES_hhdet_tes!Q65=0,"",RES_hhdet_tes!Q65/RES_hhdet_fec!Q65)</f>
        <v>1.0000000000000002</v>
      </c>
    </row>
    <row r="66" spans="1:17" ht="12.95" customHeight="1" x14ac:dyDescent="0.25">
      <c r="A66" s="158" t="s">
        <v>112</v>
      </c>
      <c r="B66" s="169">
        <f>IF(RES_hhdet_tes!B66=0,"",RES_hhdet_tes!B66/RES_hhdet_fec!B66)</f>
        <v>1.6292521448704607</v>
      </c>
      <c r="C66" s="169">
        <f>IF(RES_hhdet_tes!C66=0,"",RES_hhdet_tes!C66/RES_hhdet_fec!C66)</f>
        <v>1.7132330991160509</v>
      </c>
      <c r="D66" s="169">
        <f>IF(RES_hhdet_tes!D66=0,"",RES_hhdet_tes!D66/RES_hhdet_fec!D66)</f>
        <v>1.7522514102278202</v>
      </c>
      <c r="E66" s="169">
        <f>IF(RES_hhdet_tes!E66=0,"",RES_hhdet_tes!E66/RES_hhdet_fec!E66)</f>
        <v>1.7801675564026547</v>
      </c>
      <c r="F66" s="169">
        <f>IF(RES_hhdet_tes!F66=0,"",RES_hhdet_tes!F66/RES_hhdet_fec!F66)</f>
        <v>1.8431475090996774</v>
      </c>
      <c r="G66" s="169">
        <f>IF(RES_hhdet_tes!G66=0,"",RES_hhdet_tes!G66/RES_hhdet_fec!G66)</f>
        <v>1.9067118637196685</v>
      </c>
      <c r="H66" s="169">
        <f>IF(RES_hhdet_tes!H66=0,"",RES_hhdet_tes!H66/RES_hhdet_fec!H66)</f>
        <v>1.9876630650490417</v>
      </c>
      <c r="I66" s="169">
        <f>IF(RES_hhdet_tes!I66=0,"",RES_hhdet_tes!I66/RES_hhdet_fec!I66)</f>
        <v>2.0478254000606904</v>
      </c>
      <c r="J66" s="169">
        <f>IF(RES_hhdet_tes!J66=0,"",RES_hhdet_tes!J66/RES_hhdet_fec!J66)</f>
        <v>2.3346208920846028</v>
      </c>
      <c r="K66" s="169">
        <f>IF(RES_hhdet_tes!K66=0,"",RES_hhdet_tes!K66/RES_hhdet_fec!K66)</f>
        <v>2.595033241742831</v>
      </c>
      <c r="L66" s="169">
        <f>IF(RES_hhdet_tes!L66=0,"",RES_hhdet_tes!L66/RES_hhdet_fec!L66)</f>
        <v>2.8117169704402687</v>
      </c>
      <c r="M66" s="169">
        <f>IF(RES_hhdet_tes!M66=0,"",RES_hhdet_tes!M66/RES_hhdet_fec!M66)</f>
        <v>2.9887888127316864</v>
      </c>
      <c r="N66" s="169">
        <f>IF(RES_hhdet_tes!N66=0,"",RES_hhdet_tes!N66/RES_hhdet_fec!N66)</f>
        <v>3.0753637339577415</v>
      </c>
      <c r="O66" s="169">
        <f>IF(RES_hhdet_tes!O66=0,"",RES_hhdet_tes!O66/RES_hhdet_fec!O66)</f>
        <v>3.2613645518515315</v>
      </c>
      <c r="P66" s="169">
        <f>IF(RES_hhdet_tes!P66=0,"",RES_hhdet_tes!P66/RES_hhdet_fec!P66)</f>
        <v>3.3235810187724812</v>
      </c>
      <c r="Q66" s="169">
        <f>IF(RES_hhdet_tes!Q66=0,"",RES_hhdet_tes!Q66/RES_hhdet_fec!Q66)</f>
        <v>3.5794139435412724</v>
      </c>
    </row>
    <row r="67" spans="1:17" ht="12" customHeight="1" x14ac:dyDescent="0.25">
      <c r="A67" s="23" t="s">
        <v>60</v>
      </c>
      <c r="B67" s="73">
        <f>IF(RES_hhdet_tes!B67=0,"",RES_hhdet_tes!B67/RES_hhdet_fec!B67)</f>
        <v>1.6292521448704607</v>
      </c>
      <c r="C67" s="73">
        <f>IF(RES_hhdet_tes!C67=0,"",RES_hhdet_tes!C67/RES_hhdet_fec!C67)</f>
        <v>1.7132330991160509</v>
      </c>
      <c r="D67" s="73">
        <f>IF(RES_hhdet_tes!D67=0,"",RES_hhdet_tes!D67/RES_hhdet_fec!D67)</f>
        <v>1.7522514102278202</v>
      </c>
      <c r="E67" s="73">
        <f>IF(RES_hhdet_tes!E67=0,"",RES_hhdet_tes!E67/RES_hhdet_fec!E67)</f>
        <v>1.7801675564026547</v>
      </c>
      <c r="F67" s="73">
        <f>IF(RES_hhdet_tes!F67=0,"",RES_hhdet_tes!F67/RES_hhdet_fec!F67)</f>
        <v>1.8431475090996774</v>
      </c>
      <c r="G67" s="73">
        <f>IF(RES_hhdet_tes!G67=0,"",RES_hhdet_tes!G67/RES_hhdet_fec!G67)</f>
        <v>1.9067118637196685</v>
      </c>
      <c r="H67" s="73">
        <f>IF(RES_hhdet_tes!H67=0,"",RES_hhdet_tes!H67/RES_hhdet_fec!H67)</f>
        <v>1.9876630650490417</v>
      </c>
      <c r="I67" s="73">
        <f>IF(RES_hhdet_tes!I67=0,"",RES_hhdet_tes!I67/RES_hhdet_fec!I67)</f>
        <v>2.0478254000606904</v>
      </c>
      <c r="J67" s="73">
        <f>IF(RES_hhdet_tes!J67=0,"",RES_hhdet_tes!J67/RES_hhdet_fec!J67)</f>
        <v>2.3346208920846028</v>
      </c>
      <c r="K67" s="73">
        <f>IF(RES_hhdet_tes!K67=0,"",RES_hhdet_tes!K67/RES_hhdet_fec!K67)</f>
        <v>2.595033241742831</v>
      </c>
      <c r="L67" s="73">
        <f>IF(RES_hhdet_tes!L67=0,"",RES_hhdet_tes!L67/RES_hhdet_fec!L67)</f>
        <v>2.8117169704402687</v>
      </c>
      <c r="M67" s="73">
        <f>IF(RES_hhdet_tes!M67=0,"",RES_hhdet_tes!M67/RES_hhdet_fec!M67)</f>
        <v>2.9887888127316864</v>
      </c>
      <c r="N67" s="73">
        <f>IF(RES_hhdet_tes!N67=0,"",RES_hhdet_tes!N67/RES_hhdet_fec!N67)</f>
        <v>3.0753637339577415</v>
      </c>
      <c r="O67" s="73">
        <f>IF(RES_hhdet_tes!O67=0,"",RES_hhdet_tes!O67/RES_hhdet_fec!O67)</f>
        <v>3.2613645518515315</v>
      </c>
      <c r="P67" s="73">
        <f>IF(RES_hhdet_tes!P67=0,"",RES_hhdet_tes!P67/RES_hhdet_fec!P67)</f>
        <v>3.3235810187724812</v>
      </c>
      <c r="Q67" s="73">
        <f>IF(RES_hhdet_tes!Q67=0,"",RES_hhdet_tes!Q67/RES_hhdet_fec!Q67)</f>
        <v>3.5794139435412724</v>
      </c>
    </row>
    <row r="68" spans="1:17" ht="12" customHeight="1" x14ac:dyDescent="0.25">
      <c r="A68" s="158" t="s">
        <v>63</v>
      </c>
      <c r="B68" s="169">
        <f>IF(RES_hhdet_tes!B68=0,"",RES_hhdet_tes!B68/RES_hhdet_fec!B68)</f>
        <v>0.61089810702515623</v>
      </c>
      <c r="C68" s="169">
        <f>IF(RES_hhdet_tes!C68=0,"",RES_hhdet_tes!C68/RES_hhdet_fec!C68)</f>
        <v>0.6107844002042786</v>
      </c>
      <c r="D68" s="169">
        <f>IF(RES_hhdet_tes!D68=0,"",RES_hhdet_tes!D68/RES_hhdet_fec!D68)</f>
        <v>0.61487266889994929</v>
      </c>
      <c r="E68" s="169">
        <f>IF(RES_hhdet_tes!E68=0,"",RES_hhdet_tes!E68/RES_hhdet_fec!E68)</f>
        <v>0.61582434835856048</v>
      </c>
      <c r="F68" s="169">
        <f>IF(RES_hhdet_tes!F68=0,"",RES_hhdet_tes!F68/RES_hhdet_fec!F68)</f>
        <v>0.61869647305965614</v>
      </c>
      <c r="G68" s="169">
        <f>IF(RES_hhdet_tes!G68=0,"",RES_hhdet_tes!G68/RES_hhdet_fec!G68)</f>
        <v>0.63153249998149785</v>
      </c>
      <c r="H68" s="169">
        <f>IF(RES_hhdet_tes!H68=0,"",RES_hhdet_tes!H68/RES_hhdet_fec!H68)</f>
        <v>0.63891539716793155</v>
      </c>
      <c r="I68" s="169">
        <f>IF(RES_hhdet_tes!I68=0,"",RES_hhdet_tes!I68/RES_hhdet_fec!I68)</f>
        <v>0.64480006158102499</v>
      </c>
      <c r="J68" s="169">
        <f>IF(RES_hhdet_tes!J68=0,"",RES_hhdet_tes!J68/RES_hhdet_fec!J68)</f>
        <v>0.64718273523883596</v>
      </c>
      <c r="K68" s="169">
        <f>IF(RES_hhdet_tes!K68=0,"",RES_hhdet_tes!K68/RES_hhdet_fec!K68)</f>
        <v>0.65500502384537707</v>
      </c>
      <c r="L68" s="169">
        <f>IF(RES_hhdet_tes!L68=0,"",RES_hhdet_tes!L68/RES_hhdet_fec!L68)</f>
        <v>0.66760682215961742</v>
      </c>
      <c r="M68" s="169">
        <f>IF(RES_hhdet_tes!M68=0,"",RES_hhdet_tes!M68/RES_hhdet_fec!M68)</f>
        <v>0.67042477452955995</v>
      </c>
      <c r="N68" s="169">
        <f>IF(RES_hhdet_tes!N68=0,"",RES_hhdet_tes!N68/RES_hhdet_fec!N68)</f>
        <v>0.6760485914654939</v>
      </c>
      <c r="O68" s="169">
        <f>IF(RES_hhdet_tes!O68=0,"",RES_hhdet_tes!O68/RES_hhdet_fec!O68)</f>
        <v>0.67928561235049811</v>
      </c>
      <c r="P68" s="169">
        <f>IF(RES_hhdet_tes!P68=0,"",RES_hhdet_tes!P68/RES_hhdet_fec!P68)</f>
        <v>0.67819305476650948</v>
      </c>
      <c r="Q68" s="169">
        <f>IF(RES_hhdet_tes!Q68=0,"",RES_hhdet_tes!Q68/RES_hhdet_fec!Q68)</f>
        <v>0.68033771186253</v>
      </c>
    </row>
    <row r="69" spans="1:17" ht="12" customHeight="1" x14ac:dyDescent="0.25">
      <c r="A69" s="167" t="s">
        <v>160</v>
      </c>
      <c r="B69" s="174">
        <f>IF(RES_hhdet_tes!B69=0,"",RES_hhdet_tes!B69/RES_hhdet_fec!B69)</f>
        <v>0.57245724812543641</v>
      </c>
      <c r="C69" s="174">
        <f>IF(RES_hhdet_tes!C69=0,"",RES_hhdet_tes!C69/RES_hhdet_fec!C69)</f>
        <v>0.57427635538778288</v>
      </c>
      <c r="D69" s="174">
        <f>IF(RES_hhdet_tes!D69=0,"",RES_hhdet_tes!D69/RES_hhdet_fec!D69)</f>
        <v>0.57541161198781399</v>
      </c>
      <c r="E69" s="174">
        <f>IF(RES_hhdet_tes!E69=0,"",RES_hhdet_tes!E69/RES_hhdet_fec!E69)</f>
        <v>0.57727758450383104</v>
      </c>
      <c r="F69" s="174">
        <f>IF(RES_hhdet_tes!F69=0,"",RES_hhdet_tes!F69/RES_hhdet_fec!F69)</f>
        <v>0.57885095963291544</v>
      </c>
      <c r="G69" s="174">
        <f>IF(RES_hhdet_tes!G69=0,"",RES_hhdet_tes!G69/RES_hhdet_fec!G69)</f>
        <v>0.5798160168316584</v>
      </c>
      <c r="H69" s="174">
        <f>IF(RES_hhdet_tes!H69=0,"",RES_hhdet_tes!H69/RES_hhdet_fec!H69)</f>
        <v>0.58057002515028122</v>
      </c>
      <c r="I69" s="174">
        <f>IF(RES_hhdet_tes!I69=0,"",RES_hhdet_tes!I69/RES_hhdet_fec!I69)</f>
        <v>0.58244508412778784</v>
      </c>
      <c r="J69" s="174">
        <f>IF(RES_hhdet_tes!J69=0,"",RES_hhdet_tes!J69/RES_hhdet_fec!J69)</f>
        <v>0.58469149830510603</v>
      </c>
      <c r="K69" s="174">
        <f>IF(RES_hhdet_tes!K69=0,"",RES_hhdet_tes!K69/RES_hhdet_fec!K69)</f>
        <v>0.58663771836078049</v>
      </c>
      <c r="L69" s="174">
        <f>IF(RES_hhdet_tes!L69=0,"",RES_hhdet_tes!L69/RES_hhdet_fec!L69)</f>
        <v>0.59039434072973662</v>
      </c>
      <c r="M69" s="174">
        <f>IF(RES_hhdet_tes!M69=0,"",RES_hhdet_tes!M69/RES_hhdet_fec!M69)</f>
        <v>0.59296645691807881</v>
      </c>
      <c r="N69" s="174">
        <f>IF(RES_hhdet_tes!N69=0,"",RES_hhdet_tes!N69/RES_hhdet_fec!N69)</f>
        <v>0.59583829417219736</v>
      </c>
      <c r="O69" s="174">
        <f>IF(RES_hhdet_tes!O69=0,"",RES_hhdet_tes!O69/RES_hhdet_fec!O69)</f>
        <v>0.59887024523275134</v>
      </c>
      <c r="P69" s="174">
        <f>IF(RES_hhdet_tes!P69=0,"",RES_hhdet_tes!P69/RES_hhdet_fec!P69)</f>
        <v>0.60132905664689518</v>
      </c>
      <c r="Q69" s="174">
        <f>IF(RES_hhdet_tes!Q69=0,"",RES_hhdet_tes!Q69/RES_hhdet_fec!Q69)</f>
        <v>0.60439396326203454</v>
      </c>
    </row>
    <row r="70" spans="1:17" ht="12" customHeight="1" x14ac:dyDescent="0.25">
      <c r="A70" s="167" t="s">
        <v>159</v>
      </c>
      <c r="B70" s="174">
        <f>IF(RES_hhdet_tes!B70=0,"",RES_hhdet_tes!B70/RES_hhdet_fec!B70)</f>
        <v>0.67319374584645064</v>
      </c>
      <c r="C70" s="174">
        <f>IF(RES_hhdet_tes!C70=0,"",RES_hhdet_tes!C70/RES_hhdet_fec!C70)</f>
        <v>0.67680436815673883</v>
      </c>
      <c r="D70" s="174">
        <f>IF(RES_hhdet_tes!D70=0,"",RES_hhdet_tes!D70/RES_hhdet_fec!D70)</f>
        <v>0.67927035097280386</v>
      </c>
      <c r="E70" s="174">
        <f>IF(RES_hhdet_tes!E70=0,"",RES_hhdet_tes!E70/RES_hhdet_fec!E70)</f>
        <v>0.68307093154043785</v>
      </c>
      <c r="F70" s="174">
        <f>IF(RES_hhdet_tes!F70=0,"",RES_hhdet_tes!F70/RES_hhdet_fec!F70)</f>
        <v>0.68513758605597364</v>
      </c>
      <c r="G70" s="174">
        <f>IF(RES_hhdet_tes!G70=0,"",RES_hhdet_tes!G70/RES_hhdet_fec!G70)</f>
        <v>0.69074706729758306</v>
      </c>
      <c r="H70" s="174">
        <f>IF(RES_hhdet_tes!H70=0,"",RES_hhdet_tes!H70/RES_hhdet_fec!H70)</f>
        <v>0.69294948484360674</v>
      </c>
      <c r="I70" s="174">
        <f>IF(RES_hhdet_tes!I70=0,"",RES_hhdet_tes!I70/RES_hhdet_fec!I70)</f>
        <v>0.69739722614084354</v>
      </c>
      <c r="J70" s="174">
        <f>IF(RES_hhdet_tes!J70=0,"",RES_hhdet_tes!J70/RES_hhdet_fec!J70)</f>
        <v>0.69929633496792942</v>
      </c>
      <c r="K70" s="174">
        <f>IF(RES_hhdet_tes!K70=0,"",RES_hhdet_tes!K70/RES_hhdet_fec!K70)</f>
        <v>0.7021142802961069</v>
      </c>
      <c r="L70" s="174">
        <f>IF(RES_hhdet_tes!L70=0,"",RES_hhdet_tes!L70/RES_hhdet_fec!L70)</f>
        <v>0.70492275753497247</v>
      </c>
      <c r="M70" s="174">
        <f>IF(RES_hhdet_tes!M70=0,"",RES_hhdet_tes!M70/RES_hhdet_fec!M70)</f>
        <v>0.70576166730360068</v>
      </c>
      <c r="N70" s="174">
        <f>IF(RES_hhdet_tes!N70=0,"",RES_hhdet_tes!N70/RES_hhdet_fec!N70)</f>
        <v>0.70885808692245322</v>
      </c>
      <c r="O70" s="174">
        <f>IF(RES_hhdet_tes!O70=0,"",RES_hhdet_tes!O70/RES_hhdet_fec!O70)</f>
        <v>0.71414679334110365</v>
      </c>
      <c r="P70" s="174">
        <f>IF(RES_hhdet_tes!P70=0,"",RES_hhdet_tes!P70/RES_hhdet_fec!P70)</f>
        <v>0.71253623392562282</v>
      </c>
      <c r="Q70" s="174">
        <f>IF(RES_hhdet_tes!Q70=0,"",RES_hhdet_tes!Q70/RES_hhdet_fec!Q70)</f>
        <v>0.71595513531341848</v>
      </c>
    </row>
    <row r="71" spans="1:17" ht="12" customHeight="1" x14ac:dyDescent="0.25">
      <c r="A71" s="166" t="s">
        <v>109</v>
      </c>
      <c r="B71" s="173">
        <f>IF(RES_hhdet_tes!B71=0,"",RES_hhdet_tes!B71/RES_hhdet_fec!B71)</f>
        <v>0.57245724812543652</v>
      </c>
      <c r="C71" s="173">
        <f>IF(RES_hhdet_tes!C71=0,"",RES_hhdet_tes!C71/RES_hhdet_fec!C71)</f>
        <v>0.57660797948793785</v>
      </c>
      <c r="D71" s="173">
        <f>IF(RES_hhdet_tes!D71=0,"",RES_hhdet_tes!D71/RES_hhdet_fec!D71)</f>
        <v>0.57828948263246127</v>
      </c>
      <c r="E71" s="173">
        <f>IF(RES_hhdet_tes!E71=0,"",RES_hhdet_tes!E71/RES_hhdet_fec!E71)</f>
        <v>0.58267390997439106</v>
      </c>
      <c r="F71" s="173">
        <f>IF(RES_hhdet_tes!F71=0,"",RES_hhdet_tes!F71/RES_hhdet_fec!F71)</f>
        <v>0.58586852629512509</v>
      </c>
      <c r="G71" s="173">
        <f>IF(RES_hhdet_tes!G71=0,"",RES_hhdet_tes!G71/RES_hhdet_fec!G71)</f>
        <v>0.59084586915710668</v>
      </c>
      <c r="H71" s="173">
        <f>IF(RES_hhdet_tes!H71=0,"",RES_hhdet_tes!H71/RES_hhdet_fec!H71)</f>
        <v>0.59311784530690825</v>
      </c>
      <c r="I71" s="173">
        <f>IF(RES_hhdet_tes!I71=0,"",RES_hhdet_tes!I71/RES_hhdet_fec!I71)</f>
        <v>0.59531310791108705</v>
      </c>
      <c r="J71" s="173">
        <f>IF(RES_hhdet_tes!J71=0,"",RES_hhdet_tes!J71/RES_hhdet_fec!J71)</f>
        <v>0.59764713925428403</v>
      </c>
      <c r="K71" s="173">
        <f>IF(RES_hhdet_tes!K71=0,"",RES_hhdet_tes!K71/RES_hhdet_fec!K71)</f>
        <v>0.60308276485357237</v>
      </c>
      <c r="L71" s="173">
        <f>IF(RES_hhdet_tes!L71=0,"",RES_hhdet_tes!L71/RES_hhdet_fec!L71)</f>
        <v>0.60643085305730327</v>
      </c>
      <c r="M71" s="173">
        <f>IF(RES_hhdet_tes!M71=0,"",RES_hhdet_tes!M71/RES_hhdet_fec!M71)</f>
        <v>0.60895740889496341</v>
      </c>
      <c r="N71" s="173">
        <f>IF(RES_hhdet_tes!N71=0,"",RES_hhdet_tes!N71/RES_hhdet_fec!N71)</f>
        <v>0.61122764483365821</v>
      </c>
      <c r="O71" s="173">
        <f>IF(RES_hhdet_tes!O71=0,"",RES_hhdet_tes!O71/RES_hhdet_fec!O71)</f>
        <v>0.61496491054720115</v>
      </c>
      <c r="P71" s="173">
        <f>IF(RES_hhdet_tes!P71=0,"",RES_hhdet_tes!P71/RES_hhdet_fec!P71)</f>
        <v>0.61749809040698256</v>
      </c>
      <c r="Q71" s="173">
        <f>IF(RES_hhdet_tes!Q71=0,"",RES_hhdet_tes!Q71/RES_hhdet_fec!Q71)</f>
        <v>0.62020644930598146</v>
      </c>
    </row>
    <row r="72" spans="1:17" ht="12" customHeight="1" x14ac:dyDescent="0.25">
      <c r="A72" s="147" t="s">
        <v>59</v>
      </c>
      <c r="B72" s="172">
        <f>IF(RES_hhdet_tes!B72=0,"",RES_hhdet_tes!B72/RES_hhdet_fec!B72)</f>
        <v>1.0000000000000002</v>
      </c>
      <c r="C72" s="172">
        <f>IF(RES_hhdet_tes!C72=0,"",RES_hhdet_tes!C72/RES_hhdet_fec!C72)</f>
        <v>1.0000000000000002</v>
      </c>
      <c r="D72" s="172">
        <f>IF(RES_hhdet_tes!D72=0,"",RES_hhdet_tes!D72/RES_hhdet_fec!D72)</f>
        <v>1</v>
      </c>
      <c r="E72" s="172">
        <f>IF(RES_hhdet_tes!E72=0,"",RES_hhdet_tes!E72/RES_hhdet_fec!E72)</f>
        <v>0.99999999999999978</v>
      </c>
      <c r="F72" s="172">
        <f>IF(RES_hhdet_tes!F72=0,"",RES_hhdet_tes!F72/RES_hhdet_fec!F72)</f>
        <v>1.0000000000000004</v>
      </c>
      <c r="G72" s="172">
        <f>IF(RES_hhdet_tes!G72=0,"",RES_hhdet_tes!G72/RES_hhdet_fec!G72)</f>
        <v>1.0000000000000002</v>
      </c>
      <c r="H72" s="172">
        <f>IF(RES_hhdet_tes!H72=0,"",RES_hhdet_tes!H72/RES_hhdet_fec!H72)</f>
        <v>0.99999999999999989</v>
      </c>
      <c r="I72" s="172">
        <f>IF(RES_hhdet_tes!I72=0,"",RES_hhdet_tes!I72/RES_hhdet_fec!I72)</f>
        <v>1.0000000000000002</v>
      </c>
      <c r="J72" s="172">
        <f>IF(RES_hhdet_tes!J72=0,"",RES_hhdet_tes!J72/RES_hhdet_fec!J72)</f>
        <v>1</v>
      </c>
      <c r="K72" s="172">
        <f>IF(RES_hhdet_tes!K72=0,"",RES_hhdet_tes!K72/RES_hhdet_fec!K72)</f>
        <v>0.99999999999999944</v>
      </c>
      <c r="L72" s="172">
        <f>IF(RES_hhdet_tes!L72=0,"",RES_hhdet_tes!L72/RES_hhdet_fec!L72)</f>
        <v>1</v>
      </c>
      <c r="M72" s="172">
        <f>IF(RES_hhdet_tes!M72=0,"",RES_hhdet_tes!M72/RES_hhdet_fec!M72)</f>
        <v>0.99999999999999989</v>
      </c>
      <c r="N72" s="172">
        <f>IF(RES_hhdet_tes!N72=0,"",RES_hhdet_tes!N72/RES_hhdet_fec!N72)</f>
        <v>0.99999999999999956</v>
      </c>
      <c r="O72" s="172">
        <f>IF(RES_hhdet_tes!O72=0,"",RES_hhdet_tes!O72/RES_hhdet_fec!O72)</f>
        <v>1</v>
      </c>
      <c r="P72" s="172">
        <f>IF(RES_hhdet_tes!P72=0,"",RES_hhdet_tes!P72/RES_hhdet_fec!P72)</f>
        <v>1.0000000000000002</v>
      </c>
      <c r="Q72" s="172">
        <f>IF(RES_hhdet_tes!Q72=0,"",RES_hhdet_tes!Q72/RES_hhdet_fec!Q72)</f>
        <v>1</v>
      </c>
    </row>
    <row r="73" spans="1:17" ht="12" customHeight="1" x14ac:dyDescent="0.25">
      <c r="A73" s="163" t="s">
        <v>142</v>
      </c>
      <c r="B73" s="171">
        <f>IF(RES_hhdet_tes!B73=0,"",RES_hhdet_tes!B73/RES_hhdet_fec!B73)</f>
        <v>0.70221422436720216</v>
      </c>
      <c r="C73" s="171">
        <f>IF(RES_hhdet_tes!C73=0,"",RES_hhdet_tes!C73/RES_hhdet_fec!C73)</f>
        <v>0.70280947678143801</v>
      </c>
      <c r="D73" s="171">
        <f>IF(RES_hhdet_tes!D73=0,"",RES_hhdet_tes!D73/RES_hhdet_fec!D73)</f>
        <v>0.70795014850191962</v>
      </c>
      <c r="E73" s="171">
        <f>IF(RES_hhdet_tes!E73=0,"",RES_hhdet_tes!E73/RES_hhdet_fec!E73)</f>
        <v>0.70982774743525556</v>
      </c>
      <c r="F73" s="171">
        <f>IF(RES_hhdet_tes!F73=0,"",RES_hhdet_tes!F73/RES_hhdet_fec!F73)</f>
        <v>0.7143613752801099</v>
      </c>
      <c r="G73" s="171">
        <f>IF(RES_hhdet_tes!G73=0,"",RES_hhdet_tes!G73/RES_hhdet_fec!G73)</f>
        <v>0.71832268695091139</v>
      </c>
      <c r="H73" s="171">
        <f>IF(RES_hhdet_tes!H73=0,"",RES_hhdet_tes!H73/RES_hhdet_fec!H73)</f>
        <v>0.72373458738283269</v>
      </c>
      <c r="I73" s="171">
        <f>IF(RES_hhdet_tes!I73=0,"",RES_hhdet_tes!I73/RES_hhdet_fec!I73)</f>
        <v>0.73008677219490936</v>
      </c>
      <c r="J73" s="171">
        <f>IF(RES_hhdet_tes!J73=0,"",RES_hhdet_tes!J73/RES_hhdet_fec!J73)</f>
        <v>0.73692564488182777</v>
      </c>
      <c r="K73" s="171">
        <f>IF(RES_hhdet_tes!K73=0,"",RES_hhdet_tes!K73/RES_hhdet_fec!K73)</f>
        <v>0.74983059417623255</v>
      </c>
      <c r="L73" s="171">
        <f>IF(RES_hhdet_tes!L73=0,"",RES_hhdet_tes!L73/RES_hhdet_fec!L73)</f>
        <v>0.75517278854205294</v>
      </c>
      <c r="M73" s="171">
        <f>IF(RES_hhdet_tes!M73=0,"",RES_hhdet_tes!M73/RES_hhdet_fec!M73)</f>
        <v>0.75767316237566895</v>
      </c>
      <c r="N73" s="171">
        <f>IF(RES_hhdet_tes!N73=0,"",RES_hhdet_tes!N73/RES_hhdet_fec!N73)</f>
        <v>0.76086569473008592</v>
      </c>
      <c r="O73" s="171">
        <f>IF(RES_hhdet_tes!O73=0,"",RES_hhdet_tes!O73/RES_hhdet_fec!O73)</f>
        <v>0.76863959879073274</v>
      </c>
      <c r="P73" s="171">
        <f>IF(RES_hhdet_tes!P73=0,"",RES_hhdet_tes!P73/RES_hhdet_fec!P73)</f>
        <v>0.77338376321943703</v>
      </c>
      <c r="Q73" s="171">
        <f>IF(RES_hhdet_tes!Q73=0,"",RES_hhdet_tes!Q73/RES_hhdet_fec!Q73)</f>
        <v>0.77646546961934637</v>
      </c>
    </row>
    <row r="74" spans="1:17" ht="12" customHeight="1" x14ac:dyDescent="0.25">
      <c r="A74" s="161" t="s">
        <v>141</v>
      </c>
      <c r="B74" s="170">
        <f>IF(RES_hhdet_tes!B74=0,"",RES_hhdet_tes!B74/RES_hhdet_fec!B74)</f>
        <v>0.78050173783900789</v>
      </c>
      <c r="C74" s="170">
        <f>IF(RES_hhdet_tes!C74=0,"",RES_hhdet_tes!C74/RES_hhdet_fec!C74)</f>
        <v>0.77891449375411781</v>
      </c>
      <c r="D74" s="170">
        <f>IF(RES_hhdet_tes!D74=0,"",RES_hhdet_tes!D74/RES_hhdet_fec!D74)</f>
        <v>0.78585102238948001</v>
      </c>
      <c r="E74" s="170">
        <f>IF(RES_hhdet_tes!E74=0,"",RES_hhdet_tes!E74/RES_hhdet_fec!E74)</f>
        <v>0.78739583216621956</v>
      </c>
      <c r="F74" s="170">
        <f>IF(RES_hhdet_tes!F74=0,"",RES_hhdet_tes!F74/RES_hhdet_fec!F74)</f>
        <v>0.79358771727321964</v>
      </c>
      <c r="G74" s="170">
        <f>IF(RES_hhdet_tes!G74=0,"",RES_hhdet_tes!G74/RES_hhdet_fec!G74)</f>
        <v>0.80012457814260018</v>
      </c>
      <c r="H74" s="170">
        <f>IF(RES_hhdet_tes!H74=0,"",RES_hhdet_tes!H74/RES_hhdet_fec!H74)</f>
        <v>0.8068126748668567</v>
      </c>
      <c r="I74" s="170">
        <f>IF(RES_hhdet_tes!I74=0,"",RES_hhdet_tes!I74/RES_hhdet_fec!I74)</f>
        <v>0.80794257730001573</v>
      </c>
      <c r="J74" s="170">
        <f>IF(RES_hhdet_tes!J74=0,"",RES_hhdet_tes!J74/RES_hhdet_fec!J74)</f>
        <v>0.81405099745330578</v>
      </c>
      <c r="K74" s="170">
        <f>IF(RES_hhdet_tes!K74=0,"",RES_hhdet_tes!K74/RES_hhdet_fec!K74)</f>
        <v>0.81508610749744326</v>
      </c>
      <c r="L74" s="170">
        <f>IF(RES_hhdet_tes!L74=0,"",RES_hhdet_tes!L74/RES_hhdet_fec!L74)</f>
        <v>0.82025183180679828</v>
      </c>
      <c r="M74" s="170">
        <f>IF(RES_hhdet_tes!M74=0,"",RES_hhdet_tes!M74/RES_hhdet_fec!M74)</f>
        <v>0.81846719615144958</v>
      </c>
      <c r="N74" s="170">
        <f>IF(RES_hhdet_tes!N74=0,"",RES_hhdet_tes!N74/RES_hhdet_fec!N74)</f>
        <v>0.82346102447218694</v>
      </c>
      <c r="O74" s="170">
        <f>IF(RES_hhdet_tes!O74=0,"",RES_hhdet_tes!O74/RES_hhdet_fec!O74)</f>
        <v>0.83176858323741953</v>
      </c>
      <c r="P74" s="170">
        <f>IF(RES_hhdet_tes!P74=0,"",RES_hhdet_tes!P74/RES_hhdet_fec!P74)</f>
        <v>0.82927602300154069</v>
      </c>
      <c r="Q74" s="170">
        <f>IF(RES_hhdet_tes!Q74=0,"",RES_hhdet_tes!Q74/RES_hhdet_fec!Q74)</f>
        <v>0.83411086510354859</v>
      </c>
    </row>
    <row r="75" spans="1:17" ht="12" customHeight="1" x14ac:dyDescent="0.25">
      <c r="A75" s="148" t="s">
        <v>60</v>
      </c>
      <c r="B75" s="73">
        <f>IF(RES_hhdet_tes!B75=0,"",RES_hhdet_tes!B75/RES_hhdet_fec!B75)</f>
        <v>0.70221422436720182</v>
      </c>
      <c r="C75" s="73">
        <f>IF(RES_hhdet_tes!C75=0,"",RES_hhdet_tes!C75/RES_hhdet_fec!C75)</f>
        <v>0.7028094767814379</v>
      </c>
      <c r="D75" s="73">
        <f>IF(RES_hhdet_tes!D75=0,"",RES_hhdet_tes!D75/RES_hhdet_fec!D75)</f>
        <v>0.71123130667494583</v>
      </c>
      <c r="E75" s="73">
        <f>IF(RES_hhdet_tes!E75=0,"",RES_hhdet_tes!E75/RES_hhdet_fec!E75)</f>
        <v>0.71277906336076902</v>
      </c>
      <c r="F75" s="73">
        <f>IF(RES_hhdet_tes!F75=0,"",RES_hhdet_tes!F75/RES_hhdet_fec!F75)</f>
        <v>0.71849321517654396</v>
      </c>
      <c r="G75" s="73">
        <f>IF(RES_hhdet_tes!G75=0,"",RES_hhdet_tes!G75/RES_hhdet_fec!G75)</f>
        <v>0.72776513335073079</v>
      </c>
      <c r="H75" s="73">
        <f>IF(RES_hhdet_tes!H75=0,"",RES_hhdet_tes!H75/RES_hhdet_fec!H75)</f>
        <v>0.7351690492188655</v>
      </c>
      <c r="I75" s="73">
        <f>IF(RES_hhdet_tes!I75=0,"",RES_hhdet_tes!I75/RES_hhdet_fec!I75)</f>
        <v>0.74202214283047485</v>
      </c>
      <c r="J75" s="73">
        <f>IF(RES_hhdet_tes!J75=0,"",RES_hhdet_tes!J75/RES_hhdet_fec!J75)</f>
        <v>0.74596629948064308</v>
      </c>
      <c r="K75" s="73">
        <f>IF(RES_hhdet_tes!K75=0,"",RES_hhdet_tes!K75/RES_hhdet_fec!K75)</f>
        <v>0.74921669430932047</v>
      </c>
      <c r="L75" s="73">
        <f>IF(RES_hhdet_tes!L75=0,"",RES_hhdet_tes!L75/RES_hhdet_fec!L75)</f>
        <v>0.75263797828919476</v>
      </c>
      <c r="M75" s="73">
        <f>IF(RES_hhdet_tes!M75=0,"",RES_hhdet_tes!M75/RES_hhdet_fec!M75)</f>
        <v>0.75606711184866904</v>
      </c>
      <c r="N75" s="73">
        <f>IF(RES_hhdet_tes!N75=0,"",RES_hhdet_tes!N75/RES_hhdet_fec!N75)</f>
        <v>0.76122884584580919</v>
      </c>
      <c r="O75" s="73">
        <f>IF(RES_hhdet_tes!O75=0,"",RES_hhdet_tes!O75/RES_hhdet_fec!O75)</f>
        <v>0.7694636137133507</v>
      </c>
      <c r="P75" s="73">
        <f>IF(RES_hhdet_tes!P75=0,"",RES_hhdet_tes!P75/RES_hhdet_fec!P75)</f>
        <v>0.77342045349615085</v>
      </c>
      <c r="Q75" s="73">
        <f>IF(RES_hhdet_tes!Q75=0,"",RES_hhdet_tes!Q75/RES_hhdet_fec!Q75)</f>
        <v>0.77646546961936846</v>
      </c>
    </row>
    <row r="76" spans="1:17" ht="12" customHeight="1" x14ac:dyDescent="0.25">
      <c r="A76" s="148" t="s">
        <v>59</v>
      </c>
      <c r="B76" s="73">
        <f>IF(RES_hhdet_tes!B76=0,"",RES_hhdet_tes!B76/RES_hhdet_fec!B76)</f>
        <v>1</v>
      </c>
      <c r="C76" s="73">
        <f>IF(RES_hhdet_tes!C76=0,"",RES_hhdet_tes!C76/RES_hhdet_fec!C76)</f>
        <v>0.99999999999999978</v>
      </c>
      <c r="D76" s="73">
        <f>IF(RES_hhdet_tes!D76=0,"",RES_hhdet_tes!D76/RES_hhdet_fec!D76)</f>
        <v>1</v>
      </c>
      <c r="E76" s="73">
        <f>IF(RES_hhdet_tes!E76=0,"",RES_hhdet_tes!E76/RES_hhdet_fec!E76)</f>
        <v>0.99999999999999978</v>
      </c>
      <c r="F76" s="73">
        <f>IF(RES_hhdet_tes!F76=0,"",RES_hhdet_tes!F76/RES_hhdet_fec!F76)</f>
        <v>1</v>
      </c>
      <c r="G76" s="73">
        <f>IF(RES_hhdet_tes!G76=0,"",RES_hhdet_tes!G76/RES_hhdet_fec!G76)</f>
        <v>1</v>
      </c>
      <c r="H76" s="73">
        <f>IF(RES_hhdet_tes!H76=0,"",RES_hhdet_tes!H76/RES_hhdet_fec!H76)</f>
        <v>1</v>
      </c>
      <c r="I76" s="73">
        <f>IF(RES_hhdet_tes!I76=0,"",RES_hhdet_tes!I76/RES_hhdet_fec!I76)</f>
        <v>0.99999999999999956</v>
      </c>
      <c r="J76" s="73">
        <f>IF(RES_hhdet_tes!J76=0,"",RES_hhdet_tes!J76/RES_hhdet_fec!J76)</f>
        <v>0.99999999999999978</v>
      </c>
      <c r="K76" s="73">
        <f>IF(RES_hhdet_tes!K76=0,"",RES_hhdet_tes!K76/RES_hhdet_fec!K76)</f>
        <v>1</v>
      </c>
      <c r="L76" s="73">
        <f>IF(RES_hhdet_tes!L76=0,"",RES_hhdet_tes!L76/RES_hhdet_fec!L76)</f>
        <v>0.99999999999999956</v>
      </c>
      <c r="M76" s="73">
        <f>IF(RES_hhdet_tes!M76=0,"",RES_hhdet_tes!M76/RES_hhdet_fec!M76)</f>
        <v>1</v>
      </c>
      <c r="N76" s="73">
        <f>IF(RES_hhdet_tes!N76=0,"",RES_hhdet_tes!N76/RES_hhdet_fec!N76)</f>
        <v>0.99999999999999956</v>
      </c>
      <c r="O76" s="73">
        <f>IF(RES_hhdet_tes!O76=0,"",RES_hhdet_tes!O76/RES_hhdet_fec!O76)</f>
        <v>1</v>
      </c>
      <c r="P76" s="73">
        <f>IF(RES_hhdet_tes!P76=0,"",RES_hhdet_tes!P76/RES_hhdet_fec!P76)</f>
        <v>1.0000000000000002</v>
      </c>
      <c r="Q76" s="73">
        <f>IF(RES_hhdet_tes!Q76=0,"",RES_hhdet_tes!Q76/RES_hhdet_fec!Q76)</f>
        <v>1.0000000000000004</v>
      </c>
    </row>
    <row r="77" spans="1:17" ht="12" customHeight="1" x14ac:dyDescent="0.25">
      <c r="A77" s="158" t="s">
        <v>62</v>
      </c>
      <c r="B77" s="169">
        <f>IF(RES_hhdet_tes!B77=0,"",RES_hhdet_tes!B77/RES_hhdet_fec!B77)</f>
        <v>0.48922512237217136</v>
      </c>
      <c r="C77" s="169">
        <f>IF(RES_hhdet_tes!C77=0,"",RES_hhdet_tes!C77/RES_hhdet_fec!C77)</f>
        <v>0.48939837868206137</v>
      </c>
      <c r="D77" s="169">
        <f>IF(RES_hhdet_tes!D77=0,"",RES_hhdet_tes!D77/RES_hhdet_fec!D77)</f>
        <v>0.49966138860010989</v>
      </c>
      <c r="E77" s="169">
        <f>IF(RES_hhdet_tes!E77=0,"",RES_hhdet_tes!E77/RES_hhdet_fec!E77)</f>
        <v>0.49977505736656014</v>
      </c>
      <c r="F77" s="169">
        <f>IF(RES_hhdet_tes!F77=0,"",RES_hhdet_tes!F77/RES_hhdet_fec!F77)</f>
        <v>0.49990472322567708</v>
      </c>
      <c r="G77" s="169">
        <f>IF(RES_hhdet_tes!G77=0,"",RES_hhdet_tes!G77/RES_hhdet_fec!G77)</f>
        <v>0.51006613953451407</v>
      </c>
      <c r="H77" s="169">
        <f>IF(RES_hhdet_tes!H77=0,"",RES_hhdet_tes!H77/RES_hhdet_fec!H77)</f>
        <v>0.51357604452638461</v>
      </c>
      <c r="I77" s="169">
        <f>IF(RES_hhdet_tes!I77=0,"",RES_hhdet_tes!I77/RES_hhdet_fec!I77)</f>
        <v>0.52044344776812346</v>
      </c>
      <c r="J77" s="169">
        <f>IF(RES_hhdet_tes!J77=0,"",RES_hhdet_tes!J77/RES_hhdet_fec!J77)</f>
        <v>0.52474011364389772</v>
      </c>
      <c r="K77" s="169">
        <f>IF(RES_hhdet_tes!K77=0,"",RES_hhdet_tes!K77/RES_hhdet_fec!K77)</f>
        <v>0.52038737950113101</v>
      </c>
      <c r="L77" s="169">
        <f>IF(RES_hhdet_tes!L77=0,"",RES_hhdet_tes!L77/RES_hhdet_fec!L77)</f>
        <v>0.52239562146066887</v>
      </c>
      <c r="M77" s="169">
        <f>IF(RES_hhdet_tes!M77=0,"",RES_hhdet_tes!M77/RES_hhdet_fec!M77)</f>
        <v>0.52683571588482747</v>
      </c>
      <c r="N77" s="169">
        <f>IF(RES_hhdet_tes!N77=0,"",RES_hhdet_tes!N77/RES_hhdet_fec!N77)</f>
        <v>0.53160346093254573</v>
      </c>
      <c r="O77" s="169">
        <f>IF(RES_hhdet_tes!O77=0,"",RES_hhdet_tes!O77/RES_hhdet_fec!O77)</f>
        <v>0.52318352636865462</v>
      </c>
      <c r="P77" s="169">
        <f>IF(RES_hhdet_tes!P77=0,"",RES_hhdet_tes!P77/RES_hhdet_fec!P77)</f>
        <v>0.52530693795759698</v>
      </c>
      <c r="Q77" s="169">
        <f>IF(RES_hhdet_tes!Q77=0,"",RES_hhdet_tes!Q77/RES_hhdet_fec!Q77)</f>
        <v>0.52330759512237401</v>
      </c>
    </row>
    <row r="78" spans="1:17" ht="12" customHeight="1" x14ac:dyDescent="0.25">
      <c r="A78" s="23" t="s">
        <v>109</v>
      </c>
      <c r="B78" s="73">
        <f>IF(RES_hhdet_tes!B78=0,"",RES_hhdet_tes!B78/RES_hhdet_fec!B78)</f>
        <v>0.44733790022291464</v>
      </c>
      <c r="C78" s="73">
        <f>IF(RES_hhdet_tes!C78=0,"",RES_hhdet_tes!C78/RES_hhdet_fec!C78)</f>
        <v>0.45578943245457831</v>
      </c>
      <c r="D78" s="73">
        <f>IF(RES_hhdet_tes!D78=0,"",RES_hhdet_tes!D78/RES_hhdet_fec!D78)</f>
        <v>0.46106359982367395</v>
      </c>
      <c r="E78" s="73">
        <f>IF(RES_hhdet_tes!E78=0,"",RES_hhdet_tes!E78/RES_hhdet_fec!E78)</f>
        <v>0.46880612365716678</v>
      </c>
      <c r="F78" s="73">
        <f>IF(RES_hhdet_tes!F78=0,"",RES_hhdet_tes!F78/RES_hhdet_fec!F78)</f>
        <v>0.4760756382286408</v>
      </c>
      <c r="G78" s="73">
        <f>IF(RES_hhdet_tes!G78=0,"",RES_hhdet_tes!G78/RES_hhdet_fec!G78)</f>
        <v>0.48161442064372151</v>
      </c>
      <c r="H78" s="73">
        <f>IF(RES_hhdet_tes!H78=0,"",RES_hhdet_tes!H78/RES_hhdet_fec!H78)</f>
        <v>0.48831996912694015</v>
      </c>
      <c r="I78" s="73">
        <f>IF(RES_hhdet_tes!I78=0,"",RES_hhdet_tes!I78/RES_hhdet_fec!I78)</f>
        <v>0.49494867143054772</v>
      </c>
      <c r="J78" s="73">
        <f>IF(RES_hhdet_tes!J78=0,"",RES_hhdet_tes!J78/RES_hhdet_fec!J78)</f>
        <v>0.50183185502522132</v>
      </c>
      <c r="K78" s="73">
        <f>IF(RES_hhdet_tes!K78=0,"",RES_hhdet_tes!K78/RES_hhdet_fec!K78)</f>
        <v>0.50630090430079822</v>
      </c>
      <c r="L78" s="73">
        <f>IF(RES_hhdet_tes!L78=0,"",RES_hhdet_tes!L78/RES_hhdet_fec!L78)</f>
        <v>0.50842949812512805</v>
      </c>
      <c r="M78" s="73">
        <f>IF(RES_hhdet_tes!M78=0,"",RES_hhdet_tes!M78/RES_hhdet_fec!M78)</f>
        <v>0.51178573771029257</v>
      </c>
      <c r="N78" s="73">
        <f>IF(RES_hhdet_tes!N78=0,"",RES_hhdet_tes!N78/RES_hhdet_fec!N78)</f>
        <v>0.51496489843171855</v>
      </c>
      <c r="O78" s="73">
        <f>IF(RES_hhdet_tes!O78=0,"",RES_hhdet_tes!O78/RES_hhdet_fec!O78)</f>
        <v>0.51728909767685827</v>
      </c>
      <c r="P78" s="73">
        <f>IF(RES_hhdet_tes!P78=0,"",RES_hhdet_tes!P78/RES_hhdet_fec!P78)</f>
        <v>0.51981278213928794</v>
      </c>
      <c r="Q78" s="73">
        <f>IF(RES_hhdet_tes!Q78=0,"",RES_hhdet_tes!Q78/RES_hhdet_fec!Q78)</f>
        <v>0.52237185269444508</v>
      </c>
    </row>
    <row r="79" spans="1:17" ht="12" customHeight="1" x14ac:dyDescent="0.25">
      <c r="A79" s="29" t="s">
        <v>140</v>
      </c>
      <c r="B79" s="65">
        <f>IF(RES_hhdet_tes!B79=0,"",RES_hhdet_tes!B79/RES_hhdet_fec!B79)</f>
        <v>0.79940862090397347</v>
      </c>
      <c r="C79" s="65">
        <f>IF(RES_hhdet_tes!C79=0,"",RES_hhdet_tes!C79/RES_hhdet_fec!C79)</f>
        <v>0.79999777393233484</v>
      </c>
      <c r="D79" s="65">
        <f>IF(RES_hhdet_tes!D79=0,"",RES_hhdet_tes!D79/RES_hhdet_fec!D79)</f>
        <v>0.80819368131883962</v>
      </c>
      <c r="E79" s="65">
        <f>IF(RES_hhdet_tes!E79=0,"",RES_hhdet_tes!E79/RES_hhdet_fec!E79)</f>
        <v>0.80989354419200177</v>
      </c>
      <c r="F79" s="65">
        <f>IF(RES_hhdet_tes!F79=0,"",RES_hhdet_tes!F79/RES_hhdet_fec!F79)</f>
        <v>0.81230834857849044</v>
      </c>
      <c r="G79" s="65">
        <f>IF(RES_hhdet_tes!G79=0,"",RES_hhdet_tes!G79/RES_hhdet_fec!G79)</f>
        <v>0.82217551532494859</v>
      </c>
      <c r="H79" s="65">
        <f>IF(RES_hhdet_tes!H79=0,"",RES_hhdet_tes!H79/RES_hhdet_fec!H79)</f>
        <v>0.82630834612353965</v>
      </c>
      <c r="I79" s="65">
        <f>IF(RES_hhdet_tes!I79=0,"",RES_hhdet_tes!I79/RES_hhdet_fec!I79)</f>
        <v>0.83247438598795021</v>
      </c>
      <c r="J79" s="65">
        <f>IF(RES_hhdet_tes!J79=0,"",RES_hhdet_tes!J79/RES_hhdet_fec!J79)</f>
        <v>0.83914497462807291</v>
      </c>
      <c r="K79" s="65">
        <f>IF(RES_hhdet_tes!K79=0,"",RES_hhdet_tes!K79/RES_hhdet_fec!K79)</f>
        <v>0.84297203786364316</v>
      </c>
      <c r="L79" s="65">
        <f>IF(RES_hhdet_tes!L79=0,"",RES_hhdet_tes!L79/RES_hhdet_fec!L79)</f>
        <v>0.84370172800350762</v>
      </c>
      <c r="M79" s="65">
        <f>IF(RES_hhdet_tes!M79=0,"",RES_hhdet_tes!M79/RES_hhdet_fec!M79)</f>
        <v>0.84416061753723381</v>
      </c>
      <c r="N79" s="65">
        <f>IF(RES_hhdet_tes!N79=0,"",RES_hhdet_tes!N79/RES_hhdet_fec!N79)</f>
        <v>0.84487825043036757</v>
      </c>
      <c r="O79" s="65">
        <f>IF(RES_hhdet_tes!O79=0,"",RES_hhdet_tes!O79/RES_hhdet_fec!O79)</f>
        <v>0.84988576811066663</v>
      </c>
      <c r="P79" s="65">
        <f>IF(RES_hhdet_tes!P79=0,"",RES_hhdet_tes!P79/RES_hhdet_fec!P79)</f>
        <v>0.85257763966894162</v>
      </c>
      <c r="Q79" s="65">
        <f>IF(RES_hhdet_tes!Q79=0,"",RES_hhdet_tes!Q79/RES_hhdet_fec!Q79)</f>
        <v>0.85909711270770128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75">
        <f>IF(RES_hhdet_tes!B81=0,"",RES_hhdet_tes!B81/RES_hhdet_fec!B81)</f>
        <v>0.51450024584446163</v>
      </c>
      <c r="C81" s="175">
        <f>IF(RES_hhdet_tes!C81=0,"",RES_hhdet_tes!C81/RES_hhdet_fec!C81)</f>
        <v>0.51899563771243884</v>
      </c>
      <c r="D81" s="175">
        <f>IF(RES_hhdet_tes!D81=0,"",RES_hhdet_tes!D81/RES_hhdet_fec!D81)</f>
        <v>0.52555111997369508</v>
      </c>
      <c r="E81" s="175">
        <f>IF(RES_hhdet_tes!E81=0,"",RES_hhdet_tes!E81/RES_hhdet_fec!E81)</f>
        <v>0.53099018933288122</v>
      </c>
      <c r="F81" s="175">
        <f>IF(RES_hhdet_tes!F81=0,"",RES_hhdet_tes!F81/RES_hhdet_fec!F81)</f>
        <v>0.54060855206155822</v>
      </c>
      <c r="G81" s="175">
        <f>IF(RES_hhdet_tes!G81=0,"",RES_hhdet_tes!G81/RES_hhdet_fec!G81)</f>
        <v>0.54643576158743978</v>
      </c>
      <c r="H81" s="175">
        <f>IF(RES_hhdet_tes!H81=0,"",RES_hhdet_tes!H81/RES_hhdet_fec!H81)</f>
        <v>0.55479565066523029</v>
      </c>
      <c r="I81" s="175">
        <f>IF(RES_hhdet_tes!I81=0,"",RES_hhdet_tes!I81/RES_hhdet_fec!I81)</f>
        <v>0.56151207847426698</v>
      </c>
      <c r="J81" s="175">
        <f>IF(RES_hhdet_tes!J81=0,"",RES_hhdet_tes!J81/RES_hhdet_fec!J81)</f>
        <v>0.56443920119874469</v>
      </c>
      <c r="K81" s="175">
        <f>IF(RES_hhdet_tes!K81=0,"",RES_hhdet_tes!K81/RES_hhdet_fec!K81)</f>
        <v>0.57416937007576341</v>
      </c>
      <c r="L81" s="175">
        <f>IF(RES_hhdet_tes!L81=0,"",RES_hhdet_tes!L81/RES_hhdet_fec!L81)</f>
        <v>0.5787188530098859</v>
      </c>
      <c r="M81" s="175">
        <f>IF(RES_hhdet_tes!M81=0,"",RES_hhdet_tes!M81/RES_hhdet_fec!M81)</f>
        <v>0.58713511458537837</v>
      </c>
      <c r="N81" s="175">
        <f>IF(RES_hhdet_tes!N81=0,"",RES_hhdet_tes!N81/RES_hhdet_fec!N81)</f>
        <v>0.59287754596439712</v>
      </c>
      <c r="O81" s="175">
        <f>IF(RES_hhdet_tes!O81=0,"",RES_hhdet_tes!O81/RES_hhdet_fec!O81)</f>
        <v>0.59451507437806794</v>
      </c>
      <c r="P81" s="175">
        <f>IF(RES_hhdet_tes!P81=0,"",RES_hhdet_tes!P81/RES_hhdet_fec!P81)</f>
        <v>0.60528544995223854</v>
      </c>
      <c r="Q81" s="175">
        <f>IF(RES_hhdet_tes!Q81=0,"",RES_hhdet_tes!Q81/RES_hhdet_fec!Q81)</f>
        <v>0.60757821154146596</v>
      </c>
    </row>
    <row r="82" spans="1:17" ht="12.95" customHeight="1" x14ac:dyDescent="0.25">
      <c r="A82" s="158" t="s">
        <v>65</v>
      </c>
      <c r="B82" s="169">
        <f>IF(RES_hhdet_tes!B82=0,"",RES_hhdet_tes!B82/RES_hhdet_fec!B82)</f>
        <v>0.4983403452767427</v>
      </c>
      <c r="C82" s="169">
        <f>IF(RES_hhdet_tes!C82=0,"",RES_hhdet_tes!C82/RES_hhdet_fec!C82)</f>
        <v>0.50334477950666079</v>
      </c>
      <c r="D82" s="169">
        <f>IF(RES_hhdet_tes!D82=0,"",RES_hhdet_tes!D82/RES_hhdet_fec!D82)</f>
        <v>0.50864700581288158</v>
      </c>
      <c r="E82" s="169">
        <f>IF(RES_hhdet_tes!E82=0,"",RES_hhdet_tes!E82/RES_hhdet_fec!E82)</f>
        <v>0.51367322413944505</v>
      </c>
      <c r="F82" s="169">
        <f>IF(RES_hhdet_tes!F82=0,"",RES_hhdet_tes!F82/RES_hhdet_fec!F82)</f>
        <v>0.52195946632505086</v>
      </c>
      <c r="G82" s="169">
        <f>IF(RES_hhdet_tes!G82=0,"",RES_hhdet_tes!G82/RES_hhdet_fec!G82)</f>
        <v>0.52921742228842539</v>
      </c>
      <c r="H82" s="169">
        <f>IF(RES_hhdet_tes!H82=0,"",RES_hhdet_tes!H82/RES_hhdet_fec!H82)</f>
        <v>0.53602694056333777</v>
      </c>
      <c r="I82" s="169">
        <f>IF(RES_hhdet_tes!I82=0,"",RES_hhdet_tes!I82/RES_hhdet_fec!I82)</f>
        <v>0.54235561776333652</v>
      </c>
      <c r="J82" s="169">
        <f>IF(RES_hhdet_tes!J82=0,"",RES_hhdet_tes!J82/RES_hhdet_fec!J82)</f>
        <v>0.54643398322747139</v>
      </c>
      <c r="K82" s="169">
        <f>IF(RES_hhdet_tes!K82=0,"",RES_hhdet_tes!K82/RES_hhdet_fec!K82)</f>
        <v>0.55293474209599658</v>
      </c>
      <c r="L82" s="169">
        <f>IF(RES_hhdet_tes!L82=0,"",RES_hhdet_tes!L82/RES_hhdet_fec!L82)</f>
        <v>0.55833964755379062</v>
      </c>
      <c r="M82" s="169">
        <f>IF(RES_hhdet_tes!M82=0,"",RES_hhdet_tes!M82/RES_hhdet_fec!M82)</f>
        <v>0.56532396820371067</v>
      </c>
      <c r="N82" s="169">
        <f>IF(RES_hhdet_tes!N82=0,"",RES_hhdet_tes!N82/RES_hhdet_fec!N82)</f>
        <v>0.57106430700403499</v>
      </c>
      <c r="O82" s="169">
        <f>IF(RES_hhdet_tes!O82=0,"",RES_hhdet_tes!O82/RES_hhdet_fec!O82)</f>
        <v>0.57534654434576682</v>
      </c>
      <c r="P82" s="169">
        <f>IF(RES_hhdet_tes!P82=0,"",RES_hhdet_tes!P82/RES_hhdet_fec!P82)</f>
        <v>0.58324671809875428</v>
      </c>
      <c r="Q82" s="169">
        <f>IF(RES_hhdet_tes!Q82=0,"",RES_hhdet_tes!Q82/RES_hhdet_fec!Q82)</f>
        <v>0.5875674633701008</v>
      </c>
    </row>
    <row r="83" spans="1:17" ht="12" customHeight="1" x14ac:dyDescent="0.25">
      <c r="A83" s="23" t="s">
        <v>157</v>
      </c>
      <c r="B83" s="73">
        <f>IF(RES_hhdet_tes!B83=0,"",RES_hhdet_tes!B83/RES_hhdet_fec!B83)</f>
        <v>0.49633665202147592</v>
      </c>
      <c r="C83" s="73">
        <f>IF(RES_hhdet_tes!C83=0,"",RES_hhdet_tes!C83/RES_hhdet_fec!C83)</f>
        <v>0.50076315285365325</v>
      </c>
      <c r="D83" s="73">
        <f>IF(RES_hhdet_tes!D83=0,"",RES_hhdet_tes!D83/RES_hhdet_fec!D83)</f>
        <v>0.5057312944282627</v>
      </c>
      <c r="E83" s="73">
        <f>IF(RES_hhdet_tes!E83=0,"",RES_hhdet_tes!E83/RES_hhdet_fec!E83)</f>
        <v>0.5107579568334637</v>
      </c>
      <c r="F83" s="73">
        <f>IF(RES_hhdet_tes!F83=0,"",RES_hhdet_tes!F83/RES_hhdet_fec!F83)</f>
        <v>0.51958361144756193</v>
      </c>
      <c r="G83" s="73">
        <f>IF(RES_hhdet_tes!G83=0,"",RES_hhdet_tes!G83/RES_hhdet_fec!G83)</f>
        <v>0.52690524969232178</v>
      </c>
      <c r="H83" s="73">
        <f>IF(RES_hhdet_tes!H83=0,"",RES_hhdet_tes!H83/RES_hhdet_fec!H83)</f>
        <v>0.53420021736503476</v>
      </c>
      <c r="I83" s="73">
        <f>IF(RES_hhdet_tes!I83=0,"",RES_hhdet_tes!I83/RES_hhdet_fec!I83)</f>
        <v>0.53890254492326184</v>
      </c>
      <c r="J83" s="73">
        <f>IF(RES_hhdet_tes!J83=0,"",RES_hhdet_tes!J83/RES_hhdet_fec!J83)</f>
        <v>0.54406877952461152</v>
      </c>
      <c r="K83" s="73">
        <f>IF(RES_hhdet_tes!K83=0,"",RES_hhdet_tes!K83/RES_hhdet_fec!K83)</f>
        <v>0.55026041987053997</v>
      </c>
      <c r="L83" s="73">
        <f>IF(RES_hhdet_tes!L83=0,"",RES_hhdet_tes!L83/RES_hhdet_fec!L83)</f>
        <v>0.55597639156999556</v>
      </c>
      <c r="M83" s="73">
        <f>IF(RES_hhdet_tes!M83=0,"",RES_hhdet_tes!M83/RES_hhdet_fec!M83)</f>
        <v>0.56257283643500589</v>
      </c>
      <c r="N83" s="73">
        <f>IF(RES_hhdet_tes!N83=0,"",RES_hhdet_tes!N83/RES_hhdet_fec!N83)</f>
        <v>0.56803817140764701</v>
      </c>
      <c r="O83" s="73">
        <f>IF(RES_hhdet_tes!O83=0,"",RES_hhdet_tes!O83/RES_hhdet_fec!O83)</f>
        <v>0.57390908846231015</v>
      </c>
      <c r="P83" s="73">
        <f>IF(RES_hhdet_tes!P83=0,"",RES_hhdet_tes!P83/RES_hhdet_fec!P83)</f>
        <v>0.57937844787972637</v>
      </c>
      <c r="Q83" s="73">
        <f>IF(RES_hhdet_tes!Q83=0,"",RES_hhdet_tes!Q83/RES_hhdet_fec!Q83)</f>
        <v>0.58484017601219396</v>
      </c>
    </row>
    <row r="84" spans="1:17" ht="12" customHeight="1" x14ac:dyDescent="0.25">
      <c r="A84" s="23" t="s">
        <v>60</v>
      </c>
      <c r="B84" s="73">
        <f>IF(RES_hhdet_tes!B84=0,"",RES_hhdet_tes!B84/RES_hhdet_fec!B84)</f>
        <v>1</v>
      </c>
      <c r="C84" s="73">
        <f>IF(RES_hhdet_tes!C84=0,"",RES_hhdet_tes!C84/RES_hhdet_fec!C84)</f>
        <v>0.99999999999999978</v>
      </c>
      <c r="D84" s="73">
        <f>IF(RES_hhdet_tes!D84=0,"",RES_hhdet_tes!D84/RES_hhdet_fec!D84)</f>
        <v>0.99999999999999967</v>
      </c>
      <c r="E84" s="73">
        <f>IF(RES_hhdet_tes!E84=0,"",RES_hhdet_tes!E84/RES_hhdet_fec!E84)</f>
        <v>0.99999999999999967</v>
      </c>
      <c r="F84" s="73">
        <f>IF(RES_hhdet_tes!F84=0,"",RES_hhdet_tes!F84/RES_hhdet_fec!F84)</f>
        <v>1</v>
      </c>
      <c r="G84" s="73">
        <f>IF(RES_hhdet_tes!G84=0,"",RES_hhdet_tes!G84/RES_hhdet_fec!G84)</f>
        <v>0.99999999999999989</v>
      </c>
      <c r="H84" s="73">
        <f>IF(RES_hhdet_tes!H84=0,"",RES_hhdet_tes!H84/RES_hhdet_fec!H84)</f>
        <v>1</v>
      </c>
      <c r="I84" s="73">
        <f>IF(RES_hhdet_tes!I84=0,"",RES_hhdet_tes!I84/RES_hhdet_fec!I84)</f>
        <v>0.99999999999999978</v>
      </c>
      <c r="J84" s="73">
        <f>IF(RES_hhdet_tes!J84=0,"",RES_hhdet_tes!J84/RES_hhdet_fec!J84)</f>
        <v>0.99999999999999978</v>
      </c>
      <c r="K84" s="73">
        <f>IF(RES_hhdet_tes!K84=0,"",RES_hhdet_tes!K84/RES_hhdet_fec!K84)</f>
        <v>1</v>
      </c>
      <c r="L84" s="73">
        <f>IF(RES_hhdet_tes!L84=0,"",RES_hhdet_tes!L84/RES_hhdet_fec!L84)</f>
        <v>0.99999999999999978</v>
      </c>
      <c r="M84" s="73">
        <f>IF(RES_hhdet_tes!M84=0,"",RES_hhdet_tes!M84/RES_hhdet_fec!M84)</f>
        <v>1</v>
      </c>
      <c r="N84" s="73">
        <f>IF(RES_hhdet_tes!N84=0,"",RES_hhdet_tes!N84/RES_hhdet_fec!N84)</f>
        <v>1</v>
      </c>
      <c r="O84" s="73">
        <f>IF(RES_hhdet_tes!O84=0,"",RES_hhdet_tes!O84/RES_hhdet_fec!O84)</f>
        <v>1</v>
      </c>
      <c r="P84" s="73">
        <f>IF(RES_hhdet_tes!P84=0,"",RES_hhdet_tes!P84/RES_hhdet_fec!P84)</f>
        <v>1</v>
      </c>
      <c r="Q84" s="73">
        <f>IF(RES_hhdet_tes!Q84=0,"",RES_hhdet_tes!Q84/RES_hhdet_fec!Q84)</f>
        <v>0.99999999999999978</v>
      </c>
    </row>
    <row r="85" spans="1:17" ht="12.95" customHeight="1" x14ac:dyDescent="0.25">
      <c r="A85" s="158" t="s">
        <v>112</v>
      </c>
      <c r="B85" s="169">
        <f>IF(RES_hhdet_tes!B85=0,"",RES_hhdet_tes!B85/RES_hhdet_fec!B85)</f>
        <v>1.6292521448704609</v>
      </c>
      <c r="C85" s="169">
        <f>IF(RES_hhdet_tes!C85=0,"",RES_hhdet_tes!C85/RES_hhdet_fec!C85)</f>
        <v>1.7059238022888155</v>
      </c>
      <c r="D85" s="169">
        <f>IF(RES_hhdet_tes!D85=0,"",RES_hhdet_tes!D85/RES_hhdet_fec!D85)</f>
        <v>1.7435729339003747</v>
      </c>
      <c r="E85" s="169">
        <f>IF(RES_hhdet_tes!E85=0,"",RES_hhdet_tes!E85/RES_hhdet_fec!E85)</f>
        <v>1.7670524125667488</v>
      </c>
      <c r="F85" s="169">
        <f>IF(RES_hhdet_tes!F85=0,"",RES_hhdet_tes!F85/RES_hhdet_fec!F85)</f>
        <v>1.8452415392627999</v>
      </c>
      <c r="G85" s="169">
        <f>IF(RES_hhdet_tes!G85=0,"",RES_hhdet_tes!G85/RES_hhdet_fec!G85)</f>
        <v>1.9225511718516437</v>
      </c>
      <c r="H85" s="169">
        <f>IF(RES_hhdet_tes!H85=0,"",RES_hhdet_tes!H85/RES_hhdet_fec!H85)</f>
        <v>2.018571318410912</v>
      </c>
      <c r="I85" s="169">
        <f>IF(RES_hhdet_tes!I85=0,"",RES_hhdet_tes!I85/RES_hhdet_fec!I85)</f>
        <v>2.0741816802072393</v>
      </c>
      <c r="J85" s="169">
        <f>IF(RES_hhdet_tes!J85=0,"",RES_hhdet_tes!J85/RES_hhdet_fec!J85)</f>
        <v>2.347251229631472</v>
      </c>
      <c r="K85" s="169">
        <f>IF(RES_hhdet_tes!K85=0,"",RES_hhdet_tes!K85/RES_hhdet_fec!K85)</f>
        <v>2.5847580581267344</v>
      </c>
      <c r="L85" s="169">
        <f>IF(RES_hhdet_tes!L85=0,"",RES_hhdet_tes!L85/RES_hhdet_fec!L85)</f>
        <v>2.793237922375531</v>
      </c>
      <c r="M85" s="169">
        <f>IF(RES_hhdet_tes!M85=0,"",RES_hhdet_tes!M85/RES_hhdet_fec!M85)</f>
        <v>2.9791693918838251</v>
      </c>
      <c r="N85" s="169">
        <f>IF(RES_hhdet_tes!N85=0,"",RES_hhdet_tes!N85/RES_hhdet_fec!N85)</f>
        <v>3.0878738684422045</v>
      </c>
      <c r="O85" s="169">
        <f>IF(RES_hhdet_tes!O85=0,"",RES_hhdet_tes!O85/RES_hhdet_fec!O85)</f>
        <v>3.2900270121317696</v>
      </c>
      <c r="P85" s="169">
        <f>IF(RES_hhdet_tes!P85=0,"",RES_hhdet_tes!P85/RES_hhdet_fec!P85)</f>
        <v>3.3482006661226267</v>
      </c>
      <c r="Q85" s="169">
        <f>IF(RES_hhdet_tes!Q85=0,"",RES_hhdet_tes!Q85/RES_hhdet_fec!Q85)</f>
        <v>3.590568217445878</v>
      </c>
    </row>
    <row r="86" spans="1:17" ht="12" customHeight="1" x14ac:dyDescent="0.25">
      <c r="A86" s="23" t="s">
        <v>60</v>
      </c>
      <c r="B86" s="73">
        <f>IF(RES_hhdet_tes!B86=0,"",RES_hhdet_tes!B86/RES_hhdet_fec!B86)</f>
        <v>1.6292521448704609</v>
      </c>
      <c r="C86" s="73">
        <f>IF(RES_hhdet_tes!C86=0,"",RES_hhdet_tes!C86/RES_hhdet_fec!C86)</f>
        <v>1.7059238022888155</v>
      </c>
      <c r="D86" s="73">
        <f>IF(RES_hhdet_tes!D86=0,"",RES_hhdet_tes!D86/RES_hhdet_fec!D86)</f>
        <v>1.7435729339003747</v>
      </c>
      <c r="E86" s="73">
        <f>IF(RES_hhdet_tes!E86=0,"",RES_hhdet_tes!E86/RES_hhdet_fec!E86)</f>
        <v>1.7670524125667488</v>
      </c>
      <c r="F86" s="73">
        <f>IF(RES_hhdet_tes!F86=0,"",RES_hhdet_tes!F86/RES_hhdet_fec!F86)</f>
        <v>1.8452415392627999</v>
      </c>
      <c r="G86" s="73">
        <f>IF(RES_hhdet_tes!G86=0,"",RES_hhdet_tes!G86/RES_hhdet_fec!G86)</f>
        <v>1.9225511718516437</v>
      </c>
      <c r="H86" s="73">
        <f>IF(RES_hhdet_tes!H86=0,"",RES_hhdet_tes!H86/RES_hhdet_fec!H86)</f>
        <v>2.018571318410912</v>
      </c>
      <c r="I86" s="73">
        <f>IF(RES_hhdet_tes!I86=0,"",RES_hhdet_tes!I86/RES_hhdet_fec!I86)</f>
        <v>2.0741816802072393</v>
      </c>
      <c r="J86" s="73">
        <f>IF(RES_hhdet_tes!J86=0,"",RES_hhdet_tes!J86/RES_hhdet_fec!J86)</f>
        <v>2.347251229631472</v>
      </c>
      <c r="K86" s="73">
        <f>IF(RES_hhdet_tes!K86=0,"",RES_hhdet_tes!K86/RES_hhdet_fec!K86)</f>
        <v>2.5847580581267344</v>
      </c>
      <c r="L86" s="73">
        <f>IF(RES_hhdet_tes!L86=0,"",RES_hhdet_tes!L86/RES_hhdet_fec!L86)</f>
        <v>2.793237922375531</v>
      </c>
      <c r="M86" s="73">
        <f>IF(RES_hhdet_tes!M86=0,"",RES_hhdet_tes!M86/RES_hhdet_fec!M86)</f>
        <v>2.9791693918838251</v>
      </c>
      <c r="N86" s="73">
        <f>IF(RES_hhdet_tes!N86=0,"",RES_hhdet_tes!N86/RES_hhdet_fec!N86)</f>
        <v>3.0878738684422045</v>
      </c>
      <c r="O86" s="73">
        <f>IF(RES_hhdet_tes!O86=0,"",RES_hhdet_tes!O86/RES_hhdet_fec!O86)</f>
        <v>3.2900270121317696</v>
      </c>
      <c r="P86" s="73">
        <f>IF(RES_hhdet_tes!P86=0,"",RES_hhdet_tes!P86/RES_hhdet_fec!P86)</f>
        <v>3.3482006661226267</v>
      </c>
      <c r="Q86" s="73">
        <f>IF(RES_hhdet_tes!Q86=0,"",RES_hhdet_tes!Q86/RES_hhdet_fec!Q86)</f>
        <v>3.590568217445878</v>
      </c>
    </row>
    <row r="87" spans="1:17" ht="12" customHeight="1" x14ac:dyDescent="0.25">
      <c r="A87" s="158" t="s">
        <v>63</v>
      </c>
      <c r="B87" s="169">
        <f>IF(RES_hhdet_tes!B87=0,"",RES_hhdet_tes!B87/RES_hhdet_fec!B87)</f>
        <v>0.55715417963722691</v>
      </c>
      <c r="C87" s="169">
        <f>IF(RES_hhdet_tes!C87=0,"",RES_hhdet_tes!C87/RES_hhdet_fec!C87)</f>
        <v>0.56251360384636129</v>
      </c>
      <c r="D87" s="169">
        <f>IF(RES_hhdet_tes!D87=0,"",RES_hhdet_tes!D87/RES_hhdet_fec!D87)</f>
        <v>0.56810092547026958</v>
      </c>
      <c r="E87" s="169">
        <f>IF(RES_hhdet_tes!E87=0,"",RES_hhdet_tes!E87/RES_hhdet_fec!E87)</f>
        <v>0.57385767549662148</v>
      </c>
      <c r="F87" s="169">
        <f>IF(RES_hhdet_tes!F87=0,"",RES_hhdet_tes!F87/RES_hhdet_fec!F87)</f>
        <v>0.58442656008031213</v>
      </c>
      <c r="G87" s="169">
        <f>IF(RES_hhdet_tes!G87=0,"",RES_hhdet_tes!G87/RES_hhdet_fec!G87)</f>
        <v>0.58908458436481903</v>
      </c>
      <c r="H87" s="169">
        <f>IF(RES_hhdet_tes!H87=0,"",RES_hhdet_tes!H87/RES_hhdet_fec!H87)</f>
        <v>0.59925764842483464</v>
      </c>
      <c r="I87" s="169">
        <f>IF(RES_hhdet_tes!I87=0,"",RES_hhdet_tes!I87/RES_hhdet_fec!I87)</f>
        <v>0.60455328579926626</v>
      </c>
      <c r="J87" s="169">
        <f>IF(RES_hhdet_tes!J87=0,"",RES_hhdet_tes!J87/RES_hhdet_fec!J87)</f>
        <v>0.60482666899213822</v>
      </c>
      <c r="K87" s="169">
        <f>IF(RES_hhdet_tes!K87=0,"",RES_hhdet_tes!K87/RES_hhdet_fec!K87)</f>
        <v>0.62191437465689781</v>
      </c>
      <c r="L87" s="169">
        <f>IF(RES_hhdet_tes!L87=0,"",RES_hhdet_tes!L87/RES_hhdet_fec!L87)</f>
        <v>0.63936429841647935</v>
      </c>
      <c r="M87" s="169">
        <f>IF(RES_hhdet_tes!M87=0,"",RES_hhdet_tes!M87/RES_hhdet_fec!M87)</f>
        <v>0.64115587557398923</v>
      </c>
      <c r="N87" s="169">
        <f>IF(RES_hhdet_tes!N87=0,"",RES_hhdet_tes!N87/RES_hhdet_fec!N87)</f>
        <v>0.6485597040334028</v>
      </c>
      <c r="O87" s="169">
        <f>IF(RES_hhdet_tes!O87=0,"",RES_hhdet_tes!O87/RES_hhdet_fec!O87)</f>
        <v>0.64909221077220092</v>
      </c>
      <c r="P87" s="169">
        <f>IF(RES_hhdet_tes!P87=0,"",RES_hhdet_tes!P87/RES_hhdet_fec!P87)</f>
        <v>0.64886031073216821</v>
      </c>
      <c r="Q87" s="169">
        <f>IF(RES_hhdet_tes!Q87=0,"",RES_hhdet_tes!Q87/RES_hhdet_fec!Q87)</f>
        <v>0.6543629416104082</v>
      </c>
    </row>
    <row r="88" spans="1:17" ht="12" customHeight="1" x14ac:dyDescent="0.25">
      <c r="A88" s="167" t="s">
        <v>156</v>
      </c>
      <c r="B88" s="174">
        <f>IF(RES_hhdet_tes!B88=0,"",RES_hhdet_tes!B88/RES_hhdet_fec!B88)</f>
        <v>0.45796579850034902</v>
      </c>
      <c r="C88" s="174">
        <f>IF(RES_hhdet_tes!C88=0,"",RES_hhdet_tes!C88/RES_hhdet_fec!C88)</f>
        <v>0.4607291390951796</v>
      </c>
      <c r="D88" s="174">
        <f>IF(RES_hhdet_tes!D88=0,"",RES_hhdet_tes!D88/RES_hhdet_fec!D88)</f>
        <v>0.46327758484256076</v>
      </c>
      <c r="E88" s="174">
        <f>IF(RES_hhdet_tes!E88=0,"",RES_hhdet_tes!E88/RES_hhdet_fec!E88)</f>
        <v>0.46552588155658109</v>
      </c>
      <c r="F88" s="174">
        <f>IF(RES_hhdet_tes!F88=0,"",RES_hhdet_tes!F88/RES_hhdet_fec!F88)</f>
        <v>0.46887859650021452</v>
      </c>
      <c r="G88" s="174">
        <f>IF(RES_hhdet_tes!G88=0,"",RES_hhdet_tes!G88/RES_hhdet_fec!G88)</f>
        <v>0.47162747098564972</v>
      </c>
      <c r="H88" s="174">
        <f>IF(RES_hhdet_tes!H88=0,"",RES_hhdet_tes!H88/RES_hhdet_fec!H88)</f>
        <v>0.47357438390262102</v>
      </c>
      <c r="I88" s="174">
        <f>IF(RES_hhdet_tes!I88=0,"",RES_hhdet_tes!I88/RES_hhdet_fec!I88)</f>
        <v>0.47646131645902051</v>
      </c>
      <c r="J88" s="174">
        <f>IF(RES_hhdet_tes!J88=0,"",RES_hhdet_tes!J88/RES_hhdet_fec!J88)</f>
        <v>0.4798155465252919</v>
      </c>
      <c r="K88" s="174">
        <f>IF(RES_hhdet_tes!K88=0,"",RES_hhdet_tes!K88/RES_hhdet_fec!K88)</f>
        <v>0.4841749906019408</v>
      </c>
      <c r="L88" s="174">
        <f>IF(RES_hhdet_tes!L88=0,"",RES_hhdet_tes!L88/RES_hhdet_fec!L88)</f>
        <v>0.49144409136594147</v>
      </c>
      <c r="M88" s="174">
        <f>IF(RES_hhdet_tes!M88=0,"",RES_hhdet_tes!M88/RES_hhdet_fec!M88)</f>
        <v>0.49415949907981022</v>
      </c>
      <c r="N88" s="174">
        <f>IF(RES_hhdet_tes!N88=0,"",RES_hhdet_tes!N88/RES_hhdet_fec!N88)</f>
        <v>0.49769503959358097</v>
      </c>
      <c r="O88" s="174">
        <f>IF(RES_hhdet_tes!O88=0,"",RES_hhdet_tes!O88/RES_hhdet_fec!O88)</f>
        <v>0.50070006876476247</v>
      </c>
      <c r="P88" s="174">
        <f>IF(RES_hhdet_tes!P88=0,"",RES_hhdet_tes!P88/RES_hhdet_fec!P88)</f>
        <v>0.50284867619242379</v>
      </c>
      <c r="Q88" s="174">
        <f>IF(RES_hhdet_tes!Q88=0,"",RES_hhdet_tes!Q88/RES_hhdet_fec!Q88)</f>
        <v>0.5057550041888923</v>
      </c>
    </row>
    <row r="89" spans="1:17" ht="12" customHeight="1" x14ac:dyDescent="0.25">
      <c r="A89" s="167" t="s">
        <v>155</v>
      </c>
      <c r="B89" s="174">
        <f>IF(RES_hhdet_tes!B89=0,"",RES_hhdet_tes!B89/RES_hhdet_fec!B89)</f>
        <v>0.56518859885320694</v>
      </c>
      <c r="C89" s="174">
        <f>IF(RES_hhdet_tes!C89=0,"",RES_hhdet_tes!C89/RES_hhdet_fec!C89)</f>
        <v>0.57075444696960664</v>
      </c>
      <c r="D89" s="174">
        <f>IF(RES_hhdet_tes!D89=0,"",RES_hhdet_tes!D89/RES_hhdet_fec!D89)</f>
        <v>0.57468741500993159</v>
      </c>
      <c r="E89" s="174">
        <f>IF(RES_hhdet_tes!E89=0,"",RES_hhdet_tes!E89/RES_hhdet_fec!E89)</f>
        <v>0.57960153571772277</v>
      </c>
      <c r="F89" s="174">
        <f>IF(RES_hhdet_tes!F89=0,"",RES_hhdet_tes!F89/RES_hhdet_fec!F89)</f>
        <v>0.5858564795260407</v>
      </c>
      <c r="G89" s="174">
        <f>IF(RES_hhdet_tes!G89=0,"",RES_hhdet_tes!G89/RES_hhdet_fec!G89)</f>
        <v>0.59806983808081282</v>
      </c>
      <c r="H89" s="174">
        <f>IF(RES_hhdet_tes!H89=0,"",RES_hhdet_tes!H89/RES_hhdet_fec!H89)</f>
        <v>0.60243571376898808</v>
      </c>
      <c r="I89" s="174">
        <f>IF(RES_hhdet_tes!I89=0,"",RES_hhdet_tes!I89/RES_hhdet_fec!I89)</f>
        <v>0.60575510411295164</v>
      </c>
      <c r="J89" s="174">
        <f>IF(RES_hhdet_tes!J89=0,"",RES_hhdet_tes!J89/RES_hhdet_fec!J89)</f>
        <v>0.60960083487878103</v>
      </c>
      <c r="K89" s="174">
        <f>IF(RES_hhdet_tes!K89=0,"",RES_hhdet_tes!K89/RES_hhdet_fec!K89)</f>
        <v>0.6136439006442973</v>
      </c>
      <c r="L89" s="174">
        <f>IF(RES_hhdet_tes!L89=0,"",RES_hhdet_tes!L89/RES_hhdet_fec!L89)</f>
        <v>0.61833002859674457</v>
      </c>
      <c r="M89" s="174">
        <f>IF(RES_hhdet_tes!M89=0,"",RES_hhdet_tes!M89/RES_hhdet_fec!M89)</f>
        <v>0.61936310011436424</v>
      </c>
      <c r="N89" s="174">
        <f>IF(RES_hhdet_tes!N89=0,"",RES_hhdet_tes!N89/RES_hhdet_fec!N89)</f>
        <v>0.623480244680094</v>
      </c>
      <c r="O89" s="174">
        <f>IF(RES_hhdet_tes!O89=0,"",RES_hhdet_tes!O89/RES_hhdet_fec!O89)</f>
        <v>0.6287240950889621</v>
      </c>
      <c r="P89" s="174">
        <f>IF(RES_hhdet_tes!P89=0,"",RES_hhdet_tes!P89/RES_hhdet_fec!P89)</f>
        <v>0.6259719349095626</v>
      </c>
      <c r="Q89" s="174">
        <f>IF(RES_hhdet_tes!Q89=0,"",RES_hhdet_tes!Q89/RES_hhdet_fec!Q89)</f>
        <v>0.62969222270097835</v>
      </c>
    </row>
    <row r="90" spans="1:17" ht="12" customHeight="1" x14ac:dyDescent="0.25">
      <c r="A90" s="166" t="s">
        <v>55</v>
      </c>
      <c r="B90" s="173">
        <f>IF(RES_hhdet_tes!B90=0,"",RES_hhdet_tes!B90/RES_hhdet_fec!B90)</f>
        <v>0.45796579850034907</v>
      </c>
      <c r="C90" s="173">
        <f>IF(RES_hhdet_tes!C90=0,"",RES_hhdet_tes!C90/RES_hhdet_fec!C90)</f>
        <v>0.46421912491085787</v>
      </c>
      <c r="D90" s="173">
        <f>IF(RES_hhdet_tes!D90=0,"",RES_hhdet_tes!D90/RES_hhdet_fec!D90)</f>
        <v>0.46801575867081546</v>
      </c>
      <c r="E90" s="173">
        <f>IF(RES_hhdet_tes!E90=0,"",RES_hhdet_tes!E90/RES_hhdet_fec!E90)</f>
        <v>0.47306215748124053</v>
      </c>
      <c r="F90" s="173">
        <f>IF(RES_hhdet_tes!F90=0,"",RES_hhdet_tes!F90/RES_hhdet_fec!F90)</f>
        <v>0.47991315557453484</v>
      </c>
      <c r="G90" s="173">
        <f>IF(RES_hhdet_tes!G90=0,"",RES_hhdet_tes!G90/RES_hhdet_fec!G90)</f>
        <v>0.49441975527082849</v>
      </c>
      <c r="H90" s="173">
        <f>IF(RES_hhdet_tes!H90=0,"",RES_hhdet_tes!H90/RES_hhdet_fec!H90)</f>
        <v>0.49910082540450779</v>
      </c>
      <c r="I90" s="173">
        <f>IF(RES_hhdet_tes!I90=0,"",RES_hhdet_tes!I90/RES_hhdet_fec!I90)</f>
        <v>0.50253091243398107</v>
      </c>
      <c r="J90" s="173">
        <f>IF(RES_hhdet_tes!J90=0,"",RES_hhdet_tes!J90/RES_hhdet_fec!J90)</f>
        <v>0.50655971111266596</v>
      </c>
      <c r="K90" s="173">
        <f>IF(RES_hhdet_tes!K90=0,"",RES_hhdet_tes!K90/RES_hhdet_fec!K90)</f>
        <v>0.51088923209878556</v>
      </c>
      <c r="L90" s="173">
        <f>IF(RES_hhdet_tes!L90=0,"",RES_hhdet_tes!L90/RES_hhdet_fec!L90)</f>
        <v>0.51377993960917212</v>
      </c>
      <c r="M90" s="173">
        <f>IF(RES_hhdet_tes!M90=0,"",RES_hhdet_tes!M90/RES_hhdet_fec!M90)</f>
        <v>0.51929170494249866</v>
      </c>
      <c r="N90" s="173">
        <f>IF(RES_hhdet_tes!N90=0,"",RES_hhdet_tes!N90/RES_hhdet_fec!N90)</f>
        <v>0.52168950173652606</v>
      </c>
      <c r="O90" s="173">
        <f>IF(RES_hhdet_tes!O90=0,"",RES_hhdet_tes!O90/RES_hhdet_fec!O90)</f>
        <v>0.52424541327654817</v>
      </c>
      <c r="P90" s="173">
        <f>IF(RES_hhdet_tes!P90=0,"",RES_hhdet_tes!P90/RES_hhdet_fec!P90)</f>
        <v>0.52592834821683321</v>
      </c>
      <c r="Q90" s="173">
        <f>IF(RES_hhdet_tes!Q90=0,"",RES_hhdet_tes!Q90/RES_hhdet_fec!Q90)</f>
        <v>0.527061911802441</v>
      </c>
    </row>
    <row r="91" spans="1:17" ht="12" customHeight="1" x14ac:dyDescent="0.25">
      <c r="A91" s="147" t="s">
        <v>59</v>
      </c>
      <c r="B91" s="172">
        <f>IF(RES_hhdet_tes!B91=0,"",RES_hhdet_tes!B91/RES_hhdet_fec!B91)</f>
        <v>0.99999999999999978</v>
      </c>
      <c r="C91" s="172">
        <f>IF(RES_hhdet_tes!C91=0,"",RES_hhdet_tes!C91/RES_hhdet_fec!C91)</f>
        <v>1</v>
      </c>
      <c r="D91" s="172">
        <f>IF(RES_hhdet_tes!D91=0,"",RES_hhdet_tes!D91/RES_hhdet_fec!D91)</f>
        <v>1</v>
      </c>
      <c r="E91" s="172">
        <f>IF(RES_hhdet_tes!E91=0,"",RES_hhdet_tes!E91/RES_hhdet_fec!E91)</f>
        <v>1.0000000000000002</v>
      </c>
      <c r="F91" s="172">
        <f>IF(RES_hhdet_tes!F91=0,"",RES_hhdet_tes!F91/RES_hhdet_fec!F91)</f>
        <v>1.0000000000000004</v>
      </c>
      <c r="G91" s="172">
        <f>IF(RES_hhdet_tes!G91=0,"",RES_hhdet_tes!G91/RES_hhdet_fec!G91)</f>
        <v>1</v>
      </c>
      <c r="H91" s="172">
        <f>IF(RES_hhdet_tes!H91=0,"",RES_hhdet_tes!H91/RES_hhdet_fec!H91)</f>
        <v>1.0000000000000002</v>
      </c>
      <c r="I91" s="172">
        <f>IF(RES_hhdet_tes!I91=0,"",RES_hhdet_tes!I91/RES_hhdet_fec!I91)</f>
        <v>1.0000000000000002</v>
      </c>
      <c r="J91" s="172">
        <f>IF(RES_hhdet_tes!J91=0,"",RES_hhdet_tes!J91/RES_hhdet_fec!J91)</f>
        <v>1</v>
      </c>
      <c r="K91" s="172">
        <f>IF(RES_hhdet_tes!K91=0,"",RES_hhdet_tes!K91/RES_hhdet_fec!K91)</f>
        <v>0.99999999999999978</v>
      </c>
      <c r="L91" s="172">
        <f>IF(RES_hhdet_tes!L91=0,"",RES_hhdet_tes!L91/RES_hhdet_fec!L91)</f>
        <v>1.0000000000000004</v>
      </c>
      <c r="M91" s="172">
        <f>IF(RES_hhdet_tes!M91=0,"",RES_hhdet_tes!M91/RES_hhdet_fec!M91)</f>
        <v>1</v>
      </c>
      <c r="N91" s="172">
        <f>IF(RES_hhdet_tes!N91=0,"",RES_hhdet_tes!N91/RES_hhdet_fec!N91)</f>
        <v>1.0000000000000004</v>
      </c>
      <c r="O91" s="172">
        <f>IF(RES_hhdet_tes!O91=0,"",RES_hhdet_tes!O91/RES_hhdet_fec!O91)</f>
        <v>1</v>
      </c>
      <c r="P91" s="172">
        <f>IF(RES_hhdet_tes!P91=0,"",RES_hhdet_tes!P91/RES_hhdet_fec!P91)</f>
        <v>0.99999999999999989</v>
      </c>
      <c r="Q91" s="172">
        <f>IF(RES_hhdet_tes!Q91=0,"",RES_hhdet_tes!Q91/RES_hhdet_fec!Q91)</f>
        <v>1</v>
      </c>
    </row>
    <row r="92" spans="1:17" ht="12" customHeight="1" x14ac:dyDescent="0.25">
      <c r="A92" s="163" t="s">
        <v>144</v>
      </c>
      <c r="B92" s="171">
        <f>IF(RES_hhdet_tes!B92=0,"",RES_hhdet_tes!B92/RES_hhdet_fec!B92)</f>
        <v>0.54955895820041911</v>
      </c>
      <c r="C92" s="171">
        <f>IF(RES_hhdet_tes!C92=0,"",RES_hhdet_tes!C92/RES_hhdet_fec!C92)</f>
        <v>0.549558958200419</v>
      </c>
      <c r="D92" s="171">
        <f>IF(RES_hhdet_tes!D92=0,"",RES_hhdet_tes!D92/RES_hhdet_fec!D92)</f>
        <v>0.55078240346758345</v>
      </c>
      <c r="E92" s="171">
        <f>IF(RES_hhdet_tes!E92=0,"",RES_hhdet_tes!E92/RES_hhdet_fec!E92)</f>
        <v>0.55754474846824209</v>
      </c>
      <c r="F92" s="171">
        <f>IF(RES_hhdet_tes!F92=0,"",RES_hhdet_tes!F92/RES_hhdet_fec!F92)</f>
        <v>0.56363766515242231</v>
      </c>
      <c r="G92" s="171">
        <f>IF(RES_hhdet_tes!G92=0,"",RES_hhdet_tes!G92/RES_hhdet_fec!G92)</f>
        <v>0.56985864520034213</v>
      </c>
      <c r="H92" s="171">
        <f>IF(RES_hhdet_tes!H92=0,"",RES_hhdet_tes!H92/RES_hhdet_fec!H92)</f>
        <v>0.57793649883373088</v>
      </c>
      <c r="I92" s="171">
        <f>IF(RES_hhdet_tes!I92=0,"",RES_hhdet_tes!I92/RES_hhdet_fec!I92)</f>
        <v>0.58536069862989215</v>
      </c>
      <c r="J92" s="171">
        <f>IF(RES_hhdet_tes!J92=0,"",RES_hhdet_tes!J92/RES_hhdet_fec!J92)</f>
        <v>0.59188569725915707</v>
      </c>
      <c r="K92" s="171">
        <f>IF(RES_hhdet_tes!K92=0,"",RES_hhdet_tes!K92/RES_hhdet_fec!K92)</f>
        <v>0.6022378068490255</v>
      </c>
      <c r="L92" s="171">
        <f>IF(RES_hhdet_tes!L92=0,"",RES_hhdet_tes!L92/RES_hhdet_fec!L92)</f>
        <v>0.60546505777316328</v>
      </c>
      <c r="M92" s="171">
        <f>IF(RES_hhdet_tes!M92=0,"",RES_hhdet_tes!M92/RES_hhdet_fec!M92)</f>
        <v>0.60721623520263235</v>
      </c>
      <c r="N92" s="171">
        <f>IF(RES_hhdet_tes!N92=0,"",RES_hhdet_tes!N92/RES_hhdet_fec!N92)</f>
        <v>0.6089007981398018</v>
      </c>
      <c r="O92" s="171">
        <f>IF(RES_hhdet_tes!O92=0,"",RES_hhdet_tes!O92/RES_hhdet_fec!O92)</f>
        <v>0.6094402681713772</v>
      </c>
      <c r="P92" s="171">
        <f>IF(RES_hhdet_tes!P92=0,"",RES_hhdet_tes!P92/RES_hhdet_fec!P92)</f>
        <v>0.61463760228008313</v>
      </c>
      <c r="Q92" s="171">
        <f>IF(RES_hhdet_tes!Q92=0,"",RES_hhdet_tes!Q92/RES_hhdet_fec!Q92)</f>
        <v>0.62288903107923177</v>
      </c>
    </row>
    <row r="93" spans="1:17" ht="12" customHeight="1" x14ac:dyDescent="0.25">
      <c r="A93" s="161" t="s">
        <v>143</v>
      </c>
      <c r="B93" s="170">
        <f>IF(RES_hhdet_tes!B93=0,"",RES_hhdet_tes!B93/RES_hhdet_fec!B93)</f>
        <v>0.65241480838963117</v>
      </c>
      <c r="C93" s="170">
        <f>IF(RES_hhdet_tes!C93=0,"",RES_hhdet_tes!C93/RES_hhdet_fec!C93)</f>
        <v>0.65311551338164409</v>
      </c>
      <c r="D93" s="170">
        <f>IF(RES_hhdet_tes!D93=0,"",RES_hhdet_tes!D93/RES_hhdet_fec!D93)</f>
        <v>0.65479969025569973</v>
      </c>
      <c r="E93" s="170">
        <f>IF(RES_hhdet_tes!E93=0,"",RES_hhdet_tes!E93/RES_hhdet_fec!E93)</f>
        <v>0.66368725256000793</v>
      </c>
      <c r="F93" s="170">
        <f>IF(RES_hhdet_tes!F93=0,"",RES_hhdet_tes!F93/RES_hhdet_fec!F93)</f>
        <v>0.66925970357779563</v>
      </c>
      <c r="G93" s="170">
        <f>IF(RES_hhdet_tes!G93=0,"",RES_hhdet_tes!G93/RES_hhdet_fec!G93)</f>
        <v>0.68055672905098841</v>
      </c>
      <c r="H93" s="170">
        <f>IF(RES_hhdet_tes!H93=0,"",RES_hhdet_tes!H93/RES_hhdet_fec!H93)</f>
        <v>0.69166100150867138</v>
      </c>
      <c r="I93" s="170">
        <f>IF(RES_hhdet_tes!I93=0,"",RES_hhdet_tes!I93/RES_hhdet_fec!I93)</f>
        <v>0.6986301301022364</v>
      </c>
      <c r="J93" s="170">
        <f>IF(RES_hhdet_tes!J93=0,"",RES_hhdet_tes!J93/RES_hhdet_fec!J93)</f>
        <v>0.70099420615341357</v>
      </c>
      <c r="K93" s="170">
        <f>IF(RES_hhdet_tes!K93=0,"",RES_hhdet_tes!K93/RES_hhdet_fec!K93)</f>
        <v>0.70270617813393188</v>
      </c>
      <c r="L93" s="170">
        <f>IF(RES_hhdet_tes!L93=0,"",RES_hhdet_tes!L93/RES_hhdet_fec!L93)</f>
        <v>0.70582128899485919</v>
      </c>
      <c r="M93" s="170">
        <f>IF(RES_hhdet_tes!M93=0,"",RES_hhdet_tes!M93/RES_hhdet_fec!M93)</f>
        <v>0.70394024451268844</v>
      </c>
      <c r="N93" s="170">
        <f>IF(RES_hhdet_tes!N93=0,"",RES_hhdet_tes!N93/RES_hhdet_fec!N93)</f>
        <v>0.70717713270241989</v>
      </c>
      <c r="O93" s="170">
        <f>IF(RES_hhdet_tes!O93=0,"",RES_hhdet_tes!O93/RES_hhdet_fec!O93)</f>
        <v>0.71038499774023023</v>
      </c>
      <c r="P93" s="170">
        <f>IF(RES_hhdet_tes!P93=0,"",RES_hhdet_tes!P93/RES_hhdet_fec!P93)</f>
        <v>0.71093702406692505</v>
      </c>
      <c r="Q93" s="170">
        <f>IF(RES_hhdet_tes!Q93=0,"",RES_hhdet_tes!Q93/RES_hhdet_fec!Q93)</f>
        <v>0.71860171535977246</v>
      </c>
    </row>
    <row r="94" spans="1:17" ht="12" customHeight="1" x14ac:dyDescent="0.25">
      <c r="A94" s="148" t="s">
        <v>57</v>
      </c>
      <c r="B94" s="73">
        <f>IF(RES_hhdet_tes!B94=0,"",RES_hhdet_tes!B94/RES_hhdet_fec!B94)</f>
        <v>0.54955895820041933</v>
      </c>
      <c r="C94" s="73">
        <f>IF(RES_hhdet_tes!C94=0,"",RES_hhdet_tes!C94/RES_hhdet_fec!C94)</f>
        <v>0.549558958200419</v>
      </c>
      <c r="D94" s="73">
        <f>IF(RES_hhdet_tes!D94=0,"",RES_hhdet_tes!D94/RES_hhdet_fec!D94)</f>
        <v>0.55078240346758323</v>
      </c>
      <c r="E94" s="73">
        <f>IF(RES_hhdet_tes!E94=0,"",RES_hhdet_tes!E94/RES_hhdet_fec!E94)</f>
        <v>0.56141100536241972</v>
      </c>
      <c r="F94" s="73">
        <f>IF(RES_hhdet_tes!F94=0,"",RES_hhdet_tes!F94/RES_hhdet_fec!F94)</f>
        <v>0.56773135082800041</v>
      </c>
      <c r="G94" s="73">
        <f>IF(RES_hhdet_tes!G94=0,"",RES_hhdet_tes!G94/RES_hhdet_fec!G94)</f>
        <v>0.58170277264121073</v>
      </c>
      <c r="H94" s="73">
        <f>IF(RES_hhdet_tes!H94=0,"",RES_hhdet_tes!H94/RES_hhdet_fec!H94)</f>
        <v>0.59548914663455976</v>
      </c>
      <c r="I94" s="73">
        <f>IF(RES_hhdet_tes!I94=0,"",RES_hhdet_tes!I94/RES_hhdet_fec!I94)</f>
        <v>0.60394233587160229</v>
      </c>
      <c r="J94" s="73">
        <f>IF(RES_hhdet_tes!J94=0,"",RES_hhdet_tes!J94/RES_hhdet_fec!J94)</f>
        <v>0.60629153109125045</v>
      </c>
      <c r="K94" s="73">
        <f>IF(RES_hhdet_tes!K94=0,"",RES_hhdet_tes!K94/RES_hhdet_fec!K94)</f>
        <v>0.60782459507078335</v>
      </c>
      <c r="L94" s="73">
        <f>IF(RES_hhdet_tes!L94=0,"",RES_hhdet_tes!L94/RES_hhdet_fec!L94)</f>
        <v>0.60912079430811372</v>
      </c>
      <c r="M94" s="73">
        <f>IF(RES_hhdet_tes!M94=0,"",RES_hhdet_tes!M94/RES_hhdet_fec!M94)</f>
        <v>0.61050733135415547</v>
      </c>
      <c r="N94" s="73">
        <f>IF(RES_hhdet_tes!N94=0,"",RES_hhdet_tes!N94/RES_hhdet_fec!N94)</f>
        <v>0.6121059783488455</v>
      </c>
      <c r="O94" s="73">
        <f>IF(RES_hhdet_tes!O94=0,"",RES_hhdet_tes!O94/RES_hhdet_fec!O94)</f>
        <v>0.6123828849983014</v>
      </c>
      <c r="P94" s="73">
        <f>IF(RES_hhdet_tes!P94=0,"",RES_hhdet_tes!P94/RES_hhdet_fec!P94)</f>
        <v>0.61781489334479844</v>
      </c>
      <c r="Q94" s="73">
        <f>IF(RES_hhdet_tes!Q94=0,"",RES_hhdet_tes!Q94/RES_hhdet_fec!Q94)</f>
        <v>0.62448267072849384</v>
      </c>
    </row>
    <row r="95" spans="1:17" ht="12" customHeight="1" x14ac:dyDescent="0.25">
      <c r="A95" s="148" t="s">
        <v>59</v>
      </c>
      <c r="B95" s="73">
        <f>IF(RES_hhdet_tes!B95=0,"",RES_hhdet_tes!B95/RES_hhdet_fec!B95)</f>
        <v>1.0000000000000002</v>
      </c>
      <c r="C95" s="73">
        <f>IF(RES_hhdet_tes!C95=0,"",RES_hhdet_tes!C95/RES_hhdet_fec!C95)</f>
        <v>0.99999999999999978</v>
      </c>
      <c r="D95" s="73">
        <f>IF(RES_hhdet_tes!D95=0,"",RES_hhdet_tes!D95/RES_hhdet_fec!D95)</f>
        <v>1.0000000000000004</v>
      </c>
      <c r="E95" s="73">
        <f>IF(RES_hhdet_tes!E95=0,"",RES_hhdet_tes!E95/RES_hhdet_fec!E95)</f>
        <v>1.0000000000000002</v>
      </c>
      <c r="F95" s="73">
        <f>IF(RES_hhdet_tes!F95=0,"",RES_hhdet_tes!F95/RES_hhdet_fec!F95)</f>
        <v>1</v>
      </c>
      <c r="G95" s="73">
        <f>IF(RES_hhdet_tes!G95=0,"",RES_hhdet_tes!G95/RES_hhdet_fec!G95)</f>
        <v>1</v>
      </c>
      <c r="H95" s="73">
        <f>IF(RES_hhdet_tes!H95=0,"",RES_hhdet_tes!H95/RES_hhdet_fec!H95)</f>
        <v>1</v>
      </c>
      <c r="I95" s="73">
        <f>IF(RES_hhdet_tes!I95=0,"",RES_hhdet_tes!I95/RES_hhdet_fec!I95)</f>
        <v>0.99999999999999967</v>
      </c>
      <c r="J95" s="73">
        <f>IF(RES_hhdet_tes!J95=0,"",RES_hhdet_tes!J95/RES_hhdet_fec!J95)</f>
        <v>1.0000000000000004</v>
      </c>
      <c r="K95" s="73">
        <f>IF(RES_hhdet_tes!K95=0,"",RES_hhdet_tes!K95/RES_hhdet_fec!K95)</f>
        <v>1</v>
      </c>
      <c r="L95" s="73">
        <f>IF(RES_hhdet_tes!L95=0,"",RES_hhdet_tes!L95/RES_hhdet_fec!L95)</f>
        <v>1.0000000000000007</v>
      </c>
      <c r="M95" s="73">
        <f>IF(RES_hhdet_tes!M95=0,"",RES_hhdet_tes!M95/RES_hhdet_fec!M95)</f>
        <v>0.99999999999999956</v>
      </c>
      <c r="N95" s="73">
        <f>IF(RES_hhdet_tes!N95=0,"",RES_hhdet_tes!N95/RES_hhdet_fec!N95)</f>
        <v>1.0000000000000002</v>
      </c>
      <c r="O95" s="73">
        <f>IF(RES_hhdet_tes!O95=0,"",RES_hhdet_tes!O95/RES_hhdet_fec!O95)</f>
        <v>1</v>
      </c>
      <c r="P95" s="73">
        <f>IF(RES_hhdet_tes!P95=0,"",RES_hhdet_tes!P95/RES_hhdet_fec!P95)</f>
        <v>0.99999999999999978</v>
      </c>
      <c r="Q95" s="73">
        <f>IF(RES_hhdet_tes!Q95=0,"",RES_hhdet_tes!Q95/RES_hhdet_fec!Q95)</f>
        <v>1</v>
      </c>
    </row>
    <row r="96" spans="1:17" ht="12" customHeight="1" x14ac:dyDescent="0.25">
      <c r="A96" s="163" t="s">
        <v>142</v>
      </c>
      <c r="B96" s="171">
        <f>IF(RES_hhdet_tes!B96=0,"",RES_hhdet_tes!B96/RES_hhdet_fec!B96)</f>
        <v>0.70221422436720204</v>
      </c>
      <c r="C96" s="171">
        <f>IF(RES_hhdet_tes!C96=0,"",RES_hhdet_tes!C96/RES_hhdet_fec!C96)</f>
        <v>0.70490102649461428</v>
      </c>
      <c r="D96" s="171">
        <f>IF(RES_hhdet_tes!D96=0,"",RES_hhdet_tes!D96/RES_hhdet_fec!D96)</f>
        <v>0.70866697982414162</v>
      </c>
      <c r="E96" s="171">
        <f>IF(RES_hhdet_tes!E96=0,"",RES_hhdet_tes!E96/RES_hhdet_fec!E96)</f>
        <v>0.71214779092392422</v>
      </c>
      <c r="F96" s="171">
        <f>IF(RES_hhdet_tes!F96=0,"",RES_hhdet_tes!F96/RES_hhdet_fec!F96)</f>
        <v>0.71764704679454216</v>
      </c>
      <c r="G96" s="171">
        <f>IF(RES_hhdet_tes!G96=0,"",RES_hhdet_tes!G96/RES_hhdet_fec!G96)</f>
        <v>0.72142236967317808</v>
      </c>
      <c r="H96" s="171">
        <f>IF(RES_hhdet_tes!H96=0,"",RES_hhdet_tes!H96/RES_hhdet_fec!H96)</f>
        <v>0.72602092599158718</v>
      </c>
      <c r="I96" s="171">
        <f>IF(RES_hhdet_tes!I96=0,"",RES_hhdet_tes!I96/RES_hhdet_fec!I96)</f>
        <v>0.73069735605062047</v>
      </c>
      <c r="J96" s="171">
        <f>IF(RES_hhdet_tes!J96=0,"",RES_hhdet_tes!J96/RES_hhdet_fec!J96)</f>
        <v>0.73617429707093363</v>
      </c>
      <c r="K96" s="171">
        <f>IF(RES_hhdet_tes!K96=0,"",RES_hhdet_tes!K96/RES_hhdet_fec!K96)</f>
        <v>0.74052774486574313</v>
      </c>
      <c r="L96" s="171">
        <f>IF(RES_hhdet_tes!L96=0,"",RES_hhdet_tes!L96/RES_hhdet_fec!L96)</f>
        <v>0.74491425419074631</v>
      </c>
      <c r="M96" s="171">
        <f>IF(RES_hhdet_tes!M96=0,"",RES_hhdet_tes!M96/RES_hhdet_fec!M96)</f>
        <v>0.74862311498889345</v>
      </c>
      <c r="N96" s="171">
        <f>IF(RES_hhdet_tes!N96=0,"",RES_hhdet_tes!N96/RES_hhdet_fec!N96)</f>
        <v>0.75574713517850678</v>
      </c>
      <c r="O96" s="171">
        <f>IF(RES_hhdet_tes!O96=0,"",RES_hhdet_tes!O96/RES_hhdet_fec!O96)</f>
        <v>0.75884774851693926</v>
      </c>
      <c r="P96" s="171">
        <f>IF(RES_hhdet_tes!P96=0,"",RES_hhdet_tes!P96/RES_hhdet_fec!P96)</f>
        <v>0.76507377973593893</v>
      </c>
      <c r="Q96" s="171">
        <f>IF(RES_hhdet_tes!Q96=0,"",RES_hhdet_tes!Q96/RES_hhdet_fec!Q96)</f>
        <v>0.76932154709576805</v>
      </c>
    </row>
    <row r="97" spans="1:17" ht="12" customHeight="1" x14ac:dyDescent="0.25">
      <c r="A97" s="161" t="s">
        <v>141</v>
      </c>
      <c r="B97" s="170">
        <f>IF(RES_hhdet_tes!B97=0,"",RES_hhdet_tes!B97/RES_hhdet_fec!B97)</f>
        <v>0.78050173783900845</v>
      </c>
      <c r="C97" s="170">
        <f>IF(RES_hhdet_tes!C97=0,"",RES_hhdet_tes!C97/RES_hhdet_fec!C97)</f>
        <v>0.7816729511567726</v>
      </c>
      <c r="D97" s="170">
        <f>IF(RES_hhdet_tes!D97=0,"",RES_hhdet_tes!D97/RES_hhdet_fec!D97)</f>
        <v>0.78635948043866466</v>
      </c>
      <c r="E97" s="170">
        <f>IF(RES_hhdet_tes!E97=0,"",RES_hhdet_tes!E97/RES_hhdet_fec!E97)</f>
        <v>0.79058277238405139</v>
      </c>
      <c r="F97" s="170">
        <f>IF(RES_hhdet_tes!F97=0,"",RES_hhdet_tes!F97/RES_hhdet_fec!F97)</f>
        <v>0.80017488617542809</v>
      </c>
      <c r="G97" s="170">
        <f>IF(RES_hhdet_tes!G97=0,"",RES_hhdet_tes!G97/RES_hhdet_fec!G97)</f>
        <v>0.80214519550877617</v>
      </c>
      <c r="H97" s="170">
        <f>IF(RES_hhdet_tes!H97=0,"",RES_hhdet_tes!H97/RES_hhdet_fec!H97)</f>
        <v>0.80852022922191713</v>
      </c>
      <c r="I97" s="170">
        <f>IF(RES_hhdet_tes!I97=0,"",RES_hhdet_tes!I97/RES_hhdet_fec!I97)</f>
        <v>0.80683834521479891</v>
      </c>
      <c r="J97" s="170">
        <f>IF(RES_hhdet_tes!J97=0,"",RES_hhdet_tes!J97/RES_hhdet_fec!J97)</f>
        <v>0.81205911233469452</v>
      </c>
      <c r="K97" s="170">
        <f>IF(RES_hhdet_tes!K97=0,"",RES_hhdet_tes!K97/RES_hhdet_fec!K97)</f>
        <v>0.81373195338547299</v>
      </c>
      <c r="L97" s="170">
        <f>IF(RES_hhdet_tes!L97=0,"",RES_hhdet_tes!L97/RES_hhdet_fec!L97)</f>
        <v>0.8198431246239597</v>
      </c>
      <c r="M97" s="170">
        <f>IF(RES_hhdet_tes!M97=0,"",RES_hhdet_tes!M97/RES_hhdet_fec!M97)</f>
        <v>0.81845852372000361</v>
      </c>
      <c r="N97" s="170">
        <f>IF(RES_hhdet_tes!N97=0,"",RES_hhdet_tes!N97/RES_hhdet_fec!N97)</f>
        <v>0.82473846697264153</v>
      </c>
      <c r="O97" s="170">
        <f>IF(RES_hhdet_tes!O97=0,"",RES_hhdet_tes!O97/RES_hhdet_fec!O97)</f>
        <v>0.82854185025963978</v>
      </c>
      <c r="P97" s="170">
        <f>IF(RES_hhdet_tes!P97=0,"",RES_hhdet_tes!P97/RES_hhdet_fec!P97)</f>
        <v>0.8251465733823975</v>
      </c>
      <c r="Q97" s="170">
        <f>IF(RES_hhdet_tes!Q97=0,"",RES_hhdet_tes!Q97/RES_hhdet_fec!Q97)</f>
        <v>0.82931051054381444</v>
      </c>
    </row>
    <row r="98" spans="1:17" ht="12" customHeight="1" x14ac:dyDescent="0.25">
      <c r="A98" s="148" t="s">
        <v>60</v>
      </c>
      <c r="B98" s="73">
        <f>IF(RES_hhdet_tes!B98=0,"",RES_hhdet_tes!B98/RES_hhdet_fec!B98)</f>
        <v>0.70221422436720238</v>
      </c>
      <c r="C98" s="73">
        <f>IF(RES_hhdet_tes!C98=0,"",RES_hhdet_tes!C98/RES_hhdet_fec!C98)</f>
        <v>0.70651748737286657</v>
      </c>
      <c r="D98" s="73">
        <f>IF(RES_hhdet_tes!D98=0,"",RES_hhdet_tes!D98/RES_hhdet_fec!D98)</f>
        <v>0.71191693575481318</v>
      </c>
      <c r="E98" s="73">
        <f>IF(RES_hhdet_tes!E98=0,"",RES_hhdet_tes!E98/RES_hhdet_fec!E98)</f>
        <v>0.71708451025630915</v>
      </c>
      <c r="F98" s="73">
        <f>IF(RES_hhdet_tes!F98=0,"",RES_hhdet_tes!F98/RES_hhdet_fec!F98)</f>
        <v>0.72747685081224023</v>
      </c>
      <c r="G98" s="73">
        <f>IF(RES_hhdet_tes!G98=0,"",RES_hhdet_tes!G98/RES_hhdet_fec!G98)</f>
        <v>0.73051726012108797</v>
      </c>
      <c r="H98" s="73">
        <f>IF(RES_hhdet_tes!H98=0,"",RES_hhdet_tes!H98/RES_hhdet_fec!H98)</f>
        <v>0.73750985104450018</v>
      </c>
      <c r="I98" s="73">
        <f>IF(RES_hhdet_tes!I98=0,"",RES_hhdet_tes!I98/RES_hhdet_fec!I98)</f>
        <v>0.74053890191659932</v>
      </c>
      <c r="J98" s="73">
        <f>IF(RES_hhdet_tes!J98=0,"",RES_hhdet_tes!J98/RES_hhdet_fec!J98)</f>
        <v>0.74324509129581717</v>
      </c>
      <c r="K98" s="73">
        <f>IF(RES_hhdet_tes!K98=0,"",RES_hhdet_tes!K98/RES_hhdet_fec!K98)</f>
        <v>0.74738016791306894</v>
      </c>
      <c r="L98" s="73">
        <f>IF(RES_hhdet_tes!L98=0,"",RES_hhdet_tes!L98/RES_hhdet_fec!L98)</f>
        <v>0.75207553230684665</v>
      </c>
      <c r="M98" s="73">
        <f>IF(RES_hhdet_tes!M98=0,"",RES_hhdet_tes!M98/RES_hhdet_fec!M98)</f>
        <v>0.75605545835571863</v>
      </c>
      <c r="N98" s="73">
        <f>IF(RES_hhdet_tes!N98=0,"",RES_hhdet_tes!N98/RES_hhdet_fec!N98)</f>
        <v>0.76295660267280552</v>
      </c>
      <c r="O98" s="73">
        <f>IF(RES_hhdet_tes!O98=0,"",RES_hhdet_tes!O98/RES_hhdet_fec!O98)</f>
        <v>0.7650418512713264</v>
      </c>
      <c r="P98" s="73">
        <f>IF(RES_hhdet_tes!P98=0,"",RES_hhdet_tes!P98/RES_hhdet_fec!P98)</f>
        <v>0.7679399765387499</v>
      </c>
      <c r="Q98" s="73">
        <f>IF(RES_hhdet_tes!Q98=0,"",RES_hhdet_tes!Q98/RES_hhdet_fec!Q98)</f>
        <v>0.76999702307016882</v>
      </c>
    </row>
    <row r="99" spans="1:17" ht="12" customHeight="1" x14ac:dyDescent="0.25">
      <c r="A99" s="148" t="s">
        <v>59</v>
      </c>
      <c r="B99" s="73">
        <f>IF(RES_hhdet_tes!B99=0,"",RES_hhdet_tes!B99/RES_hhdet_fec!B99)</f>
        <v>1.0000000000000002</v>
      </c>
      <c r="C99" s="73">
        <f>IF(RES_hhdet_tes!C99=0,"",RES_hhdet_tes!C99/RES_hhdet_fec!C99)</f>
        <v>0.99999999999999989</v>
      </c>
      <c r="D99" s="73">
        <f>IF(RES_hhdet_tes!D99=0,"",RES_hhdet_tes!D99/RES_hhdet_fec!D99)</f>
        <v>1.0000000000000002</v>
      </c>
      <c r="E99" s="73">
        <f>IF(RES_hhdet_tes!E99=0,"",RES_hhdet_tes!E99/RES_hhdet_fec!E99)</f>
        <v>0.99999999999999978</v>
      </c>
      <c r="F99" s="73">
        <f>IF(RES_hhdet_tes!F99=0,"",RES_hhdet_tes!F99/RES_hhdet_fec!F99)</f>
        <v>1</v>
      </c>
      <c r="G99" s="73">
        <f>IF(RES_hhdet_tes!G99=0,"",RES_hhdet_tes!G99/RES_hhdet_fec!G99)</f>
        <v>1</v>
      </c>
      <c r="H99" s="73">
        <f>IF(RES_hhdet_tes!H99=0,"",RES_hhdet_tes!H99/RES_hhdet_fec!H99)</f>
        <v>0.99999999999999978</v>
      </c>
      <c r="I99" s="73">
        <f>IF(RES_hhdet_tes!I99=0,"",RES_hhdet_tes!I99/RES_hhdet_fec!I99)</f>
        <v>1.0000000000000002</v>
      </c>
      <c r="J99" s="73">
        <f>IF(RES_hhdet_tes!J99=0,"",RES_hhdet_tes!J99/RES_hhdet_fec!J99)</f>
        <v>0.99999999999999967</v>
      </c>
      <c r="K99" s="73">
        <f>IF(RES_hhdet_tes!K99=0,"",RES_hhdet_tes!K99/RES_hhdet_fec!K99)</f>
        <v>1.0000000000000002</v>
      </c>
      <c r="L99" s="73">
        <f>IF(RES_hhdet_tes!L99=0,"",RES_hhdet_tes!L99/RES_hhdet_fec!L99)</f>
        <v>0.99999999999999989</v>
      </c>
      <c r="M99" s="73">
        <f>IF(RES_hhdet_tes!M99=0,"",RES_hhdet_tes!M99/RES_hhdet_fec!M99)</f>
        <v>1.0000000000000002</v>
      </c>
      <c r="N99" s="73">
        <f>IF(RES_hhdet_tes!N99=0,"",RES_hhdet_tes!N99/RES_hhdet_fec!N99)</f>
        <v>1</v>
      </c>
      <c r="O99" s="73">
        <f>IF(RES_hhdet_tes!O99=0,"",RES_hhdet_tes!O99/RES_hhdet_fec!O99)</f>
        <v>1.0000000000000002</v>
      </c>
      <c r="P99" s="73">
        <f>IF(RES_hhdet_tes!P99=0,"",RES_hhdet_tes!P99/RES_hhdet_fec!P99)</f>
        <v>0.99999999999999956</v>
      </c>
      <c r="Q99" s="73">
        <f>IF(RES_hhdet_tes!Q99=0,"",RES_hhdet_tes!Q99/RES_hhdet_fec!Q99)</f>
        <v>0.99999999999999967</v>
      </c>
    </row>
    <row r="100" spans="1:17" ht="12" customHeight="1" x14ac:dyDescent="0.25">
      <c r="A100" s="158" t="s">
        <v>62</v>
      </c>
      <c r="B100" s="169">
        <f>IF(RES_hhdet_tes!B100=0,"",RES_hhdet_tes!B100/RES_hhdet_fec!B100)</f>
        <v>0.72846429079441366</v>
      </c>
      <c r="C100" s="169">
        <f>IF(RES_hhdet_tes!C100=0,"",RES_hhdet_tes!C100/RES_hhdet_fec!C100)</f>
        <v>0.73554106621936333</v>
      </c>
      <c r="D100" s="169">
        <f>IF(RES_hhdet_tes!D100=0,"",RES_hhdet_tes!D100/RES_hhdet_fec!D100)</f>
        <v>0.74845230746447744</v>
      </c>
      <c r="E100" s="169">
        <f>IF(RES_hhdet_tes!E100=0,"",RES_hhdet_tes!E100/RES_hhdet_fec!E100)</f>
        <v>0.75687018026809938</v>
      </c>
      <c r="F100" s="169">
        <f>IF(RES_hhdet_tes!F100=0,"",RES_hhdet_tes!F100/RES_hhdet_fec!F100)</f>
        <v>0.7567971348277539</v>
      </c>
      <c r="G100" s="169">
        <f>IF(RES_hhdet_tes!G100=0,"",RES_hhdet_tes!G100/RES_hhdet_fec!G100)</f>
        <v>0.75593965397936858</v>
      </c>
      <c r="H100" s="169">
        <f>IF(RES_hhdet_tes!H100=0,"",RES_hhdet_tes!H100/RES_hhdet_fec!H100)</f>
        <v>0.76164059999608025</v>
      </c>
      <c r="I100" s="169">
        <f>IF(RES_hhdet_tes!I100=0,"",RES_hhdet_tes!I100/RES_hhdet_fec!I100)</f>
        <v>0.75312149954617902</v>
      </c>
      <c r="J100" s="169">
        <f>IF(RES_hhdet_tes!J100=0,"",RES_hhdet_tes!J100/RES_hhdet_fec!J100)</f>
        <v>0.75412906381692013</v>
      </c>
      <c r="K100" s="169">
        <f>IF(RES_hhdet_tes!K100=0,"",RES_hhdet_tes!K100/RES_hhdet_fec!K100)</f>
        <v>0.78509715403313252</v>
      </c>
      <c r="L100" s="169">
        <f>IF(RES_hhdet_tes!L100=0,"",RES_hhdet_tes!L100/RES_hhdet_fec!L100)</f>
        <v>0.77933556308618368</v>
      </c>
      <c r="M100" s="169">
        <f>IF(RES_hhdet_tes!M100=0,"",RES_hhdet_tes!M100/RES_hhdet_fec!M100)</f>
        <v>0.78516623549899744</v>
      </c>
      <c r="N100" s="169">
        <f>IF(RES_hhdet_tes!N100=0,"",RES_hhdet_tes!N100/RES_hhdet_fec!N100)</f>
        <v>0.79676012393376483</v>
      </c>
      <c r="O100" s="169">
        <f>IF(RES_hhdet_tes!O100=0,"",RES_hhdet_tes!O100/RES_hhdet_fec!O100)</f>
        <v>0.80032136717836078</v>
      </c>
      <c r="P100" s="169">
        <f>IF(RES_hhdet_tes!P100=0,"",RES_hhdet_tes!P100/RES_hhdet_fec!P100)</f>
        <v>0.80600373779634982</v>
      </c>
      <c r="Q100" s="169">
        <f>IF(RES_hhdet_tes!Q100=0,"",RES_hhdet_tes!Q100/RES_hhdet_fec!Q100)</f>
        <v>0.79339348141145416</v>
      </c>
    </row>
    <row r="101" spans="1:17" ht="12" customHeight="1" x14ac:dyDescent="0.25">
      <c r="A101" s="23" t="s">
        <v>55</v>
      </c>
      <c r="B101" s="73">
        <f>IF(RES_hhdet_tes!B101=0,"",RES_hhdet_tes!B101/RES_hhdet_fec!B101)</f>
        <v>0.3195270715877962</v>
      </c>
      <c r="C101" s="73">
        <f>IF(RES_hhdet_tes!C101=0,"",RES_hhdet_tes!C101/RES_hhdet_fec!C101)</f>
        <v>0.32154316906909469</v>
      </c>
      <c r="D101" s="73">
        <f>IF(RES_hhdet_tes!D101=0,"",RES_hhdet_tes!D101/RES_hhdet_fec!D101)</f>
        <v>0.3231299741580036</v>
      </c>
      <c r="E101" s="73">
        <f>IF(RES_hhdet_tes!E101=0,"",RES_hhdet_tes!E101/RES_hhdet_fec!E101)</f>
        <v>0.32539245042006265</v>
      </c>
      <c r="F101" s="73">
        <f>IF(RES_hhdet_tes!F101=0,"",RES_hhdet_tes!F101/RES_hhdet_fec!F101)</f>
        <v>0.32792444881770327</v>
      </c>
      <c r="G101" s="73">
        <f>IF(RES_hhdet_tes!G101=0,"",RES_hhdet_tes!G101/RES_hhdet_fec!G101)</f>
        <v>0.32981958227393215</v>
      </c>
      <c r="H101" s="73">
        <f>IF(RES_hhdet_tes!H101=0,"",RES_hhdet_tes!H101/RES_hhdet_fec!H101)</f>
        <v>0.33194326095788979</v>
      </c>
      <c r="I101" s="73">
        <f>IF(RES_hhdet_tes!I101=0,"",RES_hhdet_tes!I101/RES_hhdet_fec!I101)</f>
        <v>0.33432860066813996</v>
      </c>
      <c r="J101" s="73">
        <f>IF(RES_hhdet_tes!J101=0,"",RES_hhdet_tes!J101/RES_hhdet_fec!J101)</f>
        <v>0.33660415289722961</v>
      </c>
      <c r="K101" s="73">
        <f>IF(RES_hhdet_tes!K101=0,"",RES_hhdet_tes!K101/RES_hhdet_fec!K101)</f>
        <v>0.33907962843335965</v>
      </c>
      <c r="L101" s="73">
        <f>IF(RES_hhdet_tes!L101=0,"",RES_hhdet_tes!L101/RES_hhdet_fec!L101)</f>
        <v>0.34070766445011741</v>
      </c>
      <c r="M101" s="73">
        <f>IF(RES_hhdet_tes!M101=0,"",RES_hhdet_tes!M101/RES_hhdet_fec!M101)</f>
        <v>0.34288906833292426</v>
      </c>
      <c r="N101" s="73">
        <f>IF(RES_hhdet_tes!N101=0,"",RES_hhdet_tes!N101/RES_hhdet_fec!N101)</f>
        <v>0.34523989181305559</v>
      </c>
      <c r="O101" s="73">
        <f>IF(RES_hhdet_tes!O101=0,"",RES_hhdet_tes!O101/RES_hhdet_fec!O101)</f>
        <v>0.34649518853330719</v>
      </c>
      <c r="P101" s="73">
        <f>IF(RES_hhdet_tes!P101=0,"",RES_hhdet_tes!P101/RES_hhdet_fec!P101)</f>
        <v>0.34772771382678264</v>
      </c>
      <c r="Q101" s="73">
        <f>IF(RES_hhdet_tes!Q101=0,"",RES_hhdet_tes!Q101/RES_hhdet_fec!Q101)</f>
        <v>0.34955353352186264</v>
      </c>
    </row>
    <row r="102" spans="1:17" ht="12" customHeight="1" x14ac:dyDescent="0.25">
      <c r="A102" s="23" t="s">
        <v>57</v>
      </c>
      <c r="B102" s="73">
        <f>IF(RES_hhdet_tes!B102=0,"",RES_hhdet_tes!B102/RES_hhdet_fec!B102)</f>
        <v>0.41538519306413524</v>
      </c>
      <c r="C102" s="73">
        <f>IF(RES_hhdet_tes!C102=0,"",RES_hhdet_tes!C102/RES_hhdet_fec!C102)</f>
        <v>0.41538519306413529</v>
      </c>
      <c r="D102" s="73">
        <f>IF(RES_hhdet_tes!D102=0,"",RES_hhdet_tes!D102/RES_hhdet_fec!D102)</f>
        <v>0.4168489102536439</v>
      </c>
      <c r="E102" s="73">
        <f>IF(RES_hhdet_tes!E102=0,"",RES_hhdet_tes!E102/RES_hhdet_fec!E102)</f>
        <v>0.41789239924887134</v>
      </c>
      <c r="F102" s="73">
        <f>IF(RES_hhdet_tes!F102=0,"",RES_hhdet_tes!F102/RES_hhdet_fec!F102)</f>
        <v>0.43057447238900182</v>
      </c>
      <c r="G102" s="73">
        <f>IF(RES_hhdet_tes!G102=0,"",RES_hhdet_tes!G102/RES_hhdet_fec!G102)</f>
        <v>0.44966708788986876</v>
      </c>
      <c r="H102" s="73">
        <f>IF(RES_hhdet_tes!H102=0,"",RES_hhdet_tes!H102/RES_hhdet_fec!H102)</f>
        <v>0.45451027691671886</v>
      </c>
      <c r="I102" s="73">
        <f>IF(RES_hhdet_tes!I102=0,"",RES_hhdet_tes!I102/RES_hhdet_fec!I102)</f>
        <v>0.46235351856111861</v>
      </c>
      <c r="J102" s="73">
        <f>IF(RES_hhdet_tes!J102=0,"",RES_hhdet_tes!J102/RES_hhdet_fec!J102)</f>
        <v>0.46482771211080476</v>
      </c>
      <c r="K102" s="73">
        <f>IF(RES_hhdet_tes!K102=0,"",RES_hhdet_tes!K102/RES_hhdet_fec!K102)</f>
        <v>0.46655051463090902</v>
      </c>
      <c r="L102" s="73">
        <f>IF(RES_hhdet_tes!L102=0,"",RES_hhdet_tes!L102/RES_hhdet_fec!L102)</f>
        <v>0.46660243008187857</v>
      </c>
      <c r="M102" s="73">
        <f>IF(RES_hhdet_tes!M102=0,"",RES_hhdet_tes!M102/RES_hhdet_fec!M102)</f>
        <v>0.46661074052099294</v>
      </c>
      <c r="N102" s="73">
        <f>IF(RES_hhdet_tes!N102=0,"",RES_hhdet_tes!N102/RES_hhdet_fec!N102)</f>
        <v>0.46734372299634519</v>
      </c>
      <c r="O102" s="73">
        <f>IF(RES_hhdet_tes!O102=0,"",RES_hhdet_tes!O102/RES_hhdet_fec!O102)</f>
        <v>0.46797966957131404</v>
      </c>
      <c r="P102" s="73">
        <f>IF(RES_hhdet_tes!P102=0,"",RES_hhdet_tes!P102/RES_hhdet_fec!P102)</f>
        <v>0.46944225323171795</v>
      </c>
      <c r="Q102" s="73">
        <f>IF(RES_hhdet_tes!Q102=0,"",RES_hhdet_tes!Q102/RES_hhdet_fec!Q102)</f>
        <v>0.48424052395880579</v>
      </c>
    </row>
    <row r="103" spans="1:17" ht="12" customHeight="1" x14ac:dyDescent="0.25">
      <c r="A103" s="29" t="s">
        <v>140</v>
      </c>
      <c r="B103" s="65">
        <f>IF(RES_hhdet_tes!B103=0,"",RES_hhdet_tes!B103/RES_hhdet_fec!B103)</f>
        <v>0.79940862090397313</v>
      </c>
      <c r="C103" s="65">
        <f>IF(RES_hhdet_tes!C103=0,"",RES_hhdet_tes!C103/RES_hhdet_fec!C103)</f>
        <v>0.8036325428517177</v>
      </c>
      <c r="D103" s="65">
        <f>IF(RES_hhdet_tes!D103=0,"",RES_hhdet_tes!D103/RES_hhdet_fec!D103)</f>
        <v>0.8081122032437682</v>
      </c>
      <c r="E103" s="65">
        <f>IF(RES_hhdet_tes!E103=0,"",RES_hhdet_tes!E103/RES_hhdet_fec!E103)</f>
        <v>0.81300678629447654</v>
      </c>
      <c r="F103" s="65">
        <f>IF(RES_hhdet_tes!F103=0,"",RES_hhdet_tes!F103/RES_hhdet_fec!F103)</f>
        <v>0.81901556160094813</v>
      </c>
      <c r="G103" s="65">
        <f>IF(RES_hhdet_tes!G103=0,"",RES_hhdet_tes!G103/RES_hhdet_fec!G103)</f>
        <v>0.82419319506271993</v>
      </c>
      <c r="H103" s="65">
        <f>IF(RES_hhdet_tes!H103=0,"",RES_hhdet_tes!H103/RES_hhdet_fec!H103)</f>
        <v>0.82973727811545928</v>
      </c>
      <c r="I103" s="65">
        <f>IF(RES_hhdet_tes!I103=0,"",RES_hhdet_tes!I103/RES_hhdet_fec!I103)</f>
        <v>0.83414631585149812</v>
      </c>
      <c r="J103" s="65">
        <f>IF(RES_hhdet_tes!J103=0,"",RES_hhdet_tes!J103/RES_hhdet_fec!J103)</f>
        <v>0.83947508165893037</v>
      </c>
      <c r="K103" s="65">
        <f>IF(RES_hhdet_tes!K103=0,"",RES_hhdet_tes!K103/RES_hhdet_fec!K103)</f>
        <v>0.84222810959475181</v>
      </c>
      <c r="L103" s="65">
        <f>IF(RES_hhdet_tes!L103=0,"",RES_hhdet_tes!L103/RES_hhdet_fec!L103)</f>
        <v>0.84449377903966849</v>
      </c>
      <c r="M103" s="65">
        <f>IF(RES_hhdet_tes!M103=0,"",RES_hhdet_tes!M103/RES_hhdet_fec!M103)</f>
        <v>0.84695539714791235</v>
      </c>
      <c r="N103" s="65">
        <f>IF(RES_hhdet_tes!N103=0,"",RES_hhdet_tes!N103/RES_hhdet_fec!N103)</f>
        <v>0.84971622370589395</v>
      </c>
      <c r="O103" s="65">
        <f>IF(RES_hhdet_tes!O103=0,"",RES_hhdet_tes!O103/RES_hhdet_fec!O103)</f>
        <v>0.85187048929340203</v>
      </c>
      <c r="P103" s="65">
        <f>IF(RES_hhdet_tes!P103=0,"",RES_hhdet_tes!P103/RES_hhdet_fec!P103)</f>
        <v>0.85412634014886546</v>
      </c>
      <c r="Q103" s="65">
        <f>IF(RES_hhdet_tes!Q103=0,"",RES_hhdet_tes!Q103/RES_hhdet_fec!Q103)</f>
        <v>0.85511054197896164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75" t="str">
        <f>IF(RES_hhdet_tes!B105=0,"",RES_hhdet_tes!B105/RES_hhdet_fec!B105)</f>
        <v/>
      </c>
      <c r="C105" s="175" t="str">
        <f>IF(RES_hhdet_tes!C105=0,"",RES_hhdet_tes!C105/RES_hhdet_fec!C105)</f>
        <v/>
      </c>
      <c r="D105" s="175" t="str">
        <f>IF(RES_hhdet_tes!D105=0,"",RES_hhdet_tes!D105/RES_hhdet_fec!D105)</f>
        <v/>
      </c>
      <c r="E105" s="175" t="str">
        <f>IF(RES_hhdet_tes!E105=0,"",RES_hhdet_tes!E105/RES_hhdet_fec!E105)</f>
        <v/>
      </c>
      <c r="F105" s="175" t="str">
        <f>IF(RES_hhdet_tes!F105=0,"",RES_hhdet_tes!F105/RES_hhdet_fec!F105)</f>
        <v/>
      </c>
      <c r="G105" s="175" t="str">
        <f>IF(RES_hhdet_tes!G105=0,"",RES_hhdet_tes!G105/RES_hhdet_fec!G105)</f>
        <v/>
      </c>
      <c r="H105" s="175" t="str">
        <f>IF(RES_hhdet_tes!H105=0,"",RES_hhdet_tes!H105/RES_hhdet_fec!H105)</f>
        <v/>
      </c>
      <c r="I105" s="175" t="str">
        <f>IF(RES_hhdet_tes!I105=0,"",RES_hhdet_tes!I105/RES_hhdet_fec!I105)</f>
        <v/>
      </c>
      <c r="J105" s="175" t="str">
        <f>IF(RES_hhdet_tes!J105=0,"",RES_hhdet_tes!J105/RES_hhdet_fec!J105)</f>
        <v/>
      </c>
      <c r="K105" s="175" t="str">
        <f>IF(RES_hhdet_tes!K105=0,"",RES_hhdet_tes!K105/RES_hhdet_fec!K105)</f>
        <v/>
      </c>
      <c r="L105" s="175" t="str">
        <f>IF(RES_hhdet_tes!L105=0,"",RES_hhdet_tes!L105/RES_hhdet_fec!L105)</f>
        <v/>
      </c>
      <c r="M105" s="175" t="str">
        <f>IF(RES_hhdet_tes!M105=0,"",RES_hhdet_tes!M105/RES_hhdet_fec!M105)</f>
        <v/>
      </c>
      <c r="N105" s="175" t="str">
        <f>IF(RES_hhdet_tes!N105=0,"",RES_hhdet_tes!N105/RES_hhdet_fec!N105)</f>
        <v/>
      </c>
      <c r="O105" s="175" t="str">
        <f>IF(RES_hhdet_tes!O105=0,"",RES_hhdet_tes!O105/RES_hhdet_fec!O105)</f>
        <v/>
      </c>
      <c r="P105" s="175" t="str">
        <f>IF(RES_hhdet_tes!P105=0,"",RES_hhdet_tes!P105/RES_hhdet_fec!P105)</f>
        <v/>
      </c>
      <c r="Q105" s="175" t="str">
        <f>IF(RES_hhdet_tes!Q105=0,"",RES_hhdet_tes!Q105/RES_hhdet_fec!Q105)</f>
        <v/>
      </c>
    </row>
    <row r="106" spans="1:17" ht="12.95" customHeight="1" x14ac:dyDescent="0.25">
      <c r="A106" s="158" t="s">
        <v>65</v>
      </c>
      <c r="B106" s="169" t="str">
        <f>IF(RES_hhdet_tes!B106=0,"",RES_hhdet_tes!B106/RES_hhdet_fec!B106)</f>
        <v/>
      </c>
      <c r="C106" s="169" t="str">
        <f>IF(RES_hhdet_tes!C106=0,"",RES_hhdet_tes!C106/RES_hhdet_fec!C106)</f>
        <v/>
      </c>
      <c r="D106" s="169" t="str">
        <f>IF(RES_hhdet_tes!D106=0,"",RES_hhdet_tes!D106/RES_hhdet_fec!D106)</f>
        <v/>
      </c>
      <c r="E106" s="169" t="str">
        <f>IF(RES_hhdet_tes!E106=0,"",RES_hhdet_tes!E106/RES_hhdet_fec!E106)</f>
        <v/>
      </c>
      <c r="F106" s="169" t="str">
        <f>IF(RES_hhdet_tes!F106=0,"",RES_hhdet_tes!F106/RES_hhdet_fec!F106)</f>
        <v/>
      </c>
      <c r="G106" s="169" t="str">
        <f>IF(RES_hhdet_tes!G106=0,"",RES_hhdet_tes!G106/RES_hhdet_fec!G106)</f>
        <v/>
      </c>
      <c r="H106" s="169" t="str">
        <f>IF(RES_hhdet_tes!H106=0,"",RES_hhdet_tes!H106/RES_hhdet_fec!H106)</f>
        <v/>
      </c>
      <c r="I106" s="169" t="str">
        <f>IF(RES_hhdet_tes!I106=0,"",RES_hhdet_tes!I106/RES_hhdet_fec!I106)</f>
        <v/>
      </c>
      <c r="J106" s="169" t="str">
        <f>IF(RES_hhdet_tes!J106=0,"",RES_hhdet_tes!J106/RES_hhdet_fec!J106)</f>
        <v/>
      </c>
      <c r="K106" s="169" t="str">
        <f>IF(RES_hhdet_tes!K106=0,"",RES_hhdet_tes!K106/RES_hhdet_fec!K106)</f>
        <v/>
      </c>
      <c r="L106" s="169" t="str">
        <f>IF(RES_hhdet_tes!L106=0,"",RES_hhdet_tes!L106/RES_hhdet_fec!L106)</f>
        <v/>
      </c>
      <c r="M106" s="169" t="str">
        <f>IF(RES_hhdet_tes!M106=0,"",RES_hhdet_tes!M106/RES_hhdet_fec!M106)</f>
        <v/>
      </c>
      <c r="N106" s="169" t="str">
        <f>IF(RES_hhdet_tes!N106=0,"",RES_hhdet_tes!N106/RES_hhdet_fec!N106)</f>
        <v/>
      </c>
      <c r="O106" s="169" t="str">
        <f>IF(RES_hhdet_tes!O106=0,"",RES_hhdet_tes!O106/RES_hhdet_fec!O106)</f>
        <v/>
      </c>
      <c r="P106" s="169" t="str">
        <f>IF(RES_hhdet_tes!P106=0,"",RES_hhdet_tes!P106/RES_hhdet_fec!P106)</f>
        <v/>
      </c>
      <c r="Q106" s="169" t="str">
        <f>IF(RES_hhdet_tes!Q106=0,"",RES_hhdet_tes!Q106/RES_hhdet_fec!Q106)</f>
        <v/>
      </c>
    </row>
    <row r="107" spans="1:17" ht="12" customHeight="1" x14ac:dyDescent="0.25">
      <c r="A107" s="23" t="s">
        <v>153</v>
      </c>
      <c r="B107" s="73" t="str">
        <f>IF(RES_hhdet_tes!B107=0,"",RES_hhdet_tes!B107/RES_hhdet_fec!B107)</f>
        <v/>
      </c>
      <c r="C107" s="73" t="str">
        <f>IF(RES_hhdet_tes!C107=0,"",RES_hhdet_tes!C107/RES_hhdet_fec!C107)</f>
        <v/>
      </c>
      <c r="D107" s="73" t="str">
        <f>IF(RES_hhdet_tes!D107=0,"",RES_hhdet_tes!D107/RES_hhdet_fec!D107)</f>
        <v/>
      </c>
      <c r="E107" s="73" t="str">
        <f>IF(RES_hhdet_tes!E107=0,"",RES_hhdet_tes!E107/RES_hhdet_fec!E107)</f>
        <v/>
      </c>
      <c r="F107" s="73" t="str">
        <f>IF(RES_hhdet_tes!F107=0,"",RES_hhdet_tes!F107/RES_hhdet_fec!F107)</f>
        <v/>
      </c>
      <c r="G107" s="73" t="str">
        <f>IF(RES_hhdet_tes!G107=0,"",RES_hhdet_tes!G107/RES_hhdet_fec!G107)</f>
        <v/>
      </c>
      <c r="H107" s="73" t="str">
        <f>IF(RES_hhdet_tes!H107=0,"",RES_hhdet_tes!H107/RES_hhdet_fec!H107)</f>
        <v/>
      </c>
      <c r="I107" s="73" t="str">
        <f>IF(RES_hhdet_tes!I107=0,"",RES_hhdet_tes!I107/RES_hhdet_fec!I107)</f>
        <v/>
      </c>
      <c r="J107" s="73" t="str">
        <f>IF(RES_hhdet_tes!J107=0,"",RES_hhdet_tes!J107/RES_hhdet_fec!J107)</f>
        <v/>
      </c>
      <c r="K107" s="73" t="str">
        <f>IF(RES_hhdet_tes!K107=0,"",RES_hhdet_tes!K107/RES_hhdet_fec!K107)</f>
        <v/>
      </c>
      <c r="L107" s="73" t="str">
        <f>IF(RES_hhdet_tes!L107=0,"",RES_hhdet_tes!L107/RES_hhdet_fec!L107)</f>
        <v/>
      </c>
      <c r="M107" s="73" t="str">
        <f>IF(RES_hhdet_tes!M107=0,"",RES_hhdet_tes!M107/RES_hhdet_fec!M107)</f>
        <v/>
      </c>
      <c r="N107" s="73" t="str">
        <f>IF(RES_hhdet_tes!N107=0,"",RES_hhdet_tes!N107/RES_hhdet_fec!N107)</f>
        <v/>
      </c>
      <c r="O107" s="73" t="str">
        <f>IF(RES_hhdet_tes!O107=0,"",RES_hhdet_tes!O107/RES_hhdet_fec!O107)</f>
        <v/>
      </c>
      <c r="P107" s="73" t="str">
        <f>IF(RES_hhdet_tes!P107=0,"",RES_hhdet_tes!P107/RES_hhdet_fec!P107)</f>
        <v/>
      </c>
      <c r="Q107" s="73" t="str">
        <f>IF(RES_hhdet_tes!Q107=0,"",RES_hhdet_tes!Q107/RES_hhdet_fec!Q107)</f>
        <v/>
      </c>
    </row>
    <row r="108" spans="1:17" ht="12" customHeight="1" x14ac:dyDescent="0.25">
      <c r="A108" s="23" t="s">
        <v>60</v>
      </c>
      <c r="B108" s="73" t="str">
        <f>IF(RES_hhdet_tes!B108=0,"",RES_hhdet_tes!B108/RES_hhdet_fec!B108)</f>
        <v/>
      </c>
      <c r="C108" s="73" t="str">
        <f>IF(RES_hhdet_tes!C108=0,"",RES_hhdet_tes!C108/RES_hhdet_fec!C108)</f>
        <v/>
      </c>
      <c r="D108" s="73" t="str">
        <f>IF(RES_hhdet_tes!D108=0,"",RES_hhdet_tes!D108/RES_hhdet_fec!D108)</f>
        <v/>
      </c>
      <c r="E108" s="73" t="str">
        <f>IF(RES_hhdet_tes!E108=0,"",RES_hhdet_tes!E108/RES_hhdet_fec!E108)</f>
        <v/>
      </c>
      <c r="F108" s="73" t="str">
        <f>IF(RES_hhdet_tes!F108=0,"",RES_hhdet_tes!F108/RES_hhdet_fec!F108)</f>
        <v/>
      </c>
      <c r="G108" s="73" t="str">
        <f>IF(RES_hhdet_tes!G108=0,"",RES_hhdet_tes!G108/RES_hhdet_fec!G108)</f>
        <v/>
      </c>
      <c r="H108" s="73" t="str">
        <f>IF(RES_hhdet_tes!H108=0,"",RES_hhdet_tes!H108/RES_hhdet_fec!H108)</f>
        <v/>
      </c>
      <c r="I108" s="73" t="str">
        <f>IF(RES_hhdet_tes!I108=0,"",RES_hhdet_tes!I108/RES_hhdet_fec!I108)</f>
        <v/>
      </c>
      <c r="J108" s="73" t="str">
        <f>IF(RES_hhdet_tes!J108=0,"",RES_hhdet_tes!J108/RES_hhdet_fec!J108)</f>
        <v/>
      </c>
      <c r="K108" s="73" t="str">
        <f>IF(RES_hhdet_tes!K108=0,"",RES_hhdet_tes!K108/RES_hhdet_fec!K108)</f>
        <v/>
      </c>
      <c r="L108" s="73" t="str">
        <f>IF(RES_hhdet_tes!L108=0,"",RES_hhdet_tes!L108/RES_hhdet_fec!L108)</f>
        <v/>
      </c>
      <c r="M108" s="73" t="str">
        <f>IF(RES_hhdet_tes!M108=0,"",RES_hhdet_tes!M108/RES_hhdet_fec!M108)</f>
        <v/>
      </c>
      <c r="N108" s="73" t="str">
        <f>IF(RES_hhdet_tes!N108=0,"",RES_hhdet_tes!N108/RES_hhdet_fec!N108)</f>
        <v/>
      </c>
      <c r="O108" s="73" t="str">
        <f>IF(RES_hhdet_tes!O108=0,"",RES_hhdet_tes!O108/RES_hhdet_fec!O108)</f>
        <v/>
      </c>
      <c r="P108" s="73" t="str">
        <f>IF(RES_hhdet_tes!P108=0,"",RES_hhdet_tes!P108/RES_hhdet_fec!P108)</f>
        <v/>
      </c>
      <c r="Q108" s="73" t="str">
        <f>IF(RES_hhdet_tes!Q108=0,"",RES_hhdet_tes!Q108/RES_hhdet_fec!Q108)</f>
        <v/>
      </c>
    </row>
    <row r="109" spans="1:17" ht="12.95" customHeight="1" x14ac:dyDescent="0.25">
      <c r="A109" s="158" t="s">
        <v>112</v>
      </c>
      <c r="B109" s="169" t="str">
        <f>IF(RES_hhdet_tes!B109=0,"",RES_hhdet_tes!B109/RES_hhdet_fec!B109)</f>
        <v/>
      </c>
      <c r="C109" s="169" t="str">
        <f>IF(RES_hhdet_tes!C109=0,"",RES_hhdet_tes!C109/RES_hhdet_fec!C109)</f>
        <v/>
      </c>
      <c r="D109" s="169" t="str">
        <f>IF(RES_hhdet_tes!D109=0,"",RES_hhdet_tes!D109/RES_hhdet_fec!D109)</f>
        <v/>
      </c>
      <c r="E109" s="169" t="str">
        <f>IF(RES_hhdet_tes!E109=0,"",RES_hhdet_tes!E109/RES_hhdet_fec!E109)</f>
        <v/>
      </c>
      <c r="F109" s="169" t="str">
        <f>IF(RES_hhdet_tes!F109=0,"",RES_hhdet_tes!F109/RES_hhdet_fec!F109)</f>
        <v/>
      </c>
      <c r="G109" s="169" t="str">
        <f>IF(RES_hhdet_tes!G109=0,"",RES_hhdet_tes!G109/RES_hhdet_fec!G109)</f>
        <v/>
      </c>
      <c r="H109" s="169" t="str">
        <f>IF(RES_hhdet_tes!H109=0,"",RES_hhdet_tes!H109/RES_hhdet_fec!H109)</f>
        <v/>
      </c>
      <c r="I109" s="169" t="str">
        <f>IF(RES_hhdet_tes!I109=0,"",RES_hhdet_tes!I109/RES_hhdet_fec!I109)</f>
        <v/>
      </c>
      <c r="J109" s="169" t="str">
        <f>IF(RES_hhdet_tes!J109=0,"",RES_hhdet_tes!J109/RES_hhdet_fec!J109)</f>
        <v/>
      </c>
      <c r="K109" s="169" t="str">
        <f>IF(RES_hhdet_tes!K109=0,"",RES_hhdet_tes!K109/RES_hhdet_fec!K109)</f>
        <v/>
      </c>
      <c r="L109" s="169" t="str">
        <f>IF(RES_hhdet_tes!L109=0,"",RES_hhdet_tes!L109/RES_hhdet_fec!L109)</f>
        <v/>
      </c>
      <c r="M109" s="169" t="str">
        <f>IF(RES_hhdet_tes!M109=0,"",RES_hhdet_tes!M109/RES_hhdet_fec!M109)</f>
        <v/>
      </c>
      <c r="N109" s="169" t="str">
        <f>IF(RES_hhdet_tes!N109=0,"",RES_hhdet_tes!N109/RES_hhdet_fec!N109)</f>
        <v/>
      </c>
      <c r="O109" s="169" t="str">
        <f>IF(RES_hhdet_tes!O109=0,"",RES_hhdet_tes!O109/RES_hhdet_fec!O109)</f>
        <v/>
      </c>
      <c r="P109" s="169" t="str">
        <f>IF(RES_hhdet_tes!P109=0,"",RES_hhdet_tes!P109/RES_hhdet_fec!P109)</f>
        <v/>
      </c>
      <c r="Q109" s="169" t="str">
        <f>IF(RES_hhdet_tes!Q109=0,"",RES_hhdet_tes!Q109/RES_hhdet_fec!Q109)</f>
        <v/>
      </c>
    </row>
    <row r="110" spans="1:17" ht="12" customHeight="1" x14ac:dyDescent="0.25">
      <c r="A110" s="23" t="s">
        <v>60</v>
      </c>
      <c r="B110" s="73" t="str">
        <f>IF(RES_hhdet_tes!B110=0,"",RES_hhdet_tes!B110/RES_hhdet_fec!B110)</f>
        <v/>
      </c>
      <c r="C110" s="73" t="str">
        <f>IF(RES_hhdet_tes!C110=0,"",RES_hhdet_tes!C110/RES_hhdet_fec!C110)</f>
        <v/>
      </c>
      <c r="D110" s="73" t="str">
        <f>IF(RES_hhdet_tes!D110=0,"",RES_hhdet_tes!D110/RES_hhdet_fec!D110)</f>
        <v/>
      </c>
      <c r="E110" s="73" t="str">
        <f>IF(RES_hhdet_tes!E110=0,"",RES_hhdet_tes!E110/RES_hhdet_fec!E110)</f>
        <v/>
      </c>
      <c r="F110" s="73" t="str">
        <f>IF(RES_hhdet_tes!F110=0,"",RES_hhdet_tes!F110/RES_hhdet_fec!F110)</f>
        <v/>
      </c>
      <c r="G110" s="73" t="str">
        <f>IF(RES_hhdet_tes!G110=0,"",RES_hhdet_tes!G110/RES_hhdet_fec!G110)</f>
        <v/>
      </c>
      <c r="H110" s="73" t="str">
        <f>IF(RES_hhdet_tes!H110=0,"",RES_hhdet_tes!H110/RES_hhdet_fec!H110)</f>
        <v/>
      </c>
      <c r="I110" s="73" t="str">
        <f>IF(RES_hhdet_tes!I110=0,"",RES_hhdet_tes!I110/RES_hhdet_fec!I110)</f>
        <v/>
      </c>
      <c r="J110" s="73" t="str">
        <f>IF(RES_hhdet_tes!J110=0,"",RES_hhdet_tes!J110/RES_hhdet_fec!J110)</f>
        <v/>
      </c>
      <c r="K110" s="73" t="str">
        <f>IF(RES_hhdet_tes!K110=0,"",RES_hhdet_tes!K110/RES_hhdet_fec!K110)</f>
        <v/>
      </c>
      <c r="L110" s="73" t="str">
        <f>IF(RES_hhdet_tes!L110=0,"",RES_hhdet_tes!L110/RES_hhdet_fec!L110)</f>
        <v/>
      </c>
      <c r="M110" s="73" t="str">
        <f>IF(RES_hhdet_tes!M110=0,"",RES_hhdet_tes!M110/RES_hhdet_fec!M110)</f>
        <v/>
      </c>
      <c r="N110" s="73" t="str">
        <f>IF(RES_hhdet_tes!N110=0,"",RES_hhdet_tes!N110/RES_hhdet_fec!N110)</f>
        <v/>
      </c>
      <c r="O110" s="73" t="str">
        <f>IF(RES_hhdet_tes!O110=0,"",RES_hhdet_tes!O110/RES_hhdet_fec!O110)</f>
        <v/>
      </c>
      <c r="P110" s="73" t="str">
        <f>IF(RES_hhdet_tes!P110=0,"",RES_hhdet_tes!P110/RES_hhdet_fec!P110)</f>
        <v/>
      </c>
      <c r="Q110" s="73" t="str">
        <f>IF(RES_hhdet_tes!Q110=0,"",RES_hhdet_tes!Q110/RES_hhdet_fec!Q110)</f>
        <v/>
      </c>
    </row>
    <row r="111" spans="1:17" ht="12" customHeight="1" x14ac:dyDescent="0.25">
      <c r="A111" s="158" t="s">
        <v>63</v>
      </c>
      <c r="B111" s="169" t="str">
        <f>IF(RES_hhdet_tes!B111=0,"",RES_hhdet_tes!B111/RES_hhdet_fec!B111)</f>
        <v/>
      </c>
      <c r="C111" s="169" t="str">
        <f>IF(RES_hhdet_tes!C111=0,"",RES_hhdet_tes!C111/RES_hhdet_fec!C111)</f>
        <v/>
      </c>
      <c r="D111" s="169" t="str">
        <f>IF(RES_hhdet_tes!D111=0,"",RES_hhdet_tes!D111/RES_hhdet_fec!D111)</f>
        <v/>
      </c>
      <c r="E111" s="169" t="str">
        <f>IF(RES_hhdet_tes!E111=0,"",RES_hhdet_tes!E111/RES_hhdet_fec!E111)</f>
        <v/>
      </c>
      <c r="F111" s="169" t="str">
        <f>IF(RES_hhdet_tes!F111=0,"",RES_hhdet_tes!F111/RES_hhdet_fec!F111)</f>
        <v/>
      </c>
      <c r="G111" s="169" t="str">
        <f>IF(RES_hhdet_tes!G111=0,"",RES_hhdet_tes!G111/RES_hhdet_fec!G111)</f>
        <v/>
      </c>
      <c r="H111" s="169" t="str">
        <f>IF(RES_hhdet_tes!H111=0,"",RES_hhdet_tes!H111/RES_hhdet_fec!H111)</f>
        <v/>
      </c>
      <c r="I111" s="169" t="str">
        <f>IF(RES_hhdet_tes!I111=0,"",RES_hhdet_tes!I111/RES_hhdet_fec!I111)</f>
        <v/>
      </c>
      <c r="J111" s="169" t="str">
        <f>IF(RES_hhdet_tes!J111=0,"",RES_hhdet_tes!J111/RES_hhdet_fec!J111)</f>
        <v/>
      </c>
      <c r="K111" s="169" t="str">
        <f>IF(RES_hhdet_tes!K111=0,"",RES_hhdet_tes!K111/RES_hhdet_fec!K111)</f>
        <v/>
      </c>
      <c r="L111" s="169" t="str">
        <f>IF(RES_hhdet_tes!L111=0,"",RES_hhdet_tes!L111/RES_hhdet_fec!L111)</f>
        <v/>
      </c>
      <c r="M111" s="169" t="str">
        <f>IF(RES_hhdet_tes!M111=0,"",RES_hhdet_tes!M111/RES_hhdet_fec!M111)</f>
        <v/>
      </c>
      <c r="N111" s="169" t="str">
        <f>IF(RES_hhdet_tes!N111=0,"",RES_hhdet_tes!N111/RES_hhdet_fec!N111)</f>
        <v/>
      </c>
      <c r="O111" s="169" t="str">
        <f>IF(RES_hhdet_tes!O111=0,"",RES_hhdet_tes!O111/RES_hhdet_fec!O111)</f>
        <v/>
      </c>
      <c r="P111" s="169" t="str">
        <f>IF(RES_hhdet_tes!P111=0,"",RES_hhdet_tes!P111/RES_hhdet_fec!P111)</f>
        <v/>
      </c>
      <c r="Q111" s="169" t="str">
        <f>IF(RES_hhdet_tes!Q111=0,"",RES_hhdet_tes!Q111/RES_hhdet_fec!Q111)</f>
        <v/>
      </c>
    </row>
    <row r="112" spans="1:17" ht="12" customHeight="1" x14ac:dyDescent="0.25">
      <c r="A112" s="167" t="s">
        <v>152</v>
      </c>
      <c r="B112" s="174" t="str">
        <f>IF(RES_hhdet_tes!B112=0,"",RES_hhdet_tes!B112/RES_hhdet_fec!B112)</f>
        <v/>
      </c>
      <c r="C112" s="174" t="str">
        <f>IF(RES_hhdet_tes!C112=0,"",RES_hhdet_tes!C112/RES_hhdet_fec!C112)</f>
        <v/>
      </c>
      <c r="D112" s="174" t="str">
        <f>IF(RES_hhdet_tes!D112=0,"",RES_hhdet_tes!D112/RES_hhdet_fec!D112)</f>
        <v/>
      </c>
      <c r="E112" s="174" t="str">
        <f>IF(RES_hhdet_tes!E112=0,"",RES_hhdet_tes!E112/RES_hhdet_fec!E112)</f>
        <v/>
      </c>
      <c r="F112" s="174" t="str">
        <f>IF(RES_hhdet_tes!F112=0,"",RES_hhdet_tes!F112/RES_hhdet_fec!F112)</f>
        <v/>
      </c>
      <c r="G112" s="174" t="str">
        <f>IF(RES_hhdet_tes!G112=0,"",RES_hhdet_tes!G112/RES_hhdet_fec!G112)</f>
        <v/>
      </c>
      <c r="H112" s="174" t="str">
        <f>IF(RES_hhdet_tes!H112=0,"",RES_hhdet_tes!H112/RES_hhdet_fec!H112)</f>
        <v/>
      </c>
      <c r="I112" s="174" t="str">
        <f>IF(RES_hhdet_tes!I112=0,"",RES_hhdet_tes!I112/RES_hhdet_fec!I112)</f>
        <v/>
      </c>
      <c r="J112" s="174" t="str">
        <f>IF(RES_hhdet_tes!J112=0,"",RES_hhdet_tes!J112/RES_hhdet_fec!J112)</f>
        <v/>
      </c>
      <c r="K112" s="174" t="str">
        <f>IF(RES_hhdet_tes!K112=0,"",RES_hhdet_tes!K112/RES_hhdet_fec!K112)</f>
        <v/>
      </c>
      <c r="L112" s="174" t="str">
        <f>IF(RES_hhdet_tes!L112=0,"",RES_hhdet_tes!L112/RES_hhdet_fec!L112)</f>
        <v/>
      </c>
      <c r="M112" s="174" t="str">
        <f>IF(RES_hhdet_tes!M112=0,"",RES_hhdet_tes!M112/RES_hhdet_fec!M112)</f>
        <v/>
      </c>
      <c r="N112" s="174" t="str">
        <f>IF(RES_hhdet_tes!N112=0,"",RES_hhdet_tes!N112/RES_hhdet_fec!N112)</f>
        <v/>
      </c>
      <c r="O112" s="174" t="str">
        <f>IF(RES_hhdet_tes!O112=0,"",RES_hhdet_tes!O112/RES_hhdet_fec!O112)</f>
        <v/>
      </c>
      <c r="P112" s="174" t="str">
        <f>IF(RES_hhdet_tes!P112=0,"",RES_hhdet_tes!P112/RES_hhdet_fec!P112)</f>
        <v/>
      </c>
      <c r="Q112" s="174" t="str">
        <f>IF(RES_hhdet_tes!Q112=0,"",RES_hhdet_tes!Q112/RES_hhdet_fec!Q112)</f>
        <v/>
      </c>
    </row>
    <row r="113" spans="1:17" ht="12" customHeight="1" x14ac:dyDescent="0.25">
      <c r="A113" s="167" t="s">
        <v>151</v>
      </c>
      <c r="B113" s="174" t="str">
        <f>IF(RES_hhdet_tes!B113=0,"",RES_hhdet_tes!B113/RES_hhdet_fec!B113)</f>
        <v/>
      </c>
      <c r="C113" s="174" t="str">
        <f>IF(RES_hhdet_tes!C113=0,"",RES_hhdet_tes!C113/RES_hhdet_fec!C113)</f>
        <v/>
      </c>
      <c r="D113" s="174" t="str">
        <f>IF(RES_hhdet_tes!D113=0,"",RES_hhdet_tes!D113/RES_hhdet_fec!D113)</f>
        <v/>
      </c>
      <c r="E113" s="174" t="str">
        <f>IF(RES_hhdet_tes!E113=0,"",RES_hhdet_tes!E113/RES_hhdet_fec!E113)</f>
        <v/>
      </c>
      <c r="F113" s="174" t="str">
        <f>IF(RES_hhdet_tes!F113=0,"",RES_hhdet_tes!F113/RES_hhdet_fec!F113)</f>
        <v/>
      </c>
      <c r="G113" s="174" t="str">
        <f>IF(RES_hhdet_tes!G113=0,"",RES_hhdet_tes!G113/RES_hhdet_fec!G113)</f>
        <v/>
      </c>
      <c r="H113" s="174" t="str">
        <f>IF(RES_hhdet_tes!H113=0,"",RES_hhdet_tes!H113/RES_hhdet_fec!H113)</f>
        <v/>
      </c>
      <c r="I113" s="174" t="str">
        <f>IF(RES_hhdet_tes!I113=0,"",RES_hhdet_tes!I113/RES_hhdet_fec!I113)</f>
        <v/>
      </c>
      <c r="J113" s="174" t="str">
        <f>IF(RES_hhdet_tes!J113=0,"",RES_hhdet_tes!J113/RES_hhdet_fec!J113)</f>
        <v/>
      </c>
      <c r="K113" s="174" t="str">
        <f>IF(RES_hhdet_tes!K113=0,"",RES_hhdet_tes!K113/RES_hhdet_fec!K113)</f>
        <v/>
      </c>
      <c r="L113" s="174" t="str">
        <f>IF(RES_hhdet_tes!L113=0,"",RES_hhdet_tes!L113/RES_hhdet_fec!L113)</f>
        <v/>
      </c>
      <c r="M113" s="174" t="str">
        <f>IF(RES_hhdet_tes!M113=0,"",RES_hhdet_tes!M113/RES_hhdet_fec!M113)</f>
        <v/>
      </c>
      <c r="N113" s="174" t="str">
        <f>IF(RES_hhdet_tes!N113=0,"",RES_hhdet_tes!N113/RES_hhdet_fec!N113)</f>
        <v/>
      </c>
      <c r="O113" s="174" t="str">
        <f>IF(RES_hhdet_tes!O113=0,"",RES_hhdet_tes!O113/RES_hhdet_fec!O113)</f>
        <v/>
      </c>
      <c r="P113" s="174" t="str">
        <f>IF(RES_hhdet_tes!P113=0,"",RES_hhdet_tes!P113/RES_hhdet_fec!P113)</f>
        <v/>
      </c>
      <c r="Q113" s="174" t="str">
        <f>IF(RES_hhdet_tes!Q113=0,"",RES_hhdet_tes!Q113/RES_hhdet_fec!Q113)</f>
        <v/>
      </c>
    </row>
    <row r="114" spans="1:17" ht="12" customHeight="1" x14ac:dyDescent="0.25">
      <c r="A114" s="166" t="s">
        <v>79</v>
      </c>
      <c r="B114" s="173" t="str">
        <f>IF(RES_hhdet_tes!B114=0,"",RES_hhdet_tes!B114/RES_hhdet_fec!B114)</f>
        <v/>
      </c>
      <c r="C114" s="173" t="str">
        <f>IF(RES_hhdet_tes!C114=0,"",RES_hhdet_tes!C114/RES_hhdet_fec!C114)</f>
        <v/>
      </c>
      <c r="D114" s="173" t="str">
        <f>IF(RES_hhdet_tes!D114=0,"",RES_hhdet_tes!D114/RES_hhdet_fec!D114)</f>
        <v/>
      </c>
      <c r="E114" s="173" t="str">
        <f>IF(RES_hhdet_tes!E114=0,"",RES_hhdet_tes!E114/RES_hhdet_fec!E114)</f>
        <v/>
      </c>
      <c r="F114" s="173" t="str">
        <f>IF(RES_hhdet_tes!F114=0,"",RES_hhdet_tes!F114/RES_hhdet_fec!F114)</f>
        <v/>
      </c>
      <c r="G114" s="173" t="str">
        <f>IF(RES_hhdet_tes!G114=0,"",RES_hhdet_tes!G114/RES_hhdet_fec!G114)</f>
        <v/>
      </c>
      <c r="H114" s="173" t="str">
        <f>IF(RES_hhdet_tes!H114=0,"",RES_hhdet_tes!H114/RES_hhdet_fec!H114)</f>
        <v/>
      </c>
      <c r="I114" s="173" t="str">
        <f>IF(RES_hhdet_tes!I114=0,"",RES_hhdet_tes!I114/RES_hhdet_fec!I114)</f>
        <v/>
      </c>
      <c r="J114" s="173" t="str">
        <f>IF(RES_hhdet_tes!J114=0,"",RES_hhdet_tes!J114/RES_hhdet_fec!J114)</f>
        <v/>
      </c>
      <c r="K114" s="173" t="str">
        <f>IF(RES_hhdet_tes!K114=0,"",RES_hhdet_tes!K114/RES_hhdet_fec!K114)</f>
        <v/>
      </c>
      <c r="L114" s="173" t="str">
        <f>IF(RES_hhdet_tes!L114=0,"",RES_hhdet_tes!L114/RES_hhdet_fec!L114)</f>
        <v/>
      </c>
      <c r="M114" s="173" t="str">
        <f>IF(RES_hhdet_tes!M114=0,"",RES_hhdet_tes!M114/RES_hhdet_fec!M114)</f>
        <v/>
      </c>
      <c r="N114" s="173" t="str">
        <f>IF(RES_hhdet_tes!N114=0,"",RES_hhdet_tes!N114/RES_hhdet_fec!N114)</f>
        <v/>
      </c>
      <c r="O114" s="173" t="str">
        <f>IF(RES_hhdet_tes!O114=0,"",RES_hhdet_tes!O114/RES_hhdet_fec!O114)</f>
        <v/>
      </c>
      <c r="P114" s="173" t="str">
        <f>IF(RES_hhdet_tes!P114=0,"",RES_hhdet_tes!P114/RES_hhdet_fec!P114)</f>
        <v/>
      </c>
      <c r="Q114" s="173" t="str">
        <f>IF(RES_hhdet_tes!Q114=0,"",RES_hhdet_tes!Q114/RES_hhdet_fec!Q114)</f>
        <v/>
      </c>
    </row>
    <row r="115" spans="1:17" ht="12" customHeight="1" x14ac:dyDescent="0.25">
      <c r="A115" s="147" t="s">
        <v>59</v>
      </c>
      <c r="B115" s="172" t="str">
        <f>IF(RES_hhdet_tes!B115=0,"",RES_hhdet_tes!B115/RES_hhdet_fec!B115)</f>
        <v/>
      </c>
      <c r="C115" s="172" t="str">
        <f>IF(RES_hhdet_tes!C115=0,"",RES_hhdet_tes!C115/RES_hhdet_fec!C115)</f>
        <v/>
      </c>
      <c r="D115" s="172" t="str">
        <f>IF(RES_hhdet_tes!D115=0,"",RES_hhdet_tes!D115/RES_hhdet_fec!D115)</f>
        <v/>
      </c>
      <c r="E115" s="172" t="str">
        <f>IF(RES_hhdet_tes!E115=0,"",RES_hhdet_tes!E115/RES_hhdet_fec!E115)</f>
        <v/>
      </c>
      <c r="F115" s="172" t="str">
        <f>IF(RES_hhdet_tes!F115=0,"",RES_hhdet_tes!F115/RES_hhdet_fec!F115)</f>
        <v/>
      </c>
      <c r="G115" s="172" t="str">
        <f>IF(RES_hhdet_tes!G115=0,"",RES_hhdet_tes!G115/RES_hhdet_fec!G115)</f>
        <v/>
      </c>
      <c r="H115" s="172" t="str">
        <f>IF(RES_hhdet_tes!H115=0,"",RES_hhdet_tes!H115/RES_hhdet_fec!H115)</f>
        <v/>
      </c>
      <c r="I115" s="172" t="str">
        <f>IF(RES_hhdet_tes!I115=0,"",RES_hhdet_tes!I115/RES_hhdet_fec!I115)</f>
        <v/>
      </c>
      <c r="J115" s="172" t="str">
        <f>IF(RES_hhdet_tes!J115=0,"",RES_hhdet_tes!J115/RES_hhdet_fec!J115)</f>
        <v/>
      </c>
      <c r="K115" s="172" t="str">
        <f>IF(RES_hhdet_tes!K115=0,"",RES_hhdet_tes!K115/RES_hhdet_fec!K115)</f>
        <v/>
      </c>
      <c r="L115" s="172" t="str">
        <f>IF(RES_hhdet_tes!L115=0,"",RES_hhdet_tes!L115/RES_hhdet_fec!L115)</f>
        <v/>
      </c>
      <c r="M115" s="172" t="str">
        <f>IF(RES_hhdet_tes!M115=0,"",RES_hhdet_tes!M115/RES_hhdet_fec!M115)</f>
        <v/>
      </c>
      <c r="N115" s="172" t="str">
        <f>IF(RES_hhdet_tes!N115=0,"",RES_hhdet_tes!N115/RES_hhdet_fec!N115)</f>
        <v/>
      </c>
      <c r="O115" s="172" t="str">
        <f>IF(RES_hhdet_tes!O115=0,"",RES_hhdet_tes!O115/RES_hhdet_fec!O115)</f>
        <v/>
      </c>
      <c r="P115" s="172" t="str">
        <f>IF(RES_hhdet_tes!P115=0,"",RES_hhdet_tes!P115/RES_hhdet_fec!P115)</f>
        <v/>
      </c>
      <c r="Q115" s="172" t="str">
        <f>IF(RES_hhdet_tes!Q115=0,"",RES_hhdet_tes!Q115/RES_hhdet_fec!Q115)</f>
        <v/>
      </c>
    </row>
    <row r="116" spans="1:17" ht="12" customHeight="1" x14ac:dyDescent="0.25">
      <c r="A116" s="163" t="s">
        <v>142</v>
      </c>
      <c r="B116" s="171" t="str">
        <f>IF(RES_hhdet_tes!B116=0,"",RES_hhdet_tes!B116/RES_hhdet_fec!B116)</f>
        <v/>
      </c>
      <c r="C116" s="171" t="str">
        <f>IF(RES_hhdet_tes!C116=0,"",RES_hhdet_tes!C116/RES_hhdet_fec!C116)</f>
        <v/>
      </c>
      <c r="D116" s="171" t="str">
        <f>IF(RES_hhdet_tes!D116=0,"",RES_hhdet_tes!D116/RES_hhdet_fec!D116)</f>
        <v/>
      </c>
      <c r="E116" s="171" t="str">
        <f>IF(RES_hhdet_tes!E116=0,"",RES_hhdet_tes!E116/RES_hhdet_fec!E116)</f>
        <v/>
      </c>
      <c r="F116" s="171" t="str">
        <f>IF(RES_hhdet_tes!F116=0,"",RES_hhdet_tes!F116/RES_hhdet_fec!F116)</f>
        <v/>
      </c>
      <c r="G116" s="171" t="str">
        <f>IF(RES_hhdet_tes!G116=0,"",RES_hhdet_tes!G116/RES_hhdet_fec!G116)</f>
        <v/>
      </c>
      <c r="H116" s="171" t="str">
        <f>IF(RES_hhdet_tes!H116=0,"",RES_hhdet_tes!H116/RES_hhdet_fec!H116)</f>
        <v/>
      </c>
      <c r="I116" s="171" t="str">
        <f>IF(RES_hhdet_tes!I116=0,"",RES_hhdet_tes!I116/RES_hhdet_fec!I116)</f>
        <v/>
      </c>
      <c r="J116" s="171" t="str">
        <f>IF(RES_hhdet_tes!J116=0,"",RES_hhdet_tes!J116/RES_hhdet_fec!J116)</f>
        <v/>
      </c>
      <c r="K116" s="171" t="str">
        <f>IF(RES_hhdet_tes!K116=0,"",RES_hhdet_tes!K116/RES_hhdet_fec!K116)</f>
        <v/>
      </c>
      <c r="L116" s="171" t="str">
        <f>IF(RES_hhdet_tes!L116=0,"",RES_hhdet_tes!L116/RES_hhdet_fec!L116)</f>
        <v/>
      </c>
      <c r="M116" s="171" t="str">
        <f>IF(RES_hhdet_tes!M116=0,"",RES_hhdet_tes!M116/RES_hhdet_fec!M116)</f>
        <v/>
      </c>
      <c r="N116" s="171" t="str">
        <f>IF(RES_hhdet_tes!N116=0,"",RES_hhdet_tes!N116/RES_hhdet_fec!N116)</f>
        <v/>
      </c>
      <c r="O116" s="171" t="str">
        <f>IF(RES_hhdet_tes!O116=0,"",RES_hhdet_tes!O116/RES_hhdet_fec!O116)</f>
        <v/>
      </c>
      <c r="P116" s="171" t="str">
        <f>IF(RES_hhdet_tes!P116=0,"",RES_hhdet_tes!P116/RES_hhdet_fec!P116)</f>
        <v/>
      </c>
      <c r="Q116" s="171" t="str">
        <f>IF(RES_hhdet_tes!Q116=0,"",RES_hhdet_tes!Q116/RES_hhdet_fec!Q116)</f>
        <v/>
      </c>
    </row>
    <row r="117" spans="1:17" ht="12" customHeight="1" x14ac:dyDescent="0.25">
      <c r="A117" s="161" t="s">
        <v>141</v>
      </c>
      <c r="B117" s="170" t="str">
        <f>IF(RES_hhdet_tes!B117=0,"",RES_hhdet_tes!B117/RES_hhdet_fec!B117)</f>
        <v/>
      </c>
      <c r="C117" s="170" t="str">
        <f>IF(RES_hhdet_tes!C117=0,"",RES_hhdet_tes!C117/RES_hhdet_fec!C117)</f>
        <v/>
      </c>
      <c r="D117" s="170" t="str">
        <f>IF(RES_hhdet_tes!D117=0,"",RES_hhdet_tes!D117/RES_hhdet_fec!D117)</f>
        <v/>
      </c>
      <c r="E117" s="170" t="str">
        <f>IF(RES_hhdet_tes!E117=0,"",RES_hhdet_tes!E117/RES_hhdet_fec!E117)</f>
        <v/>
      </c>
      <c r="F117" s="170" t="str">
        <f>IF(RES_hhdet_tes!F117=0,"",RES_hhdet_tes!F117/RES_hhdet_fec!F117)</f>
        <v/>
      </c>
      <c r="G117" s="170" t="str">
        <f>IF(RES_hhdet_tes!G117=0,"",RES_hhdet_tes!G117/RES_hhdet_fec!G117)</f>
        <v/>
      </c>
      <c r="H117" s="170" t="str">
        <f>IF(RES_hhdet_tes!H117=0,"",RES_hhdet_tes!H117/RES_hhdet_fec!H117)</f>
        <v/>
      </c>
      <c r="I117" s="170" t="str">
        <f>IF(RES_hhdet_tes!I117=0,"",RES_hhdet_tes!I117/RES_hhdet_fec!I117)</f>
        <v/>
      </c>
      <c r="J117" s="170" t="str">
        <f>IF(RES_hhdet_tes!J117=0,"",RES_hhdet_tes!J117/RES_hhdet_fec!J117)</f>
        <v/>
      </c>
      <c r="K117" s="170" t="str">
        <f>IF(RES_hhdet_tes!K117=0,"",RES_hhdet_tes!K117/RES_hhdet_fec!K117)</f>
        <v/>
      </c>
      <c r="L117" s="170" t="str">
        <f>IF(RES_hhdet_tes!L117=0,"",RES_hhdet_tes!L117/RES_hhdet_fec!L117)</f>
        <v/>
      </c>
      <c r="M117" s="170" t="str">
        <f>IF(RES_hhdet_tes!M117=0,"",RES_hhdet_tes!M117/RES_hhdet_fec!M117)</f>
        <v/>
      </c>
      <c r="N117" s="170" t="str">
        <f>IF(RES_hhdet_tes!N117=0,"",RES_hhdet_tes!N117/RES_hhdet_fec!N117)</f>
        <v/>
      </c>
      <c r="O117" s="170" t="str">
        <f>IF(RES_hhdet_tes!O117=0,"",RES_hhdet_tes!O117/RES_hhdet_fec!O117)</f>
        <v/>
      </c>
      <c r="P117" s="170" t="str">
        <f>IF(RES_hhdet_tes!P117=0,"",RES_hhdet_tes!P117/RES_hhdet_fec!P117)</f>
        <v/>
      </c>
      <c r="Q117" s="170" t="str">
        <f>IF(RES_hhdet_tes!Q117=0,"",RES_hhdet_tes!Q117/RES_hhdet_fec!Q117)</f>
        <v/>
      </c>
    </row>
    <row r="118" spans="1:17" ht="12" customHeight="1" x14ac:dyDescent="0.25">
      <c r="A118" s="148" t="s">
        <v>60</v>
      </c>
      <c r="B118" s="73" t="str">
        <f>IF(RES_hhdet_tes!B118=0,"",RES_hhdet_tes!B118/RES_hhdet_fec!B118)</f>
        <v/>
      </c>
      <c r="C118" s="73" t="str">
        <f>IF(RES_hhdet_tes!C118=0,"",RES_hhdet_tes!C118/RES_hhdet_fec!C118)</f>
        <v/>
      </c>
      <c r="D118" s="73" t="str">
        <f>IF(RES_hhdet_tes!D118=0,"",RES_hhdet_tes!D118/RES_hhdet_fec!D118)</f>
        <v/>
      </c>
      <c r="E118" s="73" t="str">
        <f>IF(RES_hhdet_tes!E118=0,"",RES_hhdet_tes!E118/RES_hhdet_fec!E118)</f>
        <v/>
      </c>
      <c r="F118" s="73" t="str">
        <f>IF(RES_hhdet_tes!F118=0,"",RES_hhdet_tes!F118/RES_hhdet_fec!F118)</f>
        <v/>
      </c>
      <c r="G118" s="73" t="str">
        <f>IF(RES_hhdet_tes!G118=0,"",RES_hhdet_tes!G118/RES_hhdet_fec!G118)</f>
        <v/>
      </c>
      <c r="H118" s="73" t="str">
        <f>IF(RES_hhdet_tes!H118=0,"",RES_hhdet_tes!H118/RES_hhdet_fec!H118)</f>
        <v/>
      </c>
      <c r="I118" s="73" t="str">
        <f>IF(RES_hhdet_tes!I118=0,"",RES_hhdet_tes!I118/RES_hhdet_fec!I118)</f>
        <v/>
      </c>
      <c r="J118" s="73" t="str">
        <f>IF(RES_hhdet_tes!J118=0,"",RES_hhdet_tes!J118/RES_hhdet_fec!J118)</f>
        <v/>
      </c>
      <c r="K118" s="73" t="str">
        <f>IF(RES_hhdet_tes!K118=0,"",RES_hhdet_tes!K118/RES_hhdet_fec!K118)</f>
        <v/>
      </c>
      <c r="L118" s="73" t="str">
        <f>IF(RES_hhdet_tes!L118=0,"",RES_hhdet_tes!L118/RES_hhdet_fec!L118)</f>
        <v/>
      </c>
      <c r="M118" s="73" t="str">
        <f>IF(RES_hhdet_tes!M118=0,"",RES_hhdet_tes!M118/RES_hhdet_fec!M118)</f>
        <v/>
      </c>
      <c r="N118" s="73" t="str">
        <f>IF(RES_hhdet_tes!N118=0,"",RES_hhdet_tes!N118/RES_hhdet_fec!N118)</f>
        <v/>
      </c>
      <c r="O118" s="73" t="str">
        <f>IF(RES_hhdet_tes!O118=0,"",RES_hhdet_tes!O118/RES_hhdet_fec!O118)</f>
        <v/>
      </c>
      <c r="P118" s="73" t="str">
        <f>IF(RES_hhdet_tes!P118=0,"",RES_hhdet_tes!P118/RES_hhdet_fec!P118)</f>
        <v/>
      </c>
      <c r="Q118" s="73" t="str">
        <f>IF(RES_hhdet_tes!Q118=0,"",RES_hhdet_tes!Q118/RES_hhdet_fec!Q118)</f>
        <v/>
      </c>
    </row>
    <row r="119" spans="1:17" ht="12" customHeight="1" x14ac:dyDescent="0.25">
      <c r="A119" s="148" t="s">
        <v>59</v>
      </c>
      <c r="B119" s="73" t="str">
        <f>IF(RES_hhdet_tes!B119=0,"",RES_hhdet_tes!B119/RES_hhdet_fec!B119)</f>
        <v/>
      </c>
      <c r="C119" s="73" t="str">
        <f>IF(RES_hhdet_tes!C119=0,"",RES_hhdet_tes!C119/RES_hhdet_fec!C119)</f>
        <v/>
      </c>
      <c r="D119" s="73" t="str">
        <f>IF(RES_hhdet_tes!D119=0,"",RES_hhdet_tes!D119/RES_hhdet_fec!D119)</f>
        <v/>
      </c>
      <c r="E119" s="73" t="str">
        <f>IF(RES_hhdet_tes!E119=0,"",RES_hhdet_tes!E119/RES_hhdet_fec!E119)</f>
        <v/>
      </c>
      <c r="F119" s="73" t="str">
        <f>IF(RES_hhdet_tes!F119=0,"",RES_hhdet_tes!F119/RES_hhdet_fec!F119)</f>
        <v/>
      </c>
      <c r="G119" s="73" t="str">
        <f>IF(RES_hhdet_tes!G119=0,"",RES_hhdet_tes!G119/RES_hhdet_fec!G119)</f>
        <v/>
      </c>
      <c r="H119" s="73" t="str">
        <f>IF(RES_hhdet_tes!H119=0,"",RES_hhdet_tes!H119/RES_hhdet_fec!H119)</f>
        <v/>
      </c>
      <c r="I119" s="73" t="str">
        <f>IF(RES_hhdet_tes!I119=0,"",RES_hhdet_tes!I119/RES_hhdet_fec!I119)</f>
        <v/>
      </c>
      <c r="J119" s="73" t="str">
        <f>IF(RES_hhdet_tes!J119=0,"",RES_hhdet_tes!J119/RES_hhdet_fec!J119)</f>
        <v/>
      </c>
      <c r="K119" s="73" t="str">
        <f>IF(RES_hhdet_tes!K119=0,"",RES_hhdet_tes!K119/RES_hhdet_fec!K119)</f>
        <v/>
      </c>
      <c r="L119" s="73" t="str">
        <f>IF(RES_hhdet_tes!L119=0,"",RES_hhdet_tes!L119/RES_hhdet_fec!L119)</f>
        <v/>
      </c>
      <c r="M119" s="73" t="str">
        <f>IF(RES_hhdet_tes!M119=0,"",RES_hhdet_tes!M119/RES_hhdet_fec!M119)</f>
        <v/>
      </c>
      <c r="N119" s="73" t="str">
        <f>IF(RES_hhdet_tes!N119=0,"",RES_hhdet_tes!N119/RES_hhdet_fec!N119)</f>
        <v/>
      </c>
      <c r="O119" s="73" t="str">
        <f>IF(RES_hhdet_tes!O119=0,"",RES_hhdet_tes!O119/RES_hhdet_fec!O119)</f>
        <v/>
      </c>
      <c r="P119" s="73" t="str">
        <f>IF(RES_hhdet_tes!P119=0,"",RES_hhdet_tes!P119/RES_hhdet_fec!P119)</f>
        <v/>
      </c>
      <c r="Q119" s="73" t="str">
        <f>IF(RES_hhdet_tes!Q119=0,"",RES_hhdet_tes!Q119/RES_hhdet_fec!Q119)</f>
        <v/>
      </c>
    </row>
    <row r="120" spans="1:17" ht="12" customHeight="1" x14ac:dyDescent="0.25">
      <c r="A120" s="158" t="s">
        <v>62</v>
      </c>
      <c r="B120" s="169" t="str">
        <f>IF(RES_hhdet_tes!B120=0,"",RES_hhdet_tes!B120/RES_hhdet_fec!B120)</f>
        <v/>
      </c>
      <c r="C120" s="169" t="str">
        <f>IF(RES_hhdet_tes!C120=0,"",RES_hhdet_tes!C120/RES_hhdet_fec!C120)</f>
        <v/>
      </c>
      <c r="D120" s="169" t="str">
        <f>IF(RES_hhdet_tes!D120=0,"",RES_hhdet_tes!D120/RES_hhdet_fec!D120)</f>
        <v/>
      </c>
      <c r="E120" s="169" t="str">
        <f>IF(RES_hhdet_tes!E120=0,"",RES_hhdet_tes!E120/RES_hhdet_fec!E120)</f>
        <v/>
      </c>
      <c r="F120" s="169" t="str">
        <f>IF(RES_hhdet_tes!F120=0,"",RES_hhdet_tes!F120/RES_hhdet_fec!F120)</f>
        <v/>
      </c>
      <c r="G120" s="169" t="str">
        <f>IF(RES_hhdet_tes!G120=0,"",RES_hhdet_tes!G120/RES_hhdet_fec!G120)</f>
        <v/>
      </c>
      <c r="H120" s="169" t="str">
        <f>IF(RES_hhdet_tes!H120=0,"",RES_hhdet_tes!H120/RES_hhdet_fec!H120)</f>
        <v/>
      </c>
      <c r="I120" s="169" t="str">
        <f>IF(RES_hhdet_tes!I120=0,"",RES_hhdet_tes!I120/RES_hhdet_fec!I120)</f>
        <v/>
      </c>
      <c r="J120" s="169" t="str">
        <f>IF(RES_hhdet_tes!J120=0,"",RES_hhdet_tes!J120/RES_hhdet_fec!J120)</f>
        <v/>
      </c>
      <c r="K120" s="169" t="str">
        <f>IF(RES_hhdet_tes!K120=0,"",RES_hhdet_tes!K120/RES_hhdet_fec!K120)</f>
        <v/>
      </c>
      <c r="L120" s="169" t="str">
        <f>IF(RES_hhdet_tes!L120=0,"",RES_hhdet_tes!L120/RES_hhdet_fec!L120)</f>
        <v/>
      </c>
      <c r="M120" s="169" t="str">
        <f>IF(RES_hhdet_tes!M120=0,"",RES_hhdet_tes!M120/RES_hhdet_fec!M120)</f>
        <v/>
      </c>
      <c r="N120" s="169" t="str">
        <f>IF(RES_hhdet_tes!N120=0,"",RES_hhdet_tes!N120/RES_hhdet_fec!N120)</f>
        <v/>
      </c>
      <c r="O120" s="169" t="str">
        <f>IF(RES_hhdet_tes!O120=0,"",RES_hhdet_tes!O120/RES_hhdet_fec!O120)</f>
        <v/>
      </c>
      <c r="P120" s="169" t="str">
        <f>IF(RES_hhdet_tes!P120=0,"",RES_hhdet_tes!P120/RES_hhdet_fec!P120)</f>
        <v/>
      </c>
      <c r="Q120" s="169" t="str">
        <f>IF(RES_hhdet_tes!Q120=0,"",RES_hhdet_tes!Q120/RES_hhdet_fec!Q120)</f>
        <v/>
      </c>
    </row>
    <row r="121" spans="1:17" ht="12" customHeight="1" x14ac:dyDescent="0.25">
      <c r="A121" s="23" t="s">
        <v>57</v>
      </c>
      <c r="B121" s="73" t="str">
        <f>IF(RES_hhdet_tes!B121=0,"",RES_hhdet_tes!B121/RES_hhdet_fec!B121)</f>
        <v/>
      </c>
      <c r="C121" s="73" t="str">
        <f>IF(RES_hhdet_tes!C121=0,"",RES_hhdet_tes!C121/RES_hhdet_fec!C121)</f>
        <v/>
      </c>
      <c r="D121" s="73" t="str">
        <f>IF(RES_hhdet_tes!D121=0,"",RES_hhdet_tes!D121/RES_hhdet_fec!D121)</f>
        <v/>
      </c>
      <c r="E121" s="73" t="str">
        <f>IF(RES_hhdet_tes!E121=0,"",RES_hhdet_tes!E121/RES_hhdet_fec!E121)</f>
        <v/>
      </c>
      <c r="F121" s="73" t="str">
        <f>IF(RES_hhdet_tes!F121=0,"",RES_hhdet_tes!F121/RES_hhdet_fec!F121)</f>
        <v/>
      </c>
      <c r="G121" s="73" t="str">
        <f>IF(RES_hhdet_tes!G121=0,"",RES_hhdet_tes!G121/RES_hhdet_fec!G121)</f>
        <v/>
      </c>
      <c r="H121" s="73" t="str">
        <f>IF(RES_hhdet_tes!H121=0,"",RES_hhdet_tes!H121/RES_hhdet_fec!H121)</f>
        <v/>
      </c>
      <c r="I121" s="73" t="str">
        <f>IF(RES_hhdet_tes!I121=0,"",RES_hhdet_tes!I121/RES_hhdet_fec!I121)</f>
        <v/>
      </c>
      <c r="J121" s="73" t="str">
        <f>IF(RES_hhdet_tes!J121=0,"",RES_hhdet_tes!J121/RES_hhdet_fec!J121)</f>
        <v/>
      </c>
      <c r="K121" s="73" t="str">
        <f>IF(RES_hhdet_tes!K121=0,"",RES_hhdet_tes!K121/RES_hhdet_fec!K121)</f>
        <v/>
      </c>
      <c r="L121" s="73" t="str">
        <f>IF(RES_hhdet_tes!L121=0,"",RES_hhdet_tes!L121/RES_hhdet_fec!L121)</f>
        <v/>
      </c>
      <c r="M121" s="73" t="str">
        <f>IF(RES_hhdet_tes!M121=0,"",RES_hhdet_tes!M121/RES_hhdet_fec!M121)</f>
        <v/>
      </c>
      <c r="N121" s="73" t="str">
        <f>IF(RES_hhdet_tes!N121=0,"",RES_hhdet_tes!N121/RES_hhdet_fec!N121)</f>
        <v/>
      </c>
      <c r="O121" s="73" t="str">
        <f>IF(RES_hhdet_tes!O121=0,"",RES_hhdet_tes!O121/RES_hhdet_fec!O121)</f>
        <v/>
      </c>
      <c r="P121" s="73" t="str">
        <f>IF(RES_hhdet_tes!P121=0,"",RES_hhdet_tes!P121/RES_hhdet_fec!P121)</f>
        <v/>
      </c>
      <c r="Q121" s="73" t="str">
        <f>IF(RES_hhdet_tes!Q121=0,"",RES_hhdet_tes!Q121/RES_hhdet_fec!Q121)</f>
        <v/>
      </c>
    </row>
    <row r="122" spans="1:17" ht="12" customHeight="1" x14ac:dyDescent="0.25">
      <c r="A122" s="29" t="s">
        <v>140</v>
      </c>
      <c r="B122" s="65" t="str">
        <f>IF(RES_hhdet_tes!B122=0,"",RES_hhdet_tes!B122/RES_hhdet_fec!B122)</f>
        <v/>
      </c>
      <c r="C122" s="65" t="str">
        <f>IF(RES_hhdet_tes!C122=0,"",RES_hhdet_tes!C122/RES_hhdet_fec!C122)</f>
        <v/>
      </c>
      <c r="D122" s="65" t="str">
        <f>IF(RES_hhdet_tes!D122=0,"",RES_hhdet_tes!D122/RES_hhdet_fec!D122)</f>
        <v/>
      </c>
      <c r="E122" s="65" t="str">
        <f>IF(RES_hhdet_tes!E122=0,"",RES_hhdet_tes!E122/RES_hhdet_fec!E122)</f>
        <v/>
      </c>
      <c r="F122" s="65" t="str">
        <f>IF(RES_hhdet_tes!F122=0,"",RES_hhdet_tes!F122/RES_hhdet_fec!F122)</f>
        <v/>
      </c>
      <c r="G122" s="65" t="str">
        <f>IF(RES_hhdet_tes!G122=0,"",RES_hhdet_tes!G122/RES_hhdet_fec!G122)</f>
        <v/>
      </c>
      <c r="H122" s="65" t="str">
        <f>IF(RES_hhdet_tes!H122=0,"",RES_hhdet_tes!H122/RES_hhdet_fec!H122)</f>
        <v/>
      </c>
      <c r="I122" s="65" t="str">
        <f>IF(RES_hhdet_tes!I122=0,"",RES_hhdet_tes!I122/RES_hhdet_fec!I122)</f>
        <v/>
      </c>
      <c r="J122" s="65" t="str">
        <f>IF(RES_hhdet_tes!J122=0,"",RES_hhdet_tes!J122/RES_hhdet_fec!J122)</f>
        <v/>
      </c>
      <c r="K122" s="65" t="str">
        <f>IF(RES_hhdet_tes!K122=0,"",RES_hhdet_tes!K122/RES_hhdet_fec!K122)</f>
        <v/>
      </c>
      <c r="L122" s="65" t="str">
        <f>IF(RES_hhdet_tes!L122=0,"",RES_hhdet_tes!L122/RES_hhdet_fec!L122)</f>
        <v/>
      </c>
      <c r="M122" s="65" t="str">
        <f>IF(RES_hhdet_tes!M122=0,"",RES_hhdet_tes!M122/RES_hhdet_fec!M122)</f>
        <v/>
      </c>
      <c r="N122" s="65" t="str">
        <f>IF(RES_hhdet_tes!N122=0,"",RES_hhdet_tes!N122/RES_hhdet_fec!N122)</f>
        <v/>
      </c>
      <c r="O122" s="65" t="str">
        <f>IF(RES_hhdet_tes!O122=0,"",RES_hhdet_tes!O122/RES_hhdet_fec!O122)</f>
        <v/>
      </c>
      <c r="P122" s="65" t="str">
        <f>IF(RES_hhdet_tes!P122=0,"",RES_hhdet_tes!P122/RES_hhdet_fec!P122)</f>
        <v/>
      </c>
      <c r="Q122" s="65" t="str">
        <f>IF(RES_hhdet_tes!Q122=0,"",RES_hhdet_tes!Q122/RES_hhdet_fec!Q122)</f>
        <v/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75">
        <f>IF(RES_hhdet_tes!B124=0,"",RES_hhdet_tes!B124/RES_hhdet_fec!B124)</f>
        <v>0.80579709828247637</v>
      </c>
      <c r="C124" s="175">
        <f>IF(RES_hhdet_tes!C124=0,"",RES_hhdet_tes!C124/RES_hhdet_fec!C124)</f>
        <v>0.80812613426978475</v>
      </c>
      <c r="D124" s="175">
        <f>IF(RES_hhdet_tes!D124=0,"",RES_hhdet_tes!D124/RES_hhdet_fec!D124)</f>
        <v>0.81288058686981823</v>
      </c>
      <c r="E124" s="175">
        <f>IF(RES_hhdet_tes!E124=0,"",RES_hhdet_tes!E124/RES_hhdet_fec!E124)</f>
        <v>0.81742426301541837</v>
      </c>
      <c r="F124" s="175">
        <f>IF(RES_hhdet_tes!F124=0,"",RES_hhdet_tes!F124/RES_hhdet_fec!F124)</f>
        <v>0.82293187452951755</v>
      </c>
      <c r="G124" s="175">
        <f>IF(RES_hhdet_tes!G124=0,"",RES_hhdet_tes!G124/RES_hhdet_fec!G124)</f>
        <v>0.82589685527793111</v>
      </c>
      <c r="H124" s="175">
        <f>IF(RES_hhdet_tes!H124=0,"",RES_hhdet_tes!H124/RES_hhdet_fec!H124)</f>
        <v>0.82947543082517405</v>
      </c>
      <c r="I124" s="175">
        <f>IF(RES_hhdet_tes!I124=0,"",RES_hhdet_tes!I124/RES_hhdet_fec!I124)</f>
        <v>0.83466684868005181</v>
      </c>
      <c r="J124" s="175">
        <f>IF(RES_hhdet_tes!J124=0,"",RES_hhdet_tes!J124/RES_hhdet_fec!J124)</f>
        <v>0.83815222821462054</v>
      </c>
      <c r="K124" s="175">
        <f>IF(RES_hhdet_tes!K124=0,"",RES_hhdet_tes!K124/RES_hhdet_fec!K124)</f>
        <v>0.84535122731587675</v>
      </c>
      <c r="L124" s="175">
        <f>IF(RES_hhdet_tes!L124=0,"",RES_hhdet_tes!L124/RES_hhdet_fec!L124)</f>
        <v>0.84782121346314709</v>
      </c>
      <c r="M124" s="175">
        <f>IF(RES_hhdet_tes!M124=0,"",RES_hhdet_tes!M124/RES_hhdet_fec!M124)</f>
        <v>0.85329925249785743</v>
      </c>
      <c r="N124" s="175">
        <f>IF(RES_hhdet_tes!N124=0,"",RES_hhdet_tes!N124/RES_hhdet_fec!N124)</f>
        <v>0.8564994885177305</v>
      </c>
      <c r="O124" s="175">
        <f>IF(RES_hhdet_tes!O124=0,"",RES_hhdet_tes!O124/RES_hhdet_fec!O124)</f>
        <v>0.86160870069270512</v>
      </c>
      <c r="P124" s="175">
        <f>IF(RES_hhdet_tes!P124=0,"",RES_hhdet_tes!P124/RES_hhdet_fec!P124)</f>
        <v>0.86528366295023418</v>
      </c>
      <c r="Q124" s="175">
        <f>IF(RES_hhdet_tes!Q124=0,"",RES_hhdet_tes!Q124/RES_hhdet_fec!Q124)</f>
        <v>0.86615455135017028</v>
      </c>
    </row>
    <row r="125" spans="1:17" ht="12.95" customHeight="1" x14ac:dyDescent="0.25">
      <c r="A125" s="158" t="s">
        <v>65</v>
      </c>
      <c r="B125" s="169">
        <f>IF(RES_hhdet_tes!B125=0,"",RES_hhdet_tes!B125/RES_hhdet_fec!B125)</f>
        <v>0.80118338966491642</v>
      </c>
      <c r="C125" s="169">
        <f>IF(RES_hhdet_tes!C125=0,"",RES_hhdet_tes!C125/RES_hhdet_fec!C125)</f>
        <v>0.80343399931638415</v>
      </c>
      <c r="D125" s="169">
        <f>IF(RES_hhdet_tes!D125=0,"",RES_hhdet_tes!D125/RES_hhdet_fec!D125)</f>
        <v>0.80716924018872016</v>
      </c>
      <c r="E125" s="169">
        <f>IF(RES_hhdet_tes!E125=0,"",RES_hhdet_tes!E125/RES_hhdet_fec!E125)</f>
        <v>0.81126872341819045</v>
      </c>
      <c r="F125" s="169">
        <f>IF(RES_hhdet_tes!F125=0,"",RES_hhdet_tes!F125/RES_hhdet_fec!F125)</f>
        <v>0.816389326816501</v>
      </c>
      <c r="G125" s="169">
        <f>IF(RES_hhdet_tes!G125=0,"",RES_hhdet_tes!G125/RES_hhdet_fec!G125)</f>
        <v>0.81944255907392816</v>
      </c>
      <c r="H125" s="169">
        <f>IF(RES_hhdet_tes!H125=0,"",RES_hhdet_tes!H125/RES_hhdet_fec!H125)</f>
        <v>0.82229524204373849</v>
      </c>
      <c r="I125" s="169">
        <f>IF(RES_hhdet_tes!I125=0,"",RES_hhdet_tes!I125/RES_hhdet_fec!I125)</f>
        <v>0.82845753230464136</v>
      </c>
      <c r="J125" s="169">
        <f>IF(RES_hhdet_tes!J125=0,"",RES_hhdet_tes!J125/RES_hhdet_fec!J125)</f>
        <v>0.83230340035340344</v>
      </c>
      <c r="K125" s="169">
        <f>IF(RES_hhdet_tes!K125=0,"",RES_hhdet_tes!K125/RES_hhdet_fec!K125)</f>
        <v>0.83692600586005006</v>
      </c>
      <c r="L125" s="169">
        <f>IF(RES_hhdet_tes!L125=0,"",RES_hhdet_tes!L125/RES_hhdet_fec!L125)</f>
        <v>0.83981225801748971</v>
      </c>
      <c r="M125" s="169">
        <f>IF(RES_hhdet_tes!M125=0,"",RES_hhdet_tes!M125/RES_hhdet_fec!M125)</f>
        <v>0.84506162021575071</v>
      </c>
      <c r="N125" s="169">
        <f>IF(RES_hhdet_tes!N125=0,"",RES_hhdet_tes!N125/RES_hhdet_fec!N125)</f>
        <v>0.847869663752983</v>
      </c>
      <c r="O125" s="169">
        <f>IF(RES_hhdet_tes!O125=0,"",RES_hhdet_tes!O125/RES_hhdet_fec!O125)</f>
        <v>0.85416734644141068</v>
      </c>
      <c r="P125" s="169">
        <f>IF(RES_hhdet_tes!P125=0,"",RES_hhdet_tes!P125/RES_hhdet_fec!P125)</f>
        <v>0.85779290793315577</v>
      </c>
      <c r="Q125" s="169">
        <f>IF(RES_hhdet_tes!Q125=0,"",RES_hhdet_tes!Q125/RES_hhdet_fec!Q125)</f>
        <v>0.85976566487804018</v>
      </c>
    </row>
    <row r="126" spans="1:17" ht="12" customHeight="1" x14ac:dyDescent="0.25">
      <c r="A126" s="23" t="s">
        <v>149</v>
      </c>
      <c r="B126" s="73">
        <f>IF(RES_hhdet_tes!B126=0,"",RES_hhdet_tes!B126/RES_hhdet_fec!B126)</f>
        <v>0.80054298713141259</v>
      </c>
      <c r="C126" s="73">
        <f>IF(RES_hhdet_tes!C126=0,"",RES_hhdet_tes!C126/RES_hhdet_fec!C126)</f>
        <v>0.80261517291404605</v>
      </c>
      <c r="D126" s="73">
        <f>IF(RES_hhdet_tes!D126=0,"",RES_hhdet_tes!D126/RES_hhdet_fec!D126)</f>
        <v>0.8062571222896483</v>
      </c>
      <c r="E126" s="73">
        <f>IF(RES_hhdet_tes!E126=0,"",RES_hhdet_tes!E126/RES_hhdet_fec!E126)</f>
        <v>0.81037122652481586</v>
      </c>
      <c r="F126" s="73">
        <f>IF(RES_hhdet_tes!F126=0,"",RES_hhdet_tes!F126/RES_hhdet_fec!F126)</f>
        <v>0.81567304524015072</v>
      </c>
      <c r="G126" s="73">
        <f>IF(RES_hhdet_tes!G126=0,"",RES_hhdet_tes!G126/RES_hhdet_fec!G126)</f>
        <v>0.81875358013133548</v>
      </c>
      <c r="H126" s="73">
        <f>IF(RES_hhdet_tes!H126=0,"",RES_hhdet_tes!H126/RES_hhdet_fec!H126)</f>
        <v>0.82175711049908995</v>
      </c>
      <c r="I126" s="73">
        <f>IF(RES_hhdet_tes!I126=0,"",RES_hhdet_tes!I126/RES_hhdet_fec!I126)</f>
        <v>0.82746382600287349</v>
      </c>
      <c r="J126" s="73">
        <f>IF(RES_hhdet_tes!J126=0,"",RES_hhdet_tes!J126/RES_hhdet_fec!J126)</f>
        <v>0.83163505445814356</v>
      </c>
      <c r="K126" s="73">
        <f>IF(RES_hhdet_tes!K126=0,"",RES_hhdet_tes!K126/RES_hhdet_fec!K126)</f>
        <v>0.83618481249170939</v>
      </c>
      <c r="L126" s="73">
        <f>IF(RES_hhdet_tes!L126=0,"",RES_hhdet_tes!L126/RES_hhdet_fec!L126)</f>
        <v>0.83916539421272984</v>
      </c>
      <c r="M126" s="73">
        <f>IF(RES_hhdet_tes!M126=0,"",RES_hhdet_tes!M126/RES_hhdet_fec!M126)</f>
        <v>0.84432574193600995</v>
      </c>
      <c r="N126" s="73">
        <f>IF(RES_hhdet_tes!N126=0,"",RES_hhdet_tes!N126/RES_hhdet_fec!N126)</f>
        <v>0.84706941775898292</v>
      </c>
      <c r="O126" s="73">
        <f>IF(RES_hhdet_tes!O126=0,"",RES_hhdet_tes!O126/RES_hhdet_fec!O126)</f>
        <v>0.8538001505869004</v>
      </c>
      <c r="P126" s="73">
        <f>IF(RES_hhdet_tes!P126=0,"",RES_hhdet_tes!P126/RES_hhdet_fec!P126)</f>
        <v>0.85681689691085061</v>
      </c>
      <c r="Q126" s="73">
        <f>IF(RES_hhdet_tes!Q126=0,"",RES_hhdet_tes!Q126/RES_hhdet_fec!Q126)</f>
        <v>0.85908458026483348</v>
      </c>
    </row>
    <row r="127" spans="1:17" ht="12" customHeight="1" x14ac:dyDescent="0.25">
      <c r="A127" s="23" t="s">
        <v>60</v>
      </c>
      <c r="B127" s="73">
        <f>IF(RES_hhdet_tes!B127=0,"",RES_hhdet_tes!B127/RES_hhdet_fec!B127)</f>
        <v>1.0000000000000002</v>
      </c>
      <c r="C127" s="73">
        <f>IF(RES_hhdet_tes!C127=0,"",RES_hhdet_tes!C127/RES_hhdet_fec!C127)</f>
        <v>1</v>
      </c>
      <c r="D127" s="73">
        <f>IF(RES_hhdet_tes!D127=0,"",RES_hhdet_tes!D127/RES_hhdet_fec!D127)</f>
        <v>1</v>
      </c>
      <c r="E127" s="73">
        <f>IF(RES_hhdet_tes!E127=0,"",RES_hhdet_tes!E127/RES_hhdet_fec!E127)</f>
        <v>1</v>
      </c>
      <c r="F127" s="73">
        <f>IF(RES_hhdet_tes!F127=0,"",RES_hhdet_tes!F127/RES_hhdet_fec!F127)</f>
        <v>1.0000000000000004</v>
      </c>
      <c r="G127" s="73">
        <f>IF(RES_hhdet_tes!G127=0,"",RES_hhdet_tes!G127/RES_hhdet_fec!G127)</f>
        <v>0.99999999999999967</v>
      </c>
      <c r="H127" s="73">
        <f>IF(RES_hhdet_tes!H127=0,"",RES_hhdet_tes!H127/RES_hhdet_fec!H127)</f>
        <v>1</v>
      </c>
      <c r="I127" s="73">
        <f>IF(RES_hhdet_tes!I127=0,"",RES_hhdet_tes!I127/RES_hhdet_fec!I127)</f>
        <v>0.99999999999999978</v>
      </c>
      <c r="J127" s="73">
        <f>IF(RES_hhdet_tes!J127=0,"",RES_hhdet_tes!J127/RES_hhdet_fec!J127)</f>
        <v>1</v>
      </c>
      <c r="K127" s="73">
        <f>IF(RES_hhdet_tes!K127=0,"",RES_hhdet_tes!K127/RES_hhdet_fec!K127)</f>
        <v>0.99999999999999978</v>
      </c>
      <c r="L127" s="73">
        <f>IF(RES_hhdet_tes!L127=0,"",RES_hhdet_tes!L127/RES_hhdet_fec!L127)</f>
        <v>1.0000000000000002</v>
      </c>
      <c r="M127" s="73">
        <f>IF(RES_hhdet_tes!M127=0,"",RES_hhdet_tes!M127/RES_hhdet_fec!M127)</f>
        <v>0.99999999999999967</v>
      </c>
      <c r="N127" s="73">
        <f>IF(RES_hhdet_tes!N127=0,"",RES_hhdet_tes!N127/RES_hhdet_fec!N127)</f>
        <v>1.0000000000000002</v>
      </c>
      <c r="O127" s="73">
        <f>IF(RES_hhdet_tes!O127=0,"",RES_hhdet_tes!O127/RES_hhdet_fec!O127)</f>
        <v>1.0000000000000002</v>
      </c>
      <c r="P127" s="73">
        <f>IF(RES_hhdet_tes!P127=0,"",RES_hhdet_tes!P127/RES_hhdet_fec!P127)</f>
        <v>1.0000000000000002</v>
      </c>
      <c r="Q127" s="73">
        <f>IF(RES_hhdet_tes!Q127=0,"",RES_hhdet_tes!Q127/RES_hhdet_fec!Q127)</f>
        <v>1.0000000000000002</v>
      </c>
    </row>
    <row r="128" spans="1:17" ht="12.95" customHeight="1" x14ac:dyDescent="0.25">
      <c r="A128" s="158" t="s">
        <v>112</v>
      </c>
      <c r="B128" s="169">
        <f>IF(RES_hhdet_tes!B128=0,"",RES_hhdet_tes!B128/RES_hhdet_fec!B128)</f>
        <v>1.6292521448704611</v>
      </c>
      <c r="C128" s="169">
        <f>IF(RES_hhdet_tes!C128=0,"",RES_hhdet_tes!C128/RES_hhdet_fec!C128)</f>
        <v>1.7100131142290351</v>
      </c>
      <c r="D128" s="169">
        <f>IF(RES_hhdet_tes!D128=0,"",RES_hhdet_tes!D128/RES_hhdet_fec!D128)</f>
        <v>1.7614897533361724</v>
      </c>
      <c r="E128" s="169">
        <f>IF(RES_hhdet_tes!E128=0,"",RES_hhdet_tes!E128/RES_hhdet_fec!E128)</f>
        <v>1.802570914042263</v>
      </c>
      <c r="F128" s="169">
        <f>IF(RES_hhdet_tes!F128=0,"",RES_hhdet_tes!F128/RES_hhdet_fec!F128)</f>
        <v>1.8876674139196654</v>
      </c>
      <c r="G128" s="169">
        <f>IF(RES_hhdet_tes!G128=0,"",RES_hhdet_tes!G128/RES_hhdet_fec!G128)</f>
        <v>1.9549853926778407</v>
      </c>
      <c r="H128" s="169">
        <f>IF(RES_hhdet_tes!H128=0,"",RES_hhdet_tes!H128/RES_hhdet_fec!H128)</f>
        <v>2.0375374272286857</v>
      </c>
      <c r="I128" s="169">
        <f>IF(RES_hhdet_tes!I128=0,"",RES_hhdet_tes!I128/RES_hhdet_fec!I128)</f>
        <v>2.1342192445182149</v>
      </c>
      <c r="J128" s="169">
        <f>IF(RES_hhdet_tes!J128=0,"",RES_hhdet_tes!J128/RES_hhdet_fec!J128)</f>
        <v>2.3524345901067139</v>
      </c>
      <c r="K128" s="169">
        <f>IF(RES_hhdet_tes!K128=0,"",RES_hhdet_tes!K128/RES_hhdet_fec!K128)</f>
        <v>2.5789100909710414</v>
      </c>
      <c r="L128" s="169">
        <f>IF(RES_hhdet_tes!L128=0,"",RES_hhdet_tes!L128/RES_hhdet_fec!L128)</f>
        <v>2.7977643793552325</v>
      </c>
      <c r="M128" s="169">
        <f>IF(RES_hhdet_tes!M128=0,"",RES_hhdet_tes!M128/RES_hhdet_fec!M128)</f>
        <v>3.0130902593042688</v>
      </c>
      <c r="N128" s="169">
        <f>IF(RES_hhdet_tes!N128=0,"",RES_hhdet_tes!N128/RES_hhdet_fec!N128)</f>
        <v>3.1136656667510647</v>
      </c>
      <c r="O128" s="169">
        <f>IF(RES_hhdet_tes!O128=0,"",RES_hhdet_tes!O128/RES_hhdet_fec!O128)</f>
        <v>3.3294061507839681</v>
      </c>
      <c r="P128" s="169">
        <f>IF(RES_hhdet_tes!P128=0,"",RES_hhdet_tes!P128/RES_hhdet_fec!P128)</f>
        <v>3.3894939833122479</v>
      </c>
      <c r="Q128" s="169">
        <f>IF(RES_hhdet_tes!Q128=0,"",RES_hhdet_tes!Q128/RES_hhdet_fec!Q128)</f>
        <v>3.6173049584855677</v>
      </c>
    </row>
    <row r="129" spans="1:17" ht="12" customHeight="1" x14ac:dyDescent="0.25">
      <c r="A129" s="23" t="s">
        <v>60</v>
      </c>
      <c r="B129" s="73">
        <f>IF(RES_hhdet_tes!B129=0,"",RES_hhdet_tes!B129/RES_hhdet_fec!B129)</f>
        <v>1.6292521448704611</v>
      </c>
      <c r="C129" s="73">
        <f>IF(RES_hhdet_tes!C129=0,"",RES_hhdet_tes!C129/RES_hhdet_fec!C129)</f>
        <v>1.7100131142290351</v>
      </c>
      <c r="D129" s="73">
        <f>IF(RES_hhdet_tes!D129=0,"",RES_hhdet_tes!D129/RES_hhdet_fec!D129)</f>
        <v>1.7614897533361724</v>
      </c>
      <c r="E129" s="73">
        <f>IF(RES_hhdet_tes!E129=0,"",RES_hhdet_tes!E129/RES_hhdet_fec!E129)</f>
        <v>1.802570914042263</v>
      </c>
      <c r="F129" s="73">
        <f>IF(RES_hhdet_tes!F129=0,"",RES_hhdet_tes!F129/RES_hhdet_fec!F129)</f>
        <v>1.8876674139196654</v>
      </c>
      <c r="G129" s="73">
        <f>IF(RES_hhdet_tes!G129=0,"",RES_hhdet_tes!G129/RES_hhdet_fec!G129)</f>
        <v>1.9549853926778407</v>
      </c>
      <c r="H129" s="73">
        <f>IF(RES_hhdet_tes!H129=0,"",RES_hhdet_tes!H129/RES_hhdet_fec!H129)</f>
        <v>2.0375374272286857</v>
      </c>
      <c r="I129" s="73">
        <f>IF(RES_hhdet_tes!I129=0,"",RES_hhdet_tes!I129/RES_hhdet_fec!I129)</f>
        <v>2.1342192445182149</v>
      </c>
      <c r="J129" s="73">
        <f>IF(RES_hhdet_tes!J129=0,"",RES_hhdet_tes!J129/RES_hhdet_fec!J129)</f>
        <v>2.3524345901067139</v>
      </c>
      <c r="K129" s="73">
        <f>IF(RES_hhdet_tes!K129=0,"",RES_hhdet_tes!K129/RES_hhdet_fec!K129)</f>
        <v>2.5789100909710414</v>
      </c>
      <c r="L129" s="73">
        <f>IF(RES_hhdet_tes!L129=0,"",RES_hhdet_tes!L129/RES_hhdet_fec!L129)</f>
        <v>2.7977643793552325</v>
      </c>
      <c r="M129" s="73">
        <f>IF(RES_hhdet_tes!M129=0,"",RES_hhdet_tes!M129/RES_hhdet_fec!M129)</f>
        <v>3.0130902593042688</v>
      </c>
      <c r="N129" s="73">
        <f>IF(RES_hhdet_tes!N129=0,"",RES_hhdet_tes!N129/RES_hhdet_fec!N129)</f>
        <v>3.1136656667510647</v>
      </c>
      <c r="O129" s="73">
        <f>IF(RES_hhdet_tes!O129=0,"",RES_hhdet_tes!O129/RES_hhdet_fec!O129)</f>
        <v>3.3294061507839681</v>
      </c>
      <c r="P129" s="73">
        <f>IF(RES_hhdet_tes!P129=0,"",RES_hhdet_tes!P129/RES_hhdet_fec!P129)</f>
        <v>3.3894939833122479</v>
      </c>
      <c r="Q129" s="73">
        <f>IF(RES_hhdet_tes!Q129=0,"",RES_hhdet_tes!Q129/RES_hhdet_fec!Q129)</f>
        <v>3.6173049584855677</v>
      </c>
    </row>
    <row r="130" spans="1:17" ht="12" customHeight="1" x14ac:dyDescent="0.25">
      <c r="A130" s="158" t="s">
        <v>63</v>
      </c>
      <c r="B130" s="169">
        <f>IF(RES_hhdet_tes!B130=0,"",RES_hhdet_tes!B130/RES_hhdet_fec!B130)</f>
        <v>0.85049361691125713</v>
      </c>
      <c r="C130" s="169">
        <f>IF(RES_hhdet_tes!C130=0,"",RES_hhdet_tes!C130/RES_hhdet_fec!C130)</f>
        <v>0.8489960834903485</v>
      </c>
      <c r="D130" s="169">
        <f>IF(RES_hhdet_tes!D130=0,"",RES_hhdet_tes!D130/RES_hhdet_fec!D130)</f>
        <v>0.8573259042938518</v>
      </c>
      <c r="E130" s="169">
        <f>IF(RES_hhdet_tes!E130=0,"",RES_hhdet_tes!E130/RES_hhdet_fec!E130)</f>
        <v>0.85904773293321479</v>
      </c>
      <c r="F130" s="169">
        <f>IF(RES_hhdet_tes!F130=0,"",RES_hhdet_tes!F130/RES_hhdet_fec!F130)</f>
        <v>0.86490421209449353</v>
      </c>
      <c r="G130" s="169">
        <f>IF(RES_hhdet_tes!G130=0,"",RES_hhdet_tes!G130/RES_hhdet_fec!G130)</f>
        <v>0.87117540744637101</v>
      </c>
      <c r="H130" s="169">
        <f>IF(RES_hhdet_tes!H130=0,"",RES_hhdet_tes!H130/RES_hhdet_fec!H130)</f>
        <v>0.87260260709292703</v>
      </c>
      <c r="I130" s="169">
        <f>IF(RES_hhdet_tes!I130=0,"",RES_hhdet_tes!I130/RES_hhdet_fec!I130)</f>
        <v>0.88336767403047656</v>
      </c>
      <c r="J130" s="169">
        <f>IF(RES_hhdet_tes!J130=0,"",RES_hhdet_tes!J130/RES_hhdet_fec!J130)</f>
        <v>0.88208131395482337</v>
      </c>
      <c r="K130" s="169">
        <f>IF(RES_hhdet_tes!K130=0,"",RES_hhdet_tes!K130/RES_hhdet_fec!K130)</f>
        <v>0.89203848044330025</v>
      </c>
      <c r="L130" s="169">
        <f>IF(RES_hhdet_tes!L130=0,"",RES_hhdet_tes!L130/RES_hhdet_fec!L130)</f>
        <v>0.90082255978345804</v>
      </c>
      <c r="M130" s="169">
        <f>IF(RES_hhdet_tes!M130=0,"",RES_hhdet_tes!M130/RES_hhdet_fec!M130)</f>
        <v>0.90202965588853223</v>
      </c>
      <c r="N130" s="169">
        <f>IF(RES_hhdet_tes!N130=0,"",RES_hhdet_tes!N130/RES_hhdet_fec!N130)</f>
        <v>0.90482409818563103</v>
      </c>
      <c r="O130" s="169">
        <f>IF(RES_hhdet_tes!O130=0,"",RES_hhdet_tes!O130/RES_hhdet_fec!O130)</f>
        <v>0.91005080417046136</v>
      </c>
      <c r="P130" s="169">
        <f>IF(RES_hhdet_tes!P130=0,"",RES_hhdet_tes!P130/RES_hhdet_fec!P130)</f>
        <v>0.90787954298036566</v>
      </c>
      <c r="Q130" s="169">
        <f>IF(RES_hhdet_tes!Q130=0,"",RES_hhdet_tes!Q130/RES_hhdet_fec!Q130)</f>
        <v>0.90923962914974443</v>
      </c>
    </row>
    <row r="131" spans="1:17" ht="12" customHeight="1" x14ac:dyDescent="0.25">
      <c r="A131" s="167" t="s">
        <v>148</v>
      </c>
      <c r="B131" s="174">
        <f>IF(RES_hhdet_tes!B131=0,"",RES_hhdet_tes!B131/RES_hhdet_fec!B131)</f>
        <v>0.85037224523561439</v>
      </c>
      <c r="C131" s="174">
        <f>IF(RES_hhdet_tes!C131=0,"",RES_hhdet_tes!C131/RES_hhdet_fec!C131)</f>
        <v>0.85115934705905638</v>
      </c>
      <c r="D131" s="174">
        <f>IF(RES_hhdet_tes!D131=0,"",RES_hhdet_tes!D131/RES_hhdet_fec!D131)</f>
        <v>0.85345240542494083</v>
      </c>
      <c r="E131" s="174">
        <f>IF(RES_hhdet_tes!E131=0,"",RES_hhdet_tes!E131/RES_hhdet_fec!E131)</f>
        <v>0.85519467780565839</v>
      </c>
      <c r="F131" s="174">
        <f>IF(RES_hhdet_tes!F131=0,"",RES_hhdet_tes!F131/RES_hhdet_fec!F131)</f>
        <v>0.85770567923942131</v>
      </c>
      <c r="G131" s="174">
        <f>IF(RES_hhdet_tes!G131=0,"",RES_hhdet_tes!G131/RES_hhdet_fec!G131)</f>
        <v>0.85856119117619156</v>
      </c>
      <c r="H131" s="174">
        <f>IF(RES_hhdet_tes!H131=0,"",RES_hhdet_tes!H131/RES_hhdet_fec!H131)</f>
        <v>0.85928446889440002</v>
      </c>
      <c r="I131" s="174">
        <f>IF(RES_hhdet_tes!I131=0,"",RES_hhdet_tes!I131/RES_hhdet_fec!I131)</f>
        <v>0.86266317457710595</v>
      </c>
      <c r="J131" s="174">
        <f>IF(RES_hhdet_tes!J131=0,"",RES_hhdet_tes!J131/RES_hhdet_fec!J131)</f>
        <v>0.86432889332101959</v>
      </c>
      <c r="K131" s="174">
        <f>IF(RES_hhdet_tes!K131=0,"",RES_hhdet_tes!K131/RES_hhdet_fec!K131)</f>
        <v>0.86636482726752106</v>
      </c>
      <c r="L131" s="174">
        <f>IF(RES_hhdet_tes!L131=0,"",RES_hhdet_tes!L131/RES_hhdet_fec!L131)</f>
        <v>0.87070637832975994</v>
      </c>
      <c r="M131" s="174">
        <f>IF(RES_hhdet_tes!M131=0,"",RES_hhdet_tes!M131/RES_hhdet_fec!M131)</f>
        <v>0.87239470815980924</v>
      </c>
      <c r="N131" s="174">
        <f>IF(RES_hhdet_tes!N131=0,"",RES_hhdet_tes!N131/RES_hhdet_fec!N131)</f>
        <v>0.87417689795199205</v>
      </c>
      <c r="O131" s="174">
        <f>IF(RES_hhdet_tes!O131=0,"",RES_hhdet_tes!O131/RES_hhdet_fec!O131)</f>
        <v>0.87596645725741595</v>
      </c>
      <c r="P131" s="174">
        <f>IF(RES_hhdet_tes!P131=0,"",RES_hhdet_tes!P131/RES_hhdet_fec!P131)</f>
        <v>0.87715208960956514</v>
      </c>
      <c r="Q131" s="174">
        <f>IF(RES_hhdet_tes!Q131=0,"",RES_hhdet_tes!Q131/RES_hhdet_fec!Q131)</f>
        <v>0.87877428366333787</v>
      </c>
    </row>
    <row r="132" spans="1:17" ht="12" customHeight="1" x14ac:dyDescent="0.25">
      <c r="A132" s="167" t="s">
        <v>147</v>
      </c>
      <c r="B132" s="174">
        <f>IF(RES_hhdet_tes!B132=0,"",RES_hhdet_tes!B132/RES_hhdet_fec!B132)</f>
        <v>0.89736701926022266</v>
      </c>
      <c r="C132" s="174">
        <f>IF(RES_hhdet_tes!C132=0,"",RES_hhdet_tes!C132/RES_hhdet_fec!C132)</f>
        <v>0.89874913015407065</v>
      </c>
      <c r="D132" s="174">
        <f>IF(RES_hhdet_tes!D132=0,"",RES_hhdet_tes!D132/RES_hhdet_fec!D132)</f>
        <v>0.90202592184374697</v>
      </c>
      <c r="E132" s="174">
        <f>IF(RES_hhdet_tes!E132=0,"",RES_hhdet_tes!E132/RES_hhdet_fec!E132)</f>
        <v>0.90495260685900736</v>
      </c>
      <c r="F132" s="174">
        <f>IF(RES_hhdet_tes!F132=0,"",RES_hhdet_tes!F132/RES_hhdet_fec!F132)</f>
        <v>0.90895033923512669</v>
      </c>
      <c r="G132" s="174">
        <f>IF(RES_hhdet_tes!G132=0,"",RES_hhdet_tes!G132/RES_hhdet_fec!G132)</f>
        <v>0.91108668393358472</v>
      </c>
      <c r="H132" s="174">
        <f>IF(RES_hhdet_tes!H132=0,"",RES_hhdet_tes!H132/RES_hhdet_fec!H132)</f>
        <v>0.91302736987046362</v>
      </c>
      <c r="I132" s="174">
        <f>IF(RES_hhdet_tes!I132=0,"",RES_hhdet_tes!I132/RES_hhdet_fec!I132)</f>
        <v>0.91703894182004575</v>
      </c>
      <c r="J132" s="174">
        <f>IF(RES_hhdet_tes!J132=0,"",RES_hhdet_tes!J132/RES_hhdet_fec!J132)</f>
        <v>0.91868255317952319</v>
      </c>
      <c r="K132" s="174">
        <f>IF(RES_hhdet_tes!K132=0,"",RES_hhdet_tes!K132/RES_hhdet_fec!K132)</f>
        <v>0.92080171283907508</v>
      </c>
      <c r="L132" s="174">
        <f>IF(RES_hhdet_tes!L132=0,"",RES_hhdet_tes!L132/RES_hhdet_fec!L132)</f>
        <v>0.92275432828171033</v>
      </c>
      <c r="M132" s="174">
        <f>IF(RES_hhdet_tes!M132=0,"",RES_hhdet_tes!M132/RES_hhdet_fec!M132)</f>
        <v>0.92333804574340328</v>
      </c>
      <c r="N132" s="174">
        <f>IF(RES_hhdet_tes!N132=0,"",RES_hhdet_tes!N132/RES_hhdet_fec!N132)</f>
        <v>0.92447336817261194</v>
      </c>
      <c r="O132" s="174">
        <f>IF(RES_hhdet_tes!O132=0,"",RES_hhdet_tes!O132/RES_hhdet_fec!O132)</f>
        <v>0.92749567721013881</v>
      </c>
      <c r="P132" s="174">
        <f>IF(RES_hhdet_tes!P132=0,"",RES_hhdet_tes!P132/RES_hhdet_fec!P132)</f>
        <v>0.92681594754089802</v>
      </c>
      <c r="Q132" s="174">
        <f>IF(RES_hhdet_tes!Q132=0,"",RES_hhdet_tes!Q132/RES_hhdet_fec!Q132)</f>
        <v>0.92781959912698087</v>
      </c>
    </row>
    <row r="133" spans="1:17" ht="12" customHeight="1" x14ac:dyDescent="0.25">
      <c r="A133" s="166" t="s">
        <v>61</v>
      </c>
      <c r="B133" s="173">
        <f>IF(RES_hhdet_tes!B133=0,"",RES_hhdet_tes!B133/RES_hhdet_fec!B133)</f>
        <v>0.8503722452356145</v>
      </c>
      <c r="C133" s="173">
        <f>IF(RES_hhdet_tes!C133=0,"",RES_hhdet_tes!C133/RES_hhdet_fec!C133)</f>
        <v>0.85214159595465166</v>
      </c>
      <c r="D133" s="173">
        <f>IF(RES_hhdet_tes!D133=0,"",RES_hhdet_tes!D133/RES_hhdet_fec!D133)</f>
        <v>0.85667427244488714</v>
      </c>
      <c r="E133" s="173">
        <f>IF(RES_hhdet_tes!E133=0,"",RES_hhdet_tes!E133/RES_hhdet_fec!E133)</f>
        <v>0.86071221197668013</v>
      </c>
      <c r="F133" s="173">
        <f>IF(RES_hhdet_tes!F133=0,"",RES_hhdet_tes!F133/RES_hhdet_fec!F133)</f>
        <v>0.86633117622903266</v>
      </c>
      <c r="G133" s="173">
        <f>IF(RES_hhdet_tes!G133=0,"",RES_hhdet_tes!G133/RES_hhdet_fec!G133)</f>
        <v>0.86996866935784412</v>
      </c>
      <c r="H133" s="173">
        <f>IF(RES_hhdet_tes!H133=0,"",RES_hhdet_tes!H133/RES_hhdet_fec!H133)</f>
        <v>0.87146957306955652</v>
      </c>
      <c r="I133" s="173">
        <f>IF(RES_hhdet_tes!I133=0,"",RES_hhdet_tes!I133/RES_hhdet_fec!I133)</f>
        <v>0.8776612348184929</v>
      </c>
      <c r="J133" s="173">
        <f>IF(RES_hhdet_tes!J133=0,"",RES_hhdet_tes!J133/RES_hhdet_fec!J133)</f>
        <v>0.8798979058226456</v>
      </c>
      <c r="K133" s="173">
        <f>IF(RES_hhdet_tes!K133=0,"",RES_hhdet_tes!K133/RES_hhdet_fec!K133)</f>
        <v>0.88285490854301452</v>
      </c>
      <c r="L133" s="173">
        <f>IF(RES_hhdet_tes!L133=0,"",RES_hhdet_tes!L133/RES_hhdet_fec!L133)</f>
        <v>0.88475001807091935</v>
      </c>
      <c r="M133" s="173">
        <f>IF(RES_hhdet_tes!M133=0,"",RES_hhdet_tes!M133/RES_hhdet_fec!M133)</f>
        <v>0.88724253744998649</v>
      </c>
      <c r="N133" s="173">
        <f>IF(RES_hhdet_tes!N133=0,"",RES_hhdet_tes!N133/RES_hhdet_fec!N133)</f>
        <v>0.88810649020106991</v>
      </c>
      <c r="O133" s="173">
        <f>IF(RES_hhdet_tes!O133=0,"",RES_hhdet_tes!O133/RES_hhdet_fec!O133)</f>
        <v>0.89140078173521031</v>
      </c>
      <c r="P133" s="173">
        <f>IF(RES_hhdet_tes!P133=0,"",RES_hhdet_tes!P133/RES_hhdet_fec!P133)</f>
        <v>0.89245588548023524</v>
      </c>
      <c r="Q133" s="173">
        <f>IF(RES_hhdet_tes!Q133=0,"",RES_hhdet_tes!Q133/RES_hhdet_fec!Q133)</f>
        <v>0.89299295618254571</v>
      </c>
    </row>
    <row r="134" spans="1:17" ht="12" customHeight="1" x14ac:dyDescent="0.25">
      <c r="A134" s="147" t="s">
        <v>59</v>
      </c>
      <c r="B134" s="172">
        <f>IF(RES_hhdet_tes!B134=0,"",RES_hhdet_tes!B134/RES_hhdet_fec!B134)</f>
        <v>0.99999999999999978</v>
      </c>
      <c r="C134" s="172">
        <f>IF(RES_hhdet_tes!C134=0,"",RES_hhdet_tes!C134/RES_hhdet_fec!C134)</f>
        <v>1.0000000000000004</v>
      </c>
      <c r="D134" s="172">
        <f>IF(RES_hhdet_tes!D134=0,"",RES_hhdet_tes!D134/RES_hhdet_fec!D134)</f>
        <v>1.0000000000000007</v>
      </c>
      <c r="E134" s="172">
        <f>IF(RES_hhdet_tes!E134=0,"",RES_hhdet_tes!E134/RES_hhdet_fec!E134)</f>
        <v>1</v>
      </c>
      <c r="F134" s="172">
        <f>IF(RES_hhdet_tes!F134=0,"",RES_hhdet_tes!F134/RES_hhdet_fec!F134)</f>
        <v>1.0000000000000002</v>
      </c>
      <c r="G134" s="172">
        <f>IF(RES_hhdet_tes!G134=0,"",RES_hhdet_tes!G134/RES_hhdet_fec!G134)</f>
        <v>0.99999999999999967</v>
      </c>
      <c r="H134" s="172">
        <f>IF(RES_hhdet_tes!H134=0,"",RES_hhdet_tes!H134/RES_hhdet_fec!H134)</f>
        <v>0.99999999999999978</v>
      </c>
      <c r="I134" s="172">
        <f>IF(RES_hhdet_tes!I134=0,"",RES_hhdet_tes!I134/RES_hhdet_fec!I134)</f>
        <v>0.99999999999999978</v>
      </c>
      <c r="J134" s="172">
        <f>IF(RES_hhdet_tes!J134=0,"",RES_hhdet_tes!J134/RES_hhdet_fec!J134)</f>
        <v>1</v>
      </c>
      <c r="K134" s="172">
        <f>IF(RES_hhdet_tes!K134=0,"",RES_hhdet_tes!K134/RES_hhdet_fec!K134)</f>
        <v>0.99999999999999944</v>
      </c>
      <c r="L134" s="172">
        <f>IF(RES_hhdet_tes!L134=0,"",RES_hhdet_tes!L134/RES_hhdet_fec!L134)</f>
        <v>1</v>
      </c>
      <c r="M134" s="172">
        <f>IF(RES_hhdet_tes!M134=0,"",RES_hhdet_tes!M134/RES_hhdet_fec!M134)</f>
        <v>0.99999999999999944</v>
      </c>
      <c r="N134" s="172">
        <f>IF(RES_hhdet_tes!N134=0,"",RES_hhdet_tes!N134/RES_hhdet_fec!N134)</f>
        <v>0.99999999999999967</v>
      </c>
      <c r="O134" s="172">
        <f>IF(RES_hhdet_tes!O134=0,"",RES_hhdet_tes!O134/RES_hhdet_fec!O134)</f>
        <v>1</v>
      </c>
      <c r="P134" s="172">
        <f>IF(RES_hhdet_tes!P134=0,"",RES_hhdet_tes!P134/RES_hhdet_fec!P134)</f>
        <v>1.0000000000000007</v>
      </c>
      <c r="Q134" s="172">
        <f>IF(RES_hhdet_tes!Q134=0,"",RES_hhdet_tes!Q134/RES_hhdet_fec!Q134)</f>
        <v>0.99999999999999956</v>
      </c>
    </row>
    <row r="135" spans="1:17" ht="12" customHeight="1" x14ac:dyDescent="0.25">
      <c r="A135" s="163" t="s">
        <v>142</v>
      </c>
      <c r="B135" s="171">
        <f>IF(RES_hhdet_tes!B135=0,"",RES_hhdet_tes!B135/RES_hhdet_fec!B135)</f>
        <v>0.70221422436720204</v>
      </c>
      <c r="C135" s="171">
        <f>IF(RES_hhdet_tes!C135=0,"",RES_hhdet_tes!C135/RES_hhdet_fec!C135)</f>
        <v>0.70863453318725589</v>
      </c>
      <c r="D135" s="171">
        <f>IF(RES_hhdet_tes!D135=0,"",RES_hhdet_tes!D135/RES_hhdet_fec!D135)</f>
        <v>0.71469737118787358</v>
      </c>
      <c r="E135" s="171">
        <f>IF(RES_hhdet_tes!E135=0,"",RES_hhdet_tes!E135/RES_hhdet_fec!E135)</f>
        <v>0.72006055564894444</v>
      </c>
      <c r="F135" s="171">
        <f>IF(RES_hhdet_tes!F135=0,"",RES_hhdet_tes!F135/RES_hhdet_fec!F135)</f>
        <v>0.7332534289505579</v>
      </c>
      <c r="G135" s="171">
        <f>IF(RES_hhdet_tes!G135=0,"",RES_hhdet_tes!G135/RES_hhdet_fec!G135)</f>
        <v>0.73604595719621801</v>
      </c>
      <c r="H135" s="171">
        <f>IF(RES_hhdet_tes!H135=0,"",RES_hhdet_tes!H135/RES_hhdet_fec!H135)</f>
        <v>0.73904600627538974</v>
      </c>
      <c r="I135" s="171">
        <f>IF(RES_hhdet_tes!I135=0,"",RES_hhdet_tes!I135/RES_hhdet_fec!I135)</f>
        <v>0.74724444065525497</v>
      </c>
      <c r="J135" s="171">
        <f>IF(RES_hhdet_tes!J135=0,"",RES_hhdet_tes!J135/RES_hhdet_fec!J135)</f>
        <v>0.75240297290034974</v>
      </c>
      <c r="K135" s="171">
        <f>IF(RES_hhdet_tes!K135=0,"",RES_hhdet_tes!K135/RES_hhdet_fec!K135)</f>
        <v>0.75561503081529169</v>
      </c>
      <c r="L135" s="171">
        <f>IF(RES_hhdet_tes!L135=0,"",RES_hhdet_tes!L135/RES_hhdet_fec!L135)</f>
        <v>0.75758369117168733</v>
      </c>
      <c r="M135" s="171">
        <f>IF(RES_hhdet_tes!M135=0,"",RES_hhdet_tes!M135/RES_hhdet_fec!M135)</f>
        <v>0.76265896833796598</v>
      </c>
      <c r="N135" s="171">
        <f>IF(RES_hhdet_tes!N135=0,"",RES_hhdet_tes!N135/RES_hhdet_fec!N135)</f>
        <v>0.76738083653487454</v>
      </c>
      <c r="O135" s="171">
        <f>IF(RES_hhdet_tes!O135=0,"",RES_hhdet_tes!O135/RES_hhdet_fec!O135)</f>
        <v>0.77149434150915819</v>
      </c>
      <c r="P135" s="171">
        <f>IF(RES_hhdet_tes!P135=0,"",RES_hhdet_tes!P135/RES_hhdet_fec!P135)</f>
        <v>0.77380446937867264</v>
      </c>
      <c r="Q135" s="171">
        <f>IF(RES_hhdet_tes!Q135=0,"",RES_hhdet_tes!Q135/RES_hhdet_fec!Q135)</f>
        <v>0.77420860938860392</v>
      </c>
    </row>
    <row r="136" spans="1:17" ht="12" customHeight="1" x14ac:dyDescent="0.25">
      <c r="A136" s="161" t="s">
        <v>141</v>
      </c>
      <c r="B136" s="170">
        <f>IF(RES_hhdet_tes!B136=0,"",RES_hhdet_tes!B136/RES_hhdet_fec!B136)</f>
        <v>0.78050173783900811</v>
      </c>
      <c r="C136" s="170">
        <f>IF(RES_hhdet_tes!C136=0,"",RES_hhdet_tes!C136/RES_hhdet_fec!C136)</f>
        <v>0.78844884373642021</v>
      </c>
      <c r="D136" s="170">
        <f>IF(RES_hhdet_tes!D136=0,"",RES_hhdet_tes!D136/RES_hhdet_fec!D136)</f>
        <v>0.79597771633148995</v>
      </c>
      <c r="E136" s="170">
        <f>IF(RES_hhdet_tes!E136=0,"",RES_hhdet_tes!E136/RES_hhdet_fec!E136)</f>
        <v>0.80032395343531393</v>
      </c>
      <c r="F136" s="170">
        <f>IF(RES_hhdet_tes!F136=0,"",RES_hhdet_tes!F136/RES_hhdet_fec!F136)</f>
        <v>0.80622827950851361</v>
      </c>
      <c r="G136" s="170">
        <f>IF(RES_hhdet_tes!G136=0,"",RES_hhdet_tes!G136/RES_hhdet_fec!G136)</f>
        <v>0.80844944887775405</v>
      </c>
      <c r="H136" s="170">
        <f>IF(RES_hhdet_tes!H136=0,"",RES_hhdet_tes!H136/RES_hhdet_fec!H136)</f>
        <v>0.81358692804130417</v>
      </c>
      <c r="I136" s="170">
        <f>IF(RES_hhdet_tes!I136=0,"",RES_hhdet_tes!I136/RES_hhdet_fec!I136)</f>
        <v>0.81198990289484008</v>
      </c>
      <c r="J136" s="170">
        <f>IF(RES_hhdet_tes!J136=0,"",RES_hhdet_tes!J136/RES_hhdet_fec!J136)</f>
        <v>0.82090824648374094</v>
      </c>
      <c r="K136" s="170">
        <f>IF(RES_hhdet_tes!K136=0,"",RES_hhdet_tes!K136/RES_hhdet_fec!K136)</f>
        <v>0.81980389086664229</v>
      </c>
      <c r="L136" s="170">
        <f>IF(RES_hhdet_tes!L136=0,"",RES_hhdet_tes!L136/RES_hhdet_fec!L136)</f>
        <v>0.82457571714910205</v>
      </c>
      <c r="M136" s="170">
        <f>IF(RES_hhdet_tes!M136=0,"",RES_hhdet_tes!M136/RES_hhdet_fec!M136)</f>
        <v>0.82473818144535505</v>
      </c>
      <c r="N136" s="170">
        <f>IF(RES_hhdet_tes!N136=0,"",RES_hhdet_tes!N136/RES_hhdet_fec!N136)</f>
        <v>0.82812959320575474</v>
      </c>
      <c r="O136" s="170">
        <f>IF(RES_hhdet_tes!O136=0,"",RES_hhdet_tes!O136/RES_hhdet_fec!O136)</f>
        <v>0.83313542125083628</v>
      </c>
      <c r="P136" s="170">
        <f>IF(RES_hhdet_tes!P136=0,"",RES_hhdet_tes!P136/RES_hhdet_fec!P136)</f>
        <v>0.83038701817680771</v>
      </c>
      <c r="Q136" s="170">
        <f>IF(RES_hhdet_tes!Q136=0,"",RES_hhdet_tes!Q136/RES_hhdet_fec!Q136)</f>
        <v>0.83352218282503387</v>
      </c>
    </row>
    <row r="137" spans="1:17" ht="12" customHeight="1" x14ac:dyDescent="0.25">
      <c r="A137" s="148" t="s">
        <v>60</v>
      </c>
      <c r="B137" s="73">
        <f>IF(RES_hhdet_tes!B137=0,"",RES_hhdet_tes!B137/RES_hhdet_fec!B137)</f>
        <v>0.70221422436720204</v>
      </c>
      <c r="C137" s="73">
        <f>IF(RES_hhdet_tes!C137=0,"",RES_hhdet_tes!C137/RES_hhdet_fec!C137)</f>
        <v>0.71562586853820009</v>
      </c>
      <c r="D137" s="73">
        <f>IF(RES_hhdet_tes!D137=0,"",RES_hhdet_tes!D137/RES_hhdet_fec!D137)</f>
        <v>0.72488662368820478</v>
      </c>
      <c r="E137" s="73">
        <f>IF(RES_hhdet_tes!E137=0,"",RES_hhdet_tes!E137/RES_hhdet_fec!E137)</f>
        <v>0.73024451165244086</v>
      </c>
      <c r="F137" s="73">
        <f>IF(RES_hhdet_tes!F137=0,"",RES_hhdet_tes!F137/RES_hhdet_fec!F137)</f>
        <v>0.73573251889534697</v>
      </c>
      <c r="G137" s="73">
        <f>IF(RES_hhdet_tes!G137=0,"",RES_hhdet_tes!G137/RES_hhdet_fec!G137)</f>
        <v>0.73910379647097135</v>
      </c>
      <c r="H137" s="73">
        <f>IF(RES_hhdet_tes!H137=0,"",RES_hhdet_tes!H137/RES_hhdet_fec!H137)</f>
        <v>0.74445553790431418</v>
      </c>
      <c r="I137" s="73">
        <f>IF(RES_hhdet_tes!I137=0,"",RES_hhdet_tes!I137/RES_hhdet_fec!I137)</f>
        <v>0.74745864390156924</v>
      </c>
      <c r="J137" s="73">
        <f>IF(RES_hhdet_tes!J137=0,"",RES_hhdet_tes!J137/RES_hhdet_fec!J137)</f>
        <v>0.75533431072419244</v>
      </c>
      <c r="K137" s="73">
        <f>IF(RES_hhdet_tes!K137=0,"",RES_hhdet_tes!K137/RES_hhdet_fec!K137)</f>
        <v>0.75561503081529113</v>
      </c>
      <c r="L137" s="73">
        <f>IF(RES_hhdet_tes!L137=0,"",RES_hhdet_tes!L137/RES_hhdet_fec!L137)</f>
        <v>0.75858833111153001</v>
      </c>
      <c r="M137" s="73">
        <f>IF(RES_hhdet_tes!M137=0,"",RES_hhdet_tes!M137/RES_hhdet_fec!M137)</f>
        <v>0.76449368556904784</v>
      </c>
      <c r="N137" s="73">
        <f>IF(RES_hhdet_tes!N137=0,"",RES_hhdet_tes!N137/RES_hhdet_fec!N137)</f>
        <v>0.7675431429659173</v>
      </c>
      <c r="O137" s="73">
        <f>IF(RES_hhdet_tes!O137=0,"",RES_hhdet_tes!O137/RES_hhdet_fec!O137)</f>
        <v>0.77133666395756895</v>
      </c>
      <c r="P137" s="73">
        <f>IF(RES_hhdet_tes!P137=0,"",RES_hhdet_tes!P137/RES_hhdet_fec!P137)</f>
        <v>0.77489493170012502</v>
      </c>
      <c r="Q137" s="73">
        <f>IF(RES_hhdet_tes!Q137=0,"",RES_hhdet_tes!Q137/RES_hhdet_fec!Q137)</f>
        <v>0.77567222407767988</v>
      </c>
    </row>
    <row r="138" spans="1:17" ht="12" customHeight="1" x14ac:dyDescent="0.25">
      <c r="A138" s="148" t="s">
        <v>59</v>
      </c>
      <c r="B138" s="73">
        <f>IF(RES_hhdet_tes!B138=0,"",RES_hhdet_tes!B138/RES_hhdet_fec!B138)</f>
        <v>1.0000000000000002</v>
      </c>
      <c r="C138" s="73">
        <f>IF(RES_hhdet_tes!C138=0,"",RES_hhdet_tes!C138/RES_hhdet_fec!C138)</f>
        <v>1</v>
      </c>
      <c r="D138" s="73">
        <f>IF(RES_hhdet_tes!D138=0,"",RES_hhdet_tes!D138/RES_hhdet_fec!D138)</f>
        <v>1</v>
      </c>
      <c r="E138" s="73">
        <f>IF(RES_hhdet_tes!E138=0,"",RES_hhdet_tes!E138/RES_hhdet_fec!E138)</f>
        <v>1</v>
      </c>
      <c r="F138" s="73">
        <f>IF(RES_hhdet_tes!F138=0,"",RES_hhdet_tes!F138/RES_hhdet_fec!F138)</f>
        <v>1</v>
      </c>
      <c r="G138" s="73">
        <f>IF(RES_hhdet_tes!G138=0,"",RES_hhdet_tes!G138/RES_hhdet_fec!G138)</f>
        <v>1.0000000000000002</v>
      </c>
      <c r="H138" s="73">
        <f>IF(RES_hhdet_tes!H138=0,"",RES_hhdet_tes!H138/RES_hhdet_fec!H138)</f>
        <v>1</v>
      </c>
      <c r="I138" s="73">
        <f>IF(RES_hhdet_tes!I138=0,"",RES_hhdet_tes!I138/RES_hhdet_fec!I138)</f>
        <v>1.0000000000000002</v>
      </c>
      <c r="J138" s="73">
        <f>IF(RES_hhdet_tes!J138=0,"",RES_hhdet_tes!J138/RES_hhdet_fec!J138)</f>
        <v>0.99999999999999956</v>
      </c>
      <c r="K138" s="73">
        <f>IF(RES_hhdet_tes!K138=0,"",RES_hhdet_tes!K138/RES_hhdet_fec!K138)</f>
        <v>0.99999999999999956</v>
      </c>
      <c r="L138" s="73">
        <f>IF(RES_hhdet_tes!L138=0,"",RES_hhdet_tes!L138/RES_hhdet_fec!L138)</f>
        <v>0.99999999999999989</v>
      </c>
      <c r="M138" s="73">
        <f>IF(RES_hhdet_tes!M138=0,"",RES_hhdet_tes!M138/RES_hhdet_fec!M138)</f>
        <v>0.99999999999999956</v>
      </c>
      <c r="N138" s="73">
        <f>IF(RES_hhdet_tes!N138=0,"",RES_hhdet_tes!N138/RES_hhdet_fec!N138)</f>
        <v>1.0000000000000004</v>
      </c>
      <c r="O138" s="73">
        <f>IF(RES_hhdet_tes!O138=0,"",RES_hhdet_tes!O138/RES_hhdet_fec!O138)</f>
        <v>1</v>
      </c>
      <c r="P138" s="73">
        <f>IF(RES_hhdet_tes!P138=0,"",RES_hhdet_tes!P138/RES_hhdet_fec!P138)</f>
        <v>0.99999999999999967</v>
      </c>
      <c r="Q138" s="73">
        <f>IF(RES_hhdet_tes!Q138=0,"",RES_hhdet_tes!Q138/RES_hhdet_fec!Q138)</f>
        <v>1.0000000000000004</v>
      </c>
    </row>
    <row r="139" spans="1:17" ht="12" customHeight="1" x14ac:dyDescent="0.25">
      <c r="A139" s="158" t="s">
        <v>62</v>
      </c>
      <c r="B139" s="169">
        <f>IF(RES_hhdet_tes!B139=0,"",RES_hhdet_tes!B139/RES_hhdet_fec!B139)</f>
        <v>0.76293865457606624</v>
      </c>
      <c r="C139" s="169">
        <f>IF(RES_hhdet_tes!C139=0,"",RES_hhdet_tes!C139/RES_hhdet_fec!C139)</f>
        <v>0.77609297964692947</v>
      </c>
      <c r="D139" s="169">
        <f>IF(RES_hhdet_tes!D139=0,"",RES_hhdet_tes!D139/RES_hhdet_fec!D139)</f>
        <v>0.78532223582013017</v>
      </c>
      <c r="E139" s="169">
        <f>IF(RES_hhdet_tes!E139=0,"",RES_hhdet_tes!E139/RES_hhdet_fec!E139)</f>
        <v>0.80197908033392595</v>
      </c>
      <c r="F139" s="169">
        <f>IF(RES_hhdet_tes!F139=0,"",RES_hhdet_tes!F139/RES_hhdet_fec!F139)</f>
        <v>0.80591645036425441</v>
      </c>
      <c r="G139" s="169">
        <f>IF(RES_hhdet_tes!G139=0,"",RES_hhdet_tes!G139/RES_hhdet_fec!G139)</f>
        <v>0.79566942505639016</v>
      </c>
      <c r="H139" s="169">
        <f>IF(RES_hhdet_tes!H139=0,"",RES_hhdet_tes!H139/RES_hhdet_fec!H139)</f>
        <v>0.80471641832705942</v>
      </c>
      <c r="I139" s="169">
        <f>IF(RES_hhdet_tes!I139=0,"",RES_hhdet_tes!I139/RES_hhdet_fec!I139)</f>
        <v>0.7888475998763016</v>
      </c>
      <c r="J139" s="169">
        <f>IF(RES_hhdet_tes!J139=0,"",RES_hhdet_tes!J139/RES_hhdet_fec!J139)</f>
        <v>0.79484452730671706</v>
      </c>
      <c r="K139" s="169">
        <f>IF(RES_hhdet_tes!K139=0,"",RES_hhdet_tes!K139/RES_hhdet_fec!K139)</f>
        <v>0.821603929697304</v>
      </c>
      <c r="L139" s="169">
        <f>IF(RES_hhdet_tes!L139=0,"",RES_hhdet_tes!L139/RES_hhdet_fec!L139)</f>
        <v>0.81525186367961155</v>
      </c>
      <c r="M139" s="169">
        <f>IF(RES_hhdet_tes!M139=0,"",RES_hhdet_tes!M139/RES_hhdet_fec!M139)</f>
        <v>0.81987709485493543</v>
      </c>
      <c r="N139" s="169">
        <f>IF(RES_hhdet_tes!N139=0,"",RES_hhdet_tes!N139/RES_hhdet_fec!N139)</f>
        <v>0.83534106523060625</v>
      </c>
      <c r="O139" s="169">
        <f>IF(RES_hhdet_tes!O139=0,"",RES_hhdet_tes!O139/RES_hhdet_fec!O139)</f>
        <v>0.83500111295698831</v>
      </c>
      <c r="P139" s="169">
        <f>IF(RES_hhdet_tes!P139=0,"",RES_hhdet_tes!P139/RES_hhdet_fec!P139)</f>
        <v>0.83621084003058355</v>
      </c>
      <c r="Q139" s="169">
        <f>IF(RES_hhdet_tes!Q139=0,"",RES_hhdet_tes!Q139/RES_hhdet_fec!Q139)</f>
        <v>0.83111064071067897</v>
      </c>
    </row>
    <row r="140" spans="1:17" ht="12" customHeight="1" x14ac:dyDescent="0.25">
      <c r="A140" s="23" t="s">
        <v>57</v>
      </c>
      <c r="B140" s="73">
        <f>IF(RES_hhdet_tes!B140=0,"",RES_hhdet_tes!B140/RES_hhdet_fec!B140)</f>
        <v>0.41538519306413535</v>
      </c>
      <c r="C140" s="73">
        <f>IF(RES_hhdet_tes!C140=0,"",RES_hhdet_tes!C140/RES_hhdet_fec!C140)</f>
        <v>0.41538519306413513</v>
      </c>
      <c r="D140" s="73">
        <f>IF(RES_hhdet_tes!D140=0,"",RES_hhdet_tes!D140/RES_hhdet_fec!D140)</f>
        <v>0.419066845972422</v>
      </c>
      <c r="E140" s="73">
        <f>IF(RES_hhdet_tes!E140=0,"",RES_hhdet_tes!E140/RES_hhdet_fec!E140)</f>
        <v>0.42124647070919785</v>
      </c>
      <c r="F140" s="73">
        <f>IF(RES_hhdet_tes!F140=0,"",RES_hhdet_tes!F140/RES_hhdet_fec!F140)</f>
        <v>0.43402004598261368</v>
      </c>
      <c r="G140" s="73">
        <f>IF(RES_hhdet_tes!G140=0,"",RES_hhdet_tes!G140/RES_hhdet_fec!G140)</f>
        <v>0.45074512506067327</v>
      </c>
      <c r="H140" s="73">
        <f>IF(RES_hhdet_tes!H140=0,"",RES_hhdet_tes!H140/RES_hhdet_fec!H140)</f>
        <v>0.45475133370065768</v>
      </c>
      <c r="I140" s="73">
        <f>IF(RES_hhdet_tes!I140=0,"",RES_hhdet_tes!I140/RES_hhdet_fec!I140)</f>
        <v>0.46278981322651064</v>
      </c>
      <c r="J140" s="73">
        <f>IF(RES_hhdet_tes!J140=0,"",RES_hhdet_tes!J140/RES_hhdet_fec!J140)</f>
        <v>0.4648115928501223</v>
      </c>
      <c r="K140" s="73">
        <f>IF(RES_hhdet_tes!K140=0,"",RES_hhdet_tes!K140/RES_hhdet_fec!K140)</f>
        <v>0.46676229478145664</v>
      </c>
      <c r="L140" s="73">
        <f>IF(RES_hhdet_tes!L140=0,"",RES_hhdet_tes!L140/RES_hhdet_fec!L140)</f>
        <v>0.46682416179523023</v>
      </c>
      <c r="M140" s="73">
        <f>IF(RES_hhdet_tes!M140=0,"",RES_hhdet_tes!M140/RES_hhdet_fec!M140)</f>
        <v>0.46722475887759318</v>
      </c>
      <c r="N140" s="73">
        <f>IF(RES_hhdet_tes!N140=0,"",RES_hhdet_tes!N140/RES_hhdet_fec!N140)</f>
        <v>0.46801185359340364</v>
      </c>
      <c r="O140" s="73">
        <f>IF(RES_hhdet_tes!O140=0,"",RES_hhdet_tes!O140/RES_hhdet_fec!O140)</f>
        <v>0.47005476467206747</v>
      </c>
      <c r="P140" s="73">
        <f>IF(RES_hhdet_tes!P140=0,"",RES_hhdet_tes!P140/RES_hhdet_fec!P140)</f>
        <v>0.47139501468757267</v>
      </c>
      <c r="Q140" s="73">
        <f>IF(RES_hhdet_tes!Q140=0,"",RES_hhdet_tes!Q140/RES_hhdet_fec!Q140)</f>
        <v>0.48337767670453613</v>
      </c>
    </row>
    <row r="141" spans="1:17" ht="12" customHeight="1" x14ac:dyDescent="0.25">
      <c r="A141" s="29" t="s">
        <v>140</v>
      </c>
      <c r="B141" s="65">
        <f>IF(RES_hhdet_tes!B141=0,"",RES_hhdet_tes!B141/RES_hhdet_fec!B141)</f>
        <v>0.79940862090397313</v>
      </c>
      <c r="C141" s="65">
        <f>IF(RES_hhdet_tes!C141=0,"",RES_hhdet_tes!C141/RES_hhdet_fec!C141)</f>
        <v>0.80422936182394311</v>
      </c>
      <c r="D141" s="65">
        <f>IF(RES_hhdet_tes!D141=0,"",RES_hhdet_tes!D141/RES_hhdet_fec!D141)</f>
        <v>0.81009110596962897</v>
      </c>
      <c r="E141" s="65">
        <f>IF(RES_hhdet_tes!E141=0,"",RES_hhdet_tes!E141/RES_hhdet_fec!E141)</f>
        <v>0.81610689021268834</v>
      </c>
      <c r="F141" s="65">
        <f>IF(RES_hhdet_tes!F141=0,"",RES_hhdet_tes!F141/RES_hhdet_fec!F141)</f>
        <v>0.82205999663498974</v>
      </c>
      <c r="G141" s="65">
        <f>IF(RES_hhdet_tes!G141=0,"",RES_hhdet_tes!G141/RES_hhdet_fec!G141)</f>
        <v>0.82605830497538746</v>
      </c>
      <c r="H141" s="65">
        <f>IF(RES_hhdet_tes!H141=0,"",RES_hhdet_tes!H141/RES_hhdet_fec!H141)</f>
        <v>0.83034491465226457</v>
      </c>
      <c r="I141" s="65">
        <f>IF(RES_hhdet_tes!I141=0,"",RES_hhdet_tes!I141/RES_hhdet_fec!I141)</f>
        <v>0.83524320020464404</v>
      </c>
      <c r="J141" s="65">
        <f>IF(RES_hhdet_tes!J141=0,"",RES_hhdet_tes!J141/RES_hhdet_fec!J141)</f>
        <v>0.83979239541572093</v>
      </c>
      <c r="K141" s="65">
        <f>IF(RES_hhdet_tes!K141=0,"",RES_hhdet_tes!K141/RES_hhdet_fec!K141)</f>
        <v>0.84252174969670557</v>
      </c>
      <c r="L141" s="65">
        <f>IF(RES_hhdet_tes!L141=0,"",RES_hhdet_tes!L141/RES_hhdet_fec!L141)</f>
        <v>0.8448620547635497</v>
      </c>
      <c r="M141" s="65">
        <f>IF(RES_hhdet_tes!M141=0,"",RES_hhdet_tes!M141/RES_hhdet_fec!M141)</f>
        <v>0.84785095337225769</v>
      </c>
      <c r="N141" s="65">
        <f>IF(RES_hhdet_tes!N141=0,"",RES_hhdet_tes!N141/RES_hhdet_fec!N141)</f>
        <v>0.85036613725063581</v>
      </c>
      <c r="O141" s="65">
        <f>IF(RES_hhdet_tes!O141=0,"",RES_hhdet_tes!O141/RES_hhdet_fec!O141)</f>
        <v>0.85247858853052882</v>
      </c>
      <c r="P141" s="65">
        <f>IF(RES_hhdet_tes!P141=0,"",RES_hhdet_tes!P141/RES_hhdet_fec!P141)</f>
        <v>0.85372772035058853</v>
      </c>
      <c r="Q141" s="65">
        <f>IF(RES_hhdet_tes!Q141=0,"",RES_hhdet_tes!Q141/RES_hhdet_fec!Q141)</f>
        <v>0.85514683502214617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75">
        <f>IF(RES_hhdet_tes!B143=0,"",RES_hhdet_tes!B143/RES_hhdet_fec!B143)</f>
        <v>1.0839387700259526</v>
      </c>
      <c r="C143" s="175">
        <f>IF(RES_hhdet_tes!C143=0,"",RES_hhdet_tes!C143/RES_hhdet_fec!C143)</f>
        <v>1.1272551333889456</v>
      </c>
      <c r="D143" s="175">
        <f>IF(RES_hhdet_tes!D143=0,"",RES_hhdet_tes!D143/RES_hhdet_fec!D143)</f>
        <v>1.1542090060783956</v>
      </c>
      <c r="E143" s="175">
        <f>IF(RES_hhdet_tes!E143=0,"",RES_hhdet_tes!E143/RES_hhdet_fec!E143)</f>
        <v>1.1859381628139858</v>
      </c>
      <c r="F143" s="175">
        <f>IF(RES_hhdet_tes!F143=0,"",RES_hhdet_tes!F143/RES_hhdet_fec!F143)</f>
        <v>1.2079778765027085</v>
      </c>
      <c r="G143" s="175">
        <f>IF(RES_hhdet_tes!G143=0,"",RES_hhdet_tes!G143/RES_hhdet_fec!G143)</f>
        <v>1.2372985684640085</v>
      </c>
      <c r="H143" s="175">
        <f>IF(RES_hhdet_tes!H143=0,"",RES_hhdet_tes!H143/RES_hhdet_fec!H143)</f>
        <v>1.2595438736267417</v>
      </c>
      <c r="I143" s="175">
        <f>IF(RES_hhdet_tes!I143=0,"",RES_hhdet_tes!I143/RES_hhdet_fec!I143)</f>
        <v>1.3066883110152487</v>
      </c>
      <c r="J143" s="175">
        <f>IF(RES_hhdet_tes!J143=0,"",RES_hhdet_tes!J143/RES_hhdet_fec!J143)</f>
        <v>1.336436848246126</v>
      </c>
      <c r="K143" s="175">
        <f>IF(RES_hhdet_tes!K143=0,"",RES_hhdet_tes!K143/RES_hhdet_fec!K143)</f>
        <v>1.3731955337428317</v>
      </c>
      <c r="L143" s="175">
        <f>IF(RES_hhdet_tes!L143=0,"",RES_hhdet_tes!L143/RES_hhdet_fec!L143)</f>
        <v>1.4274239525026464</v>
      </c>
      <c r="M143" s="175">
        <f>IF(RES_hhdet_tes!M143=0,"",RES_hhdet_tes!M143/RES_hhdet_fec!M143)</f>
        <v>1.4589891616664905</v>
      </c>
      <c r="N143" s="175">
        <f>IF(RES_hhdet_tes!N143=0,"",RES_hhdet_tes!N143/RES_hhdet_fec!N143)</f>
        <v>1.5502684602215573</v>
      </c>
      <c r="O143" s="175">
        <f>IF(RES_hhdet_tes!O143=0,"",RES_hhdet_tes!O143/RES_hhdet_fec!O143)</f>
        <v>1.6215304776106343</v>
      </c>
      <c r="P143" s="175">
        <f>IF(RES_hhdet_tes!P143=0,"",RES_hhdet_tes!P143/RES_hhdet_fec!P143)</f>
        <v>1.6071158971361088</v>
      </c>
      <c r="Q143" s="175">
        <f>IF(RES_hhdet_tes!Q143=0,"",RES_hhdet_tes!Q143/RES_hhdet_fec!Q143)</f>
        <v>1.6878541486738934</v>
      </c>
    </row>
    <row r="144" spans="1:17" ht="12.95" customHeight="1" x14ac:dyDescent="0.25">
      <c r="A144" s="158" t="s">
        <v>65</v>
      </c>
      <c r="B144" s="169">
        <f>IF(RES_hhdet_tes!B144=0,"",RES_hhdet_tes!B144/RES_hhdet_fec!B144)</f>
        <v>1.2008144806971195</v>
      </c>
      <c r="C144" s="169">
        <f>IF(RES_hhdet_tes!C144=0,"",RES_hhdet_tes!C144/RES_hhdet_fec!C144)</f>
        <v>1.2460427928378495</v>
      </c>
      <c r="D144" s="169">
        <f>IF(RES_hhdet_tes!D144=0,"",RES_hhdet_tes!D144/RES_hhdet_fec!D144)</f>
        <v>1.286698601723772</v>
      </c>
      <c r="E144" s="169">
        <f>IF(RES_hhdet_tes!E144=0,"",RES_hhdet_tes!E144/RES_hhdet_fec!E144)</f>
        <v>1.3272886780036026</v>
      </c>
      <c r="F144" s="169">
        <f>IF(RES_hhdet_tes!F144=0,"",RES_hhdet_tes!F144/RES_hhdet_fec!F144)</f>
        <v>1.3622985496485265</v>
      </c>
      <c r="G144" s="169">
        <f>IF(RES_hhdet_tes!G144=0,"",RES_hhdet_tes!G144/RES_hhdet_fec!G144)</f>
        <v>1.4122655034321328</v>
      </c>
      <c r="H144" s="169">
        <f>IF(RES_hhdet_tes!H144=0,"",RES_hhdet_tes!H144/RES_hhdet_fec!H144)</f>
        <v>1.451633197899864</v>
      </c>
      <c r="I144" s="169">
        <f>IF(RES_hhdet_tes!I144=0,"",RES_hhdet_tes!I144/RES_hhdet_fec!I144)</f>
        <v>1.5569041389605756</v>
      </c>
      <c r="J144" s="169">
        <f>IF(RES_hhdet_tes!J144=0,"",RES_hhdet_tes!J144/RES_hhdet_fec!J144)</f>
        <v>1.5845639338510058</v>
      </c>
      <c r="K144" s="169">
        <f>IF(RES_hhdet_tes!K144=0,"",RES_hhdet_tes!K144/RES_hhdet_fec!K144)</f>
        <v>1.6542692070186211</v>
      </c>
      <c r="L144" s="169">
        <f>IF(RES_hhdet_tes!L144=0,"",RES_hhdet_tes!L144/RES_hhdet_fec!L144)</f>
        <v>1.698238555054173</v>
      </c>
      <c r="M144" s="169">
        <f>IF(RES_hhdet_tes!M144=0,"",RES_hhdet_tes!M144/RES_hhdet_fec!M144)</f>
        <v>1.8061319923223997</v>
      </c>
      <c r="N144" s="169">
        <f>IF(RES_hhdet_tes!N144=0,"",RES_hhdet_tes!N144/RES_hhdet_fec!N144)</f>
        <v>1.9583462786162933</v>
      </c>
      <c r="O144" s="169">
        <f>IF(RES_hhdet_tes!O144=0,"",RES_hhdet_tes!O144/RES_hhdet_fec!O144)</f>
        <v>2.0348779042759748</v>
      </c>
      <c r="P144" s="169">
        <f>IF(RES_hhdet_tes!P144=0,"",RES_hhdet_tes!P144/RES_hhdet_fec!P144)</f>
        <v>2.1613903395548015</v>
      </c>
      <c r="Q144" s="169">
        <f>IF(RES_hhdet_tes!Q144=0,"",RES_hhdet_tes!Q144/RES_hhdet_fec!Q144)</f>
        <v>2.2483322700020976</v>
      </c>
    </row>
    <row r="145" spans="1:17" ht="12" customHeight="1" x14ac:dyDescent="0.25">
      <c r="A145" s="23" t="s">
        <v>60</v>
      </c>
      <c r="B145" s="73">
        <f>IF(RES_hhdet_tes!B145=0,"",RES_hhdet_tes!B145/RES_hhdet_fec!B145)</f>
        <v>1.2008144806971195</v>
      </c>
      <c r="C145" s="73">
        <f>IF(RES_hhdet_tes!C145=0,"",RES_hhdet_tes!C145/RES_hhdet_fec!C145)</f>
        <v>1.2460427928378495</v>
      </c>
      <c r="D145" s="73">
        <f>IF(RES_hhdet_tes!D145=0,"",RES_hhdet_tes!D145/RES_hhdet_fec!D145)</f>
        <v>1.286698601723772</v>
      </c>
      <c r="E145" s="73">
        <f>IF(RES_hhdet_tes!E145=0,"",RES_hhdet_tes!E145/RES_hhdet_fec!E145)</f>
        <v>1.3272886780036026</v>
      </c>
      <c r="F145" s="73">
        <f>IF(RES_hhdet_tes!F145=0,"",RES_hhdet_tes!F145/RES_hhdet_fec!F145)</f>
        <v>1.3622985496485265</v>
      </c>
      <c r="G145" s="73">
        <f>IF(RES_hhdet_tes!G145=0,"",RES_hhdet_tes!G145/RES_hhdet_fec!G145)</f>
        <v>1.4122655034321328</v>
      </c>
      <c r="H145" s="73">
        <f>IF(RES_hhdet_tes!H145=0,"",RES_hhdet_tes!H145/RES_hhdet_fec!H145)</f>
        <v>1.451633197899864</v>
      </c>
      <c r="I145" s="73">
        <f>IF(RES_hhdet_tes!I145=0,"",RES_hhdet_tes!I145/RES_hhdet_fec!I145)</f>
        <v>1.5569041389605756</v>
      </c>
      <c r="J145" s="73">
        <f>IF(RES_hhdet_tes!J145=0,"",RES_hhdet_tes!J145/RES_hhdet_fec!J145)</f>
        <v>1.5845639338510058</v>
      </c>
      <c r="K145" s="73">
        <f>IF(RES_hhdet_tes!K145=0,"",RES_hhdet_tes!K145/RES_hhdet_fec!K145)</f>
        <v>1.6542692070186211</v>
      </c>
      <c r="L145" s="73">
        <f>IF(RES_hhdet_tes!L145=0,"",RES_hhdet_tes!L145/RES_hhdet_fec!L145)</f>
        <v>1.698238555054173</v>
      </c>
      <c r="M145" s="73">
        <f>IF(RES_hhdet_tes!M145=0,"",RES_hhdet_tes!M145/RES_hhdet_fec!M145)</f>
        <v>1.8061319923223997</v>
      </c>
      <c r="N145" s="73">
        <f>IF(RES_hhdet_tes!N145=0,"",RES_hhdet_tes!N145/RES_hhdet_fec!N145)</f>
        <v>1.9583462786162933</v>
      </c>
      <c r="O145" s="73">
        <f>IF(RES_hhdet_tes!O145=0,"",RES_hhdet_tes!O145/RES_hhdet_fec!O145)</f>
        <v>2.0348779042759748</v>
      </c>
      <c r="P145" s="73">
        <f>IF(RES_hhdet_tes!P145=0,"",RES_hhdet_tes!P145/RES_hhdet_fec!P145)</f>
        <v>2.1613903395548015</v>
      </c>
      <c r="Q145" s="73">
        <f>IF(RES_hhdet_tes!Q145=0,"",RES_hhdet_tes!Q145/RES_hhdet_fec!Q145)</f>
        <v>2.2483322700020976</v>
      </c>
    </row>
    <row r="146" spans="1:17" ht="12.95" customHeight="1" x14ac:dyDescent="0.25">
      <c r="A146" s="158" t="s">
        <v>112</v>
      </c>
      <c r="B146" s="169">
        <f>IF(RES_hhdet_tes!B146=0,"",RES_hhdet_tes!B146/RES_hhdet_fec!B146)</f>
        <v>1.6292521448704609</v>
      </c>
      <c r="C146" s="169">
        <f>IF(RES_hhdet_tes!C146=0,"",RES_hhdet_tes!C146/RES_hhdet_fec!C146)</f>
        <v>1.7835287224346539</v>
      </c>
      <c r="D146" s="169">
        <f>IF(RES_hhdet_tes!D146=0,"",RES_hhdet_tes!D146/RES_hhdet_fec!D146)</f>
        <v>1.8840278814306781</v>
      </c>
      <c r="E146" s="169">
        <f>IF(RES_hhdet_tes!E146=0,"",RES_hhdet_tes!E146/RES_hhdet_fec!E146)</f>
        <v>1.9638498388666776</v>
      </c>
      <c r="F146" s="169">
        <f>IF(RES_hhdet_tes!F146=0,"",RES_hhdet_tes!F146/RES_hhdet_fec!F146)</f>
        <v>2.0239080806283032</v>
      </c>
      <c r="G146" s="169">
        <f>IF(RES_hhdet_tes!G146=0,"",RES_hhdet_tes!G146/RES_hhdet_fec!G146)</f>
        <v>2.0889843745509671</v>
      </c>
      <c r="H146" s="169">
        <f>IF(RES_hhdet_tes!H146=0,"",RES_hhdet_tes!H146/RES_hhdet_fec!H146)</f>
        <v>2.1391274875597994</v>
      </c>
      <c r="I146" s="169">
        <f>IF(RES_hhdet_tes!I146=0,"",RES_hhdet_tes!I146/RES_hhdet_fec!I146)</f>
        <v>2.2772904715935498</v>
      </c>
      <c r="J146" s="169">
        <f>IF(RES_hhdet_tes!J146=0,"",RES_hhdet_tes!J146/RES_hhdet_fec!J146)</f>
        <v>2.3125140650613374</v>
      </c>
      <c r="K146" s="169">
        <f>IF(RES_hhdet_tes!K146=0,"",RES_hhdet_tes!K146/RES_hhdet_fec!K146)</f>
        <v>2.4045055123839676</v>
      </c>
      <c r="L146" s="169">
        <f>IF(RES_hhdet_tes!L146=0,"",RES_hhdet_tes!L146/RES_hhdet_fec!L146)</f>
        <v>2.4625932483459083</v>
      </c>
      <c r="M146" s="169">
        <f>IF(RES_hhdet_tes!M146=0,"",RES_hhdet_tes!M146/RES_hhdet_fec!M146)</f>
        <v>2.607103605996878</v>
      </c>
      <c r="N146" s="169">
        <f>IF(RES_hhdet_tes!N146=0,"",RES_hhdet_tes!N146/RES_hhdet_fec!N146)</f>
        <v>2.8089039589952893</v>
      </c>
      <c r="O146" s="169">
        <f>IF(RES_hhdet_tes!O146=0,"",RES_hhdet_tes!O146/RES_hhdet_fec!O146)</f>
        <v>2.9099640077247662</v>
      </c>
      <c r="P146" s="169">
        <f>IF(RES_hhdet_tes!P146=0,"",RES_hhdet_tes!P146/RES_hhdet_fec!P146)</f>
        <v>3.0768680606701673</v>
      </c>
      <c r="Q146" s="169">
        <f>IF(RES_hhdet_tes!Q146=0,"",RES_hhdet_tes!Q146/RES_hhdet_fec!Q146)</f>
        <v>3.1900719400013497</v>
      </c>
    </row>
    <row r="147" spans="1:17" ht="12" customHeight="1" x14ac:dyDescent="0.25">
      <c r="A147" s="23" t="s">
        <v>60</v>
      </c>
      <c r="B147" s="73">
        <f>IF(RES_hhdet_tes!B147=0,"",RES_hhdet_tes!B147/RES_hhdet_fec!B147)</f>
        <v>1.6292521448704609</v>
      </c>
      <c r="C147" s="73">
        <f>IF(RES_hhdet_tes!C147=0,"",RES_hhdet_tes!C147/RES_hhdet_fec!C147)</f>
        <v>1.7835287224346539</v>
      </c>
      <c r="D147" s="73">
        <f>IF(RES_hhdet_tes!D147=0,"",RES_hhdet_tes!D147/RES_hhdet_fec!D147)</f>
        <v>1.8840278814306781</v>
      </c>
      <c r="E147" s="73">
        <f>IF(RES_hhdet_tes!E147=0,"",RES_hhdet_tes!E147/RES_hhdet_fec!E147)</f>
        <v>1.9638498388666776</v>
      </c>
      <c r="F147" s="73">
        <f>IF(RES_hhdet_tes!F147=0,"",RES_hhdet_tes!F147/RES_hhdet_fec!F147)</f>
        <v>2.0239080806283032</v>
      </c>
      <c r="G147" s="73">
        <f>IF(RES_hhdet_tes!G147=0,"",RES_hhdet_tes!G147/RES_hhdet_fec!G147)</f>
        <v>2.0889843745509671</v>
      </c>
      <c r="H147" s="73">
        <f>IF(RES_hhdet_tes!H147=0,"",RES_hhdet_tes!H147/RES_hhdet_fec!H147)</f>
        <v>2.1391274875597994</v>
      </c>
      <c r="I147" s="73">
        <f>IF(RES_hhdet_tes!I147=0,"",RES_hhdet_tes!I147/RES_hhdet_fec!I147)</f>
        <v>2.2772904715935498</v>
      </c>
      <c r="J147" s="73">
        <f>IF(RES_hhdet_tes!J147=0,"",RES_hhdet_tes!J147/RES_hhdet_fec!J147)</f>
        <v>2.3125140650613374</v>
      </c>
      <c r="K147" s="73">
        <f>IF(RES_hhdet_tes!K147=0,"",RES_hhdet_tes!K147/RES_hhdet_fec!K147)</f>
        <v>2.4045055123839676</v>
      </c>
      <c r="L147" s="73">
        <f>IF(RES_hhdet_tes!L147=0,"",RES_hhdet_tes!L147/RES_hhdet_fec!L147)</f>
        <v>2.4625932483459083</v>
      </c>
      <c r="M147" s="73">
        <f>IF(RES_hhdet_tes!M147=0,"",RES_hhdet_tes!M147/RES_hhdet_fec!M147)</f>
        <v>2.607103605996878</v>
      </c>
      <c r="N147" s="73">
        <f>IF(RES_hhdet_tes!N147=0,"",RES_hhdet_tes!N147/RES_hhdet_fec!N147)</f>
        <v>2.8089039589952893</v>
      </c>
      <c r="O147" s="73">
        <f>IF(RES_hhdet_tes!O147=0,"",RES_hhdet_tes!O147/RES_hhdet_fec!O147)</f>
        <v>2.9099640077247662</v>
      </c>
      <c r="P147" s="73">
        <f>IF(RES_hhdet_tes!P147=0,"",RES_hhdet_tes!P147/RES_hhdet_fec!P147)</f>
        <v>3.0768680606701673</v>
      </c>
      <c r="Q147" s="73">
        <f>IF(RES_hhdet_tes!Q147=0,"",RES_hhdet_tes!Q147/RES_hhdet_fec!Q147)</f>
        <v>3.1900719400013497</v>
      </c>
    </row>
    <row r="148" spans="1:17" ht="12" customHeight="1" x14ac:dyDescent="0.25">
      <c r="A148" s="158" t="s">
        <v>63</v>
      </c>
      <c r="B148" s="169">
        <f>IF(RES_hhdet_tes!B148=0,"",RES_hhdet_tes!B148/RES_hhdet_fec!B148)</f>
        <v>0.68570831987173664</v>
      </c>
      <c r="C148" s="169">
        <f>IF(RES_hhdet_tes!C148=0,"",RES_hhdet_tes!C148/RES_hhdet_fec!C148)</f>
        <v>0.71298564019567201</v>
      </c>
      <c r="D148" s="169">
        <f>IF(RES_hhdet_tes!D148=0,"",RES_hhdet_tes!D148/RES_hhdet_fec!D148)</f>
        <v>0.72593021057694385</v>
      </c>
      <c r="E148" s="169">
        <f>IF(RES_hhdet_tes!E148=0,"",RES_hhdet_tes!E148/RES_hhdet_fec!E148)</f>
        <v>0.73432790305305951</v>
      </c>
      <c r="F148" s="169">
        <f>IF(RES_hhdet_tes!F148=0,"",RES_hhdet_tes!F148/RES_hhdet_fec!F148)</f>
        <v>0.74049803269635539</v>
      </c>
      <c r="G148" s="169">
        <f>IF(RES_hhdet_tes!G148=0,"",RES_hhdet_tes!G148/RES_hhdet_fec!G148)</f>
        <v>0.75109043359104277</v>
      </c>
      <c r="H148" s="169">
        <f>IF(RES_hhdet_tes!H148=0,"",RES_hhdet_tes!H148/RES_hhdet_fec!H148)</f>
        <v>0.75724242853605517</v>
      </c>
      <c r="I148" s="169">
        <f>IF(RES_hhdet_tes!I148=0,"",RES_hhdet_tes!I148/RES_hhdet_fec!I148)</f>
        <v>0.76219228925327887</v>
      </c>
      <c r="J148" s="169">
        <f>IF(RES_hhdet_tes!J148=0,"",RES_hhdet_tes!J148/RES_hhdet_fec!J148)</f>
        <v>0.76469451797738974</v>
      </c>
      <c r="K148" s="169">
        <f>IF(RES_hhdet_tes!K148=0,"",RES_hhdet_tes!K148/RES_hhdet_fec!K148)</f>
        <v>0.77751884229977286</v>
      </c>
      <c r="L148" s="169">
        <f>IF(RES_hhdet_tes!L148=0,"",RES_hhdet_tes!L148/RES_hhdet_fec!L148)</f>
        <v>0.79009461252228519</v>
      </c>
      <c r="M148" s="169">
        <f>IF(RES_hhdet_tes!M148=0,"",RES_hhdet_tes!M148/RES_hhdet_fec!M148)</f>
        <v>0.79163774104341522</v>
      </c>
      <c r="N148" s="169">
        <f>IF(RES_hhdet_tes!N148=0,"",RES_hhdet_tes!N148/RES_hhdet_fec!N148)</f>
        <v>0.79874249472127379</v>
      </c>
      <c r="O148" s="169">
        <f>IF(RES_hhdet_tes!O148=0,"",RES_hhdet_tes!O148/RES_hhdet_fec!O148)</f>
        <v>0.80560018335975847</v>
      </c>
      <c r="P148" s="169">
        <f>IF(RES_hhdet_tes!P148=0,"",RES_hhdet_tes!P148/RES_hhdet_fec!P148)</f>
        <v>0.80449001360868488</v>
      </c>
      <c r="Q148" s="169">
        <f>IF(RES_hhdet_tes!Q148=0,"",RES_hhdet_tes!Q148/RES_hhdet_fec!Q148)</f>
        <v>0.81179787128828584</v>
      </c>
    </row>
    <row r="149" spans="1:17" ht="12" customHeight="1" x14ac:dyDescent="0.25">
      <c r="A149" s="167" t="s">
        <v>144</v>
      </c>
      <c r="B149" s="174">
        <f>IF(RES_hhdet_tes!B149=0,"",RES_hhdet_tes!B149/RES_hhdet_fec!B149)</f>
        <v>0.54955895820041922</v>
      </c>
      <c r="C149" s="174">
        <f>IF(RES_hhdet_tes!C149=0,"",RES_hhdet_tes!C149/RES_hhdet_fec!C149)</f>
        <v>0.54955895820041922</v>
      </c>
      <c r="D149" s="174">
        <f>IF(RES_hhdet_tes!D149=0,"",RES_hhdet_tes!D149/RES_hhdet_fec!D149)</f>
        <v>0.55078528902172275</v>
      </c>
      <c r="E149" s="174">
        <f>IF(RES_hhdet_tes!E149=0,"",RES_hhdet_tes!E149/RES_hhdet_fec!E149)</f>
        <v>0.55755040239432985</v>
      </c>
      <c r="F149" s="174">
        <f>IF(RES_hhdet_tes!F149=0,"",RES_hhdet_tes!F149/RES_hhdet_fec!F149)</f>
        <v>0.56363217099324792</v>
      </c>
      <c r="G149" s="174">
        <f>IF(RES_hhdet_tes!G149=0,"",RES_hhdet_tes!G149/RES_hhdet_fec!G149)</f>
        <v>0.56986491822976404</v>
      </c>
      <c r="H149" s="174">
        <f>IF(RES_hhdet_tes!H149=0,"",RES_hhdet_tes!H149/RES_hhdet_fec!H149)</f>
        <v>0.57793721022040745</v>
      </c>
      <c r="I149" s="174">
        <f>IF(RES_hhdet_tes!I149=0,"",RES_hhdet_tes!I149/RES_hhdet_fec!I149)</f>
        <v>0.58536592840093593</v>
      </c>
      <c r="J149" s="174">
        <f>IF(RES_hhdet_tes!J149=0,"",RES_hhdet_tes!J149/RES_hhdet_fec!J149)</f>
        <v>0.59189395574483661</v>
      </c>
      <c r="K149" s="174">
        <f>IF(RES_hhdet_tes!K149=0,"",RES_hhdet_tes!K149/RES_hhdet_fec!K149)</f>
        <v>0.6022280371967047</v>
      </c>
      <c r="L149" s="174">
        <f>IF(RES_hhdet_tes!L149=0,"",RES_hhdet_tes!L149/RES_hhdet_fec!L149)</f>
        <v>0.60547213020188484</v>
      </c>
      <c r="M149" s="174">
        <f>IF(RES_hhdet_tes!M149=0,"",RES_hhdet_tes!M149/RES_hhdet_fec!M149)</f>
        <v>0.60721277319534406</v>
      </c>
      <c r="N149" s="174">
        <f>IF(RES_hhdet_tes!N149=0,"",RES_hhdet_tes!N149/RES_hhdet_fec!N149)</f>
        <v>0.60889679561833265</v>
      </c>
      <c r="O149" s="174">
        <f>IF(RES_hhdet_tes!O149=0,"",RES_hhdet_tes!O149/RES_hhdet_fec!O149)</f>
        <v>0.60943733936977129</v>
      </c>
      <c r="P149" s="174">
        <f>IF(RES_hhdet_tes!P149=0,"",RES_hhdet_tes!P149/RES_hhdet_fec!P149)</f>
        <v>0.61463163744951699</v>
      </c>
      <c r="Q149" s="174">
        <f>IF(RES_hhdet_tes!Q149=0,"",RES_hhdet_tes!Q149/RES_hhdet_fec!Q149)</f>
        <v>0.62306748171390525</v>
      </c>
    </row>
    <row r="150" spans="1:17" ht="12" customHeight="1" x14ac:dyDescent="0.25">
      <c r="A150" s="167" t="s">
        <v>143</v>
      </c>
      <c r="B150" s="174">
        <f>IF(RES_hhdet_tes!B150=0,"",RES_hhdet_tes!B150/RES_hhdet_fec!B150)</f>
        <v>0.65241480838963084</v>
      </c>
      <c r="C150" s="174">
        <f>IF(RES_hhdet_tes!C150=0,"",RES_hhdet_tes!C150/RES_hhdet_fec!C150)</f>
        <v>0.65311551338164398</v>
      </c>
      <c r="D150" s="174">
        <f>IF(RES_hhdet_tes!D150=0,"",RES_hhdet_tes!D150/RES_hhdet_fec!D150)</f>
        <v>0.65480190765366109</v>
      </c>
      <c r="E150" s="174">
        <f>IF(RES_hhdet_tes!E150=0,"",RES_hhdet_tes!E150/RES_hhdet_fec!E150)</f>
        <v>0.66365213404791557</v>
      </c>
      <c r="F150" s="174">
        <f>IF(RES_hhdet_tes!F150=0,"",RES_hhdet_tes!F150/RES_hhdet_fec!F150)</f>
        <v>0.66923832512225467</v>
      </c>
      <c r="G150" s="174">
        <f>IF(RES_hhdet_tes!G150=0,"",RES_hhdet_tes!G150/RES_hhdet_fec!G150)</f>
        <v>0.68052973315898047</v>
      </c>
      <c r="H150" s="174">
        <f>IF(RES_hhdet_tes!H150=0,"",RES_hhdet_tes!H150/RES_hhdet_fec!H150)</f>
        <v>0.69164752463413282</v>
      </c>
      <c r="I150" s="174">
        <f>IF(RES_hhdet_tes!I150=0,"",RES_hhdet_tes!I150/RES_hhdet_fec!I150)</f>
        <v>0.69863341246951527</v>
      </c>
      <c r="J150" s="174">
        <f>IF(RES_hhdet_tes!J150=0,"",RES_hhdet_tes!J150/RES_hhdet_fec!J150)</f>
        <v>0.70099463160539621</v>
      </c>
      <c r="K150" s="174">
        <f>IF(RES_hhdet_tes!K150=0,"",RES_hhdet_tes!K150/RES_hhdet_fec!K150)</f>
        <v>0.70270593175407425</v>
      </c>
      <c r="L150" s="174">
        <f>IF(RES_hhdet_tes!L150=0,"",RES_hhdet_tes!L150/RES_hhdet_fec!L150)</f>
        <v>0.70582284199666312</v>
      </c>
      <c r="M150" s="174">
        <f>IF(RES_hhdet_tes!M150=0,"",RES_hhdet_tes!M150/RES_hhdet_fec!M150)</f>
        <v>0.70393753614460575</v>
      </c>
      <c r="N150" s="174">
        <f>IF(RES_hhdet_tes!N150=0,"",RES_hhdet_tes!N150/RES_hhdet_fec!N150)</f>
        <v>0.70717636694896313</v>
      </c>
      <c r="O150" s="174">
        <f>IF(RES_hhdet_tes!O150=0,"",RES_hhdet_tes!O150/RES_hhdet_fec!O150)</f>
        <v>0.71038762374944453</v>
      </c>
      <c r="P150" s="174">
        <f>IF(RES_hhdet_tes!P150=0,"",RES_hhdet_tes!P150/RES_hhdet_fec!P150)</f>
        <v>0.71094042027433413</v>
      </c>
      <c r="Q150" s="174">
        <f>IF(RES_hhdet_tes!Q150=0,"",RES_hhdet_tes!Q150/RES_hhdet_fec!Q150)</f>
        <v>0.71860721484054169</v>
      </c>
    </row>
    <row r="151" spans="1:17" ht="12" customHeight="1" x14ac:dyDescent="0.25">
      <c r="A151" s="166" t="s">
        <v>57</v>
      </c>
      <c r="B151" s="173">
        <f>IF(RES_hhdet_tes!B151=0,"",RES_hhdet_tes!B151/RES_hhdet_fec!B151)</f>
        <v>0.54955895820041911</v>
      </c>
      <c r="C151" s="173">
        <f>IF(RES_hhdet_tes!C151=0,"",RES_hhdet_tes!C151/RES_hhdet_fec!C151)</f>
        <v>0.549558958200419</v>
      </c>
      <c r="D151" s="173">
        <f>IF(RES_hhdet_tes!D151=0,"",RES_hhdet_tes!D151/RES_hhdet_fec!D151)</f>
        <v>0.55078528902172263</v>
      </c>
      <c r="E151" s="173">
        <f>IF(RES_hhdet_tes!E151=0,"",RES_hhdet_tes!E151/RES_hhdet_fec!E151)</f>
        <v>0.56136520694107239</v>
      </c>
      <c r="F151" s="173">
        <f>IF(RES_hhdet_tes!F151=0,"",RES_hhdet_tes!F151/RES_hhdet_fec!F151)</f>
        <v>0.56770340976306788</v>
      </c>
      <c r="G151" s="173">
        <f>IF(RES_hhdet_tes!G151=0,"",RES_hhdet_tes!G151/RES_hhdet_fec!G151)</f>
        <v>0.58166742268144012</v>
      </c>
      <c r="H151" s="173">
        <f>IF(RES_hhdet_tes!H151=0,"",RES_hhdet_tes!H151/RES_hhdet_fec!H151)</f>
        <v>0.59547146628258685</v>
      </c>
      <c r="I151" s="173">
        <f>IF(RES_hhdet_tes!I151=0,"",RES_hhdet_tes!I151/RES_hhdet_fec!I151)</f>
        <v>0.60394664953015631</v>
      </c>
      <c r="J151" s="173">
        <f>IF(RES_hhdet_tes!J151=0,"",RES_hhdet_tes!J151/RES_hhdet_fec!J151)</f>
        <v>0.60629209129460493</v>
      </c>
      <c r="K151" s="173">
        <f>IF(RES_hhdet_tes!K151=0,"",RES_hhdet_tes!K151/RES_hhdet_fec!K151)</f>
        <v>0.60782427005857897</v>
      </c>
      <c r="L151" s="173">
        <f>IF(RES_hhdet_tes!L151=0,"",RES_hhdet_tes!L151/RES_hhdet_fec!L151)</f>
        <v>0.6091228578024761</v>
      </c>
      <c r="M151" s="173">
        <f>IF(RES_hhdet_tes!M151=0,"",RES_hhdet_tes!M151/RES_hhdet_fec!M151)</f>
        <v>0.61050376825754193</v>
      </c>
      <c r="N151" s="173">
        <f>IF(RES_hhdet_tes!N151=0,"",RES_hhdet_tes!N151/RES_hhdet_fec!N151)</f>
        <v>0.6121049639772882</v>
      </c>
      <c r="O151" s="173">
        <f>IF(RES_hhdet_tes!O151=0,"",RES_hhdet_tes!O151/RES_hhdet_fec!O151)</f>
        <v>0.61238639961635533</v>
      </c>
      <c r="P151" s="173">
        <f>IF(RES_hhdet_tes!P151=0,"",RES_hhdet_tes!P151/RES_hhdet_fec!P151)</f>
        <v>0.6178193836462168</v>
      </c>
      <c r="Q151" s="173">
        <f>IF(RES_hhdet_tes!Q151=0,"",RES_hhdet_tes!Q151/RES_hhdet_fec!Q151)</f>
        <v>0.62449000961591228</v>
      </c>
    </row>
    <row r="152" spans="1:17" ht="12" customHeight="1" x14ac:dyDescent="0.25">
      <c r="A152" s="147" t="s">
        <v>59</v>
      </c>
      <c r="B152" s="172">
        <f>IF(RES_hhdet_tes!B152=0,"",RES_hhdet_tes!B152/RES_hhdet_fec!B152)</f>
        <v>0.99999999999999989</v>
      </c>
      <c r="C152" s="172">
        <f>IF(RES_hhdet_tes!C152=0,"",RES_hhdet_tes!C152/RES_hhdet_fec!C152)</f>
        <v>0.99999999999999944</v>
      </c>
      <c r="D152" s="172">
        <f>IF(RES_hhdet_tes!D152=0,"",RES_hhdet_tes!D152/RES_hhdet_fec!D152)</f>
        <v>1</v>
      </c>
      <c r="E152" s="172">
        <f>IF(RES_hhdet_tes!E152=0,"",RES_hhdet_tes!E152/RES_hhdet_fec!E152)</f>
        <v>0.99999999999999978</v>
      </c>
      <c r="F152" s="172">
        <f>IF(RES_hhdet_tes!F152=0,"",RES_hhdet_tes!F152/RES_hhdet_fec!F152)</f>
        <v>0.99999999999999978</v>
      </c>
      <c r="G152" s="172">
        <f>IF(RES_hhdet_tes!G152=0,"",RES_hhdet_tes!G152/RES_hhdet_fec!G152)</f>
        <v>1</v>
      </c>
      <c r="H152" s="172">
        <f>IF(RES_hhdet_tes!H152=0,"",RES_hhdet_tes!H152/RES_hhdet_fec!H152)</f>
        <v>0.99999999999999978</v>
      </c>
      <c r="I152" s="172">
        <f>IF(RES_hhdet_tes!I152=0,"",RES_hhdet_tes!I152/RES_hhdet_fec!I152)</f>
        <v>1</v>
      </c>
      <c r="J152" s="172">
        <f>IF(RES_hhdet_tes!J152=0,"",RES_hhdet_tes!J152/RES_hhdet_fec!J152)</f>
        <v>1.0000000000000002</v>
      </c>
      <c r="K152" s="172">
        <f>IF(RES_hhdet_tes!K152=0,"",RES_hhdet_tes!K152/RES_hhdet_fec!K152)</f>
        <v>0.99999999999999944</v>
      </c>
      <c r="L152" s="172">
        <f>IF(RES_hhdet_tes!L152=0,"",RES_hhdet_tes!L152/RES_hhdet_fec!L152)</f>
        <v>0.99999999999999944</v>
      </c>
      <c r="M152" s="172">
        <f>IF(RES_hhdet_tes!M152=0,"",RES_hhdet_tes!M152/RES_hhdet_fec!M152)</f>
        <v>1</v>
      </c>
      <c r="N152" s="172">
        <f>IF(RES_hhdet_tes!N152=0,"",RES_hhdet_tes!N152/RES_hhdet_fec!N152)</f>
        <v>1</v>
      </c>
      <c r="O152" s="172">
        <f>IF(RES_hhdet_tes!O152=0,"",RES_hhdet_tes!O152/RES_hhdet_fec!O152)</f>
        <v>1</v>
      </c>
      <c r="P152" s="172">
        <f>IF(RES_hhdet_tes!P152=0,"",RES_hhdet_tes!P152/RES_hhdet_fec!P152)</f>
        <v>1.0000000000000002</v>
      </c>
      <c r="Q152" s="172">
        <f>IF(RES_hhdet_tes!Q152=0,"",RES_hhdet_tes!Q152/RES_hhdet_fec!Q152)</f>
        <v>1.0000000000000009</v>
      </c>
    </row>
    <row r="153" spans="1:17" ht="12" customHeight="1" x14ac:dyDescent="0.25">
      <c r="A153" s="163" t="s">
        <v>142</v>
      </c>
      <c r="B153" s="171">
        <f>IF(RES_hhdet_tes!B153=0,"",RES_hhdet_tes!B153/RES_hhdet_fec!B153)</f>
        <v>0.70221422436720216</v>
      </c>
      <c r="C153" s="171">
        <f>IF(RES_hhdet_tes!C153=0,"",RES_hhdet_tes!C153/RES_hhdet_fec!C153)</f>
        <v>0.71249123480494958</v>
      </c>
      <c r="D153" s="171">
        <f>IF(RES_hhdet_tes!D153=0,"",RES_hhdet_tes!D153/RES_hhdet_fec!D153)</f>
        <v>0.71857360767983869</v>
      </c>
      <c r="E153" s="171">
        <f>IF(RES_hhdet_tes!E153=0,"",RES_hhdet_tes!E153/RES_hhdet_fec!E153)</f>
        <v>0.72283405973220405</v>
      </c>
      <c r="F153" s="171">
        <f>IF(RES_hhdet_tes!F153=0,"",RES_hhdet_tes!F153/RES_hhdet_fec!F153)</f>
        <v>0.72564186219794058</v>
      </c>
      <c r="G153" s="171">
        <f>IF(RES_hhdet_tes!G153=0,"",RES_hhdet_tes!G153/RES_hhdet_fec!G153)</f>
        <v>0.72722318254620355</v>
      </c>
      <c r="H153" s="171">
        <f>IF(RES_hhdet_tes!H153=0,"",RES_hhdet_tes!H153/RES_hhdet_fec!H153)</f>
        <v>0.72811298883684028</v>
      </c>
      <c r="I153" s="171">
        <f>IF(RES_hhdet_tes!I153=0,"",RES_hhdet_tes!I153/RES_hhdet_fec!I153)</f>
        <v>0.7341182643870825</v>
      </c>
      <c r="J153" s="171">
        <f>IF(RES_hhdet_tes!J153=0,"",RES_hhdet_tes!J153/RES_hhdet_fec!J153)</f>
        <v>0.73512062366707354</v>
      </c>
      <c r="K153" s="171">
        <f>IF(RES_hhdet_tes!K153=0,"",RES_hhdet_tes!K153/RES_hhdet_fec!K153)</f>
        <v>0.74065900595447542</v>
      </c>
      <c r="L153" s="171">
        <f>IF(RES_hhdet_tes!L153=0,"",RES_hhdet_tes!L153/RES_hhdet_fec!L153)</f>
        <v>0.74447153309943925</v>
      </c>
      <c r="M153" s="171">
        <f>IF(RES_hhdet_tes!M153=0,"",RES_hhdet_tes!M153/RES_hhdet_fec!M153)</f>
        <v>0.74774777170005402</v>
      </c>
      <c r="N153" s="171">
        <f>IF(RES_hhdet_tes!N153=0,"",RES_hhdet_tes!N153/RES_hhdet_fec!N153)</f>
        <v>0.75365671648231436</v>
      </c>
      <c r="O153" s="171">
        <f>IF(RES_hhdet_tes!O153=0,"",RES_hhdet_tes!O153/RES_hhdet_fec!O153)</f>
        <v>0.75876730179598639</v>
      </c>
      <c r="P153" s="171">
        <f>IF(RES_hhdet_tes!P153=0,"",RES_hhdet_tes!P153/RES_hhdet_fec!P153)</f>
        <v>0.76293839789583451</v>
      </c>
      <c r="Q153" s="171">
        <f>IF(RES_hhdet_tes!Q153=0,"",RES_hhdet_tes!Q153/RES_hhdet_fec!Q153)</f>
        <v>0.77225298098344042</v>
      </c>
    </row>
    <row r="154" spans="1:17" ht="12" customHeight="1" x14ac:dyDescent="0.25">
      <c r="A154" s="161" t="s">
        <v>141</v>
      </c>
      <c r="B154" s="170">
        <f>IF(RES_hhdet_tes!B154=0,"",RES_hhdet_tes!B154/RES_hhdet_fec!B154)</f>
        <v>0.78050173783900822</v>
      </c>
      <c r="C154" s="170">
        <f>IF(RES_hhdet_tes!C154=0,"",RES_hhdet_tes!C154/RES_hhdet_fec!C154)</f>
        <v>0.79379776878801134</v>
      </c>
      <c r="D154" s="170">
        <f>IF(RES_hhdet_tes!D154=0,"",RES_hhdet_tes!D154/RES_hhdet_fec!D154)</f>
        <v>0.79841427502275475</v>
      </c>
      <c r="E154" s="170">
        <f>IF(RES_hhdet_tes!E154=0,"",RES_hhdet_tes!E154/RES_hhdet_fec!E154)</f>
        <v>0.80186159710016447</v>
      </c>
      <c r="F154" s="170">
        <f>IF(RES_hhdet_tes!F154=0,"",RES_hhdet_tes!F154/RES_hhdet_fec!F154)</f>
        <v>0.80598047563284003</v>
      </c>
      <c r="G154" s="170">
        <f>IF(RES_hhdet_tes!G154=0,"",RES_hhdet_tes!G154/RES_hhdet_fec!G154)</f>
        <v>0.80887574929069572</v>
      </c>
      <c r="H154" s="170">
        <f>IF(RES_hhdet_tes!H154=0,"",RES_hhdet_tes!H154/RES_hhdet_fec!H154)</f>
        <v>0.81187852245666225</v>
      </c>
      <c r="I154" s="170">
        <f>IF(RES_hhdet_tes!I154=0,"",RES_hhdet_tes!I154/RES_hhdet_fec!I154)</f>
        <v>0.81187848123029815</v>
      </c>
      <c r="J154" s="170">
        <f>IF(RES_hhdet_tes!J154=0,"",RES_hhdet_tes!J154/RES_hhdet_fec!J154)</f>
        <v>0.81582993206294829</v>
      </c>
      <c r="K154" s="170">
        <f>IF(RES_hhdet_tes!K154=0,"",RES_hhdet_tes!K154/RES_hhdet_fec!K154)</f>
        <v>0.8173860913057891</v>
      </c>
      <c r="L154" s="170">
        <f>IF(RES_hhdet_tes!L154=0,"",RES_hhdet_tes!L154/RES_hhdet_fec!L154)</f>
        <v>0.82189487786750537</v>
      </c>
      <c r="M154" s="170">
        <f>IF(RES_hhdet_tes!M154=0,"",RES_hhdet_tes!M154/RES_hhdet_fec!M154)</f>
        <v>0.82099061687335462</v>
      </c>
      <c r="N154" s="170">
        <f>IF(RES_hhdet_tes!N154=0,"",RES_hhdet_tes!N154/RES_hhdet_fec!N154)</f>
        <v>0.82535907350176552</v>
      </c>
      <c r="O154" s="170">
        <f>IF(RES_hhdet_tes!O154=0,"",RES_hhdet_tes!O154/RES_hhdet_fec!O154)</f>
        <v>0.8297707394722641</v>
      </c>
      <c r="P154" s="170">
        <f>IF(RES_hhdet_tes!P154=0,"",RES_hhdet_tes!P154/RES_hhdet_fec!P154)</f>
        <v>0.82673983058108091</v>
      </c>
      <c r="Q154" s="170">
        <f>IF(RES_hhdet_tes!Q154=0,"",RES_hhdet_tes!Q154/RES_hhdet_fec!Q154)</f>
        <v>0.83198869232627926</v>
      </c>
    </row>
    <row r="155" spans="1:17" ht="12" customHeight="1" x14ac:dyDescent="0.25">
      <c r="A155" s="148" t="s">
        <v>60</v>
      </c>
      <c r="B155" s="73">
        <f>IF(RES_hhdet_tes!B155=0,"",RES_hhdet_tes!B155/RES_hhdet_fec!B155)</f>
        <v>0.70221422436720204</v>
      </c>
      <c r="C155" s="73">
        <f>IF(RES_hhdet_tes!C155=0,"",RES_hhdet_tes!C155/RES_hhdet_fec!C155)</f>
        <v>0.72281607228213673</v>
      </c>
      <c r="D155" s="73">
        <f>IF(RES_hhdet_tes!D155=0,"",RES_hhdet_tes!D155/RES_hhdet_fec!D155)</f>
        <v>0.72817219561732238</v>
      </c>
      <c r="E155" s="73">
        <f>IF(RES_hhdet_tes!E155=0,"",RES_hhdet_tes!E155/RES_hhdet_fec!E155)</f>
        <v>0.73232181548959352</v>
      </c>
      <c r="F155" s="73">
        <f>IF(RES_hhdet_tes!F155=0,"",RES_hhdet_tes!F155/RES_hhdet_fec!F155)</f>
        <v>0.73539456191242858</v>
      </c>
      <c r="G155" s="73">
        <f>IF(RES_hhdet_tes!G155=0,"",RES_hhdet_tes!G155/RES_hhdet_fec!G155)</f>
        <v>0.73968442732088402</v>
      </c>
      <c r="H155" s="73">
        <f>IF(RES_hhdet_tes!H155=0,"",RES_hhdet_tes!H155/RES_hhdet_fec!H155)</f>
        <v>0.74211356917014015</v>
      </c>
      <c r="I155" s="73">
        <f>IF(RES_hhdet_tes!I155=0,"",RES_hhdet_tes!I155/RES_hhdet_fec!I155)</f>
        <v>0.74730897865116319</v>
      </c>
      <c r="J155" s="73">
        <f>IF(RES_hhdet_tes!J155=0,"",RES_hhdet_tes!J155/RES_hhdet_fec!J155)</f>
        <v>0.74839658593381175</v>
      </c>
      <c r="K155" s="73">
        <f>IF(RES_hhdet_tes!K155=0,"",RES_hhdet_tes!K155/RES_hhdet_fec!K155)</f>
        <v>0.75233597071784664</v>
      </c>
      <c r="L155" s="73">
        <f>IF(RES_hhdet_tes!L155=0,"",RES_hhdet_tes!L155/RES_hhdet_fec!L155)</f>
        <v>0.75489907056860872</v>
      </c>
      <c r="M155" s="73">
        <f>IF(RES_hhdet_tes!M155=0,"",RES_hhdet_tes!M155/RES_hhdet_fec!M155)</f>
        <v>0.75945793318600019</v>
      </c>
      <c r="N155" s="73">
        <f>IF(RES_hhdet_tes!N155=0,"",RES_hhdet_tes!N155/RES_hhdet_fec!N155)</f>
        <v>0.76379598070132038</v>
      </c>
      <c r="O155" s="73">
        <f>IF(RES_hhdet_tes!O155=0,"",RES_hhdet_tes!O155/RES_hhdet_fec!O155)</f>
        <v>0.76672586299563406</v>
      </c>
      <c r="P155" s="73">
        <f>IF(RES_hhdet_tes!P155=0,"",RES_hhdet_tes!P155/RES_hhdet_fec!P155)</f>
        <v>0.77005449788418978</v>
      </c>
      <c r="Q155" s="73">
        <f>IF(RES_hhdet_tes!Q155=0,"",RES_hhdet_tes!Q155/RES_hhdet_fec!Q155)</f>
        <v>0.77360585560396267</v>
      </c>
    </row>
    <row r="156" spans="1:17" ht="12" customHeight="1" x14ac:dyDescent="0.25">
      <c r="A156" s="148" t="s">
        <v>59</v>
      </c>
      <c r="B156" s="73">
        <f>IF(RES_hhdet_tes!B156=0,"",RES_hhdet_tes!B156/RES_hhdet_fec!B156)</f>
        <v>1</v>
      </c>
      <c r="C156" s="73">
        <f>IF(RES_hhdet_tes!C156=0,"",RES_hhdet_tes!C156/RES_hhdet_fec!C156)</f>
        <v>1</v>
      </c>
      <c r="D156" s="73">
        <f>IF(RES_hhdet_tes!D156=0,"",RES_hhdet_tes!D156/RES_hhdet_fec!D156)</f>
        <v>1</v>
      </c>
      <c r="E156" s="73">
        <f>IF(RES_hhdet_tes!E156=0,"",RES_hhdet_tes!E156/RES_hhdet_fec!E156)</f>
        <v>1</v>
      </c>
      <c r="F156" s="73">
        <f>IF(RES_hhdet_tes!F156=0,"",RES_hhdet_tes!F156/RES_hhdet_fec!F156)</f>
        <v>1</v>
      </c>
      <c r="G156" s="73">
        <f>IF(RES_hhdet_tes!G156=0,"",RES_hhdet_tes!G156/RES_hhdet_fec!G156)</f>
        <v>0.99999999999999978</v>
      </c>
      <c r="H156" s="73">
        <f>IF(RES_hhdet_tes!H156=0,"",RES_hhdet_tes!H156/RES_hhdet_fec!H156)</f>
        <v>1.0000000000000002</v>
      </c>
      <c r="I156" s="73">
        <f>IF(RES_hhdet_tes!I156=0,"",RES_hhdet_tes!I156/RES_hhdet_fec!I156)</f>
        <v>1</v>
      </c>
      <c r="J156" s="73">
        <f>IF(RES_hhdet_tes!J156=0,"",RES_hhdet_tes!J156/RES_hhdet_fec!J156)</f>
        <v>0.99999999999999978</v>
      </c>
      <c r="K156" s="73">
        <f>IF(RES_hhdet_tes!K156=0,"",RES_hhdet_tes!K156/RES_hhdet_fec!K156)</f>
        <v>1</v>
      </c>
      <c r="L156" s="73">
        <f>IF(RES_hhdet_tes!L156=0,"",RES_hhdet_tes!L156/RES_hhdet_fec!L156)</f>
        <v>1.0000000000000002</v>
      </c>
      <c r="M156" s="73">
        <f>IF(RES_hhdet_tes!M156=0,"",RES_hhdet_tes!M156/RES_hhdet_fec!M156)</f>
        <v>1</v>
      </c>
      <c r="N156" s="73">
        <f>IF(RES_hhdet_tes!N156=0,"",RES_hhdet_tes!N156/RES_hhdet_fec!N156)</f>
        <v>0.99999999999999967</v>
      </c>
      <c r="O156" s="73">
        <f>IF(RES_hhdet_tes!O156=0,"",RES_hhdet_tes!O156/RES_hhdet_fec!O156)</f>
        <v>1</v>
      </c>
      <c r="P156" s="73">
        <f>IF(RES_hhdet_tes!P156=0,"",RES_hhdet_tes!P156/RES_hhdet_fec!P156)</f>
        <v>1</v>
      </c>
      <c r="Q156" s="73">
        <f>IF(RES_hhdet_tes!Q156=0,"",RES_hhdet_tes!Q156/RES_hhdet_fec!Q156)</f>
        <v>1</v>
      </c>
    </row>
    <row r="157" spans="1:17" ht="12" customHeight="1" x14ac:dyDescent="0.25">
      <c r="A157" s="158" t="s">
        <v>62</v>
      </c>
      <c r="B157" s="169">
        <f>IF(RES_hhdet_tes!B157=0,"",RES_hhdet_tes!B157/RES_hhdet_fec!B157)</f>
        <v>0.7629140855038139</v>
      </c>
      <c r="C157" s="169">
        <f>IF(RES_hhdet_tes!C157=0,"",RES_hhdet_tes!C157/RES_hhdet_fec!C157)</f>
        <v>0.78678083268733323</v>
      </c>
      <c r="D157" s="169">
        <f>IF(RES_hhdet_tes!D157=0,"",RES_hhdet_tes!D157/RES_hhdet_fec!D157)</f>
        <v>0.79859260958212241</v>
      </c>
      <c r="E157" s="169">
        <f>IF(RES_hhdet_tes!E157=0,"",RES_hhdet_tes!E157/RES_hhdet_fec!E157)</f>
        <v>0.81426116009352578</v>
      </c>
      <c r="F157" s="169">
        <f>IF(RES_hhdet_tes!F157=0,"",RES_hhdet_tes!F157/RES_hhdet_fec!F157)</f>
        <v>0.81519146431345979</v>
      </c>
      <c r="G157" s="169">
        <f>IF(RES_hhdet_tes!G157=0,"",RES_hhdet_tes!G157/RES_hhdet_fec!G157)</f>
        <v>0.80333850156989228</v>
      </c>
      <c r="H157" s="169">
        <f>IF(RES_hhdet_tes!H157=0,"",RES_hhdet_tes!H157/RES_hhdet_fec!H157)</f>
        <v>0.81013534591037661</v>
      </c>
      <c r="I157" s="169">
        <f>IF(RES_hhdet_tes!I157=0,"",RES_hhdet_tes!I157/RES_hhdet_fec!I157)</f>
        <v>0.79216440571631641</v>
      </c>
      <c r="J157" s="169">
        <f>IF(RES_hhdet_tes!J157=0,"",RES_hhdet_tes!J157/RES_hhdet_fec!J157)</f>
        <v>0.79508335661867746</v>
      </c>
      <c r="K157" s="169">
        <f>IF(RES_hhdet_tes!K157=0,"",RES_hhdet_tes!K157/RES_hhdet_fec!K157)</f>
        <v>0.82211527980450561</v>
      </c>
      <c r="L157" s="169">
        <f>IF(RES_hhdet_tes!L157=0,"",RES_hhdet_tes!L157/RES_hhdet_fec!L157)</f>
        <v>0.81570776638066633</v>
      </c>
      <c r="M157" s="169">
        <f>IF(RES_hhdet_tes!M157=0,"",RES_hhdet_tes!M157/RES_hhdet_fec!M157)</f>
        <v>0.82029456424412928</v>
      </c>
      <c r="N157" s="169">
        <f>IF(RES_hhdet_tes!N157=0,"",RES_hhdet_tes!N157/RES_hhdet_fec!N157)</f>
        <v>0.83576737357643116</v>
      </c>
      <c r="O157" s="169">
        <f>IF(RES_hhdet_tes!O157=0,"",RES_hhdet_tes!O157/RES_hhdet_fec!O157)</f>
        <v>0.83511311920740761</v>
      </c>
      <c r="P157" s="169">
        <f>IF(RES_hhdet_tes!P157=0,"",RES_hhdet_tes!P157/RES_hhdet_fec!P157)</f>
        <v>0.83692324764423021</v>
      </c>
      <c r="Q157" s="169">
        <f>IF(RES_hhdet_tes!Q157=0,"",RES_hhdet_tes!Q157/RES_hhdet_fec!Q157)</f>
        <v>0.8325088572604129</v>
      </c>
    </row>
    <row r="158" spans="1:17" ht="12" customHeight="1" x14ac:dyDescent="0.25">
      <c r="A158" s="23" t="s">
        <v>57</v>
      </c>
      <c r="B158" s="73">
        <f>IF(RES_hhdet_tes!B158=0,"",RES_hhdet_tes!B158/RES_hhdet_fec!B158)</f>
        <v>0.41538519306413529</v>
      </c>
      <c r="C158" s="73">
        <f>IF(RES_hhdet_tes!C158=0,"",RES_hhdet_tes!C158/RES_hhdet_fec!C158)</f>
        <v>0.42667188375091175</v>
      </c>
      <c r="D158" s="73">
        <f>IF(RES_hhdet_tes!D158=0,"",RES_hhdet_tes!D158/RES_hhdet_fec!D158)</f>
        <v>0.43623183853158781</v>
      </c>
      <c r="E158" s="73">
        <f>IF(RES_hhdet_tes!E158=0,"",RES_hhdet_tes!E158/RES_hhdet_fec!E158)</f>
        <v>0.44121014192680025</v>
      </c>
      <c r="F158" s="73">
        <f>IF(RES_hhdet_tes!F158=0,"",RES_hhdet_tes!F158/RES_hhdet_fec!F158)</f>
        <v>0.44776977875950152</v>
      </c>
      <c r="G158" s="73">
        <f>IF(RES_hhdet_tes!G158=0,"",RES_hhdet_tes!G158/RES_hhdet_fec!G158)</f>
        <v>0.45692791095608459</v>
      </c>
      <c r="H158" s="73">
        <f>IF(RES_hhdet_tes!H158=0,"",RES_hhdet_tes!H158/RES_hhdet_fec!H158)</f>
        <v>0.4588159150080578</v>
      </c>
      <c r="I158" s="73">
        <f>IF(RES_hhdet_tes!I158=0,"",RES_hhdet_tes!I158/RES_hhdet_fec!I158)</f>
        <v>0.46413571223564037</v>
      </c>
      <c r="J158" s="73">
        <f>IF(RES_hhdet_tes!J158=0,"",RES_hhdet_tes!J158/RES_hhdet_fec!J158)</f>
        <v>0.46462743561748815</v>
      </c>
      <c r="K158" s="73">
        <f>IF(RES_hhdet_tes!K158=0,"",RES_hhdet_tes!K158/RES_hhdet_fec!K158)</f>
        <v>0.46680745202390311</v>
      </c>
      <c r="L158" s="73">
        <f>IF(RES_hhdet_tes!L158=0,"",RES_hhdet_tes!L158/RES_hhdet_fec!L158)</f>
        <v>0.4669709895305183</v>
      </c>
      <c r="M158" s="73">
        <f>IF(RES_hhdet_tes!M158=0,"",RES_hhdet_tes!M158/RES_hhdet_fec!M158)</f>
        <v>0.46772773408591661</v>
      </c>
      <c r="N158" s="73">
        <f>IF(RES_hhdet_tes!N158=0,"",RES_hhdet_tes!N158/RES_hhdet_fec!N158)</f>
        <v>0.4683660960424022</v>
      </c>
      <c r="O158" s="73">
        <f>IF(RES_hhdet_tes!O158=0,"",RES_hhdet_tes!O158/RES_hhdet_fec!O158)</f>
        <v>0.46959448706933182</v>
      </c>
      <c r="P158" s="73">
        <f>IF(RES_hhdet_tes!P158=0,"",RES_hhdet_tes!P158/RES_hhdet_fec!P158)</f>
        <v>0.47236874073344776</v>
      </c>
      <c r="Q158" s="73">
        <f>IF(RES_hhdet_tes!Q158=0,"",RES_hhdet_tes!Q158/RES_hhdet_fec!Q158)</f>
        <v>0.48370113753753863</v>
      </c>
    </row>
    <row r="159" spans="1:17" ht="12" customHeight="1" x14ac:dyDescent="0.25">
      <c r="A159" s="29" t="s">
        <v>140</v>
      </c>
      <c r="B159" s="65">
        <f>IF(RES_hhdet_tes!B159=0,"",RES_hhdet_tes!B159/RES_hhdet_fec!B159)</f>
        <v>0.79940862090397358</v>
      </c>
      <c r="C159" s="65">
        <f>IF(RES_hhdet_tes!C159=0,"",RES_hhdet_tes!C159/RES_hhdet_fec!C159)</f>
        <v>0.81445960232293191</v>
      </c>
      <c r="D159" s="65">
        <f>IF(RES_hhdet_tes!D159=0,"",RES_hhdet_tes!D159/RES_hhdet_fec!D159)</f>
        <v>0.8224855716176096</v>
      </c>
      <c r="E159" s="65">
        <f>IF(RES_hhdet_tes!E159=0,"",RES_hhdet_tes!E159/RES_hhdet_fec!E159)</f>
        <v>0.82767288947363116</v>
      </c>
      <c r="F159" s="65">
        <f>IF(RES_hhdet_tes!F159=0,"",RES_hhdet_tes!F159/RES_hhdet_fec!F159)</f>
        <v>0.83081652583165633</v>
      </c>
      <c r="G159" s="65">
        <f>IF(RES_hhdet_tes!G159=0,"",RES_hhdet_tes!G159/RES_hhdet_fec!G159)</f>
        <v>0.83372445297607956</v>
      </c>
      <c r="H159" s="65">
        <f>IF(RES_hhdet_tes!H159=0,"",RES_hhdet_tes!H159/RES_hhdet_fec!H159)</f>
        <v>0.83580007221223129</v>
      </c>
      <c r="I159" s="65">
        <f>IF(RES_hhdet_tes!I159=0,"",RES_hhdet_tes!I159/RES_hhdet_fec!I159)</f>
        <v>0.83890835710380829</v>
      </c>
      <c r="J159" s="65">
        <f>IF(RES_hhdet_tes!J159=0,"",RES_hhdet_tes!J159/RES_hhdet_fec!J159)</f>
        <v>0.84012749021710542</v>
      </c>
      <c r="K159" s="65">
        <f>IF(RES_hhdet_tes!K159=0,"",RES_hhdet_tes!K159/RES_hhdet_fec!K159)</f>
        <v>0.8430738432174798</v>
      </c>
      <c r="L159" s="65">
        <f>IF(RES_hhdet_tes!L159=0,"",RES_hhdet_tes!L159/RES_hhdet_fec!L159)</f>
        <v>0.84535489798299923</v>
      </c>
      <c r="M159" s="65">
        <f>IF(RES_hhdet_tes!M159=0,"",RES_hhdet_tes!M159/RES_hhdet_fec!M159)</f>
        <v>0.84824533238532851</v>
      </c>
      <c r="N159" s="65">
        <f>IF(RES_hhdet_tes!N159=0,"",RES_hhdet_tes!N159/RES_hhdet_fec!N159)</f>
        <v>0.85079179779509317</v>
      </c>
      <c r="O159" s="65">
        <f>IF(RES_hhdet_tes!O159=0,"",RES_hhdet_tes!O159/RES_hhdet_fec!O159)</f>
        <v>0.8526374595679721</v>
      </c>
      <c r="P159" s="65">
        <f>IF(RES_hhdet_tes!P159=0,"",RES_hhdet_tes!P159/RES_hhdet_fec!P159)</f>
        <v>0.85440463039898462</v>
      </c>
      <c r="Q159" s="65">
        <f>IF(RES_hhdet_tes!Q159=0,"",RES_hhdet_tes!Q159/RES_hhdet_fec!Q159)</f>
        <v>0.85664481498015566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75">
        <f>IF(RES_hhdet_tes!B161=0,"",RES_hhdet_tes!B161/RES_hhdet_fec!B161)</f>
        <v>0.75002566442922536</v>
      </c>
      <c r="C161" s="175">
        <f>IF(RES_hhdet_tes!C161=0,"",RES_hhdet_tes!C161/RES_hhdet_fec!C161)</f>
        <v>0.76102949619149607</v>
      </c>
      <c r="D161" s="175">
        <f>IF(RES_hhdet_tes!D161=0,"",RES_hhdet_tes!D161/RES_hhdet_fec!D161)</f>
        <v>0.76785138731063107</v>
      </c>
      <c r="E161" s="175">
        <f>IF(RES_hhdet_tes!E161=0,"",RES_hhdet_tes!E161/RES_hhdet_fec!E161)</f>
        <v>0.77448087053089743</v>
      </c>
      <c r="F161" s="175">
        <f>IF(RES_hhdet_tes!F161=0,"",RES_hhdet_tes!F161/RES_hhdet_fec!F161)</f>
        <v>0.77847958344195545</v>
      </c>
      <c r="G161" s="175">
        <f>IF(RES_hhdet_tes!G161=0,"",RES_hhdet_tes!G161/RES_hhdet_fec!G161)</f>
        <v>0.78374666350110178</v>
      </c>
      <c r="H161" s="175">
        <f>IF(RES_hhdet_tes!H161=0,"",RES_hhdet_tes!H161/RES_hhdet_fec!H161)</f>
        <v>0.78833268688284586</v>
      </c>
      <c r="I161" s="175">
        <f>IF(RES_hhdet_tes!I161=0,"",RES_hhdet_tes!I161/RES_hhdet_fec!I161)</f>
        <v>0.79158270224864402</v>
      </c>
      <c r="J161" s="175">
        <f>IF(RES_hhdet_tes!J161=0,"",RES_hhdet_tes!J161/RES_hhdet_fec!J161)</f>
        <v>0.79726492400480209</v>
      </c>
      <c r="K161" s="175">
        <f>IF(RES_hhdet_tes!K161=0,"",RES_hhdet_tes!K161/RES_hhdet_fec!K161)</f>
        <v>0.80577125630804369</v>
      </c>
      <c r="L161" s="175">
        <f>IF(RES_hhdet_tes!L161=0,"",RES_hhdet_tes!L161/RES_hhdet_fec!L161)</f>
        <v>0.81290607279792781</v>
      </c>
      <c r="M161" s="175">
        <f>IF(RES_hhdet_tes!M161=0,"",RES_hhdet_tes!M161/RES_hhdet_fec!M161)</f>
        <v>0.81606706096064463</v>
      </c>
      <c r="N161" s="175">
        <f>IF(RES_hhdet_tes!N161=0,"",RES_hhdet_tes!N161/RES_hhdet_fec!N161)</f>
        <v>0.82192934976197518</v>
      </c>
      <c r="O161" s="175">
        <f>IF(RES_hhdet_tes!O161=0,"",RES_hhdet_tes!O161/RES_hhdet_fec!O161)</f>
        <v>0.82596782657128742</v>
      </c>
      <c r="P161" s="175">
        <f>IF(RES_hhdet_tes!P161=0,"",RES_hhdet_tes!P161/RES_hhdet_fec!P161)</f>
        <v>0.82880273054031384</v>
      </c>
      <c r="Q161" s="175">
        <f>IF(RES_hhdet_tes!Q161=0,"",RES_hhdet_tes!Q161/RES_hhdet_fec!Q161)</f>
        <v>0.83551414135182978</v>
      </c>
    </row>
    <row r="162" spans="1:17" ht="12.95" customHeight="1" x14ac:dyDescent="0.25">
      <c r="A162" s="158" t="s">
        <v>65</v>
      </c>
      <c r="B162" s="169">
        <f>IF(RES_hhdet_tes!B162=0,"",RES_hhdet_tes!B162/RES_hhdet_fec!B162)</f>
        <v>0.76051583777484233</v>
      </c>
      <c r="C162" s="169">
        <f>IF(RES_hhdet_tes!C162=0,"",RES_hhdet_tes!C162/RES_hhdet_fec!C162)</f>
        <v>0.77026283672878093</v>
      </c>
      <c r="D162" s="169">
        <f>IF(RES_hhdet_tes!D162=0,"",RES_hhdet_tes!D162/RES_hhdet_fec!D162)</f>
        <v>0.77713594268611386</v>
      </c>
      <c r="E162" s="169">
        <f>IF(RES_hhdet_tes!E162=0,"",RES_hhdet_tes!E162/RES_hhdet_fec!E162)</f>
        <v>0.78322185923193144</v>
      </c>
      <c r="F162" s="169">
        <f>IF(RES_hhdet_tes!F162=0,"",RES_hhdet_tes!F162/RES_hhdet_fec!F162)</f>
        <v>0.78750385525016875</v>
      </c>
      <c r="G162" s="169">
        <f>IF(RES_hhdet_tes!G162=0,"",RES_hhdet_tes!G162/RES_hhdet_fec!G162)</f>
        <v>0.79285980543951429</v>
      </c>
      <c r="H162" s="169">
        <f>IF(RES_hhdet_tes!H162=0,"",RES_hhdet_tes!H162/RES_hhdet_fec!H162)</f>
        <v>0.7973224799467824</v>
      </c>
      <c r="I162" s="169">
        <f>IF(RES_hhdet_tes!I162=0,"",RES_hhdet_tes!I162/RES_hhdet_fec!I162)</f>
        <v>0.8024854010504926</v>
      </c>
      <c r="J162" s="169">
        <f>IF(RES_hhdet_tes!J162=0,"",RES_hhdet_tes!J162/RES_hhdet_fec!J162)</f>
        <v>0.80813365256782821</v>
      </c>
      <c r="K162" s="169">
        <f>IF(RES_hhdet_tes!K162=0,"",RES_hhdet_tes!K162/RES_hhdet_fec!K162)</f>
        <v>0.81388517583621611</v>
      </c>
      <c r="L162" s="169">
        <f>IF(RES_hhdet_tes!L162=0,"",RES_hhdet_tes!L162/RES_hhdet_fec!L162)</f>
        <v>0.81928900763721169</v>
      </c>
      <c r="M162" s="169">
        <f>IF(RES_hhdet_tes!M162=0,"",RES_hhdet_tes!M162/RES_hhdet_fec!M162)</f>
        <v>0.82325658440032479</v>
      </c>
      <c r="N162" s="169">
        <f>IF(RES_hhdet_tes!N162=0,"",RES_hhdet_tes!N162/RES_hhdet_fec!N162)</f>
        <v>0.82767600709918998</v>
      </c>
      <c r="O162" s="169">
        <f>IF(RES_hhdet_tes!O162=0,"",RES_hhdet_tes!O162/RES_hhdet_fec!O162)</f>
        <v>0.83147644898357942</v>
      </c>
      <c r="P162" s="169">
        <f>IF(RES_hhdet_tes!P162=0,"",RES_hhdet_tes!P162/RES_hhdet_fec!P162)</f>
        <v>0.83658047607595143</v>
      </c>
      <c r="Q162" s="169">
        <f>IF(RES_hhdet_tes!Q162=0,"",RES_hhdet_tes!Q162/RES_hhdet_fec!Q162)</f>
        <v>0.84419339152932804</v>
      </c>
    </row>
    <row r="163" spans="1:17" ht="12" customHeight="1" x14ac:dyDescent="0.25">
      <c r="A163" s="23" t="s">
        <v>60</v>
      </c>
      <c r="B163" s="65">
        <f>IF(RES_hhdet_tes!B163=0,"",RES_hhdet_tes!B163/RES_hhdet_fec!B163)</f>
        <v>0.76051583777484233</v>
      </c>
      <c r="C163" s="65">
        <f>IF(RES_hhdet_tes!C163=0,"",RES_hhdet_tes!C163/RES_hhdet_fec!C163)</f>
        <v>0.77026283672878093</v>
      </c>
      <c r="D163" s="65">
        <f>IF(RES_hhdet_tes!D163=0,"",RES_hhdet_tes!D163/RES_hhdet_fec!D163)</f>
        <v>0.77713594268611386</v>
      </c>
      <c r="E163" s="65">
        <f>IF(RES_hhdet_tes!E163=0,"",RES_hhdet_tes!E163/RES_hhdet_fec!E163)</f>
        <v>0.78322185923193144</v>
      </c>
      <c r="F163" s="65">
        <f>IF(RES_hhdet_tes!F163=0,"",RES_hhdet_tes!F163/RES_hhdet_fec!F163)</f>
        <v>0.78750385525016875</v>
      </c>
      <c r="G163" s="65">
        <f>IF(RES_hhdet_tes!G163=0,"",RES_hhdet_tes!G163/RES_hhdet_fec!G163)</f>
        <v>0.79285980543951429</v>
      </c>
      <c r="H163" s="65">
        <f>IF(RES_hhdet_tes!H163=0,"",RES_hhdet_tes!H163/RES_hhdet_fec!H163)</f>
        <v>0.7973224799467824</v>
      </c>
      <c r="I163" s="65">
        <f>IF(RES_hhdet_tes!I163=0,"",RES_hhdet_tes!I163/RES_hhdet_fec!I163)</f>
        <v>0.8024854010504926</v>
      </c>
      <c r="J163" s="65">
        <f>IF(RES_hhdet_tes!J163=0,"",RES_hhdet_tes!J163/RES_hhdet_fec!J163)</f>
        <v>0.80813365256782821</v>
      </c>
      <c r="K163" s="65">
        <f>IF(RES_hhdet_tes!K163=0,"",RES_hhdet_tes!K163/RES_hhdet_fec!K163)</f>
        <v>0.81388517583621611</v>
      </c>
      <c r="L163" s="65">
        <f>IF(RES_hhdet_tes!L163=0,"",RES_hhdet_tes!L163/RES_hhdet_fec!L163)</f>
        <v>0.81928900763721169</v>
      </c>
      <c r="M163" s="65">
        <f>IF(RES_hhdet_tes!M163=0,"",RES_hhdet_tes!M163/RES_hhdet_fec!M163)</f>
        <v>0.82325658440032479</v>
      </c>
      <c r="N163" s="65">
        <f>IF(RES_hhdet_tes!N163=0,"",RES_hhdet_tes!N163/RES_hhdet_fec!N163)</f>
        <v>0.82767600709918998</v>
      </c>
      <c r="O163" s="65">
        <f>IF(RES_hhdet_tes!O163=0,"",RES_hhdet_tes!O163/RES_hhdet_fec!O163)</f>
        <v>0.83147644898357942</v>
      </c>
      <c r="P163" s="65">
        <f>IF(RES_hhdet_tes!P163=0,"",RES_hhdet_tes!P163/RES_hhdet_fec!P163)</f>
        <v>0.83658047607595143</v>
      </c>
      <c r="Q163" s="65">
        <f>IF(RES_hhdet_tes!Q163=0,"",RES_hhdet_tes!Q163/RES_hhdet_fec!Q163)</f>
        <v>0.84419339152932804</v>
      </c>
    </row>
    <row r="164" spans="1:17" ht="12.95" customHeight="1" x14ac:dyDescent="0.25">
      <c r="A164" s="158" t="s">
        <v>112</v>
      </c>
      <c r="B164" s="169">
        <f>IF(RES_hhdet_tes!B164=0,"",RES_hhdet_tes!B164/RES_hhdet_fec!B164)</f>
        <v>1.6292521448704611</v>
      </c>
      <c r="C164" s="169">
        <f>IF(RES_hhdet_tes!C164=0,"",RES_hhdet_tes!C164/RES_hhdet_fec!C164)</f>
        <v>1.7266268358530612</v>
      </c>
      <c r="D164" s="169">
        <f>IF(RES_hhdet_tes!D164=0,"",RES_hhdet_tes!D164/RES_hhdet_fec!D164)</f>
        <v>1.7737276467689136</v>
      </c>
      <c r="E164" s="169">
        <f>IF(RES_hhdet_tes!E164=0,"",RES_hhdet_tes!E164/RES_hhdet_fec!E164)</f>
        <v>1.8056729840469772</v>
      </c>
      <c r="F164" s="169">
        <f>IF(RES_hhdet_tes!F164=0,"",RES_hhdet_tes!F164/RES_hhdet_fec!F164)</f>
        <v>1.8623814030960979</v>
      </c>
      <c r="G164" s="169">
        <f>IF(RES_hhdet_tes!G164=0,"",RES_hhdet_tes!G164/RES_hhdet_fec!G164)</f>
        <v>1.9295159410861655</v>
      </c>
      <c r="H164" s="169">
        <f>IF(RES_hhdet_tes!H164=0,"",RES_hhdet_tes!H164/RES_hhdet_fec!H164)</f>
        <v>2.0069319586313439</v>
      </c>
      <c r="I164" s="169">
        <f>IF(RES_hhdet_tes!I164=0,"",RES_hhdet_tes!I164/RES_hhdet_fec!I164)</f>
        <v>2.0681943889348293</v>
      </c>
      <c r="J164" s="169">
        <f>IF(RES_hhdet_tes!J164=0,"",RES_hhdet_tes!J164/RES_hhdet_fec!J164)</f>
        <v>2.3103322592030442</v>
      </c>
      <c r="K164" s="169">
        <f>IF(RES_hhdet_tes!K164=0,"",RES_hhdet_tes!K164/RES_hhdet_fec!K164)</f>
        <v>2.5853008048283534</v>
      </c>
      <c r="L164" s="169">
        <f>IF(RES_hhdet_tes!L164=0,"",RES_hhdet_tes!L164/RES_hhdet_fec!L164)</f>
        <v>2.8203566754190974</v>
      </c>
      <c r="M164" s="169">
        <f>IF(RES_hhdet_tes!M164=0,"",RES_hhdet_tes!M164/RES_hhdet_fec!M164)</f>
        <v>2.9914827472162968</v>
      </c>
      <c r="N164" s="169">
        <f>IF(RES_hhdet_tes!N164=0,"",RES_hhdet_tes!N164/RES_hhdet_fec!N164)</f>
        <v>3.0951192933089371</v>
      </c>
      <c r="O164" s="169">
        <f>IF(RES_hhdet_tes!O164=0,"",RES_hhdet_tes!O164/RES_hhdet_fec!O164)</f>
        <v>3.2554316407470303</v>
      </c>
      <c r="P164" s="169">
        <f>IF(RES_hhdet_tes!P164=0,"",RES_hhdet_tes!P164/RES_hhdet_fec!P164)</f>
        <v>3.3337961212228295</v>
      </c>
      <c r="Q164" s="169">
        <f>IF(RES_hhdet_tes!Q164=0,"",RES_hhdet_tes!Q164/RES_hhdet_fec!Q164)</f>
        <v>3.581365343349713</v>
      </c>
    </row>
    <row r="165" spans="1:17" ht="12" customHeight="1" x14ac:dyDescent="0.25">
      <c r="A165" s="23" t="s">
        <v>60</v>
      </c>
      <c r="B165" s="73">
        <f>IF(RES_hhdet_tes!B165=0,"",RES_hhdet_tes!B165/RES_hhdet_fec!B165)</f>
        <v>1.6292521448704611</v>
      </c>
      <c r="C165" s="73">
        <f>IF(RES_hhdet_tes!C165=0,"",RES_hhdet_tes!C165/RES_hhdet_fec!C165)</f>
        <v>1.7266268358530612</v>
      </c>
      <c r="D165" s="73">
        <f>IF(RES_hhdet_tes!D165=0,"",RES_hhdet_tes!D165/RES_hhdet_fec!D165)</f>
        <v>1.7737276467689136</v>
      </c>
      <c r="E165" s="73">
        <f>IF(RES_hhdet_tes!E165=0,"",RES_hhdet_tes!E165/RES_hhdet_fec!E165)</f>
        <v>1.8056729840469772</v>
      </c>
      <c r="F165" s="73">
        <f>IF(RES_hhdet_tes!F165=0,"",RES_hhdet_tes!F165/RES_hhdet_fec!F165)</f>
        <v>1.8623814030960979</v>
      </c>
      <c r="G165" s="73">
        <f>IF(RES_hhdet_tes!G165=0,"",RES_hhdet_tes!G165/RES_hhdet_fec!G165)</f>
        <v>1.9295159410861655</v>
      </c>
      <c r="H165" s="73">
        <f>IF(RES_hhdet_tes!H165=0,"",RES_hhdet_tes!H165/RES_hhdet_fec!H165)</f>
        <v>2.0069319586313439</v>
      </c>
      <c r="I165" s="73">
        <f>IF(RES_hhdet_tes!I165=0,"",RES_hhdet_tes!I165/RES_hhdet_fec!I165)</f>
        <v>2.0681943889348293</v>
      </c>
      <c r="J165" s="73">
        <f>IF(RES_hhdet_tes!J165=0,"",RES_hhdet_tes!J165/RES_hhdet_fec!J165)</f>
        <v>2.3103322592030442</v>
      </c>
      <c r="K165" s="73">
        <f>IF(RES_hhdet_tes!K165=0,"",RES_hhdet_tes!K165/RES_hhdet_fec!K165)</f>
        <v>2.5853008048283534</v>
      </c>
      <c r="L165" s="73">
        <f>IF(RES_hhdet_tes!L165=0,"",RES_hhdet_tes!L165/RES_hhdet_fec!L165)</f>
        <v>2.8203566754190974</v>
      </c>
      <c r="M165" s="73">
        <f>IF(RES_hhdet_tes!M165=0,"",RES_hhdet_tes!M165/RES_hhdet_fec!M165)</f>
        <v>2.9914827472162968</v>
      </c>
      <c r="N165" s="73">
        <f>IF(RES_hhdet_tes!N165=0,"",RES_hhdet_tes!N165/RES_hhdet_fec!N165)</f>
        <v>3.0951192933089371</v>
      </c>
      <c r="O165" s="73">
        <f>IF(RES_hhdet_tes!O165=0,"",RES_hhdet_tes!O165/RES_hhdet_fec!O165)</f>
        <v>3.2554316407470303</v>
      </c>
      <c r="P165" s="73">
        <f>IF(RES_hhdet_tes!P165=0,"",RES_hhdet_tes!P165/RES_hhdet_fec!P165)</f>
        <v>3.3337961212228295</v>
      </c>
      <c r="Q165" s="73">
        <f>IF(RES_hhdet_tes!Q165=0,"",RES_hhdet_tes!Q165/RES_hhdet_fec!Q165)</f>
        <v>3.581365343349713</v>
      </c>
    </row>
    <row r="166" spans="1:17" ht="12" customHeight="1" x14ac:dyDescent="0.25">
      <c r="A166" s="158" t="s">
        <v>63</v>
      </c>
      <c r="B166" s="169">
        <f>IF(RES_hhdet_tes!B166=0,"",RES_hhdet_tes!B166/RES_hhdet_fec!B166)</f>
        <v>0.685700698815918</v>
      </c>
      <c r="C166" s="169">
        <f>IF(RES_hhdet_tes!C166=0,"",RES_hhdet_tes!C166/RES_hhdet_fec!C166)</f>
        <v>0.69943242472572353</v>
      </c>
      <c r="D166" s="169">
        <f>IF(RES_hhdet_tes!D166=0,"",RES_hhdet_tes!D166/RES_hhdet_fec!D166)</f>
        <v>0.70765234503329399</v>
      </c>
      <c r="E166" s="169">
        <f>IF(RES_hhdet_tes!E166=0,"",RES_hhdet_tes!E166/RES_hhdet_fec!E166)</f>
        <v>0.71366570928111916</v>
      </c>
      <c r="F166" s="169">
        <f>IF(RES_hhdet_tes!F166=0,"",RES_hhdet_tes!F166/RES_hhdet_fec!F166)</f>
        <v>0.71963396520596334</v>
      </c>
      <c r="G166" s="169">
        <f>IF(RES_hhdet_tes!G166=0,"",RES_hhdet_tes!G166/RES_hhdet_fec!G166)</f>
        <v>0.73057393661528347</v>
      </c>
      <c r="H166" s="169">
        <f>IF(RES_hhdet_tes!H166=0,"",RES_hhdet_tes!H166/RES_hhdet_fec!H166)</f>
        <v>0.73672600825520673</v>
      </c>
      <c r="I166" s="169">
        <f>IF(RES_hhdet_tes!I166=0,"",RES_hhdet_tes!I166/RES_hhdet_fec!I166)</f>
        <v>0.73819811309969463</v>
      </c>
      <c r="J166" s="169">
        <f>IF(RES_hhdet_tes!J166=0,"",RES_hhdet_tes!J166/RES_hhdet_fec!J166)</f>
        <v>0.74138572402989911</v>
      </c>
      <c r="K166" s="169">
        <f>IF(RES_hhdet_tes!K166=0,"",RES_hhdet_tes!K166/RES_hhdet_fec!K166)</f>
        <v>0.75769231711135421</v>
      </c>
      <c r="L166" s="169">
        <f>IF(RES_hhdet_tes!L166=0,"",RES_hhdet_tes!L166/RES_hhdet_fec!L166)</f>
        <v>0.7717584468543528</v>
      </c>
      <c r="M166" s="169">
        <f>IF(RES_hhdet_tes!M166=0,"",RES_hhdet_tes!M166/RES_hhdet_fec!M166)</f>
        <v>0.77462689495076487</v>
      </c>
      <c r="N166" s="169">
        <f>IF(RES_hhdet_tes!N166=0,"",RES_hhdet_tes!N166/RES_hhdet_fec!N166)</f>
        <v>0.78256077835296445</v>
      </c>
      <c r="O166" s="169">
        <f>IF(RES_hhdet_tes!O166=0,"",RES_hhdet_tes!O166/RES_hhdet_fec!O166)</f>
        <v>0.78792958770256294</v>
      </c>
      <c r="P166" s="169">
        <f>IF(RES_hhdet_tes!P166=0,"",RES_hhdet_tes!P166/RES_hhdet_fec!P166)</f>
        <v>0.78659948615420172</v>
      </c>
      <c r="Q166" s="169">
        <f>IF(RES_hhdet_tes!Q166=0,"",RES_hhdet_tes!Q166/RES_hhdet_fec!Q166)</f>
        <v>0.7896057259520316</v>
      </c>
    </row>
    <row r="167" spans="1:17" ht="12" customHeight="1" x14ac:dyDescent="0.25">
      <c r="A167" s="167" t="s">
        <v>144</v>
      </c>
      <c r="B167" s="174">
        <f>IF(RES_hhdet_tes!B167=0,"",RES_hhdet_tes!B167/RES_hhdet_fec!B167)</f>
        <v>0.549558958200419</v>
      </c>
      <c r="C167" s="174">
        <f>IF(RES_hhdet_tes!C167=0,"",RES_hhdet_tes!C167/RES_hhdet_fec!C167)</f>
        <v>0.54955895820041911</v>
      </c>
      <c r="D167" s="174">
        <f>IF(RES_hhdet_tes!D167=0,"",RES_hhdet_tes!D167/RES_hhdet_fec!D167)</f>
        <v>0.5507823300989878</v>
      </c>
      <c r="E167" s="174">
        <f>IF(RES_hhdet_tes!E167=0,"",RES_hhdet_tes!E167/RES_hhdet_fec!E167)</f>
        <v>0.5575444738260189</v>
      </c>
      <c r="F167" s="174">
        <f>IF(RES_hhdet_tes!F167=0,"",RES_hhdet_tes!F167/RES_hhdet_fec!F167)</f>
        <v>0.5636375580346068</v>
      </c>
      <c r="G167" s="174">
        <f>IF(RES_hhdet_tes!G167=0,"",RES_hhdet_tes!G167/RES_hhdet_fec!G167)</f>
        <v>0.56985856267772828</v>
      </c>
      <c r="H167" s="174">
        <f>IF(RES_hhdet_tes!H167=0,"",RES_hhdet_tes!H167/RES_hhdet_fec!H167)</f>
        <v>0.57793639286514242</v>
      </c>
      <c r="I167" s="174">
        <f>IF(RES_hhdet_tes!I167=0,"",RES_hhdet_tes!I167/RES_hhdet_fec!I167)</f>
        <v>0.58536014156651006</v>
      </c>
      <c r="J167" s="174">
        <f>IF(RES_hhdet_tes!J167=0,"",RES_hhdet_tes!J167/RES_hhdet_fec!J167)</f>
        <v>0.59188464883865577</v>
      </c>
      <c r="K167" s="174">
        <f>IF(RES_hhdet_tes!K167=0,"",RES_hhdet_tes!K167/RES_hhdet_fec!K167)</f>
        <v>0.60223777349484953</v>
      </c>
      <c r="L167" s="174">
        <f>IF(RES_hhdet_tes!L167=0,"",RES_hhdet_tes!L167/RES_hhdet_fec!L167)</f>
        <v>0.60546498456441744</v>
      </c>
      <c r="M167" s="174">
        <f>IF(RES_hhdet_tes!M167=0,"",RES_hhdet_tes!M167/RES_hhdet_fec!M167)</f>
        <v>0.60721572605642682</v>
      </c>
      <c r="N167" s="174">
        <f>IF(RES_hhdet_tes!N167=0,"",RES_hhdet_tes!N167/RES_hhdet_fec!N167)</f>
        <v>0.60890034243434255</v>
      </c>
      <c r="O167" s="174">
        <f>IF(RES_hhdet_tes!O167=0,"",RES_hhdet_tes!O167/RES_hhdet_fec!O167)</f>
        <v>0.60943975705767273</v>
      </c>
      <c r="P167" s="174">
        <f>IF(RES_hhdet_tes!P167=0,"",RES_hhdet_tes!P167/RES_hhdet_fec!P167)</f>
        <v>0.61463746612546499</v>
      </c>
      <c r="Q167" s="174">
        <f>IF(RES_hhdet_tes!Q167=0,"",RES_hhdet_tes!Q167/RES_hhdet_fec!Q167)</f>
        <v>0.62289110041111218</v>
      </c>
    </row>
    <row r="168" spans="1:17" ht="12" customHeight="1" x14ac:dyDescent="0.25">
      <c r="A168" s="167" t="s">
        <v>143</v>
      </c>
      <c r="B168" s="174">
        <f>IF(RES_hhdet_tes!B168=0,"",RES_hhdet_tes!B168/RES_hhdet_fec!B168)</f>
        <v>0.65241480838963073</v>
      </c>
      <c r="C168" s="174">
        <f>IF(RES_hhdet_tes!C168=0,"",RES_hhdet_tes!C168/RES_hhdet_fec!C168)</f>
        <v>0.65311551338164398</v>
      </c>
      <c r="D168" s="174">
        <f>IF(RES_hhdet_tes!D168=0,"",RES_hhdet_tes!D168/RES_hhdet_fec!D168)</f>
        <v>0.65479963387575812</v>
      </c>
      <c r="E168" s="174">
        <f>IF(RES_hhdet_tes!E168=0,"",RES_hhdet_tes!E168/RES_hhdet_fec!E168)</f>
        <v>0.66368889090989869</v>
      </c>
      <c r="F168" s="174">
        <f>IF(RES_hhdet_tes!F168=0,"",RES_hhdet_tes!F168/RES_hhdet_fec!F168)</f>
        <v>0.66926213414845703</v>
      </c>
      <c r="G168" s="174">
        <f>IF(RES_hhdet_tes!G168=0,"",RES_hhdet_tes!G168/RES_hhdet_fec!G168)</f>
        <v>0.68055925845012832</v>
      </c>
      <c r="H168" s="174">
        <f>IF(RES_hhdet_tes!H168=0,"",RES_hhdet_tes!H168/RES_hhdet_fec!H168)</f>
        <v>0.69166324680010616</v>
      </c>
      <c r="I168" s="174">
        <f>IF(RES_hhdet_tes!I168=0,"",RES_hhdet_tes!I168/RES_hhdet_fec!I168)</f>
        <v>0.69863022514581441</v>
      </c>
      <c r="J168" s="174">
        <f>IF(RES_hhdet_tes!J168=0,"",RES_hhdet_tes!J168/RES_hhdet_fec!J168)</f>
        <v>0.70099426553311828</v>
      </c>
      <c r="K168" s="174">
        <f>IF(RES_hhdet_tes!K168=0,"",RES_hhdet_tes!K168/RES_hhdet_fec!K168)</f>
        <v>0.70270625177178969</v>
      </c>
      <c r="L168" s="174">
        <f>IF(RES_hhdet_tes!L168=0,"",RES_hhdet_tes!L168/RES_hhdet_fec!L168)</f>
        <v>0.70582115142736979</v>
      </c>
      <c r="M168" s="174">
        <f>IF(RES_hhdet_tes!M168=0,"",RES_hhdet_tes!M168/RES_hhdet_fec!M168)</f>
        <v>0.70393974901642398</v>
      </c>
      <c r="N168" s="174">
        <f>IF(RES_hhdet_tes!N168=0,"",RES_hhdet_tes!N168/RES_hhdet_fec!N168)</f>
        <v>0.70717662568603656</v>
      </c>
      <c r="O168" s="174">
        <f>IF(RES_hhdet_tes!O168=0,"",RES_hhdet_tes!O168/RES_hhdet_fec!O168)</f>
        <v>0.71038470448521596</v>
      </c>
      <c r="P168" s="174">
        <f>IF(RES_hhdet_tes!P168=0,"",RES_hhdet_tes!P168/RES_hhdet_fec!P168)</f>
        <v>0.71093716178030608</v>
      </c>
      <c r="Q168" s="174">
        <f>IF(RES_hhdet_tes!Q168=0,"",RES_hhdet_tes!Q168/RES_hhdet_fec!Q168)</f>
        <v>0.71860204496161095</v>
      </c>
    </row>
    <row r="169" spans="1:17" ht="12" customHeight="1" x14ac:dyDescent="0.25">
      <c r="A169" s="166" t="s">
        <v>57</v>
      </c>
      <c r="B169" s="173">
        <f>IF(RES_hhdet_tes!B169=0,"",RES_hhdet_tes!B169/RES_hhdet_fec!B169)</f>
        <v>0.549558958200419</v>
      </c>
      <c r="C169" s="173">
        <f>IF(RES_hhdet_tes!C169=0,"",RES_hhdet_tes!C169/RES_hhdet_fec!C169)</f>
        <v>0.549558958200419</v>
      </c>
      <c r="D169" s="173">
        <f>IF(RES_hhdet_tes!D169=0,"",RES_hhdet_tes!D169/RES_hhdet_fec!D169)</f>
        <v>0.55078233009898769</v>
      </c>
      <c r="E169" s="173">
        <f>IF(RES_hhdet_tes!E169=0,"",RES_hhdet_tes!E169/RES_hhdet_fec!E169)</f>
        <v>0.56141314195176095</v>
      </c>
      <c r="F169" s="173">
        <f>IF(RES_hhdet_tes!F169=0,"",RES_hhdet_tes!F169/RES_hhdet_fec!F169)</f>
        <v>0.56773452751831566</v>
      </c>
      <c r="G169" s="173">
        <f>IF(RES_hhdet_tes!G169=0,"",RES_hhdet_tes!G169/RES_hhdet_fec!G169)</f>
        <v>0.58170608478062114</v>
      </c>
      <c r="H169" s="173">
        <f>IF(RES_hhdet_tes!H169=0,"",RES_hhdet_tes!H169/RES_hhdet_fec!H169)</f>
        <v>0.59549209223910149</v>
      </c>
      <c r="I169" s="173">
        <f>IF(RES_hhdet_tes!I169=0,"",RES_hhdet_tes!I169/RES_hhdet_fec!I169)</f>
        <v>0.60394246077704639</v>
      </c>
      <c r="J169" s="173">
        <f>IF(RES_hhdet_tes!J169=0,"",RES_hhdet_tes!J169/RES_hhdet_fec!J169)</f>
        <v>0.60629160927800529</v>
      </c>
      <c r="K169" s="173">
        <f>IF(RES_hhdet_tes!K169=0,"",RES_hhdet_tes!K169/RES_hhdet_fec!K169)</f>
        <v>0.60782469221022795</v>
      </c>
      <c r="L169" s="173">
        <f>IF(RES_hhdet_tes!L169=0,"",RES_hhdet_tes!L169/RES_hhdet_fec!L169)</f>
        <v>0.60912061152034258</v>
      </c>
      <c r="M169" s="173">
        <f>IF(RES_hhdet_tes!M169=0,"",RES_hhdet_tes!M169/RES_hhdet_fec!M169)</f>
        <v>0.61050667948520421</v>
      </c>
      <c r="N169" s="173">
        <f>IF(RES_hhdet_tes!N169=0,"",RES_hhdet_tes!N169/RES_hhdet_fec!N169)</f>
        <v>0.61210530671884023</v>
      </c>
      <c r="O169" s="173">
        <f>IF(RES_hhdet_tes!O169=0,"",RES_hhdet_tes!O169/RES_hhdet_fec!O169)</f>
        <v>0.61238249250943966</v>
      </c>
      <c r="P169" s="173">
        <f>IF(RES_hhdet_tes!P169=0,"",RES_hhdet_tes!P169/RES_hhdet_fec!P169)</f>
        <v>0.61781507542278014</v>
      </c>
      <c r="Q169" s="173">
        <f>IF(RES_hhdet_tes!Q169=0,"",RES_hhdet_tes!Q169/RES_hhdet_fec!Q169)</f>
        <v>0.62448311057197825</v>
      </c>
    </row>
    <row r="170" spans="1:17" ht="12" customHeight="1" x14ac:dyDescent="0.25">
      <c r="A170" s="147" t="s">
        <v>59</v>
      </c>
      <c r="B170" s="172">
        <f>IF(RES_hhdet_tes!B170=0,"",RES_hhdet_tes!B170/RES_hhdet_fec!B170)</f>
        <v>0.99999999999999989</v>
      </c>
      <c r="C170" s="172">
        <f>IF(RES_hhdet_tes!C170=0,"",RES_hhdet_tes!C170/RES_hhdet_fec!C170)</f>
        <v>0.99999999999999967</v>
      </c>
      <c r="D170" s="172">
        <f>IF(RES_hhdet_tes!D170=0,"",RES_hhdet_tes!D170/RES_hhdet_fec!D170)</f>
        <v>1</v>
      </c>
      <c r="E170" s="172">
        <f>IF(RES_hhdet_tes!E170=0,"",RES_hhdet_tes!E170/RES_hhdet_fec!E170)</f>
        <v>1</v>
      </c>
      <c r="F170" s="172">
        <f>IF(RES_hhdet_tes!F170=0,"",RES_hhdet_tes!F170/RES_hhdet_fec!F170)</f>
        <v>1</v>
      </c>
      <c r="G170" s="172">
        <f>IF(RES_hhdet_tes!G170=0,"",RES_hhdet_tes!G170/RES_hhdet_fec!G170)</f>
        <v>1</v>
      </c>
      <c r="H170" s="172">
        <f>IF(RES_hhdet_tes!H170=0,"",RES_hhdet_tes!H170/RES_hhdet_fec!H170)</f>
        <v>1</v>
      </c>
      <c r="I170" s="172">
        <f>IF(RES_hhdet_tes!I170=0,"",RES_hhdet_tes!I170/RES_hhdet_fec!I170)</f>
        <v>1.0000000000000002</v>
      </c>
      <c r="J170" s="172">
        <f>IF(RES_hhdet_tes!J170=0,"",RES_hhdet_tes!J170/RES_hhdet_fec!J170)</f>
        <v>0.99999999999999978</v>
      </c>
      <c r="K170" s="172">
        <f>IF(RES_hhdet_tes!K170=0,"",RES_hhdet_tes!K170/RES_hhdet_fec!K170)</f>
        <v>0.99999999999999967</v>
      </c>
      <c r="L170" s="172">
        <f>IF(RES_hhdet_tes!L170=0,"",RES_hhdet_tes!L170/RES_hhdet_fec!L170)</f>
        <v>0.99999999999999967</v>
      </c>
      <c r="M170" s="172">
        <f>IF(RES_hhdet_tes!M170=0,"",RES_hhdet_tes!M170/RES_hhdet_fec!M170)</f>
        <v>1</v>
      </c>
      <c r="N170" s="172">
        <f>IF(RES_hhdet_tes!N170=0,"",RES_hhdet_tes!N170/RES_hhdet_fec!N170)</f>
        <v>1</v>
      </c>
      <c r="O170" s="172">
        <f>IF(RES_hhdet_tes!O170=0,"",RES_hhdet_tes!O170/RES_hhdet_fec!O170)</f>
        <v>1.0000000000000002</v>
      </c>
      <c r="P170" s="172">
        <f>IF(RES_hhdet_tes!P170=0,"",RES_hhdet_tes!P170/RES_hhdet_fec!P170)</f>
        <v>0.99999999999999967</v>
      </c>
      <c r="Q170" s="172">
        <f>IF(RES_hhdet_tes!Q170=0,"",RES_hhdet_tes!Q170/RES_hhdet_fec!Q170)</f>
        <v>1</v>
      </c>
    </row>
    <row r="171" spans="1:17" ht="12" customHeight="1" x14ac:dyDescent="0.25">
      <c r="A171" s="163" t="s">
        <v>142</v>
      </c>
      <c r="B171" s="171">
        <f>IF(RES_hhdet_tes!B171=0,"",RES_hhdet_tes!B171/RES_hhdet_fec!B171)</f>
        <v>0.7022142243672016</v>
      </c>
      <c r="C171" s="171">
        <f>IF(RES_hhdet_tes!C171=0,"",RES_hhdet_tes!C171/RES_hhdet_fec!C171)</f>
        <v>0.70690945840440877</v>
      </c>
      <c r="D171" s="171">
        <f>IF(RES_hhdet_tes!D171=0,"",RES_hhdet_tes!D171/RES_hhdet_fec!D171)</f>
        <v>0.71072470363741047</v>
      </c>
      <c r="E171" s="171">
        <f>IF(RES_hhdet_tes!E171=0,"",RES_hhdet_tes!E171/RES_hhdet_fec!E171)</f>
        <v>0.71401237268199158</v>
      </c>
      <c r="F171" s="171">
        <f>IF(RES_hhdet_tes!F171=0,"",RES_hhdet_tes!F171/RES_hhdet_fec!F171)</f>
        <v>0.71723988367952829</v>
      </c>
      <c r="G171" s="171">
        <f>IF(RES_hhdet_tes!G171=0,"",RES_hhdet_tes!G171/RES_hhdet_fec!G171)</f>
        <v>0.71959981572214526</v>
      </c>
      <c r="H171" s="171">
        <f>IF(RES_hhdet_tes!H171=0,"",RES_hhdet_tes!H171/RES_hhdet_fec!H171)</f>
        <v>0.72288549874255414</v>
      </c>
      <c r="I171" s="171">
        <f>IF(RES_hhdet_tes!I171=0,"",RES_hhdet_tes!I171/RES_hhdet_fec!I171)</f>
        <v>0.72727644548154591</v>
      </c>
      <c r="J171" s="171">
        <f>IF(RES_hhdet_tes!J171=0,"",RES_hhdet_tes!J171/RES_hhdet_fec!J171)</f>
        <v>0.7322811929147538</v>
      </c>
      <c r="K171" s="171">
        <f>IF(RES_hhdet_tes!K171=0,"",RES_hhdet_tes!K171/RES_hhdet_fec!K171)</f>
        <v>0.74074692726860158</v>
      </c>
      <c r="L171" s="171">
        <f>IF(RES_hhdet_tes!L171=0,"",RES_hhdet_tes!L171/RES_hhdet_fec!L171)</f>
        <v>0.74664902580144332</v>
      </c>
      <c r="M171" s="171">
        <f>IF(RES_hhdet_tes!M171=0,"",RES_hhdet_tes!M171/RES_hhdet_fec!M171)</f>
        <v>0.7512490708988756</v>
      </c>
      <c r="N171" s="171">
        <f>IF(RES_hhdet_tes!N171=0,"",RES_hhdet_tes!N171/RES_hhdet_fec!N171)</f>
        <v>0.75532289917807827</v>
      </c>
      <c r="O171" s="171">
        <f>IF(RES_hhdet_tes!O171=0,"",RES_hhdet_tes!O171/RES_hhdet_fec!O171)</f>
        <v>0.75997400961767458</v>
      </c>
      <c r="P171" s="171">
        <f>IF(RES_hhdet_tes!P171=0,"",RES_hhdet_tes!P171/RES_hhdet_fec!P171)</f>
        <v>0.76156209429327149</v>
      </c>
      <c r="Q171" s="171">
        <f>IF(RES_hhdet_tes!Q171=0,"",RES_hhdet_tes!Q171/RES_hhdet_fec!Q171)</f>
        <v>0.76430572073263348</v>
      </c>
    </row>
    <row r="172" spans="1:17" ht="12" customHeight="1" x14ac:dyDescent="0.25">
      <c r="A172" s="161" t="s">
        <v>141</v>
      </c>
      <c r="B172" s="170">
        <f>IF(RES_hhdet_tes!B172=0,"",RES_hhdet_tes!B172/RES_hhdet_fec!B172)</f>
        <v>0.78050173783900811</v>
      </c>
      <c r="C172" s="170">
        <f>IF(RES_hhdet_tes!C172=0,"",RES_hhdet_tes!C172/RES_hhdet_fec!C172)</f>
        <v>0.78531844864738698</v>
      </c>
      <c r="D172" s="170">
        <f>IF(RES_hhdet_tes!D172=0,"",RES_hhdet_tes!D172/RES_hhdet_fec!D172)</f>
        <v>0.79051932576848638</v>
      </c>
      <c r="E172" s="170">
        <f>IF(RES_hhdet_tes!E172=0,"",RES_hhdet_tes!E172/RES_hhdet_fec!E172)</f>
        <v>0.79485790734370176</v>
      </c>
      <c r="F172" s="170">
        <f>IF(RES_hhdet_tes!F172=0,"",RES_hhdet_tes!F172/RES_hhdet_fec!F172)</f>
        <v>0.79988980441998359</v>
      </c>
      <c r="G172" s="170">
        <f>IF(RES_hhdet_tes!G172=0,"",RES_hhdet_tes!G172/RES_hhdet_fec!G172)</f>
        <v>0.80308562519701299</v>
      </c>
      <c r="H172" s="170">
        <f>IF(RES_hhdet_tes!H172=0,"",RES_hhdet_tes!H172/RES_hhdet_fec!H172)</f>
        <v>0.80659852767351281</v>
      </c>
      <c r="I172" s="170">
        <f>IF(RES_hhdet_tes!I172=0,"",RES_hhdet_tes!I172/RES_hhdet_fec!I172)</f>
        <v>0.80495592815191108</v>
      </c>
      <c r="J172" s="170">
        <f>IF(RES_hhdet_tes!J172=0,"",RES_hhdet_tes!J172/RES_hhdet_fec!J172)</f>
        <v>0.8104201458493151</v>
      </c>
      <c r="K172" s="170">
        <f>IF(RES_hhdet_tes!K172=0,"",RES_hhdet_tes!K172/RES_hhdet_fec!K172)</f>
        <v>0.81481509479403258</v>
      </c>
      <c r="L172" s="170">
        <f>IF(RES_hhdet_tes!L172=0,"",RES_hhdet_tes!L172/RES_hhdet_fec!L172)</f>
        <v>0.82084492210149707</v>
      </c>
      <c r="M172" s="170">
        <f>IF(RES_hhdet_tes!M172=0,"",RES_hhdet_tes!M172/RES_hhdet_fec!M172)</f>
        <v>0.81927483942343327</v>
      </c>
      <c r="N172" s="170">
        <f>IF(RES_hhdet_tes!N172=0,"",RES_hhdet_tes!N172/RES_hhdet_fec!N172)</f>
        <v>0.82190563904404179</v>
      </c>
      <c r="O172" s="170">
        <f>IF(RES_hhdet_tes!O172=0,"",RES_hhdet_tes!O172/RES_hhdet_fec!O172)</f>
        <v>0.82582321189390795</v>
      </c>
      <c r="P172" s="170">
        <f>IF(RES_hhdet_tes!P172=0,"",RES_hhdet_tes!P172/RES_hhdet_fec!P172)</f>
        <v>0.82177117833359425</v>
      </c>
      <c r="Q172" s="170">
        <f>IF(RES_hhdet_tes!Q172=0,"",RES_hhdet_tes!Q172/RES_hhdet_fec!Q172)</f>
        <v>0.82523078868645283</v>
      </c>
    </row>
    <row r="173" spans="1:17" ht="12" customHeight="1" x14ac:dyDescent="0.25">
      <c r="A173" s="148" t="s">
        <v>60</v>
      </c>
      <c r="B173" s="73">
        <f>IF(RES_hhdet_tes!B173=0,"",RES_hhdet_tes!B173/RES_hhdet_fec!B173)</f>
        <v>0.70221422436720193</v>
      </c>
      <c r="C173" s="73">
        <f>IF(RES_hhdet_tes!C173=0,"",RES_hhdet_tes!C173/RES_hhdet_fec!C173)</f>
        <v>0.71141788688355523</v>
      </c>
      <c r="D173" s="73">
        <f>IF(RES_hhdet_tes!D173=0,"",RES_hhdet_tes!D173/RES_hhdet_fec!D173)</f>
        <v>0.71752626956406285</v>
      </c>
      <c r="E173" s="73">
        <f>IF(RES_hhdet_tes!E173=0,"",RES_hhdet_tes!E173/RES_hhdet_fec!E173)</f>
        <v>0.72286007091384952</v>
      </c>
      <c r="F173" s="73">
        <f>IF(RES_hhdet_tes!F173=0,"",RES_hhdet_tes!F173/RES_hhdet_fec!F173)</f>
        <v>0.72708805394740827</v>
      </c>
      <c r="G173" s="73">
        <f>IF(RES_hhdet_tes!G173=0,"",RES_hhdet_tes!G173/RES_hhdet_fec!G173)</f>
        <v>0.73179814672730992</v>
      </c>
      <c r="H173" s="73">
        <f>IF(RES_hhdet_tes!H173=0,"",RES_hhdet_tes!H173/RES_hhdet_fec!H173)</f>
        <v>0.73487548542123371</v>
      </c>
      <c r="I173" s="73">
        <f>IF(RES_hhdet_tes!I173=0,"",RES_hhdet_tes!I173/RES_hhdet_fec!I173)</f>
        <v>0.73801037730476082</v>
      </c>
      <c r="J173" s="73">
        <f>IF(RES_hhdet_tes!J173=0,"",RES_hhdet_tes!J173/RES_hhdet_fec!J173)</f>
        <v>0.74100602189718678</v>
      </c>
      <c r="K173" s="73">
        <f>IF(RES_hhdet_tes!K173=0,"",RES_hhdet_tes!K173/RES_hhdet_fec!K173)</f>
        <v>0.748849142360001</v>
      </c>
      <c r="L173" s="73">
        <f>IF(RES_hhdet_tes!L173=0,"",RES_hhdet_tes!L173/RES_hhdet_fec!L173)</f>
        <v>0.75345416471172366</v>
      </c>
      <c r="M173" s="73">
        <f>IF(RES_hhdet_tes!M173=0,"",RES_hhdet_tes!M173/RES_hhdet_fec!M173)</f>
        <v>0.7571523744114359</v>
      </c>
      <c r="N173" s="73">
        <f>IF(RES_hhdet_tes!N173=0,"",RES_hhdet_tes!N173/RES_hhdet_fec!N173)</f>
        <v>0.75912516776156447</v>
      </c>
      <c r="O173" s="73">
        <f>IF(RES_hhdet_tes!O173=0,"",RES_hhdet_tes!O173/RES_hhdet_fec!O173)</f>
        <v>0.76131635768328532</v>
      </c>
      <c r="P173" s="73">
        <f>IF(RES_hhdet_tes!P173=0,"",RES_hhdet_tes!P173/RES_hhdet_fec!P173)</f>
        <v>0.76346025732838885</v>
      </c>
      <c r="Q173" s="73">
        <f>IF(RES_hhdet_tes!Q173=0,"",RES_hhdet_tes!Q173/RES_hhdet_fec!Q173)</f>
        <v>0.76449962440064034</v>
      </c>
    </row>
    <row r="174" spans="1:17" ht="12" customHeight="1" x14ac:dyDescent="0.25">
      <c r="A174" s="159" t="s">
        <v>59</v>
      </c>
      <c r="B174" s="65">
        <f>IF(RES_hhdet_tes!B174=0,"",RES_hhdet_tes!B174/RES_hhdet_fec!B174)</f>
        <v>1</v>
      </c>
      <c r="C174" s="65">
        <f>IF(RES_hhdet_tes!C174=0,"",RES_hhdet_tes!C174/RES_hhdet_fec!C174)</f>
        <v>0.99999999999999967</v>
      </c>
      <c r="D174" s="65">
        <f>IF(RES_hhdet_tes!D174=0,"",RES_hhdet_tes!D174/RES_hhdet_fec!D174)</f>
        <v>1</v>
      </c>
      <c r="E174" s="65">
        <f>IF(RES_hhdet_tes!E174=0,"",RES_hhdet_tes!E174/RES_hhdet_fec!E174)</f>
        <v>1.0000000000000002</v>
      </c>
      <c r="F174" s="65">
        <f>IF(RES_hhdet_tes!F174=0,"",RES_hhdet_tes!F174/RES_hhdet_fec!F174)</f>
        <v>1.0000000000000004</v>
      </c>
      <c r="G174" s="65">
        <f>IF(RES_hhdet_tes!G174=0,"",RES_hhdet_tes!G174/RES_hhdet_fec!G174)</f>
        <v>1.0000000000000007</v>
      </c>
      <c r="H174" s="65">
        <f>IF(RES_hhdet_tes!H174=0,"",RES_hhdet_tes!H174/RES_hhdet_fec!H174)</f>
        <v>1</v>
      </c>
      <c r="I174" s="65">
        <f>IF(RES_hhdet_tes!I174=0,"",RES_hhdet_tes!I174/RES_hhdet_fec!I174)</f>
        <v>1.0000000000000004</v>
      </c>
      <c r="J174" s="65">
        <f>IF(RES_hhdet_tes!J174=0,"",RES_hhdet_tes!J174/RES_hhdet_fec!J174)</f>
        <v>0.99999999999999967</v>
      </c>
      <c r="K174" s="65">
        <f>IF(RES_hhdet_tes!K174=0,"",RES_hhdet_tes!K174/RES_hhdet_fec!K174)</f>
        <v>0.99999999999999989</v>
      </c>
      <c r="L174" s="65">
        <f>IF(RES_hhdet_tes!L174=0,"",RES_hhdet_tes!L174/RES_hhdet_fec!L174)</f>
        <v>1.0000000000000004</v>
      </c>
      <c r="M174" s="65">
        <f>IF(RES_hhdet_tes!M174=0,"",RES_hhdet_tes!M174/RES_hhdet_fec!M174)</f>
        <v>1.0000000000000004</v>
      </c>
      <c r="N174" s="65">
        <f>IF(RES_hhdet_tes!N174=0,"",RES_hhdet_tes!N174/RES_hhdet_fec!N174)</f>
        <v>1.0000000000000002</v>
      </c>
      <c r="O174" s="65">
        <f>IF(RES_hhdet_tes!O174=0,"",RES_hhdet_tes!O174/RES_hhdet_fec!O174)</f>
        <v>1.0000000000000004</v>
      </c>
      <c r="P174" s="65">
        <f>IF(RES_hhdet_tes!P174=0,"",RES_hhdet_tes!P174/RES_hhdet_fec!P174)</f>
        <v>1.0000000000000004</v>
      </c>
      <c r="Q174" s="65">
        <f>IF(RES_hhdet_tes!Q174=0,"",RES_hhdet_tes!Q174/RES_hhdet_fec!Q174)</f>
        <v>1.0000000000000004</v>
      </c>
    </row>
    <row r="175" spans="1:17" ht="12" customHeight="1" x14ac:dyDescent="0.25">
      <c r="A175" s="158" t="s">
        <v>62</v>
      </c>
      <c r="B175" s="169">
        <f>IF(RES_hhdet_tes!B175=0,"",RES_hhdet_tes!B175/RES_hhdet_fec!B175)</f>
        <v>0.76294182852965509</v>
      </c>
      <c r="C175" s="169">
        <f>IF(RES_hhdet_tes!C175=0,"",RES_hhdet_tes!C175/RES_hhdet_fec!C175)</f>
        <v>0.77794493108997409</v>
      </c>
      <c r="D175" s="169">
        <f>IF(RES_hhdet_tes!D175=0,"",RES_hhdet_tes!D175/RES_hhdet_fec!D175)</f>
        <v>0.7865105833556697</v>
      </c>
      <c r="E175" s="169">
        <f>IF(RES_hhdet_tes!E175=0,"",RES_hhdet_tes!E175/RES_hhdet_fec!E175)</f>
        <v>0.80226039842582497</v>
      </c>
      <c r="F175" s="169">
        <f>IF(RES_hhdet_tes!F175=0,"",RES_hhdet_tes!F175/RES_hhdet_fec!F175)</f>
        <v>0.80408096288001518</v>
      </c>
      <c r="G175" s="169">
        <f>IF(RES_hhdet_tes!G175=0,"",RES_hhdet_tes!G175/RES_hhdet_fec!G175)</f>
        <v>0.79408315521383599</v>
      </c>
      <c r="H175" s="169">
        <f>IF(RES_hhdet_tes!H175=0,"",RES_hhdet_tes!H175/RES_hhdet_fec!H175)</f>
        <v>0.80322330099628281</v>
      </c>
      <c r="I175" s="169">
        <f>IF(RES_hhdet_tes!I175=0,"",RES_hhdet_tes!I175/RES_hhdet_fec!I175)</f>
        <v>0.78692238975808559</v>
      </c>
      <c r="J175" s="169">
        <f>IF(RES_hhdet_tes!J175=0,"",RES_hhdet_tes!J175/RES_hhdet_fec!J175)</f>
        <v>0.79346796719758439</v>
      </c>
      <c r="K175" s="169">
        <f>IF(RES_hhdet_tes!K175=0,"",RES_hhdet_tes!K175/RES_hhdet_fec!K175)</f>
        <v>0.82148017793826478</v>
      </c>
      <c r="L175" s="169">
        <f>IF(RES_hhdet_tes!L175=0,"",RES_hhdet_tes!L175/RES_hhdet_fec!L175)</f>
        <v>0.81562415215458595</v>
      </c>
      <c r="M175" s="169">
        <f>IF(RES_hhdet_tes!M175=0,"",RES_hhdet_tes!M175/RES_hhdet_fec!M175)</f>
        <v>0.8198528704566016</v>
      </c>
      <c r="N175" s="169">
        <f>IF(RES_hhdet_tes!N175=0,"",RES_hhdet_tes!N175/RES_hhdet_fec!N175)</f>
        <v>0.83420919557634132</v>
      </c>
      <c r="O175" s="169">
        <f>IF(RES_hhdet_tes!O175=0,"",RES_hhdet_tes!O175/RES_hhdet_fec!O175)</f>
        <v>0.83299764545681354</v>
      </c>
      <c r="P175" s="169">
        <f>IF(RES_hhdet_tes!P175=0,"",RES_hhdet_tes!P175/RES_hhdet_fec!P175)</f>
        <v>0.83433785550974793</v>
      </c>
      <c r="Q175" s="169">
        <f>IF(RES_hhdet_tes!Q175=0,"",RES_hhdet_tes!Q175/RES_hhdet_fec!Q175)</f>
        <v>0.8290084859857777</v>
      </c>
    </row>
    <row r="176" spans="1:17" ht="12" customHeight="1" x14ac:dyDescent="0.25">
      <c r="A176" s="23" t="s">
        <v>57</v>
      </c>
      <c r="B176" s="73">
        <f>IF(RES_hhdet_tes!B176=0,"",RES_hhdet_tes!B176/RES_hhdet_fec!B176)</f>
        <v>0.41538519306413535</v>
      </c>
      <c r="C176" s="73">
        <f>IF(RES_hhdet_tes!C176=0,"",RES_hhdet_tes!C176/RES_hhdet_fec!C176)</f>
        <v>0.41538519306413535</v>
      </c>
      <c r="D176" s="73">
        <f>IF(RES_hhdet_tes!D176=0,"",RES_hhdet_tes!D176/RES_hhdet_fec!D176)</f>
        <v>0.41863998029537486</v>
      </c>
      <c r="E176" s="73">
        <f>IF(RES_hhdet_tes!E176=0,"",RES_hhdet_tes!E176/RES_hhdet_fec!E176)</f>
        <v>0.42074852136993951</v>
      </c>
      <c r="F176" s="73">
        <f>IF(RES_hhdet_tes!F176=0,"",RES_hhdet_tes!F176/RES_hhdet_fec!F176)</f>
        <v>0.43076002437687572</v>
      </c>
      <c r="G176" s="73">
        <f>IF(RES_hhdet_tes!G176=0,"",RES_hhdet_tes!G176/RES_hhdet_fec!G176)</f>
        <v>0.44932354684880405</v>
      </c>
      <c r="H176" s="73">
        <f>IF(RES_hhdet_tes!H176=0,"",RES_hhdet_tes!H176/RES_hhdet_fec!H176)</f>
        <v>0.45364393327862845</v>
      </c>
      <c r="I176" s="73">
        <f>IF(RES_hhdet_tes!I176=0,"",RES_hhdet_tes!I176/RES_hhdet_fec!I176)</f>
        <v>0.46205547537440661</v>
      </c>
      <c r="J176" s="73">
        <f>IF(RES_hhdet_tes!J176=0,"",RES_hhdet_tes!J176/RES_hhdet_fec!J176)</f>
        <v>0.46450330291376013</v>
      </c>
      <c r="K176" s="73">
        <f>IF(RES_hhdet_tes!K176=0,"",RES_hhdet_tes!K176/RES_hhdet_fec!K176)</f>
        <v>0.46652749212491795</v>
      </c>
      <c r="L176" s="73">
        <f>IF(RES_hhdet_tes!L176=0,"",RES_hhdet_tes!L176/RES_hhdet_fec!L176)</f>
        <v>0.46663165195560302</v>
      </c>
      <c r="M176" s="73">
        <f>IF(RES_hhdet_tes!M176=0,"",RES_hhdet_tes!M176/RES_hhdet_fec!M176)</f>
        <v>0.46695465082675069</v>
      </c>
      <c r="N176" s="73">
        <f>IF(RES_hhdet_tes!N176=0,"",RES_hhdet_tes!N176/RES_hhdet_fec!N176)</f>
        <v>0.46734372299634497</v>
      </c>
      <c r="O176" s="73">
        <f>IF(RES_hhdet_tes!O176=0,"",RES_hhdet_tes!O176/RES_hhdet_fec!O176)</f>
        <v>0.46734372299634502</v>
      </c>
      <c r="P176" s="73">
        <f>IF(RES_hhdet_tes!P176=0,"",RES_hhdet_tes!P176/RES_hhdet_fec!P176)</f>
        <v>0.46796571421278876</v>
      </c>
      <c r="Q176" s="73">
        <f>IF(RES_hhdet_tes!Q176=0,"",RES_hhdet_tes!Q176/RES_hhdet_fec!Q176)</f>
        <v>0.48438953726608031</v>
      </c>
    </row>
    <row r="177" spans="1:17" ht="12" customHeight="1" x14ac:dyDescent="0.25">
      <c r="A177" s="29" t="s">
        <v>140</v>
      </c>
      <c r="B177" s="65">
        <f>IF(RES_hhdet_tes!B177=0,"",RES_hhdet_tes!B177/RES_hhdet_fec!B177)</f>
        <v>0.79940862090397335</v>
      </c>
      <c r="C177" s="65">
        <f>IF(RES_hhdet_tes!C177=0,"",RES_hhdet_tes!C177/RES_hhdet_fec!C177)</f>
        <v>0.80630298564321246</v>
      </c>
      <c r="D177" s="65">
        <f>IF(RES_hhdet_tes!D177=0,"",RES_hhdet_tes!D177/RES_hhdet_fec!D177)</f>
        <v>0.81145668929842862</v>
      </c>
      <c r="E177" s="65">
        <f>IF(RES_hhdet_tes!E177=0,"",RES_hhdet_tes!E177/RES_hhdet_fec!E177)</f>
        <v>0.81643890609488123</v>
      </c>
      <c r="F177" s="65">
        <f>IF(RES_hhdet_tes!F177=0,"",RES_hhdet_tes!F177/RES_hhdet_fec!F177)</f>
        <v>0.82037183951517267</v>
      </c>
      <c r="G177" s="65">
        <f>IF(RES_hhdet_tes!G177=0,"",RES_hhdet_tes!G177/RES_hhdet_fec!G177)</f>
        <v>0.8244935798682852</v>
      </c>
      <c r="H177" s="65">
        <f>IF(RES_hhdet_tes!H177=0,"",RES_hhdet_tes!H177/RES_hhdet_fec!H177)</f>
        <v>0.82883899788077309</v>
      </c>
      <c r="I177" s="65">
        <f>IF(RES_hhdet_tes!I177=0,"",RES_hhdet_tes!I177/RES_hhdet_fec!I177)</f>
        <v>0.83310172431122109</v>
      </c>
      <c r="J177" s="65">
        <f>IF(RES_hhdet_tes!J177=0,"",RES_hhdet_tes!J177/RES_hhdet_fec!J177)</f>
        <v>0.83821412048175947</v>
      </c>
      <c r="K177" s="65">
        <f>IF(RES_hhdet_tes!K177=0,"",RES_hhdet_tes!K177/RES_hhdet_fec!K177)</f>
        <v>0.84241099953082066</v>
      </c>
      <c r="L177" s="65">
        <f>IF(RES_hhdet_tes!L177=0,"",RES_hhdet_tes!L177/RES_hhdet_fec!L177)</f>
        <v>0.84530953764522609</v>
      </c>
      <c r="M177" s="65">
        <f>IF(RES_hhdet_tes!M177=0,"",RES_hhdet_tes!M177/RES_hhdet_fec!M177)</f>
        <v>0.84786316332117884</v>
      </c>
      <c r="N177" s="65">
        <f>IF(RES_hhdet_tes!N177=0,"",RES_hhdet_tes!N177/RES_hhdet_fec!N177)</f>
        <v>0.84921633086111381</v>
      </c>
      <c r="O177" s="65">
        <f>IF(RES_hhdet_tes!O177=0,"",RES_hhdet_tes!O177/RES_hhdet_fec!O177)</f>
        <v>0.85056834674602777</v>
      </c>
      <c r="P177" s="65">
        <f>IF(RES_hhdet_tes!P177=0,"",RES_hhdet_tes!P177/RES_hhdet_fec!P177)</f>
        <v>0.85202296081582085</v>
      </c>
      <c r="Q177" s="65">
        <f>IF(RES_hhdet_tes!Q177=0,"",RES_hhdet_tes!Q177/RES_hhdet_fec!Q177)</f>
        <v>0.85270930748826856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177</v>
      </c>
    </row>
    <row r="3" spans="1:17" ht="12" customHeight="1" x14ac:dyDescent="0.25">
      <c r="A3" s="152" t="s">
        <v>172</v>
      </c>
      <c r="B3" s="168">
        <f>SUM(B4,B7,B9,B19)</f>
        <v>930.76656655479553</v>
      </c>
      <c r="C3" s="168">
        <f t="shared" ref="C3:Q3" si="0">SUM(C4,C7,C9,C19)</f>
        <v>876.16688429430837</v>
      </c>
      <c r="D3" s="168">
        <f t="shared" si="0"/>
        <v>699.63457619475025</v>
      </c>
      <c r="E3" s="168">
        <f t="shared" si="0"/>
        <v>581.32687146747992</v>
      </c>
      <c r="F3" s="168">
        <f t="shared" si="0"/>
        <v>560.89311160947784</v>
      </c>
      <c r="G3" s="168">
        <f t="shared" si="0"/>
        <v>386.68791525826623</v>
      </c>
      <c r="H3" s="168">
        <f t="shared" si="0"/>
        <v>365.92248320215657</v>
      </c>
      <c r="I3" s="168">
        <f t="shared" si="0"/>
        <v>295.94817608964132</v>
      </c>
      <c r="J3" s="168">
        <f t="shared" si="0"/>
        <v>301.93355011024693</v>
      </c>
      <c r="K3" s="168">
        <f t="shared" si="0"/>
        <v>225.66843223375332</v>
      </c>
      <c r="L3" s="168">
        <f t="shared" si="0"/>
        <v>246.41976037706175</v>
      </c>
      <c r="M3" s="168">
        <f t="shared" si="0"/>
        <v>162.42392323628877</v>
      </c>
      <c r="N3" s="168">
        <f t="shared" si="0"/>
        <v>168.4945363760676</v>
      </c>
      <c r="O3" s="168">
        <f t="shared" si="0"/>
        <v>118.8811985553735</v>
      </c>
      <c r="P3" s="168">
        <f t="shared" si="0"/>
        <v>97.31169631832789</v>
      </c>
      <c r="Q3" s="168">
        <f t="shared" si="0"/>
        <v>106.7956233580057</v>
      </c>
    </row>
    <row r="4" spans="1:17" ht="12.95" customHeight="1" x14ac:dyDescent="0.25">
      <c r="A4" s="158" t="s">
        <v>65</v>
      </c>
      <c r="B4" s="157">
        <f t="shared" ref="B4:Q4" si="1">SUM(B5:B6)</f>
        <v>864.78535801074941</v>
      </c>
      <c r="C4" s="157">
        <f t="shared" si="1"/>
        <v>817.52157545746502</v>
      </c>
      <c r="D4" s="157">
        <f t="shared" si="1"/>
        <v>649.64338030838815</v>
      </c>
      <c r="E4" s="157">
        <f t="shared" si="1"/>
        <v>540.57101913100553</v>
      </c>
      <c r="F4" s="157">
        <f t="shared" si="1"/>
        <v>519.34509345066715</v>
      </c>
      <c r="G4" s="157">
        <f t="shared" si="1"/>
        <v>355.74107621292586</v>
      </c>
      <c r="H4" s="157">
        <f t="shared" si="1"/>
        <v>335.52897011484657</v>
      </c>
      <c r="I4" s="157">
        <f t="shared" si="1"/>
        <v>269.54941113210026</v>
      </c>
      <c r="J4" s="157">
        <f t="shared" si="1"/>
        <v>275.75759571385106</v>
      </c>
      <c r="K4" s="157">
        <f t="shared" si="1"/>
        <v>205.96254792398267</v>
      </c>
      <c r="L4" s="157">
        <f t="shared" si="1"/>
        <v>227.1139112148316</v>
      </c>
      <c r="M4" s="157">
        <f t="shared" si="1"/>
        <v>148.21366699583282</v>
      </c>
      <c r="N4" s="157">
        <f t="shared" si="1"/>
        <v>153.96731696094898</v>
      </c>
      <c r="O4" s="157">
        <f t="shared" si="1"/>
        <v>109.27358062143351</v>
      </c>
      <c r="P4" s="157">
        <f t="shared" si="1"/>
        <v>87.862652647836072</v>
      </c>
      <c r="Q4" s="157">
        <f t="shared" si="1"/>
        <v>97.172254925434743</v>
      </c>
    </row>
    <row r="5" spans="1:17" ht="12" customHeight="1" x14ac:dyDescent="0.25">
      <c r="A5" s="23" t="s">
        <v>58</v>
      </c>
      <c r="B5" s="156">
        <v>864.78535801074941</v>
      </c>
      <c r="C5" s="156">
        <v>817.52157545746502</v>
      </c>
      <c r="D5" s="156">
        <v>649.64338030838815</v>
      </c>
      <c r="E5" s="156">
        <v>540.57101913100553</v>
      </c>
      <c r="F5" s="156">
        <v>519.34509345066715</v>
      </c>
      <c r="G5" s="156">
        <v>355.74107621292586</v>
      </c>
      <c r="H5" s="156">
        <v>335.52897011484657</v>
      </c>
      <c r="I5" s="156">
        <v>269.54941113210026</v>
      </c>
      <c r="J5" s="156">
        <v>275.75759571385106</v>
      </c>
      <c r="K5" s="156">
        <v>205.96254792398267</v>
      </c>
      <c r="L5" s="156">
        <v>227.1139112148316</v>
      </c>
      <c r="M5" s="156">
        <v>148.21366699583282</v>
      </c>
      <c r="N5" s="156">
        <v>153.96731696094898</v>
      </c>
      <c r="O5" s="156">
        <v>109.27358062143351</v>
      </c>
      <c r="P5" s="156">
        <v>87.862652647836072</v>
      </c>
      <c r="Q5" s="156">
        <v>97.172254925434743</v>
      </c>
    </row>
    <row r="6" spans="1:17" ht="12" customHeight="1" x14ac:dyDescent="0.25">
      <c r="A6" s="23" t="s">
        <v>60</v>
      </c>
      <c r="B6" s="156">
        <v>0</v>
      </c>
      <c r="C6" s="156">
        <v>0</v>
      </c>
      <c r="D6" s="156">
        <v>0</v>
      </c>
      <c r="E6" s="156">
        <v>0</v>
      </c>
      <c r="F6" s="156">
        <v>0</v>
      </c>
      <c r="G6" s="156">
        <v>0</v>
      </c>
      <c r="H6" s="156">
        <v>0</v>
      </c>
      <c r="I6" s="156">
        <v>0</v>
      </c>
      <c r="J6" s="156">
        <v>0</v>
      </c>
      <c r="K6" s="156">
        <v>0</v>
      </c>
      <c r="L6" s="156">
        <v>0</v>
      </c>
      <c r="M6" s="156">
        <v>0</v>
      </c>
      <c r="N6" s="156">
        <v>0</v>
      </c>
      <c r="O6" s="156">
        <v>0</v>
      </c>
      <c r="P6" s="156">
        <v>0</v>
      </c>
      <c r="Q6" s="156">
        <v>0</v>
      </c>
    </row>
    <row r="7" spans="1:17" ht="12.95" customHeight="1" x14ac:dyDescent="0.25">
      <c r="A7" s="158" t="s">
        <v>112</v>
      </c>
      <c r="B7" s="157">
        <f t="shared" ref="B7:Q7" si="2">B8</f>
        <v>0</v>
      </c>
      <c r="C7" s="157">
        <f t="shared" si="2"/>
        <v>0</v>
      </c>
      <c r="D7" s="157">
        <f t="shared" si="2"/>
        <v>0</v>
      </c>
      <c r="E7" s="157">
        <f t="shared" si="2"/>
        <v>0</v>
      </c>
      <c r="F7" s="157">
        <f t="shared" si="2"/>
        <v>0</v>
      </c>
      <c r="G7" s="157">
        <f t="shared" si="2"/>
        <v>0</v>
      </c>
      <c r="H7" s="157">
        <f t="shared" si="2"/>
        <v>0</v>
      </c>
      <c r="I7" s="157">
        <f t="shared" si="2"/>
        <v>0</v>
      </c>
      <c r="J7" s="157">
        <f t="shared" si="2"/>
        <v>0</v>
      </c>
      <c r="K7" s="157">
        <f t="shared" si="2"/>
        <v>0</v>
      </c>
      <c r="L7" s="157">
        <f t="shared" si="2"/>
        <v>0</v>
      </c>
      <c r="M7" s="157">
        <f t="shared" si="2"/>
        <v>0</v>
      </c>
      <c r="N7" s="157">
        <f t="shared" si="2"/>
        <v>0</v>
      </c>
      <c r="O7" s="157">
        <f t="shared" si="2"/>
        <v>0</v>
      </c>
      <c r="P7" s="157">
        <f t="shared" si="2"/>
        <v>0</v>
      </c>
      <c r="Q7" s="157">
        <f t="shared" si="2"/>
        <v>0</v>
      </c>
    </row>
    <row r="8" spans="1:17" ht="12" customHeight="1" x14ac:dyDescent="0.25">
      <c r="A8" s="23" t="s">
        <v>60</v>
      </c>
      <c r="B8" s="156">
        <v>0</v>
      </c>
      <c r="C8" s="156">
        <v>0</v>
      </c>
      <c r="D8" s="156">
        <v>0</v>
      </c>
      <c r="E8" s="156">
        <v>0</v>
      </c>
      <c r="F8" s="156">
        <v>0</v>
      </c>
      <c r="G8" s="156">
        <v>0</v>
      </c>
      <c r="H8" s="156">
        <v>0</v>
      </c>
      <c r="I8" s="156">
        <v>0</v>
      </c>
      <c r="J8" s="156">
        <v>0</v>
      </c>
      <c r="K8" s="156">
        <v>0</v>
      </c>
      <c r="L8" s="156">
        <v>0</v>
      </c>
      <c r="M8" s="156">
        <v>0</v>
      </c>
      <c r="N8" s="156">
        <v>0</v>
      </c>
      <c r="O8" s="156">
        <v>0</v>
      </c>
      <c r="P8" s="156">
        <v>0</v>
      </c>
      <c r="Q8" s="156">
        <v>0</v>
      </c>
    </row>
    <row r="9" spans="1:17" ht="12" customHeight="1" x14ac:dyDescent="0.25">
      <c r="A9" s="158" t="s">
        <v>63</v>
      </c>
      <c r="B9" s="157">
        <f>SUM(B10:B12,B15:B16)</f>
        <v>54.895934782566414</v>
      </c>
      <c r="C9" s="157">
        <f t="shared" ref="C9:Q9" si="3">SUM(C10:C12,C15:C16)</f>
        <v>49.067441887756431</v>
      </c>
      <c r="D9" s="157">
        <f t="shared" si="3"/>
        <v>41.948974674596286</v>
      </c>
      <c r="E9" s="157">
        <f t="shared" si="3"/>
        <v>34.496840029910196</v>
      </c>
      <c r="F9" s="157">
        <f t="shared" si="3"/>
        <v>35.110852493311377</v>
      </c>
      <c r="G9" s="157">
        <f t="shared" si="3"/>
        <v>25.865836123966854</v>
      </c>
      <c r="H9" s="157">
        <f t="shared" si="3"/>
        <v>25.578501344549945</v>
      </c>
      <c r="I9" s="157">
        <f t="shared" si="3"/>
        <v>21.775398376372767</v>
      </c>
      <c r="J9" s="157">
        <f t="shared" si="3"/>
        <v>21.801381757120797</v>
      </c>
      <c r="K9" s="157">
        <f t="shared" si="3"/>
        <v>17.036415062531276</v>
      </c>
      <c r="L9" s="157">
        <f t="shared" si="3"/>
        <v>16.589312895491961</v>
      </c>
      <c r="M9" s="157">
        <f t="shared" si="3"/>
        <v>12.452886699531913</v>
      </c>
      <c r="N9" s="157">
        <f t="shared" si="3"/>
        <v>12.927077860560788</v>
      </c>
      <c r="O9" s="157">
        <f t="shared" si="3"/>
        <v>8.5111684069880376</v>
      </c>
      <c r="P9" s="157">
        <f t="shared" si="3"/>
        <v>8.5347631344585437</v>
      </c>
      <c r="Q9" s="157">
        <f t="shared" si="3"/>
        <v>8.6757279415500079</v>
      </c>
    </row>
    <row r="10" spans="1:17" ht="12" customHeight="1" x14ac:dyDescent="0.25">
      <c r="A10" s="167" t="s">
        <v>171</v>
      </c>
      <c r="B10" s="132">
        <v>43.476914038713481</v>
      </c>
      <c r="C10" s="132">
        <v>39.220584421963054</v>
      </c>
      <c r="D10" s="132">
        <v>33.662410215081465</v>
      </c>
      <c r="E10" s="132">
        <v>28.182027637344525</v>
      </c>
      <c r="F10" s="132">
        <v>29.092207279517051</v>
      </c>
      <c r="G10" s="132">
        <v>21.363905330219318</v>
      </c>
      <c r="H10" s="132">
        <v>21.646193687440903</v>
      </c>
      <c r="I10" s="132">
        <v>18.281039857731535</v>
      </c>
      <c r="J10" s="132">
        <v>18.716136335459797</v>
      </c>
      <c r="K10" s="132">
        <v>14.859300717295007</v>
      </c>
      <c r="L10" s="132">
        <v>14.615821283407202</v>
      </c>
      <c r="M10" s="132">
        <v>11.007550714459915</v>
      </c>
      <c r="N10" s="132">
        <v>11.561242467580875</v>
      </c>
      <c r="O10" s="132">
        <v>7.6821866786658566</v>
      </c>
      <c r="P10" s="132">
        <v>7.7151798120853838</v>
      </c>
      <c r="Q10" s="132">
        <v>7.8777215468937927</v>
      </c>
    </row>
    <row r="11" spans="1:17" ht="12" customHeight="1" x14ac:dyDescent="0.25">
      <c r="A11" s="167" t="s">
        <v>144</v>
      </c>
      <c r="B11" s="132">
        <v>9.6294604715359764</v>
      </c>
      <c r="C11" s="132">
        <v>8.196242601880158</v>
      </c>
      <c r="D11" s="132">
        <v>6.848839419993805</v>
      </c>
      <c r="E11" s="132">
        <v>5.1245232275508252</v>
      </c>
      <c r="F11" s="132">
        <v>4.8003503389573661</v>
      </c>
      <c r="G11" s="132">
        <v>3.2372827676527893</v>
      </c>
      <c r="H11" s="132">
        <v>2.6517200761250725</v>
      </c>
      <c r="I11" s="132">
        <v>2.3239048189424945</v>
      </c>
      <c r="J11" s="132">
        <v>2.0447819028916423</v>
      </c>
      <c r="K11" s="132">
        <v>1.2140091007852374</v>
      </c>
      <c r="L11" s="132">
        <v>0.89387298539803717</v>
      </c>
      <c r="M11" s="132">
        <v>0.64012677181127986</v>
      </c>
      <c r="N11" s="132">
        <v>0.57811784864981453</v>
      </c>
      <c r="O11" s="132">
        <v>0.32732547711279353</v>
      </c>
      <c r="P11" s="132">
        <v>0.32725387142758983</v>
      </c>
      <c r="Q11" s="132">
        <v>0.31306428369495076</v>
      </c>
    </row>
    <row r="12" spans="1:17" ht="12" customHeight="1" x14ac:dyDescent="0.25">
      <c r="A12" s="167" t="s">
        <v>143</v>
      </c>
      <c r="B12" s="132">
        <f>SUM(B13:B14)</f>
        <v>1.7895602723169559</v>
      </c>
      <c r="C12" s="132">
        <f t="shared" ref="C12:Q12" si="4">SUM(C13:C14)</f>
        <v>1.6506148639132228</v>
      </c>
      <c r="D12" s="132">
        <f t="shared" si="4"/>
        <v>1.4377250395210115</v>
      </c>
      <c r="E12" s="132">
        <f t="shared" si="4"/>
        <v>1.1902891650148444</v>
      </c>
      <c r="F12" s="132">
        <f t="shared" si="4"/>
        <v>1.2182948748369553</v>
      </c>
      <c r="G12" s="132">
        <f t="shared" si="4"/>
        <v>1.2646480260947457</v>
      </c>
      <c r="H12" s="132">
        <f t="shared" si="4"/>
        <v>1.28058758098397</v>
      </c>
      <c r="I12" s="132">
        <f t="shared" si="4"/>
        <v>1.1704536996987351</v>
      </c>
      <c r="J12" s="132">
        <f t="shared" si="4"/>
        <v>1.0404635187693587</v>
      </c>
      <c r="K12" s="132">
        <f t="shared" si="4"/>
        <v>0.96310524445103263</v>
      </c>
      <c r="L12" s="132">
        <f t="shared" si="4"/>
        <v>1.0796186266867223</v>
      </c>
      <c r="M12" s="132">
        <f t="shared" si="4"/>
        <v>0.80520921326071737</v>
      </c>
      <c r="N12" s="132">
        <f t="shared" si="4"/>
        <v>0.78771754433009833</v>
      </c>
      <c r="O12" s="132">
        <f t="shared" si="4"/>
        <v>0.50165625120938862</v>
      </c>
      <c r="P12" s="132">
        <f t="shared" si="4"/>
        <v>0.49232945094557046</v>
      </c>
      <c r="Q12" s="132">
        <f t="shared" si="4"/>
        <v>0.48494211096126488</v>
      </c>
    </row>
    <row r="13" spans="1:17" ht="12" customHeight="1" x14ac:dyDescent="0.25">
      <c r="A13" s="166" t="s">
        <v>57</v>
      </c>
      <c r="B13" s="165">
        <v>1.7895602723169559</v>
      </c>
      <c r="C13" s="165">
        <v>1.6506148639132228</v>
      </c>
      <c r="D13" s="165">
        <v>1.4377250395210115</v>
      </c>
      <c r="E13" s="165">
        <v>1.1902891650148444</v>
      </c>
      <c r="F13" s="165">
        <v>1.2182948748369553</v>
      </c>
      <c r="G13" s="165">
        <v>1.2646480260947457</v>
      </c>
      <c r="H13" s="165">
        <v>1.28058758098397</v>
      </c>
      <c r="I13" s="165">
        <v>1.1704536996987351</v>
      </c>
      <c r="J13" s="165">
        <v>1.0404635187693587</v>
      </c>
      <c r="K13" s="165">
        <v>0.96310524445103263</v>
      </c>
      <c r="L13" s="165">
        <v>1.0796186266867223</v>
      </c>
      <c r="M13" s="165">
        <v>0.80520921326071737</v>
      </c>
      <c r="N13" s="165">
        <v>0.78771754433009833</v>
      </c>
      <c r="O13" s="165">
        <v>0.50165625120938862</v>
      </c>
      <c r="P13" s="165">
        <v>0.49232945094557046</v>
      </c>
      <c r="Q13" s="165">
        <v>0.48494211096126488</v>
      </c>
    </row>
    <row r="14" spans="1:17" ht="12" customHeight="1" x14ac:dyDescent="0.25">
      <c r="A14" s="147" t="s">
        <v>59</v>
      </c>
      <c r="B14" s="164">
        <v>0</v>
      </c>
      <c r="C14" s="164">
        <v>0</v>
      </c>
      <c r="D14" s="164">
        <v>0</v>
      </c>
      <c r="E14" s="164">
        <v>0</v>
      </c>
      <c r="F14" s="164">
        <v>0</v>
      </c>
      <c r="G14" s="164">
        <v>0</v>
      </c>
      <c r="H14" s="164">
        <v>0</v>
      </c>
      <c r="I14" s="164">
        <v>0</v>
      </c>
      <c r="J14" s="164">
        <v>0</v>
      </c>
      <c r="K14" s="164">
        <v>0</v>
      </c>
      <c r="L14" s="164">
        <v>0</v>
      </c>
      <c r="M14" s="164">
        <v>0</v>
      </c>
      <c r="N14" s="164">
        <v>0</v>
      </c>
      <c r="O14" s="164">
        <v>0</v>
      </c>
      <c r="P14" s="164">
        <v>0</v>
      </c>
      <c r="Q14" s="164">
        <v>0</v>
      </c>
    </row>
    <row r="15" spans="1:17" ht="12" customHeight="1" x14ac:dyDescent="0.25">
      <c r="A15" s="163" t="s">
        <v>142</v>
      </c>
      <c r="B15" s="162">
        <v>0</v>
      </c>
      <c r="C15" s="162">
        <v>0</v>
      </c>
      <c r="D15" s="162">
        <v>0</v>
      </c>
      <c r="E15" s="162">
        <v>0</v>
      </c>
      <c r="F15" s="162">
        <v>0</v>
      </c>
      <c r="G15" s="162">
        <v>0</v>
      </c>
      <c r="H15" s="162">
        <v>0</v>
      </c>
      <c r="I15" s="162">
        <v>0</v>
      </c>
      <c r="J15" s="162">
        <v>0</v>
      </c>
      <c r="K15" s="162">
        <v>0</v>
      </c>
      <c r="L15" s="162">
        <v>0</v>
      </c>
      <c r="M15" s="162">
        <v>0</v>
      </c>
      <c r="N15" s="162">
        <v>0</v>
      </c>
      <c r="O15" s="162">
        <v>0</v>
      </c>
      <c r="P15" s="162">
        <v>0</v>
      </c>
      <c r="Q15" s="162">
        <v>0</v>
      </c>
    </row>
    <row r="16" spans="1:17" ht="12" customHeight="1" x14ac:dyDescent="0.25">
      <c r="A16" s="161" t="s">
        <v>141</v>
      </c>
      <c r="B16" s="160">
        <f>SUM(B17:B18)</f>
        <v>0</v>
      </c>
      <c r="C16" s="160">
        <f t="shared" ref="C16:Q16" si="5">SUM(C17:C18)</f>
        <v>0</v>
      </c>
      <c r="D16" s="160">
        <f t="shared" si="5"/>
        <v>0</v>
      </c>
      <c r="E16" s="160">
        <f t="shared" si="5"/>
        <v>0</v>
      </c>
      <c r="F16" s="160">
        <f t="shared" si="5"/>
        <v>0</v>
      </c>
      <c r="G16" s="160">
        <f t="shared" si="5"/>
        <v>0</v>
      </c>
      <c r="H16" s="160">
        <f t="shared" si="5"/>
        <v>0</v>
      </c>
      <c r="I16" s="160">
        <f t="shared" si="5"/>
        <v>0</v>
      </c>
      <c r="J16" s="160">
        <f t="shared" si="5"/>
        <v>0</v>
      </c>
      <c r="K16" s="160">
        <f t="shared" si="5"/>
        <v>0</v>
      </c>
      <c r="L16" s="160">
        <f t="shared" si="5"/>
        <v>0</v>
      </c>
      <c r="M16" s="160">
        <f t="shared" si="5"/>
        <v>0</v>
      </c>
      <c r="N16" s="160">
        <f t="shared" si="5"/>
        <v>0</v>
      </c>
      <c r="O16" s="160">
        <f t="shared" si="5"/>
        <v>0</v>
      </c>
      <c r="P16" s="160">
        <f t="shared" si="5"/>
        <v>0</v>
      </c>
      <c r="Q16" s="160">
        <f t="shared" si="5"/>
        <v>0</v>
      </c>
    </row>
    <row r="17" spans="1:17" ht="12" customHeight="1" x14ac:dyDescent="0.25">
      <c r="A17" s="148" t="s">
        <v>60</v>
      </c>
      <c r="B17" s="156">
        <v>0</v>
      </c>
      <c r="C17" s="156">
        <v>0</v>
      </c>
      <c r="D17" s="156">
        <v>0</v>
      </c>
      <c r="E17" s="156">
        <v>0</v>
      </c>
      <c r="F17" s="156">
        <v>0</v>
      </c>
      <c r="G17" s="156">
        <v>0</v>
      </c>
      <c r="H17" s="156">
        <v>0</v>
      </c>
      <c r="I17" s="156">
        <v>0</v>
      </c>
      <c r="J17" s="156">
        <v>0</v>
      </c>
      <c r="K17" s="156">
        <v>0</v>
      </c>
      <c r="L17" s="156">
        <v>0</v>
      </c>
      <c r="M17" s="156">
        <v>0</v>
      </c>
      <c r="N17" s="156">
        <v>0</v>
      </c>
      <c r="O17" s="156">
        <v>0</v>
      </c>
      <c r="P17" s="156">
        <v>0</v>
      </c>
      <c r="Q17" s="156">
        <v>0</v>
      </c>
    </row>
    <row r="18" spans="1:17" ht="12" customHeight="1" x14ac:dyDescent="0.25">
      <c r="A18" s="148" t="s">
        <v>59</v>
      </c>
      <c r="B18" s="156">
        <v>0</v>
      </c>
      <c r="C18" s="156">
        <v>0</v>
      </c>
      <c r="D18" s="156">
        <v>0</v>
      </c>
      <c r="E18" s="156">
        <v>0</v>
      </c>
      <c r="F18" s="156">
        <v>0</v>
      </c>
      <c r="G18" s="156">
        <v>0</v>
      </c>
      <c r="H18" s="156">
        <v>0</v>
      </c>
      <c r="I18" s="156">
        <v>0</v>
      </c>
      <c r="J18" s="156">
        <v>0</v>
      </c>
      <c r="K18" s="156">
        <v>0</v>
      </c>
      <c r="L18" s="156">
        <v>0</v>
      </c>
      <c r="M18" s="156">
        <v>0</v>
      </c>
      <c r="N18" s="156">
        <v>0</v>
      </c>
      <c r="O18" s="156">
        <v>0</v>
      </c>
      <c r="P18" s="156">
        <v>0</v>
      </c>
      <c r="Q18" s="156">
        <v>0</v>
      </c>
    </row>
    <row r="19" spans="1:17" ht="12" customHeight="1" x14ac:dyDescent="0.25">
      <c r="A19" s="158" t="s">
        <v>62</v>
      </c>
      <c r="B19" s="157">
        <f>SUM(B20:B22)</f>
        <v>11.085273761479716</v>
      </c>
      <c r="C19" s="157">
        <f t="shared" ref="C19:Q19" si="6">SUM(C20:C22)</f>
        <v>9.5778669490868911</v>
      </c>
      <c r="D19" s="157">
        <f t="shared" si="6"/>
        <v>8.0422212117657335</v>
      </c>
      <c r="E19" s="157">
        <f t="shared" si="6"/>
        <v>6.2590123065641938</v>
      </c>
      <c r="F19" s="157">
        <f t="shared" si="6"/>
        <v>6.4371656654992346</v>
      </c>
      <c r="G19" s="157">
        <f t="shared" si="6"/>
        <v>5.0810029213735053</v>
      </c>
      <c r="H19" s="157">
        <f t="shared" si="6"/>
        <v>4.8150117427600811</v>
      </c>
      <c r="I19" s="157">
        <f t="shared" si="6"/>
        <v>4.6233665811683018</v>
      </c>
      <c r="J19" s="157">
        <f t="shared" si="6"/>
        <v>4.3745726392750726</v>
      </c>
      <c r="K19" s="157">
        <f t="shared" si="6"/>
        <v>2.6694692472393595</v>
      </c>
      <c r="L19" s="157">
        <f t="shared" si="6"/>
        <v>2.7165362667381756</v>
      </c>
      <c r="M19" s="157">
        <f t="shared" si="6"/>
        <v>1.7573695409240286</v>
      </c>
      <c r="N19" s="157">
        <f t="shared" si="6"/>
        <v>1.6001415545578466</v>
      </c>
      <c r="O19" s="157">
        <f t="shared" si="6"/>
        <v>1.096449526951951</v>
      </c>
      <c r="P19" s="157">
        <f t="shared" si="6"/>
        <v>0.91428053603327253</v>
      </c>
      <c r="Q19" s="157">
        <f t="shared" si="6"/>
        <v>0.94764049102095149</v>
      </c>
    </row>
    <row r="20" spans="1:17" ht="12" customHeight="1" x14ac:dyDescent="0.25">
      <c r="A20" s="23" t="s">
        <v>58</v>
      </c>
      <c r="B20" s="156">
        <v>9.0447696839143727</v>
      </c>
      <c r="C20" s="156">
        <v>8.1829781989876604</v>
      </c>
      <c r="D20" s="156">
        <v>6.9711269700344305</v>
      </c>
      <c r="E20" s="156">
        <v>5.7879680350939813</v>
      </c>
      <c r="F20" s="156">
        <v>5.9081141985716625</v>
      </c>
      <c r="G20" s="156">
        <v>4.2577650535585034</v>
      </c>
      <c r="H20" s="156">
        <v>4.2023275373046207</v>
      </c>
      <c r="I20" s="156">
        <v>3.5309999399001781</v>
      </c>
      <c r="J20" s="156">
        <v>3.4551722976612127</v>
      </c>
      <c r="K20" s="156">
        <v>2.3402772843303259</v>
      </c>
      <c r="L20" s="156">
        <v>2.2692729202989645</v>
      </c>
      <c r="M20" s="156">
        <v>1.4337790366544845</v>
      </c>
      <c r="N20" s="156">
        <v>1.4248206752271058</v>
      </c>
      <c r="O20" s="156">
        <v>0.97234327374360929</v>
      </c>
      <c r="P20" s="156">
        <v>0.77849300880656291</v>
      </c>
      <c r="Q20" s="156">
        <v>0.75834636494659502</v>
      </c>
    </row>
    <row r="21" spans="1:17" ht="12" customHeight="1" x14ac:dyDescent="0.25">
      <c r="A21" s="23" t="s">
        <v>57</v>
      </c>
      <c r="B21" s="156">
        <v>2.0405040775653429</v>
      </c>
      <c r="C21" s="156">
        <v>1.39488875009923</v>
      </c>
      <c r="D21" s="156">
        <v>1.0710942417313036</v>
      </c>
      <c r="E21" s="156">
        <v>0.47104427147021216</v>
      </c>
      <c r="F21" s="156">
        <v>0.52905146692757199</v>
      </c>
      <c r="G21" s="156">
        <v>0.82323786781500141</v>
      </c>
      <c r="H21" s="156">
        <v>0.61268420545546054</v>
      </c>
      <c r="I21" s="156">
        <v>1.0923666412681239</v>
      </c>
      <c r="J21" s="156">
        <v>0.91940034161385964</v>
      </c>
      <c r="K21" s="156">
        <v>0.32919196290903346</v>
      </c>
      <c r="L21" s="156">
        <v>0.44726334643921106</v>
      </c>
      <c r="M21" s="156">
        <v>0.32359050426954417</v>
      </c>
      <c r="N21" s="156">
        <v>0.17532087933074081</v>
      </c>
      <c r="O21" s="156">
        <v>0.12410625320834162</v>
      </c>
      <c r="P21" s="156">
        <v>0.13578752722670961</v>
      </c>
      <c r="Q21" s="156">
        <v>0.18929412607435644</v>
      </c>
    </row>
    <row r="22" spans="1:17" ht="12" customHeight="1" x14ac:dyDescent="0.25">
      <c r="A22" s="29" t="s">
        <v>140</v>
      </c>
      <c r="B22" s="57">
        <v>0</v>
      </c>
      <c r="C22" s="57">
        <v>0</v>
      </c>
      <c r="D22" s="57">
        <v>0</v>
      </c>
      <c r="E22" s="57">
        <v>0</v>
      </c>
      <c r="F22" s="57">
        <v>0</v>
      </c>
      <c r="G22" s="57">
        <v>0</v>
      </c>
      <c r="H22" s="57">
        <v>0</v>
      </c>
      <c r="I22" s="57">
        <v>0</v>
      </c>
      <c r="J22" s="57">
        <v>0</v>
      </c>
      <c r="K22" s="57">
        <v>0</v>
      </c>
      <c r="L22" s="57">
        <v>0</v>
      </c>
      <c r="M22" s="57">
        <v>0</v>
      </c>
      <c r="N22" s="57">
        <v>0</v>
      </c>
      <c r="O22" s="57">
        <v>0</v>
      </c>
      <c r="P22" s="57">
        <v>0</v>
      </c>
      <c r="Q22" s="57"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>
        <f t="shared" ref="B24" si="7">SUM(B25,B28,B30,B39)</f>
        <v>23.752531903585105</v>
      </c>
      <c r="C24" s="168">
        <f t="shared" ref="C24" si="8">SUM(C25,C28,C30,C39)</f>
        <v>24.263830415567373</v>
      </c>
      <c r="D24" s="168">
        <f t="shared" ref="D24" si="9">SUM(D25,D28,D30,D39)</f>
        <v>24.598943128218625</v>
      </c>
      <c r="E24" s="168">
        <f t="shared" ref="E24" si="10">SUM(E25,E28,E30,E39)</f>
        <v>25.030454935544913</v>
      </c>
      <c r="F24" s="168">
        <f t="shared" ref="F24" si="11">SUM(F25,F28,F30,F39)</f>
        <v>25.067492653309007</v>
      </c>
      <c r="G24" s="168">
        <f t="shared" ref="G24" si="12">SUM(G25,G28,G30,G39)</f>
        <v>24.346417660512252</v>
      </c>
      <c r="H24" s="168">
        <f t="shared" ref="H24" si="13">SUM(H25,H28,H30,H39)</f>
        <v>24.452726233771347</v>
      </c>
      <c r="I24" s="168">
        <f t="shared" ref="I24" si="14">SUM(I25,I28,I30,I39)</f>
        <v>23.23389124636326</v>
      </c>
      <c r="J24" s="168">
        <f t="shared" ref="J24" si="15">SUM(J25,J28,J30,J39)</f>
        <v>23.226999912399016</v>
      </c>
      <c r="K24" s="168">
        <f t="shared" ref="K24" si="16">SUM(K25,K28,K30,K39)</f>
        <v>23.925571196548827</v>
      </c>
      <c r="L24" s="168">
        <f t="shared" ref="L24" si="17">SUM(L25,L28,L30,L39)</f>
        <v>25.437635685551736</v>
      </c>
      <c r="M24" s="168">
        <f t="shared" ref="M24" si="18">SUM(M25,M28,M30,M39)</f>
        <v>23.942394391181534</v>
      </c>
      <c r="N24" s="168">
        <f t="shared" ref="N24" si="19">SUM(N25,N28,N30,N39)</f>
        <v>22.433074469714036</v>
      </c>
      <c r="O24" s="168">
        <f t="shared" ref="O24" si="20">SUM(O25,O28,O30,O39)</f>
        <v>22.340035191886951</v>
      </c>
      <c r="P24" s="168">
        <f t="shared" ref="P24" si="21">SUM(P25,P28,P30,P39)</f>
        <v>18.880969699023126</v>
      </c>
      <c r="Q24" s="168">
        <f t="shared" ref="Q24" si="22">SUM(Q25,Q28,Q30,Q39)</f>
        <v>19.102145648088381</v>
      </c>
    </row>
    <row r="25" spans="1:17" ht="12.95" customHeight="1" x14ac:dyDescent="0.25">
      <c r="A25" s="158" t="s">
        <v>65</v>
      </c>
      <c r="B25" s="157">
        <f t="shared" ref="B25:Q25" si="23">SUM(B26:B27)</f>
        <v>22.876238381597901</v>
      </c>
      <c r="C25" s="157">
        <f t="shared" si="23"/>
        <v>23.405433648888177</v>
      </c>
      <c r="D25" s="157">
        <f t="shared" si="23"/>
        <v>23.710183558592444</v>
      </c>
      <c r="E25" s="157">
        <f t="shared" si="23"/>
        <v>24.14326150326465</v>
      </c>
      <c r="F25" s="157">
        <f t="shared" si="23"/>
        <v>24.146118931266844</v>
      </c>
      <c r="G25" s="157">
        <f t="shared" si="23"/>
        <v>23.375140801538439</v>
      </c>
      <c r="H25" s="157">
        <f t="shared" si="23"/>
        <v>23.456123475454568</v>
      </c>
      <c r="I25" s="157">
        <f t="shared" si="23"/>
        <v>22.142817266038978</v>
      </c>
      <c r="J25" s="157">
        <f t="shared" si="23"/>
        <v>22.145119928258442</v>
      </c>
      <c r="K25" s="157">
        <f t="shared" si="23"/>
        <v>22.930287947270276</v>
      </c>
      <c r="L25" s="157">
        <f t="shared" si="23"/>
        <v>24.448290441874715</v>
      </c>
      <c r="M25" s="157">
        <f t="shared" si="23"/>
        <v>22.951513921049497</v>
      </c>
      <c r="N25" s="157">
        <f t="shared" si="23"/>
        <v>21.533792299481195</v>
      </c>
      <c r="O25" s="157">
        <f t="shared" si="23"/>
        <v>21.533637743319087</v>
      </c>
      <c r="P25" s="157">
        <f t="shared" si="23"/>
        <v>18.059421251031534</v>
      </c>
      <c r="Q25" s="157">
        <f t="shared" si="23"/>
        <v>18.306250516284155</v>
      </c>
    </row>
    <row r="26" spans="1:17" ht="12" customHeight="1" x14ac:dyDescent="0.25">
      <c r="A26" s="23" t="s">
        <v>84</v>
      </c>
      <c r="B26" s="156">
        <v>22.876238381597901</v>
      </c>
      <c r="C26" s="156">
        <v>23.405433648888177</v>
      </c>
      <c r="D26" s="156">
        <v>23.710183558592444</v>
      </c>
      <c r="E26" s="156">
        <v>24.14326150326465</v>
      </c>
      <c r="F26" s="156">
        <v>24.146118931266844</v>
      </c>
      <c r="G26" s="156">
        <v>23.375140801538439</v>
      </c>
      <c r="H26" s="156">
        <v>23.456123475454568</v>
      </c>
      <c r="I26" s="156">
        <v>22.142817266038978</v>
      </c>
      <c r="J26" s="156">
        <v>22.145119928258442</v>
      </c>
      <c r="K26" s="156">
        <v>22.930287947270276</v>
      </c>
      <c r="L26" s="156">
        <v>24.448290441874715</v>
      </c>
      <c r="M26" s="156">
        <v>22.951513921049497</v>
      </c>
      <c r="N26" s="156">
        <v>21.533792299481195</v>
      </c>
      <c r="O26" s="156">
        <v>21.533637743319087</v>
      </c>
      <c r="P26" s="156">
        <v>18.059421251031534</v>
      </c>
      <c r="Q26" s="156">
        <v>18.306250516284155</v>
      </c>
    </row>
    <row r="27" spans="1:17" ht="12" customHeight="1" x14ac:dyDescent="0.25">
      <c r="A27" s="23" t="s">
        <v>60</v>
      </c>
      <c r="B27" s="156">
        <v>0</v>
      </c>
      <c r="C27" s="156">
        <v>0</v>
      </c>
      <c r="D27" s="156">
        <v>0</v>
      </c>
      <c r="E27" s="156">
        <v>0</v>
      </c>
      <c r="F27" s="156">
        <v>0</v>
      </c>
      <c r="G27" s="156">
        <v>0</v>
      </c>
      <c r="H27" s="156">
        <v>0</v>
      </c>
      <c r="I27" s="156">
        <v>0</v>
      </c>
      <c r="J27" s="156">
        <v>0</v>
      </c>
      <c r="K27" s="156">
        <v>0</v>
      </c>
      <c r="L27" s="156">
        <v>0</v>
      </c>
      <c r="M27" s="156">
        <v>0</v>
      </c>
      <c r="N27" s="156">
        <v>0</v>
      </c>
      <c r="O27" s="156">
        <v>0</v>
      </c>
      <c r="P27" s="156">
        <v>0</v>
      </c>
      <c r="Q27" s="156">
        <v>0</v>
      </c>
    </row>
    <row r="28" spans="1:17" ht="12.95" customHeight="1" x14ac:dyDescent="0.25">
      <c r="A28" s="158" t="s">
        <v>112</v>
      </c>
      <c r="B28" s="157">
        <f t="shared" ref="B28:Q28" si="24">B29</f>
        <v>0</v>
      </c>
      <c r="C28" s="157">
        <f t="shared" si="24"/>
        <v>0</v>
      </c>
      <c r="D28" s="157">
        <f t="shared" si="24"/>
        <v>0</v>
      </c>
      <c r="E28" s="157">
        <f t="shared" si="24"/>
        <v>0</v>
      </c>
      <c r="F28" s="157">
        <f t="shared" si="24"/>
        <v>0</v>
      </c>
      <c r="G28" s="157">
        <f t="shared" si="24"/>
        <v>0</v>
      </c>
      <c r="H28" s="157">
        <f t="shared" si="24"/>
        <v>0</v>
      </c>
      <c r="I28" s="157">
        <f t="shared" si="24"/>
        <v>0</v>
      </c>
      <c r="J28" s="157">
        <f t="shared" si="24"/>
        <v>0</v>
      </c>
      <c r="K28" s="157">
        <f t="shared" si="24"/>
        <v>0</v>
      </c>
      <c r="L28" s="157">
        <f t="shared" si="24"/>
        <v>0</v>
      </c>
      <c r="M28" s="157">
        <f t="shared" si="24"/>
        <v>0</v>
      </c>
      <c r="N28" s="157">
        <f t="shared" si="24"/>
        <v>0</v>
      </c>
      <c r="O28" s="157">
        <f t="shared" si="24"/>
        <v>0</v>
      </c>
      <c r="P28" s="157">
        <f t="shared" si="24"/>
        <v>0</v>
      </c>
      <c r="Q28" s="157">
        <f t="shared" si="24"/>
        <v>0</v>
      </c>
    </row>
    <row r="29" spans="1:17" ht="12" customHeight="1" x14ac:dyDescent="0.25">
      <c r="A29" s="23" t="s">
        <v>60</v>
      </c>
      <c r="B29" s="156">
        <v>0</v>
      </c>
      <c r="C29" s="156">
        <v>0</v>
      </c>
      <c r="D29" s="156">
        <v>0</v>
      </c>
      <c r="E29" s="156">
        <v>0</v>
      </c>
      <c r="F29" s="156">
        <v>0</v>
      </c>
      <c r="G29" s="156">
        <v>0</v>
      </c>
      <c r="H29" s="156">
        <v>0</v>
      </c>
      <c r="I29" s="156">
        <v>0</v>
      </c>
      <c r="J29" s="156">
        <v>0</v>
      </c>
      <c r="K29" s="156">
        <v>0</v>
      </c>
      <c r="L29" s="156">
        <v>0</v>
      </c>
      <c r="M29" s="156">
        <v>0</v>
      </c>
      <c r="N29" s="156">
        <v>0</v>
      </c>
      <c r="O29" s="156">
        <v>0</v>
      </c>
      <c r="P29" s="156">
        <v>0</v>
      </c>
      <c r="Q29" s="156">
        <v>0</v>
      </c>
    </row>
    <row r="30" spans="1:17" ht="12" customHeight="1" x14ac:dyDescent="0.25">
      <c r="A30" s="158" t="s">
        <v>63</v>
      </c>
      <c r="B30" s="157">
        <f t="shared" ref="B30" si="25">SUM(B31:B32,B35:B36)</f>
        <v>0.7635978516185733</v>
      </c>
      <c r="C30" s="157">
        <f t="shared" ref="C30" si="26">SUM(C31:C32,C35:C36)</f>
        <v>0.77107472575019187</v>
      </c>
      <c r="D30" s="157">
        <f t="shared" ref="D30" si="27">SUM(D31:D32,D35:D36)</f>
        <v>0.81141533613928762</v>
      </c>
      <c r="E30" s="157">
        <f t="shared" ref="E30" si="28">SUM(E31:E32,E35:E36)</f>
        <v>0.84305015625770974</v>
      </c>
      <c r="F30" s="157">
        <f t="shared" ref="F30" si="29">SUM(F31:F32,F35:F36)</f>
        <v>0.8700168787798136</v>
      </c>
      <c r="G30" s="157">
        <f t="shared" ref="G30" si="30">SUM(G31:G32,G35:G36)</f>
        <v>0.86613527470944085</v>
      </c>
      <c r="H30" s="157">
        <f t="shared" ref="H30" si="31">SUM(H31:H32,H35:H36)</f>
        <v>0.90411661892003115</v>
      </c>
      <c r="I30" s="157">
        <f t="shared" ref="I30" si="32">SUM(I31:I32,I35:I36)</f>
        <v>0.90927699568283871</v>
      </c>
      <c r="J30" s="157">
        <f t="shared" ref="J30" si="33">SUM(J31:J32,J35:J36)</f>
        <v>0.91230965298049016</v>
      </c>
      <c r="K30" s="157">
        <f t="shared" ref="K30" si="34">SUM(K31:K32,K35:K36)</f>
        <v>0.91348837490212176</v>
      </c>
      <c r="L30" s="157">
        <f t="shared" ref="L30" si="35">SUM(L31:L32,L35:L36)</f>
        <v>0.87562982095673103</v>
      </c>
      <c r="M30" s="157">
        <f t="shared" ref="M30" si="36">SUM(M31:M32,M35:M36)</f>
        <v>0.88362635440571546</v>
      </c>
      <c r="N30" s="157">
        <f t="shared" ref="N30" si="37">SUM(N31:N32,N35:N36)</f>
        <v>0.84277943234862596</v>
      </c>
      <c r="O30" s="157">
        <f t="shared" ref="O30" si="38">SUM(O31:O32,O35:O36)</f>
        <v>0.7496321042317271</v>
      </c>
      <c r="P30" s="157">
        <f t="shared" ref="P30" si="39">SUM(P31:P32,P35:P36)</f>
        <v>0.76176223834721157</v>
      </c>
      <c r="Q30" s="157">
        <f t="shared" ref="Q30" si="40">SUM(Q31:Q32,Q35:Q36)</f>
        <v>0.71644976593725551</v>
      </c>
    </row>
    <row r="31" spans="1:17" ht="12" customHeight="1" x14ac:dyDescent="0.25">
      <c r="A31" s="167" t="s">
        <v>169</v>
      </c>
      <c r="B31" s="132">
        <v>0.64377946158771449</v>
      </c>
      <c r="C31" s="132">
        <v>0.64178256801463107</v>
      </c>
      <c r="D31" s="132">
        <v>0.67060259053429772</v>
      </c>
      <c r="E31" s="132">
        <v>0.68413720490756025</v>
      </c>
      <c r="F31" s="132">
        <v>0.69370792438951623</v>
      </c>
      <c r="G31" s="132">
        <v>0.62286617524538213</v>
      </c>
      <c r="H31" s="132">
        <v>0.60962911297850286</v>
      </c>
      <c r="I31" s="132">
        <v>0.60460913509775049</v>
      </c>
      <c r="J31" s="132">
        <v>0.60478555650551435</v>
      </c>
      <c r="K31" s="132">
        <v>0.50945603481964574</v>
      </c>
      <c r="L31" s="132">
        <v>0.3967734540543062</v>
      </c>
      <c r="M31" s="132">
        <v>0.39129602264798269</v>
      </c>
      <c r="N31" s="132">
        <v>0.35684707914446517</v>
      </c>
      <c r="O31" s="132">
        <v>0.29579123076281338</v>
      </c>
      <c r="P31" s="132">
        <v>0.30419026525078835</v>
      </c>
      <c r="Q31" s="132">
        <v>0.28108129204045662</v>
      </c>
    </row>
    <row r="32" spans="1:17" ht="12" customHeight="1" x14ac:dyDescent="0.25">
      <c r="A32" s="167" t="s">
        <v>168</v>
      </c>
      <c r="B32" s="132">
        <f t="shared" ref="B32" si="41">SUM(B33:B34)</f>
        <v>0.1198183900308588</v>
      </c>
      <c r="C32" s="132">
        <f t="shared" ref="C32" si="42">SUM(C33:C34)</f>
        <v>0.1292921577355608</v>
      </c>
      <c r="D32" s="132">
        <f t="shared" ref="D32" si="43">SUM(D33:D34)</f>
        <v>0.14081274560498991</v>
      </c>
      <c r="E32" s="132">
        <f t="shared" ref="E32" si="44">SUM(E33:E34)</f>
        <v>0.15891295135014943</v>
      </c>
      <c r="F32" s="132">
        <f t="shared" ref="F32" si="45">SUM(F33:F34)</f>
        <v>0.17630895439029737</v>
      </c>
      <c r="G32" s="132">
        <f t="shared" ref="G32" si="46">SUM(G33:G34)</f>
        <v>0.24326909946405875</v>
      </c>
      <c r="H32" s="132">
        <f t="shared" ref="H32" si="47">SUM(H33:H34)</f>
        <v>0.29448750594152834</v>
      </c>
      <c r="I32" s="132">
        <f t="shared" ref="I32" si="48">SUM(I33:I34)</f>
        <v>0.30466786058508821</v>
      </c>
      <c r="J32" s="132">
        <f t="shared" ref="J32" si="49">SUM(J33:J34)</f>
        <v>0.30752409647497575</v>
      </c>
      <c r="K32" s="132">
        <f t="shared" ref="K32" si="50">SUM(K33:K34)</f>
        <v>0.40403234008247602</v>
      </c>
      <c r="L32" s="132">
        <f t="shared" ref="L32" si="51">SUM(L33:L34)</f>
        <v>0.47885636690242483</v>
      </c>
      <c r="M32" s="132">
        <f t="shared" ref="M32" si="52">SUM(M33:M34)</f>
        <v>0.49233033175773272</v>
      </c>
      <c r="N32" s="132">
        <f t="shared" ref="N32" si="53">SUM(N33:N34)</f>
        <v>0.48593235320416084</v>
      </c>
      <c r="O32" s="132">
        <f t="shared" ref="O32" si="54">SUM(O33:O34)</f>
        <v>0.45384087346891372</v>
      </c>
      <c r="P32" s="132">
        <f t="shared" ref="P32" si="55">SUM(P33:P34)</f>
        <v>0.45757197309642328</v>
      </c>
      <c r="Q32" s="132">
        <f t="shared" ref="Q32" si="56">SUM(Q33:Q34)</f>
        <v>0.43536847389679895</v>
      </c>
    </row>
    <row r="33" spans="1:17" ht="12" customHeight="1" x14ac:dyDescent="0.25">
      <c r="A33" s="166" t="s">
        <v>57</v>
      </c>
      <c r="B33" s="165">
        <v>0.1198183900308588</v>
      </c>
      <c r="C33" s="165">
        <v>0.1292921577355608</v>
      </c>
      <c r="D33" s="165">
        <v>0.14081274560498991</v>
      </c>
      <c r="E33" s="165">
        <v>0.15891295135014943</v>
      </c>
      <c r="F33" s="165">
        <v>0.17630895439029737</v>
      </c>
      <c r="G33" s="165">
        <v>0.24326909946405875</v>
      </c>
      <c r="H33" s="165">
        <v>0.29448750594152834</v>
      </c>
      <c r="I33" s="165">
        <v>0.30466786058508821</v>
      </c>
      <c r="J33" s="165">
        <v>0.30752409647497575</v>
      </c>
      <c r="K33" s="165">
        <v>0.40403234008247602</v>
      </c>
      <c r="L33" s="165">
        <v>0.47885636690242483</v>
      </c>
      <c r="M33" s="165">
        <v>0.49233033175773272</v>
      </c>
      <c r="N33" s="165">
        <v>0.48593235320416084</v>
      </c>
      <c r="O33" s="165">
        <v>0.45384087346891372</v>
      </c>
      <c r="P33" s="165">
        <v>0.45757197309642328</v>
      </c>
      <c r="Q33" s="165">
        <v>0.43536847389679895</v>
      </c>
    </row>
    <row r="34" spans="1:17" ht="12" customHeight="1" x14ac:dyDescent="0.25">
      <c r="A34" s="147" t="s">
        <v>59</v>
      </c>
      <c r="B34" s="164">
        <v>0</v>
      </c>
      <c r="C34" s="164">
        <v>0</v>
      </c>
      <c r="D34" s="164">
        <v>0</v>
      </c>
      <c r="E34" s="164">
        <v>0</v>
      </c>
      <c r="F34" s="164">
        <v>0</v>
      </c>
      <c r="G34" s="164">
        <v>0</v>
      </c>
      <c r="H34" s="164">
        <v>0</v>
      </c>
      <c r="I34" s="164">
        <v>0</v>
      </c>
      <c r="J34" s="164">
        <v>0</v>
      </c>
      <c r="K34" s="164">
        <v>0</v>
      </c>
      <c r="L34" s="164">
        <v>0</v>
      </c>
      <c r="M34" s="164">
        <v>0</v>
      </c>
      <c r="N34" s="164">
        <v>0</v>
      </c>
      <c r="O34" s="164">
        <v>0</v>
      </c>
      <c r="P34" s="164">
        <v>0</v>
      </c>
      <c r="Q34" s="164">
        <v>0</v>
      </c>
    </row>
    <row r="35" spans="1:17" ht="12" customHeight="1" x14ac:dyDescent="0.25">
      <c r="A35" s="163" t="s">
        <v>142</v>
      </c>
      <c r="B35" s="162">
        <v>0</v>
      </c>
      <c r="C35" s="162">
        <v>0</v>
      </c>
      <c r="D35" s="162">
        <v>0</v>
      </c>
      <c r="E35" s="162">
        <v>0</v>
      </c>
      <c r="F35" s="162">
        <v>0</v>
      </c>
      <c r="G35" s="162">
        <v>0</v>
      </c>
      <c r="H35" s="162">
        <v>0</v>
      </c>
      <c r="I35" s="162">
        <v>0</v>
      </c>
      <c r="J35" s="162">
        <v>0</v>
      </c>
      <c r="K35" s="162">
        <v>0</v>
      </c>
      <c r="L35" s="162">
        <v>0</v>
      </c>
      <c r="M35" s="162">
        <v>0</v>
      </c>
      <c r="N35" s="162">
        <v>0</v>
      </c>
      <c r="O35" s="162">
        <v>0</v>
      </c>
      <c r="P35" s="162">
        <v>0</v>
      </c>
      <c r="Q35" s="162">
        <v>0</v>
      </c>
    </row>
    <row r="36" spans="1:17" ht="12" customHeight="1" x14ac:dyDescent="0.25">
      <c r="A36" s="161" t="s">
        <v>141</v>
      </c>
      <c r="B36" s="160">
        <f t="shared" ref="B36" si="57">SUM(B37:B38)</f>
        <v>0</v>
      </c>
      <c r="C36" s="160">
        <f t="shared" ref="C36" si="58">SUM(C37:C38)</f>
        <v>0</v>
      </c>
      <c r="D36" s="160">
        <f t="shared" ref="D36" si="59">SUM(D37:D38)</f>
        <v>0</v>
      </c>
      <c r="E36" s="160">
        <f t="shared" ref="E36" si="60">SUM(E37:E38)</f>
        <v>0</v>
      </c>
      <c r="F36" s="160">
        <f t="shared" ref="F36" si="61">SUM(F37:F38)</f>
        <v>0</v>
      </c>
      <c r="G36" s="160">
        <f t="shared" ref="G36" si="62">SUM(G37:G38)</f>
        <v>0</v>
      </c>
      <c r="H36" s="160">
        <f t="shared" ref="H36" si="63">SUM(H37:H38)</f>
        <v>0</v>
      </c>
      <c r="I36" s="160">
        <f t="shared" ref="I36" si="64">SUM(I37:I38)</f>
        <v>0</v>
      </c>
      <c r="J36" s="160">
        <f t="shared" ref="J36" si="65">SUM(J37:J38)</f>
        <v>0</v>
      </c>
      <c r="K36" s="160">
        <f t="shared" ref="K36" si="66">SUM(K37:K38)</f>
        <v>0</v>
      </c>
      <c r="L36" s="160">
        <f t="shared" ref="L36" si="67">SUM(L37:L38)</f>
        <v>0</v>
      </c>
      <c r="M36" s="160">
        <f t="shared" ref="M36" si="68">SUM(M37:M38)</f>
        <v>0</v>
      </c>
      <c r="N36" s="160">
        <f t="shared" ref="N36" si="69">SUM(N37:N38)</f>
        <v>0</v>
      </c>
      <c r="O36" s="160">
        <f t="shared" ref="O36" si="70">SUM(O37:O38)</f>
        <v>0</v>
      </c>
      <c r="P36" s="160">
        <f t="shared" ref="P36" si="71">SUM(P37:P38)</f>
        <v>0</v>
      </c>
      <c r="Q36" s="160">
        <f t="shared" ref="Q36" si="72">SUM(Q37:Q38)</f>
        <v>0</v>
      </c>
    </row>
    <row r="37" spans="1:17" ht="12" customHeight="1" x14ac:dyDescent="0.25">
      <c r="A37" s="148" t="s">
        <v>60</v>
      </c>
      <c r="B37" s="156">
        <v>0</v>
      </c>
      <c r="C37" s="156">
        <v>0</v>
      </c>
      <c r="D37" s="156">
        <v>0</v>
      </c>
      <c r="E37" s="156">
        <v>0</v>
      </c>
      <c r="F37" s="156">
        <v>0</v>
      </c>
      <c r="G37" s="156">
        <v>0</v>
      </c>
      <c r="H37" s="156">
        <v>0</v>
      </c>
      <c r="I37" s="156">
        <v>0</v>
      </c>
      <c r="J37" s="156">
        <v>0</v>
      </c>
      <c r="K37" s="156">
        <v>0</v>
      </c>
      <c r="L37" s="156">
        <v>0</v>
      </c>
      <c r="M37" s="156">
        <v>0</v>
      </c>
      <c r="N37" s="156">
        <v>0</v>
      </c>
      <c r="O37" s="156">
        <v>0</v>
      </c>
      <c r="P37" s="156">
        <v>0</v>
      </c>
      <c r="Q37" s="156">
        <v>0</v>
      </c>
    </row>
    <row r="38" spans="1:17" ht="12" customHeight="1" x14ac:dyDescent="0.25">
      <c r="A38" s="148" t="s">
        <v>59</v>
      </c>
      <c r="B38" s="156">
        <v>0</v>
      </c>
      <c r="C38" s="156">
        <v>0</v>
      </c>
      <c r="D38" s="156">
        <v>0</v>
      </c>
      <c r="E38" s="156">
        <v>0</v>
      </c>
      <c r="F38" s="156">
        <v>0</v>
      </c>
      <c r="G38" s="156">
        <v>0</v>
      </c>
      <c r="H38" s="156">
        <v>0</v>
      </c>
      <c r="I38" s="156">
        <v>0</v>
      </c>
      <c r="J38" s="156">
        <v>0</v>
      </c>
      <c r="K38" s="156">
        <v>0</v>
      </c>
      <c r="L38" s="156">
        <v>0</v>
      </c>
      <c r="M38" s="156">
        <v>0</v>
      </c>
      <c r="N38" s="156">
        <v>0</v>
      </c>
      <c r="O38" s="156">
        <v>0</v>
      </c>
      <c r="P38" s="156">
        <v>0</v>
      </c>
      <c r="Q38" s="156">
        <v>0</v>
      </c>
    </row>
    <row r="39" spans="1:17" ht="12" customHeight="1" x14ac:dyDescent="0.25">
      <c r="A39" s="158" t="s">
        <v>62</v>
      </c>
      <c r="B39" s="157">
        <f t="shared" ref="B39" si="73">SUM(B40:B41)</f>
        <v>0.11269567036863029</v>
      </c>
      <c r="C39" s="157">
        <f t="shared" ref="C39" si="74">SUM(C40:C41)</f>
        <v>8.7322040929003503E-2</v>
      </c>
      <c r="D39" s="157">
        <f t="shared" ref="D39" si="75">SUM(D40:D41)</f>
        <v>7.7344233486892261E-2</v>
      </c>
      <c r="E39" s="157">
        <f t="shared" ref="E39" si="76">SUM(E40:E41)</f>
        <v>4.4143276022551518E-2</v>
      </c>
      <c r="F39" s="157">
        <f t="shared" ref="F39" si="77">SUM(F40:F41)</f>
        <v>5.1356843262347809E-2</v>
      </c>
      <c r="G39" s="157">
        <f t="shared" ref="G39" si="78">SUM(G40:G41)</f>
        <v>0.10514158426437241</v>
      </c>
      <c r="H39" s="157">
        <f t="shared" ref="H39" si="79">SUM(H40:H41)</f>
        <v>9.2486139396748254E-2</v>
      </c>
      <c r="I39" s="157">
        <f t="shared" ref="I39" si="80">SUM(I40:I41)</f>
        <v>0.18179698464144364</v>
      </c>
      <c r="J39" s="157">
        <f t="shared" ref="J39" si="81">SUM(J40:J41)</f>
        <v>0.16957033116008405</v>
      </c>
      <c r="K39" s="157">
        <f t="shared" ref="K39" si="82">SUM(K40:K41)</f>
        <v>8.1794874376426227E-2</v>
      </c>
      <c r="L39" s="157">
        <f t="shared" ref="L39" si="83">SUM(L40:L41)</f>
        <v>0.11371542272028856</v>
      </c>
      <c r="M39" s="157">
        <f t="shared" ref="M39" si="84">SUM(M40:M41)</f>
        <v>0.10725411572631882</v>
      </c>
      <c r="N39" s="157">
        <f t="shared" ref="N39" si="85">SUM(N40:N41)</f>
        <v>5.6502737884214865E-2</v>
      </c>
      <c r="O39" s="157">
        <f t="shared" ref="O39" si="86">SUM(O40:O41)</f>
        <v>5.6765344336139355E-2</v>
      </c>
      <c r="P39" s="157">
        <f t="shared" ref="P39" si="87">SUM(P40:P41)</f>
        <v>5.9786209644379217E-2</v>
      </c>
      <c r="Q39" s="157">
        <f t="shared" ref="Q39" si="88">SUM(Q40:Q41)</f>
        <v>7.9445365866971707E-2</v>
      </c>
    </row>
    <row r="40" spans="1:17" ht="12" customHeight="1" x14ac:dyDescent="0.25">
      <c r="A40" s="23" t="s">
        <v>57</v>
      </c>
      <c r="B40" s="156">
        <v>0.11269567036863029</v>
      </c>
      <c r="C40" s="156">
        <v>8.7322040929003503E-2</v>
      </c>
      <c r="D40" s="156">
        <v>7.7344233486892261E-2</v>
      </c>
      <c r="E40" s="156">
        <v>4.4143276022551518E-2</v>
      </c>
      <c r="F40" s="156">
        <v>5.1356843262347809E-2</v>
      </c>
      <c r="G40" s="156">
        <v>0.10514158426437241</v>
      </c>
      <c r="H40" s="156">
        <v>9.2486139396748254E-2</v>
      </c>
      <c r="I40" s="156">
        <v>0.18179698464144364</v>
      </c>
      <c r="J40" s="156">
        <v>0.16957033116008405</v>
      </c>
      <c r="K40" s="156">
        <v>8.1794874376426227E-2</v>
      </c>
      <c r="L40" s="156">
        <v>0.11371542272028856</v>
      </c>
      <c r="M40" s="156">
        <v>0.10725411572631882</v>
      </c>
      <c r="N40" s="156">
        <v>5.6502737884214865E-2</v>
      </c>
      <c r="O40" s="156">
        <v>5.6765344336139355E-2</v>
      </c>
      <c r="P40" s="156">
        <v>5.9786209644379217E-2</v>
      </c>
      <c r="Q40" s="156">
        <v>7.9445365866971707E-2</v>
      </c>
    </row>
    <row r="41" spans="1:17" ht="12" customHeight="1" x14ac:dyDescent="0.25">
      <c r="A41" s="29" t="s">
        <v>140</v>
      </c>
      <c r="B41" s="57">
        <v>0</v>
      </c>
      <c r="C41" s="57">
        <v>0</v>
      </c>
      <c r="D41" s="57">
        <v>0</v>
      </c>
      <c r="E41" s="57">
        <v>0</v>
      </c>
      <c r="F41" s="57">
        <v>0</v>
      </c>
      <c r="G41" s="57">
        <v>0</v>
      </c>
      <c r="H41" s="57">
        <v>0</v>
      </c>
      <c r="I41" s="57">
        <v>0</v>
      </c>
      <c r="J41" s="57">
        <v>0</v>
      </c>
      <c r="K41" s="57">
        <v>0</v>
      </c>
      <c r="L41" s="57">
        <v>0</v>
      </c>
      <c r="M41" s="57">
        <v>0</v>
      </c>
      <c r="N41" s="57">
        <v>0</v>
      </c>
      <c r="O41" s="57">
        <v>0</v>
      </c>
      <c r="P41" s="57">
        <v>0</v>
      </c>
      <c r="Q41" s="57"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>
        <f t="shared" ref="B43" si="89">SUM(B44,B47,B49,B58)</f>
        <v>5227.5728423247547</v>
      </c>
      <c r="C43" s="168">
        <f t="shared" ref="C43" si="90">SUM(C44,C47,C49,C58)</f>
        <v>5179.430951342415</v>
      </c>
      <c r="D43" s="168">
        <f t="shared" ref="D43" si="91">SUM(D44,D47,D49,D58)</f>
        <v>5025.0752522918929</v>
      </c>
      <c r="E43" s="168">
        <f t="shared" ref="E43" si="92">SUM(E44,E47,E49,E58)</f>
        <v>5068.0090489654722</v>
      </c>
      <c r="F43" s="168">
        <f t="shared" ref="F43" si="93">SUM(F44,F47,F49,F58)</f>
        <v>4832.080894073737</v>
      </c>
      <c r="G43" s="168">
        <f t="shared" ref="G43" si="94">SUM(G44,G47,G49,G58)</f>
        <v>4415.0852118524399</v>
      </c>
      <c r="H43" s="168">
        <f t="shared" ref="H43" si="95">SUM(H44,H47,H49,H58)</f>
        <v>4178.5544607801748</v>
      </c>
      <c r="I43" s="168">
        <f t="shared" ref="I43" si="96">SUM(I44,I47,I49,I58)</f>
        <v>3886.5952180959439</v>
      </c>
      <c r="J43" s="168">
        <f t="shared" ref="J43" si="97">SUM(J44,J47,J49,J58)</f>
        <v>3951.7072431280653</v>
      </c>
      <c r="K43" s="168">
        <f t="shared" ref="K43" si="98">SUM(K44,K47,K49,K58)</f>
        <v>3472.8215539987873</v>
      </c>
      <c r="L43" s="168">
        <f t="shared" ref="L43" si="99">SUM(L44,L47,L49,L58)</f>
        <v>3800.5852538711065</v>
      </c>
      <c r="M43" s="168">
        <f t="shared" ref="M43" si="100">SUM(M44,M47,M49,M58)</f>
        <v>3259.8484898122006</v>
      </c>
      <c r="N43" s="168">
        <f t="shared" ref="N43" si="101">SUM(N44,N47,N49,N58)</f>
        <v>3408.1043079632391</v>
      </c>
      <c r="O43" s="168">
        <f t="shared" ref="O43" si="102">SUM(O44,O47,O49,O58)</f>
        <v>3175.3080931518821</v>
      </c>
      <c r="P43" s="168">
        <f t="shared" ref="P43" si="103">SUM(P44,P47,P49,P58)</f>
        <v>2620.3832865700947</v>
      </c>
      <c r="Q43" s="168">
        <f t="shared" ref="Q43" si="104">SUM(Q44,Q47,Q49,Q58)</f>
        <v>2877.248780284132</v>
      </c>
    </row>
    <row r="44" spans="1:17" ht="12.95" customHeight="1" x14ac:dyDescent="0.25">
      <c r="A44" s="158" t="s">
        <v>65</v>
      </c>
      <c r="B44" s="157">
        <f t="shared" ref="B44:Q44" si="105">SUM(B45:B46)</f>
        <v>4685.2739576339318</v>
      </c>
      <c r="C44" s="157">
        <f t="shared" si="105"/>
        <v>4669.8856124966878</v>
      </c>
      <c r="D44" s="157">
        <f t="shared" si="105"/>
        <v>4503.3737111016071</v>
      </c>
      <c r="E44" s="157">
        <f t="shared" si="105"/>
        <v>4551.9149213871306</v>
      </c>
      <c r="F44" s="157">
        <f t="shared" si="105"/>
        <v>4312.0164157586714</v>
      </c>
      <c r="G44" s="157">
        <f t="shared" si="105"/>
        <v>3927.0252827972099</v>
      </c>
      <c r="H44" s="157">
        <f t="shared" si="105"/>
        <v>3702.6915733977717</v>
      </c>
      <c r="I44" s="157">
        <f t="shared" si="105"/>
        <v>3413.0741347847352</v>
      </c>
      <c r="J44" s="157">
        <f t="shared" si="105"/>
        <v>3473.0752019651527</v>
      </c>
      <c r="K44" s="157">
        <f t="shared" si="105"/>
        <v>3049.3349352234677</v>
      </c>
      <c r="L44" s="157">
        <f t="shared" si="105"/>
        <v>3391.6410922777004</v>
      </c>
      <c r="M44" s="157">
        <f t="shared" si="105"/>
        <v>2865.4719843292733</v>
      </c>
      <c r="N44" s="157">
        <f t="shared" si="105"/>
        <v>3010.3104001591546</v>
      </c>
      <c r="O44" s="157">
        <f t="shared" si="105"/>
        <v>2830.0406364967771</v>
      </c>
      <c r="P44" s="157">
        <f t="shared" si="105"/>
        <v>2267.4912506140054</v>
      </c>
      <c r="Q44" s="157">
        <f t="shared" si="105"/>
        <v>2516.4912380822648</v>
      </c>
    </row>
    <row r="45" spans="1:17" ht="12" customHeight="1" x14ac:dyDescent="0.25">
      <c r="A45" s="23" t="s">
        <v>166</v>
      </c>
      <c r="B45" s="156">
        <v>4685.2739576339318</v>
      </c>
      <c r="C45" s="156">
        <v>4669.8856124966878</v>
      </c>
      <c r="D45" s="156">
        <v>4503.3737111016071</v>
      </c>
      <c r="E45" s="156">
        <v>4551.9149213871306</v>
      </c>
      <c r="F45" s="156">
        <v>4312.0164157586714</v>
      </c>
      <c r="G45" s="156">
        <v>3927.0252827972099</v>
      </c>
      <c r="H45" s="156">
        <v>3702.6915733977717</v>
      </c>
      <c r="I45" s="156">
        <v>3413.0741347847352</v>
      </c>
      <c r="J45" s="156">
        <v>3473.0752019651527</v>
      </c>
      <c r="K45" s="156">
        <v>3049.3349352234677</v>
      </c>
      <c r="L45" s="156">
        <v>3391.6410922777004</v>
      </c>
      <c r="M45" s="156">
        <v>2865.4719843292733</v>
      </c>
      <c r="N45" s="156">
        <v>3010.3104001591546</v>
      </c>
      <c r="O45" s="156">
        <v>2830.0406364967771</v>
      </c>
      <c r="P45" s="156">
        <v>2267.4912506140054</v>
      </c>
      <c r="Q45" s="156">
        <v>2516.4912380822648</v>
      </c>
    </row>
    <row r="46" spans="1:17" ht="12" customHeight="1" x14ac:dyDescent="0.25">
      <c r="A46" s="23" t="s">
        <v>60</v>
      </c>
      <c r="B46" s="156">
        <v>0</v>
      </c>
      <c r="C46" s="156">
        <v>0</v>
      </c>
      <c r="D46" s="156">
        <v>0</v>
      </c>
      <c r="E46" s="156">
        <v>0</v>
      </c>
      <c r="F46" s="156">
        <v>0</v>
      </c>
      <c r="G46" s="156">
        <v>0</v>
      </c>
      <c r="H46" s="156">
        <v>0</v>
      </c>
      <c r="I46" s="156">
        <v>0</v>
      </c>
      <c r="J46" s="156">
        <v>0</v>
      </c>
      <c r="K46" s="156">
        <v>0</v>
      </c>
      <c r="L46" s="156">
        <v>0</v>
      </c>
      <c r="M46" s="156">
        <v>0</v>
      </c>
      <c r="N46" s="156">
        <v>0</v>
      </c>
      <c r="O46" s="156">
        <v>0</v>
      </c>
      <c r="P46" s="156">
        <v>0</v>
      </c>
      <c r="Q46" s="156">
        <v>0</v>
      </c>
    </row>
    <row r="47" spans="1:17" ht="12.95" customHeight="1" x14ac:dyDescent="0.25">
      <c r="A47" s="158" t="s">
        <v>112</v>
      </c>
      <c r="B47" s="157">
        <f t="shared" ref="B47:Q47" si="106">B48</f>
        <v>0</v>
      </c>
      <c r="C47" s="157">
        <f t="shared" si="106"/>
        <v>0</v>
      </c>
      <c r="D47" s="157">
        <f t="shared" si="106"/>
        <v>0</v>
      </c>
      <c r="E47" s="157">
        <f t="shared" si="106"/>
        <v>0</v>
      </c>
      <c r="F47" s="157">
        <f t="shared" si="106"/>
        <v>0</v>
      </c>
      <c r="G47" s="157">
        <f t="shared" si="106"/>
        <v>0</v>
      </c>
      <c r="H47" s="157">
        <f t="shared" si="106"/>
        <v>0</v>
      </c>
      <c r="I47" s="157">
        <f t="shared" si="106"/>
        <v>0</v>
      </c>
      <c r="J47" s="157">
        <f t="shared" si="106"/>
        <v>0</v>
      </c>
      <c r="K47" s="157">
        <f t="shared" si="106"/>
        <v>0</v>
      </c>
      <c r="L47" s="157">
        <f t="shared" si="106"/>
        <v>0</v>
      </c>
      <c r="M47" s="157">
        <f t="shared" si="106"/>
        <v>0</v>
      </c>
      <c r="N47" s="157">
        <f t="shared" si="106"/>
        <v>0</v>
      </c>
      <c r="O47" s="157">
        <f t="shared" si="106"/>
        <v>0</v>
      </c>
      <c r="P47" s="157">
        <f t="shared" si="106"/>
        <v>0</v>
      </c>
      <c r="Q47" s="157">
        <f t="shared" si="106"/>
        <v>0</v>
      </c>
    </row>
    <row r="48" spans="1:17" ht="12" customHeight="1" x14ac:dyDescent="0.25">
      <c r="A48" s="23" t="s">
        <v>60</v>
      </c>
      <c r="B48" s="156">
        <v>0</v>
      </c>
      <c r="C48" s="156">
        <v>0</v>
      </c>
      <c r="D48" s="156">
        <v>0</v>
      </c>
      <c r="E48" s="156">
        <v>0</v>
      </c>
      <c r="F48" s="156">
        <v>0</v>
      </c>
      <c r="G48" s="156">
        <v>0</v>
      </c>
      <c r="H48" s="156">
        <v>0</v>
      </c>
      <c r="I48" s="156">
        <v>0</v>
      </c>
      <c r="J48" s="156">
        <v>0</v>
      </c>
      <c r="K48" s="156">
        <v>0</v>
      </c>
      <c r="L48" s="156">
        <v>0</v>
      </c>
      <c r="M48" s="156">
        <v>0</v>
      </c>
      <c r="N48" s="156">
        <v>0</v>
      </c>
      <c r="O48" s="156">
        <v>0</v>
      </c>
      <c r="P48" s="156">
        <v>0</v>
      </c>
      <c r="Q48" s="156">
        <v>0</v>
      </c>
    </row>
    <row r="49" spans="1:17" ht="12" customHeight="1" x14ac:dyDescent="0.25">
      <c r="A49" s="158" t="s">
        <v>63</v>
      </c>
      <c r="B49" s="157">
        <f t="shared" ref="B49" si="107">SUM(B50:B51,B54:B55)</f>
        <v>523.77145741171387</v>
      </c>
      <c r="C49" s="157">
        <f t="shared" ref="C49" si="108">SUM(C50:C51,C54:C55)</f>
        <v>495.28661980692044</v>
      </c>
      <c r="D49" s="157">
        <f t="shared" ref="D49" si="109">SUM(D50:D51,D54:D55)</f>
        <v>508.91531506114211</v>
      </c>
      <c r="E49" s="157">
        <f t="shared" ref="E49" si="110">SUM(E50:E51,E54:E55)</f>
        <v>508.83269846898474</v>
      </c>
      <c r="F49" s="157">
        <f t="shared" ref="F49" si="111">SUM(F50:F51,F54:F55)</f>
        <v>511.87985346181836</v>
      </c>
      <c r="G49" s="157">
        <f t="shared" ref="G49" si="112">SUM(G50:G51,G54:G55)</f>
        <v>472.43726856211538</v>
      </c>
      <c r="H49" s="157">
        <f t="shared" ref="H49" si="113">SUM(H50:H51,H54:H55)</f>
        <v>463.39396887086525</v>
      </c>
      <c r="I49" s="157">
        <f t="shared" ref="I49" si="114">SUM(I50:I51,I54:I55)</f>
        <v>450.76781536313229</v>
      </c>
      <c r="J49" s="157">
        <f t="shared" ref="J49" si="115">SUM(J50:J51,J54:J55)</f>
        <v>457.74844046169551</v>
      </c>
      <c r="K49" s="157">
        <f t="shared" ref="K49" si="116">SUM(K50:K51,K54:K55)</f>
        <v>414.16981378283072</v>
      </c>
      <c r="L49" s="157">
        <f t="shared" ref="L49" si="117">SUM(L50:L51,L54:L55)</f>
        <v>396.02106071559211</v>
      </c>
      <c r="M49" s="157">
        <f t="shared" ref="M49" si="118">SUM(M50:M51,M54:M55)</f>
        <v>383.06867060679065</v>
      </c>
      <c r="N49" s="157">
        <f t="shared" ref="N49" si="119">SUM(N50:N51,N54:N55)</f>
        <v>391.63796639610445</v>
      </c>
      <c r="O49" s="157">
        <f t="shared" ref="O49" si="120">SUM(O50:O51,O54:O55)</f>
        <v>339.15728265561449</v>
      </c>
      <c r="P49" s="157">
        <f t="shared" ref="P49" si="121">SUM(P50:P51,P54:P55)</f>
        <v>346.43418212767159</v>
      </c>
      <c r="Q49" s="157">
        <f t="shared" ref="Q49" si="122">SUM(Q50:Q51,Q54:Q55)</f>
        <v>351.98724952469559</v>
      </c>
    </row>
    <row r="50" spans="1:17" ht="12" customHeight="1" x14ac:dyDescent="0.25">
      <c r="A50" s="167" t="s">
        <v>165</v>
      </c>
      <c r="B50" s="132">
        <v>441.69425480802039</v>
      </c>
      <c r="C50" s="132">
        <v>412.25523329182164</v>
      </c>
      <c r="D50" s="132">
        <v>420.62809298758992</v>
      </c>
      <c r="E50" s="132">
        <v>412.9044120503479</v>
      </c>
      <c r="F50" s="132">
        <v>408.27354855390126</v>
      </c>
      <c r="G50" s="132">
        <v>339.74911236853239</v>
      </c>
      <c r="H50" s="132">
        <v>312.47794612305375</v>
      </c>
      <c r="I50" s="132">
        <v>299.80897286783301</v>
      </c>
      <c r="J50" s="132">
        <v>303.40305404734426</v>
      </c>
      <c r="K50" s="132">
        <v>230.9484351302377</v>
      </c>
      <c r="L50" s="132">
        <v>179.3386478325674</v>
      </c>
      <c r="M50" s="132">
        <v>169.67628885408553</v>
      </c>
      <c r="N50" s="132">
        <v>165.82392974524251</v>
      </c>
      <c r="O50" s="132">
        <v>133.91479825129008</v>
      </c>
      <c r="P50" s="132">
        <v>138.37044447690246</v>
      </c>
      <c r="Q50" s="132">
        <v>138.11078536281209</v>
      </c>
    </row>
    <row r="51" spans="1:17" ht="12" customHeight="1" x14ac:dyDescent="0.25">
      <c r="A51" s="167" t="s">
        <v>164</v>
      </c>
      <c r="B51" s="132">
        <f t="shared" ref="B51" si="123">SUM(B52:B53)</f>
        <v>82.077202603693493</v>
      </c>
      <c r="C51" s="132">
        <f t="shared" ref="C51" si="124">SUM(C52:C53)</f>
        <v>83.031386515098802</v>
      </c>
      <c r="D51" s="132">
        <f t="shared" ref="D51" si="125">SUM(D52:D53)</f>
        <v>88.287222073552186</v>
      </c>
      <c r="E51" s="132">
        <f t="shared" ref="E51" si="126">SUM(E52:E53)</f>
        <v>95.928286418636816</v>
      </c>
      <c r="F51" s="132">
        <f t="shared" ref="F51" si="127">SUM(F52:F53)</f>
        <v>103.60630490791709</v>
      </c>
      <c r="G51" s="132">
        <f t="shared" ref="G51" si="128">SUM(G52:G53)</f>
        <v>132.68815619358298</v>
      </c>
      <c r="H51" s="132">
        <f t="shared" ref="H51" si="129">SUM(H52:H53)</f>
        <v>150.9160227478115</v>
      </c>
      <c r="I51" s="132">
        <f t="shared" ref="I51" si="130">SUM(I52:I53)</f>
        <v>150.95884249529931</v>
      </c>
      <c r="J51" s="132">
        <f t="shared" ref="J51" si="131">SUM(J52:J53)</f>
        <v>154.34538641435125</v>
      </c>
      <c r="K51" s="132">
        <f t="shared" ref="K51" si="132">SUM(K52:K53)</f>
        <v>183.22137865259302</v>
      </c>
      <c r="L51" s="132">
        <f t="shared" ref="L51" si="133">SUM(L52:L53)</f>
        <v>216.68241288302471</v>
      </c>
      <c r="M51" s="132">
        <f t="shared" ref="M51" si="134">SUM(M52:M53)</f>
        <v>213.39238175270515</v>
      </c>
      <c r="N51" s="132">
        <f t="shared" ref="N51" si="135">SUM(N52:N53)</f>
        <v>225.81403665086194</v>
      </c>
      <c r="O51" s="132">
        <f t="shared" ref="O51" si="136">SUM(O52:O53)</f>
        <v>205.24248440432441</v>
      </c>
      <c r="P51" s="132">
        <f t="shared" ref="P51" si="137">SUM(P52:P53)</f>
        <v>208.06373765076913</v>
      </c>
      <c r="Q51" s="132">
        <f t="shared" ref="Q51" si="138">SUM(Q52:Q53)</f>
        <v>213.87646416188349</v>
      </c>
    </row>
    <row r="52" spans="1:17" ht="12" customHeight="1" x14ac:dyDescent="0.25">
      <c r="A52" s="166" t="s">
        <v>163</v>
      </c>
      <c r="B52" s="165">
        <v>82.077202603693493</v>
      </c>
      <c r="C52" s="165">
        <v>83.031386515098802</v>
      </c>
      <c r="D52" s="165">
        <v>88.287222073552186</v>
      </c>
      <c r="E52" s="165">
        <v>95.928286418636816</v>
      </c>
      <c r="F52" s="165">
        <v>103.60630490791709</v>
      </c>
      <c r="G52" s="165">
        <v>132.68815619358298</v>
      </c>
      <c r="H52" s="165">
        <v>150.9160227478115</v>
      </c>
      <c r="I52" s="165">
        <v>150.95884249529931</v>
      </c>
      <c r="J52" s="165">
        <v>154.34538641435125</v>
      </c>
      <c r="K52" s="165">
        <v>183.22137865259302</v>
      </c>
      <c r="L52" s="165">
        <v>216.68241288302471</v>
      </c>
      <c r="M52" s="165">
        <v>213.39238175270515</v>
      </c>
      <c r="N52" s="165">
        <v>225.81403665086194</v>
      </c>
      <c r="O52" s="165">
        <v>205.24248440432441</v>
      </c>
      <c r="P52" s="165">
        <v>208.06373765076913</v>
      </c>
      <c r="Q52" s="165">
        <v>213.87646416188349</v>
      </c>
    </row>
    <row r="53" spans="1:17" ht="12" customHeight="1" x14ac:dyDescent="0.25">
      <c r="A53" s="147" t="s">
        <v>59</v>
      </c>
      <c r="B53" s="164">
        <v>0</v>
      </c>
      <c r="C53" s="164">
        <v>0</v>
      </c>
      <c r="D53" s="164">
        <v>0</v>
      </c>
      <c r="E53" s="164">
        <v>0</v>
      </c>
      <c r="F53" s="164">
        <v>0</v>
      </c>
      <c r="G53" s="164">
        <v>0</v>
      </c>
      <c r="H53" s="164">
        <v>0</v>
      </c>
      <c r="I53" s="164">
        <v>0</v>
      </c>
      <c r="J53" s="164">
        <v>0</v>
      </c>
      <c r="K53" s="164">
        <v>0</v>
      </c>
      <c r="L53" s="164">
        <v>0</v>
      </c>
      <c r="M53" s="164">
        <v>0</v>
      </c>
      <c r="N53" s="164">
        <v>0</v>
      </c>
      <c r="O53" s="164">
        <v>0</v>
      </c>
      <c r="P53" s="164">
        <v>0</v>
      </c>
      <c r="Q53" s="164">
        <v>0</v>
      </c>
    </row>
    <row r="54" spans="1:17" ht="12" customHeight="1" x14ac:dyDescent="0.25">
      <c r="A54" s="163" t="s">
        <v>142</v>
      </c>
      <c r="B54" s="162">
        <v>0</v>
      </c>
      <c r="C54" s="162">
        <v>0</v>
      </c>
      <c r="D54" s="162">
        <v>0</v>
      </c>
      <c r="E54" s="162">
        <v>0</v>
      </c>
      <c r="F54" s="162">
        <v>0</v>
      </c>
      <c r="G54" s="162">
        <v>0</v>
      </c>
      <c r="H54" s="162">
        <v>0</v>
      </c>
      <c r="I54" s="162">
        <v>0</v>
      </c>
      <c r="J54" s="162">
        <v>0</v>
      </c>
      <c r="K54" s="162">
        <v>0</v>
      </c>
      <c r="L54" s="162">
        <v>0</v>
      </c>
      <c r="M54" s="162">
        <v>0</v>
      </c>
      <c r="N54" s="162">
        <v>0</v>
      </c>
      <c r="O54" s="162">
        <v>0</v>
      </c>
      <c r="P54" s="162">
        <v>0</v>
      </c>
      <c r="Q54" s="162">
        <v>0</v>
      </c>
    </row>
    <row r="55" spans="1:17" ht="12" customHeight="1" x14ac:dyDescent="0.25">
      <c r="A55" s="161" t="s">
        <v>141</v>
      </c>
      <c r="B55" s="160">
        <f t="shared" ref="B55" si="139">SUM(B56:B57)</f>
        <v>0</v>
      </c>
      <c r="C55" s="160">
        <f t="shared" ref="C55" si="140">SUM(C56:C57)</f>
        <v>0</v>
      </c>
      <c r="D55" s="160">
        <f t="shared" ref="D55" si="141">SUM(D56:D57)</f>
        <v>0</v>
      </c>
      <c r="E55" s="160">
        <f t="shared" ref="E55" si="142">SUM(E56:E57)</f>
        <v>0</v>
      </c>
      <c r="F55" s="160">
        <f t="shared" ref="F55" si="143">SUM(F56:F57)</f>
        <v>0</v>
      </c>
      <c r="G55" s="160">
        <f t="shared" ref="G55" si="144">SUM(G56:G57)</f>
        <v>0</v>
      </c>
      <c r="H55" s="160">
        <f t="shared" ref="H55" si="145">SUM(H56:H57)</f>
        <v>0</v>
      </c>
      <c r="I55" s="160">
        <f t="shared" ref="I55" si="146">SUM(I56:I57)</f>
        <v>0</v>
      </c>
      <c r="J55" s="160">
        <f t="shared" ref="J55" si="147">SUM(J56:J57)</f>
        <v>0</v>
      </c>
      <c r="K55" s="160">
        <f t="shared" ref="K55" si="148">SUM(K56:K57)</f>
        <v>0</v>
      </c>
      <c r="L55" s="160">
        <f t="shared" ref="L55" si="149">SUM(L56:L57)</f>
        <v>0</v>
      </c>
      <c r="M55" s="160">
        <f t="shared" ref="M55" si="150">SUM(M56:M57)</f>
        <v>0</v>
      </c>
      <c r="N55" s="160">
        <f t="shared" ref="N55" si="151">SUM(N56:N57)</f>
        <v>0</v>
      </c>
      <c r="O55" s="160">
        <f t="shared" ref="O55" si="152">SUM(O56:O57)</f>
        <v>0</v>
      </c>
      <c r="P55" s="160">
        <f t="shared" ref="P55" si="153">SUM(P56:P57)</f>
        <v>0</v>
      </c>
      <c r="Q55" s="160">
        <f t="shared" ref="Q55" si="154">SUM(Q56:Q57)</f>
        <v>0</v>
      </c>
    </row>
    <row r="56" spans="1:17" ht="12" customHeight="1" x14ac:dyDescent="0.25">
      <c r="A56" s="148" t="s">
        <v>60</v>
      </c>
      <c r="B56" s="156">
        <v>0</v>
      </c>
      <c r="C56" s="156">
        <v>0</v>
      </c>
      <c r="D56" s="156">
        <v>0</v>
      </c>
      <c r="E56" s="156">
        <v>0</v>
      </c>
      <c r="F56" s="156">
        <v>0</v>
      </c>
      <c r="G56" s="156">
        <v>0</v>
      </c>
      <c r="H56" s="156">
        <v>0</v>
      </c>
      <c r="I56" s="156">
        <v>0</v>
      </c>
      <c r="J56" s="156">
        <v>0</v>
      </c>
      <c r="K56" s="156">
        <v>0</v>
      </c>
      <c r="L56" s="156">
        <v>0</v>
      </c>
      <c r="M56" s="156">
        <v>0</v>
      </c>
      <c r="N56" s="156">
        <v>0</v>
      </c>
      <c r="O56" s="156">
        <v>0</v>
      </c>
      <c r="P56" s="156">
        <v>0</v>
      </c>
      <c r="Q56" s="156">
        <v>0</v>
      </c>
    </row>
    <row r="57" spans="1:17" ht="12" customHeight="1" x14ac:dyDescent="0.25">
      <c r="A57" s="148" t="s">
        <v>59</v>
      </c>
      <c r="B57" s="156">
        <v>0</v>
      </c>
      <c r="C57" s="156">
        <v>0</v>
      </c>
      <c r="D57" s="156">
        <v>0</v>
      </c>
      <c r="E57" s="156">
        <v>0</v>
      </c>
      <c r="F57" s="156">
        <v>0</v>
      </c>
      <c r="G57" s="156">
        <v>0</v>
      </c>
      <c r="H57" s="156">
        <v>0</v>
      </c>
      <c r="I57" s="156">
        <v>0</v>
      </c>
      <c r="J57" s="156">
        <v>0</v>
      </c>
      <c r="K57" s="156">
        <v>0</v>
      </c>
      <c r="L57" s="156">
        <v>0</v>
      </c>
      <c r="M57" s="156">
        <v>0</v>
      </c>
      <c r="N57" s="156">
        <v>0</v>
      </c>
      <c r="O57" s="156">
        <v>0</v>
      </c>
      <c r="P57" s="156">
        <v>0</v>
      </c>
      <c r="Q57" s="156">
        <v>0</v>
      </c>
    </row>
    <row r="58" spans="1:17" ht="12" customHeight="1" x14ac:dyDescent="0.25">
      <c r="A58" s="158" t="s">
        <v>62</v>
      </c>
      <c r="B58" s="157">
        <f t="shared" ref="B58" si="155">SUM(B59:B60)</f>
        <v>18.527427279109414</v>
      </c>
      <c r="C58" s="157">
        <f t="shared" ref="C58" si="156">SUM(C59:C60)</f>
        <v>14.258719038807067</v>
      </c>
      <c r="D58" s="157">
        <f t="shared" ref="D58" si="157">SUM(D59:D60)</f>
        <v>12.786226129143685</v>
      </c>
      <c r="E58" s="157">
        <f t="shared" ref="E58" si="158">SUM(E59:E60)</f>
        <v>7.2614291093569436</v>
      </c>
      <c r="F58" s="157">
        <f t="shared" ref="F58" si="159">SUM(F59:F60)</f>
        <v>8.1846248532471968</v>
      </c>
      <c r="G58" s="157">
        <f t="shared" ref="G58" si="160">SUM(G59:G60)</f>
        <v>15.622660493114743</v>
      </c>
      <c r="H58" s="157">
        <f t="shared" ref="H58" si="161">SUM(H59:H60)</f>
        <v>12.468918511537574</v>
      </c>
      <c r="I58" s="157">
        <f t="shared" ref="I58" si="162">SUM(I59:I60)</f>
        <v>22.753267948076612</v>
      </c>
      <c r="J58" s="157">
        <f t="shared" ref="J58" si="163">SUM(J59:J60)</f>
        <v>20.883600701217265</v>
      </c>
      <c r="K58" s="157">
        <f t="shared" ref="K58" si="164">SUM(K59:K60)</f>
        <v>9.3168049924889154</v>
      </c>
      <c r="L58" s="157">
        <f t="shared" ref="L58" si="165">SUM(L59:L60)</f>
        <v>12.923100877813914</v>
      </c>
      <c r="M58" s="157">
        <f t="shared" ref="M58" si="166">SUM(M59:M60)</f>
        <v>11.30783487613647</v>
      </c>
      <c r="N58" s="157">
        <f t="shared" ref="N58" si="167">SUM(N59:N60)</f>
        <v>6.1559414079799843</v>
      </c>
      <c r="O58" s="157">
        <f t="shared" ref="O58" si="168">SUM(O59:O60)</f>
        <v>6.1101739994907938</v>
      </c>
      <c r="P58" s="157">
        <f t="shared" ref="P58" si="169">SUM(P59:P60)</f>
        <v>6.4578538284174858</v>
      </c>
      <c r="Q58" s="157">
        <f t="shared" ref="Q58" si="170">SUM(Q59:Q60)</f>
        <v>8.7702926771718577</v>
      </c>
    </row>
    <row r="59" spans="1:17" ht="12" customHeight="1" x14ac:dyDescent="0.25">
      <c r="A59" s="23" t="s">
        <v>57</v>
      </c>
      <c r="B59" s="156">
        <v>18.527427279109414</v>
      </c>
      <c r="C59" s="156">
        <v>14.258719038807067</v>
      </c>
      <c r="D59" s="156">
        <v>12.786226129143685</v>
      </c>
      <c r="E59" s="156">
        <v>7.2614291093569436</v>
      </c>
      <c r="F59" s="156">
        <v>8.1846248532471968</v>
      </c>
      <c r="G59" s="156">
        <v>15.622660493114743</v>
      </c>
      <c r="H59" s="156">
        <v>12.468918511537574</v>
      </c>
      <c r="I59" s="156">
        <v>22.753267948076612</v>
      </c>
      <c r="J59" s="156">
        <v>20.883600701217265</v>
      </c>
      <c r="K59" s="156">
        <v>9.3168049924889154</v>
      </c>
      <c r="L59" s="156">
        <v>12.923100877813914</v>
      </c>
      <c r="M59" s="156">
        <v>11.30783487613647</v>
      </c>
      <c r="N59" s="156">
        <v>6.1559414079799843</v>
      </c>
      <c r="O59" s="156">
        <v>6.1101739994907938</v>
      </c>
      <c r="P59" s="156">
        <v>6.4578538284174858</v>
      </c>
      <c r="Q59" s="156">
        <v>8.7702926771718577</v>
      </c>
    </row>
    <row r="60" spans="1:17" ht="12" customHeight="1" x14ac:dyDescent="0.25">
      <c r="A60" s="29" t="s">
        <v>140</v>
      </c>
      <c r="B60" s="57">
        <v>0</v>
      </c>
      <c r="C60" s="57">
        <v>0</v>
      </c>
      <c r="D60" s="57">
        <v>0</v>
      </c>
      <c r="E60" s="57">
        <v>0</v>
      </c>
      <c r="F60" s="57">
        <v>0</v>
      </c>
      <c r="G60" s="57">
        <v>0</v>
      </c>
      <c r="H60" s="57">
        <v>0</v>
      </c>
      <c r="I60" s="57">
        <v>0</v>
      </c>
      <c r="J60" s="57">
        <v>0</v>
      </c>
      <c r="K60" s="57">
        <v>0</v>
      </c>
      <c r="L60" s="57">
        <v>0</v>
      </c>
      <c r="M60" s="57">
        <v>0</v>
      </c>
      <c r="N60" s="57">
        <v>0</v>
      </c>
      <c r="O60" s="57">
        <v>0</v>
      </c>
      <c r="P60" s="57">
        <v>0</v>
      </c>
      <c r="Q60" s="57"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>
        <f>SUM(B63,B66,B68,B77)</f>
        <v>2664.2608271938434</v>
      </c>
      <c r="C62" s="168">
        <f t="shared" ref="C62:Q62" si="171">SUM(C63,C66,C68,C77)</f>
        <v>2979.2403084478324</v>
      </c>
      <c r="D62" s="168">
        <f t="shared" si="171"/>
        <v>2785.5379728696962</v>
      </c>
      <c r="E62" s="168">
        <f t="shared" si="171"/>
        <v>2942.6306303940482</v>
      </c>
      <c r="F62" s="168">
        <f t="shared" si="171"/>
        <v>2872.0128933587534</v>
      </c>
      <c r="G62" s="168">
        <f t="shared" si="171"/>
        <v>2675.9559344397489</v>
      </c>
      <c r="H62" s="168">
        <f t="shared" si="171"/>
        <v>2520.6916058054276</v>
      </c>
      <c r="I62" s="168">
        <f t="shared" si="171"/>
        <v>2367.6762446623447</v>
      </c>
      <c r="J62" s="168">
        <f t="shared" si="171"/>
        <v>2390.058802853569</v>
      </c>
      <c r="K62" s="168">
        <f t="shared" si="171"/>
        <v>2466.8961015433688</v>
      </c>
      <c r="L62" s="168">
        <f t="shared" si="171"/>
        <v>2777.0705908174982</v>
      </c>
      <c r="M62" s="168">
        <f t="shared" si="171"/>
        <v>2437.483544419902</v>
      </c>
      <c r="N62" s="168">
        <f t="shared" si="171"/>
        <v>2511.2469821111349</v>
      </c>
      <c r="O62" s="168">
        <f t="shared" si="171"/>
        <v>2822.3987484963495</v>
      </c>
      <c r="P62" s="168">
        <f t="shared" si="171"/>
        <v>2350.4714932780371</v>
      </c>
      <c r="Q62" s="168">
        <f t="shared" si="171"/>
        <v>2578.9685989834375</v>
      </c>
    </row>
    <row r="63" spans="1:17" ht="12.95" customHeight="1" x14ac:dyDescent="0.25">
      <c r="A63" s="158" t="s">
        <v>65</v>
      </c>
      <c r="B63" s="157">
        <f t="shared" ref="B63:Q63" si="172">SUM(B64:B65)</f>
        <v>2175.2527069421544</v>
      </c>
      <c r="C63" s="157">
        <f t="shared" si="172"/>
        <v>2455.1875719685518</v>
      </c>
      <c r="D63" s="157">
        <f t="shared" si="172"/>
        <v>2267.9088001433865</v>
      </c>
      <c r="E63" s="157">
        <f t="shared" si="172"/>
        <v>2399.8190957309498</v>
      </c>
      <c r="F63" s="157">
        <f t="shared" si="172"/>
        <v>2315.4073870676848</v>
      </c>
      <c r="G63" s="157">
        <f t="shared" si="172"/>
        <v>2147.3243601988484</v>
      </c>
      <c r="H63" s="157">
        <f t="shared" si="172"/>
        <v>2001.7293870563406</v>
      </c>
      <c r="I63" s="157">
        <f t="shared" si="172"/>
        <v>1869.9738208042429</v>
      </c>
      <c r="J63" s="157">
        <f t="shared" si="172"/>
        <v>1895.7472445169697</v>
      </c>
      <c r="K63" s="157">
        <f t="shared" si="172"/>
        <v>1942.3533786091575</v>
      </c>
      <c r="L63" s="157">
        <f t="shared" si="172"/>
        <v>2250.7927020672546</v>
      </c>
      <c r="M63" s="157">
        <f t="shared" si="172"/>
        <v>1925.509275819473</v>
      </c>
      <c r="N63" s="157">
        <f t="shared" si="172"/>
        <v>2003.0445774897294</v>
      </c>
      <c r="O63" s="157">
        <f t="shared" si="172"/>
        <v>2298.101313677349</v>
      </c>
      <c r="P63" s="157">
        <f t="shared" si="172"/>
        <v>1823.3158879676068</v>
      </c>
      <c r="Q63" s="157">
        <f t="shared" si="172"/>
        <v>2042.8083319728125</v>
      </c>
    </row>
    <row r="64" spans="1:17" ht="12" customHeight="1" x14ac:dyDescent="0.25">
      <c r="A64" s="23" t="s">
        <v>161</v>
      </c>
      <c r="B64" s="156">
        <v>2175.2527069421544</v>
      </c>
      <c r="C64" s="156">
        <v>2455.1875719685518</v>
      </c>
      <c r="D64" s="156">
        <v>2267.9088001433865</v>
      </c>
      <c r="E64" s="156">
        <v>2399.8190957309498</v>
      </c>
      <c r="F64" s="156">
        <v>2315.4073870676848</v>
      </c>
      <c r="G64" s="156">
        <v>2147.3243601988484</v>
      </c>
      <c r="H64" s="156">
        <v>2001.7293870563406</v>
      </c>
      <c r="I64" s="156">
        <v>1869.9738208042429</v>
      </c>
      <c r="J64" s="156">
        <v>1895.7472445169697</v>
      </c>
      <c r="K64" s="156">
        <v>1942.3533786091575</v>
      </c>
      <c r="L64" s="156">
        <v>2250.7927020672546</v>
      </c>
      <c r="M64" s="156">
        <v>1925.509275819473</v>
      </c>
      <c r="N64" s="156">
        <v>2003.0445774897294</v>
      </c>
      <c r="O64" s="156">
        <v>2298.101313677349</v>
      </c>
      <c r="P64" s="156">
        <v>1823.3158879676068</v>
      </c>
      <c r="Q64" s="156">
        <v>2042.8083319728125</v>
      </c>
    </row>
    <row r="65" spans="1:17" ht="12" customHeight="1" x14ac:dyDescent="0.25">
      <c r="A65" s="23" t="s">
        <v>60</v>
      </c>
      <c r="B65" s="156">
        <v>0</v>
      </c>
      <c r="C65" s="156">
        <v>0</v>
      </c>
      <c r="D65" s="156">
        <v>0</v>
      </c>
      <c r="E65" s="156">
        <v>0</v>
      </c>
      <c r="F65" s="156">
        <v>0</v>
      </c>
      <c r="G65" s="156">
        <v>0</v>
      </c>
      <c r="H65" s="156">
        <v>0</v>
      </c>
      <c r="I65" s="156">
        <v>0</v>
      </c>
      <c r="J65" s="156">
        <v>0</v>
      </c>
      <c r="K65" s="156">
        <v>0</v>
      </c>
      <c r="L65" s="156">
        <v>0</v>
      </c>
      <c r="M65" s="156">
        <v>0</v>
      </c>
      <c r="N65" s="156">
        <v>0</v>
      </c>
      <c r="O65" s="156">
        <v>0</v>
      </c>
      <c r="P65" s="156">
        <v>0</v>
      </c>
      <c r="Q65" s="156">
        <v>0</v>
      </c>
    </row>
    <row r="66" spans="1:17" ht="12.95" customHeight="1" x14ac:dyDescent="0.25">
      <c r="A66" s="158" t="s">
        <v>112</v>
      </c>
      <c r="B66" s="157">
        <f t="shared" ref="B66:Q66" si="173">B67</f>
        <v>0</v>
      </c>
      <c r="C66" s="157">
        <f t="shared" si="173"/>
        <v>0</v>
      </c>
      <c r="D66" s="157">
        <f t="shared" si="173"/>
        <v>0</v>
      </c>
      <c r="E66" s="157">
        <f t="shared" si="173"/>
        <v>0</v>
      </c>
      <c r="F66" s="157">
        <f t="shared" si="173"/>
        <v>0</v>
      </c>
      <c r="G66" s="157">
        <f t="shared" si="173"/>
        <v>0</v>
      </c>
      <c r="H66" s="157">
        <f t="shared" si="173"/>
        <v>0</v>
      </c>
      <c r="I66" s="157">
        <f t="shared" si="173"/>
        <v>0</v>
      </c>
      <c r="J66" s="157">
        <f t="shared" si="173"/>
        <v>0</v>
      </c>
      <c r="K66" s="157">
        <f t="shared" si="173"/>
        <v>0</v>
      </c>
      <c r="L66" s="157">
        <f t="shared" si="173"/>
        <v>0</v>
      </c>
      <c r="M66" s="157">
        <f t="shared" si="173"/>
        <v>0</v>
      </c>
      <c r="N66" s="157">
        <f t="shared" si="173"/>
        <v>0</v>
      </c>
      <c r="O66" s="157">
        <f t="shared" si="173"/>
        <v>0</v>
      </c>
      <c r="P66" s="157">
        <f t="shared" si="173"/>
        <v>0</v>
      </c>
      <c r="Q66" s="157">
        <f t="shared" si="173"/>
        <v>0</v>
      </c>
    </row>
    <row r="67" spans="1:17" ht="12" customHeight="1" x14ac:dyDescent="0.25">
      <c r="A67" s="23" t="s">
        <v>60</v>
      </c>
      <c r="B67" s="156">
        <v>0</v>
      </c>
      <c r="C67" s="156">
        <v>0</v>
      </c>
      <c r="D67" s="156">
        <v>0</v>
      </c>
      <c r="E67" s="156">
        <v>0</v>
      </c>
      <c r="F67" s="156">
        <v>0</v>
      </c>
      <c r="G67" s="156">
        <v>0</v>
      </c>
      <c r="H67" s="156">
        <v>0</v>
      </c>
      <c r="I67" s="156">
        <v>0</v>
      </c>
      <c r="J67" s="156">
        <v>0</v>
      </c>
      <c r="K67" s="156">
        <v>0</v>
      </c>
      <c r="L67" s="156">
        <v>0</v>
      </c>
      <c r="M67" s="156">
        <v>0</v>
      </c>
      <c r="N67" s="156">
        <v>0</v>
      </c>
      <c r="O67" s="156">
        <v>0</v>
      </c>
      <c r="P67" s="156">
        <v>0</v>
      </c>
      <c r="Q67" s="156">
        <v>0</v>
      </c>
    </row>
    <row r="68" spans="1:17" ht="12" customHeight="1" x14ac:dyDescent="0.25">
      <c r="A68" s="158" t="s">
        <v>63</v>
      </c>
      <c r="B68" s="157">
        <f>SUM(B69:B70,B73:B74)</f>
        <v>331.04195931485827</v>
      </c>
      <c r="C68" s="157">
        <f t="shared" ref="C68:Q68" si="174">SUM(C69:C70,C73:C74)</f>
        <v>353.66327592972499</v>
      </c>
      <c r="D68" s="157">
        <f t="shared" si="174"/>
        <v>349.1610588017906</v>
      </c>
      <c r="E68" s="157">
        <f t="shared" si="174"/>
        <v>364.33635567154664</v>
      </c>
      <c r="F68" s="157">
        <f t="shared" si="174"/>
        <v>371.8114337168015</v>
      </c>
      <c r="G68" s="157">
        <f t="shared" si="174"/>
        <v>351.18685672589027</v>
      </c>
      <c r="H68" s="157">
        <f t="shared" si="174"/>
        <v>339.85279876029136</v>
      </c>
      <c r="I68" s="157">
        <f t="shared" si="174"/>
        <v>324.00844948907502</v>
      </c>
      <c r="J68" s="157">
        <f t="shared" si="174"/>
        <v>320.2641177468318</v>
      </c>
      <c r="K68" s="157">
        <f t="shared" si="174"/>
        <v>337.93361256633443</v>
      </c>
      <c r="L68" s="157">
        <f t="shared" si="174"/>
        <v>337.01573595797129</v>
      </c>
      <c r="M68" s="157">
        <f t="shared" si="174"/>
        <v>329.49550113858629</v>
      </c>
      <c r="N68" s="157">
        <f t="shared" si="174"/>
        <v>326.06697501840847</v>
      </c>
      <c r="O68" s="157">
        <f t="shared" si="174"/>
        <v>332.53228114913975</v>
      </c>
      <c r="P68" s="157">
        <f t="shared" si="174"/>
        <v>335.87266622330242</v>
      </c>
      <c r="Q68" s="157">
        <f t="shared" si="174"/>
        <v>342.10045124040863</v>
      </c>
    </row>
    <row r="69" spans="1:17" ht="12" customHeight="1" x14ac:dyDescent="0.25">
      <c r="A69" s="167" t="s">
        <v>160</v>
      </c>
      <c r="B69" s="132">
        <v>279.16634488318687</v>
      </c>
      <c r="C69" s="132">
        <v>294.37423550483038</v>
      </c>
      <c r="D69" s="132">
        <v>288.58828069059109</v>
      </c>
      <c r="E69" s="132">
        <v>295.64904875606823</v>
      </c>
      <c r="F69" s="132">
        <v>296.55542039992434</v>
      </c>
      <c r="G69" s="132">
        <v>252.55318782455399</v>
      </c>
      <c r="H69" s="132">
        <v>229.17115433498884</v>
      </c>
      <c r="I69" s="132">
        <v>215.50040048310044</v>
      </c>
      <c r="J69" s="132">
        <v>212.27621208277262</v>
      </c>
      <c r="K69" s="132">
        <v>188.43776158265649</v>
      </c>
      <c r="L69" s="132">
        <v>152.61812277961076</v>
      </c>
      <c r="M69" s="132">
        <v>145.94628462754778</v>
      </c>
      <c r="N69" s="132">
        <v>138.0602501628583</v>
      </c>
      <c r="O69" s="132">
        <v>131.29897949807685</v>
      </c>
      <c r="P69" s="132">
        <v>134.15159320400741</v>
      </c>
      <c r="Q69" s="132">
        <v>134.23136911515451</v>
      </c>
    </row>
    <row r="70" spans="1:17" ht="12" customHeight="1" x14ac:dyDescent="0.25">
      <c r="A70" s="167" t="s">
        <v>159</v>
      </c>
      <c r="B70" s="132">
        <f>SUM(B71:B72)</f>
        <v>51.875614431671401</v>
      </c>
      <c r="C70" s="132">
        <f t="shared" ref="C70:Q70" si="175">SUM(C71:C72)</f>
        <v>59.289040424894594</v>
      </c>
      <c r="D70" s="132">
        <f t="shared" si="175"/>
        <v>60.572778111199504</v>
      </c>
      <c r="E70" s="132">
        <f t="shared" si="175"/>
        <v>68.687306915478402</v>
      </c>
      <c r="F70" s="132">
        <f t="shared" si="175"/>
        <v>75.256013316877144</v>
      </c>
      <c r="G70" s="132">
        <f t="shared" si="175"/>
        <v>98.633668901336264</v>
      </c>
      <c r="H70" s="132">
        <f t="shared" si="175"/>
        <v>110.68164442530251</v>
      </c>
      <c r="I70" s="132">
        <f t="shared" si="175"/>
        <v>108.50804900597461</v>
      </c>
      <c r="J70" s="132">
        <f t="shared" si="175"/>
        <v>107.98790566405917</v>
      </c>
      <c r="K70" s="132">
        <f t="shared" si="175"/>
        <v>149.49585098367791</v>
      </c>
      <c r="L70" s="132">
        <f t="shared" si="175"/>
        <v>184.39761317836053</v>
      </c>
      <c r="M70" s="132">
        <f t="shared" si="175"/>
        <v>183.54921651103851</v>
      </c>
      <c r="N70" s="132">
        <f t="shared" si="175"/>
        <v>188.00672485555017</v>
      </c>
      <c r="O70" s="132">
        <f t="shared" si="175"/>
        <v>201.23330165106293</v>
      </c>
      <c r="P70" s="132">
        <f t="shared" si="175"/>
        <v>201.72107301929503</v>
      </c>
      <c r="Q70" s="132">
        <f t="shared" si="175"/>
        <v>207.86908212525412</v>
      </c>
    </row>
    <row r="71" spans="1:17" ht="12" customHeight="1" x14ac:dyDescent="0.25">
      <c r="A71" s="166" t="s">
        <v>109</v>
      </c>
      <c r="B71" s="165">
        <v>51.875614431671401</v>
      </c>
      <c r="C71" s="165">
        <v>59.289040424894594</v>
      </c>
      <c r="D71" s="165">
        <v>60.572778111199504</v>
      </c>
      <c r="E71" s="165">
        <v>68.687306915478402</v>
      </c>
      <c r="F71" s="165">
        <v>75.256013316877144</v>
      </c>
      <c r="G71" s="165">
        <v>98.633668901336264</v>
      </c>
      <c r="H71" s="165">
        <v>110.68164442530251</v>
      </c>
      <c r="I71" s="165">
        <v>108.50804900597461</v>
      </c>
      <c r="J71" s="165">
        <v>107.98790566405917</v>
      </c>
      <c r="K71" s="165">
        <v>149.49585098367791</v>
      </c>
      <c r="L71" s="165">
        <v>184.39761317836053</v>
      </c>
      <c r="M71" s="165">
        <v>183.54921651103851</v>
      </c>
      <c r="N71" s="165">
        <v>188.00672485555017</v>
      </c>
      <c r="O71" s="165">
        <v>201.23330165106293</v>
      </c>
      <c r="P71" s="165">
        <v>201.72107301929503</v>
      </c>
      <c r="Q71" s="165">
        <v>207.86908212525412</v>
      </c>
    </row>
    <row r="72" spans="1:17" ht="12" customHeight="1" x14ac:dyDescent="0.25">
      <c r="A72" s="147" t="s">
        <v>59</v>
      </c>
      <c r="B72" s="164">
        <v>0</v>
      </c>
      <c r="C72" s="164">
        <v>0</v>
      </c>
      <c r="D72" s="164">
        <v>0</v>
      </c>
      <c r="E72" s="164">
        <v>0</v>
      </c>
      <c r="F72" s="164">
        <v>0</v>
      </c>
      <c r="G72" s="164">
        <v>0</v>
      </c>
      <c r="H72" s="164">
        <v>0</v>
      </c>
      <c r="I72" s="164">
        <v>0</v>
      </c>
      <c r="J72" s="164">
        <v>0</v>
      </c>
      <c r="K72" s="164">
        <v>0</v>
      </c>
      <c r="L72" s="164">
        <v>0</v>
      </c>
      <c r="M72" s="164">
        <v>0</v>
      </c>
      <c r="N72" s="164">
        <v>0</v>
      </c>
      <c r="O72" s="164">
        <v>0</v>
      </c>
      <c r="P72" s="164">
        <v>0</v>
      </c>
      <c r="Q72" s="164">
        <v>0</v>
      </c>
    </row>
    <row r="73" spans="1:17" ht="12" customHeight="1" x14ac:dyDescent="0.25">
      <c r="A73" s="163" t="s">
        <v>142</v>
      </c>
      <c r="B73" s="162">
        <v>0</v>
      </c>
      <c r="C73" s="162">
        <v>0</v>
      </c>
      <c r="D73" s="162">
        <v>0</v>
      </c>
      <c r="E73" s="162">
        <v>0</v>
      </c>
      <c r="F73" s="162">
        <v>0</v>
      </c>
      <c r="G73" s="162">
        <v>0</v>
      </c>
      <c r="H73" s="162">
        <v>0</v>
      </c>
      <c r="I73" s="162">
        <v>0</v>
      </c>
      <c r="J73" s="162">
        <v>0</v>
      </c>
      <c r="K73" s="162">
        <v>0</v>
      </c>
      <c r="L73" s="162">
        <v>0</v>
      </c>
      <c r="M73" s="162">
        <v>0</v>
      </c>
      <c r="N73" s="162">
        <v>0</v>
      </c>
      <c r="O73" s="162">
        <v>0</v>
      </c>
      <c r="P73" s="162">
        <v>0</v>
      </c>
      <c r="Q73" s="162">
        <v>0</v>
      </c>
    </row>
    <row r="74" spans="1:17" ht="12" customHeight="1" x14ac:dyDescent="0.25">
      <c r="A74" s="161" t="s">
        <v>141</v>
      </c>
      <c r="B74" s="160">
        <f>SUM(B75:B76)</f>
        <v>0</v>
      </c>
      <c r="C74" s="160">
        <f t="shared" ref="C74:Q74" si="176">SUM(C75:C76)</f>
        <v>0</v>
      </c>
      <c r="D74" s="160">
        <f t="shared" si="176"/>
        <v>0</v>
      </c>
      <c r="E74" s="160">
        <f t="shared" si="176"/>
        <v>0</v>
      </c>
      <c r="F74" s="160">
        <f t="shared" si="176"/>
        <v>0</v>
      </c>
      <c r="G74" s="160">
        <f t="shared" si="176"/>
        <v>0</v>
      </c>
      <c r="H74" s="160">
        <f t="shared" si="176"/>
        <v>0</v>
      </c>
      <c r="I74" s="160">
        <f t="shared" si="176"/>
        <v>0</v>
      </c>
      <c r="J74" s="160">
        <f t="shared" si="176"/>
        <v>0</v>
      </c>
      <c r="K74" s="160">
        <f t="shared" si="176"/>
        <v>0</v>
      </c>
      <c r="L74" s="160">
        <f t="shared" si="176"/>
        <v>0</v>
      </c>
      <c r="M74" s="160">
        <f t="shared" si="176"/>
        <v>0</v>
      </c>
      <c r="N74" s="160">
        <f t="shared" si="176"/>
        <v>0</v>
      </c>
      <c r="O74" s="160">
        <f t="shared" si="176"/>
        <v>0</v>
      </c>
      <c r="P74" s="160">
        <f t="shared" si="176"/>
        <v>0</v>
      </c>
      <c r="Q74" s="160">
        <f t="shared" si="176"/>
        <v>0</v>
      </c>
    </row>
    <row r="75" spans="1:17" ht="12" customHeight="1" x14ac:dyDescent="0.25">
      <c r="A75" s="148" t="s">
        <v>60</v>
      </c>
      <c r="B75" s="156">
        <v>0</v>
      </c>
      <c r="C75" s="156">
        <v>0</v>
      </c>
      <c r="D75" s="156">
        <v>0</v>
      </c>
      <c r="E75" s="156">
        <v>0</v>
      </c>
      <c r="F75" s="156">
        <v>0</v>
      </c>
      <c r="G75" s="156">
        <v>0</v>
      </c>
      <c r="H75" s="156">
        <v>0</v>
      </c>
      <c r="I75" s="156">
        <v>0</v>
      </c>
      <c r="J75" s="156">
        <v>0</v>
      </c>
      <c r="K75" s="156">
        <v>0</v>
      </c>
      <c r="L75" s="156">
        <v>0</v>
      </c>
      <c r="M75" s="156">
        <v>0</v>
      </c>
      <c r="N75" s="156">
        <v>0</v>
      </c>
      <c r="O75" s="156">
        <v>0</v>
      </c>
      <c r="P75" s="156">
        <v>0</v>
      </c>
      <c r="Q75" s="156">
        <v>0</v>
      </c>
    </row>
    <row r="76" spans="1:17" ht="12" customHeight="1" x14ac:dyDescent="0.25">
      <c r="A76" s="148" t="s">
        <v>59</v>
      </c>
      <c r="B76" s="156">
        <v>0</v>
      </c>
      <c r="C76" s="156">
        <v>0</v>
      </c>
      <c r="D76" s="156">
        <v>0</v>
      </c>
      <c r="E76" s="156">
        <v>0</v>
      </c>
      <c r="F76" s="156">
        <v>0</v>
      </c>
      <c r="G76" s="156">
        <v>0</v>
      </c>
      <c r="H76" s="156">
        <v>0</v>
      </c>
      <c r="I76" s="156">
        <v>0</v>
      </c>
      <c r="J76" s="156">
        <v>0</v>
      </c>
      <c r="K76" s="156">
        <v>0</v>
      </c>
      <c r="L76" s="156">
        <v>0</v>
      </c>
      <c r="M76" s="156">
        <v>0</v>
      </c>
      <c r="N76" s="156">
        <v>0</v>
      </c>
      <c r="O76" s="156">
        <v>0</v>
      </c>
      <c r="P76" s="156">
        <v>0</v>
      </c>
      <c r="Q76" s="156">
        <v>0</v>
      </c>
    </row>
    <row r="77" spans="1:17" ht="12" customHeight="1" x14ac:dyDescent="0.25">
      <c r="A77" s="158" t="s">
        <v>62</v>
      </c>
      <c r="B77" s="157">
        <f>SUM(B78:B79)</f>
        <v>157.96616093683082</v>
      </c>
      <c r="C77" s="157">
        <f t="shared" ref="C77:Q77" si="177">SUM(C78:C79)</f>
        <v>170.38946054955582</v>
      </c>
      <c r="D77" s="157">
        <f t="shared" si="177"/>
        <v>168.46811392451912</v>
      </c>
      <c r="E77" s="157">
        <f t="shared" si="177"/>
        <v>178.47517899155153</v>
      </c>
      <c r="F77" s="157">
        <f t="shared" si="177"/>
        <v>184.79407257426678</v>
      </c>
      <c r="G77" s="157">
        <f t="shared" si="177"/>
        <v>177.44471751501044</v>
      </c>
      <c r="H77" s="157">
        <f t="shared" si="177"/>
        <v>179.10941998879565</v>
      </c>
      <c r="I77" s="157">
        <f t="shared" si="177"/>
        <v>173.69397436902671</v>
      </c>
      <c r="J77" s="157">
        <f t="shared" si="177"/>
        <v>174.04744058976749</v>
      </c>
      <c r="K77" s="157">
        <f t="shared" si="177"/>
        <v>186.60911036787689</v>
      </c>
      <c r="L77" s="157">
        <f t="shared" si="177"/>
        <v>189.26215279227233</v>
      </c>
      <c r="M77" s="157">
        <f t="shared" si="177"/>
        <v>182.47876746184266</v>
      </c>
      <c r="N77" s="157">
        <f t="shared" si="177"/>
        <v>182.13542960299705</v>
      </c>
      <c r="O77" s="157">
        <f t="shared" si="177"/>
        <v>191.76515366986084</v>
      </c>
      <c r="P77" s="157">
        <f t="shared" si="177"/>
        <v>191.28293908712772</v>
      </c>
      <c r="Q77" s="157">
        <f t="shared" si="177"/>
        <v>194.05981577021618</v>
      </c>
    </row>
    <row r="78" spans="1:17" ht="12" customHeight="1" x14ac:dyDescent="0.25">
      <c r="A78" s="23" t="s">
        <v>109</v>
      </c>
      <c r="B78" s="156">
        <v>157.96616093683082</v>
      </c>
      <c r="C78" s="156">
        <v>170.38946054955582</v>
      </c>
      <c r="D78" s="156">
        <v>168.46811392451912</v>
      </c>
      <c r="E78" s="156">
        <v>178.47517899155153</v>
      </c>
      <c r="F78" s="156">
        <v>184.79407257426678</v>
      </c>
      <c r="G78" s="156">
        <v>177.44471751501044</v>
      </c>
      <c r="H78" s="156">
        <v>179.10941998879565</v>
      </c>
      <c r="I78" s="156">
        <v>173.69397436902671</v>
      </c>
      <c r="J78" s="156">
        <v>174.04744058976749</v>
      </c>
      <c r="K78" s="156">
        <v>186.60911036787689</v>
      </c>
      <c r="L78" s="156">
        <v>189.26215279227233</v>
      </c>
      <c r="M78" s="156">
        <v>182.47876746184266</v>
      </c>
      <c r="N78" s="156">
        <v>182.13542960299705</v>
      </c>
      <c r="O78" s="156">
        <v>191.76515366986084</v>
      </c>
      <c r="P78" s="156">
        <v>191.28293908712772</v>
      </c>
      <c r="Q78" s="156">
        <v>194.05981577021618</v>
      </c>
    </row>
    <row r="79" spans="1:17" ht="12" customHeight="1" x14ac:dyDescent="0.25">
      <c r="A79" s="29" t="s">
        <v>140</v>
      </c>
      <c r="B79" s="57">
        <v>0</v>
      </c>
      <c r="C79" s="57">
        <v>0</v>
      </c>
      <c r="D79" s="57">
        <v>0</v>
      </c>
      <c r="E79" s="57">
        <v>0</v>
      </c>
      <c r="F79" s="57">
        <v>0</v>
      </c>
      <c r="G79" s="57">
        <v>0</v>
      </c>
      <c r="H79" s="57">
        <v>0</v>
      </c>
      <c r="I79" s="57">
        <v>0</v>
      </c>
      <c r="J79" s="57">
        <v>0</v>
      </c>
      <c r="K79" s="57">
        <v>0</v>
      </c>
      <c r="L79" s="57">
        <v>0</v>
      </c>
      <c r="M79" s="57">
        <v>0</v>
      </c>
      <c r="N79" s="57">
        <v>0</v>
      </c>
      <c r="O79" s="57">
        <v>0</v>
      </c>
      <c r="P79" s="57">
        <v>0</v>
      </c>
      <c r="Q79" s="57"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>
        <f>SUM(B82,B85,B87,B100)</f>
        <v>55.755776022138612</v>
      </c>
      <c r="C81" s="168">
        <f t="shared" ref="C81:Q81" si="178">SUM(C82,C85,C87,C100)</f>
        <v>44.993234778573253</v>
      </c>
      <c r="D81" s="168">
        <f t="shared" si="178"/>
        <v>39.599918436911082</v>
      </c>
      <c r="E81" s="168">
        <f t="shared" si="178"/>
        <v>35.791121037978627</v>
      </c>
      <c r="F81" s="168">
        <f t="shared" si="178"/>
        <v>35.082020497140249</v>
      </c>
      <c r="G81" s="168">
        <f t="shared" si="178"/>
        <v>41.34132116540119</v>
      </c>
      <c r="H81" s="168">
        <f t="shared" si="178"/>
        <v>42.302395704262985</v>
      </c>
      <c r="I81" s="168">
        <f t="shared" si="178"/>
        <v>57.285467817010598</v>
      </c>
      <c r="J81" s="168">
        <f t="shared" si="178"/>
        <v>58.546596334275598</v>
      </c>
      <c r="K81" s="168">
        <f t="shared" si="178"/>
        <v>46.969062163433634</v>
      </c>
      <c r="L81" s="168">
        <f t="shared" si="178"/>
        <v>48.270151259157593</v>
      </c>
      <c r="M81" s="168">
        <f t="shared" si="178"/>
        <v>45.148623833461116</v>
      </c>
      <c r="N81" s="168">
        <f t="shared" si="178"/>
        <v>31.43345999992842</v>
      </c>
      <c r="O81" s="168">
        <f t="shared" si="178"/>
        <v>31.269304249722815</v>
      </c>
      <c r="P81" s="168">
        <f t="shared" si="178"/>
        <v>31.088911800920862</v>
      </c>
      <c r="Q81" s="168">
        <f t="shared" si="178"/>
        <v>33.937182937738342</v>
      </c>
    </row>
    <row r="82" spans="1:17" ht="12.95" customHeight="1" x14ac:dyDescent="0.25">
      <c r="A82" s="158" t="s">
        <v>65</v>
      </c>
      <c r="B82" s="157">
        <f t="shared" ref="B82:Q82" si="179">SUM(B83:B84)</f>
        <v>0</v>
      </c>
      <c r="C82" s="157">
        <f t="shared" si="179"/>
        <v>0</v>
      </c>
      <c r="D82" s="157">
        <f t="shared" si="179"/>
        <v>0</v>
      </c>
      <c r="E82" s="157">
        <f t="shared" si="179"/>
        <v>0</v>
      </c>
      <c r="F82" s="157">
        <f t="shared" si="179"/>
        <v>0</v>
      </c>
      <c r="G82" s="157">
        <f t="shared" si="179"/>
        <v>0</v>
      </c>
      <c r="H82" s="157">
        <f t="shared" si="179"/>
        <v>0</v>
      </c>
      <c r="I82" s="157">
        <f t="shared" si="179"/>
        <v>0</v>
      </c>
      <c r="J82" s="157">
        <f t="shared" si="179"/>
        <v>0</v>
      </c>
      <c r="K82" s="157">
        <f t="shared" si="179"/>
        <v>0</v>
      </c>
      <c r="L82" s="157">
        <f t="shared" si="179"/>
        <v>0</v>
      </c>
      <c r="M82" s="157">
        <f t="shared" si="179"/>
        <v>0</v>
      </c>
      <c r="N82" s="157">
        <f t="shared" si="179"/>
        <v>0</v>
      </c>
      <c r="O82" s="157">
        <f t="shared" si="179"/>
        <v>0</v>
      </c>
      <c r="P82" s="157">
        <f t="shared" si="179"/>
        <v>0</v>
      </c>
      <c r="Q82" s="157">
        <f t="shared" si="179"/>
        <v>0</v>
      </c>
    </row>
    <row r="83" spans="1:17" ht="12" customHeight="1" x14ac:dyDescent="0.25">
      <c r="A83" s="23" t="s">
        <v>157</v>
      </c>
      <c r="B83" s="156">
        <v>0</v>
      </c>
      <c r="C83" s="156">
        <v>0</v>
      </c>
      <c r="D83" s="156">
        <v>0</v>
      </c>
      <c r="E83" s="156">
        <v>0</v>
      </c>
      <c r="F83" s="156">
        <v>0</v>
      </c>
      <c r="G83" s="156">
        <v>0</v>
      </c>
      <c r="H83" s="156">
        <v>0</v>
      </c>
      <c r="I83" s="156">
        <v>0</v>
      </c>
      <c r="J83" s="156">
        <v>0</v>
      </c>
      <c r="K83" s="156">
        <v>0</v>
      </c>
      <c r="L83" s="156">
        <v>0</v>
      </c>
      <c r="M83" s="156">
        <v>0</v>
      </c>
      <c r="N83" s="156">
        <v>0</v>
      </c>
      <c r="O83" s="156">
        <v>0</v>
      </c>
      <c r="P83" s="156">
        <v>0</v>
      </c>
      <c r="Q83" s="156">
        <v>0</v>
      </c>
    </row>
    <row r="84" spans="1:17" ht="12" customHeight="1" x14ac:dyDescent="0.25">
      <c r="A84" s="23" t="s">
        <v>60</v>
      </c>
      <c r="B84" s="156">
        <v>0</v>
      </c>
      <c r="C84" s="156">
        <v>0</v>
      </c>
      <c r="D84" s="156">
        <v>0</v>
      </c>
      <c r="E84" s="156">
        <v>0</v>
      </c>
      <c r="F84" s="156">
        <v>0</v>
      </c>
      <c r="G84" s="156">
        <v>0</v>
      </c>
      <c r="H84" s="156">
        <v>0</v>
      </c>
      <c r="I84" s="156">
        <v>0</v>
      </c>
      <c r="J84" s="156">
        <v>0</v>
      </c>
      <c r="K84" s="156">
        <v>0</v>
      </c>
      <c r="L84" s="156">
        <v>0</v>
      </c>
      <c r="M84" s="156">
        <v>0</v>
      </c>
      <c r="N84" s="156">
        <v>0</v>
      </c>
      <c r="O84" s="156">
        <v>0</v>
      </c>
      <c r="P84" s="156">
        <v>0</v>
      </c>
      <c r="Q84" s="156">
        <v>0</v>
      </c>
    </row>
    <row r="85" spans="1:17" ht="12.95" customHeight="1" x14ac:dyDescent="0.25">
      <c r="A85" s="158" t="s">
        <v>112</v>
      </c>
      <c r="B85" s="157">
        <f t="shared" ref="B85:Q85" si="180">B86</f>
        <v>0</v>
      </c>
      <c r="C85" s="157">
        <f t="shared" si="180"/>
        <v>0</v>
      </c>
      <c r="D85" s="157">
        <f t="shared" si="180"/>
        <v>0</v>
      </c>
      <c r="E85" s="157">
        <f t="shared" si="180"/>
        <v>0</v>
      </c>
      <c r="F85" s="157">
        <f t="shared" si="180"/>
        <v>0</v>
      </c>
      <c r="G85" s="157">
        <f t="shared" si="180"/>
        <v>0</v>
      </c>
      <c r="H85" s="157">
        <f t="shared" si="180"/>
        <v>0</v>
      </c>
      <c r="I85" s="157">
        <f t="shared" si="180"/>
        <v>0</v>
      </c>
      <c r="J85" s="157">
        <f t="shared" si="180"/>
        <v>0</v>
      </c>
      <c r="K85" s="157">
        <f t="shared" si="180"/>
        <v>0</v>
      </c>
      <c r="L85" s="157">
        <f t="shared" si="180"/>
        <v>0</v>
      </c>
      <c r="M85" s="157">
        <f t="shared" si="180"/>
        <v>0</v>
      </c>
      <c r="N85" s="157">
        <f t="shared" si="180"/>
        <v>0</v>
      </c>
      <c r="O85" s="157">
        <f t="shared" si="180"/>
        <v>0</v>
      </c>
      <c r="P85" s="157">
        <f t="shared" si="180"/>
        <v>0</v>
      </c>
      <c r="Q85" s="157">
        <f t="shared" si="180"/>
        <v>0</v>
      </c>
    </row>
    <row r="86" spans="1:17" ht="12" customHeight="1" x14ac:dyDescent="0.25">
      <c r="A86" s="23" t="s">
        <v>60</v>
      </c>
      <c r="B86" s="156">
        <v>0</v>
      </c>
      <c r="C86" s="156">
        <v>0</v>
      </c>
      <c r="D86" s="156">
        <v>0</v>
      </c>
      <c r="E86" s="156">
        <v>0</v>
      </c>
      <c r="F86" s="156">
        <v>0</v>
      </c>
      <c r="G86" s="156">
        <v>0</v>
      </c>
      <c r="H86" s="156">
        <v>0</v>
      </c>
      <c r="I86" s="156">
        <v>0</v>
      </c>
      <c r="J86" s="156">
        <v>0</v>
      </c>
      <c r="K86" s="156">
        <v>0</v>
      </c>
      <c r="L86" s="156">
        <v>0</v>
      </c>
      <c r="M86" s="156">
        <v>0</v>
      </c>
      <c r="N86" s="156">
        <v>0</v>
      </c>
      <c r="O86" s="156">
        <v>0</v>
      </c>
      <c r="P86" s="156">
        <v>0</v>
      </c>
      <c r="Q86" s="156">
        <v>0</v>
      </c>
    </row>
    <row r="87" spans="1:17" ht="12" customHeight="1" x14ac:dyDescent="0.25">
      <c r="A87" s="158" t="s">
        <v>63</v>
      </c>
      <c r="B87" s="157">
        <f>SUM(B88:B89,B92:B93,B96:B97)</f>
        <v>42.534760394352119</v>
      </c>
      <c r="C87" s="157">
        <f t="shared" ref="C87:Q87" si="181">SUM(C88:C89,C92:C93,C96:C97)</f>
        <v>34.841238983160586</v>
      </c>
      <c r="D87" s="157">
        <f t="shared" si="181"/>
        <v>30.575338606200205</v>
      </c>
      <c r="E87" s="157">
        <f t="shared" si="181"/>
        <v>30.714404872417468</v>
      </c>
      <c r="F87" s="157">
        <f t="shared" si="181"/>
        <v>28.951795117135202</v>
      </c>
      <c r="G87" s="157">
        <f t="shared" si="181"/>
        <v>28.882953083577654</v>
      </c>
      <c r="H87" s="157">
        <f t="shared" si="181"/>
        <v>31.550505259012208</v>
      </c>
      <c r="I87" s="157">
        <f t="shared" si="181"/>
        <v>36.648077465266311</v>
      </c>
      <c r="J87" s="157">
        <f t="shared" si="181"/>
        <v>39.271236979863346</v>
      </c>
      <c r="K87" s="157">
        <f t="shared" si="181"/>
        <v>37.664648555934328</v>
      </c>
      <c r="L87" s="157">
        <f t="shared" si="181"/>
        <v>35.039490922445516</v>
      </c>
      <c r="M87" s="157">
        <f t="shared" si="181"/>
        <v>31.98933300724034</v>
      </c>
      <c r="N87" s="157">
        <f t="shared" si="181"/>
        <v>24.106810826713279</v>
      </c>
      <c r="O87" s="157">
        <f t="shared" si="181"/>
        <v>22.872744365304982</v>
      </c>
      <c r="P87" s="157">
        <f t="shared" si="181"/>
        <v>21.902646575932128</v>
      </c>
      <c r="Q87" s="157">
        <f t="shared" si="181"/>
        <v>21.018914586567529</v>
      </c>
    </row>
    <row r="88" spans="1:17" ht="12" customHeight="1" x14ac:dyDescent="0.25">
      <c r="A88" s="167" t="s">
        <v>156</v>
      </c>
      <c r="B88" s="132">
        <v>0</v>
      </c>
      <c r="C88" s="132">
        <v>0</v>
      </c>
      <c r="D88" s="132">
        <v>0</v>
      </c>
      <c r="E88" s="132">
        <v>0</v>
      </c>
      <c r="F88" s="132">
        <v>0</v>
      </c>
      <c r="G88" s="132">
        <v>0</v>
      </c>
      <c r="H88" s="132">
        <v>0</v>
      </c>
      <c r="I88" s="132">
        <v>0</v>
      </c>
      <c r="J88" s="132">
        <v>0</v>
      </c>
      <c r="K88" s="132">
        <v>0</v>
      </c>
      <c r="L88" s="132">
        <v>0</v>
      </c>
      <c r="M88" s="132">
        <v>0</v>
      </c>
      <c r="N88" s="132">
        <v>0</v>
      </c>
      <c r="O88" s="132">
        <v>0</v>
      </c>
      <c r="P88" s="132">
        <v>0</v>
      </c>
      <c r="Q88" s="132">
        <v>0</v>
      </c>
    </row>
    <row r="89" spans="1:17" ht="12" customHeight="1" x14ac:dyDescent="0.25">
      <c r="A89" s="167" t="s">
        <v>155</v>
      </c>
      <c r="B89" s="132">
        <f>SUM(B90:B91)</f>
        <v>0</v>
      </c>
      <c r="C89" s="132">
        <f t="shared" ref="C89:Q89" si="182">SUM(C90:C91)</f>
        <v>0</v>
      </c>
      <c r="D89" s="132">
        <f t="shared" si="182"/>
        <v>0</v>
      </c>
      <c r="E89" s="132">
        <f t="shared" si="182"/>
        <v>0</v>
      </c>
      <c r="F89" s="132">
        <f t="shared" si="182"/>
        <v>0</v>
      </c>
      <c r="G89" s="132">
        <f t="shared" si="182"/>
        <v>0</v>
      </c>
      <c r="H89" s="132">
        <f t="shared" si="182"/>
        <v>0</v>
      </c>
      <c r="I89" s="132">
        <f t="shared" si="182"/>
        <v>0</v>
      </c>
      <c r="J89" s="132">
        <f t="shared" si="182"/>
        <v>0</v>
      </c>
      <c r="K89" s="132">
        <f t="shared" si="182"/>
        <v>0</v>
      </c>
      <c r="L89" s="132">
        <f t="shared" si="182"/>
        <v>0</v>
      </c>
      <c r="M89" s="132">
        <f t="shared" si="182"/>
        <v>0</v>
      </c>
      <c r="N89" s="132">
        <f t="shared" si="182"/>
        <v>0</v>
      </c>
      <c r="O89" s="132">
        <f t="shared" si="182"/>
        <v>0</v>
      </c>
      <c r="P89" s="132">
        <f t="shared" si="182"/>
        <v>0</v>
      </c>
      <c r="Q89" s="132">
        <f t="shared" si="182"/>
        <v>0</v>
      </c>
    </row>
    <row r="90" spans="1:17" ht="12" customHeight="1" x14ac:dyDescent="0.25">
      <c r="A90" s="166" t="s">
        <v>55</v>
      </c>
      <c r="B90" s="165">
        <v>0</v>
      </c>
      <c r="C90" s="165">
        <v>0</v>
      </c>
      <c r="D90" s="165">
        <v>0</v>
      </c>
      <c r="E90" s="165">
        <v>0</v>
      </c>
      <c r="F90" s="165">
        <v>0</v>
      </c>
      <c r="G90" s="165">
        <v>0</v>
      </c>
      <c r="H90" s="165">
        <v>0</v>
      </c>
      <c r="I90" s="165">
        <v>0</v>
      </c>
      <c r="J90" s="165">
        <v>0</v>
      </c>
      <c r="K90" s="165">
        <v>0</v>
      </c>
      <c r="L90" s="165">
        <v>0</v>
      </c>
      <c r="M90" s="165">
        <v>0</v>
      </c>
      <c r="N90" s="165">
        <v>0</v>
      </c>
      <c r="O90" s="165">
        <v>0</v>
      </c>
      <c r="P90" s="165">
        <v>0</v>
      </c>
      <c r="Q90" s="165">
        <v>0</v>
      </c>
    </row>
    <row r="91" spans="1:17" ht="12" customHeight="1" x14ac:dyDescent="0.25">
      <c r="A91" s="147" t="s">
        <v>59</v>
      </c>
      <c r="B91" s="164">
        <v>0</v>
      </c>
      <c r="C91" s="164">
        <v>0</v>
      </c>
      <c r="D91" s="164">
        <v>0</v>
      </c>
      <c r="E91" s="164">
        <v>0</v>
      </c>
      <c r="F91" s="164">
        <v>0</v>
      </c>
      <c r="G91" s="164">
        <v>0</v>
      </c>
      <c r="H91" s="164">
        <v>0</v>
      </c>
      <c r="I91" s="164">
        <v>0</v>
      </c>
      <c r="J91" s="164">
        <v>0</v>
      </c>
      <c r="K91" s="164">
        <v>0</v>
      </c>
      <c r="L91" s="164">
        <v>0</v>
      </c>
      <c r="M91" s="164">
        <v>0</v>
      </c>
      <c r="N91" s="164">
        <v>0</v>
      </c>
      <c r="O91" s="164">
        <v>0</v>
      </c>
      <c r="P91" s="164">
        <v>0</v>
      </c>
      <c r="Q91" s="164">
        <v>0</v>
      </c>
    </row>
    <row r="92" spans="1:17" ht="12" customHeight="1" x14ac:dyDescent="0.25">
      <c r="A92" s="163" t="s">
        <v>144</v>
      </c>
      <c r="B92" s="162">
        <v>35.8694085913476</v>
      </c>
      <c r="C92" s="162">
        <v>29.00011662358121</v>
      </c>
      <c r="D92" s="162">
        <v>25.271092889589312</v>
      </c>
      <c r="E92" s="162">
        <v>24.924097670280933</v>
      </c>
      <c r="F92" s="162">
        <v>23.091726245587694</v>
      </c>
      <c r="G92" s="162">
        <v>20.770762932857401</v>
      </c>
      <c r="H92" s="162">
        <v>21.275056650961258</v>
      </c>
      <c r="I92" s="162">
        <v>24.374741787382714</v>
      </c>
      <c r="J92" s="162">
        <v>26.0296605365575</v>
      </c>
      <c r="K92" s="162">
        <v>21.00242225987401</v>
      </c>
      <c r="L92" s="162">
        <v>15.867701837098393</v>
      </c>
      <c r="M92" s="162">
        <v>14.169170638884117</v>
      </c>
      <c r="N92" s="162">
        <v>10.207233387499651</v>
      </c>
      <c r="O92" s="162">
        <v>9.0314081546343061</v>
      </c>
      <c r="P92" s="162">
        <v>8.7479634887900897</v>
      </c>
      <c r="Q92" s="162">
        <v>8.2473064441367256</v>
      </c>
    </row>
    <row r="93" spans="1:17" ht="12" customHeight="1" x14ac:dyDescent="0.25">
      <c r="A93" s="161" t="s">
        <v>143</v>
      </c>
      <c r="B93" s="160">
        <f>SUM(B94:B95)</f>
        <v>6.6653518030045165</v>
      </c>
      <c r="C93" s="160">
        <f t="shared" ref="C93:Q93" si="183">SUM(C94:C95)</f>
        <v>5.8411223595793791</v>
      </c>
      <c r="D93" s="160">
        <f t="shared" si="183"/>
        <v>5.3042457166108941</v>
      </c>
      <c r="E93" s="160">
        <f t="shared" si="183"/>
        <v>5.7903072021365363</v>
      </c>
      <c r="F93" s="160">
        <f t="shared" si="183"/>
        <v>5.8600688715475089</v>
      </c>
      <c r="G93" s="160">
        <f t="shared" si="183"/>
        <v>8.1121901507202523</v>
      </c>
      <c r="H93" s="160">
        <f t="shared" si="183"/>
        <v>10.275448608050951</v>
      </c>
      <c r="I93" s="160">
        <f t="shared" si="183"/>
        <v>12.273335677883598</v>
      </c>
      <c r="J93" s="160">
        <f t="shared" si="183"/>
        <v>13.241576443305844</v>
      </c>
      <c r="K93" s="160">
        <f t="shared" si="183"/>
        <v>16.662226296060318</v>
      </c>
      <c r="L93" s="160">
        <f t="shared" si="183"/>
        <v>19.171789085347122</v>
      </c>
      <c r="M93" s="160">
        <f t="shared" si="183"/>
        <v>17.820162368356225</v>
      </c>
      <c r="N93" s="160">
        <f t="shared" si="183"/>
        <v>13.899577439213626</v>
      </c>
      <c r="O93" s="160">
        <f t="shared" si="183"/>
        <v>13.841336210670676</v>
      </c>
      <c r="P93" s="160">
        <f t="shared" si="183"/>
        <v>13.154683087142038</v>
      </c>
      <c r="Q93" s="160">
        <f t="shared" si="183"/>
        <v>12.771608142430804</v>
      </c>
    </row>
    <row r="94" spans="1:17" ht="12" customHeight="1" x14ac:dyDescent="0.25">
      <c r="A94" s="148" t="s">
        <v>57</v>
      </c>
      <c r="B94" s="156">
        <v>6.6653518030045165</v>
      </c>
      <c r="C94" s="156">
        <v>5.8411223595793791</v>
      </c>
      <c r="D94" s="156">
        <v>5.3042457166108941</v>
      </c>
      <c r="E94" s="156">
        <v>5.7903072021365363</v>
      </c>
      <c r="F94" s="156">
        <v>5.8600688715475089</v>
      </c>
      <c r="G94" s="156">
        <v>8.1121901507202523</v>
      </c>
      <c r="H94" s="156">
        <v>10.275448608050951</v>
      </c>
      <c r="I94" s="156">
        <v>12.273335677883598</v>
      </c>
      <c r="J94" s="156">
        <v>13.241576443305844</v>
      </c>
      <c r="K94" s="156">
        <v>16.662226296060318</v>
      </c>
      <c r="L94" s="156">
        <v>19.171789085347122</v>
      </c>
      <c r="M94" s="156">
        <v>17.820162368356225</v>
      </c>
      <c r="N94" s="156">
        <v>13.899577439213626</v>
      </c>
      <c r="O94" s="156">
        <v>13.841336210670676</v>
      </c>
      <c r="P94" s="156">
        <v>13.154683087142038</v>
      </c>
      <c r="Q94" s="156">
        <v>12.771608142430804</v>
      </c>
    </row>
    <row r="95" spans="1:17" ht="12" customHeight="1" x14ac:dyDescent="0.25">
      <c r="A95" s="148" t="s">
        <v>59</v>
      </c>
      <c r="B95" s="156">
        <v>0</v>
      </c>
      <c r="C95" s="156">
        <v>0</v>
      </c>
      <c r="D95" s="156">
        <v>0</v>
      </c>
      <c r="E95" s="156">
        <v>0</v>
      </c>
      <c r="F95" s="156">
        <v>0</v>
      </c>
      <c r="G95" s="156">
        <v>0</v>
      </c>
      <c r="H95" s="156">
        <v>0</v>
      </c>
      <c r="I95" s="156">
        <v>0</v>
      </c>
      <c r="J95" s="156">
        <v>0</v>
      </c>
      <c r="K95" s="156">
        <v>0</v>
      </c>
      <c r="L95" s="156">
        <v>0</v>
      </c>
      <c r="M95" s="156">
        <v>0</v>
      </c>
      <c r="N95" s="156">
        <v>0</v>
      </c>
      <c r="O95" s="156">
        <v>0</v>
      </c>
      <c r="P95" s="156">
        <v>0</v>
      </c>
      <c r="Q95" s="156">
        <v>0</v>
      </c>
    </row>
    <row r="96" spans="1:17" ht="12" customHeight="1" x14ac:dyDescent="0.25">
      <c r="A96" s="163" t="s">
        <v>142</v>
      </c>
      <c r="B96" s="162">
        <v>0</v>
      </c>
      <c r="C96" s="162">
        <v>0</v>
      </c>
      <c r="D96" s="162">
        <v>0</v>
      </c>
      <c r="E96" s="162">
        <v>0</v>
      </c>
      <c r="F96" s="162">
        <v>0</v>
      </c>
      <c r="G96" s="162">
        <v>0</v>
      </c>
      <c r="H96" s="162">
        <v>0</v>
      </c>
      <c r="I96" s="162">
        <v>0</v>
      </c>
      <c r="J96" s="162">
        <v>0</v>
      </c>
      <c r="K96" s="162">
        <v>0</v>
      </c>
      <c r="L96" s="162">
        <v>0</v>
      </c>
      <c r="M96" s="162">
        <v>0</v>
      </c>
      <c r="N96" s="162">
        <v>0</v>
      </c>
      <c r="O96" s="162">
        <v>0</v>
      </c>
      <c r="P96" s="162">
        <v>0</v>
      </c>
      <c r="Q96" s="162">
        <v>0</v>
      </c>
    </row>
    <row r="97" spans="1:17" ht="12" customHeight="1" x14ac:dyDescent="0.25">
      <c r="A97" s="161" t="s">
        <v>141</v>
      </c>
      <c r="B97" s="160">
        <f>SUM(B98:B99)</f>
        <v>0</v>
      </c>
      <c r="C97" s="160">
        <f t="shared" ref="C97:Q97" si="184">SUM(C98:C99)</f>
        <v>0</v>
      </c>
      <c r="D97" s="160">
        <f t="shared" si="184"/>
        <v>0</v>
      </c>
      <c r="E97" s="160">
        <f t="shared" si="184"/>
        <v>0</v>
      </c>
      <c r="F97" s="160">
        <f t="shared" si="184"/>
        <v>0</v>
      </c>
      <c r="G97" s="160">
        <f t="shared" si="184"/>
        <v>0</v>
      </c>
      <c r="H97" s="160">
        <f t="shared" si="184"/>
        <v>0</v>
      </c>
      <c r="I97" s="160">
        <f t="shared" si="184"/>
        <v>0</v>
      </c>
      <c r="J97" s="160">
        <f t="shared" si="184"/>
        <v>0</v>
      </c>
      <c r="K97" s="160">
        <f t="shared" si="184"/>
        <v>0</v>
      </c>
      <c r="L97" s="160">
        <f t="shared" si="184"/>
        <v>0</v>
      </c>
      <c r="M97" s="160">
        <f t="shared" si="184"/>
        <v>0</v>
      </c>
      <c r="N97" s="160">
        <f t="shared" si="184"/>
        <v>0</v>
      </c>
      <c r="O97" s="160">
        <f t="shared" si="184"/>
        <v>0</v>
      </c>
      <c r="P97" s="160">
        <f t="shared" si="184"/>
        <v>0</v>
      </c>
      <c r="Q97" s="160">
        <f t="shared" si="184"/>
        <v>0</v>
      </c>
    </row>
    <row r="98" spans="1:17" ht="12" customHeight="1" x14ac:dyDescent="0.25">
      <c r="A98" s="148" t="s">
        <v>60</v>
      </c>
      <c r="B98" s="156">
        <v>0</v>
      </c>
      <c r="C98" s="156">
        <v>0</v>
      </c>
      <c r="D98" s="156">
        <v>0</v>
      </c>
      <c r="E98" s="156">
        <v>0</v>
      </c>
      <c r="F98" s="156">
        <v>0</v>
      </c>
      <c r="G98" s="156">
        <v>0</v>
      </c>
      <c r="H98" s="156">
        <v>0</v>
      </c>
      <c r="I98" s="156">
        <v>0</v>
      </c>
      <c r="J98" s="156">
        <v>0</v>
      </c>
      <c r="K98" s="156">
        <v>0</v>
      </c>
      <c r="L98" s="156">
        <v>0</v>
      </c>
      <c r="M98" s="156">
        <v>0</v>
      </c>
      <c r="N98" s="156">
        <v>0</v>
      </c>
      <c r="O98" s="156">
        <v>0</v>
      </c>
      <c r="P98" s="156">
        <v>0</v>
      </c>
      <c r="Q98" s="156">
        <v>0</v>
      </c>
    </row>
    <row r="99" spans="1:17" ht="12" customHeight="1" x14ac:dyDescent="0.25">
      <c r="A99" s="148" t="s">
        <v>59</v>
      </c>
      <c r="B99" s="156">
        <v>0</v>
      </c>
      <c r="C99" s="156">
        <v>0</v>
      </c>
      <c r="D99" s="156">
        <v>0</v>
      </c>
      <c r="E99" s="156">
        <v>0</v>
      </c>
      <c r="F99" s="156">
        <v>0</v>
      </c>
      <c r="G99" s="156">
        <v>0</v>
      </c>
      <c r="H99" s="156">
        <v>0</v>
      </c>
      <c r="I99" s="156">
        <v>0</v>
      </c>
      <c r="J99" s="156">
        <v>0</v>
      </c>
      <c r="K99" s="156">
        <v>0</v>
      </c>
      <c r="L99" s="156">
        <v>0</v>
      </c>
      <c r="M99" s="156">
        <v>0</v>
      </c>
      <c r="N99" s="156">
        <v>0</v>
      </c>
      <c r="O99" s="156">
        <v>0</v>
      </c>
      <c r="P99" s="156">
        <v>0</v>
      </c>
      <c r="Q99" s="156">
        <v>0</v>
      </c>
    </row>
    <row r="100" spans="1:17" ht="12" customHeight="1" x14ac:dyDescent="0.25">
      <c r="A100" s="158" t="s">
        <v>62</v>
      </c>
      <c r="B100" s="157">
        <f>SUM(B101:B103)</f>
        <v>13.221015627786494</v>
      </c>
      <c r="C100" s="157">
        <f t="shared" ref="C100:Q100" si="185">SUM(C101:C103)</f>
        <v>10.151995795412668</v>
      </c>
      <c r="D100" s="157">
        <f t="shared" si="185"/>
        <v>9.0245798307108736</v>
      </c>
      <c r="E100" s="157">
        <f t="shared" si="185"/>
        <v>5.0767161655611561</v>
      </c>
      <c r="F100" s="157">
        <f t="shared" si="185"/>
        <v>6.1302253800050464</v>
      </c>
      <c r="G100" s="157">
        <f t="shared" si="185"/>
        <v>12.458368081823535</v>
      </c>
      <c r="H100" s="157">
        <f t="shared" si="185"/>
        <v>10.751890445250778</v>
      </c>
      <c r="I100" s="157">
        <f t="shared" si="185"/>
        <v>20.637390351744287</v>
      </c>
      <c r="J100" s="157">
        <f t="shared" si="185"/>
        <v>19.275359354412252</v>
      </c>
      <c r="K100" s="157">
        <f t="shared" si="185"/>
        <v>9.304413607499308</v>
      </c>
      <c r="L100" s="157">
        <f t="shared" si="185"/>
        <v>13.230660336712077</v>
      </c>
      <c r="M100" s="157">
        <f t="shared" si="185"/>
        <v>13.159290826220774</v>
      </c>
      <c r="N100" s="157">
        <f t="shared" si="185"/>
        <v>7.3266491732151406</v>
      </c>
      <c r="O100" s="157">
        <f t="shared" si="185"/>
        <v>8.3965598844178313</v>
      </c>
      <c r="P100" s="157">
        <f t="shared" si="185"/>
        <v>9.186265224988734</v>
      </c>
      <c r="Q100" s="157">
        <f t="shared" si="185"/>
        <v>12.918268351170815</v>
      </c>
    </row>
    <row r="101" spans="1:17" ht="12" customHeight="1" x14ac:dyDescent="0.25">
      <c r="A101" s="23" t="s">
        <v>55</v>
      </c>
      <c r="B101" s="156">
        <v>0</v>
      </c>
      <c r="C101" s="156">
        <v>0</v>
      </c>
      <c r="D101" s="156">
        <v>0</v>
      </c>
      <c r="E101" s="156">
        <v>0</v>
      </c>
      <c r="F101" s="156">
        <v>0</v>
      </c>
      <c r="G101" s="156">
        <v>0</v>
      </c>
      <c r="H101" s="156">
        <v>0</v>
      </c>
      <c r="I101" s="156">
        <v>0</v>
      </c>
      <c r="J101" s="156">
        <v>0</v>
      </c>
      <c r="K101" s="156">
        <v>0</v>
      </c>
      <c r="L101" s="156">
        <v>0</v>
      </c>
      <c r="M101" s="156">
        <v>0</v>
      </c>
      <c r="N101" s="156">
        <v>0</v>
      </c>
      <c r="O101" s="156">
        <v>0</v>
      </c>
      <c r="P101" s="156">
        <v>0</v>
      </c>
      <c r="Q101" s="156">
        <v>0</v>
      </c>
    </row>
    <row r="102" spans="1:17" ht="12" customHeight="1" x14ac:dyDescent="0.25">
      <c r="A102" s="23" t="s">
        <v>57</v>
      </c>
      <c r="B102" s="156">
        <v>13.221015627786494</v>
      </c>
      <c r="C102" s="156">
        <v>10.151995795412668</v>
      </c>
      <c r="D102" s="156">
        <v>9.0245798307108736</v>
      </c>
      <c r="E102" s="156">
        <v>5.0767161655611561</v>
      </c>
      <c r="F102" s="156">
        <v>6.1302253800050464</v>
      </c>
      <c r="G102" s="156">
        <v>12.458368081823535</v>
      </c>
      <c r="H102" s="156">
        <v>10.751890445250778</v>
      </c>
      <c r="I102" s="156">
        <v>20.637390351744287</v>
      </c>
      <c r="J102" s="156">
        <v>19.275359354412252</v>
      </c>
      <c r="K102" s="156">
        <v>9.304413607499308</v>
      </c>
      <c r="L102" s="156">
        <v>13.230660336712077</v>
      </c>
      <c r="M102" s="156">
        <v>13.159290826220774</v>
      </c>
      <c r="N102" s="156">
        <v>7.3266491732151406</v>
      </c>
      <c r="O102" s="156">
        <v>8.3965598844178313</v>
      </c>
      <c r="P102" s="156">
        <v>9.186265224988734</v>
      </c>
      <c r="Q102" s="156">
        <v>12.918268351170815</v>
      </c>
    </row>
    <row r="103" spans="1:17" ht="12" customHeight="1" x14ac:dyDescent="0.25">
      <c r="A103" s="29" t="s">
        <v>140</v>
      </c>
      <c r="B103" s="57">
        <v>0</v>
      </c>
      <c r="C103" s="57">
        <v>0</v>
      </c>
      <c r="D103" s="57">
        <v>0</v>
      </c>
      <c r="E103" s="57">
        <v>0</v>
      </c>
      <c r="F103" s="57">
        <v>0</v>
      </c>
      <c r="G103" s="57">
        <v>0</v>
      </c>
      <c r="H103" s="57">
        <v>0</v>
      </c>
      <c r="I103" s="57">
        <v>0</v>
      </c>
      <c r="J103" s="57">
        <v>0</v>
      </c>
      <c r="K103" s="57">
        <v>0</v>
      </c>
      <c r="L103" s="57">
        <v>0</v>
      </c>
      <c r="M103" s="57">
        <v>0</v>
      </c>
      <c r="N103" s="57">
        <v>0</v>
      </c>
      <c r="O103" s="57">
        <v>0</v>
      </c>
      <c r="P103" s="57">
        <v>0</v>
      </c>
      <c r="Q103" s="57"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>
        <f>SUM(B106,B109,B111,B120)</f>
        <v>0</v>
      </c>
      <c r="C105" s="168">
        <f t="shared" ref="C105:Q105" si="186">SUM(C106,C109,C111,C120)</f>
        <v>0</v>
      </c>
      <c r="D105" s="168">
        <f t="shared" si="186"/>
        <v>0</v>
      </c>
      <c r="E105" s="168">
        <f t="shared" si="186"/>
        <v>0</v>
      </c>
      <c r="F105" s="168">
        <f t="shared" si="186"/>
        <v>0</v>
      </c>
      <c r="G105" s="168">
        <f t="shared" si="186"/>
        <v>0</v>
      </c>
      <c r="H105" s="168">
        <f t="shared" si="186"/>
        <v>0</v>
      </c>
      <c r="I105" s="168">
        <f t="shared" si="186"/>
        <v>0</v>
      </c>
      <c r="J105" s="168">
        <f t="shared" si="186"/>
        <v>0</v>
      </c>
      <c r="K105" s="168">
        <f t="shared" si="186"/>
        <v>0</v>
      </c>
      <c r="L105" s="168">
        <f t="shared" si="186"/>
        <v>0</v>
      </c>
      <c r="M105" s="168">
        <f t="shared" si="186"/>
        <v>0</v>
      </c>
      <c r="N105" s="168">
        <f t="shared" si="186"/>
        <v>0</v>
      </c>
      <c r="O105" s="168">
        <f t="shared" si="186"/>
        <v>0</v>
      </c>
      <c r="P105" s="168">
        <f t="shared" si="186"/>
        <v>0</v>
      </c>
      <c r="Q105" s="168">
        <f t="shared" si="186"/>
        <v>0</v>
      </c>
    </row>
    <row r="106" spans="1:17" ht="12.95" customHeight="1" x14ac:dyDescent="0.25">
      <c r="A106" s="158" t="s">
        <v>65</v>
      </c>
      <c r="B106" s="157">
        <f t="shared" ref="B106:Q106" si="187">SUM(B107:B108)</f>
        <v>0</v>
      </c>
      <c r="C106" s="157">
        <f t="shared" si="187"/>
        <v>0</v>
      </c>
      <c r="D106" s="157">
        <f t="shared" si="187"/>
        <v>0</v>
      </c>
      <c r="E106" s="157">
        <f t="shared" si="187"/>
        <v>0</v>
      </c>
      <c r="F106" s="157">
        <f t="shared" si="187"/>
        <v>0</v>
      </c>
      <c r="G106" s="157">
        <f t="shared" si="187"/>
        <v>0</v>
      </c>
      <c r="H106" s="157">
        <f t="shared" si="187"/>
        <v>0</v>
      </c>
      <c r="I106" s="157">
        <f t="shared" si="187"/>
        <v>0</v>
      </c>
      <c r="J106" s="157">
        <f t="shared" si="187"/>
        <v>0</v>
      </c>
      <c r="K106" s="157">
        <f t="shared" si="187"/>
        <v>0</v>
      </c>
      <c r="L106" s="157">
        <f t="shared" si="187"/>
        <v>0</v>
      </c>
      <c r="M106" s="157">
        <f t="shared" si="187"/>
        <v>0</v>
      </c>
      <c r="N106" s="157">
        <f t="shared" si="187"/>
        <v>0</v>
      </c>
      <c r="O106" s="157">
        <f t="shared" si="187"/>
        <v>0</v>
      </c>
      <c r="P106" s="157">
        <f t="shared" si="187"/>
        <v>0</v>
      </c>
      <c r="Q106" s="157">
        <f t="shared" si="187"/>
        <v>0</v>
      </c>
    </row>
    <row r="107" spans="1:17" ht="12" customHeight="1" x14ac:dyDescent="0.25">
      <c r="A107" s="23" t="s">
        <v>153</v>
      </c>
      <c r="B107" s="156">
        <v>0</v>
      </c>
      <c r="C107" s="156">
        <v>0</v>
      </c>
      <c r="D107" s="156">
        <v>0</v>
      </c>
      <c r="E107" s="156">
        <v>0</v>
      </c>
      <c r="F107" s="156">
        <v>0</v>
      </c>
      <c r="G107" s="156">
        <v>0</v>
      </c>
      <c r="H107" s="156">
        <v>0</v>
      </c>
      <c r="I107" s="156">
        <v>0</v>
      </c>
      <c r="J107" s="156">
        <v>0</v>
      </c>
      <c r="K107" s="156">
        <v>0</v>
      </c>
      <c r="L107" s="156">
        <v>0</v>
      </c>
      <c r="M107" s="156">
        <v>0</v>
      </c>
      <c r="N107" s="156">
        <v>0</v>
      </c>
      <c r="O107" s="156">
        <v>0</v>
      </c>
      <c r="P107" s="156">
        <v>0</v>
      </c>
      <c r="Q107" s="156">
        <v>0</v>
      </c>
    </row>
    <row r="108" spans="1:17" ht="12" customHeight="1" x14ac:dyDescent="0.25">
      <c r="A108" s="23" t="s">
        <v>60</v>
      </c>
      <c r="B108" s="156">
        <v>0</v>
      </c>
      <c r="C108" s="156">
        <v>0</v>
      </c>
      <c r="D108" s="156">
        <v>0</v>
      </c>
      <c r="E108" s="156">
        <v>0</v>
      </c>
      <c r="F108" s="156">
        <v>0</v>
      </c>
      <c r="G108" s="156">
        <v>0</v>
      </c>
      <c r="H108" s="156">
        <v>0</v>
      </c>
      <c r="I108" s="156">
        <v>0</v>
      </c>
      <c r="J108" s="156">
        <v>0</v>
      </c>
      <c r="K108" s="156">
        <v>0</v>
      </c>
      <c r="L108" s="156">
        <v>0</v>
      </c>
      <c r="M108" s="156">
        <v>0</v>
      </c>
      <c r="N108" s="156">
        <v>0</v>
      </c>
      <c r="O108" s="156">
        <v>0</v>
      </c>
      <c r="P108" s="156">
        <v>0</v>
      </c>
      <c r="Q108" s="156">
        <v>0</v>
      </c>
    </row>
    <row r="109" spans="1:17" ht="12.95" customHeight="1" x14ac:dyDescent="0.25">
      <c r="A109" s="158" t="s">
        <v>112</v>
      </c>
      <c r="B109" s="157">
        <f t="shared" ref="B109:Q109" si="188">B110</f>
        <v>0</v>
      </c>
      <c r="C109" s="157">
        <f t="shared" si="188"/>
        <v>0</v>
      </c>
      <c r="D109" s="157">
        <f t="shared" si="188"/>
        <v>0</v>
      </c>
      <c r="E109" s="157">
        <f t="shared" si="188"/>
        <v>0</v>
      </c>
      <c r="F109" s="157">
        <f t="shared" si="188"/>
        <v>0</v>
      </c>
      <c r="G109" s="157">
        <f t="shared" si="188"/>
        <v>0</v>
      </c>
      <c r="H109" s="157">
        <f t="shared" si="188"/>
        <v>0</v>
      </c>
      <c r="I109" s="157">
        <f t="shared" si="188"/>
        <v>0</v>
      </c>
      <c r="J109" s="157">
        <f t="shared" si="188"/>
        <v>0</v>
      </c>
      <c r="K109" s="157">
        <f t="shared" si="188"/>
        <v>0</v>
      </c>
      <c r="L109" s="157">
        <f t="shared" si="188"/>
        <v>0</v>
      </c>
      <c r="M109" s="157">
        <f t="shared" si="188"/>
        <v>0</v>
      </c>
      <c r="N109" s="157">
        <f t="shared" si="188"/>
        <v>0</v>
      </c>
      <c r="O109" s="157">
        <f t="shared" si="188"/>
        <v>0</v>
      </c>
      <c r="P109" s="157">
        <f t="shared" si="188"/>
        <v>0</v>
      </c>
      <c r="Q109" s="157">
        <f t="shared" si="188"/>
        <v>0</v>
      </c>
    </row>
    <row r="110" spans="1:17" ht="12" customHeight="1" x14ac:dyDescent="0.25">
      <c r="A110" s="23" t="s">
        <v>60</v>
      </c>
      <c r="B110" s="156">
        <v>0</v>
      </c>
      <c r="C110" s="156">
        <v>0</v>
      </c>
      <c r="D110" s="156">
        <v>0</v>
      </c>
      <c r="E110" s="156">
        <v>0</v>
      </c>
      <c r="F110" s="156">
        <v>0</v>
      </c>
      <c r="G110" s="156">
        <v>0</v>
      </c>
      <c r="H110" s="156">
        <v>0</v>
      </c>
      <c r="I110" s="156">
        <v>0</v>
      </c>
      <c r="J110" s="156">
        <v>0</v>
      </c>
      <c r="K110" s="156">
        <v>0</v>
      </c>
      <c r="L110" s="156">
        <v>0</v>
      </c>
      <c r="M110" s="156">
        <v>0</v>
      </c>
      <c r="N110" s="156">
        <v>0</v>
      </c>
      <c r="O110" s="156">
        <v>0</v>
      </c>
      <c r="P110" s="156">
        <v>0</v>
      </c>
      <c r="Q110" s="156">
        <v>0</v>
      </c>
    </row>
    <row r="111" spans="1:17" ht="12" customHeight="1" x14ac:dyDescent="0.25">
      <c r="A111" s="158" t="s">
        <v>63</v>
      </c>
      <c r="B111" s="157">
        <f>SUM(B112:B113,B116:B117)</f>
        <v>0</v>
      </c>
      <c r="C111" s="157">
        <f t="shared" ref="C111:Q111" si="189">SUM(C112:C113,C116:C117)</f>
        <v>0</v>
      </c>
      <c r="D111" s="157">
        <f t="shared" si="189"/>
        <v>0</v>
      </c>
      <c r="E111" s="157">
        <f t="shared" si="189"/>
        <v>0</v>
      </c>
      <c r="F111" s="157">
        <f t="shared" si="189"/>
        <v>0</v>
      </c>
      <c r="G111" s="157">
        <f t="shared" si="189"/>
        <v>0</v>
      </c>
      <c r="H111" s="157">
        <f t="shared" si="189"/>
        <v>0</v>
      </c>
      <c r="I111" s="157">
        <f t="shared" si="189"/>
        <v>0</v>
      </c>
      <c r="J111" s="157">
        <f t="shared" si="189"/>
        <v>0</v>
      </c>
      <c r="K111" s="157">
        <f t="shared" si="189"/>
        <v>0</v>
      </c>
      <c r="L111" s="157">
        <f t="shared" si="189"/>
        <v>0</v>
      </c>
      <c r="M111" s="157">
        <f t="shared" si="189"/>
        <v>0</v>
      </c>
      <c r="N111" s="157">
        <f t="shared" si="189"/>
        <v>0</v>
      </c>
      <c r="O111" s="157">
        <f t="shared" si="189"/>
        <v>0</v>
      </c>
      <c r="P111" s="157">
        <f t="shared" si="189"/>
        <v>0</v>
      </c>
      <c r="Q111" s="157">
        <f t="shared" si="189"/>
        <v>0</v>
      </c>
    </row>
    <row r="112" spans="1:17" ht="12" customHeight="1" x14ac:dyDescent="0.25">
      <c r="A112" s="167" t="s">
        <v>152</v>
      </c>
      <c r="B112" s="132">
        <v>0</v>
      </c>
      <c r="C112" s="132">
        <v>0</v>
      </c>
      <c r="D112" s="132">
        <v>0</v>
      </c>
      <c r="E112" s="132">
        <v>0</v>
      </c>
      <c r="F112" s="132">
        <v>0</v>
      </c>
      <c r="G112" s="132">
        <v>0</v>
      </c>
      <c r="H112" s="132">
        <v>0</v>
      </c>
      <c r="I112" s="132">
        <v>0</v>
      </c>
      <c r="J112" s="132">
        <v>0</v>
      </c>
      <c r="K112" s="132">
        <v>0</v>
      </c>
      <c r="L112" s="132">
        <v>0</v>
      </c>
      <c r="M112" s="132">
        <v>0</v>
      </c>
      <c r="N112" s="132">
        <v>0</v>
      </c>
      <c r="O112" s="132">
        <v>0</v>
      </c>
      <c r="P112" s="132">
        <v>0</v>
      </c>
      <c r="Q112" s="132">
        <v>0</v>
      </c>
    </row>
    <row r="113" spans="1:17" ht="12" customHeight="1" x14ac:dyDescent="0.25">
      <c r="A113" s="167" t="s">
        <v>151</v>
      </c>
      <c r="B113" s="132">
        <f>SUM(B114:B115)</f>
        <v>0</v>
      </c>
      <c r="C113" s="132">
        <f t="shared" ref="C113:Q113" si="190">SUM(C114:C115)</f>
        <v>0</v>
      </c>
      <c r="D113" s="132">
        <f t="shared" si="190"/>
        <v>0</v>
      </c>
      <c r="E113" s="132">
        <f t="shared" si="190"/>
        <v>0</v>
      </c>
      <c r="F113" s="132">
        <f t="shared" si="190"/>
        <v>0</v>
      </c>
      <c r="G113" s="132">
        <f t="shared" si="190"/>
        <v>0</v>
      </c>
      <c r="H113" s="132">
        <f t="shared" si="190"/>
        <v>0</v>
      </c>
      <c r="I113" s="132">
        <f t="shared" si="190"/>
        <v>0</v>
      </c>
      <c r="J113" s="132">
        <f t="shared" si="190"/>
        <v>0</v>
      </c>
      <c r="K113" s="132">
        <f t="shared" si="190"/>
        <v>0</v>
      </c>
      <c r="L113" s="132">
        <f t="shared" si="190"/>
        <v>0</v>
      </c>
      <c r="M113" s="132">
        <f t="shared" si="190"/>
        <v>0</v>
      </c>
      <c r="N113" s="132">
        <f t="shared" si="190"/>
        <v>0</v>
      </c>
      <c r="O113" s="132">
        <f t="shared" si="190"/>
        <v>0</v>
      </c>
      <c r="P113" s="132">
        <f t="shared" si="190"/>
        <v>0</v>
      </c>
      <c r="Q113" s="132">
        <f t="shared" si="190"/>
        <v>0</v>
      </c>
    </row>
    <row r="114" spans="1:17" ht="12" customHeight="1" x14ac:dyDescent="0.25">
      <c r="A114" s="166" t="s">
        <v>79</v>
      </c>
      <c r="B114" s="165">
        <v>0</v>
      </c>
      <c r="C114" s="165">
        <v>0</v>
      </c>
      <c r="D114" s="165">
        <v>0</v>
      </c>
      <c r="E114" s="165">
        <v>0</v>
      </c>
      <c r="F114" s="165">
        <v>0</v>
      </c>
      <c r="G114" s="165">
        <v>0</v>
      </c>
      <c r="H114" s="165">
        <v>0</v>
      </c>
      <c r="I114" s="165">
        <v>0</v>
      </c>
      <c r="J114" s="165">
        <v>0</v>
      </c>
      <c r="K114" s="165">
        <v>0</v>
      </c>
      <c r="L114" s="165">
        <v>0</v>
      </c>
      <c r="M114" s="165">
        <v>0</v>
      </c>
      <c r="N114" s="165">
        <v>0</v>
      </c>
      <c r="O114" s="165">
        <v>0</v>
      </c>
      <c r="P114" s="165">
        <v>0</v>
      </c>
      <c r="Q114" s="165">
        <v>0</v>
      </c>
    </row>
    <row r="115" spans="1:17" ht="12" customHeight="1" x14ac:dyDescent="0.25">
      <c r="A115" s="147" t="s">
        <v>59</v>
      </c>
      <c r="B115" s="164">
        <v>0</v>
      </c>
      <c r="C115" s="164">
        <v>0</v>
      </c>
      <c r="D115" s="164">
        <v>0</v>
      </c>
      <c r="E115" s="164">
        <v>0</v>
      </c>
      <c r="F115" s="164">
        <v>0</v>
      </c>
      <c r="G115" s="164">
        <v>0</v>
      </c>
      <c r="H115" s="164">
        <v>0</v>
      </c>
      <c r="I115" s="164">
        <v>0</v>
      </c>
      <c r="J115" s="164">
        <v>0</v>
      </c>
      <c r="K115" s="164">
        <v>0</v>
      </c>
      <c r="L115" s="164">
        <v>0</v>
      </c>
      <c r="M115" s="164">
        <v>0</v>
      </c>
      <c r="N115" s="164">
        <v>0</v>
      </c>
      <c r="O115" s="164">
        <v>0</v>
      </c>
      <c r="P115" s="164">
        <v>0</v>
      </c>
      <c r="Q115" s="164">
        <v>0</v>
      </c>
    </row>
    <row r="116" spans="1:17" ht="12" customHeight="1" x14ac:dyDescent="0.25">
      <c r="A116" s="163" t="s">
        <v>142</v>
      </c>
      <c r="B116" s="162">
        <v>0</v>
      </c>
      <c r="C116" s="162">
        <v>0</v>
      </c>
      <c r="D116" s="162">
        <v>0</v>
      </c>
      <c r="E116" s="162">
        <v>0</v>
      </c>
      <c r="F116" s="162">
        <v>0</v>
      </c>
      <c r="G116" s="162">
        <v>0</v>
      </c>
      <c r="H116" s="162">
        <v>0</v>
      </c>
      <c r="I116" s="162">
        <v>0</v>
      </c>
      <c r="J116" s="162">
        <v>0</v>
      </c>
      <c r="K116" s="162">
        <v>0</v>
      </c>
      <c r="L116" s="162">
        <v>0</v>
      </c>
      <c r="M116" s="162">
        <v>0</v>
      </c>
      <c r="N116" s="162">
        <v>0</v>
      </c>
      <c r="O116" s="162">
        <v>0</v>
      </c>
      <c r="P116" s="162">
        <v>0</v>
      </c>
      <c r="Q116" s="162">
        <v>0</v>
      </c>
    </row>
    <row r="117" spans="1:17" ht="12" customHeight="1" x14ac:dyDescent="0.25">
      <c r="A117" s="161" t="s">
        <v>141</v>
      </c>
      <c r="B117" s="160">
        <f>SUM(B118:B119)</f>
        <v>0</v>
      </c>
      <c r="C117" s="160">
        <f t="shared" ref="C117:Q117" si="191">SUM(C118:C119)</f>
        <v>0</v>
      </c>
      <c r="D117" s="160">
        <f t="shared" si="191"/>
        <v>0</v>
      </c>
      <c r="E117" s="160">
        <f t="shared" si="191"/>
        <v>0</v>
      </c>
      <c r="F117" s="160">
        <f t="shared" si="191"/>
        <v>0</v>
      </c>
      <c r="G117" s="160">
        <f t="shared" si="191"/>
        <v>0</v>
      </c>
      <c r="H117" s="160">
        <f t="shared" si="191"/>
        <v>0</v>
      </c>
      <c r="I117" s="160">
        <f t="shared" si="191"/>
        <v>0</v>
      </c>
      <c r="J117" s="160">
        <f t="shared" si="191"/>
        <v>0</v>
      </c>
      <c r="K117" s="160">
        <f t="shared" si="191"/>
        <v>0</v>
      </c>
      <c r="L117" s="160">
        <f t="shared" si="191"/>
        <v>0</v>
      </c>
      <c r="M117" s="160">
        <f t="shared" si="191"/>
        <v>0</v>
      </c>
      <c r="N117" s="160">
        <f t="shared" si="191"/>
        <v>0</v>
      </c>
      <c r="O117" s="160">
        <f t="shared" si="191"/>
        <v>0</v>
      </c>
      <c r="P117" s="160">
        <f t="shared" si="191"/>
        <v>0</v>
      </c>
      <c r="Q117" s="160">
        <f t="shared" si="191"/>
        <v>0</v>
      </c>
    </row>
    <row r="118" spans="1:17" ht="12" customHeight="1" x14ac:dyDescent="0.25">
      <c r="A118" s="148" t="s">
        <v>60</v>
      </c>
      <c r="B118" s="156">
        <v>0</v>
      </c>
      <c r="C118" s="156">
        <v>0</v>
      </c>
      <c r="D118" s="156">
        <v>0</v>
      </c>
      <c r="E118" s="156">
        <v>0</v>
      </c>
      <c r="F118" s="156">
        <v>0</v>
      </c>
      <c r="G118" s="156">
        <v>0</v>
      </c>
      <c r="H118" s="156">
        <v>0</v>
      </c>
      <c r="I118" s="156">
        <v>0</v>
      </c>
      <c r="J118" s="156">
        <v>0</v>
      </c>
      <c r="K118" s="156">
        <v>0</v>
      </c>
      <c r="L118" s="156">
        <v>0</v>
      </c>
      <c r="M118" s="156">
        <v>0</v>
      </c>
      <c r="N118" s="156">
        <v>0</v>
      </c>
      <c r="O118" s="156">
        <v>0</v>
      </c>
      <c r="P118" s="156">
        <v>0</v>
      </c>
      <c r="Q118" s="156">
        <v>0</v>
      </c>
    </row>
    <row r="119" spans="1:17" ht="12" customHeight="1" x14ac:dyDescent="0.25">
      <c r="A119" s="148" t="s">
        <v>59</v>
      </c>
      <c r="B119" s="156">
        <v>0</v>
      </c>
      <c r="C119" s="156">
        <v>0</v>
      </c>
      <c r="D119" s="156">
        <v>0</v>
      </c>
      <c r="E119" s="156">
        <v>0</v>
      </c>
      <c r="F119" s="156">
        <v>0</v>
      </c>
      <c r="G119" s="156">
        <v>0</v>
      </c>
      <c r="H119" s="156">
        <v>0</v>
      </c>
      <c r="I119" s="156">
        <v>0</v>
      </c>
      <c r="J119" s="156">
        <v>0</v>
      </c>
      <c r="K119" s="156">
        <v>0</v>
      </c>
      <c r="L119" s="156">
        <v>0</v>
      </c>
      <c r="M119" s="156">
        <v>0</v>
      </c>
      <c r="N119" s="156">
        <v>0</v>
      </c>
      <c r="O119" s="156">
        <v>0</v>
      </c>
      <c r="P119" s="156">
        <v>0</v>
      </c>
      <c r="Q119" s="156">
        <v>0</v>
      </c>
    </row>
    <row r="120" spans="1:17" ht="12" customHeight="1" x14ac:dyDescent="0.25">
      <c r="A120" s="158" t="s">
        <v>62</v>
      </c>
      <c r="B120" s="157">
        <f>SUM(B121:B122)</f>
        <v>0</v>
      </c>
      <c r="C120" s="157">
        <f t="shared" ref="C120:Q120" si="192">SUM(C121:C122)</f>
        <v>0</v>
      </c>
      <c r="D120" s="157">
        <f t="shared" si="192"/>
        <v>0</v>
      </c>
      <c r="E120" s="157">
        <f t="shared" si="192"/>
        <v>0</v>
      </c>
      <c r="F120" s="157">
        <f t="shared" si="192"/>
        <v>0</v>
      </c>
      <c r="G120" s="157">
        <f t="shared" si="192"/>
        <v>0</v>
      </c>
      <c r="H120" s="157">
        <f t="shared" si="192"/>
        <v>0</v>
      </c>
      <c r="I120" s="157">
        <f t="shared" si="192"/>
        <v>0</v>
      </c>
      <c r="J120" s="157">
        <f t="shared" si="192"/>
        <v>0</v>
      </c>
      <c r="K120" s="157">
        <f t="shared" si="192"/>
        <v>0</v>
      </c>
      <c r="L120" s="157">
        <f t="shared" si="192"/>
        <v>0</v>
      </c>
      <c r="M120" s="157">
        <f t="shared" si="192"/>
        <v>0</v>
      </c>
      <c r="N120" s="157">
        <f t="shared" si="192"/>
        <v>0</v>
      </c>
      <c r="O120" s="157">
        <f t="shared" si="192"/>
        <v>0</v>
      </c>
      <c r="P120" s="157">
        <f t="shared" si="192"/>
        <v>0</v>
      </c>
      <c r="Q120" s="157">
        <f t="shared" si="192"/>
        <v>0</v>
      </c>
    </row>
    <row r="121" spans="1:17" ht="12" customHeight="1" x14ac:dyDescent="0.25">
      <c r="A121" s="23" t="s">
        <v>57</v>
      </c>
      <c r="B121" s="156">
        <v>0</v>
      </c>
      <c r="C121" s="156">
        <v>0</v>
      </c>
      <c r="D121" s="156">
        <v>0</v>
      </c>
      <c r="E121" s="156">
        <v>0</v>
      </c>
      <c r="F121" s="156">
        <v>0</v>
      </c>
      <c r="G121" s="156">
        <v>0</v>
      </c>
      <c r="H121" s="156">
        <v>0</v>
      </c>
      <c r="I121" s="156">
        <v>0</v>
      </c>
      <c r="J121" s="156">
        <v>0</v>
      </c>
      <c r="K121" s="156">
        <v>0</v>
      </c>
      <c r="L121" s="156">
        <v>0</v>
      </c>
      <c r="M121" s="156">
        <v>0</v>
      </c>
      <c r="N121" s="156">
        <v>0</v>
      </c>
      <c r="O121" s="156">
        <v>0</v>
      </c>
      <c r="P121" s="156">
        <v>0</v>
      </c>
      <c r="Q121" s="156">
        <v>0</v>
      </c>
    </row>
    <row r="122" spans="1:17" ht="12" customHeight="1" x14ac:dyDescent="0.25">
      <c r="A122" s="29" t="s">
        <v>140</v>
      </c>
      <c r="B122" s="57">
        <v>0</v>
      </c>
      <c r="C122" s="57">
        <v>0</v>
      </c>
      <c r="D122" s="57">
        <v>0</v>
      </c>
      <c r="E122" s="57">
        <v>0</v>
      </c>
      <c r="F122" s="57">
        <v>0</v>
      </c>
      <c r="G122" s="57">
        <v>0</v>
      </c>
      <c r="H122" s="57">
        <v>0</v>
      </c>
      <c r="I122" s="57">
        <v>0</v>
      </c>
      <c r="J122" s="57">
        <v>0</v>
      </c>
      <c r="K122" s="57">
        <v>0</v>
      </c>
      <c r="L122" s="57">
        <v>0</v>
      </c>
      <c r="M122" s="57">
        <v>0</v>
      </c>
      <c r="N122" s="57">
        <v>0</v>
      </c>
      <c r="O122" s="57">
        <v>0</v>
      </c>
      <c r="P122" s="57">
        <v>0</v>
      </c>
      <c r="Q122" s="57"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>
        <f>SUM(B125,B128,B130,B139)</f>
        <v>5.6720249037544823</v>
      </c>
      <c r="C124" s="168">
        <f t="shared" ref="C124:Q124" si="193">SUM(C125,C128,C130,C139)</f>
        <v>4.4537475023455846</v>
      </c>
      <c r="D124" s="168">
        <f t="shared" si="193"/>
        <v>4.1892881154908475</v>
      </c>
      <c r="E124" s="168">
        <f t="shared" si="193"/>
        <v>2.528787740078009</v>
      </c>
      <c r="F124" s="168">
        <f t="shared" si="193"/>
        <v>3.1960816510768995</v>
      </c>
      <c r="G124" s="168">
        <f t="shared" si="193"/>
        <v>6.4206154640364463</v>
      </c>
      <c r="H124" s="168">
        <f t="shared" si="193"/>
        <v>5.3869154255881631</v>
      </c>
      <c r="I124" s="168">
        <f t="shared" si="193"/>
        <v>11.516001834940138</v>
      </c>
      <c r="J124" s="168">
        <f t="shared" si="193"/>
        <v>11.333430028584365</v>
      </c>
      <c r="K124" s="168">
        <f t="shared" si="193"/>
        <v>5.6905789606176969</v>
      </c>
      <c r="L124" s="168">
        <f t="shared" si="193"/>
        <v>8.0783430576474764</v>
      </c>
      <c r="M124" s="168">
        <f t="shared" si="193"/>
        <v>8.3638561486248815</v>
      </c>
      <c r="N124" s="168">
        <f t="shared" si="193"/>
        <v>4.627716591490648</v>
      </c>
      <c r="O124" s="168">
        <f t="shared" si="193"/>
        <v>5.9679198573158967</v>
      </c>
      <c r="P124" s="168">
        <f t="shared" si="193"/>
        <v>6.5768445432347065</v>
      </c>
      <c r="Q124" s="168">
        <f t="shared" si="193"/>
        <v>9.0764320180199061</v>
      </c>
    </row>
    <row r="125" spans="1:17" ht="12.95" customHeight="1" x14ac:dyDescent="0.25">
      <c r="A125" s="158" t="s">
        <v>65</v>
      </c>
      <c r="B125" s="157">
        <f t="shared" ref="B125:Q125" si="194">SUM(B126:B127)</f>
        <v>0</v>
      </c>
      <c r="C125" s="157">
        <f t="shared" si="194"/>
        <v>0</v>
      </c>
      <c r="D125" s="157">
        <f t="shared" si="194"/>
        <v>0</v>
      </c>
      <c r="E125" s="157">
        <f t="shared" si="194"/>
        <v>0</v>
      </c>
      <c r="F125" s="157">
        <f t="shared" si="194"/>
        <v>0</v>
      </c>
      <c r="G125" s="157">
        <f t="shared" si="194"/>
        <v>0</v>
      </c>
      <c r="H125" s="157">
        <f t="shared" si="194"/>
        <v>0</v>
      </c>
      <c r="I125" s="157">
        <f t="shared" si="194"/>
        <v>0</v>
      </c>
      <c r="J125" s="157">
        <f t="shared" si="194"/>
        <v>0</v>
      </c>
      <c r="K125" s="157">
        <f t="shared" si="194"/>
        <v>0</v>
      </c>
      <c r="L125" s="157">
        <f t="shared" si="194"/>
        <v>0</v>
      </c>
      <c r="M125" s="157">
        <f t="shared" si="194"/>
        <v>0</v>
      </c>
      <c r="N125" s="157">
        <f t="shared" si="194"/>
        <v>0</v>
      </c>
      <c r="O125" s="157">
        <f t="shared" si="194"/>
        <v>0</v>
      </c>
      <c r="P125" s="157">
        <f t="shared" si="194"/>
        <v>0</v>
      </c>
      <c r="Q125" s="157">
        <f t="shared" si="194"/>
        <v>0</v>
      </c>
    </row>
    <row r="126" spans="1:17" ht="12" customHeight="1" x14ac:dyDescent="0.25">
      <c r="A126" s="23" t="s">
        <v>149</v>
      </c>
      <c r="B126" s="156">
        <v>0</v>
      </c>
      <c r="C126" s="156">
        <v>0</v>
      </c>
      <c r="D126" s="156">
        <v>0</v>
      </c>
      <c r="E126" s="156">
        <v>0</v>
      </c>
      <c r="F126" s="156">
        <v>0</v>
      </c>
      <c r="G126" s="156">
        <v>0</v>
      </c>
      <c r="H126" s="156">
        <v>0</v>
      </c>
      <c r="I126" s="156">
        <v>0</v>
      </c>
      <c r="J126" s="156">
        <v>0</v>
      </c>
      <c r="K126" s="156">
        <v>0</v>
      </c>
      <c r="L126" s="156">
        <v>0</v>
      </c>
      <c r="M126" s="156">
        <v>0</v>
      </c>
      <c r="N126" s="156">
        <v>0</v>
      </c>
      <c r="O126" s="156">
        <v>0</v>
      </c>
      <c r="P126" s="156">
        <v>0</v>
      </c>
      <c r="Q126" s="156">
        <v>0</v>
      </c>
    </row>
    <row r="127" spans="1:17" ht="12" customHeight="1" x14ac:dyDescent="0.25">
      <c r="A127" s="23" t="s">
        <v>60</v>
      </c>
      <c r="B127" s="156">
        <v>0</v>
      </c>
      <c r="C127" s="156">
        <v>0</v>
      </c>
      <c r="D127" s="156">
        <v>0</v>
      </c>
      <c r="E127" s="156">
        <v>0</v>
      </c>
      <c r="F127" s="156">
        <v>0</v>
      </c>
      <c r="G127" s="156">
        <v>0</v>
      </c>
      <c r="H127" s="156">
        <v>0</v>
      </c>
      <c r="I127" s="156">
        <v>0</v>
      </c>
      <c r="J127" s="156">
        <v>0</v>
      </c>
      <c r="K127" s="156">
        <v>0</v>
      </c>
      <c r="L127" s="156">
        <v>0</v>
      </c>
      <c r="M127" s="156">
        <v>0</v>
      </c>
      <c r="N127" s="156">
        <v>0</v>
      </c>
      <c r="O127" s="156">
        <v>0</v>
      </c>
      <c r="P127" s="156">
        <v>0</v>
      </c>
      <c r="Q127" s="156">
        <v>0</v>
      </c>
    </row>
    <row r="128" spans="1:17" ht="12.95" customHeight="1" x14ac:dyDescent="0.25">
      <c r="A128" s="158" t="s">
        <v>112</v>
      </c>
      <c r="B128" s="157">
        <f t="shared" ref="B128:Q128" si="195">B129</f>
        <v>0</v>
      </c>
      <c r="C128" s="157">
        <f t="shared" si="195"/>
        <v>0</v>
      </c>
      <c r="D128" s="157">
        <f t="shared" si="195"/>
        <v>0</v>
      </c>
      <c r="E128" s="157">
        <f t="shared" si="195"/>
        <v>0</v>
      </c>
      <c r="F128" s="157">
        <f t="shared" si="195"/>
        <v>0</v>
      </c>
      <c r="G128" s="157">
        <f t="shared" si="195"/>
        <v>0</v>
      </c>
      <c r="H128" s="157">
        <f t="shared" si="195"/>
        <v>0</v>
      </c>
      <c r="I128" s="157">
        <f t="shared" si="195"/>
        <v>0</v>
      </c>
      <c r="J128" s="157">
        <f t="shared" si="195"/>
        <v>0</v>
      </c>
      <c r="K128" s="157">
        <f t="shared" si="195"/>
        <v>0</v>
      </c>
      <c r="L128" s="157">
        <f t="shared" si="195"/>
        <v>0</v>
      </c>
      <c r="M128" s="157">
        <f t="shared" si="195"/>
        <v>0</v>
      </c>
      <c r="N128" s="157">
        <f t="shared" si="195"/>
        <v>0</v>
      </c>
      <c r="O128" s="157">
        <f t="shared" si="195"/>
        <v>0</v>
      </c>
      <c r="P128" s="157">
        <f t="shared" si="195"/>
        <v>0</v>
      </c>
      <c r="Q128" s="157">
        <f t="shared" si="195"/>
        <v>0</v>
      </c>
    </row>
    <row r="129" spans="1:17" ht="12" customHeight="1" x14ac:dyDescent="0.25">
      <c r="A129" s="23" t="s">
        <v>60</v>
      </c>
      <c r="B129" s="156">
        <v>0</v>
      </c>
      <c r="C129" s="156">
        <v>0</v>
      </c>
      <c r="D129" s="156">
        <v>0</v>
      </c>
      <c r="E129" s="156">
        <v>0</v>
      </c>
      <c r="F129" s="156">
        <v>0</v>
      </c>
      <c r="G129" s="156">
        <v>0</v>
      </c>
      <c r="H129" s="156">
        <v>0</v>
      </c>
      <c r="I129" s="156">
        <v>0</v>
      </c>
      <c r="J129" s="156">
        <v>0</v>
      </c>
      <c r="K129" s="156">
        <v>0</v>
      </c>
      <c r="L129" s="156">
        <v>0</v>
      </c>
      <c r="M129" s="156">
        <v>0</v>
      </c>
      <c r="N129" s="156">
        <v>0</v>
      </c>
      <c r="O129" s="156">
        <v>0</v>
      </c>
      <c r="P129" s="156">
        <v>0</v>
      </c>
      <c r="Q129" s="156">
        <v>0</v>
      </c>
    </row>
    <row r="130" spans="1:17" ht="12" customHeight="1" x14ac:dyDescent="0.25">
      <c r="A130" s="158" t="s">
        <v>63</v>
      </c>
      <c r="B130" s="157">
        <f>SUM(B131:B132,B135:B136)</f>
        <v>0</v>
      </c>
      <c r="C130" s="157">
        <f t="shared" ref="C130:Q130" si="196">SUM(C131:C132,C135:C136)</f>
        <v>0</v>
      </c>
      <c r="D130" s="157">
        <f t="shared" si="196"/>
        <v>0</v>
      </c>
      <c r="E130" s="157">
        <f t="shared" si="196"/>
        <v>0</v>
      </c>
      <c r="F130" s="157">
        <f t="shared" si="196"/>
        <v>0</v>
      </c>
      <c r="G130" s="157">
        <f t="shared" si="196"/>
        <v>0</v>
      </c>
      <c r="H130" s="157">
        <f t="shared" si="196"/>
        <v>0</v>
      </c>
      <c r="I130" s="157">
        <f t="shared" si="196"/>
        <v>0</v>
      </c>
      <c r="J130" s="157">
        <f t="shared" si="196"/>
        <v>0</v>
      </c>
      <c r="K130" s="157">
        <f t="shared" si="196"/>
        <v>0</v>
      </c>
      <c r="L130" s="157">
        <f t="shared" si="196"/>
        <v>0</v>
      </c>
      <c r="M130" s="157">
        <f t="shared" si="196"/>
        <v>0</v>
      </c>
      <c r="N130" s="157">
        <f t="shared" si="196"/>
        <v>0</v>
      </c>
      <c r="O130" s="157">
        <f t="shared" si="196"/>
        <v>0</v>
      </c>
      <c r="P130" s="157">
        <f t="shared" si="196"/>
        <v>0</v>
      </c>
      <c r="Q130" s="157">
        <f t="shared" si="196"/>
        <v>0</v>
      </c>
    </row>
    <row r="131" spans="1:17" ht="12" customHeight="1" x14ac:dyDescent="0.25">
      <c r="A131" s="167" t="s">
        <v>148</v>
      </c>
      <c r="B131" s="132">
        <v>0</v>
      </c>
      <c r="C131" s="132">
        <v>0</v>
      </c>
      <c r="D131" s="132">
        <v>0</v>
      </c>
      <c r="E131" s="132">
        <v>0</v>
      </c>
      <c r="F131" s="132">
        <v>0</v>
      </c>
      <c r="G131" s="132">
        <v>0</v>
      </c>
      <c r="H131" s="132">
        <v>0</v>
      </c>
      <c r="I131" s="132">
        <v>0</v>
      </c>
      <c r="J131" s="132">
        <v>0</v>
      </c>
      <c r="K131" s="132">
        <v>0</v>
      </c>
      <c r="L131" s="132">
        <v>0</v>
      </c>
      <c r="M131" s="132">
        <v>0</v>
      </c>
      <c r="N131" s="132">
        <v>0</v>
      </c>
      <c r="O131" s="132">
        <v>0</v>
      </c>
      <c r="P131" s="132">
        <v>0</v>
      </c>
      <c r="Q131" s="132">
        <v>0</v>
      </c>
    </row>
    <row r="132" spans="1:17" ht="12" customHeight="1" x14ac:dyDescent="0.25">
      <c r="A132" s="167" t="s">
        <v>147</v>
      </c>
      <c r="B132" s="132">
        <f>SUM(B133:B134)</f>
        <v>0</v>
      </c>
      <c r="C132" s="132">
        <f t="shared" ref="C132:Q132" si="197">SUM(C133:C134)</f>
        <v>0</v>
      </c>
      <c r="D132" s="132">
        <f t="shared" si="197"/>
        <v>0</v>
      </c>
      <c r="E132" s="132">
        <f t="shared" si="197"/>
        <v>0</v>
      </c>
      <c r="F132" s="132">
        <f t="shared" si="197"/>
        <v>0</v>
      </c>
      <c r="G132" s="132">
        <f t="shared" si="197"/>
        <v>0</v>
      </c>
      <c r="H132" s="132">
        <f t="shared" si="197"/>
        <v>0</v>
      </c>
      <c r="I132" s="132">
        <f t="shared" si="197"/>
        <v>0</v>
      </c>
      <c r="J132" s="132">
        <f t="shared" si="197"/>
        <v>0</v>
      </c>
      <c r="K132" s="132">
        <f t="shared" si="197"/>
        <v>0</v>
      </c>
      <c r="L132" s="132">
        <f t="shared" si="197"/>
        <v>0</v>
      </c>
      <c r="M132" s="132">
        <f t="shared" si="197"/>
        <v>0</v>
      </c>
      <c r="N132" s="132">
        <f t="shared" si="197"/>
        <v>0</v>
      </c>
      <c r="O132" s="132">
        <f t="shared" si="197"/>
        <v>0</v>
      </c>
      <c r="P132" s="132">
        <f t="shared" si="197"/>
        <v>0</v>
      </c>
      <c r="Q132" s="132">
        <f t="shared" si="197"/>
        <v>0</v>
      </c>
    </row>
    <row r="133" spans="1:17" ht="12" customHeight="1" x14ac:dyDescent="0.25">
      <c r="A133" s="166" t="s">
        <v>61</v>
      </c>
      <c r="B133" s="165">
        <v>0</v>
      </c>
      <c r="C133" s="165">
        <v>0</v>
      </c>
      <c r="D133" s="165">
        <v>0</v>
      </c>
      <c r="E133" s="165">
        <v>0</v>
      </c>
      <c r="F133" s="165">
        <v>0</v>
      </c>
      <c r="G133" s="165">
        <v>0</v>
      </c>
      <c r="H133" s="165">
        <v>0</v>
      </c>
      <c r="I133" s="165">
        <v>0</v>
      </c>
      <c r="J133" s="165">
        <v>0</v>
      </c>
      <c r="K133" s="165">
        <v>0</v>
      </c>
      <c r="L133" s="165">
        <v>0</v>
      </c>
      <c r="M133" s="165">
        <v>0</v>
      </c>
      <c r="N133" s="165">
        <v>0</v>
      </c>
      <c r="O133" s="165">
        <v>0</v>
      </c>
      <c r="P133" s="165">
        <v>0</v>
      </c>
      <c r="Q133" s="165">
        <v>0</v>
      </c>
    </row>
    <row r="134" spans="1:17" ht="12" customHeight="1" x14ac:dyDescent="0.25">
      <c r="A134" s="147" t="s">
        <v>59</v>
      </c>
      <c r="B134" s="164">
        <v>0</v>
      </c>
      <c r="C134" s="164">
        <v>0</v>
      </c>
      <c r="D134" s="164">
        <v>0</v>
      </c>
      <c r="E134" s="164">
        <v>0</v>
      </c>
      <c r="F134" s="164">
        <v>0</v>
      </c>
      <c r="G134" s="164">
        <v>0</v>
      </c>
      <c r="H134" s="164">
        <v>0</v>
      </c>
      <c r="I134" s="164">
        <v>0</v>
      </c>
      <c r="J134" s="164">
        <v>0</v>
      </c>
      <c r="K134" s="164">
        <v>0</v>
      </c>
      <c r="L134" s="164">
        <v>0</v>
      </c>
      <c r="M134" s="164">
        <v>0</v>
      </c>
      <c r="N134" s="164">
        <v>0</v>
      </c>
      <c r="O134" s="164">
        <v>0</v>
      </c>
      <c r="P134" s="164">
        <v>0</v>
      </c>
      <c r="Q134" s="164">
        <v>0</v>
      </c>
    </row>
    <row r="135" spans="1:17" ht="12" customHeight="1" x14ac:dyDescent="0.25">
      <c r="A135" s="163" t="s">
        <v>142</v>
      </c>
      <c r="B135" s="162">
        <v>0</v>
      </c>
      <c r="C135" s="162">
        <v>0</v>
      </c>
      <c r="D135" s="162">
        <v>0</v>
      </c>
      <c r="E135" s="162">
        <v>0</v>
      </c>
      <c r="F135" s="162">
        <v>0</v>
      </c>
      <c r="G135" s="162">
        <v>0</v>
      </c>
      <c r="H135" s="162">
        <v>0</v>
      </c>
      <c r="I135" s="162">
        <v>0</v>
      </c>
      <c r="J135" s="162">
        <v>0</v>
      </c>
      <c r="K135" s="162">
        <v>0</v>
      </c>
      <c r="L135" s="162">
        <v>0</v>
      </c>
      <c r="M135" s="162">
        <v>0</v>
      </c>
      <c r="N135" s="162">
        <v>0</v>
      </c>
      <c r="O135" s="162">
        <v>0</v>
      </c>
      <c r="P135" s="162">
        <v>0</v>
      </c>
      <c r="Q135" s="162">
        <v>0</v>
      </c>
    </row>
    <row r="136" spans="1:17" ht="12" customHeight="1" x14ac:dyDescent="0.25">
      <c r="A136" s="161" t="s">
        <v>141</v>
      </c>
      <c r="B136" s="160">
        <f t="shared" ref="B136" si="198">SUM(B137:B138)</f>
        <v>0</v>
      </c>
      <c r="C136" s="160">
        <f t="shared" ref="C136" si="199">SUM(C137:C138)</f>
        <v>0</v>
      </c>
      <c r="D136" s="160">
        <f t="shared" ref="D136" si="200">SUM(D137:D138)</f>
        <v>0</v>
      </c>
      <c r="E136" s="160">
        <f t="shared" ref="E136" si="201">SUM(E137:E138)</f>
        <v>0</v>
      </c>
      <c r="F136" s="160">
        <f t="shared" ref="F136" si="202">SUM(F137:F138)</f>
        <v>0</v>
      </c>
      <c r="G136" s="160">
        <f t="shared" ref="G136" si="203">SUM(G137:G138)</f>
        <v>0</v>
      </c>
      <c r="H136" s="160">
        <f t="shared" ref="H136" si="204">SUM(H137:H138)</f>
        <v>0</v>
      </c>
      <c r="I136" s="160">
        <f t="shared" ref="I136" si="205">SUM(I137:I138)</f>
        <v>0</v>
      </c>
      <c r="J136" s="160">
        <f t="shared" ref="J136" si="206">SUM(J137:J138)</f>
        <v>0</v>
      </c>
      <c r="K136" s="160">
        <f t="shared" ref="K136" si="207">SUM(K137:K138)</f>
        <v>0</v>
      </c>
      <c r="L136" s="160">
        <f t="shared" ref="L136" si="208">SUM(L137:L138)</f>
        <v>0</v>
      </c>
      <c r="M136" s="160">
        <f t="shared" ref="M136" si="209">SUM(M137:M138)</f>
        <v>0</v>
      </c>
      <c r="N136" s="160">
        <f t="shared" ref="N136" si="210">SUM(N137:N138)</f>
        <v>0</v>
      </c>
      <c r="O136" s="160">
        <f t="shared" ref="O136" si="211">SUM(O137:O138)</f>
        <v>0</v>
      </c>
      <c r="P136" s="160">
        <f t="shared" ref="P136" si="212">SUM(P137:P138)</f>
        <v>0</v>
      </c>
      <c r="Q136" s="160">
        <f t="shared" ref="Q136" si="213">SUM(Q137:Q138)</f>
        <v>0</v>
      </c>
    </row>
    <row r="137" spans="1:17" ht="12" customHeight="1" x14ac:dyDescent="0.25">
      <c r="A137" s="148" t="s">
        <v>60</v>
      </c>
      <c r="B137" s="156">
        <v>0</v>
      </c>
      <c r="C137" s="156">
        <v>0</v>
      </c>
      <c r="D137" s="156">
        <v>0</v>
      </c>
      <c r="E137" s="156">
        <v>0</v>
      </c>
      <c r="F137" s="156">
        <v>0</v>
      </c>
      <c r="G137" s="156">
        <v>0</v>
      </c>
      <c r="H137" s="156">
        <v>0</v>
      </c>
      <c r="I137" s="156">
        <v>0</v>
      </c>
      <c r="J137" s="156">
        <v>0</v>
      </c>
      <c r="K137" s="156">
        <v>0</v>
      </c>
      <c r="L137" s="156">
        <v>0</v>
      </c>
      <c r="M137" s="156">
        <v>0</v>
      </c>
      <c r="N137" s="156">
        <v>0</v>
      </c>
      <c r="O137" s="156">
        <v>0</v>
      </c>
      <c r="P137" s="156">
        <v>0</v>
      </c>
      <c r="Q137" s="156">
        <v>0</v>
      </c>
    </row>
    <row r="138" spans="1:17" ht="12" customHeight="1" x14ac:dyDescent="0.25">
      <c r="A138" s="148" t="s">
        <v>59</v>
      </c>
      <c r="B138" s="156">
        <v>0</v>
      </c>
      <c r="C138" s="156">
        <v>0</v>
      </c>
      <c r="D138" s="156">
        <v>0</v>
      </c>
      <c r="E138" s="156">
        <v>0</v>
      </c>
      <c r="F138" s="156">
        <v>0</v>
      </c>
      <c r="G138" s="156">
        <v>0</v>
      </c>
      <c r="H138" s="156">
        <v>0</v>
      </c>
      <c r="I138" s="156">
        <v>0</v>
      </c>
      <c r="J138" s="156">
        <v>0</v>
      </c>
      <c r="K138" s="156">
        <v>0</v>
      </c>
      <c r="L138" s="156">
        <v>0</v>
      </c>
      <c r="M138" s="156">
        <v>0</v>
      </c>
      <c r="N138" s="156">
        <v>0</v>
      </c>
      <c r="O138" s="156">
        <v>0</v>
      </c>
      <c r="P138" s="156">
        <v>0</v>
      </c>
      <c r="Q138" s="156">
        <v>0</v>
      </c>
    </row>
    <row r="139" spans="1:17" ht="12" customHeight="1" x14ac:dyDescent="0.25">
      <c r="A139" s="158" t="s">
        <v>62</v>
      </c>
      <c r="B139" s="157">
        <f>SUM(B140:B141)</f>
        <v>5.6720249037544823</v>
      </c>
      <c r="C139" s="157">
        <f t="shared" ref="C139:Q139" si="214">SUM(C140:C141)</f>
        <v>4.4537475023455846</v>
      </c>
      <c r="D139" s="157">
        <f t="shared" si="214"/>
        <v>4.1892881154908475</v>
      </c>
      <c r="E139" s="157">
        <f t="shared" si="214"/>
        <v>2.528787740078009</v>
      </c>
      <c r="F139" s="157">
        <f t="shared" si="214"/>
        <v>3.1960816510768995</v>
      </c>
      <c r="G139" s="157">
        <f t="shared" si="214"/>
        <v>6.4206154640364463</v>
      </c>
      <c r="H139" s="157">
        <f t="shared" si="214"/>
        <v>5.3869154255881631</v>
      </c>
      <c r="I139" s="157">
        <f t="shared" si="214"/>
        <v>11.516001834940138</v>
      </c>
      <c r="J139" s="157">
        <f t="shared" si="214"/>
        <v>11.333430028584365</v>
      </c>
      <c r="K139" s="157">
        <f t="shared" si="214"/>
        <v>5.6905789606176969</v>
      </c>
      <c r="L139" s="157">
        <f t="shared" si="214"/>
        <v>8.0783430576474764</v>
      </c>
      <c r="M139" s="157">
        <f t="shared" si="214"/>
        <v>8.3638561486248815</v>
      </c>
      <c r="N139" s="157">
        <f t="shared" si="214"/>
        <v>4.627716591490648</v>
      </c>
      <c r="O139" s="157">
        <f t="shared" si="214"/>
        <v>5.9679198573158967</v>
      </c>
      <c r="P139" s="157">
        <f t="shared" si="214"/>
        <v>6.5768445432347065</v>
      </c>
      <c r="Q139" s="157">
        <f t="shared" si="214"/>
        <v>9.0764320180199061</v>
      </c>
    </row>
    <row r="140" spans="1:17" ht="12" customHeight="1" x14ac:dyDescent="0.25">
      <c r="A140" s="23" t="s">
        <v>57</v>
      </c>
      <c r="B140" s="156">
        <v>5.6720249037544823</v>
      </c>
      <c r="C140" s="156">
        <v>4.4537475023455846</v>
      </c>
      <c r="D140" s="156">
        <v>4.1892881154908475</v>
      </c>
      <c r="E140" s="156">
        <v>2.528787740078009</v>
      </c>
      <c r="F140" s="156">
        <v>3.1960816510768995</v>
      </c>
      <c r="G140" s="156">
        <v>6.4206154640364463</v>
      </c>
      <c r="H140" s="156">
        <v>5.3869154255881631</v>
      </c>
      <c r="I140" s="156">
        <v>11.516001834940138</v>
      </c>
      <c r="J140" s="156">
        <v>11.333430028584365</v>
      </c>
      <c r="K140" s="156">
        <v>5.6905789606176969</v>
      </c>
      <c r="L140" s="156">
        <v>8.0783430576474764</v>
      </c>
      <c r="M140" s="156">
        <v>8.3638561486248815</v>
      </c>
      <c r="N140" s="156">
        <v>4.627716591490648</v>
      </c>
      <c r="O140" s="156">
        <v>5.9679198573158967</v>
      </c>
      <c r="P140" s="156">
        <v>6.5768445432347065</v>
      </c>
      <c r="Q140" s="156">
        <v>9.0764320180199061</v>
      </c>
    </row>
    <row r="141" spans="1:17" ht="12" customHeight="1" x14ac:dyDescent="0.25">
      <c r="A141" s="29" t="s">
        <v>140</v>
      </c>
      <c r="B141" s="57">
        <v>0</v>
      </c>
      <c r="C141" s="57">
        <v>0</v>
      </c>
      <c r="D141" s="57">
        <v>0</v>
      </c>
      <c r="E141" s="57">
        <v>0</v>
      </c>
      <c r="F141" s="57">
        <v>0</v>
      </c>
      <c r="G141" s="57">
        <v>0</v>
      </c>
      <c r="H141" s="57">
        <v>0</v>
      </c>
      <c r="I141" s="57">
        <v>0</v>
      </c>
      <c r="J141" s="57">
        <v>0</v>
      </c>
      <c r="K141" s="57">
        <v>0</v>
      </c>
      <c r="L141" s="57">
        <v>0</v>
      </c>
      <c r="M141" s="57">
        <v>0</v>
      </c>
      <c r="N141" s="57">
        <v>0</v>
      </c>
      <c r="O141" s="57">
        <v>0</v>
      </c>
      <c r="P141" s="57">
        <v>0</v>
      </c>
      <c r="Q141" s="57"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>
        <f t="shared" ref="B143" si="215">SUM(B144,B146,B148,B157)</f>
        <v>1.4692091996716772</v>
      </c>
      <c r="C143" s="168">
        <f t="shared" ref="C143" si="216">SUM(C144,C146,C148,C157)</f>
        <v>1.2840978909032332</v>
      </c>
      <c r="D143" s="168">
        <f t="shared" ref="D143" si="217">SUM(D144,D146,D148,D157)</f>
        <v>1.2270223841202721</v>
      </c>
      <c r="E143" s="168">
        <f t="shared" ref="E143" si="218">SUM(E144,E146,E148,E157)</f>
        <v>1.1606821843534545</v>
      </c>
      <c r="F143" s="168">
        <f t="shared" ref="F143" si="219">SUM(F144,F146,F148,F157)</f>
        <v>1.2037830915312733</v>
      </c>
      <c r="G143" s="168">
        <f t="shared" ref="G143" si="220">SUM(G144,G146,G148,G157)</f>
        <v>1.6985674459814577</v>
      </c>
      <c r="H143" s="168">
        <f t="shared" ref="H143" si="221">SUM(H144,H146,H148,H157)</f>
        <v>1.7283082973590744</v>
      </c>
      <c r="I143" s="168">
        <f t="shared" ref="I143" si="222">SUM(I144,I146,I148,I157)</f>
        <v>3.1644985769723055</v>
      </c>
      <c r="J143" s="168">
        <f t="shared" ref="J143" si="223">SUM(J144,J146,J148,J157)</f>
        <v>3.2079990906968838</v>
      </c>
      <c r="K143" s="168">
        <f t="shared" ref="K143" si="224">SUM(K144,K146,K148,K157)</f>
        <v>2.1976384754745433</v>
      </c>
      <c r="L143" s="168">
        <f t="shared" ref="L143" si="225">SUM(L144,L146,L148,L157)</f>
        <v>2.6173733925242901</v>
      </c>
      <c r="M143" s="168">
        <f t="shared" ref="M143" si="226">SUM(M144,M146,M148,M157)</f>
        <v>2.6409239806016958</v>
      </c>
      <c r="N143" s="168">
        <f t="shared" ref="N143" si="227">SUM(N144,N146,N148,N157)</f>
        <v>1.8227474641092445</v>
      </c>
      <c r="O143" s="168">
        <f t="shared" ref="O143" si="228">SUM(O144,O146,O148,O157)</f>
        <v>2.0131902908659542</v>
      </c>
      <c r="P143" s="168">
        <f t="shared" ref="P143" si="229">SUM(P144,P146,P148,P157)</f>
        <v>2.3065908273087263</v>
      </c>
      <c r="Q143" s="168">
        <f t="shared" ref="Q143" si="230">SUM(Q144,Q146,Q148,Q157)</f>
        <v>3.1749961361816021</v>
      </c>
    </row>
    <row r="144" spans="1:17" ht="12.95" customHeight="1" x14ac:dyDescent="0.25">
      <c r="A144" s="158" t="s">
        <v>65</v>
      </c>
      <c r="B144" s="157">
        <f t="shared" ref="B144:Q144" si="231">B145</f>
        <v>0</v>
      </c>
      <c r="C144" s="157">
        <f t="shared" si="231"/>
        <v>0</v>
      </c>
      <c r="D144" s="157">
        <f t="shared" si="231"/>
        <v>0</v>
      </c>
      <c r="E144" s="157">
        <f t="shared" si="231"/>
        <v>0</v>
      </c>
      <c r="F144" s="157">
        <f t="shared" si="231"/>
        <v>0</v>
      </c>
      <c r="G144" s="157">
        <f t="shared" si="231"/>
        <v>0</v>
      </c>
      <c r="H144" s="157">
        <f t="shared" si="231"/>
        <v>0</v>
      </c>
      <c r="I144" s="157">
        <f t="shared" si="231"/>
        <v>0</v>
      </c>
      <c r="J144" s="157">
        <f t="shared" si="231"/>
        <v>0</v>
      </c>
      <c r="K144" s="157">
        <f t="shared" si="231"/>
        <v>0</v>
      </c>
      <c r="L144" s="157">
        <f t="shared" si="231"/>
        <v>0</v>
      </c>
      <c r="M144" s="157">
        <f t="shared" si="231"/>
        <v>0</v>
      </c>
      <c r="N144" s="157">
        <f t="shared" si="231"/>
        <v>0</v>
      </c>
      <c r="O144" s="157">
        <f t="shared" si="231"/>
        <v>0</v>
      </c>
      <c r="P144" s="157">
        <f t="shared" si="231"/>
        <v>0</v>
      </c>
      <c r="Q144" s="157">
        <f t="shared" si="231"/>
        <v>0</v>
      </c>
    </row>
    <row r="145" spans="1:17" ht="12" customHeight="1" x14ac:dyDescent="0.25">
      <c r="A145" s="23" t="s">
        <v>60</v>
      </c>
      <c r="B145" s="156">
        <v>0</v>
      </c>
      <c r="C145" s="156">
        <v>0</v>
      </c>
      <c r="D145" s="156">
        <v>0</v>
      </c>
      <c r="E145" s="156">
        <v>0</v>
      </c>
      <c r="F145" s="156">
        <v>0</v>
      </c>
      <c r="G145" s="156">
        <v>0</v>
      </c>
      <c r="H145" s="156">
        <v>0</v>
      </c>
      <c r="I145" s="156">
        <v>0</v>
      </c>
      <c r="J145" s="156">
        <v>0</v>
      </c>
      <c r="K145" s="156">
        <v>0</v>
      </c>
      <c r="L145" s="156">
        <v>0</v>
      </c>
      <c r="M145" s="156">
        <v>0</v>
      </c>
      <c r="N145" s="156">
        <v>0</v>
      </c>
      <c r="O145" s="156">
        <v>0</v>
      </c>
      <c r="P145" s="156">
        <v>0</v>
      </c>
      <c r="Q145" s="156">
        <v>0</v>
      </c>
    </row>
    <row r="146" spans="1:17" ht="12.95" customHeight="1" x14ac:dyDescent="0.25">
      <c r="A146" s="158" t="s">
        <v>112</v>
      </c>
      <c r="B146" s="157">
        <f t="shared" ref="B146:Q146" si="232">B147</f>
        <v>0</v>
      </c>
      <c r="C146" s="157">
        <f t="shared" si="232"/>
        <v>0</v>
      </c>
      <c r="D146" s="157">
        <f t="shared" si="232"/>
        <v>0</v>
      </c>
      <c r="E146" s="157">
        <f t="shared" si="232"/>
        <v>0</v>
      </c>
      <c r="F146" s="157">
        <f t="shared" si="232"/>
        <v>0</v>
      </c>
      <c r="G146" s="157">
        <f t="shared" si="232"/>
        <v>0</v>
      </c>
      <c r="H146" s="157">
        <f t="shared" si="232"/>
        <v>0</v>
      </c>
      <c r="I146" s="157">
        <f t="shared" si="232"/>
        <v>0</v>
      </c>
      <c r="J146" s="157">
        <f t="shared" si="232"/>
        <v>0</v>
      </c>
      <c r="K146" s="157">
        <f t="shared" si="232"/>
        <v>0</v>
      </c>
      <c r="L146" s="157">
        <f t="shared" si="232"/>
        <v>0</v>
      </c>
      <c r="M146" s="157">
        <f t="shared" si="232"/>
        <v>0</v>
      </c>
      <c r="N146" s="157">
        <f t="shared" si="232"/>
        <v>0</v>
      </c>
      <c r="O146" s="157">
        <f t="shared" si="232"/>
        <v>0</v>
      </c>
      <c r="P146" s="157">
        <f t="shared" si="232"/>
        <v>0</v>
      </c>
      <c r="Q146" s="157">
        <f t="shared" si="232"/>
        <v>0</v>
      </c>
    </row>
    <row r="147" spans="1:17" ht="12" customHeight="1" x14ac:dyDescent="0.25">
      <c r="A147" s="23" t="s">
        <v>60</v>
      </c>
      <c r="B147" s="156">
        <v>0</v>
      </c>
      <c r="C147" s="156">
        <v>0</v>
      </c>
      <c r="D147" s="156">
        <v>0</v>
      </c>
      <c r="E147" s="156">
        <v>0</v>
      </c>
      <c r="F147" s="156">
        <v>0</v>
      </c>
      <c r="G147" s="156">
        <v>0</v>
      </c>
      <c r="H147" s="156">
        <v>0</v>
      </c>
      <c r="I147" s="156">
        <v>0</v>
      </c>
      <c r="J147" s="156">
        <v>0</v>
      </c>
      <c r="K147" s="156">
        <v>0</v>
      </c>
      <c r="L147" s="156">
        <v>0</v>
      </c>
      <c r="M147" s="156">
        <v>0</v>
      </c>
      <c r="N147" s="156">
        <v>0</v>
      </c>
      <c r="O147" s="156">
        <v>0</v>
      </c>
      <c r="P147" s="156">
        <v>0</v>
      </c>
      <c r="Q147" s="156">
        <v>0</v>
      </c>
    </row>
    <row r="148" spans="1:17" ht="12" customHeight="1" x14ac:dyDescent="0.25">
      <c r="A148" s="158" t="s">
        <v>63</v>
      </c>
      <c r="B148" s="157">
        <f t="shared" ref="B148" si="233">SUM(B149:B150,B153:B154)</f>
        <v>1.2800877298576538</v>
      </c>
      <c r="C148" s="157">
        <f t="shared" ref="C148" si="234">SUM(C149:C150,C153:C154)</f>
        <v>1.0482679634148262</v>
      </c>
      <c r="D148" s="157">
        <f t="shared" ref="D148" si="235">SUM(D149:D150,D153:D154)</f>
        <v>0.91993980886670079</v>
      </c>
      <c r="E148" s="157">
        <f t="shared" ref="E148" si="236">SUM(E149:E150,E153:E154)</f>
        <v>0.92392763763867336</v>
      </c>
      <c r="F148" s="157">
        <f t="shared" ref="F148" si="237">SUM(F149:F150,F153:F154)</f>
        <v>0.87069499014285356</v>
      </c>
      <c r="G148" s="157">
        <f t="shared" ref="G148" si="238">SUM(G149:G150,G153:G154)</f>
        <v>0.86860106813638882</v>
      </c>
      <c r="H148" s="157">
        <f t="shared" ref="H148" si="239">SUM(H149:H150,H153:H154)</f>
        <v>0.94882275387178816</v>
      </c>
      <c r="I148" s="157">
        <f t="shared" ref="I148" si="240">SUM(I149:I150,I153:I154)</f>
        <v>1.1023777308500518</v>
      </c>
      <c r="J148" s="157">
        <f t="shared" ref="J148" si="241">SUM(J149:J150,J153:J154)</f>
        <v>1.1810745470348076</v>
      </c>
      <c r="K148" s="157">
        <f t="shared" ref="K148" si="242">SUM(K149:K150,K153:K154)</f>
        <v>1.1328915145795388</v>
      </c>
      <c r="L148" s="157">
        <f t="shared" ref="L148" si="243">SUM(L149:L150,L153:L154)</f>
        <v>1.0535823914675797</v>
      </c>
      <c r="M148" s="157">
        <f t="shared" ref="M148" si="244">SUM(M149:M150,M153:M154)</f>
        <v>0.96192746048633704</v>
      </c>
      <c r="N148" s="157">
        <f t="shared" ref="N148" si="245">SUM(N149:N150,N153:N154)</f>
        <v>0.7247257212194711</v>
      </c>
      <c r="O148" s="157">
        <f t="shared" ref="O148" si="246">SUM(O149:O150,O153:O154)</f>
        <v>0.68735039097819906</v>
      </c>
      <c r="P148" s="157">
        <f t="shared" ref="P148" si="247">SUM(P149:P150,P153:P154)</f>
        <v>0.65846720302909967</v>
      </c>
      <c r="Q148" s="157">
        <f t="shared" ref="Q148" si="248">SUM(Q149:Q150,Q153:Q154)</f>
        <v>0.63166408517625583</v>
      </c>
    </row>
    <row r="149" spans="1:17" ht="12" customHeight="1" x14ac:dyDescent="0.25">
      <c r="A149" s="167" t="s">
        <v>144</v>
      </c>
      <c r="B149" s="132">
        <v>1.0794826980635646</v>
      </c>
      <c r="C149" s="132">
        <v>0.87257478739786209</v>
      </c>
      <c r="D149" s="132">
        <v>0.76029223741645746</v>
      </c>
      <c r="E149" s="132">
        <v>0.7498801194932716</v>
      </c>
      <c r="F149" s="132">
        <v>0.6943860357525562</v>
      </c>
      <c r="G149" s="132">
        <v>0.62489285477438039</v>
      </c>
      <c r="H149" s="132">
        <v>0.63961087263318328</v>
      </c>
      <c r="I149" s="132">
        <v>0.73327731151377562</v>
      </c>
      <c r="J149" s="132">
        <v>0.78292943440895246</v>
      </c>
      <c r="K149" s="132">
        <v>0.63195882181826257</v>
      </c>
      <c r="L149" s="132">
        <v>0.47703431588584594</v>
      </c>
      <c r="M149" s="132">
        <v>0.4261065419609828</v>
      </c>
      <c r="N149" s="132">
        <v>0.30696522937158272</v>
      </c>
      <c r="O149" s="132">
        <v>0.27119451860982896</v>
      </c>
      <c r="P149" s="132">
        <v>0.2630497785570341</v>
      </c>
      <c r="Q149" s="132">
        <v>0.24786818532232829</v>
      </c>
    </row>
    <row r="150" spans="1:17" ht="12" customHeight="1" x14ac:dyDescent="0.25">
      <c r="A150" s="167" t="s">
        <v>143</v>
      </c>
      <c r="B150" s="132">
        <f t="shared" ref="B150" si="249">SUM(B151:B152)</f>
        <v>0.20060503179408931</v>
      </c>
      <c r="C150" s="132">
        <f t="shared" ref="C150" si="250">SUM(C151:C152)</f>
        <v>0.17569317601696419</v>
      </c>
      <c r="D150" s="132">
        <f t="shared" ref="D150" si="251">SUM(D151:D152)</f>
        <v>0.1596475714502433</v>
      </c>
      <c r="E150" s="132">
        <f t="shared" ref="E150" si="252">SUM(E151:E152)</f>
        <v>0.17404751814540173</v>
      </c>
      <c r="F150" s="132">
        <f t="shared" ref="F150" si="253">SUM(F151:F152)</f>
        <v>0.17630895439029737</v>
      </c>
      <c r="G150" s="132">
        <f t="shared" ref="G150" si="254">SUM(G151:G152)</f>
        <v>0.2437082133620084</v>
      </c>
      <c r="H150" s="132">
        <f t="shared" ref="H150" si="255">SUM(H151:H152)</f>
        <v>0.30921188123860482</v>
      </c>
      <c r="I150" s="132">
        <f t="shared" ref="I150" si="256">SUM(I151:I152)</f>
        <v>0.36910041933627624</v>
      </c>
      <c r="J150" s="132">
        <f t="shared" ref="J150" si="257">SUM(J151:J152)</f>
        <v>0.39814511262585522</v>
      </c>
      <c r="K150" s="132">
        <f t="shared" ref="K150" si="258">SUM(K151:K152)</f>
        <v>0.50093269276127639</v>
      </c>
      <c r="L150" s="132">
        <f t="shared" ref="L150" si="259">SUM(L151:L152)</f>
        <v>0.57654807558173382</v>
      </c>
      <c r="M150" s="132">
        <f t="shared" ref="M150" si="260">SUM(M151:M152)</f>
        <v>0.53582091852535429</v>
      </c>
      <c r="N150" s="132">
        <f t="shared" ref="N150" si="261">SUM(N151:N152)</f>
        <v>0.41776049184788833</v>
      </c>
      <c r="O150" s="132">
        <f t="shared" ref="O150" si="262">SUM(O151:O152)</f>
        <v>0.41615587236837009</v>
      </c>
      <c r="P150" s="132">
        <f t="shared" ref="P150" si="263">SUM(P151:P152)</f>
        <v>0.39541742447206563</v>
      </c>
      <c r="Q150" s="132">
        <f t="shared" ref="Q150" si="264">SUM(Q151:Q152)</f>
        <v>0.38379589985392759</v>
      </c>
    </row>
    <row r="151" spans="1:17" ht="12" customHeight="1" x14ac:dyDescent="0.25">
      <c r="A151" s="166" t="s">
        <v>57</v>
      </c>
      <c r="B151" s="165">
        <v>0.20060503179408931</v>
      </c>
      <c r="C151" s="165">
        <v>0.17569317601696419</v>
      </c>
      <c r="D151" s="165">
        <v>0.1596475714502433</v>
      </c>
      <c r="E151" s="165">
        <v>0.17404751814540173</v>
      </c>
      <c r="F151" s="165">
        <v>0.17630895439029737</v>
      </c>
      <c r="G151" s="165">
        <v>0.2437082133620084</v>
      </c>
      <c r="H151" s="165">
        <v>0.30921188123860482</v>
      </c>
      <c r="I151" s="165">
        <v>0.36910041933627624</v>
      </c>
      <c r="J151" s="165">
        <v>0.39814511262585522</v>
      </c>
      <c r="K151" s="165">
        <v>0.50093269276127639</v>
      </c>
      <c r="L151" s="165">
        <v>0.57654807558173382</v>
      </c>
      <c r="M151" s="165">
        <v>0.53582091852535429</v>
      </c>
      <c r="N151" s="165">
        <v>0.41776049184788833</v>
      </c>
      <c r="O151" s="165">
        <v>0.41615587236837009</v>
      </c>
      <c r="P151" s="165">
        <v>0.39541742447206563</v>
      </c>
      <c r="Q151" s="165">
        <v>0.38379589985392759</v>
      </c>
    </row>
    <row r="152" spans="1:17" ht="12" customHeight="1" x14ac:dyDescent="0.25">
      <c r="A152" s="147" t="s">
        <v>59</v>
      </c>
      <c r="B152" s="164">
        <v>0</v>
      </c>
      <c r="C152" s="164">
        <v>0</v>
      </c>
      <c r="D152" s="164">
        <v>0</v>
      </c>
      <c r="E152" s="164">
        <v>0</v>
      </c>
      <c r="F152" s="164">
        <v>0</v>
      </c>
      <c r="G152" s="164">
        <v>0</v>
      </c>
      <c r="H152" s="164">
        <v>0</v>
      </c>
      <c r="I152" s="164">
        <v>0</v>
      </c>
      <c r="J152" s="164">
        <v>0</v>
      </c>
      <c r="K152" s="164">
        <v>0</v>
      </c>
      <c r="L152" s="164">
        <v>0</v>
      </c>
      <c r="M152" s="164">
        <v>0</v>
      </c>
      <c r="N152" s="164">
        <v>0</v>
      </c>
      <c r="O152" s="164">
        <v>0</v>
      </c>
      <c r="P152" s="164">
        <v>0</v>
      </c>
      <c r="Q152" s="164">
        <v>0</v>
      </c>
    </row>
    <row r="153" spans="1:17" ht="12" customHeight="1" x14ac:dyDescent="0.25">
      <c r="A153" s="163" t="s">
        <v>142</v>
      </c>
      <c r="B153" s="162">
        <v>0</v>
      </c>
      <c r="C153" s="162">
        <v>0</v>
      </c>
      <c r="D153" s="162">
        <v>0</v>
      </c>
      <c r="E153" s="162">
        <v>0</v>
      </c>
      <c r="F153" s="162">
        <v>0</v>
      </c>
      <c r="G153" s="162">
        <v>0</v>
      </c>
      <c r="H153" s="162">
        <v>0</v>
      </c>
      <c r="I153" s="162">
        <v>0</v>
      </c>
      <c r="J153" s="162">
        <v>0</v>
      </c>
      <c r="K153" s="162">
        <v>0</v>
      </c>
      <c r="L153" s="162">
        <v>0</v>
      </c>
      <c r="M153" s="162">
        <v>0</v>
      </c>
      <c r="N153" s="162">
        <v>0</v>
      </c>
      <c r="O153" s="162">
        <v>0</v>
      </c>
      <c r="P153" s="162">
        <v>0</v>
      </c>
      <c r="Q153" s="162">
        <v>0</v>
      </c>
    </row>
    <row r="154" spans="1:17" ht="12" customHeight="1" x14ac:dyDescent="0.25">
      <c r="A154" s="161" t="s">
        <v>141</v>
      </c>
      <c r="B154" s="160">
        <f t="shared" ref="B154" si="265">SUM(B155:B156)</f>
        <v>0</v>
      </c>
      <c r="C154" s="160">
        <f t="shared" ref="C154" si="266">SUM(C155:C156)</f>
        <v>0</v>
      </c>
      <c r="D154" s="160">
        <f t="shared" ref="D154" si="267">SUM(D155:D156)</f>
        <v>0</v>
      </c>
      <c r="E154" s="160">
        <f t="shared" ref="E154" si="268">SUM(E155:E156)</f>
        <v>0</v>
      </c>
      <c r="F154" s="160">
        <f t="shared" ref="F154" si="269">SUM(F155:F156)</f>
        <v>0</v>
      </c>
      <c r="G154" s="160">
        <f t="shared" ref="G154" si="270">SUM(G155:G156)</f>
        <v>0</v>
      </c>
      <c r="H154" s="160">
        <f t="shared" ref="H154" si="271">SUM(H155:H156)</f>
        <v>0</v>
      </c>
      <c r="I154" s="160">
        <f t="shared" ref="I154" si="272">SUM(I155:I156)</f>
        <v>0</v>
      </c>
      <c r="J154" s="160">
        <f t="shared" ref="J154" si="273">SUM(J155:J156)</f>
        <v>0</v>
      </c>
      <c r="K154" s="160">
        <f t="shared" ref="K154" si="274">SUM(K155:K156)</f>
        <v>0</v>
      </c>
      <c r="L154" s="160">
        <f t="shared" ref="L154" si="275">SUM(L155:L156)</f>
        <v>0</v>
      </c>
      <c r="M154" s="160">
        <f t="shared" ref="M154" si="276">SUM(M155:M156)</f>
        <v>0</v>
      </c>
      <c r="N154" s="160">
        <f t="shared" ref="N154" si="277">SUM(N155:N156)</f>
        <v>0</v>
      </c>
      <c r="O154" s="160">
        <f t="shared" ref="O154" si="278">SUM(O155:O156)</f>
        <v>0</v>
      </c>
      <c r="P154" s="160">
        <f t="shared" ref="P154" si="279">SUM(P155:P156)</f>
        <v>0</v>
      </c>
      <c r="Q154" s="160">
        <f t="shared" ref="Q154" si="280">SUM(Q155:Q156)</f>
        <v>0</v>
      </c>
    </row>
    <row r="155" spans="1:17" ht="12" customHeight="1" x14ac:dyDescent="0.25">
      <c r="A155" s="148" t="s">
        <v>60</v>
      </c>
      <c r="B155" s="156">
        <v>0</v>
      </c>
      <c r="C155" s="156">
        <v>0</v>
      </c>
      <c r="D155" s="156">
        <v>0</v>
      </c>
      <c r="E155" s="156">
        <v>0</v>
      </c>
      <c r="F155" s="156">
        <v>0</v>
      </c>
      <c r="G155" s="156">
        <v>0</v>
      </c>
      <c r="H155" s="156">
        <v>0</v>
      </c>
      <c r="I155" s="156">
        <v>0</v>
      </c>
      <c r="J155" s="156">
        <v>0</v>
      </c>
      <c r="K155" s="156">
        <v>0</v>
      </c>
      <c r="L155" s="156">
        <v>0</v>
      </c>
      <c r="M155" s="156">
        <v>0</v>
      </c>
      <c r="N155" s="156">
        <v>0</v>
      </c>
      <c r="O155" s="156">
        <v>0</v>
      </c>
      <c r="P155" s="156">
        <v>0</v>
      </c>
      <c r="Q155" s="156">
        <v>0</v>
      </c>
    </row>
    <row r="156" spans="1:17" ht="12" customHeight="1" x14ac:dyDescent="0.25">
      <c r="A156" s="148" t="s">
        <v>59</v>
      </c>
      <c r="B156" s="156">
        <v>0</v>
      </c>
      <c r="C156" s="156">
        <v>0</v>
      </c>
      <c r="D156" s="156">
        <v>0</v>
      </c>
      <c r="E156" s="156">
        <v>0</v>
      </c>
      <c r="F156" s="156">
        <v>0</v>
      </c>
      <c r="G156" s="156">
        <v>0</v>
      </c>
      <c r="H156" s="156">
        <v>0</v>
      </c>
      <c r="I156" s="156">
        <v>0</v>
      </c>
      <c r="J156" s="156">
        <v>0</v>
      </c>
      <c r="K156" s="156">
        <v>0</v>
      </c>
      <c r="L156" s="156">
        <v>0</v>
      </c>
      <c r="M156" s="156">
        <v>0</v>
      </c>
      <c r="N156" s="156">
        <v>0</v>
      </c>
      <c r="O156" s="156">
        <v>0</v>
      </c>
      <c r="P156" s="156">
        <v>0</v>
      </c>
      <c r="Q156" s="156">
        <v>0</v>
      </c>
    </row>
    <row r="157" spans="1:17" ht="12" customHeight="1" x14ac:dyDescent="0.25">
      <c r="A157" s="158" t="s">
        <v>62</v>
      </c>
      <c r="B157" s="157">
        <f t="shared" ref="B157" si="281">SUM(B158:B159)</f>
        <v>0.18912146981402325</v>
      </c>
      <c r="C157" s="157">
        <f t="shared" ref="C157" si="282">SUM(C158:C159)</f>
        <v>0.23582992748840709</v>
      </c>
      <c r="D157" s="157">
        <f t="shared" ref="D157" si="283">SUM(D158:D159)</f>
        <v>0.30708257525357135</v>
      </c>
      <c r="E157" s="157">
        <f t="shared" ref="E157" si="284">SUM(E158:E159)</f>
        <v>0.23675454671478116</v>
      </c>
      <c r="F157" s="157">
        <f t="shared" ref="F157" si="285">SUM(F158:F159)</f>
        <v>0.3330881013884196</v>
      </c>
      <c r="G157" s="157">
        <f t="shared" ref="G157" si="286">SUM(G158:G159)</f>
        <v>0.82996637784506877</v>
      </c>
      <c r="H157" s="157">
        <f t="shared" ref="H157" si="287">SUM(H158:H159)</f>
        <v>0.77948554348728616</v>
      </c>
      <c r="I157" s="157">
        <f t="shared" ref="I157" si="288">SUM(I158:I159)</f>
        <v>2.0621208461222538</v>
      </c>
      <c r="J157" s="157">
        <f t="shared" ref="J157" si="289">SUM(J158:J159)</f>
        <v>2.0269245436620764</v>
      </c>
      <c r="K157" s="157">
        <f t="shared" ref="K157" si="290">SUM(K158:K159)</f>
        <v>1.0647469608950044</v>
      </c>
      <c r="L157" s="157">
        <f t="shared" ref="L157" si="291">SUM(L158:L159)</f>
        <v>1.5637910010567107</v>
      </c>
      <c r="M157" s="157">
        <f t="shared" ref="M157" si="292">SUM(M158:M159)</f>
        <v>1.6789965201153587</v>
      </c>
      <c r="N157" s="157">
        <f t="shared" ref="N157" si="293">SUM(N158:N159)</f>
        <v>1.0980217428897734</v>
      </c>
      <c r="O157" s="157">
        <f t="shared" ref="O157" si="294">SUM(O158:O159)</f>
        <v>1.3258398998877554</v>
      </c>
      <c r="P157" s="157">
        <f t="shared" ref="P157" si="295">SUM(P158:P159)</f>
        <v>1.6481236242796264</v>
      </c>
      <c r="Q157" s="157">
        <f t="shared" ref="Q157" si="296">SUM(Q158:Q159)</f>
        <v>2.5433320510053461</v>
      </c>
    </row>
    <row r="158" spans="1:17" ht="12" customHeight="1" x14ac:dyDescent="0.25">
      <c r="A158" s="23" t="s">
        <v>57</v>
      </c>
      <c r="B158" s="156">
        <v>0.18912146981402325</v>
      </c>
      <c r="C158" s="156">
        <v>0.23582992748840709</v>
      </c>
      <c r="D158" s="156">
        <v>0.30708257525357135</v>
      </c>
      <c r="E158" s="156">
        <v>0.23675454671478116</v>
      </c>
      <c r="F158" s="156">
        <v>0.3330881013884196</v>
      </c>
      <c r="G158" s="156">
        <v>0.82996637784506877</v>
      </c>
      <c r="H158" s="156">
        <v>0.77948554348728616</v>
      </c>
      <c r="I158" s="156">
        <v>2.0621208461222538</v>
      </c>
      <c r="J158" s="156">
        <v>2.0269245436620764</v>
      </c>
      <c r="K158" s="156">
        <v>1.0647469608950044</v>
      </c>
      <c r="L158" s="156">
        <v>1.5637910010567107</v>
      </c>
      <c r="M158" s="156">
        <v>1.6789965201153587</v>
      </c>
      <c r="N158" s="156">
        <v>1.0980217428897734</v>
      </c>
      <c r="O158" s="156">
        <v>1.3258398998877554</v>
      </c>
      <c r="P158" s="156">
        <v>1.6481236242796264</v>
      </c>
      <c r="Q158" s="156">
        <v>2.5433320510053461</v>
      </c>
    </row>
    <row r="159" spans="1:17" ht="12" customHeight="1" x14ac:dyDescent="0.25">
      <c r="A159" s="29" t="s">
        <v>140</v>
      </c>
      <c r="B159" s="57">
        <v>0</v>
      </c>
      <c r="C159" s="57">
        <v>0</v>
      </c>
      <c r="D159" s="57">
        <v>0</v>
      </c>
      <c r="E159" s="57">
        <v>0</v>
      </c>
      <c r="F159" s="57">
        <v>0</v>
      </c>
      <c r="G159" s="57">
        <v>0</v>
      </c>
      <c r="H159" s="57">
        <v>0</v>
      </c>
      <c r="I159" s="57">
        <v>0</v>
      </c>
      <c r="J159" s="57">
        <v>0</v>
      </c>
      <c r="K159" s="57">
        <v>0</v>
      </c>
      <c r="L159" s="57">
        <v>0</v>
      </c>
      <c r="M159" s="57">
        <v>0</v>
      </c>
      <c r="N159" s="57">
        <v>0</v>
      </c>
      <c r="O159" s="57">
        <v>0</v>
      </c>
      <c r="P159" s="57">
        <v>0</v>
      </c>
      <c r="Q159" s="57"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>
        <f>SUM(B162,B164,B166,B175)</f>
        <v>29.393831787912138</v>
      </c>
      <c r="C161" s="168">
        <f t="shared" ref="C161:Q161" si="297">SUM(C162,C164,C166,C175)</f>
        <v>24.20280164617893</v>
      </c>
      <c r="D161" s="168">
        <f t="shared" si="297"/>
        <v>21.408886836201422</v>
      </c>
      <c r="E161" s="168">
        <f t="shared" si="297"/>
        <v>20.243673442452192</v>
      </c>
      <c r="F161" s="168">
        <f t="shared" si="297"/>
        <v>19.432648413629511</v>
      </c>
      <c r="G161" s="168">
        <f t="shared" si="297"/>
        <v>21.348874228808651</v>
      </c>
      <c r="H161" s="168">
        <f t="shared" si="297"/>
        <v>22.246516574092382</v>
      </c>
      <c r="I161" s="168">
        <f t="shared" si="297"/>
        <v>28.36304137019577</v>
      </c>
      <c r="J161" s="168">
        <f t="shared" si="297"/>
        <v>29.581979616296046</v>
      </c>
      <c r="K161" s="168">
        <f t="shared" si="297"/>
        <v>25.504893612283116</v>
      </c>
      <c r="L161" s="168">
        <f t="shared" si="297"/>
        <v>25.064762091885136</v>
      </c>
      <c r="M161" s="168">
        <f t="shared" si="297"/>
        <v>22.931467448078735</v>
      </c>
      <c r="N161" s="168">
        <f t="shared" si="297"/>
        <v>16.39576669328909</v>
      </c>
      <c r="O161" s="168">
        <f t="shared" si="297"/>
        <v>15.753122164125521</v>
      </c>
      <c r="P161" s="168">
        <f t="shared" si="297"/>
        <v>15.227759924410952</v>
      </c>
      <c r="Q161" s="168">
        <f t="shared" si="297"/>
        <v>15.180212518592359</v>
      </c>
    </row>
    <row r="162" spans="1:17" ht="12.95" customHeight="1" x14ac:dyDescent="0.25">
      <c r="A162" s="158" t="s">
        <v>65</v>
      </c>
      <c r="B162" s="157">
        <f t="shared" ref="B162:Q162" si="298">B163</f>
        <v>0</v>
      </c>
      <c r="C162" s="157">
        <f t="shared" si="298"/>
        <v>0</v>
      </c>
      <c r="D162" s="157">
        <f t="shared" si="298"/>
        <v>0</v>
      </c>
      <c r="E162" s="157">
        <f t="shared" si="298"/>
        <v>0</v>
      </c>
      <c r="F162" s="157">
        <f t="shared" si="298"/>
        <v>0</v>
      </c>
      <c r="G162" s="157">
        <f t="shared" si="298"/>
        <v>0</v>
      </c>
      <c r="H162" s="157">
        <f t="shared" si="298"/>
        <v>0</v>
      </c>
      <c r="I162" s="157">
        <f t="shared" si="298"/>
        <v>0</v>
      </c>
      <c r="J162" s="157">
        <f t="shared" si="298"/>
        <v>0</v>
      </c>
      <c r="K162" s="157">
        <f t="shared" si="298"/>
        <v>0</v>
      </c>
      <c r="L162" s="157">
        <f t="shared" si="298"/>
        <v>0</v>
      </c>
      <c r="M162" s="157">
        <f t="shared" si="298"/>
        <v>0</v>
      </c>
      <c r="N162" s="157">
        <f t="shared" si="298"/>
        <v>0</v>
      </c>
      <c r="O162" s="157">
        <f t="shared" si="298"/>
        <v>0</v>
      </c>
      <c r="P162" s="157">
        <f t="shared" si="298"/>
        <v>0</v>
      </c>
      <c r="Q162" s="157">
        <f t="shared" si="298"/>
        <v>0</v>
      </c>
    </row>
    <row r="163" spans="1:17" ht="12" customHeight="1" x14ac:dyDescent="0.25">
      <c r="A163" s="23" t="s">
        <v>60</v>
      </c>
      <c r="B163" s="57">
        <v>0</v>
      </c>
      <c r="C163" s="57">
        <v>0</v>
      </c>
      <c r="D163" s="57">
        <v>0</v>
      </c>
      <c r="E163" s="57">
        <v>0</v>
      </c>
      <c r="F163" s="57">
        <v>0</v>
      </c>
      <c r="G163" s="57">
        <v>0</v>
      </c>
      <c r="H163" s="57">
        <v>0</v>
      </c>
      <c r="I163" s="57">
        <v>0</v>
      </c>
      <c r="J163" s="57">
        <v>0</v>
      </c>
      <c r="K163" s="57">
        <v>0</v>
      </c>
      <c r="L163" s="57">
        <v>0</v>
      </c>
      <c r="M163" s="57">
        <v>0</v>
      </c>
      <c r="N163" s="57">
        <v>0</v>
      </c>
      <c r="O163" s="57">
        <v>0</v>
      </c>
      <c r="P163" s="57">
        <v>0</v>
      </c>
      <c r="Q163" s="57">
        <v>0</v>
      </c>
    </row>
    <row r="164" spans="1:17" ht="12.95" customHeight="1" x14ac:dyDescent="0.25">
      <c r="A164" s="158" t="s">
        <v>112</v>
      </c>
      <c r="B164" s="157">
        <f t="shared" ref="B164:Q164" si="299">B165</f>
        <v>0</v>
      </c>
      <c r="C164" s="157">
        <f t="shared" si="299"/>
        <v>0</v>
      </c>
      <c r="D164" s="157">
        <f t="shared" si="299"/>
        <v>0</v>
      </c>
      <c r="E164" s="157">
        <f t="shared" si="299"/>
        <v>0</v>
      </c>
      <c r="F164" s="157">
        <f t="shared" si="299"/>
        <v>0</v>
      </c>
      <c r="G164" s="157">
        <f t="shared" si="299"/>
        <v>0</v>
      </c>
      <c r="H164" s="157">
        <f t="shared" si="299"/>
        <v>0</v>
      </c>
      <c r="I164" s="157">
        <f t="shared" si="299"/>
        <v>0</v>
      </c>
      <c r="J164" s="157">
        <f t="shared" si="299"/>
        <v>0</v>
      </c>
      <c r="K164" s="157">
        <f t="shared" si="299"/>
        <v>0</v>
      </c>
      <c r="L164" s="157">
        <f t="shared" si="299"/>
        <v>0</v>
      </c>
      <c r="M164" s="157">
        <f t="shared" si="299"/>
        <v>0</v>
      </c>
      <c r="N164" s="157">
        <f t="shared" si="299"/>
        <v>0</v>
      </c>
      <c r="O164" s="157">
        <f t="shared" si="299"/>
        <v>0</v>
      </c>
      <c r="P164" s="157">
        <f t="shared" si="299"/>
        <v>0</v>
      </c>
      <c r="Q164" s="157">
        <f t="shared" si="299"/>
        <v>0</v>
      </c>
    </row>
    <row r="165" spans="1:17" ht="12" customHeight="1" x14ac:dyDescent="0.25">
      <c r="A165" s="23" t="s">
        <v>60</v>
      </c>
      <c r="B165" s="156">
        <v>0</v>
      </c>
      <c r="C165" s="156">
        <v>0</v>
      </c>
      <c r="D165" s="156">
        <v>0</v>
      </c>
      <c r="E165" s="156">
        <v>0</v>
      </c>
      <c r="F165" s="156">
        <v>0</v>
      </c>
      <c r="G165" s="156">
        <v>0</v>
      </c>
      <c r="H165" s="156">
        <v>0</v>
      </c>
      <c r="I165" s="156">
        <v>0</v>
      </c>
      <c r="J165" s="156">
        <v>0</v>
      </c>
      <c r="K165" s="156">
        <v>0</v>
      </c>
      <c r="L165" s="156">
        <v>0</v>
      </c>
      <c r="M165" s="156">
        <v>0</v>
      </c>
      <c r="N165" s="156">
        <v>0</v>
      </c>
      <c r="O165" s="156">
        <v>0</v>
      </c>
      <c r="P165" s="156">
        <v>0</v>
      </c>
      <c r="Q165" s="156">
        <v>0</v>
      </c>
    </row>
    <row r="166" spans="1:17" ht="12" customHeight="1" x14ac:dyDescent="0.25">
      <c r="A166" s="158" t="s">
        <v>63</v>
      </c>
      <c r="B166" s="157">
        <f>SUM(B167:B168,B171:B172)</f>
        <v>25.613345420431131</v>
      </c>
      <c r="C166" s="157">
        <f t="shared" ref="C166:Q166" si="300">SUM(C167:C168,C171:C172)</f>
        <v>20.980294920932295</v>
      </c>
      <c r="D166" s="157">
        <f t="shared" si="300"/>
        <v>18.411421719933578</v>
      </c>
      <c r="E166" s="157">
        <f t="shared" si="300"/>
        <v>18.495296651332016</v>
      </c>
      <c r="F166" s="157">
        <f t="shared" si="300"/>
        <v>17.434175332611954</v>
      </c>
      <c r="G166" s="157">
        <f t="shared" si="300"/>
        <v>17.393132607821503</v>
      </c>
      <c r="H166" s="157">
        <f t="shared" si="300"/>
        <v>18.999907476098979</v>
      </c>
      <c r="I166" s="157">
        <f t="shared" si="300"/>
        <v>22.069644842186754</v>
      </c>
      <c r="J166" s="157">
        <f t="shared" si="300"/>
        <v>23.649600237372589</v>
      </c>
      <c r="K166" s="157">
        <f t="shared" si="300"/>
        <v>22.681844726819875</v>
      </c>
      <c r="L166" s="157">
        <f t="shared" si="300"/>
        <v>21.10072944646523</v>
      </c>
      <c r="M166" s="157">
        <f t="shared" si="300"/>
        <v>19.26364179239819</v>
      </c>
      <c r="N166" s="157">
        <f t="shared" si="300"/>
        <v>14.516513599161058</v>
      </c>
      <c r="O166" s="157">
        <f t="shared" si="300"/>
        <v>13.773670024852883</v>
      </c>
      <c r="P166" s="157">
        <f t="shared" si="300"/>
        <v>13.18928597649573</v>
      </c>
      <c r="Q166" s="157">
        <f t="shared" si="300"/>
        <v>12.65729970014258</v>
      </c>
    </row>
    <row r="167" spans="1:17" ht="12" customHeight="1" x14ac:dyDescent="0.25">
      <c r="A167" s="167" t="s">
        <v>144</v>
      </c>
      <c r="B167" s="132">
        <v>21.599429354397358</v>
      </c>
      <c r="C167" s="132">
        <v>17.463277933331167</v>
      </c>
      <c r="D167" s="132">
        <v>15.21757339445989</v>
      </c>
      <c r="E167" s="132">
        <v>15.008559542296386</v>
      </c>
      <c r="F167" s="132">
        <v>13.90535161049015</v>
      </c>
      <c r="G167" s="132">
        <v>12.507990493132597</v>
      </c>
      <c r="H167" s="132">
        <v>12.812205292433449</v>
      </c>
      <c r="I167" s="132">
        <v>14.678675636032253</v>
      </c>
      <c r="J167" s="132">
        <v>15.675370357836622</v>
      </c>
      <c r="K167" s="132">
        <v>12.647602553989499</v>
      </c>
      <c r="L167" s="132">
        <v>9.5555734130566403</v>
      </c>
      <c r="M167" s="132">
        <v>8.5324450671642467</v>
      </c>
      <c r="N167" s="132">
        <v>6.1463392072714216</v>
      </c>
      <c r="O167" s="132">
        <v>5.4383961255175715</v>
      </c>
      <c r="P167" s="132">
        <v>5.2678523189229756</v>
      </c>
      <c r="Q167" s="132">
        <v>4.9665895694238253</v>
      </c>
    </row>
    <row r="168" spans="1:17" ht="12" customHeight="1" x14ac:dyDescent="0.25">
      <c r="A168" s="167" t="s">
        <v>143</v>
      </c>
      <c r="B168" s="132">
        <f t="shared" ref="B168" si="301">SUM(B169:B170)</f>
        <v>4.0139160660337705</v>
      </c>
      <c r="C168" s="132">
        <f t="shared" ref="C168" si="302">SUM(C169:C170)</f>
        <v>3.5170169876011266</v>
      </c>
      <c r="D168" s="132">
        <f t="shared" ref="D168" si="303">SUM(D169:D170)</f>
        <v>3.1938483254736889</v>
      </c>
      <c r="E168" s="132">
        <f t="shared" ref="E168" si="304">SUM(E169:E170)</f>
        <v>3.4867371090356314</v>
      </c>
      <c r="F168" s="132">
        <f t="shared" ref="F168" si="305">SUM(F169:F170)</f>
        <v>3.5288237221218024</v>
      </c>
      <c r="G168" s="132">
        <f t="shared" ref="G168" si="306">SUM(G169:G170)</f>
        <v>4.8851421146889056</v>
      </c>
      <c r="H168" s="132">
        <f t="shared" ref="H168" si="307">SUM(H169:H170)</f>
        <v>6.1877021836655297</v>
      </c>
      <c r="I168" s="132">
        <f t="shared" ref="I168" si="308">SUM(I169:I170)</f>
        <v>7.3909692061544998</v>
      </c>
      <c r="J168" s="132">
        <f t="shared" ref="J168" si="309">SUM(J169:J170)</f>
        <v>7.9742298795359678</v>
      </c>
      <c r="K168" s="132">
        <f t="shared" ref="K168" si="310">SUM(K169:K170)</f>
        <v>10.034242172830378</v>
      </c>
      <c r="L168" s="132">
        <f t="shared" ref="L168" si="311">SUM(L169:L170)</f>
        <v>11.545156033408588</v>
      </c>
      <c r="M168" s="132">
        <f t="shared" ref="M168" si="312">SUM(M169:M170)</f>
        <v>10.731196725233945</v>
      </c>
      <c r="N168" s="132">
        <f t="shared" ref="N168" si="313">SUM(N169:N170)</f>
        <v>8.3701743918896359</v>
      </c>
      <c r="O168" s="132">
        <f t="shared" ref="O168" si="314">SUM(O169:O170)</f>
        <v>8.3352738993353128</v>
      </c>
      <c r="P168" s="132">
        <f t="shared" ref="P168" si="315">SUM(P169:P170)</f>
        <v>7.9214336575727549</v>
      </c>
      <c r="Q168" s="132">
        <f t="shared" ref="Q168" si="316">SUM(Q169:Q170)</f>
        <v>7.6907101307187542</v>
      </c>
    </row>
    <row r="169" spans="1:17" ht="12" customHeight="1" x14ac:dyDescent="0.25">
      <c r="A169" s="166" t="s">
        <v>57</v>
      </c>
      <c r="B169" s="165">
        <v>4.0139160660337705</v>
      </c>
      <c r="C169" s="165">
        <v>3.5170169876011266</v>
      </c>
      <c r="D169" s="165">
        <v>3.1938483254736889</v>
      </c>
      <c r="E169" s="165">
        <v>3.4867371090356314</v>
      </c>
      <c r="F169" s="165">
        <v>3.5288237221218024</v>
      </c>
      <c r="G169" s="165">
        <v>4.8851421146889056</v>
      </c>
      <c r="H169" s="165">
        <v>6.1877021836655297</v>
      </c>
      <c r="I169" s="165">
        <v>7.3909692061544998</v>
      </c>
      <c r="J169" s="165">
        <v>7.9742298795359678</v>
      </c>
      <c r="K169" s="165">
        <v>10.034242172830378</v>
      </c>
      <c r="L169" s="165">
        <v>11.545156033408588</v>
      </c>
      <c r="M169" s="165">
        <v>10.731196725233945</v>
      </c>
      <c r="N169" s="165">
        <v>8.3701743918896359</v>
      </c>
      <c r="O169" s="165">
        <v>8.3352738993353128</v>
      </c>
      <c r="P169" s="165">
        <v>7.9214336575727549</v>
      </c>
      <c r="Q169" s="165">
        <v>7.6907101307187542</v>
      </c>
    </row>
    <row r="170" spans="1:17" ht="12" customHeight="1" x14ac:dyDescent="0.25">
      <c r="A170" s="147" t="s">
        <v>59</v>
      </c>
      <c r="B170" s="164">
        <v>0</v>
      </c>
      <c r="C170" s="164">
        <v>0</v>
      </c>
      <c r="D170" s="164">
        <v>0</v>
      </c>
      <c r="E170" s="164">
        <v>0</v>
      </c>
      <c r="F170" s="164">
        <v>0</v>
      </c>
      <c r="G170" s="164">
        <v>0</v>
      </c>
      <c r="H170" s="164">
        <v>0</v>
      </c>
      <c r="I170" s="164">
        <v>0</v>
      </c>
      <c r="J170" s="164">
        <v>0</v>
      </c>
      <c r="K170" s="164">
        <v>0</v>
      </c>
      <c r="L170" s="164">
        <v>0</v>
      </c>
      <c r="M170" s="164">
        <v>0</v>
      </c>
      <c r="N170" s="164">
        <v>0</v>
      </c>
      <c r="O170" s="164">
        <v>0</v>
      </c>
      <c r="P170" s="164">
        <v>0</v>
      </c>
      <c r="Q170" s="164">
        <v>0</v>
      </c>
    </row>
    <row r="171" spans="1:17" ht="12" customHeight="1" x14ac:dyDescent="0.25">
      <c r="A171" s="163" t="s">
        <v>142</v>
      </c>
      <c r="B171" s="162">
        <v>0</v>
      </c>
      <c r="C171" s="162">
        <v>0</v>
      </c>
      <c r="D171" s="162">
        <v>0</v>
      </c>
      <c r="E171" s="162">
        <v>0</v>
      </c>
      <c r="F171" s="162">
        <v>0</v>
      </c>
      <c r="G171" s="162">
        <v>0</v>
      </c>
      <c r="H171" s="162">
        <v>0</v>
      </c>
      <c r="I171" s="162">
        <v>0</v>
      </c>
      <c r="J171" s="162">
        <v>0</v>
      </c>
      <c r="K171" s="162">
        <v>0</v>
      </c>
      <c r="L171" s="162">
        <v>0</v>
      </c>
      <c r="M171" s="162">
        <v>0</v>
      </c>
      <c r="N171" s="162">
        <v>0</v>
      </c>
      <c r="O171" s="162">
        <v>0</v>
      </c>
      <c r="P171" s="162">
        <v>0</v>
      </c>
      <c r="Q171" s="162">
        <v>0</v>
      </c>
    </row>
    <row r="172" spans="1:17" ht="12" customHeight="1" x14ac:dyDescent="0.25">
      <c r="A172" s="161" t="s">
        <v>141</v>
      </c>
      <c r="B172" s="160">
        <f t="shared" ref="B172" si="317">SUM(B173:B174)</f>
        <v>0</v>
      </c>
      <c r="C172" s="160">
        <f t="shared" ref="C172" si="318">SUM(C173:C174)</f>
        <v>0</v>
      </c>
      <c r="D172" s="160">
        <f t="shared" ref="D172" si="319">SUM(D173:D174)</f>
        <v>0</v>
      </c>
      <c r="E172" s="160">
        <f t="shared" ref="E172" si="320">SUM(E173:E174)</f>
        <v>0</v>
      </c>
      <c r="F172" s="160">
        <f t="shared" ref="F172" si="321">SUM(F173:F174)</f>
        <v>0</v>
      </c>
      <c r="G172" s="160">
        <f t="shared" ref="G172" si="322">SUM(G173:G174)</f>
        <v>0</v>
      </c>
      <c r="H172" s="160">
        <f t="shared" ref="H172" si="323">SUM(H173:H174)</f>
        <v>0</v>
      </c>
      <c r="I172" s="160">
        <f t="shared" ref="I172" si="324">SUM(I173:I174)</f>
        <v>0</v>
      </c>
      <c r="J172" s="160">
        <f t="shared" ref="J172" si="325">SUM(J173:J174)</f>
        <v>0</v>
      </c>
      <c r="K172" s="160">
        <f t="shared" ref="K172" si="326">SUM(K173:K174)</f>
        <v>0</v>
      </c>
      <c r="L172" s="160">
        <f t="shared" ref="L172" si="327">SUM(L173:L174)</f>
        <v>0</v>
      </c>
      <c r="M172" s="160">
        <f t="shared" ref="M172" si="328">SUM(M173:M174)</f>
        <v>0</v>
      </c>
      <c r="N172" s="160">
        <f t="shared" ref="N172" si="329">SUM(N173:N174)</f>
        <v>0</v>
      </c>
      <c r="O172" s="160">
        <f t="shared" ref="O172" si="330">SUM(O173:O174)</f>
        <v>0</v>
      </c>
      <c r="P172" s="160">
        <f t="shared" ref="P172" si="331">SUM(P173:P174)</f>
        <v>0</v>
      </c>
      <c r="Q172" s="160">
        <f t="shared" ref="Q172" si="332">SUM(Q173:Q174)</f>
        <v>0</v>
      </c>
    </row>
    <row r="173" spans="1:17" ht="12" customHeight="1" x14ac:dyDescent="0.25">
      <c r="A173" s="148" t="s">
        <v>60</v>
      </c>
      <c r="B173" s="156">
        <v>0</v>
      </c>
      <c r="C173" s="156">
        <v>0</v>
      </c>
      <c r="D173" s="156">
        <v>0</v>
      </c>
      <c r="E173" s="156">
        <v>0</v>
      </c>
      <c r="F173" s="156">
        <v>0</v>
      </c>
      <c r="G173" s="156">
        <v>0</v>
      </c>
      <c r="H173" s="156">
        <v>0</v>
      </c>
      <c r="I173" s="156">
        <v>0</v>
      </c>
      <c r="J173" s="156">
        <v>0</v>
      </c>
      <c r="K173" s="156">
        <v>0</v>
      </c>
      <c r="L173" s="156">
        <v>0</v>
      </c>
      <c r="M173" s="156">
        <v>0</v>
      </c>
      <c r="N173" s="156">
        <v>0</v>
      </c>
      <c r="O173" s="156">
        <v>0</v>
      </c>
      <c r="P173" s="156">
        <v>0</v>
      </c>
      <c r="Q173" s="156">
        <v>0</v>
      </c>
    </row>
    <row r="174" spans="1:17" ht="12" customHeight="1" x14ac:dyDescent="0.25">
      <c r="A174" s="159" t="s">
        <v>59</v>
      </c>
      <c r="B174" s="57">
        <v>0</v>
      </c>
      <c r="C174" s="57">
        <v>0</v>
      </c>
      <c r="D174" s="57">
        <v>0</v>
      </c>
      <c r="E174" s="57">
        <v>0</v>
      </c>
      <c r="F174" s="57">
        <v>0</v>
      </c>
      <c r="G174" s="57">
        <v>0</v>
      </c>
      <c r="H174" s="57">
        <v>0</v>
      </c>
      <c r="I174" s="57">
        <v>0</v>
      </c>
      <c r="J174" s="57">
        <v>0</v>
      </c>
      <c r="K174" s="57">
        <v>0</v>
      </c>
      <c r="L174" s="57">
        <v>0</v>
      </c>
      <c r="M174" s="57">
        <v>0</v>
      </c>
      <c r="N174" s="57">
        <v>0</v>
      </c>
      <c r="O174" s="57">
        <v>0</v>
      </c>
      <c r="P174" s="57">
        <v>0</v>
      </c>
      <c r="Q174" s="57">
        <v>0</v>
      </c>
    </row>
    <row r="175" spans="1:17" ht="12" customHeight="1" x14ac:dyDescent="0.25">
      <c r="A175" s="158" t="s">
        <v>62</v>
      </c>
      <c r="B175" s="157">
        <f>SUM(B176:B177)</f>
        <v>3.7804863674810059</v>
      </c>
      <c r="C175" s="157">
        <f t="shared" ref="C175:Q175" si="333">SUM(C176:C177)</f>
        <v>3.222506725246634</v>
      </c>
      <c r="D175" s="157">
        <f t="shared" si="333"/>
        <v>2.9974651162678425</v>
      </c>
      <c r="E175" s="157">
        <f t="shared" si="333"/>
        <v>1.7483767911201751</v>
      </c>
      <c r="F175" s="157">
        <f t="shared" si="333"/>
        <v>1.998473081017559</v>
      </c>
      <c r="G175" s="157">
        <f t="shared" si="333"/>
        <v>3.9557416209871463</v>
      </c>
      <c r="H175" s="157">
        <f t="shared" si="333"/>
        <v>3.2466090979934017</v>
      </c>
      <c r="I175" s="157">
        <f t="shared" si="333"/>
        <v>6.2933965280090156</v>
      </c>
      <c r="J175" s="157">
        <f t="shared" si="333"/>
        <v>5.932379378923458</v>
      </c>
      <c r="K175" s="157">
        <f t="shared" si="333"/>
        <v>2.8230488854632396</v>
      </c>
      <c r="L175" s="157">
        <f t="shared" si="333"/>
        <v>3.9640326454199046</v>
      </c>
      <c r="M175" s="157">
        <f t="shared" si="333"/>
        <v>3.6678256556805469</v>
      </c>
      <c r="N175" s="157">
        <f t="shared" si="333"/>
        <v>1.8792530941280328</v>
      </c>
      <c r="O175" s="157">
        <f t="shared" si="333"/>
        <v>1.9794521392726385</v>
      </c>
      <c r="P175" s="157">
        <f t="shared" si="333"/>
        <v>2.0384739479152221</v>
      </c>
      <c r="Q175" s="157">
        <f t="shared" si="333"/>
        <v>2.522912818449778</v>
      </c>
    </row>
    <row r="176" spans="1:17" ht="12" customHeight="1" x14ac:dyDescent="0.25">
      <c r="A176" s="23" t="s">
        <v>57</v>
      </c>
      <c r="B176" s="156">
        <v>3.7804863674810059</v>
      </c>
      <c r="C176" s="156">
        <v>3.222506725246634</v>
      </c>
      <c r="D176" s="156">
        <v>2.9974651162678425</v>
      </c>
      <c r="E176" s="156">
        <v>1.7483767911201751</v>
      </c>
      <c r="F176" s="156">
        <v>1.998473081017559</v>
      </c>
      <c r="G176" s="156">
        <v>3.9557416209871463</v>
      </c>
      <c r="H176" s="156">
        <v>3.2466090979934017</v>
      </c>
      <c r="I176" s="156">
        <v>6.2933965280090156</v>
      </c>
      <c r="J176" s="156">
        <v>5.932379378923458</v>
      </c>
      <c r="K176" s="156">
        <v>2.8230488854632396</v>
      </c>
      <c r="L176" s="156">
        <v>3.9640326454199046</v>
      </c>
      <c r="M176" s="156">
        <v>3.6678256556805469</v>
      </c>
      <c r="N176" s="156">
        <v>1.8792530941280328</v>
      </c>
      <c r="O176" s="156">
        <v>1.9794521392726385</v>
      </c>
      <c r="P176" s="156">
        <v>2.0384739479152221</v>
      </c>
      <c r="Q176" s="156">
        <v>2.522912818449778</v>
      </c>
    </row>
    <row r="177" spans="1:17" ht="12" customHeight="1" x14ac:dyDescent="0.25">
      <c r="A177" s="29" t="s">
        <v>140</v>
      </c>
      <c r="B177" s="57">
        <v>0</v>
      </c>
      <c r="C177" s="57">
        <v>0</v>
      </c>
      <c r="D177" s="57">
        <v>0</v>
      </c>
      <c r="E177" s="57">
        <v>0</v>
      </c>
      <c r="F177" s="57">
        <v>0</v>
      </c>
      <c r="G177" s="57">
        <v>0</v>
      </c>
      <c r="H177" s="57">
        <v>0</v>
      </c>
      <c r="I177" s="57">
        <v>0</v>
      </c>
      <c r="J177" s="57">
        <v>0</v>
      </c>
      <c r="K177" s="57">
        <v>0</v>
      </c>
      <c r="L177" s="57">
        <v>0</v>
      </c>
      <c r="M177" s="57">
        <v>0</v>
      </c>
      <c r="N177" s="57">
        <v>0</v>
      </c>
      <c r="O177" s="57">
        <v>0</v>
      </c>
      <c r="P177" s="57">
        <v>0</v>
      </c>
      <c r="Q177" s="57"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265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178</v>
      </c>
    </row>
    <row r="3" spans="1:17" ht="12" customHeight="1" x14ac:dyDescent="0.25">
      <c r="A3" s="152" t="s">
        <v>172</v>
      </c>
      <c r="B3" s="168">
        <f>SUM(B4,B7,B9,B19)</f>
        <v>22304.812596558371</v>
      </c>
      <c r="C3" s="168">
        <f t="shared" ref="C3:Q3" si="0">SUM(C4,C7,C9,C19)</f>
        <v>23524.314678184342</v>
      </c>
      <c r="D3" s="168">
        <f t="shared" si="0"/>
        <v>21912.057904269641</v>
      </c>
      <c r="E3" s="168">
        <f t="shared" si="0"/>
        <v>22924.313425153334</v>
      </c>
      <c r="F3" s="168">
        <f t="shared" si="0"/>
        <v>22318.81094376725</v>
      </c>
      <c r="G3" s="168">
        <f t="shared" si="0"/>
        <v>19739.876169461277</v>
      </c>
      <c r="H3" s="168">
        <f t="shared" si="0"/>
        <v>20096.720902184694</v>
      </c>
      <c r="I3" s="168">
        <f t="shared" si="0"/>
        <v>17982.604897509304</v>
      </c>
      <c r="J3" s="168">
        <f t="shared" si="0"/>
        <v>19459.169637478954</v>
      </c>
      <c r="K3" s="168">
        <f t="shared" si="0"/>
        <v>19309.805182926291</v>
      </c>
      <c r="L3" s="168">
        <f t="shared" si="0"/>
        <v>21289.882120084014</v>
      </c>
      <c r="M3" s="168">
        <f t="shared" si="0"/>
        <v>19180.775945224592</v>
      </c>
      <c r="N3" s="168">
        <f t="shared" si="0"/>
        <v>20055.341401673006</v>
      </c>
      <c r="O3" s="168">
        <f t="shared" si="0"/>
        <v>21696.12007651334</v>
      </c>
      <c r="P3" s="168">
        <f t="shared" si="0"/>
        <v>18212.30372928442</v>
      </c>
      <c r="Q3" s="168">
        <f t="shared" si="0"/>
        <v>19414.661576564005</v>
      </c>
    </row>
    <row r="4" spans="1:17" ht="12.95" customHeight="1" x14ac:dyDescent="0.25">
      <c r="A4" s="158" t="s">
        <v>65</v>
      </c>
      <c r="B4" s="157">
        <f t="shared" ref="B4" si="1">SUM(B5:B6)</f>
        <v>18530.131090767034</v>
      </c>
      <c r="C4" s="157">
        <f t="shared" ref="C4:Q4" si="2">SUM(C5:C6)</f>
        <v>19693.232174766195</v>
      </c>
      <c r="D4" s="157">
        <f t="shared" si="2"/>
        <v>18095.015392706508</v>
      </c>
      <c r="E4" s="157">
        <f t="shared" si="2"/>
        <v>19126.665502985536</v>
      </c>
      <c r="F4" s="157">
        <f t="shared" si="2"/>
        <v>18555.770226742086</v>
      </c>
      <c r="G4" s="157">
        <f t="shared" si="2"/>
        <v>16060.586871320271</v>
      </c>
      <c r="H4" s="157">
        <f t="shared" si="2"/>
        <v>16427.917019421664</v>
      </c>
      <c r="I4" s="157">
        <f t="shared" si="2"/>
        <v>14297.336589271174</v>
      </c>
      <c r="J4" s="157">
        <f t="shared" si="2"/>
        <v>15835.578587595244</v>
      </c>
      <c r="K4" s="157">
        <f t="shared" si="2"/>
        <v>15669.127298193684</v>
      </c>
      <c r="L4" s="157">
        <f t="shared" si="2"/>
        <v>17705.625203611129</v>
      </c>
      <c r="M4" s="157">
        <f t="shared" si="2"/>
        <v>15568.534426019967</v>
      </c>
      <c r="N4" s="157">
        <f t="shared" si="2"/>
        <v>16372.581506042052</v>
      </c>
      <c r="O4" s="157">
        <f t="shared" si="2"/>
        <v>18096.970446334835</v>
      </c>
      <c r="P4" s="157">
        <f t="shared" si="2"/>
        <v>14520.389229098972</v>
      </c>
      <c r="Q4" s="157">
        <f t="shared" si="2"/>
        <v>15793.573099608571</v>
      </c>
    </row>
    <row r="5" spans="1:17" ht="12" customHeight="1" x14ac:dyDescent="0.25">
      <c r="A5" s="23" t="s">
        <v>58</v>
      </c>
      <c r="B5" s="156">
        <f>IF(RES_hhdet_fec!B5=0,0,RES_hhdet_fec!B5/0.086*1000000/RES_hhdet_num!B$3)</f>
        <v>18452.861705794963</v>
      </c>
      <c r="C5" s="156">
        <f>IF(RES_hhdet_fec!C5=0,0,RES_hhdet_fec!C5/0.086*1000000/RES_hhdet_num!C$3)</f>
        <v>19587.433163812002</v>
      </c>
      <c r="D5" s="156">
        <f>IF(RES_hhdet_fec!D5=0,0,RES_hhdet_fec!D5/0.086*1000000/RES_hhdet_num!D$3)</f>
        <v>17985.204733851737</v>
      </c>
      <c r="E5" s="156">
        <f>IF(RES_hhdet_fec!E5=0,0,RES_hhdet_fec!E5/0.086*1000000/RES_hhdet_num!E$3)</f>
        <v>19010.566595030239</v>
      </c>
      <c r="F5" s="156">
        <f>IF(RES_hhdet_fec!F5=0,0,RES_hhdet_fec!F5/0.086*1000000/RES_hhdet_num!F$3)</f>
        <v>18463.428357249704</v>
      </c>
      <c r="G5" s="156">
        <f>IF(RES_hhdet_fec!G5=0,0,RES_hhdet_fec!G5/0.086*1000000/RES_hhdet_num!G$3)</f>
        <v>15982.597351824064</v>
      </c>
      <c r="H5" s="156">
        <f>IF(RES_hhdet_fec!H5=0,0,RES_hhdet_fec!H5/0.086*1000000/RES_hhdet_num!H$3)</f>
        <v>16364.513064855826</v>
      </c>
      <c r="I5" s="156">
        <f>IF(RES_hhdet_fec!I5=0,0,RES_hhdet_fec!I5/0.086*1000000/RES_hhdet_num!I$3)</f>
        <v>14192.274861816202</v>
      </c>
      <c r="J5" s="156">
        <f>IF(RES_hhdet_fec!J5=0,0,RES_hhdet_fec!J5/0.086*1000000/RES_hhdet_num!J$3)</f>
        <v>15755.167678285679</v>
      </c>
      <c r="K5" s="156">
        <f>IF(RES_hhdet_fec!K5=0,0,RES_hhdet_fec!K5/0.086*1000000/RES_hhdet_num!K$3)</f>
        <v>15578.269898295366</v>
      </c>
      <c r="L5" s="156">
        <f>IF(RES_hhdet_fec!L5=0,0,RES_hhdet_fec!L5/0.086*1000000/RES_hhdet_num!L$3)</f>
        <v>17613.070477755722</v>
      </c>
      <c r="M5" s="156">
        <f>IF(RES_hhdet_fec!M5=0,0,RES_hhdet_fec!M5/0.086*1000000/RES_hhdet_num!M$3)</f>
        <v>15471.981201517448</v>
      </c>
      <c r="N5" s="156">
        <f>IF(RES_hhdet_fec!N5=0,0,RES_hhdet_fec!N5/0.086*1000000/RES_hhdet_num!N$3)</f>
        <v>16260.062936350028</v>
      </c>
      <c r="O5" s="156">
        <f>IF(RES_hhdet_fec!O5=0,0,RES_hhdet_fec!O5/0.086*1000000/RES_hhdet_num!O$3)</f>
        <v>18037.212628377987</v>
      </c>
      <c r="P5" s="156">
        <f>IF(RES_hhdet_fec!P5=0,0,RES_hhdet_fec!P5/0.086*1000000/RES_hhdet_num!P$3)</f>
        <v>14390.87884414831</v>
      </c>
      <c r="Q5" s="156">
        <f>IF(RES_hhdet_fec!Q5=0,0,RES_hhdet_fec!Q5/0.086*1000000/RES_hhdet_num!Q$3)</f>
        <v>15693.870129136239</v>
      </c>
    </row>
    <row r="6" spans="1:17" ht="12" customHeight="1" x14ac:dyDescent="0.25">
      <c r="A6" s="23" t="s">
        <v>60</v>
      </c>
      <c r="B6" s="156">
        <f>IF(RES_hhdet_fec!B6=0,0,RES_hhdet_fec!B6/0.086*1000000/RES_hhdet_num!B$3)</f>
        <v>77.269384972072217</v>
      </c>
      <c r="C6" s="156">
        <f>IF(RES_hhdet_fec!C6=0,0,RES_hhdet_fec!C6/0.086*1000000/RES_hhdet_num!C$3)</f>
        <v>105.79901095419372</v>
      </c>
      <c r="D6" s="156">
        <f>IF(RES_hhdet_fec!D6=0,0,RES_hhdet_fec!D6/0.086*1000000/RES_hhdet_num!D$3)</f>
        <v>109.81065885477152</v>
      </c>
      <c r="E6" s="156">
        <f>IF(RES_hhdet_fec!E6=0,0,RES_hhdet_fec!E6/0.086*1000000/RES_hhdet_num!E$3)</f>
        <v>116.09890795529483</v>
      </c>
      <c r="F6" s="156">
        <f>IF(RES_hhdet_fec!F6=0,0,RES_hhdet_fec!F6/0.086*1000000/RES_hhdet_num!F$3)</f>
        <v>92.34186949238341</v>
      </c>
      <c r="G6" s="156">
        <f>IF(RES_hhdet_fec!G6=0,0,RES_hhdet_fec!G6/0.086*1000000/RES_hhdet_num!G$3)</f>
        <v>77.989519496206839</v>
      </c>
      <c r="H6" s="156">
        <f>IF(RES_hhdet_fec!H6=0,0,RES_hhdet_fec!H6/0.086*1000000/RES_hhdet_num!H$3)</f>
        <v>63.403954565838504</v>
      </c>
      <c r="I6" s="156">
        <f>IF(RES_hhdet_fec!I6=0,0,RES_hhdet_fec!I6/0.086*1000000/RES_hhdet_num!I$3)</f>
        <v>105.06172745497059</v>
      </c>
      <c r="J6" s="156">
        <f>IF(RES_hhdet_fec!J6=0,0,RES_hhdet_fec!J6/0.086*1000000/RES_hhdet_num!J$3)</f>
        <v>80.410909309564062</v>
      </c>
      <c r="K6" s="156">
        <f>IF(RES_hhdet_fec!K6=0,0,RES_hhdet_fec!K6/0.086*1000000/RES_hhdet_num!K$3)</f>
        <v>90.857399898317453</v>
      </c>
      <c r="L6" s="156">
        <f>IF(RES_hhdet_fec!L6=0,0,RES_hhdet_fec!L6/0.086*1000000/RES_hhdet_num!L$3)</f>
        <v>92.55472585540717</v>
      </c>
      <c r="M6" s="156">
        <f>IF(RES_hhdet_fec!M6=0,0,RES_hhdet_fec!M6/0.086*1000000/RES_hhdet_num!M$3)</f>
        <v>96.553224502518859</v>
      </c>
      <c r="N6" s="156">
        <f>IF(RES_hhdet_fec!N6=0,0,RES_hhdet_fec!N6/0.086*1000000/RES_hhdet_num!N$3)</f>
        <v>112.51856969202387</v>
      </c>
      <c r="O6" s="156">
        <f>IF(RES_hhdet_fec!O6=0,0,RES_hhdet_fec!O6/0.086*1000000/RES_hhdet_num!O$3)</f>
        <v>59.757817956848513</v>
      </c>
      <c r="P6" s="156">
        <f>IF(RES_hhdet_fec!P6=0,0,RES_hhdet_fec!P6/0.086*1000000/RES_hhdet_num!P$3)</f>
        <v>129.51038495066103</v>
      </c>
      <c r="Q6" s="156">
        <f>IF(RES_hhdet_fec!Q6=0,0,RES_hhdet_fec!Q6/0.086*1000000/RES_hhdet_num!Q$3)</f>
        <v>99.702970472330946</v>
      </c>
    </row>
    <row r="7" spans="1:17" ht="12.95" customHeight="1" x14ac:dyDescent="0.25">
      <c r="A7" s="158" t="s">
        <v>112</v>
      </c>
      <c r="B7" s="157">
        <f t="shared" ref="B7:Q7" si="3">B8</f>
        <v>4.4727773449956354</v>
      </c>
      <c r="C7" s="157">
        <f t="shared" si="3"/>
        <v>5.332567486619789</v>
      </c>
      <c r="D7" s="157">
        <f t="shared" si="3"/>
        <v>5.5101381000684402</v>
      </c>
      <c r="E7" s="157">
        <f t="shared" si="3"/>
        <v>5.3317219917024747</v>
      </c>
      <c r="F7" s="157">
        <f t="shared" si="3"/>
        <v>5.6014437406982358</v>
      </c>
      <c r="G7" s="157">
        <f t="shared" si="3"/>
        <v>6.0008389452145696</v>
      </c>
      <c r="H7" s="157">
        <f t="shared" si="3"/>
        <v>6.4371825255526778</v>
      </c>
      <c r="I7" s="157">
        <f t="shared" si="3"/>
        <v>7.2575009995908104</v>
      </c>
      <c r="J7" s="157">
        <f t="shared" si="3"/>
        <v>7.0181040050209367</v>
      </c>
      <c r="K7" s="157">
        <f t="shared" si="3"/>
        <v>7.0597491649278492</v>
      </c>
      <c r="L7" s="157">
        <f t="shared" si="3"/>
        <v>6.7838814745982372</v>
      </c>
      <c r="M7" s="157">
        <f t="shared" si="3"/>
        <v>6.975701251505841</v>
      </c>
      <c r="N7" s="157">
        <f t="shared" si="3"/>
        <v>6.1549104291673791</v>
      </c>
      <c r="O7" s="157">
        <f t="shared" si="3"/>
        <v>5.7035875701430605</v>
      </c>
      <c r="P7" s="157">
        <f t="shared" si="3"/>
        <v>4.7877533339634031</v>
      </c>
      <c r="Q7" s="157">
        <f t="shared" si="3"/>
        <v>4.3924603702453542</v>
      </c>
    </row>
    <row r="8" spans="1:17" ht="12" customHeight="1" x14ac:dyDescent="0.25">
      <c r="A8" s="23" t="s">
        <v>60</v>
      </c>
      <c r="B8" s="156">
        <f>IF(RES_hhdet_fec!B8=0,0,RES_hhdet_fec!B8/0.086*1000000/RES_hhdet_num!B$3)</f>
        <v>4.4727773449956354</v>
      </c>
      <c r="C8" s="156">
        <f>IF(RES_hhdet_fec!C8=0,0,RES_hhdet_fec!C8/0.086*1000000/RES_hhdet_num!C$3)</f>
        <v>5.332567486619789</v>
      </c>
      <c r="D8" s="156">
        <f>IF(RES_hhdet_fec!D8=0,0,RES_hhdet_fec!D8/0.086*1000000/RES_hhdet_num!D$3)</f>
        <v>5.5101381000684402</v>
      </c>
      <c r="E8" s="156">
        <f>IF(RES_hhdet_fec!E8=0,0,RES_hhdet_fec!E8/0.086*1000000/RES_hhdet_num!E$3)</f>
        <v>5.3317219917024747</v>
      </c>
      <c r="F8" s="156">
        <f>IF(RES_hhdet_fec!F8=0,0,RES_hhdet_fec!F8/0.086*1000000/RES_hhdet_num!F$3)</f>
        <v>5.6014437406982358</v>
      </c>
      <c r="G8" s="156">
        <f>IF(RES_hhdet_fec!G8=0,0,RES_hhdet_fec!G8/0.086*1000000/RES_hhdet_num!G$3)</f>
        <v>6.0008389452145696</v>
      </c>
      <c r="H8" s="156">
        <f>IF(RES_hhdet_fec!H8=0,0,RES_hhdet_fec!H8/0.086*1000000/RES_hhdet_num!H$3)</f>
        <v>6.4371825255526778</v>
      </c>
      <c r="I8" s="156">
        <f>IF(RES_hhdet_fec!I8=0,0,RES_hhdet_fec!I8/0.086*1000000/RES_hhdet_num!I$3)</f>
        <v>7.2575009995908104</v>
      </c>
      <c r="J8" s="156">
        <f>IF(RES_hhdet_fec!J8=0,0,RES_hhdet_fec!J8/0.086*1000000/RES_hhdet_num!J$3)</f>
        <v>7.0181040050209367</v>
      </c>
      <c r="K8" s="156">
        <f>IF(RES_hhdet_fec!K8=0,0,RES_hhdet_fec!K8/0.086*1000000/RES_hhdet_num!K$3)</f>
        <v>7.0597491649278492</v>
      </c>
      <c r="L8" s="156">
        <f>IF(RES_hhdet_fec!L8=0,0,RES_hhdet_fec!L8/0.086*1000000/RES_hhdet_num!L$3)</f>
        <v>6.7838814745982372</v>
      </c>
      <c r="M8" s="156">
        <f>IF(RES_hhdet_fec!M8=0,0,RES_hhdet_fec!M8/0.086*1000000/RES_hhdet_num!M$3)</f>
        <v>6.975701251505841</v>
      </c>
      <c r="N8" s="156">
        <f>IF(RES_hhdet_fec!N8=0,0,RES_hhdet_fec!N8/0.086*1000000/RES_hhdet_num!N$3)</f>
        <v>6.1549104291673791</v>
      </c>
      <c r="O8" s="156">
        <f>IF(RES_hhdet_fec!O8=0,0,RES_hhdet_fec!O8/0.086*1000000/RES_hhdet_num!O$3)</f>
        <v>5.7035875701430605</v>
      </c>
      <c r="P8" s="156">
        <f>IF(RES_hhdet_fec!P8=0,0,RES_hhdet_fec!P8/0.086*1000000/RES_hhdet_num!P$3)</f>
        <v>4.7877533339634031</v>
      </c>
      <c r="Q8" s="156">
        <f>IF(RES_hhdet_fec!Q8=0,0,RES_hhdet_fec!Q8/0.086*1000000/RES_hhdet_num!Q$3)</f>
        <v>4.3924603702453542</v>
      </c>
    </row>
    <row r="9" spans="1:17" ht="12" customHeight="1" x14ac:dyDescent="0.25">
      <c r="A9" s="158" t="s">
        <v>63</v>
      </c>
      <c r="B9" s="157">
        <f>IF(RES_hhdet_fec!B9=0,0,RES_hhdet_fec!B9/0.086*1000000/RES_hhdet_num!B$3)</f>
        <v>2832.539818997966</v>
      </c>
      <c r="C9" s="157">
        <f>IF(RES_hhdet_fec!C9=0,0,RES_hhdet_fec!C9/0.086*1000000/RES_hhdet_num!C$3)</f>
        <v>2876.2517647403683</v>
      </c>
      <c r="D9" s="157">
        <f>IF(RES_hhdet_fec!D9=0,0,RES_hhdet_fec!D9/0.086*1000000/RES_hhdet_num!D$3)</f>
        <v>2856.0801244152435</v>
      </c>
      <c r="E9" s="157">
        <f>IF(RES_hhdet_fec!E9=0,0,RES_hhdet_fec!E9/0.086*1000000/RES_hhdet_num!E$3)</f>
        <v>2834.9701499030025</v>
      </c>
      <c r="F9" s="157">
        <f>IF(RES_hhdet_fec!F9=0,0,RES_hhdet_fec!F9/0.086*1000000/RES_hhdet_num!F$3)</f>
        <v>2815.0063219671752</v>
      </c>
      <c r="G9" s="157">
        <f>IF(RES_hhdet_fec!G9=0,0,RES_hhdet_fec!G9/0.086*1000000/RES_hhdet_num!G$3)</f>
        <v>2743.331492865977</v>
      </c>
      <c r="H9" s="157">
        <f>IF(RES_hhdet_fec!H9=0,0,RES_hhdet_fec!H9/0.086*1000000/RES_hhdet_num!H$3)</f>
        <v>2748.4862703435087</v>
      </c>
      <c r="I9" s="157">
        <f>IF(RES_hhdet_fec!I9=0,0,RES_hhdet_fec!I9/0.086*1000000/RES_hhdet_num!I$3)</f>
        <v>2745.2427390157332</v>
      </c>
      <c r="J9" s="157">
        <f>IF(RES_hhdet_fec!J9=0,0,RES_hhdet_fec!J9/0.086*1000000/RES_hhdet_num!J$3)</f>
        <v>2711.5843812464122</v>
      </c>
      <c r="K9" s="157">
        <f>IF(RES_hhdet_fec!K9=0,0,RES_hhdet_fec!K9/0.086*1000000/RES_hhdet_num!K$3)</f>
        <v>2730.6310229165269</v>
      </c>
      <c r="L9" s="157">
        <f>IF(RES_hhdet_fec!L9=0,0,RES_hhdet_fec!L9/0.086*1000000/RES_hhdet_num!L$3)</f>
        <v>2681.5432912714259</v>
      </c>
      <c r="M9" s="157">
        <f>IF(RES_hhdet_fec!M9=0,0,RES_hhdet_fec!M9/0.086*1000000/RES_hhdet_num!M$3)</f>
        <v>2711.5351360824734</v>
      </c>
      <c r="N9" s="157">
        <f>IF(RES_hhdet_fec!N9=0,0,RES_hhdet_fec!N9/0.086*1000000/RES_hhdet_num!N$3)</f>
        <v>2761.5988316259127</v>
      </c>
      <c r="O9" s="157">
        <f>IF(RES_hhdet_fec!O9=0,0,RES_hhdet_fec!O9/0.086*1000000/RES_hhdet_num!O$3)</f>
        <v>2711.198381452115</v>
      </c>
      <c r="P9" s="157">
        <f>IF(RES_hhdet_fec!P9=0,0,RES_hhdet_fec!P9/0.086*1000000/RES_hhdet_num!P$3)</f>
        <v>2774.6890225297293</v>
      </c>
      <c r="Q9" s="157">
        <f>IF(RES_hhdet_fec!Q9=0,0,RES_hhdet_fec!Q9/0.086*1000000/RES_hhdet_num!Q$3)</f>
        <v>2728.8341912857782</v>
      </c>
    </row>
    <row r="10" spans="1:17" ht="12" customHeight="1" x14ac:dyDescent="0.25">
      <c r="A10" s="167" t="s">
        <v>171</v>
      </c>
      <c r="B10" s="132">
        <f>IF(RES_hhdet_fec!B10=0,0,RES_hhdet_fec!B10/0.086*1000000/RES_hhdet_num!B10)</f>
        <v>3568.9630491066459</v>
      </c>
      <c r="C10" s="132">
        <f>IF(RES_hhdet_fec!C10=0,0,RES_hhdet_fec!C10/0.086*1000000/RES_hhdet_num!C10)</f>
        <v>3542.5161161884512</v>
      </c>
      <c r="D10" s="132">
        <f>IF(RES_hhdet_fec!D10=0,0,RES_hhdet_fec!D10/0.086*1000000/RES_hhdet_num!D10)</f>
        <v>3526.4174475757809</v>
      </c>
      <c r="E10" s="132">
        <f>IF(RES_hhdet_fec!E10=0,0,RES_hhdet_fec!E10/0.086*1000000/RES_hhdet_num!E10)</f>
        <v>3422.0885607346936</v>
      </c>
      <c r="F10" s="132">
        <f>IF(RES_hhdet_fec!F10=0,0,RES_hhdet_fec!F10/0.086*1000000/RES_hhdet_num!F10)</f>
        <v>3543.8928269704179</v>
      </c>
      <c r="G10" s="132">
        <f>IF(RES_hhdet_fec!G10=0,0,RES_hhdet_fec!G10/0.086*1000000/RES_hhdet_num!G10)</f>
        <v>3353.6888397214871</v>
      </c>
      <c r="H10" s="132">
        <f>IF(RES_hhdet_fec!H10=0,0,RES_hhdet_fec!H10/0.086*1000000/RES_hhdet_num!H10)</f>
        <v>3506.338168019463</v>
      </c>
      <c r="I10" s="132">
        <f>IF(RES_hhdet_fec!I10=0,0,RES_hhdet_fec!I10/0.086*1000000/RES_hhdet_num!I10)</f>
        <v>3246.3029570864896</v>
      </c>
      <c r="J10" s="132">
        <f>IF(RES_hhdet_fec!J10=0,0,RES_hhdet_fec!J10/0.086*1000000/RES_hhdet_num!J10)</f>
        <v>3409.5544391031094</v>
      </c>
      <c r="K10" s="132">
        <f>IF(RES_hhdet_fec!K10=0,0,RES_hhdet_fec!K10/0.086*1000000/RES_hhdet_num!K10)</f>
        <v>3312.8959437072399</v>
      </c>
      <c r="L10" s="132">
        <f>IF(RES_hhdet_fec!L10=0,0,RES_hhdet_fec!L10/0.086*1000000/RES_hhdet_num!L10)</f>
        <v>3308.3494818165423</v>
      </c>
      <c r="M10" s="132">
        <f>IF(RES_hhdet_fec!M10=0,0,RES_hhdet_fec!M10/0.086*1000000/RES_hhdet_num!M10)</f>
        <v>3216.8426457380683</v>
      </c>
      <c r="N10" s="132">
        <f>IF(RES_hhdet_fec!N10=0,0,RES_hhdet_fec!N10/0.086*1000000/RES_hhdet_num!N10)</f>
        <v>3386.7634923790101</v>
      </c>
      <c r="O10" s="132">
        <f>IF(RES_hhdet_fec!O10=0,0,RES_hhdet_fec!O10/0.086*1000000/RES_hhdet_num!O10)</f>
        <v>3277.701635945346</v>
      </c>
      <c r="P10" s="132">
        <f>IF(RES_hhdet_fec!P10=0,0,RES_hhdet_fec!P10/0.086*1000000/RES_hhdet_num!P10)</f>
        <v>3268.2467971384995</v>
      </c>
      <c r="Q10" s="132">
        <f>IF(RES_hhdet_fec!Q10=0,0,RES_hhdet_fec!Q10/0.086*1000000/RES_hhdet_num!Q10)</f>
        <v>3256.295169900091</v>
      </c>
    </row>
    <row r="11" spans="1:17" ht="12" customHeight="1" x14ac:dyDescent="0.25">
      <c r="A11" s="167" t="s">
        <v>144</v>
      </c>
      <c r="B11" s="132">
        <f>IF(RES_hhdet_fec!B11=0,0,RES_hhdet_fec!B11/0.086*1000000/RES_hhdet_num!B11)</f>
        <v>3073.2378285801656</v>
      </c>
      <c r="C11" s="132">
        <f>IF(RES_hhdet_fec!C11=0,0,RES_hhdet_fec!C11/0.086*1000000/RES_hhdet_num!C11)</f>
        <v>3050.4710238509033</v>
      </c>
      <c r="D11" s="132">
        <f>IF(RES_hhdet_fec!D11=0,0,RES_hhdet_fec!D11/0.086*1000000/RES_hhdet_num!D11)</f>
        <v>3036.6094264680269</v>
      </c>
      <c r="E11" s="132">
        <f>IF(RES_hhdet_fec!E11=0,0,RES_hhdet_fec!E11/0.086*1000000/RES_hhdet_num!E11)</f>
        <v>3014.1696652310575</v>
      </c>
      <c r="F11" s="132">
        <f>IF(RES_hhdet_fec!F11=0,0,RES_hhdet_fec!F11/0.086*1000000/RES_hhdet_num!F11)</f>
        <v>2984.6334079992616</v>
      </c>
      <c r="G11" s="132">
        <f>IF(RES_hhdet_fec!G11=0,0,RES_hhdet_fec!G11/0.086*1000000/RES_hhdet_num!G11)</f>
        <v>2973.4031700642263</v>
      </c>
      <c r="H11" s="132">
        <f>IF(RES_hhdet_fec!H11=0,0,RES_hhdet_fec!H11/0.086*1000000/RES_hhdet_num!H11)</f>
        <v>2932.4767573689437</v>
      </c>
      <c r="I11" s="132">
        <f>IF(RES_hhdet_fec!I11=0,0,RES_hhdet_fec!I11/0.086*1000000/RES_hhdet_num!I11)</f>
        <v>2889.3825693381818</v>
      </c>
      <c r="J11" s="132">
        <f>IF(RES_hhdet_fec!J11=0,0,RES_hhdet_fec!J11/0.086*1000000/RES_hhdet_num!J11)</f>
        <v>2840.8728345761338</v>
      </c>
      <c r="K11" s="132">
        <f>IF(RES_hhdet_fec!K11=0,0,RES_hhdet_fec!K11/0.086*1000000/RES_hhdet_num!K11)</f>
        <v>2852.8184796985579</v>
      </c>
      <c r="L11" s="132">
        <f>IF(RES_hhdet_fec!L11=0,0,RES_hhdet_fec!L11/0.086*1000000/RES_hhdet_num!L11)</f>
        <v>2848.8665611702627</v>
      </c>
      <c r="M11" s="132">
        <f>IF(RES_hhdet_fec!M11=0,0,RES_hhdet_fec!M11/0.086*1000000/RES_hhdet_num!M11)</f>
        <v>2837.3095278887786</v>
      </c>
      <c r="N11" s="132">
        <f>IF(RES_hhdet_fec!N11=0,0,RES_hhdet_fec!N11/0.086*1000000/RES_hhdet_num!N11)</f>
        <v>2814.737644301551</v>
      </c>
      <c r="O11" s="132">
        <f>IF(RES_hhdet_fec!O11=0,0,RES_hhdet_fec!O11/0.086*1000000/RES_hhdet_num!O11)</f>
        <v>2775.8911082200038</v>
      </c>
      <c r="P11" s="132">
        <f>IF(RES_hhdet_fec!P11=0,0,RES_hhdet_fec!P11/0.086*1000000/RES_hhdet_num!P11)</f>
        <v>2743.5663248211858</v>
      </c>
      <c r="Q11" s="132">
        <f>IF(RES_hhdet_fec!Q11=0,0,RES_hhdet_fec!Q11/0.086*1000000/RES_hhdet_num!Q11)</f>
        <v>2707.1088280759918</v>
      </c>
    </row>
    <row r="12" spans="1:17" ht="12" customHeight="1" x14ac:dyDescent="0.25">
      <c r="A12" s="167" t="s">
        <v>143</v>
      </c>
      <c r="B12" s="132">
        <f>IF(RES_hhdet_fec!B12=0,0,RES_hhdet_fec!B12/0.086*1000000/RES_hhdet_num!B12)</f>
        <v>2588.7267746174402</v>
      </c>
      <c r="C12" s="132">
        <f>IF(RES_hhdet_fec!C12=0,0,RES_hhdet_fec!C12/0.086*1000000/RES_hhdet_num!C12)</f>
        <v>2574.7397457369625</v>
      </c>
      <c r="D12" s="132">
        <f>IF(RES_hhdet_fec!D12=0,0,RES_hhdet_fec!D12/0.086*1000000/RES_hhdet_num!D12)</f>
        <v>2568.5491214201047</v>
      </c>
      <c r="E12" s="132">
        <f>IF(RES_hhdet_fec!E12=0,0,RES_hhdet_fec!E12/0.086*1000000/RES_hhdet_num!E12)</f>
        <v>2555.0267558467399</v>
      </c>
      <c r="F12" s="132">
        <f>IF(RES_hhdet_fec!F12=0,0,RES_hhdet_fec!F12/0.086*1000000/RES_hhdet_num!F12)</f>
        <v>2535.5430002899725</v>
      </c>
      <c r="G12" s="132">
        <f>IF(RES_hhdet_fec!G12=0,0,RES_hhdet_fec!G12/0.086*1000000/RES_hhdet_num!G12)</f>
        <v>2530.8033373366861</v>
      </c>
      <c r="H12" s="132">
        <f>IF(RES_hhdet_fec!H12=0,0,RES_hhdet_fec!H12/0.086*1000000/RES_hhdet_num!H12)</f>
        <v>2500.6312627046568</v>
      </c>
      <c r="I12" s="132">
        <f>IF(RES_hhdet_fec!I12=0,0,RES_hhdet_fec!I12/0.086*1000000/RES_hhdet_num!I12)</f>
        <v>2468.1809516088692</v>
      </c>
      <c r="J12" s="132">
        <f>IF(RES_hhdet_fec!J12=0,0,RES_hhdet_fec!J12/0.086*1000000/RES_hhdet_num!J12)</f>
        <v>2431.4217854773128</v>
      </c>
      <c r="K12" s="132">
        <f>IF(RES_hhdet_fec!K12=0,0,RES_hhdet_fec!K12/0.086*1000000/RES_hhdet_num!K12)</f>
        <v>2446.1436939314654</v>
      </c>
      <c r="L12" s="132">
        <f>IF(RES_hhdet_fec!L12=0,0,RES_hhdet_fec!L12/0.086*1000000/RES_hhdet_num!L12)</f>
        <v>2441.5360925072205</v>
      </c>
      <c r="M12" s="132">
        <f>IF(RES_hhdet_fec!M12=0,0,RES_hhdet_fec!M12/0.086*1000000/RES_hhdet_num!M12)</f>
        <v>2444.9384347160071</v>
      </c>
      <c r="N12" s="132">
        <f>IF(RES_hhdet_fec!N12=0,0,RES_hhdet_fec!N12/0.086*1000000/RES_hhdet_num!N12)</f>
        <v>2423.5912469242157</v>
      </c>
      <c r="O12" s="132">
        <f>IF(RES_hhdet_fec!O12=0,0,RES_hhdet_fec!O12/0.086*1000000/RES_hhdet_num!O12)</f>
        <v>2387.0276392332325</v>
      </c>
      <c r="P12" s="132">
        <f>IF(RES_hhdet_fec!P12=0,0,RES_hhdet_fec!P12/0.086*1000000/RES_hhdet_num!P12)</f>
        <v>2379.5815476343487</v>
      </c>
      <c r="Q12" s="132">
        <f>IF(RES_hhdet_fec!Q12=0,0,RES_hhdet_fec!Q12/0.086*1000000/RES_hhdet_num!Q12)</f>
        <v>2348.1595881189255</v>
      </c>
    </row>
    <row r="13" spans="1:17" ht="12" customHeight="1" x14ac:dyDescent="0.25">
      <c r="A13" s="166" t="s">
        <v>57</v>
      </c>
      <c r="B13" s="165">
        <f>IF(RES_hhdet_fec!B13=0,0,RES_hhdet_fec!B13/0.086*1000000/RES_hhdet_num!B12)</f>
        <v>1997.6045885771082</v>
      </c>
      <c r="C13" s="165">
        <f>IF(RES_hhdet_fec!C13=0,0,RES_hhdet_fec!C13/0.086*1000000/RES_hhdet_num!C12)</f>
        <v>1982.8061655030858</v>
      </c>
      <c r="D13" s="165">
        <f>IF(RES_hhdet_fec!D13=0,0,RES_hhdet_fec!D13/0.086*1000000/RES_hhdet_num!D12)</f>
        <v>1973.7961272042162</v>
      </c>
      <c r="E13" s="165">
        <f>IF(RES_hhdet_fec!E13=0,0,RES_hhdet_fec!E13/0.086*1000000/RES_hhdet_num!E12)</f>
        <v>1959.2102824001856</v>
      </c>
      <c r="F13" s="165">
        <f>IF(RES_hhdet_fec!F13=0,0,RES_hhdet_fec!F13/0.086*1000000/RES_hhdet_num!F12)</f>
        <v>1940.0117151995207</v>
      </c>
      <c r="G13" s="165">
        <f>IF(RES_hhdet_fec!G13=0,0,RES_hhdet_fec!G13/0.086*1000000/RES_hhdet_num!G12)</f>
        <v>1932.7120605417481</v>
      </c>
      <c r="H13" s="165">
        <f>IF(RES_hhdet_fec!H13=0,0,RES_hhdet_fec!H13/0.086*1000000/RES_hhdet_num!H12)</f>
        <v>1906.109892289815</v>
      </c>
      <c r="I13" s="165">
        <f>IF(RES_hhdet_fec!I13=0,0,RES_hhdet_fec!I13/0.086*1000000/RES_hhdet_num!I12)</f>
        <v>1878.0986700698195</v>
      </c>
      <c r="J13" s="165">
        <f>IF(RES_hhdet_fec!J13=0,0,RES_hhdet_fec!J13/0.086*1000000/RES_hhdet_num!J12)</f>
        <v>1846.5673424744871</v>
      </c>
      <c r="K13" s="165">
        <f>IF(RES_hhdet_fec!K13=0,0,RES_hhdet_fec!K13/0.086*1000000/RES_hhdet_num!K12)</f>
        <v>1854.3320118040622</v>
      </c>
      <c r="L13" s="165">
        <f>IF(RES_hhdet_fec!L13=0,0,RES_hhdet_fec!L13/0.086*1000000/RES_hhdet_num!L12)</f>
        <v>1837.5189319548183</v>
      </c>
      <c r="M13" s="165">
        <f>IF(RES_hhdet_fec!M13=0,0,RES_hhdet_fec!M13/0.086*1000000/RES_hhdet_num!M12)</f>
        <v>1858.4377407671495</v>
      </c>
      <c r="N13" s="165">
        <f>IF(RES_hhdet_fec!N13=0,0,RES_hhdet_fec!N13/0.086*1000000/RES_hhdet_num!N12)</f>
        <v>1829.5794687960083</v>
      </c>
      <c r="O13" s="165">
        <f>IF(RES_hhdet_fec!O13=0,0,RES_hhdet_fec!O13/0.086*1000000/RES_hhdet_num!O12)</f>
        <v>1783.5100370313523</v>
      </c>
      <c r="P13" s="165">
        <f>IF(RES_hhdet_fec!P13=0,0,RES_hhdet_fec!P13/0.086*1000000/RES_hhdet_num!P12)</f>
        <v>1799.7795090826969</v>
      </c>
      <c r="Q13" s="165">
        <f>IF(RES_hhdet_fec!Q13=0,0,RES_hhdet_fec!Q13/0.086*1000000/RES_hhdet_num!Q12)</f>
        <v>1759.6207382493942</v>
      </c>
    </row>
    <row r="14" spans="1:17" ht="12" customHeight="1" x14ac:dyDescent="0.25">
      <c r="A14" s="147" t="s">
        <v>59</v>
      </c>
      <c r="B14" s="164">
        <f>IF(RES_hhdet_fec!B14=0,0,RES_hhdet_fec!B14/0.086*1000000/RES_hhdet_num!B12)</f>
        <v>591.12218604033194</v>
      </c>
      <c r="C14" s="164">
        <f>IF(RES_hhdet_fec!C14=0,0,RES_hhdet_fec!C14/0.086*1000000/RES_hhdet_num!C12)</f>
        <v>591.93358023387668</v>
      </c>
      <c r="D14" s="164">
        <f>IF(RES_hhdet_fec!D14=0,0,RES_hhdet_fec!D14/0.086*1000000/RES_hhdet_num!D12)</f>
        <v>594.75299421588875</v>
      </c>
      <c r="E14" s="164">
        <f>IF(RES_hhdet_fec!E14=0,0,RES_hhdet_fec!E14/0.086*1000000/RES_hhdet_num!E12)</f>
        <v>595.81647344655426</v>
      </c>
      <c r="F14" s="164">
        <f>IF(RES_hhdet_fec!F14=0,0,RES_hhdet_fec!F14/0.086*1000000/RES_hhdet_num!F12)</f>
        <v>595.53128509045166</v>
      </c>
      <c r="G14" s="164">
        <f>IF(RES_hhdet_fec!G14=0,0,RES_hhdet_fec!G14/0.086*1000000/RES_hhdet_num!G12)</f>
        <v>598.09127679493827</v>
      </c>
      <c r="H14" s="164">
        <f>IF(RES_hhdet_fec!H14=0,0,RES_hhdet_fec!H14/0.086*1000000/RES_hhdet_num!H12)</f>
        <v>594.52137041484184</v>
      </c>
      <c r="I14" s="164">
        <f>IF(RES_hhdet_fec!I14=0,0,RES_hhdet_fec!I14/0.086*1000000/RES_hhdet_num!I12)</f>
        <v>590.08228153904975</v>
      </c>
      <c r="J14" s="164">
        <f>IF(RES_hhdet_fec!J14=0,0,RES_hhdet_fec!J14/0.086*1000000/RES_hhdet_num!J12)</f>
        <v>584.85444300282586</v>
      </c>
      <c r="K14" s="164">
        <f>IF(RES_hhdet_fec!K14=0,0,RES_hhdet_fec!K14/0.086*1000000/RES_hhdet_num!K12)</f>
        <v>591.81168212740363</v>
      </c>
      <c r="L14" s="164">
        <f>IF(RES_hhdet_fec!L14=0,0,RES_hhdet_fec!L14/0.086*1000000/RES_hhdet_num!L12)</f>
        <v>604.01716055240217</v>
      </c>
      <c r="M14" s="164">
        <f>IF(RES_hhdet_fec!M14=0,0,RES_hhdet_fec!M14/0.086*1000000/RES_hhdet_num!M12)</f>
        <v>586.50069394885759</v>
      </c>
      <c r="N14" s="164">
        <f>IF(RES_hhdet_fec!N14=0,0,RES_hhdet_fec!N14/0.086*1000000/RES_hhdet_num!N12)</f>
        <v>594.01177812820754</v>
      </c>
      <c r="O14" s="164">
        <f>IF(RES_hhdet_fec!O14=0,0,RES_hhdet_fec!O14/0.086*1000000/RES_hhdet_num!O12)</f>
        <v>603.51760220188021</v>
      </c>
      <c r="P14" s="164">
        <f>IF(RES_hhdet_fec!P14=0,0,RES_hhdet_fec!P14/0.086*1000000/RES_hhdet_num!P12)</f>
        <v>579.80203855165166</v>
      </c>
      <c r="Q14" s="164">
        <f>IF(RES_hhdet_fec!Q14=0,0,RES_hhdet_fec!Q14/0.086*1000000/RES_hhdet_num!Q12)</f>
        <v>588.5388498695313</v>
      </c>
    </row>
    <row r="15" spans="1:17" ht="12" customHeight="1" x14ac:dyDescent="0.25">
      <c r="A15" s="163" t="s">
        <v>142</v>
      </c>
      <c r="B15" s="162">
        <f>IF(RES_hhdet_fec!B15=0,0,RES_hhdet_fec!B15/0.086*1000000/RES_hhdet_num!B15)</f>
        <v>2549.7787048836954</v>
      </c>
      <c r="C15" s="162">
        <f>IF(RES_hhdet_fec!C15=0,0,RES_hhdet_fec!C15/0.086*1000000/RES_hhdet_num!C15)</f>
        <v>2645.492938687461</v>
      </c>
      <c r="D15" s="162">
        <f>IF(RES_hhdet_fec!D15=0,0,RES_hhdet_fec!D15/0.086*1000000/RES_hhdet_num!D15)</f>
        <v>2625.9454235594653</v>
      </c>
      <c r="E15" s="162">
        <f>IF(RES_hhdet_fec!E15=0,0,RES_hhdet_fec!E15/0.086*1000000/RES_hhdet_num!E15)</f>
        <v>2611.7673329939007</v>
      </c>
      <c r="F15" s="162">
        <f>IF(RES_hhdet_fec!F15=0,0,RES_hhdet_fec!F15/0.086*1000000/RES_hhdet_num!F15)</f>
        <v>2518.3646770936743</v>
      </c>
      <c r="G15" s="162">
        <f>IF(RES_hhdet_fec!G15=0,0,RES_hhdet_fec!G15/0.086*1000000/RES_hhdet_num!G15)</f>
        <v>2541.6648277427962</v>
      </c>
      <c r="H15" s="162">
        <f>IF(RES_hhdet_fec!H15=0,0,RES_hhdet_fec!H15/0.086*1000000/RES_hhdet_num!H15)</f>
        <v>2466.3527230708328</v>
      </c>
      <c r="I15" s="162">
        <f>IF(RES_hhdet_fec!I15=0,0,RES_hhdet_fec!I15/0.086*1000000/RES_hhdet_num!I15)</f>
        <v>2644.9060688499949</v>
      </c>
      <c r="J15" s="162">
        <f>IF(RES_hhdet_fec!J15=0,0,RES_hhdet_fec!J15/0.086*1000000/RES_hhdet_num!J15)</f>
        <v>2457.416526760288</v>
      </c>
      <c r="K15" s="162">
        <f>IF(RES_hhdet_fec!K15=0,0,RES_hhdet_fec!K15/0.086*1000000/RES_hhdet_num!K15)</f>
        <v>2555.9710079027027</v>
      </c>
      <c r="L15" s="162">
        <f>IF(RES_hhdet_fec!L15=0,0,RES_hhdet_fec!L15/0.086*1000000/RES_hhdet_num!L15)</f>
        <v>2489.5356376754353</v>
      </c>
      <c r="M15" s="162">
        <f>IF(RES_hhdet_fec!M15=0,0,RES_hhdet_fec!M15/0.086*1000000/RES_hhdet_num!M15)</f>
        <v>2604.9366703715623</v>
      </c>
      <c r="N15" s="162">
        <f>IF(RES_hhdet_fec!N15=0,0,RES_hhdet_fec!N15/0.086*1000000/RES_hhdet_num!N15)</f>
        <v>2592.4315405970156</v>
      </c>
      <c r="O15" s="162">
        <f>IF(RES_hhdet_fec!O15=0,0,RES_hhdet_fec!O15/0.086*1000000/RES_hhdet_num!O15)</f>
        <v>2536.3035156197807</v>
      </c>
      <c r="P15" s="162">
        <f>IF(RES_hhdet_fec!P15=0,0,RES_hhdet_fec!P15/0.086*1000000/RES_hhdet_num!P15)</f>
        <v>2701.4935402049778</v>
      </c>
      <c r="Q15" s="162">
        <f>IF(RES_hhdet_fec!Q15=0,0,RES_hhdet_fec!Q15/0.086*1000000/RES_hhdet_num!Q15)</f>
        <v>2605.6441172065493</v>
      </c>
    </row>
    <row r="16" spans="1:17" ht="12" customHeight="1" x14ac:dyDescent="0.25">
      <c r="A16" s="161" t="s">
        <v>141</v>
      </c>
      <c r="B16" s="160">
        <f>IF(RES_hhdet_fec!B16=0,0,RES_hhdet_fec!B16/0.086*1000000/RES_hhdet_num!B16)</f>
        <v>2248.4783442147341</v>
      </c>
      <c r="C16" s="160">
        <f>IF(RES_hhdet_fec!C16=0,0,RES_hhdet_fec!C16/0.086*1000000/RES_hhdet_num!C16)</f>
        <v>2311.5039903807256</v>
      </c>
      <c r="D16" s="160">
        <f>IF(RES_hhdet_fec!D16=0,0,RES_hhdet_fec!D16/0.086*1000000/RES_hhdet_num!D16)</f>
        <v>2301.6175195295409</v>
      </c>
      <c r="E16" s="160">
        <f>IF(RES_hhdet_fec!E16=0,0,RES_hhdet_fec!E16/0.086*1000000/RES_hhdet_num!E16)</f>
        <v>2293.4652398925891</v>
      </c>
      <c r="F16" s="160">
        <f>IF(RES_hhdet_fec!F16=0,0,RES_hhdet_fec!F16/0.086*1000000/RES_hhdet_num!F16)</f>
        <v>2232.4683252013383</v>
      </c>
      <c r="G16" s="160">
        <f>IF(RES_hhdet_fec!G16=0,0,RES_hhdet_fec!G16/0.086*1000000/RES_hhdet_num!G16)</f>
        <v>2250.1734148277583</v>
      </c>
      <c r="H16" s="160">
        <f>IF(RES_hhdet_fec!H16=0,0,RES_hhdet_fec!H16/0.086*1000000/RES_hhdet_num!H16)</f>
        <v>2197.650640410885</v>
      </c>
      <c r="I16" s="160">
        <f>IF(RES_hhdet_fec!I16=0,0,RES_hhdet_fec!I16/0.086*1000000/RES_hhdet_num!I16)</f>
        <v>2309.2712262915475</v>
      </c>
      <c r="J16" s="160">
        <f>IF(RES_hhdet_fec!J16=0,0,RES_hhdet_fec!J16/0.086*1000000/RES_hhdet_num!J16)</f>
        <v>2182.1751853970127</v>
      </c>
      <c r="K16" s="160">
        <f>IF(RES_hhdet_fec!K16=0,0,RES_hhdet_fec!K16/0.086*1000000/RES_hhdet_num!K16)</f>
        <v>2253.1928372641614</v>
      </c>
      <c r="L16" s="160">
        <f>IF(RES_hhdet_fec!L16=0,0,RES_hhdet_fec!L16/0.086*1000000/RES_hhdet_num!L16)</f>
        <v>2209.7676468530581</v>
      </c>
      <c r="M16" s="160">
        <f>IF(RES_hhdet_fec!M16=0,0,RES_hhdet_fec!M16/0.086*1000000/RES_hhdet_num!M16)</f>
        <v>2292.7342130422312</v>
      </c>
      <c r="N16" s="160">
        <f>IF(RES_hhdet_fec!N16=0,0,RES_hhdet_fec!N16/0.086*1000000/RES_hhdet_num!N16)</f>
        <v>2279.0922795162674</v>
      </c>
      <c r="O16" s="160">
        <f>IF(RES_hhdet_fec!O16=0,0,RES_hhdet_fec!O16/0.086*1000000/RES_hhdet_num!O16)</f>
        <v>2233.0926109875891</v>
      </c>
      <c r="P16" s="160">
        <f>IF(RES_hhdet_fec!P16=0,0,RES_hhdet_fec!P16/0.086*1000000/RES_hhdet_num!P16)</f>
        <v>2351.9818009261171</v>
      </c>
      <c r="Q16" s="160">
        <f>IF(RES_hhdet_fec!Q16=0,0,RES_hhdet_fec!Q16/0.086*1000000/RES_hhdet_num!Q16)</f>
        <v>2282.2075260537872</v>
      </c>
    </row>
    <row r="17" spans="1:17" ht="12" customHeight="1" x14ac:dyDescent="0.25">
      <c r="A17" s="148" t="s">
        <v>60</v>
      </c>
      <c r="B17" s="156">
        <f>IF(RES_hhdet_fec!B17=0,0,RES_hhdet_fec!B17/0.086*1000000/RES_hhdet_num!B16)</f>
        <v>1657.3561581744023</v>
      </c>
      <c r="C17" s="156">
        <f>IF(RES_hhdet_fec!C17=0,0,RES_hhdet_fec!C17/0.086*1000000/RES_hhdet_num!C16)</f>
        <v>1719.5704101468491</v>
      </c>
      <c r="D17" s="156">
        <f>IF(RES_hhdet_fec!D17=0,0,RES_hhdet_fec!D17/0.086*1000000/RES_hhdet_num!D16)</f>
        <v>1706.8645253136513</v>
      </c>
      <c r="E17" s="156">
        <f>IF(RES_hhdet_fec!E17=0,0,RES_hhdet_fec!E17/0.086*1000000/RES_hhdet_num!E16)</f>
        <v>1697.6487664460349</v>
      </c>
      <c r="F17" s="156">
        <f>IF(RES_hhdet_fec!F17=0,0,RES_hhdet_fec!F17/0.086*1000000/RES_hhdet_num!F16)</f>
        <v>1636.9370401108872</v>
      </c>
      <c r="G17" s="156">
        <f>IF(RES_hhdet_fec!G17=0,0,RES_hhdet_fec!G17/0.086*1000000/RES_hhdet_num!G16)</f>
        <v>1652.0821380328202</v>
      </c>
      <c r="H17" s="156">
        <f>IF(RES_hhdet_fec!H17=0,0,RES_hhdet_fec!H17/0.086*1000000/RES_hhdet_num!H16)</f>
        <v>1603.1292699960434</v>
      </c>
      <c r="I17" s="156">
        <f>IF(RES_hhdet_fec!I17=0,0,RES_hhdet_fec!I17/0.086*1000000/RES_hhdet_num!I16)</f>
        <v>1719.1889447524979</v>
      </c>
      <c r="J17" s="156">
        <f>IF(RES_hhdet_fec!J17=0,0,RES_hhdet_fec!J17/0.086*1000000/RES_hhdet_num!J16)</f>
        <v>1597.3207423941874</v>
      </c>
      <c r="K17" s="156">
        <f>IF(RES_hhdet_fec!K17=0,0,RES_hhdet_fec!K17/0.086*1000000/RES_hhdet_num!K16)</f>
        <v>1661.3811551367567</v>
      </c>
      <c r="L17" s="156">
        <f>IF(RES_hhdet_fec!L17=0,0,RES_hhdet_fec!L17/0.086*1000000/RES_hhdet_num!L16)</f>
        <v>1605.7504863006561</v>
      </c>
      <c r="M17" s="156">
        <f>IF(RES_hhdet_fec!M17=0,0,RES_hhdet_fec!M17/0.086*1000000/RES_hhdet_num!M16)</f>
        <v>1706.2335190933738</v>
      </c>
      <c r="N17" s="156">
        <f>IF(RES_hhdet_fec!N17=0,0,RES_hhdet_fec!N17/0.086*1000000/RES_hhdet_num!N16)</f>
        <v>1685.0805013880599</v>
      </c>
      <c r="O17" s="156">
        <f>IF(RES_hhdet_fec!O17=0,0,RES_hhdet_fec!O17/0.086*1000000/RES_hhdet_num!O16)</f>
        <v>1629.5750087857086</v>
      </c>
      <c r="P17" s="156">
        <f>IF(RES_hhdet_fec!P17=0,0,RES_hhdet_fec!P17/0.086*1000000/RES_hhdet_num!P16)</f>
        <v>1772.1797623744653</v>
      </c>
      <c r="Q17" s="156">
        <f>IF(RES_hhdet_fec!Q17=0,0,RES_hhdet_fec!Q17/0.086*1000000/RES_hhdet_num!Q16)</f>
        <v>1693.6686761842557</v>
      </c>
    </row>
    <row r="18" spans="1:17" ht="12" customHeight="1" x14ac:dyDescent="0.25">
      <c r="A18" s="148" t="s">
        <v>59</v>
      </c>
      <c r="B18" s="156">
        <f>IF(RES_hhdet_fec!B18=0,0,RES_hhdet_fec!B18/0.086*1000000/RES_hhdet_num!B16)</f>
        <v>591.12218604033183</v>
      </c>
      <c r="C18" s="156">
        <f>IF(RES_hhdet_fec!C18=0,0,RES_hhdet_fec!C18/0.086*1000000/RES_hhdet_num!C16)</f>
        <v>591.93358023387657</v>
      </c>
      <c r="D18" s="156">
        <f>IF(RES_hhdet_fec!D18=0,0,RES_hhdet_fec!D18/0.086*1000000/RES_hhdet_num!D16)</f>
        <v>594.75299421588875</v>
      </c>
      <c r="E18" s="156">
        <f>IF(RES_hhdet_fec!E18=0,0,RES_hhdet_fec!E18/0.086*1000000/RES_hhdet_num!E16)</f>
        <v>595.81647344655437</v>
      </c>
      <c r="F18" s="156">
        <f>IF(RES_hhdet_fec!F18=0,0,RES_hhdet_fec!F18/0.086*1000000/RES_hhdet_num!F16)</f>
        <v>595.53128509045155</v>
      </c>
      <c r="G18" s="156">
        <f>IF(RES_hhdet_fec!G18=0,0,RES_hhdet_fec!G18/0.086*1000000/RES_hhdet_num!G16)</f>
        <v>598.09127679493849</v>
      </c>
      <c r="H18" s="156">
        <f>IF(RES_hhdet_fec!H18=0,0,RES_hhdet_fec!H18/0.086*1000000/RES_hhdet_num!H16)</f>
        <v>594.52137041484161</v>
      </c>
      <c r="I18" s="156">
        <f>IF(RES_hhdet_fec!I18=0,0,RES_hhdet_fec!I18/0.086*1000000/RES_hhdet_num!I16)</f>
        <v>590.08228153904952</v>
      </c>
      <c r="J18" s="156">
        <f>IF(RES_hhdet_fec!J18=0,0,RES_hhdet_fec!J18/0.086*1000000/RES_hhdet_num!J16)</f>
        <v>584.85444300282552</v>
      </c>
      <c r="K18" s="156">
        <f>IF(RES_hhdet_fec!K18=0,0,RES_hhdet_fec!K18/0.086*1000000/RES_hhdet_num!K16)</f>
        <v>591.81168212740408</v>
      </c>
      <c r="L18" s="156">
        <f>IF(RES_hhdet_fec!L18=0,0,RES_hhdet_fec!L18/0.086*1000000/RES_hhdet_num!L16)</f>
        <v>604.01716055240217</v>
      </c>
      <c r="M18" s="156">
        <f>IF(RES_hhdet_fec!M18=0,0,RES_hhdet_fec!M18/0.086*1000000/RES_hhdet_num!M16)</f>
        <v>586.50069394885736</v>
      </c>
      <c r="N18" s="156">
        <f>IF(RES_hhdet_fec!N18=0,0,RES_hhdet_fec!N18/0.086*1000000/RES_hhdet_num!N16)</f>
        <v>594.01177812820731</v>
      </c>
      <c r="O18" s="156">
        <f>IF(RES_hhdet_fec!O18=0,0,RES_hhdet_fec!O18/0.086*1000000/RES_hhdet_num!O16)</f>
        <v>603.51760220187998</v>
      </c>
      <c r="P18" s="156">
        <f>IF(RES_hhdet_fec!P18=0,0,RES_hhdet_fec!P18/0.086*1000000/RES_hhdet_num!P16)</f>
        <v>579.802038551652</v>
      </c>
      <c r="Q18" s="156">
        <f>IF(RES_hhdet_fec!Q18=0,0,RES_hhdet_fec!Q18/0.086*1000000/RES_hhdet_num!Q16)</f>
        <v>588.53884986953108</v>
      </c>
    </row>
    <row r="19" spans="1:17" ht="12" customHeight="1" x14ac:dyDescent="0.25">
      <c r="A19" s="158" t="s">
        <v>62</v>
      </c>
      <c r="B19" s="157">
        <f>IF(RES_hhdet_fec!B19=0,0,RES_hhdet_fec!B19/0.086*1000000/RES_hhdet_num!B$3)</f>
        <v>937.6689094483786</v>
      </c>
      <c r="C19" s="157">
        <f>IF(RES_hhdet_fec!C19=0,0,RES_hhdet_fec!C19/0.086*1000000/RES_hhdet_num!C$3)</f>
        <v>949.49817119115687</v>
      </c>
      <c r="D19" s="157">
        <f>IF(RES_hhdet_fec!D19=0,0,RES_hhdet_fec!D19/0.086*1000000/RES_hhdet_num!D$3)</f>
        <v>955.45224904782219</v>
      </c>
      <c r="E19" s="157">
        <f>IF(RES_hhdet_fec!E19=0,0,RES_hhdet_fec!E19/0.086*1000000/RES_hhdet_num!E$3)</f>
        <v>957.34605027309442</v>
      </c>
      <c r="F19" s="157">
        <f>IF(RES_hhdet_fec!F19=0,0,RES_hhdet_fec!F19/0.086*1000000/RES_hhdet_num!F$3)</f>
        <v>942.43295131728712</v>
      </c>
      <c r="G19" s="157">
        <f>IF(RES_hhdet_fec!G19=0,0,RES_hhdet_fec!G19/0.086*1000000/RES_hhdet_num!G$3)</f>
        <v>929.95696632981196</v>
      </c>
      <c r="H19" s="157">
        <f>IF(RES_hhdet_fec!H19=0,0,RES_hhdet_fec!H19/0.086*1000000/RES_hhdet_num!H$3)</f>
        <v>913.88042989396831</v>
      </c>
      <c r="I19" s="157">
        <f>IF(RES_hhdet_fec!I19=0,0,RES_hhdet_fec!I19/0.086*1000000/RES_hhdet_num!I$3)</f>
        <v>932.768068222804</v>
      </c>
      <c r="J19" s="157">
        <f>IF(RES_hhdet_fec!J19=0,0,RES_hhdet_fec!J19/0.086*1000000/RES_hhdet_num!J$3)</f>
        <v>904.98856463227742</v>
      </c>
      <c r="K19" s="157">
        <f>IF(RES_hhdet_fec!K19=0,0,RES_hhdet_fec!K19/0.086*1000000/RES_hhdet_num!K$3)</f>
        <v>902.98711265115242</v>
      </c>
      <c r="L19" s="157">
        <f>IF(RES_hhdet_fec!L19=0,0,RES_hhdet_fec!L19/0.086*1000000/RES_hhdet_num!L$3)</f>
        <v>895.92974372685671</v>
      </c>
      <c r="M19" s="157">
        <f>IF(RES_hhdet_fec!M19=0,0,RES_hhdet_fec!M19/0.086*1000000/RES_hhdet_num!M$3)</f>
        <v>893.73068187064598</v>
      </c>
      <c r="N19" s="157">
        <f>IF(RES_hhdet_fec!N19=0,0,RES_hhdet_fec!N19/0.086*1000000/RES_hhdet_num!N$3)</f>
        <v>915.00615357587196</v>
      </c>
      <c r="O19" s="157">
        <f>IF(RES_hhdet_fec!O19=0,0,RES_hhdet_fec!O19/0.086*1000000/RES_hhdet_num!O$3)</f>
        <v>882.24766115624527</v>
      </c>
      <c r="P19" s="157">
        <f>IF(RES_hhdet_fec!P19=0,0,RES_hhdet_fec!P19/0.086*1000000/RES_hhdet_num!P$3)</f>
        <v>912.4377243217566</v>
      </c>
      <c r="Q19" s="157">
        <f>IF(RES_hhdet_fec!Q19=0,0,RES_hhdet_fec!Q19/0.086*1000000/RES_hhdet_num!Q$3)</f>
        <v>887.86182529941004</v>
      </c>
    </row>
    <row r="20" spans="1:17" ht="12" customHeight="1" x14ac:dyDescent="0.25">
      <c r="A20" s="23" t="s">
        <v>58</v>
      </c>
      <c r="B20" s="156">
        <f>IF(RES_hhdet_fec!B20=0,0,RES_hhdet_fec!B20/0.086*1000000/RES_hhdet_num!B20)</f>
        <v>1853.01178099193</v>
      </c>
      <c r="C20" s="156">
        <f>IF(RES_hhdet_fec!C20=0,0,RES_hhdet_fec!C20/0.086*1000000/RES_hhdet_num!C20)</f>
        <v>1850.0872206239696</v>
      </c>
      <c r="D20" s="156">
        <f>IF(RES_hhdet_fec!D20=0,0,RES_hhdet_fec!D20/0.086*1000000/RES_hhdet_num!D20)</f>
        <v>1842.4891727190727</v>
      </c>
      <c r="E20" s="156">
        <f>IF(RES_hhdet_fec!E20=0,0,RES_hhdet_fec!E20/0.086*1000000/RES_hhdet_num!E20)</f>
        <v>1796.912296603467</v>
      </c>
      <c r="F20" s="156">
        <f>IF(RES_hhdet_fec!F20=0,0,RES_hhdet_fec!F20/0.086*1000000/RES_hhdet_num!F20)</f>
        <v>1851.600318011755</v>
      </c>
      <c r="G20" s="156">
        <f>IF(RES_hhdet_fec!G20=0,0,RES_hhdet_fec!G20/0.086*1000000/RES_hhdet_num!G20)</f>
        <v>1769.8953557226876</v>
      </c>
      <c r="H20" s="156">
        <f>IF(RES_hhdet_fec!H20=0,0,RES_hhdet_fec!H20/0.086*1000000/RES_hhdet_num!H20)</f>
        <v>1753.9736118180924</v>
      </c>
      <c r="I20" s="156">
        <f>IF(RES_hhdet_fec!I20=0,0,RES_hhdet_fec!I20/0.086*1000000/RES_hhdet_num!I20)</f>
        <v>1687.8019896138287</v>
      </c>
      <c r="J20" s="156">
        <f>IF(RES_hhdet_fec!J20=0,0,RES_hhdet_fec!J20/0.086*1000000/RES_hhdet_num!J20)</f>
        <v>1672.0006568411654</v>
      </c>
      <c r="K20" s="156">
        <f>IF(RES_hhdet_fec!K20=0,0,RES_hhdet_fec!K20/0.086*1000000/RES_hhdet_num!K20)</f>
        <v>1696.3713978879043</v>
      </c>
      <c r="L20" s="156">
        <f>IF(RES_hhdet_fec!L20=0,0,RES_hhdet_fec!L20/0.086*1000000/RES_hhdet_num!L20)</f>
        <v>1660.3356953731879</v>
      </c>
      <c r="M20" s="156">
        <f>IF(RES_hhdet_fec!M20=0,0,RES_hhdet_fec!M20/0.086*1000000/RES_hhdet_num!M20)</f>
        <v>1654.1901913837987</v>
      </c>
      <c r="N20" s="156">
        <f>IF(RES_hhdet_fec!N20=0,0,RES_hhdet_fec!N20/0.086*1000000/RES_hhdet_num!N20)</f>
        <v>1662.7442254133284</v>
      </c>
      <c r="O20" s="156">
        <f>IF(RES_hhdet_fec!O20=0,0,RES_hhdet_fec!O20/0.086*1000000/RES_hhdet_num!O20)</f>
        <v>1649.6399181346339</v>
      </c>
      <c r="P20" s="156">
        <f>IF(RES_hhdet_fec!P20=0,0,RES_hhdet_fec!P20/0.086*1000000/RES_hhdet_num!P20)</f>
        <v>1636.9281165784323</v>
      </c>
      <c r="Q20" s="156">
        <f>IF(RES_hhdet_fec!Q20=0,0,RES_hhdet_fec!Q20/0.086*1000000/RES_hhdet_num!Q20)</f>
        <v>1619.4531242523792</v>
      </c>
    </row>
    <row r="21" spans="1:17" ht="12" customHeight="1" x14ac:dyDescent="0.25">
      <c r="A21" s="23" t="s">
        <v>57</v>
      </c>
      <c r="B21" s="156">
        <f>IF(RES_hhdet_fec!B21=0,0,RES_hhdet_fec!B21/0.086*1000000/RES_hhdet_num!B21)</f>
        <v>1425.3383204334996</v>
      </c>
      <c r="C21" s="156">
        <f>IF(RES_hhdet_fec!C21=0,0,RES_hhdet_fec!C21/0.086*1000000/RES_hhdet_num!C21)</f>
        <v>1423.4757976163191</v>
      </c>
      <c r="D21" s="156">
        <f>IF(RES_hhdet_fec!D21=0,0,RES_hhdet_fec!D21/0.086*1000000/RES_hhdet_num!D21)</f>
        <v>1425.1223714719451</v>
      </c>
      <c r="E21" s="156">
        <f>IF(RES_hhdet_fec!E21=0,0,RES_hhdet_fec!E21/0.086*1000000/RES_hhdet_num!E21)</f>
        <v>1376.6601106299552</v>
      </c>
      <c r="F21" s="156">
        <f>IF(RES_hhdet_fec!F21=0,0,RES_hhdet_fec!F21/0.086*1000000/RES_hhdet_num!F21)</f>
        <v>1450.8177496084863</v>
      </c>
      <c r="G21" s="156">
        <f>IF(RES_hhdet_fec!G21=0,0,RES_hhdet_fec!G21/0.086*1000000/RES_hhdet_num!G21)</f>
        <v>1558.4481435412886</v>
      </c>
      <c r="H21" s="156">
        <f>IF(RES_hhdet_fec!H21=0,0,RES_hhdet_fec!H21/0.086*1000000/RES_hhdet_num!H21)</f>
        <v>1263.6658342246501</v>
      </c>
      <c r="I21" s="156">
        <f>IF(RES_hhdet_fec!I21=0,0,RES_hhdet_fec!I21/0.086*1000000/RES_hhdet_num!I21)</f>
        <v>1396.842811634694</v>
      </c>
      <c r="J21" s="156">
        <f>IF(RES_hhdet_fec!J21=0,0,RES_hhdet_fec!J21/0.086*1000000/RES_hhdet_num!J21)</f>
        <v>1385.3613840518808</v>
      </c>
      <c r="K21" s="156">
        <f>IF(RES_hhdet_fec!K21=0,0,RES_hhdet_fec!K21/0.086*1000000/RES_hhdet_num!K21)</f>
        <v>1034.9304424182133</v>
      </c>
      <c r="L21" s="156">
        <f>IF(RES_hhdet_fec!L21=0,0,RES_hhdet_fec!L21/0.086*1000000/RES_hhdet_num!L21)</f>
        <v>1490.2202662183849</v>
      </c>
      <c r="M21" s="156">
        <f>IF(RES_hhdet_fec!M21=0,0,RES_hhdet_fec!M21/0.086*1000000/RES_hhdet_num!M21)</f>
        <v>1485.1391120333249</v>
      </c>
      <c r="N21" s="156">
        <f>IF(RES_hhdet_fec!N21=0,0,RES_hhdet_fec!N21/0.086*1000000/RES_hhdet_num!N21)</f>
        <v>1141.5026348750575</v>
      </c>
      <c r="O21" s="156">
        <f>IF(RES_hhdet_fec!O21=0,0,RES_hhdet_fec!O21/0.086*1000000/RES_hhdet_num!O21)</f>
        <v>1249.9775166596253</v>
      </c>
      <c r="P21" s="156">
        <f>IF(RES_hhdet_fec!P21=0,0,RES_hhdet_fec!P21/0.086*1000000/RES_hhdet_num!P21)</f>
        <v>1232.2763542889327</v>
      </c>
      <c r="Q21" s="156">
        <f>IF(RES_hhdet_fec!Q21=0,0,RES_hhdet_fec!Q21/0.086*1000000/RES_hhdet_num!Q21)</f>
        <v>1212.7474627127301</v>
      </c>
    </row>
    <row r="22" spans="1:17" ht="12" customHeight="1" x14ac:dyDescent="0.25">
      <c r="A22" s="29" t="s">
        <v>140</v>
      </c>
      <c r="B22" s="57">
        <f>IF(RES_hhdet_fec!B22=0,0,RES_hhdet_fec!B22/0.086*1000000/RES_hhdet_num!B22)</f>
        <v>796.41582598532636</v>
      </c>
      <c r="C22" s="57">
        <f>IF(RES_hhdet_fec!C22=0,0,RES_hhdet_fec!C22/0.086*1000000/RES_hhdet_num!C22)</f>
        <v>816.87989569366925</v>
      </c>
      <c r="D22" s="57">
        <f>IF(RES_hhdet_fec!D22=0,0,RES_hhdet_fec!D22/0.086*1000000/RES_hhdet_num!D22)</f>
        <v>829.16162754696632</v>
      </c>
      <c r="E22" s="57">
        <f>IF(RES_hhdet_fec!E22=0,0,RES_hhdet_fec!E22/0.086*1000000/RES_hhdet_num!E22)</f>
        <v>838.2497143365548</v>
      </c>
      <c r="F22" s="57">
        <f>IF(RES_hhdet_fec!F22=0,0,RES_hhdet_fec!F22/0.086*1000000/RES_hhdet_num!F22)</f>
        <v>810.93193256214499</v>
      </c>
      <c r="G22" s="57">
        <f>IF(RES_hhdet_fec!G22=0,0,RES_hhdet_fec!G22/0.086*1000000/RES_hhdet_num!G22)</f>
        <v>795.43561168711415</v>
      </c>
      <c r="H22" s="57">
        <f>IF(RES_hhdet_fec!H22=0,0,RES_hhdet_fec!H22/0.086*1000000/RES_hhdet_num!H22)</f>
        <v>781.96844740767426</v>
      </c>
      <c r="I22" s="57">
        <f>IF(RES_hhdet_fec!I22=0,0,RES_hhdet_fec!I22/0.086*1000000/RES_hhdet_num!I22)</f>
        <v>794.3729837055796</v>
      </c>
      <c r="J22" s="57">
        <f>IF(RES_hhdet_fec!J22=0,0,RES_hhdet_fec!J22/0.086*1000000/RES_hhdet_num!J22)</f>
        <v>758.71966490552734</v>
      </c>
      <c r="K22" s="57">
        <f>IF(RES_hhdet_fec!K22=0,0,RES_hhdet_fec!K22/0.086*1000000/RES_hhdet_num!K22)</f>
        <v>800.31834550470091</v>
      </c>
      <c r="L22" s="57">
        <f>IF(RES_hhdet_fec!L22=0,0,RES_hhdet_fec!L22/0.086*1000000/RES_hhdet_num!L22)</f>
        <v>775.03580804348553</v>
      </c>
      <c r="M22" s="57">
        <f>IF(RES_hhdet_fec!M22=0,0,RES_hhdet_fec!M22/0.086*1000000/RES_hhdet_num!M22)</f>
        <v>789.97716197181217</v>
      </c>
      <c r="N22" s="57">
        <f>IF(RES_hhdet_fec!N22=0,0,RES_hhdet_fec!N22/0.086*1000000/RES_hhdet_num!N22)</f>
        <v>831.65770473210409</v>
      </c>
      <c r="O22" s="57">
        <f>IF(RES_hhdet_fec!O22=0,0,RES_hhdet_fec!O22/0.086*1000000/RES_hhdet_num!O22)</f>
        <v>785.93747641090897</v>
      </c>
      <c r="P22" s="57">
        <f>IF(RES_hhdet_fec!P22=0,0,RES_hhdet_fec!P22/0.086*1000000/RES_hhdet_num!P22)</f>
        <v>838.78755298416979</v>
      </c>
      <c r="Q22" s="57">
        <f>IF(RES_hhdet_fec!Q22=0,0,RES_hhdet_fec!Q22/0.086*1000000/RES_hhdet_num!Q22)</f>
        <v>810.34914080631029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>
        <f>SUM(B25,B28,B30,B39)</f>
        <v>19625.916188908363</v>
      </c>
      <c r="C24" s="168">
        <f t="shared" ref="C24:Q24" si="4">SUM(C25,C28,C30,C39)</f>
        <v>20031.406833235786</v>
      </c>
      <c r="D24" s="168">
        <f t="shared" si="4"/>
        <v>19573.013462594878</v>
      </c>
      <c r="E24" s="168">
        <f t="shared" si="4"/>
        <v>19256.108356063283</v>
      </c>
      <c r="F24" s="168">
        <f t="shared" si="4"/>
        <v>18612.105794664749</v>
      </c>
      <c r="G24" s="168">
        <f t="shared" si="4"/>
        <v>17806.068857215498</v>
      </c>
      <c r="H24" s="168">
        <f t="shared" si="4"/>
        <v>16846.801467780602</v>
      </c>
      <c r="I24" s="168">
        <f t="shared" si="4"/>
        <v>16255.779801876381</v>
      </c>
      <c r="J24" s="168">
        <f t="shared" si="4"/>
        <v>15931.938791096718</v>
      </c>
      <c r="K24" s="168">
        <f t="shared" si="4"/>
        <v>16086.397987110295</v>
      </c>
      <c r="L24" s="168">
        <f t="shared" si="4"/>
        <v>16922.001520215217</v>
      </c>
      <c r="M24" s="168">
        <f t="shared" si="4"/>
        <v>16299.955298962876</v>
      </c>
      <c r="N24" s="168">
        <f t="shared" si="4"/>
        <v>16032.948991164965</v>
      </c>
      <c r="O24" s="168">
        <f t="shared" si="4"/>
        <v>17099.618470539459</v>
      </c>
      <c r="P24" s="168">
        <f t="shared" si="4"/>
        <v>15244.790851202248</v>
      </c>
      <c r="Q24" s="168">
        <f t="shared" si="4"/>
        <v>15882.217908619496</v>
      </c>
    </row>
    <row r="25" spans="1:17" ht="12.95" customHeight="1" x14ac:dyDescent="0.25">
      <c r="A25" s="158" t="s">
        <v>65</v>
      </c>
      <c r="B25" s="157">
        <f t="shared" ref="B25" si="5">SUM(B26:B27)</f>
        <v>16216.339578492581</v>
      </c>
      <c r="C25" s="157">
        <f t="shared" ref="C25:Q25" si="6">SUM(C26:C27)</f>
        <v>16549.108515234399</v>
      </c>
      <c r="D25" s="157">
        <f t="shared" si="6"/>
        <v>16106.479427075263</v>
      </c>
      <c r="E25" s="157">
        <f t="shared" si="6"/>
        <v>15815.813919659537</v>
      </c>
      <c r="F25" s="157">
        <f t="shared" si="6"/>
        <v>15270.991811318625</v>
      </c>
      <c r="G25" s="157">
        <f t="shared" si="6"/>
        <v>14478.030801448536</v>
      </c>
      <c r="H25" s="157">
        <f t="shared" si="6"/>
        <v>13614.931998892453</v>
      </c>
      <c r="I25" s="157">
        <f t="shared" si="6"/>
        <v>12872.905567580272</v>
      </c>
      <c r="J25" s="157">
        <f t="shared" si="6"/>
        <v>12714.586992107026</v>
      </c>
      <c r="K25" s="157">
        <f t="shared" si="6"/>
        <v>12825.452595953648</v>
      </c>
      <c r="L25" s="157">
        <f t="shared" si="6"/>
        <v>13740.80013693963</v>
      </c>
      <c r="M25" s="157">
        <f t="shared" si="6"/>
        <v>13035.130533010048</v>
      </c>
      <c r="N25" s="157">
        <f t="shared" si="6"/>
        <v>12768.765929371541</v>
      </c>
      <c r="O25" s="157">
        <f t="shared" si="6"/>
        <v>13931.198785625091</v>
      </c>
      <c r="P25" s="157">
        <f t="shared" si="6"/>
        <v>11927.012739325612</v>
      </c>
      <c r="Q25" s="157">
        <f t="shared" si="6"/>
        <v>12655.105065013888</v>
      </c>
    </row>
    <row r="26" spans="1:17" ht="12" customHeight="1" x14ac:dyDescent="0.25">
      <c r="A26" s="23" t="s">
        <v>84</v>
      </c>
      <c r="B26" s="156">
        <f>IF(RES_hhdet_fec!B26=0,0,RES_hhdet_fec!B26/0.086*1000000/RES_hhdet_num!B$24)</f>
        <v>16017.702043796629</v>
      </c>
      <c r="C26" s="156">
        <f>IF(RES_hhdet_fec!C26=0,0,RES_hhdet_fec!C26/0.086*1000000/RES_hhdet_num!C$24)</f>
        <v>16287.189005072392</v>
      </c>
      <c r="D26" s="156">
        <f>IF(RES_hhdet_fec!D26=0,0,RES_hhdet_fec!D26/0.086*1000000/RES_hhdet_num!D$24)</f>
        <v>15816.579878415654</v>
      </c>
      <c r="E26" s="156">
        <f>IF(RES_hhdet_fec!E26=0,0,RES_hhdet_fec!E26/0.086*1000000/RES_hhdet_num!E$24)</f>
        <v>15528.852770202104</v>
      </c>
      <c r="F26" s="156">
        <f>IF(RES_hhdet_fec!F26=0,0,RES_hhdet_fec!F26/0.086*1000000/RES_hhdet_num!F$24)</f>
        <v>15042.677447282324</v>
      </c>
      <c r="G26" s="156">
        <f>IF(RES_hhdet_fec!G26=0,0,RES_hhdet_fec!G26/0.086*1000000/RES_hhdet_num!G$24)</f>
        <v>14265.549054956697</v>
      </c>
      <c r="H26" s="156">
        <f>IF(RES_hhdet_fec!H26=0,0,RES_hhdet_fec!H26/0.086*1000000/RES_hhdet_num!H$24)</f>
        <v>13454.916749030817</v>
      </c>
      <c r="I26" s="156">
        <f>IF(RES_hhdet_fec!I26=0,0,RES_hhdet_fec!I26/0.086*1000000/RES_hhdet_num!I$24)</f>
        <v>12586.749551787592</v>
      </c>
      <c r="J26" s="156">
        <f>IF(RES_hhdet_fec!J26=0,0,RES_hhdet_fec!J26/0.086*1000000/RES_hhdet_num!J$24)</f>
        <v>12518.537978011263</v>
      </c>
      <c r="K26" s="156">
        <f>IF(RES_hhdet_fec!K26=0,0,RES_hhdet_fec!K26/0.086*1000000/RES_hhdet_num!K$24)</f>
        <v>12599.896171258559</v>
      </c>
      <c r="L26" s="156">
        <f>IF(RES_hhdet_fec!L26=0,0,RES_hhdet_fec!L26/0.086*1000000/RES_hhdet_num!L$24)</f>
        <v>13525.200000323812</v>
      </c>
      <c r="M26" s="156">
        <f>IF(RES_hhdet_fec!M26=0,0,RES_hhdet_fec!M26/0.086*1000000/RES_hhdet_num!M$24)</f>
        <v>12795.261829851295</v>
      </c>
      <c r="N26" s="156">
        <f>IF(RES_hhdet_fec!N26=0,0,RES_hhdet_fec!N26/0.086*1000000/RES_hhdet_num!N$24)</f>
        <v>12508.729659661882</v>
      </c>
      <c r="O26" s="156">
        <f>IF(RES_hhdet_fec!O26=0,0,RES_hhdet_fec!O26/0.086*1000000/RES_hhdet_num!O$24)</f>
        <v>13793.911274795702</v>
      </c>
      <c r="P26" s="156">
        <f>IF(RES_hhdet_fec!P26=0,0,RES_hhdet_fec!P26/0.086*1000000/RES_hhdet_num!P$24)</f>
        <v>11610.659999979862</v>
      </c>
      <c r="Q26" s="156">
        <f>IF(RES_hhdet_fec!Q26=0,0,RES_hhdet_fec!Q26/0.086*1000000/RES_hhdet_num!Q$24)</f>
        <v>12414.94152910487</v>
      </c>
    </row>
    <row r="27" spans="1:17" ht="12" customHeight="1" x14ac:dyDescent="0.25">
      <c r="A27" s="23" t="s">
        <v>60</v>
      </c>
      <c r="B27" s="156">
        <f>IF(RES_hhdet_fec!B27=0,0,RES_hhdet_fec!B27/0.086*1000000/RES_hhdet_num!B$24)</f>
        <v>198.63753469595122</v>
      </c>
      <c r="C27" s="156">
        <f>IF(RES_hhdet_fec!C27=0,0,RES_hhdet_fec!C27/0.086*1000000/RES_hhdet_num!C$24)</f>
        <v>261.91951016200773</v>
      </c>
      <c r="D27" s="156">
        <f>IF(RES_hhdet_fec!D27=0,0,RES_hhdet_fec!D27/0.086*1000000/RES_hhdet_num!D$24)</f>
        <v>289.89954865960937</v>
      </c>
      <c r="E27" s="156">
        <f>IF(RES_hhdet_fec!E27=0,0,RES_hhdet_fec!E27/0.086*1000000/RES_hhdet_num!E$24)</f>
        <v>286.96114945743346</v>
      </c>
      <c r="F27" s="156">
        <f>IF(RES_hhdet_fec!F27=0,0,RES_hhdet_fec!F27/0.086*1000000/RES_hhdet_num!F$24)</f>
        <v>228.31436403630099</v>
      </c>
      <c r="G27" s="156">
        <f>IF(RES_hhdet_fec!G27=0,0,RES_hhdet_fec!G27/0.086*1000000/RES_hhdet_num!G$24)</f>
        <v>212.481746491839</v>
      </c>
      <c r="H27" s="156">
        <f>IF(RES_hhdet_fec!H27=0,0,RES_hhdet_fec!H27/0.086*1000000/RES_hhdet_num!H$24)</f>
        <v>160.01524986163514</v>
      </c>
      <c r="I27" s="156">
        <f>IF(RES_hhdet_fec!I27=0,0,RES_hhdet_fec!I27/0.086*1000000/RES_hhdet_num!I$24)</f>
        <v>286.15601579267894</v>
      </c>
      <c r="J27" s="156">
        <f>IF(RES_hhdet_fec!J27=0,0,RES_hhdet_fec!J27/0.086*1000000/RES_hhdet_num!J$24)</f>
        <v>196.04901409576223</v>
      </c>
      <c r="K27" s="156">
        <f>IF(RES_hhdet_fec!K27=0,0,RES_hhdet_fec!K27/0.086*1000000/RES_hhdet_num!K$24)</f>
        <v>225.55642469508936</v>
      </c>
      <c r="L27" s="156">
        <f>IF(RES_hhdet_fec!L27=0,0,RES_hhdet_fec!L27/0.086*1000000/RES_hhdet_num!L$24)</f>
        <v>215.60013661581729</v>
      </c>
      <c r="M27" s="156">
        <f>IF(RES_hhdet_fec!M27=0,0,RES_hhdet_fec!M27/0.086*1000000/RES_hhdet_num!M$24)</f>
        <v>239.86870315875251</v>
      </c>
      <c r="N27" s="156">
        <f>IF(RES_hhdet_fec!N27=0,0,RES_hhdet_fec!N27/0.086*1000000/RES_hhdet_num!N$24)</f>
        <v>260.03626970965917</v>
      </c>
      <c r="O27" s="156">
        <f>IF(RES_hhdet_fec!O27=0,0,RES_hhdet_fec!O27/0.086*1000000/RES_hhdet_num!O$24)</f>
        <v>137.28751082938811</v>
      </c>
      <c r="P27" s="156">
        <f>IF(RES_hhdet_fec!P27=0,0,RES_hhdet_fec!P27/0.086*1000000/RES_hhdet_num!P$24)</f>
        <v>316.35273934575008</v>
      </c>
      <c r="Q27" s="156">
        <f>IF(RES_hhdet_fec!Q27=0,0,RES_hhdet_fec!Q27/0.086*1000000/RES_hhdet_num!Q$24)</f>
        <v>240.16353590901724</v>
      </c>
    </row>
    <row r="28" spans="1:17" ht="12.95" customHeight="1" x14ac:dyDescent="0.25">
      <c r="A28" s="158" t="s">
        <v>112</v>
      </c>
      <c r="B28" s="157">
        <f t="shared" ref="B28:Q28" si="7">B29</f>
        <v>4.5048887215602935</v>
      </c>
      <c r="C28" s="157">
        <f t="shared" si="7"/>
        <v>5.223467469887777</v>
      </c>
      <c r="D28" s="157">
        <f t="shared" si="7"/>
        <v>5.3590270493365342</v>
      </c>
      <c r="E28" s="157">
        <f t="shared" si="7"/>
        <v>5.3339440205219368</v>
      </c>
      <c r="F28" s="157">
        <f t="shared" si="7"/>
        <v>5.5709495977368455</v>
      </c>
      <c r="G28" s="157">
        <f t="shared" si="7"/>
        <v>5.9288917206162939</v>
      </c>
      <c r="H28" s="157">
        <f t="shared" si="7"/>
        <v>6.1513083386345508</v>
      </c>
      <c r="I28" s="157">
        <f t="shared" si="7"/>
        <v>6.8198551461996599</v>
      </c>
      <c r="J28" s="157">
        <f t="shared" si="7"/>
        <v>6.7947311635335801</v>
      </c>
      <c r="K28" s="157">
        <f t="shared" si="7"/>
        <v>6.8342040181487818</v>
      </c>
      <c r="L28" s="157">
        <f t="shared" si="7"/>
        <v>6.7511519546807408</v>
      </c>
      <c r="M28" s="157">
        <f t="shared" si="7"/>
        <v>6.9627443583656801</v>
      </c>
      <c r="N28" s="157">
        <f t="shared" si="7"/>
        <v>6.3199561088685865</v>
      </c>
      <c r="O28" s="157">
        <f t="shared" si="7"/>
        <v>6.0359811942274941</v>
      </c>
      <c r="P28" s="157">
        <f t="shared" si="7"/>
        <v>5.0026532237128229</v>
      </c>
      <c r="Q28" s="157">
        <f t="shared" si="7"/>
        <v>4.4793255347285807</v>
      </c>
    </row>
    <row r="29" spans="1:17" ht="12" customHeight="1" x14ac:dyDescent="0.25">
      <c r="A29" s="23" t="s">
        <v>60</v>
      </c>
      <c r="B29" s="156">
        <f>IF(RES_hhdet_fec!B29=0,0,RES_hhdet_fec!B29/0.086*1000000/RES_hhdet_num!B$24)</f>
        <v>4.5048887215602935</v>
      </c>
      <c r="C29" s="156">
        <f>IF(RES_hhdet_fec!C29=0,0,RES_hhdet_fec!C29/0.086*1000000/RES_hhdet_num!C$24)</f>
        <v>5.223467469887777</v>
      </c>
      <c r="D29" s="156">
        <f>IF(RES_hhdet_fec!D29=0,0,RES_hhdet_fec!D29/0.086*1000000/RES_hhdet_num!D$24)</f>
        <v>5.3590270493365342</v>
      </c>
      <c r="E29" s="156">
        <f>IF(RES_hhdet_fec!E29=0,0,RES_hhdet_fec!E29/0.086*1000000/RES_hhdet_num!E$24)</f>
        <v>5.3339440205219368</v>
      </c>
      <c r="F29" s="156">
        <f>IF(RES_hhdet_fec!F29=0,0,RES_hhdet_fec!F29/0.086*1000000/RES_hhdet_num!F$24)</f>
        <v>5.5709495977368455</v>
      </c>
      <c r="G29" s="156">
        <f>IF(RES_hhdet_fec!G29=0,0,RES_hhdet_fec!G29/0.086*1000000/RES_hhdet_num!G$24)</f>
        <v>5.9288917206162939</v>
      </c>
      <c r="H29" s="156">
        <f>IF(RES_hhdet_fec!H29=0,0,RES_hhdet_fec!H29/0.086*1000000/RES_hhdet_num!H$24)</f>
        <v>6.1513083386345508</v>
      </c>
      <c r="I29" s="156">
        <f>IF(RES_hhdet_fec!I29=0,0,RES_hhdet_fec!I29/0.086*1000000/RES_hhdet_num!I$24)</f>
        <v>6.8198551461996599</v>
      </c>
      <c r="J29" s="156">
        <f>IF(RES_hhdet_fec!J29=0,0,RES_hhdet_fec!J29/0.086*1000000/RES_hhdet_num!J$24)</f>
        <v>6.7947311635335801</v>
      </c>
      <c r="K29" s="156">
        <f>IF(RES_hhdet_fec!K29=0,0,RES_hhdet_fec!K29/0.086*1000000/RES_hhdet_num!K$24)</f>
        <v>6.8342040181487818</v>
      </c>
      <c r="L29" s="156">
        <f>IF(RES_hhdet_fec!L29=0,0,RES_hhdet_fec!L29/0.086*1000000/RES_hhdet_num!L$24)</f>
        <v>6.7511519546807408</v>
      </c>
      <c r="M29" s="156">
        <f>IF(RES_hhdet_fec!M29=0,0,RES_hhdet_fec!M29/0.086*1000000/RES_hhdet_num!M$24)</f>
        <v>6.9627443583656801</v>
      </c>
      <c r="N29" s="156">
        <f>IF(RES_hhdet_fec!N29=0,0,RES_hhdet_fec!N29/0.086*1000000/RES_hhdet_num!N$24)</f>
        <v>6.3199561088685865</v>
      </c>
      <c r="O29" s="156">
        <f>IF(RES_hhdet_fec!O29=0,0,RES_hhdet_fec!O29/0.086*1000000/RES_hhdet_num!O$24)</f>
        <v>6.0359811942274941</v>
      </c>
      <c r="P29" s="156">
        <f>IF(RES_hhdet_fec!P29=0,0,RES_hhdet_fec!P29/0.086*1000000/RES_hhdet_num!P$24)</f>
        <v>5.0026532237128229</v>
      </c>
      <c r="Q29" s="156">
        <f>IF(RES_hhdet_fec!Q29=0,0,RES_hhdet_fec!Q29/0.086*1000000/RES_hhdet_num!Q$24)</f>
        <v>4.4793255347285807</v>
      </c>
    </row>
    <row r="30" spans="1:17" ht="12" customHeight="1" x14ac:dyDescent="0.25">
      <c r="A30" s="158" t="s">
        <v>63</v>
      </c>
      <c r="B30" s="157">
        <f>IF(RES_hhdet_fec!B30=0,0,RES_hhdet_fec!B30/0.086*1000000/RES_hhdet_num!B$24)</f>
        <v>2573.8380420550684</v>
      </c>
      <c r="C30" s="157">
        <f>IF(RES_hhdet_fec!C30=0,0,RES_hhdet_fec!C30/0.086*1000000/RES_hhdet_num!C$24)</f>
        <v>2637.7318164711314</v>
      </c>
      <c r="D30" s="157">
        <f>IF(RES_hhdet_fec!D30=0,0,RES_hhdet_fec!D30/0.086*1000000/RES_hhdet_num!D$24)</f>
        <v>2619.9571968890414</v>
      </c>
      <c r="E30" s="157">
        <f>IF(RES_hhdet_fec!E30=0,0,RES_hhdet_fec!E30/0.086*1000000/RES_hhdet_num!E$24)</f>
        <v>2600.3391610418312</v>
      </c>
      <c r="F30" s="157">
        <f>IF(RES_hhdet_fec!F30=0,0,RES_hhdet_fec!F30/0.086*1000000/RES_hhdet_num!F$24)</f>
        <v>2522.7531299737129</v>
      </c>
      <c r="G30" s="157">
        <f>IF(RES_hhdet_fec!G30=0,0,RES_hhdet_fec!G30/0.086*1000000/RES_hhdet_num!G$24)</f>
        <v>2509.0059916265041</v>
      </c>
      <c r="H30" s="157">
        <f>IF(RES_hhdet_fec!H30=0,0,RES_hhdet_fec!H30/0.086*1000000/RES_hhdet_num!H$24)</f>
        <v>2434.2408766172744</v>
      </c>
      <c r="I30" s="157">
        <f>IF(RES_hhdet_fec!I30=0,0,RES_hhdet_fec!I30/0.086*1000000/RES_hhdet_num!I$24)</f>
        <v>2542.1266077856317</v>
      </c>
      <c r="J30" s="157">
        <f>IF(RES_hhdet_fec!J30=0,0,RES_hhdet_fec!J30/0.086*1000000/RES_hhdet_num!J$24)</f>
        <v>2406.1991383069912</v>
      </c>
      <c r="K30" s="157">
        <f>IF(RES_hhdet_fec!K30=0,0,RES_hhdet_fec!K30/0.086*1000000/RES_hhdet_num!K$24)</f>
        <v>2441.7674747009532</v>
      </c>
      <c r="L30" s="157">
        <f>IF(RES_hhdet_fec!L30=0,0,RES_hhdet_fec!L30/0.086*1000000/RES_hhdet_num!L$24)</f>
        <v>2368.237459554769</v>
      </c>
      <c r="M30" s="157">
        <f>IF(RES_hhdet_fec!M30=0,0,RES_hhdet_fec!M30/0.086*1000000/RES_hhdet_num!M$24)</f>
        <v>2440.0066502307154</v>
      </c>
      <c r="N30" s="157">
        <f>IF(RES_hhdet_fec!N30=0,0,RES_hhdet_fec!N30/0.086*1000000/RES_hhdet_num!N$24)</f>
        <v>2418.9920564586851</v>
      </c>
      <c r="O30" s="157">
        <f>IF(RES_hhdet_fec!O30=0,0,RES_hhdet_fec!O30/0.086*1000000/RES_hhdet_num!O$24)</f>
        <v>2364.0762724725746</v>
      </c>
      <c r="P30" s="157">
        <f>IF(RES_hhdet_fec!P30=0,0,RES_hhdet_fec!P30/0.086*1000000/RES_hhdet_num!P$24)</f>
        <v>2465.6321867601764</v>
      </c>
      <c r="Q30" s="157">
        <f>IF(RES_hhdet_fec!Q30=0,0,RES_hhdet_fec!Q30/0.086*1000000/RES_hhdet_num!Q$24)</f>
        <v>2396.0543653262707</v>
      </c>
    </row>
    <row r="31" spans="1:17" ht="12" customHeight="1" x14ac:dyDescent="0.25">
      <c r="A31" s="167" t="s">
        <v>169</v>
      </c>
      <c r="B31" s="132">
        <f>IF(RES_hhdet_fec!B31=0,0,RES_hhdet_fec!B31/0.086*1000000/RES_hhdet_num!B31)</f>
        <v>3073.2378285801647</v>
      </c>
      <c r="C31" s="132">
        <f>IF(RES_hhdet_fec!C31=0,0,RES_hhdet_fec!C31/0.086*1000000/RES_hhdet_num!C31)</f>
        <v>3050.4710238509033</v>
      </c>
      <c r="D31" s="132">
        <f>IF(RES_hhdet_fec!D31=0,0,RES_hhdet_fec!D31/0.086*1000000/RES_hhdet_num!D31)</f>
        <v>3036.609426468025</v>
      </c>
      <c r="E31" s="132">
        <f>IF(RES_hhdet_fec!E31=0,0,RES_hhdet_fec!E31/0.086*1000000/RES_hhdet_num!E31)</f>
        <v>3014.169665231057</v>
      </c>
      <c r="F31" s="132">
        <f>IF(RES_hhdet_fec!F31=0,0,RES_hhdet_fec!F31/0.086*1000000/RES_hhdet_num!F31)</f>
        <v>2984.6334079992607</v>
      </c>
      <c r="G31" s="132">
        <f>IF(RES_hhdet_fec!G31=0,0,RES_hhdet_fec!G31/0.086*1000000/RES_hhdet_num!G31)</f>
        <v>2973.4031700642258</v>
      </c>
      <c r="H31" s="132">
        <f>IF(RES_hhdet_fec!H31=0,0,RES_hhdet_fec!H31/0.086*1000000/RES_hhdet_num!H31)</f>
        <v>2932.4767573689433</v>
      </c>
      <c r="I31" s="132">
        <f>IF(RES_hhdet_fec!I31=0,0,RES_hhdet_fec!I31/0.086*1000000/RES_hhdet_num!I31)</f>
        <v>2889.3825693381814</v>
      </c>
      <c r="J31" s="132">
        <f>IF(RES_hhdet_fec!J31=0,0,RES_hhdet_fec!J31/0.086*1000000/RES_hhdet_num!J31)</f>
        <v>2840.8728345761342</v>
      </c>
      <c r="K31" s="132">
        <f>IF(RES_hhdet_fec!K31=0,0,RES_hhdet_fec!K31/0.086*1000000/RES_hhdet_num!K31)</f>
        <v>2852.8184796985583</v>
      </c>
      <c r="L31" s="132">
        <f>IF(RES_hhdet_fec!L31=0,0,RES_hhdet_fec!L31/0.086*1000000/RES_hhdet_num!L31)</f>
        <v>2848.8665611702613</v>
      </c>
      <c r="M31" s="132">
        <f>IF(RES_hhdet_fec!M31=0,0,RES_hhdet_fec!M31/0.086*1000000/RES_hhdet_num!M31)</f>
        <v>2837.3095278887777</v>
      </c>
      <c r="N31" s="132">
        <f>IF(RES_hhdet_fec!N31=0,0,RES_hhdet_fec!N31/0.086*1000000/RES_hhdet_num!N31)</f>
        <v>2814.7376443015519</v>
      </c>
      <c r="O31" s="132">
        <f>IF(RES_hhdet_fec!O31=0,0,RES_hhdet_fec!O31/0.086*1000000/RES_hhdet_num!O31)</f>
        <v>2775.8911082200034</v>
      </c>
      <c r="P31" s="132">
        <f>IF(RES_hhdet_fec!P31=0,0,RES_hhdet_fec!P31/0.086*1000000/RES_hhdet_num!P31)</f>
        <v>2743.5663248211881</v>
      </c>
      <c r="Q31" s="132">
        <f>IF(RES_hhdet_fec!Q31=0,0,RES_hhdet_fec!Q31/0.086*1000000/RES_hhdet_num!Q31)</f>
        <v>2707.1088280759905</v>
      </c>
    </row>
    <row r="32" spans="1:17" ht="12" customHeight="1" x14ac:dyDescent="0.25">
      <c r="A32" s="167" t="s">
        <v>168</v>
      </c>
      <c r="B32" s="132">
        <f>IF(RES_hhdet_fec!B32=0,0,RES_hhdet_fec!B32/0.086*1000000/RES_hhdet_num!B32)</f>
        <v>2588.7267746174393</v>
      </c>
      <c r="C32" s="132">
        <f>IF(RES_hhdet_fec!C32=0,0,RES_hhdet_fec!C32/0.086*1000000/RES_hhdet_num!C32)</f>
        <v>2574.7397457369616</v>
      </c>
      <c r="D32" s="132">
        <f>IF(RES_hhdet_fec!D32=0,0,RES_hhdet_fec!D32/0.086*1000000/RES_hhdet_num!D32)</f>
        <v>2568.5491214201052</v>
      </c>
      <c r="E32" s="132">
        <f>IF(RES_hhdet_fec!E32=0,0,RES_hhdet_fec!E32/0.086*1000000/RES_hhdet_num!E32)</f>
        <v>2555.0267558467403</v>
      </c>
      <c r="F32" s="132">
        <f>IF(RES_hhdet_fec!F32=0,0,RES_hhdet_fec!F32/0.086*1000000/RES_hhdet_num!F32)</f>
        <v>2535.5430002899716</v>
      </c>
      <c r="G32" s="132">
        <f>IF(RES_hhdet_fec!G32=0,0,RES_hhdet_fec!G32/0.086*1000000/RES_hhdet_num!G32)</f>
        <v>2530.8033373366857</v>
      </c>
      <c r="H32" s="132">
        <f>IF(RES_hhdet_fec!H32=0,0,RES_hhdet_fec!H32/0.086*1000000/RES_hhdet_num!H32)</f>
        <v>2500.6312627046564</v>
      </c>
      <c r="I32" s="132">
        <f>IF(RES_hhdet_fec!I32=0,0,RES_hhdet_fec!I32/0.086*1000000/RES_hhdet_num!I32)</f>
        <v>2468.1809516088692</v>
      </c>
      <c r="J32" s="132">
        <f>IF(RES_hhdet_fec!J32=0,0,RES_hhdet_fec!J32/0.086*1000000/RES_hhdet_num!J32)</f>
        <v>2431.4217854773128</v>
      </c>
      <c r="K32" s="132">
        <f>IF(RES_hhdet_fec!K32=0,0,RES_hhdet_fec!K32/0.086*1000000/RES_hhdet_num!K32)</f>
        <v>2446.1436939314676</v>
      </c>
      <c r="L32" s="132">
        <f>IF(RES_hhdet_fec!L32=0,0,RES_hhdet_fec!L32/0.086*1000000/RES_hhdet_num!L32)</f>
        <v>2441.5360925072205</v>
      </c>
      <c r="M32" s="132">
        <f>IF(RES_hhdet_fec!M32=0,0,RES_hhdet_fec!M32/0.086*1000000/RES_hhdet_num!M32)</f>
        <v>2444.9384347160076</v>
      </c>
      <c r="N32" s="132">
        <f>IF(RES_hhdet_fec!N32=0,0,RES_hhdet_fec!N32/0.086*1000000/RES_hhdet_num!N32)</f>
        <v>2423.5912469242162</v>
      </c>
      <c r="O32" s="132">
        <f>IF(RES_hhdet_fec!O32=0,0,RES_hhdet_fec!O32/0.086*1000000/RES_hhdet_num!O32)</f>
        <v>2387.027639233233</v>
      </c>
      <c r="P32" s="132">
        <f>IF(RES_hhdet_fec!P32=0,0,RES_hhdet_fec!P32/0.086*1000000/RES_hhdet_num!P32)</f>
        <v>2379.5815476343514</v>
      </c>
      <c r="Q32" s="132">
        <f>IF(RES_hhdet_fec!Q32=0,0,RES_hhdet_fec!Q32/0.086*1000000/RES_hhdet_num!Q32)</f>
        <v>2348.1595881189237</v>
      </c>
    </row>
    <row r="33" spans="1:17" ht="12" customHeight="1" x14ac:dyDescent="0.25">
      <c r="A33" s="166" t="s">
        <v>57</v>
      </c>
      <c r="B33" s="165">
        <f>IF(RES_hhdet_fec!B33=0,0,RES_hhdet_fec!B33/0.086*1000000/RES_hhdet_num!B32)</f>
        <v>1997.6045885771075</v>
      </c>
      <c r="C33" s="165">
        <f>IF(RES_hhdet_fec!C33=0,0,RES_hhdet_fec!C33/0.086*1000000/RES_hhdet_num!C32)</f>
        <v>1982.8061655030849</v>
      </c>
      <c r="D33" s="165">
        <f>IF(RES_hhdet_fec!D33=0,0,RES_hhdet_fec!D33/0.086*1000000/RES_hhdet_num!D32)</f>
        <v>1973.7961272042164</v>
      </c>
      <c r="E33" s="165">
        <f>IF(RES_hhdet_fec!E33=0,0,RES_hhdet_fec!E33/0.086*1000000/RES_hhdet_num!E32)</f>
        <v>1959.2102824001865</v>
      </c>
      <c r="F33" s="165">
        <f>IF(RES_hhdet_fec!F33=0,0,RES_hhdet_fec!F33/0.086*1000000/RES_hhdet_num!F32)</f>
        <v>1940.0117151995198</v>
      </c>
      <c r="G33" s="165">
        <f>IF(RES_hhdet_fec!G33=0,0,RES_hhdet_fec!G33/0.086*1000000/RES_hhdet_num!G32)</f>
        <v>1932.7120605417472</v>
      </c>
      <c r="H33" s="165">
        <f>IF(RES_hhdet_fec!H33=0,0,RES_hhdet_fec!H33/0.086*1000000/RES_hhdet_num!H32)</f>
        <v>1906.1098922898143</v>
      </c>
      <c r="I33" s="165">
        <f>IF(RES_hhdet_fec!I33=0,0,RES_hhdet_fec!I33/0.086*1000000/RES_hhdet_num!I32)</f>
        <v>1878.0986700698193</v>
      </c>
      <c r="J33" s="165">
        <f>IF(RES_hhdet_fec!J33=0,0,RES_hhdet_fec!J33/0.086*1000000/RES_hhdet_num!J32)</f>
        <v>1846.5673424744871</v>
      </c>
      <c r="K33" s="165">
        <f>IF(RES_hhdet_fec!K33=0,0,RES_hhdet_fec!K33/0.086*1000000/RES_hhdet_num!K32)</f>
        <v>1854.3320118040635</v>
      </c>
      <c r="L33" s="165">
        <f>IF(RES_hhdet_fec!L33=0,0,RES_hhdet_fec!L33/0.086*1000000/RES_hhdet_num!L32)</f>
        <v>1837.5189319548185</v>
      </c>
      <c r="M33" s="165">
        <f>IF(RES_hhdet_fec!M33=0,0,RES_hhdet_fec!M33/0.086*1000000/RES_hhdet_num!M32)</f>
        <v>1858.4377407671502</v>
      </c>
      <c r="N33" s="165">
        <f>IF(RES_hhdet_fec!N33=0,0,RES_hhdet_fec!N33/0.086*1000000/RES_hhdet_num!N32)</f>
        <v>1829.579468796009</v>
      </c>
      <c r="O33" s="165">
        <f>IF(RES_hhdet_fec!O33=0,0,RES_hhdet_fec!O33/0.086*1000000/RES_hhdet_num!O32)</f>
        <v>1783.510037031353</v>
      </c>
      <c r="P33" s="165">
        <f>IF(RES_hhdet_fec!P33=0,0,RES_hhdet_fec!P33/0.086*1000000/RES_hhdet_num!P32)</f>
        <v>1799.7795090826992</v>
      </c>
      <c r="Q33" s="165">
        <f>IF(RES_hhdet_fec!Q33=0,0,RES_hhdet_fec!Q33/0.086*1000000/RES_hhdet_num!Q32)</f>
        <v>1759.6207382493928</v>
      </c>
    </row>
    <row r="34" spans="1:17" ht="12" customHeight="1" x14ac:dyDescent="0.25">
      <c r="A34" s="147" t="s">
        <v>59</v>
      </c>
      <c r="B34" s="164">
        <f>IF(RES_hhdet_fec!B34=0,0,RES_hhdet_fec!B34/0.086*1000000/RES_hhdet_num!B32)</f>
        <v>591.12218604033171</v>
      </c>
      <c r="C34" s="164">
        <f>IF(RES_hhdet_fec!C34=0,0,RES_hhdet_fec!C34/0.086*1000000/RES_hhdet_num!C32)</f>
        <v>591.93358023387657</v>
      </c>
      <c r="D34" s="164">
        <f>IF(RES_hhdet_fec!D34=0,0,RES_hhdet_fec!D34/0.086*1000000/RES_hhdet_num!D32)</f>
        <v>594.75299421588886</v>
      </c>
      <c r="E34" s="164">
        <f>IF(RES_hhdet_fec!E34=0,0,RES_hhdet_fec!E34/0.086*1000000/RES_hhdet_num!E32)</f>
        <v>595.81647344655437</v>
      </c>
      <c r="F34" s="164">
        <f>IF(RES_hhdet_fec!F34=0,0,RES_hhdet_fec!F34/0.086*1000000/RES_hhdet_num!F32)</f>
        <v>595.53128509045155</v>
      </c>
      <c r="G34" s="164">
        <f>IF(RES_hhdet_fec!G34=0,0,RES_hhdet_fec!G34/0.086*1000000/RES_hhdet_num!G32)</f>
        <v>598.09127679493827</v>
      </c>
      <c r="H34" s="164">
        <f>IF(RES_hhdet_fec!H34=0,0,RES_hhdet_fec!H34/0.086*1000000/RES_hhdet_num!H32)</f>
        <v>594.52137041484184</v>
      </c>
      <c r="I34" s="164">
        <f>IF(RES_hhdet_fec!I34=0,0,RES_hhdet_fec!I34/0.086*1000000/RES_hhdet_num!I32)</f>
        <v>590.08228153904963</v>
      </c>
      <c r="J34" s="164">
        <f>IF(RES_hhdet_fec!J34=0,0,RES_hhdet_fec!J34/0.086*1000000/RES_hhdet_num!J32)</f>
        <v>584.85444300282575</v>
      </c>
      <c r="K34" s="164">
        <f>IF(RES_hhdet_fec!K34=0,0,RES_hhdet_fec!K34/0.086*1000000/RES_hhdet_num!K32)</f>
        <v>591.8116821274042</v>
      </c>
      <c r="L34" s="164">
        <f>IF(RES_hhdet_fec!L34=0,0,RES_hhdet_fec!L34/0.086*1000000/RES_hhdet_num!L32)</f>
        <v>604.01716055240229</v>
      </c>
      <c r="M34" s="164">
        <f>IF(RES_hhdet_fec!M34=0,0,RES_hhdet_fec!M34/0.086*1000000/RES_hhdet_num!M32)</f>
        <v>586.50069394885747</v>
      </c>
      <c r="N34" s="164">
        <f>IF(RES_hhdet_fec!N34=0,0,RES_hhdet_fec!N34/0.086*1000000/RES_hhdet_num!N32)</f>
        <v>594.01177812820765</v>
      </c>
      <c r="O34" s="164">
        <f>IF(RES_hhdet_fec!O34=0,0,RES_hhdet_fec!O34/0.086*1000000/RES_hhdet_num!O32)</f>
        <v>603.51760220188021</v>
      </c>
      <c r="P34" s="164">
        <f>IF(RES_hhdet_fec!P34=0,0,RES_hhdet_fec!P34/0.086*1000000/RES_hhdet_num!P32)</f>
        <v>579.80203855165223</v>
      </c>
      <c r="Q34" s="164">
        <f>IF(RES_hhdet_fec!Q34=0,0,RES_hhdet_fec!Q34/0.086*1000000/RES_hhdet_num!Q32)</f>
        <v>588.53884986953085</v>
      </c>
    </row>
    <row r="35" spans="1:17" ht="12" customHeight="1" x14ac:dyDescent="0.25">
      <c r="A35" s="163" t="s">
        <v>142</v>
      </c>
      <c r="B35" s="162">
        <f>IF(RES_hhdet_fec!B35=0,0,RES_hhdet_fec!B35/0.086*1000000/RES_hhdet_num!B35)</f>
        <v>2549.7787048836958</v>
      </c>
      <c r="C35" s="162">
        <f>IF(RES_hhdet_fec!C35=0,0,RES_hhdet_fec!C35/0.086*1000000/RES_hhdet_num!C35)</f>
        <v>2645.4929386874619</v>
      </c>
      <c r="D35" s="162">
        <f>IF(RES_hhdet_fec!D35=0,0,RES_hhdet_fec!D35/0.086*1000000/RES_hhdet_num!D35)</f>
        <v>2625.9454235594644</v>
      </c>
      <c r="E35" s="162">
        <f>IF(RES_hhdet_fec!E35=0,0,RES_hhdet_fec!E35/0.086*1000000/RES_hhdet_num!E35)</f>
        <v>2611.7673329939007</v>
      </c>
      <c r="F35" s="162">
        <f>IF(RES_hhdet_fec!F35=0,0,RES_hhdet_fec!F35/0.086*1000000/RES_hhdet_num!F35)</f>
        <v>2518.3646770936739</v>
      </c>
      <c r="G35" s="162">
        <f>IF(RES_hhdet_fec!G35=0,0,RES_hhdet_fec!G35/0.086*1000000/RES_hhdet_num!G35)</f>
        <v>2541.6648277427971</v>
      </c>
      <c r="H35" s="162">
        <f>IF(RES_hhdet_fec!H35=0,0,RES_hhdet_fec!H35/0.086*1000000/RES_hhdet_num!H35)</f>
        <v>2466.3527230708328</v>
      </c>
      <c r="I35" s="162">
        <f>IF(RES_hhdet_fec!I35=0,0,RES_hhdet_fec!I35/0.086*1000000/RES_hhdet_num!I35)</f>
        <v>2644.9060688499958</v>
      </c>
      <c r="J35" s="162">
        <f>IF(RES_hhdet_fec!J35=0,0,RES_hhdet_fec!J35/0.086*1000000/RES_hhdet_num!J35)</f>
        <v>2457.4165267602875</v>
      </c>
      <c r="K35" s="162">
        <f>IF(RES_hhdet_fec!K35=0,0,RES_hhdet_fec!K35/0.086*1000000/RES_hhdet_num!K35)</f>
        <v>2555.9710079027022</v>
      </c>
      <c r="L35" s="162">
        <f>IF(RES_hhdet_fec!L35=0,0,RES_hhdet_fec!L35/0.086*1000000/RES_hhdet_num!L35)</f>
        <v>2489.5356376754353</v>
      </c>
      <c r="M35" s="162">
        <f>IF(RES_hhdet_fec!M35=0,0,RES_hhdet_fec!M35/0.086*1000000/RES_hhdet_num!M35)</f>
        <v>2604.9366703715614</v>
      </c>
      <c r="N35" s="162">
        <f>IF(RES_hhdet_fec!N35=0,0,RES_hhdet_fec!N35/0.086*1000000/RES_hhdet_num!N35)</f>
        <v>2592.4315405970151</v>
      </c>
      <c r="O35" s="162">
        <f>IF(RES_hhdet_fec!O35=0,0,RES_hhdet_fec!O35/0.086*1000000/RES_hhdet_num!O35)</f>
        <v>2536.3035156197793</v>
      </c>
      <c r="P35" s="162">
        <f>IF(RES_hhdet_fec!P35=0,0,RES_hhdet_fec!P35/0.086*1000000/RES_hhdet_num!P35)</f>
        <v>2701.4935402049782</v>
      </c>
      <c r="Q35" s="162">
        <f>IF(RES_hhdet_fec!Q35=0,0,RES_hhdet_fec!Q35/0.086*1000000/RES_hhdet_num!Q35)</f>
        <v>2605.6441172065488</v>
      </c>
    </row>
    <row r="36" spans="1:17" ht="12" customHeight="1" x14ac:dyDescent="0.25">
      <c r="A36" s="161" t="s">
        <v>141</v>
      </c>
      <c r="B36" s="160">
        <f>IF(RES_hhdet_fec!B36=0,0,RES_hhdet_fec!B36/0.086*1000000/RES_hhdet_num!B36)</f>
        <v>2248.4783442147345</v>
      </c>
      <c r="C36" s="160">
        <f>IF(RES_hhdet_fec!C36=0,0,RES_hhdet_fec!C36/0.086*1000000/RES_hhdet_num!C36)</f>
        <v>2311.5039903807251</v>
      </c>
      <c r="D36" s="160">
        <f>IF(RES_hhdet_fec!D36=0,0,RES_hhdet_fec!D36/0.086*1000000/RES_hhdet_num!D36)</f>
        <v>2301.6175195295409</v>
      </c>
      <c r="E36" s="160">
        <f>IF(RES_hhdet_fec!E36=0,0,RES_hhdet_fec!E36/0.086*1000000/RES_hhdet_num!E36)</f>
        <v>2293.4652398925905</v>
      </c>
      <c r="F36" s="160">
        <f>IF(RES_hhdet_fec!F36=0,0,RES_hhdet_fec!F36/0.086*1000000/RES_hhdet_num!F36)</f>
        <v>2232.4683252013388</v>
      </c>
      <c r="G36" s="160">
        <f>IF(RES_hhdet_fec!G36=0,0,RES_hhdet_fec!G36/0.086*1000000/RES_hhdet_num!G36)</f>
        <v>2250.1734148277574</v>
      </c>
      <c r="H36" s="160">
        <f>IF(RES_hhdet_fec!H36=0,0,RES_hhdet_fec!H36/0.086*1000000/RES_hhdet_num!H36)</f>
        <v>2197.650640410885</v>
      </c>
      <c r="I36" s="160">
        <f>IF(RES_hhdet_fec!I36=0,0,RES_hhdet_fec!I36/0.086*1000000/RES_hhdet_num!I36)</f>
        <v>2309.2712262915479</v>
      </c>
      <c r="J36" s="160">
        <f>IF(RES_hhdet_fec!J36=0,0,RES_hhdet_fec!J36/0.086*1000000/RES_hhdet_num!J36)</f>
        <v>2182.1751853970127</v>
      </c>
      <c r="K36" s="160">
        <f>IF(RES_hhdet_fec!K36=0,0,RES_hhdet_fec!K36/0.086*1000000/RES_hhdet_num!K36)</f>
        <v>2253.192837264161</v>
      </c>
      <c r="L36" s="160">
        <f>IF(RES_hhdet_fec!L36=0,0,RES_hhdet_fec!L36/0.086*1000000/RES_hhdet_num!L36)</f>
        <v>2209.7676468530572</v>
      </c>
      <c r="M36" s="160">
        <f>IF(RES_hhdet_fec!M36=0,0,RES_hhdet_fec!M36/0.086*1000000/RES_hhdet_num!M36)</f>
        <v>2292.7342130422317</v>
      </c>
      <c r="N36" s="160">
        <f>IF(RES_hhdet_fec!N36=0,0,RES_hhdet_fec!N36/0.086*1000000/RES_hhdet_num!N36)</f>
        <v>2279.0922795162678</v>
      </c>
      <c r="O36" s="160">
        <f>IF(RES_hhdet_fec!O36=0,0,RES_hhdet_fec!O36/0.086*1000000/RES_hhdet_num!O36)</f>
        <v>2233.0926109875877</v>
      </c>
      <c r="P36" s="160">
        <f>IF(RES_hhdet_fec!P36=0,0,RES_hhdet_fec!P36/0.086*1000000/RES_hhdet_num!P36)</f>
        <v>2351.9818009261153</v>
      </c>
      <c r="Q36" s="160">
        <f>IF(RES_hhdet_fec!Q36=0,0,RES_hhdet_fec!Q36/0.086*1000000/RES_hhdet_num!Q36)</f>
        <v>2282.2075260537872</v>
      </c>
    </row>
    <row r="37" spans="1:17" ht="12" customHeight="1" x14ac:dyDescent="0.25">
      <c r="A37" s="148" t="s">
        <v>60</v>
      </c>
      <c r="B37" s="156">
        <f>IF(RES_hhdet_fec!B37=0,0,RES_hhdet_fec!B37/0.086*1000000/RES_hhdet_num!B36)</f>
        <v>1657.3561581744025</v>
      </c>
      <c r="C37" s="156">
        <f>IF(RES_hhdet_fec!C37=0,0,RES_hhdet_fec!C37/0.086*1000000/RES_hhdet_num!C36)</f>
        <v>1719.5704101468486</v>
      </c>
      <c r="D37" s="156">
        <f>IF(RES_hhdet_fec!D37=0,0,RES_hhdet_fec!D37/0.086*1000000/RES_hhdet_num!D36)</f>
        <v>1706.8645253136513</v>
      </c>
      <c r="E37" s="156">
        <f>IF(RES_hhdet_fec!E37=0,0,RES_hhdet_fec!E37/0.086*1000000/RES_hhdet_num!E36)</f>
        <v>1697.6487664460356</v>
      </c>
      <c r="F37" s="156">
        <f>IF(RES_hhdet_fec!F37=0,0,RES_hhdet_fec!F37/0.086*1000000/RES_hhdet_num!F36)</f>
        <v>1636.937040110887</v>
      </c>
      <c r="G37" s="156">
        <f>IF(RES_hhdet_fec!G37=0,0,RES_hhdet_fec!G37/0.086*1000000/RES_hhdet_num!G36)</f>
        <v>1652.0821380328196</v>
      </c>
      <c r="H37" s="156">
        <f>IF(RES_hhdet_fec!H37=0,0,RES_hhdet_fec!H37/0.086*1000000/RES_hhdet_num!H36)</f>
        <v>1603.1292699960431</v>
      </c>
      <c r="I37" s="156">
        <f>IF(RES_hhdet_fec!I37=0,0,RES_hhdet_fec!I37/0.086*1000000/RES_hhdet_num!I36)</f>
        <v>1719.1889447524986</v>
      </c>
      <c r="J37" s="156">
        <f>IF(RES_hhdet_fec!J37=0,0,RES_hhdet_fec!J37/0.086*1000000/RES_hhdet_num!J36)</f>
        <v>1597.3207423941876</v>
      </c>
      <c r="K37" s="156">
        <f>IF(RES_hhdet_fec!K37=0,0,RES_hhdet_fec!K37/0.086*1000000/RES_hhdet_num!K36)</f>
        <v>1661.3811551367571</v>
      </c>
      <c r="L37" s="156">
        <f>IF(RES_hhdet_fec!L37=0,0,RES_hhdet_fec!L37/0.086*1000000/RES_hhdet_num!L36)</f>
        <v>1605.750486300655</v>
      </c>
      <c r="M37" s="156">
        <f>IF(RES_hhdet_fec!M37=0,0,RES_hhdet_fec!M37/0.086*1000000/RES_hhdet_num!M36)</f>
        <v>1706.2335190933741</v>
      </c>
      <c r="N37" s="156">
        <f>IF(RES_hhdet_fec!N37=0,0,RES_hhdet_fec!N37/0.086*1000000/RES_hhdet_num!N36)</f>
        <v>1685.0805013880602</v>
      </c>
      <c r="O37" s="156">
        <f>IF(RES_hhdet_fec!O37=0,0,RES_hhdet_fec!O37/0.086*1000000/RES_hhdet_num!O36)</f>
        <v>1629.5750087857073</v>
      </c>
      <c r="P37" s="156">
        <f>IF(RES_hhdet_fec!P37=0,0,RES_hhdet_fec!P37/0.086*1000000/RES_hhdet_num!P36)</f>
        <v>1772.1797623744635</v>
      </c>
      <c r="Q37" s="156">
        <f>IF(RES_hhdet_fec!Q37=0,0,RES_hhdet_fec!Q37/0.086*1000000/RES_hhdet_num!Q36)</f>
        <v>1693.6686761842561</v>
      </c>
    </row>
    <row r="38" spans="1:17" ht="12" customHeight="1" x14ac:dyDescent="0.25">
      <c r="A38" s="148" t="s">
        <v>59</v>
      </c>
      <c r="B38" s="156">
        <f>IF(RES_hhdet_fec!B38=0,0,RES_hhdet_fec!B38/0.086*1000000/RES_hhdet_num!B36)</f>
        <v>591.12218604033194</v>
      </c>
      <c r="C38" s="156">
        <f>IF(RES_hhdet_fec!C38=0,0,RES_hhdet_fec!C38/0.086*1000000/RES_hhdet_num!C36)</f>
        <v>591.93358023387646</v>
      </c>
      <c r="D38" s="156">
        <f>IF(RES_hhdet_fec!D38=0,0,RES_hhdet_fec!D38/0.086*1000000/RES_hhdet_num!D36)</f>
        <v>594.75299421588886</v>
      </c>
      <c r="E38" s="156">
        <f>IF(RES_hhdet_fec!E38=0,0,RES_hhdet_fec!E38/0.086*1000000/RES_hhdet_num!E36)</f>
        <v>595.8164734465546</v>
      </c>
      <c r="F38" s="156">
        <f>IF(RES_hhdet_fec!F38=0,0,RES_hhdet_fec!F38/0.086*1000000/RES_hhdet_num!F36)</f>
        <v>595.53128509045166</v>
      </c>
      <c r="G38" s="156">
        <f>IF(RES_hhdet_fec!G38=0,0,RES_hhdet_fec!G38/0.086*1000000/RES_hhdet_num!G36)</f>
        <v>598.09127679493804</v>
      </c>
      <c r="H38" s="156">
        <f>IF(RES_hhdet_fec!H38=0,0,RES_hhdet_fec!H38/0.086*1000000/RES_hhdet_num!H36)</f>
        <v>594.52137041484173</v>
      </c>
      <c r="I38" s="156">
        <f>IF(RES_hhdet_fec!I38=0,0,RES_hhdet_fec!I38/0.086*1000000/RES_hhdet_num!I36)</f>
        <v>590.0822815390494</v>
      </c>
      <c r="J38" s="156">
        <f>IF(RES_hhdet_fec!J38=0,0,RES_hhdet_fec!J38/0.086*1000000/RES_hhdet_num!J36)</f>
        <v>584.85444300282575</v>
      </c>
      <c r="K38" s="156">
        <f>IF(RES_hhdet_fec!K38=0,0,RES_hhdet_fec!K38/0.086*1000000/RES_hhdet_num!K36)</f>
        <v>591.81168212740408</v>
      </c>
      <c r="L38" s="156">
        <f>IF(RES_hhdet_fec!L38=0,0,RES_hhdet_fec!L38/0.086*1000000/RES_hhdet_num!L36)</f>
        <v>604.01716055240183</v>
      </c>
      <c r="M38" s="156">
        <f>IF(RES_hhdet_fec!M38=0,0,RES_hhdet_fec!M38/0.086*1000000/RES_hhdet_num!M36)</f>
        <v>586.50069394885759</v>
      </c>
      <c r="N38" s="156">
        <f>IF(RES_hhdet_fec!N38=0,0,RES_hhdet_fec!N38/0.086*1000000/RES_hhdet_num!N36)</f>
        <v>594.01177812820788</v>
      </c>
      <c r="O38" s="156">
        <f>IF(RES_hhdet_fec!O38=0,0,RES_hhdet_fec!O38/0.086*1000000/RES_hhdet_num!O36)</f>
        <v>603.51760220188009</v>
      </c>
      <c r="P38" s="156">
        <f>IF(RES_hhdet_fec!P38=0,0,RES_hhdet_fec!P38/0.086*1000000/RES_hhdet_num!P36)</f>
        <v>579.80203855165166</v>
      </c>
      <c r="Q38" s="156">
        <f>IF(RES_hhdet_fec!Q38=0,0,RES_hhdet_fec!Q38/0.086*1000000/RES_hhdet_num!Q36)</f>
        <v>588.5388498695313</v>
      </c>
    </row>
    <row r="39" spans="1:17" ht="12" customHeight="1" x14ac:dyDescent="0.25">
      <c r="A39" s="158" t="s">
        <v>62</v>
      </c>
      <c r="B39" s="157">
        <f>IF(RES_hhdet_fec!B39=0,0,RES_hhdet_fec!B39/0.086*1000000/RES_hhdet_num!B$24)</f>
        <v>831.23367963915496</v>
      </c>
      <c r="C39" s="157">
        <f>IF(RES_hhdet_fec!C39=0,0,RES_hhdet_fec!C39/0.086*1000000/RES_hhdet_num!C$24)</f>
        <v>839.34303406036611</v>
      </c>
      <c r="D39" s="157">
        <f>IF(RES_hhdet_fec!D39=0,0,RES_hhdet_fec!D39/0.086*1000000/RES_hhdet_num!D$24)</f>
        <v>841.21781158123338</v>
      </c>
      <c r="E39" s="157">
        <f>IF(RES_hhdet_fec!E39=0,0,RES_hhdet_fec!E39/0.086*1000000/RES_hhdet_num!E$24)</f>
        <v>834.62133134139503</v>
      </c>
      <c r="F39" s="157">
        <f>IF(RES_hhdet_fec!F39=0,0,RES_hhdet_fec!F39/0.086*1000000/RES_hhdet_num!F$24)</f>
        <v>812.78990377467665</v>
      </c>
      <c r="G39" s="157">
        <f>IF(RES_hhdet_fec!G39=0,0,RES_hhdet_fec!G39/0.086*1000000/RES_hhdet_num!G$24)</f>
        <v>813.10317241984114</v>
      </c>
      <c r="H39" s="157">
        <f>IF(RES_hhdet_fec!H39=0,0,RES_hhdet_fec!H39/0.086*1000000/RES_hhdet_num!H$24)</f>
        <v>791.47728393224122</v>
      </c>
      <c r="I39" s="157">
        <f>IF(RES_hhdet_fec!I39=0,0,RES_hhdet_fec!I39/0.086*1000000/RES_hhdet_num!I$24)</f>
        <v>833.92777136427833</v>
      </c>
      <c r="J39" s="157">
        <f>IF(RES_hhdet_fec!J39=0,0,RES_hhdet_fec!J39/0.086*1000000/RES_hhdet_num!J$24)</f>
        <v>804.35792951916744</v>
      </c>
      <c r="K39" s="157">
        <f>IF(RES_hhdet_fec!K39=0,0,RES_hhdet_fec!K39/0.086*1000000/RES_hhdet_num!K$24)</f>
        <v>812.34371243754504</v>
      </c>
      <c r="L39" s="157">
        <f>IF(RES_hhdet_fec!L39=0,0,RES_hhdet_fec!L39/0.086*1000000/RES_hhdet_num!L$24)</f>
        <v>806.21277176614001</v>
      </c>
      <c r="M39" s="157">
        <f>IF(RES_hhdet_fec!M39=0,0,RES_hhdet_fec!M39/0.086*1000000/RES_hhdet_num!M$24)</f>
        <v>817.85537136374796</v>
      </c>
      <c r="N39" s="157">
        <f>IF(RES_hhdet_fec!N39=0,0,RES_hhdet_fec!N39/0.086*1000000/RES_hhdet_num!N$24)</f>
        <v>838.87104922587207</v>
      </c>
      <c r="O39" s="157">
        <f>IF(RES_hhdet_fec!O39=0,0,RES_hhdet_fec!O39/0.086*1000000/RES_hhdet_num!O$24)</f>
        <v>798.30743124756589</v>
      </c>
      <c r="P39" s="157">
        <f>IF(RES_hhdet_fec!P39=0,0,RES_hhdet_fec!P39/0.086*1000000/RES_hhdet_num!P$24)</f>
        <v>847.14327189274627</v>
      </c>
      <c r="Q39" s="157">
        <f>IF(RES_hhdet_fec!Q39=0,0,RES_hhdet_fec!Q39/0.086*1000000/RES_hhdet_num!Q$24)</f>
        <v>826.57915274460947</v>
      </c>
    </row>
    <row r="40" spans="1:17" ht="12" customHeight="1" x14ac:dyDescent="0.25">
      <c r="A40" s="23" t="s">
        <v>57</v>
      </c>
      <c r="B40" s="156">
        <f>IF(RES_hhdet_fec!B40=0,0,RES_hhdet_fec!B40/0.086*1000000/RES_hhdet_num!B40)</f>
        <v>1425.3383204335</v>
      </c>
      <c r="C40" s="156">
        <f>IF(RES_hhdet_fec!C40=0,0,RES_hhdet_fec!C40/0.086*1000000/RES_hhdet_num!C40)</f>
        <v>1423.4757976163191</v>
      </c>
      <c r="D40" s="156">
        <f>IF(RES_hhdet_fec!D40=0,0,RES_hhdet_fec!D40/0.086*1000000/RES_hhdet_num!D40)</f>
        <v>1367.1575548605194</v>
      </c>
      <c r="E40" s="156">
        <f>IF(RES_hhdet_fec!E40=0,0,RES_hhdet_fec!E40/0.086*1000000/RES_hhdet_num!E40)</f>
        <v>1286.7008481011194</v>
      </c>
      <c r="F40" s="156">
        <f>IF(RES_hhdet_fec!F40=0,0,RES_hhdet_fec!F40/0.086*1000000/RES_hhdet_num!F40)</f>
        <v>1353.5422734621311</v>
      </c>
      <c r="G40" s="156">
        <f>IF(RES_hhdet_fec!G40=0,0,RES_hhdet_fec!G40/0.086*1000000/RES_hhdet_num!G40)</f>
        <v>1497.6351040821355</v>
      </c>
      <c r="H40" s="156">
        <f>IF(RES_hhdet_fec!H40=0,0,RES_hhdet_fec!H40/0.086*1000000/RES_hhdet_num!H40)</f>
        <v>1229.8117313490852</v>
      </c>
      <c r="I40" s="156">
        <f>IF(RES_hhdet_fec!I40=0,0,RES_hhdet_fec!I40/0.086*1000000/RES_hhdet_num!I40)</f>
        <v>1384.3592635144778</v>
      </c>
      <c r="J40" s="156">
        <f>IF(RES_hhdet_fec!J40=0,0,RES_hhdet_fec!J40/0.086*1000000/RES_hhdet_num!J40)</f>
        <v>1377.0209757834846</v>
      </c>
      <c r="K40" s="156">
        <f>IF(RES_hhdet_fec!K40=0,0,RES_hhdet_fec!K40/0.086*1000000/RES_hhdet_num!K40)</f>
        <v>1031.5508394007209</v>
      </c>
      <c r="L40" s="156">
        <f>IF(RES_hhdet_fec!L40=0,0,RES_hhdet_fec!L40/0.086*1000000/RES_hhdet_num!L40)</f>
        <v>1485.1812005069892</v>
      </c>
      <c r="M40" s="156">
        <f>IF(RES_hhdet_fec!M40=0,0,RES_hhdet_fec!M40/0.086*1000000/RES_hhdet_num!M40)</f>
        <v>1479.8348734061196</v>
      </c>
      <c r="N40" s="156">
        <f>IF(RES_hhdet_fec!N40=0,0,RES_hhdet_fec!N40/0.086*1000000/RES_hhdet_num!N40)</f>
        <v>1135.573767765623</v>
      </c>
      <c r="O40" s="156">
        <f>IF(RES_hhdet_fec!O40=0,0,RES_hhdet_fec!O40/0.086*1000000/RES_hhdet_num!O40)</f>
        <v>1243.0173575910067</v>
      </c>
      <c r="P40" s="156">
        <f>IF(RES_hhdet_fec!P40=0,0,RES_hhdet_fec!P40/0.086*1000000/RES_hhdet_num!P40)</f>
        <v>1212.6382440474727</v>
      </c>
      <c r="Q40" s="156">
        <f>IF(RES_hhdet_fec!Q40=0,0,RES_hhdet_fec!Q40/0.086*1000000/RES_hhdet_num!Q40)</f>
        <v>1226.912760689308</v>
      </c>
    </row>
    <row r="41" spans="1:17" ht="12" customHeight="1" x14ac:dyDescent="0.25">
      <c r="A41" s="29" t="s">
        <v>140</v>
      </c>
      <c r="B41" s="57">
        <f>IF(RES_hhdet_fec!B41=0,0,RES_hhdet_fec!B41/0.086*1000000/RES_hhdet_num!B41)</f>
        <v>796.41582598532671</v>
      </c>
      <c r="C41" s="57">
        <f>IF(RES_hhdet_fec!C41=0,0,RES_hhdet_fec!C41/0.086*1000000/RES_hhdet_num!C41)</f>
        <v>813.29582577628548</v>
      </c>
      <c r="D41" s="57">
        <f>IF(RES_hhdet_fec!D41=0,0,RES_hhdet_fec!D41/0.086*1000000/RES_hhdet_num!D41)</f>
        <v>820.59109933102991</v>
      </c>
      <c r="E41" s="57">
        <f>IF(RES_hhdet_fec!E41=0,0,RES_hhdet_fec!E41/0.086*1000000/RES_hhdet_num!E41)</f>
        <v>824.42049347069599</v>
      </c>
      <c r="F41" s="57">
        <f>IF(RES_hhdet_fec!F41=0,0,RES_hhdet_fec!F41/0.086*1000000/RES_hhdet_num!F41)</f>
        <v>799.69833437226941</v>
      </c>
      <c r="G41" s="57">
        <f>IF(RES_hhdet_fec!G41=0,0,RES_hhdet_fec!G41/0.086*1000000/RES_hhdet_num!G41)</f>
        <v>782.46136930762202</v>
      </c>
      <c r="H41" s="57">
        <f>IF(RES_hhdet_fec!H41=0,0,RES_hhdet_fec!H41/0.086*1000000/RES_hhdet_num!H41)</f>
        <v>771.71581538212217</v>
      </c>
      <c r="I41" s="57">
        <f>IF(RES_hhdet_fec!I41=0,0,RES_hhdet_fec!I41/0.086*1000000/RES_hhdet_num!I41)</f>
        <v>789.5245051447647</v>
      </c>
      <c r="J41" s="57">
        <f>IF(RES_hhdet_fec!J41=0,0,RES_hhdet_fec!J41/0.086*1000000/RES_hhdet_num!J41)</f>
        <v>761.51097050822625</v>
      </c>
      <c r="K41" s="57">
        <f>IF(RES_hhdet_fec!K41=0,0,RES_hhdet_fec!K41/0.086*1000000/RES_hhdet_num!K41)</f>
        <v>802.35764177964813</v>
      </c>
      <c r="L41" s="57">
        <f>IF(RES_hhdet_fec!L41=0,0,RES_hhdet_fec!L41/0.086*1000000/RES_hhdet_num!L41)</f>
        <v>776.18096175358357</v>
      </c>
      <c r="M41" s="57">
        <f>IF(RES_hhdet_fec!M41=0,0,RES_hhdet_fec!M41/0.086*1000000/RES_hhdet_num!M41)</f>
        <v>789.98163045145679</v>
      </c>
      <c r="N41" s="57">
        <f>IF(RES_hhdet_fec!N41=0,0,RES_hhdet_fec!N41/0.086*1000000/RES_hhdet_num!N41)</f>
        <v>830.04013112853499</v>
      </c>
      <c r="O41" s="57">
        <f>IF(RES_hhdet_fec!O41=0,0,RES_hhdet_fec!O41/0.086*1000000/RES_hhdet_num!O41)</f>
        <v>784.90612762012495</v>
      </c>
      <c r="P41" s="57">
        <f>IF(RES_hhdet_fec!P41=0,0,RES_hhdet_fec!P41/0.086*1000000/RES_hhdet_num!P41)</f>
        <v>835.17881134702691</v>
      </c>
      <c r="Q41" s="57">
        <f>IF(RES_hhdet_fec!Q41=0,0,RES_hhdet_fec!Q41/0.086*1000000/RES_hhdet_num!Q41)</f>
        <v>808.19154947881748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>
        <f>SUM(B44,B47,B49,B58)</f>
        <v>20821.524473789639</v>
      </c>
      <c r="C43" s="168">
        <f t="shared" ref="C43:Q43" si="8">SUM(C44,C47,C49,C58)</f>
        <v>20751.112056041769</v>
      </c>
      <c r="D43" s="168">
        <f t="shared" si="8"/>
        <v>19955.947907402813</v>
      </c>
      <c r="E43" s="168">
        <f t="shared" si="8"/>
        <v>19893.467045871854</v>
      </c>
      <c r="F43" s="168">
        <f t="shared" si="8"/>
        <v>19068.392544008711</v>
      </c>
      <c r="G43" s="168">
        <f t="shared" si="8"/>
        <v>17851.315968533941</v>
      </c>
      <c r="H43" s="168">
        <f t="shared" si="8"/>
        <v>17310.997559373533</v>
      </c>
      <c r="I43" s="168">
        <f t="shared" si="8"/>
        <v>17081.606748245918</v>
      </c>
      <c r="J43" s="168">
        <f t="shared" si="8"/>
        <v>17313.131044511843</v>
      </c>
      <c r="K43" s="168">
        <f t="shared" si="8"/>
        <v>16195.549476928085</v>
      </c>
      <c r="L43" s="168">
        <f t="shared" si="8"/>
        <v>17682.94422553515</v>
      </c>
      <c r="M43" s="168">
        <f t="shared" si="8"/>
        <v>16578.534593783563</v>
      </c>
      <c r="N43" s="168">
        <f t="shared" si="8"/>
        <v>17466.50322594988</v>
      </c>
      <c r="O43" s="168">
        <f t="shared" si="8"/>
        <v>17875.138273198652</v>
      </c>
      <c r="P43" s="168">
        <f t="shared" si="8"/>
        <v>15385.230087552802</v>
      </c>
      <c r="Q43" s="168">
        <f t="shared" si="8"/>
        <v>16591.541341257576</v>
      </c>
    </row>
    <row r="44" spans="1:17" ht="12.95" customHeight="1" x14ac:dyDescent="0.25">
      <c r="A44" s="158" t="s">
        <v>65</v>
      </c>
      <c r="B44" s="157">
        <f t="shared" ref="B44" si="9">SUM(B45:B46)</f>
        <v>17103.545810889776</v>
      </c>
      <c r="C44" s="157">
        <f t="shared" ref="C44:Q44" si="10">SUM(C45:C46)</f>
        <v>17095.12974505507</v>
      </c>
      <c r="D44" s="157">
        <f t="shared" si="10"/>
        <v>16272.11956844224</v>
      </c>
      <c r="E44" s="157">
        <f t="shared" si="10"/>
        <v>16241.689305761061</v>
      </c>
      <c r="F44" s="157">
        <f t="shared" si="10"/>
        <v>15482.742639201953</v>
      </c>
      <c r="G44" s="157">
        <f t="shared" si="10"/>
        <v>14330.395231788381</v>
      </c>
      <c r="H44" s="157">
        <f t="shared" si="10"/>
        <v>13843.471804015016</v>
      </c>
      <c r="I44" s="157">
        <f t="shared" si="10"/>
        <v>13555.973674655594</v>
      </c>
      <c r="J44" s="157">
        <f t="shared" si="10"/>
        <v>13834.858664535957</v>
      </c>
      <c r="K44" s="157">
        <f t="shared" si="10"/>
        <v>12799.732747825692</v>
      </c>
      <c r="L44" s="157">
        <f t="shared" si="10"/>
        <v>14314.940737406438</v>
      </c>
      <c r="M44" s="157">
        <f t="shared" si="10"/>
        <v>13190.834532280671</v>
      </c>
      <c r="N44" s="157">
        <f t="shared" si="10"/>
        <v>14003.005961551673</v>
      </c>
      <c r="O44" s="157">
        <f t="shared" si="10"/>
        <v>14574.692664076227</v>
      </c>
      <c r="P44" s="157">
        <f t="shared" si="10"/>
        <v>11986.707508085699</v>
      </c>
      <c r="Q44" s="157">
        <f t="shared" si="10"/>
        <v>13251.511568968614</v>
      </c>
    </row>
    <row r="45" spans="1:17" ht="12" customHeight="1" x14ac:dyDescent="0.25">
      <c r="A45" s="23" t="s">
        <v>166</v>
      </c>
      <c r="B45" s="156">
        <f>IF(RES_hhdet_fec!B45=0,0,RES_hhdet_fec!B45/0.086*1000000/RES_hhdet_num!B$43)</f>
        <v>16899.417436203596</v>
      </c>
      <c r="C45" s="156">
        <f>IF(RES_hhdet_fec!C45=0,0,RES_hhdet_fec!C45/0.086*1000000/RES_hhdet_num!C$43)</f>
        <v>16831.367489899807</v>
      </c>
      <c r="D45" s="156">
        <f>IF(RES_hhdet_fec!D45=0,0,RES_hhdet_fec!D45/0.086*1000000/RES_hhdet_num!D$43)</f>
        <v>15986.810595302273</v>
      </c>
      <c r="E45" s="156">
        <f>IF(RES_hhdet_fec!E45=0,0,RES_hhdet_fec!E45/0.086*1000000/RES_hhdet_num!E$43)</f>
        <v>15954.770351482608</v>
      </c>
      <c r="F45" s="156">
        <f>IF(RES_hhdet_fec!F45=0,0,RES_hhdet_fec!F45/0.086*1000000/RES_hhdet_num!F$43)</f>
        <v>15257.791097480125</v>
      </c>
      <c r="G45" s="156">
        <f>IF(RES_hhdet_fec!G45=0,0,RES_hhdet_fec!G45/0.086*1000000/RES_hhdet_num!G$43)</f>
        <v>14126.237131458924</v>
      </c>
      <c r="H45" s="156">
        <f>IF(RES_hhdet_fec!H45=0,0,RES_hhdet_fec!H45/0.086*1000000/RES_hhdet_num!H$43)</f>
        <v>13686.24489345439</v>
      </c>
      <c r="I45" s="156">
        <f>IF(RES_hhdet_fec!I45=0,0,RES_hhdet_fec!I45/0.086*1000000/RES_hhdet_num!I$43)</f>
        <v>13265.328971859044</v>
      </c>
      <c r="J45" s="156">
        <f>IF(RES_hhdet_fec!J45=0,0,RES_hhdet_fec!J45/0.086*1000000/RES_hhdet_num!J$43)</f>
        <v>13628.797271339827</v>
      </c>
      <c r="K45" s="156">
        <f>IF(RES_hhdet_fec!K45=0,0,RES_hhdet_fec!K45/0.086*1000000/RES_hhdet_num!K$43)</f>
        <v>12582.814292221521</v>
      </c>
      <c r="L45" s="156">
        <f>IF(RES_hhdet_fec!L45=0,0,RES_hhdet_fec!L45/0.086*1000000/RES_hhdet_num!L$43)</f>
        <v>14097.726352156518</v>
      </c>
      <c r="M45" s="156">
        <f>IF(RES_hhdet_fec!M45=0,0,RES_hhdet_fec!M45/0.086*1000000/RES_hhdet_num!M$43)</f>
        <v>12956.208568280894</v>
      </c>
      <c r="N45" s="156">
        <f>IF(RES_hhdet_fec!N45=0,0,RES_hhdet_fec!N45/0.086*1000000/RES_hhdet_num!N$43)</f>
        <v>13725.570498959782</v>
      </c>
      <c r="O45" s="156">
        <f>IF(RES_hhdet_fec!O45=0,0,RES_hhdet_fec!O45/0.086*1000000/RES_hhdet_num!O$43)</f>
        <v>14434.856516966121</v>
      </c>
      <c r="P45" s="156">
        <f>IF(RES_hhdet_fec!P45=0,0,RES_hhdet_fec!P45/0.086*1000000/RES_hhdet_num!P$43)</f>
        <v>11675.487571188196</v>
      </c>
      <c r="Q45" s="156">
        <f>IF(RES_hhdet_fec!Q45=0,0,RES_hhdet_fec!Q45/0.086*1000000/RES_hhdet_num!Q$43)</f>
        <v>13003.537252731177</v>
      </c>
    </row>
    <row r="46" spans="1:17" ht="12" customHeight="1" x14ac:dyDescent="0.25">
      <c r="A46" s="23" t="s">
        <v>60</v>
      </c>
      <c r="B46" s="156">
        <f>IF(RES_hhdet_fec!B46=0,0,RES_hhdet_fec!B46/0.086*1000000/RES_hhdet_num!B$43)</f>
        <v>204.12837468618042</v>
      </c>
      <c r="C46" s="156">
        <f>IF(RES_hhdet_fec!C46=0,0,RES_hhdet_fec!C46/0.086*1000000/RES_hhdet_num!C$43)</f>
        <v>263.76225515526187</v>
      </c>
      <c r="D46" s="156">
        <f>IF(RES_hhdet_fec!D46=0,0,RES_hhdet_fec!D46/0.086*1000000/RES_hhdet_num!D$43)</f>
        <v>285.30897313996667</v>
      </c>
      <c r="E46" s="156">
        <f>IF(RES_hhdet_fec!E46=0,0,RES_hhdet_fec!E46/0.086*1000000/RES_hhdet_num!E$43)</f>
        <v>286.91895427845401</v>
      </c>
      <c r="F46" s="156">
        <f>IF(RES_hhdet_fec!F46=0,0,RES_hhdet_fec!F46/0.086*1000000/RES_hhdet_num!F$43)</f>
        <v>224.95154172182896</v>
      </c>
      <c r="G46" s="156">
        <f>IF(RES_hhdet_fec!G46=0,0,RES_hhdet_fec!G46/0.086*1000000/RES_hhdet_num!G$43)</f>
        <v>204.15810032945728</v>
      </c>
      <c r="H46" s="156">
        <f>IF(RES_hhdet_fec!H46=0,0,RES_hhdet_fec!H46/0.086*1000000/RES_hhdet_num!H$43)</f>
        <v>157.2269105606259</v>
      </c>
      <c r="I46" s="156">
        <f>IF(RES_hhdet_fec!I46=0,0,RES_hhdet_fec!I46/0.086*1000000/RES_hhdet_num!I$43)</f>
        <v>290.64470279654984</v>
      </c>
      <c r="J46" s="156">
        <f>IF(RES_hhdet_fec!J46=0,0,RES_hhdet_fec!J46/0.086*1000000/RES_hhdet_num!J$43)</f>
        <v>206.06139319613067</v>
      </c>
      <c r="K46" s="156">
        <f>IF(RES_hhdet_fec!K46=0,0,RES_hhdet_fec!K46/0.086*1000000/RES_hhdet_num!K$43)</f>
        <v>216.91845560417033</v>
      </c>
      <c r="L46" s="156">
        <f>IF(RES_hhdet_fec!L46=0,0,RES_hhdet_fec!L46/0.086*1000000/RES_hhdet_num!L$43)</f>
        <v>217.21438524991947</v>
      </c>
      <c r="M46" s="156">
        <f>IF(RES_hhdet_fec!M46=0,0,RES_hhdet_fec!M46/0.086*1000000/RES_hhdet_num!M$43)</f>
        <v>234.6259639997777</v>
      </c>
      <c r="N46" s="156">
        <f>IF(RES_hhdet_fec!N46=0,0,RES_hhdet_fec!N46/0.086*1000000/RES_hhdet_num!N$43)</f>
        <v>277.43546259189122</v>
      </c>
      <c r="O46" s="156">
        <f>IF(RES_hhdet_fec!O46=0,0,RES_hhdet_fec!O46/0.086*1000000/RES_hhdet_num!O$43)</f>
        <v>139.83614711010503</v>
      </c>
      <c r="P46" s="156">
        <f>IF(RES_hhdet_fec!P46=0,0,RES_hhdet_fec!P46/0.086*1000000/RES_hhdet_num!P$43)</f>
        <v>311.21993689750366</v>
      </c>
      <c r="Q46" s="156">
        <f>IF(RES_hhdet_fec!Q46=0,0,RES_hhdet_fec!Q46/0.086*1000000/RES_hhdet_num!Q$43)</f>
        <v>247.97431623743546</v>
      </c>
    </row>
    <row r="47" spans="1:17" ht="12.95" customHeight="1" x14ac:dyDescent="0.25">
      <c r="A47" s="158" t="s">
        <v>112</v>
      </c>
      <c r="B47" s="157">
        <f t="shared" ref="B47:Q47" si="11">B48</f>
        <v>4.471525457512417</v>
      </c>
      <c r="C47" s="157">
        <f t="shared" si="11"/>
        <v>5.2488449343955574</v>
      </c>
      <c r="D47" s="157">
        <f t="shared" si="11"/>
        <v>5.396122227767866</v>
      </c>
      <c r="E47" s="157">
        <f t="shared" si="11"/>
        <v>5.3156882700428882</v>
      </c>
      <c r="F47" s="157">
        <f t="shared" si="11"/>
        <v>5.5808650203361818</v>
      </c>
      <c r="G47" s="157">
        <f t="shared" si="11"/>
        <v>5.9844048256845435</v>
      </c>
      <c r="H47" s="157">
        <f t="shared" si="11"/>
        <v>6.3415940283809027</v>
      </c>
      <c r="I47" s="157">
        <f t="shared" si="11"/>
        <v>7.1035157717670785</v>
      </c>
      <c r="J47" s="157">
        <f t="shared" si="11"/>
        <v>6.8168120424452532</v>
      </c>
      <c r="K47" s="157">
        <f t="shared" si="11"/>
        <v>6.8355018194318387</v>
      </c>
      <c r="L47" s="157">
        <f t="shared" si="11"/>
        <v>6.6940774244593806</v>
      </c>
      <c r="M47" s="157">
        <f t="shared" si="11"/>
        <v>7.0266625732310777</v>
      </c>
      <c r="N47" s="157">
        <f t="shared" si="11"/>
        <v>6.3762383000664249</v>
      </c>
      <c r="O47" s="157">
        <f t="shared" si="11"/>
        <v>6.0381428316384431</v>
      </c>
      <c r="P47" s="157">
        <f t="shared" si="11"/>
        <v>5.0581957914169324</v>
      </c>
      <c r="Q47" s="157">
        <f t="shared" si="11"/>
        <v>4.5432184249892877</v>
      </c>
    </row>
    <row r="48" spans="1:17" ht="12" customHeight="1" x14ac:dyDescent="0.25">
      <c r="A48" s="23" t="s">
        <v>60</v>
      </c>
      <c r="B48" s="156">
        <f>IF(RES_hhdet_fec!B48=0,0,RES_hhdet_fec!B48/0.086*1000000/RES_hhdet_num!B$43)</f>
        <v>4.471525457512417</v>
      </c>
      <c r="C48" s="156">
        <f>IF(RES_hhdet_fec!C48=0,0,RES_hhdet_fec!C48/0.086*1000000/RES_hhdet_num!C$43)</f>
        <v>5.2488449343955574</v>
      </c>
      <c r="D48" s="156">
        <f>IF(RES_hhdet_fec!D48=0,0,RES_hhdet_fec!D48/0.086*1000000/RES_hhdet_num!D$43)</f>
        <v>5.396122227767866</v>
      </c>
      <c r="E48" s="156">
        <f>IF(RES_hhdet_fec!E48=0,0,RES_hhdet_fec!E48/0.086*1000000/RES_hhdet_num!E$43)</f>
        <v>5.3156882700428882</v>
      </c>
      <c r="F48" s="156">
        <f>IF(RES_hhdet_fec!F48=0,0,RES_hhdet_fec!F48/0.086*1000000/RES_hhdet_num!F$43)</f>
        <v>5.5808650203361818</v>
      </c>
      <c r="G48" s="156">
        <f>IF(RES_hhdet_fec!G48=0,0,RES_hhdet_fec!G48/0.086*1000000/RES_hhdet_num!G$43)</f>
        <v>5.9844048256845435</v>
      </c>
      <c r="H48" s="156">
        <f>IF(RES_hhdet_fec!H48=0,0,RES_hhdet_fec!H48/0.086*1000000/RES_hhdet_num!H$43)</f>
        <v>6.3415940283809027</v>
      </c>
      <c r="I48" s="156">
        <f>IF(RES_hhdet_fec!I48=0,0,RES_hhdet_fec!I48/0.086*1000000/RES_hhdet_num!I$43)</f>
        <v>7.1035157717670785</v>
      </c>
      <c r="J48" s="156">
        <f>IF(RES_hhdet_fec!J48=0,0,RES_hhdet_fec!J48/0.086*1000000/RES_hhdet_num!J$43)</f>
        <v>6.8168120424452532</v>
      </c>
      <c r="K48" s="156">
        <f>IF(RES_hhdet_fec!K48=0,0,RES_hhdet_fec!K48/0.086*1000000/RES_hhdet_num!K$43)</f>
        <v>6.8355018194318387</v>
      </c>
      <c r="L48" s="156">
        <f>IF(RES_hhdet_fec!L48=0,0,RES_hhdet_fec!L48/0.086*1000000/RES_hhdet_num!L$43)</f>
        <v>6.6940774244593806</v>
      </c>
      <c r="M48" s="156">
        <f>IF(RES_hhdet_fec!M48=0,0,RES_hhdet_fec!M48/0.086*1000000/RES_hhdet_num!M$43)</f>
        <v>7.0266625732310777</v>
      </c>
      <c r="N48" s="156">
        <f>IF(RES_hhdet_fec!N48=0,0,RES_hhdet_fec!N48/0.086*1000000/RES_hhdet_num!N$43)</f>
        <v>6.3762383000664249</v>
      </c>
      <c r="O48" s="156">
        <f>IF(RES_hhdet_fec!O48=0,0,RES_hhdet_fec!O48/0.086*1000000/RES_hhdet_num!O$43)</f>
        <v>6.0381428316384431</v>
      </c>
      <c r="P48" s="156">
        <f>IF(RES_hhdet_fec!P48=0,0,RES_hhdet_fec!P48/0.086*1000000/RES_hhdet_num!P$43)</f>
        <v>5.0581957914169324</v>
      </c>
      <c r="Q48" s="156">
        <f>IF(RES_hhdet_fec!Q48=0,0,RES_hhdet_fec!Q48/0.086*1000000/RES_hhdet_num!Q$43)</f>
        <v>4.5432184249892877</v>
      </c>
    </row>
    <row r="49" spans="1:17" ht="12" customHeight="1" x14ac:dyDescent="0.25">
      <c r="A49" s="158" t="s">
        <v>63</v>
      </c>
      <c r="B49" s="157">
        <f>IF(RES_hhdet_fec!B49=0,0,RES_hhdet_fec!B49/0.086*1000000/RES_hhdet_num!B$43)</f>
        <v>2882.2591380833715</v>
      </c>
      <c r="C49" s="157">
        <f>IF(RES_hhdet_fec!C49=0,0,RES_hhdet_fec!C49/0.086*1000000/RES_hhdet_num!C$43)</f>
        <v>2811.2766397093974</v>
      </c>
      <c r="D49" s="157">
        <f>IF(RES_hhdet_fec!D49=0,0,RES_hhdet_fec!D49/0.086*1000000/RES_hhdet_num!D$43)</f>
        <v>2834.5029212927016</v>
      </c>
      <c r="E49" s="157">
        <f>IF(RES_hhdet_fec!E49=0,0,RES_hhdet_fec!E49/0.086*1000000/RES_hhdet_num!E$43)</f>
        <v>2808.9906160726664</v>
      </c>
      <c r="F49" s="157">
        <f>IF(RES_hhdet_fec!F49=0,0,RES_hhdet_fec!F49/0.086*1000000/RES_hhdet_num!F$43)</f>
        <v>2763.4895750113556</v>
      </c>
      <c r="G49" s="157">
        <f>IF(RES_hhdet_fec!G49=0,0,RES_hhdet_fec!G49/0.086*1000000/RES_hhdet_num!G$43)</f>
        <v>2698.1132623940071</v>
      </c>
      <c r="H49" s="157">
        <f>IF(RES_hhdet_fec!H49=0,0,RES_hhdet_fec!H49/0.086*1000000/RES_hhdet_num!H$43)</f>
        <v>2666.1574202421994</v>
      </c>
      <c r="I49" s="157">
        <f>IF(RES_hhdet_fec!I49=0,0,RES_hhdet_fec!I49/0.086*1000000/RES_hhdet_num!I$43)</f>
        <v>2681.8585813421287</v>
      </c>
      <c r="J49" s="157">
        <f>IF(RES_hhdet_fec!J49=0,0,RES_hhdet_fec!J49/0.086*1000000/RES_hhdet_num!J$43)</f>
        <v>2665.8490975796294</v>
      </c>
      <c r="K49" s="157">
        <f>IF(RES_hhdet_fec!K49=0,0,RES_hhdet_fec!K49/0.086*1000000/RES_hhdet_num!K$43)</f>
        <v>2575.7746027526873</v>
      </c>
      <c r="L49" s="157">
        <f>IF(RES_hhdet_fec!L49=0,0,RES_hhdet_fec!L49/0.086*1000000/RES_hhdet_num!L$43)</f>
        <v>2554.7211306901568</v>
      </c>
      <c r="M49" s="157">
        <f>IF(RES_hhdet_fec!M49=0,0,RES_hhdet_fec!M49/0.086*1000000/RES_hhdet_num!M$43)</f>
        <v>2562.5047925988724</v>
      </c>
      <c r="N49" s="157">
        <f>IF(RES_hhdet_fec!N49=0,0,RES_hhdet_fec!N49/0.086*1000000/RES_hhdet_num!N$43)</f>
        <v>2618.4708462308413</v>
      </c>
      <c r="O49" s="157">
        <f>IF(RES_hhdet_fec!O49=0,0,RES_hhdet_fec!O49/0.086*1000000/RES_hhdet_num!O$43)</f>
        <v>2496.3322137570917</v>
      </c>
      <c r="P49" s="157">
        <f>IF(RES_hhdet_fec!P49=0,0,RES_hhdet_fec!P49/0.086*1000000/RES_hhdet_num!P$43)</f>
        <v>2545.4177836466583</v>
      </c>
      <c r="Q49" s="157">
        <f>IF(RES_hhdet_fec!Q49=0,0,RES_hhdet_fec!Q49/0.086*1000000/RES_hhdet_num!Q$43)</f>
        <v>2509.3338273487766</v>
      </c>
    </row>
    <row r="50" spans="1:17" ht="12" customHeight="1" x14ac:dyDescent="0.25">
      <c r="A50" s="167" t="s">
        <v>165</v>
      </c>
      <c r="B50" s="132">
        <f>IF(RES_hhdet_fec!B50=0,0,RES_hhdet_fec!B50/0.086*1000000/RES_hhdet_num!B50)</f>
        <v>3233.491329675393</v>
      </c>
      <c r="C50" s="132">
        <f>IF(RES_hhdet_fec!C50=0,0,RES_hhdet_fec!C50/0.086*1000000/RES_hhdet_num!C50)</f>
        <v>3065.9163551316128</v>
      </c>
      <c r="D50" s="132">
        <f>IF(RES_hhdet_fec!D50=0,0,RES_hhdet_fec!D50/0.086*1000000/RES_hhdet_num!D50)</f>
        <v>3123.3732089403393</v>
      </c>
      <c r="E50" s="132">
        <f>IF(RES_hhdet_fec!E50=0,0,RES_hhdet_fec!E50/0.086*1000000/RES_hhdet_num!E50)</f>
        <v>3100.3001561571846</v>
      </c>
      <c r="F50" s="132">
        <f>IF(RES_hhdet_fec!F50=0,0,RES_hhdet_fec!F50/0.086*1000000/RES_hhdet_num!F50)</f>
        <v>3069.8857295377629</v>
      </c>
      <c r="G50" s="132">
        <f>IF(RES_hhdet_fec!G50=0,0,RES_hhdet_fec!G50/0.086*1000000/RES_hhdet_num!G50)</f>
        <v>3013.0060644589844</v>
      </c>
      <c r="H50" s="132">
        <f>IF(RES_hhdet_fec!H50=0,0,RES_hhdet_fec!H50/0.086*1000000/RES_hhdet_num!H50)</f>
        <v>3020.7303231978035</v>
      </c>
      <c r="I50" s="132">
        <f>IF(RES_hhdet_fec!I50=0,0,RES_hhdet_fec!I50/0.086*1000000/RES_hhdet_num!I50)</f>
        <v>2954.2657848852309</v>
      </c>
      <c r="J50" s="132">
        <f>IF(RES_hhdet_fec!J50=0,0,RES_hhdet_fec!J50/0.086*1000000/RES_hhdet_num!J50)</f>
        <v>3008.9945630716634</v>
      </c>
      <c r="K50" s="132">
        <f>IF(RES_hhdet_fec!K50=0,0,RES_hhdet_fec!K50/0.086*1000000/RES_hhdet_num!K50)</f>
        <v>2868.5462932924324</v>
      </c>
      <c r="L50" s="132">
        <f>IF(RES_hhdet_fec!L50=0,0,RES_hhdet_fec!L50/0.086*1000000/RES_hhdet_num!L50)</f>
        <v>2930.2626457752417</v>
      </c>
      <c r="M50" s="132">
        <f>IF(RES_hhdet_fec!M50=0,0,RES_hhdet_fec!M50/0.086*1000000/RES_hhdet_num!M50)</f>
        <v>2875.2835665082348</v>
      </c>
      <c r="N50" s="132">
        <f>IF(RES_hhdet_fec!N50=0,0,RES_hhdet_fec!N50/0.086*1000000/RES_hhdet_num!N50)</f>
        <v>2991.3605669843841</v>
      </c>
      <c r="O50" s="132">
        <f>IF(RES_hhdet_fec!O50=0,0,RES_hhdet_fec!O50/0.086*1000000/RES_hhdet_num!O50)</f>
        <v>2819.3573810903713</v>
      </c>
      <c r="P50" s="132">
        <f>IF(RES_hhdet_fec!P50=0,0,RES_hhdet_fec!P50/0.086*1000000/RES_hhdet_num!P50)</f>
        <v>2840.461321568795</v>
      </c>
      <c r="Q50" s="132">
        <f>IF(RES_hhdet_fec!Q50=0,0,RES_hhdet_fec!Q50/0.086*1000000/RES_hhdet_num!Q50)</f>
        <v>2808.7177437406176</v>
      </c>
    </row>
    <row r="51" spans="1:17" ht="12" customHeight="1" x14ac:dyDescent="0.25">
      <c r="A51" s="167" t="s">
        <v>164</v>
      </c>
      <c r="B51" s="132">
        <f>IF(RES_hhdet_fec!B51=0,0,RES_hhdet_fec!B51/0.086*1000000/RES_hhdet_num!B51)</f>
        <v>2692.8915503293383</v>
      </c>
      <c r="C51" s="132">
        <f>IF(RES_hhdet_fec!C51=0,0,RES_hhdet_fec!C51/0.086*1000000/RES_hhdet_num!C51)</f>
        <v>2584.7792110694231</v>
      </c>
      <c r="D51" s="132">
        <f>IF(RES_hhdet_fec!D51=0,0,RES_hhdet_fec!D51/0.086*1000000/RES_hhdet_num!D51)</f>
        <v>2624.9455800271048</v>
      </c>
      <c r="E51" s="132">
        <f>IF(RES_hhdet_fec!E51=0,0,RES_hhdet_fec!E51/0.086*1000000/RES_hhdet_num!E51)</f>
        <v>2611.011574948724</v>
      </c>
      <c r="F51" s="132">
        <f>IF(RES_hhdet_fec!F51=0,0,RES_hhdet_fec!F51/0.086*1000000/RES_hhdet_num!F51)</f>
        <v>2590.9570092899967</v>
      </c>
      <c r="G51" s="132">
        <f>IF(RES_hhdet_fec!G51=0,0,RES_hhdet_fec!G51/0.086*1000000/RES_hhdet_num!G51)</f>
        <v>2556.5452186932785</v>
      </c>
      <c r="H51" s="132">
        <f>IF(RES_hhdet_fec!H51=0,0,RES_hhdet_fec!H51/0.086*1000000/RES_hhdet_num!H51)</f>
        <v>2557.9960804934158</v>
      </c>
      <c r="I51" s="132">
        <f>IF(RES_hhdet_fec!I51=0,0,RES_hhdet_fec!I51/0.086*1000000/RES_hhdet_num!I51)</f>
        <v>2510.3550417144506</v>
      </c>
      <c r="J51" s="132">
        <f>IF(RES_hhdet_fec!J51=0,0,RES_hhdet_fec!J51/0.086*1000000/RES_hhdet_num!J51)</f>
        <v>2540.7009089994067</v>
      </c>
      <c r="K51" s="132">
        <f>IF(RES_hhdet_fec!K51=0,0,RES_hhdet_fec!K51/0.086*1000000/RES_hhdet_num!K51)</f>
        <v>2456.3667727674856</v>
      </c>
      <c r="L51" s="132">
        <f>IF(RES_hhdet_fec!L51=0,0,RES_hhdet_fec!L51/0.086*1000000/RES_hhdet_num!L51)</f>
        <v>2494.0365670774336</v>
      </c>
      <c r="M51" s="132">
        <f>IF(RES_hhdet_fec!M51=0,0,RES_hhdet_fec!M51/0.086*1000000/RES_hhdet_num!M51)</f>
        <v>2469.8114300117504</v>
      </c>
      <c r="N51" s="132">
        <f>IF(RES_hhdet_fec!N51=0,0,RES_hhdet_fec!N51/0.086*1000000/RES_hhdet_num!N51)</f>
        <v>2538.396146668058</v>
      </c>
      <c r="O51" s="132">
        <f>IF(RES_hhdet_fec!O51=0,0,RES_hhdet_fec!O51/0.086*1000000/RES_hhdet_num!O51)</f>
        <v>2414.9547195524428</v>
      </c>
      <c r="P51" s="132">
        <f>IF(RES_hhdet_fec!P51=0,0,RES_hhdet_fec!P51/0.086*1000000/RES_hhdet_num!P51)</f>
        <v>2443.1446655007803</v>
      </c>
      <c r="Q51" s="132">
        <f>IF(RES_hhdet_fec!Q51=0,0,RES_hhdet_fec!Q51/0.086*1000000/RES_hhdet_num!Q51)</f>
        <v>2414.2053833009318</v>
      </c>
    </row>
    <row r="52" spans="1:17" ht="12" customHeight="1" x14ac:dyDescent="0.25">
      <c r="A52" s="166" t="s">
        <v>163</v>
      </c>
      <c r="B52" s="165">
        <f>IF(RES_hhdet_fec!B52=0,0,RES_hhdet_fec!B52/0.086*1000000/RES_hhdet_num!B51)</f>
        <v>2101.7693642890063</v>
      </c>
      <c r="C52" s="165">
        <f>IF(RES_hhdet_fec!C52=0,0,RES_hhdet_fec!C52/0.086*1000000/RES_hhdet_num!C51)</f>
        <v>1992.8456308355464</v>
      </c>
      <c r="D52" s="165">
        <f>IF(RES_hhdet_fec!D52=0,0,RES_hhdet_fec!D52/0.086*1000000/RES_hhdet_num!D51)</f>
        <v>2030.1925858112165</v>
      </c>
      <c r="E52" s="165">
        <f>IF(RES_hhdet_fec!E52=0,0,RES_hhdet_fec!E52/0.086*1000000/RES_hhdet_num!E51)</f>
        <v>2015.1951015021693</v>
      </c>
      <c r="F52" s="165">
        <f>IF(RES_hhdet_fec!F52=0,0,RES_hhdet_fec!F52/0.086*1000000/RES_hhdet_num!F51)</f>
        <v>1995.4257241995454</v>
      </c>
      <c r="G52" s="165">
        <f>IF(RES_hhdet_fec!G52=0,0,RES_hhdet_fec!G52/0.086*1000000/RES_hhdet_num!G51)</f>
        <v>1958.4539418983406</v>
      </c>
      <c r="H52" s="165">
        <f>IF(RES_hhdet_fec!H52=0,0,RES_hhdet_fec!H52/0.086*1000000/RES_hhdet_num!H51)</f>
        <v>1963.4747100785735</v>
      </c>
      <c r="I52" s="165">
        <f>IF(RES_hhdet_fec!I52=0,0,RES_hhdet_fec!I52/0.086*1000000/RES_hhdet_num!I51)</f>
        <v>1920.2727601754009</v>
      </c>
      <c r="J52" s="165">
        <f>IF(RES_hhdet_fec!J52=0,0,RES_hhdet_fec!J52/0.086*1000000/RES_hhdet_num!J51)</f>
        <v>1955.8464659965807</v>
      </c>
      <c r="K52" s="165">
        <f>IF(RES_hhdet_fec!K52=0,0,RES_hhdet_fec!K52/0.086*1000000/RES_hhdet_num!K51)</f>
        <v>1864.555090640082</v>
      </c>
      <c r="L52" s="165">
        <f>IF(RES_hhdet_fec!L52=0,0,RES_hhdet_fec!L52/0.086*1000000/RES_hhdet_num!L51)</f>
        <v>1890.0194065250316</v>
      </c>
      <c r="M52" s="165">
        <f>IF(RES_hhdet_fec!M52=0,0,RES_hhdet_fec!M52/0.086*1000000/RES_hhdet_num!M51)</f>
        <v>1883.3107360628931</v>
      </c>
      <c r="N52" s="165">
        <f>IF(RES_hhdet_fec!N52=0,0,RES_hhdet_fec!N52/0.086*1000000/RES_hhdet_num!N51)</f>
        <v>1944.3843685398506</v>
      </c>
      <c r="O52" s="165">
        <f>IF(RES_hhdet_fec!O52=0,0,RES_hhdet_fec!O52/0.086*1000000/RES_hhdet_num!O51)</f>
        <v>1811.4371173505631</v>
      </c>
      <c r="P52" s="165">
        <f>IF(RES_hhdet_fec!P52=0,0,RES_hhdet_fec!P52/0.086*1000000/RES_hhdet_num!P51)</f>
        <v>1863.3426269491285</v>
      </c>
      <c r="Q52" s="165">
        <f>IF(RES_hhdet_fec!Q52=0,0,RES_hhdet_fec!Q52/0.086*1000000/RES_hhdet_num!Q51)</f>
        <v>1825.6665334314007</v>
      </c>
    </row>
    <row r="53" spans="1:17" ht="12" customHeight="1" x14ac:dyDescent="0.25">
      <c r="A53" s="147" t="s">
        <v>59</v>
      </c>
      <c r="B53" s="164">
        <f>IF(RES_hhdet_fec!B53=0,0,RES_hhdet_fec!B53/0.086*1000000/RES_hhdet_num!B51)</f>
        <v>591.12218604033183</v>
      </c>
      <c r="C53" s="164">
        <f>IF(RES_hhdet_fec!C53=0,0,RES_hhdet_fec!C53/0.086*1000000/RES_hhdet_num!C51)</f>
        <v>591.93358023387657</v>
      </c>
      <c r="D53" s="164">
        <f>IF(RES_hhdet_fec!D53=0,0,RES_hhdet_fec!D53/0.086*1000000/RES_hhdet_num!D51)</f>
        <v>594.75299421588852</v>
      </c>
      <c r="E53" s="164">
        <f>IF(RES_hhdet_fec!E53=0,0,RES_hhdet_fec!E53/0.086*1000000/RES_hhdet_num!E51)</f>
        <v>595.81647344655426</v>
      </c>
      <c r="F53" s="164">
        <f>IF(RES_hhdet_fec!F53=0,0,RES_hhdet_fec!F53/0.086*1000000/RES_hhdet_num!F51)</f>
        <v>595.53128509045155</v>
      </c>
      <c r="G53" s="164">
        <f>IF(RES_hhdet_fec!G53=0,0,RES_hhdet_fec!G53/0.086*1000000/RES_hhdet_num!G51)</f>
        <v>598.09127679493827</v>
      </c>
      <c r="H53" s="164">
        <f>IF(RES_hhdet_fec!H53=0,0,RES_hhdet_fec!H53/0.086*1000000/RES_hhdet_num!H51)</f>
        <v>594.52137041484207</v>
      </c>
      <c r="I53" s="164">
        <f>IF(RES_hhdet_fec!I53=0,0,RES_hhdet_fec!I53/0.086*1000000/RES_hhdet_num!I51)</f>
        <v>590.08228153904975</v>
      </c>
      <c r="J53" s="164">
        <f>IF(RES_hhdet_fec!J53=0,0,RES_hhdet_fec!J53/0.086*1000000/RES_hhdet_num!J51)</f>
        <v>584.85444300282563</v>
      </c>
      <c r="K53" s="164">
        <f>IF(RES_hhdet_fec!K53=0,0,RES_hhdet_fec!K53/0.086*1000000/RES_hhdet_num!K51)</f>
        <v>591.81168212740408</v>
      </c>
      <c r="L53" s="164">
        <f>IF(RES_hhdet_fec!L53=0,0,RES_hhdet_fec!L53/0.086*1000000/RES_hhdet_num!L51)</f>
        <v>604.01716055240183</v>
      </c>
      <c r="M53" s="164">
        <f>IF(RES_hhdet_fec!M53=0,0,RES_hhdet_fec!M53/0.086*1000000/RES_hhdet_num!M51)</f>
        <v>586.50069394885736</v>
      </c>
      <c r="N53" s="164">
        <f>IF(RES_hhdet_fec!N53=0,0,RES_hhdet_fec!N53/0.086*1000000/RES_hhdet_num!N51)</f>
        <v>594.01177812820754</v>
      </c>
      <c r="O53" s="164">
        <f>IF(RES_hhdet_fec!O53=0,0,RES_hhdet_fec!O53/0.086*1000000/RES_hhdet_num!O51)</f>
        <v>603.51760220188021</v>
      </c>
      <c r="P53" s="164">
        <f>IF(RES_hhdet_fec!P53=0,0,RES_hhdet_fec!P53/0.086*1000000/RES_hhdet_num!P51)</f>
        <v>579.802038551652</v>
      </c>
      <c r="Q53" s="164">
        <f>IF(RES_hhdet_fec!Q53=0,0,RES_hhdet_fec!Q53/0.086*1000000/RES_hhdet_num!Q51)</f>
        <v>588.53884986953119</v>
      </c>
    </row>
    <row r="54" spans="1:17" ht="12" customHeight="1" x14ac:dyDescent="0.25">
      <c r="A54" s="163" t="s">
        <v>142</v>
      </c>
      <c r="B54" s="162">
        <f>IF(RES_hhdet_fec!B54=0,0,RES_hhdet_fec!B54/0.086*1000000/RES_hhdet_num!B54)</f>
        <v>2549.7787048836963</v>
      </c>
      <c r="C54" s="162">
        <f>IF(RES_hhdet_fec!C54=0,0,RES_hhdet_fec!C54/0.086*1000000/RES_hhdet_num!C54)</f>
        <v>2645.4929386874614</v>
      </c>
      <c r="D54" s="162">
        <f>IF(RES_hhdet_fec!D54=0,0,RES_hhdet_fec!D54/0.086*1000000/RES_hhdet_num!D54)</f>
        <v>2625.9454235594653</v>
      </c>
      <c r="E54" s="162">
        <f>IF(RES_hhdet_fec!E54=0,0,RES_hhdet_fec!E54/0.086*1000000/RES_hhdet_num!E54)</f>
        <v>2611.7673329939007</v>
      </c>
      <c r="F54" s="162">
        <f>IF(RES_hhdet_fec!F54=0,0,RES_hhdet_fec!F54/0.086*1000000/RES_hhdet_num!F54)</f>
        <v>2518.3646770936721</v>
      </c>
      <c r="G54" s="162">
        <f>IF(RES_hhdet_fec!G54=0,0,RES_hhdet_fec!G54/0.086*1000000/RES_hhdet_num!G54)</f>
        <v>2541.6648277427962</v>
      </c>
      <c r="H54" s="162">
        <f>IF(RES_hhdet_fec!H54=0,0,RES_hhdet_fec!H54/0.086*1000000/RES_hhdet_num!H54)</f>
        <v>2466.3527230708332</v>
      </c>
      <c r="I54" s="162">
        <f>IF(RES_hhdet_fec!I54=0,0,RES_hhdet_fec!I54/0.086*1000000/RES_hhdet_num!I54)</f>
        <v>2644.9060688499958</v>
      </c>
      <c r="J54" s="162">
        <f>IF(RES_hhdet_fec!J54=0,0,RES_hhdet_fec!J54/0.086*1000000/RES_hhdet_num!J54)</f>
        <v>2457.4165267602862</v>
      </c>
      <c r="K54" s="162">
        <f>IF(RES_hhdet_fec!K54=0,0,RES_hhdet_fec!K54/0.086*1000000/RES_hhdet_num!K54)</f>
        <v>2555.9710079027027</v>
      </c>
      <c r="L54" s="162">
        <f>IF(RES_hhdet_fec!L54=0,0,RES_hhdet_fec!L54/0.086*1000000/RES_hhdet_num!L54)</f>
        <v>2489.5356376754371</v>
      </c>
      <c r="M54" s="162">
        <f>IF(RES_hhdet_fec!M54=0,0,RES_hhdet_fec!M54/0.086*1000000/RES_hhdet_num!M54)</f>
        <v>2604.9366703715614</v>
      </c>
      <c r="N54" s="162">
        <f>IF(RES_hhdet_fec!N54=0,0,RES_hhdet_fec!N54/0.086*1000000/RES_hhdet_num!N54)</f>
        <v>2592.4315405970151</v>
      </c>
      <c r="O54" s="162">
        <f>IF(RES_hhdet_fec!O54=0,0,RES_hhdet_fec!O54/0.086*1000000/RES_hhdet_num!O54)</f>
        <v>2536.3035156197793</v>
      </c>
      <c r="P54" s="162">
        <f>IF(RES_hhdet_fec!P54=0,0,RES_hhdet_fec!P54/0.086*1000000/RES_hhdet_num!P54)</f>
        <v>2701.4935402049787</v>
      </c>
      <c r="Q54" s="162">
        <f>IF(RES_hhdet_fec!Q54=0,0,RES_hhdet_fec!Q54/0.086*1000000/RES_hhdet_num!Q54)</f>
        <v>2605.6441172065465</v>
      </c>
    </row>
    <row r="55" spans="1:17" ht="12" customHeight="1" x14ac:dyDescent="0.25">
      <c r="A55" s="161" t="s">
        <v>141</v>
      </c>
      <c r="B55" s="160">
        <f>IF(RES_hhdet_fec!B55=0,0,RES_hhdet_fec!B55/0.086*1000000/RES_hhdet_num!B55)</f>
        <v>2248.4783442147341</v>
      </c>
      <c r="C55" s="160">
        <f>IF(RES_hhdet_fec!C55=0,0,RES_hhdet_fec!C55/0.086*1000000/RES_hhdet_num!C55)</f>
        <v>2311.5039903807256</v>
      </c>
      <c r="D55" s="160">
        <f>IF(RES_hhdet_fec!D55=0,0,RES_hhdet_fec!D55/0.086*1000000/RES_hhdet_num!D55)</f>
        <v>2301.6175195295391</v>
      </c>
      <c r="E55" s="160">
        <f>IF(RES_hhdet_fec!E55=0,0,RES_hhdet_fec!E55/0.086*1000000/RES_hhdet_num!E55)</f>
        <v>2293.4652398925882</v>
      </c>
      <c r="F55" s="160">
        <f>IF(RES_hhdet_fec!F55=0,0,RES_hhdet_fec!F55/0.086*1000000/RES_hhdet_num!F55)</f>
        <v>2232.4683252013383</v>
      </c>
      <c r="G55" s="160">
        <f>IF(RES_hhdet_fec!G55=0,0,RES_hhdet_fec!G55/0.086*1000000/RES_hhdet_num!G55)</f>
        <v>2250.1734148277578</v>
      </c>
      <c r="H55" s="160">
        <f>IF(RES_hhdet_fec!H55=0,0,RES_hhdet_fec!H55/0.086*1000000/RES_hhdet_num!H55)</f>
        <v>2197.6506404108845</v>
      </c>
      <c r="I55" s="160">
        <f>IF(RES_hhdet_fec!I55=0,0,RES_hhdet_fec!I55/0.086*1000000/RES_hhdet_num!I55)</f>
        <v>2309.2712262915484</v>
      </c>
      <c r="J55" s="160">
        <f>IF(RES_hhdet_fec!J55=0,0,RES_hhdet_fec!J55/0.086*1000000/RES_hhdet_num!J55)</f>
        <v>2182.1751853970122</v>
      </c>
      <c r="K55" s="160">
        <f>IF(RES_hhdet_fec!K55=0,0,RES_hhdet_fec!K55/0.086*1000000/RES_hhdet_num!K55)</f>
        <v>2253.1928372641614</v>
      </c>
      <c r="L55" s="160">
        <f>IF(RES_hhdet_fec!L55=0,0,RES_hhdet_fec!L55/0.086*1000000/RES_hhdet_num!L55)</f>
        <v>2209.7676468530581</v>
      </c>
      <c r="M55" s="160">
        <f>IF(RES_hhdet_fec!M55=0,0,RES_hhdet_fec!M55/0.086*1000000/RES_hhdet_num!M55)</f>
        <v>2292.7342130422312</v>
      </c>
      <c r="N55" s="160">
        <f>IF(RES_hhdet_fec!N55=0,0,RES_hhdet_fec!N55/0.086*1000000/RES_hhdet_num!N55)</f>
        <v>2279.0922795162687</v>
      </c>
      <c r="O55" s="160">
        <f>IF(RES_hhdet_fec!O55=0,0,RES_hhdet_fec!O55/0.086*1000000/RES_hhdet_num!O55)</f>
        <v>2233.0926109875891</v>
      </c>
      <c r="P55" s="160">
        <f>IF(RES_hhdet_fec!P55=0,0,RES_hhdet_fec!P55/0.086*1000000/RES_hhdet_num!P55)</f>
        <v>2351.981800926118</v>
      </c>
      <c r="Q55" s="160">
        <f>IF(RES_hhdet_fec!Q55=0,0,RES_hhdet_fec!Q55/0.086*1000000/RES_hhdet_num!Q55)</f>
        <v>2282.2075260537868</v>
      </c>
    </row>
    <row r="56" spans="1:17" ht="12" customHeight="1" x14ac:dyDescent="0.25">
      <c r="A56" s="148" t="s">
        <v>60</v>
      </c>
      <c r="B56" s="156">
        <f>IF(RES_hhdet_fec!B56=0,0,RES_hhdet_fec!B56/0.086*1000000/RES_hhdet_num!B55)</f>
        <v>1657.3561581744018</v>
      </c>
      <c r="C56" s="156">
        <f>IF(RES_hhdet_fec!C56=0,0,RES_hhdet_fec!C56/0.086*1000000/RES_hhdet_num!C55)</f>
        <v>1719.5704101468493</v>
      </c>
      <c r="D56" s="156">
        <f>IF(RES_hhdet_fec!D56=0,0,RES_hhdet_fec!D56/0.086*1000000/RES_hhdet_num!D55)</f>
        <v>1706.8645253136503</v>
      </c>
      <c r="E56" s="156">
        <f>IF(RES_hhdet_fec!E56=0,0,RES_hhdet_fec!E56/0.086*1000000/RES_hhdet_num!E55)</f>
        <v>1697.6487664460344</v>
      </c>
      <c r="F56" s="156">
        <f>IF(RES_hhdet_fec!F56=0,0,RES_hhdet_fec!F56/0.086*1000000/RES_hhdet_num!F55)</f>
        <v>1636.9370401108868</v>
      </c>
      <c r="G56" s="156">
        <f>IF(RES_hhdet_fec!G56=0,0,RES_hhdet_fec!G56/0.086*1000000/RES_hhdet_num!G55)</f>
        <v>1652.0821380328198</v>
      </c>
      <c r="H56" s="156">
        <f>IF(RES_hhdet_fec!H56=0,0,RES_hhdet_fec!H56/0.086*1000000/RES_hhdet_num!H55)</f>
        <v>1603.1292699960431</v>
      </c>
      <c r="I56" s="156">
        <f>IF(RES_hhdet_fec!I56=0,0,RES_hhdet_fec!I56/0.086*1000000/RES_hhdet_num!I55)</f>
        <v>1719.1889447524986</v>
      </c>
      <c r="J56" s="156">
        <f>IF(RES_hhdet_fec!J56=0,0,RES_hhdet_fec!J56/0.086*1000000/RES_hhdet_num!J55)</f>
        <v>1597.3207423941869</v>
      </c>
      <c r="K56" s="156">
        <f>IF(RES_hhdet_fec!K56=0,0,RES_hhdet_fec!K56/0.086*1000000/RES_hhdet_num!K55)</f>
        <v>1661.3811551367573</v>
      </c>
      <c r="L56" s="156">
        <f>IF(RES_hhdet_fec!L56=0,0,RES_hhdet_fec!L56/0.086*1000000/RES_hhdet_num!L55)</f>
        <v>1605.7504863006557</v>
      </c>
      <c r="M56" s="156">
        <f>IF(RES_hhdet_fec!M56=0,0,RES_hhdet_fec!M56/0.086*1000000/RES_hhdet_num!M55)</f>
        <v>1706.2335190933736</v>
      </c>
      <c r="N56" s="156">
        <f>IF(RES_hhdet_fec!N56=0,0,RES_hhdet_fec!N56/0.086*1000000/RES_hhdet_num!N55)</f>
        <v>1685.0805013880611</v>
      </c>
      <c r="O56" s="156">
        <f>IF(RES_hhdet_fec!O56=0,0,RES_hhdet_fec!O56/0.086*1000000/RES_hhdet_num!O55)</f>
        <v>1629.5750087857093</v>
      </c>
      <c r="P56" s="156">
        <f>IF(RES_hhdet_fec!P56=0,0,RES_hhdet_fec!P56/0.086*1000000/RES_hhdet_num!P55)</f>
        <v>1772.1797623744658</v>
      </c>
      <c r="Q56" s="156">
        <f>IF(RES_hhdet_fec!Q56=0,0,RES_hhdet_fec!Q56/0.086*1000000/RES_hhdet_num!Q55)</f>
        <v>1693.6686761842559</v>
      </c>
    </row>
    <row r="57" spans="1:17" ht="12" customHeight="1" x14ac:dyDescent="0.25">
      <c r="A57" s="148" t="s">
        <v>59</v>
      </c>
      <c r="B57" s="156">
        <f>IF(RES_hhdet_fec!B57=0,0,RES_hhdet_fec!B57/0.086*1000000/RES_hhdet_num!B55)</f>
        <v>591.12218604033183</v>
      </c>
      <c r="C57" s="156">
        <f>IF(RES_hhdet_fec!C57=0,0,RES_hhdet_fec!C57/0.086*1000000/RES_hhdet_num!C55)</f>
        <v>591.93358023387646</v>
      </c>
      <c r="D57" s="156">
        <f>IF(RES_hhdet_fec!D57=0,0,RES_hhdet_fec!D57/0.086*1000000/RES_hhdet_num!D55)</f>
        <v>594.75299421588841</v>
      </c>
      <c r="E57" s="156">
        <f>IF(RES_hhdet_fec!E57=0,0,RES_hhdet_fec!E57/0.086*1000000/RES_hhdet_num!E55)</f>
        <v>595.81647344655414</v>
      </c>
      <c r="F57" s="156">
        <f>IF(RES_hhdet_fec!F57=0,0,RES_hhdet_fec!F57/0.086*1000000/RES_hhdet_num!F55)</f>
        <v>595.53128509045143</v>
      </c>
      <c r="G57" s="156">
        <f>IF(RES_hhdet_fec!G57=0,0,RES_hhdet_fec!G57/0.086*1000000/RES_hhdet_num!G55)</f>
        <v>598.09127679493815</v>
      </c>
      <c r="H57" s="156">
        <f>IF(RES_hhdet_fec!H57=0,0,RES_hhdet_fec!H57/0.086*1000000/RES_hhdet_num!H55)</f>
        <v>594.52137041484173</v>
      </c>
      <c r="I57" s="156">
        <f>IF(RES_hhdet_fec!I57=0,0,RES_hhdet_fec!I57/0.086*1000000/RES_hhdet_num!I55)</f>
        <v>590.08228153904963</v>
      </c>
      <c r="J57" s="156">
        <f>IF(RES_hhdet_fec!J57=0,0,RES_hhdet_fec!J57/0.086*1000000/RES_hhdet_num!J55)</f>
        <v>584.85444300282529</v>
      </c>
      <c r="K57" s="156">
        <f>IF(RES_hhdet_fec!K57=0,0,RES_hhdet_fec!K57/0.086*1000000/RES_hhdet_num!K55)</f>
        <v>591.81168212740397</v>
      </c>
      <c r="L57" s="156">
        <f>IF(RES_hhdet_fec!L57=0,0,RES_hhdet_fec!L57/0.086*1000000/RES_hhdet_num!L55)</f>
        <v>604.01716055240229</v>
      </c>
      <c r="M57" s="156">
        <f>IF(RES_hhdet_fec!M57=0,0,RES_hhdet_fec!M57/0.086*1000000/RES_hhdet_num!M55)</f>
        <v>586.50069394885725</v>
      </c>
      <c r="N57" s="156">
        <f>IF(RES_hhdet_fec!N57=0,0,RES_hhdet_fec!N57/0.086*1000000/RES_hhdet_num!N55)</f>
        <v>594.01177812820788</v>
      </c>
      <c r="O57" s="156">
        <f>IF(RES_hhdet_fec!O57=0,0,RES_hhdet_fec!O57/0.086*1000000/RES_hhdet_num!O55)</f>
        <v>603.51760220188021</v>
      </c>
      <c r="P57" s="156">
        <f>IF(RES_hhdet_fec!P57=0,0,RES_hhdet_fec!P57/0.086*1000000/RES_hhdet_num!P55)</f>
        <v>579.80203855165212</v>
      </c>
      <c r="Q57" s="156">
        <f>IF(RES_hhdet_fec!Q57=0,0,RES_hhdet_fec!Q57/0.086*1000000/RES_hhdet_num!Q55)</f>
        <v>588.53884986953096</v>
      </c>
    </row>
    <row r="58" spans="1:17" ht="12" customHeight="1" x14ac:dyDescent="0.25">
      <c r="A58" s="158" t="s">
        <v>62</v>
      </c>
      <c r="B58" s="157">
        <f>IF(RES_hhdet_fec!B58=0,0,RES_hhdet_fec!B58/0.086*1000000/RES_hhdet_num!B$43)</f>
        <v>831.24799935897784</v>
      </c>
      <c r="C58" s="157">
        <f>IF(RES_hhdet_fec!C58=0,0,RES_hhdet_fec!C58/0.086*1000000/RES_hhdet_num!C$43)</f>
        <v>839.45682634290824</v>
      </c>
      <c r="D58" s="157">
        <f>IF(RES_hhdet_fec!D58=0,0,RES_hhdet_fec!D58/0.086*1000000/RES_hhdet_num!D$43)</f>
        <v>843.92929544010133</v>
      </c>
      <c r="E58" s="157">
        <f>IF(RES_hhdet_fec!E58=0,0,RES_hhdet_fec!E58/0.086*1000000/RES_hhdet_num!E$43)</f>
        <v>837.47143576808321</v>
      </c>
      <c r="F58" s="157">
        <f>IF(RES_hhdet_fec!F58=0,0,RES_hhdet_fec!F58/0.086*1000000/RES_hhdet_num!F$43)</f>
        <v>816.5794647750663</v>
      </c>
      <c r="G58" s="157">
        <f>IF(RES_hhdet_fec!G58=0,0,RES_hhdet_fec!G58/0.086*1000000/RES_hhdet_num!G$43)</f>
        <v>816.82306952586634</v>
      </c>
      <c r="H58" s="157">
        <f>IF(RES_hhdet_fec!H58=0,0,RES_hhdet_fec!H58/0.086*1000000/RES_hhdet_num!H$43)</f>
        <v>795.02674108793417</v>
      </c>
      <c r="I58" s="157">
        <f>IF(RES_hhdet_fec!I58=0,0,RES_hhdet_fec!I58/0.086*1000000/RES_hhdet_num!I$43)</f>
        <v>836.67097647642743</v>
      </c>
      <c r="J58" s="157">
        <f>IF(RES_hhdet_fec!J58=0,0,RES_hhdet_fec!J58/0.086*1000000/RES_hhdet_num!J$43)</f>
        <v>805.60647035380941</v>
      </c>
      <c r="K58" s="157">
        <f>IF(RES_hhdet_fec!K58=0,0,RES_hhdet_fec!K58/0.086*1000000/RES_hhdet_num!K$43)</f>
        <v>813.20662453027387</v>
      </c>
      <c r="L58" s="157">
        <f>IF(RES_hhdet_fec!L58=0,0,RES_hhdet_fec!L58/0.086*1000000/RES_hhdet_num!L$43)</f>
        <v>806.5882800140987</v>
      </c>
      <c r="M58" s="157">
        <f>IF(RES_hhdet_fec!M58=0,0,RES_hhdet_fec!M58/0.086*1000000/RES_hhdet_num!M$43)</f>
        <v>818.16860633078738</v>
      </c>
      <c r="N58" s="157">
        <f>IF(RES_hhdet_fec!N58=0,0,RES_hhdet_fec!N58/0.086*1000000/RES_hhdet_num!N$43)</f>
        <v>838.65017986729686</v>
      </c>
      <c r="O58" s="157">
        <f>IF(RES_hhdet_fec!O58=0,0,RES_hhdet_fec!O58/0.086*1000000/RES_hhdet_num!O$43)</f>
        <v>798.07525253369931</v>
      </c>
      <c r="P58" s="157">
        <f>IF(RES_hhdet_fec!P58=0,0,RES_hhdet_fec!P58/0.086*1000000/RES_hhdet_num!P$43)</f>
        <v>848.04660002902722</v>
      </c>
      <c r="Q58" s="157">
        <f>IF(RES_hhdet_fec!Q58=0,0,RES_hhdet_fec!Q58/0.086*1000000/RES_hhdet_num!Q$43)</f>
        <v>826.15272651519592</v>
      </c>
    </row>
    <row r="59" spans="1:17" ht="12" customHeight="1" x14ac:dyDescent="0.25">
      <c r="A59" s="23" t="s">
        <v>57</v>
      </c>
      <c r="B59" s="156">
        <f>IF(RES_hhdet_fec!B59=0,0,RES_hhdet_fec!B59/0.086*1000000/RES_hhdet_num!B59)</f>
        <v>1425.3383204334998</v>
      </c>
      <c r="C59" s="156">
        <f>IF(RES_hhdet_fec!C59=0,0,RES_hhdet_fec!C59/0.086*1000000/RES_hhdet_num!C59)</f>
        <v>1423.4757976163196</v>
      </c>
      <c r="D59" s="156">
        <f>IF(RES_hhdet_fec!D59=0,0,RES_hhdet_fec!D59/0.086*1000000/RES_hhdet_num!D59)</f>
        <v>1418.9194589952922</v>
      </c>
      <c r="E59" s="156">
        <f>IF(RES_hhdet_fec!E59=0,0,RES_hhdet_fec!E59/0.086*1000000/RES_hhdet_num!E59)</f>
        <v>1366.5294346659089</v>
      </c>
      <c r="F59" s="156">
        <f>IF(RES_hhdet_fec!F59=0,0,RES_hhdet_fec!F59/0.086*1000000/RES_hhdet_num!F59)</f>
        <v>1443.1430202341667</v>
      </c>
      <c r="G59" s="156">
        <f>IF(RES_hhdet_fec!G59=0,0,RES_hhdet_fec!G59/0.086*1000000/RES_hhdet_num!G59)</f>
        <v>1543.1549389362053</v>
      </c>
      <c r="H59" s="156">
        <f>IF(RES_hhdet_fec!H59=0,0,RES_hhdet_fec!H59/0.086*1000000/RES_hhdet_num!H59)</f>
        <v>1260.1742506660642</v>
      </c>
      <c r="I59" s="156">
        <f>IF(RES_hhdet_fec!I59=0,0,RES_hhdet_fec!I59/0.086*1000000/RES_hhdet_num!I59)</f>
        <v>1395.7246356803676</v>
      </c>
      <c r="J59" s="156">
        <f>IF(RES_hhdet_fec!J59=0,0,RES_hhdet_fec!J59/0.086*1000000/RES_hhdet_num!J59)</f>
        <v>1386.7968773560403</v>
      </c>
      <c r="K59" s="156">
        <f>IF(RES_hhdet_fec!K59=0,0,RES_hhdet_fec!K59/0.086*1000000/RES_hhdet_num!K59)</f>
        <v>1036.4177275855898</v>
      </c>
      <c r="L59" s="156">
        <f>IF(RES_hhdet_fec!L59=0,0,RES_hhdet_fec!L59/0.086*1000000/RES_hhdet_num!L59)</f>
        <v>1491.8462743313346</v>
      </c>
      <c r="M59" s="156">
        <f>IF(RES_hhdet_fec!M59=0,0,RES_hhdet_fec!M59/0.086*1000000/RES_hhdet_num!M59)</f>
        <v>1485.3673943759188</v>
      </c>
      <c r="N59" s="156">
        <f>IF(RES_hhdet_fec!N59=0,0,RES_hhdet_fec!N59/0.086*1000000/RES_hhdet_num!N59)</f>
        <v>1141.5026348750591</v>
      </c>
      <c r="O59" s="156">
        <f>IF(RES_hhdet_fec!O59=0,0,RES_hhdet_fec!O59/0.086*1000000/RES_hhdet_num!O59)</f>
        <v>1249.9775166596289</v>
      </c>
      <c r="P59" s="156">
        <f>IF(RES_hhdet_fec!P59=0,0,RES_hhdet_fec!P59/0.086*1000000/RES_hhdet_num!P59)</f>
        <v>1234.7860993838458</v>
      </c>
      <c r="Q59" s="156">
        <f>IF(RES_hhdet_fec!Q59=0,0,RES_hhdet_fec!Q59/0.086*1000000/RES_hhdet_num!Q59)</f>
        <v>1212.5868347212045</v>
      </c>
    </row>
    <row r="60" spans="1:17" ht="12" customHeight="1" x14ac:dyDescent="0.25">
      <c r="A60" s="29" t="s">
        <v>140</v>
      </c>
      <c r="B60" s="57">
        <f>IF(RES_hhdet_fec!B60=0,0,RES_hhdet_fec!B60/0.086*1000000/RES_hhdet_num!B60)</f>
        <v>796.41582598532648</v>
      </c>
      <c r="C60" s="57">
        <f>IF(RES_hhdet_fec!C60=0,0,RES_hhdet_fec!C60/0.086*1000000/RES_hhdet_num!C60)</f>
        <v>813.44107799716676</v>
      </c>
      <c r="D60" s="57">
        <f>IF(RES_hhdet_fec!D60=0,0,RES_hhdet_fec!D60/0.086*1000000/RES_hhdet_num!D60)</f>
        <v>821.36685258320142</v>
      </c>
      <c r="E60" s="57">
        <f>IF(RES_hhdet_fec!E60=0,0,RES_hhdet_fec!E60/0.086*1000000/RES_hhdet_num!E60)</f>
        <v>825.57132095803797</v>
      </c>
      <c r="F60" s="57">
        <f>IF(RES_hhdet_fec!F60=0,0,RES_hhdet_fec!F60/0.086*1000000/RES_hhdet_num!F60)</f>
        <v>801.36827768044861</v>
      </c>
      <c r="G60" s="57">
        <f>IF(RES_hhdet_fec!G60=0,0,RES_hhdet_fec!G60/0.086*1000000/RES_hhdet_num!G60)</f>
        <v>784.26187583047204</v>
      </c>
      <c r="H60" s="57">
        <f>IF(RES_hhdet_fec!H60=0,0,RES_hhdet_fec!H60/0.086*1000000/RES_hhdet_num!H60)</f>
        <v>774.08322715056545</v>
      </c>
      <c r="I60" s="57">
        <f>IF(RES_hhdet_fec!I60=0,0,RES_hhdet_fec!I60/0.086*1000000/RES_hhdet_num!I60)</f>
        <v>791.61077954040877</v>
      </c>
      <c r="J60" s="57">
        <f>IF(RES_hhdet_fec!J60=0,0,RES_hhdet_fec!J60/0.086*1000000/RES_hhdet_num!J60)</f>
        <v>762.15631489265468</v>
      </c>
      <c r="K60" s="57">
        <f>IF(RES_hhdet_fec!K60=0,0,RES_hhdet_fec!K60/0.086*1000000/RES_hhdet_num!K60)</f>
        <v>803.02435570220666</v>
      </c>
      <c r="L60" s="57">
        <f>IF(RES_hhdet_fec!L60=0,0,RES_hhdet_fec!L60/0.086*1000000/RES_hhdet_num!L60)</f>
        <v>776.30086646560983</v>
      </c>
      <c r="M60" s="57">
        <f>IF(RES_hhdet_fec!M60=0,0,RES_hhdet_fec!M60/0.086*1000000/RES_hhdet_num!M60)</f>
        <v>790.04764124574433</v>
      </c>
      <c r="N60" s="57">
        <f>IF(RES_hhdet_fec!N60=0,0,RES_hhdet_fec!N60/0.086*1000000/RES_hhdet_num!N60)</f>
        <v>829.6427043992062</v>
      </c>
      <c r="O60" s="57">
        <f>IF(RES_hhdet_fec!O60=0,0,RES_hhdet_fec!O60/0.086*1000000/RES_hhdet_num!O60)</f>
        <v>784.44421652000278</v>
      </c>
      <c r="P60" s="57">
        <f>IF(RES_hhdet_fec!P60=0,0,RES_hhdet_fec!P60/0.086*1000000/RES_hhdet_num!P60)</f>
        <v>835.41701214731586</v>
      </c>
      <c r="Q60" s="57">
        <f>IF(RES_hhdet_fec!Q60=0,0,RES_hhdet_fec!Q60/0.086*1000000/RES_hhdet_num!Q60)</f>
        <v>808.41396358160557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>
        <f>SUM(B63,B66,B68,B77)</f>
        <v>19098.531902813738</v>
      </c>
      <c r="C62" s="168">
        <f t="shared" ref="C62:Q62" si="12">SUM(C63,C66,C68,C77)</f>
        <v>20527.768082767216</v>
      </c>
      <c r="D62" s="168">
        <f t="shared" si="12"/>
        <v>19044.926614276119</v>
      </c>
      <c r="E62" s="168">
        <f t="shared" si="12"/>
        <v>19547.020313806559</v>
      </c>
      <c r="F62" s="168">
        <f t="shared" si="12"/>
        <v>18653.217689447334</v>
      </c>
      <c r="G62" s="168">
        <f t="shared" si="12"/>
        <v>17420.17414609584</v>
      </c>
      <c r="H62" s="168">
        <f t="shared" si="12"/>
        <v>16350.688038827288</v>
      </c>
      <c r="I62" s="168">
        <f t="shared" si="12"/>
        <v>15509.775900888653</v>
      </c>
      <c r="J62" s="168">
        <f t="shared" si="12"/>
        <v>15506.390147389637</v>
      </c>
      <c r="K62" s="168">
        <f t="shared" si="12"/>
        <v>15768.965708954929</v>
      </c>
      <c r="L62" s="168">
        <f t="shared" si="12"/>
        <v>17595.259901656395</v>
      </c>
      <c r="M62" s="168">
        <f t="shared" si="12"/>
        <v>15505.061212850123</v>
      </c>
      <c r="N62" s="168">
        <f t="shared" si="12"/>
        <v>15938.3099252622</v>
      </c>
      <c r="O62" s="168">
        <f t="shared" si="12"/>
        <v>17452.63967185366</v>
      </c>
      <c r="P62" s="168">
        <f t="shared" si="12"/>
        <v>14716.371595318287</v>
      </c>
      <c r="Q62" s="168">
        <f t="shared" si="12"/>
        <v>15847.728398627203</v>
      </c>
    </row>
    <row r="63" spans="1:17" ht="12.95" customHeight="1" x14ac:dyDescent="0.25">
      <c r="A63" s="158" t="s">
        <v>65</v>
      </c>
      <c r="B63" s="157">
        <f t="shared" ref="B63" si="13">SUM(B64:B65)</f>
        <v>15076.818215205298</v>
      </c>
      <c r="C63" s="157">
        <f t="shared" ref="C63:Q63" si="14">SUM(C64:C65)</f>
        <v>16477.581118805832</v>
      </c>
      <c r="D63" s="157">
        <f t="shared" si="14"/>
        <v>15040.095699861648</v>
      </c>
      <c r="E63" s="157">
        <f t="shared" si="14"/>
        <v>15540.933955938492</v>
      </c>
      <c r="F63" s="157">
        <f t="shared" si="14"/>
        <v>14660.538130572995</v>
      </c>
      <c r="G63" s="157">
        <f t="shared" si="14"/>
        <v>13544.302026088317</v>
      </c>
      <c r="H63" s="157">
        <f t="shared" si="14"/>
        <v>12535.801250014654</v>
      </c>
      <c r="I63" s="157">
        <f t="shared" si="14"/>
        <v>11810.613542133555</v>
      </c>
      <c r="J63" s="157">
        <f t="shared" si="14"/>
        <v>11861.712964196837</v>
      </c>
      <c r="K63" s="157">
        <f t="shared" si="14"/>
        <v>12048.909034303242</v>
      </c>
      <c r="L63" s="157">
        <f t="shared" si="14"/>
        <v>13855.355584752666</v>
      </c>
      <c r="M63" s="157">
        <f t="shared" si="14"/>
        <v>11858.236153501233</v>
      </c>
      <c r="N63" s="157">
        <f t="shared" si="14"/>
        <v>12302.75751046641</v>
      </c>
      <c r="O63" s="157">
        <f t="shared" si="14"/>
        <v>13835.518173041039</v>
      </c>
      <c r="P63" s="157">
        <f t="shared" si="14"/>
        <v>11120.370247234257</v>
      </c>
      <c r="Q63" s="157">
        <f t="shared" si="14"/>
        <v>12260.116782988214</v>
      </c>
    </row>
    <row r="64" spans="1:17" ht="12" customHeight="1" x14ac:dyDescent="0.25">
      <c r="A64" s="23" t="s">
        <v>161</v>
      </c>
      <c r="B64" s="156">
        <f>IF(RES_hhdet_fec!B64=0,0,RES_hhdet_fec!B64/0.086*1000000/RES_hhdet_num!B$62)</f>
        <v>14885.035160221427</v>
      </c>
      <c r="C64" s="156">
        <f>IF(RES_hhdet_fec!C64=0,0,RES_hhdet_fec!C64/0.086*1000000/RES_hhdet_num!C$62)</f>
        <v>16206.540127091514</v>
      </c>
      <c r="D64" s="156">
        <f>IF(RES_hhdet_fec!D64=0,0,RES_hhdet_fec!D64/0.086*1000000/RES_hhdet_num!D$62)</f>
        <v>14759.611358760343</v>
      </c>
      <c r="E64" s="156">
        <f>IF(RES_hhdet_fec!E64=0,0,RES_hhdet_fec!E64/0.086*1000000/RES_hhdet_num!E$62)</f>
        <v>15249.28834682152</v>
      </c>
      <c r="F64" s="156">
        <f>IF(RES_hhdet_fec!F64=0,0,RES_hhdet_fec!F64/0.086*1000000/RES_hhdet_num!F$62)</f>
        <v>14434.167372855134</v>
      </c>
      <c r="G64" s="156">
        <f>IF(RES_hhdet_fec!G64=0,0,RES_hhdet_fec!G64/0.086*1000000/RES_hhdet_num!G$62)</f>
        <v>13339.344600899447</v>
      </c>
      <c r="H64" s="156">
        <f>IF(RES_hhdet_fec!H64=0,0,RES_hhdet_fec!H64/0.086*1000000/RES_hhdet_num!H$62)</f>
        <v>12384.484787249265</v>
      </c>
      <c r="I64" s="156">
        <f>IF(RES_hhdet_fec!I64=0,0,RES_hhdet_fec!I64/0.086*1000000/RES_hhdet_num!I$62)</f>
        <v>11541.158484102971</v>
      </c>
      <c r="J64" s="156">
        <f>IF(RES_hhdet_fec!J64=0,0,RES_hhdet_fec!J64/0.086*1000000/RES_hhdet_num!J$62)</f>
        <v>11673.987159709341</v>
      </c>
      <c r="K64" s="156">
        <f>IF(RES_hhdet_fec!K64=0,0,RES_hhdet_fec!K64/0.086*1000000/RES_hhdet_num!K$62)</f>
        <v>11831.618919670085</v>
      </c>
      <c r="L64" s="156">
        <f>IF(RES_hhdet_fec!L64=0,0,RES_hhdet_fec!L64/0.086*1000000/RES_hhdet_num!L$62)</f>
        <v>13632.206245515395</v>
      </c>
      <c r="M64" s="156">
        <f>IF(RES_hhdet_fec!M64=0,0,RES_hhdet_fec!M64/0.086*1000000/RES_hhdet_num!M$62)</f>
        <v>11634.087731600493</v>
      </c>
      <c r="N64" s="156">
        <f>IF(RES_hhdet_fec!N64=0,0,RES_hhdet_fec!N64/0.086*1000000/RES_hhdet_num!N$62)</f>
        <v>12044.721830791335</v>
      </c>
      <c r="O64" s="156">
        <f>IF(RES_hhdet_fec!O64=0,0,RES_hhdet_fec!O64/0.086*1000000/RES_hhdet_num!O$62)</f>
        <v>13695.11577525111</v>
      </c>
      <c r="P64" s="156">
        <f>IF(RES_hhdet_fec!P64=0,0,RES_hhdet_fec!P64/0.086*1000000/RES_hhdet_num!P$62)</f>
        <v>10816.848137828247</v>
      </c>
      <c r="Q64" s="156">
        <f>IF(RES_hhdet_fec!Q64=0,0,RES_hhdet_fec!Q64/0.086*1000000/RES_hhdet_num!Q$62)</f>
        <v>12020.144219757152</v>
      </c>
    </row>
    <row r="65" spans="1:17" ht="12" customHeight="1" x14ac:dyDescent="0.25">
      <c r="A65" s="23" t="s">
        <v>60</v>
      </c>
      <c r="B65" s="156">
        <f>IF(RES_hhdet_fec!B65=0,0,RES_hhdet_fec!B65/0.086*1000000/RES_hhdet_num!B$62)</f>
        <v>191.78305498387118</v>
      </c>
      <c r="C65" s="156">
        <f>IF(RES_hhdet_fec!C65=0,0,RES_hhdet_fec!C65/0.086*1000000/RES_hhdet_num!C$62)</f>
        <v>271.04099171431756</v>
      </c>
      <c r="D65" s="156">
        <f>IF(RES_hhdet_fec!D65=0,0,RES_hhdet_fec!D65/0.086*1000000/RES_hhdet_num!D$62)</f>
        <v>280.48434110130404</v>
      </c>
      <c r="E65" s="156">
        <f>IF(RES_hhdet_fec!E65=0,0,RES_hhdet_fec!E65/0.086*1000000/RES_hhdet_num!E$62)</f>
        <v>291.64560911697146</v>
      </c>
      <c r="F65" s="156">
        <f>IF(RES_hhdet_fec!F65=0,0,RES_hhdet_fec!F65/0.086*1000000/RES_hhdet_num!F$62)</f>
        <v>226.37075771786078</v>
      </c>
      <c r="G65" s="156">
        <f>IF(RES_hhdet_fec!G65=0,0,RES_hhdet_fec!G65/0.086*1000000/RES_hhdet_num!G$62)</f>
        <v>204.95742518886999</v>
      </c>
      <c r="H65" s="156">
        <f>IF(RES_hhdet_fec!H65=0,0,RES_hhdet_fec!H65/0.086*1000000/RES_hhdet_num!H$62)</f>
        <v>151.31646276538896</v>
      </c>
      <c r="I65" s="156">
        <f>IF(RES_hhdet_fec!I65=0,0,RES_hhdet_fec!I65/0.086*1000000/RES_hhdet_num!I$62)</f>
        <v>269.45505803058478</v>
      </c>
      <c r="J65" s="156">
        <f>IF(RES_hhdet_fec!J65=0,0,RES_hhdet_fec!J65/0.086*1000000/RES_hhdet_num!J$62)</f>
        <v>187.72580448749545</v>
      </c>
      <c r="K65" s="156">
        <f>IF(RES_hhdet_fec!K65=0,0,RES_hhdet_fec!K65/0.086*1000000/RES_hhdet_num!K$62)</f>
        <v>217.29011463315732</v>
      </c>
      <c r="L65" s="156">
        <f>IF(RES_hhdet_fec!L65=0,0,RES_hhdet_fec!L65/0.086*1000000/RES_hhdet_num!L$62)</f>
        <v>223.14933923726949</v>
      </c>
      <c r="M65" s="156">
        <f>IF(RES_hhdet_fec!M65=0,0,RES_hhdet_fec!M65/0.086*1000000/RES_hhdet_num!M$62)</f>
        <v>224.14842190074003</v>
      </c>
      <c r="N65" s="156">
        <f>IF(RES_hhdet_fec!N65=0,0,RES_hhdet_fec!N65/0.086*1000000/RES_hhdet_num!N$62)</f>
        <v>258.0356796750757</v>
      </c>
      <c r="O65" s="156">
        <f>IF(RES_hhdet_fec!O65=0,0,RES_hhdet_fec!O65/0.086*1000000/RES_hhdet_num!O$62)</f>
        <v>140.4023977899291</v>
      </c>
      <c r="P65" s="156">
        <f>IF(RES_hhdet_fec!P65=0,0,RES_hhdet_fec!P65/0.086*1000000/RES_hhdet_num!P$62)</f>
        <v>303.5221094060102</v>
      </c>
      <c r="Q65" s="156">
        <f>IF(RES_hhdet_fec!Q65=0,0,RES_hhdet_fec!Q65/0.086*1000000/RES_hhdet_num!Q$62)</f>
        <v>239.97256323106106</v>
      </c>
    </row>
    <row r="66" spans="1:17" ht="12.95" customHeight="1" x14ac:dyDescent="0.25">
      <c r="A66" s="158" t="s">
        <v>112</v>
      </c>
      <c r="B66" s="157">
        <f t="shared" ref="B66:Q66" si="15">B67</f>
        <v>4.4713886858590355</v>
      </c>
      <c r="C66" s="157">
        <f t="shared" si="15"/>
        <v>5.2257511418193463</v>
      </c>
      <c r="D66" s="157">
        <f t="shared" si="15"/>
        <v>5.3760419457431752</v>
      </c>
      <c r="E66" s="157">
        <f t="shared" si="15"/>
        <v>5.286798833441213</v>
      </c>
      <c r="F66" s="157">
        <f t="shared" si="15"/>
        <v>5.526935512777972</v>
      </c>
      <c r="G66" s="157">
        <f t="shared" si="15"/>
        <v>5.9140717634926387</v>
      </c>
      <c r="H66" s="157">
        <f t="shared" si="15"/>
        <v>6.2359523685915965</v>
      </c>
      <c r="I66" s="157">
        <f t="shared" si="15"/>
        <v>6.909743623138505</v>
      </c>
      <c r="J66" s="157">
        <f t="shared" si="15"/>
        <v>6.8205108749620704</v>
      </c>
      <c r="K66" s="157">
        <f t="shared" si="15"/>
        <v>6.8120882031973524</v>
      </c>
      <c r="L66" s="157">
        <f t="shared" si="15"/>
        <v>6.7064380344955072</v>
      </c>
      <c r="M66" s="157">
        <f t="shared" si="15"/>
        <v>6.958810454880906</v>
      </c>
      <c r="N66" s="157">
        <f t="shared" si="15"/>
        <v>6.2986709493063922</v>
      </c>
      <c r="O66" s="157">
        <f t="shared" si="15"/>
        <v>5.9307120894504752</v>
      </c>
      <c r="P66" s="157">
        <f t="shared" si="15"/>
        <v>4.9686386123821897</v>
      </c>
      <c r="Q66" s="157">
        <f t="shared" si="15"/>
        <v>4.4619253685184184</v>
      </c>
    </row>
    <row r="67" spans="1:17" ht="12" customHeight="1" x14ac:dyDescent="0.25">
      <c r="A67" s="23" t="s">
        <v>60</v>
      </c>
      <c r="B67" s="156">
        <f>IF(RES_hhdet_fec!B67=0,0,RES_hhdet_fec!B67/0.086*1000000/RES_hhdet_num!B$62)</f>
        <v>4.4713886858590355</v>
      </c>
      <c r="C67" s="156">
        <f>IF(RES_hhdet_fec!C67=0,0,RES_hhdet_fec!C67/0.086*1000000/RES_hhdet_num!C$62)</f>
        <v>5.2257511418193463</v>
      </c>
      <c r="D67" s="156">
        <f>IF(RES_hhdet_fec!D67=0,0,RES_hhdet_fec!D67/0.086*1000000/RES_hhdet_num!D$62)</f>
        <v>5.3760419457431752</v>
      </c>
      <c r="E67" s="156">
        <f>IF(RES_hhdet_fec!E67=0,0,RES_hhdet_fec!E67/0.086*1000000/RES_hhdet_num!E$62)</f>
        <v>5.286798833441213</v>
      </c>
      <c r="F67" s="156">
        <f>IF(RES_hhdet_fec!F67=0,0,RES_hhdet_fec!F67/0.086*1000000/RES_hhdet_num!F$62)</f>
        <v>5.526935512777972</v>
      </c>
      <c r="G67" s="156">
        <f>IF(RES_hhdet_fec!G67=0,0,RES_hhdet_fec!G67/0.086*1000000/RES_hhdet_num!G$62)</f>
        <v>5.9140717634926387</v>
      </c>
      <c r="H67" s="156">
        <f>IF(RES_hhdet_fec!H67=0,0,RES_hhdet_fec!H67/0.086*1000000/RES_hhdet_num!H$62)</f>
        <v>6.2359523685915965</v>
      </c>
      <c r="I67" s="156">
        <f>IF(RES_hhdet_fec!I67=0,0,RES_hhdet_fec!I67/0.086*1000000/RES_hhdet_num!I$62)</f>
        <v>6.909743623138505</v>
      </c>
      <c r="J67" s="156">
        <f>IF(RES_hhdet_fec!J67=0,0,RES_hhdet_fec!J67/0.086*1000000/RES_hhdet_num!J$62)</f>
        <v>6.8205108749620704</v>
      </c>
      <c r="K67" s="156">
        <f>IF(RES_hhdet_fec!K67=0,0,RES_hhdet_fec!K67/0.086*1000000/RES_hhdet_num!K$62)</f>
        <v>6.8120882031973524</v>
      </c>
      <c r="L67" s="156">
        <f>IF(RES_hhdet_fec!L67=0,0,RES_hhdet_fec!L67/0.086*1000000/RES_hhdet_num!L$62)</f>
        <v>6.7064380344955072</v>
      </c>
      <c r="M67" s="156">
        <f>IF(RES_hhdet_fec!M67=0,0,RES_hhdet_fec!M67/0.086*1000000/RES_hhdet_num!M$62)</f>
        <v>6.958810454880906</v>
      </c>
      <c r="N67" s="156">
        <f>IF(RES_hhdet_fec!N67=0,0,RES_hhdet_fec!N67/0.086*1000000/RES_hhdet_num!N$62)</f>
        <v>6.2986709493063922</v>
      </c>
      <c r="O67" s="156">
        <f>IF(RES_hhdet_fec!O67=0,0,RES_hhdet_fec!O67/0.086*1000000/RES_hhdet_num!O$62)</f>
        <v>5.9307120894504752</v>
      </c>
      <c r="P67" s="156">
        <f>IF(RES_hhdet_fec!P67=0,0,RES_hhdet_fec!P67/0.086*1000000/RES_hhdet_num!P$62)</f>
        <v>4.9686386123821897</v>
      </c>
      <c r="Q67" s="156">
        <f>IF(RES_hhdet_fec!Q67=0,0,RES_hhdet_fec!Q67/0.086*1000000/RES_hhdet_num!Q$62)</f>
        <v>4.4619253685184184</v>
      </c>
    </row>
    <row r="68" spans="1:17" ht="12" customHeight="1" x14ac:dyDescent="0.25">
      <c r="A68" s="158" t="s">
        <v>63</v>
      </c>
      <c r="B68" s="157">
        <f>IF(RES_hhdet_fec!B68=0,0,RES_hhdet_fec!B68/0.086*1000000/RES_hhdet_num!B$62)</f>
        <v>2790.3246043905278</v>
      </c>
      <c r="C68" s="157">
        <f>IF(RES_hhdet_fec!C68=0,0,RES_hhdet_fec!C68/0.086*1000000/RES_hhdet_num!C$62)</f>
        <v>2798.527621562323</v>
      </c>
      <c r="D68" s="157">
        <f>IF(RES_hhdet_fec!D68=0,0,RES_hhdet_fec!D68/0.086*1000000/RES_hhdet_num!D$62)</f>
        <v>2765.8994308468045</v>
      </c>
      <c r="E68" s="157">
        <f>IF(RES_hhdet_fec!E68=0,0,RES_hhdet_fec!E68/0.086*1000000/RES_hhdet_num!E$62)</f>
        <v>2753.4535425300355</v>
      </c>
      <c r="F68" s="157">
        <f>IF(RES_hhdet_fec!F68=0,0,RES_hhdet_fec!F68/0.086*1000000/RES_hhdet_num!F$62)</f>
        <v>2747.2823277363241</v>
      </c>
      <c r="G68" s="157">
        <f>IF(RES_hhdet_fec!G68=0,0,RES_hhdet_fec!G68/0.086*1000000/RES_hhdet_num!G$62)</f>
        <v>2667.1726860513918</v>
      </c>
      <c r="H68" s="157">
        <f>IF(RES_hhdet_fec!H68=0,0,RES_hhdet_fec!H68/0.086*1000000/RES_hhdet_num!H$62)</f>
        <v>2611.0281035142098</v>
      </c>
      <c r="I68" s="157">
        <f>IF(RES_hhdet_fec!I68=0,0,RES_hhdet_fec!I68/0.086*1000000/RES_hhdet_num!I$62)</f>
        <v>2532.6535961822333</v>
      </c>
      <c r="J68" s="157">
        <f>IF(RES_hhdet_fec!J68=0,0,RES_hhdet_fec!J68/0.086*1000000/RES_hhdet_num!J$62)</f>
        <v>2487.982285449561</v>
      </c>
      <c r="K68" s="157">
        <f>IF(RES_hhdet_fec!K68=0,0,RES_hhdet_fec!K68/0.086*1000000/RES_hhdet_num!K$62)</f>
        <v>2526.8997554081157</v>
      </c>
      <c r="L68" s="157">
        <f>IF(RES_hhdet_fec!L68=0,0,RES_hhdet_fec!L68/0.086*1000000/RES_hhdet_num!L$62)</f>
        <v>2537.0826252885959</v>
      </c>
      <c r="M68" s="157">
        <f>IF(RES_hhdet_fec!M68=0,0,RES_hhdet_fec!M68/0.086*1000000/RES_hhdet_num!M$62)</f>
        <v>2485.0228469335557</v>
      </c>
      <c r="N68" s="157">
        <f>IF(RES_hhdet_fec!N68=0,0,RES_hhdet_fec!N68/0.086*1000000/RES_hhdet_num!N$62)</f>
        <v>2475.8667761736133</v>
      </c>
      <c r="O68" s="157">
        <f>IF(RES_hhdet_fec!O68=0,0,RES_hhdet_fec!O68/0.086*1000000/RES_hhdet_num!O$62)</f>
        <v>2447.7828757657358</v>
      </c>
      <c r="P68" s="157">
        <f>IF(RES_hhdet_fec!P68=0,0,RES_hhdet_fec!P68/0.086*1000000/RES_hhdet_num!P$62)</f>
        <v>2437.1932688813381</v>
      </c>
      <c r="Q68" s="157">
        <f>IF(RES_hhdet_fec!Q68=0,0,RES_hhdet_fec!Q68/0.086*1000000/RES_hhdet_num!Q$62)</f>
        <v>2438.0949867207901</v>
      </c>
    </row>
    <row r="69" spans="1:17" ht="12" customHeight="1" x14ac:dyDescent="0.25">
      <c r="A69" s="167" t="s">
        <v>160</v>
      </c>
      <c r="B69" s="132">
        <f>IF(RES_hhdet_fec!B69=0,0,RES_hhdet_fec!B69/0.086*1000000/RES_hhdet_num!B69)</f>
        <v>2950.308390050523</v>
      </c>
      <c r="C69" s="132">
        <f>IF(RES_hhdet_fec!C69=0,0,RES_hhdet_fec!C69/0.086*1000000/RES_hhdet_num!C69)</f>
        <v>2937.467262115646</v>
      </c>
      <c r="D69" s="132">
        <f>IF(RES_hhdet_fec!D69=0,0,RES_hhdet_fec!D69/0.086*1000000/RES_hhdet_num!D69)</f>
        <v>2906.1852123059384</v>
      </c>
      <c r="E69" s="132">
        <f>IF(RES_hhdet_fec!E69=0,0,RES_hhdet_fec!E69/0.086*1000000/RES_hhdet_num!E69)</f>
        <v>2893.6126552941269</v>
      </c>
      <c r="F69" s="132">
        <f>IF(RES_hhdet_fec!F69=0,0,RES_hhdet_fec!F69/0.086*1000000/RES_hhdet_num!F69)</f>
        <v>2906.0169085219791</v>
      </c>
      <c r="G69" s="132">
        <f>IF(RES_hhdet_fec!G69=0,0,RES_hhdet_fec!G69/0.086*1000000/RES_hhdet_num!G69)</f>
        <v>2848.3754998457202</v>
      </c>
      <c r="H69" s="132">
        <f>IF(RES_hhdet_fec!H69=0,0,RES_hhdet_fec!H69/0.086*1000000/RES_hhdet_num!H69)</f>
        <v>2813.1684643425142</v>
      </c>
      <c r="I69" s="132">
        <f>IF(RES_hhdet_fec!I69=0,0,RES_hhdet_fec!I69/0.086*1000000/RES_hhdet_num!I69)</f>
        <v>2691.0015039976424</v>
      </c>
      <c r="J69" s="132">
        <f>IF(RES_hhdet_fec!J69=0,0,RES_hhdet_fec!J69/0.086*1000000/RES_hhdet_num!J69)</f>
        <v>2661.7619441290572</v>
      </c>
      <c r="K69" s="132">
        <f>IF(RES_hhdet_fec!K69=0,0,RES_hhdet_fec!K69/0.086*1000000/RES_hhdet_num!K69)</f>
        <v>2738.7124511581324</v>
      </c>
      <c r="L69" s="132">
        <f>IF(RES_hhdet_fec!L69=0,0,RES_hhdet_fec!L69/0.086*1000000/RES_hhdet_num!L69)</f>
        <v>2805.5934814099378</v>
      </c>
      <c r="M69" s="132">
        <f>IF(RES_hhdet_fec!M69=0,0,RES_hhdet_fec!M69/0.086*1000000/RES_hhdet_num!M69)</f>
        <v>2721.6483965390526</v>
      </c>
      <c r="N69" s="132">
        <f>IF(RES_hhdet_fec!N69=0,0,RES_hhdet_fec!N69/0.086*1000000/RES_hhdet_num!N69)</f>
        <v>2725.2175381550769</v>
      </c>
      <c r="O69" s="132">
        <f>IF(RES_hhdet_fec!O69=0,0,RES_hhdet_fec!O69/0.086*1000000/RES_hhdet_num!O69)</f>
        <v>2707.2448070091646</v>
      </c>
      <c r="P69" s="132">
        <f>IF(RES_hhdet_fec!P69=0,0,RES_hhdet_fec!P69/0.086*1000000/RES_hhdet_num!P69)</f>
        <v>2673.3822819629322</v>
      </c>
      <c r="Q69" s="132">
        <f>IF(RES_hhdet_fec!Q69=0,0,RES_hhdet_fec!Q69/0.086*1000000/RES_hhdet_num!Q69)</f>
        <v>2686.0611709314958</v>
      </c>
    </row>
    <row r="70" spans="1:17" ht="12" customHeight="1" x14ac:dyDescent="0.25">
      <c r="A70" s="167" t="s">
        <v>159</v>
      </c>
      <c r="B70" s="132">
        <f>IF(RES_hhdet_fec!B70=0,0,RES_hhdet_fec!B70/0.086*1000000/RES_hhdet_num!B70)</f>
        <v>2508.8226395731704</v>
      </c>
      <c r="C70" s="132">
        <f>IF(RES_hhdet_fec!C70=0,0,RES_hhdet_fec!C70/0.086*1000000/RES_hhdet_num!C70)</f>
        <v>2501.2873006090449</v>
      </c>
      <c r="D70" s="132">
        <f>IF(RES_hhdet_fec!D70=0,0,RES_hhdet_fec!D70/0.086*1000000/RES_hhdet_num!D70)</f>
        <v>2483.7733822147488</v>
      </c>
      <c r="E70" s="132">
        <f>IF(RES_hhdet_fec!E70=0,0,RES_hhdet_fec!E70/0.086*1000000/RES_hhdet_num!E70)</f>
        <v>2476.6646993877375</v>
      </c>
      <c r="F70" s="132">
        <f>IF(RES_hhdet_fec!F70=0,0,RES_hhdet_fec!F70/0.086*1000000/RES_hhdet_num!F70)</f>
        <v>2484.4422756297372</v>
      </c>
      <c r="G70" s="132">
        <f>IF(RES_hhdet_fec!G70=0,0,RES_hhdet_fec!G70/0.086*1000000/RES_hhdet_num!G70)</f>
        <v>2449.535351694657</v>
      </c>
      <c r="H70" s="132">
        <f>IF(RES_hhdet_fec!H70=0,0,RES_hhdet_fec!H70/0.086*1000000/RES_hhdet_num!H70)</f>
        <v>2423.0808722374754</v>
      </c>
      <c r="I70" s="132">
        <f>IF(RES_hhdet_fec!I70=0,0,RES_hhdet_fec!I70/0.086*1000000/RES_hhdet_num!I70)</f>
        <v>2339.2332591375184</v>
      </c>
      <c r="J70" s="132">
        <f>IF(RES_hhdet_fec!J70=0,0,RES_hhdet_fec!J70/0.086*1000000/RES_hhdet_num!J70)</f>
        <v>2314.999706686714</v>
      </c>
      <c r="K70" s="132">
        <f>IF(RES_hhdet_fec!K70=0,0,RES_hhdet_fec!K70/0.086*1000000/RES_hhdet_num!K70)</f>
        <v>2371.9747753801894</v>
      </c>
      <c r="L70" s="132">
        <f>IF(RES_hhdet_fec!L70=0,0,RES_hhdet_fec!L70/0.086*1000000/RES_hhdet_num!L70)</f>
        <v>2413.6249560618121</v>
      </c>
      <c r="M70" s="132">
        <f>IF(RES_hhdet_fec!M70=0,0,RES_hhdet_fec!M70/0.086*1000000/RES_hhdet_num!M70)</f>
        <v>2369.1803936819365</v>
      </c>
      <c r="N70" s="132">
        <f>IF(RES_hhdet_fec!N70=0,0,RES_hhdet_fec!N70/0.086*1000000/RES_hhdet_num!N70)</f>
        <v>2365.4031779290081</v>
      </c>
      <c r="O70" s="132">
        <f>IF(RES_hhdet_fec!O70=0,0,RES_hhdet_fec!O70/0.086*1000000/RES_hhdet_num!O70)</f>
        <v>2342.9223907052688</v>
      </c>
      <c r="P70" s="132">
        <f>IF(RES_hhdet_fec!P70=0,0,RES_hhdet_fec!P70/0.086*1000000/RES_hhdet_num!P70)</f>
        <v>2333.5408155193345</v>
      </c>
      <c r="Q70" s="132">
        <f>IF(RES_hhdet_fec!Q70=0,0,RES_hhdet_fec!Q70/0.086*1000000/RES_hhdet_num!Q70)</f>
        <v>2334.4786109750034</v>
      </c>
    </row>
    <row r="71" spans="1:17" ht="12" customHeight="1" x14ac:dyDescent="0.25">
      <c r="A71" s="166" t="s">
        <v>109</v>
      </c>
      <c r="B71" s="165">
        <f>IF(RES_hhdet_fec!B71=0,0,RES_hhdet_fec!B71/0.086*1000000/RES_hhdet_num!B70)</f>
        <v>1917.7004535328388</v>
      </c>
      <c r="C71" s="165">
        <f>IF(RES_hhdet_fec!C71=0,0,RES_hhdet_fec!C71/0.086*1000000/RES_hhdet_num!C70)</f>
        <v>1909.3537203751682</v>
      </c>
      <c r="D71" s="165">
        <f>IF(RES_hhdet_fec!D71=0,0,RES_hhdet_fec!D71/0.086*1000000/RES_hhdet_num!D70)</f>
        <v>1889.0203879988601</v>
      </c>
      <c r="E71" s="165">
        <f>IF(RES_hhdet_fec!E71=0,0,RES_hhdet_fec!E71/0.086*1000000/RES_hhdet_num!E70)</f>
        <v>1880.8482259411833</v>
      </c>
      <c r="F71" s="165">
        <f>IF(RES_hhdet_fec!F71=0,0,RES_hhdet_fec!F71/0.086*1000000/RES_hhdet_num!F70)</f>
        <v>1888.9109905392856</v>
      </c>
      <c r="G71" s="165">
        <f>IF(RES_hhdet_fec!G71=0,0,RES_hhdet_fec!G71/0.086*1000000/RES_hhdet_num!G70)</f>
        <v>1851.4440748997188</v>
      </c>
      <c r="H71" s="165">
        <f>IF(RES_hhdet_fec!H71=0,0,RES_hhdet_fec!H71/0.086*1000000/RES_hhdet_num!H70)</f>
        <v>1828.5595018226338</v>
      </c>
      <c r="I71" s="165">
        <f>IF(RES_hhdet_fec!I71=0,0,RES_hhdet_fec!I71/0.086*1000000/RES_hhdet_num!I70)</f>
        <v>1749.1509775984691</v>
      </c>
      <c r="J71" s="165">
        <f>IF(RES_hhdet_fec!J71=0,0,RES_hhdet_fec!J71/0.086*1000000/RES_hhdet_num!J70)</f>
        <v>1730.1452636838883</v>
      </c>
      <c r="K71" s="165">
        <f>IF(RES_hhdet_fec!K71=0,0,RES_hhdet_fec!K71/0.086*1000000/RES_hhdet_num!K70)</f>
        <v>1780.1630932527853</v>
      </c>
      <c r="L71" s="165">
        <f>IF(RES_hhdet_fec!L71=0,0,RES_hhdet_fec!L71/0.086*1000000/RES_hhdet_num!L70)</f>
        <v>1809.6077955094097</v>
      </c>
      <c r="M71" s="165">
        <f>IF(RES_hhdet_fec!M71=0,0,RES_hhdet_fec!M71/0.086*1000000/RES_hhdet_num!M70)</f>
        <v>1782.6796997330791</v>
      </c>
      <c r="N71" s="165">
        <f>IF(RES_hhdet_fec!N71=0,0,RES_hhdet_fec!N71/0.086*1000000/RES_hhdet_num!N70)</f>
        <v>1771.3913998008004</v>
      </c>
      <c r="O71" s="165">
        <f>IF(RES_hhdet_fec!O71=0,0,RES_hhdet_fec!O71/0.086*1000000/RES_hhdet_num!O70)</f>
        <v>1739.4047885033888</v>
      </c>
      <c r="P71" s="165">
        <f>IF(RES_hhdet_fec!P71=0,0,RES_hhdet_fec!P71/0.086*1000000/RES_hhdet_num!P70)</f>
        <v>1753.7387769676827</v>
      </c>
      <c r="Q71" s="165">
        <f>IF(RES_hhdet_fec!Q71=0,0,RES_hhdet_fec!Q71/0.086*1000000/RES_hhdet_num!Q70)</f>
        <v>1745.9397611054724</v>
      </c>
    </row>
    <row r="72" spans="1:17" ht="12" customHeight="1" x14ac:dyDescent="0.25">
      <c r="A72" s="147" t="s">
        <v>59</v>
      </c>
      <c r="B72" s="164">
        <f>IF(RES_hhdet_fec!B72=0,0,RES_hhdet_fec!B72/0.086*1000000/RES_hhdet_num!B70)</f>
        <v>591.12218604033183</v>
      </c>
      <c r="C72" s="164">
        <f>IF(RES_hhdet_fec!C72=0,0,RES_hhdet_fec!C72/0.086*1000000/RES_hhdet_num!C70)</f>
        <v>591.93358023387657</v>
      </c>
      <c r="D72" s="164">
        <f>IF(RES_hhdet_fec!D72=0,0,RES_hhdet_fec!D72/0.086*1000000/RES_hhdet_num!D70)</f>
        <v>594.75299421588863</v>
      </c>
      <c r="E72" s="164">
        <f>IF(RES_hhdet_fec!E72=0,0,RES_hhdet_fec!E72/0.086*1000000/RES_hhdet_num!E70)</f>
        <v>595.81647344655448</v>
      </c>
      <c r="F72" s="164">
        <f>IF(RES_hhdet_fec!F72=0,0,RES_hhdet_fec!F72/0.086*1000000/RES_hhdet_num!F70)</f>
        <v>595.53128509045132</v>
      </c>
      <c r="G72" s="164">
        <f>IF(RES_hhdet_fec!G72=0,0,RES_hhdet_fec!G72/0.086*1000000/RES_hhdet_num!G70)</f>
        <v>598.09127679493849</v>
      </c>
      <c r="H72" s="164">
        <f>IF(RES_hhdet_fec!H72=0,0,RES_hhdet_fec!H72/0.086*1000000/RES_hhdet_num!H70)</f>
        <v>594.52137041484173</v>
      </c>
      <c r="I72" s="164">
        <f>IF(RES_hhdet_fec!I72=0,0,RES_hhdet_fec!I72/0.086*1000000/RES_hhdet_num!I70)</f>
        <v>590.08228153904963</v>
      </c>
      <c r="J72" s="164">
        <f>IF(RES_hhdet_fec!J72=0,0,RES_hhdet_fec!J72/0.086*1000000/RES_hhdet_num!J70)</f>
        <v>584.85444300282586</v>
      </c>
      <c r="K72" s="164">
        <f>IF(RES_hhdet_fec!K72=0,0,RES_hhdet_fec!K72/0.086*1000000/RES_hhdet_num!K70)</f>
        <v>591.8116821274042</v>
      </c>
      <c r="L72" s="164">
        <f>IF(RES_hhdet_fec!L72=0,0,RES_hhdet_fec!L72/0.086*1000000/RES_hhdet_num!L70)</f>
        <v>604.01716055240217</v>
      </c>
      <c r="M72" s="164">
        <f>IF(RES_hhdet_fec!M72=0,0,RES_hhdet_fec!M72/0.086*1000000/RES_hhdet_num!M70)</f>
        <v>586.50069394885736</v>
      </c>
      <c r="N72" s="164">
        <f>IF(RES_hhdet_fec!N72=0,0,RES_hhdet_fec!N72/0.086*1000000/RES_hhdet_num!N70)</f>
        <v>594.01177812820754</v>
      </c>
      <c r="O72" s="164">
        <f>IF(RES_hhdet_fec!O72=0,0,RES_hhdet_fec!O72/0.086*1000000/RES_hhdet_num!O70)</f>
        <v>603.51760220188021</v>
      </c>
      <c r="P72" s="164">
        <f>IF(RES_hhdet_fec!P72=0,0,RES_hhdet_fec!P72/0.086*1000000/RES_hhdet_num!P70)</f>
        <v>579.80203855165189</v>
      </c>
      <c r="Q72" s="164">
        <f>IF(RES_hhdet_fec!Q72=0,0,RES_hhdet_fec!Q72/0.086*1000000/RES_hhdet_num!Q70)</f>
        <v>588.53884986953108</v>
      </c>
    </row>
    <row r="73" spans="1:17" ht="12" customHeight="1" x14ac:dyDescent="0.25">
      <c r="A73" s="163" t="s">
        <v>142</v>
      </c>
      <c r="B73" s="162">
        <f>IF(RES_hhdet_fec!B73=0,0,RES_hhdet_fec!B73/0.086*1000000/RES_hhdet_num!B73)</f>
        <v>2549.7787048836954</v>
      </c>
      <c r="C73" s="162">
        <f>IF(RES_hhdet_fec!C73=0,0,RES_hhdet_fec!C73/0.086*1000000/RES_hhdet_num!C73)</f>
        <v>2645.492938687461</v>
      </c>
      <c r="D73" s="162">
        <f>IF(RES_hhdet_fec!D73=0,0,RES_hhdet_fec!D73/0.086*1000000/RES_hhdet_num!D73)</f>
        <v>2625.9454235594685</v>
      </c>
      <c r="E73" s="162">
        <f>IF(RES_hhdet_fec!E73=0,0,RES_hhdet_fec!E73/0.086*1000000/RES_hhdet_num!E73)</f>
        <v>2611.7673329939016</v>
      </c>
      <c r="F73" s="162">
        <f>IF(RES_hhdet_fec!F73=0,0,RES_hhdet_fec!F73/0.086*1000000/RES_hhdet_num!F73)</f>
        <v>2518.3646770936739</v>
      </c>
      <c r="G73" s="162">
        <f>IF(RES_hhdet_fec!G73=0,0,RES_hhdet_fec!G73/0.086*1000000/RES_hhdet_num!G73)</f>
        <v>2541.6648277427976</v>
      </c>
      <c r="H73" s="162">
        <f>IF(RES_hhdet_fec!H73=0,0,RES_hhdet_fec!H73/0.086*1000000/RES_hhdet_num!H73)</f>
        <v>2466.3527230708332</v>
      </c>
      <c r="I73" s="162">
        <f>IF(RES_hhdet_fec!I73=0,0,RES_hhdet_fec!I73/0.086*1000000/RES_hhdet_num!I73)</f>
        <v>2644.9060688499999</v>
      </c>
      <c r="J73" s="162">
        <f>IF(RES_hhdet_fec!J73=0,0,RES_hhdet_fec!J73/0.086*1000000/RES_hhdet_num!J73)</f>
        <v>2457.4165267602893</v>
      </c>
      <c r="K73" s="162">
        <f>IF(RES_hhdet_fec!K73=0,0,RES_hhdet_fec!K73/0.086*1000000/RES_hhdet_num!K73)</f>
        <v>2555.9710079027022</v>
      </c>
      <c r="L73" s="162">
        <f>IF(RES_hhdet_fec!L73=0,0,RES_hhdet_fec!L73/0.086*1000000/RES_hhdet_num!L73)</f>
        <v>2489.5356376754357</v>
      </c>
      <c r="M73" s="162">
        <f>IF(RES_hhdet_fec!M73=0,0,RES_hhdet_fec!M73/0.086*1000000/RES_hhdet_num!M73)</f>
        <v>2604.9366703715627</v>
      </c>
      <c r="N73" s="162">
        <f>IF(RES_hhdet_fec!N73=0,0,RES_hhdet_fec!N73/0.086*1000000/RES_hhdet_num!N73)</f>
        <v>2592.4315405970156</v>
      </c>
      <c r="O73" s="162">
        <f>IF(RES_hhdet_fec!O73=0,0,RES_hhdet_fec!O73/0.086*1000000/RES_hhdet_num!O73)</f>
        <v>2536.3035156197807</v>
      </c>
      <c r="P73" s="162">
        <f>IF(RES_hhdet_fec!P73=0,0,RES_hhdet_fec!P73/0.086*1000000/RES_hhdet_num!P73)</f>
        <v>2701.4935402049782</v>
      </c>
      <c r="Q73" s="162">
        <f>IF(RES_hhdet_fec!Q73=0,0,RES_hhdet_fec!Q73/0.086*1000000/RES_hhdet_num!Q73)</f>
        <v>2605.6441172065483</v>
      </c>
    </row>
    <row r="74" spans="1:17" ht="12" customHeight="1" x14ac:dyDescent="0.25">
      <c r="A74" s="161" t="s">
        <v>141</v>
      </c>
      <c r="B74" s="160">
        <f>IF(RES_hhdet_fec!B74=0,0,RES_hhdet_fec!B74/0.086*1000000/RES_hhdet_num!B74)</f>
        <v>2248.4783442147341</v>
      </c>
      <c r="C74" s="160">
        <f>IF(RES_hhdet_fec!C74=0,0,RES_hhdet_fec!C74/0.086*1000000/RES_hhdet_num!C74)</f>
        <v>2311.503990380726</v>
      </c>
      <c r="D74" s="160">
        <f>IF(RES_hhdet_fec!D74=0,0,RES_hhdet_fec!D74/0.086*1000000/RES_hhdet_num!D74)</f>
        <v>2301.61751952954</v>
      </c>
      <c r="E74" s="160">
        <f>IF(RES_hhdet_fec!E74=0,0,RES_hhdet_fec!E74/0.086*1000000/RES_hhdet_num!E74)</f>
        <v>2293.4652398925887</v>
      </c>
      <c r="F74" s="160">
        <f>IF(RES_hhdet_fec!F74=0,0,RES_hhdet_fec!F74/0.086*1000000/RES_hhdet_num!F74)</f>
        <v>2232.4683252013392</v>
      </c>
      <c r="G74" s="160">
        <f>IF(RES_hhdet_fec!G74=0,0,RES_hhdet_fec!G74/0.086*1000000/RES_hhdet_num!G74)</f>
        <v>2250.1734148277578</v>
      </c>
      <c r="H74" s="160">
        <f>IF(RES_hhdet_fec!H74=0,0,RES_hhdet_fec!H74/0.086*1000000/RES_hhdet_num!H74)</f>
        <v>2197.650640410885</v>
      </c>
      <c r="I74" s="160">
        <f>IF(RES_hhdet_fec!I74=0,0,RES_hhdet_fec!I74/0.086*1000000/RES_hhdet_num!I74)</f>
        <v>2309.2712262915484</v>
      </c>
      <c r="J74" s="160">
        <f>IF(RES_hhdet_fec!J74=0,0,RES_hhdet_fec!J74/0.086*1000000/RES_hhdet_num!J74)</f>
        <v>2182.1751853970131</v>
      </c>
      <c r="K74" s="160">
        <f>IF(RES_hhdet_fec!K74=0,0,RES_hhdet_fec!K74/0.086*1000000/RES_hhdet_num!K74)</f>
        <v>2253.1928372641605</v>
      </c>
      <c r="L74" s="160">
        <f>IF(RES_hhdet_fec!L74=0,0,RES_hhdet_fec!L74/0.086*1000000/RES_hhdet_num!L74)</f>
        <v>2209.7676468530576</v>
      </c>
      <c r="M74" s="160">
        <f>IF(RES_hhdet_fec!M74=0,0,RES_hhdet_fec!M74/0.086*1000000/RES_hhdet_num!M74)</f>
        <v>2292.7342130422317</v>
      </c>
      <c r="N74" s="160">
        <f>IF(RES_hhdet_fec!N74=0,0,RES_hhdet_fec!N74/0.086*1000000/RES_hhdet_num!N74)</f>
        <v>2279.0922795162683</v>
      </c>
      <c r="O74" s="160">
        <f>IF(RES_hhdet_fec!O74=0,0,RES_hhdet_fec!O74/0.086*1000000/RES_hhdet_num!O74)</f>
        <v>2233.0926109875886</v>
      </c>
      <c r="P74" s="160">
        <f>IF(RES_hhdet_fec!P74=0,0,RES_hhdet_fec!P74/0.086*1000000/RES_hhdet_num!P74)</f>
        <v>2351.9818009261176</v>
      </c>
      <c r="Q74" s="160">
        <f>IF(RES_hhdet_fec!Q74=0,0,RES_hhdet_fec!Q74/0.086*1000000/RES_hhdet_num!Q74)</f>
        <v>2282.2075260537868</v>
      </c>
    </row>
    <row r="75" spans="1:17" ht="12" customHeight="1" x14ac:dyDescent="0.25">
      <c r="A75" s="148" t="s">
        <v>60</v>
      </c>
      <c r="B75" s="156">
        <f>IF(RES_hhdet_fec!B75=0,0,RES_hhdet_fec!B75/0.086*1000000/RES_hhdet_num!B74)</f>
        <v>1657.356158174402</v>
      </c>
      <c r="C75" s="156">
        <f>IF(RES_hhdet_fec!C75=0,0,RES_hhdet_fec!C75/0.086*1000000/RES_hhdet_num!C74)</f>
        <v>1719.5704101468496</v>
      </c>
      <c r="D75" s="156">
        <f>IF(RES_hhdet_fec!D75=0,0,RES_hhdet_fec!D75/0.086*1000000/RES_hhdet_num!D74)</f>
        <v>1706.8645253136513</v>
      </c>
      <c r="E75" s="156">
        <f>IF(RES_hhdet_fec!E75=0,0,RES_hhdet_fec!E75/0.086*1000000/RES_hhdet_num!E74)</f>
        <v>1697.6487664460346</v>
      </c>
      <c r="F75" s="156">
        <f>IF(RES_hhdet_fec!F75=0,0,RES_hhdet_fec!F75/0.086*1000000/RES_hhdet_num!F74)</f>
        <v>1636.9370401108872</v>
      </c>
      <c r="G75" s="156">
        <f>IF(RES_hhdet_fec!G75=0,0,RES_hhdet_fec!G75/0.086*1000000/RES_hhdet_num!G74)</f>
        <v>1652.0821380328196</v>
      </c>
      <c r="H75" s="156">
        <f>IF(RES_hhdet_fec!H75=0,0,RES_hhdet_fec!H75/0.086*1000000/RES_hhdet_num!H74)</f>
        <v>1603.1292699960434</v>
      </c>
      <c r="I75" s="156">
        <f>IF(RES_hhdet_fec!I75=0,0,RES_hhdet_fec!I75/0.086*1000000/RES_hhdet_num!I74)</f>
        <v>1719.1889447524986</v>
      </c>
      <c r="J75" s="156">
        <f>IF(RES_hhdet_fec!J75=0,0,RES_hhdet_fec!J75/0.086*1000000/RES_hhdet_num!J74)</f>
        <v>1597.3207423941872</v>
      </c>
      <c r="K75" s="156">
        <f>IF(RES_hhdet_fec!K75=0,0,RES_hhdet_fec!K75/0.086*1000000/RES_hhdet_num!K74)</f>
        <v>1661.3811551367573</v>
      </c>
      <c r="L75" s="156">
        <f>IF(RES_hhdet_fec!L75=0,0,RES_hhdet_fec!L75/0.086*1000000/RES_hhdet_num!L74)</f>
        <v>1605.7504863006554</v>
      </c>
      <c r="M75" s="156">
        <f>IF(RES_hhdet_fec!M75=0,0,RES_hhdet_fec!M75/0.086*1000000/RES_hhdet_num!M74)</f>
        <v>1706.2335190933738</v>
      </c>
      <c r="N75" s="156">
        <f>IF(RES_hhdet_fec!N75=0,0,RES_hhdet_fec!N75/0.086*1000000/RES_hhdet_num!N74)</f>
        <v>1685.0805013880606</v>
      </c>
      <c r="O75" s="156">
        <f>IF(RES_hhdet_fec!O75=0,0,RES_hhdet_fec!O75/0.086*1000000/RES_hhdet_num!O74)</f>
        <v>1629.5750087857089</v>
      </c>
      <c r="P75" s="156">
        <f>IF(RES_hhdet_fec!P75=0,0,RES_hhdet_fec!P75/0.086*1000000/RES_hhdet_num!P74)</f>
        <v>1772.1797623744656</v>
      </c>
      <c r="Q75" s="156">
        <f>IF(RES_hhdet_fec!Q75=0,0,RES_hhdet_fec!Q75/0.086*1000000/RES_hhdet_num!Q74)</f>
        <v>1693.6686761842557</v>
      </c>
    </row>
    <row r="76" spans="1:17" ht="12" customHeight="1" x14ac:dyDescent="0.25">
      <c r="A76" s="148" t="s">
        <v>59</v>
      </c>
      <c r="B76" s="156">
        <f>IF(RES_hhdet_fec!B76=0,0,RES_hhdet_fec!B76/0.086*1000000/RES_hhdet_num!B74)</f>
        <v>591.12218604033183</v>
      </c>
      <c r="C76" s="156">
        <f>IF(RES_hhdet_fec!C76=0,0,RES_hhdet_fec!C76/0.086*1000000/RES_hhdet_num!C74)</f>
        <v>591.93358023387657</v>
      </c>
      <c r="D76" s="156">
        <f>IF(RES_hhdet_fec!D76=0,0,RES_hhdet_fec!D76/0.086*1000000/RES_hhdet_num!D74)</f>
        <v>594.75299421588875</v>
      </c>
      <c r="E76" s="156">
        <f>IF(RES_hhdet_fec!E76=0,0,RES_hhdet_fec!E76/0.086*1000000/RES_hhdet_num!E74)</f>
        <v>595.81647344655426</v>
      </c>
      <c r="F76" s="156">
        <f>IF(RES_hhdet_fec!F76=0,0,RES_hhdet_fec!F76/0.086*1000000/RES_hhdet_num!F74)</f>
        <v>595.53128509045166</v>
      </c>
      <c r="G76" s="156">
        <f>IF(RES_hhdet_fec!G76=0,0,RES_hhdet_fec!G76/0.086*1000000/RES_hhdet_num!G74)</f>
        <v>598.09127679493827</v>
      </c>
      <c r="H76" s="156">
        <f>IF(RES_hhdet_fec!H76=0,0,RES_hhdet_fec!H76/0.086*1000000/RES_hhdet_num!H74)</f>
        <v>594.52137041484173</v>
      </c>
      <c r="I76" s="156">
        <f>IF(RES_hhdet_fec!I76=0,0,RES_hhdet_fec!I76/0.086*1000000/RES_hhdet_num!I74)</f>
        <v>590.08228153904963</v>
      </c>
      <c r="J76" s="156">
        <f>IF(RES_hhdet_fec!J76=0,0,RES_hhdet_fec!J76/0.086*1000000/RES_hhdet_num!J74)</f>
        <v>584.85444300282563</v>
      </c>
      <c r="K76" s="156">
        <f>IF(RES_hhdet_fec!K76=0,0,RES_hhdet_fec!K76/0.086*1000000/RES_hhdet_num!K74)</f>
        <v>591.81168212740397</v>
      </c>
      <c r="L76" s="156">
        <f>IF(RES_hhdet_fec!L76=0,0,RES_hhdet_fec!L76/0.086*1000000/RES_hhdet_num!L74)</f>
        <v>604.01716055240206</v>
      </c>
      <c r="M76" s="156">
        <f>IF(RES_hhdet_fec!M76=0,0,RES_hhdet_fec!M76/0.086*1000000/RES_hhdet_num!M74)</f>
        <v>586.50069394885736</v>
      </c>
      <c r="N76" s="156">
        <f>IF(RES_hhdet_fec!N76=0,0,RES_hhdet_fec!N76/0.086*1000000/RES_hhdet_num!N74)</f>
        <v>594.01177812820765</v>
      </c>
      <c r="O76" s="156">
        <f>IF(RES_hhdet_fec!O76=0,0,RES_hhdet_fec!O76/0.086*1000000/RES_hhdet_num!O74)</f>
        <v>603.51760220187998</v>
      </c>
      <c r="P76" s="156">
        <f>IF(RES_hhdet_fec!P76=0,0,RES_hhdet_fec!P76/0.086*1000000/RES_hhdet_num!P74)</f>
        <v>579.802038551652</v>
      </c>
      <c r="Q76" s="156">
        <f>IF(RES_hhdet_fec!Q76=0,0,RES_hhdet_fec!Q76/0.086*1000000/RES_hhdet_num!Q74)</f>
        <v>588.53884986953096</v>
      </c>
    </row>
    <row r="77" spans="1:17" ht="12" customHeight="1" x14ac:dyDescent="0.25">
      <c r="A77" s="158" t="s">
        <v>62</v>
      </c>
      <c r="B77" s="157">
        <f>IF(RES_hhdet_fec!B77=0,0,RES_hhdet_fec!B77/0.086*1000000/RES_hhdet_num!B$62)</f>
        <v>1226.9176945320555</v>
      </c>
      <c r="C77" s="157">
        <f>IF(RES_hhdet_fec!C77=0,0,RES_hhdet_fec!C77/0.086*1000000/RES_hhdet_num!C$62)</f>
        <v>1246.4335912572387</v>
      </c>
      <c r="D77" s="157">
        <f>IF(RES_hhdet_fec!D77=0,0,RES_hhdet_fec!D77/0.086*1000000/RES_hhdet_num!D$62)</f>
        <v>1233.5554416219256</v>
      </c>
      <c r="E77" s="157">
        <f>IF(RES_hhdet_fec!E77=0,0,RES_hhdet_fec!E77/0.086*1000000/RES_hhdet_num!E$62)</f>
        <v>1247.3460165045906</v>
      </c>
      <c r="F77" s="157">
        <f>IF(RES_hhdet_fec!F77=0,0,RES_hhdet_fec!F77/0.086*1000000/RES_hhdet_num!F$62)</f>
        <v>1239.8702956252341</v>
      </c>
      <c r="G77" s="157">
        <f>IF(RES_hhdet_fec!G77=0,0,RES_hhdet_fec!G77/0.086*1000000/RES_hhdet_num!G$62)</f>
        <v>1202.7853621926376</v>
      </c>
      <c r="H77" s="157">
        <f>IF(RES_hhdet_fec!H77=0,0,RES_hhdet_fec!H77/0.086*1000000/RES_hhdet_num!H$62)</f>
        <v>1197.6227329298308</v>
      </c>
      <c r="I77" s="157">
        <f>IF(RES_hhdet_fec!I77=0,0,RES_hhdet_fec!I77/0.086*1000000/RES_hhdet_num!I$62)</f>
        <v>1159.599018949727</v>
      </c>
      <c r="J77" s="157">
        <f>IF(RES_hhdet_fec!J77=0,0,RES_hhdet_fec!J77/0.086*1000000/RES_hhdet_num!J$62)</f>
        <v>1149.8743868682752</v>
      </c>
      <c r="K77" s="157">
        <f>IF(RES_hhdet_fec!K77=0,0,RES_hhdet_fec!K77/0.086*1000000/RES_hhdet_num!K$62)</f>
        <v>1186.3448310403724</v>
      </c>
      <c r="L77" s="157">
        <f>IF(RES_hhdet_fec!L77=0,0,RES_hhdet_fec!L77/0.086*1000000/RES_hhdet_num!L$62)</f>
        <v>1196.1152535806357</v>
      </c>
      <c r="M77" s="157">
        <f>IF(RES_hhdet_fec!M77=0,0,RES_hhdet_fec!M77/0.086*1000000/RES_hhdet_num!M$62)</f>
        <v>1154.8434019604538</v>
      </c>
      <c r="N77" s="157">
        <f>IF(RES_hhdet_fec!N77=0,0,RES_hhdet_fec!N77/0.086*1000000/RES_hhdet_num!N$62)</f>
        <v>1153.3869676728702</v>
      </c>
      <c r="O77" s="157">
        <f>IF(RES_hhdet_fec!O77=0,0,RES_hhdet_fec!O77/0.086*1000000/RES_hhdet_num!O$62)</f>
        <v>1163.4079109574348</v>
      </c>
      <c r="P77" s="157">
        <f>IF(RES_hhdet_fec!P77=0,0,RES_hhdet_fec!P77/0.086*1000000/RES_hhdet_num!P$62)</f>
        <v>1153.83944059031</v>
      </c>
      <c r="Q77" s="157">
        <f>IF(RES_hhdet_fec!Q77=0,0,RES_hhdet_fec!Q77/0.086*1000000/RES_hhdet_num!Q$62)</f>
        <v>1145.0547035496807</v>
      </c>
    </row>
    <row r="78" spans="1:17" ht="12" customHeight="1" x14ac:dyDescent="0.25">
      <c r="A78" s="23" t="s">
        <v>109</v>
      </c>
      <c r="B78" s="156">
        <f>IF(RES_hhdet_fec!B78=0,0,RES_hhdet_fec!B78/0.086*1000000/RES_hhdet_num!B78)</f>
        <v>1323.5298495820357</v>
      </c>
      <c r="C78" s="156">
        <f>IF(RES_hhdet_fec!C78=0,0,RES_hhdet_fec!C78/0.086*1000000/RES_hhdet_num!C78)</f>
        <v>1321.5446470198192</v>
      </c>
      <c r="D78" s="156">
        <f>IF(RES_hhdet_fec!D78=0,0,RES_hhdet_fec!D78/0.086*1000000/RES_hhdet_num!D78)</f>
        <v>1316.11727822328</v>
      </c>
      <c r="E78" s="156">
        <f>IF(RES_hhdet_fec!E78=0,0,RES_hhdet_fec!E78/0.086*1000000/RES_hhdet_num!E78)</f>
        <v>1313.4870117476796</v>
      </c>
      <c r="F78" s="156">
        <f>IF(RES_hhdet_fec!F78=0,0,RES_hhdet_fec!F78/0.086*1000000/RES_hhdet_num!F78)</f>
        <v>1292.7950484655571</v>
      </c>
      <c r="G78" s="156">
        <f>IF(RES_hhdet_fec!G78=0,0,RES_hhdet_fec!G78/0.086*1000000/RES_hhdet_num!G78)</f>
        <v>1264.2915525118731</v>
      </c>
      <c r="H78" s="156">
        <f>IF(RES_hhdet_fec!H78=0,0,RES_hhdet_fec!H78/0.086*1000000/RES_hhdet_num!H78)</f>
        <v>1252.8259087103559</v>
      </c>
      <c r="I78" s="156">
        <f>IF(RES_hhdet_fec!I78=0,0,RES_hhdet_fec!I78/0.086*1000000/RES_hhdet_num!I78)</f>
        <v>1205.491436910756</v>
      </c>
      <c r="J78" s="156">
        <f>IF(RES_hhdet_fec!J78=0,0,RES_hhdet_fec!J78/0.086*1000000/RES_hhdet_num!J78)</f>
        <v>1194.2440186189208</v>
      </c>
      <c r="K78" s="156">
        <f>IF(RES_hhdet_fec!K78=0,0,RES_hhdet_fec!K78/0.086*1000000/RES_hhdet_num!K78)</f>
        <v>1211.7588700292638</v>
      </c>
      <c r="L78" s="156">
        <f>IF(RES_hhdet_fec!L78=0,0,RES_hhdet_fec!L78/0.086*1000000/RES_hhdet_num!L78)</f>
        <v>1224.8367605967385</v>
      </c>
      <c r="M78" s="156">
        <f>IF(RES_hhdet_fec!M78=0,0,RES_hhdet_fec!M78/0.086*1000000/RES_hhdet_num!M78)</f>
        <v>1180.4112030710471</v>
      </c>
      <c r="N78" s="156">
        <f>IF(RES_hhdet_fec!N78=0,0,RES_hhdet_fec!N78/0.086*1000000/RES_hhdet_num!N78)</f>
        <v>1177.307813892666</v>
      </c>
      <c r="O78" s="156">
        <f>IF(RES_hhdet_fec!O78=0,0,RES_hhdet_fec!O78/0.086*1000000/RES_hhdet_num!O78)</f>
        <v>1173.6096619549023</v>
      </c>
      <c r="P78" s="156">
        <f>IF(RES_hhdet_fec!P78=0,0,RES_hhdet_fec!P78/0.086*1000000/RES_hhdet_num!P78)</f>
        <v>1161.265925051405</v>
      </c>
      <c r="Q78" s="156">
        <f>IF(RES_hhdet_fec!Q78=0,0,RES_hhdet_fec!Q78/0.086*1000000/RES_hhdet_num!Q78)</f>
        <v>1146.4143612483861</v>
      </c>
    </row>
    <row r="79" spans="1:17" ht="12" customHeight="1" x14ac:dyDescent="0.25">
      <c r="A79" s="29" t="s">
        <v>140</v>
      </c>
      <c r="B79" s="57">
        <f>IF(RES_hhdet_fec!B79=0,0,RES_hhdet_fec!B79/0.086*1000000/RES_hhdet_num!B79)</f>
        <v>796.41582598532659</v>
      </c>
      <c r="C79" s="57">
        <f>IF(RES_hhdet_fec!C79=0,0,RES_hhdet_fec!C79/0.086*1000000/RES_hhdet_num!C79)</f>
        <v>817.19844964906656</v>
      </c>
      <c r="D79" s="57">
        <f>IF(RES_hhdet_fec!D79=0,0,RES_hhdet_fec!D79/0.086*1000000/RES_hhdet_num!D79)</f>
        <v>821.57906079387078</v>
      </c>
      <c r="E79" s="57">
        <f>IF(RES_hhdet_fec!E79=0,0,RES_hhdet_fec!E79/0.086*1000000/RES_hhdet_num!E79)</f>
        <v>829.21428821745428</v>
      </c>
      <c r="F79" s="57">
        <f>IF(RES_hhdet_fec!F79=0,0,RES_hhdet_fec!F79/0.086*1000000/RES_hhdet_num!F79)</f>
        <v>806.83546034434983</v>
      </c>
      <c r="G79" s="57">
        <f>IF(RES_hhdet_fec!G79=0,0,RES_hhdet_fec!G79/0.086*1000000/RES_hhdet_num!G79)</f>
        <v>784.25485893032487</v>
      </c>
      <c r="H79" s="57">
        <f>IF(RES_hhdet_fec!H79=0,0,RES_hhdet_fec!H79/0.086*1000000/RES_hhdet_num!H79)</f>
        <v>774.85574365419666</v>
      </c>
      <c r="I79" s="57">
        <f>IF(RES_hhdet_fec!I79=0,0,RES_hhdet_fec!I79/0.086*1000000/RES_hhdet_num!I79)</f>
        <v>791.03151156444608</v>
      </c>
      <c r="J79" s="57">
        <f>IF(RES_hhdet_fec!J79=0,0,RES_hhdet_fec!J79/0.086*1000000/RES_hhdet_num!J79)</f>
        <v>761.55374179206353</v>
      </c>
      <c r="K79" s="57">
        <f>IF(RES_hhdet_fec!K79=0,0,RES_hhdet_fec!K79/0.086*1000000/RES_hhdet_num!K79)</f>
        <v>801.43011443683588</v>
      </c>
      <c r="L79" s="57">
        <f>IF(RES_hhdet_fec!L79=0,0,RES_hhdet_fec!L79/0.086*1000000/RES_hhdet_num!L79)</f>
        <v>776.96259246784314</v>
      </c>
      <c r="M79" s="57">
        <f>IF(RES_hhdet_fec!M79=0,0,RES_hhdet_fec!M79/0.086*1000000/RES_hhdet_num!M79)</f>
        <v>792.78206128484931</v>
      </c>
      <c r="N79" s="57">
        <f>IF(RES_hhdet_fec!N79=0,0,RES_hhdet_fec!N79/0.086*1000000/RES_hhdet_num!N79)</f>
        <v>834.24189002258959</v>
      </c>
      <c r="O79" s="57">
        <f>IF(RES_hhdet_fec!O79=0,0,RES_hhdet_fec!O79/0.086*1000000/RES_hhdet_num!O79)</f>
        <v>785.13468516945818</v>
      </c>
      <c r="P79" s="57">
        <f>IF(RES_hhdet_fec!P79=0,0,RES_hhdet_fec!P79/0.086*1000000/RES_hhdet_num!P79)</f>
        <v>835.54577437162334</v>
      </c>
      <c r="Q79" s="57">
        <f>IF(RES_hhdet_fec!Q79=0,0,RES_hhdet_fec!Q79/0.086*1000000/RES_hhdet_num!Q79)</f>
        <v>803.21053408921432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>
        <f>SUM(B82,B85,B87,B100)</f>
        <v>23940.121516257357</v>
      </c>
      <c r="C81" s="168">
        <f t="shared" ref="C81:Q81" si="16">SUM(C82,C85,C87,C100)</f>
        <v>25290.197508098314</v>
      </c>
      <c r="D81" s="168">
        <f t="shared" si="16"/>
        <v>23684.022427818731</v>
      </c>
      <c r="E81" s="168">
        <f t="shared" si="16"/>
        <v>23354.531602135492</v>
      </c>
      <c r="F81" s="168">
        <f t="shared" si="16"/>
        <v>21213.8568970286</v>
      </c>
      <c r="G81" s="168">
        <f t="shared" si="16"/>
        <v>21993.301214229072</v>
      </c>
      <c r="H81" s="168">
        <f t="shared" si="16"/>
        <v>20257.059804617424</v>
      </c>
      <c r="I81" s="168">
        <f t="shared" si="16"/>
        <v>19537.592410719051</v>
      </c>
      <c r="J81" s="168">
        <f t="shared" si="16"/>
        <v>19617.619679133168</v>
      </c>
      <c r="K81" s="168">
        <f t="shared" si="16"/>
        <v>19026.777309594425</v>
      </c>
      <c r="L81" s="168">
        <f t="shared" si="16"/>
        <v>20732.228707103041</v>
      </c>
      <c r="M81" s="168">
        <f t="shared" si="16"/>
        <v>18983.439797035739</v>
      </c>
      <c r="N81" s="168">
        <f t="shared" si="16"/>
        <v>19546.259696163197</v>
      </c>
      <c r="O81" s="168">
        <f t="shared" si="16"/>
        <v>20951.676248387295</v>
      </c>
      <c r="P81" s="168">
        <f t="shared" si="16"/>
        <v>17616.766381327703</v>
      </c>
      <c r="Q81" s="168">
        <f t="shared" si="16"/>
        <v>18502.192761372993</v>
      </c>
    </row>
    <row r="82" spans="1:17" ht="12.95" customHeight="1" x14ac:dyDescent="0.25">
      <c r="A82" s="158" t="s">
        <v>65</v>
      </c>
      <c r="B82" s="157">
        <f t="shared" ref="B82" si="17">SUM(B83:B84)</f>
        <v>19973.417401369967</v>
      </c>
      <c r="C82" s="157">
        <f t="shared" ref="C82:Q82" si="18">SUM(C83:C84)</f>
        <v>21287.963337004381</v>
      </c>
      <c r="D82" s="157">
        <f t="shared" si="18"/>
        <v>19717.02621179953</v>
      </c>
      <c r="E82" s="157">
        <f t="shared" si="18"/>
        <v>19417.536380502974</v>
      </c>
      <c r="F82" s="157">
        <f t="shared" si="18"/>
        <v>17375.467852472328</v>
      </c>
      <c r="G82" s="157">
        <f t="shared" si="18"/>
        <v>18168.547448272351</v>
      </c>
      <c r="H82" s="157">
        <f t="shared" si="18"/>
        <v>16528.653175270221</v>
      </c>
      <c r="I82" s="157">
        <f t="shared" si="18"/>
        <v>15750.336145489196</v>
      </c>
      <c r="J82" s="157">
        <f t="shared" si="18"/>
        <v>15934.437623738682</v>
      </c>
      <c r="K82" s="157">
        <f t="shared" si="18"/>
        <v>15357.927222280134</v>
      </c>
      <c r="L82" s="157">
        <f t="shared" si="18"/>
        <v>17143.350646028204</v>
      </c>
      <c r="M82" s="157">
        <f t="shared" si="18"/>
        <v>15347.396188088873</v>
      </c>
      <c r="N82" s="157">
        <f t="shared" si="18"/>
        <v>15913.661678174029</v>
      </c>
      <c r="O82" s="157">
        <f t="shared" si="18"/>
        <v>17407.591652722629</v>
      </c>
      <c r="P82" s="157">
        <f t="shared" si="18"/>
        <v>13986.277570595108</v>
      </c>
      <c r="Q82" s="157">
        <f t="shared" si="18"/>
        <v>14940.528683499735</v>
      </c>
    </row>
    <row r="83" spans="1:17" ht="12" customHeight="1" x14ac:dyDescent="0.25">
      <c r="A83" s="23" t="s">
        <v>157</v>
      </c>
      <c r="B83" s="156">
        <f>IF(RES_hhdet_fec!B83=0,0,RES_hhdet_fec!B83/0.086*1000000/RES_hhdet_num!B$81)</f>
        <v>19893.958370069839</v>
      </c>
      <c r="C83" s="156">
        <f>IF(RES_hhdet_fec!C83=0,0,RES_hhdet_fec!C83/0.086*1000000/RES_hhdet_num!C$81)</f>
        <v>21177.88016935921</v>
      </c>
      <c r="D83" s="156">
        <f>IF(RES_hhdet_fec!D83=0,0,RES_hhdet_fec!D83/0.086*1000000/RES_hhdet_num!D$81)</f>
        <v>19600.71466476344</v>
      </c>
      <c r="E83" s="156">
        <f>IF(RES_hhdet_fec!E83=0,0,RES_hhdet_fec!E83/0.086*1000000/RES_hhdet_num!E$81)</f>
        <v>19301.832283188684</v>
      </c>
      <c r="F83" s="156">
        <f>IF(RES_hhdet_fec!F83=0,0,RES_hhdet_fec!F83/0.086*1000000/RES_hhdet_num!F$81)</f>
        <v>17289.539081036495</v>
      </c>
      <c r="G83" s="156">
        <f>IF(RES_hhdet_fec!G83=0,0,RES_hhdet_fec!G83/0.086*1000000/RES_hhdet_num!G$81)</f>
        <v>18079.751667948047</v>
      </c>
      <c r="H83" s="156">
        <f>IF(RES_hhdet_fec!H83=0,0,RES_hhdet_fec!H83/0.086*1000000/RES_hhdet_num!H$81)</f>
        <v>16463.832891282167</v>
      </c>
      <c r="I83" s="156">
        <f>IF(RES_hhdet_fec!I83=0,0,RES_hhdet_fec!I83/0.086*1000000/RES_hhdet_num!I$81)</f>
        <v>15632.384815749185</v>
      </c>
      <c r="J83" s="156">
        <f>IF(RES_hhdet_fec!J83=0,0,RES_hhdet_fec!J83/0.086*1000000/RES_hhdet_num!J$81)</f>
        <v>15851.775614255412</v>
      </c>
      <c r="K83" s="156">
        <f>IF(RES_hhdet_fec!K83=0,0,RES_hhdet_fec!K83/0.086*1000000/RES_hhdet_num!K$81)</f>
        <v>15266.603158483778</v>
      </c>
      <c r="L83" s="156">
        <f>IF(RES_hhdet_fec!L83=0,0,RES_hhdet_fec!L83/0.086*1000000/RES_hhdet_num!L$81)</f>
        <v>17052.107466099606</v>
      </c>
      <c r="M83" s="156">
        <f>IF(RES_hhdet_fec!M83=0,0,RES_hhdet_fec!M83/0.086*1000000/RES_hhdet_num!M$81)</f>
        <v>15250.87106862478</v>
      </c>
      <c r="N83" s="156">
        <f>IF(RES_hhdet_fec!N83=0,0,RES_hhdet_fec!N83/0.086*1000000/RES_hhdet_num!N$81)</f>
        <v>15802.177526368001</v>
      </c>
      <c r="O83" s="156">
        <f>IF(RES_hhdet_fec!O83=0,0,RES_hhdet_fec!O83/0.086*1000000/RES_hhdet_num!O$81)</f>
        <v>17348.865581923059</v>
      </c>
      <c r="P83" s="156">
        <f>IF(RES_hhdet_fec!P83=0,0,RES_hhdet_fec!P83/0.086*1000000/RES_hhdet_num!P$81)</f>
        <v>13857.651967059892</v>
      </c>
      <c r="Q83" s="156">
        <f>IF(RES_hhdet_fec!Q83=0,0,RES_hhdet_fec!Q83/0.086*1000000/RES_hhdet_num!Q$81)</f>
        <v>14842.380662798798</v>
      </c>
    </row>
    <row r="84" spans="1:17" ht="12" customHeight="1" x14ac:dyDescent="0.25">
      <c r="A84" s="23" t="s">
        <v>60</v>
      </c>
      <c r="B84" s="156">
        <f>IF(RES_hhdet_fec!B84=0,0,RES_hhdet_fec!B84/0.086*1000000/RES_hhdet_num!B$81)</f>
        <v>79.45903130012691</v>
      </c>
      <c r="C84" s="156">
        <f>IF(RES_hhdet_fec!C84=0,0,RES_hhdet_fec!C84/0.086*1000000/RES_hhdet_num!C$81)</f>
        <v>110.0831676451706</v>
      </c>
      <c r="D84" s="156">
        <f>IF(RES_hhdet_fec!D84=0,0,RES_hhdet_fec!D84/0.086*1000000/RES_hhdet_num!D$81)</f>
        <v>116.3115470360886</v>
      </c>
      <c r="E84" s="156">
        <f>IF(RES_hhdet_fec!E84=0,0,RES_hhdet_fec!E84/0.086*1000000/RES_hhdet_num!E$81)</f>
        <v>115.70409731429089</v>
      </c>
      <c r="F84" s="156">
        <f>IF(RES_hhdet_fec!F84=0,0,RES_hhdet_fec!F84/0.086*1000000/RES_hhdet_num!F$81)</f>
        <v>85.92877143583172</v>
      </c>
      <c r="G84" s="156">
        <f>IF(RES_hhdet_fec!G84=0,0,RES_hhdet_fec!G84/0.086*1000000/RES_hhdet_num!G$81)</f>
        <v>88.795780324303692</v>
      </c>
      <c r="H84" s="156">
        <f>IF(RES_hhdet_fec!H84=0,0,RES_hhdet_fec!H84/0.086*1000000/RES_hhdet_num!H$81)</f>
        <v>64.820283988053347</v>
      </c>
      <c r="I84" s="156">
        <f>IF(RES_hhdet_fec!I84=0,0,RES_hhdet_fec!I84/0.086*1000000/RES_hhdet_num!I$81)</f>
        <v>117.95132974001183</v>
      </c>
      <c r="J84" s="156">
        <f>IF(RES_hhdet_fec!J84=0,0,RES_hhdet_fec!J84/0.086*1000000/RES_hhdet_num!J$81)</f>
        <v>82.662009483270893</v>
      </c>
      <c r="K84" s="156">
        <f>IF(RES_hhdet_fec!K84=0,0,RES_hhdet_fec!K84/0.086*1000000/RES_hhdet_num!K$81)</f>
        <v>91.32406379635583</v>
      </c>
      <c r="L84" s="156">
        <f>IF(RES_hhdet_fec!L84=0,0,RES_hhdet_fec!L84/0.086*1000000/RES_hhdet_num!L$81)</f>
        <v>91.243179928597101</v>
      </c>
      <c r="M84" s="156">
        <f>IF(RES_hhdet_fec!M84=0,0,RES_hhdet_fec!M84/0.086*1000000/RES_hhdet_num!M$81)</f>
        <v>96.525119464093891</v>
      </c>
      <c r="N84" s="156">
        <f>IF(RES_hhdet_fec!N84=0,0,RES_hhdet_fec!N84/0.086*1000000/RES_hhdet_num!N$81)</f>
        <v>111.48415180602743</v>
      </c>
      <c r="O84" s="156">
        <f>IF(RES_hhdet_fec!O84=0,0,RES_hhdet_fec!O84/0.086*1000000/RES_hhdet_num!O$81)</f>
        <v>58.726070799571367</v>
      </c>
      <c r="P84" s="156">
        <f>IF(RES_hhdet_fec!P84=0,0,RES_hhdet_fec!P84/0.086*1000000/RES_hhdet_num!P$81)</f>
        <v>128.6256035352171</v>
      </c>
      <c r="Q84" s="156">
        <f>IF(RES_hhdet_fec!Q84=0,0,RES_hhdet_fec!Q84/0.086*1000000/RES_hhdet_num!Q$81)</f>
        <v>98.148020700937934</v>
      </c>
    </row>
    <row r="85" spans="1:17" ht="12.95" customHeight="1" x14ac:dyDescent="0.25">
      <c r="A85" s="158" t="s">
        <v>112</v>
      </c>
      <c r="B85" s="157">
        <f t="shared" ref="B85:Q85" si="19">B86</f>
        <v>4.4712405460272295</v>
      </c>
      <c r="C85" s="157">
        <f t="shared" si="19"/>
        <v>5.2482615394429679</v>
      </c>
      <c r="D85" s="157">
        <f t="shared" si="19"/>
        <v>5.4023889156069256</v>
      </c>
      <c r="E85" s="157">
        <f t="shared" si="19"/>
        <v>5.3257238127973778</v>
      </c>
      <c r="F85" s="157">
        <f t="shared" si="19"/>
        <v>5.5206047655575539</v>
      </c>
      <c r="G85" s="157">
        <f t="shared" si="19"/>
        <v>5.8658228080158281</v>
      </c>
      <c r="H85" s="157">
        <f t="shared" si="19"/>
        <v>6.1409593966708549</v>
      </c>
      <c r="I85" s="157">
        <f t="shared" si="19"/>
        <v>6.822378115465348</v>
      </c>
      <c r="J85" s="157">
        <f t="shared" si="19"/>
        <v>6.7839000535529737</v>
      </c>
      <c r="K85" s="157">
        <f t="shared" si="19"/>
        <v>6.8394066968338301</v>
      </c>
      <c r="L85" s="157">
        <f t="shared" si="19"/>
        <v>6.7508687470203688</v>
      </c>
      <c r="M85" s="157">
        <f t="shared" si="19"/>
        <v>6.9813592198645704</v>
      </c>
      <c r="N85" s="157">
        <f t="shared" si="19"/>
        <v>6.2735146834259963</v>
      </c>
      <c r="O85" s="157">
        <f t="shared" si="19"/>
        <v>5.8788558960896147</v>
      </c>
      <c r="P85" s="157">
        <f t="shared" si="19"/>
        <v>4.9320727211872875</v>
      </c>
      <c r="Q85" s="157">
        <f t="shared" si="19"/>
        <v>4.4480496943497876</v>
      </c>
    </row>
    <row r="86" spans="1:17" ht="12" customHeight="1" x14ac:dyDescent="0.25">
      <c r="A86" s="23" t="s">
        <v>60</v>
      </c>
      <c r="B86" s="156">
        <f>IF(RES_hhdet_fec!B86=0,0,RES_hhdet_fec!B86/0.086*1000000/RES_hhdet_num!B$81)</f>
        <v>4.4712405460272295</v>
      </c>
      <c r="C86" s="156">
        <f>IF(RES_hhdet_fec!C86=0,0,RES_hhdet_fec!C86/0.086*1000000/RES_hhdet_num!C$81)</f>
        <v>5.2482615394429679</v>
      </c>
      <c r="D86" s="156">
        <f>IF(RES_hhdet_fec!D86=0,0,RES_hhdet_fec!D86/0.086*1000000/RES_hhdet_num!D$81)</f>
        <v>5.4023889156069256</v>
      </c>
      <c r="E86" s="156">
        <f>IF(RES_hhdet_fec!E86=0,0,RES_hhdet_fec!E86/0.086*1000000/RES_hhdet_num!E$81)</f>
        <v>5.3257238127973778</v>
      </c>
      <c r="F86" s="156">
        <f>IF(RES_hhdet_fec!F86=0,0,RES_hhdet_fec!F86/0.086*1000000/RES_hhdet_num!F$81)</f>
        <v>5.5206047655575539</v>
      </c>
      <c r="G86" s="156">
        <f>IF(RES_hhdet_fec!G86=0,0,RES_hhdet_fec!G86/0.086*1000000/RES_hhdet_num!G$81)</f>
        <v>5.8658228080158281</v>
      </c>
      <c r="H86" s="156">
        <f>IF(RES_hhdet_fec!H86=0,0,RES_hhdet_fec!H86/0.086*1000000/RES_hhdet_num!H$81)</f>
        <v>6.1409593966708549</v>
      </c>
      <c r="I86" s="156">
        <f>IF(RES_hhdet_fec!I86=0,0,RES_hhdet_fec!I86/0.086*1000000/RES_hhdet_num!I$81)</f>
        <v>6.822378115465348</v>
      </c>
      <c r="J86" s="156">
        <f>IF(RES_hhdet_fec!J86=0,0,RES_hhdet_fec!J86/0.086*1000000/RES_hhdet_num!J$81)</f>
        <v>6.7839000535529737</v>
      </c>
      <c r="K86" s="156">
        <f>IF(RES_hhdet_fec!K86=0,0,RES_hhdet_fec!K86/0.086*1000000/RES_hhdet_num!K$81)</f>
        <v>6.8394066968338301</v>
      </c>
      <c r="L86" s="156">
        <f>IF(RES_hhdet_fec!L86=0,0,RES_hhdet_fec!L86/0.086*1000000/RES_hhdet_num!L$81)</f>
        <v>6.7508687470203688</v>
      </c>
      <c r="M86" s="156">
        <f>IF(RES_hhdet_fec!M86=0,0,RES_hhdet_fec!M86/0.086*1000000/RES_hhdet_num!M$81)</f>
        <v>6.9813592198645704</v>
      </c>
      <c r="N86" s="156">
        <f>IF(RES_hhdet_fec!N86=0,0,RES_hhdet_fec!N86/0.086*1000000/RES_hhdet_num!N$81)</f>
        <v>6.2735146834259963</v>
      </c>
      <c r="O86" s="156">
        <f>IF(RES_hhdet_fec!O86=0,0,RES_hhdet_fec!O86/0.086*1000000/RES_hhdet_num!O$81)</f>
        <v>5.8788558960896147</v>
      </c>
      <c r="P86" s="156">
        <f>IF(RES_hhdet_fec!P86=0,0,RES_hhdet_fec!P86/0.086*1000000/RES_hhdet_num!P$81)</f>
        <v>4.9320727211872875</v>
      </c>
      <c r="Q86" s="156">
        <f>IF(RES_hhdet_fec!Q86=0,0,RES_hhdet_fec!Q86/0.086*1000000/RES_hhdet_num!Q$81)</f>
        <v>4.4480496943497876</v>
      </c>
    </row>
    <row r="87" spans="1:17" ht="12" customHeight="1" x14ac:dyDescent="0.25">
      <c r="A87" s="158" t="s">
        <v>63</v>
      </c>
      <c r="B87" s="157">
        <f>IF(RES_hhdet_fec!B87=0,0,RES_hhdet_fec!B87/0.086*1000000/RES_hhdet_num!B$81)</f>
        <v>3093.7535089651374</v>
      </c>
      <c r="C87" s="157">
        <f>IF(RES_hhdet_fec!C87=0,0,RES_hhdet_fec!C87/0.086*1000000/RES_hhdet_num!C$81)</f>
        <v>3112.7049596239358</v>
      </c>
      <c r="D87" s="157">
        <f>IF(RES_hhdet_fec!D87=0,0,RES_hhdet_fec!D87/0.086*1000000/RES_hhdet_num!D$81)</f>
        <v>3084.674638012606</v>
      </c>
      <c r="E87" s="157">
        <f>IF(RES_hhdet_fec!E87=0,0,RES_hhdet_fec!E87/0.086*1000000/RES_hhdet_num!E$81)</f>
        <v>3051.2428404714351</v>
      </c>
      <c r="F87" s="157">
        <f>IF(RES_hhdet_fec!F87=0,0,RES_hhdet_fec!F87/0.086*1000000/RES_hhdet_num!F$81)</f>
        <v>2969.1156397852101</v>
      </c>
      <c r="G87" s="157">
        <f>IF(RES_hhdet_fec!G87=0,0,RES_hhdet_fec!G87/0.086*1000000/RES_hhdet_num!G$81)</f>
        <v>2968.5146784444105</v>
      </c>
      <c r="H87" s="157">
        <f>IF(RES_hhdet_fec!H87=0,0,RES_hhdet_fec!H87/0.086*1000000/RES_hhdet_num!H$81)</f>
        <v>2886.3826927750379</v>
      </c>
      <c r="I87" s="157">
        <f>IF(RES_hhdet_fec!I87=0,0,RES_hhdet_fec!I87/0.086*1000000/RES_hhdet_num!I$81)</f>
        <v>2914.2576734480367</v>
      </c>
      <c r="J87" s="157">
        <f>IF(RES_hhdet_fec!J87=0,0,RES_hhdet_fec!J87/0.086*1000000/RES_hhdet_num!J$81)</f>
        <v>2830.2751436930134</v>
      </c>
      <c r="K87" s="157">
        <f>IF(RES_hhdet_fec!K87=0,0,RES_hhdet_fec!K87/0.086*1000000/RES_hhdet_num!K$81)</f>
        <v>2819.2384152395316</v>
      </c>
      <c r="L87" s="157">
        <f>IF(RES_hhdet_fec!L87=0,0,RES_hhdet_fec!L87/0.086*1000000/RES_hhdet_num!L$81)</f>
        <v>2744.9679465286699</v>
      </c>
      <c r="M87" s="157">
        <f>IF(RES_hhdet_fec!M87=0,0,RES_hhdet_fec!M87/0.086*1000000/RES_hhdet_num!M$81)</f>
        <v>2781.9013236794362</v>
      </c>
      <c r="N87" s="157">
        <f>IF(RES_hhdet_fec!N87=0,0,RES_hhdet_fec!N87/0.086*1000000/RES_hhdet_num!N$81)</f>
        <v>2752.1398367526435</v>
      </c>
      <c r="O87" s="157">
        <f>IF(RES_hhdet_fec!O87=0,0,RES_hhdet_fec!O87/0.086*1000000/RES_hhdet_num!O$81)</f>
        <v>2713.4555206231821</v>
      </c>
      <c r="P87" s="157">
        <f>IF(RES_hhdet_fec!P87=0,0,RES_hhdet_fec!P87/0.086*1000000/RES_hhdet_num!P$81)</f>
        <v>2755.4698617202539</v>
      </c>
      <c r="Q87" s="157">
        <f>IF(RES_hhdet_fec!Q87=0,0,RES_hhdet_fec!Q87/0.086*1000000/RES_hhdet_num!Q$81)</f>
        <v>2699.2802268507448</v>
      </c>
    </row>
    <row r="88" spans="1:17" ht="12" customHeight="1" x14ac:dyDescent="0.25">
      <c r="A88" s="167" t="s">
        <v>156</v>
      </c>
      <c r="B88" s="132">
        <f>IF(RES_hhdet_fec!B88=0,0,RES_hhdet_fec!B88/0.086*1000000/RES_hhdet_num!B88)</f>
        <v>3687.8876380670349</v>
      </c>
      <c r="C88" s="132">
        <f>IF(RES_hhdet_fec!C88=0,0,RES_hhdet_fec!C88/0.086*1000000/RES_hhdet_num!C88)</f>
        <v>3669.2035322496045</v>
      </c>
      <c r="D88" s="132">
        <f>IF(RES_hhdet_fec!D88=0,0,RES_hhdet_fec!D88/0.086*1000000/RES_hhdet_num!D88)</f>
        <v>3648.2322279237801</v>
      </c>
      <c r="E88" s="132">
        <f>IF(RES_hhdet_fec!E88=0,0,RES_hhdet_fec!E88/0.086*1000000/RES_hhdet_num!E88)</f>
        <v>3617.0133605800838</v>
      </c>
      <c r="F88" s="132">
        <f>IF(RES_hhdet_fec!F88=0,0,RES_hhdet_fec!F88/0.086*1000000/RES_hhdet_num!F88)</f>
        <v>3581.5292374575533</v>
      </c>
      <c r="G88" s="132">
        <f>IF(RES_hhdet_fec!G88=0,0,RES_hhdet_fec!G88/0.086*1000000/RES_hhdet_num!G88)</f>
        <v>3568.0838868560936</v>
      </c>
      <c r="H88" s="132">
        <f>IF(RES_hhdet_fec!H88=0,0,RES_hhdet_fec!H88/0.086*1000000/RES_hhdet_num!H88)</f>
        <v>3518.9614007431419</v>
      </c>
      <c r="I88" s="132">
        <f>IF(RES_hhdet_fec!I88=0,0,RES_hhdet_fec!I88/0.086*1000000/RES_hhdet_num!I88)</f>
        <v>3467.2392178057248</v>
      </c>
      <c r="J88" s="132">
        <f>IF(RES_hhdet_fec!J88=0,0,RES_hhdet_fec!J88/0.086*1000000/RES_hhdet_num!J88)</f>
        <v>3409.0449733597402</v>
      </c>
      <c r="K88" s="132">
        <f>IF(RES_hhdet_fec!K88=0,0,RES_hhdet_fec!K88/0.086*1000000/RES_hhdet_num!K88)</f>
        <v>3423.3900744277303</v>
      </c>
      <c r="L88" s="132">
        <f>IF(RES_hhdet_fec!L88=0,0,RES_hhdet_fec!L88/0.086*1000000/RES_hhdet_num!L88)</f>
        <v>3418.6382566196949</v>
      </c>
      <c r="M88" s="132">
        <f>IF(RES_hhdet_fec!M88=0,0,RES_hhdet_fec!M88/0.086*1000000/RES_hhdet_num!M88)</f>
        <v>3405.8707532636695</v>
      </c>
      <c r="N88" s="132">
        <f>IF(RES_hhdet_fec!N88=0,0,RES_hhdet_fec!N88/0.086*1000000/RES_hhdet_num!N88)</f>
        <v>3380.3462172310046</v>
      </c>
      <c r="O88" s="132">
        <f>IF(RES_hhdet_fec!O88=0,0,RES_hhdet_fec!O88/0.086*1000000/RES_hhdet_num!O88)</f>
        <v>3337.9965998763919</v>
      </c>
      <c r="P88" s="132">
        <f>IF(RES_hhdet_fec!P88=0,0,RES_hhdet_fec!P88/0.086*1000000/RES_hhdet_num!P88)</f>
        <v>3304.3864744001626</v>
      </c>
      <c r="Q88" s="132">
        <f>IF(RES_hhdet_fec!Q88=0,0,RES_hhdet_fec!Q88/0.086*1000000/RES_hhdet_num!Q88)</f>
        <v>3266.9987504174424</v>
      </c>
    </row>
    <row r="89" spans="1:17" ht="12" customHeight="1" x14ac:dyDescent="0.25">
      <c r="A89" s="167" t="s">
        <v>155</v>
      </c>
      <c r="B89" s="132">
        <f>IF(RES_hhdet_fec!B89=0,0,RES_hhdet_fec!B89/0.086*1000000/RES_hhdet_num!B89)</f>
        <v>2988.249150783904</v>
      </c>
      <c r="C89" s="132">
        <f>IF(RES_hhdet_fec!C89=0,0,RES_hhdet_fec!C89/0.086*1000000/RES_hhdet_num!C89)</f>
        <v>2976.9158761961157</v>
      </c>
      <c r="D89" s="132">
        <f>IF(RES_hhdet_fec!D89=0,0,RES_hhdet_fec!D89/0.086*1000000/RES_hhdet_num!D89)</f>
        <v>2966.1039423663451</v>
      </c>
      <c r="E89" s="132">
        <f>IF(RES_hhdet_fec!E89=0,0,RES_hhdet_fec!E89/0.086*1000000/RES_hhdet_num!E89)</f>
        <v>2946.875157823612</v>
      </c>
      <c r="F89" s="132">
        <f>IF(RES_hhdet_fec!F89=0,0,RES_hhdet_fec!F89/0.086*1000000/RES_hhdet_num!F89)</f>
        <v>2923.5252894378596</v>
      </c>
      <c r="G89" s="132">
        <f>IF(RES_hhdet_fec!G89=0,0,RES_hhdet_fec!G89/0.086*1000000/RES_hhdet_num!G89)</f>
        <v>2917.345803251399</v>
      </c>
      <c r="H89" s="132">
        <f>IF(RES_hhdet_fec!H89=0,0,RES_hhdet_fec!H89/0.086*1000000/RES_hhdet_num!H89)</f>
        <v>2881.8462808978848</v>
      </c>
      <c r="I89" s="132">
        <f>IF(RES_hhdet_fec!I89=0,0,RES_hhdet_fec!I89/0.086*1000000/RES_hhdet_num!I89)</f>
        <v>2843.7877731127719</v>
      </c>
      <c r="J89" s="132">
        <f>IF(RES_hhdet_fec!J89=0,0,RES_hhdet_fec!J89/0.086*1000000/RES_hhdet_num!J89)</f>
        <v>2800.7336756866571</v>
      </c>
      <c r="K89" s="132">
        <f>IF(RES_hhdet_fec!K89=0,0,RES_hhdet_fec!K89/0.086*1000000/RES_hhdet_num!K89)</f>
        <v>2817.0152305054298</v>
      </c>
      <c r="L89" s="132">
        <f>IF(RES_hhdet_fec!L89=0,0,RES_hhdet_fec!L89/0.086*1000000/RES_hhdet_num!L89)</f>
        <v>2809.0388360721045</v>
      </c>
      <c r="M89" s="132">
        <f>IF(RES_hhdet_fec!M89=0,0,RES_hhdet_fec!M89/0.086*1000000/RES_hhdet_num!M89)</f>
        <v>2817.3460373365624</v>
      </c>
      <c r="N89" s="132">
        <f>IF(RES_hhdet_fec!N89=0,0,RES_hhdet_fec!N89/0.086*1000000/RES_hhdet_num!N89)</f>
        <v>2791.2368193283605</v>
      </c>
      <c r="O89" s="132">
        <f>IF(RES_hhdet_fec!O89=0,0,RES_hhdet_fec!O89/0.086*1000000/RES_hhdet_num!O89)</f>
        <v>2748.1804176224632</v>
      </c>
      <c r="P89" s="132">
        <f>IF(RES_hhdet_fec!P89=0,0,RES_hhdet_fec!P89/0.086*1000000/RES_hhdet_num!P89)</f>
        <v>2747.4795657581603</v>
      </c>
      <c r="Q89" s="132">
        <f>IF(RES_hhdet_fec!Q89=0,0,RES_hhdet_fec!Q89/0.086*1000000/RES_hhdet_num!Q89)</f>
        <v>2712.0880376408686</v>
      </c>
    </row>
    <row r="90" spans="1:17" ht="12" customHeight="1" x14ac:dyDescent="0.25">
      <c r="A90" s="166" t="s">
        <v>55</v>
      </c>
      <c r="B90" s="165">
        <f>IF(RES_hhdet_fec!B90=0,0,RES_hhdet_fec!B90/0.086*1000000/RES_hhdet_num!B89)</f>
        <v>2397.126964743572</v>
      </c>
      <c r="C90" s="165">
        <f>IF(RES_hhdet_fec!C90=0,0,RES_hhdet_fec!C90/0.086*1000000/RES_hhdet_num!C89)</f>
        <v>2384.9822959622397</v>
      </c>
      <c r="D90" s="165">
        <f>IF(RES_hhdet_fec!D90=0,0,RES_hhdet_fec!D90/0.086*1000000/RES_hhdet_num!D89)</f>
        <v>2371.3509481504566</v>
      </c>
      <c r="E90" s="165">
        <f>IF(RES_hhdet_fec!E90=0,0,RES_hhdet_fec!E90/0.086*1000000/RES_hhdet_num!E89)</f>
        <v>2351.0586843770575</v>
      </c>
      <c r="F90" s="165">
        <f>IF(RES_hhdet_fec!F90=0,0,RES_hhdet_fec!F90/0.086*1000000/RES_hhdet_num!F89)</f>
        <v>2327.994004347408</v>
      </c>
      <c r="G90" s="165">
        <f>IF(RES_hhdet_fec!G90=0,0,RES_hhdet_fec!G90/0.086*1000000/RES_hhdet_num!G89)</f>
        <v>2319.2545264564606</v>
      </c>
      <c r="H90" s="165">
        <f>IF(RES_hhdet_fec!H90=0,0,RES_hhdet_fec!H90/0.086*1000000/RES_hhdet_num!H89)</f>
        <v>2287.3249104830434</v>
      </c>
      <c r="I90" s="165">
        <f>IF(RES_hhdet_fec!I90=0,0,RES_hhdet_fec!I90/0.086*1000000/RES_hhdet_num!I89)</f>
        <v>2253.7054915737222</v>
      </c>
      <c r="J90" s="165">
        <f>IF(RES_hhdet_fec!J90=0,0,RES_hhdet_fec!J90/0.086*1000000/RES_hhdet_num!J89)</f>
        <v>2215.8792326838316</v>
      </c>
      <c r="K90" s="165">
        <f>IF(RES_hhdet_fec!K90=0,0,RES_hhdet_fec!K90/0.086*1000000/RES_hhdet_num!K89)</f>
        <v>2225.203548378026</v>
      </c>
      <c r="L90" s="165">
        <f>IF(RES_hhdet_fec!L90=0,0,RES_hhdet_fec!L90/0.086*1000000/RES_hhdet_num!L89)</f>
        <v>2205.0216755197025</v>
      </c>
      <c r="M90" s="165">
        <f>IF(RES_hhdet_fec!M90=0,0,RES_hhdet_fec!M90/0.086*1000000/RES_hhdet_num!M89)</f>
        <v>2230.8453433877053</v>
      </c>
      <c r="N90" s="165">
        <f>IF(RES_hhdet_fec!N90=0,0,RES_hhdet_fec!N90/0.086*1000000/RES_hhdet_num!N89)</f>
        <v>2197.2250412001522</v>
      </c>
      <c r="O90" s="165">
        <f>IF(RES_hhdet_fec!O90=0,0,RES_hhdet_fec!O90/0.086*1000000/RES_hhdet_num!O89)</f>
        <v>2144.6628154205832</v>
      </c>
      <c r="P90" s="165">
        <f>IF(RES_hhdet_fec!P90=0,0,RES_hhdet_fec!P90/0.086*1000000/RES_hhdet_num!P89)</f>
        <v>2167.6775272065074</v>
      </c>
      <c r="Q90" s="165">
        <f>IF(RES_hhdet_fec!Q90=0,0,RES_hhdet_fec!Q90/0.086*1000000/RES_hhdet_num!Q89)</f>
        <v>2123.5491877713371</v>
      </c>
    </row>
    <row r="91" spans="1:17" ht="12" customHeight="1" x14ac:dyDescent="0.25">
      <c r="A91" s="147" t="s">
        <v>59</v>
      </c>
      <c r="B91" s="164">
        <f>IF(RES_hhdet_fec!B91=0,0,RES_hhdet_fec!B91/0.086*1000000/RES_hhdet_num!B89)</f>
        <v>591.12218604033171</v>
      </c>
      <c r="C91" s="164">
        <f>IF(RES_hhdet_fec!C91=0,0,RES_hhdet_fec!C91/0.086*1000000/RES_hhdet_num!C89)</f>
        <v>591.93358023387646</v>
      </c>
      <c r="D91" s="164">
        <f>IF(RES_hhdet_fec!D91=0,0,RES_hhdet_fec!D91/0.086*1000000/RES_hhdet_num!D89)</f>
        <v>594.75299421588852</v>
      </c>
      <c r="E91" s="164">
        <f>IF(RES_hhdet_fec!E91=0,0,RES_hhdet_fec!E91/0.086*1000000/RES_hhdet_num!E89)</f>
        <v>595.81647344655426</v>
      </c>
      <c r="F91" s="164">
        <f>IF(RES_hhdet_fec!F91=0,0,RES_hhdet_fec!F91/0.086*1000000/RES_hhdet_num!F89)</f>
        <v>595.53128509045143</v>
      </c>
      <c r="G91" s="164">
        <f>IF(RES_hhdet_fec!G91=0,0,RES_hhdet_fec!G91/0.086*1000000/RES_hhdet_num!G89)</f>
        <v>598.09127679493849</v>
      </c>
      <c r="H91" s="164">
        <f>IF(RES_hhdet_fec!H91=0,0,RES_hhdet_fec!H91/0.086*1000000/RES_hhdet_num!H89)</f>
        <v>594.52137041484195</v>
      </c>
      <c r="I91" s="164">
        <f>IF(RES_hhdet_fec!I91=0,0,RES_hhdet_fec!I91/0.086*1000000/RES_hhdet_num!I89)</f>
        <v>590.08228153904975</v>
      </c>
      <c r="J91" s="164">
        <f>IF(RES_hhdet_fec!J91=0,0,RES_hhdet_fec!J91/0.086*1000000/RES_hhdet_num!J89)</f>
        <v>584.85444300282563</v>
      </c>
      <c r="K91" s="164">
        <f>IF(RES_hhdet_fec!K91=0,0,RES_hhdet_fec!K91/0.086*1000000/RES_hhdet_num!K89)</f>
        <v>591.8116821274042</v>
      </c>
      <c r="L91" s="164">
        <f>IF(RES_hhdet_fec!L91=0,0,RES_hhdet_fec!L91/0.086*1000000/RES_hhdet_num!L89)</f>
        <v>604.01716055240195</v>
      </c>
      <c r="M91" s="164">
        <f>IF(RES_hhdet_fec!M91=0,0,RES_hhdet_fec!M91/0.086*1000000/RES_hhdet_num!M89)</f>
        <v>586.50069394885759</v>
      </c>
      <c r="N91" s="164">
        <f>IF(RES_hhdet_fec!N91=0,0,RES_hhdet_fec!N91/0.086*1000000/RES_hhdet_num!N89)</f>
        <v>594.01177812820765</v>
      </c>
      <c r="O91" s="164">
        <f>IF(RES_hhdet_fec!O91=0,0,RES_hhdet_fec!O91/0.086*1000000/RES_hhdet_num!O89)</f>
        <v>603.51760220188009</v>
      </c>
      <c r="P91" s="164">
        <f>IF(RES_hhdet_fec!P91=0,0,RES_hhdet_fec!P91/0.086*1000000/RES_hhdet_num!P89)</f>
        <v>579.80203855165234</v>
      </c>
      <c r="Q91" s="164">
        <f>IF(RES_hhdet_fec!Q91=0,0,RES_hhdet_fec!Q91/0.086*1000000/RES_hhdet_num!Q89)</f>
        <v>588.53884986953119</v>
      </c>
    </row>
    <row r="92" spans="1:17" ht="12" customHeight="1" x14ac:dyDescent="0.25">
      <c r="A92" s="163" t="s">
        <v>144</v>
      </c>
      <c r="B92" s="162">
        <f>IF(RES_hhdet_fec!B92=0,0,RES_hhdet_fec!B92/0.086*1000000/RES_hhdet_num!B92)</f>
        <v>3073.2378285801665</v>
      </c>
      <c r="C92" s="162">
        <f>IF(RES_hhdet_fec!C92=0,0,RES_hhdet_fec!C92/0.086*1000000/RES_hhdet_num!C92)</f>
        <v>3050.4710238509019</v>
      </c>
      <c r="D92" s="162">
        <f>IF(RES_hhdet_fec!D92=0,0,RES_hhdet_fec!D92/0.086*1000000/RES_hhdet_num!D92)</f>
        <v>3036.609426468026</v>
      </c>
      <c r="E92" s="162">
        <f>IF(RES_hhdet_fec!E92=0,0,RES_hhdet_fec!E92/0.086*1000000/RES_hhdet_num!E92)</f>
        <v>3014.1696652310552</v>
      </c>
      <c r="F92" s="162">
        <f>IF(RES_hhdet_fec!F92=0,0,RES_hhdet_fec!F92/0.086*1000000/RES_hhdet_num!F92)</f>
        <v>2984.6334079992621</v>
      </c>
      <c r="G92" s="162">
        <f>IF(RES_hhdet_fec!G92=0,0,RES_hhdet_fec!G92/0.086*1000000/RES_hhdet_num!G92)</f>
        <v>2973.4031700642263</v>
      </c>
      <c r="H92" s="162">
        <f>IF(RES_hhdet_fec!H92=0,0,RES_hhdet_fec!H92/0.086*1000000/RES_hhdet_num!H92)</f>
        <v>2932.4767573689433</v>
      </c>
      <c r="I92" s="162">
        <f>IF(RES_hhdet_fec!I92=0,0,RES_hhdet_fec!I92/0.086*1000000/RES_hhdet_num!I92)</f>
        <v>2889.3825693381882</v>
      </c>
      <c r="J92" s="162">
        <f>IF(RES_hhdet_fec!J92=0,0,RES_hhdet_fec!J92/0.086*1000000/RES_hhdet_num!J92)</f>
        <v>2840.8728345761356</v>
      </c>
      <c r="K92" s="162">
        <f>IF(RES_hhdet_fec!K92=0,0,RES_hhdet_fec!K92/0.086*1000000/RES_hhdet_num!K92)</f>
        <v>2852.8184796985556</v>
      </c>
      <c r="L92" s="162">
        <f>IF(RES_hhdet_fec!L92=0,0,RES_hhdet_fec!L92/0.086*1000000/RES_hhdet_num!L92)</f>
        <v>2848.8665611702609</v>
      </c>
      <c r="M92" s="162">
        <f>IF(RES_hhdet_fec!M92=0,0,RES_hhdet_fec!M92/0.086*1000000/RES_hhdet_num!M92)</f>
        <v>2837.3095278887777</v>
      </c>
      <c r="N92" s="162">
        <f>IF(RES_hhdet_fec!N92=0,0,RES_hhdet_fec!N92/0.086*1000000/RES_hhdet_num!N92)</f>
        <v>2814.7376443015505</v>
      </c>
      <c r="O92" s="162">
        <f>IF(RES_hhdet_fec!O92=0,0,RES_hhdet_fec!O92/0.086*1000000/RES_hhdet_num!O92)</f>
        <v>2775.8911082200057</v>
      </c>
      <c r="P92" s="162">
        <f>IF(RES_hhdet_fec!P92=0,0,RES_hhdet_fec!P92/0.086*1000000/RES_hhdet_num!P92)</f>
        <v>2743.5663248211868</v>
      </c>
      <c r="Q92" s="162">
        <f>IF(RES_hhdet_fec!Q92=0,0,RES_hhdet_fec!Q92/0.086*1000000/RES_hhdet_num!Q92)</f>
        <v>2707.1088280759895</v>
      </c>
    </row>
    <row r="93" spans="1:17" ht="12" customHeight="1" x14ac:dyDescent="0.25">
      <c r="A93" s="161" t="s">
        <v>143</v>
      </c>
      <c r="B93" s="160">
        <f>IF(RES_hhdet_fec!B93=0,0,RES_hhdet_fec!B93/0.086*1000000/RES_hhdet_num!B93)</f>
        <v>2588.7267746174389</v>
      </c>
      <c r="C93" s="160">
        <f>IF(RES_hhdet_fec!C93=0,0,RES_hhdet_fec!C93/0.086*1000000/RES_hhdet_num!C93)</f>
        <v>2574.739745736962</v>
      </c>
      <c r="D93" s="160">
        <f>IF(RES_hhdet_fec!D93=0,0,RES_hhdet_fec!D93/0.086*1000000/RES_hhdet_num!D93)</f>
        <v>2568.5491214201047</v>
      </c>
      <c r="E93" s="160">
        <f>IF(RES_hhdet_fec!E93=0,0,RES_hhdet_fec!E93/0.086*1000000/RES_hhdet_num!E93)</f>
        <v>2555.0267558467394</v>
      </c>
      <c r="F93" s="160">
        <f>IF(RES_hhdet_fec!F93=0,0,RES_hhdet_fec!F93/0.086*1000000/RES_hhdet_num!F93)</f>
        <v>2535.5430002899707</v>
      </c>
      <c r="G93" s="160">
        <f>IF(RES_hhdet_fec!G93=0,0,RES_hhdet_fec!G93/0.086*1000000/RES_hhdet_num!G93)</f>
        <v>2530.8033373366852</v>
      </c>
      <c r="H93" s="160">
        <f>IF(RES_hhdet_fec!H93=0,0,RES_hhdet_fec!H93/0.086*1000000/RES_hhdet_num!H93)</f>
        <v>2500.6312627046586</v>
      </c>
      <c r="I93" s="160">
        <f>IF(RES_hhdet_fec!I93=0,0,RES_hhdet_fec!I93/0.086*1000000/RES_hhdet_num!I93)</f>
        <v>2468.1809516088729</v>
      </c>
      <c r="J93" s="160">
        <f>IF(RES_hhdet_fec!J93=0,0,RES_hhdet_fec!J93/0.086*1000000/RES_hhdet_num!J93)</f>
        <v>2431.4217854773128</v>
      </c>
      <c r="K93" s="160">
        <f>IF(RES_hhdet_fec!K93=0,0,RES_hhdet_fec!K93/0.086*1000000/RES_hhdet_num!K93)</f>
        <v>2446.1436939314667</v>
      </c>
      <c r="L93" s="160">
        <f>IF(RES_hhdet_fec!L93=0,0,RES_hhdet_fec!L93/0.086*1000000/RES_hhdet_num!L93)</f>
        <v>2441.53609250722</v>
      </c>
      <c r="M93" s="160">
        <f>IF(RES_hhdet_fec!M93=0,0,RES_hhdet_fec!M93/0.086*1000000/RES_hhdet_num!M93)</f>
        <v>2444.9384347160076</v>
      </c>
      <c r="N93" s="160">
        <f>IF(RES_hhdet_fec!N93=0,0,RES_hhdet_fec!N93/0.086*1000000/RES_hhdet_num!N93)</f>
        <v>2423.5912469242153</v>
      </c>
      <c r="O93" s="160">
        <f>IF(RES_hhdet_fec!O93=0,0,RES_hhdet_fec!O93/0.086*1000000/RES_hhdet_num!O93)</f>
        <v>2387.027639233233</v>
      </c>
      <c r="P93" s="160">
        <f>IF(RES_hhdet_fec!P93=0,0,RES_hhdet_fec!P93/0.086*1000000/RES_hhdet_num!P93)</f>
        <v>2379.581547634351</v>
      </c>
      <c r="Q93" s="160">
        <f>IF(RES_hhdet_fec!Q93=0,0,RES_hhdet_fec!Q93/0.086*1000000/RES_hhdet_num!Q93)</f>
        <v>2348.1595881189246</v>
      </c>
    </row>
    <row r="94" spans="1:17" ht="12" customHeight="1" x14ac:dyDescent="0.25">
      <c r="A94" s="148" t="s">
        <v>57</v>
      </c>
      <c r="B94" s="156">
        <f>IF(RES_hhdet_fec!B94=0,0,RES_hhdet_fec!B94/0.086*1000000/RES_hhdet_num!B93)</f>
        <v>1997.6045885771073</v>
      </c>
      <c r="C94" s="156">
        <f>IF(RES_hhdet_fec!C94=0,0,RES_hhdet_fec!C94/0.086*1000000/RES_hhdet_num!C93)</f>
        <v>1982.8061655030854</v>
      </c>
      <c r="D94" s="156">
        <f>IF(RES_hhdet_fec!D94=0,0,RES_hhdet_fec!D94/0.086*1000000/RES_hhdet_num!D93)</f>
        <v>1973.7961272042164</v>
      </c>
      <c r="E94" s="156">
        <f>IF(RES_hhdet_fec!E94=0,0,RES_hhdet_fec!E94/0.086*1000000/RES_hhdet_num!E93)</f>
        <v>1959.2102824001854</v>
      </c>
      <c r="F94" s="156">
        <f>IF(RES_hhdet_fec!F94=0,0,RES_hhdet_fec!F94/0.086*1000000/RES_hhdet_num!F93)</f>
        <v>1940.0117151995194</v>
      </c>
      <c r="G94" s="156">
        <f>IF(RES_hhdet_fec!G94=0,0,RES_hhdet_fec!G94/0.086*1000000/RES_hhdet_num!G93)</f>
        <v>1932.712060541747</v>
      </c>
      <c r="H94" s="156">
        <f>IF(RES_hhdet_fec!H94=0,0,RES_hhdet_fec!H94/0.086*1000000/RES_hhdet_num!H93)</f>
        <v>1906.1098922898159</v>
      </c>
      <c r="I94" s="156">
        <f>IF(RES_hhdet_fec!I94=0,0,RES_hhdet_fec!I94/0.086*1000000/RES_hhdet_num!I93)</f>
        <v>1878.098670069822</v>
      </c>
      <c r="J94" s="156">
        <f>IF(RES_hhdet_fec!J94=0,0,RES_hhdet_fec!J94/0.086*1000000/RES_hhdet_num!J93)</f>
        <v>1846.5673424744875</v>
      </c>
      <c r="K94" s="156">
        <f>IF(RES_hhdet_fec!K94=0,0,RES_hhdet_fec!K94/0.086*1000000/RES_hhdet_num!K93)</f>
        <v>1854.3320118040631</v>
      </c>
      <c r="L94" s="156">
        <f>IF(RES_hhdet_fec!L94=0,0,RES_hhdet_fec!L94/0.086*1000000/RES_hhdet_num!L93)</f>
        <v>1837.5189319548181</v>
      </c>
      <c r="M94" s="156">
        <f>IF(RES_hhdet_fec!M94=0,0,RES_hhdet_fec!M94/0.086*1000000/RES_hhdet_num!M93)</f>
        <v>1858.4377407671502</v>
      </c>
      <c r="N94" s="156">
        <f>IF(RES_hhdet_fec!N94=0,0,RES_hhdet_fec!N94/0.086*1000000/RES_hhdet_num!N93)</f>
        <v>1829.5794687960083</v>
      </c>
      <c r="O94" s="156">
        <f>IF(RES_hhdet_fec!O94=0,0,RES_hhdet_fec!O94/0.086*1000000/RES_hhdet_num!O93)</f>
        <v>1783.510037031353</v>
      </c>
      <c r="P94" s="156">
        <f>IF(RES_hhdet_fec!P94=0,0,RES_hhdet_fec!P94/0.086*1000000/RES_hhdet_num!P93)</f>
        <v>1799.7795090826983</v>
      </c>
      <c r="Q94" s="156">
        <f>IF(RES_hhdet_fec!Q94=0,0,RES_hhdet_fec!Q94/0.086*1000000/RES_hhdet_num!Q93)</f>
        <v>1759.6207382493931</v>
      </c>
    </row>
    <row r="95" spans="1:17" ht="12" customHeight="1" x14ac:dyDescent="0.25">
      <c r="A95" s="148" t="s">
        <v>59</v>
      </c>
      <c r="B95" s="156">
        <f>IF(RES_hhdet_fec!B95=0,0,RES_hhdet_fec!B95/0.086*1000000/RES_hhdet_num!B93)</f>
        <v>591.12218604033183</v>
      </c>
      <c r="C95" s="156">
        <f>IF(RES_hhdet_fec!C95=0,0,RES_hhdet_fec!C95/0.086*1000000/RES_hhdet_num!C93)</f>
        <v>591.93358023387668</v>
      </c>
      <c r="D95" s="156">
        <f>IF(RES_hhdet_fec!D95=0,0,RES_hhdet_fec!D95/0.086*1000000/RES_hhdet_num!D93)</f>
        <v>594.75299421588829</v>
      </c>
      <c r="E95" s="156">
        <f>IF(RES_hhdet_fec!E95=0,0,RES_hhdet_fec!E95/0.086*1000000/RES_hhdet_num!E93)</f>
        <v>595.81647344655414</v>
      </c>
      <c r="F95" s="156">
        <f>IF(RES_hhdet_fec!F95=0,0,RES_hhdet_fec!F95/0.086*1000000/RES_hhdet_num!F93)</f>
        <v>595.53128509045143</v>
      </c>
      <c r="G95" s="156">
        <f>IF(RES_hhdet_fec!G95=0,0,RES_hhdet_fec!G95/0.086*1000000/RES_hhdet_num!G93)</f>
        <v>598.09127679493793</v>
      </c>
      <c r="H95" s="156">
        <f>IF(RES_hhdet_fec!H95=0,0,RES_hhdet_fec!H95/0.086*1000000/RES_hhdet_num!H93)</f>
        <v>594.52137041484218</v>
      </c>
      <c r="I95" s="156">
        <f>IF(RES_hhdet_fec!I95=0,0,RES_hhdet_fec!I95/0.086*1000000/RES_hhdet_num!I93)</f>
        <v>590.08228153905043</v>
      </c>
      <c r="J95" s="156">
        <f>IF(RES_hhdet_fec!J95=0,0,RES_hhdet_fec!J95/0.086*1000000/RES_hhdet_num!J93)</f>
        <v>584.85444300282586</v>
      </c>
      <c r="K95" s="156">
        <f>IF(RES_hhdet_fec!K95=0,0,RES_hhdet_fec!K95/0.086*1000000/RES_hhdet_num!K93)</f>
        <v>591.81168212740397</v>
      </c>
      <c r="L95" s="156">
        <f>IF(RES_hhdet_fec!L95=0,0,RES_hhdet_fec!L95/0.086*1000000/RES_hhdet_num!L93)</f>
        <v>604.01716055240206</v>
      </c>
      <c r="M95" s="156">
        <f>IF(RES_hhdet_fec!M95=0,0,RES_hhdet_fec!M95/0.086*1000000/RES_hhdet_num!M93)</f>
        <v>586.50069394885759</v>
      </c>
      <c r="N95" s="156">
        <f>IF(RES_hhdet_fec!N95=0,0,RES_hhdet_fec!N95/0.086*1000000/RES_hhdet_num!N93)</f>
        <v>594.01177812820742</v>
      </c>
      <c r="O95" s="156">
        <f>IF(RES_hhdet_fec!O95=0,0,RES_hhdet_fec!O95/0.086*1000000/RES_hhdet_num!O93)</f>
        <v>603.51760220188021</v>
      </c>
      <c r="P95" s="156">
        <f>IF(RES_hhdet_fec!P95=0,0,RES_hhdet_fec!P95/0.086*1000000/RES_hhdet_num!P93)</f>
        <v>579.80203855165212</v>
      </c>
      <c r="Q95" s="156">
        <f>IF(RES_hhdet_fec!Q95=0,0,RES_hhdet_fec!Q95/0.086*1000000/RES_hhdet_num!Q93)</f>
        <v>588.53884986953108</v>
      </c>
    </row>
    <row r="96" spans="1:17" ht="12" customHeight="1" x14ac:dyDescent="0.25">
      <c r="A96" s="163" t="s">
        <v>142</v>
      </c>
      <c r="B96" s="162">
        <f>IF(RES_hhdet_fec!B96=0,0,RES_hhdet_fec!B96/0.086*1000000/RES_hhdet_num!B96)</f>
        <v>2549.7787048836954</v>
      </c>
      <c r="C96" s="162">
        <f>IF(RES_hhdet_fec!C96=0,0,RES_hhdet_fec!C96/0.086*1000000/RES_hhdet_num!C96)</f>
        <v>2645.4929386874619</v>
      </c>
      <c r="D96" s="162">
        <f>IF(RES_hhdet_fec!D96=0,0,RES_hhdet_fec!D96/0.086*1000000/RES_hhdet_num!D96)</f>
        <v>2625.9454235594653</v>
      </c>
      <c r="E96" s="162">
        <f>IF(RES_hhdet_fec!E96=0,0,RES_hhdet_fec!E96/0.086*1000000/RES_hhdet_num!E96)</f>
        <v>2611.7673329939012</v>
      </c>
      <c r="F96" s="162">
        <f>IF(RES_hhdet_fec!F96=0,0,RES_hhdet_fec!F96/0.086*1000000/RES_hhdet_num!F96)</f>
        <v>2518.364677093673</v>
      </c>
      <c r="G96" s="162">
        <f>IF(RES_hhdet_fec!G96=0,0,RES_hhdet_fec!G96/0.086*1000000/RES_hhdet_num!G96)</f>
        <v>2541.6648277427976</v>
      </c>
      <c r="H96" s="162">
        <f>IF(RES_hhdet_fec!H96=0,0,RES_hhdet_fec!H96/0.086*1000000/RES_hhdet_num!H96)</f>
        <v>2466.3527230708337</v>
      </c>
      <c r="I96" s="162">
        <f>IF(RES_hhdet_fec!I96=0,0,RES_hhdet_fec!I96/0.086*1000000/RES_hhdet_num!I96)</f>
        <v>2644.9060688499953</v>
      </c>
      <c r="J96" s="162">
        <f>IF(RES_hhdet_fec!J96=0,0,RES_hhdet_fec!J96/0.086*1000000/RES_hhdet_num!J96)</f>
        <v>2457.4165267602866</v>
      </c>
      <c r="K96" s="162">
        <f>IF(RES_hhdet_fec!K96=0,0,RES_hhdet_fec!K96/0.086*1000000/RES_hhdet_num!K96)</f>
        <v>2555.9710079027018</v>
      </c>
      <c r="L96" s="162">
        <f>IF(RES_hhdet_fec!L96=0,0,RES_hhdet_fec!L96/0.086*1000000/RES_hhdet_num!L96)</f>
        <v>2489.5356376754348</v>
      </c>
      <c r="M96" s="162">
        <f>IF(RES_hhdet_fec!M96=0,0,RES_hhdet_fec!M96/0.086*1000000/RES_hhdet_num!M96)</f>
        <v>2604.9366703715623</v>
      </c>
      <c r="N96" s="162">
        <f>IF(RES_hhdet_fec!N96=0,0,RES_hhdet_fec!N96/0.086*1000000/RES_hhdet_num!N96)</f>
        <v>2592.4315405970156</v>
      </c>
      <c r="O96" s="162">
        <f>IF(RES_hhdet_fec!O96=0,0,RES_hhdet_fec!O96/0.086*1000000/RES_hhdet_num!O96)</f>
        <v>2536.3035156197807</v>
      </c>
      <c r="P96" s="162">
        <f>IF(RES_hhdet_fec!P96=0,0,RES_hhdet_fec!P96/0.086*1000000/RES_hhdet_num!P96)</f>
        <v>2701.49354020498</v>
      </c>
      <c r="Q96" s="162">
        <f>IF(RES_hhdet_fec!Q96=0,0,RES_hhdet_fec!Q96/0.086*1000000/RES_hhdet_num!Q96)</f>
        <v>2605.6441172065493</v>
      </c>
    </row>
    <row r="97" spans="1:17" ht="12" customHeight="1" x14ac:dyDescent="0.25">
      <c r="A97" s="161" t="s">
        <v>141</v>
      </c>
      <c r="B97" s="160">
        <f>IF(RES_hhdet_fec!B97=0,0,RES_hhdet_fec!B97/0.086*1000000/RES_hhdet_num!B97)</f>
        <v>2248.4783442147332</v>
      </c>
      <c r="C97" s="160">
        <f>IF(RES_hhdet_fec!C97=0,0,RES_hhdet_fec!C97/0.086*1000000/RES_hhdet_num!C97)</f>
        <v>2311.5039903807251</v>
      </c>
      <c r="D97" s="160">
        <f>IF(RES_hhdet_fec!D97=0,0,RES_hhdet_fec!D97/0.086*1000000/RES_hhdet_num!D97)</f>
        <v>2301.6175195295395</v>
      </c>
      <c r="E97" s="160">
        <f>IF(RES_hhdet_fec!E97=0,0,RES_hhdet_fec!E97/0.086*1000000/RES_hhdet_num!E97)</f>
        <v>2293.4652398925891</v>
      </c>
      <c r="F97" s="160">
        <f>IF(RES_hhdet_fec!F97=0,0,RES_hhdet_fec!F97/0.086*1000000/RES_hhdet_num!F97)</f>
        <v>2232.4683252013383</v>
      </c>
      <c r="G97" s="160">
        <f>IF(RES_hhdet_fec!G97=0,0,RES_hhdet_fec!G97/0.086*1000000/RES_hhdet_num!G97)</f>
        <v>2250.1734148277583</v>
      </c>
      <c r="H97" s="160">
        <f>IF(RES_hhdet_fec!H97=0,0,RES_hhdet_fec!H97/0.086*1000000/RES_hhdet_num!H97)</f>
        <v>2197.6506404108859</v>
      </c>
      <c r="I97" s="160">
        <f>IF(RES_hhdet_fec!I97=0,0,RES_hhdet_fec!I97/0.086*1000000/RES_hhdet_num!I97)</f>
        <v>2309.2712262915479</v>
      </c>
      <c r="J97" s="160">
        <f>IF(RES_hhdet_fec!J97=0,0,RES_hhdet_fec!J97/0.086*1000000/RES_hhdet_num!J97)</f>
        <v>2182.1751853970127</v>
      </c>
      <c r="K97" s="160">
        <f>IF(RES_hhdet_fec!K97=0,0,RES_hhdet_fec!K97/0.086*1000000/RES_hhdet_num!K97)</f>
        <v>2253.1928372641614</v>
      </c>
      <c r="L97" s="160">
        <f>IF(RES_hhdet_fec!L97=0,0,RES_hhdet_fec!L97/0.086*1000000/RES_hhdet_num!L97)</f>
        <v>2209.7676468530581</v>
      </c>
      <c r="M97" s="160">
        <f>IF(RES_hhdet_fec!M97=0,0,RES_hhdet_fec!M97/0.086*1000000/RES_hhdet_num!M97)</f>
        <v>2292.7342130422312</v>
      </c>
      <c r="N97" s="160">
        <f>IF(RES_hhdet_fec!N97=0,0,RES_hhdet_fec!N97/0.086*1000000/RES_hhdet_num!N97)</f>
        <v>2279.0922795162669</v>
      </c>
      <c r="O97" s="160">
        <f>IF(RES_hhdet_fec!O97=0,0,RES_hhdet_fec!O97/0.086*1000000/RES_hhdet_num!O97)</f>
        <v>2233.0926109875886</v>
      </c>
      <c r="P97" s="160">
        <f>IF(RES_hhdet_fec!P97=0,0,RES_hhdet_fec!P97/0.086*1000000/RES_hhdet_num!P97)</f>
        <v>2351.9818009261171</v>
      </c>
      <c r="Q97" s="160">
        <f>IF(RES_hhdet_fec!Q97=0,0,RES_hhdet_fec!Q97/0.086*1000000/RES_hhdet_num!Q97)</f>
        <v>2282.2075260537868</v>
      </c>
    </row>
    <row r="98" spans="1:17" ht="12" customHeight="1" x14ac:dyDescent="0.25">
      <c r="A98" s="148" t="s">
        <v>60</v>
      </c>
      <c r="B98" s="156">
        <f>IF(RES_hhdet_fec!B98=0,0,RES_hhdet_fec!B98/0.086*1000000/RES_hhdet_num!B97)</f>
        <v>1657.3561581744016</v>
      </c>
      <c r="C98" s="156">
        <f>IF(RES_hhdet_fec!C98=0,0,RES_hhdet_fec!C98/0.086*1000000/RES_hhdet_num!C97)</f>
        <v>1719.5704101468486</v>
      </c>
      <c r="D98" s="156">
        <f>IF(RES_hhdet_fec!D98=0,0,RES_hhdet_fec!D98/0.086*1000000/RES_hhdet_num!D97)</f>
        <v>1706.8645253136508</v>
      </c>
      <c r="E98" s="156">
        <f>IF(RES_hhdet_fec!E98=0,0,RES_hhdet_fec!E98/0.086*1000000/RES_hhdet_num!E97)</f>
        <v>1697.6487664460344</v>
      </c>
      <c r="F98" s="156">
        <f>IF(RES_hhdet_fec!F98=0,0,RES_hhdet_fec!F98/0.086*1000000/RES_hhdet_num!F97)</f>
        <v>1636.9370401108872</v>
      </c>
      <c r="G98" s="156">
        <f>IF(RES_hhdet_fec!G98=0,0,RES_hhdet_fec!G98/0.086*1000000/RES_hhdet_num!G97)</f>
        <v>1652.0821380328202</v>
      </c>
      <c r="H98" s="156">
        <f>IF(RES_hhdet_fec!H98=0,0,RES_hhdet_fec!H98/0.086*1000000/RES_hhdet_num!H97)</f>
        <v>1603.1292699960438</v>
      </c>
      <c r="I98" s="156">
        <f>IF(RES_hhdet_fec!I98=0,0,RES_hhdet_fec!I98/0.086*1000000/RES_hhdet_num!I97)</f>
        <v>1719.1889447524984</v>
      </c>
      <c r="J98" s="156">
        <f>IF(RES_hhdet_fec!J98=0,0,RES_hhdet_fec!J98/0.086*1000000/RES_hhdet_num!J97)</f>
        <v>1597.3207423941869</v>
      </c>
      <c r="K98" s="156">
        <f>IF(RES_hhdet_fec!K98=0,0,RES_hhdet_fec!K98/0.086*1000000/RES_hhdet_num!K97)</f>
        <v>1661.3811551367571</v>
      </c>
      <c r="L98" s="156">
        <f>IF(RES_hhdet_fec!L98=0,0,RES_hhdet_fec!L98/0.086*1000000/RES_hhdet_num!L97)</f>
        <v>1605.7504863006559</v>
      </c>
      <c r="M98" s="156">
        <f>IF(RES_hhdet_fec!M98=0,0,RES_hhdet_fec!M98/0.086*1000000/RES_hhdet_num!M97)</f>
        <v>1706.2335190933736</v>
      </c>
      <c r="N98" s="156">
        <f>IF(RES_hhdet_fec!N98=0,0,RES_hhdet_fec!N98/0.086*1000000/RES_hhdet_num!N97)</f>
        <v>1685.0805013880595</v>
      </c>
      <c r="O98" s="156">
        <f>IF(RES_hhdet_fec!O98=0,0,RES_hhdet_fec!O98/0.086*1000000/RES_hhdet_num!O97)</f>
        <v>1629.5750087857084</v>
      </c>
      <c r="P98" s="156">
        <f>IF(RES_hhdet_fec!P98=0,0,RES_hhdet_fec!P98/0.086*1000000/RES_hhdet_num!P97)</f>
        <v>1772.1797623744649</v>
      </c>
      <c r="Q98" s="156">
        <f>IF(RES_hhdet_fec!Q98=0,0,RES_hhdet_fec!Q98/0.086*1000000/RES_hhdet_num!Q97)</f>
        <v>1693.6686761842554</v>
      </c>
    </row>
    <row r="99" spans="1:17" ht="12" customHeight="1" x14ac:dyDescent="0.25">
      <c r="A99" s="148" t="s">
        <v>59</v>
      </c>
      <c r="B99" s="156">
        <f>IF(RES_hhdet_fec!B99=0,0,RES_hhdet_fec!B99/0.086*1000000/RES_hhdet_num!B97)</f>
        <v>591.1221860403316</v>
      </c>
      <c r="C99" s="156">
        <f>IF(RES_hhdet_fec!C99=0,0,RES_hhdet_fec!C99/0.086*1000000/RES_hhdet_num!C97)</f>
        <v>591.93358023387657</v>
      </c>
      <c r="D99" s="156">
        <f>IF(RES_hhdet_fec!D99=0,0,RES_hhdet_fec!D99/0.086*1000000/RES_hhdet_num!D97)</f>
        <v>594.75299421588852</v>
      </c>
      <c r="E99" s="156">
        <f>IF(RES_hhdet_fec!E99=0,0,RES_hhdet_fec!E99/0.086*1000000/RES_hhdet_num!E97)</f>
        <v>595.8164734465546</v>
      </c>
      <c r="F99" s="156">
        <f>IF(RES_hhdet_fec!F99=0,0,RES_hhdet_fec!F99/0.086*1000000/RES_hhdet_num!F97)</f>
        <v>595.53128509045155</v>
      </c>
      <c r="G99" s="156">
        <f>IF(RES_hhdet_fec!G99=0,0,RES_hhdet_fec!G99/0.086*1000000/RES_hhdet_num!G97)</f>
        <v>598.09127679493815</v>
      </c>
      <c r="H99" s="156">
        <f>IF(RES_hhdet_fec!H99=0,0,RES_hhdet_fec!H99/0.086*1000000/RES_hhdet_num!H97)</f>
        <v>594.52137041484207</v>
      </c>
      <c r="I99" s="156">
        <f>IF(RES_hhdet_fec!I99=0,0,RES_hhdet_fec!I99/0.086*1000000/RES_hhdet_num!I97)</f>
        <v>590.08228153904952</v>
      </c>
      <c r="J99" s="156">
        <f>IF(RES_hhdet_fec!J99=0,0,RES_hhdet_fec!J99/0.086*1000000/RES_hhdet_num!J97)</f>
        <v>584.85444300282552</v>
      </c>
      <c r="K99" s="156">
        <f>IF(RES_hhdet_fec!K99=0,0,RES_hhdet_fec!K99/0.086*1000000/RES_hhdet_num!K97)</f>
        <v>591.81168212740397</v>
      </c>
      <c r="L99" s="156">
        <f>IF(RES_hhdet_fec!L99=0,0,RES_hhdet_fec!L99/0.086*1000000/RES_hhdet_num!L97)</f>
        <v>604.01716055240206</v>
      </c>
      <c r="M99" s="156">
        <f>IF(RES_hhdet_fec!M99=0,0,RES_hhdet_fec!M99/0.086*1000000/RES_hhdet_num!M97)</f>
        <v>586.50069394885725</v>
      </c>
      <c r="N99" s="156">
        <f>IF(RES_hhdet_fec!N99=0,0,RES_hhdet_fec!N99/0.086*1000000/RES_hhdet_num!N97)</f>
        <v>594.01177812820754</v>
      </c>
      <c r="O99" s="156">
        <f>IF(RES_hhdet_fec!O99=0,0,RES_hhdet_fec!O99/0.086*1000000/RES_hhdet_num!O97)</f>
        <v>603.51760220187998</v>
      </c>
      <c r="P99" s="156">
        <f>IF(RES_hhdet_fec!P99=0,0,RES_hhdet_fec!P99/0.086*1000000/RES_hhdet_num!P97)</f>
        <v>579.80203855165189</v>
      </c>
      <c r="Q99" s="156">
        <f>IF(RES_hhdet_fec!Q99=0,0,RES_hhdet_fec!Q99/0.086*1000000/RES_hhdet_num!Q97)</f>
        <v>588.53884986953108</v>
      </c>
    </row>
    <row r="100" spans="1:17" ht="12" customHeight="1" x14ac:dyDescent="0.25">
      <c r="A100" s="158" t="s">
        <v>62</v>
      </c>
      <c r="B100" s="157">
        <f>IF(RES_hhdet_fec!B100=0,0,RES_hhdet_fec!B100/0.086*1000000/RES_hhdet_num!B$81)</f>
        <v>868.47936537622502</v>
      </c>
      <c r="C100" s="157">
        <f>IF(RES_hhdet_fec!C100=0,0,RES_hhdet_fec!C100/0.086*1000000/RES_hhdet_num!C$81)</f>
        <v>884.28094993055515</v>
      </c>
      <c r="D100" s="157">
        <f>IF(RES_hhdet_fec!D100=0,0,RES_hhdet_fec!D100/0.086*1000000/RES_hhdet_num!D$81)</f>
        <v>876.91918909098843</v>
      </c>
      <c r="E100" s="157">
        <f>IF(RES_hhdet_fec!E100=0,0,RES_hhdet_fec!E100/0.086*1000000/RES_hhdet_num!E$81)</f>
        <v>880.42665734828722</v>
      </c>
      <c r="F100" s="157">
        <f>IF(RES_hhdet_fec!F100=0,0,RES_hhdet_fec!F100/0.086*1000000/RES_hhdet_num!F$81)</f>
        <v>863.75280000550367</v>
      </c>
      <c r="G100" s="157">
        <f>IF(RES_hhdet_fec!G100=0,0,RES_hhdet_fec!G100/0.086*1000000/RES_hhdet_num!G$81)</f>
        <v>850.37326470429309</v>
      </c>
      <c r="H100" s="157">
        <f>IF(RES_hhdet_fec!H100=0,0,RES_hhdet_fec!H100/0.086*1000000/RES_hhdet_num!H$81)</f>
        <v>835.88297717549335</v>
      </c>
      <c r="I100" s="157">
        <f>IF(RES_hhdet_fec!I100=0,0,RES_hhdet_fec!I100/0.086*1000000/RES_hhdet_num!I$81)</f>
        <v>866.17621366635285</v>
      </c>
      <c r="J100" s="157">
        <f>IF(RES_hhdet_fec!J100=0,0,RES_hhdet_fec!J100/0.086*1000000/RES_hhdet_num!J$81)</f>
        <v>846.12301164792177</v>
      </c>
      <c r="K100" s="157">
        <f>IF(RES_hhdet_fec!K100=0,0,RES_hhdet_fec!K100/0.086*1000000/RES_hhdet_num!K$81)</f>
        <v>842.77226537792296</v>
      </c>
      <c r="L100" s="157">
        <f>IF(RES_hhdet_fec!L100=0,0,RES_hhdet_fec!L100/0.086*1000000/RES_hhdet_num!L$81)</f>
        <v>837.15924579914497</v>
      </c>
      <c r="M100" s="157">
        <f>IF(RES_hhdet_fec!M100=0,0,RES_hhdet_fec!M100/0.086*1000000/RES_hhdet_num!M$81)</f>
        <v>847.16092604756784</v>
      </c>
      <c r="N100" s="157">
        <f>IF(RES_hhdet_fec!N100=0,0,RES_hhdet_fec!N100/0.086*1000000/RES_hhdet_num!N$81)</f>
        <v>874.18466655310135</v>
      </c>
      <c r="O100" s="157">
        <f>IF(RES_hhdet_fec!O100=0,0,RES_hhdet_fec!O100/0.086*1000000/RES_hhdet_num!O$81)</f>
        <v>824.75021914539207</v>
      </c>
      <c r="P100" s="157">
        <f>IF(RES_hhdet_fec!P100=0,0,RES_hhdet_fec!P100/0.086*1000000/RES_hhdet_num!P$81)</f>
        <v>870.08687629115718</v>
      </c>
      <c r="Q100" s="157">
        <f>IF(RES_hhdet_fec!Q100=0,0,RES_hhdet_fec!Q100/0.086*1000000/RES_hhdet_num!Q$81)</f>
        <v>857.93580132816203</v>
      </c>
    </row>
    <row r="101" spans="1:17" ht="12" customHeight="1" x14ac:dyDescent="0.25">
      <c r="A101" s="23" t="s">
        <v>55</v>
      </c>
      <c r="B101" s="156">
        <f>IF(RES_hhdet_fec!B101=0,0,RES_hhdet_fec!B101/0.086*1000000/RES_hhdet_num!B101)</f>
        <v>1852.9132443905912</v>
      </c>
      <c r="C101" s="156">
        <f>IF(RES_hhdet_fec!C101=0,0,RES_hhdet_fec!C101/0.086*1000000/RES_hhdet_num!C101)</f>
        <v>1972.3247827542668</v>
      </c>
      <c r="D101" s="156">
        <f>IF(RES_hhdet_fec!D101=0,0,RES_hhdet_fec!D101/0.086*1000000/RES_hhdet_num!D101)</f>
        <v>1662.9731688096003</v>
      </c>
      <c r="E101" s="156">
        <f>IF(RES_hhdet_fec!E101=0,0,RES_hhdet_fec!E101/0.086*1000000/RES_hhdet_num!E101)</f>
        <v>1838.8791717560778</v>
      </c>
      <c r="F101" s="156">
        <f>IF(RES_hhdet_fec!F101=0,0,RES_hhdet_fec!F101/0.086*1000000/RES_hhdet_num!F101)</f>
        <v>1936.4035957411259</v>
      </c>
      <c r="G101" s="156">
        <f>IF(RES_hhdet_fec!G101=0,0,RES_hhdet_fec!G101/0.086*1000000/RES_hhdet_num!G101)</f>
        <v>1671.800863844903</v>
      </c>
      <c r="H101" s="156">
        <f>IF(RES_hhdet_fec!H101=0,0,RES_hhdet_fec!H101/0.086*1000000/RES_hhdet_num!H101)</f>
        <v>1873.7018880819514</v>
      </c>
      <c r="I101" s="156">
        <f>IF(RES_hhdet_fec!I101=0,0,RES_hhdet_fec!I101/0.086*1000000/RES_hhdet_num!I101)</f>
        <v>1598.4830465921409</v>
      </c>
      <c r="J101" s="156">
        <f>IF(RES_hhdet_fec!J101=0,0,RES_hhdet_fec!J101/0.086*1000000/RES_hhdet_num!J101)</f>
        <v>1803.8267652209645</v>
      </c>
      <c r="K101" s="156">
        <f>IF(RES_hhdet_fec!K101=0,0,RES_hhdet_fec!K101/0.086*1000000/RES_hhdet_num!K101)</f>
        <v>1563.2621807400444</v>
      </c>
      <c r="L101" s="156">
        <f>IF(RES_hhdet_fec!L101=0,0,RES_hhdet_fec!L101/0.086*1000000/RES_hhdet_num!L101)</f>
        <v>1573.782520588017</v>
      </c>
      <c r="M101" s="156">
        <f>IF(RES_hhdet_fec!M101=0,0,RES_hhdet_fec!M101/0.086*1000000/RES_hhdet_num!M101)</f>
        <v>1568.7582397210201</v>
      </c>
      <c r="N101" s="156">
        <f>IF(RES_hhdet_fec!N101=0,0,RES_hhdet_fec!N101/0.086*1000000/RES_hhdet_num!N101)</f>
        <v>1772.014388982999</v>
      </c>
      <c r="O101" s="156">
        <f>IF(RES_hhdet_fec!O101=0,0,RES_hhdet_fec!O101/0.086*1000000/RES_hhdet_num!O101)</f>
        <v>1547.1636953251436</v>
      </c>
      <c r="P101" s="156">
        <f>IF(RES_hhdet_fec!P101=0,0,RES_hhdet_fec!P101/0.086*1000000/RES_hhdet_num!P101)</f>
        <v>1494.1547169901428</v>
      </c>
      <c r="Q101" s="156">
        <f>IF(RES_hhdet_fec!Q101=0,0,RES_hhdet_fec!Q101/0.086*1000000/RES_hhdet_num!Q101)</f>
        <v>1626.0704655380391</v>
      </c>
    </row>
    <row r="102" spans="1:17" ht="12" customHeight="1" x14ac:dyDescent="0.25">
      <c r="A102" s="23" t="s">
        <v>57</v>
      </c>
      <c r="B102" s="156">
        <f>IF(RES_hhdet_fec!B102=0,0,RES_hhdet_fec!B102/0.086*1000000/RES_hhdet_num!B102)</f>
        <v>1425.3383204334998</v>
      </c>
      <c r="C102" s="156">
        <f>IF(RES_hhdet_fec!C102=0,0,RES_hhdet_fec!C102/0.086*1000000/RES_hhdet_num!C102)</f>
        <v>1423.4757976163189</v>
      </c>
      <c r="D102" s="156">
        <f>IF(RES_hhdet_fec!D102=0,0,RES_hhdet_fec!D102/0.086*1000000/RES_hhdet_num!D102)</f>
        <v>1420.1182175423889</v>
      </c>
      <c r="E102" s="156">
        <f>IF(RES_hhdet_fec!E102=0,0,RES_hhdet_fec!E102/0.086*1000000/RES_hhdet_num!E102)</f>
        <v>1368.4006382158732</v>
      </c>
      <c r="F102" s="156">
        <f>IF(RES_hhdet_fec!F102=0,0,RES_hhdet_fec!F102/0.086*1000000/RES_hhdet_num!F102)</f>
        <v>1436.9452117659143</v>
      </c>
      <c r="G102" s="156">
        <f>IF(RES_hhdet_fec!G102=0,0,RES_hhdet_fec!G102/0.086*1000000/RES_hhdet_num!G102)</f>
        <v>1537.693551532913</v>
      </c>
      <c r="H102" s="156">
        <f>IF(RES_hhdet_fec!H102=0,0,RES_hhdet_fec!H102/0.086*1000000/RES_hhdet_num!H102)</f>
        <v>1254.8266205141142</v>
      </c>
      <c r="I102" s="156">
        <f>IF(RES_hhdet_fec!I102=0,0,RES_hhdet_fec!I102/0.086*1000000/RES_hhdet_num!I102)</f>
        <v>1393.1476833990223</v>
      </c>
      <c r="J102" s="156">
        <f>IF(RES_hhdet_fec!J102=0,0,RES_hhdet_fec!J102/0.086*1000000/RES_hhdet_num!J102)</f>
        <v>1386.2030271469712</v>
      </c>
      <c r="K102" s="156">
        <f>IF(RES_hhdet_fec!K102=0,0,RES_hhdet_fec!K102/0.086*1000000/RES_hhdet_num!K102)</f>
        <v>1036.6899849732574</v>
      </c>
      <c r="L102" s="156">
        <f>IF(RES_hhdet_fec!L102=0,0,RES_hhdet_fec!L102/0.086*1000000/RES_hhdet_num!L102)</f>
        <v>1492.5877843732919</v>
      </c>
      <c r="M102" s="156">
        <f>IF(RES_hhdet_fec!M102=0,0,RES_hhdet_fec!M102/0.086*1000000/RES_hhdet_num!M102)</f>
        <v>1487.4720650668653</v>
      </c>
      <c r="N102" s="156">
        <f>IF(RES_hhdet_fec!N102=0,0,RES_hhdet_fec!N102/0.086*1000000/RES_hhdet_num!N102)</f>
        <v>1141.5026348750589</v>
      </c>
      <c r="O102" s="156">
        <f>IF(RES_hhdet_fec!O102=0,0,RES_hhdet_fec!O102/0.086*1000000/RES_hhdet_num!O102)</f>
        <v>1248.2788981678539</v>
      </c>
      <c r="P102" s="156">
        <f>IF(RES_hhdet_fec!P102=0,0,RES_hhdet_fec!P102/0.086*1000000/RES_hhdet_num!P102)</f>
        <v>1231.9423285031187</v>
      </c>
      <c r="Q102" s="156">
        <f>IF(RES_hhdet_fec!Q102=0,0,RES_hhdet_fec!Q102/0.086*1000000/RES_hhdet_num!Q102)</f>
        <v>1212.90057299869</v>
      </c>
    </row>
    <row r="103" spans="1:17" ht="12" customHeight="1" x14ac:dyDescent="0.25">
      <c r="A103" s="29" t="s">
        <v>140</v>
      </c>
      <c r="B103" s="57">
        <f>IF(RES_hhdet_fec!B103=0,0,RES_hhdet_fec!B103/0.086*1000000/RES_hhdet_num!B103)</f>
        <v>796.41582598532648</v>
      </c>
      <c r="C103" s="57">
        <f>IF(RES_hhdet_fec!C103=0,0,RES_hhdet_fec!C103/0.086*1000000/RES_hhdet_num!C103)</f>
        <v>813.50232316417862</v>
      </c>
      <c r="D103" s="57">
        <f>IF(RES_hhdet_fec!D103=0,0,RES_hhdet_fec!D103/0.086*1000000/RES_hhdet_num!D103)</f>
        <v>821.6618966675569</v>
      </c>
      <c r="E103" s="57">
        <f>IF(RES_hhdet_fec!E103=0,0,RES_hhdet_fec!E103/0.086*1000000/RES_hhdet_num!E103)</f>
        <v>826.03898282324167</v>
      </c>
      <c r="F103" s="57">
        <f>IF(RES_hhdet_fec!F103=0,0,RES_hhdet_fec!F103/0.086*1000000/RES_hhdet_num!F103)</f>
        <v>800.22799455209531</v>
      </c>
      <c r="G103" s="57">
        <f>IF(RES_hhdet_fec!G103=0,0,RES_hhdet_fec!G103/0.086*1000000/RES_hhdet_num!G103)</f>
        <v>782.33495089469386</v>
      </c>
      <c r="H103" s="57">
        <f>IF(RES_hhdet_fec!H103=0,0,RES_hhdet_fec!H103/0.086*1000000/RES_hhdet_num!H103)</f>
        <v>771.65361242710162</v>
      </c>
      <c r="I103" s="57">
        <f>IF(RES_hhdet_fec!I103=0,0,RES_hhdet_fec!I103/0.086*1000000/RES_hhdet_num!I103)</f>
        <v>789.44599930831191</v>
      </c>
      <c r="J103" s="57">
        <f>IF(RES_hhdet_fec!J103=0,0,RES_hhdet_fec!J103/0.086*1000000/RES_hhdet_num!J103)</f>
        <v>761.25427579237657</v>
      </c>
      <c r="K103" s="57">
        <f>IF(RES_hhdet_fec!K103=0,0,RES_hhdet_fec!K103/0.086*1000000/RES_hhdet_num!K103)</f>
        <v>802.13800640918691</v>
      </c>
      <c r="L103" s="57">
        <f>IF(RES_hhdet_fec!L103=0,0,RES_hhdet_fec!L103/0.086*1000000/RES_hhdet_num!L103)</f>
        <v>776.23387895722124</v>
      </c>
      <c r="M103" s="57">
        <f>IF(RES_hhdet_fec!M103=0,0,RES_hhdet_fec!M103/0.086*1000000/RES_hhdet_num!M103)</f>
        <v>790.16604260422969</v>
      </c>
      <c r="N103" s="57">
        <f>IF(RES_hhdet_fec!N103=0,0,RES_hhdet_fec!N103/0.086*1000000/RES_hhdet_num!N103)</f>
        <v>829.49202194116003</v>
      </c>
      <c r="O103" s="57">
        <f>IF(RES_hhdet_fec!O103=0,0,RES_hhdet_fec!O103/0.086*1000000/RES_hhdet_num!O103)</f>
        <v>783.3054476732176</v>
      </c>
      <c r="P103" s="57">
        <f>IF(RES_hhdet_fec!P103=0,0,RES_hhdet_fec!P103/0.086*1000000/RES_hhdet_num!P103)</f>
        <v>834.03076414311067</v>
      </c>
      <c r="Q103" s="57">
        <f>IF(RES_hhdet_fec!Q103=0,0,RES_hhdet_fec!Q103/0.086*1000000/RES_hhdet_num!Q103)</f>
        <v>806.95514422675831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>
        <f>SUM(B106,B109,B111,B120)</f>
        <v>0</v>
      </c>
      <c r="C105" s="168">
        <f t="shared" ref="C105:Q105" si="20">SUM(C106,C109,C111,C120)</f>
        <v>0</v>
      </c>
      <c r="D105" s="168">
        <f t="shared" si="20"/>
        <v>0</v>
      </c>
      <c r="E105" s="168">
        <f t="shared" si="20"/>
        <v>0</v>
      </c>
      <c r="F105" s="168">
        <f t="shared" si="20"/>
        <v>0</v>
      </c>
      <c r="G105" s="168">
        <f t="shared" si="20"/>
        <v>0</v>
      </c>
      <c r="H105" s="168">
        <f t="shared" si="20"/>
        <v>0</v>
      </c>
      <c r="I105" s="168">
        <f t="shared" si="20"/>
        <v>0</v>
      </c>
      <c r="J105" s="168">
        <f t="shared" si="20"/>
        <v>0</v>
      </c>
      <c r="K105" s="168">
        <f t="shared" si="20"/>
        <v>0</v>
      </c>
      <c r="L105" s="168">
        <f t="shared" si="20"/>
        <v>0</v>
      </c>
      <c r="M105" s="168">
        <f t="shared" si="20"/>
        <v>0</v>
      </c>
      <c r="N105" s="168">
        <f t="shared" si="20"/>
        <v>0</v>
      </c>
      <c r="O105" s="168">
        <f t="shared" si="20"/>
        <v>0</v>
      </c>
      <c r="P105" s="168">
        <f t="shared" si="20"/>
        <v>0</v>
      </c>
      <c r="Q105" s="168">
        <f t="shared" si="20"/>
        <v>0</v>
      </c>
    </row>
    <row r="106" spans="1:17" ht="12.95" customHeight="1" x14ac:dyDescent="0.25">
      <c r="A106" s="158" t="s">
        <v>65</v>
      </c>
      <c r="B106" s="157">
        <f t="shared" ref="B106" si="21">SUM(B107:B108)</f>
        <v>0</v>
      </c>
      <c r="C106" s="157">
        <f t="shared" ref="C106:Q106" si="22">SUM(C107:C108)</f>
        <v>0</v>
      </c>
      <c r="D106" s="157">
        <f t="shared" si="22"/>
        <v>0</v>
      </c>
      <c r="E106" s="157">
        <f t="shared" si="22"/>
        <v>0</v>
      </c>
      <c r="F106" s="157">
        <f t="shared" si="22"/>
        <v>0</v>
      </c>
      <c r="G106" s="157">
        <f t="shared" si="22"/>
        <v>0</v>
      </c>
      <c r="H106" s="157">
        <f t="shared" si="22"/>
        <v>0</v>
      </c>
      <c r="I106" s="157">
        <f t="shared" si="22"/>
        <v>0</v>
      </c>
      <c r="J106" s="157">
        <f t="shared" si="22"/>
        <v>0</v>
      </c>
      <c r="K106" s="157">
        <f t="shared" si="22"/>
        <v>0</v>
      </c>
      <c r="L106" s="157">
        <f t="shared" si="22"/>
        <v>0</v>
      </c>
      <c r="M106" s="157">
        <f t="shared" si="22"/>
        <v>0</v>
      </c>
      <c r="N106" s="157">
        <f t="shared" si="22"/>
        <v>0</v>
      </c>
      <c r="O106" s="157">
        <f t="shared" si="22"/>
        <v>0</v>
      </c>
      <c r="P106" s="157">
        <f t="shared" si="22"/>
        <v>0</v>
      </c>
      <c r="Q106" s="157">
        <f t="shared" si="22"/>
        <v>0</v>
      </c>
    </row>
    <row r="107" spans="1:17" ht="12" customHeight="1" x14ac:dyDescent="0.25">
      <c r="A107" s="23" t="s">
        <v>153</v>
      </c>
      <c r="B107" s="156">
        <f>IF(RES_hhdet_fec!B107=0,0,RES_hhdet_fec!B107/0.086*1000000/RES_hhdet_num!B$105)</f>
        <v>0</v>
      </c>
      <c r="C107" s="156">
        <f>IF(RES_hhdet_fec!C107=0,0,RES_hhdet_fec!C107/0.086*1000000/RES_hhdet_num!C$105)</f>
        <v>0</v>
      </c>
      <c r="D107" s="156">
        <f>IF(RES_hhdet_fec!D107=0,0,RES_hhdet_fec!D107/0.086*1000000/RES_hhdet_num!D$105)</f>
        <v>0</v>
      </c>
      <c r="E107" s="156">
        <f>IF(RES_hhdet_fec!E107=0,0,RES_hhdet_fec!E107/0.086*1000000/RES_hhdet_num!E$105)</f>
        <v>0</v>
      </c>
      <c r="F107" s="156">
        <f>IF(RES_hhdet_fec!F107=0,0,RES_hhdet_fec!F107/0.086*1000000/RES_hhdet_num!F$105)</f>
        <v>0</v>
      </c>
      <c r="G107" s="156">
        <f>IF(RES_hhdet_fec!G107=0,0,RES_hhdet_fec!G107/0.086*1000000/RES_hhdet_num!G$105)</f>
        <v>0</v>
      </c>
      <c r="H107" s="156">
        <f>IF(RES_hhdet_fec!H107=0,0,RES_hhdet_fec!H107/0.086*1000000/RES_hhdet_num!H$105)</f>
        <v>0</v>
      </c>
      <c r="I107" s="156">
        <f>IF(RES_hhdet_fec!I107=0,0,RES_hhdet_fec!I107/0.086*1000000/RES_hhdet_num!I$105)</f>
        <v>0</v>
      </c>
      <c r="J107" s="156">
        <f>IF(RES_hhdet_fec!J107=0,0,RES_hhdet_fec!J107/0.086*1000000/RES_hhdet_num!J$105)</f>
        <v>0</v>
      </c>
      <c r="K107" s="156">
        <f>IF(RES_hhdet_fec!K107=0,0,RES_hhdet_fec!K107/0.086*1000000/RES_hhdet_num!K$105)</f>
        <v>0</v>
      </c>
      <c r="L107" s="156">
        <f>IF(RES_hhdet_fec!L107=0,0,RES_hhdet_fec!L107/0.086*1000000/RES_hhdet_num!L$105)</f>
        <v>0</v>
      </c>
      <c r="M107" s="156">
        <f>IF(RES_hhdet_fec!M107=0,0,RES_hhdet_fec!M107/0.086*1000000/RES_hhdet_num!M$105)</f>
        <v>0</v>
      </c>
      <c r="N107" s="156">
        <f>IF(RES_hhdet_fec!N107=0,0,RES_hhdet_fec!N107/0.086*1000000/RES_hhdet_num!N$105)</f>
        <v>0</v>
      </c>
      <c r="O107" s="156">
        <f>IF(RES_hhdet_fec!O107=0,0,RES_hhdet_fec!O107/0.086*1000000/RES_hhdet_num!O$105)</f>
        <v>0</v>
      </c>
      <c r="P107" s="156">
        <f>IF(RES_hhdet_fec!P107=0,0,RES_hhdet_fec!P107/0.086*1000000/RES_hhdet_num!P$105)</f>
        <v>0</v>
      </c>
      <c r="Q107" s="156">
        <f>IF(RES_hhdet_fec!Q107=0,0,RES_hhdet_fec!Q107/0.086*1000000/RES_hhdet_num!Q$105)</f>
        <v>0</v>
      </c>
    </row>
    <row r="108" spans="1:17" ht="12" customHeight="1" x14ac:dyDescent="0.25">
      <c r="A108" s="23" t="s">
        <v>60</v>
      </c>
      <c r="B108" s="156">
        <f>IF(RES_hhdet_fec!B108=0,0,RES_hhdet_fec!B108/0.086*1000000/RES_hhdet_num!B$105)</f>
        <v>0</v>
      </c>
      <c r="C108" s="156">
        <f>IF(RES_hhdet_fec!C108=0,0,RES_hhdet_fec!C108/0.086*1000000/RES_hhdet_num!C$105)</f>
        <v>0</v>
      </c>
      <c r="D108" s="156">
        <f>IF(RES_hhdet_fec!D108=0,0,RES_hhdet_fec!D108/0.086*1000000/RES_hhdet_num!D$105)</f>
        <v>0</v>
      </c>
      <c r="E108" s="156">
        <f>IF(RES_hhdet_fec!E108=0,0,RES_hhdet_fec!E108/0.086*1000000/RES_hhdet_num!E$105)</f>
        <v>0</v>
      </c>
      <c r="F108" s="156">
        <f>IF(RES_hhdet_fec!F108=0,0,RES_hhdet_fec!F108/0.086*1000000/RES_hhdet_num!F$105)</f>
        <v>0</v>
      </c>
      <c r="G108" s="156">
        <f>IF(RES_hhdet_fec!G108=0,0,RES_hhdet_fec!G108/0.086*1000000/RES_hhdet_num!G$105)</f>
        <v>0</v>
      </c>
      <c r="H108" s="156">
        <f>IF(RES_hhdet_fec!H108=0,0,RES_hhdet_fec!H108/0.086*1000000/RES_hhdet_num!H$105)</f>
        <v>0</v>
      </c>
      <c r="I108" s="156">
        <f>IF(RES_hhdet_fec!I108=0,0,RES_hhdet_fec!I108/0.086*1000000/RES_hhdet_num!I$105)</f>
        <v>0</v>
      </c>
      <c r="J108" s="156">
        <f>IF(RES_hhdet_fec!J108=0,0,RES_hhdet_fec!J108/0.086*1000000/RES_hhdet_num!J$105)</f>
        <v>0</v>
      </c>
      <c r="K108" s="156">
        <f>IF(RES_hhdet_fec!K108=0,0,RES_hhdet_fec!K108/0.086*1000000/RES_hhdet_num!K$105)</f>
        <v>0</v>
      </c>
      <c r="L108" s="156">
        <f>IF(RES_hhdet_fec!L108=0,0,RES_hhdet_fec!L108/0.086*1000000/RES_hhdet_num!L$105)</f>
        <v>0</v>
      </c>
      <c r="M108" s="156">
        <f>IF(RES_hhdet_fec!M108=0,0,RES_hhdet_fec!M108/0.086*1000000/RES_hhdet_num!M$105)</f>
        <v>0</v>
      </c>
      <c r="N108" s="156">
        <f>IF(RES_hhdet_fec!N108=0,0,RES_hhdet_fec!N108/0.086*1000000/RES_hhdet_num!N$105)</f>
        <v>0</v>
      </c>
      <c r="O108" s="156">
        <f>IF(RES_hhdet_fec!O108=0,0,RES_hhdet_fec!O108/0.086*1000000/RES_hhdet_num!O$105)</f>
        <v>0</v>
      </c>
      <c r="P108" s="156">
        <f>IF(RES_hhdet_fec!P108=0,0,RES_hhdet_fec!P108/0.086*1000000/RES_hhdet_num!P$105)</f>
        <v>0</v>
      </c>
      <c r="Q108" s="156">
        <f>IF(RES_hhdet_fec!Q108=0,0,RES_hhdet_fec!Q108/0.086*1000000/RES_hhdet_num!Q$105)</f>
        <v>0</v>
      </c>
    </row>
    <row r="109" spans="1:17" ht="12.95" customHeight="1" x14ac:dyDescent="0.25">
      <c r="A109" s="158" t="s">
        <v>112</v>
      </c>
      <c r="B109" s="157">
        <f t="shared" ref="B109:Q109" si="23">B110</f>
        <v>0</v>
      </c>
      <c r="C109" s="157">
        <f t="shared" si="23"/>
        <v>0</v>
      </c>
      <c r="D109" s="157">
        <f t="shared" si="23"/>
        <v>0</v>
      </c>
      <c r="E109" s="157">
        <f t="shared" si="23"/>
        <v>0</v>
      </c>
      <c r="F109" s="157">
        <f t="shared" si="23"/>
        <v>0</v>
      </c>
      <c r="G109" s="157">
        <f t="shared" si="23"/>
        <v>0</v>
      </c>
      <c r="H109" s="157">
        <f t="shared" si="23"/>
        <v>0</v>
      </c>
      <c r="I109" s="157">
        <f t="shared" si="23"/>
        <v>0</v>
      </c>
      <c r="J109" s="157">
        <f t="shared" si="23"/>
        <v>0</v>
      </c>
      <c r="K109" s="157">
        <f t="shared" si="23"/>
        <v>0</v>
      </c>
      <c r="L109" s="157">
        <f t="shared" si="23"/>
        <v>0</v>
      </c>
      <c r="M109" s="157">
        <f t="shared" si="23"/>
        <v>0</v>
      </c>
      <c r="N109" s="157">
        <f t="shared" si="23"/>
        <v>0</v>
      </c>
      <c r="O109" s="157">
        <f t="shared" si="23"/>
        <v>0</v>
      </c>
      <c r="P109" s="157">
        <f t="shared" si="23"/>
        <v>0</v>
      </c>
      <c r="Q109" s="157">
        <f t="shared" si="23"/>
        <v>0</v>
      </c>
    </row>
    <row r="110" spans="1:17" ht="12" customHeight="1" x14ac:dyDescent="0.25">
      <c r="A110" s="23" t="s">
        <v>60</v>
      </c>
      <c r="B110" s="156">
        <f>IF(RES_hhdet_fec!B110=0,0,RES_hhdet_fec!B110/0.086*1000000/RES_hhdet_num!B$105)</f>
        <v>0</v>
      </c>
      <c r="C110" s="156">
        <f>IF(RES_hhdet_fec!C110=0,0,RES_hhdet_fec!C110/0.086*1000000/RES_hhdet_num!C$105)</f>
        <v>0</v>
      </c>
      <c r="D110" s="156">
        <f>IF(RES_hhdet_fec!D110=0,0,RES_hhdet_fec!D110/0.086*1000000/RES_hhdet_num!D$105)</f>
        <v>0</v>
      </c>
      <c r="E110" s="156">
        <f>IF(RES_hhdet_fec!E110=0,0,RES_hhdet_fec!E110/0.086*1000000/RES_hhdet_num!E$105)</f>
        <v>0</v>
      </c>
      <c r="F110" s="156">
        <f>IF(RES_hhdet_fec!F110=0,0,RES_hhdet_fec!F110/0.086*1000000/RES_hhdet_num!F$105)</f>
        <v>0</v>
      </c>
      <c r="G110" s="156">
        <f>IF(RES_hhdet_fec!G110=0,0,RES_hhdet_fec!G110/0.086*1000000/RES_hhdet_num!G$105)</f>
        <v>0</v>
      </c>
      <c r="H110" s="156">
        <f>IF(RES_hhdet_fec!H110=0,0,RES_hhdet_fec!H110/0.086*1000000/RES_hhdet_num!H$105)</f>
        <v>0</v>
      </c>
      <c r="I110" s="156">
        <f>IF(RES_hhdet_fec!I110=0,0,RES_hhdet_fec!I110/0.086*1000000/RES_hhdet_num!I$105)</f>
        <v>0</v>
      </c>
      <c r="J110" s="156">
        <f>IF(RES_hhdet_fec!J110=0,0,RES_hhdet_fec!J110/0.086*1000000/RES_hhdet_num!J$105)</f>
        <v>0</v>
      </c>
      <c r="K110" s="156">
        <f>IF(RES_hhdet_fec!K110=0,0,RES_hhdet_fec!K110/0.086*1000000/RES_hhdet_num!K$105)</f>
        <v>0</v>
      </c>
      <c r="L110" s="156">
        <f>IF(RES_hhdet_fec!L110=0,0,RES_hhdet_fec!L110/0.086*1000000/RES_hhdet_num!L$105)</f>
        <v>0</v>
      </c>
      <c r="M110" s="156">
        <f>IF(RES_hhdet_fec!M110=0,0,RES_hhdet_fec!M110/0.086*1000000/RES_hhdet_num!M$105)</f>
        <v>0</v>
      </c>
      <c r="N110" s="156">
        <f>IF(RES_hhdet_fec!N110=0,0,RES_hhdet_fec!N110/0.086*1000000/RES_hhdet_num!N$105)</f>
        <v>0</v>
      </c>
      <c r="O110" s="156">
        <f>IF(RES_hhdet_fec!O110=0,0,RES_hhdet_fec!O110/0.086*1000000/RES_hhdet_num!O$105)</f>
        <v>0</v>
      </c>
      <c r="P110" s="156">
        <f>IF(RES_hhdet_fec!P110=0,0,RES_hhdet_fec!P110/0.086*1000000/RES_hhdet_num!P$105)</f>
        <v>0</v>
      </c>
      <c r="Q110" s="156">
        <f>IF(RES_hhdet_fec!Q110=0,0,RES_hhdet_fec!Q110/0.086*1000000/RES_hhdet_num!Q$105)</f>
        <v>0</v>
      </c>
    </row>
    <row r="111" spans="1:17" ht="12" customHeight="1" x14ac:dyDescent="0.25">
      <c r="A111" s="158" t="s">
        <v>63</v>
      </c>
      <c r="B111" s="157">
        <f>IF(RES_hhdet_fec!B111=0,0,RES_hhdet_fec!B111/0.086*1000000/RES_hhdet_num!B$105)</f>
        <v>0</v>
      </c>
      <c r="C111" s="157">
        <f>IF(RES_hhdet_fec!C111=0,0,RES_hhdet_fec!C111/0.086*1000000/RES_hhdet_num!C$105)</f>
        <v>0</v>
      </c>
      <c r="D111" s="157">
        <f>IF(RES_hhdet_fec!D111=0,0,RES_hhdet_fec!D111/0.086*1000000/RES_hhdet_num!D$105)</f>
        <v>0</v>
      </c>
      <c r="E111" s="157">
        <f>IF(RES_hhdet_fec!E111=0,0,RES_hhdet_fec!E111/0.086*1000000/RES_hhdet_num!E$105)</f>
        <v>0</v>
      </c>
      <c r="F111" s="157">
        <f>IF(RES_hhdet_fec!F111=0,0,RES_hhdet_fec!F111/0.086*1000000/RES_hhdet_num!F$105)</f>
        <v>0</v>
      </c>
      <c r="G111" s="157">
        <f>IF(RES_hhdet_fec!G111=0,0,RES_hhdet_fec!G111/0.086*1000000/RES_hhdet_num!G$105)</f>
        <v>0</v>
      </c>
      <c r="H111" s="157">
        <f>IF(RES_hhdet_fec!H111=0,0,RES_hhdet_fec!H111/0.086*1000000/RES_hhdet_num!H$105)</f>
        <v>0</v>
      </c>
      <c r="I111" s="157">
        <f>IF(RES_hhdet_fec!I111=0,0,RES_hhdet_fec!I111/0.086*1000000/RES_hhdet_num!I$105)</f>
        <v>0</v>
      </c>
      <c r="J111" s="157">
        <f>IF(RES_hhdet_fec!J111=0,0,RES_hhdet_fec!J111/0.086*1000000/RES_hhdet_num!J$105)</f>
        <v>0</v>
      </c>
      <c r="K111" s="157">
        <f>IF(RES_hhdet_fec!K111=0,0,RES_hhdet_fec!K111/0.086*1000000/RES_hhdet_num!K$105)</f>
        <v>0</v>
      </c>
      <c r="L111" s="157">
        <f>IF(RES_hhdet_fec!L111=0,0,RES_hhdet_fec!L111/0.086*1000000/RES_hhdet_num!L$105)</f>
        <v>0</v>
      </c>
      <c r="M111" s="157">
        <f>IF(RES_hhdet_fec!M111=0,0,RES_hhdet_fec!M111/0.086*1000000/RES_hhdet_num!M$105)</f>
        <v>0</v>
      </c>
      <c r="N111" s="157">
        <f>IF(RES_hhdet_fec!N111=0,0,RES_hhdet_fec!N111/0.086*1000000/RES_hhdet_num!N$105)</f>
        <v>0</v>
      </c>
      <c r="O111" s="157">
        <f>IF(RES_hhdet_fec!O111=0,0,RES_hhdet_fec!O111/0.086*1000000/RES_hhdet_num!O$105)</f>
        <v>0</v>
      </c>
      <c r="P111" s="157">
        <f>IF(RES_hhdet_fec!P111=0,0,RES_hhdet_fec!P111/0.086*1000000/RES_hhdet_num!P$105)</f>
        <v>0</v>
      </c>
      <c r="Q111" s="157">
        <f>IF(RES_hhdet_fec!Q111=0,0,RES_hhdet_fec!Q111/0.086*1000000/RES_hhdet_num!Q$105)</f>
        <v>0</v>
      </c>
    </row>
    <row r="112" spans="1:17" ht="12" customHeight="1" x14ac:dyDescent="0.25">
      <c r="A112" s="167" t="s">
        <v>152</v>
      </c>
      <c r="B112" s="132">
        <f>IF(RES_hhdet_fec!B112=0,0,RES_hhdet_fec!B112/0.086*1000000/RES_hhdet_num!B112)</f>
        <v>0</v>
      </c>
      <c r="C112" s="132">
        <f>IF(RES_hhdet_fec!C112=0,0,RES_hhdet_fec!C112/0.086*1000000/RES_hhdet_num!C112)</f>
        <v>0</v>
      </c>
      <c r="D112" s="132">
        <f>IF(RES_hhdet_fec!D112=0,0,RES_hhdet_fec!D112/0.086*1000000/RES_hhdet_num!D112)</f>
        <v>0</v>
      </c>
      <c r="E112" s="132">
        <f>IF(RES_hhdet_fec!E112=0,0,RES_hhdet_fec!E112/0.086*1000000/RES_hhdet_num!E112)</f>
        <v>0</v>
      </c>
      <c r="F112" s="132">
        <f>IF(RES_hhdet_fec!F112=0,0,RES_hhdet_fec!F112/0.086*1000000/RES_hhdet_num!F112)</f>
        <v>0</v>
      </c>
      <c r="G112" s="132">
        <f>IF(RES_hhdet_fec!G112=0,0,RES_hhdet_fec!G112/0.086*1000000/RES_hhdet_num!G112)</f>
        <v>0</v>
      </c>
      <c r="H112" s="132">
        <f>IF(RES_hhdet_fec!H112=0,0,RES_hhdet_fec!H112/0.086*1000000/RES_hhdet_num!H112)</f>
        <v>0</v>
      </c>
      <c r="I112" s="132">
        <f>IF(RES_hhdet_fec!I112=0,0,RES_hhdet_fec!I112/0.086*1000000/RES_hhdet_num!I112)</f>
        <v>0</v>
      </c>
      <c r="J112" s="132">
        <f>IF(RES_hhdet_fec!J112=0,0,RES_hhdet_fec!J112/0.086*1000000/RES_hhdet_num!J112)</f>
        <v>0</v>
      </c>
      <c r="K112" s="132">
        <f>IF(RES_hhdet_fec!K112=0,0,RES_hhdet_fec!K112/0.086*1000000/RES_hhdet_num!K112)</f>
        <v>0</v>
      </c>
      <c r="L112" s="132">
        <f>IF(RES_hhdet_fec!L112=0,0,RES_hhdet_fec!L112/0.086*1000000/RES_hhdet_num!L112)</f>
        <v>0</v>
      </c>
      <c r="M112" s="132">
        <f>IF(RES_hhdet_fec!M112=0,0,RES_hhdet_fec!M112/0.086*1000000/RES_hhdet_num!M112)</f>
        <v>0</v>
      </c>
      <c r="N112" s="132">
        <f>IF(RES_hhdet_fec!N112=0,0,RES_hhdet_fec!N112/0.086*1000000/RES_hhdet_num!N112)</f>
        <v>0</v>
      </c>
      <c r="O112" s="132">
        <f>IF(RES_hhdet_fec!O112=0,0,RES_hhdet_fec!O112/0.086*1000000/RES_hhdet_num!O112)</f>
        <v>0</v>
      </c>
      <c r="P112" s="132">
        <f>IF(RES_hhdet_fec!P112=0,0,RES_hhdet_fec!P112/0.086*1000000/RES_hhdet_num!P112)</f>
        <v>0</v>
      </c>
      <c r="Q112" s="132">
        <f>IF(RES_hhdet_fec!Q112=0,0,RES_hhdet_fec!Q112/0.086*1000000/RES_hhdet_num!Q112)</f>
        <v>0</v>
      </c>
    </row>
    <row r="113" spans="1:17" ht="12" customHeight="1" x14ac:dyDescent="0.25">
      <c r="A113" s="167" t="s">
        <v>151</v>
      </c>
      <c r="B113" s="132">
        <f>IF(RES_hhdet_fec!B113=0,0,RES_hhdet_fec!B113/0.086*1000000/RES_hhdet_num!B113)</f>
        <v>0</v>
      </c>
      <c r="C113" s="132">
        <f>IF(RES_hhdet_fec!C113=0,0,RES_hhdet_fec!C113/0.086*1000000/RES_hhdet_num!C113)</f>
        <v>0</v>
      </c>
      <c r="D113" s="132">
        <f>IF(RES_hhdet_fec!D113=0,0,RES_hhdet_fec!D113/0.086*1000000/RES_hhdet_num!D113)</f>
        <v>0</v>
      </c>
      <c r="E113" s="132">
        <f>IF(RES_hhdet_fec!E113=0,0,RES_hhdet_fec!E113/0.086*1000000/RES_hhdet_num!E113)</f>
        <v>0</v>
      </c>
      <c r="F113" s="132">
        <f>IF(RES_hhdet_fec!F113=0,0,RES_hhdet_fec!F113/0.086*1000000/RES_hhdet_num!F113)</f>
        <v>0</v>
      </c>
      <c r="G113" s="132">
        <f>IF(RES_hhdet_fec!G113=0,0,RES_hhdet_fec!G113/0.086*1000000/RES_hhdet_num!G113)</f>
        <v>0</v>
      </c>
      <c r="H113" s="132">
        <f>IF(RES_hhdet_fec!H113=0,0,RES_hhdet_fec!H113/0.086*1000000/RES_hhdet_num!H113)</f>
        <v>0</v>
      </c>
      <c r="I113" s="132">
        <f>IF(RES_hhdet_fec!I113=0,0,RES_hhdet_fec!I113/0.086*1000000/RES_hhdet_num!I113)</f>
        <v>0</v>
      </c>
      <c r="J113" s="132">
        <f>IF(RES_hhdet_fec!J113=0,0,RES_hhdet_fec!J113/0.086*1000000/RES_hhdet_num!J113)</f>
        <v>0</v>
      </c>
      <c r="K113" s="132">
        <f>IF(RES_hhdet_fec!K113=0,0,RES_hhdet_fec!K113/0.086*1000000/RES_hhdet_num!K113)</f>
        <v>0</v>
      </c>
      <c r="L113" s="132">
        <f>IF(RES_hhdet_fec!L113=0,0,RES_hhdet_fec!L113/0.086*1000000/RES_hhdet_num!L113)</f>
        <v>0</v>
      </c>
      <c r="M113" s="132">
        <f>IF(RES_hhdet_fec!M113=0,0,RES_hhdet_fec!M113/0.086*1000000/RES_hhdet_num!M113)</f>
        <v>0</v>
      </c>
      <c r="N113" s="132">
        <f>IF(RES_hhdet_fec!N113=0,0,RES_hhdet_fec!N113/0.086*1000000/RES_hhdet_num!N113)</f>
        <v>0</v>
      </c>
      <c r="O113" s="132">
        <f>IF(RES_hhdet_fec!O113=0,0,RES_hhdet_fec!O113/0.086*1000000/RES_hhdet_num!O113)</f>
        <v>0</v>
      </c>
      <c r="P113" s="132">
        <f>IF(RES_hhdet_fec!P113=0,0,RES_hhdet_fec!P113/0.086*1000000/RES_hhdet_num!P113)</f>
        <v>0</v>
      </c>
      <c r="Q113" s="132">
        <f>IF(RES_hhdet_fec!Q113=0,0,RES_hhdet_fec!Q113/0.086*1000000/RES_hhdet_num!Q113)</f>
        <v>0</v>
      </c>
    </row>
    <row r="114" spans="1:17" ht="12" customHeight="1" x14ac:dyDescent="0.25">
      <c r="A114" s="166" t="s">
        <v>79</v>
      </c>
      <c r="B114" s="165">
        <f>IF(RES_hhdet_fec!B114=0,0,RES_hhdet_fec!B114/0.086*1000000/RES_hhdet_num!B113)</f>
        <v>0</v>
      </c>
      <c r="C114" s="165">
        <f>IF(RES_hhdet_fec!C114=0,0,RES_hhdet_fec!C114/0.086*1000000/RES_hhdet_num!C113)</f>
        <v>0</v>
      </c>
      <c r="D114" s="165">
        <f>IF(RES_hhdet_fec!D114=0,0,RES_hhdet_fec!D114/0.086*1000000/RES_hhdet_num!D113)</f>
        <v>0</v>
      </c>
      <c r="E114" s="165">
        <f>IF(RES_hhdet_fec!E114=0,0,RES_hhdet_fec!E114/0.086*1000000/RES_hhdet_num!E113)</f>
        <v>0</v>
      </c>
      <c r="F114" s="165">
        <f>IF(RES_hhdet_fec!F114=0,0,RES_hhdet_fec!F114/0.086*1000000/RES_hhdet_num!F113)</f>
        <v>0</v>
      </c>
      <c r="G114" s="165">
        <f>IF(RES_hhdet_fec!G114=0,0,RES_hhdet_fec!G114/0.086*1000000/RES_hhdet_num!G113)</f>
        <v>0</v>
      </c>
      <c r="H114" s="165">
        <f>IF(RES_hhdet_fec!H114=0,0,RES_hhdet_fec!H114/0.086*1000000/RES_hhdet_num!H113)</f>
        <v>0</v>
      </c>
      <c r="I114" s="165">
        <f>IF(RES_hhdet_fec!I114=0,0,RES_hhdet_fec!I114/0.086*1000000/RES_hhdet_num!I113)</f>
        <v>0</v>
      </c>
      <c r="J114" s="165">
        <f>IF(RES_hhdet_fec!J114=0,0,RES_hhdet_fec!J114/0.086*1000000/RES_hhdet_num!J113)</f>
        <v>0</v>
      </c>
      <c r="K114" s="165">
        <f>IF(RES_hhdet_fec!K114=0,0,RES_hhdet_fec!K114/0.086*1000000/RES_hhdet_num!K113)</f>
        <v>0</v>
      </c>
      <c r="L114" s="165">
        <f>IF(RES_hhdet_fec!L114=0,0,RES_hhdet_fec!L114/0.086*1000000/RES_hhdet_num!L113)</f>
        <v>0</v>
      </c>
      <c r="M114" s="165">
        <f>IF(RES_hhdet_fec!M114=0,0,RES_hhdet_fec!M114/0.086*1000000/RES_hhdet_num!M113)</f>
        <v>0</v>
      </c>
      <c r="N114" s="165">
        <f>IF(RES_hhdet_fec!N114=0,0,RES_hhdet_fec!N114/0.086*1000000/RES_hhdet_num!N113)</f>
        <v>0</v>
      </c>
      <c r="O114" s="165">
        <f>IF(RES_hhdet_fec!O114=0,0,RES_hhdet_fec!O114/0.086*1000000/RES_hhdet_num!O113)</f>
        <v>0</v>
      </c>
      <c r="P114" s="165">
        <f>IF(RES_hhdet_fec!P114=0,0,RES_hhdet_fec!P114/0.086*1000000/RES_hhdet_num!P113)</f>
        <v>0</v>
      </c>
      <c r="Q114" s="165">
        <f>IF(RES_hhdet_fec!Q114=0,0,RES_hhdet_fec!Q114/0.086*1000000/RES_hhdet_num!Q113)</f>
        <v>0</v>
      </c>
    </row>
    <row r="115" spans="1:17" ht="12" customHeight="1" x14ac:dyDescent="0.25">
      <c r="A115" s="147" t="s">
        <v>59</v>
      </c>
      <c r="B115" s="164">
        <f>IF(RES_hhdet_fec!B115=0,0,RES_hhdet_fec!B115/0.086*1000000/RES_hhdet_num!B113)</f>
        <v>0</v>
      </c>
      <c r="C115" s="164">
        <f>IF(RES_hhdet_fec!C115=0,0,RES_hhdet_fec!C115/0.086*1000000/RES_hhdet_num!C113)</f>
        <v>0</v>
      </c>
      <c r="D115" s="164">
        <f>IF(RES_hhdet_fec!D115=0,0,RES_hhdet_fec!D115/0.086*1000000/RES_hhdet_num!D113)</f>
        <v>0</v>
      </c>
      <c r="E115" s="164">
        <f>IF(RES_hhdet_fec!E115=0,0,RES_hhdet_fec!E115/0.086*1000000/RES_hhdet_num!E113)</f>
        <v>0</v>
      </c>
      <c r="F115" s="164">
        <f>IF(RES_hhdet_fec!F115=0,0,RES_hhdet_fec!F115/0.086*1000000/RES_hhdet_num!F113)</f>
        <v>0</v>
      </c>
      <c r="G115" s="164">
        <f>IF(RES_hhdet_fec!G115=0,0,RES_hhdet_fec!G115/0.086*1000000/RES_hhdet_num!G113)</f>
        <v>0</v>
      </c>
      <c r="H115" s="164">
        <f>IF(RES_hhdet_fec!H115=0,0,RES_hhdet_fec!H115/0.086*1000000/RES_hhdet_num!H113)</f>
        <v>0</v>
      </c>
      <c r="I115" s="164">
        <f>IF(RES_hhdet_fec!I115=0,0,RES_hhdet_fec!I115/0.086*1000000/RES_hhdet_num!I113)</f>
        <v>0</v>
      </c>
      <c r="J115" s="164">
        <f>IF(RES_hhdet_fec!J115=0,0,RES_hhdet_fec!J115/0.086*1000000/RES_hhdet_num!J113)</f>
        <v>0</v>
      </c>
      <c r="K115" s="164">
        <f>IF(RES_hhdet_fec!K115=0,0,RES_hhdet_fec!K115/0.086*1000000/RES_hhdet_num!K113)</f>
        <v>0</v>
      </c>
      <c r="L115" s="164">
        <f>IF(RES_hhdet_fec!L115=0,0,RES_hhdet_fec!L115/0.086*1000000/RES_hhdet_num!L113)</f>
        <v>0</v>
      </c>
      <c r="M115" s="164">
        <f>IF(RES_hhdet_fec!M115=0,0,RES_hhdet_fec!M115/0.086*1000000/RES_hhdet_num!M113)</f>
        <v>0</v>
      </c>
      <c r="N115" s="164">
        <f>IF(RES_hhdet_fec!N115=0,0,RES_hhdet_fec!N115/0.086*1000000/RES_hhdet_num!N113)</f>
        <v>0</v>
      </c>
      <c r="O115" s="164">
        <f>IF(RES_hhdet_fec!O115=0,0,RES_hhdet_fec!O115/0.086*1000000/RES_hhdet_num!O113)</f>
        <v>0</v>
      </c>
      <c r="P115" s="164">
        <f>IF(RES_hhdet_fec!P115=0,0,RES_hhdet_fec!P115/0.086*1000000/RES_hhdet_num!P113)</f>
        <v>0</v>
      </c>
      <c r="Q115" s="164">
        <f>IF(RES_hhdet_fec!Q115=0,0,RES_hhdet_fec!Q115/0.086*1000000/RES_hhdet_num!Q113)</f>
        <v>0</v>
      </c>
    </row>
    <row r="116" spans="1:17" ht="12" customHeight="1" x14ac:dyDescent="0.25">
      <c r="A116" s="163" t="s">
        <v>142</v>
      </c>
      <c r="B116" s="162">
        <f>IF(RES_hhdet_fec!B116=0,0,RES_hhdet_fec!B116/0.086*1000000/RES_hhdet_num!B116)</f>
        <v>0</v>
      </c>
      <c r="C116" s="162">
        <f>IF(RES_hhdet_fec!C116=0,0,RES_hhdet_fec!C116/0.086*1000000/RES_hhdet_num!C116)</f>
        <v>0</v>
      </c>
      <c r="D116" s="162">
        <f>IF(RES_hhdet_fec!D116=0,0,RES_hhdet_fec!D116/0.086*1000000/RES_hhdet_num!D116)</f>
        <v>0</v>
      </c>
      <c r="E116" s="162">
        <f>IF(RES_hhdet_fec!E116=0,0,RES_hhdet_fec!E116/0.086*1000000/RES_hhdet_num!E116)</f>
        <v>0</v>
      </c>
      <c r="F116" s="162">
        <f>IF(RES_hhdet_fec!F116=0,0,RES_hhdet_fec!F116/0.086*1000000/RES_hhdet_num!F116)</f>
        <v>0</v>
      </c>
      <c r="G116" s="162">
        <f>IF(RES_hhdet_fec!G116=0,0,RES_hhdet_fec!G116/0.086*1000000/RES_hhdet_num!G116)</f>
        <v>0</v>
      </c>
      <c r="H116" s="162">
        <f>IF(RES_hhdet_fec!H116=0,0,RES_hhdet_fec!H116/0.086*1000000/RES_hhdet_num!H116)</f>
        <v>0</v>
      </c>
      <c r="I116" s="162">
        <f>IF(RES_hhdet_fec!I116=0,0,RES_hhdet_fec!I116/0.086*1000000/RES_hhdet_num!I116)</f>
        <v>0</v>
      </c>
      <c r="J116" s="162">
        <f>IF(RES_hhdet_fec!J116=0,0,RES_hhdet_fec!J116/0.086*1000000/RES_hhdet_num!J116)</f>
        <v>0</v>
      </c>
      <c r="K116" s="162">
        <f>IF(RES_hhdet_fec!K116=0,0,RES_hhdet_fec!K116/0.086*1000000/RES_hhdet_num!K116)</f>
        <v>0</v>
      </c>
      <c r="L116" s="162">
        <f>IF(RES_hhdet_fec!L116=0,0,RES_hhdet_fec!L116/0.086*1000000/RES_hhdet_num!L116)</f>
        <v>0</v>
      </c>
      <c r="M116" s="162">
        <f>IF(RES_hhdet_fec!M116=0,0,RES_hhdet_fec!M116/0.086*1000000/RES_hhdet_num!M116)</f>
        <v>0</v>
      </c>
      <c r="N116" s="162">
        <f>IF(RES_hhdet_fec!N116=0,0,RES_hhdet_fec!N116/0.086*1000000/RES_hhdet_num!N116)</f>
        <v>0</v>
      </c>
      <c r="O116" s="162">
        <f>IF(RES_hhdet_fec!O116=0,0,RES_hhdet_fec!O116/0.086*1000000/RES_hhdet_num!O116)</f>
        <v>0</v>
      </c>
      <c r="P116" s="162">
        <f>IF(RES_hhdet_fec!P116=0,0,RES_hhdet_fec!P116/0.086*1000000/RES_hhdet_num!P116)</f>
        <v>0</v>
      </c>
      <c r="Q116" s="162">
        <f>IF(RES_hhdet_fec!Q116=0,0,RES_hhdet_fec!Q116/0.086*1000000/RES_hhdet_num!Q116)</f>
        <v>0</v>
      </c>
    </row>
    <row r="117" spans="1:17" ht="12" customHeight="1" x14ac:dyDescent="0.25">
      <c r="A117" s="161" t="s">
        <v>141</v>
      </c>
      <c r="B117" s="160">
        <f>IF(RES_hhdet_fec!B117=0,0,RES_hhdet_fec!B117/0.086*1000000/RES_hhdet_num!B117)</f>
        <v>0</v>
      </c>
      <c r="C117" s="160">
        <f>IF(RES_hhdet_fec!C117=0,0,RES_hhdet_fec!C117/0.086*1000000/RES_hhdet_num!C117)</f>
        <v>0</v>
      </c>
      <c r="D117" s="160">
        <f>IF(RES_hhdet_fec!D117=0,0,RES_hhdet_fec!D117/0.086*1000000/RES_hhdet_num!D117)</f>
        <v>0</v>
      </c>
      <c r="E117" s="160">
        <f>IF(RES_hhdet_fec!E117=0,0,RES_hhdet_fec!E117/0.086*1000000/RES_hhdet_num!E117)</f>
        <v>0</v>
      </c>
      <c r="F117" s="160">
        <f>IF(RES_hhdet_fec!F117=0,0,RES_hhdet_fec!F117/0.086*1000000/RES_hhdet_num!F117)</f>
        <v>0</v>
      </c>
      <c r="G117" s="160">
        <f>IF(RES_hhdet_fec!G117=0,0,RES_hhdet_fec!G117/0.086*1000000/RES_hhdet_num!G117)</f>
        <v>0</v>
      </c>
      <c r="H117" s="160">
        <f>IF(RES_hhdet_fec!H117=0,0,RES_hhdet_fec!H117/0.086*1000000/RES_hhdet_num!H117)</f>
        <v>0</v>
      </c>
      <c r="I117" s="160">
        <f>IF(RES_hhdet_fec!I117=0,0,RES_hhdet_fec!I117/0.086*1000000/RES_hhdet_num!I117)</f>
        <v>0</v>
      </c>
      <c r="J117" s="160">
        <f>IF(RES_hhdet_fec!J117=0,0,RES_hhdet_fec!J117/0.086*1000000/RES_hhdet_num!J117)</f>
        <v>0</v>
      </c>
      <c r="K117" s="160">
        <f>IF(RES_hhdet_fec!K117=0,0,RES_hhdet_fec!K117/0.086*1000000/RES_hhdet_num!K117)</f>
        <v>0</v>
      </c>
      <c r="L117" s="160">
        <f>IF(RES_hhdet_fec!L117=0,0,RES_hhdet_fec!L117/0.086*1000000/RES_hhdet_num!L117)</f>
        <v>0</v>
      </c>
      <c r="M117" s="160">
        <f>IF(RES_hhdet_fec!M117=0,0,RES_hhdet_fec!M117/0.086*1000000/RES_hhdet_num!M117)</f>
        <v>0</v>
      </c>
      <c r="N117" s="160">
        <f>IF(RES_hhdet_fec!N117=0,0,RES_hhdet_fec!N117/0.086*1000000/RES_hhdet_num!N117)</f>
        <v>0</v>
      </c>
      <c r="O117" s="160">
        <f>IF(RES_hhdet_fec!O117=0,0,RES_hhdet_fec!O117/0.086*1000000/RES_hhdet_num!O117)</f>
        <v>0</v>
      </c>
      <c r="P117" s="160">
        <f>IF(RES_hhdet_fec!P117=0,0,RES_hhdet_fec!P117/0.086*1000000/RES_hhdet_num!P117)</f>
        <v>0</v>
      </c>
      <c r="Q117" s="160">
        <f>IF(RES_hhdet_fec!Q117=0,0,RES_hhdet_fec!Q117/0.086*1000000/RES_hhdet_num!Q117)</f>
        <v>0</v>
      </c>
    </row>
    <row r="118" spans="1:17" ht="12" customHeight="1" x14ac:dyDescent="0.25">
      <c r="A118" s="148" t="s">
        <v>60</v>
      </c>
      <c r="B118" s="156">
        <f>IF(RES_hhdet_fec!B118=0,0,RES_hhdet_fec!B118/0.086*1000000/RES_hhdet_num!B117)</f>
        <v>0</v>
      </c>
      <c r="C118" s="156">
        <f>IF(RES_hhdet_fec!C118=0,0,RES_hhdet_fec!C118/0.086*1000000/RES_hhdet_num!C117)</f>
        <v>0</v>
      </c>
      <c r="D118" s="156">
        <f>IF(RES_hhdet_fec!D118=0,0,RES_hhdet_fec!D118/0.086*1000000/RES_hhdet_num!D117)</f>
        <v>0</v>
      </c>
      <c r="E118" s="156">
        <f>IF(RES_hhdet_fec!E118=0,0,RES_hhdet_fec!E118/0.086*1000000/RES_hhdet_num!E117)</f>
        <v>0</v>
      </c>
      <c r="F118" s="156">
        <f>IF(RES_hhdet_fec!F118=0,0,RES_hhdet_fec!F118/0.086*1000000/RES_hhdet_num!F117)</f>
        <v>0</v>
      </c>
      <c r="G118" s="156">
        <f>IF(RES_hhdet_fec!G118=0,0,RES_hhdet_fec!G118/0.086*1000000/RES_hhdet_num!G117)</f>
        <v>0</v>
      </c>
      <c r="H118" s="156">
        <f>IF(RES_hhdet_fec!H118=0,0,RES_hhdet_fec!H118/0.086*1000000/RES_hhdet_num!H117)</f>
        <v>0</v>
      </c>
      <c r="I118" s="156">
        <f>IF(RES_hhdet_fec!I118=0,0,RES_hhdet_fec!I118/0.086*1000000/RES_hhdet_num!I117)</f>
        <v>0</v>
      </c>
      <c r="J118" s="156">
        <f>IF(RES_hhdet_fec!J118=0,0,RES_hhdet_fec!J118/0.086*1000000/RES_hhdet_num!J117)</f>
        <v>0</v>
      </c>
      <c r="K118" s="156">
        <f>IF(RES_hhdet_fec!K118=0,0,RES_hhdet_fec!K118/0.086*1000000/RES_hhdet_num!K117)</f>
        <v>0</v>
      </c>
      <c r="L118" s="156">
        <f>IF(RES_hhdet_fec!L118=0,0,RES_hhdet_fec!L118/0.086*1000000/RES_hhdet_num!L117)</f>
        <v>0</v>
      </c>
      <c r="M118" s="156">
        <f>IF(RES_hhdet_fec!M118=0,0,RES_hhdet_fec!M118/0.086*1000000/RES_hhdet_num!M117)</f>
        <v>0</v>
      </c>
      <c r="N118" s="156">
        <f>IF(RES_hhdet_fec!N118=0,0,RES_hhdet_fec!N118/0.086*1000000/RES_hhdet_num!N117)</f>
        <v>0</v>
      </c>
      <c r="O118" s="156">
        <f>IF(RES_hhdet_fec!O118=0,0,RES_hhdet_fec!O118/0.086*1000000/RES_hhdet_num!O117)</f>
        <v>0</v>
      </c>
      <c r="P118" s="156">
        <f>IF(RES_hhdet_fec!P118=0,0,RES_hhdet_fec!P118/0.086*1000000/RES_hhdet_num!P117)</f>
        <v>0</v>
      </c>
      <c r="Q118" s="156">
        <f>IF(RES_hhdet_fec!Q118=0,0,RES_hhdet_fec!Q118/0.086*1000000/RES_hhdet_num!Q117)</f>
        <v>0</v>
      </c>
    </row>
    <row r="119" spans="1:17" ht="12" customHeight="1" x14ac:dyDescent="0.25">
      <c r="A119" s="148" t="s">
        <v>59</v>
      </c>
      <c r="B119" s="156">
        <f>IF(RES_hhdet_fec!B119=0,0,RES_hhdet_fec!B119/0.086*1000000/RES_hhdet_num!B117)</f>
        <v>0</v>
      </c>
      <c r="C119" s="156">
        <f>IF(RES_hhdet_fec!C119=0,0,RES_hhdet_fec!C119/0.086*1000000/RES_hhdet_num!C117)</f>
        <v>0</v>
      </c>
      <c r="D119" s="156">
        <f>IF(RES_hhdet_fec!D119=0,0,RES_hhdet_fec!D119/0.086*1000000/RES_hhdet_num!D117)</f>
        <v>0</v>
      </c>
      <c r="E119" s="156">
        <f>IF(RES_hhdet_fec!E119=0,0,RES_hhdet_fec!E119/0.086*1000000/RES_hhdet_num!E117)</f>
        <v>0</v>
      </c>
      <c r="F119" s="156">
        <f>IF(RES_hhdet_fec!F119=0,0,RES_hhdet_fec!F119/0.086*1000000/RES_hhdet_num!F117)</f>
        <v>0</v>
      </c>
      <c r="G119" s="156">
        <f>IF(RES_hhdet_fec!G119=0,0,RES_hhdet_fec!G119/0.086*1000000/RES_hhdet_num!G117)</f>
        <v>0</v>
      </c>
      <c r="H119" s="156">
        <f>IF(RES_hhdet_fec!H119=0,0,RES_hhdet_fec!H119/0.086*1000000/RES_hhdet_num!H117)</f>
        <v>0</v>
      </c>
      <c r="I119" s="156">
        <f>IF(RES_hhdet_fec!I119=0,0,RES_hhdet_fec!I119/0.086*1000000/RES_hhdet_num!I117)</f>
        <v>0</v>
      </c>
      <c r="J119" s="156">
        <f>IF(RES_hhdet_fec!J119=0,0,RES_hhdet_fec!J119/0.086*1000000/RES_hhdet_num!J117)</f>
        <v>0</v>
      </c>
      <c r="K119" s="156">
        <f>IF(RES_hhdet_fec!K119=0,0,RES_hhdet_fec!K119/0.086*1000000/RES_hhdet_num!K117)</f>
        <v>0</v>
      </c>
      <c r="L119" s="156">
        <f>IF(RES_hhdet_fec!L119=0,0,RES_hhdet_fec!L119/0.086*1000000/RES_hhdet_num!L117)</f>
        <v>0</v>
      </c>
      <c r="M119" s="156">
        <f>IF(RES_hhdet_fec!M119=0,0,RES_hhdet_fec!M119/0.086*1000000/RES_hhdet_num!M117)</f>
        <v>0</v>
      </c>
      <c r="N119" s="156">
        <f>IF(RES_hhdet_fec!N119=0,0,RES_hhdet_fec!N119/0.086*1000000/RES_hhdet_num!N117)</f>
        <v>0</v>
      </c>
      <c r="O119" s="156">
        <f>IF(RES_hhdet_fec!O119=0,0,RES_hhdet_fec!O119/0.086*1000000/RES_hhdet_num!O117)</f>
        <v>0</v>
      </c>
      <c r="P119" s="156">
        <f>IF(RES_hhdet_fec!P119=0,0,RES_hhdet_fec!P119/0.086*1000000/RES_hhdet_num!P117)</f>
        <v>0</v>
      </c>
      <c r="Q119" s="156">
        <f>IF(RES_hhdet_fec!Q119=0,0,RES_hhdet_fec!Q119/0.086*1000000/RES_hhdet_num!Q117)</f>
        <v>0</v>
      </c>
    </row>
    <row r="120" spans="1:17" ht="12" customHeight="1" x14ac:dyDescent="0.25">
      <c r="A120" s="158" t="s">
        <v>62</v>
      </c>
      <c r="B120" s="157">
        <f>IF(RES_hhdet_fec!B120=0,0,RES_hhdet_fec!B120/0.086*1000000/RES_hhdet_num!B$105)</f>
        <v>0</v>
      </c>
      <c r="C120" s="157">
        <f>IF(RES_hhdet_fec!C120=0,0,RES_hhdet_fec!C120/0.086*1000000/RES_hhdet_num!C$105)</f>
        <v>0</v>
      </c>
      <c r="D120" s="157">
        <f>IF(RES_hhdet_fec!D120=0,0,RES_hhdet_fec!D120/0.086*1000000/RES_hhdet_num!D$105)</f>
        <v>0</v>
      </c>
      <c r="E120" s="157">
        <f>IF(RES_hhdet_fec!E120=0,0,RES_hhdet_fec!E120/0.086*1000000/RES_hhdet_num!E$105)</f>
        <v>0</v>
      </c>
      <c r="F120" s="157">
        <f>IF(RES_hhdet_fec!F120=0,0,RES_hhdet_fec!F120/0.086*1000000/RES_hhdet_num!F$105)</f>
        <v>0</v>
      </c>
      <c r="G120" s="157">
        <f>IF(RES_hhdet_fec!G120=0,0,RES_hhdet_fec!G120/0.086*1000000/RES_hhdet_num!G$105)</f>
        <v>0</v>
      </c>
      <c r="H120" s="157">
        <f>IF(RES_hhdet_fec!H120=0,0,RES_hhdet_fec!H120/0.086*1000000/RES_hhdet_num!H$105)</f>
        <v>0</v>
      </c>
      <c r="I120" s="157">
        <f>IF(RES_hhdet_fec!I120=0,0,RES_hhdet_fec!I120/0.086*1000000/RES_hhdet_num!I$105)</f>
        <v>0</v>
      </c>
      <c r="J120" s="157">
        <f>IF(RES_hhdet_fec!J120=0,0,RES_hhdet_fec!J120/0.086*1000000/RES_hhdet_num!J$105)</f>
        <v>0</v>
      </c>
      <c r="K120" s="157">
        <f>IF(RES_hhdet_fec!K120=0,0,RES_hhdet_fec!K120/0.086*1000000/RES_hhdet_num!K$105)</f>
        <v>0</v>
      </c>
      <c r="L120" s="157">
        <f>IF(RES_hhdet_fec!L120=0,0,RES_hhdet_fec!L120/0.086*1000000/RES_hhdet_num!L$105)</f>
        <v>0</v>
      </c>
      <c r="M120" s="157">
        <f>IF(RES_hhdet_fec!M120=0,0,RES_hhdet_fec!M120/0.086*1000000/RES_hhdet_num!M$105)</f>
        <v>0</v>
      </c>
      <c r="N120" s="157">
        <f>IF(RES_hhdet_fec!N120=0,0,RES_hhdet_fec!N120/0.086*1000000/RES_hhdet_num!N$105)</f>
        <v>0</v>
      </c>
      <c r="O120" s="157">
        <f>IF(RES_hhdet_fec!O120=0,0,RES_hhdet_fec!O120/0.086*1000000/RES_hhdet_num!O$105)</f>
        <v>0</v>
      </c>
      <c r="P120" s="157">
        <f>IF(RES_hhdet_fec!P120=0,0,RES_hhdet_fec!P120/0.086*1000000/RES_hhdet_num!P$105)</f>
        <v>0</v>
      </c>
      <c r="Q120" s="157">
        <f>IF(RES_hhdet_fec!Q120=0,0,RES_hhdet_fec!Q120/0.086*1000000/RES_hhdet_num!Q$105)</f>
        <v>0</v>
      </c>
    </row>
    <row r="121" spans="1:17" ht="12" customHeight="1" x14ac:dyDescent="0.25">
      <c r="A121" s="23" t="s">
        <v>57</v>
      </c>
      <c r="B121" s="156">
        <f>IF(RES_hhdet_fec!B121=0,0,RES_hhdet_fec!B121/0.086*1000000/RES_hhdet_num!B121)</f>
        <v>0</v>
      </c>
      <c r="C121" s="156">
        <f>IF(RES_hhdet_fec!C121=0,0,RES_hhdet_fec!C121/0.086*1000000/RES_hhdet_num!C121)</f>
        <v>0</v>
      </c>
      <c r="D121" s="156">
        <f>IF(RES_hhdet_fec!D121=0,0,RES_hhdet_fec!D121/0.086*1000000/RES_hhdet_num!D121)</f>
        <v>0</v>
      </c>
      <c r="E121" s="156">
        <f>IF(RES_hhdet_fec!E121=0,0,RES_hhdet_fec!E121/0.086*1000000/RES_hhdet_num!E121)</f>
        <v>0</v>
      </c>
      <c r="F121" s="156">
        <f>IF(RES_hhdet_fec!F121=0,0,RES_hhdet_fec!F121/0.086*1000000/RES_hhdet_num!F121)</f>
        <v>0</v>
      </c>
      <c r="G121" s="156">
        <f>IF(RES_hhdet_fec!G121=0,0,RES_hhdet_fec!G121/0.086*1000000/RES_hhdet_num!G121)</f>
        <v>0</v>
      </c>
      <c r="H121" s="156">
        <f>IF(RES_hhdet_fec!H121=0,0,RES_hhdet_fec!H121/0.086*1000000/RES_hhdet_num!H121)</f>
        <v>0</v>
      </c>
      <c r="I121" s="156">
        <f>IF(RES_hhdet_fec!I121=0,0,RES_hhdet_fec!I121/0.086*1000000/RES_hhdet_num!I121)</f>
        <v>0</v>
      </c>
      <c r="J121" s="156">
        <f>IF(RES_hhdet_fec!J121=0,0,RES_hhdet_fec!J121/0.086*1000000/RES_hhdet_num!J121)</f>
        <v>0</v>
      </c>
      <c r="K121" s="156">
        <f>IF(RES_hhdet_fec!K121=0,0,RES_hhdet_fec!K121/0.086*1000000/RES_hhdet_num!K121)</f>
        <v>0</v>
      </c>
      <c r="L121" s="156">
        <f>IF(RES_hhdet_fec!L121=0,0,RES_hhdet_fec!L121/0.086*1000000/RES_hhdet_num!L121)</f>
        <v>0</v>
      </c>
      <c r="M121" s="156">
        <f>IF(RES_hhdet_fec!M121=0,0,RES_hhdet_fec!M121/0.086*1000000/RES_hhdet_num!M121)</f>
        <v>0</v>
      </c>
      <c r="N121" s="156">
        <f>IF(RES_hhdet_fec!N121=0,0,RES_hhdet_fec!N121/0.086*1000000/RES_hhdet_num!N121)</f>
        <v>0</v>
      </c>
      <c r="O121" s="156">
        <f>IF(RES_hhdet_fec!O121=0,0,RES_hhdet_fec!O121/0.086*1000000/RES_hhdet_num!O121)</f>
        <v>0</v>
      </c>
      <c r="P121" s="156">
        <f>IF(RES_hhdet_fec!P121=0,0,RES_hhdet_fec!P121/0.086*1000000/RES_hhdet_num!P121)</f>
        <v>0</v>
      </c>
      <c r="Q121" s="156">
        <f>IF(RES_hhdet_fec!Q121=0,0,RES_hhdet_fec!Q121/0.086*1000000/RES_hhdet_num!Q121)</f>
        <v>0</v>
      </c>
    </row>
    <row r="122" spans="1:17" ht="12" customHeight="1" x14ac:dyDescent="0.25">
      <c r="A122" s="29" t="s">
        <v>140</v>
      </c>
      <c r="B122" s="57">
        <f>IF(RES_hhdet_fec!B122=0,0,RES_hhdet_fec!B122/0.086*1000000/RES_hhdet_num!B122)</f>
        <v>0</v>
      </c>
      <c r="C122" s="57">
        <f>IF(RES_hhdet_fec!C122=0,0,RES_hhdet_fec!C122/0.086*1000000/RES_hhdet_num!C122)</f>
        <v>0</v>
      </c>
      <c r="D122" s="57">
        <f>IF(RES_hhdet_fec!D122=0,0,RES_hhdet_fec!D122/0.086*1000000/RES_hhdet_num!D122)</f>
        <v>0</v>
      </c>
      <c r="E122" s="57">
        <f>IF(RES_hhdet_fec!E122=0,0,RES_hhdet_fec!E122/0.086*1000000/RES_hhdet_num!E122)</f>
        <v>0</v>
      </c>
      <c r="F122" s="57">
        <f>IF(RES_hhdet_fec!F122=0,0,RES_hhdet_fec!F122/0.086*1000000/RES_hhdet_num!F122)</f>
        <v>0</v>
      </c>
      <c r="G122" s="57">
        <f>IF(RES_hhdet_fec!G122=0,0,RES_hhdet_fec!G122/0.086*1000000/RES_hhdet_num!G122)</f>
        <v>0</v>
      </c>
      <c r="H122" s="57">
        <f>IF(RES_hhdet_fec!H122=0,0,RES_hhdet_fec!H122/0.086*1000000/RES_hhdet_num!H122)</f>
        <v>0</v>
      </c>
      <c r="I122" s="57">
        <f>IF(RES_hhdet_fec!I122=0,0,RES_hhdet_fec!I122/0.086*1000000/RES_hhdet_num!I122)</f>
        <v>0</v>
      </c>
      <c r="J122" s="57">
        <f>IF(RES_hhdet_fec!J122=0,0,RES_hhdet_fec!J122/0.086*1000000/RES_hhdet_num!J122)</f>
        <v>0</v>
      </c>
      <c r="K122" s="57">
        <f>IF(RES_hhdet_fec!K122=0,0,RES_hhdet_fec!K122/0.086*1000000/RES_hhdet_num!K122)</f>
        <v>0</v>
      </c>
      <c r="L122" s="57">
        <f>IF(RES_hhdet_fec!L122=0,0,RES_hhdet_fec!L122/0.086*1000000/RES_hhdet_num!L122)</f>
        <v>0</v>
      </c>
      <c r="M122" s="57">
        <f>IF(RES_hhdet_fec!M122=0,0,RES_hhdet_fec!M122/0.086*1000000/RES_hhdet_num!M122)</f>
        <v>0</v>
      </c>
      <c r="N122" s="57">
        <f>IF(RES_hhdet_fec!N122=0,0,RES_hhdet_fec!N122/0.086*1000000/RES_hhdet_num!N122)</f>
        <v>0</v>
      </c>
      <c r="O122" s="57">
        <f>IF(RES_hhdet_fec!O122=0,0,RES_hhdet_fec!O122/0.086*1000000/RES_hhdet_num!O122)</f>
        <v>0</v>
      </c>
      <c r="P122" s="57">
        <f>IF(RES_hhdet_fec!P122=0,0,RES_hhdet_fec!P122/0.086*1000000/RES_hhdet_num!P122)</f>
        <v>0</v>
      </c>
      <c r="Q122" s="57">
        <f>IF(RES_hhdet_fec!Q122=0,0,RES_hhdet_fec!Q122/0.086*1000000/RES_hhdet_num!Q122)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>
        <f>SUM(B125,B128,B130,B139)</f>
        <v>15201.663041590617</v>
      </c>
      <c r="C124" s="168">
        <f t="shared" ref="C124:Q124" si="24">SUM(C125,C128,C130,C139)</f>
        <v>15543.261896069715</v>
      </c>
      <c r="D124" s="168">
        <f t="shared" si="24"/>
        <v>15054.725172806411</v>
      </c>
      <c r="E124" s="168">
        <f t="shared" si="24"/>
        <v>14917.85812017806</v>
      </c>
      <c r="F124" s="168">
        <f t="shared" si="24"/>
        <v>14080.09918260704</v>
      </c>
      <c r="G124" s="168">
        <f t="shared" si="24"/>
        <v>13846.419397149652</v>
      </c>
      <c r="H124" s="168">
        <f t="shared" si="24"/>
        <v>12491.901916431663</v>
      </c>
      <c r="I124" s="168">
        <f t="shared" si="24"/>
        <v>12776.007435085421</v>
      </c>
      <c r="J124" s="168">
        <f t="shared" si="24"/>
        <v>12552.006704160187</v>
      </c>
      <c r="K124" s="168">
        <f t="shared" si="24"/>
        <v>12201.67079507268</v>
      </c>
      <c r="L124" s="168">
        <f t="shared" si="24"/>
        <v>13408.040163075915</v>
      </c>
      <c r="M124" s="168">
        <f t="shared" si="24"/>
        <v>12249.512200154977</v>
      </c>
      <c r="N124" s="168">
        <f t="shared" si="24"/>
        <v>12709.615387137606</v>
      </c>
      <c r="O124" s="168">
        <f t="shared" si="24"/>
        <v>13728.756005150253</v>
      </c>
      <c r="P124" s="168">
        <f t="shared" si="24"/>
        <v>11587.248544186288</v>
      </c>
      <c r="Q124" s="168">
        <f t="shared" si="24"/>
        <v>12489.494651799665</v>
      </c>
    </row>
    <row r="125" spans="1:17" ht="12.95" customHeight="1" x14ac:dyDescent="0.25">
      <c r="A125" s="158" t="s">
        <v>65</v>
      </c>
      <c r="B125" s="157">
        <f t="shared" ref="B125" si="25">SUM(B126:B127)</f>
        <v>12373.98582296822</v>
      </c>
      <c r="C125" s="157">
        <f t="shared" ref="C125:Q125" si="26">SUM(C126:C127)</f>
        <v>12699.120317087945</v>
      </c>
      <c r="D125" s="157">
        <f t="shared" si="26"/>
        <v>12228.026938607696</v>
      </c>
      <c r="E125" s="157">
        <f t="shared" si="26"/>
        <v>12102.10274361709</v>
      </c>
      <c r="F125" s="157">
        <f t="shared" si="26"/>
        <v>11307.593672240944</v>
      </c>
      <c r="G125" s="157">
        <f t="shared" si="26"/>
        <v>11053.291609873351</v>
      </c>
      <c r="H125" s="157">
        <f t="shared" si="26"/>
        <v>9781.2227142268785</v>
      </c>
      <c r="I125" s="157">
        <f t="shared" si="26"/>
        <v>10047.70831947075</v>
      </c>
      <c r="J125" s="157">
        <f t="shared" si="26"/>
        <v>9867.2591136727478</v>
      </c>
      <c r="K125" s="157">
        <f t="shared" si="26"/>
        <v>9508.3114757686781</v>
      </c>
      <c r="L125" s="157">
        <f t="shared" si="26"/>
        <v>10726.73328612174</v>
      </c>
      <c r="M125" s="157">
        <f t="shared" si="26"/>
        <v>9555.1277615469953</v>
      </c>
      <c r="N125" s="157">
        <f t="shared" si="26"/>
        <v>10002.965745939535</v>
      </c>
      <c r="O125" s="157">
        <f t="shared" si="26"/>
        <v>11082.861382408208</v>
      </c>
      <c r="P125" s="157">
        <f t="shared" si="26"/>
        <v>8883.9534931312664</v>
      </c>
      <c r="Q125" s="157">
        <f t="shared" si="26"/>
        <v>9815.7604593372998</v>
      </c>
    </row>
    <row r="126" spans="1:17" ht="12" customHeight="1" x14ac:dyDescent="0.25">
      <c r="A126" s="23" t="s">
        <v>149</v>
      </c>
      <c r="B126" s="156">
        <f>IF(RES_hhdet_fec!B126=0,0,RES_hhdet_fec!B126/0.086*1000000/RES_hhdet_num!B$124)</f>
        <v>12334.256300518233</v>
      </c>
      <c r="C126" s="156">
        <f>IF(RES_hhdet_fec!C126=0,0,RES_hhdet_fec!C126/0.086*1000000/RES_hhdet_num!C$124)</f>
        <v>12646.439596104401</v>
      </c>
      <c r="D126" s="156">
        <f>IF(RES_hhdet_fec!D126=0,0,RES_hhdet_fec!D126/0.086*1000000/RES_hhdet_num!D$124)</f>
        <v>12170.458875343395</v>
      </c>
      <c r="E126" s="156">
        <f>IF(RES_hhdet_fec!E126=0,0,RES_hhdet_fec!E126/0.086*1000000/RES_hhdet_num!E$124)</f>
        <v>12044.824518289548</v>
      </c>
      <c r="F126" s="156">
        <f>IF(RES_hhdet_fec!F126=0,0,RES_hhdet_fec!F126/0.086*1000000/RES_hhdet_num!F$124)</f>
        <v>11263.653158869829</v>
      </c>
      <c r="G126" s="156">
        <f>IF(RES_hhdet_fec!G126=0,0,RES_hhdet_fec!G126/0.086*1000000/RES_hhdet_num!G$124)</f>
        <v>11011.274310049959</v>
      </c>
      <c r="H126" s="156">
        <f>IF(RES_hhdet_fec!H126=0,0,RES_hhdet_fec!H126/0.086*1000000/RES_hhdet_num!H$124)</f>
        <v>9751.6923105036403</v>
      </c>
      <c r="I126" s="156">
        <f>IF(RES_hhdet_fec!I126=0,0,RES_hhdet_fec!I126/0.086*1000000/RES_hhdet_num!I$124)</f>
        <v>9989.8394630792245</v>
      </c>
      <c r="J126" s="156">
        <f>IF(RES_hhdet_fec!J126=0,0,RES_hhdet_fec!J126/0.086*1000000/RES_hhdet_num!J$124)</f>
        <v>9828.089783591211</v>
      </c>
      <c r="K126" s="156">
        <f>IF(RES_hhdet_fec!K126=0,0,RES_hhdet_fec!K126/0.086*1000000/RES_hhdet_num!K$124)</f>
        <v>9465.2904499581091</v>
      </c>
      <c r="L126" s="156">
        <f>IF(RES_hhdet_fec!L126=0,0,RES_hhdet_fec!L126/0.086*1000000/RES_hhdet_num!L$124)</f>
        <v>10683.591230516598</v>
      </c>
      <c r="M126" s="156">
        <f>IF(RES_hhdet_fec!M126=0,0,RES_hhdet_fec!M126/0.086*1000000/RES_hhdet_num!M$124)</f>
        <v>9509.9603005465997</v>
      </c>
      <c r="N126" s="156">
        <f>IF(RES_hhdet_fec!N126=0,0,RES_hhdet_fec!N126/0.086*1000000/RES_hhdet_num!N$124)</f>
        <v>9950.6228257138519</v>
      </c>
      <c r="O126" s="156">
        <f>IF(RES_hhdet_fec!O126=0,0,RES_hhdet_fec!O126/0.086*1000000/RES_hhdet_num!O$124)</f>
        <v>11055.0256440537</v>
      </c>
      <c r="P126" s="156">
        <f>IF(RES_hhdet_fec!P126=0,0,RES_hhdet_fec!P126/0.086*1000000/RES_hhdet_num!P$124)</f>
        <v>8823.395813182502</v>
      </c>
      <c r="Q126" s="156">
        <f>IF(RES_hhdet_fec!Q126=0,0,RES_hhdet_fec!Q126/0.086*1000000/RES_hhdet_num!Q$124)</f>
        <v>9768.3180756127786</v>
      </c>
    </row>
    <row r="127" spans="1:17" ht="12" customHeight="1" x14ac:dyDescent="0.25">
      <c r="A127" s="23" t="s">
        <v>60</v>
      </c>
      <c r="B127" s="156">
        <f>IF(RES_hhdet_fec!B127=0,0,RES_hhdet_fec!B127/0.086*1000000/RES_hhdet_num!B$124)</f>
        <v>39.729522449986916</v>
      </c>
      <c r="C127" s="156">
        <f>IF(RES_hhdet_fec!C127=0,0,RES_hhdet_fec!C127/0.086*1000000/RES_hhdet_num!C$124)</f>
        <v>52.680720983544035</v>
      </c>
      <c r="D127" s="156">
        <f>IF(RES_hhdet_fec!D127=0,0,RES_hhdet_fec!D127/0.086*1000000/RES_hhdet_num!D$124)</f>
        <v>57.568063264300797</v>
      </c>
      <c r="E127" s="156">
        <f>IF(RES_hhdet_fec!E127=0,0,RES_hhdet_fec!E127/0.086*1000000/RES_hhdet_num!E$124)</f>
        <v>57.278225327542465</v>
      </c>
      <c r="F127" s="156">
        <f>IF(RES_hhdet_fec!F127=0,0,RES_hhdet_fec!F127/0.086*1000000/RES_hhdet_num!F$124)</f>
        <v>43.940513371115699</v>
      </c>
      <c r="G127" s="156">
        <f>IF(RES_hhdet_fec!G127=0,0,RES_hhdet_fec!G127/0.086*1000000/RES_hhdet_num!G$124)</f>
        <v>42.017299823392428</v>
      </c>
      <c r="H127" s="156">
        <f>IF(RES_hhdet_fec!H127=0,0,RES_hhdet_fec!H127/0.086*1000000/RES_hhdet_num!H$124)</f>
        <v>29.530403723238862</v>
      </c>
      <c r="I127" s="156">
        <f>IF(RES_hhdet_fec!I127=0,0,RES_hhdet_fec!I127/0.086*1000000/RES_hhdet_num!I$124)</f>
        <v>57.868856391526386</v>
      </c>
      <c r="J127" s="156">
        <f>IF(RES_hhdet_fec!J127=0,0,RES_hhdet_fec!J127/0.086*1000000/RES_hhdet_num!J$124)</f>
        <v>39.169330081536295</v>
      </c>
      <c r="K127" s="156">
        <f>IF(RES_hhdet_fec!K127=0,0,RES_hhdet_fec!K127/0.086*1000000/RES_hhdet_num!K$124)</f>
        <v>43.021025810569334</v>
      </c>
      <c r="L127" s="156">
        <f>IF(RES_hhdet_fec!L127=0,0,RES_hhdet_fec!L127/0.086*1000000/RES_hhdet_num!L$124)</f>
        <v>43.142055605142033</v>
      </c>
      <c r="M127" s="156">
        <f>IF(RES_hhdet_fec!M127=0,0,RES_hhdet_fec!M127/0.086*1000000/RES_hhdet_num!M$124)</f>
        <v>45.167461000395043</v>
      </c>
      <c r="N127" s="156">
        <f>IF(RES_hhdet_fec!N127=0,0,RES_hhdet_fec!N127/0.086*1000000/RES_hhdet_num!N$124)</f>
        <v>52.342920225682782</v>
      </c>
      <c r="O127" s="156">
        <f>IF(RES_hhdet_fec!O127=0,0,RES_hhdet_fec!O127/0.086*1000000/RES_hhdet_num!O$124)</f>
        <v>27.835738354507185</v>
      </c>
      <c r="P127" s="156">
        <f>IF(RES_hhdet_fec!P127=0,0,RES_hhdet_fec!P127/0.086*1000000/RES_hhdet_num!P$124)</f>
        <v>60.557679948763756</v>
      </c>
      <c r="Q127" s="156">
        <f>IF(RES_hhdet_fec!Q127=0,0,RES_hhdet_fec!Q127/0.086*1000000/RES_hhdet_num!Q$124)</f>
        <v>47.442383724520695</v>
      </c>
    </row>
    <row r="128" spans="1:17" ht="12.95" customHeight="1" x14ac:dyDescent="0.25">
      <c r="A128" s="158" t="s">
        <v>112</v>
      </c>
      <c r="B128" s="157">
        <f t="shared" ref="B128:Q128" si="27">B129</f>
        <v>4.4719574766578756</v>
      </c>
      <c r="C128" s="157">
        <f t="shared" si="27"/>
        <v>5.2347038994981414</v>
      </c>
      <c r="D128" s="157">
        <f t="shared" si="27"/>
        <v>5.3477404320420616</v>
      </c>
      <c r="E128" s="157">
        <f t="shared" si="27"/>
        <v>5.2213762629993461</v>
      </c>
      <c r="F128" s="157">
        <f t="shared" si="27"/>
        <v>5.3963416719566366</v>
      </c>
      <c r="G128" s="157">
        <f t="shared" si="27"/>
        <v>5.767608267847451</v>
      </c>
      <c r="H128" s="157">
        <f t="shared" si="27"/>
        <v>6.0829938548357534</v>
      </c>
      <c r="I128" s="157">
        <f t="shared" si="27"/>
        <v>6.6305079316655746</v>
      </c>
      <c r="J128" s="157">
        <f t="shared" si="27"/>
        <v>6.7684807116190759</v>
      </c>
      <c r="K128" s="157">
        <f t="shared" si="27"/>
        <v>6.8545681650705816</v>
      </c>
      <c r="L128" s="157">
        <f t="shared" si="27"/>
        <v>6.7393838303994871</v>
      </c>
      <c r="M128" s="157">
        <f t="shared" si="27"/>
        <v>6.9026609575212019</v>
      </c>
      <c r="N128" s="157">
        <f t="shared" si="27"/>
        <v>6.2212768726085139</v>
      </c>
      <c r="O128" s="157">
        <f t="shared" si="27"/>
        <v>5.8092247941987534</v>
      </c>
      <c r="P128" s="157">
        <f t="shared" si="27"/>
        <v>4.8716322784833856</v>
      </c>
      <c r="Q128" s="157">
        <f t="shared" si="27"/>
        <v>4.4153986233072695</v>
      </c>
    </row>
    <row r="129" spans="1:17" ht="12" customHeight="1" x14ac:dyDescent="0.25">
      <c r="A129" s="23" t="s">
        <v>60</v>
      </c>
      <c r="B129" s="156">
        <f>IF(RES_hhdet_fec!B129=0,0,RES_hhdet_fec!B129/0.086*1000000/RES_hhdet_num!B$124)</f>
        <v>4.4719574766578756</v>
      </c>
      <c r="C129" s="156">
        <f>IF(RES_hhdet_fec!C129=0,0,RES_hhdet_fec!C129/0.086*1000000/RES_hhdet_num!C$124)</f>
        <v>5.2347038994981414</v>
      </c>
      <c r="D129" s="156">
        <f>IF(RES_hhdet_fec!D129=0,0,RES_hhdet_fec!D129/0.086*1000000/RES_hhdet_num!D$124)</f>
        <v>5.3477404320420616</v>
      </c>
      <c r="E129" s="156">
        <f>IF(RES_hhdet_fec!E129=0,0,RES_hhdet_fec!E129/0.086*1000000/RES_hhdet_num!E$124)</f>
        <v>5.2213762629993461</v>
      </c>
      <c r="F129" s="156">
        <f>IF(RES_hhdet_fec!F129=0,0,RES_hhdet_fec!F129/0.086*1000000/RES_hhdet_num!F$124)</f>
        <v>5.3963416719566366</v>
      </c>
      <c r="G129" s="156">
        <f>IF(RES_hhdet_fec!G129=0,0,RES_hhdet_fec!G129/0.086*1000000/RES_hhdet_num!G$124)</f>
        <v>5.767608267847451</v>
      </c>
      <c r="H129" s="156">
        <f>IF(RES_hhdet_fec!H129=0,0,RES_hhdet_fec!H129/0.086*1000000/RES_hhdet_num!H$124)</f>
        <v>6.0829938548357534</v>
      </c>
      <c r="I129" s="156">
        <f>IF(RES_hhdet_fec!I129=0,0,RES_hhdet_fec!I129/0.086*1000000/RES_hhdet_num!I$124)</f>
        <v>6.6305079316655746</v>
      </c>
      <c r="J129" s="156">
        <f>IF(RES_hhdet_fec!J129=0,0,RES_hhdet_fec!J129/0.086*1000000/RES_hhdet_num!J$124)</f>
        <v>6.7684807116190759</v>
      </c>
      <c r="K129" s="156">
        <f>IF(RES_hhdet_fec!K129=0,0,RES_hhdet_fec!K129/0.086*1000000/RES_hhdet_num!K$124)</f>
        <v>6.8545681650705816</v>
      </c>
      <c r="L129" s="156">
        <f>IF(RES_hhdet_fec!L129=0,0,RES_hhdet_fec!L129/0.086*1000000/RES_hhdet_num!L$124)</f>
        <v>6.7393838303994871</v>
      </c>
      <c r="M129" s="156">
        <f>IF(RES_hhdet_fec!M129=0,0,RES_hhdet_fec!M129/0.086*1000000/RES_hhdet_num!M$124)</f>
        <v>6.9026609575212019</v>
      </c>
      <c r="N129" s="156">
        <f>IF(RES_hhdet_fec!N129=0,0,RES_hhdet_fec!N129/0.086*1000000/RES_hhdet_num!N$124)</f>
        <v>6.2212768726085139</v>
      </c>
      <c r="O129" s="156">
        <f>IF(RES_hhdet_fec!O129=0,0,RES_hhdet_fec!O129/0.086*1000000/RES_hhdet_num!O$124)</f>
        <v>5.8092247941987534</v>
      </c>
      <c r="P129" s="156">
        <f>IF(RES_hhdet_fec!P129=0,0,RES_hhdet_fec!P129/0.086*1000000/RES_hhdet_num!P$124)</f>
        <v>4.8716322784833856</v>
      </c>
      <c r="Q129" s="156">
        <f>IF(RES_hhdet_fec!Q129=0,0,RES_hhdet_fec!Q129/0.086*1000000/RES_hhdet_num!Q$124)</f>
        <v>4.4153986233072695</v>
      </c>
    </row>
    <row r="130" spans="1:17" ht="12" customHeight="1" x14ac:dyDescent="0.25">
      <c r="A130" s="158" t="s">
        <v>63</v>
      </c>
      <c r="B130" s="157">
        <f>IF(RES_hhdet_fec!B130=0,0,RES_hhdet_fec!B130/0.086*1000000/RES_hhdet_num!B$124)</f>
        <v>1991.9566884339815</v>
      </c>
      <c r="C130" s="157">
        <f>IF(RES_hhdet_fec!C130=0,0,RES_hhdet_fec!C130/0.086*1000000/RES_hhdet_num!C$124)</f>
        <v>1999.9699632666343</v>
      </c>
      <c r="D130" s="157">
        <f>IF(RES_hhdet_fec!D130=0,0,RES_hhdet_fec!D130/0.086*1000000/RES_hhdet_num!D$124)</f>
        <v>1979.3068303446664</v>
      </c>
      <c r="E130" s="157">
        <f>IF(RES_hhdet_fec!E130=0,0,RES_hhdet_fec!E130/0.086*1000000/RES_hhdet_num!E$124)</f>
        <v>1975.8721686967631</v>
      </c>
      <c r="F130" s="157">
        <f>IF(RES_hhdet_fec!F130=0,0,RES_hhdet_fec!F130/0.086*1000000/RES_hhdet_num!F$124)</f>
        <v>1954.953488547452</v>
      </c>
      <c r="G130" s="157">
        <f>IF(RES_hhdet_fec!G130=0,0,RES_hhdet_fec!G130/0.086*1000000/RES_hhdet_num!G$124)</f>
        <v>1974.4635893773673</v>
      </c>
      <c r="H130" s="157">
        <f>IF(RES_hhdet_fec!H130=0,0,RES_hhdet_fec!H130/0.086*1000000/RES_hhdet_num!H$124)</f>
        <v>1912.6942546995281</v>
      </c>
      <c r="I130" s="157">
        <f>IF(RES_hhdet_fec!I130=0,0,RES_hhdet_fec!I130/0.086*1000000/RES_hhdet_num!I$124)</f>
        <v>1888.2498773845762</v>
      </c>
      <c r="J130" s="157">
        <f>IF(RES_hhdet_fec!J130=0,0,RES_hhdet_fec!J130/0.086*1000000/RES_hhdet_num!J$124)</f>
        <v>1873.5172816778429</v>
      </c>
      <c r="K130" s="157">
        <f>IF(RES_hhdet_fec!K130=0,0,RES_hhdet_fec!K130/0.086*1000000/RES_hhdet_num!K$124)</f>
        <v>1874.4218417798754</v>
      </c>
      <c r="L130" s="157">
        <f>IF(RES_hhdet_fec!L130=0,0,RES_hhdet_fec!L130/0.086*1000000/RES_hhdet_num!L$124)</f>
        <v>1868.3666839964233</v>
      </c>
      <c r="M130" s="157">
        <f>IF(RES_hhdet_fec!M130=0,0,RES_hhdet_fec!M130/0.086*1000000/RES_hhdet_num!M$124)</f>
        <v>1869.9936015552073</v>
      </c>
      <c r="N130" s="157">
        <f>IF(RES_hhdet_fec!N130=0,0,RES_hhdet_fec!N130/0.086*1000000/RES_hhdet_num!N$124)</f>
        <v>1862.5869749479139</v>
      </c>
      <c r="O130" s="157">
        <f>IF(RES_hhdet_fec!O130=0,0,RES_hhdet_fec!O130/0.086*1000000/RES_hhdet_num!O$124)</f>
        <v>1843.8691638640285</v>
      </c>
      <c r="P130" s="157">
        <f>IF(RES_hhdet_fec!P130=0,0,RES_hhdet_fec!P130/0.086*1000000/RES_hhdet_num!P$124)</f>
        <v>1851.5931708031603</v>
      </c>
      <c r="Q130" s="157">
        <f>IF(RES_hhdet_fec!Q130=0,0,RES_hhdet_fec!Q130/0.086*1000000/RES_hhdet_num!Q$124)</f>
        <v>1844.4846868093912</v>
      </c>
    </row>
    <row r="131" spans="1:17" ht="12" customHeight="1" x14ac:dyDescent="0.25">
      <c r="A131" s="167" t="s">
        <v>148</v>
      </c>
      <c r="B131" s="132">
        <f>IF(RES_hhdet_fec!B131=0,0,RES_hhdet_fec!B131/0.086*1000000/RES_hhdet_num!B131)</f>
        <v>1986.1007688597647</v>
      </c>
      <c r="C131" s="132">
        <f>IF(RES_hhdet_fec!C131=0,0,RES_hhdet_fec!C131/0.086*1000000/RES_hhdet_num!C131)</f>
        <v>1978.3460374670672</v>
      </c>
      <c r="D131" s="132">
        <f>IF(RES_hhdet_fec!D131=0,0,RES_hhdet_fec!D131/0.086*1000000/RES_hhdet_num!D131)</f>
        <v>1976.7028105364507</v>
      </c>
      <c r="E131" s="132">
        <f>IF(RES_hhdet_fec!E131=0,0,RES_hhdet_fec!E131/0.086*1000000/RES_hhdet_num!E131)</f>
        <v>1969.3384724763869</v>
      </c>
      <c r="F131" s="132">
        <f>IF(RES_hhdet_fec!F131=0,0,RES_hhdet_fec!F131/0.086*1000000/RES_hhdet_num!F131)</f>
        <v>1957.3326485011976</v>
      </c>
      <c r="G131" s="132">
        <f>IF(RES_hhdet_fec!G131=0,0,RES_hhdet_fec!G131/0.086*1000000/RES_hhdet_num!G131)</f>
        <v>1989.7054211445659</v>
      </c>
      <c r="H131" s="132">
        <f>IF(RES_hhdet_fec!H131=0,0,RES_hhdet_fec!H131/0.086*1000000/RES_hhdet_num!H131)</f>
        <v>1914.1862930322311</v>
      </c>
      <c r="I131" s="132">
        <f>IF(RES_hhdet_fec!I131=0,0,RES_hhdet_fec!I131/0.086*1000000/RES_hhdet_num!I131)</f>
        <v>1912.5952695788592</v>
      </c>
      <c r="J131" s="132">
        <f>IF(RES_hhdet_fec!J131=0,0,RES_hhdet_fec!J131/0.086*1000000/RES_hhdet_num!J131)</f>
        <v>1886.5065791859577</v>
      </c>
      <c r="K131" s="132">
        <f>IF(RES_hhdet_fec!K131=0,0,RES_hhdet_fec!K131/0.086*1000000/RES_hhdet_num!K131)</f>
        <v>1900.2500764220758</v>
      </c>
      <c r="L131" s="132">
        <f>IF(RES_hhdet_fec!L131=0,0,RES_hhdet_fec!L131/0.086*1000000/RES_hhdet_num!L131)</f>
        <v>1903.4034953451805</v>
      </c>
      <c r="M131" s="132">
        <f>IF(RES_hhdet_fec!M131=0,0,RES_hhdet_fec!M131/0.086*1000000/RES_hhdet_num!M131)</f>
        <v>1901.752318845153</v>
      </c>
      <c r="N131" s="132">
        <f>IF(RES_hhdet_fec!N131=0,0,RES_hhdet_fec!N131/0.086*1000000/RES_hhdet_num!N131)</f>
        <v>1897.910802788434</v>
      </c>
      <c r="O131" s="132">
        <f>IF(RES_hhdet_fec!O131=0,0,RES_hhdet_fec!O131/0.086*1000000/RES_hhdet_num!O131)</f>
        <v>1886.8393341416356</v>
      </c>
      <c r="P131" s="132">
        <f>IF(RES_hhdet_fec!P131=0,0,RES_hhdet_fec!P131/0.086*1000000/RES_hhdet_num!P131)</f>
        <v>1882.5148607951421</v>
      </c>
      <c r="Q131" s="132">
        <f>IF(RES_hhdet_fec!Q131=0,0,RES_hhdet_fec!Q131/0.086*1000000/RES_hhdet_num!Q131)</f>
        <v>1876.5902513069173</v>
      </c>
    </row>
    <row r="132" spans="1:17" ht="12" customHeight="1" x14ac:dyDescent="0.25">
      <c r="A132" s="167" t="s">
        <v>147</v>
      </c>
      <c r="B132" s="132">
        <f>IF(RES_hhdet_fec!B132=0,0,RES_hhdet_fec!B132/0.086*1000000/RES_hhdet_num!B132)</f>
        <v>1882.0876857991777</v>
      </c>
      <c r="C132" s="132">
        <f>IF(RES_hhdet_fec!C132=0,0,RES_hhdet_fec!C132/0.086*1000000/RES_hhdet_num!C132)</f>
        <v>1877.858504587469</v>
      </c>
      <c r="D132" s="132">
        <f>IF(RES_hhdet_fec!D132=0,0,RES_hhdet_fec!D132/0.086*1000000/RES_hhdet_num!D132)</f>
        <v>1879.6098210645807</v>
      </c>
      <c r="E132" s="132">
        <f>IF(RES_hhdet_fec!E132=0,0,RES_hhdet_fec!E132/0.086*1000000/RES_hhdet_num!E132)</f>
        <v>1875.8864805562052</v>
      </c>
      <c r="F132" s="132">
        <f>IF(RES_hhdet_fec!F132=0,0,RES_hhdet_fec!F132/0.086*1000000/RES_hhdet_num!F132)</f>
        <v>1867.7975066162317</v>
      </c>
      <c r="G132" s="132">
        <f>IF(RES_hhdet_fec!G132=0,0,RES_hhdet_fec!G132/0.086*1000000/RES_hhdet_num!G132)</f>
        <v>1891.3998005389074</v>
      </c>
      <c r="H132" s="132">
        <f>IF(RES_hhdet_fec!H132=0,0,RES_hhdet_fec!H132/0.086*1000000/RES_hhdet_num!H132)</f>
        <v>1838.7424608857916</v>
      </c>
      <c r="I132" s="132">
        <f>IF(RES_hhdet_fec!I132=0,0,RES_hhdet_fec!I132/0.086*1000000/RES_hhdet_num!I132)</f>
        <v>1833.269206765309</v>
      </c>
      <c r="J132" s="132">
        <f>IF(RES_hhdet_fec!J132=0,0,RES_hhdet_fec!J132/0.086*1000000/RES_hhdet_num!J132)</f>
        <v>1811.0837194736991</v>
      </c>
      <c r="K132" s="132">
        <f>IF(RES_hhdet_fec!K132=0,0,RES_hhdet_fec!K132/0.086*1000000/RES_hhdet_num!K132)</f>
        <v>1826.9742318017534</v>
      </c>
      <c r="L132" s="132">
        <f>IF(RES_hhdet_fec!L132=0,0,RES_hhdet_fec!L132/0.086*1000000/RES_hhdet_num!L132)</f>
        <v>1831.7124150500429</v>
      </c>
      <c r="M132" s="132">
        <f>IF(RES_hhdet_fec!M132=0,0,RES_hhdet_fec!M132/0.086*1000000/RES_hhdet_num!M132)</f>
        <v>1832.1484627924326</v>
      </c>
      <c r="N132" s="132">
        <f>IF(RES_hhdet_fec!N132=0,0,RES_hhdet_fec!N132/0.086*1000000/RES_hhdet_num!N132)</f>
        <v>1827.6537999406887</v>
      </c>
      <c r="O132" s="132">
        <f>IF(RES_hhdet_fec!O132=0,0,RES_hhdet_fec!O132/0.086*1000000/RES_hhdet_num!O132)</f>
        <v>1815.8118743878804</v>
      </c>
      <c r="P132" s="132">
        <f>IF(RES_hhdet_fec!P132=0,0,RES_hhdet_fec!P132/0.086*1000000/RES_hhdet_num!P132)</f>
        <v>1814.7317872332633</v>
      </c>
      <c r="Q132" s="132">
        <f>IF(RES_hhdet_fec!Q132=0,0,RES_hhdet_fec!Q132/0.086*1000000/RES_hhdet_num!Q132)</f>
        <v>1808.3225132190275</v>
      </c>
    </row>
    <row r="133" spans="1:17" ht="12" customHeight="1" x14ac:dyDescent="0.25">
      <c r="A133" s="166" t="s">
        <v>61</v>
      </c>
      <c r="B133" s="165">
        <f>IF(RES_hhdet_fec!B133=0,0,RES_hhdet_fec!B133/0.086*1000000/RES_hhdet_num!B132)</f>
        <v>1290.9654997588461</v>
      </c>
      <c r="C133" s="165">
        <f>IF(RES_hhdet_fec!C133=0,0,RES_hhdet_fec!C133/0.086*1000000/RES_hhdet_num!C132)</f>
        <v>1285.9249243535924</v>
      </c>
      <c r="D133" s="165">
        <f>IF(RES_hhdet_fec!D133=0,0,RES_hhdet_fec!D133/0.086*1000000/RES_hhdet_num!D132)</f>
        <v>1284.8568268486924</v>
      </c>
      <c r="E133" s="165">
        <f>IF(RES_hhdet_fec!E133=0,0,RES_hhdet_fec!E133/0.086*1000000/RES_hhdet_num!E132)</f>
        <v>1280.070007109651</v>
      </c>
      <c r="F133" s="165">
        <f>IF(RES_hhdet_fec!F133=0,0,RES_hhdet_fec!F133/0.086*1000000/RES_hhdet_num!F132)</f>
        <v>1272.2662215257801</v>
      </c>
      <c r="G133" s="165">
        <f>IF(RES_hhdet_fec!G133=0,0,RES_hhdet_fec!G133/0.086*1000000/RES_hhdet_num!G132)</f>
        <v>1293.3085237439689</v>
      </c>
      <c r="H133" s="165">
        <f>IF(RES_hhdet_fec!H133=0,0,RES_hhdet_fec!H133/0.086*1000000/RES_hhdet_num!H132)</f>
        <v>1244.2210904709498</v>
      </c>
      <c r="I133" s="165">
        <f>IF(RES_hhdet_fec!I133=0,0,RES_hhdet_fec!I133/0.086*1000000/RES_hhdet_num!I132)</f>
        <v>1243.1869252262595</v>
      </c>
      <c r="J133" s="165">
        <f>IF(RES_hhdet_fec!J133=0,0,RES_hhdet_fec!J133/0.086*1000000/RES_hhdet_num!J132)</f>
        <v>1226.2292764708736</v>
      </c>
      <c r="K133" s="165">
        <f>IF(RES_hhdet_fec!K133=0,0,RES_hhdet_fec!K133/0.086*1000000/RES_hhdet_num!K132)</f>
        <v>1235.1625496743493</v>
      </c>
      <c r="L133" s="165">
        <f>IF(RES_hhdet_fec!L133=0,0,RES_hhdet_fec!L133/0.086*1000000/RES_hhdet_num!L132)</f>
        <v>1227.6952544976407</v>
      </c>
      <c r="M133" s="165">
        <f>IF(RES_hhdet_fec!M133=0,0,RES_hhdet_fec!M133/0.086*1000000/RES_hhdet_num!M132)</f>
        <v>1245.6477688435752</v>
      </c>
      <c r="N133" s="165">
        <f>IF(RES_hhdet_fec!N133=0,0,RES_hhdet_fec!N133/0.086*1000000/RES_hhdet_num!N132)</f>
        <v>1233.6420218124813</v>
      </c>
      <c r="O133" s="165">
        <f>IF(RES_hhdet_fec!O133=0,0,RES_hhdet_fec!O133/0.086*1000000/RES_hhdet_num!O132)</f>
        <v>1212.2942721860004</v>
      </c>
      <c r="P133" s="165">
        <f>IF(RES_hhdet_fec!P133=0,0,RES_hhdet_fec!P133/0.086*1000000/RES_hhdet_num!P132)</f>
        <v>1234.9297486816115</v>
      </c>
      <c r="Q133" s="165">
        <f>IF(RES_hhdet_fec!Q133=0,0,RES_hhdet_fec!Q133/0.086*1000000/RES_hhdet_num!Q132)</f>
        <v>1219.7836633494962</v>
      </c>
    </row>
    <row r="134" spans="1:17" ht="12" customHeight="1" x14ac:dyDescent="0.25">
      <c r="A134" s="147" t="s">
        <v>59</v>
      </c>
      <c r="B134" s="164">
        <f>IF(RES_hhdet_fec!B134=0,0,RES_hhdet_fec!B134/0.086*1000000/RES_hhdet_num!B132)</f>
        <v>591.12218604033183</v>
      </c>
      <c r="C134" s="164">
        <f>IF(RES_hhdet_fec!C134=0,0,RES_hhdet_fec!C134/0.086*1000000/RES_hhdet_num!C132)</f>
        <v>591.93358023387623</v>
      </c>
      <c r="D134" s="164">
        <f>IF(RES_hhdet_fec!D134=0,0,RES_hhdet_fec!D134/0.086*1000000/RES_hhdet_num!D132)</f>
        <v>594.75299421588852</v>
      </c>
      <c r="E134" s="164">
        <f>IF(RES_hhdet_fec!E134=0,0,RES_hhdet_fec!E134/0.086*1000000/RES_hhdet_num!E132)</f>
        <v>595.81647344655437</v>
      </c>
      <c r="F134" s="164">
        <f>IF(RES_hhdet_fec!F134=0,0,RES_hhdet_fec!F134/0.086*1000000/RES_hhdet_num!F132)</f>
        <v>595.53128509045155</v>
      </c>
      <c r="G134" s="164">
        <f>IF(RES_hhdet_fec!G134=0,0,RES_hhdet_fec!G134/0.086*1000000/RES_hhdet_num!G132)</f>
        <v>598.09127679493872</v>
      </c>
      <c r="H134" s="164">
        <f>IF(RES_hhdet_fec!H134=0,0,RES_hhdet_fec!H134/0.086*1000000/RES_hhdet_num!H132)</f>
        <v>594.52137041484184</v>
      </c>
      <c r="I134" s="164">
        <f>IF(RES_hhdet_fec!I134=0,0,RES_hhdet_fec!I134/0.086*1000000/RES_hhdet_num!I132)</f>
        <v>590.08228153904975</v>
      </c>
      <c r="J134" s="164">
        <f>IF(RES_hhdet_fec!J134=0,0,RES_hhdet_fec!J134/0.086*1000000/RES_hhdet_num!J132)</f>
        <v>584.85444300282586</v>
      </c>
      <c r="K134" s="164">
        <f>IF(RES_hhdet_fec!K134=0,0,RES_hhdet_fec!K134/0.086*1000000/RES_hhdet_num!K132)</f>
        <v>591.81168212740408</v>
      </c>
      <c r="L134" s="164">
        <f>IF(RES_hhdet_fec!L134=0,0,RES_hhdet_fec!L134/0.086*1000000/RES_hhdet_num!L132)</f>
        <v>604.01716055240206</v>
      </c>
      <c r="M134" s="164">
        <f>IF(RES_hhdet_fec!M134=0,0,RES_hhdet_fec!M134/0.086*1000000/RES_hhdet_num!M132)</f>
        <v>586.50069394885736</v>
      </c>
      <c r="N134" s="164">
        <f>IF(RES_hhdet_fec!N134=0,0,RES_hhdet_fec!N134/0.086*1000000/RES_hhdet_num!N132)</f>
        <v>594.01177812820742</v>
      </c>
      <c r="O134" s="164">
        <f>IF(RES_hhdet_fec!O134=0,0,RES_hhdet_fec!O134/0.086*1000000/RES_hhdet_num!O132)</f>
        <v>603.51760220187998</v>
      </c>
      <c r="P134" s="164">
        <f>IF(RES_hhdet_fec!P134=0,0,RES_hhdet_fec!P134/0.086*1000000/RES_hhdet_num!P132)</f>
        <v>579.80203855165166</v>
      </c>
      <c r="Q134" s="164">
        <f>IF(RES_hhdet_fec!Q134=0,0,RES_hhdet_fec!Q134/0.086*1000000/RES_hhdet_num!Q132)</f>
        <v>588.53884986953142</v>
      </c>
    </row>
    <row r="135" spans="1:17" ht="12" customHeight="1" x14ac:dyDescent="0.25">
      <c r="A135" s="163" t="s">
        <v>142</v>
      </c>
      <c r="B135" s="162">
        <f>IF(RES_hhdet_fec!B135=0,0,RES_hhdet_fec!B135/0.086*1000000/RES_hhdet_num!B135)</f>
        <v>2549.7787048836963</v>
      </c>
      <c r="C135" s="162">
        <f>IF(RES_hhdet_fec!C135=0,0,RES_hhdet_fec!C135/0.086*1000000/RES_hhdet_num!C135)</f>
        <v>2645.492938687456</v>
      </c>
      <c r="D135" s="162">
        <f>IF(RES_hhdet_fec!D135=0,0,RES_hhdet_fec!D135/0.086*1000000/RES_hhdet_num!D135)</f>
        <v>2625.9454235594653</v>
      </c>
      <c r="E135" s="162">
        <f>IF(RES_hhdet_fec!E135=0,0,RES_hhdet_fec!E135/0.086*1000000/RES_hhdet_num!E135)</f>
        <v>2611.7673329939003</v>
      </c>
      <c r="F135" s="162">
        <f>IF(RES_hhdet_fec!F135=0,0,RES_hhdet_fec!F135/0.086*1000000/RES_hhdet_num!F135)</f>
        <v>2518.3646770936743</v>
      </c>
      <c r="G135" s="162">
        <f>IF(RES_hhdet_fec!G135=0,0,RES_hhdet_fec!G135/0.086*1000000/RES_hhdet_num!G135)</f>
        <v>2541.6648277427962</v>
      </c>
      <c r="H135" s="162">
        <f>IF(RES_hhdet_fec!H135=0,0,RES_hhdet_fec!H135/0.086*1000000/RES_hhdet_num!H135)</f>
        <v>2466.3527230708351</v>
      </c>
      <c r="I135" s="162">
        <f>IF(RES_hhdet_fec!I135=0,0,RES_hhdet_fec!I135/0.086*1000000/RES_hhdet_num!I135)</f>
        <v>2644.9060688499949</v>
      </c>
      <c r="J135" s="162">
        <f>IF(RES_hhdet_fec!J135=0,0,RES_hhdet_fec!J135/0.086*1000000/RES_hhdet_num!J135)</f>
        <v>2457.4165267602884</v>
      </c>
      <c r="K135" s="162">
        <f>IF(RES_hhdet_fec!K135=0,0,RES_hhdet_fec!K135/0.086*1000000/RES_hhdet_num!K135)</f>
        <v>2555.9710079027031</v>
      </c>
      <c r="L135" s="162">
        <f>IF(RES_hhdet_fec!L135=0,0,RES_hhdet_fec!L135/0.086*1000000/RES_hhdet_num!L135)</f>
        <v>2489.5356376754353</v>
      </c>
      <c r="M135" s="162">
        <f>IF(RES_hhdet_fec!M135=0,0,RES_hhdet_fec!M135/0.086*1000000/RES_hhdet_num!M135)</f>
        <v>2604.9366703715618</v>
      </c>
      <c r="N135" s="162">
        <f>IF(RES_hhdet_fec!N135=0,0,RES_hhdet_fec!N135/0.086*1000000/RES_hhdet_num!N135)</f>
        <v>2592.431540597016</v>
      </c>
      <c r="O135" s="162">
        <f>IF(RES_hhdet_fec!O135=0,0,RES_hhdet_fec!O135/0.086*1000000/RES_hhdet_num!O135)</f>
        <v>2536.3035156197807</v>
      </c>
      <c r="P135" s="162">
        <f>IF(RES_hhdet_fec!P135=0,0,RES_hhdet_fec!P135/0.086*1000000/RES_hhdet_num!P135)</f>
        <v>2701.4935402049878</v>
      </c>
      <c r="Q135" s="162">
        <f>IF(RES_hhdet_fec!Q135=0,0,RES_hhdet_fec!Q135/0.086*1000000/RES_hhdet_num!Q135)</f>
        <v>2605.6441172065515</v>
      </c>
    </row>
    <row r="136" spans="1:17" ht="12" customHeight="1" x14ac:dyDescent="0.25">
      <c r="A136" s="161" t="s">
        <v>141</v>
      </c>
      <c r="B136" s="160">
        <f>IF(RES_hhdet_fec!B136=0,0,RES_hhdet_fec!B136/0.086*1000000/RES_hhdet_num!B136)</f>
        <v>2248.4783442147336</v>
      </c>
      <c r="C136" s="160">
        <f>IF(RES_hhdet_fec!C136=0,0,RES_hhdet_fec!C136/0.086*1000000/RES_hhdet_num!C136)</f>
        <v>2311.5039903807256</v>
      </c>
      <c r="D136" s="160">
        <f>IF(RES_hhdet_fec!D136=0,0,RES_hhdet_fec!D136/0.086*1000000/RES_hhdet_num!D136)</f>
        <v>2301.61751952954</v>
      </c>
      <c r="E136" s="160">
        <f>IF(RES_hhdet_fec!E136=0,0,RES_hhdet_fec!E136/0.086*1000000/RES_hhdet_num!E136)</f>
        <v>2293.4652398925887</v>
      </c>
      <c r="F136" s="160">
        <f>IF(RES_hhdet_fec!F136=0,0,RES_hhdet_fec!F136/0.086*1000000/RES_hhdet_num!F136)</f>
        <v>2232.4683252013383</v>
      </c>
      <c r="G136" s="160">
        <f>IF(RES_hhdet_fec!G136=0,0,RES_hhdet_fec!G136/0.086*1000000/RES_hhdet_num!G136)</f>
        <v>2250.1734148277578</v>
      </c>
      <c r="H136" s="160">
        <f>IF(RES_hhdet_fec!H136=0,0,RES_hhdet_fec!H136/0.086*1000000/RES_hhdet_num!H136)</f>
        <v>2197.6506404108854</v>
      </c>
      <c r="I136" s="160">
        <f>IF(RES_hhdet_fec!I136=0,0,RES_hhdet_fec!I136/0.086*1000000/RES_hhdet_num!I136)</f>
        <v>2309.2712262915484</v>
      </c>
      <c r="J136" s="160">
        <f>IF(RES_hhdet_fec!J136=0,0,RES_hhdet_fec!J136/0.086*1000000/RES_hhdet_num!J136)</f>
        <v>2182.1751853970127</v>
      </c>
      <c r="K136" s="160">
        <f>IF(RES_hhdet_fec!K136=0,0,RES_hhdet_fec!K136/0.086*1000000/RES_hhdet_num!K136)</f>
        <v>2253.1928372641614</v>
      </c>
      <c r="L136" s="160">
        <f>IF(RES_hhdet_fec!L136=0,0,RES_hhdet_fec!L136/0.086*1000000/RES_hhdet_num!L136)</f>
        <v>2209.7676468530576</v>
      </c>
      <c r="M136" s="160">
        <f>IF(RES_hhdet_fec!M136=0,0,RES_hhdet_fec!M136/0.086*1000000/RES_hhdet_num!M136)</f>
        <v>2292.7342130422312</v>
      </c>
      <c r="N136" s="160">
        <f>IF(RES_hhdet_fec!N136=0,0,RES_hhdet_fec!N136/0.086*1000000/RES_hhdet_num!N136)</f>
        <v>2279.0922795162678</v>
      </c>
      <c r="O136" s="160">
        <f>IF(RES_hhdet_fec!O136=0,0,RES_hhdet_fec!O136/0.086*1000000/RES_hhdet_num!O136)</f>
        <v>2233.0926109875877</v>
      </c>
      <c r="P136" s="160">
        <f>IF(RES_hhdet_fec!P136=0,0,RES_hhdet_fec!P136/0.086*1000000/RES_hhdet_num!P136)</f>
        <v>2351.981800926118</v>
      </c>
      <c r="Q136" s="160">
        <f>IF(RES_hhdet_fec!Q136=0,0,RES_hhdet_fec!Q136/0.086*1000000/RES_hhdet_num!Q136)</f>
        <v>2282.2075260537868</v>
      </c>
    </row>
    <row r="137" spans="1:17" ht="12" customHeight="1" x14ac:dyDescent="0.25">
      <c r="A137" s="148" t="s">
        <v>60</v>
      </c>
      <c r="B137" s="156">
        <f>IF(RES_hhdet_fec!B137=0,0,RES_hhdet_fec!B137/0.086*1000000/RES_hhdet_num!B136)</f>
        <v>1657.3561581744018</v>
      </c>
      <c r="C137" s="156">
        <f>IF(RES_hhdet_fec!C137=0,0,RES_hhdet_fec!C137/0.086*1000000/RES_hhdet_num!C136)</f>
        <v>1719.5704101468489</v>
      </c>
      <c r="D137" s="156">
        <f>IF(RES_hhdet_fec!D137=0,0,RES_hhdet_fec!D137/0.086*1000000/RES_hhdet_num!D136)</f>
        <v>1706.864525313651</v>
      </c>
      <c r="E137" s="156">
        <f>IF(RES_hhdet_fec!E137=0,0,RES_hhdet_fec!E137/0.086*1000000/RES_hhdet_num!E136)</f>
        <v>1697.6487664460344</v>
      </c>
      <c r="F137" s="156">
        <f>IF(RES_hhdet_fec!F137=0,0,RES_hhdet_fec!F137/0.086*1000000/RES_hhdet_num!F136)</f>
        <v>1636.9370401108868</v>
      </c>
      <c r="G137" s="156">
        <f>IF(RES_hhdet_fec!G137=0,0,RES_hhdet_fec!G137/0.086*1000000/RES_hhdet_num!G136)</f>
        <v>1652.0821380328196</v>
      </c>
      <c r="H137" s="156">
        <f>IF(RES_hhdet_fec!H137=0,0,RES_hhdet_fec!H137/0.086*1000000/RES_hhdet_num!H136)</f>
        <v>1603.1292699960436</v>
      </c>
      <c r="I137" s="156">
        <f>IF(RES_hhdet_fec!I137=0,0,RES_hhdet_fec!I137/0.086*1000000/RES_hhdet_num!I136)</f>
        <v>1719.1889447524989</v>
      </c>
      <c r="J137" s="156">
        <f>IF(RES_hhdet_fec!J137=0,0,RES_hhdet_fec!J137/0.086*1000000/RES_hhdet_num!J136)</f>
        <v>1597.3207423941869</v>
      </c>
      <c r="K137" s="156">
        <f>IF(RES_hhdet_fec!K137=0,0,RES_hhdet_fec!K137/0.086*1000000/RES_hhdet_num!K136)</f>
        <v>1661.3811551367573</v>
      </c>
      <c r="L137" s="156">
        <f>IF(RES_hhdet_fec!L137=0,0,RES_hhdet_fec!L137/0.086*1000000/RES_hhdet_num!L136)</f>
        <v>1605.7504863006554</v>
      </c>
      <c r="M137" s="156">
        <f>IF(RES_hhdet_fec!M137=0,0,RES_hhdet_fec!M137/0.086*1000000/RES_hhdet_num!M136)</f>
        <v>1706.2335190933738</v>
      </c>
      <c r="N137" s="156">
        <f>IF(RES_hhdet_fec!N137=0,0,RES_hhdet_fec!N137/0.086*1000000/RES_hhdet_num!N136)</f>
        <v>1685.0805013880604</v>
      </c>
      <c r="O137" s="156">
        <f>IF(RES_hhdet_fec!O137=0,0,RES_hhdet_fec!O137/0.086*1000000/RES_hhdet_num!O136)</f>
        <v>1629.575008785708</v>
      </c>
      <c r="P137" s="156">
        <f>IF(RES_hhdet_fec!P137=0,0,RES_hhdet_fec!P137/0.086*1000000/RES_hhdet_num!P136)</f>
        <v>1772.1797623744662</v>
      </c>
      <c r="Q137" s="156">
        <f>IF(RES_hhdet_fec!Q137=0,0,RES_hhdet_fec!Q137/0.086*1000000/RES_hhdet_num!Q136)</f>
        <v>1693.6686761842559</v>
      </c>
    </row>
    <row r="138" spans="1:17" ht="12" customHeight="1" x14ac:dyDescent="0.25">
      <c r="A138" s="148" t="s">
        <v>59</v>
      </c>
      <c r="B138" s="156">
        <f>IF(RES_hhdet_fec!B138=0,0,RES_hhdet_fec!B138/0.086*1000000/RES_hhdet_num!B136)</f>
        <v>591.12218604033171</v>
      </c>
      <c r="C138" s="156">
        <f>IF(RES_hhdet_fec!C138=0,0,RES_hhdet_fec!C138/0.086*1000000/RES_hhdet_num!C136)</f>
        <v>591.93358023387657</v>
      </c>
      <c r="D138" s="156">
        <f>IF(RES_hhdet_fec!D138=0,0,RES_hhdet_fec!D138/0.086*1000000/RES_hhdet_num!D136)</f>
        <v>594.75299421588875</v>
      </c>
      <c r="E138" s="156">
        <f>IF(RES_hhdet_fec!E138=0,0,RES_hhdet_fec!E138/0.086*1000000/RES_hhdet_num!E136)</f>
        <v>595.81647344655426</v>
      </c>
      <c r="F138" s="156">
        <f>IF(RES_hhdet_fec!F138=0,0,RES_hhdet_fec!F138/0.086*1000000/RES_hhdet_num!F136)</f>
        <v>595.53128509045143</v>
      </c>
      <c r="G138" s="156">
        <f>IF(RES_hhdet_fec!G138=0,0,RES_hhdet_fec!G138/0.086*1000000/RES_hhdet_num!G136)</f>
        <v>598.09127679493804</v>
      </c>
      <c r="H138" s="156">
        <f>IF(RES_hhdet_fec!H138=0,0,RES_hhdet_fec!H138/0.086*1000000/RES_hhdet_num!H136)</f>
        <v>594.52137041484184</v>
      </c>
      <c r="I138" s="156">
        <f>IF(RES_hhdet_fec!I138=0,0,RES_hhdet_fec!I138/0.086*1000000/RES_hhdet_num!I136)</f>
        <v>590.08228153904963</v>
      </c>
      <c r="J138" s="156">
        <f>IF(RES_hhdet_fec!J138=0,0,RES_hhdet_fec!J138/0.086*1000000/RES_hhdet_num!J136)</f>
        <v>584.85444300282575</v>
      </c>
      <c r="K138" s="156">
        <f>IF(RES_hhdet_fec!K138=0,0,RES_hhdet_fec!K138/0.086*1000000/RES_hhdet_num!K136)</f>
        <v>591.8116821274042</v>
      </c>
      <c r="L138" s="156">
        <f>IF(RES_hhdet_fec!L138=0,0,RES_hhdet_fec!L138/0.086*1000000/RES_hhdet_num!L136)</f>
        <v>604.01716055240206</v>
      </c>
      <c r="M138" s="156">
        <f>IF(RES_hhdet_fec!M138=0,0,RES_hhdet_fec!M138/0.086*1000000/RES_hhdet_num!M136)</f>
        <v>586.50069394885759</v>
      </c>
      <c r="N138" s="156">
        <f>IF(RES_hhdet_fec!N138=0,0,RES_hhdet_fec!N138/0.086*1000000/RES_hhdet_num!N136)</f>
        <v>594.01177812820754</v>
      </c>
      <c r="O138" s="156">
        <f>IF(RES_hhdet_fec!O138=0,0,RES_hhdet_fec!O138/0.086*1000000/RES_hhdet_num!O136)</f>
        <v>603.51760220188009</v>
      </c>
      <c r="P138" s="156">
        <f>IF(RES_hhdet_fec!P138=0,0,RES_hhdet_fec!P138/0.086*1000000/RES_hhdet_num!P136)</f>
        <v>579.80203855165223</v>
      </c>
      <c r="Q138" s="156">
        <f>IF(RES_hhdet_fec!Q138=0,0,RES_hhdet_fec!Q138/0.086*1000000/RES_hhdet_num!Q136)</f>
        <v>588.53884986953096</v>
      </c>
    </row>
    <row r="139" spans="1:17" ht="12" customHeight="1" x14ac:dyDescent="0.25">
      <c r="A139" s="158" t="s">
        <v>62</v>
      </c>
      <c r="B139" s="157">
        <f>IF(RES_hhdet_fec!B139=0,0,RES_hhdet_fec!B139/0.086*1000000/RES_hhdet_num!B$124)</f>
        <v>831.24857271175688</v>
      </c>
      <c r="C139" s="157">
        <f>IF(RES_hhdet_fec!C139=0,0,RES_hhdet_fec!C139/0.086*1000000/RES_hhdet_num!C$124)</f>
        <v>838.93691181563656</v>
      </c>
      <c r="D139" s="157">
        <f>IF(RES_hhdet_fec!D139=0,0,RES_hhdet_fec!D139/0.086*1000000/RES_hhdet_num!D$124)</f>
        <v>842.04366342200535</v>
      </c>
      <c r="E139" s="157">
        <f>IF(RES_hhdet_fec!E139=0,0,RES_hhdet_fec!E139/0.086*1000000/RES_hhdet_num!E$124)</f>
        <v>834.66183160120693</v>
      </c>
      <c r="F139" s="157">
        <f>IF(RES_hhdet_fec!F139=0,0,RES_hhdet_fec!F139/0.086*1000000/RES_hhdet_num!F$124)</f>
        <v>812.15568014668816</v>
      </c>
      <c r="G139" s="157">
        <f>IF(RES_hhdet_fec!G139=0,0,RES_hhdet_fec!G139/0.086*1000000/RES_hhdet_num!G$124)</f>
        <v>812.89658963108525</v>
      </c>
      <c r="H139" s="157">
        <f>IF(RES_hhdet_fec!H139=0,0,RES_hhdet_fec!H139/0.086*1000000/RES_hhdet_num!H$124)</f>
        <v>791.90195365042086</v>
      </c>
      <c r="I139" s="157">
        <f>IF(RES_hhdet_fec!I139=0,0,RES_hhdet_fec!I139/0.086*1000000/RES_hhdet_num!I$124)</f>
        <v>833.41873029842748</v>
      </c>
      <c r="J139" s="157">
        <f>IF(RES_hhdet_fec!J139=0,0,RES_hhdet_fec!J139/0.086*1000000/RES_hhdet_num!J$124)</f>
        <v>804.4618280979779</v>
      </c>
      <c r="K139" s="157">
        <f>IF(RES_hhdet_fec!K139=0,0,RES_hhdet_fec!K139/0.086*1000000/RES_hhdet_num!K$124)</f>
        <v>812.08290935905711</v>
      </c>
      <c r="L139" s="157">
        <f>IF(RES_hhdet_fec!L139=0,0,RES_hhdet_fec!L139/0.086*1000000/RES_hhdet_num!L$124)</f>
        <v>806.20080912735341</v>
      </c>
      <c r="M139" s="157">
        <f>IF(RES_hhdet_fec!M139=0,0,RES_hhdet_fec!M139/0.086*1000000/RES_hhdet_num!M$124)</f>
        <v>817.48817609525463</v>
      </c>
      <c r="N139" s="157">
        <f>IF(RES_hhdet_fec!N139=0,0,RES_hhdet_fec!N139/0.086*1000000/RES_hhdet_num!N$124)</f>
        <v>837.84138937754994</v>
      </c>
      <c r="O139" s="157">
        <f>IF(RES_hhdet_fec!O139=0,0,RES_hhdet_fec!O139/0.086*1000000/RES_hhdet_num!O$124)</f>
        <v>796.21623408381788</v>
      </c>
      <c r="P139" s="157">
        <f>IF(RES_hhdet_fec!P139=0,0,RES_hhdet_fec!P139/0.086*1000000/RES_hhdet_num!P$124)</f>
        <v>846.83024797337748</v>
      </c>
      <c r="Q139" s="157">
        <f>IF(RES_hhdet_fec!Q139=0,0,RES_hhdet_fec!Q139/0.086*1000000/RES_hhdet_num!Q$124)</f>
        <v>824.83410702966682</v>
      </c>
    </row>
    <row r="140" spans="1:17" ht="12" customHeight="1" x14ac:dyDescent="0.25">
      <c r="A140" s="23" t="s">
        <v>57</v>
      </c>
      <c r="B140" s="156">
        <f>IF(RES_hhdet_fec!B140=0,0,RES_hhdet_fec!B140/0.086*1000000/RES_hhdet_num!B140)</f>
        <v>1425.3383204335005</v>
      </c>
      <c r="C140" s="156">
        <f>IF(RES_hhdet_fec!C140=0,0,RES_hhdet_fec!C140/0.086*1000000/RES_hhdet_num!C140)</f>
        <v>1423.4757976163198</v>
      </c>
      <c r="D140" s="156">
        <f>IF(RES_hhdet_fec!D140=0,0,RES_hhdet_fec!D140/0.086*1000000/RES_hhdet_num!D140)</f>
        <v>1412.6021590666442</v>
      </c>
      <c r="E140" s="156">
        <f>IF(RES_hhdet_fec!E140=0,0,RES_hhdet_fec!E140/0.086*1000000/RES_hhdet_num!E140)</f>
        <v>1357.5050845529418</v>
      </c>
      <c r="F140" s="156">
        <f>IF(RES_hhdet_fec!F140=0,0,RES_hhdet_fec!F140/0.086*1000000/RES_hhdet_num!F140)</f>
        <v>1425.5376730520793</v>
      </c>
      <c r="G140" s="156">
        <f>IF(RES_hhdet_fec!G140=0,0,RES_hhdet_fec!G140/0.086*1000000/RES_hhdet_num!G140)</f>
        <v>1534.0158837918952</v>
      </c>
      <c r="H140" s="156">
        <f>IF(RES_hhdet_fec!H140=0,0,RES_hhdet_fec!H140/0.086*1000000/RES_hhdet_num!H140)</f>
        <v>1254.1614559568602</v>
      </c>
      <c r="I140" s="156">
        <f>IF(RES_hhdet_fec!I140=0,0,RES_hhdet_fec!I140/0.086*1000000/RES_hhdet_num!I140)</f>
        <v>1391.8342947180279</v>
      </c>
      <c r="J140" s="156">
        <f>IF(RES_hhdet_fec!J140=0,0,RES_hhdet_fec!J140/0.086*1000000/RES_hhdet_num!J140)</f>
        <v>1386.2510994590591</v>
      </c>
      <c r="K140" s="156">
        <f>IF(RES_hhdet_fec!K140=0,0,RES_hhdet_fec!K140/0.086*1000000/RES_hhdet_num!K140)</f>
        <v>1036.2196163005008</v>
      </c>
      <c r="L140" s="156">
        <f>IF(RES_hhdet_fec!L140=0,0,RES_hhdet_fec!L140/0.086*1000000/RES_hhdet_num!L140)</f>
        <v>1491.8788363927829</v>
      </c>
      <c r="M140" s="156">
        <f>IF(RES_hhdet_fec!M140=0,0,RES_hhdet_fec!M140/0.086*1000000/RES_hhdet_num!M140)</f>
        <v>1485.5172560899716</v>
      </c>
      <c r="N140" s="156">
        <f>IF(RES_hhdet_fec!N140=0,0,RES_hhdet_fec!N140/0.086*1000000/RES_hhdet_num!N140)</f>
        <v>1139.8730333358517</v>
      </c>
      <c r="O140" s="156">
        <f>IF(RES_hhdet_fec!O140=0,0,RES_hhdet_fec!O140/0.086*1000000/RES_hhdet_num!O140)</f>
        <v>1242.7682691504685</v>
      </c>
      <c r="P140" s="156">
        <f>IF(RES_hhdet_fec!P140=0,0,RES_hhdet_fec!P140/0.086*1000000/RES_hhdet_num!P140)</f>
        <v>1226.8389875258474</v>
      </c>
      <c r="Q140" s="156">
        <f>IF(RES_hhdet_fec!Q140=0,0,RES_hhdet_fec!Q140/0.086*1000000/RES_hhdet_num!Q140)</f>
        <v>1215.0656459417542</v>
      </c>
    </row>
    <row r="141" spans="1:17" ht="12" customHeight="1" x14ac:dyDescent="0.25">
      <c r="A141" s="29" t="s">
        <v>140</v>
      </c>
      <c r="B141" s="57">
        <f>IF(RES_hhdet_fec!B141=0,0,RES_hhdet_fec!B141/0.086*1000000/RES_hhdet_num!B141)</f>
        <v>796.41582598532671</v>
      </c>
      <c r="C141" s="57">
        <f>IF(RES_hhdet_fec!C141=0,0,RES_hhdet_fec!C141/0.086*1000000/RES_hhdet_num!C141)</f>
        <v>812.89862272315952</v>
      </c>
      <c r="D141" s="57">
        <f>IF(RES_hhdet_fec!D141=0,0,RES_hhdet_fec!D141/0.086*1000000/RES_hhdet_num!D141)</f>
        <v>819.65472864031995</v>
      </c>
      <c r="E141" s="57">
        <f>IF(RES_hhdet_fec!E141=0,0,RES_hhdet_fec!E141/0.086*1000000/RES_hhdet_num!E141)</f>
        <v>822.90115036776706</v>
      </c>
      <c r="F141" s="57">
        <f>IF(RES_hhdet_fec!F141=0,0,RES_hhdet_fec!F141/0.086*1000000/RES_hhdet_num!F141)</f>
        <v>797.2644126337342</v>
      </c>
      <c r="G141" s="57">
        <f>IF(RES_hhdet_fec!G141=0,0,RES_hhdet_fec!G141/0.086*1000000/RES_hhdet_num!G141)</f>
        <v>780.56856144838991</v>
      </c>
      <c r="H141" s="57">
        <f>IF(RES_hhdet_fec!H141=0,0,RES_hhdet_fec!H141/0.086*1000000/RES_hhdet_num!H141)</f>
        <v>771.08892548750077</v>
      </c>
      <c r="I141" s="57">
        <f>IF(RES_hhdet_fec!I141=0,0,RES_hhdet_fec!I141/0.086*1000000/RES_hhdet_num!I141)</f>
        <v>788.40925819616245</v>
      </c>
      <c r="J141" s="57">
        <f>IF(RES_hhdet_fec!J141=0,0,RES_hhdet_fec!J141/0.086*1000000/RES_hhdet_num!J141)</f>
        <v>760.96663749576521</v>
      </c>
      <c r="K141" s="57">
        <f>IF(RES_hhdet_fec!K141=0,0,RES_hhdet_fec!K141/0.086*1000000/RES_hhdet_num!K141)</f>
        <v>801.85844106138688</v>
      </c>
      <c r="L141" s="57">
        <f>IF(RES_hhdet_fec!L141=0,0,RES_hhdet_fec!L141/0.086*1000000/RES_hhdet_num!L141)</f>
        <v>775.89551828394644</v>
      </c>
      <c r="M141" s="57">
        <f>IF(RES_hhdet_fec!M141=0,0,RES_hhdet_fec!M141/0.086*1000000/RES_hhdet_num!M141)</f>
        <v>789.33141699591249</v>
      </c>
      <c r="N141" s="57">
        <f>IF(RES_hhdet_fec!N141=0,0,RES_hhdet_fec!N141/0.086*1000000/RES_hhdet_num!N141)</f>
        <v>828.85806196004137</v>
      </c>
      <c r="O141" s="57">
        <f>IF(RES_hhdet_fec!O141=0,0,RES_hhdet_fec!O141/0.086*1000000/RES_hhdet_num!O141)</f>
        <v>782.7466917682882</v>
      </c>
      <c r="P141" s="57">
        <f>IF(RES_hhdet_fec!P141=0,0,RES_hhdet_fec!P141/0.086*1000000/RES_hhdet_num!P141)</f>
        <v>834.42018710201717</v>
      </c>
      <c r="Q141" s="57">
        <f>IF(RES_hhdet_fec!Q141=0,0,RES_hhdet_fec!Q141/0.086*1000000/RES_hhdet_num!Q141)</f>
        <v>806.9208964733931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>
        <f>SUM(B144,B146,B148,B157)</f>
        <v>12931.745203015378</v>
      </c>
      <c r="C143" s="168">
        <f t="shared" ref="C143:Q143" si="28">SUM(C144,C146,C148,C157)</f>
        <v>13134.370322984942</v>
      </c>
      <c r="D143" s="168">
        <f t="shared" si="28"/>
        <v>12273.099033697055</v>
      </c>
      <c r="E143" s="168">
        <f t="shared" si="28"/>
        <v>12065.407190708223</v>
      </c>
      <c r="F143" s="168">
        <f t="shared" si="28"/>
        <v>11245.592011925542</v>
      </c>
      <c r="G143" s="168">
        <f t="shared" si="28"/>
        <v>10729.239748074269</v>
      </c>
      <c r="H143" s="168">
        <f t="shared" si="28"/>
        <v>9986.4423595541066</v>
      </c>
      <c r="I143" s="168">
        <f t="shared" si="28"/>
        <v>9580.6960656280626</v>
      </c>
      <c r="J143" s="168">
        <f t="shared" si="28"/>
        <v>9374.4959257973242</v>
      </c>
      <c r="K143" s="168">
        <f t="shared" si="28"/>
        <v>9029.1620150175277</v>
      </c>
      <c r="L143" s="168">
        <f t="shared" si="28"/>
        <v>9517.1183443659738</v>
      </c>
      <c r="M143" s="168">
        <f t="shared" si="28"/>
        <v>8664.9681974898631</v>
      </c>
      <c r="N143" s="168">
        <f t="shared" si="28"/>
        <v>8504.9667478311967</v>
      </c>
      <c r="O143" s="168">
        <f t="shared" si="28"/>
        <v>8664.431887163777</v>
      </c>
      <c r="P143" s="168">
        <f t="shared" si="28"/>
        <v>7626.9793947880416</v>
      </c>
      <c r="Q143" s="168">
        <f t="shared" si="28"/>
        <v>7752.6545003370829</v>
      </c>
    </row>
    <row r="144" spans="1:17" ht="12.95" customHeight="1" x14ac:dyDescent="0.25">
      <c r="A144" s="158" t="s">
        <v>65</v>
      </c>
      <c r="B144" s="157">
        <f t="shared" ref="B144:Q144" si="29">B145</f>
        <v>9110.1781259167783</v>
      </c>
      <c r="C144" s="157">
        <f t="shared" si="29"/>
        <v>9321.2494527046456</v>
      </c>
      <c r="D144" s="157">
        <f t="shared" si="29"/>
        <v>8512.7116406542827</v>
      </c>
      <c r="E144" s="157">
        <f t="shared" si="29"/>
        <v>8348.4827577400119</v>
      </c>
      <c r="F144" s="157">
        <f t="shared" si="29"/>
        <v>7646.3402957601047</v>
      </c>
      <c r="G144" s="157">
        <f t="shared" si="29"/>
        <v>7145.5227749179658</v>
      </c>
      <c r="H144" s="157">
        <f t="shared" si="29"/>
        <v>6508.0896045692607</v>
      </c>
      <c r="I144" s="157">
        <f t="shared" si="29"/>
        <v>5933.0369697562228</v>
      </c>
      <c r="J144" s="157">
        <f t="shared" si="29"/>
        <v>5909.1104342176213</v>
      </c>
      <c r="K144" s="157">
        <f t="shared" si="29"/>
        <v>5507.2355188345582</v>
      </c>
      <c r="L144" s="157">
        <f t="shared" si="29"/>
        <v>6092.9742717827867</v>
      </c>
      <c r="M144" s="157">
        <f t="shared" si="29"/>
        <v>5152.2793864629566</v>
      </c>
      <c r="N144" s="157">
        <f t="shared" si="29"/>
        <v>5013.2072476849853</v>
      </c>
      <c r="O144" s="157">
        <f t="shared" si="29"/>
        <v>5280.1581320368123</v>
      </c>
      <c r="P144" s="157">
        <f t="shared" si="29"/>
        <v>4072.3607117774332</v>
      </c>
      <c r="Q144" s="157">
        <f t="shared" si="29"/>
        <v>4298.9924164827162</v>
      </c>
    </row>
    <row r="145" spans="1:17" ht="12" customHeight="1" x14ac:dyDescent="0.25">
      <c r="A145" s="23" t="s">
        <v>60</v>
      </c>
      <c r="B145" s="156">
        <f>IF(RES_hhdet_fec!B145=0,0,RES_hhdet_fec!B145/0.086*1000000/RES_hhdet_num!B$143)</f>
        <v>9110.1781259167783</v>
      </c>
      <c r="C145" s="156">
        <f>IF(RES_hhdet_fec!C145=0,0,RES_hhdet_fec!C145/0.086*1000000/RES_hhdet_num!C$143)</f>
        <v>9321.2494527046456</v>
      </c>
      <c r="D145" s="156">
        <f>IF(RES_hhdet_fec!D145=0,0,RES_hhdet_fec!D145/0.086*1000000/RES_hhdet_num!D$143)</f>
        <v>8512.7116406542827</v>
      </c>
      <c r="E145" s="156">
        <f>IF(RES_hhdet_fec!E145=0,0,RES_hhdet_fec!E145/0.086*1000000/RES_hhdet_num!E$143)</f>
        <v>8348.4827577400119</v>
      </c>
      <c r="F145" s="156">
        <f>IF(RES_hhdet_fec!F145=0,0,RES_hhdet_fec!F145/0.086*1000000/RES_hhdet_num!F$143)</f>
        <v>7646.3402957601047</v>
      </c>
      <c r="G145" s="156">
        <f>IF(RES_hhdet_fec!G145=0,0,RES_hhdet_fec!G145/0.086*1000000/RES_hhdet_num!G$143)</f>
        <v>7145.5227749179658</v>
      </c>
      <c r="H145" s="156">
        <f>IF(RES_hhdet_fec!H145=0,0,RES_hhdet_fec!H145/0.086*1000000/RES_hhdet_num!H$143)</f>
        <v>6508.0896045692607</v>
      </c>
      <c r="I145" s="156">
        <f>IF(RES_hhdet_fec!I145=0,0,RES_hhdet_fec!I145/0.086*1000000/RES_hhdet_num!I$143)</f>
        <v>5933.0369697562228</v>
      </c>
      <c r="J145" s="156">
        <f>IF(RES_hhdet_fec!J145=0,0,RES_hhdet_fec!J145/0.086*1000000/RES_hhdet_num!J$143)</f>
        <v>5909.1104342176213</v>
      </c>
      <c r="K145" s="156">
        <f>IF(RES_hhdet_fec!K145=0,0,RES_hhdet_fec!K145/0.086*1000000/RES_hhdet_num!K$143)</f>
        <v>5507.2355188345582</v>
      </c>
      <c r="L145" s="156">
        <f>IF(RES_hhdet_fec!L145=0,0,RES_hhdet_fec!L145/0.086*1000000/RES_hhdet_num!L$143)</f>
        <v>6092.9742717827867</v>
      </c>
      <c r="M145" s="156">
        <f>IF(RES_hhdet_fec!M145=0,0,RES_hhdet_fec!M145/0.086*1000000/RES_hhdet_num!M$143)</f>
        <v>5152.2793864629566</v>
      </c>
      <c r="N145" s="156">
        <f>IF(RES_hhdet_fec!N145=0,0,RES_hhdet_fec!N145/0.086*1000000/RES_hhdet_num!N$143)</f>
        <v>5013.2072476849853</v>
      </c>
      <c r="O145" s="156">
        <f>IF(RES_hhdet_fec!O145=0,0,RES_hhdet_fec!O145/0.086*1000000/RES_hhdet_num!O$143)</f>
        <v>5280.1581320368123</v>
      </c>
      <c r="P145" s="156">
        <f>IF(RES_hhdet_fec!P145=0,0,RES_hhdet_fec!P145/0.086*1000000/RES_hhdet_num!P$143)</f>
        <v>4072.3607117774332</v>
      </c>
      <c r="Q145" s="156">
        <f>IF(RES_hhdet_fec!Q145=0,0,RES_hhdet_fec!Q145/0.086*1000000/RES_hhdet_num!Q$143)</f>
        <v>4298.9924164827162</v>
      </c>
    </row>
    <row r="146" spans="1:17" ht="12.95" customHeight="1" x14ac:dyDescent="0.25">
      <c r="A146" s="158" t="s">
        <v>112</v>
      </c>
      <c r="B146" s="157">
        <f t="shared" ref="B146:Q146" si="30">B147</f>
        <v>416.43721329011782</v>
      </c>
      <c r="C146" s="157">
        <f t="shared" si="30"/>
        <v>384.23637617042027</v>
      </c>
      <c r="D146" s="157">
        <f t="shared" si="30"/>
        <v>364.80531469584275</v>
      </c>
      <c r="E146" s="157">
        <f t="shared" si="30"/>
        <v>352.02958794195229</v>
      </c>
      <c r="F146" s="157">
        <f t="shared" si="30"/>
        <v>344.87556130493488</v>
      </c>
      <c r="G146" s="157">
        <f t="shared" si="30"/>
        <v>336.45067059907785</v>
      </c>
      <c r="H146" s="157">
        <f t="shared" si="30"/>
        <v>329.57967563202169</v>
      </c>
      <c r="I146" s="157">
        <f t="shared" si="30"/>
        <v>314.64718208331567</v>
      </c>
      <c r="J146" s="157">
        <f t="shared" si="30"/>
        <v>316.99942570037479</v>
      </c>
      <c r="K146" s="157">
        <f t="shared" si="30"/>
        <v>315.79678501976906</v>
      </c>
      <c r="L146" s="157">
        <f t="shared" si="30"/>
        <v>305.8915899443104</v>
      </c>
      <c r="M146" s="157">
        <f t="shared" si="30"/>
        <v>293.15138077182053</v>
      </c>
      <c r="N146" s="157">
        <f t="shared" si="30"/>
        <v>272.29857571925191</v>
      </c>
      <c r="O146" s="157">
        <f t="shared" si="30"/>
        <v>263.87840666420391</v>
      </c>
      <c r="P146" s="157">
        <f t="shared" si="30"/>
        <v>250.12626221424046</v>
      </c>
      <c r="Q146" s="157">
        <f t="shared" si="30"/>
        <v>251.88716656628168</v>
      </c>
    </row>
    <row r="147" spans="1:17" ht="12" customHeight="1" x14ac:dyDescent="0.25">
      <c r="A147" s="23" t="s">
        <v>60</v>
      </c>
      <c r="B147" s="156">
        <f>IF(RES_hhdet_fec!B147=0,0,RES_hhdet_fec!B147/0.086*1000000/RES_hhdet_num!B$143)</f>
        <v>416.43721329011782</v>
      </c>
      <c r="C147" s="156">
        <f>IF(RES_hhdet_fec!C147=0,0,RES_hhdet_fec!C147/0.086*1000000/RES_hhdet_num!C$143)</f>
        <v>384.23637617042027</v>
      </c>
      <c r="D147" s="156">
        <f>IF(RES_hhdet_fec!D147=0,0,RES_hhdet_fec!D147/0.086*1000000/RES_hhdet_num!D$143)</f>
        <v>364.80531469584275</v>
      </c>
      <c r="E147" s="156">
        <f>IF(RES_hhdet_fec!E147=0,0,RES_hhdet_fec!E147/0.086*1000000/RES_hhdet_num!E$143)</f>
        <v>352.02958794195229</v>
      </c>
      <c r="F147" s="156">
        <f>IF(RES_hhdet_fec!F147=0,0,RES_hhdet_fec!F147/0.086*1000000/RES_hhdet_num!F$143)</f>
        <v>344.87556130493488</v>
      </c>
      <c r="G147" s="156">
        <f>IF(RES_hhdet_fec!G147=0,0,RES_hhdet_fec!G147/0.086*1000000/RES_hhdet_num!G$143)</f>
        <v>336.45067059907785</v>
      </c>
      <c r="H147" s="156">
        <f>IF(RES_hhdet_fec!H147=0,0,RES_hhdet_fec!H147/0.086*1000000/RES_hhdet_num!H$143)</f>
        <v>329.57967563202169</v>
      </c>
      <c r="I147" s="156">
        <f>IF(RES_hhdet_fec!I147=0,0,RES_hhdet_fec!I147/0.086*1000000/RES_hhdet_num!I$143)</f>
        <v>314.64718208331567</v>
      </c>
      <c r="J147" s="156">
        <f>IF(RES_hhdet_fec!J147=0,0,RES_hhdet_fec!J147/0.086*1000000/RES_hhdet_num!J$143)</f>
        <v>316.99942570037479</v>
      </c>
      <c r="K147" s="156">
        <f>IF(RES_hhdet_fec!K147=0,0,RES_hhdet_fec!K147/0.086*1000000/RES_hhdet_num!K$143)</f>
        <v>315.79678501976906</v>
      </c>
      <c r="L147" s="156">
        <f>IF(RES_hhdet_fec!L147=0,0,RES_hhdet_fec!L147/0.086*1000000/RES_hhdet_num!L$143)</f>
        <v>305.8915899443104</v>
      </c>
      <c r="M147" s="156">
        <f>IF(RES_hhdet_fec!M147=0,0,RES_hhdet_fec!M147/0.086*1000000/RES_hhdet_num!M$143)</f>
        <v>293.15138077182053</v>
      </c>
      <c r="N147" s="156">
        <f>IF(RES_hhdet_fec!N147=0,0,RES_hhdet_fec!N147/0.086*1000000/RES_hhdet_num!N$143)</f>
        <v>272.29857571925191</v>
      </c>
      <c r="O147" s="156">
        <f>IF(RES_hhdet_fec!O147=0,0,RES_hhdet_fec!O147/0.086*1000000/RES_hhdet_num!O$143)</f>
        <v>263.87840666420391</v>
      </c>
      <c r="P147" s="156">
        <f>IF(RES_hhdet_fec!P147=0,0,RES_hhdet_fec!P147/0.086*1000000/RES_hhdet_num!P$143)</f>
        <v>250.12626221424046</v>
      </c>
      <c r="Q147" s="156">
        <f>IF(RES_hhdet_fec!Q147=0,0,RES_hhdet_fec!Q147/0.086*1000000/RES_hhdet_num!Q$143)</f>
        <v>251.88716656628168</v>
      </c>
    </row>
    <row r="148" spans="1:17" ht="12" customHeight="1" x14ac:dyDescent="0.25">
      <c r="A148" s="158" t="s">
        <v>63</v>
      </c>
      <c r="B148" s="157">
        <f>IF(RES_hhdet_fec!B148=0,0,RES_hhdet_fec!B148/0.086*1000000/RES_hhdet_num!B$143)</f>
        <v>2573.8567979296631</v>
      </c>
      <c r="C148" s="157">
        <f>IF(RES_hhdet_fec!C148=0,0,RES_hhdet_fec!C148/0.086*1000000/RES_hhdet_num!C$143)</f>
        <v>2601.3420990868581</v>
      </c>
      <c r="D148" s="157">
        <f>IF(RES_hhdet_fec!D148=0,0,RES_hhdet_fec!D148/0.086*1000000/RES_hhdet_num!D$143)</f>
        <v>2567.5296639665407</v>
      </c>
      <c r="E148" s="157">
        <f>IF(RES_hhdet_fec!E148=0,0,RES_hhdet_fec!E148/0.086*1000000/RES_hhdet_num!E$143)</f>
        <v>2542.8243848797474</v>
      </c>
      <c r="F148" s="157">
        <f>IF(RES_hhdet_fec!F148=0,0,RES_hhdet_fec!F148/0.086*1000000/RES_hhdet_num!F$143)</f>
        <v>2451.4610044147948</v>
      </c>
      <c r="G148" s="157">
        <f>IF(RES_hhdet_fec!G148=0,0,RES_hhdet_fec!G148/0.086*1000000/RES_hhdet_num!G$143)</f>
        <v>2442.1300600225918</v>
      </c>
      <c r="H148" s="157">
        <f>IF(RES_hhdet_fec!H148=0,0,RES_hhdet_fec!H148/0.086*1000000/RES_hhdet_num!H$143)</f>
        <v>2362.1677366149611</v>
      </c>
      <c r="I148" s="157">
        <f>IF(RES_hhdet_fec!I148=0,0,RES_hhdet_fec!I148/0.086*1000000/RES_hhdet_num!I$143)</f>
        <v>2503.082695875295</v>
      </c>
      <c r="J148" s="157">
        <f>IF(RES_hhdet_fec!J148=0,0,RES_hhdet_fec!J148/0.086*1000000/RES_hhdet_num!J$143)</f>
        <v>2344.165856923566</v>
      </c>
      <c r="K148" s="157">
        <f>IF(RES_hhdet_fec!K148=0,0,RES_hhdet_fec!K148/0.086*1000000/RES_hhdet_num!K$143)</f>
        <v>2394.5526386282336</v>
      </c>
      <c r="L148" s="157">
        <f>IF(RES_hhdet_fec!L148=0,0,RES_hhdet_fec!L148/0.086*1000000/RES_hhdet_num!L$143)</f>
        <v>2312.5020768158024</v>
      </c>
      <c r="M148" s="157">
        <f>IF(RES_hhdet_fec!M148=0,0,RES_hhdet_fec!M148/0.086*1000000/RES_hhdet_num!M$143)</f>
        <v>2402.4652628507365</v>
      </c>
      <c r="N148" s="157">
        <f>IF(RES_hhdet_fec!N148=0,0,RES_hhdet_fec!N148/0.086*1000000/RES_hhdet_num!N$143)</f>
        <v>2382.0469985109148</v>
      </c>
      <c r="O148" s="157">
        <f>IF(RES_hhdet_fec!O148=0,0,RES_hhdet_fec!O148/0.086*1000000/RES_hhdet_num!O$143)</f>
        <v>2324.2857479529271</v>
      </c>
      <c r="P148" s="157">
        <f>IF(RES_hhdet_fec!P148=0,0,RES_hhdet_fec!P148/0.086*1000000/RES_hhdet_num!P$143)</f>
        <v>2458.3828121465044</v>
      </c>
      <c r="Q148" s="157">
        <f>IF(RES_hhdet_fec!Q148=0,0,RES_hhdet_fec!Q148/0.086*1000000/RES_hhdet_num!Q$143)</f>
        <v>2378.326006086882</v>
      </c>
    </row>
    <row r="149" spans="1:17" ht="12" customHeight="1" x14ac:dyDescent="0.25">
      <c r="A149" s="167" t="s">
        <v>144</v>
      </c>
      <c r="B149" s="132">
        <f>IF(RES_hhdet_fec!B149=0,0,RES_hhdet_fec!B149/0.086*1000000/RES_hhdet_num!B149)</f>
        <v>3073.2378285801656</v>
      </c>
      <c r="C149" s="132">
        <f>IF(RES_hhdet_fec!C149=0,0,RES_hhdet_fec!C149/0.086*1000000/RES_hhdet_num!C149)</f>
        <v>3050.4710238509028</v>
      </c>
      <c r="D149" s="132">
        <f>IF(RES_hhdet_fec!D149=0,0,RES_hhdet_fec!D149/0.086*1000000/RES_hhdet_num!D149)</f>
        <v>3036.6094264680269</v>
      </c>
      <c r="E149" s="132">
        <f>IF(RES_hhdet_fec!E149=0,0,RES_hhdet_fec!E149/0.086*1000000/RES_hhdet_num!E149)</f>
        <v>3014.1696652310566</v>
      </c>
      <c r="F149" s="132">
        <f>IF(RES_hhdet_fec!F149=0,0,RES_hhdet_fec!F149/0.086*1000000/RES_hhdet_num!F149)</f>
        <v>2984.6334079992625</v>
      </c>
      <c r="G149" s="132">
        <f>IF(RES_hhdet_fec!G149=0,0,RES_hhdet_fec!G149/0.086*1000000/RES_hhdet_num!G149)</f>
        <v>2973.4031700642263</v>
      </c>
      <c r="H149" s="132">
        <f>IF(RES_hhdet_fec!H149=0,0,RES_hhdet_fec!H149/0.086*1000000/RES_hhdet_num!H149)</f>
        <v>2932.4767573689437</v>
      </c>
      <c r="I149" s="132">
        <f>IF(RES_hhdet_fec!I149=0,0,RES_hhdet_fec!I149/0.086*1000000/RES_hhdet_num!I149)</f>
        <v>2889.3825693381818</v>
      </c>
      <c r="J149" s="132">
        <f>IF(RES_hhdet_fec!J149=0,0,RES_hhdet_fec!J149/0.086*1000000/RES_hhdet_num!J149)</f>
        <v>2840.8728345761365</v>
      </c>
      <c r="K149" s="132">
        <f>IF(RES_hhdet_fec!K149=0,0,RES_hhdet_fec!K149/0.086*1000000/RES_hhdet_num!K149)</f>
        <v>2852.8184796985565</v>
      </c>
      <c r="L149" s="132">
        <f>IF(RES_hhdet_fec!L149=0,0,RES_hhdet_fec!L149/0.086*1000000/RES_hhdet_num!L149)</f>
        <v>2848.8665611702613</v>
      </c>
      <c r="M149" s="132">
        <f>IF(RES_hhdet_fec!M149=0,0,RES_hhdet_fec!M149/0.086*1000000/RES_hhdet_num!M149)</f>
        <v>2837.3095278887781</v>
      </c>
      <c r="N149" s="132">
        <f>IF(RES_hhdet_fec!N149=0,0,RES_hhdet_fec!N149/0.086*1000000/RES_hhdet_num!N149)</f>
        <v>2814.7376443015492</v>
      </c>
      <c r="O149" s="132">
        <f>IF(RES_hhdet_fec!O149=0,0,RES_hhdet_fec!O149/0.086*1000000/RES_hhdet_num!O149)</f>
        <v>2775.8911082200038</v>
      </c>
      <c r="P149" s="132">
        <f>IF(RES_hhdet_fec!P149=0,0,RES_hhdet_fec!P149/0.086*1000000/RES_hhdet_num!P149)</f>
        <v>2743.5663248211854</v>
      </c>
      <c r="Q149" s="132">
        <f>IF(RES_hhdet_fec!Q149=0,0,RES_hhdet_fec!Q149/0.086*1000000/RES_hhdet_num!Q149)</f>
        <v>2707.1088280759895</v>
      </c>
    </row>
    <row r="150" spans="1:17" ht="12" customHeight="1" x14ac:dyDescent="0.25">
      <c r="A150" s="167" t="s">
        <v>143</v>
      </c>
      <c r="B150" s="132">
        <f>IF(RES_hhdet_fec!B150=0,0,RES_hhdet_fec!B150/0.086*1000000/RES_hhdet_num!B150)</f>
        <v>2588.7267746174389</v>
      </c>
      <c r="C150" s="132">
        <f>IF(RES_hhdet_fec!C150=0,0,RES_hhdet_fec!C150/0.086*1000000/RES_hhdet_num!C150)</f>
        <v>2574.7397457369616</v>
      </c>
      <c r="D150" s="132">
        <f>IF(RES_hhdet_fec!D150=0,0,RES_hhdet_fec!D150/0.086*1000000/RES_hhdet_num!D150)</f>
        <v>2568.5491214201043</v>
      </c>
      <c r="E150" s="132">
        <f>IF(RES_hhdet_fec!E150=0,0,RES_hhdet_fec!E150/0.086*1000000/RES_hhdet_num!E150)</f>
        <v>2555.0267558467403</v>
      </c>
      <c r="F150" s="132">
        <f>IF(RES_hhdet_fec!F150=0,0,RES_hhdet_fec!F150/0.086*1000000/RES_hhdet_num!F150)</f>
        <v>2535.5430002899716</v>
      </c>
      <c r="G150" s="132">
        <f>IF(RES_hhdet_fec!G150=0,0,RES_hhdet_fec!G150/0.086*1000000/RES_hhdet_num!G150)</f>
        <v>2530.8033373366861</v>
      </c>
      <c r="H150" s="132">
        <f>IF(RES_hhdet_fec!H150=0,0,RES_hhdet_fec!H150/0.086*1000000/RES_hhdet_num!H150)</f>
        <v>2500.6312627046577</v>
      </c>
      <c r="I150" s="132">
        <f>IF(RES_hhdet_fec!I150=0,0,RES_hhdet_fec!I150/0.086*1000000/RES_hhdet_num!I150)</f>
        <v>2468.1809516088688</v>
      </c>
      <c r="J150" s="132">
        <f>IF(RES_hhdet_fec!J150=0,0,RES_hhdet_fec!J150/0.086*1000000/RES_hhdet_num!J150)</f>
        <v>2431.4217854773133</v>
      </c>
      <c r="K150" s="132">
        <f>IF(RES_hhdet_fec!K150=0,0,RES_hhdet_fec!K150/0.086*1000000/RES_hhdet_num!K150)</f>
        <v>2446.1436939314672</v>
      </c>
      <c r="L150" s="132">
        <f>IF(RES_hhdet_fec!L150=0,0,RES_hhdet_fec!L150/0.086*1000000/RES_hhdet_num!L150)</f>
        <v>2441.5360925072209</v>
      </c>
      <c r="M150" s="132">
        <f>IF(RES_hhdet_fec!M150=0,0,RES_hhdet_fec!M150/0.086*1000000/RES_hhdet_num!M150)</f>
        <v>2444.9384347160071</v>
      </c>
      <c r="N150" s="132">
        <f>IF(RES_hhdet_fec!N150=0,0,RES_hhdet_fec!N150/0.086*1000000/RES_hhdet_num!N150)</f>
        <v>2423.5912469242139</v>
      </c>
      <c r="O150" s="132">
        <f>IF(RES_hhdet_fec!O150=0,0,RES_hhdet_fec!O150/0.086*1000000/RES_hhdet_num!O150)</f>
        <v>2387.0276392332325</v>
      </c>
      <c r="P150" s="132">
        <f>IF(RES_hhdet_fec!P150=0,0,RES_hhdet_fec!P150/0.086*1000000/RES_hhdet_num!P150)</f>
        <v>2379.5815476343496</v>
      </c>
      <c r="Q150" s="132">
        <f>IF(RES_hhdet_fec!Q150=0,0,RES_hhdet_fec!Q150/0.086*1000000/RES_hhdet_num!Q150)</f>
        <v>2348.1595881189237</v>
      </c>
    </row>
    <row r="151" spans="1:17" ht="12" customHeight="1" x14ac:dyDescent="0.25">
      <c r="A151" s="166" t="s">
        <v>57</v>
      </c>
      <c r="B151" s="165">
        <f>IF(RES_hhdet_fec!B151=0,0,RES_hhdet_fec!B151/0.086*1000000/RES_hhdet_num!B150)</f>
        <v>1997.6045885771075</v>
      </c>
      <c r="C151" s="165">
        <f>IF(RES_hhdet_fec!C151=0,0,RES_hhdet_fec!C151/0.086*1000000/RES_hhdet_num!C150)</f>
        <v>1982.8061655030851</v>
      </c>
      <c r="D151" s="165">
        <f>IF(RES_hhdet_fec!D151=0,0,RES_hhdet_fec!D151/0.086*1000000/RES_hhdet_num!D150)</f>
        <v>1973.796127204216</v>
      </c>
      <c r="E151" s="165">
        <f>IF(RES_hhdet_fec!E151=0,0,RES_hhdet_fec!E151/0.086*1000000/RES_hhdet_num!E150)</f>
        <v>1959.2102824001861</v>
      </c>
      <c r="F151" s="165">
        <f>IF(RES_hhdet_fec!F151=0,0,RES_hhdet_fec!F151/0.086*1000000/RES_hhdet_num!F150)</f>
        <v>1940.0117151995198</v>
      </c>
      <c r="G151" s="165">
        <f>IF(RES_hhdet_fec!G151=0,0,RES_hhdet_fec!G151/0.086*1000000/RES_hhdet_num!G150)</f>
        <v>1932.7120605417476</v>
      </c>
      <c r="H151" s="165">
        <f>IF(RES_hhdet_fec!H151=0,0,RES_hhdet_fec!H151/0.086*1000000/RES_hhdet_num!H150)</f>
        <v>1906.1098922898159</v>
      </c>
      <c r="I151" s="165">
        <f>IF(RES_hhdet_fec!I151=0,0,RES_hhdet_fec!I151/0.086*1000000/RES_hhdet_num!I150)</f>
        <v>1878.098670069819</v>
      </c>
      <c r="J151" s="165">
        <f>IF(RES_hhdet_fec!J151=0,0,RES_hhdet_fec!J151/0.086*1000000/RES_hhdet_num!J150)</f>
        <v>1846.5673424744875</v>
      </c>
      <c r="K151" s="165">
        <f>IF(RES_hhdet_fec!K151=0,0,RES_hhdet_fec!K151/0.086*1000000/RES_hhdet_num!K150)</f>
        <v>1854.3320118040629</v>
      </c>
      <c r="L151" s="165">
        <f>IF(RES_hhdet_fec!L151=0,0,RES_hhdet_fec!L151/0.086*1000000/RES_hhdet_num!L150)</f>
        <v>1837.5189319548185</v>
      </c>
      <c r="M151" s="165">
        <f>IF(RES_hhdet_fec!M151=0,0,RES_hhdet_fec!M151/0.086*1000000/RES_hhdet_num!M150)</f>
        <v>1858.43774076715</v>
      </c>
      <c r="N151" s="165">
        <f>IF(RES_hhdet_fec!N151=0,0,RES_hhdet_fec!N151/0.086*1000000/RES_hhdet_num!N150)</f>
        <v>1829.5794687960069</v>
      </c>
      <c r="O151" s="165">
        <f>IF(RES_hhdet_fec!O151=0,0,RES_hhdet_fec!O151/0.086*1000000/RES_hhdet_num!O150)</f>
        <v>1783.5100370313526</v>
      </c>
      <c r="P151" s="165">
        <f>IF(RES_hhdet_fec!P151=0,0,RES_hhdet_fec!P151/0.086*1000000/RES_hhdet_num!P150)</f>
        <v>1799.7795090826978</v>
      </c>
      <c r="Q151" s="165">
        <f>IF(RES_hhdet_fec!Q151=0,0,RES_hhdet_fec!Q151/0.086*1000000/RES_hhdet_num!Q150)</f>
        <v>1759.6207382493933</v>
      </c>
    </row>
    <row r="152" spans="1:17" ht="12" customHeight="1" x14ac:dyDescent="0.25">
      <c r="A152" s="147" t="s">
        <v>59</v>
      </c>
      <c r="B152" s="164">
        <f>IF(RES_hhdet_fec!B152=0,0,RES_hhdet_fec!B152/0.086*1000000/RES_hhdet_num!B150)</f>
        <v>591.12218604033183</v>
      </c>
      <c r="C152" s="164">
        <f>IF(RES_hhdet_fec!C152=0,0,RES_hhdet_fec!C152/0.086*1000000/RES_hhdet_num!C150)</f>
        <v>591.93358023387657</v>
      </c>
      <c r="D152" s="164">
        <f>IF(RES_hhdet_fec!D152=0,0,RES_hhdet_fec!D152/0.086*1000000/RES_hhdet_num!D150)</f>
        <v>594.75299421588863</v>
      </c>
      <c r="E152" s="164">
        <f>IF(RES_hhdet_fec!E152=0,0,RES_hhdet_fec!E152/0.086*1000000/RES_hhdet_num!E150)</f>
        <v>595.81647344655437</v>
      </c>
      <c r="F152" s="164">
        <f>IF(RES_hhdet_fec!F152=0,0,RES_hhdet_fec!F152/0.086*1000000/RES_hhdet_num!F150)</f>
        <v>595.53128509045166</v>
      </c>
      <c r="G152" s="164">
        <f>IF(RES_hhdet_fec!G152=0,0,RES_hhdet_fec!G152/0.086*1000000/RES_hhdet_num!G150)</f>
        <v>598.09127679493804</v>
      </c>
      <c r="H152" s="164">
        <f>IF(RES_hhdet_fec!H152=0,0,RES_hhdet_fec!H152/0.086*1000000/RES_hhdet_num!H150)</f>
        <v>594.52137041484241</v>
      </c>
      <c r="I152" s="164">
        <f>IF(RES_hhdet_fec!I152=0,0,RES_hhdet_fec!I152/0.086*1000000/RES_hhdet_num!I150)</f>
        <v>590.08228153904963</v>
      </c>
      <c r="J152" s="164">
        <f>IF(RES_hhdet_fec!J152=0,0,RES_hhdet_fec!J152/0.086*1000000/RES_hhdet_num!J150)</f>
        <v>584.85444300282597</v>
      </c>
      <c r="K152" s="164">
        <f>IF(RES_hhdet_fec!K152=0,0,RES_hhdet_fec!K152/0.086*1000000/RES_hhdet_num!K150)</f>
        <v>591.81168212740397</v>
      </c>
      <c r="L152" s="164">
        <f>IF(RES_hhdet_fec!L152=0,0,RES_hhdet_fec!L152/0.086*1000000/RES_hhdet_num!L150)</f>
        <v>604.01716055240229</v>
      </c>
      <c r="M152" s="164">
        <f>IF(RES_hhdet_fec!M152=0,0,RES_hhdet_fec!M152/0.086*1000000/RES_hhdet_num!M150)</f>
        <v>586.50069394885736</v>
      </c>
      <c r="N152" s="164">
        <f>IF(RES_hhdet_fec!N152=0,0,RES_hhdet_fec!N152/0.086*1000000/RES_hhdet_num!N150)</f>
        <v>594.0117781282072</v>
      </c>
      <c r="O152" s="164">
        <f>IF(RES_hhdet_fec!O152=0,0,RES_hhdet_fec!O152/0.086*1000000/RES_hhdet_num!O150)</f>
        <v>603.51760220188009</v>
      </c>
      <c r="P152" s="164">
        <f>IF(RES_hhdet_fec!P152=0,0,RES_hhdet_fec!P152/0.086*1000000/RES_hhdet_num!P150)</f>
        <v>579.80203855165178</v>
      </c>
      <c r="Q152" s="164">
        <f>IF(RES_hhdet_fec!Q152=0,0,RES_hhdet_fec!Q152/0.086*1000000/RES_hhdet_num!Q150)</f>
        <v>588.53884986953085</v>
      </c>
    </row>
    <row r="153" spans="1:17" ht="12" customHeight="1" x14ac:dyDescent="0.25">
      <c r="A153" s="163" t="s">
        <v>142</v>
      </c>
      <c r="B153" s="162">
        <f>IF(RES_hhdet_fec!B153=0,0,RES_hhdet_fec!B153/0.086*1000000/RES_hhdet_num!B153)</f>
        <v>2549.7787048836963</v>
      </c>
      <c r="C153" s="162">
        <f>IF(RES_hhdet_fec!C153=0,0,RES_hhdet_fec!C153/0.086*1000000/RES_hhdet_num!C153)</f>
        <v>2645.492938687461</v>
      </c>
      <c r="D153" s="162">
        <f>IF(RES_hhdet_fec!D153=0,0,RES_hhdet_fec!D153/0.086*1000000/RES_hhdet_num!D153)</f>
        <v>2625.9454235594649</v>
      </c>
      <c r="E153" s="162">
        <f>IF(RES_hhdet_fec!E153=0,0,RES_hhdet_fec!E153/0.086*1000000/RES_hhdet_num!E153)</f>
        <v>2611.7673329938993</v>
      </c>
      <c r="F153" s="162">
        <f>IF(RES_hhdet_fec!F153=0,0,RES_hhdet_fec!F153/0.086*1000000/RES_hhdet_num!F153)</f>
        <v>2518.3646770936739</v>
      </c>
      <c r="G153" s="162">
        <f>IF(RES_hhdet_fec!G153=0,0,RES_hhdet_fec!G153/0.086*1000000/RES_hhdet_num!G153)</f>
        <v>2541.6648277427976</v>
      </c>
      <c r="H153" s="162">
        <f>IF(RES_hhdet_fec!H153=0,0,RES_hhdet_fec!H153/0.086*1000000/RES_hhdet_num!H153)</f>
        <v>2466.3527230708337</v>
      </c>
      <c r="I153" s="162">
        <f>IF(RES_hhdet_fec!I153=0,0,RES_hhdet_fec!I153/0.086*1000000/RES_hhdet_num!I153)</f>
        <v>2644.9060688499949</v>
      </c>
      <c r="J153" s="162">
        <f>IF(RES_hhdet_fec!J153=0,0,RES_hhdet_fec!J153/0.086*1000000/RES_hhdet_num!J153)</f>
        <v>2457.4165267602866</v>
      </c>
      <c r="K153" s="162">
        <f>IF(RES_hhdet_fec!K153=0,0,RES_hhdet_fec!K153/0.086*1000000/RES_hhdet_num!K153)</f>
        <v>2555.9710079027013</v>
      </c>
      <c r="L153" s="162">
        <f>IF(RES_hhdet_fec!L153=0,0,RES_hhdet_fec!L153/0.086*1000000/RES_hhdet_num!L153)</f>
        <v>2489.5356376754344</v>
      </c>
      <c r="M153" s="162">
        <f>IF(RES_hhdet_fec!M153=0,0,RES_hhdet_fec!M153/0.086*1000000/RES_hhdet_num!M153)</f>
        <v>2604.9366703715637</v>
      </c>
      <c r="N153" s="162">
        <f>IF(RES_hhdet_fec!N153=0,0,RES_hhdet_fec!N153/0.086*1000000/RES_hhdet_num!N153)</f>
        <v>2592.4315405970169</v>
      </c>
      <c r="O153" s="162">
        <f>IF(RES_hhdet_fec!O153=0,0,RES_hhdet_fec!O153/0.086*1000000/RES_hhdet_num!O153)</f>
        <v>2536.3035156197802</v>
      </c>
      <c r="P153" s="162">
        <f>IF(RES_hhdet_fec!P153=0,0,RES_hhdet_fec!P153/0.086*1000000/RES_hhdet_num!P153)</f>
        <v>2701.49354020498</v>
      </c>
      <c r="Q153" s="162">
        <f>IF(RES_hhdet_fec!Q153=0,0,RES_hhdet_fec!Q153/0.086*1000000/RES_hhdet_num!Q153)</f>
        <v>2605.6441172065483</v>
      </c>
    </row>
    <row r="154" spans="1:17" ht="12" customHeight="1" x14ac:dyDescent="0.25">
      <c r="A154" s="161" t="s">
        <v>141</v>
      </c>
      <c r="B154" s="160">
        <f>IF(RES_hhdet_fec!B154=0,0,RES_hhdet_fec!B154/0.086*1000000/RES_hhdet_num!B154)</f>
        <v>2248.4783442147332</v>
      </c>
      <c r="C154" s="160">
        <f>IF(RES_hhdet_fec!C154=0,0,RES_hhdet_fec!C154/0.086*1000000/RES_hhdet_num!C154)</f>
        <v>2311.503990380726</v>
      </c>
      <c r="D154" s="160">
        <f>IF(RES_hhdet_fec!D154=0,0,RES_hhdet_fec!D154/0.086*1000000/RES_hhdet_num!D154)</f>
        <v>2301.6175195295395</v>
      </c>
      <c r="E154" s="160">
        <f>IF(RES_hhdet_fec!E154=0,0,RES_hhdet_fec!E154/0.086*1000000/RES_hhdet_num!E154)</f>
        <v>2293.4652398925896</v>
      </c>
      <c r="F154" s="160">
        <f>IF(RES_hhdet_fec!F154=0,0,RES_hhdet_fec!F154/0.086*1000000/RES_hhdet_num!F154)</f>
        <v>2232.4683252013383</v>
      </c>
      <c r="G154" s="160">
        <f>IF(RES_hhdet_fec!G154=0,0,RES_hhdet_fec!G154/0.086*1000000/RES_hhdet_num!G154)</f>
        <v>2250.1734148277578</v>
      </c>
      <c r="H154" s="160">
        <f>IF(RES_hhdet_fec!H154=0,0,RES_hhdet_fec!H154/0.086*1000000/RES_hhdet_num!H154)</f>
        <v>2197.650640410885</v>
      </c>
      <c r="I154" s="160">
        <f>IF(RES_hhdet_fec!I154=0,0,RES_hhdet_fec!I154/0.086*1000000/RES_hhdet_num!I154)</f>
        <v>2309.2712262915475</v>
      </c>
      <c r="J154" s="160">
        <f>IF(RES_hhdet_fec!J154=0,0,RES_hhdet_fec!J154/0.086*1000000/RES_hhdet_num!J154)</f>
        <v>2182.1751853970127</v>
      </c>
      <c r="K154" s="160">
        <f>IF(RES_hhdet_fec!K154=0,0,RES_hhdet_fec!K154/0.086*1000000/RES_hhdet_num!K154)</f>
        <v>2253.1928372641619</v>
      </c>
      <c r="L154" s="160">
        <f>IF(RES_hhdet_fec!L154=0,0,RES_hhdet_fec!L154/0.086*1000000/RES_hhdet_num!L154)</f>
        <v>2209.7676468530572</v>
      </c>
      <c r="M154" s="160">
        <f>IF(RES_hhdet_fec!M154=0,0,RES_hhdet_fec!M154/0.086*1000000/RES_hhdet_num!M154)</f>
        <v>2292.7342130422307</v>
      </c>
      <c r="N154" s="160">
        <f>IF(RES_hhdet_fec!N154=0,0,RES_hhdet_fec!N154/0.086*1000000/RES_hhdet_num!N154)</f>
        <v>2279.0922795162678</v>
      </c>
      <c r="O154" s="160">
        <f>IF(RES_hhdet_fec!O154=0,0,RES_hhdet_fec!O154/0.086*1000000/RES_hhdet_num!O154)</f>
        <v>2233.0926109875891</v>
      </c>
      <c r="P154" s="160">
        <f>IF(RES_hhdet_fec!P154=0,0,RES_hhdet_fec!P154/0.086*1000000/RES_hhdet_num!P154)</f>
        <v>2351.9818009261171</v>
      </c>
      <c r="Q154" s="160">
        <f>IF(RES_hhdet_fec!Q154=0,0,RES_hhdet_fec!Q154/0.086*1000000/RES_hhdet_num!Q154)</f>
        <v>2282.2075260537877</v>
      </c>
    </row>
    <row r="155" spans="1:17" ht="12" customHeight="1" x14ac:dyDescent="0.25">
      <c r="A155" s="148" t="s">
        <v>60</v>
      </c>
      <c r="B155" s="156">
        <f>IF(RES_hhdet_fec!B155=0,0,RES_hhdet_fec!B155/0.086*1000000/RES_hhdet_num!B154)</f>
        <v>1657.3561581744013</v>
      </c>
      <c r="C155" s="156">
        <f>IF(RES_hhdet_fec!C155=0,0,RES_hhdet_fec!C155/0.086*1000000/RES_hhdet_num!C154)</f>
        <v>1719.5704101468489</v>
      </c>
      <c r="D155" s="156">
        <f>IF(RES_hhdet_fec!D155=0,0,RES_hhdet_fec!D155/0.086*1000000/RES_hhdet_num!D154)</f>
        <v>1706.8645253136508</v>
      </c>
      <c r="E155" s="156">
        <f>IF(RES_hhdet_fec!E155=0,0,RES_hhdet_fec!E155/0.086*1000000/RES_hhdet_num!E154)</f>
        <v>1697.6487664460351</v>
      </c>
      <c r="F155" s="156">
        <f>IF(RES_hhdet_fec!F155=0,0,RES_hhdet_fec!F155/0.086*1000000/RES_hhdet_num!F154)</f>
        <v>1636.9370401108868</v>
      </c>
      <c r="G155" s="156">
        <f>IF(RES_hhdet_fec!G155=0,0,RES_hhdet_fec!G155/0.086*1000000/RES_hhdet_num!G154)</f>
        <v>1652.0821380328193</v>
      </c>
      <c r="H155" s="156">
        <f>IF(RES_hhdet_fec!H155=0,0,RES_hhdet_fec!H155/0.086*1000000/RES_hhdet_num!H154)</f>
        <v>1603.1292699960434</v>
      </c>
      <c r="I155" s="156">
        <f>IF(RES_hhdet_fec!I155=0,0,RES_hhdet_fec!I155/0.086*1000000/RES_hhdet_num!I154)</f>
        <v>1719.1889447524984</v>
      </c>
      <c r="J155" s="156">
        <f>IF(RES_hhdet_fec!J155=0,0,RES_hhdet_fec!J155/0.086*1000000/RES_hhdet_num!J154)</f>
        <v>1597.3207423941872</v>
      </c>
      <c r="K155" s="156">
        <f>IF(RES_hhdet_fec!K155=0,0,RES_hhdet_fec!K155/0.086*1000000/RES_hhdet_num!K154)</f>
        <v>1661.3811551367573</v>
      </c>
      <c r="L155" s="156">
        <f>IF(RES_hhdet_fec!L155=0,0,RES_hhdet_fec!L155/0.086*1000000/RES_hhdet_num!L154)</f>
        <v>1605.7504863006552</v>
      </c>
      <c r="M155" s="156">
        <f>IF(RES_hhdet_fec!M155=0,0,RES_hhdet_fec!M155/0.086*1000000/RES_hhdet_num!M154)</f>
        <v>1706.2335190933736</v>
      </c>
      <c r="N155" s="156">
        <f>IF(RES_hhdet_fec!N155=0,0,RES_hhdet_fec!N155/0.086*1000000/RES_hhdet_num!N154)</f>
        <v>1685.0805013880604</v>
      </c>
      <c r="O155" s="156">
        <f>IF(RES_hhdet_fec!O155=0,0,RES_hhdet_fec!O155/0.086*1000000/RES_hhdet_num!O154)</f>
        <v>1629.5750087857091</v>
      </c>
      <c r="P155" s="156">
        <f>IF(RES_hhdet_fec!P155=0,0,RES_hhdet_fec!P155/0.086*1000000/RES_hhdet_num!P154)</f>
        <v>1772.1797623744649</v>
      </c>
      <c r="Q155" s="156">
        <f>IF(RES_hhdet_fec!Q155=0,0,RES_hhdet_fec!Q155/0.086*1000000/RES_hhdet_num!Q154)</f>
        <v>1693.6686761842566</v>
      </c>
    </row>
    <row r="156" spans="1:17" ht="12" customHeight="1" x14ac:dyDescent="0.25">
      <c r="A156" s="148" t="s">
        <v>59</v>
      </c>
      <c r="B156" s="156">
        <f>IF(RES_hhdet_fec!B156=0,0,RES_hhdet_fec!B156/0.086*1000000/RES_hhdet_num!B154)</f>
        <v>591.12218604033183</v>
      </c>
      <c r="C156" s="156">
        <f>IF(RES_hhdet_fec!C156=0,0,RES_hhdet_fec!C156/0.086*1000000/RES_hhdet_num!C154)</f>
        <v>591.93358023387668</v>
      </c>
      <c r="D156" s="156">
        <f>IF(RES_hhdet_fec!D156=0,0,RES_hhdet_fec!D156/0.086*1000000/RES_hhdet_num!D154)</f>
        <v>594.75299421588863</v>
      </c>
      <c r="E156" s="156">
        <f>IF(RES_hhdet_fec!E156=0,0,RES_hhdet_fec!E156/0.086*1000000/RES_hhdet_num!E154)</f>
        <v>595.81647344655448</v>
      </c>
      <c r="F156" s="156">
        <f>IF(RES_hhdet_fec!F156=0,0,RES_hhdet_fec!F156/0.086*1000000/RES_hhdet_num!F154)</f>
        <v>595.53128509045143</v>
      </c>
      <c r="G156" s="156">
        <f>IF(RES_hhdet_fec!G156=0,0,RES_hhdet_fec!G156/0.086*1000000/RES_hhdet_num!G154)</f>
        <v>598.09127679493827</v>
      </c>
      <c r="H156" s="156">
        <f>IF(RES_hhdet_fec!H156=0,0,RES_hhdet_fec!H156/0.086*1000000/RES_hhdet_num!H154)</f>
        <v>594.52137041484184</v>
      </c>
      <c r="I156" s="156">
        <f>IF(RES_hhdet_fec!I156=0,0,RES_hhdet_fec!I156/0.086*1000000/RES_hhdet_num!I154)</f>
        <v>590.0822815390494</v>
      </c>
      <c r="J156" s="156">
        <f>IF(RES_hhdet_fec!J156=0,0,RES_hhdet_fec!J156/0.086*1000000/RES_hhdet_num!J154)</f>
        <v>584.85444300282552</v>
      </c>
      <c r="K156" s="156">
        <f>IF(RES_hhdet_fec!K156=0,0,RES_hhdet_fec!K156/0.086*1000000/RES_hhdet_num!K154)</f>
        <v>591.81168212740408</v>
      </c>
      <c r="L156" s="156">
        <f>IF(RES_hhdet_fec!L156=0,0,RES_hhdet_fec!L156/0.086*1000000/RES_hhdet_num!L154)</f>
        <v>604.01716055240195</v>
      </c>
      <c r="M156" s="156">
        <f>IF(RES_hhdet_fec!M156=0,0,RES_hhdet_fec!M156/0.086*1000000/RES_hhdet_num!M154)</f>
        <v>586.50069394885725</v>
      </c>
      <c r="N156" s="156">
        <f>IF(RES_hhdet_fec!N156=0,0,RES_hhdet_fec!N156/0.086*1000000/RES_hhdet_num!N154)</f>
        <v>594.01177812820777</v>
      </c>
      <c r="O156" s="156">
        <f>IF(RES_hhdet_fec!O156=0,0,RES_hhdet_fec!O156/0.086*1000000/RES_hhdet_num!O154)</f>
        <v>603.51760220188009</v>
      </c>
      <c r="P156" s="156">
        <f>IF(RES_hhdet_fec!P156=0,0,RES_hhdet_fec!P156/0.086*1000000/RES_hhdet_num!P154)</f>
        <v>579.802038551652</v>
      </c>
      <c r="Q156" s="156">
        <f>IF(RES_hhdet_fec!Q156=0,0,RES_hhdet_fec!Q156/0.086*1000000/RES_hhdet_num!Q154)</f>
        <v>588.53884986953096</v>
      </c>
    </row>
    <row r="157" spans="1:17" ht="12" customHeight="1" x14ac:dyDescent="0.25">
      <c r="A157" s="158" t="s">
        <v>62</v>
      </c>
      <c r="B157" s="157">
        <f>IF(RES_hhdet_fec!B157=0,0,RES_hhdet_fec!B157/0.086*1000000/RES_hhdet_num!B$143)</f>
        <v>831.27306587881935</v>
      </c>
      <c r="C157" s="157">
        <f>IF(RES_hhdet_fec!C157=0,0,RES_hhdet_fec!C157/0.086*1000000/RES_hhdet_num!C$143)</f>
        <v>827.54239502301846</v>
      </c>
      <c r="D157" s="157">
        <f>IF(RES_hhdet_fec!D157=0,0,RES_hhdet_fec!D157/0.086*1000000/RES_hhdet_num!D$143)</f>
        <v>828.05241438038888</v>
      </c>
      <c r="E157" s="157">
        <f>IF(RES_hhdet_fec!E157=0,0,RES_hhdet_fec!E157/0.086*1000000/RES_hhdet_num!E$143)</f>
        <v>822.07046014651269</v>
      </c>
      <c r="F157" s="157">
        <f>IF(RES_hhdet_fec!F157=0,0,RES_hhdet_fec!F157/0.086*1000000/RES_hhdet_num!F$143)</f>
        <v>802.91515044570804</v>
      </c>
      <c r="G157" s="157">
        <f>IF(RES_hhdet_fec!G157=0,0,RES_hhdet_fec!G157/0.086*1000000/RES_hhdet_num!G$143)</f>
        <v>805.13624253463331</v>
      </c>
      <c r="H157" s="157">
        <f>IF(RES_hhdet_fec!H157=0,0,RES_hhdet_fec!H157/0.086*1000000/RES_hhdet_num!H$143)</f>
        <v>786.60534273786232</v>
      </c>
      <c r="I157" s="157">
        <f>IF(RES_hhdet_fec!I157=0,0,RES_hhdet_fec!I157/0.086*1000000/RES_hhdet_num!I$143)</f>
        <v>829.92921791323056</v>
      </c>
      <c r="J157" s="157">
        <f>IF(RES_hhdet_fec!J157=0,0,RES_hhdet_fec!J157/0.086*1000000/RES_hhdet_num!J$143)</f>
        <v>804.22020895576202</v>
      </c>
      <c r="K157" s="157">
        <f>IF(RES_hhdet_fec!K157=0,0,RES_hhdet_fec!K157/0.086*1000000/RES_hhdet_num!K$143)</f>
        <v>811.57707253496653</v>
      </c>
      <c r="L157" s="157">
        <f>IF(RES_hhdet_fec!L157=0,0,RES_hhdet_fec!L157/0.086*1000000/RES_hhdet_num!L$143)</f>
        <v>805.75040582307486</v>
      </c>
      <c r="M157" s="157">
        <f>IF(RES_hhdet_fec!M157=0,0,RES_hhdet_fec!M157/0.086*1000000/RES_hhdet_num!M$143)</f>
        <v>817.0721674043491</v>
      </c>
      <c r="N157" s="157">
        <f>IF(RES_hhdet_fec!N157=0,0,RES_hhdet_fec!N157/0.086*1000000/RES_hhdet_num!N$143)</f>
        <v>837.41392591604449</v>
      </c>
      <c r="O157" s="157">
        <f>IF(RES_hhdet_fec!O157=0,0,RES_hhdet_fec!O157/0.086*1000000/RES_hhdet_num!O$143)</f>
        <v>796.10960050983363</v>
      </c>
      <c r="P157" s="157">
        <f>IF(RES_hhdet_fec!P157=0,0,RES_hhdet_fec!P157/0.086*1000000/RES_hhdet_num!P$143)</f>
        <v>846.10960864986271</v>
      </c>
      <c r="Q157" s="157">
        <f>IF(RES_hhdet_fec!Q157=0,0,RES_hhdet_fec!Q157/0.086*1000000/RES_hhdet_num!Q$143)</f>
        <v>823.4489112012036</v>
      </c>
    </row>
    <row r="158" spans="1:17" ht="12" customHeight="1" x14ac:dyDescent="0.25">
      <c r="A158" s="23" t="s">
        <v>57</v>
      </c>
      <c r="B158" s="156">
        <f>IF(RES_hhdet_fec!B158=0,0,RES_hhdet_fec!B158/0.086*1000000/RES_hhdet_num!B158)</f>
        <v>1425.3383204335</v>
      </c>
      <c r="C158" s="156">
        <f>IF(RES_hhdet_fec!C158=0,0,RES_hhdet_fec!C158/0.086*1000000/RES_hhdet_num!C158)</f>
        <v>1385.8207946979942</v>
      </c>
      <c r="D158" s="156">
        <f>IF(RES_hhdet_fec!D158=0,0,RES_hhdet_fec!D158/0.086*1000000/RES_hhdet_num!D158)</f>
        <v>1357.0186289165758</v>
      </c>
      <c r="E158" s="156">
        <f>IF(RES_hhdet_fec!E158=0,0,RES_hhdet_fec!E158/0.086*1000000/RES_hhdet_num!E158)</f>
        <v>1296.0813261010455</v>
      </c>
      <c r="F158" s="156">
        <f>IF(RES_hhdet_fec!F158=0,0,RES_hhdet_fec!F158/0.086*1000000/RES_hhdet_num!F158)</f>
        <v>1381.7634770307386</v>
      </c>
      <c r="G158" s="156">
        <f>IF(RES_hhdet_fec!G158=0,0,RES_hhdet_fec!G158/0.086*1000000/RES_hhdet_num!G158)</f>
        <v>1513.2587981724137</v>
      </c>
      <c r="H158" s="156">
        <f>IF(RES_hhdet_fec!H158=0,0,RES_hhdet_fec!H158/0.086*1000000/RES_hhdet_num!H158)</f>
        <v>1243.0510279102336</v>
      </c>
      <c r="I158" s="156">
        <f>IF(RES_hhdet_fec!I158=0,0,RES_hhdet_fec!I158/0.086*1000000/RES_hhdet_num!I158)</f>
        <v>1387.7982588157072</v>
      </c>
      <c r="J158" s="156">
        <f>IF(RES_hhdet_fec!J158=0,0,RES_hhdet_fec!J158/0.086*1000000/RES_hhdet_num!J158)</f>
        <v>1386.8005464926232</v>
      </c>
      <c r="K158" s="156">
        <f>IF(RES_hhdet_fec!K158=0,0,RES_hhdet_fec!K158/0.086*1000000/RES_hhdet_num!K158)</f>
        <v>1036.1193762117061</v>
      </c>
      <c r="L158" s="156">
        <f>IF(RES_hhdet_fec!L158=0,0,RES_hhdet_fec!L158/0.086*1000000/RES_hhdet_num!L158)</f>
        <v>1491.4097511695406</v>
      </c>
      <c r="M158" s="156">
        <f>IF(RES_hhdet_fec!M158=0,0,RES_hhdet_fec!M158/0.086*1000000/RES_hhdet_num!M158)</f>
        <v>1483.9197918027405</v>
      </c>
      <c r="N158" s="156">
        <f>IF(RES_hhdet_fec!N158=0,0,RES_hhdet_fec!N158/0.086*1000000/RES_hhdet_num!N158)</f>
        <v>1139.0109055723599</v>
      </c>
      <c r="O158" s="156">
        <f>IF(RES_hhdet_fec!O158=0,0,RES_hhdet_fec!O158/0.086*1000000/RES_hhdet_num!O158)</f>
        <v>1243.9863805538851</v>
      </c>
      <c r="P158" s="156">
        <f>IF(RES_hhdet_fec!P158=0,0,RES_hhdet_fec!P158/0.086*1000000/RES_hhdet_num!P158)</f>
        <v>1224.3100202737091</v>
      </c>
      <c r="Q158" s="156">
        <f>IF(RES_hhdet_fec!Q158=0,0,RES_hhdet_fec!Q158/0.086*1000000/RES_hhdet_num!Q158)</f>
        <v>1214.2531067197258</v>
      </c>
    </row>
    <row r="159" spans="1:17" ht="12" customHeight="1" x14ac:dyDescent="0.25">
      <c r="A159" s="29" t="s">
        <v>140</v>
      </c>
      <c r="B159" s="57">
        <f>IF(RES_hhdet_fec!B159=0,0,RES_hhdet_fec!B159/0.086*1000000/RES_hhdet_num!B159)</f>
        <v>796.41582598532659</v>
      </c>
      <c r="C159" s="57">
        <f>IF(RES_hhdet_fec!C159=0,0,RES_hhdet_fec!C159/0.086*1000000/RES_hhdet_num!C159)</f>
        <v>802.68798933135452</v>
      </c>
      <c r="D159" s="57">
        <f>IF(RES_hhdet_fec!D159=0,0,RES_hhdet_fec!D159/0.086*1000000/RES_hhdet_num!D159)</f>
        <v>807.30292244710381</v>
      </c>
      <c r="E159" s="57">
        <f>IF(RES_hhdet_fec!E159=0,0,RES_hhdet_fec!E159/0.086*1000000/RES_hhdet_num!E159)</f>
        <v>811.40183195583336</v>
      </c>
      <c r="F159" s="57">
        <f>IF(RES_hhdet_fec!F159=0,0,RES_hhdet_fec!F159/0.086*1000000/RES_hhdet_num!F159)</f>
        <v>788.86151152424804</v>
      </c>
      <c r="G159" s="57">
        <f>IF(RES_hhdet_fec!G159=0,0,RES_hhdet_fec!G159/0.086*1000000/RES_hhdet_num!G159)</f>
        <v>773.39118516370786</v>
      </c>
      <c r="H159" s="57">
        <f>IF(RES_hhdet_fec!H159=0,0,RES_hhdet_fec!H159/0.086*1000000/RES_hhdet_num!H159)</f>
        <v>766.05612910337743</v>
      </c>
      <c r="I159" s="57">
        <f>IF(RES_hhdet_fec!I159=0,0,RES_hhdet_fec!I159/0.086*1000000/RES_hhdet_num!I159)</f>
        <v>784.96472983072999</v>
      </c>
      <c r="J159" s="57">
        <f>IF(RES_hhdet_fec!J159=0,0,RES_hhdet_fec!J159/0.086*1000000/RES_hhdet_num!J159)</f>
        <v>760.66311693820535</v>
      </c>
      <c r="K159" s="57">
        <f>IF(RES_hhdet_fec!K159=0,0,RES_hhdet_fec!K159/0.086*1000000/RES_hhdet_num!K159)</f>
        <v>801.33333777008045</v>
      </c>
      <c r="L159" s="57">
        <f>IF(RES_hhdet_fec!L159=0,0,RES_hhdet_fec!L159/0.086*1000000/RES_hhdet_num!L159)</f>
        <v>775.44316999082127</v>
      </c>
      <c r="M159" s="57">
        <f>IF(RES_hhdet_fec!M159=0,0,RES_hhdet_fec!M159/0.086*1000000/RES_hhdet_num!M159)</f>
        <v>788.96442912891757</v>
      </c>
      <c r="N159" s="57">
        <f>IF(RES_hhdet_fec!N159=0,0,RES_hhdet_fec!N159/0.086*1000000/RES_hhdet_num!N159)</f>
        <v>828.44337510616492</v>
      </c>
      <c r="O159" s="57">
        <f>IF(RES_hhdet_fec!O159=0,0,RES_hhdet_fec!O159/0.086*1000000/RES_hhdet_num!O159)</f>
        <v>782.60084340380354</v>
      </c>
      <c r="P159" s="57">
        <f>IF(RES_hhdet_fec!P159=0,0,RES_hhdet_fec!P159/0.086*1000000/RES_hhdet_num!P159)</f>
        <v>833.75910991547403</v>
      </c>
      <c r="Q159" s="57">
        <f>IF(RES_hhdet_fec!Q159=0,0,RES_hhdet_fec!Q159/0.086*1000000/RES_hhdet_num!Q159)</f>
        <v>805.50986670997304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>
        <f>SUM(B162,B164,B166,B175)</f>
        <v>17794.111314205507</v>
      </c>
      <c r="C161" s="168">
        <f t="shared" ref="C161:Q161" si="31">SUM(C162,C164,C166,C175)</f>
        <v>18857.074932405529</v>
      </c>
      <c r="D161" s="168">
        <f t="shared" si="31"/>
        <v>17972.57915252267</v>
      </c>
      <c r="E161" s="168">
        <f t="shared" si="31"/>
        <v>18025.119492375579</v>
      </c>
      <c r="F161" s="168">
        <f t="shared" si="31"/>
        <v>16538.418648999432</v>
      </c>
      <c r="G161" s="168">
        <f t="shared" si="31"/>
        <v>16073.480752966205</v>
      </c>
      <c r="H161" s="168">
        <f t="shared" si="31"/>
        <v>14840.453378095624</v>
      </c>
      <c r="I161" s="168">
        <f t="shared" si="31"/>
        <v>15312.039657776677</v>
      </c>
      <c r="J161" s="168">
        <f t="shared" si="31"/>
        <v>14803.223084762651</v>
      </c>
      <c r="K161" s="168">
        <f t="shared" si="31"/>
        <v>14557.539348824352</v>
      </c>
      <c r="L161" s="168">
        <f t="shared" si="31"/>
        <v>15862.504965759708</v>
      </c>
      <c r="M161" s="168">
        <f t="shared" si="31"/>
        <v>14696.275968486185</v>
      </c>
      <c r="N161" s="168">
        <f t="shared" si="31"/>
        <v>15421.749286007207</v>
      </c>
      <c r="O161" s="168">
        <f t="shared" si="31"/>
        <v>15699.588159547304</v>
      </c>
      <c r="P161" s="168">
        <f t="shared" si="31"/>
        <v>14475.636743270848</v>
      </c>
      <c r="Q161" s="168">
        <f t="shared" si="31"/>
        <v>15058.454537589201</v>
      </c>
    </row>
    <row r="162" spans="1:17" ht="12.95" customHeight="1" x14ac:dyDescent="0.25">
      <c r="A162" s="158" t="s">
        <v>65</v>
      </c>
      <c r="B162" s="157">
        <f t="shared" ref="B162:Q162" si="32">B163</f>
        <v>14384.510628663675</v>
      </c>
      <c r="C162" s="157">
        <f t="shared" si="32"/>
        <v>15395.988111006682</v>
      </c>
      <c r="D162" s="157">
        <f t="shared" si="32"/>
        <v>14535.364801874997</v>
      </c>
      <c r="E162" s="157">
        <f t="shared" si="32"/>
        <v>14615.359027642509</v>
      </c>
      <c r="F162" s="157">
        <f t="shared" si="32"/>
        <v>13234.464184409593</v>
      </c>
      <c r="G162" s="157">
        <f t="shared" si="32"/>
        <v>12778.703843209511</v>
      </c>
      <c r="H162" s="157">
        <f t="shared" si="32"/>
        <v>11638.706963373981</v>
      </c>
      <c r="I162" s="157">
        <f t="shared" si="32"/>
        <v>11940.489062583289</v>
      </c>
      <c r="J162" s="157">
        <f t="shared" si="32"/>
        <v>11601.976808388119</v>
      </c>
      <c r="K162" s="157">
        <f t="shared" si="32"/>
        <v>11311.138422232278</v>
      </c>
      <c r="L162" s="157">
        <f t="shared" si="32"/>
        <v>12700.434319593693</v>
      </c>
      <c r="M162" s="157">
        <f t="shared" si="32"/>
        <v>11446.302558479314</v>
      </c>
      <c r="N162" s="157">
        <f t="shared" si="32"/>
        <v>12176.065379691712</v>
      </c>
      <c r="O162" s="157">
        <f t="shared" si="32"/>
        <v>12550.880755942933</v>
      </c>
      <c r="P162" s="157">
        <f t="shared" si="32"/>
        <v>11159.929091018808</v>
      </c>
      <c r="Q162" s="157">
        <f t="shared" si="32"/>
        <v>11839.232911239385</v>
      </c>
    </row>
    <row r="163" spans="1:17" ht="12" customHeight="1" x14ac:dyDescent="0.25">
      <c r="A163" s="23" t="s">
        <v>60</v>
      </c>
      <c r="B163" s="57">
        <f>IF(RES_hhdet_fec!B163=0,0,RES_hhdet_fec!B163/0.086*1000000/RES_hhdet_num!B$161)</f>
        <v>14384.510628663675</v>
      </c>
      <c r="C163" s="57">
        <f>IF(RES_hhdet_fec!C163=0,0,RES_hhdet_fec!C163/0.086*1000000/RES_hhdet_num!C$161)</f>
        <v>15395.988111006682</v>
      </c>
      <c r="D163" s="57">
        <f>IF(RES_hhdet_fec!D163=0,0,RES_hhdet_fec!D163/0.086*1000000/RES_hhdet_num!D$161)</f>
        <v>14535.364801874997</v>
      </c>
      <c r="E163" s="57">
        <f>IF(RES_hhdet_fec!E163=0,0,RES_hhdet_fec!E163/0.086*1000000/RES_hhdet_num!E$161)</f>
        <v>14615.359027642509</v>
      </c>
      <c r="F163" s="57">
        <f>IF(RES_hhdet_fec!F163=0,0,RES_hhdet_fec!F163/0.086*1000000/RES_hhdet_num!F$161)</f>
        <v>13234.464184409593</v>
      </c>
      <c r="G163" s="57">
        <f>IF(RES_hhdet_fec!G163=0,0,RES_hhdet_fec!G163/0.086*1000000/RES_hhdet_num!G$161)</f>
        <v>12778.703843209511</v>
      </c>
      <c r="H163" s="57">
        <f>IF(RES_hhdet_fec!H163=0,0,RES_hhdet_fec!H163/0.086*1000000/RES_hhdet_num!H$161)</f>
        <v>11638.706963373981</v>
      </c>
      <c r="I163" s="57">
        <f>IF(RES_hhdet_fec!I163=0,0,RES_hhdet_fec!I163/0.086*1000000/RES_hhdet_num!I$161)</f>
        <v>11940.489062583289</v>
      </c>
      <c r="J163" s="57">
        <f>IF(RES_hhdet_fec!J163=0,0,RES_hhdet_fec!J163/0.086*1000000/RES_hhdet_num!J$161)</f>
        <v>11601.976808388119</v>
      </c>
      <c r="K163" s="57">
        <f>IF(RES_hhdet_fec!K163=0,0,RES_hhdet_fec!K163/0.086*1000000/RES_hhdet_num!K$161)</f>
        <v>11311.138422232278</v>
      </c>
      <c r="L163" s="57">
        <f>IF(RES_hhdet_fec!L163=0,0,RES_hhdet_fec!L163/0.086*1000000/RES_hhdet_num!L$161)</f>
        <v>12700.434319593693</v>
      </c>
      <c r="M163" s="57">
        <f>IF(RES_hhdet_fec!M163=0,0,RES_hhdet_fec!M163/0.086*1000000/RES_hhdet_num!M$161)</f>
        <v>11446.302558479314</v>
      </c>
      <c r="N163" s="57">
        <f>IF(RES_hhdet_fec!N163=0,0,RES_hhdet_fec!N163/0.086*1000000/RES_hhdet_num!N$161)</f>
        <v>12176.065379691712</v>
      </c>
      <c r="O163" s="57">
        <f>IF(RES_hhdet_fec!O163=0,0,RES_hhdet_fec!O163/0.086*1000000/RES_hhdet_num!O$161)</f>
        <v>12550.880755942933</v>
      </c>
      <c r="P163" s="57">
        <f>IF(RES_hhdet_fec!P163=0,0,RES_hhdet_fec!P163/0.086*1000000/RES_hhdet_num!P$161)</f>
        <v>11159.929091018808</v>
      </c>
      <c r="Q163" s="57">
        <f>IF(RES_hhdet_fec!Q163=0,0,RES_hhdet_fec!Q163/0.086*1000000/RES_hhdet_num!Q$161)</f>
        <v>11839.232911239385</v>
      </c>
    </row>
    <row r="164" spans="1:17" ht="12.95" customHeight="1" x14ac:dyDescent="0.25">
      <c r="A164" s="158" t="s">
        <v>112</v>
      </c>
      <c r="B164" s="157">
        <f t="shared" ref="B164:Q164" si="33">B165</f>
        <v>4.4725726919426876</v>
      </c>
      <c r="C164" s="157">
        <f t="shared" si="33"/>
        <v>5.1852029871191352</v>
      </c>
      <c r="D164" s="157">
        <f t="shared" si="33"/>
        <v>5.3100069437232014</v>
      </c>
      <c r="E164" s="157">
        <f t="shared" si="33"/>
        <v>5.2121964009255013</v>
      </c>
      <c r="F164" s="157">
        <f t="shared" si="33"/>
        <v>5.4702852559808388</v>
      </c>
      <c r="G164" s="157">
        <f t="shared" si="33"/>
        <v>5.8456420678676251</v>
      </c>
      <c r="H164" s="157">
        <f t="shared" si="33"/>
        <v>6.1759288740491414</v>
      </c>
      <c r="I164" s="157">
        <f t="shared" si="33"/>
        <v>6.840781268870793</v>
      </c>
      <c r="J164" s="157">
        <f t="shared" si="33"/>
        <v>6.8921919830254819</v>
      </c>
      <c r="K164" s="157">
        <f t="shared" si="33"/>
        <v>6.837882083984157</v>
      </c>
      <c r="L164" s="157">
        <f t="shared" si="33"/>
        <v>6.6861488266099931</v>
      </c>
      <c r="M164" s="157">
        <f t="shared" si="33"/>
        <v>6.9527226168764233</v>
      </c>
      <c r="N164" s="157">
        <f t="shared" si="33"/>
        <v>6.2590267912743602</v>
      </c>
      <c r="O164" s="157">
        <f t="shared" si="33"/>
        <v>5.9424373760845626</v>
      </c>
      <c r="P164" s="157">
        <f t="shared" si="33"/>
        <v>4.9534786442130043</v>
      </c>
      <c r="Q164" s="157">
        <f t="shared" si="33"/>
        <v>4.4597402815295224</v>
      </c>
    </row>
    <row r="165" spans="1:17" ht="12" customHeight="1" x14ac:dyDescent="0.25">
      <c r="A165" s="23" t="s">
        <v>60</v>
      </c>
      <c r="B165" s="156">
        <f>IF(RES_hhdet_fec!B165=0,0,RES_hhdet_fec!B165/0.086*1000000/RES_hhdet_num!B$161)</f>
        <v>4.4725726919426876</v>
      </c>
      <c r="C165" s="156">
        <f>IF(RES_hhdet_fec!C165=0,0,RES_hhdet_fec!C165/0.086*1000000/RES_hhdet_num!C$161)</f>
        <v>5.1852029871191352</v>
      </c>
      <c r="D165" s="156">
        <f>IF(RES_hhdet_fec!D165=0,0,RES_hhdet_fec!D165/0.086*1000000/RES_hhdet_num!D$161)</f>
        <v>5.3100069437232014</v>
      </c>
      <c r="E165" s="156">
        <f>IF(RES_hhdet_fec!E165=0,0,RES_hhdet_fec!E165/0.086*1000000/RES_hhdet_num!E$161)</f>
        <v>5.2121964009255013</v>
      </c>
      <c r="F165" s="156">
        <f>IF(RES_hhdet_fec!F165=0,0,RES_hhdet_fec!F165/0.086*1000000/RES_hhdet_num!F$161)</f>
        <v>5.4702852559808388</v>
      </c>
      <c r="G165" s="156">
        <f>IF(RES_hhdet_fec!G165=0,0,RES_hhdet_fec!G165/0.086*1000000/RES_hhdet_num!G$161)</f>
        <v>5.8456420678676251</v>
      </c>
      <c r="H165" s="156">
        <f>IF(RES_hhdet_fec!H165=0,0,RES_hhdet_fec!H165/0.086*1000000/RES_hhdet_num!H$161)</f>
        <v>6.1759288740491414</v>
      </c>
      <c r="I165" s="156">
        <f>IF(RES_hhdet_fec!I165=0,0,RES_hhdet_fec!I165/0.086*1000000/RES_hhdet_num!I$161)</f>
        <v>6.840781268870793</v>
      </c>
      <c r="J165" s="156">
        <f>IF(RES_hhdet_fec!J165=0,0,RES_hhdet_fec!J165/0.086*1000000/RES_hhdet_num!J$161)</f>
        <v>6.8921919830254819</v>
      </c>
      <c r="K165" s="156">
        <f>IF(RES_hhdet_fec!K165=0,0,RES_hhdet_fec!K165/0.086*1000000/RES_hhdet_num!K$161)</f>
        <v>6.837882083984157</v>
      </c>
      <c r="L165" s="156">
        <f>IF(RES_hhdet_fec!L165=0,0,RES_hhdet_fec!L165/0.086*1000000/RES_hhdet_num!L$161)</f>
        <v>6.6861488266099931</v>
      </c>
      <c r="M165" s="156">
        <f>IF(RES_hhdet_fec!M165=0,0,RES_hhdet_fec!M165/0.086*1000000/RES_hhdet_num!M$161)</f>
        <v>6.9527226168764233</v>
      </c>
      <c r="N165" s="156">
        <f>IF(RES_hhdet_fec!N165=0,0,RES_hhdet_fec!N165/0.086*1000000/RES_hhdet_num!N$161)</f>
        <v>6.2590267912743602</v>
      </c>
      <c r="O165" s="156">
        <f>IF(RES_hhdet_fec!O165=0,0,RES_hhdet_fec!O165/0.086*1000000/RES_hhdet_num!O$161)</f>
        <v>5.9424373760845626</v>
      </c>
      <c r="P165" s="156">
        <f>IF(RES_hhdet_fec!P165=0,0,RES_hhdet_fec!P165/0.086*1000000/RES_hhdet_num!P$161)</f>
        <v>4.9534786442130043</v>
      </c>
      <c r="Q165" s="156">
        <f>IF(RES_hhdet_fec!Q165=0,0,RES_hhdet_fec!Q165/0.086*1000000/RES_hhdet_num!Q$161)</f>
        <v>4.4597402815295224</v>
      </c>
    </row>
    <row r="166" spans="1:17" ht="12" customHeight="1" x14ac:dyDescent="0.25">
      <c r="A166" s="158" t="s">
        <v>63</v>
      </c>
      <c r="B166" s="157">
        <f>IF(RES_hhdet_fec!B166=0,0,RES_hhdet_fec!B166/0.086*1000000/RES_hhdet_num!B$161)</f>
        <v>2573.8827041806403</v>
      </c>
      <c r="C166" s="157">
        <f>IF(RES_hhdet_fec!C166=0,0,RES_hhdet_fec!C166/0.086*1000000/RES_hhdet_num!C$161)</f>
        <v>2618.9623502109748</v>
      </c>
      <c r="D166" s="157">
        <f>IF(RES_hhdet_fec!D166=0,0,RES_hhdet_fec!D166/0.086*1000000/RES_hhdet_num!D$161)</f>
        <v>2591.1330208744639</v>
      </c>
      <c r="E166" s="157">
        <f>IF(RES_hhdet_fec!E166=0,0,RES_hhdet_fec!E166/0.086*1000000/RES_hhdet_num!E$161)</f>
        <v>2570.178977238133</v>
      </c>
      <c r="F166" s="157">
        <f>IF(RES_hhdet_fec!F166=0,0,RES_hhdet_fec!F166/0.086*1000000/RES_hhdet_num!F$161)</f>
        <v>2484.4743448965855</v>
      </c>
      <c r="G166" s="157">
        <f>IF(RES_hhdet_fec!G166=0,0,RES_hhdet_fec!G166/0.086*1000000/RES_hhdet_num!G$161)</f>
        <v>2474.4110108926602</v>
      </c>
      <c r="H166" s="157">
        <f>IF(RES_hhdet_fec!H166=0,0,RES_hhdet_fec!H166/0.086*1000000/RES_hhdet_num!H$161)</f>
        <v>2402.1963895559816</v>
      </c>
      <c r="I166" s="157">
        <f>IF(RES_hhdet_fec!I166=0,0,RES_hhdet_fec!I166/0.086*1000000/RES_hhdet_num!I$161)</f>
        <v>2529.2520769696907</v>
      </c>
      <c r="J166" s="157">
        <f>IF(RES_hhdet_fec!J166=0,0,RES_hhdet_fec!J166/0.086*1000000/RES_hhdet_num!J$161)</f>
        <v>2388.4966397552344</v>
      </c>
      <c r="K166" s="157">
        <f>IF(RES_hhdet_fec!K166=0,0,RES_hhdet_fec!K166/0.086*1000000/RES_hhdet_num!K$161)</f>
        <v>2427.3571824307596</v>
      </c>
      <c r="L166" s="157">
        <f>IF(RES_hhdet_fec!L166=0,0,RES_hhdet_fec!L166/0.086*1000000/RES_hhdet_num!L$161)</f>
        <v>2349.5517270926966</v>
      </c>
      <c r="M166" s="157">
        <f>IF(RES_hhdet_fec!M166=0,0,RES_hhdet_fec!M166/0.086*1000000/RES_hhdet_num!M$161)</f>
        <v>2425.5083427564027</v>
      </c>
      <c r="N166" s="157">
        <f>IF(RES_hhdet_fec!N166=0,0,RES_hhdet_fec!N166/0.086*1000000/RES_hhdet_num!N$161)</f>
        <v>2400.446653040713</v>
      </c>
      <c r="O166" s="157">
        <f>IF(RES_hhdet_fec!O166=0,0,RES_hhdet_fec!O166/0.086*1000000/RES_hhdet_num!O$161)</f>
        <v>2344.6332808027501</v>
      </c>
      <c r="P166" s="157">
        <f>IF(RES_hhdet_fec!P166=0,0,RES_hhdet_fec!P166/0.086*1000000/RES_hhdet_num!P$161)</f>
        <v>2462.0228887370927</v>
      </c>
      <c r="Q166" s="157">
        <f>IF(RES_hhdet_fec!Q166=0,0,RES_hhdet_fec!Q166/0.086*1000000/RES_hhdet_num!Q$161)</f>
        <v>2387.835638003387</v>
      </c>
    </row>
    <row r="167" spans="1:17" ht="12" customHeight="1" x14ac:dyDescent="0.25">
      <c r="A167" s="167" t="s">
        <v>144</v>
      </c>
      <c r="B167" s="132">
        <f>IF(RES_hhdet_fec!B167=0,0,RES_hhdet_fec!B167/0.086*1000000/RES_hhdet_num!B167)</f>
        <v>3073.237828580166</v>
      </c>
      <c r="C167" s="132">
        <f>IF(RES_hhdet_fec!C167=0,0,RES_hhdet_fec!C167/0.086*1000000/RES_hhdet_num!C167)</f>
        <v>3050.4710238509033</v>
      </c>
      <c r="D167" s="132">
        <f>IF(RES_hhdet_fec!D167=0,0,RES_hhdet_fec!D167/0.086*1000000/RES_hhdet_num!D167)</f>
        <v>3036.6094264680264</v>
      </c>
      <c r="E167" s="132">
        <f>IF(RES_hhdet_fec!E167=0,0,RES_hhdet_fec!E167/0.086*1000000/RES_hhdet_num!E167)</f>
        <v>3014.1696652310566</v>
      </c>
      <c r="F167" s="132">
        <f>IF(RES_hhdet_fec!F167=0,0,RES_hhdet_fec!F167/0.086*1000000/RES_hhdet_num!F167)</f>
        <v>2984.6334079992612</v>
      </c>
      <c r="G167" s="132">
        <f>IF(RES_hhdet_fec!G167=0,0,RES_hhdet_fec!G167/0.086*1000000/RES_hhdet_num!G167)</f>
        <v>2973.4031700642267</v>
      </c>
      <c r="H167" s="132">
        <f>IF(RES_hhdet_fec!H167=0,0,RES_hhdet_fec!H167/0.086*1000000/RES_hhdet_num!H167)</f>
        <v>2932.4767573689419</v>
      </c>
      <c r="I167" s="132">
        <f>IF(RES_hhdet_fec!I167=0,0,RES_hhdet_fec!I167/0.086*1000000/RES_hhdet_num!I167)</f>
        <v>2889.3825693381823</v>
      </c>
      <c r="J167" s="132">
        <f>IF(RES_hhdet_fec!J167=0,0,RES_hhdet_fec!J167/0.086*1000000/RES_hhdet_num!J167)</f>
        <v>2840.872834576131</v>
      </c>
      <c r="K167" s="132">
        <f>IF(RES_hhdet_fec!K167=0,0,RES_hhdet_fec!K167/0.086*1000000/RES_hhdet_num!K167)</f>
        <v>2852.8184796985579</v>
      </c>
      <c r="L167" s="132">
        <f>IF(RES_hhdet_fec!L167=0,0,RES_hhdet_fec!L167/0.086*1000000/RES_hhdet_num!L167)</f>
        <v>2848.8665611702613</v>
      </c>
      <c r="M167" s="132">
        <f>IF(RES_hhdet_fec!M167=0,0,RES_hhdet_fec!M167/0.086*1000000/RES_hhdet_num!M167)</f>
        <v>2837.3095278887768</v>
      </c>
      <c r="N167" s="132">
        <f>IF(RES_hhdet_fec!N167=0,0,RES_hhdet_fec!N167/0.086*1000000/RES_hhdet_num!N167)</f>
        <v>2814.737644301551</v>
      </c>
      <c r="O167" s="132">
        <f>IF(RES_hhdet_fec!O167=0,0,RES_hhdet_fec!O167/0.086*1000000/RES_hhdet_num!O167)</f>
        <v>2775.8911082200043</v>
      </c>
      <c r="P167" s="132">
        <f>IF(RES_hhdet_fec!P167=0,0,RES_hhdet_fec!P167/0.086*1000000/RES_hhdet_num!P167)</f>
        <v>2743.5663248211877</v>
      </c>
      <c r="Q167" s="132">
        <f>IF(RES_hhdet_fec!Q167=0,0,RES_hhdet_fec!Q167/0.086*1000000/RES_hhdet_num!Q167)</f>
        <v>2707.1088280759918</v>
      </c>
    </row>
    <row r="168" spans="1:17" ht="12" customHeight="1" x14ac:dyDescent="0.25">
      <c r="A168" s="167" t="s">
        <v>143</v>
      </c>
      <c r="B168" s="132">
        <f>IF(RES_hhdet_fec!B168=0,0,RES_hhdet_fec!B168/0.086*1000000/RES_hhdet_num!B168)</f>
        <v>2588.7267746174398</v>
      </c>
      <c r="C168" s="132">
        <f>IF(RES_hhdet_fec!C168=0,0,RES_hhdet_fec!C168/0.086*1000000/RES_hhdet_num!C168)</f>
        <v>2574.739745736962</v>
      </c>
      <c r="D168" s="132">
        <f>IF(RES_hhdet_fec!D168=0,0,RES_hhdet_fec!D168/0.086*1000000/RES_hhdet_num!D168)</f>
        <v>2568.5491214201052</v>
      </c>
      <c r="E168" s="132">
        <f>IF(RES_hhdet_fec!E168=0,0,RES_hhdet_fec!E168/0.086*1000000/RES_hhdet_num!E168)</f>
        <v>2555.0267558467399</v>
      </c>
      <c r="F168" s="132">
        <f>IF(RES_hhdet_fec!F168=0,0,RES_hhdet_fec!F168/0.086*1000000/RES_hhdet_num!F168)</f>
        <v>2535.5430002899707</v>
      </c>
      <c r="G168" s="132">
        <f>IF(RES_hhdet_fec!G168=0,0,RES_hhdet_fec!G168/0.086*1000000/RES_hhdet_num!G168)</f>
        <v>2530.8033373366861</v>
      </c>
      <c r="H168" s="132">
        <f>IF(RES_hhdet_fec!H168=0,0,RES_hhdet_fec!H168/0.086*1000000/RES_hhdet_num!H168)</f>
        <v>2500.6312627046568</v>
      </c>
      <c r="I168" s="132">
        <f>IF(RES_hhdet_fec!I168=0,0,RES_hhdet_fec!I168/0.086*1000000/RES_hhdet_num!I168)</f>
        <v>2468.1809516088683</v>
      </c>
      <c r="J168" s="132">
        <f>IF(RES_hhdet_fec!J168=0,0,RES_hhdet_fec!J168/0.086*1000000/RES_hhdet_num!J168)</f>
        <v>2431.4217854773124</v>
      </c>
      <c r="K168" s="132">
        <f>IF(RES_hhdet_fec!K168=0,0,RES_hhdet_fec!K168/0.086*1000000/RES_hhdet_num!K168)</f>
        <v>2446.1436939314663</v>
      </c>
      <c r="L168" s="132">
        <f>IF(RES_hhdet_fec!L168=0,0,RES_hhdet_fec!L168/0.086*1000000/RES_hhdet_num!L168)</f>
        <v>2441.5360925072191</v>
      </c>
      <c r="M168" s="132">
        <f>IF(RES_hhdet_fec!M168=0,0,RES_hhdet_fec!M168/0.086*1000000/RES_hhdet_num!M168)</f>
        <v>2444.9384347160062</v>
      </c>
      <c r="N168" s="132">
        <f>IF(RES_hhdet_fec!N168=0,0,RES_hhdet_fec!N168/0.086*1000000/RES_hhdet_num!N168)</f>
        <v>2423.5912469242148</v>
      </c>
      <c r="O168" s="132">
        <f>IF(RES_hhdet_fec!O168=0,0,RES_hhdet_fec!O168/0.086*1000000/RES_hhdet_num!O168)</f>
        <v>2387.0276392332312</v>
      </c>
      <c r="P168" s="132">
        <f>IF(RES_hhdet_fec!P168=0,0,RES_hhdet_fec!P168/0.086*1000000/RES_hhdet_num!P168)</f>
        <v>2379.58154763435</v>
      </c>
      <c r="Q168" s="132">
        <f>IF(RES_hhdet_fec!Q168=0,0,RES_hhdet_fec!Q168/0.086*1000000/RES_hhdet_num!Q168)</f>
        <v>2348.1595881189241</v>
      </c>
    </row>
    <row r="169" spans="1:17" ht="12" customHeight="1" x14ac:dyDescent="0.25">
      <c r="A169" s="166" t="s">
        <v>57</v>
      </c>
      <c r="B169" s="165">
        <f>IF(RES_hhdet_fec!B169=0,0,RES_hhdet_fec!B169/0.086*1000000/RES_hhdet_num!B168)</f>
        <v>1997.6045885771082</v>
      </c>
      <c r="C169" s="165">
        <f>IF(RES_hhdet_fec!C169=0,0,RES_hhdet_fec!C169/0.086*1000000/RES_hhdet_num!C168)</f>
        <v>1982.8061655030854</v>
      </c>
      <c r="D169" s="165">
        <f>IF(RES_hhdet_fec!D169=0,0,RES_hhdet_fec!D169/0.086*1000000/RES_hhdet_num!D168)</f>
        <v>1973.7961272042164</v>
      </c>
      <c r="E169" s="165">
        <f>IF(RES_hhdet_fec!E169=0,0,RES_hhdet_fec!E169/0.086*1000000/RES_hhdet_num!E168)</f>
        <v>1959.2102824001856</v>
      </c>
      <c r="F169" s="165">
        <f>IF(RES_hhdet_fec!F169=0,0,RES_hhdet_fec!F169/0.086*1000000/RES_hhdet_num!F168)</f>
        <v>1940.0117151995198</v>
      </c>
      <c r="G169" s="165">
        <f>IF(RES_hhdet_fec!G169=0,0,RES_hhdet_fec!G169/0.086*1000000/RES_hhdet_num!G168)</f>
        <v>1932.7120605417476</v>
      </c>
      <c r="H169" s="165">
        <f>IF(RES_hhdet_fec!H169=0,0,RES_hhdet_fec!H169/0.086*1000000/RES_hhdet_num!H168)</f>
        <v>1906.1098922898154</v>
      </c>
      <c r="I169" s="165">
        <f>IF(RES_hhdet_fec!I169=0,0,RES_hhdet_fec!I169/0.086*1000000/RES_hhdet_num!I168)</f>
        <v>1878.0986700698188</v>
      </c>
      <c r="J169" s="165">
        <f>IF(RES_hhdet_fec!J169=0,0,RES_hhdet_fec!J169/0.086*1000000/RES_hhdet_num!J168)</f>
        <v>1846.5673424744866</v>
      </c>
      <c r="K169" s="165">
        <f>IF(RES_hhdet_fec!K169=0,0,RES_hhdet_fec!K169/0.086*1000000/RES_hhdet_num!K168)</f>
        <v>1854.3320118040622</v>
      </c>
      <c r="L169" s="165">
        <f>IF(RES_hhdet_fec!L169=0,0,RES_hhdet_fec!L169/0.086*1000000/RES_hhdet_num!L168)</f>
        <v>1837.5189319548172</v>
      </c>
      <c r="M169" s="165">
        <f>IF(RES_hhdet_fec!M169=0,0,RES_hhdet_fec!M169/0.086*1000000/RES_hhdet_num!M168)</f>
        <v>1858.4377407671489</v>
      </c>
      <c r="N169" s="165">
        <f>IF(RES_hhdet_fec!N169=0,0,RES_hhdet_fec!N169/0.086*1000000/RES_hhdet_num!N168)</f>
        <v>1829.5794687960079</v>
      </c>
      <c r="O169" s="165">
        <f>IF(RES_hhdet_fec!O169=0,0,RES_hhdet_fec!O169/0.086*1000000/RES_hhdet_num!O168)</f>
        <v>1783.5100370313512</v>
      </c>
      <c r="P169" s="165">
        <f>IF(RES_hhdet_fec!P169=0,0,RES_hhdet_fec!P169/0.086*1000000/RES_hhdet_num!P168)</f>
        <v>1799.7795090826978</v>
      </c>
      <c r="Q169" s="165">
        <f>IF(RES_hhdet_fec!Q169=0,0,RES_hhdet_fec!Q169/0.086*1000000/RES_hhdet_num!Q168)</f>
        <v>1759.6207382493933</v>
      </c>
    </row>
    <row r="170" spans="1:17" ht="12" customHeight="1" x14ac:dyDescent="0.25">
      <c r="A170" s="147" t="s">
        <v>59</v>
      </c>
      <c r="B170" s="164">
        <f>IF(RES_hhdet_fec!B170=0,0,RES_hhdet_fec!B170/0.086*1000000/RES_hhdet_num!B168)</f>
        <v>591.12218604033194</v>
      </c>
      <c r="C170" s="164">
        <f>IF(RES_hhdet_fec!C170=0,0,RES_hhdet_fec!C170/0.086*1000000/RES_hhdet_num!C168)</f>
        <v>591.93358023387657</v>
      </c>
      <c r="D170" s="164">
        <f>IF(RES_hhdet_fec!D170=0,0,RES_hhdet_fec!D170/0.086*1000000/RES_hhdet_num!D168)</f>
        <v>594.75299421588852</v>
      </c>
      <c r="E170" s="164">
        <f>IF(RES_hhdet_fec!E170=0,0,RES_hhdet_fec!E170/0.086*1000000/RES_hhdet_num!E168)</f>
        <v>595.81647344655414</v>
      </c>
      <c r="F170" s="164">
        <f>IF(RES_hhdet_fec!F170=0,0,RES_hhdet_fec!F170/0.086*1000000/RES_hhdet_num!F168)</f>
        <v>595.53128509045132</v>
      </c>
      <c r="G170" s="164">
        <f>IF(RES_hhdet_fec!G170=0,0,RES_hhdet_fec!G170/0.086*1000000/RES_hhdet_num!G168)</f>
        <v>598.09127679493815</v>
      </c>
      <c r="H170" s="164">
        <f>IF(RES_hhdet_fec!H170=0,0,RES_hhdet_fec!H170/0.086*1000000/RES_hhdet_num!H168)</f>
        <v>594.52137041484184</v>
      </c>
      <c r="I170" s="164">
        <f>IF(RES_hhdet_fec!I170=0,0,RES_hhdet_fec!I170/0.086*1000000/RES_hhdet_num!I168)</f>
        <v>590.08228153904952</v>
      </c>
      <c r="J170" s="164">
        <f>IF(RES_hhdet_fec!J170=0,0,RES_hhdet_fec!J170/0.086*1000000/RES_hhdet_num!J168)</f>
        <v>584.85444300282575</v>
      </c>
      <c r="K170" s="164">
        <f>IF(RES_hhdet_fec!K170=0,0,RES_hhdet_fec!K170/0.086*1000000/RES_hhdet_num!K168)</f>
        <v>591.81168212740374</v>
      </c>
      <c r="L170" s="164">
        <f>IF(RES_hhdet_fec!L170=0,0,RES_hhdet_fec!L170/0.086*1000000/RES_hhdet_num!L168)</f>
        <v>604.01716055240183</v>
      </c>
      <c r="M170" s="164">
        <f>IF(RES_hhdet_fec!M170=0,0,RES_hhdet_fec!M170/0.086*1000000/RES_hhdet_num!M168)</f>
        <v>586.50069394885725</v>
      </c>
      <c r="N170" s="164">
        <f>IF(RES_hhdet_fec!N170=0,0,RES_hhdet_fec!N170/0.086*1000000/RES_hhdet_num!N168)</f>
        <v>594.01177812820731</v>
      </c>
      <c r="O170" s="164">
        <f>IF(RES_hhdet_fec!O170=0,0,RES_hhdet_fec!O170/0.086*1000000/RES_hhdet_num!O168)</f>
        <v>603.51760220187987</v>
      </c>
      <c r="P170" s="164">
        <f>IF(RES_hhdet_fec!P170=0,0,RES_hhdet_fec!P170/0.086*1000000/RES_hhdet_num!P168)</f>
        <v>579.80203855165189</v>
      </c>
      <c r="Q170" s="164">
        <f>IF(RES_hhdet_fec!Q170=0,0,RES_hhdet_fec!Q170/0.086*1000000/RES_hhdet_num!Q168)</f>
        <v>588.53884986953096</v>
      </c>
    </row>
    <row r="171" spans="1:17" ht="12" customHeight="1" x14ac:dyDescent="0.25">
      <c r="A171" s="163" t="s">
        <v>142</v>
      </c>
      <c r="B171" s="162">
        <f>IF(RES_hhdet_fec!B171=0,0,RES_hhdet_fec!B171/0.086*1000000/RES_hhdet_num!B171)</f>
        <v>2549.7787048836967</v>
      </c>
      <c r="C171" s="162">
        <f>IF(RES_hhdet_fec!C171=0,0,RES_hhdet_fec!C171/0.086*1000000/RES_hhdet_num!C171)</f>
        <v>2645.4929386874601</v>
      </c>
      <c r="D171" s="162">
        <f>IF(RES_hhdet_fec!D171=0,0,RES_hhdet_fec!D171/0.086*1000000/RES_hhdet_num!D171)</f>
        <v>2625.9454235594649</v>
      </c>
      <c r="E171" s="162">
        <f>IF(RES_hhdet_fec!E171=0,0,RES_hhdet_fec!E171/0.086*1000000/RES_hhdet_num!E171)</f>
        <v>2611.7673329938998</v>
      </c>
      <c r="F171" s="162">
        <f>IF(RES_hhdet_fec!F171=0,0,RES_hhdet_fec!F171/0.086*1000000/RES_hhdet_num!F171)</f>
        <v>2518.3646770936734</v>
      </c>
      <c r="G171" s="162">
        <f>IF(RES_hhdet_fec!G171=0,0,RES_hhdet_fec!G171/0.086*1000000/RES_hhdet_num!G171)</f>
        <v>2541.6648277427948</v>
      </c>
      <c r="H171" s="162">
        <f>IF(RES_hhdet_fec!H171=0,0,RES_hhdet_fec!H171/0.086*1000000/RES_hhdet_num!H171)</f>
        <v>2466.3527230708328</v>
      </c>
      <c r="I171" s="162">
        <f>IF(RES_hhdet_fec!I171=0,0,RES_hhdet_fec!I171/0.086*1000000/RES_hhdet_num!I171)</f>
        <v>2644.9060688499958</v>
      </c>
      <c r="J171" s="162">
        <f>IF(RES_hhdet_fec!J171=0,0,RES_hhdet_fec!J171/0.086*1000000/RES_hhdet_num!J171)</f>
        <v>2457.4165267602862</v>
      </c>
      <c r="K171" s="162">
        <f>IF(RES_hhdet_fec!K171=0,0,RES_hhdet_fec!K171/0.086*1000000/RES_hhdet_num!K171)</f>
        <v>2555.9710079027027</v>
      </c>
      <c r="L171" s="162">
        <f>IF(RES_hhdet_fec!L171=0,0,RES_hhdet_fec!L171/0.086*1000000/RES_hhdet_num!L171)</f>
        <v>2489.5356376754353</v>
      </c>
      <c r="M171" s="162">
        <f>IF(RES_hhdet_fec!M171=0,0,RES_hhdet_fec!M171/0.086*1000000/RES_hhdet_num!M171)</f>
        <v>2604.9366703715609</v>
      </c>
      <c r="N171" s="162">
        <f>IF(RES_hhdet_fec!N171=0,0,RES_hhdet_fec!N171/0.086*1000000/RES_hhdet_num!N171)</f>
        <v>2592.4315405970156</v>
      </c>
      <c r="O171" s="162">
        <f>IF(RES_hhdet_fec!O171=0,0,RES_hhdet_fec!O171/0.086*1000000/RES_hhdet_num!O171)</f>
        <v>2536.3035156197798</v>
      </c>
      <c r="P171" s="162">
        <f>IF(RES_hhdet_fec!P171=0,0,RES_hhdet_fec!P171/0.086*1000000/RES_hhdet_num!P171)</f>
        <v>2701.4935402049782</v>
      </c>
      <c r="Q171" s="162">
        <f>IF(RES_hhdet_fec!Q171=0,0,RES_hhdet_fec!Q171/0.086*1000000/RES_hhdet_num!Q171)</f>
        <v>2605.644117206547</v>
      </c>
    </row>
    <row r="172" spans="1:17" ht="12" customHeight="1" x14ac:dyDescent="0.25">
      <c r="A172" s="161" t="s">
        <v>141</v>
      </c>
      <c r="B172" s="160">
        <f>IF(RES_hhdet_fec!B172=0,0,RES_hhdet_fec!B172/0.086*1000000/RES_hhdet_num!B172)</f>
        <v>2248.4783442147345</v>
      </c>
      <c r="C172" s="160">
        <f>IF(RES_hhdet_fec!C172=0,0,RES_hhdet_fec!C172/0.086*1000000/RES_hhdet_num!C172)</f>
        <v>2311.5039903807265</v>
      </c>
      <c r="D172" s="160">
        <f>IF(RES_hhdet_fec!D172=0,0,RES_hhdet_fec!D172/0.086*1000000/RES_hhdet_num!D172)</f>
        <v>2301.6175195295391</v>
      </c>
      <c r="E172" s="160">
        <f>IF(RES_hhdet_fec!E172=0,0,RES_hhdet_fec!E172/0.086*1000000/RES_hhdet_num!E172)</f>
        <v>2293.4652398925891</v>
      </c>
      <c r="F172" s="160">
        <f>IF(RES_hhdet_fec!F172=0,0,RES_hhdet_fec!F172/0.086*1000000/RES_hhdet_num!F172)</f>
        <v>2232.4683252013383</v>
      </c>
      <c r="G172" s="160">
        <f>IF(RES_hhdet_fec!G172=0,0,RES_hhdet_fec!G172/0.086*1000000/RES_hhdet_num!G172)</f>
        <v>2250.1734148277583</v>
      </c>
      <c r="H172" s="160">
        <f>IF(RES_hhdet_fec!H172=0,0,RES_hhdet_fec!H172/0.086*1000000/RES_hhdet_num!H172)</f>
        <v>2197.650640410885</v>
      </c>
      <c r="I172" s="160">
        <f>IF(RES_hhdet_fec!I172=0,0,RES_hhdet_fec!I172/0.086*1000000/RES_hhdet_num!I172)</f>
        <v>2309.2712262915479</v>
      </c>
      <c r="J172" s="160">
        <f>IF(RES_hhdet_fec!J172=0,0,RES_hhdet_fec!J172/0.086*1000000/RES_hhdet_num!J172)</f>
        <v>2182.175185397014</v>
      </c>
      <c r="K172" s="160">
        <f>IF(RES_hhdet_fec!K172=0,0,RES_hhdet_fec!K172/0.086*1000000/RES_hhdet_num!K172)</f>
        <v>2253.1928372641614</v>
      </c>
      <c r="L172" s="160">
        <f>IF(RES_hhdet_fec!L172=0,0,RES_hhdet_fec!L172/0.086*1000000/RES_hhdet_num!L172)</f>
        <v>2209.7676468530576</v>
      </c>
      <c r="M172" s="160">
        <f>IF(RES_hhdet_fec!M172=0,0,RES_hhdet_fec!M172/0.086*1000000/RES_hhdet_num!M172)</f>
        <v>2292.7342130422303</v>
      </c>
      <c r="N172" s="160">
        <f>IF(RES_hhdet_fec!N172=0,0,RES_hhdet_fec!N172/0.086*1000000/RES_hhdet_num!N172)</f>
        <v>2279.0922795162669</v>
      </c>
      <c r="O172" s="160">
        <f>IF(RES_hhdet_fec!O172=0,0,RES_hhdet_fec!O172/0.086*1000000/RES_hhdet_num!O172)</f>
        <v>2233.0926109875891</v>
      </c>
      <c r="P172" s="160">
        <f>IF(RES_hhdet_fec!P172=0,0,RES_hhdet_fec!P172/0.086*1000000/RES_hhdet_num!P172)</f>
        <v>2351.9818009261176</v>
      </c>
      <c r="Q172" s="160">
        <f>IF(RES_hhdet_fec!Q172=0,0,RES_hhdet_fec!Q172/0.086*1000000/RES_hhdet_num!Q172)</f>
        <v>2282.2075260537868</v>
      </c>
    </row>
    <row r="173" spans="1:17" ht="12" customHeight="1" x14ac:dyDescent="0.25">
      <c r="A173" s="148" t="s">
        <v>60</v>
      </c>
      <c r="B173" s="156">
        <f>IF(RES_hhdet_fec!B173=0,0,RES_hhdet_fec!B173/0.086*1000000/RES_hhdet_num!B172)</f>
        <v>1657.3561581744023</v>
      </c>
      <c r="C173" s="156">
        <f>IF(RES_hhdet_fec!C173=0,0,RES_hhdet_fec!C173/0.086*1000000/RES_hhdet_num!C172)</f>
        <v>1719.5704101468496</v>
      </c>
      <c r="D173" s="156">
        <f>IF(RES_hhdet_fec!D173=0,0,RES_hhdet_fec!D173/0.086*1000000/RES_hhdet_num!D172)</f>
        <v>1706.8645253136506</v>
      </c>
      <c r="E173" s="156">
        <f>IF(RES_hhdet_fec!E173=0,0,RES_hhdet_fec!E173/0.086*1000000/RES_hhdet_num!E172)</f>
        <v>1697.6487664460346</v>
      </c>
      <c r="F173" s="156">
        <f>IF(RES_hhdet_fec!F173=0,0,RES_hhdet_fec!F173/0.086*1000000/RES_hhdet_num!F172)</f>
        <v>1636.9370401108874</v>
      </c>
      <c r="G173" s="156">
        <f>IF(RES_hhdet_fec!G173=0,0,RES_hhdet_fec!G173/0.086*1000000/RES_hhdet_num!G172)</f>
        <v>1652.0821380328198</v>
      </c>
      <c r="H173" s="156">
        <f>IF(RES_hhdet_fec!H173=0,0,RES_hhdet_fec!H173/0.086*1000000/RES_hhdet_num!H172)</f>
        <v>1603.1292699960431</v>
      </c>
      <c r="I173" s="156">
        <f>IF(RES_hhdet_fec!I173=0,0,RES_hhdet_fec!I173/0.086*1000000/RES_hhdet_num!I172)</f>
        <v>1719.1889447524982</v>
      </c>
      <c r="J173" s="156">
        <f>IF(RES_hhdet_fec!J173=0,0,RES_hhdet_fec!J173/0.086*1000000/RES_hhdet_num!J172)</f>
        <v>1597.3207423941883</v>
      </c>
      <c r="K173" s="156">
        <f>IF(RES_hhdet_fec!K173=0,0,RES_hhdet_fec!K173/0.086*1000000/RES_hhdet_num!K172)</f>
        <v>1661.3811551367576</v>
      </c>
      <c r="L173" s="156">
        <f>IF(RES_hhdet_fec!L173=0,0,RES_hhdet_fec!L173/0.086*1000000/RES_hhdet_num!L172)</f>
        <v>1605.7504863006557</v>
      </c>
      <c r="M173" s="156">
        <f>IF(RES_hhdet_fec!M173=0,0,RES_hhdet_fec!M173/0.086*1000000/RES_hhdet_num!M172)</f>
        <v>1706.2335190933732</v>
      </c>
      <c r="N173" s="156">
        <f>IF(RES_hhdet_fec!N173=0,0,RES_hhdet_fec!N173/0.086*1000000/RES_hhdet_num!N172)</f>
        <v>1685.0805013880597</v>
      </c>
      <c r="O173" s="156">
        <f>IF(RES_hhdet_fec!O173=0,0,RES_hhdet_fec!O173/0.086*1000000/RES_hhdet_num!O172)</f>
        <v>1629.5750087857089</v>
      </c>
      <c r="P173" s="156">
        <f>IF(RES_hhdet_fec!P173=0,0,RES_hhdet_fec!P173/0.086*1000000/RES_hhdet_num!P172)</f>
        <v>1772.179762374466</v>
      </c>
      <c r="Q173" s="156">
        <f>IF(RES_hhdet_fec!Q173=0,0,RES_hhdet_fec!Q173/0.086*1000000/RES_hhdet_num!Q172)</f>
        <v>1693.6686761842557</v>
      </c>
    </row>
    <row r="174" spans="1:17" ht="12" customHeight="1" x14ac:dyDescent="0.25">
      <c r="A174" s="159" t="s">
        <v>59</v>
      </c>
      <c r="B174" s="57">
        <f>IF(RES_hhdet_fec!B174=0,0,RES_hhdet_fec!B174/0.086*1000000/RES_hhdet_num!B172)</f>
        <v>591.12218604033183</v>
      </c>
      <c r="C174" s="57">
        <f>IF(RES_hhdet_fec!C174=0,0,RES_hhdet_fec!C174/0.086*1000000/RES_hhdet_num!C172)</f>
        <v>591.93358023387668</v>
      </c>
      <c r="D174" s="57">
        <f>IF(RES_hhdet_fec!D174=0,0,RES_hhdet_fec!D174/0.086*1000000/RES_hhdet_num!D172)</f>
        <v>594.75299421588852</v>
      </c>
      <c r="E174" s="57">
        <f>IF(RES_hhdet_fec!E174=0,0,RES_hhdet_fec!E174/0.086*1000000/RES_hhdet_num!E172)</f>
        <v>595.81647344655426</v>
      </c>
      <c r="F174" s="57">
        <f>IF(RES_hhdet_fec!F174=0,0,RES_hhdet_fec!F174/0.086*1000000/RES_hhdet_num!F172)</f>
        <v>595.53128509045132</v>
      </c>
      <c r="G174" s="57">
        <f>IF(RES_hhdet_fec!G174=0,0,RES_hhdet_fec!G174/0.086*1000000/RES_hhdet_num!G172)</f>
        <v>598.09127679493804</v>
      </c>
      <c r="H174" s="57">
        <f>IF(RES_hhdet_fec!H174=0,0,RES_hhdet_fec!H174/0.086*1000000/RES_hhdet_num!H172)</f>
        <v>594.52137041484207</v>
      </c>
      <c r="I174" s="57">
        <f>IF(RES_hhdet_fec!I174=0,0,RES_hhdet_fec!I174/0.086*1000000/RES_hhdet_num!I172)</f>
        <v>590.08228153904929</v>
      </c>
      <c r="J174" s="57">
        <f>IF(RES_hhdet_fec!J174=0,0,RES_hhdet_fec!J174/0.086*1000000/RES_hhdet_num!J172)</f>
        <v>584.85444300282586</v>
      </c>
      <c r="K174" s="57">
        <f>IF(RES_hhdet_fec!K174=0,0,RES_hhdet_fec!K174/0.086*1000000/RES_hhdet_num!K172)</f>
        <v>591.81168212740408</v>
      </c>
      <c r="L174" s="57">
        <f>IF(RES_hhdet_fec!L174=0,0,RES_hhdet_fec!L174/0.086*1000000/RES_hhdet_num!L172)</f>
        <v>604.01716055240195</v>
      </c>
      <c r="M174" s="57">
        <f>IF(RES_hhdet_fec!M174=0,0,RES_hhdet_fec!M174/0.086*1000000/RES_hhdet_num!M172)</f>
        <v>586.50069394885713</v>
      </c>
      <c r="N174" s="57">
        <f>IF(RES_hhdet_fec!N174=0,0,RES_hhdet_fec!N174/0.086*1000000/RES_hhdet_num!N172)</f>
        <v>594.01177812820731</v>
      </c>
      <c r="O174" s="57">
        <f>IF(RES_hhdet_fec!O174=0,0,RES_hhdet_fec!O174/0.086*1000000/RES_hhdet_num!O172)</f>
        <v>603.51760220187998</v>
      </c>
      <c r="P174" s="57">
        <f>IF(RES_hhdet_fec!P174=0,0,RES_hhdet_fec!P174/0.086*1000000/RES_hhdet_num!P172)</f>
        <v>579.80203855165189</v>
      </c>
      <c r="Q174" s="57">
        <f>IF(RES_hhdet_fec!Q174=0,0,RES_hhdet_fec!Q174/0.086*1000000/RES_hhdet_num!Q172)</f>
        <v>588.53884986953096</v>
      </c>
    </row>
    <row r="175" spans="1:17" ht="12" customHeight="1" x14ac:dyDescent="0.25">
      <c r="A175" s="158" t="s">
        <v>62</v>
      </c>
      <c r="B175" s="157">
        <f>IF(RES_hhdet_fec!B175=0,0,RES_hhdet_fec!B175/0.086*1000000/RES_hhdet_num!B$161)</f>
        <v>831.24540866924826</v>
      </c>
      <c r="C175" s="157">
        <f>IF(RES_hhdet_fec!C175=0,0,RES_hhdet_fec!C175/0.086*1000000/RES_hhdet_num!C$161)</f>
        <v>836.93926820075239</v>
      </c>
      <c r="D175" s="157">
        <f>IF(RES_hhdet_fec!D175=0,0,RES_hhdet_fec!D175/0.086*1000000/RES_hhdet_num!D$161)</f>
        <v>840.77132282948571</v>
      </c>
      <c r="E175" s="157">
        <f>IF(RES_hhdet_fec!E175=0,0,RES_hhdet_fec!E175/0.086*1000000/RES_hhdet_num!E$161)</f>
        <v>834.36929109401115</v>
      </c>
      <c r="F175" s="157">
        <f>IF(RES_hhdet_fec!F175=0,0,RES_hhdet_fec!F175/0.086*1000000/RES_hhdet_num!F$161)</f>
        <v>814.00983443727432</v>
      </c>
      <c r="G175" s="157">
        <f>IF(RES_hhdet_fec!G175=0,0,RES_hhdet_fec!G175/0.086*1000000/RES_hhdet_num!G$161)</f>
        <v>814.52025679616816</v>
      </c>
      <c r="H175" s="157">
        <f>IF(RES_hhdet_fec!H175=0,0,RES_hhdet_fec!H175/0.086*1000000/RES_hhdet_num!H$161)</f>
        <v>793.37409629161266</v>
      </c>
      <c r="I175" s="157">
        <f>IF(RES_hhdet_fec!I175=0,0,RES_hhdet_fec!I175/0.086*1000000/RES_hhdet_num!I$161)</f>
        <v>835.45773695482637</v>
      </c>
      <c r="J175" s="157">
        <f>IF(RES_hhdet_fec!J175=0,0,RES_hhdet_fec!J175/0.086*1000000/RES_hhdet_num!J$161)</f>
        <v>805.857444636271</v>
      </c>
      <c r="K175" s="157">
        <f>IF(RES_hhdet_fec!K175=0,0,RES_hhdet_fec!K175/0.086*1000000/RES_hhdet_num!K$161)</f>
        <v>812.20586207732981</v>
      </c>
      <c r="L175" s="157">
        <f>IF(RES_hhdet_fec!L175=0,0,RES_hhdet_fec!L175/0.086*1000000/RES_hhdet_num!L$161)</f>
        <v>805.83277024671077</v>
      </c>
      <c r="M175" s="157">
        <f>IF(RES_hhdet_fec!M175=0,0,RES_hhdet_fec!M175/0.086*1000000/RES_hhdet_num!M$161)</f>
        <v>817.51234463359287</v>
      </c>
      <c r="N175" s="157">
        <f>IF(RES_hhdet_fec!N175=0,0,RES_hhdet_fec!N175/0.086*1000000/RES_hhdet_num!N$161)</f>
        <v>838.97822648350734</v>
      </c>
      <c r="O175" s="157">
        <f>IF(RES_hhdet_fec!O175=0,0,RES_hhdet_fec!O175/0.086*1000000/RES_hhdet_num!O$161)</f>
        <v>798.13168542553444</v>
      </c>
      <c r="P175" s="157">
        <f>IF(RES_hhdet_fec!P175=0,0,RES_hhdet_fec!P175/0.086*1000000/RES_hhdet_num!P$161)</f>
        <v>848.7312848707345</v>
      </c>
      <c r="Q175" s="157">
        <f>IF(RES_hhdet_fec!Q175=0,0,RES_hhdet_fec!Q175/0.086*1000000/RES_hhdet_num!Q$161)</f>
        <v>826.92624806489914</v>
      </c>
    </row>
    <row r="176" spans="1:17" ht="12" customHeight="1" x14ac:dyDescent="0.25">
      <c r="A176" s="23" t="s">
        <v>57</v>
      </c>
      <c r="B176" s="156">
        <f>IF(RES_hhdet_fec!B176=0,0,RES_hhdet_fec!B176/0.086*1000000/RES_hhdet_num!B176)</f>
        <v>1425.3383204335</v>
      </c>
      <c r="C176" s="156">
        <f>IF(RES_hhdet_fec!C176=0,0,RES_hhdet_fec!C176/0.086*1000000/RES_hhdet_num!C176)</f>
        <v>1423.4757976163191</v>
      </c>
      <c r="D176" s="156">
        <f>IF(RES_hhdet_fec!D176=0,0,RES_hhdet_fec!D176/0.086*1000000/RES_hhdet_num!D176)</f>
        <v>1414.0425169049061</v>
      </c>
      <c r="E176" s="156">
        <f>IF(RES_hhdet_fec!E176=0,0,RES_hhdet_fec!E176/0.086*1000000/RES_hhdet_num!E176)</f>
        <v>1359.1116707334279</v>
      </c>
      <c r="F176" s="156">
        <f>IF(RES_hhdet_fec!F176=0,0,RES_hhdet_fec!F176/0.086*1000000/RES_hhdet_num!F176)</f>
        <v>1436.3262405860921</v>
      </c>
      <c r="G176" s="156">
        <f>IF(RES_hhdet_fec!G176=0,0,RES_hhdet_fec!G176/0.086*1000000/RES_hhdet_num!G176)</f>
        <v>1538.8692318355349</v>
      </c>
      <c r="H176" s="156">
        <f>IF(RES_hhdet_fec!H176=0,0,RES_hhdet_fec!H176/0.086*1000000/RES_hhdet_num!H176)</f>
        <v>1257.2230177319327</v>
      </c>
      <c r="I176" s="156">
        <f>IF(RES_hhdet_fec!I176=0,0,RES_hhdet_fec!I176/0.086*1000000/RES_hhdet_num!I176)</f>
        <v>1394.0463161330777</v>
      </c>
      <c r="J176" s="156">
        <f>IF(RES_hhdet_fec!J176=0,0,RES_hhdet_fec!J176/0.086*1000000/RES_hhdet_num!J176)</f>
        <v>1387.1711516105795</v>
      </c>
      <c r="K176" s="156">
        <f>IF(RES_hhdet_fec!K176=0,0,RES_hhdet_fec!K176/0.086*1000000/RES_hhdet_num!K176)</f>
        <v>1036.7411442335208</v>
      </c>
      <c r="L176" s="156">
        <f>IF(RES_hhdet_fec!L176=0,0,RES_hhdet_fec!L176/0.086*1000000/RES_hhdet_num!L176)</f>
        <v>1492.4943140491609</v>
      </c>
      <c r="M176" s="156">
        <f>IF(RES_hhdet_fec!M176=0,0,RES_hhdet_fec!M176/0.086*1000000/RES_hhdet_num!M176)</f>
        <v>1486.3765476075198</v>
      </c>
      <c r="N176" s="156">
        <f>IF(RES_hhdet_fec!N176=0,0,RES_hhdet_fec!N176/0.086*1000000/RES_hhdet_num!N176)</f>
        <v>1141.5026348750594</v>
      </c>
      <c r="O176" s="156">
        <f>IF(RES_hhdet_fec!O176=0,0,RES_hhdet_fec!O176/0.086*1000000/RES_hhdet_num!O176)</f>
        <v>1249.9775166596278</v>
      </c>
      <c r="P176" s="156">
        <f>IF(RES_hhdet_fec!P176=0,0,RES_hhdet_fec!P176/0.086*1000000/RES_hhdet_num!P176)</f>
        <v>1235.8293887339432</v>
      </c>
      <c r="Q176" s="156">
        <f>IF(RES_hhdet_fec!Q176=0,0,RES_hhdet_fec!Q176/0.086*1000000/RES_hhdet_num!Q176)</f>
        <v>1212.5274470084021</v>
      </c>
    </row>
    <row r="177" spans="1:17" ht="12" customHeight="1" x14ac:dyDescent="0.25">
      <c r="A177" s="29" t="s">
        <v>140</v>
      </c>
      <c r="B177" s="57">
        <f>IF(RES_hhdet_fec!B177=0,0,RES_hhdet_fec!B177/0.086*1000000/RES_hhdet_num!B177)</f>
        <v>796.41582598532671</v>
      </c>
      <c r="C177" s="57">
        <f>IF(RES_hhdet_fec!C177=0,0,RES_hhdet_fec!C177/0.086*1000000/RES_hhdet_num!C177)</f>
        <v>810.80803645875972</v>
      </c>
      <c r="D177" s="57">
        <f>IF(RES_hhdet_fec!D177=0,0,RES_hhdet_fec!D177/0.086*1000000/RES_hhdet_num!D177)</f>
        <v>818.27534900421051</v>
      </c>
      <c r="E177" s="57">
        <f>IF(RES_hhdet_fec!E177=0,0,RES_hhdet_fec!E177/0.086*1000000/RES_hhdet_num!E177)</f>
        <v>822.56650652686585</v>
      </c>
      <c r="F177" s="57">
        <f>IF(RES_hhdet_fec!F177=0,0,RES_hhdet_fec!F177/0.086*1000000/RES_hhdet_num!F177)</f>
        <v>798.90501940463412</v>
      </c>
      <c r="G177" s="57">
        <f>IF(RES_hhdet_fec!G177=0,0,RES_hhdet_fec!G177/0.086*1000000/RES_hhdet_num!G177)</f>
        <v>782.04992559207244</v>
      </c>
      <c r="H177" s="57">
        <f>IF(RES_hhdet_fec!H177=0,0,RES_hhdet_fec!H177/0.086*1000000/RES_hhdet_num!H177)</f>
        <v>772.48991620846323</v>
      </c>
      <c r="I177" s="57">
        <f>IF(RES_hhdet_fec!I177=0,0,RES_hhdet_fec!I177/0.086*1000000/RES_hhdet_num!I177)</f>
        <v>790.43585275395753</v>
      </c>
      <c r="J177" s="57">
        <f>IF(RES_hhdet_fec!J177=0,0,RES_hhdet_fec!J177/0.086*1000000/RES_hhdet_num!J177)</f>
        <v>762.39946299964708</v>
      </c>
      <c r="K177" s="57">
        <f>IF(RES_hhdet_fec!K177=0,0,RES_hhdet_fec!K177/0.086*1000000/RES_hhdet_num!K177)</f>
        <v>801.9638598598284</v>
      </c>
      <c r="L177" s="57">
        <f>IF(RES_hhdet_fec!L177=0,0,RES_hhdet_fec!L177/0.086*1000000/RES_hhdet_num!L177)</f>
        <v>775.48478121434175</v>
      </c>
      <c r="M177" s="57">
        <f>IF(RES_hhdet_fec!M177=0,0,RES_hhdet_fec!M177/0.086*1000000/RES_hhdet_num!M177)</f>
        <v>789.32004995379975</v>
      </c>
      <c r="N177" s="57">
        <f>IF(RES_hhdet_fec!N177=0,0,RES_hhdet_fec!N177/0.086*1000000/RES_hhdet_num!N177)</f>
        <v>829.98030403313305</v>
      </c>
      <c r="O177" s="57">
        <f>IF(RES_hhdet_fec!O177=0,0,RES_hhdet_fec!O177/0.086*1000000/RES_hhdet_num!O177)</f>
        <v>784.50461685804271</v>
      </c>
      <c r="P177" s="57">
        <f>IF(RES_hhdet_fec!P177=0,0,RES_hhdet_fec!P177/0.086*1000000/RES_hhdet_num!P177)</f>
        <v>836.08972634612746</v>
      </c>
      <c r="Q177" s="57">
        <f>IF(RES_hhdet_fec!Q177=0,0,RES_hhdet_fec!Q177/0.086*1000000/RES_hhdet_num!Q177)</f>
        <v>809.22753472108479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266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179</v>
      </c>
    </row>
    <row r="3" spans="1:17" ht="12" customHeight="1" x14ac:dyDescent="0.25">
      <c r="A3" s="152" t="s">
        <v>172</v>
      </c>
      <c r="B3" s="168">
        <f>SUM(B4,B7,B9,B19)</f>
        <v>12061.530678479759</v>
      </c>
      <c r="C3" s="168">
        <f t="shared" ref="C3:Q3" si="0">SUM(C4,C7,C9,C19)</f>
        <v>12729.157157595215</v>
      </c>
      <c r="D3" s="168">
        <f t="shared" si="0"/>
        <v>11899.806957584846</v>
      </c>
      <c r="E3" s="168">
        <f t="shared" si="0"/>
        <v>12419.865582151257</v>
      </c>
      <c r="F3" s="168">
        <f t="shared" si="0"/>
        <v>12141.826182133915</v>
      </c>
      <c r="G3" s="168">
        <f t="shared" si="0"/>
        <v>10819.955585638831</v>
      </c>
      <c r="H3" s="168">
        <f t="shared" si="0"/>
        <v>11037.94967748349</v>
      </c>
      <c r="I3" s="168">
        <f t="shared" si="0"/>
        <v>10043.332194637327</v>
      </c>
      <c r="J3" s="168">
        <f t="shared" si="0"/>
        <v>10862.327607525927</v>
      </c>
      <c r="K3" s="168">
        <f t="shared" si="0"/>
        <v>10888.243245484855</v>
      </c>
      <c r="L3" s="168">
        <f t="shared" si="0"/>
        <v>12121.069702175486</v>
      </c>
      <c r="M3" s="168">
        <f t="shared" si="0"/>
        <v>11128.712968060054</v>
      </c>
      <c r="N3" s="168">
        <f t="shared" si="0"/>
        <v>11675.612490920716</v>
      </c>
      <c r="O3" s="168">
        <f t="shared" si="0"/>
        <v>12631.048226048855</v>
      </c>
      <c r="P3" s="168">
        <f t="shared" si="0"/>
        <v>10741.313333749487</v>
      </c>
      <c r="Q3" s="168">
        <f t="shared" si="0"/>
        <v>11393.813755899071</v>
      </c>
    </row>
    <row r="4" spans="1:17" ht="12.95" customHeight="1" x14ac:dyDescent="0.25">
      <c r="A4" s="158" t="s">
        <v>65</v>
      </c>
      <c r="B4" s="157">
        <f t="shared" ref="B4:Q4" si="1">SUM(B5:B6)</f>
        <v>9679.2702551740367</v>
      </c>
      <c r="C4" s="157">
        <f t="shared" si="1"/>
        <v>10298.177476830921</v>
      </c>
      <c r="D4" s="157">
        <f t="shared" si="1"/>
        <v>9468.4648480297728</v>
      </c>
      <c r="E4" s="157">
        <f t="shared" si="1"/>
        <v>10008.303157835295</v>
      </c>
      <c r="F4" s="157">
        <f t="shared" si="1"/>
        <v>9746.1557156349863</v>
      </c>
      <c r="G4" s="157">
        <f t="shared" si="1"/>
        <v>8444.9728369349159</v>
      </c>
      <c r="H4" s="157">
        <f t="shared" si="1"/>
        <v>8666.2158392658257</v>
      </c>
      <c r="I4" s="157">
        <f t="shared" si="1"/>
        <v>7608.7911925441695</v>
      </c>
      <c r="J4" s="157">
        <f t="shared" si="1"/>
        <v>8470.000886883965</v>
      </c>
      <c r="K4" s="157">
        <f t="shared" si="1"/>
        <v>8448.5379499666469</v>
      </c>
      <c r="L4" s="157">
        <f t="shared" si="1"/>
        <v>9709.3993149935268</v>
      </c>
      <c r="M4" s="157">
        <f t="shared" si="1"/>
        <v>8678.7771623894732</v>
      </c>
      <c r="N4" s="157">
        <f t="shared" si="1"/>
        <v>9172.045620075327</v>
      </c>
      <c r="O4" s="157">
        <f t="shared" si="1"/>
        <v>10191.35631822836</v>
      </c>
      <c r="P4" s="157">
        <f t="shared" si="1"/>
        <v>8213.563430057673</v>
      </c>
      <c r="Q4" s="157">
        <f t="shared" si="1"/>
        <v>8917.6465676990974</v>
      </c>
    </row>
    <row r="5" spans="1:17" ht="12" customHeight="1" x14ac:dyDescent="0.25">
      <c r="A5" s="23" t="s">
        <v>58</v>
      </c>
      <c r="B5" s="156">
        <f>IF(RES_hhdet_tes!B5=0,0,RES_hhdet_tes!B5/0.086*1000000/RES_hhdet_num!B$3)</f>
        <v>9602.0008702019641</v>
      </c>
      <c r="C5" s="156">
        <f>IF(RES_hhdet_tes!C5=0,0,RES_hhdet_tes!C5/0.086*1000000/RES_hhdet_num!C$3)</f>
        <v>10192.378465876727</v>
      </c>
      <c r="D5" s="156">
        <f>IF(RES_hhdet_tes!D5=0,0,RES_hhdet_tes!D5/0.086*1000000/RES_hhdet_num!D$3)</f>
        <v>9358.6541891750021</v>
      </c>
      <c r="E5" s="156">
        <f>IF(RES_hhdet_tes!E5=0,0,RES_hhdet_tes!E5/0.086*1000000/RES_hhdet_num!E$3)</f>
        <v>9892.2042498800001</v>
      </c>
      <c r="F5" s="156">
        <f>IF(RES_hhdet_tes!F5=0,0,RES_hhdet_tes!F5/0.086*1000000/RES_hhdet_num!F$3)</f>
        <v>9653.8138461426024</v>
      </c>
      <c r="G5" s="156">
        <f>IF(RES_hhdet_tes!G5=0,0,RES_hhdet_tes!G5/0.086*1000000/RES_hhdet_num!G$3)</f>
        <v>8366.9833174387095</v>
      </c>
      <c r="H5" s="156">
        <f>IF(RES_hhdet_tes!H5=0,0,RES_hhdet_tes!H5/0.086*1000000/RES_hhdet_num!H$3)</f>
        <v>8602.8118846999878</v>
      </c>
      <c r="I5" s="156">
        <f>IF(RES_hhdet_tes!I5=0,0,RES_hhdet_tes!I5/0.086*1000000/RES_hhdet_num!I$3)</f>
        <v>7503.729465089199</v>
      </c>
      <c r="J5" s="156">
        <f>IF(RES_hhdet_tes!J5=0,0,RES_hhdet_tes!J5/0.086*1000000/RES_hhdet_num!J$3)</f>
        <v>8389.5899775744001</v>
      </c>
      <c r="K5" s="156">
        <f>IF(RES_hhdet_tes!K5=0,0,RES_hhdet_tes!K5/0.086*1000000/RES_hhdet_num!K$3)</f>
        <v>8357.6805500683295</v>
      </c>
      <c r="L5" s="156">
        <f>IF(RES_hhdet_tes!L5=0,0,RES_hhdet_tes!L5/0.086*1000000/RES_hhdet_num!L$3)</f>
        <v>9616.8445891381198</v>
      </c>
      <c r="M5" s="156">
        <f>IF(RES_hhdet_tes!M5=0,0,RES_hhdet_tes!M5/0.086*1000000/RES_hhdet_num!M$3)</f>
        <v>8582.2239378869544</v>
      </c>
      <c r="N5" s="156">
        <f>IF(RES_hhdet_tes!N5=0,0,RES_hhdet_tes!N5/0.086*1000000/RES_hhdet_num!N$3)</f>
        <v>9059.5270503833035</v>
      </c>
      <c r="O5" s="156">
        <f>IF(RES_hhdet_tes!O5=0,0,RES_hhdet_tes!O5/0.086*1000000/RES_hhdet_num!O$3)</f>
        <v>10131.598500271512</v>
      </c>
      <c r="P5" s="156">
        <f>IF(RES_hhdet_tes!P5=0,0,RES_hhdet_tes!P5/0.086*1000000/RES_hhdet_num!P$3)</f>
        <v>8084.0530451070117</v>
      </c>
      <c r="Q5" s="156">
        <f>IF(RES_hhdet_tes!Q5=0,0,RES_hhdet_tes!Q5/0.086*1000000/RES_hhdet_num!Q$3)</f>
        <v>8817.9435972267656</v>
      </c>
    </row>
    <row r="6" spans="1:17" ht="12" customHeight="1" x14ac:dyDescent="0.25">
      <c r="A6" s="23" t="s">
        <v>60</v>
      </c>
      <c r="B6" s="156">
        <f>IF(RES_hhdet_tes!B6=0,0,RES_hhdet_tes!B6/0.086*1000000/RES_hhdet_num!B$3)</f>
        <v>77.269384972072217</v>
      </c>
      <c r="C6" s="156">
        <f>IF(RES_hhdet_tes!C6=0,0,RES_hhdet_tes!C6/0.086*1000000/RES_hhdet_num!C$3)</f>
        <v>105.79901095419373</v>
      </c>
      <c r="D6" s="156">
        <f>IF(RES_hhdet_tes!D6=0,0,RES_hhdet_tes!D6/0.086*1000000/RES_hhdet_num!D$3)</f>
        <v>109.8106588547715</v>
      </c>
      <c r="E6" s="156">
        <f>IF(RES_hhdet_tes!E6=0,0,RES_hhdet_tes!E6/0.086*1000000/RES_hhdet_num!E$3)</f>
        <v>116.09890795529483</v>
      </c>
      <c r="F6" s="156">
        <f>IF(RES_hhdet_tes!F6=0,0,RES_hhdet_tes!F6/0.086*1000000/RES_hhdet_num!F$3)</f>
        <v>92.341869492383452</v>
      </c>
      <c r="G6" s="156">
        <f>IF(RES_hhdet_tes!G6=0,0,RES_hhdet_tes!G6/0.086*1000000/RES_hhdet_num!G$3)</f>
        <v>77.989519496206825</v>
      </c>
      <c r="H6" s="156">
        <f>IF(RES_hhdet_tes!H6=0,0,RES_hhdet_tes!H6/0.086*1000000/RES_hhdet_num!H$3)</f>
        <v>63.403954565838504</v>
      </c>
      <c r="I6" s="156">
        <f>IF(RES_hhdet_tes!I6=0,0,RES_hhdet_tes!I6/0.086*1000000/RES_hhdet_num!I$3)</f>
        <v>105.06172745497061</v>
      </c>
      <c r="J6" s="156">
        <f>IF(RES_hhdet_tes!J6=0,0,RES_hhdet_tes!J6/0.086*1000000/RES_hhdet_num!J$3)</f>
        <v>80.410909309564062</v>
      </c>
      <c r="K6" s="156">
        <f>IF(RES_hhdet_tes!K6=0,0,RES_hhdet_tes!K6/0.086*1000000/RES_hhdet_num!K$3)</f>
        <v>90.857399898317468</v>
      </c>
      <c r="L6" s="156">
        <f>IF(RES_hhdet_tes!L6=0,0,RES_hhdet_tes!L6/0.086*1000000/RES_hhdet_num!L$3)</f>
        <v>92.554725855407199</v>
      </c>
      <c r="M6" s="156">
        <f>IF(RES_hhdet_tes!M6=0,0,RES_hhdet_tes!M6/0.086*1000000/RES_hhdet_num!M$3)</f>
        <v>96.55322450251883</v>
      </c>
      <c r="N6" s="156">
        <f>IF(RES_hhdet_tes!N6=0,0,RES_hhdet_tes!N6/0.086*1000000/RES_hhdet_num!N$3)</f>
        <v>112.51856969202383</v>
      </c>
      <c r="O6" s="156">
        <f>IF(RES_hhdet_tes!O6=0,0,RES_hhdet_tes!O6/0.086*1000000/RES_hhdet_num!O$3)</f>
        <v>59.757817956848513</v>
      </c>
      <c r="P6" s="156">
        <f>IF(RES_hhdet_tes!P6=0,0,RES_hhdet_tes!P6/0.086*1000000/RES_hhdet_num!P$3)</f>
        <v>129.51038495066103</v>
      </c>
      <c r="Q6" s="156">
        <f>IF(RES_hhdet_tes!Q6=0,0,RES_hhdet_tes!Q6/0.086*1000000/RES_hhdet_num!Q$3)</f>
        <v>99.702970472330961</v>
      </c>
    </row>
    <row r="7" spans="1:17" ht="12.95" customHeight="1" x14ac:dyDescent="0.25">
      <c r="A7" s="158" t="s">
        <v>112</v>
      </c>
      <c r="B7" s="157">
        <f t="shared" ref="B7:Q7" si="2">B8</f>
        <v>7.2872820828621458</v>
      </c>
      <c r="C7" s="157">
        <f t="shared" si="2"/>
        <v>8.9529787696490377</v>
      </c>
      <c r="D7" s="157">
        <f t="shared" si="2"/>
        <v>9.4266617089199709</v>
      </c>
      <c r="E7" s="157">
        <f t="shared" si="2"/>
        <v>9.4017525422413346</v>
      </c>
      <c r="F7" s="157">
        <f t="shared" si="2"/>
        <v>10.18305673155248</v>
      </c>
      <c r="G7" s="157">
        <f t="shared" si="2"/>
        <v>11.268396382821072</v>
      </c>
      <c r="H7" s="157">
        <f t="shared" si="2"/>
        <v>12.395776712792719</v>
      </c>
      <c r="I7" s="157">
        <f t="shared" si="2"/>
        <v>14.147113899242758</v>
      </c>
      <c r="J7" s="157">
        <f t="shared" si="2"/>
        <v>15.918471596008391</v>
      </c>
      <c r="K7" s="157">
        <f t="shared" si="2"/>
        <v>17.678181114122872</v>
      </c>
      <c r="L7" s="157">
        <f t="shared" si="2"/>
        <v>18.855355759177467</v>
      </c>
      <c r="M7" s="157">
        <f t="shared" si="2"/>
        <v>20.8042010335604</v>
      </c>
      <c r="N7" s="157">
        <f t="shared" si="2"/>
        <v>19.377101215535195</v>
      </c>
      <c r="O7" s="157">
        <f t="shared" si="2"/>
        <v>19.339873643904731</v>
      </c>
      <c r="P7" s="157">
        <f t="shared" si="2"/>
        <v>16.479973570747884</v>
      </c>
      <c r="Q7" s="157">
        <f t="shared" si="2"/>
        <v>15.939829329838588</v>
      </c>
    </row>
    <row r="8" spans="1:17" ht="12" customHeight="1" x14ac:dyDescent="0.25">
      <c r="A8" s="23" t="s">
        <v>60</v>
      </c>
      <c r="B8" s="156">
        <f>IF(RES_hhdet_tes!B8=0,0,RES_hhdet_tes!B8/0.086*1000000/RES_hhdet_num!B$3)</f>
        <v>7.2872820828621458</v>
      </c>
      <c r="C8" s="156">
        <f>IF(RES_hhdet_tes!C8=0,0,RES_hhdet_tes!C8/0.086*1000000/RES_hhdet_num!C$3)</f>
        <v>8.9529787696490377</v>
      </c>
      <c r="D8" s="156">
        <f>IF(RES_hhdet_tes!D8=0,0,RES_hhdet_tes!D8/0.086*1000000/RES_hhdet_num!D$3)</f>
        <v>9.4266617089199709</v>
      </c>
      <c r="E8" s="156">
        <f>IF(RES_hhdet_tes!E8=0,0,RES_hhdet_tes!E8/0.086*1000000/RES_hhdet_num!E$3)</f>
        <v>9.4017525422413346</v>
      </c>
      <c r="F8" s="156">
        <f>IF(RES_hhdet_tes!F8=0,0,RES_hhdet_tes!F8/0.086*1000000/RES_hhdet_num!F$3)</f>
        <v>10.18305673155248</v>
      </c>
      <c r="G8" s="156">
        <f>IF(RES_hhdet_tes!G8=0,0,RES_hhdet_tes!G8/0.086*1000000/RES_hhdet_num!G$3)</f>
        <v>11.268396382821072</v>
      </c>
      <c r="H8" s="156">
        <f>IF(RES_hhdet_tes!H8=0,0,RES_hhdet_tes!H8/0.086*1000000/RES_hhdet_num!H$3)</f>
        <v>12.395776712792719</v>
      </c>
      <c r="I8" s="156">
        <f>IF(RES_hhdet_tes!I8=0,0,RES_hhdet_tes!I8/0.086*1000000/RES_hhdet_num!I$3)</f>
        <v>14.147113899242758</v>
      </c>
      <c r="J8" s="156">
        <f>IF(RES_hhdet_tes!J8=0,0,RES_hhdet_tes!J8/0.086*1000000/RES_hhdet_num!J$3)</f>
        <v>15.918471596008391</v>
      </c>
      <c r="K8" s="156">
        <f>IF(RES_hhdet_tes!K8=0,0,RES_hhdet_tes!K8/0.086*1000000/RES_hhdet_num!K$3)</f>
        <v>17.678181114122872</v>
      </c>
      <c r="L8" s="156">
        <f>IF(RES_hhdet_tes!L8=0,0,RES_hhdet_tes!L8/0.086*1000000/RES_hhdet_num!L$3)</f>
        <v>18.855355759177467</v>
      </c>
      <c r="M8" s="156">
        <f>IF(RES_hhdet_tes!M8=0,0,RES_hhdet_tes!M8/0.086*1000000/RES_hhdet_num!M$3)</f>
        <v>20.8042010335604</v>
      </c>
      <c r="N8" s="156">
        <f>IF(RES_hhdet_tes!N8=0,0,RES_hhdet_tes!N8/0.086*1000000/RES_hhdet_num!N$3)</f>
        <v>19.377101215535195</v>
      </c>
      <c r="O8" s="156">
        <f>IF(RES_hhdet_tes!O8=0,0,RES_hhdet_tes!O8/0.086*1000000/RES_hhdet_num!O$3)</f>
        <v>19.339873643904731</v>
      </c>
      <c r="P8" s="156">
        <f>IF(RES_hhdet_tes!P8=0,0,RES_hhdet_tes!P8/0.086*1000000/RES_hhdet_num!P$3)</f>
        <v>16.479973570747884</v>
      </c>
      <c r="Q8" s="156">
        <f>IF(RES_hhdet_tes!Q8=0,0,RES_hhdet_tes!Q8/0.086*1000000/RES_hhdet_num!Q$3)</f>
        <v>15.939829329838588</v>
      </c>
    </row>
    <row r="9" spans="1:17" ht="12" customHeight="1" x14ac:dyDescent="0.25">
      <c r="A9" s="158" t="s">
        <v>63</v>
      </c>
      <c r="B9" s="157">
        <f>IF(RES_hhdet_tes!B9=0,0,RES_hhdet_tes!B9/0.086*1000000/RES_hhdet_num!B$3)</f>
        <v>1745.1667798715214</v>
      </c>
      <c r="C9" s="157">
        <f>IF(RES_hhdet_tes!C9=0,0,RES_hhdet_tes!C9/0.086*1000000/RES_hhdet_num!C$3)</f>
        <v>1777.1680963880008</v>
      </c>
      <c r="D9" s="157">
        <f>IF(RES_hhdet_tes!D9=0,0,RES_hhdet_tes!D9/0.086*1000000/RES_hhdet_num!D$3)</f>
        <v>1768.1042903476243</v>
      </c>
      <c r="E9" s="157">
        <f>IF(RES_hhdet_tes!E9=0,0,RES_hhdet_tes!E9/0.086*1000000/RES_hhdet_num!E$3)</f>
        <v>1743.3295532366494</v>
      </c>
      <c r="F9" s="157">
        <f>IF(RES_hhdet_tes!F9=0,0,RES_hhdet_tes!F9/0.086*1000000/RES_hhdet_num!F$3)</f>
        <v>1736.9445143906407</v>
      </c>
      <c r="G9" s="157">
        <f>IF(RES_hhdet_tes!G9=0,0,RES_hhdet_tes!G9/0.086*1000000/RES_hhdet_num!G$3)</f>
        <v>1724.3215311860472</v>
      </c>
      <c r="H9" s="157">
        <f>IF(RES_hhdet_tes!H9=0,0,RES_hhdet_tes!H9/0.086*1000000/RES_hhdet_num!H$3)</f>
        <v>1728.2968421924525</v>
      </c>
      <c r="I9" s="157">
        <f>IF(RES_hhdet_tes!I9=0,0,RES_hhdet_tes!I9/0.086*1000000/RES_hhdet_num!I$3)</f>
        <v>1772.4719911162831</v>
      </c>
      <c r="J9" s="157">
        <f>IF(RES_hhdet_tes!J9=0,0,RES_hhdet_tes!J9/0.086*1000000/RES_hhdet_num!J$3)</f>
        <v>1744.0876121640863</v>
      </c>
      <c r="K9" s="157">
        <f>IF(RES_hhdet_tes!K9=0,0,RES_hhdet_tes!K9/0.086*1000000/RES_hhdet_num!K$3)</f>
        <v>1762.7000476700459</v>
      </c>
      <c r="L9" s="157">
        <f>IF(RES_hhdet_tes!L9=0,0,RES_hhdet_tes!L9/0.086*1000000/RES_hhdet_num!L$3)</f>
        <v>1743.8331300260998</v>
      </c>
      <c r="M9" s="157">
        <f>IF(RES_hhdet_tes!M9=0,0,RES_hhdet_tes!M9/0.086*1000000/RES_hhdet_num!M$3)</f>
        <v>1767.1485739368406</v>
      </c>
      <c r="N9" s="157">
        <f>IF(RES_hhdet_tes!N9=0,0,RES_hhdet_tes!N9/0.086*1000000/RES_hhdet_num!N$3)</f>
        <v>1794.9698882345256</v>
      </c>
      <c r="O9" s="157">
        <f>IF(RES_hhdet_tes!O9=0,0,RES_hhdet_tes!O9/0.086*1000000/RES_hhdet_num!O$3)</f>
        <v>1763.8948487119294</v>
      </c>
      <c r="P9" s="157">
        <f>IF(RES_hhdet_tes!P9=0,0,RES_hhdet_tes!P9/0.086*1000000/RES_hhdet_num!P$3)</f>
        <v>1813.5401012215959</v>
      </c>
      <c r="Q9" s="157">
        <f>IF(RES_hhdet_tes!Q9=0,0,RES_hhdet_tes!Q9/0.086*1000000/RES_hhdet_num!Q$3)</f>
        <v>1783.5473879943338</v>
      </c>
    </row>
    <row r="10" spans="1:17" ht="12" customHeight="1" x14ac:dyDescent="0.25">
      <c r="A10" s="167" t="s">
        <v>171</v>
      </c>
      <c r="B10" s="132">
        <f>IF(RES_hhdet_tes!B10=0,0,RES_hhdet_tes!B10/0.086*1000000/RES_hhdet_num!B10)</f>
        <v>1688.9451130224447</v>
      </c>
      <c r="C10" s="132">
        <f>IF(RES_hhdet_tes!C10=0,0,RES_hhdet_tes!C10/0.086*1000000/RES_hhdet_num!C10)</f>
        <v>1676.4295959122869</v>
      </c>
      <c r="D10" s="132">
        <f>IF(RES_hhdet_tes!D10=0,0,RES_hhdet_tes!D10/0.086*1000000/RES_hhdet_num!D10)</f>
        <v>1668.8112016320933</v>
      </c>
      <c r="E10" s="132">
        <f>IF(RES_hhdet_tes!E10=0,0,RES_hhdet_tes!E10/0.086*1000000/RES_hhdet_num!E10)</f>
        <v>1619.4395042643005</v>
      </c>
      <c r="F10" s="132">
        <f>IF(RES_hhdet_tes!F10=0,0,RES_hhdet_tes!F10/0.086*1000000/RES_hhdet_num!F10)</f>
        <v>1683.5073440710946</v>
      </c>
      <c r="G10" s="132">
        <f>IF(RES_hhdet_tes!G10=0,0,RES_hhdet_tes!G10/0.086*1000000/RES_hhdet_num!G10)</f>
        <v>1594.8650996718288</v>
      </c>
      <c r="H10" s="132">
        <f>IF(RES_hhdet_tes!H10=0,0,RES_hhdet_tes!H10/0.086*1000000/RES_hhdet_num!H10)</f>
        <v>1673.5193907265186</v>
      </c>
      <c r="I10" s="132">
        <f>IF(RES_hhdet_tes!I10=0,0,RES_hhdet_tes!I10/0.086*1000000/RES_hhdet_num!I10)</f>
        <v>1551.9899992196015</v>
      </c>
      <c r="J10" s="132">
        <f>IF(RES_hhdet_tes!J10=0,0,RES_hhdet_tes!J10/0.086*1000000/RES_hhdet_num!J10)</f>
        <v>1638.3128450824145</v>
      </c>
      <c r="K10" s="132">
        <f>IF(RES_hhdet_tes!K10=0,0,RES_hhdet_tes!K10/0.086*1000000/RES_hhdet_num!K10)</f>
        <v>1597.3830608189626</v>
      </c>
      <c r="L10" s="132">
        <f>IF(RES_hhdet_tes!L10=0,0,RES_hhdet_tes!L10/0.086*1000000/RES_hhdet_num!L10)</f>
        <v>1607.1855379693839</v>
      </c>
      <c r="M10" s="132">
        <f>IF(RES_hhdet_tes!M10=0,0,RES_hhdet_tes!M10/0.086*1000000/RES_hhdet_num!M10)</f>
        <v>1574.2112831876766</v>
      </c>
      <c r="N10" s="132">
        <f>IF(RES_hhdet_tes!N10=0,0,RES_hhdet_tes!N10/0.086*1000000/RES_hhdet_num!N10)</f>
        <v>1671.4106539998038</v>
      </c>
      <c r="O10" s="132">
        <f>IF(RES_hhdet_tes!O10=0,0,RES_hhdet_tes!O10/0.086*1000000/RES_hhdet_num!O10)</f>
        <v>1647.6315582116663</v>
      </c>
      <c r="P10" s="132">
        <f>IF(RES_hhdet_tes!P10=0,0,RES_hhdet_tes!P10/0.086*1000000/RES_hhdet_num!P10)</f>
        <v>1648.9150367827876</v>
      </c>
      <c r="Q10" s="132">
        <f>IF(RES_hhdet_tes!Q10=0,0,RES_hhdet_tes!Q10/0.086*1000000/RES_hhdet_num!Q10)</f>
        <v>1649.6341463652341</v>
      </c>
    </row>
    <row r="11" spans="1:17" ht="12" customHeight="1" x14ac:dyDescent="0.25">
      <c r="A11" s="167" t="s">
        <v>144</v>
      </c>
      <c r="B11" s="132">
        <f>IF(RES_hhdet_tes!B11=0,0,RES_hhdet_tes!B11/0.086*1000000/RES_hhdet_num!B11)</f>
        <v>1688.9253793766338</v>
      </c>
      <c r="C11" s="132">
        <f>IF(RES_hhdet_tes!C11=0,0,RES_hhdet_tes!C11/0.086*1000000/RES_hhdet_num!C11)</f>
        <v>1676.4136778880682</v>
      </c>
      <c r="D11" s="132">
        <f>IF(RES_hhdet_tes!D11=0,0,RES_hhdet_tes!D11/0.086*1000000/RES_hhdet_num!D11)</f>
        <v>1668.7959128713408</v>
      </c>
      <c r="E11" s="132">
        <f>IF(RES_hhdet_tes!E11=0,0,RES_hhdet_tes!E11/0.086*1000000/RES_hhdet_num!E11)</f>
        <v>1656.4639410636858</v>
      </c>
      <c r="F11" s="132">
        <f>IF(RES_hhdet_tes!F11=0,0,RES_hhdet_tes!F11/0.086*1000000/RES_hhdet_num!F11)</f>
        <v>1663.8344075069979</v>
      </c>
      <c r="G11" s="132">
        <f>IF(RES_hhdet_tes!G11=0,0,RES_hhdet_tes!G11/0.086*1000000/RES_hhdet_num!G11)</f>
        <v>1668.7958622670596</v>
      </c>
      <c r="H11" s="132">
        <f>IF(RES_hhdet_tes!H11=0,0,RES_hhdet_tes!H11/0.086*1000000/RES_hhdet_num!H11)</f>
        <v>1679.8482014540602</v>
      </c>
      <c r="I11" s="132">
        <f>IF(RES_hhdet_tes!I11=0,0,RES_hhdet_tes!I11/0.086*1000000/RES_hhdet_num!I11)</f>
        <v>1698.8037499065883</v>
      </c>
      <c r="J11" s="132">
        <f>IF(RES_hhdet_tes!J11=0,0,RES_hhdet_tes!J11/0.086*1000000/RES_hhdet_num!J11)</f>
        <v>1716.7152150536213</v>
      </c>
      <c r="K11" s="132">
        <f>IF(RES_hhdet_tes!K11=0,0,RES_hhdet_tes!K11/0.086*1000000/RES_hhdet_num!K11)</f>
        <v>1734.4205040464551</v>
      </c>
      <c r="L11" s="132">
        <f>IF(RES_hhdet_tes!L11=0,0,RES_hhdet_tes!L11/0.086*1000000/RES_hhdet_num!L11)</f>
        <v>1735.1503350378109</v>
      </c>
      <c r="M11" s="132">
        <f>IF(RES_hhdet_tes!M11=0,0,RES_hhdet_tes!M11/0.086*1000000/RES_hhdet_num!M11)</f>
        <v>1730.1779105074286</v>
      </c>
      <c r="N11" s="132">
        <f>IF(RES_hhdet_tes!N11=0,0,RES_hhdet_tes!N11/0.086*1000000/RES_hhdet_num!N11)</f>
        <v>1717.1320845353521</v>
      </c>
      <c r="O11" s="132">
        <f>IF(RES_hhdet_tes!O11=0,0,RES_hhdet_tes!O11/0.086*1000000/RES_hhdet_num!O11)</f>
        <v>1694.9668931103058</v>
      </c>
      <c r="P11" s="132">
        <f>IF(RES_hhdet_tes!P11=0,0,RES_hhdet_tes!P11/0.086*1000000/RES_hhdet_num!P11)</f>
        <v>1675.7570314886248</v>
      </c>
      <c r="Q11" s="132">
        <f>IF(RES_hhdet_tes!Q11=0,0,RES_hhdet_tes!Q11/0.086*1000000/RES_hhdet_num!Q11)</f>
        <v>1664.2432607219323</v>
      </c>
    </row>
    <row r="12" spans="1:17" ht="12" customHeight="1" x14ac:dyDescent="0.25">
      <c r="A12" s="167" t="s">
        <v>143</v>
      </c>
      <c r="B12" s="132">
        <f>IF(RES_hhdet_tes!B12=0,0,RES_hhdet_tes!B12/0.086*1000000/RES_hhdet_num!B12)</f>
        <v>1688.9236826351444</v>
      </c>
      <c r="C12" s="132">
        <f>IF(RES_hhdet_tes!C12=0,0,RES_hhdet_tes!C12/0.086*1000000/RES_hhdet_num!C12)</f>
        <v>1681.6024708611199</v>
      </c>
      <c r="D12" s="132">
        <f>IF(RES_hhdet_tes!D12=0,0,RES_hhdet_tes!D12/0.086*1000000/RES_hhdet_num!D12)</f>
        <v>1679.4703375822592</v>
      </c>
      <c r="E12" s="132">
        <f>IF(RES_hhdet_tes!E12=0,0,RES_hhdet_tes!E12/0.086*1000000/RES_hhdet_num!E12)</f>
        <v>1672.5180351379493</v>
      </c>
      <c r="F12" s="132">
        <f>IF(RES_hhdet_tes!F12=0,0,RES_hhdet_tes!F12/0.086*1000000/RES_hhdet_num!F12)</f>
        <v>1680.0450402039414</v>
      </c>
      <c r="G12" s="132">
        <f>IF(RES_hhdet_tes!G12=0,0,RES_hhdet_tes!G12/0.086*1000000/RES_hhdet_num!G12)</f>
        <v>1681.7747964605633</v>
      </c>
      <c r="H12" s="132">
        <f>IF(RES_hhdet_tes!H12=0,0,RES_hhdet_tes!H12/0.086*1000000/RES_hhdet_num!H12)</f>
        <v>1683.0131058041138</v>
      </c>
      <c r="I12" s="132">
        <f>IF(RES_hhdet_tes!I12=0,0,RES_hhdet_tes!I12/0.086*1000000/RES_hhdet_num!I12)</f>
        <v>1688.6594685057169</v>
      </c>
      <c r="J12" s="132">
        <f>IF(RES_hhdet_tes!J12=0,0,RES_hhdet_tes!J12/0.086*1000000/RES_hhdet_num!J12)</f>
        <v>1698.8567422600422</v>
      </c>
      <c r="K12" s="132">
        <f>IF(RES_hhdet_tes!K12=0,0,RES_hhdet_tes!K12/0.086*1000000/RES_hhdet_num!K12)</f>
        <v>1713.9988650570276</v>
      </c>
      <c r="L12" s="132">
        <f>IF(RES_hhdet_tes!L12=0,0,RES_hhdet_tes!L12/0.086*1000000/RES_hhdet_num!L12)</f>
        <v>1718.5863249892664</v>
      </c>
      <c r="M12" s="132">
        <f>IF(RES_hhdet_tes!M12=0,0,RES_hhdet_tes!M12/0.086*1000000/RES_hhdet_num!M12)</f>
        <v>1718.5078977028911</v>
      </c>
      <c r="N12" s="132">
        <f>IF(RES_hhdet_tes!N12=0,0,RES_hhdet_tes!N12/0.086*1000000/RES_hhdet_num!N12)</f>
        <v>1708.4992436542152</v>
      </c>
      <c r="O12" s="132">
        <f>IF(RES_hhdet_tes!O12=0,0,RES_hhdet_tes!O12/0.086*1000000/RES_hhdet_num!O12)</f>
        <v>1696.6933058987904</v>
      </c>
      <c r="P12" s="132">
        <f>IF(RES_hhdet_tes!P12=0,0,RES_hhdet_tes!P12/0.086*1000000/RES_hhdet_num!P12)</f>
        <v>1683.2412041489745</v>
      </c>
      <c r="Q12" s="132">
        <f>IF(RES_hhdet_tes!Q12=0,0,RES_hhdet_tes!Q12/0.086*1000000/RES_hhdet_num!Q12)</f>
        <v>1675.5126182992472</v>
      </c>
    </row>
    <row r="13" spans="1:17" ht="12" customHeight="1" x14ac:dyDescent="0.25">
      <c r="A13" s="166" t="s">
        <v>57</v>
      </c>
      <c r="B13" s="165">
        <f>IF(RES_hhdet_tes!B13=0,0,RES_hhdet_tes!B13/0.086*1000000/RES_hhdet_num!B12)</f>
        <v>1097.8014965948121</v>
      </c>
      <c r="C13" s="165">
        <f>IF(RES_hhdet_tes!C13=0,0,RES_hhdet_tes!C13/0.086*1000000/RES_hhdet_num!C12)</f>
        <v>1089.6688906272429</v>
      </c>
      <c r="D13" s="165">
        <f>IF(RES_hhdet_tes!D13=0,0,RES_hhdet_tes!D13/0.086*1000000/RES_hhdet_num!D12)</f>
        <v>1084.7173433663709</v>
      </c>
      <c r="E13" s="165">
        <f>IF(RES_hhdet_tes!E13=0,0,RES_hhdet_tes!E13/0.086*1000000/RES_hhdet_num!E12)</f>
        <v>1076.701561691395</v>
      </c>
      <c r="F13" s="165">
        <f>IF(RES_hhdet_tes!F13=0,0,RES_hhdet_tes!F13/0.086*1000000/RES_hhdet_num!F12)</f>
        <v>1084.5137551134897</v>
      </c>
      <c r="G13" s="165">
        <f>IF(RES_hhdet_tes!G13=0,0,RES_hhdet_tes!G13/0.086*1000000/RES_hhdet_num!G12)</f>
        <v>1083.6835196656252</v>
      </c>
      <c r="H13" s="165">
        <f>IF(RES_hhdet_tes!H13=0,0,RES_hhdet_tes!H13/0.086*1000000/RES_hhdet_num!H12)</f>
        <v>1088.491735389272</v>
      </c>
      <c r="I13" s="165">
        <f>IF(RES_hhdet_tes!I13=0,0,RES_hhdet_tes!I13/0.086*1000000/RES_hhdet_num!I12)</f>
        <v>1098.5771869666673</v>
      </c>
      <c r="J13" s="165">
        <f>IF(RES_hhdet_tes!J13=0,0,RES_hhdet_tes!J13/0.086*1000000/RES_hhdet_num!J12)</f>
        <v>1114.0022992572169</v>
      </c>
      <c r="K13" s="165">
        <f>IF(RES_hhdet_tes!K13=0,0,RES_hhdet_tes!K13/0.086*1000000/RES_hhdet_num!K12)</f>
        <v>1122.1871829296238</v>
      </c>
      <c r="L13" s="165">
        <f>IF(RES_hhdet_tes!L13=0,0,RES_hhdet_tes!L13/0.086*1000000/RES_hhdet_num!L12)</f>
        <v>1114.569164436864</v>
      </c>
      <c r="M13" s="165">
        <f>IF(RES_hhdet_tes!M13=0,0,RES_hhdet_tes!M13/0.086*1000000/RES_hhdet_num!M12)</f>
        <v>1132.0072037540338</v>
      </c>
      <c r="N13" s="165">
        <f>IF(RES_hhdet_tes!N13=0,0,RES_hhdet_tes!N13/0.086*1000000/RES_hhdet_num!N12)</f>
        <v>1114.487465526008</v>
      </c>
      <c r="O13" s="165">
        <f>IF(RES_hhdet_tes!O13=0,0,RES_hhdet_tes!O13/0.086*1000000/RES_hhdet_num!O12)</f>
        <v>1093.1757036969102</v>
      </c>
      <c r="P13" s="165">
        <f>IF(RES_hhdet_tes!P13=0,0,RES_hhdet_tes!P13/0.086*1000000/RES_hhdet_num!P12)</f>
        <v>1103.4391655973225</v>
      </c>
      <c r="Q13" s="165">
        <f>IF(RES_hhdet_tes!Q13=0,0,RES_hhdet_tes!Q13/0.086*1000000/RES_hhdet_num!Q12)</f>
        <v>1086.9737684297163</v>
      </c>
    </row>
    <row r="14" spans="1:17" ht="12" customHeight="1" x14ac:dyDescent="0.25">
      <c r="A14" s="147" t="s">
        <v>59</v>
      </c>
      <c r="B14" s="164">
        <f>IF(RES_hhdet_tes!B14=0,0,RES_hhdet_tes!B14/0.086*1000000/RES_hhdet_num!B12)</f>
        <v>591.12218604033194</v>
      </c>
      <c r="C14" s="164">
        <f>IF(RES_hhdet_tes!C14=0,0,RES_hhdet_tes!C14/0.086*1000000/RES_hhdet_num!C12)</f>
        <v>591.93358023387668</v>
      </c>
      <c r="D14" s="164">
        <f>IF(RES_hhdet_tes!D14=0,0,RES_hhdet_tes!D14/0.086*1000000/RES_hhdet_num!D12)</f>
        <v>594.75299421588875</v>
      </c>
      <c r="E14" s="164">
        <f>IF(RES_hhdet_tes!E14=0,0,RES_hhdet_tes!E14/0.086*1000000/RES_hhdet_num!E12)</f>
        <v>595.81647344655437</v>
      </c>
      <c r="F14" s="164">
        <f>IF(RES_hhdet_tes!F14=0,0,RES_hhdet_tes!F14/0.086*1000000/RES_hhdet_num!F12)</f>
        <v>595.53128509045166</v>
      </c>
      <c r="G14" s="164">
        <f>IF(RES_hhdet_tes!G14=0,0,RES_hhdet_tes!G14/0.086*1000000/RES_hhdet_num!G12)</f>
        <v>598.09127679493827</v>
      </c>
      <c r="H14" s="164">
        <f>IF(RES_hhdet_tes!H14=0,0,RES_hhdet_tes!H14/0.086*1000000/RES_hhdet_num!H12)</f>
        <v>594.52137041484184</v>
      </c>
      <c r="I14" s="164">
        <f>IF(RES_hhdet_tes!I14=0,0,RES_hhdet_tes!I14/0.086*1000000/RES_hhdet_num!I12)</f>
        <v>590.08228153904963</v>
      </c>
      <c r="J14" s="164">
        <f>IF(RES_hhdet_tes!J14=0,0,RES_hhdet_tes!J14/0.086*1000000/RES_hhdet_num!J12)</f>
        <v>584.85444300282552</v>
      </c>
      <c r="K14" s="164">
        <f>IF(RES_hhdet_tes!K14=0,0,RES_hhdet_tes!K14/0.086*1000000/RES_hhdet_num!K12)</f>
        <v>591.81168212740363</v>
      </c>
      <c r="L14" s="164">
        <f>IF(RES_hhdet_tes!L14=0,0,RES_hhdet_tes!L14/0.086*1000000/RES_hhdet_num!L12)</f>
        <v>604.01716055240217</v>
      </c>
      <c r="M14" s="164">
        <f>IF(RES_hhdet_tes!M14=0,0,RES_hhdet_tes!M14/0.086*1000000/RES_hhdet_num!M12)</f>
        <v>586.50069394885747</v>
      </c>
      <c r="N14" s="164">
        <f>IF(RES_hhdet_tes!N14=0,0,RES_hhdet_tes!N14/0.086*1000000/RES_hhdet_num!N12)</f>
        <v>594.01177812820731</v>
      </c>
      <c r="O14" s="164">
        <f>IF(RES_hhdet_tes!O14=0,0,RES_hhdet_tes!O14/0.086*1000000/RES_hhdet_num!O12)</f>
        <v>603.51760220188021</v>
      </c>
      <c r="P14" s="164">
        <f>IF(RES_hhdet_tes!P14=0,0,RES_hhdet_tes!P14/0.086*1000000/RES_hhdet_num!P12)</f>
        <v>579.80203855165212</v>
      </c>
      <c r="Q14" s="164">
        <f>IF(RES_hhdet_tes!Q14=0,0,RES_hhdet_tes!Q14/0.086*1000000/RES_hhdet_num!Q12)</f>
        <v>588.53884986953096</v>
      </c>
    </row>
    <row r="15" spans="1:17" ht="12" customHeight="1" x14ac:dyDescent="0.25">
      <c r="A15" s="163" t="s">
        <v>142</v>
      </c>
      <c r="B15" s="162">
        <f>IF(RES_hhdet_tes!B15=0,0,RES_hhdet_tes!B15/0.086*1000000/RES_hhdet_num!B15)</f>
        <v>1790.4908755579136</v>
      </c>
      <c r="C15" s="162">
        <f>IF(RES_hhdet_tes!C15=0,0,RES_hhdet_tes!C15/0.086*1000000/RES_hhdet_num!C15)</f>
        <v>1858.5129202607723</v>
      </c>
      <c r="D15" s="162">
        <f>IF(RES_hhdet_tes!D15=0,0,RES_hhdet_tes!D15/0.086*1000000/RES_hhdet_num!D15)</f>
        <v>1845.8321793939483</v>
      </c>
      <c r="E15" s="162">
        <f>IF(RES_hhdet_tes!E15=0,0,RES_hhdet_tes!E15/0.086*1000000/RES_hhdet_num!E15)</f>
        <v>1836.5145853873203</v>
      </c>
      <c r="F15" s="162">
        <f>IF(RES_hhdet_tes!F15=0,0,RES_hhdet_tes!F15/0.086*1000000/RES_hhdet_num!F15)</f>
        <v>1786.6894392782831</v>
      </c>
      <c r="G15" s="162">
        <f>IF(RES_hhdet_tes!G15=0,0,RES_hhdet_tes!G15/0.086*1000000/RES_hhdet_num!G15)</f>
        <v>1811.0838758028071</v>
      </c>
      <c r="H15" s="162">
        <f>IF(RES_hhdet_tes!H15=0,0,RES_hhdet_tes!H15/0.086*1000000/RES_hhdet_num!H15)</f>
        <v>1779.3001723161467</v>
      </c>
      <c r="I15" s="162">
        <f>IF(RES_hhdet_tes!I15=0,0,RES_hhdet_tes!I15/0.086*1000000/RES_hhdet_num!I15)</f>
        <v>1940.7244152125131</v>
      </c>
      <c r="J15" s="162">
        <f>IF(RES_hhdet_tes!J15=0,0,RES_hhdet_tes!J15/0.086*1000000/RES_hhdet_num!J15)</f>
        <v>1835.0919023641118</v>
      </c>
      <c r="K15" s="162">
        <f>IF(RES_hhdet_tes!K15=0,0,RES_hhdet_tes!K15/0.086*1000000/RES_hhdet_num!K15)</f>
        <v>1921.7867243343901</v>
      </c>
      <c r="L15" s="162">
        <f>IF(RES_hhdet_tes!L15=0,0,RES_hhdet_tes!L15/0.086*1000000/RES_hhdet_num!L15)</f>
        <v>1876.9701337441363</v>
      </c>
      <c r="M15" s="162">
        <f>IF(RES_hhdet_tes!M15=0,0,RES_hhdet_tes!M15/0.086*1000000/RES_hhdet_num!M15)</f>
        <v>1966.6511220326265</v>
      </c>
      <c r="N15" s="162">
        <f>IF(RES_hhdet_tes!N15=0,0,RES_hhdet_tes!N15/0.086*1000000/RES_hhdet_num!N15)</f>
        <v>1957.9306308898283</v>
      </c>
      <c r="O15" s="162">
        <f>IF(RES_hhdet_tes!O15=0,0,RES_hhdet_tes!O15/0.086*1000000/RES_hhdet_num!O15)</f>
        <v>1919.2929390946701</v>
      </c>
      <c r="P15" s="162">
        <f>IF(RES_hhdet_tes!P15=0,0,RES_hhdet_tes!P15/0.086*1000000/RES_hhdet_num!P15)</f>
        <v>2046.3582304366737</v>
      </c>
      <c r="Q15" s="162">
        <f>IF(RES_hhdet_tes!Q15=0,0,RES_hhdet_tes!Q15/0.086*1000000/RES_hhdet_num!Q15)</f>
        <v>1975.2146444483037</v>
      </c>
    </row>
    <row r="16" spans="1:17" ht="12" customHeight="1" x14ac:dyDescent="0.25">
      <c r="A16" s="161" t="s">
        <v>141</v>
      </c>
      <c r="B16" s="160">
        <f>IF(RES_hhdet_tes!B16=0,0,RES_hhdet_tes!B16/0.086*1000000/RES_hhdet_num!B16)</f>
        <v>1754.9412551529756</v>
      </c>
      <c r="C16" s="160">
        <f>IF(RES_hhdet_tes!C16=0,0,RES_hhdet_tes!C16/0.086*1000000/RES_hhdet_num!C16)</f>
        <v>1799.9669784033781</v>
      </c>
      <c r="D16" s="160">
        <f>IF(RES_hhdet_tes!D16=0,0,RES_hhdet_tes!D16/0.086*1000000/RES_hhdet_num!D16)</f>
        <v>1794.5193918370514</v>
      </c>
      <c r="E16" s="160">
        <f>IF(RES_hhdet_tes!E16=0,0,RES_hhdet_tes!E16/0.086*1000000/RES_hhdet_num!E16)</f>
        <v>1789.3645589181915</v>
      </c>
      <c r="F16" s="160">
        <f>IF(RES_hhdet_tes!F16=0,0,RES_hhdet_tes!F16/0.086*1000000/RES_hhdet_num!F16)</f>
        <v>1759.7487115123517</v>
      </c>
      <c r="G16" s="160">
        <f>IF(RES_hhdet_tes!G16=0,0,RES_hhdet_tes!G16/0.086*1000000/RES_hhdet_num!G16)</f>
        <v>1776.9506249925271</v>
      </c>
      <c r="H16" s="160">
        <f>IF(RES_hhdet_tes!H16=0,0,RES_hhdet_tes!H16/0.086*1000000/RES_hhdet_num!H16)</f>
        <v>1750.6791590692144</v>
      </c>
      <c r="I16" s="160">
        <f>IF(RES_hhdet_tes!I16=0,0,RES_hhdet_tes!I16/0.086*1000000/RES_hhdet_num!I16)</f>
        <v>1849.6563916527243</v>
      </c>
      <c r="J16" s="160">
        <f>IF(RES_hhdet_tes!J16=0,0,RES_hhdet_tes!J16/0.086*1000000/RES_hhdet_num!J16)</f>
        <v>1777.6504749016465</v>
      </c>
      <c r="K16" s="160">
        <f>IF(RES_hhdet_tes!K16=0,0,RES_hhdet_tes!K16/0.086*1000000/RES_hhdet_num!K16)</f>
        <v>1835.0145946685507</v>
      </c>
      <c r="L16" s="160">
        <f>IF(RES_hhdet_tes!L16=0,0,RES_hhdet_tes!L16/0.086*1000000/RES_hhdet_num!L16)</f>
        <v>1811.0619046371176</v>
      </c>
      <c r="M16" s="160">
        <f>IF(RES_hhdet_tes!M16=0,0,RES_hhdet_tes!M16/0.086*1000000/RES_hhdet_num!M16)</f>
        <v>1874.5993554841282</v>
      </c>
      <c r="N16" s="160">
        <f>IF(RES_hhdet_tes!N16=0,0,RES_hhdet_tes!N16/0.086*1000000/RES_hhdet_num!N16)</f>
        <v>1866.5104532264836</v>
      </c>
      <c r="O16" s="160">
        <f>IF(RES_hhdet_tes!O16=0,0,RES_hhdet_tes!O16/0.086*1000000/RES_hhdet_num!O16)</f>
        <v>1844.8964536340131</v>
      </c>
      <c r="P16" s="160">
        <f>IF(RES_hhdet_tes!P16=0,0,RES_hhdet_tes!P16/0.086*1000000/RES_hhdet_num!P16)</f>
        <v>1930.3341428696167</v>
      </c>
      <c r="Q16" s="160">
        <f>IF(RES_hhdet_tes!Q16=0,0,RES_hhdet_tes!Q16/0.086*1000000/RES_hhdet_num!Q16)</f>
        <v>1881.1021508109095</v>
      </c>
    </row>
    <row r="17" spans="1:17" ht="12" customHeight="1" x14ac:dyDescent="0.25">
      <c r="A17" s="148" t="s">
        <v>60</v>
      </c>
      <c r="B17" s="156">
        <f>IF(RES_hhdet_tes!B17=0,0,RES_hhdet_tes!B17/0.086*1000000/RES_hhdet_num!B16)</f>
        <v>1163.8190691126433</v>
      </c>
      <c r="C17" s="156">
        <f>IF(RES_hhdet_tes!C17=0,0,RES_hhdet_tes!C17/0.086*1000000/RES_hhdet_num!C16)</f>
        <v>1208.0333981695019</v>
      </c>
      <c r="D17" s="156">
        <f>IF(RES_hhdet_tes!D17=0,0,RES_hhdet_tes!D17/0.086*1000000/RES_hhdet_num!D16)</f>
        <v>1199.7663976211629</v>
      </c>
      <c r="E17" s="156">
        <f>IF(RES_hhdet_tes!E17=0,0,RES_hhdet_tes!E17/0.086*1000000/RES_hhdet_num!E16)</f>
        <v>1193.5480854716366</v>
      </c>
      <c r="F17" s="156">
        <f>IF(RES_hhdet_tes!F17=0,0,RES_hhdet_tes!F17/0.086*1000000/RES_hhdet_num!F16)</f>
        <v>1164.2174264219</v>
      </c>
      <c r="G17" s="156">
        <f>IF(RES_hhdet_tes!G17=0,0,RES_hhdet_tes!G17/0.086*1000000/RES_hhdet_num!G16)</f>
        <v>1178.859348197589</v>
      </c>
      <c r="H17" s="156">
        <f>IF(RES_hhdet_tes!H17=0,0,RES_hhdet_tes!H17/0.086*1000000/RES_hhdet_num!H16)</f>
        <v>1156.1577886543723</v>
      </c>
      <c r="I17" s="156">
        <f>IF(RES_hhdet_tes!I17=0,0,RES_hhdet_tes!I17/0.086*1000000/RES_hhdet_num!I16)</f>
        <v>1259.574110113675</v>
      </c>
      <c r="J17" s="156">
        <f>IF(RES_hhdet_tes!J17=0,0,RES_hhdet_tes!J17/0.086*1000000/RES_hhdet_num!J16)</f>
        <v>1192.796031898821</v>
      </c>
      <c r="K17" s="156">
        <f>IF(RES_hhdet_tes!K17=0,0,RES_hhdet_tes!K17/0.086*1000000/RES_hhdet_num!K16)</f>
        <v>1243.2029125411464</v>
      </c>
      <c r="L17" s="156">
        <f>IF(RES_hhdet_tes!L17=0,0,RES_hhdet_tes!L17/0.086*1000000/RES_hhdet_num!L16)</f>
        <v>1207.0447440847154</v>
      </c>
      <c r="M17" s="156">
        <f>IF(RES_hhdet_tes!M17=0,0,RES_hhdet_tes!M17/0.086*1000000/RES_hhdet_num!M16)</f>
        <v>1288.0986615352706</v>
      </c>
      <c r="N17" s="156">
        <f>IF(RES_hhdet_tes!N17=0,0,RES_hhdet_tes!N17/0.086*1000000/RES_hhdet_num!N16)</f>
        <v>1272.498675098276</v>
      </c>
      <c r="O17" s="156">
        <f>IF(RES_hhdet_tes!O17=0,0,RES_hhdet_tes!O17/0.086*1000000/RES_hhdet_num!O16)</f>
        <v>1241.3788514321329</v>
      </c>
      <c r="P17" s="156">
        <f>IF(RES_hhdet_tes!P17=0,0,RES_hhdet_tes!P17/0.086*1000000/RES_hhdet_num!P16)</f>
        <v>1350.5321043179649</v>
      </c>
      <c r="Q17" s="156">
        <f>IF(RES_hhdet_tes!Q17=0,0,RES_hhdet_tes!Q17/0.086*1000000/RES_hhdet_num!Q16)</f>
        <v>1292.5633009413782</v>
      </c>
    </row>
    <row r="18" spans="1:17" ht="12" customHeight="1" x14ac:dyDescent="0.25">
      <c r="A18" s="148" t="s">
        <v>59</v>
      </c>
      <c r="B18" s="156">
        <f>IF(RES_hhdet_tes!B18=0,0,RES_hhdet_tes!B18/0.086*1000000/RES_hhdet_num!B16)</f>
        <v>591.12218604033183</v>
      </c>
      <c r="C18" s="156">
        <f>IF(RES_hhdet_tes!C18=0,0,RES_hhdet_tes!C18/0.086*1000000/RES_hhdet_num!C16)</f>
        <v>591.93358023387634</v>
      </c>
      <c r="D18" s="156">
        <f>IF(RES_hhdet_tes!D18=0,0,RES_hhdet_tes!D18/0.086*1000000/RES_hhdet_num!D16)</f>
        <v>594.75299421588863</v>
      </c>
      <c r="E18" s="156">
        <f>IF(RES_hhdet_tes!E18=0,0,RES_hhdet_tes!E18/0.086*1000000/RES_hhdet_num!E16)</f>
        <v>595.8164734465546</v>
      </c>
      <c r="F18" s="156">
        <f>IF(RES_hhdet_tes!F18=0,0,RES_hhdet_tes!F18/0.086*1000000/RES_hhdet_num!F16)</f>
        <v>595.53128509045177</v>
      </c>
      <c r="G18" s="156">
        <f>IF(RES_hhdet_tes!G18=0,0,RES_hhdet_tes!G18/0.086*1000000/RES_hhdet_num!G16)</f>
        <v>598.09127679493827</v>
      </c>
      <c r="H18" s="156">
        <f>IF(RES_hhdet_tes!H18=0,0,RES_hhdet_tes!H18/0.086*1000000/RES_hhdet_num!H16)</f>
        <v>594.52137041484195</v>
      </c>
      <c r="I18" s="156">
        <f>IF(RES_hhdet_tes!I18=0,0,RES_hhdet_tes!I18/0.086*1000000/RES_hhdet_num!I16)</f>
        <v>590.08228153904952</v>
      </c>
      <c r="J18" s="156">
        <f>IF(RES_hhdet_tes!J18=0,0,RES_hhdet_tes!J18/0.086*1000000/RES_hhdet_num!J16)</f>
        <v>584.85444300282541</v>
      </c>
      <c r="K18" s="156">
        <f>IF(RES_hhdet_tes!K18=0,0,RES_hhdet_tes!K18/0.086*1000000/RES_hhdet_num!K16)</f>
        <v>591.81168212740408</v>
      </c>
      <c r="L18" s="156">
        <f>IF(RES_hhdet_tes!L18=0,0,RES_hhdet_tes!L18/0.086*1000000/RES_hhdet_num!L16)</f>
        <v>604.01716055240229</v>
      </c>
      <c r="M18" s="156">
        <f>IF(RES_hhdet_tes!M18=0,0,RES_hhdet_tes!M18/0.086*1000000/RES_hhdet_num!M16)</f>
        <v>586.50069394885736</v>
      </c>
      <c r="N18" s="156">
        <f>IF(RES_hhdet_tes!N18=0,0,RES_hhdet_tes!N18/0.086*1000000/RES_hhdet_num!N16)</f>
        <v>594.01177812820731</v>
      </c>
      <c r="O18" s="156">
        <f>IF(RES_hhdet_tes!O18=0,0,RES_hhdet_tes!O18/0.086*1000000/RES_hhdet_num!O16)</f>
        <v>603.51760220188009</v>
      </c>
      <c r="P18" s="156">
        <f>IF(RES_hhdet_tes!P18=0,0,RES_hhdet_tes!P18/0.086*1000000/RES_hhdet_num!P16)</f>
        <v>579.80203855165178</v>
      </c>
      <c r="Q18" s="156">
        <f>IF(RES_hhdet_tes!Q18=0,0,RES_hhdet_tes!Q18/0.086*1000000/RES_hhdet_num!Q16)</f>
        <v>588.53884986953108</v>
      </c>
    </row>
    <row r="19" spans="1:17" ht="12" customHeight="1" x14ac:dyDescent="0.25">
      <c r="A19" s="158" t="s">
        <v>62</v>
      </c>
      <c r="B19" s="157">
        <f>IF(RES_hhdet_tes!B19=0,0,RES_hhdet_tes!B19/0.086*1000000/RES_hhdet_num!B$3)</f>
        <v>629.80636135134114</v>
      </c>
      <c r="C19" s="157">
        <f>IF(RES_hhdet_tes!C19=0,0,RES_hhdet_tes!C19/0.086*1000000/RES_hhdet_num!C$3)</f>
        <v>644.85860560664469</v>
      </c>
      <c r="D19" s="157">
        <f>IF(RES_hhdet_tes!D19=0,0,RES_hhdet_tes!D19/0.086*1000000/RES_hhdet_num!D$3)</f>
        <v>653.81115749852961</v>
      </c>
      <c r="E19" s="157">
        <f>IF(RES_hhdet_tes!E19=0,0,RES_hhdet_tes!E19/0.086*1000000/RES_hhdet_num!E$3)</f>
        <v>658.83111853707135</v>
      </c>
      <c r="F19" s="157">
        <f>IF(RES_hhdet_tes!F19=0,0,RES_hhdet_tes!F19/0.086*1000000/RES_hhdet_num!F$3)</f>
        <v>648.54289537673424</v>
      </c>
      <c r="G19" s="157">
        <f>IF(RES_hhdet_tes!G19=0,0,RES_hhdet_tes!G19/0.086*1000000/RES_hhdet_num!G$3)</f>
        <v>639.39282113504612</v>
      </c>
      <c r="H19" s="157">
        <f>IF(RES_hhdet_tes!H19=0,0,RES_hhdet_tes!H19/0.086*1000000/RES_hhdet_num!H$3)</f>
        <v>631.04121931242014</v>
      </c>
      <c r="I19" s="157">
        <f>IF(RES_hhdet_tes!I19=0,0,RES_hhdet_tes!I19/0.086*1000000/RES_hhdet_num!I$3)</f>
        <v>647.92189707763134</v>
      </c>
      <c r="J19" s="157">
        <f>IF(RES_hhdet_tes!J19=0,0,RES_hhdet_tes!J19/0.086*1000000/RES_hhdet_num!J$3)</f>
        <v>632.32063688186599</v>
      </c>
      <c r="K19" s="157">
        <f>IF(RES_hhdet_tes!K19=0,0,RES_hhdet_tes!K19/0.086*1000000/RES_hhdet_num!K$3)</f>
        <v>659.32706673403914</v>
      </c>
      <c r="L19" s="157">
        <f>IF(RES_hhdet_tes!L19=0,0,RES_hhdet_tes!L19/0.086*1000000/RES_hhdet_num!L$3)</f>
        <v>648.98190139668225</v>
      </c>
      <c r="M19" s="157">
        <f>IF(RES_hhdet_tes!M19=0,0,RES_hhdet_tes!M19/0.086*1000000/RES_hhdet_num!M$3)</f>
        <v>661.98303070017857</v>
      </c>
      <c r="N19" s="157">
        <f>IF(RES_hhdet_tes!N19=0,0,RES_hhdet_tes!N19/0.086*1000000/RES_hhdet_num!N$3)</f>
        <v>689.21988139532721</v>
      </c>
      <c r="O19" s="157">
        <f>IF(RES_hhdet_tes!O19=0,0,RES_hhdet_tes!O19/0.086*1000000/RES_hhdet_num!O$3)</f>
        <v>656.45718546466196</v>
      </c>
      <c r="P19" s="157">
        <f>IF(RES_hhdet_tes!P19=0,0,RES_hhdet_tes!P19/0.086*1000000/RES_hhdet_num!P$3)</f>
        <v>697.72982889947252</v>
      </c>
      <c r="Q19" s="157">
        <f>IF(RES_hhdet_tes!Q19=0,0,RES_hhdet_tes!Q19/0.086*1000000/RES_hhdet_num!Q$3)</f>
        <v>676.67997087580147</v>
      </c>
    </row>
    <row r="20" spans="1:17" ht="12" customHeight="1" x14ac:dyDescent="0.25">
      <c r="A20" s="23" t="s">
        <v>58</v>
      </c>
      <c r="B20" s="156">
        <f>IF(RES_hhdet_tes!B20=0,0,RES_hhdet_tes!B20/0.086*1000000/RES_hhdet_num!B20)</f>
        <v>592.08742799803827</v>
      </c>
      <c r="C20" s="156">
        <f>IF(RES_hhdet_tes!C20=0,0,RES_hhdet_tes!C20/0.086*1000000/RES_hhdet_num!C20)</f>
        <v>592.26141682773607</v>
      </c>
      <c r="D20" s="156">
        <f>IF(RES_hhdet_tes!D20=0,0,RES_hhdet_tes!D20/0.086*1000000/RES_hhdet_num!D20)</f>
        <v>590.01649672231599</v>
      </c>
      <c r="E20" s="156">
        <f>IF(RES_hhdet_tes!E20=0,0,RES_hhdet_tes!E20/0.086*1000000/RES_hhdet_num!E20)</f>
        <v>576.24367101144901</v>
      </c>
      <c r="F20" s="156">
        <f>IF(RES_hhdet_tes!F20=0,0,RES_hhdet_tes!F20/0.086*1000000/RES_hhdet_num!F20)</f>
        <v>601.756139157127</v>
      </c>
      <c r="G20" s="156">
        <f>IF(RES_hhdet_tes!G20=0,0,RES_hhdet_tes!G20/0.086*1000000/RES_hhdet_num!G20)</f>
        <v>578.2905117445423</v>
      </c>
      <c r="H20" s="156">
        <f>IF(RES_hhdet_tes!H20=0,0,RES_hhdet_tes!H20/0.086*1000000/RES_hhdet_num!H20)</f>
        <v>584.0695968900277</v>
      </c>
      <c r="I20" s="156">
        <f>IF(RES_hhdet_tes!I20=0,0,RES_hhdet_tes!I20/0.086*1000000/RES_hhdet_num!I20)</f>
        <v>571.0265345087106</v>
      </c>
      <c r="J20" s="156">
        <f>IF(RES_hhdet_tes!J20=0,0,RES_hhdet_tes!J20/0.086*1000000/RES_hhdet_num!J20)</f>
        <v>579.27472585945713</v>
      </c>
      <c r="K20" s="156">
        <f>IF(RES_hhdet_tes!K20=0,0,RES_hhdet_tes!K20/0.086*1000000/RES_hhdet_num!K20)</f>
        <v>591.67153235913293</v>
      </c>
      <c r="L20" s="156">
        <f>IF(RES_hhdet_tes!L20=0,0,RES_hhdet_tes!L20/0.086*1000000/RES_hhdet_num!L20)</f>
        <v>579.19122576733992</v>
      </c>
      <c r="M20" s="156">
        <f>IF(RES_hhdet_tes!M20=0,0,RES_hhdet_tes!M20/0.086*1000000/RES_hhdet_num!M20)</f>
        <v>578.98954125098351</v>
      </c>
      <c r="N20" s="156">
        <f>IF(RES_hhdet_tes!N20=0,0,RES_hhdet_tes!N20/0.086*1000000/RES_hhdet_num!N20)</f>
        <v>582.04351988419751</v>
      </c>
      <c r="O20" s="156">
        <f>IF(RES_hhdet_tes!O20=0,0,RES_hhdet_tes!O20/0.086*1000000/RES_hhdet_num!O20)</f>
        <v>578.68905271088693</v>
      </c>
      <c r="P20" s="156">
        <f>IF(RES_hhdet_tes!P20=0,0,RES_hhdet_tes!P20/0.086*1000000/RES_hhdet_num!P20)</f>
        <v>574.65075175771233</v>
      </c>
      <c r="Q20" s="156">
        <f>IF(RES_hhdet_tes!Q20=0,0,RES_hhdet_tes!Q20/0.086*1000000/RES_hhdet_num!Q20)</f>
        <v>568.5160795168099</v>
      </c>
    </row>
    <row r="21" spans="1:17" ht="12" customHeight="1" x14ac:dyDescent="0.25">
      <c r="A21" s="23" t="s">
        <v>57</v>
      </c>
      <c r="B21" s="156">
        <f>IF(RES_hhdet_tes!B21=0,0,RES_hhdet_tes!B21/0.086*1000000/RES_hhdet_num!B21)</f>
        <v>592.0644334149797</v>
      </c>
      <c r="C21" s="156">
        <f>IF(RES_hhdet_tes!C21=0,0,RES_hhdet_tes!C21/0.086*1000000/RES_hhdet_num!C21)</f>
        <v>591.29076901497854</v>
      </c>
      <c r="D21" s="156">
        <f>IF(RES_hhdet_tes!D21=0,0,RES_hhdet_tes!D21/0.086*1000000/RES_hhdet_num!D21)</f>
        <v>591.97473141389219</v>
      </c>
      <c r="E21" s="156">
        <f>IF(RES_hhdet_tes!E21=0,0,RES_hhdet_tes!E21/0.086*1000000/RES_hhdet_num!E21)</f>
        <v>571.84422583771789</v>
      </c>
      <c r="F21" s="156">
        <f>IF(RES_hhdet_tes!F21=0,0,RES_hhdet_tes!F21/0.086*1000000/RES_hhdet_num!F21)</f>
        <v>618.71192640801121</v>
      </c>
      <c r="G21" s="156">
        <f>IF(RES_hhdet_tes!G21=0,0,RES_hhdet_tes!G21/0.086*1000000/RES_hhdet_num!G21)</f>
        <v>691.45018138483488</v>
      </c>
      <c r="H21" s="156">
        <f>IF(RES_hhdet_tes!H21=0,0,RES_hhdet_tes!H21/0.086*1000000/RES_hhdet_num!H21)</f>
        <v>570.33159477234051</v>
      </c>
      <c r="I21" s="156">
        <f>IF(RES_hhdet_tes!I21=0,0,RES_hhdet_tes!I21/0.086*1000000/RES_hhdet_num!I21)</f>
        <v>644.12673329480867</v>
      </c>
      <c r="J21" s="156">
        <f>IF(RES_hhdet_tes!J21=0,0,RES_hhdet_tes!J21/0.086*1000000/RES_hhdet_num!J21)</f>
        <v>644.34558162979852</v>
      </c>
      <c r="K21" s="156">
        <f>IF(RES_hhdet_tes!K21=0,0,RES_hhdet_tes!K21/0.086*1000000/RES_hhdet_num!K21)</f>
        <v>483.66824600198231</v>
      </c>
      <c r="L21" s="156">
        <f>IF(RES_hhdet_tes!L21=0,0,RES_hhdet_tes!L21/0.086*1000000/RES_hhdet_num!L21)</f>
        <v>696.44508729910467</v>
      </c>
      <c r="M21" s="156">
        <f>IF(RES_hhdet_tes!M21=0,0,RES_hhdet_tes!M21/0.086*1000000/RES_hhdet_num!M21)</f>
        <v>694.07044178514082</v>
      </c>
      <c r="N21" s="156">
        <f>IF(RES_hhdet_tes!N21=0,0,RES_hhdet_tes!N21/0.086*1000000/RES_hhdet_num!N21)</f>
        <v>533.47409119264751</v>
      </c>
      <c r="O21" s="156">
        <f>IF(RES_hhdet_tes!O21=0,0,RES_hhdet_tes!O21/0.086*1000000/RES_hhdet_num!O21)</f>
        <v>584.16914629743633</v>
      </c>
      <c r="P21" s="156">
        <f>IF(RES_hhdet_tes!P21=0,0,RES_hhdet_tes!P21/0.086*1000000/RES_hhdet_num!P21)</f>
        <v>578.3257825440337</v>
      </c>
      <c r="Q21" s="156">
        <f>IF(RES_hhdet_tes!Q21=0,0,RES_hhdet_tes!Q21/0.086*1000000/RES_hhdet_num!Q21)</f>
        <v>587.33560897882182</v>
      </c>
    </row>
    <row r="22" spans="1:17" ht="12" customHeight="1" x14ac:dyDescent="0.25">
      <c r="A22" s="29" t="s">
        <v>140</v>
      </c>
      <c r="B22" s="57">
        <f>IF(RES_hhdet_tes!B22=0,0,RES_hhdet_tes!B22/0.086*1000000/RES_hhdet_num!B22)</f>
        <v>636.66167711702872</v>
      </c>
      <c r="C22" s="57">
        <f>IF(RES_hhdet_tes!C22=0,0,RES_hhdet_tes!C22/0.086*1000000/RES_hhdet_num!C22)</f>
        <v>653.75694058020861</v>
      </c>
      <c r="D22" s="57">
        <f>IF(RES_hhdet_tes!D22=0,0,RES_hhdet_tes!D22/0.086*1000000/RES_hhdet_num!D22)</f>
        <v>663.9950056374729</v>
      </c>
      <c r="E22" s="57">
        <f>IF(RES_hhdet_tes!E22=0,0,RES_hhdet_tes!E22/0.086*1000000/RES_hhdet_num!E22)</f>
        <v>671.57529877908223</v>
      </c>
      <c r="F22" s="57">
        <f>IF(RES_hhdet_tes!F22=0,0,RES_hhdet_tes!F22/0.086*1000000/RES_hhdet_num!F22)</f>
        <v>655.39918036688493</v>
      </c>
      <c r="G22" s="57">
        <f>IF(RES_hhdet_tes!G22=0,0,RES_hhdet_tes!G22/0.086*1000000/RES_hhdet_num!G22)</f>
        <v>644.79514278713418</v>
      </c>
      <c r="H22" s="57">
        <f>IF(RES_hhdet_tes!H22=0,0,RES_hhdet_tes!H22/0.086*1000000/RES_hhdet_num!H22)</f>
        <v>640.2697680232252</v>
      </c>
      <c r="I22" s="57">
        <f>IF(RES_hhdet_tes!I22=0,0,RES_hhdet_tes!I22/0.086*1000000/RES_hhdet_num!I22)</f>
        <v>658.51347188673287</v>
      </c>
      <c r="J22" s="57">
        <f>IF(RES_hhdet_tes!J22=0,0,RES_hhdet_tes!J22/0.086*1000000/RES_hhdet_num!J22)</f>
        <v>639.05399533401499</v>
      </c>
      <c r="K22" s="57">
        <f>IF(RES_hhdet_tes!K22=0,0,RES_hhdet_tes!K22/0.086*1000000/RES_hhdet_num!K22)</f>
        <v>675.58317677211255</v>
      </c>
      <c r="L22" s="57">
        <f>IF(RES_hhdet_tes!L22=0,0,RES_hhdet_tes!L22/0.086*1000000/RES_hhdet_num!L22)</f>
        <v>655.52468185920441</v>
      </c>
      <c r="M22" s="57">
        <f>IF(RES_hhdet_tes!M22=0,0,RES_hhdet_tes!M22/0.086*1000000/RES_hhdet_num!M22)</f>
        <v>669.23539442665981</v>
      </c>
      <c r="N22" s="57">
        <f>IF(RES_hhdet_tes!N22=0,0,RES_hhdet_tes!N22/0.086*1000000/RES_hhdet_num!N22)</f>
        <v>704.83282847800899</v>
      </c>
      <c r="O22" s="57">
        <f>IF(RES_hhdet_tes!O22=0,0,RES_hhdet_tes!O22/0.086*1000000/RES_hhdet_num!O22)</f>
        <v>667.27479497557147</v>
      </c>
      <c r="P22" s="57">
        <f>IF(RES_hhdet_tes!P22=0,0,RES_hhdet_tes!P22/0.086*1000000/RES_hhdet_num!P22)</f>
        <v>712.3676441491167</v>
      </c>
      <c r="Q22" s="57">
        <f>IF(RES_hhdet_tes!Q22=0,0,RES_hhdet_tes!Q22/0.086*1000000/RES_hhdet_num!Q22)</f>
        <v>690.03585073245438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>
        <f>SUM(B25,B28,B30,B39)</f>
        <v>12478.686249385179</v>
      </c>
      <c r="C24" s="168">
        <f t="shared" ref="C24:Q24" si="3">SUM(C25,C28,C30,C39)</f>
        <v>12833.939934964792</v>
      </c>
      <c r="D24" s="168">
        <f t="shared" si="3"/>
        <v>12663.761529253838</v>
      </c>
      <c r="E24" s="168">
        <f t="shared" si="3"/>
        <v>12569.016857100616</v>
      </c>
      <c r="F24" s="168">
        <f t="shared" si="3"/>
        <v>12225.740406805291</v>
      </c>
      <c r="G24" s="168">
        <f t="shared" si="3"/>
        <v>11793.701018792872</v>
      </c>
      <c r="H24" s="168">
        <f t="shared" si="3"/>
        <v>11267.948782938969</v>
      </c>
      <c r="I24" s="168">
        <f t="shared" si="3"/>
        <v>10996.374317920452</v>
      </c>
      <c r="J24" s="168">
        <f t="shared" si="3"/>
        <v>10805.880511232937</v>
      </c>
      <c r="K24" s="168">
        <f t="shared" si="3"/>
        <v>11038.530162756235</v>
      </c>
      <c r="L24" s="168">
        <f t="shared" si="3"/>
        <v>11654.803600914413</v>
      </c>
      <c r="M24" s="168">
        <f t="shared" si="3"/>
        <v>11318.459258096755</v>
      </c>
      <c r="N24" s="168">
        <f t="shared" si="3"/>
        <v>11207.68456629633</v>
      </c>
      <c r="O24" s="168">
        <f t="shared" si="3"/>
        <v>11955.684651263731</v>
      </c>
      <c r="P24" s="168">
        <f t="shared" si="3"/>
        <v>10842.012743220452</v>
      </c>
      <c r="Q24" s="168">
        <f t="shared" si="3"/>
        <v>11296.762831312166</v>
      </c>
    </row>
    <row r="25" spans="1:17" ht="12.95" customHeight="1" x14ac:dyDescent="0.25">
      <c r="A25" s="158" t="s">
        <v>65</v>
      </c>
      <c r="B25" s="157">
        <f t="shared" ref="B25:Q25" si="4">SUM(B26:B27)</f>
        <v>10072.238996359807</v>
      </c>
      <c r="C25" s="157">
        <f t="shared" si="4"/>
        <v>10354.95441130693</v>
      </c>
      <c r="D25" s="157">
        <f t="shared" si="4"/>
        <v>10172.618234798541</v>
      </c>
      <c r="E25" s="157">
        <f t="shared" si="4"/>
        <v>10067.167879072284</v>
      </c>
      <c r="F25" s="157">
        <f t="shared" si="4"/>
        <v>9775.8982755302495</v>
      </c>
      <c r="G25" s="157">
        <f t="shared" si="4"/>
        <v>9330.7901532716824</v>
      </c>
      <c r="H25" s="157">
        <f t="shared" si="4"/>
        <v>8844.5277706916968</v>
      </c>
      <c r="I25" s="157">
        <f t="shared" si="4"/>
        <v>8461.3017299590883</v>
      </c>
      <c r="J25" s="157">
        <f t="shared" si="4"/>
        <v>8377.8783598585269</v>
      </c>
      <c r="K25" s="157">
        <f t="shared" si="4"/>
        <v>8524.8409991021563</v>
      </c>
      <c r="L25" s="157">
        <f t="shared" si="4"/>
        <v>9176.3225117018865</v>
      </c>
      <c r="M25" s="157">
        <f t="shared" si="4"/>
        <v>8768.250584989084</v>
      </c>
      <c r="N25" s="157">
        <f t="shared" si="4"/>
        <v>8634.851648054886</v>
      </c>
      <c r="O25" s="157">
        <f t="shared" si="4"/>
        <v>9447.8144770545932</v>
      </c>
      <c r="P25" s="157">
        <f t="shared" si="4"/>
        <v>8215.0624121190613</v>
      </c>
      <c r="Q25" s="157">
        <f t="shared" si="4"/>
        <v>8736.3939038656699</v>
      </c>
    </row>
    <row r="26" spans="1:17" ht="12" customHeight="1" x14ac:dyDescent="0.25">
      <c r="A26" s="23" t="s">
        <v>84</v>
      </c>
      <c r="B26" s="156">
        <f>IF(RES_hhdet_tes!B26=0,0,RES_hhdet_tes!B26/0.086*1000000/RES_hhdet_num!B$24)</f>
        <v>9873.6014616638549</v>
      </c>
      <c r="C26" s="156">
        <f>IF(RES_hhdet_tes!C26=0,0,RES_hhdet_tes!C26/0.086*1000000/RES_hhdet_num!C$24)</f>
        <v>10093.034901144922</v>
      </c>
      <c r="D26" s="156">
        <f>IF(RES_hhdet_tes!D26=0,0,RES_hhdet_tes!D26/0.086*1000000/RES_hhdet_num!D$24)</f>
        <v>9882.7186861389328</v>
      </c>
      <c r="E26" s="156">
        <f>IF(RES_hhdet_tes!E26=0,0,RES_hhdet_tes!E26/0.086*1000000/RES_hhdet_num!E$24)</f>
        <v>9780.2067296148507</v>
      </c>
      <c r="F26" s="156">
        <f>IF(RES_hhdet_tes!F26=0,0,RES_hhdet_tes!F26/0.086*1000000/RES_hhdet_num!F$24)</f>
        <v>9547.5839114939481</v>
      </c>
      <c r="G26" s="156">
        <f>IF(RES_hhdet_tes!G26=0,0,RES_hhdet_tes!G26/0.086*1000000/RES_hhdet_num!G$24)</f>
        <v>9118.3084067798427</v>
      </c>
      <c r="H26" s="156">
        <f>IF(RES_hhdet_tes!H26=0,0,RES_hhdet_tes!H26/0.086*1000000/RES_hhdet_num!H$24)</f>
        <v>8684.5125208300615</v>
      </c>
      <c r="I26" s="156">
        <f>IF(RES_hhdet_tes!I26=0,0,RES_hhdet_tes!I26/0.086*1000000/RES_hhdet_num!I$24)</f>
        <v>8175.1457141664096</v>
      </c>
      <c r="J26" s="156">
        <f>IF(RES_hhdet_tes!J26=0,0,RES_hhdet_tes!J26/0.086*1000000/RES_hhdet_num!J$24)</f>
        <v>8181.8293457627642</v>
      </c>
      <c r="K26" s="156">
        <f>IF(RES_hhdet_tes!K26=0,0,RES_hhdet_tes!K26/0.086*1000000/RES_hhdet_num!K$24)</f>
        <v>8299.2845744070673</v>
      </c>
      <c r="L26" s="156">
        <f>IF(RES_hhdet_tes!L26=0,0,RES_hhdet_tes!L26/0.086*1000000/RES_hhdet_num!L$24)</f>
        <v>8960.7223750860685</v>
      </c>
      <c r="M26" s="156">
        <f>IF(RES_hhdet_tes!M26=0,0,RES_hhdet_tes!M26/0.086*1000000/RES_hhdet_num!M$24)</f>
        <v>8528.3818818303316</v>
      </c>
      <c r="N26" s="156">
        <f>IF(RES_hhdet_tes!N26=0,0,RES_hhdet_tes!N26/0.086*1000000/RES_hhdet_num!N$24)</f>
        <v>8374.8153783452271</v>
      </c>
      <c r="O26" s="156">
        <f>IF(RES_hhdet_tes!O26=0,0,RES_hhdet_tes!O26/0.086*1000000/RES_hhdet_num!O$24)</f>
        <v>9310.5269662252049</v>
      </c>
      <c r="P26" s="156">
        <f>IF(RES_hhdet_tes!P26=0,0,RES_hhdet_tes!P26/0.086*1000000/RES_hhdet_num!P$24)</f>
        <v>7898.7096727733106</v>
      </c>
      <c r="Q26" s="156">
        <f>IF(RES_hhdet_tes!Q26=0,0,RES_hhdet_tes!Q26/0.086*1000000/RES_hhdet_num!Q$24)</f>
        <v>8496.2303679566521</v>
      </c>
    </row>
    <row r="27" spans="1:17" ht="12" customHeight="1" x14ac:dyDescent="0.25">
      <c r="A27" s="23" t="s">
        <v>60</v>
      </c>
      <c r="B27" s="156">
        <f>IF(RES_hhdet_tes!B27=0,0,RES_hhdet_tes!B27/0.086*1000000/RES_hhdet_num!B$24)</f>
        <v>198.63753469595122</v>
      </c>
      <c r="C27" s="156">
        <f>IF(RES_hhdet_tes!C27=0,0,RES_hhdet_tes!C27/0.086*1000000/RES_hhdet_num!C$24)</f>
        <v>261.91951016200773</v>
      </c>
      <c r="D27" s="156">
        <f>IF(RES_hhdet_tes!D27=0,0,RES_hhdet_tes!D27/0.086*1000000/RES_hhdet_num!D$24)</f>
        <v>289.89954865960937</v>
      </c>
      <c r="E27" s="156">
        <f>IF(RES_hhdet_tes!E27=0,0,RES_hhdet_tes!E27/0.086*1000000/RES_hhdet_num!E$24)</f>
        <v>286.96114945743346</v>
      </c>
      <c r="F27" s="156">
        <f>IF(RES_hhdet_tes!F27=0,0,RES_hhdet_tes!F27/0.086*1000000/RES_hhdet_num!F$24)</f>
        <v>228.31436403630099</v>
      </c>
      <c r="G27" s="156">
        <f>IF(RES_hhdet_tes!G27=0,0,RES_hhdet_tes!G27/0.086*1000000/RES_hhdet_num!G$24)</f>
        <v>212.481746491839</v>
      </c>
      <c r="H27" s="156">
        <f>IF(RES_hhdet_tes!H27=0,0,RES_hhdet_tes!H27/0.086*1000000/RES_hhdet_num!H$24)</f>
        <v>160.01524986163514</v>
      </c>
      <c r="I27" s="156">
        <f>IF(RES_hhdet_tes!I27=0,0,RES_hhdet_tes!I27/0.086*1000000/RES_hhdet_num!I$24)</f>
        <v>286.15601579267894</v>
      </c>
      <c r="J27" s="156">
        <f>IF(RES_hhdet_tes!J27=0,0,RES_hhdet_tes!J27/0.086*1000000/RES_hhdet_num!J$24)</f>
        <v>196.04901409576223</v>
      </c>
      <c r="K27" s="156">
        <f>IF(RES_hhdet_tes!K27=0,0,RES_hhdet_tes!K27/0.086*1000000/RES_hhdet_num!K$24)</f>
        <v>225.55642469508936</v>
      </c>
      <c r="L27" s="156">
        <f>IF(RES_hhdet_tes!L27=0,0,RES_hhdet_tes!L27/0.086*1000000/RES_hhdet_num!L$24)</f>
        <v>215.60013661581721</v>
      </c>
      <c r="M27" s="156">
        <f>IF(RES_hhdet_tes!M27=0,0,RES_hhdet_tes!M27/0.086*1000000/RES_hhdet_num!M$24)</f>
        <v>239.86870315875251</v>
      </c>
      <c r="N27" s="156">
        <f>IF(RES_hhdet_tes!N27=0,0,RES_hhdet_tes!N27/0.086*1000000/RES_hhdet_num!N$24)</f>
        <v>260.03626970965917</v>
      </c>
      <c r="O27" s="156">
        <f>IF(RES_hhdet_tes!O27=0,0,RES_hhdet_tes!O27/0.086*1000000/RES_hhdet_num!O$24)</f>
        <v>137.28751082938808</v>
      </c>
      <c r="P27" s="156">
        <f>IF(RES_hhdet_tes!P27=0,0,RES_hhdet_tes!P27/0.086*1000000/RES_hhdet_num!P$24)</f>
        <v>316.35273934574997</v>
      </c>
      <c r="Q27" s="156">
        <f>IF(RES_hhdet_tes!Q27=0,0,RES_hhdet_tes!Q27/0.086*1000000/RES_hhdet_num!Q$24)</f>
        <v>240.16353590901733</v>
      </c>
    </row>
    <row r="28" spans="1:17" ht="12.95" customHeight="1" x14ac:dyDescent="0.25">
      <c r="A28" s="158" t="s">
        <v>112</v>
      </c>
      <c r="B28" s="157">
        <f t="shared" ref="B28:Q28" si="5">B29</f>
        <v>7.3395996120048581</v>
      </c>
      <c r="C28" s="157">
        <f t="shared" si="5"/>
        <v>8.8844778299668548</v>
      </c>
      <c r="D28" s="157">
        <f t="shared" si="5"/>
        <v>9.3751598327213479</v>
      </c>
      <c r="E28" s="157">
        <f t="shared" si="5"/>
        <v>9.4966133944576878</v>
      </c>
      <c r="F28" s="157">
        <f t="shared" si="5"/>
        <v>10.274823676570858</v>
      </c>
      <c r="G28" s="157">
        <f t="shared" si="5"/>
        <v>11.304695295047905</v>
      </c>
      <c r="H28" s="157">
        <f t="shared" si="5"/>
        <v>12.312229170735961</v>
      </c>
      <c r="I28" s="157">
        <f t="shared" si="5"/>
        <v>14.066194047547269</v>
      </c>
      <c r="J28" s="157">
        <f t="shared" si="5"/>
        <v>16.005799793635006</v>
      </c>
      <c r="K28" s="157">
        <f t="shared" si="5"/>
        <v>17.632500690313297</v>
      </c>
      <c r="L28" s="157">
        <f t="shared" si="5"/>
        <v>18.936313829126544</v>
      </c>
      <c r="M28" s="157">
        <f t="shared" si="5"/>
        <v>20.716284824499045</v>
      </c>
      <c r="N28" s="157">
        <f t="shared" si="5"/>
        <v>19.381447155125301</v>
      </c>
      <c r="O28" s="157">
        <f t="shared" si="5"/>
        <v>19.445574130504305</v>
      </c>
      <c r="P28" s="157">
        <f t="shared" si="5"/>
        <v>16.412854816229032</v>
      </c>
      <c r="Q28" s="157">
        <f t="shared" si="5"/>
        <v>15.847902513100356</v>
      </c>
    </row>
    <row r="29" spans="1:17" ht="12" customHeight="1" x14ac:dyDescent="0.25">
      <c r="A29" s="23" t="s">
        <v>60</v>
      </c>
      <c r="B29" s="156">
        <f>IF(RES_hhdet_tes!B29=0,0,RES_hhdet_tes!B29/0.086*1000000/RES_hhdet_num!B$24)</f>
        <v>7.3395996120048581</v>
      </c>
      <c r="C29" s="156">
        <f>IF(RES_hhdet_tes!C29=0,0,RES_hhdet_tes!C29/0.086*1000000/RES_hhdet_num!C$24)</f>
        <v>8.8844778299668548</v>
      </c>
      <c r="D29" s="156">
        <f>IF(RES_hhdet_tes!D29=0,0,RES_hhdet_tes!D29/0.086*1000000/RES_hhdet_num!D$24)</f>
        <v>9.3751598327213479</v>
      </c>
      <c r="E29" s="156">
        <f>IF(RES_hhdet_tes!E29=0,0,RES_hhdet_tes!E29/0.086*1000000/RES_hhdet_num!E$24)</f>
        <v>9.4966133944576878</v>
      </c>
      <c r="F29" s="156">
        <f>IF(RES_hhdet_tes!F29=0,0,RES_hhdet_tes!F29/0.086*1000000/RES_hhdet_num!F$24)</f>
        <v>10.274823676570858</v>
      </c>
      <c r="G29" s="156">
        <f>IF(RES_hhdet_tes!G29=0,0,RES_hhdet_tes!G29/0.086*1000000/RES_hhdet_num!G$24)</f>
        <v>11.304695295047905</v>
      </c>
      <c r="H29" s="156">
        <f>IF(RES_hhdet_tes!H29=0,0,RES_hhdet_tes!H29/0.086*1000000/RES_hhdet_num!H$24)</f>
        <v>12.312229170735961</v>
      </c>
      <c r="I29" s="156">
        <f>IF(RES_hhdet_tes!I29=0,0,RES_hhdet_tes!I29/0.086*1000000/RES_hhdet_num!I$24)</f>
        <v>14.066194047547269</v>
      </c>
      <c r="J29" s="156">
        <f>IF(RES_hhdet_tes!J29=0,0,RES_hhdet_tes!J29/0.086*1000000/RES_hhdet_num!J$24)</f>
        <v>16.005799793635006</v>
      </c>
      <c r="K29" s="156">
        <f>IF(RES_hhdet_tes!K29=0,0,RES_hhdet_tes!K29/0.086*1000000/RES_hhdet_num!K$24)</f>
        <v>17.632500690313297</v>
      </c>
      <c r="L29" s="156">
        <f>IF(RES_hhdet_tes!L29=0,0,RES_hhdet_tes!L29/0.086*1000000/RES_hhdet_num!L$24)</f>
        <v>18.936313829126544</v>
      </c>
      <c r="M29" s="156">
        <f>IF(RES_hhdet_tes!M29=0,0,RES_hhdet_tes!M29/0.086*1000000/RES_hhdet_num!M$24)</f>
        <v>20.716284824499045</v>
      </c>
      <c r="N29" s="156">
        <f>IF(RES_hhdet_tes!N29=0,0,RES_hhdet_tes!N29/0.086*1000000/RES_hhdet_num!N$24)</f>
        <v>19.381447155125301</v>
      </c>
      <c r="O29" s="156">
        <f>IF(RES_hhdet_tes!O29=0,0,RES_hhdet_tes!O29/0.086*1000000/RES_hhdet_num!O$24)</f>
        <v>19.445574130504305</v>
      </c>
      <c r="P29" s="156">
        <f>IF(RES_hhdet_tes!P29=0,0,RES_hhdet_tes!P29/0.086*1000000/RES_hhdet_num!P$24)</f>
        <v>16.412854816229032</v>
      </c>
      <c r="Q29" s="156">
        <f>IF(RES_hhdet_tes!Q29=0,0,RES_hhdet_tes!Q29/0.086*1000000/RES_hhdet_num!Q$24)</f>
        <v>15.847902513100356</v>
      </c>
    </row>
    <row r="30" spans="1:17" ht="12" customHeight="1" x14ac:dyDescent="0.25">
      <c r="A30" s="158" t="s">
        <v>63</v>
      </c>
      <c r="B30" s="157">
        <f>IF(RES_hhdet_tes!B30=0,0,RES_hhdet_tes!B30/0.086*1000000/RES_hhdet_num!B$24)</f>
        <v>1764.9149296543262</v>
      </c>
      <c r="C30" s="157">
        <f>IF(RES_hhdet_tes!C30=0,0,RES_hhdet_tes!C30/0.086*1000000/RES_hhdet_num!C$24)</f>
        <v>1819.0106453777441</v>
      </c>
      <c r="D30" s="157">
        <f>IF(RES_hhdet_tes!D30=0,0,RES_hhdet_tes!D30/0.086*1000000/RES_hhdet_num!D$24)</f>
        <v>1820.4910811344907</v>
      </c>
      <c r="E30" s="157">
        <f>IF(RES_hhdet_tes!E30=0,0,RES_hhdet_tes!E30/0.086*1000000/RES_hhdet_num!E$24)</f>
        <v>1822.9777661345163</v>
      </c>
      <c r="F30" s="157">
        <f>IF(RES_hhdet_tes!F30=0,0,RES_hhdet_tes!F30/0.086*1000000/RES_hhdet_num!F$24)</f>
        <v>1785.035327714407</v>
      </c>
      <c r="G30" s="157">
        <f>IF(RES_hhdet_tes!G30=0,0,RES_hhdet_tes!G30/0.086*1000000/RES_hhdet_num!G$24)</f>
        <v>1804.8120802777928</v>
      </c>
      <c r="H30" s="157">
        <f>IF(RES_hhdet_tes!H30=0,0,RES_hhdet_tes!H30/0.086*1000000/RES_hhdet_num!H$24)</f>
        <v>1773.8560273491589</v>
      </c>
      <c r="I30" s="157">
        <f>IF(RES_hhdet_tes!I30=0,0,RES_hhdet_tes!I30/0.086*1000000/RES_hhdet_num!I$24)</f>
        <v>1863.5668642853971</v>
      </c>
      <c r="J30" s="157">
        <f>IF(RES_hhdet_tes!J30=0,0,RES_hhdet_tes!J30/0.086*1000000/RES_hhdet_num!J$24)</f>
        <v>1772.5739976836567</v>
      </c>
      <c r="K30" s="157">
        <f>IF(RES_hhdet_tes!K30=0,0,RES_hhdet_tes!K30/0.086*1000000/RES_hhdet_num!K$24)</f>
        <v>1828.8353227507994</v>
      </c>
      <c r="L30" s="157">
        <f>IF(RES_hhdet_tes!L30=0,0,RES_hhdet_tes!L30/0.086*1000000/RES_hhdet_num!L$24)</f>
        <v>1802.2867882661192</v>
      </c>
      <c r="M30" s="157">
        <f>IF(RES_hhdet_tes!M30=0,0,RES_hhdet_tes!M30/0.086*1000000/RES_hhdet_num!M$24)</f>
        <v>1859.2535258251812</v>
      </c>
      <c r="N30" s="157">
        <f>IF(RES_hhdet_tes!N30=0,0,RES_hhdet_tes!N30/0.086*1000000/RES_hhdet_num!N$24)</f>
        <v>1853.5714687222721</v>
      </c>
      <c r="O30" s="157">
        <f>IF(RES_hhdet_tes!O30=0,0,RES_hhdet_tes!O30/0.086*1000000/RES_hhdet_num!O$24)</f>
        <v>1823.5809265387054</v>
      </c>
      <c r="P30" s="157">
        <f>IF(RES_hhdet_tes!P30=0,0,RES_hhdet_tes!P30/0.086*1000000/RES_hhdet_num!P$24)</f>
        <v>1902.4186028004185</v>
      </c>
      <c r="Q30" s="157">
        <f>IF(RES_hhdet_tes!Q30=0,0,RES_hhdet_tes!Q30/0.086*1000000/RES_hhdet_num!Q$24)</f>
        <v>1858.9951231839589</v>
      </c>
    </row>
    <row r="31" spans="1:17" ht="12" customHeight="1" x14ac:dyDescent="0.25">
      <c r="A31" s="167" t="s">
        <v>169</v>
      </c>
      <c r="B31" s="132">
        <f>IF(RES_hhdet_tes!B31=0,0,RES_hhdet_tes!B31/0.086*1000000/RES_hhdet_num!B31)</f>
        <v>1688.9253793766334</v>
      </c>
      <c r="C31" s="132">
        <f>IF(RES_hhdet_tes!C31=0,0,RES_hhdet_tes!C31/0.086*1000000/RES_hhdet_num!C31)</f>
        <v>1683.5427324570094</v>
      </c>
      <c r="D31" s="132">
        <f>IF(RES_hhdet_tes!D31=0,0,RES_hhdet_tes!D31/0.086*1000000/RES_hhdet_num!D31)</f>
        <v>1703.8031430245735</v>
      </c>
      <c r="E31" s="132">
        <f>IF(RES_hhdet_tes!E31=0,0,RES_hhdet_tes!E31/0.086*1000000/RES_hhdet_num!E31)</f>
        <v>1716.1157554249733</v>
      </c>
      <c r="F31" s="132">
        <f>IF(RES_hhdet_tes!F31=0,0,RES_hhdet_tes!F31/0.086*1000000/RES_hhdet_num!F31)</f>
        <v>1729.8149063098217</v>
      </c>
      <c r="G31" s="132">
        <f>IF(RES_hhdet_tes!G31=0,0,RES_hhdet_tes!G31/0.086*1000000/RES_hhdet_num!G31)</f>
        <v>1743.0831082820002</v>
      </c>
      <c r="H31" s="132">
        <f>IF(RES_hhdet_tes!H31=0,0,RES_hhdet_tes!H31/0.086*1000000/RES_hhdet_num!H31)</f>
        <v>1745.960685882784</v>
      </c>
      <c r="I31" s="132">
        <f>IF(RES_hhdet_tes!I31=0,0,RES_hhdet_tes!I31/0.086*1000000/RES_hhdet_num!I31)</f>
        <v>1726.156355372595</v>
      </c>
      <c r="J31" s="132">
        <f>IF(RES_hhdet_tes!J31=0,0,RES_hhdet_tes!J31/0.086*1000000/RES_hhdet_num!J31)</f>
        <v>1703.3941183141192</v>
      </c>
      <c r="K31" s="132">
        <f>IF(RES_hhdet_tes!K31=0,0,RES_hhdet_tes!K31/0.086*1000000/RES_hhdet_num!K31)</f>
        <v>1715.2370557268878</v>
      </c>
      <c r="L31" s="132">
        <f>IF(RES_hhdet_tes!L31=0,0,RES_hhdet_tes!L31/0.086*1000000/RES_hhdet_num!L31)</f>
        <v>1718.49701127511</v>
      </c>
      <c r="M31" s="132">
        <f>IF(RES_hhdet_tes!M31=0,0,RES_hhdet_tes!M31/0.086*1000000/RES_hhdet_num!M31)</f>
        <v>1711.6891433506069</v>
      </c>
      <c r="N31" s="132">
        <f>IF(RES_hhdet_tes!N31=0,0,RES_hhdet_tes!N31/0.086*1000000/RES_hhdet_num!N31)</f>
        <v>1699.5279112406599</v>
      </c>
      <c r="O31" s="132">
        <f>IF(RES_hhdet_tes!O31=0,0,RES_hhdet_tes!O31/0.086*1000000/RES_hhdet_num!O31)</f>
        <v>1679.4477932160858</v>
      </c>
      <c r="P31" s="132">
        <f>IF(RES_hhdet_tes!P31=0,0,RES_hhdet_tes!P31/0.086*1000000/RES_hhdet_num!P31)</f>
        <v>1662.285988956347</v>
      </c>
      <c r="Q31" s="132">
        <f>IF(RES_hhdet_tes!Q31=0,0,RES_hhdet_tes!Q31/0.086*1000000/RES_hhdet_num!Q31)</f>
        <v>1642.8348585585763</v>
      </c>
    </row>
    <row r="32" spans="1:17" ht="12" customHeight="1" x14ac:dyDescent="0.25">
      <c r="A32" s="167" t="s">
        <v>168</v>
      </c>
      <c r="B32" s="132">
        <f>IF(RES_hhdet_tes!B32=0,0,RES_hhdet_tes!B32/0.086*1000000/RES_hhdet_num!B32)</f>
        <v>1688.9236826351437</v>
      </c>
      <c r="C32" s="132">
        <f>IF(RES_hhdet_tes!C32=0,0,RES_hhdet_tes!C32/0.086*1000000/RES_hhdet_num!C32)</f>
        <v>1692.0021886140159</v>
      </c>
      <c r="D32" s="132">
        <f>IF(RES_hhdet_tes!D32=0,0,RES_hhdet_tes!D32/0.086*1000000/RES_hhdet_num!D32)</f>
        <v>1714.1011912582344</v>
      </c>
      <c r="E32" s="132">
        <f>IF(RES_hhdet_tes!E32=0,0,RES_hhdet_tes!E32/0.086*1000000/RES_hhdet_num!E32)</f>
        <v>1729.9170733555861</v>
      </c>
      <c r="F32" s="132">
        <f>IF(RES_hhdet_tes!F32=0,0,RES_hhdet_tes!F32/0.086*1000000/RES_hhdet_num!F32)</f>
        <v>1743.1195732917702</v>
      </c>
      <c r="G32" s="132">
        <f>IF(RES_hhdet_tes!G32=0,0,RES_hhdet_tes!G32/0.086*1000000/RES_hhdet_num!G32)</f>
        <v>1749.9496981385935</v>
      </c>
      <c r="H32" s="132">
        <f>IF(RES_hhdet_tes!H32=0,0,RES_hhdet_tes!H32/0.086*1000000/RES_hhdet_num!H32)</f>
        <v>1738.2537142228764</v>
      </c>
      <c r="I32" s="132">
        <f>IF(RES_hhdet_tes!I32=0,0,RES_hhdet_tes!I32/0.086*1000000/RES_hhdet_num!I32)</f>
        <v>1720.4039437675544</v>
      </c>
      <c r="J32" s="132">
        <f>IF(RES_hhdet_tes!J32=0,0,RES_hhdet_tes!J32/0.086*1000000/RES_hhdet_num!J32)</f>
        <v>1699.7187921798852</v>
      </c>
      <c r="K32" s="132">
        <f>IF(RES_hhdet_tes!K32=0,0,RES_hhdet_tes!K32/0.086*1000000/RES_hhdet_num!K32)</f>
        <v>1715.7920837036336</v>
      </c>
      <c r="L32" s="132">
        <f>IF(RES_hhdet_tes!L32=0,0,RES_hhdet_tes!L32/0.086*1000000/RES_hhdet_num!L32)</f>
        <v>1721.1276370501694</v>
      </c>
      <c r="M32" s="132">
        <f>IF(RES_hhdet_tes!M32=0,0,RES_hhdet_tes!M32/0.086*1000000/RES_hhdet_num!M32)</f>
        <v>1716.6977578632209</v>
      </c>
      <c r="N32" s="132">
        <f>IF(RES_hhdet_tes!N32=0,0,RES_hhdet_tes!N32/0.086*1000000/RES_hhdet_num!N32)</f>
        <v>1706.7277645736349</v>
      </c>
      <c r="O32" s="132">
        <f>IF(RES_hhdet_tes!O32=0,0,RES_hhdet_tes!O32/0.086*1000000/RES_hhdet_num!O32)</f>
        <v>1689.0571525766338</v>
      </c>
      <c r="P32" s="132">
        <f>IF(RES_hhdet_tes!P32=0,0,RES_hhdet_tes!P32/0.086*1000000/RES_hhdet_num!P32)</f>
        <v>1675.8678696162322</v>
      </c>
      <c r="Q32" s="132">
        <f>IF(RES_hhdet_tes!Q32=0,0,RES_hhdet_tes!Q32/0.086*1000000/RES_hhdet_num!Q32)</f>
        <v>1661.3301191729111</v>
      </c>
    </row>
    <row r="33" spans="1:17" ht="12" customHeight="1" x14ac:dyDescent="0.25">
      <c r="A33" s="166" t="s">
        <v>57</v>
      </c>
      <c r="B33" s="165">
        <f>IF(RES_hhdet_tes!B33=0,0,RES_hhdet_tes!B33/0.086*1000000/RES_hhdet_num!B32)</f>
        <v>1097.8014965948119</v>
      </c>
      <c r="C33" s="165">
        <f>IF(RES_hhdet_tes!C33=0,0,RES_hhdet_tes!C33/0.086*1000000/RES_hhdet_num!C32)</f>
        <v>1100.0686083801393</v>
      </c>
      <c r="D33" s="165">
        <f>IF(RES_hhdet_tes!D33=0,0,RES_hhdet_tes!D33/0.086*1000000/RES_hhdet_num!D32)</f>
        <v>1119.3481970423454</v>
      </c>
      <c r="E33" s="165">
        <f>IF(RES_hhdet_tes!E33=0,0,RES_hhdet_tes!E33/0.086*1000000/RES_hhdet_num!E32)</f>
        <v>1134.1005999090316</v>
      </c>
      <c r="F33" s="165">
        <f>IF(RES_hhdet_tes!F33=0,0,RES_hhdet_tes!F33/0.086*1000000/RES_hhdet_num!F32)</f>
        <v>1147.5882882013188</v>
      </c>
      <c r="G33" s="165">
        <f>IF(RES_hhdet_tes!G33=0,0,RES_hhdet_tes!G33/0.086*1000000/RES_hhdet_num!G32)</f>
        <v>1151.858421343655</v>
      </c>
      <c r="H33" s="165">
        <f>IF(RES_hhdet_tes!H33=0,0,RES_hhdet_tes!H33/0.086*1000000/RES_hhdet_num!H32)</f>
        <v>1143.7323438080343</v>
      </c>
      <c r="I33" s="165">
        <f>IF(RES_hhdet_tes!I33=0,0,RES_hhdet_tes!I33/0.086*1000000/RES_hhdet_num!I32)</f>
        <v>1130.3216622285049</v>
      </c>
      <c r="J33" s="165">
        <f>IF(RES_hhdet_tes!J33=0,0,RES_hhdet_tes!J33/0.086*1000000/RES_hhdet_num!J32)</f>
        <v>1114.8643491770595</v>
      </c>
      <c r="K33" s="165">
        <f>IF(RES_hhdet_tes!K33=0,0,RES_hhdet_tes!K33/0.086*1000000/RES_hhdet_num!K32)</f>
        <v>1123.9804015762293</v>
      </c>
      <c r="L33" s="165">
        <f>IF(RES_hhdet_tes!L33=0,0,RES_hhdet_tes!L33/0.086*1000000/RES_hhdet_num!L32)</f>
        <v>1117.1104764977667</v>
      </c>
      <c r="M33" s="165">
        <f>IF(RES_hhdet_tes!M33=0,0,RES_hhdet_tes!M33/0.086*1000000/RES_hhdet_num!M32)</f>
        <v>1130.1970639143633</v>
      </c>
      <c r="N33" s="165">
        <f>IF(RES_hhdet_tes!N33=0,0,RES_hhdet_tes!N33/0.086*1000000/RES_hhdet_num!N32)</f>
        <v>1112.715986445427</v>
      </c>
      <c r="O33" s="165">
        <f>IF(RES_hhdet_tes!O33=0,0,RES_hhdet_tes!O33/0.086*1000000/RES_hhdet_num!O32)</f>
        <v>1085.5395503747538</v>
      </c>
      <c r="P33" s="165">
        <f>IF(RES_hhdet_tes!P33=0,0,RES_hhdet_tes!P33/0.086*1000000/RES_hhdet_num!P32)</f>
        <v>1096.0658310645802</v>
      </c>
      <c r="Q33" s="165">
        <f>IF(RES_hhdet_tes!Q33=0,0,RES_hhdet_tes!Q33/0.086*1000000/RES_hhdet_num!Q32)</f>
        <v>1072.7912693033804</v>
      </c>
    </row>
    <row r="34" spans="1:17" ht="12" customHeight="1" x14ac:dyDescent="0.25">
      <c r="A34" s="147" t="s">
        <v>59</v>
      </c>
      <c r="B34" s="164">
        <f>IF(RES_hhdet_tes!B34=0,0,RES_hhdet_tes!B34/0.086*1000000/RES_hhdet_num!B32)</f>
        <v>591.12218604033171</v>
      </c>
      <c r="C34" s="164">
        <f>IF(RES_hhdet_tes!C34=0,0,RES_hhdet_tes!C34/0.086*1000000/RES_hhdet_num!C32)</f>
        <v>591.9335802338768</v>
      </c>
      <c r="D34" s="164">
        <f>IF(RES_hhdet_tes!D34=0,0,RES_hhdet_tes!D34/0.086*1000000/RES_hhdet_num!D32)</f>
        <v>594.75299421588886</v>
      </c>
      <c r="E34" s="164">
        <f>IF(RES_hhdet_tes!E34=0,0,RES_hhdet_tes!E34/0.086*1000000/RES_hhdet_num!E32)</f>
        <v>595.81647344655437</v>
      </c>
      <c r="F34" s="164">
        <f>IF(RES_hhdet_tes!F34=0,0,RES_hhdet_tes!F34/0.086*1000000/RES_hhdet_num!F32)</f>
        <v>595.53128509045155</v>
      </c>
      <c r="G34" s="164">
        <f>IF(RES_hhdet_tes!G34=0,0,RES_hhdet_tes!G34/0.086*1000000/RES_hhdet_num!G32)</f>
        <v>598.09127679493827</v>
      </c>
      <c r="H34" s="164">
        <f>IF(RES_hhdet_tes!H34=0,0,RES_hhdet_tes!H34/0.086*1000000/RES_hhdet_num!H32)</f>
        <v>594.52137041484184</v>
      </c>
      <c r="I34" s="164">
        <f>IF(RES_hhdet_tes!I34=0,0,RES_hhdet_tes!I34/0.086*1000000/RES_hhdet_num!I32)</f>
        <v>590.08228153904963</v>
      </c>
      <c r="J34" s="164">
        <f>IF(RES_hhdet_tes!J34=0,0,RES_hhdet_tes!J34/0.086*1000000/RES_hhdet_num!J32)</f>
        <v>584.85444300282575</v>
      </c>
      <c r="K34" s="164">
        <f>IF(RES_hhdet_tes!K34=0,0,RES_hhdet_tes!K34/0.086*1000000/RES_hhdet_num!K32)</f>
        <v>591.81168212740408</v>
      </c>
      <c r="L34" s="164">
        <f>IF(RES_hhdet_tes!L34=0,0,RES_hhdet_tes!L34/0.086*1000000/RES_hhdet_num!L32)</f>
        <v>604.01716055240229</v>
      </c>
      <c r="M34" s="164">
        <f>IF(RES_hhdet_tes!M34=0,0,RES_hhdet_tes!M34/0.086*1000000/RES_hhdet_num!M32)</f>
        <v>586.5006939488577</v>
      </c>
      <c r="N34" s="164">
        <f>IF(RES_hhdet_tes!N34=0,0,RES_hhdet_tes!N34/0.086*1000000/RES_hhdet_num!N32)</f>
        <v>594.01177812820788</v>
      </c>
      <c r="O34" s="164">
        <f>IF(RES_hhdet_tes!O34=0,0,RES_hhdet_tes!O34/0.086*1000000/RES_hhdet_num!O32)</f>
        <v>603.51760220188021</v>
      </c>
      <c r="P34" s="164">
        <f>IF(RES_hhdet_tes!P34=0,0,RES_hhdet_tes!P34/0.086*1000000/RES_hhdet_num!P32)</f>
        <v>579.80203855165212</v>
      </c>
      <c r="Q34" s="164">
        <f>IF(RES_hhdet_tes!Q34=0,0,RES_hhdet_tes!Q34/0.086*1000000/RES_hhdet_num!Q32)</f>
        <v>588.53884986953085</v>
      </c>
    </row>
    <row r="35" spans="1:17" ht="12" customHeight="1" x14ac:dyDescent="0.25">
      <c r="A35" s="163" t="s">
        <v>142</v>
      </c>
      <c r="B35" s="162">
        <f>IF(RES_hhdet_tes!B35=0,0,RES_hhdet_tes!B35/0.086*1000000/RES_hhdet_num!B35)</f>
        <v>1790.4908755579136</v>
      </c>
      <c r="C35" s="162">
        <f>IF(RES_hhdet_tes!C35=0,0,RES_hhdet_tes!C35/0.086*1000000/RES_hhdet_num!C35)</f>
        <v>1864.4453540036563</v>
      </c>
      <c r="D35" s="162">
        <f>IF(RES_hhdet_tes!D35=0,0,RES_hhdet_tes!D35/0.086*1000000/RES_hhdet_num!D35)</f>
        <v>1860.6406121247062</v>
      </c>
      <c r="E35" s="162">
        <f>IF(RES_hhdet_tes!E35=0,0,RES_hhdet_tes!E35/0.086*1000000/RES_hhdet_num!E35)</f>
        <v>1860.649112135007</v>
      </c>
      <c r="F35" s="162">
        <f>IF(RES_hhdet_tes!F35=0,0,RES_hhdet_tes!F35/0.086*1000000/RES_hhdet_num!F35)</f>
        <v>1804.7887967513204</v>
      </c>
      <c r="G35" s="162">
        <f>IF(RES_hhdet_tes!G35=0,0,RES_hhdet_tes!G35/0.086*1000000/RES_hhdet_num!G35)</f>
        <v>1829.3149849475574</v>
      </c>
      <c r="H35" s="162">
        <f>IF(RES_hhdet_tes!H35=0,0,RES_hhdet_tes!H35/0.086*1000000/RES_hhdet_num!H35)</f>
        <v>1786.2415690546254</v>
      </c>
      <c r="I35" s="162">
        <f>IF(RES_hhdet_tes!I35=0,0,RES_hhdet_tes!I35/0.086*1000000/RES_hhdet_num!I35)</f>
        <v>1928.9185687207721</v>
      </c>
      <c r="J35" s="162">
        <f>IF(RES_hhdet_tes!J35=0,0,RES_hhdet_tes!J35/0.086*1000000/RES_hhdet_num!J35)</f>
        <v>1805.8170719947839</v>
      </c>
      <c r="K35" s="162">
        <f>IF(RES_hhdet_tes!K35=0,0,RES_hhdet_tes!K35/0.086*1000000/RES_hhdet_num!K35)</f>
        <v>1891.8765841621178</v>
      </c>
      <c r="L35" s="162">
        <f>IF(RES_hhdet_tes!L35=0,0,RES_hhdet_tes!L35/0.086*1000000/RES_hhdet_num!L35)</f>
        <v>1854.1425434545015</v>
      </c>
      <c r="M35" s="162">
        <f>IF(RES_hhdet_tes!M35=0,0,RES_hhdet_tes!M35/0.086*1000000/RES_hhdet_num!M35)</f>
        <v>1951.337615125191</v>
      </c>
      <c r="N35" s="162">
        <f>IF(RES_hhdet_tes!N35=0,0,RES_hhdet_tes!N35/0.086*1000000/RES_hhdet_num!N35)</f>
        <v>1953.3576379185895</v>
      </c>
      <c r="O35" s="162">
        <f>IF(RES_hhdet_tes!O35=0,0,RES_hhdet_tes!O35/0.086*1000000/RES_hhdet_num!O35)</f>
        <v>1920.8703186555249</v>
      </c>
      <c r="P35" s="162">
        <f>IF(RES_hhdet_tes!P35=0,0,RES_hhdet_tes!P35/0.086*1000000/RES_hhdet_num!P35)</f>
        <v>2059.526178706572</v>
      </c>
      <c r="Q35" s="162">
        <f>IF(RES_hhdet_tes!Q35=0,0,RES_hhdet_tes!Q35/0.086*1000000/RES_hhdet_num!Q35)</f>
        <v>2003.6296902729471</v>
      </c>
    </row>
    <row r="36" spans="1:17" ht="12" customHeight="1" x14ac:dyDescent="0.25">
      <c r="A36" s="161" t="s">
        <v>141</v>
      </c>
      <c r="B36" s="160">
        <f>IF(RES_hhdet_tes!B36=0,0,RES_hhdet_tes!B36/0.086*1000000/RES_hhdet_num!B36)</f>
        <v>1754.9412551529761</v>
      </c>
      <c r="C36" s="160">
        <f>IF(RES_hhdet_tes!C36=0,0,RES_hhdet_tes!C36/0.086*1000000/RES_hhdet_num!C36)</f>
        <v>1806.2422803561171</v>
      </c>
      <c r="D36" s="160">
        <f>IF(RES_hhdet_tes!D36=0,0,RES_hhdet_tes!D36/0.086*1000000/RES_hhdet_num!D36)</f>
        <v>1809.4091492441805</v>
      </c>
      <c r="E36" s="160">
        <f>IF(RES_hhdet_tes!E36=0,0,RES_hhdet_tes!E36/0.086*1000000/RES_hhdet_num!E36)</f>
        <v>1814.4727387898299</v>
      </c>
      <c r="F36" s="160">
        <f>IF(RES_hhdet_tes!F36=0,0,RES_hhdet_tes!F36/0.086*1000000/RES_hhdet_num!F36)</f>
        <v>1780.6775092258656</v>
      </c>
      <c r="G36" s="160">
        <f>IF(RES_hhdet_tes!G36=0,0,RES_hhdet_tes!G36/0.086*1000000/RES_hhdet_num!G36)</f>
        <v>1804.586332230172</v>
      </c>
      <c r="H36" s="160">
        <f>IF(RES_hhdet_tes!H36=0,0,RES_hhdet_tes!H36/0.086*1000000/RES_hhdet_num!H36)</f>
        <v>1776.3822436519931</v>
      </c>
      <c r="I36" s="160">
        <f>IF(RES_hhdet_tes!I36=0,0,RES_hhdet_tes!I36/0.086*1000000/RES_hhdet_num!I36)</f>
        <v>1865.004537688199</v>
      </c>
      <c r="J36" s="160">
        <f>IF(RES_hhdet_tes!J36=0,0,RES_hhdet_tes!J36/0.086*1000000/RES_hhdet_num!J36)</f>
        <v>1774.1261111443807</v>
      </c>
      <c r="K36" s="160">
        <f>IF(RES_hhdet_tes!K36=0,0,RES_hhdet_tes!K36/0.086*1000000/RES_hhdet_num!K36)</f>
        <v>1834.6010909522215</v>
      </c>
      <c r="L36" s="160">
        <f>IF(RES_hhdet_tes!L36=0,0,RES_hhdet_tes!L36/0.086*1000000/RES_hhdet_num!L36)</f>
        <v>1810.3688851854336</v>
      </c>
      <c r="M36" s="160">
        <f>IF(RES_hhdet_tes!M36=0,0,RES_hhdet_tes!M36/0.086*1000000/RES_hhdet_num!M36)</f>
        <v>1874.8289967179994</v>
      </c>
      <c r="N36" s="160">
        <f>IF(RES_hhdet_tes!N36=0,0,RES_hhdet_tes!N36/0.086*1000000/RES_hhdet_num!N36)</f>
        <v>1871.0009473696098</v>
      </c>
      <c r="O36" s="160">
        <f>IF(RES_hhdet_tes!O36=0,0,RES_hhdet_tes!O36/0.086*1000000/RES_hhdet_num!O36)</f>
        <v>1841.4459492855058</v>
      </c>
      <c r="P36" s="160">
        <f>IF(RES_hhdet_tes!P36=0,0,RES_hhdet_tes!P36/0.086*1000000/RES_hhdet_num!P36)</f>
        <v>1935.515322296669</v>
      </c>
      <c r="Q36" s="160">
        <f>IF(RES_hhdet_tes!Q36=0,0,RES_hhdet_tes!Q36/0.086*1000000/RES_hhdet_num!Q36)</f>
        <v>1888.4571258312105</v>
      </c>
    </row>
    <row r="37" spans="1:17" ht="12" customHeight="1" x14ac:dyDescent="0.25">
      <c r="A37" s="148" t="s">
        <v>60</v>
      </c>
      <c r="B37" s="156">
        <f>IF(RES_hhdet_tes!B37=0,0,RES_hhdet_tes!B37/0.086*1000000/RES_hhdet_num!B36)</f>
        <v>1163.819069112644</v>
      </c>
      <c r="C37" s="156">
        <f>IF(RES_hhdet_tes!C37=0,0,RES_hhdet_tes!C37/0.086*1000000/RES_hhdet_num!C36)</f>
        <v>1214.3087001222409</v>
      </c>
      <c r="D37" s="156">
        <f>IF(RES_hhdet_tes!D37=0,0,RES_hhdet_tes!D37/0.086*1000000/RES_hhdet_num!D36)</f>
        <v>1214.656155028292</v>
      </c>
      <c r="E37" s="156">
        <f>IF(RES_hhdet_tes!E37=0,0,RES_hhdet_tes!E37/0.086*1000000/RES_hhdet_num!E36)</f>
        <v>1218.6562653432752</v>
      </c>
      <c r="F37" s="156">
        <f>IF(RES_hhdet_tes!F37=0,0,RES_hhdet_tes!F37/0.086*1000000/RES_hhdet_num!F36)</f>
        <v>1185.1462241354136</v>
      </c>
      <c r="G37" s="156">
        <f>IF(RES_hhdet_tes!G37=0,0,RES_hhdet_tes!G37/0.086*1000000/RES_hhdet_num!G36)</f>
        <v>1206.4950554352338</v>
      </c>
      <c r="H37" s="156">
        <f>IF(RES_hhdet_tes!H37=0,0,RES_hhdet_tes!H37/0.086*1000000/RES_hhdet_num!H36)</f>
        <v>1181.8608732371508</v>
      </c>
      <c r="I37" s="156">
        <f>IF(RES_hhdet_tes!I37=0,0,RES_hhdet_tes!I37/0.086*1000000/RES_hhdet_num!I36)</f>
        <v>1274.9222561491495</v>
      </c>
      <c r="J37" s="156">
        <f>IF(RES_hhdet_tes!J37=0,0,RES_hhdet_tes!J37/0.086*1000000/RES_hhdet_num!J36)</f>
        <v>1189.271668141555</v>
      </c>
      <c r="K37" s="156">
        <f>IF(RES_hhdet_tes!K37=0,0,RES_hhdet_tes!K37/0.086*1000000/RES_hhdet_num!K36)</f>
        <v>1242.7894088248172</v>
      </c>
      <c r="L37" s="156">
        <f>IF(RES_hhdet_tes!L37=0,0,RES_hhdet_tes!L37/0.086*1000000/RES_hhdet_num!L36)</f>
        <v>1206.3517246330316</v>
      </c>
      <c r="M37" s="156">
        <f>IF(RES_hhdet_tes!M37=0,0,RES_hhdet_tes!M37/0.086*1000000/RES_hhdet_num!M36)</f>
        <v>1288.3283027691423</v>
      </c>
      <c r="N37" s="156">
        <f>IF(RES_hhdet_tes!N37=0,0,RES_hhdet_tes!N37/0.086*1000000/RES_hhdet_num!N36)</f>
        <v>1276.9891692414019</v>
      </c>
      <c r="O37" s="156">
        <f>IF(RES_hhdet_tes!O37=0,0,RES_hhdet_tes!O37/0.086*1000000/RES_hhdet_num!O36)</f>
        <v>1237.928347083626</v>
      </c>
      <c r="P37" s="156">
        <f>IF(RES_hhdet_tes!P37=0,0,RES_hhdet_tes!P37/0.086*1000000/RES_hhdet_num!P36)</f>
        <v>1355.713283745017</v>
      </c>
      <c r="Q37" s="156">
        <f>IF(RES_hhdet_tes!Q37=0,0,RES_hhdet_tes!Q37/0.086*1000000/RES_hhdet_num!Q36)</f>
        <v>1299.9182759616797</v>
      </c>
    </row>
    <row r="38" spans="1:17" ht="12" customHeight="1" x14ac:dyDescent="0.25">
      <c r="A38" s="148" t="s">
        <v>59</v>
      </c>
      <c r="B38" s="156">
        <f>IF(RES_hhdet_tes!B38=0,0,RES_hhdet_tes!B38/0.086*1000000/RES_hhdet_num!B36)</f>
        <v>591.12218604033194</v>
      </c>
      <c r="C38" s="156">
        <f>IF(RES_hhdet_tes!C38=0,0,RES_hhdet_tes!C38/0.086*1000000/RES_hhdet_num!C36)</f>
        <v>591.93358023387668</v>
      </c>
      <c r="D38" s="156">
        <f>IF(RES_hhdet_tes!D38=0,0,RES_hhdet_tes!D38/0.086*1000000/RES_hhdet_num!D36)</f>
        <v>594.75299421588886</v>
      </c>
      <c r="E38" s="156">
        <f>IF(RES_hhdet_tes!E38=0,0,RES_hhdet_tes!E38/0.086*1000000/RES_hhdet_num!E36)</f>
        <v>595.8164734465546</v>
      </c>
      <c r="F38" s="156">
        <f>IF(RES_hhdet_tes!F38=0,0,RES_hhdet_tes!F38/0.086*1000000/RES_hhdet_num!F36)</f>
        <v>595.53128509045189</v>
      </c>
      <c r="G38" s="156">
        <f>IF(RES_hhdet_tes!G38=0,0,RES_hhdet_tes!G38/0.086*1000000/RES_hhdet_num!G36)</f>
        <v>598.09127679493827</v>
      </c>
      <c r="H38" s="156">
        <f>IF(RES_hhdet_tes!H38=0,0,RES_hhdet_tes!H38/0.086*1000000/RES_hhdet_num!H36)</f>
        <v>594.52137041484195</v>
      </c>
      <c r="I38" s="156">
        <f>IF(RES_hhdet_tes!I38=0,0,RES_hhdet_tes!I38/0.086*1000000/RES_hhdet_num!I36)</f>
        <v>590.08228153904929</v>
      </c>
      <c r="J38" s="156">
        <f>IF(RES_hhdet_tes!J38=0,0,RES_hhdet_tes!J38/0.086*1000000/RES_hhdet_num!J36)</f>
        <v>584.85444300282575</v>
      </c>
      <c r="K38" s="156">
        <f>IF(RES_hhdet_tes!K38=0,0,RES_hhdet_tes!K38/0.086*1000000/RES_hhdet_num!K36)</f>
        <v>591.81168212740408</v>
      </c>
      <c r="L38" s="156">
        <f>IF(RES_hhdet_tes!L38=0,0,RES_hhdet_tes!L38/0.086*1000000/RES_hhdet_num!L36)</f>
        <v>604.01716055240183</v>
      </c>
      <c r="M38" s="156">
        <f>IF(RES_hhdet_tes!M38=0,0,RES_hhdet_tes!M38/0.086*1000000/RES_hhdet_num!M36)</f>
        <v>586.50069394885747</v>
      </c>
      <c r="N38" s="156">
        <f>IF(RES_hhdet_tes!N38=0,0,RES_hhdet_tes!N38/0.086*1000000/RES_hhdet_num!N36)</f>
        <v>594.01177812820742</v>
      </c>
      <c r="O38" s="156">
        <f>IF(RES_hhdet_tes!O38=0,0,RES_hhdet_tes!O38/0.086*1000000/RES_hhdet_num!O36)</f>
        <v>603.51760220187964</v>
      </c>
      <c r="P38" s="156">
        <f>IF(RES_hhdet_tes!P38=0,0,RES_hhdet_tes!P38/0.086*1000000/RES_hhdet_num!P36)</f>
        <v>579.80203855165166</v>
      </c>
      <c r="Q38" s="156">
        <f>IF(RES_hhdet_tes!Q38=0,0,RES_hhdet_tes!Q38/0.086*1000000/RES_hhdet_num!Q36)</f>
        <v>588.53884986953096</v>
      </c>
    </row>
    <row r="39" spans="1:17" ht="12" customHeight="1" x14ac:dyDescent="0.25">
      <c r="A39" s="158" t="s">
        <v>62</v>
      </c>
      <c r="B39" s="157">
        <f>IF(RES_hhdet_tes!B39=0,0,RES_hhdet_tes!B39/0.086*1000000/RES_hhdet_num!B$24)</f>
        <v>634.19272375904075</v>
      </c>
      <c r="C39" s="157">
        <f>IF(RES_hhdet_tes!C39=0,0,RES_hhdet_tes!C39/0.086*1000000/RES_hhdet_num!C$24)</f>
        <v>651.09040045015104</v>
      </c>
      <c r="D39" s="157">
        <f>IF(RES_hhdet_tes!D39=0,0,RES_hhdet_tes!D39/0.086*1000000/RES_hhdet_num!D$24)</f>
        <v>661.27705348808354</v>
      </c>
      <c r="E39" s="157">
        <f>IF(RES_hhdet_tes!E39=0,0,RES_hhdet_tes!E39/0.086*1000000/RES_hhdet_num!E$24)</f>
        <v>669.37459849935897</v>
      </c>
      <c r="F39" s="157">
        <f>IF(RES_hhdet_tes!F39=0,0,RES_hhdet_tes!F39/0.086*1000000/RES_hhdet_num!F$24)</f>
        <v>654.53197988406328</v>
      </c>
      <c r="G39" s="157">
        <f>IF(RES_hhdet_tes!G39=0,0,RES_hhdet_tes!G39/0.086*1000000/RES_hhdet_num!G$24)</f>
        <v>646.79408994835001</v>
      </c>
      <c r="H39" s="157">
        <f>IF(RES_hhdet_tes!H39=0,0,RES_hhdet_tes!H39/0.086*1000000/RES_hhdet_num!H$24)</f>
        <v>637.25275572737712</v>
      </c>
      <c r="I39" s="157">
        <f>IF(RES_hhdet_tes!I39=0,0,RES_hhdet_tes!I39/0.086*1000000/RES_hhdet_num!I$24)</f>
        <v>657.43952962841763</v>
      </c>
      <c r="J39" s="157">
        <f>IF(RES_hhdet_tes!J39=0,0,RES_hhdet_tes!J39/0.086*1000000/RES_hhdet_num!J$24)</f>
        <v>639.42235389711766</v>
      </c>
      <c r="K39" s="157">
        <f>IF(RES_hhdet_tes!K39=0,0,RES_hhdet_tes!K39/0.086*1000000/RES_hhdet_num!K$24)</f>
        <v>667.22134021296472</v>
      </c>
      <c r="L39" s="157">
        <f>IF(RES_hhdet_tes!L39=0,0,RES_hhdet_tes!L39/0.086*1000000/RES_hhdet_num!L$24)</f>
        <v>657.25798711727975</v>
      </c>
      <c r="M39" s="157">
        <f>IF(RES_hhdet_tes!M39=0,0,RES_hhdet_tes!M39/0.086*1000000/RES_hhdet_num!M$24)</f>
        <v>670.23886245799042</v>
      </c>
      <c r="N39" s="157">
        <f>IF(RES_hhdet_tes!N39=0,0,RES_hhdet_tes!N39/0.086*1000000/RES_hhdet_num!N$24)</f>
        <v>699.88000236404628</v>
      </c>
      <c r="O39" s="157">
        <f>IF(RES_hhdet_tes!O39=0,0,RES_hhdet_tes!O39/0.086*1000000/RES_hhdet_num!O$24)</f>
        <v>664.8436735399282</v>
      </c>
      <c r="P39" s="157">
        <f>IF(RES_hhdet_tes!P39=0,0,RES_hhdet_tes!P39/0.086*1000000/RES_hhdet_num!P$24)</f>
        <v>708.11887348474272</v>
      </c>
      <c r="Q39" s="157">
        <f>IF(RES_hhdet_tes!Q39=0,0,RES_hhdet_tes!Q39/0.086*1000000/RES_hhdet_num!Q$24)</f>
        <v>685.52590174943646</v>
      </c>
    </row>
    <row r="40" spans="1:17" ht="12" customHeight="1" x14ac:dyDescent="0.25">
      <c r="A40" s="23" t="s">
        <v>57</v>
      </c>
      <c r="B40" s="156">
        <f>IF(RES_hhdet_tes!B40=0,0,RES_hhdet_tes!B40/0.086*1000000/RES_hhdet_num!B40)</f>
        <v>592.06443341497982</v>
      </c>
      <c r="C40" s="156">
        <f>IF(RES_hhdet_tes!C40=0,0,RES_hhdet_tes!C40/0.086*1000000/RES_hhdet_num!C40)</f>
        <v>591.29076901497842</v>
      </c>
      <c r="D40" s="156">
        <f>IF(RES_hhdet_tes!D40=0,0,RES_hhdet_tes!D40/0.086*1000000/RES_hhdet_num!D40)</f>
        <v>591.97473141389196</v>
      </c>
      <c r="E40" s="156">
        <f>IF(RES_hhdet_tes!E40=0,0,RES_hhdet_tes!E40/0.086*1000000/RES_hhdet_num!E40)</f>
        <v>571.844225837718</v>
      </c>
      <c r="F40" s="156">
        <f>IF(RES_hhdet_tes!F40=0,0,RES_hhdet_tes!F40/0.086*1000000/RES_hhdet_num!F40)</f>
        <v>618.71192640801132</v>
      </c>
      <c r="G40" s="156">
        <f>IF(RES_hhdet_tes!G40=0,0,RES_hhdet_tes!G40/0.086*1000000/RES_hhdet_num!G40)</f>
        <v>691.45018138483499</v>
      </c>
      <c r="H40" s="156">
        <f>IF(RES_hhdet_tes!H40=0,0,RES_hhdet_tes!H40/0.086*1000000/RES_hhdet_num!H40)</f>
        <v>570.33159477234062</v>
      </c>
      <c r="I40" s="156">
        <f>IF(RES_hhdet_tes!I40=0,0,RES_hhdet_tes!I40/0.086*1000000/RES_hhdet_num!I40)</f>
        <v>644.12673329480833</v>
      </c>
      <c r="J40" s="156">
        <f>IF(RES_hhdet_tes!J40=0,0,RES_hhdet_tes!J40/0.086*1000000/RES_hhdet_num!J40)</f>
        <v>644.34558162979852</v>
      </c>
      <c r="K40" s="156">
        <f>IF(RES_hhdet_tes!K40=0,0,RES_hhdet_tes!K40/0.086*1000000/RES_hhdet_num!K40)</f>
        <v>483.66824600198237</v>
      </c>
      <c r="L40" s="156">
        <f>IF(RES_hhdet_tes!L40=0,0,RES_hhdet_tes!L40/0.086*1000000/RES_hhdet_num!L40)</f>
        <v>696.44508729910478</v>
      </c>
      <c r="M40" s="156">
        <f>IF(RES_hhdet_tes!M40=0,0,RES_hhdet_tes!M40/0.086*1000000/RES_hhdet_num!M40)</f>
        <v>694.07044178514059</v>
      </c>
      <c r="N40" s="156">
        <f>IF(RES_hhdet_tes!N40=0,0,RES_hhdet_tes!N40/0.086*1000000/RES_hhdet_num!N40)</f>
        <v>533.47409119264762</v>
      </c>
      <c r="O40" s="156">
        <f>IF(RES_hhdet_tes!O40=0,0,RES_hhdet_tes!O40/0.086*1000000/RES_hhdet_num!O40)</f>
        <v>584.16914629743621</v>
      </c>
      <c r="P40" s="156">
        <f>IF(RES_hhdet_tes!P40=0,0,RES_hhdet_tes!P40/0.086*1000000/RES_hhdet_num!P40)</f>
        <v>578.32578254403359</v>
      </c>
      <c r="Q40" s="156">
        <f>IF(RES_hhdet_tes!Q40=0,0,RES_hhdet_tes!Q40/0.086*1000000/RES_hhdet_num!Q40)</f>
        <v>587.33560897882148</v>
      </c>
    </row>
    <row r="41" spans="1:17" ht="12" customHeight="1" x14ac:dyDescent="0.25">
      <c r="A41" s="29" t="s">
        <v>140</v>
      </c>
      <c r="B41" s="57">
        <f>IF(RES_hhdet_tes!B41=0,0,RES_hhdet_tes!B41/0.086*1000000/RES_hhdet_num!B41)</f>
        <v>636.66167711702883</v>
      </c>
      <c r="C41" s="57">
        <f>IF(RES_hhdet_tes!C41=0,0,RES_hhdet_tes!C41/0.086*1000000/RES_hhdet_num!C41)</f>
        <v>653.75694058020838</v>
      </c>
      <c r="D41" s="57">
        <f>IF(RES_hhdet_tes!D41=0,0,RES_hhdet_tes!D41/0.086*1000000/RES_hhdet_num!D41)</f>
        <v>663.99500563747301</v>
      </c>
      <c r="E41" s="57">
        <f>IF(RES_hhdet_tes!E41=0,0,RES_hhdet_tes!E41/0.086*1000000/RES_hhdet_num!E41)</f>
        <v>671.57529877908223</v>
      </c>
      <c r="F41" s="57">
        <f>IF(RES_hhdet_tes!F41=0,0,RES_hhdet_tes!F41/0.086*1000000/RES_hhdet_num!F41)</f>
        <v>655.39918036688448</v>
      </c>
      <c r="G41" s="57">
        <f>IF(RES_hhdet_tes!G41=0,0,RES_hhdet_tes!G41/0.086*1000000/RES_hhdet_num!G41)</f>
        <v>644.79514278713407</v>
      </c>
      <c r="H41" s="57">
        <f>IF(RES_hhdet_tes!H41=0,0,RES_hhdet_tes!H41/0.086*1000000/RES_hhdet_num!H41)</f>
        <v>640.2697680232252</v>
      </c>
      <c r="I41" s="57">
        <f>IF(RES_hhdet_tes!I41=0,0,RES_hhdet_tes!I41/0.086*1000000/RES_hhdet_num!I41)</f>
        <v>658.51347188673253</v>
      </c>
      <c r="J41" s="57">
        <f>IF(RES_hhdet_tes!J41=0,0,RES_hhdet_tes!J41/0.086*1000000/RES_hhdet_num!J41)</f>
        <v>639.05399533401544</v>
      </c>
      <c r="K41" s="57">
        <f>IF(RES_hhdet_tes!K41=0,0,RES_hhdet_tes!K41/0.086*1000000/RES_hhdet_num!K41)</f>
        <v>675.58317677211267</v>
      </c>
      <c r="L41" s="57">
        <f>IF(RES_hhdet_tes!L41=0,0,RES_hhdet_tes!L41/0.086*1000000/RES_hhdet_num!L41)</f>
        <v>655.52468185920441</v>
      </c>
      <c r="M41" s="57">
        <f>IF(RES_hhdet_tes!M41=0,0,RES_hhdet_tes!M41/0.086*1000000/RES_hhdet_num!M41)</f>
        <v>669.23539442665958</v>
      </c>
      <c r="N41" s="57">
        <f>IF(RES_hhdet_tes!N41=0,0,RES_hhdet_tes!N41/0.086*1000000/RES_hhdet_num!N41)</f>
        <v>704.83282847800888</v>
      </c>
      <c r="O41" s="57">
        <f>IF(RES_hhdet_tes!O41=0,0,RES_hhdet_tes!O41/0.086*1000000/RES_hhdet_num!O41)</f>
        <v>667.27479497557158</v>
      </c>
      <c r="P41" s="57">
        <f>IF(RES_hhdet_tes!P41=0,0,RES_hhdet_tes!P41/0.086*1000000/RES_hhdet_num!P41)</f>
        <v>712.3676441491167</v>
      </c>
      <c r="Q41" s="57">
        <f>IF(RES_hhdet_tes!Q41=0,0,RES_hhdet_tes!Q41/0.086*1000000/RES_hhdet_num!Q41)</f>
        <v>690.03585073245426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>
        <f>SUM(B44,B47,B49,B58)</f>
        <v>12737.999971116262</v>
      </c>
      <c r="C43" s="168">
        <f t="shared" ref="C43:Q43" si="6">SUM(C44,C47,C49,C58)</f>
        <v>12808.912423013087</v>
      </c>
      <c r="D43" s="168">
        <f t="shared" si="6"/>
        <v>12424.435786914644</v>
      </c>
      <c r="E43" s="168">
        <f t="shared" si="6"/>
        <v>12483.211901429226</v>
      </c>
      <c r="F43" s="168">
        <f t="shared" si="6"/>
        <v>12008.1088371487</v>
      </c>
      <c r="G43" s="168">
        <f t="shared" si="6"/>
        <v>11332.630756742485</v>
      </c>
      <c r="H43" s="168">
        <f t="shared" si="6"/>
        <v>11038.950106141785</v>
      </c>
      <c r="I43" s="168">
        <f t="shared" si="6"/>
        <v>10977.37012357928</v>
      </c>
      <c r="J43" s="168">
        <f t="shared" si="6"/>
        <v>11162.946799135265</v>
      </c>
      <c r="K43" s="168">
        <f t="shared" si="6"/>
        <v>10564.117866350743</v>
      </c>
      <c r="L43" s="168">
        <f t="shared" si="6"/>
        <v>11629.265193265839</v>
      </c>
      <c r="M43" s="168">
        <f t="shared" si="6"/>
        <v>10971.214282967434</v>
      </c>
      <c r="N43" s="168">
        <f t="shared" si="6"/>
        <v>11679.697257099857</v>
      </c>
      <c r="O43" s="168">
        <f t="shared" si="6"/>
        <v>11985.623526592883</v>
      </c>
      <c r="P43" s="168">
        <f t="shared" si="6"/>
        <v>10514.13084082328</v>
      </c>
      <c r="Q43" s="168">
        <f t="shared" si="6"/>
        <v>11404.704602622063</v>
      </c>
    </row>
    <row r="44" spans="1:17" ht="12.95" customHeight="1" x14ac:dyDescent="0.25">
      <c r="A44" s="158" t="s">
        <v>65</v>
      </c>
      <c r="B44" s="157">
        <f t="shared" ref="B44:Q44" si="7">SUM(B45:B46)</f>
        <v>10350.66096105551</v>
      </c>
      <c r="C44" s="157">
        <f t="shared" si="7"/>
        <v>10427.807099466769</v>
      </c>
      <c r="D44" s="157">
        <f t="shared" si="7"/>
        <v>10011.534257761487</v>
      </c>
      <c r="E44" s="157">
        <f t="shared" si="7"/>
        <v>10065.687588268882</v>
      </c>
      <c r="F44" s="157">
        <f t="shared" si="7"/>
        <v>9631.9099241896638</v>
      </c>
      <c r="G44" s="157">
        <f t="shared" si="7"/>
        <v>8965.2707760377816</v>
      </c>
      <c r="H44" s="157">
        <f t="shared" si="7"/>
        <v>8690.407807730593</v>
      </c>
      <c r="I44" s="157">
        <f t="shared" si="7"/>
        <v>8594.0270022406676</v>
      </c>
      <c r="J44" s="157">
        <f t="shared" si="7"/>
        <v>8805.7432720212746</v>
      </c>
      <c r="K44" s="157">
        <f t="shared" si="7"/>
        <v>8198.3714110388173</v>
      </c>
      <c r="L44" s="157">
        <f t="shared" si="7"/>
        <v>9245.0277839392238</v>
      </c>
      <c r="M44" s="157">
        <f t="shared" si="7"/>
        <v>8576.6055304560577</v>
      </c>
      <c r="N44" s="157">
        <f t="shared" si="7"/>
        <v>9212.6150866002645</v>
      </c>
      <c r="O44" s="157">
        <f t="shared" si="7"/>
        <v>9623.2058335169277</v>
      </c>
      <c r="P44" s="157">
        <f t="shared" si="7"/>
        <v>8081.7735632580552</v>
      </c>
      <c r="Q44" s="157">
        <f t="shared" si="7"/>
        <v>9020.5255202134467</v>
      </c>
    </row>
    <row r="45" spans="1:17" ht="12" customHeight="1" x14ac:dyDescent="0.25">
      <c r="A45" s="23" t="s">
        <v>166</v>
      </c>
      <c r="B45" s="156">
        <f>IF(RES_hhdet_tes!B45=0,0,RES_hhdet_tes!B45/0.086*1000000/RES_hhdet_num!B$43)</f>
        <v>10146.532586369329</v>
      </c>
      <c r="C45" s="156">
        <f>IF(RES_hhdet_tes!C45=0,0,RES_hhdet_tes!C45/0.086*1000000/RES_hhdet_num!C$43)</f>
        <v>10164.044844311507</v>
      </c>
      <c r="D45" s="156">
        <f>IF(RES_hhdet_tes!D45=0,0,RES_hhdet_tes!D45/0.086*1000000/RES_hhdet_num!D$43)</f>
        <v>9726.2252846215197</v>
      </c>
      <c r="E45" s="156">
        <f>IF(RES_hhdet_tes!E45=0,0,RES_hhdet_tes!E45/0.086*1000000/RES_hhdet_num!E$43)</f>
        <v>9778.7686339904285</v>
      </c>
      <c r="F45" s="156">
        <f>IF(RES_hhdet_tes!F45=0,0,RES_hhdet_tes!F45/0.086*1000000/RES_hhdet_num!F$43)</f>
        <v>9406.9583824678357</v>
      </c>
      <c r="G45" s="156">
        <f>IF(RES_hhdet_tes!G45=0,0,RES_hhdet_tes!G45/0.086*1000000/RES_hhdet_num!G$43)</f>
        <v>8761.1126757083239</v>
      </c>
      <c r="H45" s="156">
        <f>IF(RES_hhdet_tes!H45=0,0,RES_hhdet_tes!H45/0.086*1000000/RES_hhdet_num!H$43)</f>
        <v>8533.1808971699666</v>
      </c>
      <c r="I45" s="156">
        <f>IF(RES_hhdet_tes!I45=0,0,RES_hhdet_tes!I45/0.086*1000000/RES_hhdet_num!I$43)</f>
        <v>8303.382299444118</v>
      </c>
      <c r="J45" s="156">
        <f>IF(RES_hhdet_tes!J45=0,0,RES_hhdet_tes!J45/0.086*1000000/RES_hhdet_num!J$43)</f>
        <v>8599.6818788251439</v>
      </c>
      <c r="K45" s="156">
        <f>IF(RES_hhdet_tes!K45=0,0,RES_hhdet_tes!K45/0.086*1000000/RES_hhdet_num!K$43)</f>
        <v>7981.4529554346464</v>
      </c>
      <c r="L45" s="156">
        <f>IF(RES_hhdet_tes!L45=0,0,RES_hhdet_tes!L45/0.086*1000000/RES_hhdet_num!L$43)</f>
        <v>9027.8133986893044</v>
      </c>
      <c r="M45" s="156">
        <f>IF(RES_hhdet_tes!M45=0,0,RES_hhdet_tes!M45/0.086*1000000/RES_hhdet_num!M$43)</f>
        <v>8341.9795664562807</v>
      </c>
      <c r="N45" s="156">
        <f>IF(RES_hhdet_tes!N45=0,0,RES_hhdet_tes!N45/0.086*1000000/RES_hhdet_num!N$43)</f>
        <v>8935.1796240083731</v>
      </c>
      <c r="O45" s="156">
        <f>IF(RES_hhdet_tes!O45=0,0,RES_hhdet_tes!O45/0.086*1000000/RES_hhdet_num!O$43)</f>
        <v>9483.3696864068224</v>
      </c>
      <c r="P45" s="156">
        <f>IF(RES_hhdet_tes!P45=0,0,RES_hhdet_tes!P45/0.086*1000000/RES_hhdet_num!P$43)</f>
        <v>7770.5536263605518</v>
      </c>
      <c r="Q45" s="156">
        <f>IF(RES_hhdet_tes!Q45=0,0,RES_hhdet_tes!Q45/0.086*1000000/RES_hhdet_num!Q$43)</f>
        <v>8772.5512039760106</v>
      </c>
    </row>
    <row r="46" spans="1:17" ht="12" customHeight="1" x14ac:dyDescent="0.25">
      <c r="A46" s="23" t="s">
        <v>60</v>
      </c>
      <c r="B46" s="156">
        <f>IF(RES_hhdet_tes!B46=0,0,RES_hhdet_tes!B46/0.086*1000000/RES_hhdet_num!B$43)</f>
        <v>204.12837468618051</v>
      </c>
      <c r="C46" s="156">
        <f>IF(RES_hhdet_tes!C46=0,0,RES_hhdet_tes!C46/0.086*1000000/RES_hhdet_num!C$43)</f>
        <v>263.76225515526187</v>
      </c>
      <c r="D46" s="156">
        <f>IF(RES_hhdet_tes!D46=0,0,RES_hhdet_tes!D46/0.086*1000000/RES_hhdet_num!D$43)</f>
        <v>285.30897313996667</v>
      </c>
      <c r="E46" s="156">
        <f>IF(RES_hhdet_tes!E46=0,0,RES_hhdet_tes!E46/0.086*1000000/RES_hhdet_num!E$43)</f>
        <v>286.9189542784539</v>
      </c>
      <c r="F46" s="156">
        <f>IF(RES_hhdet_tes!F46=0,0,RES_hhdet_tes!F46/0.086*1000000/RES_hhdet_num!F$43)</f>
        <v>224.95154172182896</v>
      </c>
      <c r="G46" s="156">
        <f>IF(RES_hhdet_tes!G46=0,0,RES_hhdet_tes!G46/0.086*1000000/RES_hhdet_num!G$43)</f>
        <v>204.15810032945728</v>
      </c>
      <c r="H46" s="156">
        <f>IF(RES_hhdet_tes!H46=0,0,RES_hhdet_tes!H46/0.086*1000000/RES_hhdet_num!H$43)</f>
        <v>157.2269105606259</v>
      </c>
      <c r="I46" s="156">
        <f>IF(RES_hhdet_tes!I46=0,0,RES_hhdet_tes!I46/0.086*1000000/RES_hhdet_num!I$43)</f>
        <v>290.64470279654972</v>
      </c>
      <c r="J46" s="156">
        <f>IF(RES_hhdet_tes!J46=0,0,RES_hhdet_tes!J46/0.086*1000000/RES_hhdet_num!J$43)</f>
        <v>206.06139319613067</v>
      </c>
      <c r="K46" s="156">
        <f>IF(RES_hhdet_tes!K46=0,0,RES_hhdet_tes!K46/0.086*1000000/RES_hhdet_num!K$43)</f>
        <v>216.91845560417033</v>
      </c>
      <c r="L46" s="156">
        <f>IF(RES_hhdet_tes!L46=0,0,RES_hhdet_tes!L46/0.086*1000000/RES_hhdet_num!L$43)</f>
        <v>217.21438524991959</v>
      </c>
      <c r="M46" s="156">
        <f>IF(RES_hhdet_tes!M46=0,0,RES_hhdet_tes!M46/0.086*1000000/RES_hhdet_num!M$43)</f>
        <v>234.62596399977767</v>
      </c>
      <c r="N46" s="156">
        <f>IF(RES_hhdet_tes!N46=0,0,RES_hhdet_tes!N46/0.086*1000000/RES_hhdet_num!N$43)</f>
        <v>277.43546259189128</v>
      </c>
      <c r="O46" s="156">
        <f>IF(RES_hhdet_tes!O46=0,0,RES_hhdet_tes!O46/0.086*1000000/RES_hhdet_num!O$43)</f>
        <v>139.83614711010497</v>
      </c>
      <c r="P46" s="156">
        <f>IF(RES_hhdet_tes!P46=0,0,RES_hhdet_tes!P46/0.086*1000000/RES_hhdet_num!P$43)</f>
        <v>311.21993689750366</v>
      </c>
      <c r="Q46" s="156">
        <f>IF(RES_hhdet_tes!Q46=0,0,RES_hhdet_tes!Q46/0.086*1000000/RES_hhdet_num!Q$43)</f>
        <v>247.97431623743546</v>
      </c>
    </row>
    <row r="47" spans="1:17" ht="12.95" customHeight="1" x14ac:dyDescent="0.25">
      <c r="A47" s="158" t="s">
        <v>112</v>
      </c>
      <c r="B47" s="157">
        <f t="shared" ref="B47:Q47" si="8">B48</f>
        <v>7.285242442494976</v>
      </c>
      <c r="C47" s="157">
        <f t="shared" si="8"/>
        <v>8.9529612031134125</v>
      </c>
      <c r="D47" s="157">
        <f t="shared" si="8"/>
        <v>9.4194530196097492</v>
      </c>
      <c r="E47" s="157">
        <f t="shared" si="8"/>
        <v>9.4104507411051639</v>
      </c>
      <c r="F47" s="157">
        <f t="shared" si="8"/>
        <v>10.186574840285783</v>
      </c>
      <c r="G47" s="157">
        <f t="shared" si="8"/>
        <v>11.276336281023019</v>
      </c>
      <c r="H47" s="157">
        <f t="shared" si="8"/>
        <v>12.395874896119043</v>
      </c>
      <c r="I47" s="157">
        <f t="shared" si="8"/>
        <v>14.149617961186911</v>
      </c>
      <c r="J47" s="157">
        <f t="shared" si="8"/>
        <v>15.923916554030942</v>
      </c>
      <c r="K47" s="157">
        <f t="shared" si="8"/>
        <v>17.678193875515323</v>
      </c>
      <c r="L47" s="157">
        <f t="shared" si="8"/>
        <v>18.856478992489205</v>
      </c>
      <c r="M47" s="157">
        <f t="shared" si="8"/>
        <v>20.798396115914386</v>
      </c>
      <c r="N47" s="157">
        <f t="shared" si="8"/>
        <v>19.371969969296654</v>
      </c>
      <c r="O47" s="157">
        <f t="shared" si="8"/>
        <v>19.341391868132984</v>
      </c>
      <c r="P47" s="157">
        <f t="shared" si="8"/>
        <v>16.512843541234169</v>
      </c>
      <c r="Q47" s="157">
        <f t="shared" si="8"/>
        <v>15.970416780924454</v>
      </c>
    </row>
    <row r="48" spans="1:17" ht="12" customHeight="1" x14ac:dyDescent="0.25">
      <c r="A48" s="23" t="s">
        <v>60</v>
      </c>
      <c r="B48" s="156">
        <f>IF(RES_hhdet_tes!B48=0,0,RES_hhdet_tes!B48/0.086*1000000/RES_hhdet_num!B$43)</f>
        <v>7.285242442494976</v>
      </c>
      <c r="C48" s="156">
        <f>IF(RES_hhdet_tes!C48=0,0,RES_hhdet_tes!C48/0.086*1000000/RES_hhdet_num!C$43)</f>
        <v>8.9529612031134125</v>
      </c>
      <c r="D48" s="156">
        <f>IF(RES_hhdet_tes!D48=0,0,RES_hhdet_tes!D48/0.086*1000000/RES_hhdet_num!D$43)</f>
        <v>9.4194530196097492</v>
      </c>
      <c r="E48" s="156">
        <f>IF(RES_hhdet_tes!E48=0,0,RES_hhdet_tes!E48/0.086*1000000/RES_hhdet_num!E$43)</f>
        <v>9.4104507411051639</v>
      </c>
      <c r="F48" s="156">
        <f>IF(RES_hhdet_tes!F48=0,0,RES_hhdet_tes!F48/0.086*1000000/RES_hhdet_num!F$43)</f>
        <v>10.186574840285783</v>
      </c>
      <c r="G48" s="156">
        <f>IF(RES_hhdet_tes!G48=0,0,RES_hhdet_tes!G48/0.086*1000000/RES_hhdet_num!G$43)</f>
        <v>11.276336281023019</v>
      </c>
      <c r="H48" s="156">
        <f>IF(RES_hhdet_tes!H48=0,0,RES_hhdet_tes!H48/0.086*1000000/RES_hhdet_num!H$43)</f>
        <v>12.395874896119043</v>
      </c>
      <c r="I48" s="156">
        <f>IF(RES_hhdet_tes!I48=0,0,RES_hhdet_tes!I48/0.086*1000000/RES_hhdet_num!I$43)</f>
        <v>14.149617961186911</v>
      </c>
      <c r="J48" s="156">
        <f>IF(RES_hhdet_tes!J48=0,0,RES_hhdet_tes!J48/0.086*1000000/RES_hhdet_num!J$43)</f>
        <v>15.923916554030942</v>
      </c>
      <c r="K48" s="156">
        <f>IF(RES_hhdet_tes!K48=0,0,RES_hhdet_tes!K48/0.086*1000000/RES_hhdet_num!K$43)</f>
        <v>17.678193875515323</v>
      </c>
      <c r="L48" s="156">
        <f>IF(RES_hhdet_tes!L48=0,0,RES_hhdet_tes!L48/0.086*1000000/RES_hhdet_num!L$43)</f>
        <v>18.856478992489205</v>
      </c>
      <c r="M48" s="156">
        <f>IF(RES_hhdet_tes!M48=0,0,RES_hhdet_tes!M48/0.086*1000000/RES_hhdet_num!M$43)</f>
        <v>20.798396115914386</v>
      </c>
      <c r="N48" s="156">
        <f>IF(RES_hhdet_tes!N48=0,0,RES_hhdet_tes!N48/0.086*1000000/RES_hhdet_num!N$43)</f>
        <v>19.371969969296654</v>
      </c>
      <c r="O48" s="156">
        <f>IF(RES_hhdet_tes!O48=0,0,RES_hhdet_tes!O48/0.086*1000000/RES_hhdet_num!O$43)</f>
        <v>19.341391868132984</v>
      </c>
      <c r="P48" s="156">
        <f>IF(RES_hhdet_tes!P48=0,0,RES_hhdet_tes!P48/0.086*1000000/RES_hhdet_num!P$43)</f>
        <v>16.512843541234169</v>
      </c>
      <c r="Q48" s="156">
        <f>IF(RES_hhdet_tes!Q48=0,0,RES_hhdet_tes!Q48/0.086*1000000/RES_hhdet_num!Q$43)</f>
        <v>15.970416780924454</v>
      </c>
    </row>
    <row r="49" spans="1:17" ht="12" customHeight="1" x14ac:dyDescent="0.25">
      <c r="A49" s="158" t="s">
        <v>63</v>
      </c>
      <c r="B49" s="157">
        <f>IF(RES_hhdet_tes!B49=0,0,RES_hhdet_tes!B49/0.086*1000000/RES_hhdet_num!B$43)</f>
        <v>1745.8620592785101</v>
      </c>
      <c r="C49" s="157">
        <f>IF(RES_hhdet_tes!C49=0,0,RES_hhdet_tes!C49/0.086*1000000/RES_hhdet_num!C$43)</f>
        <v>1721.0593753828457</v>
      </c>
      <c r="D49" s="157">
        <f>IF(RES_hhdet_tes!D49=0,0,RES_hhdet_tes!D49/0.086*1000000/RES_hhdet_num!D$43)</f>
        <v>1742.2064182225715</v>
      </c>
      <c r="E49" s="157">
        <f>IF(RES_hhdet_tes!E49=0,0,RES_hhdet_tes!E49/0.086*1000000/RES_hhdet_num!E$43)</f>
        <v>1738.7324695786338</v>
      </c>
      <c r="F49" s="157">
        <f>IF(RES_hhdet_tes!F49=0,0,RES_hhdet_tes!F49/0.086*1000000/RES_hhdet_num!F$43)</f>
        <v>1711.4827100214607</v>
      </c>
      <c r="G49" s="157">
        <f>IF(RES_hhdet_tes!G49=0,0,RES_hhdet_tes!G49/0.086*1000000/RES_hhdet_num!G$43)</f>
        <v>1709.2867126856356</v>
      </c>
      <c r="H49" s="157">
        <f>IF(RES_hhdet_tes!H49=0,0,RES_hhdet_tes!H49/0.086*1000000/RES_hhdet_num!H$43)</f>
        <v>1698.8899822873943</v>
      </c>
      <c r="I49" s="157">
        <f>IF(RES_hhdet_tes!I49=0,0,RES_hhdet_tes!I49/0.086*1000000/RES_hhdet_num!I$43)</f>
        <v>1711.7531227095578</v>
      </c>
      <c r="J49" s="157">
        <f>IF(RES_hhdet_tes!J49=0,0,RES_hhdet_tes!J49/0.086*1000000/RES_hhdet_num!J$43)</f>
        <v>1701.857531145268</v>
      </c>
      <c r="K49" s="157">
        <f>IF(RES_hhdet_tes!K49=0,0,RES_hhdet_tes!K49/0.086*1000000/RES_hhdet_num!K$43)</f>
        <v>1680.857770664129</v>
      </c>
      <c r="L49" s="157">
        <f>IF(RES_hhdet_tes!L49=0,0,RES_hhdet_tes!L49/0.086*1000000/RES_hhdet_num!L$43)</f>
        <v>1708.1241805607046</v>
      </c>
      <c r="M49" s="157">
        <f>IF(RES_hhdet_tes!M49=0,0,RES_hhdet_tes!M49/0.086*1000000/RES_hhdet_num!M$43)</f>
        <v>1703.5705528512553</v>
      </c>
      <c r="N49" s="157">
        <f>IF(RES_hhdet_tes!N49=0,0,RES_hhdet_tes!N49/0.086*1000000/RES_hhdet_num!N$43)</f>
        <v>1747.8267402509696</v>
      </c>
      <c r="O49" s="157">
        <f>IF(RES_hhdet_tes!O49=0,0,RES_hhdet_tes!O49/0.086*1000000/RES_hhdet_num!O$43)</f>
        <v>1678.2348790752524</v>
      </c>
      <c r="P49" s="157">
        <f>IF(RES_hhdet_tes!P49=0,0,RES_hhdet_tes!P49/0.086*1000000/RES_hhdet_num!P$43)</f>
        <v>1707.7157095235709</v>
      </c>
      <c r="Q49" s="157">
        <f>IF(RES_hhdet_tes!Q49=0,0,RES_hhdet_tes!Q49/0.086*1000000/RES_hhdet_num!Q$43)</f>
        <v>1682.680230834741</v>
      </c>
    </row>
    <row r="50" spans="1:17" ht="12" customHeight="1" x14ac:dyDescent="0.25">
      <c r="A50" s="167" t="s">
        <v>165</v>
      </c>
      <c r="B50" s="132">
        <f>IF(RES_hhdet_tes!B50=0,0,RES_hhdet_tes!B50/0.086*1000000/RES_hhdet_num!B50)</f>
        <v>1727.6331785285388</v>
      </c>
      <c r="C50" s="132">
        <f>IF(RES_hhdet_tes!C50=0,0,RES_hhdet_tes!C50/0.086*1000000/RES_hhdet_num!C50)</f>
        <v>1641.8163130940482</v>
      </c>
      <c r="D50" s="132">
        <f>IF(RES_hhdet_tes!D50=0,0,RES_hhdet_tes!D50/0.086*1000000/RES_hhdet_num!D50)</f>
        <v>1678.0724634168714</v>
      </c>
      <c r="E50" s="132">
        <f>IF(RES_hhdet_tes!E50=0,0,RES_hhdet_tes!E50/0.086*1000000/RES_hhdet_num!E50)</f>
        <v>1670.8510365380782</v>
      </c>
      <c r="F50" s="132">
        <f>IF(RES_hhdet_tes!F50=0,0,RES_hhdet_tes!F50/0.086*1000000/RES_hhdet_num!F50)</f>
        <v>1660.7753941344017</v>
      </c>
      <c r="G50" s="132">
        <f>IF(RES_hhdet_tes!G50=0,0,RES_hhdet_tes!G50/0.086*1000000/RES_hhdet_num!G50)</f>
        <v>1633.5655168715314</v>
      </c>
      <c r="H50" s="132">
        <f>IF(RES_hhdet_tes!H50=0,0,RES_hhdet_tes!H50/0.086*1000000/RES_hhdet_num!H50)</f>
        <v>1641.0373383914239</v>
      </c>
      <c r="I50" s="132">
        <f>IF(RES_hhdet_tes!I50=0,0,RES_hhdet_tes!I50/0.086*1000000/RES_hhdet_num!I50)</f>
        <v>1612.0310885603733</v>
      </c>
      <c r="J50" s="132">
        <f>IF(RES_hhdet_tes!J50=0,0,RES_hhdet_tes!J50/0.086*1000000/RES_hhdet_num!J50)</f>
        <v>1650.3415282722779</v>
      </c>
      <c r="K50" s="132">
        <f>IF(RES_hhdet_tes!K50=0,0,RES_hhdet_tes!K50/0.086*1000000/RES_hhdet_num!K50)</f>
        <v>1583.5300918847026</v>
      </c>
      <c r="L50" s="132">
        <f>IF(RES_hhdet_tes!L50=0,0,RES_hhdet_tes!L50/0.086*1000000/RES_hhdet_num!L50)</f>
        <v>1633.9654733882112</v>
      </c>
      <c r="M50" s="132">
        <f>IF(RES_hhdet_tes!M50=0,0,RES_hhdet_tes!M50/0.086*1000000/RES_hhdet_num!M50)</f>
        <v>1612.8552942534513</v>
      </c>
      <c r="N50" s="132">
        <f>IF(RES_hhdet_tes!N50=0,0,RES_hhdet_tes!N50/0.086*1000000/RES_hhdet_num!N50)</f>
        <v>1690.7037823636635</v>
      </c>
      <c r="O50" s="132">
        <f>IF(RES_hhdet_tes!O50=0,0,RES_hhdet_tes!O50/0.086*1000000/RES_hhdet_num!O50)</f>
        <v>1608.221416392438</v>
      </c>
      <c r="P50" s="132">
        <f>IF(RES_hhdet_tes!P50=0,0,RES_hhdet_tes!P50/0.086*1000000/RES_hhdet_num!P50)</f>
        <v>1628.0679372236148</v>
      </c>
      <c r="Q50" s="132">
        <f>IF(RES_hhdet_tes!Q50=0,0,RES_hhdet_tes!Q50/0.086*1000000/RES_hhdet_num!Q50)</f>
        <v>1617.4631159027122</v>
      </c>
    </row>
    <row r="51" spans="1:17" ht="12" customHeight="1" x14ac:dyDescent="0.25">
      <c r="A51" s="167" t="s">
        <v>164</v>
      </c>
      <c r="B51" s="132">
        <f>IF(RES_hhdet_tes!B51=0,0,RES_hhdet_tes!B51/0.086*1000000/RES_hhdet_num!B51)</f>
        <v>1714.083752083882</v>
      </c>
      <c r="C51" s="132">
        <f>IF(RES_hhdet_tes!C51=0,0,RES_hhdet_tes!C51/0.086*1000000/RES_hhdet_num!C51)</f>
        <v>1662.1329503724498</v>
      </c>
      <c r="D51" s="132">
        <f>IF(RES_hhdet_tes!D51=0,0,RES_hhdet_tes!D51/0.086*1000000/RES_hhdet_num!D51)</f>
        <v>1690.7513794669408</v>
      </c>
      <c r="E51" s="132">
        <f>IF(RES_hhdet_tes!E51=0,0,RES_hhdet_tes!E51/0.086*1000000/RES_hhdet_num!E51)</f>
        <v>1691.487428251168</v>
      </c>
      <c r="F51" s="132">
        <f>IF(RES_hhdet_tes!F51=0,0,RES_hhdet_tes!F51/0.086*1000000/RES_hhdet_num!F51)</f>
        <v>1688.818606007703</v>
      </c>
      <c r="G51" s="132">
        <f>IF(RES_hhdet_tes!G51=0,0,RES_hhdet_tes!G51/0.086*1000000/RES_hhdet_num!G51)</f>
        <v>1682.5495834958729</v>
      </c>
      <c r="H51" s="132">
        <f>IF(RES_hhdet_tes!H51=0,0,RES_hhdet_tes!H51/0.086*1000000/RES_hhdet_num!H51)</f>
        <v>1687.647282897608</v>
      </c>
      <c r="I51" s="132">
        <f>IF(RES_hhdet_tes!I51=0,0,RES_hhdet_tes!I51/0.086*1000000/RES_hhdet_num!I51)</f>
        <v>1664.4253852970808</v>
      </c>
      <c r="J51" s="132">
        <f>IF(RES_hhdet_tes!J51=0,0,RES_hhdet_tes!J51/0.086*1000000/RES_hhdet_num!J51)</f>
        <v>1684.6206958089069</v>
      </c>
      <c r="K51" s="132">
        <f>IF(RES_hhdet_tes!K51=0,0,RES_hhdet_tes!K51/0.086*1000000/RES_hhdet_num!K51)</f>
        <v>1648.6698820395</v>
      </c>
      <c r="L51" s="132">
        <f>IF(RES_hhdet_tes!L51=0,0,RES_hhdet_tes!L51/0.086*1000000/RES_hhdet_num!L51)</f>
        <v>1681.1246176965217</v>
      </c>
      <c r="M51" s="132">
        <f>IF(RES_hhdet_tes!M51=0,0,RES_hhdet_tes!M51/0.086*1000000/RES_hhdet_num!M51)</f>
        <v>1665.1884612765637</v>
      </c>
      <c r="N51" s="132">
        <f>IF(RES_hhdet_tes!N51=0,0,RES_hhdet_tes!N51/0.086*1000000/RES_hhdet_num!N51)</f>
        <v>1713.6304786195847</v>
      </c>
      <c r="O51" s="132">
        <f>IF(RES_hhdet_tes!O51=0,0,RES_hhdet_tes!O51/0.086*1000000/RES_hhdet_num!O51)</f>
        <v>1648.5739041920463</v>
      </c>
      <c r="P51" s="132">
        <f>IF(RES_hhdet_tes!P51=0,0,RES_hhdet_tes!P51/0.086*1000000/RES_hhdet_num!P51)</f>
        <v>1662.2658617831501</v>
      </c>
      <c r="Q51" s="132">
        <f>IF(RES_hhdet_tes!Q51=0,0,RES_hhdet_tes!Q51/0.086*1000000/RES_hhdet_num!Q51)</f>
        <v>1655.3924570284307</v>
      </c>
    </row>
    <row r="52" spans="1:17" ht="12" customHeight="1" x14ac:dyDescent="0.25">
      <c r="A52" s="166" t="s">
        <v>163</v>
      </c>
      <c r="B52" s="165">
        <f>IF(RES_hhdet_tes!B52=0,0,RES_hhdet_tes!B52/0.086*1000000/RES_hhdet_num!B51)</f>
        <v>1122.96156604355</v>
      </c>
      <c r="C52" s="165">
        <f>IF(RES_hhdet_tes!C52=0,0,RES_hhdet_tes!C52/0.086*1000000/RES_hhdet_num!C51)</f>
        <v>1070.1993701385734</v>
      </c>
      <c r="D52" s="165">
        <f>IF(RES_hhdet_tes!D52=0,0,RES_hhdet_tes!D52/0.086*1000000/RES_hhdet_num!D51)</f>
        <v>1095.9983852510522</v>
      </c>
      <c r="E52" s="165">
        <f>IF(RES_hhdet_tes!E52=0,0,RES_hhdet_tes!E52/0.086*1000000/RES_hhdet_num!E51)</f>
        <v>1095.6709548046142</v>
      </c>
      <c r="F52" s="165">
        <f>IF(RES_hhdet_tes!F52=0,0,RES_hhdet_tes!F52/0.086*1000000/RES_hhdet_num!F51)</f>
        <v>1093.2873209172517</v>
      </c>
      <c r="G52" s="165">
        <f>IF(RES_hhdet_tes!G52=0,0,RES_hhdet_tes!G52/0.086*1000000/RES_hhdet_num!G51)</f>
        <v>1084.4583067009346</v>
      </c>
      <c r="H52" s="165">
        <f>IF(RES_hhdet_tes!H52=0,0,RES_hhdet_tes!H52/0.086*1000000/RES_hhdet_num!H51)</f>
        <v>1093.1259124827664</v>
      </c>
      <c r="I52" s="165">
        <f>IF(RES_hhdet_tes!I52=0,0,RES_hhdet_tes!I52/0.086*1000000/RES_hhdet_num!I51)</f>
        <v>1074.343103758031</v>
      </c>
      <c r="J52" s="165">
        <f>IF(RES_hhdet_tes!J52=0,0,RES_hhdet_tes!J52/0.086*1000000/RES_hhdet_num!J51)</f>
        <v>1099.766252806081</v>
      </c>
      <c r="K52" s="165">
        <f>IF(RES_hhdet_tes!K52=0,0,RES_hhdet_tes!K52/0.086*1000000/RES_hhdet_num!K51)</f>
        <v>1056.8581999120956</v>
      </c>
      <c r="L52" s="165">
        <f>IF(RES_hhdet_tes!L52=0,0,RES_hhdet_tes!L52/0.086*1000000/RES_hhdet_num!L51)</f>
        <v>1077.1074571441197</v>
      </c>
      <c r="M52" s="165">
        <f>IF(RES_hhdet_tes!M52=0,0,RES_hhdet_tes!M52/0.086*1000000/RES_hhdet_num!M51)</f>
        <v>1078.6877673277061</v>
      </c>
      <c r="N52" s="165">
        <f>IF(RES_hhdet_tes!N52=0,0,RES_hhdet_tes!N52/0.086*1000000/RES_hhdet_num!N51)</f>
        <v>1119.618700491377</v>
      </c>
      <c r="O52" s="165">
        <f>IF(RES_hhdet_tes!O52=0,0,RES_hhdet_tes!O52/0.086*1000000/RES_hhdet_num!O51)</f>
        <v>1045.056301990166</v>
      </c>
      <c r="P52" s="165">
        <f>IF(RES_hhdet_tes!P52=0,0,RES_hhdet_tes!P52/0.086*1000000/RES_hhdet_num!P51)</f>
        <v>1082.4638232314976</v>
      </c>
      <c r="Q52" s="165">
        <f>IF(RES_hhdet_tes!Q52=0,0,RES_hhdet_tes!Q52/0.086*1000000/RES_hhdet_num!Q51)</f>
        <v>1066.8536071588996</v>
      </c>
    </row>
    <row r="53" spans="1:17" ht="12" customHeight="1" x14ac:dyDescent="0.25">
      <c r="A53" s="147" t="s">
        <v>59</v>
      </c>
      <c r="B53" s="164">
        <f>IF(RES_hhdet_tes!B53=0,0,RES_hhdet_tes!B53/0.086*1000000/RES_hhdet_num!B51)</f>
        <v>591.12218604033183</v>
      </c>
      <c r="C53" s="164">
        <f>IF(RES_hhdet_tes!C53=0,0,RES_hhdet_tes!C53/0.086*1000000/RES_hhdet_num!C51)</f>
        <v>591.93358023387657</v>
      </c>
      <c r="D53" s="164">
        <f>IF(RES_hhdet_tes!D53=0,0,RES_hhdet_tes!D53/0.086*1000000/RES_hhdet_num!D51)</f>
        <v>594.75299421588852</v>
      </c>
      <c r="E53" s="164">
        <f>IF(RES_hhdet_tes!E53=0,0,RES_hhdet_tes!E53/0.086*1000000/RES_hhdet_num!E51)</f>
        <v>595.81647344655426</v>
      </c>
      <c r="F53" s="164">
        <f>IF(RES_hhdet_tes!F53=0,0,RES_hhdet_tes!F53/0.086*1000000/RES_hhdet_num!F51)</f>
        <v>595.53128509045166</v>
      </c>
      <c r="G53" s="164">
        <f>IF(RES_hhdet_tes!G53=0,0,RES_hhdet_tes!G53/0.086*1000000/RES_hhdet_num!G51)</f>
        <v>598.09127679493827</v>
      </c>
      <c r="H53" s="164">
        <f>IF(RES_hhdet_tes!H53=0,0,RES_hhdet_tes!H53/0.086*1000000/RES_hhdet_num!H51)</f>
        <v>594.52137041484184</v>
      </c>
      <c r="I53" s="164">
        <f>IF(RES_hhdet_tes!I53=0,0,RES_hhdet_tes!I53/0.086*1000000/RES_hhdet_num!I51)</f>
        <v>590.08228153904986</v>
      </c>
      <c r="J53" s="164">
        <f>IF(RES_hhdet_tes!J53=0,0,RES_hhdet_tes!J53/0.086*1000000/RES_hhdet_num!J51)</f>
        <v>584.85444300282575</v>
      </c>
      <c r="K53" s="164">
        <f>IF(RES_hhdet_tes!K53=0,0,RES_hhdet_tes!K53/0.086*1000000/RES_hhdet_num!K51)</f>
        <v>591.81168212740397</v>
      </c>
      <c r="L53" s="164">
        <f>IF(RES_hhdet_tes!L53=0,0,RES_hhdet_tes!L53/0.086*1000000/RES_hhdet_num!L51)</f>
        <v>604.01716055240183</v>
      </c>
      <c r="M53" s="164">
        <f>IF(RES_hhdet_tes!M53=0,0,RES_hhdet_tes!M53/0.086*1000000/RES_hhdet_num!M51)</f>
        <v>586.50069394885736</v>
      </c>
      <c r="N53" s="164">
        <f>IF(RES_hhdet_tes!N53=0,0,RES_hhdet_tes!N53/0.086*1000000/RES_hhdet_num!N51)</f>
        <v>594.01177812820754</v>
      </c>
      <c r="O53" s="164">
        <f>IF(RES_hhdet_tes!O53=0,0,RES_hhdet_tes!O53/0.086*1000000/RES_hhdet_num!O51)</f>
        <v>603.51760220188021</v>
      </c>
      <c r="P53" s="164">
        <f>IF(RES_hhdet_tes!P53=0,0,RES_hhdet_tes!P53/0.086*1000000/RES_hhdet_num!P51)</f>
        <v>579.80203855165223</v>
      </c>
      <c r="Q53" s="164">
        <f>IF(RES_hhdet_tes!Q53=0,0,RES_hhdet_tes!Q53/0.086*1000000/RES_hhdet_num!Q51)</f>
        <v>588.53884986953119</v>
      </c>
    </row>
    <row r="54" spans="1:17" ht="12" customHeight="1" x14ac:dyDescent="0.25">
      <c r="A54" s="163" t="s">
        <v>142</v>
      </c>
      <c r="B54" s="162">
        <f>IF(RES_hhdet_tes!B54=0,0,RES_hhdet_tes!B54/0.086*1000000/RES_hhdet_num!B54)</f>
        <v>1790.4908755579131</v>
      </c>
      <c r="C54" s="162">
        <f>IF(RES_hhdet_tes!C54=0,0,RES_hhdet_tes!C54/0.086*1000000/RES_hhdet_num!C54)</f>
        <v>1864.2447040677089</v>
      </c>
      <c r="D54" s="162">
        <f>IF(RES_hhdet_tes!D54=0,0,RES_hhdet_tes!D54/0.086*1000000/RES_hhdet_num!D54)</f>
        <v>1859.8866914021551</v>
      </c>
      <c r="E54" s="162">
        <f>IF(RES_hhdet_tes!E54=0,0,RES_hhdet_tes!E54/0.086*1000000/RES_hhdet_num!E54)</f>
        <v>1859.2543754348314</v>
      </c>
      <c r="F54" s="162">
        <f>IF(RES_hhdet_tes!F54=0,0,RES_hhdet_tes!F54/0.086*1000000/RES_hhdet_num!F54)</f>
        <v>1800.6949973291798</v>
      </c>
      <c r="G54" s="162">
        <f>IF(RES_hhdet_tes!G54=0,0,RES_hhdet_tes!G54/0.086*1000000/RES_hhdet_num!G54)</f>
        <v>1825.9959233139609</v>
      </c>
      <c r="H54" s="162">
        <f>IF(RES_hhdet_tes!H54=0,0,RES_hhdet_tes!H54/0.086*1000000/RES_hhdet_num!H54)</f>
        <v>1783.3170716420177</v>
      </c>
      <c r="I54" s="162">
        <f>IF(RES_hhdet_tes!I54=0,0,RES_hhdet_tes!I54/0.086*1000000/RES_hhdet_num!I54)</f>
        <v>1922.8558177767325</v>
      </c>
      <c r="J54" s="162">
        <f>IF(RES_hhdet_tes!J54=0,0,RES_hhdet_tes!J54/0.086*1000000/RES_hhdet_num!J54)</f>
        <v>1806.3923903884786</v>
      </c>
      <c r="K54" s="162">
        <f>IF(RES_hhdet_tes!K54=0,0,RES_hhdet_tes!K54/0.086*1000000/RES_hhdet_num!K54)</f>
        <v>1891.1707448557625</v>
      </c>
      <c r="L54" s="162">
        <f>IF(RES_hhdet_tes!L54=0,0,RES_hhdet_tes!L54/0.086*1000000/RES_hhdet_num!L54)</f>
        <v>1858.9023690108809</v>
      </c>
      <c r="M54" s="162">
        <f>IF(RES_hhdet_tes!M54=0,0,RES_hhdet_tes!M54/0.086*1000000/RES_hhdet_num!M54)</f>
        <v>1955.8374771182048</v>
      </c>
      <c r="N54" s="162">
        <f>IF(RES_hhdet_tes!N54=0,0,RES_hhdet_tes!N54/0.086*1000000/RES_hhdet_num!N54)</f>
        <v>1955.3904307107505</v>
      </c>
      <c r="O54" s="162">
        <f>IF(RES_hhdet_tes!O54=0,0,RES_hhdet_tes!O54/0.086*1000000/RES_hhdet_num!O54)</f>
        <v>1925.9902588294535</v>
      </c>
      <c r="P54" s="162">
        <f>IF(RES_hhdet_tes!P54=0,0,RES_hhdet_tes!P54/0.086*1000000/RES_hhdet_num!P54)</f>
        <v>2058.8752869270661</v>
      </c>
      <c r="Q54" s="162">
        <f>IF(RES_hhdet_tes!Q54=0,0,RES_hhdet_tes!Q54/0.086*1000000/RES_hhdet_num!Q54)</f>
        <v>1991.9242611617365</v>
      </c>
    </row>
    <row r="55" spans="1:17" ht="12" customHeight="1" x14ac:dyDescent="0.25">
      <c r="A55" s="161" t="s">
        <v>141</v>
      </c>
      <c r="B55" s="160">
        <f>IF(RES_hhdet_tes!B55=0,0,RES_hhdet_tes!B55/0.086*1000000/RES_hhdet_num!B55)</f>
        <v>1754.9412551529756</v>
      </c>
      <c r="C55" s="160">
        <f>IF(RES_hhdet_tes!C55=0,0,RES_hhdet_tes!C55/0.086*1000000/RES_hhdet_num!C55)</f>
        <v>1805.9423193574969</v>
      </c>
      <c r="D55" s="160">
        <f>IF(RES_hhdet_tes!D55=0,0,RES_hhdet_tes!D55/0.086*1000000/RES_hhdet_num!D55)</f>
        <v>1808.0751637565804</v>
      </c>
      <c r="E55" s="160">
        <f>IF(RES_hhdet_tes!E55=0,0,RES_hhdet_tes!E55/0.086*1000000/RES_hhdet_num!E55)</f>
        <v>1811.7633602058966</v>
      </c>
      <c r="F55" s="160">
        <f>IF(RES_hhdet_tes!F55=0,0,RES_hhdet_tes!F55/0.086*1000000/RES_hhdet_num!F55)</f>
        <v>1771.7075049522841</v>
      </c>
      <c r="G55" s="160">
        <f>IF(RES_hhdet_tes!G55=0,0,RES_hhdet_tes!G55/0.086*1000000/RES_hhdet_num!G55)</f>
        <v>1797.9191003462556</v>
      </c>
      <c r="H55" s="160">
        <f>IF(RES_hhdet_tes!H55=0,0,RES_hhdet_tes!H55/0.086*1000000/RES_hhdet_num!H55)</f>
        <v>1763.309694088764</v>
      </c>
      <c r="I55" s="160">
        <f>IF(RES_hhdet_tes!I55=0,0,RES_hhdet_tes!I55/0.086*1000000/RES_hhdet_num!I55)</f>
        <v>1849.9819266678155</v>
      </c>
      <c r="J55" s="160">
        <f>IF(RES_hhdet_tes!J55=0,0,RES_hhdet_tes!J55/0.086*1000000/RES_hhdet_num!J55)</f>
        <v>1767.1251707992265</v>
      </c>
      <c r="K55" s="160">
        <f>IF(RES_hhdet_tes!K55=0,0,RES_hhdet_tes!K55/0.086*1000000/RES_hhdet_num!K55)</f>
        <v>1823.346425931951</v>
      </c>
      <c r="L55" s="160">
        <f>IF(RES_hhdet_tes!L55=0,0,RES_hhdet_tes!L55/0.086*1000000/RES_hhdet_num!L55)</f>
        <v>1808.5213194302369</v>
      </c>
      <c r="M55" s="160">
        <f>IF(RES_hhdet_tes!M55=0,0,RES_hhdet_tes!M55/0.086*1000000/RES_hhdet_num!M55)</f>
        <v>1874.2591179178789</v>
      </c>
      <c r="N55" s="160">
        <f>IF(RES_hhdet_tes!N55=0,0,RES_hhdet_tes!N55/0.086*1000000/RES_hhdet_num!N55)</f>
        <v>1869.5902504497681</v>
      </c>
      <c r="O55" s="160">
        <f>IF(RES_hhdet_tes!O55=0,0,RES_hhdet_tes!O55/0.086*1000000/RES_hhdet_num!O55)</f>
        <v>1843.5385232133588</v>
      </c>
      <c r="P55" s="160">
        <f>IF(RES_hhdet_tes!P55=0,0,RES_hhdet_tes!P55/0.086*1000000/RES_hhdet_num!P55)</f>
        <v>1934.6601171694078</v>
      </c>
      <c r="Q55" s="160">
        <f>IF(RES_hhdet_tes!Q55=0,0,RES_hhdet_tes!Q55/0.086*1000000/RES_hhdet_num!Q55)</f>
        <v>1887.1035523878343</v>
      </c>
    </row>
    <row r="56" spans="1:17" ht="12" customHeight="1" x14ac:dyDescent="0.25">
      <c r="A56" s="148" t="s">
        <v>60</v>
      </c>
      <c r="B56" s="156">
        <f>IF(RES_hhdet_tes!B56=0,0,RES_hhdet_tes!B56/0.086*1000000/RES_hhdet_num!B55)</f>
        <v>1163.8190691126438</v>
      </c>
      <c r="C56" s="156">
        <f>IF(RES_hhdet_tes!C56=0,0,RES_hhdet_tes!C56/0.086*1000000/RES_hhdet_num!C55)</f>
        <v>1214.0087391236204</v>
      </c>
      <c r="D56" s="156">
        <f>IF(RES_hhdet_tes!D56=0,0,RES_hhdet_tes!D56/0.086*1000000/RES_hhdet_num!D55)</f>
        <v>1213.3221695406917</v>
      </c>
      <c r="E56" s="156">
        <f>IF(RES_hhdet_tes!E56=0,0,RES_hhdet_tes!E56/0.086*1000000/RES_hhdet_num!E55)</f>
        <v>1215.9468867593423</v>
      </c>
      <c r="F56" s="156">
        <f>IF(RES_hhdet_tes!F56=0,0,RES_hhdet_tes!F56/0.086*1000000/RES_hhdet_num!F55)</f>
        <v>1176.1762198618326</v>
      </c>
      <c r="G56" s="156">
        <f>IF(RES_hhdet_tes!G56=0,0,RES_hhdet_tes!G56/0.086*1000000/RES_hhdet_num!G55)</f>
        <v>1199.8278235513176</v>
      </c>
      <c r="H56" s="156">
        <f>IF(RES_hhdet_tes!H56=0,0,RES_hhdet_tes!H56/0.086*1000000/RES_hhdet_num!H55)</f>
        <v>1168.7883236739222</v>
      </c>
      <c r="I56" s="156">
        <f>IF(RES_hhdet_tes!I56=0,0,RES_hhdet_tes!I56/0.086*1000000/RES_hhdet_num!I55)</f>
        <v>1259.8996451287665</v>
      </c>
      <c r="J56" s="156">
        <f>IF(RES_hhdet_tes!J56=0,0,RES_hhdet_tes!J56/0.086*1000000/RES_hhdet_num!J55)</f>
        <v>1182.2707277964012</v>
      </c>
      <c r="K56" s="156">
        <f>IF(RES_hhdet_tes!K56=0,0,RES_hhdet_tes!K56/0.086*1000000/RES_hhdet_num!K55)</f>
        <v>1231.5347438045471</v>
      </c>
      <c r="L56" s="156">
        <f>IF(RES_hhdet_tes!L56=0,0,RES_hhdet_tes!L56/0.086*1000000/RES_hhdet_num!L55)</f>
        <v>1204.5041588778347</v>
      </c>
      <c r="M56" s="156">
        <f>IF(RES_hhdet_tes!M56=0,0,RES_hhdet_tes!M56/0.086*1000000/RES_hhdet_num!M55)</f>
        <v>1287.7584239690214</v>
      </c>
      <c r="N56" s="156">
        <f>IF(RES_hhdet_tes!N56=0,0,RES_hhdet_tes!N56/0.086*1000000/RES_hhdet_num!N55)</f>
        <v>1275.57847232156</v>
      </c>
      <c r="O56" s="156">
        <f>IF(RES_hhdet_tes!O56=0,0,RES_hhdet_tes!O56/0.086*1000000/RES_hhdet_num!O55)</f>
        <v>1240.0209210114783</v>
      </c>
      <c r="P56" s="156">
        <f>IF(RES_hhdet_tes!P56=0,0,RES_hhdet_tes!P56/0.086*1000000/RES_hhdet_num!P55)</f>
        <v>1354.8580786177556</v>
      </c>
      <c r="Q56" s="156">
        <f>IF(RES_hhdet_tes!Q56=0,0,RES_hhdet_tes!Q56/0.086*1000000/RES_hhdet_num!Q55)</f>
        <v>1298.564702518303</v>
      </c>
    </row>
    <row r="57" spans="1:17" ht="12" customHeight="1" x14ac:dyDescent="0.25">
      <c r="A57" s="148" t="s">
        <v>59</v>
      </c>
      <c r="B57" s="156">
        <f>IF(RES_hhdet_tes!B57=0,0,RES_hhdet_tes!B57/0.086*1000000/RES_hhdet_num!B55)</f>
        <v>591.12218604033183</v>
      </c>
      <c r="C57" s="156">
        <f>IF(RES_hhdet_tes!C57=0,0,RES_hhdet_tes!C57/0.086*1000000/RES_hhdet_num!C55)</f>
        <v>591.93358023387634</v>
      </c>
      <c r="D57" s="156">
        <f>IF(RES_hhdet_tes!D57=0,0,RES_hhdet_tes!D57/0.086*1000000/RES_hhdet_num!D55)</f>
        <v>594.75299421588852</v>
      </c>
      <c r="E57" s="156">
        <f>IF(RES_hhdet_tes!E57=0,0,RES_hhdet_tes!E57/0.086*1000000/RES_hhdet_num!E55)</f>
        <v>595.81647344655437</v>
      </c>
      <c r="F57" s="156">
        <f>IF(RES_hhdet_tes!F57=0,0,RES_hhdet_tes!F57/0.086*1000000/RES_hhdet_num!F55)</f>
        <v>595.53128509045143</v>
      </c>
      <c r="G57" s="156">
        <f>IF(RES_hhdet_tes!G57=0,0,RES_hhdet_tes!G57/0.086*1000000/RES_hhdet_num!G55)</f>
        <v>598.09127679493804</v>
      </c>
      <c r="H57" s="156">
        <f>IF(RES_hhdet_tes!H57=0,0,RES_hhdet_tes!H57/0.086*1000000/RES_hhdet_num!H55)</f>
        <v>594.52137041484218</v>
      </c>
      <c r="I57" s="156">
        <f>IF(RES_hhdet_tes!I57=0,0,RES_hhdet_tes!I57/0.086*1000000/RES_hhdet_num!I55)</f>
        <v>590.0822815390494</v>
      </c>
      <c r="J57" s="156">
        <f>IF(RES_hhdet_tes!J57=0,0,RES_hhdet_tes!J57/0.086*1000000/RES_hhdet_num!J55)</f>
        <v>584.85444300282563</v>
      </c>
      <c r="K57" s="156">
        <f>IF(RES_hhdet_tes!K57=0,0,RES_hhdet_tes!K57/0.086*1000000/RES_hhdet_num!K55)</f>
        <v>591.81168212740408</v>
      </c>
      <c r="L57" s="156">
        <f>IF(RES_hhdet_tes!L57=0,0,RES_hhdet_tes!L57/0.086*1000000/RES_hhdet_num!L55)</f>
        <v>604.01716055240195</v>
      </c>
      <c r="M57" s="156">
        <f>IF(RES_hhdet_tes!M57=0,0,RES_hhdet_tes!M57/0.086*1000000/RES_hhdet_num!M55)</f>
        <v>586.50069394885736</v>
      </c>
      <c r="N57" s="156">
        <f>IF(RES_hhdet_tes!N57=0,0,RES_hhdet_tes!N57/0.086*1000000/RES_hhdet_num!N55)</f>
        <v>594.01177812820777</v>
      </c>
      <c r="O57" s="156">
        <f>IF(RES_hhdet_tes!O57=0,0,RES_hhdet_tes!O57/0.086*1000000/RES_hhdet_num!O55)</f>
        <v>603.51760220188032</v>
      </c>
      <c r="P57" s="156">
        <f>IF(RES_hhdet_tes!P57=0,0,RES_hhdet_tes!P57/0.086*1000000/RES_hhdet_num!P55)</f>
        <v>579.80203855165212</v>
      </c>
      <c r="Q57" s="156">
        <f>IF(RES_hhdet_tes!Q57=0,0,RES_hhdet_tes!Q57/0.086*1000000/RES_hhdet_num!Q55)</f>
        <v>588.53884986953119</v>
      </c>
    </row>
    <row r="58" spans="1:17" ht="12" customHeight="1" x14ac:dyDescent="0.25">
      <c r="A58" s="158" t="s">
        <v>62</v>
      </c>
      <c r="B58" s="157">
        <f>IF(RES_hhdet_tes!B58=0,0,RES_hhdet_tes!B58/0.086*1000000/RES_hhdet_num!B$43)</f>
        <v>634.19170833974761</v>
      </c>
      <c r="C58" s="157">
        <f>IF(RES_hhdet_tes!C58=0,0,RES_hhdet_tes!C58/0.086*1000000/RES_hhdet_num!C$43)</f>
        <v>651.09298696035967</v>
      </c>
      <c r="D58" s="157">
        <f>IF(RES_hhdet_tes!D58=0,0,RES_hhdet_tes!D58/0.086*1000000/RES_hhdet_num!D$43)</f>
        <v>661.27565791097788</v>
      </c>
      <c r="E58" s="157">
        <f>IF(RES_hhdet_tes!E58=0,0,RES_hhdet_tes!E58/0.086*1000000/RES_hhdet_num!E$43)</f>
        <v>669.38139284060469</v>
      </c>
      <c r="F58" s="157">
        <f>IF(RES_hhdet_tes!F58=0,0,RES_hhdet_tes!F58/0.086*1000000/RES_hhdet_num!F$43)</f>
        <v>654.52962809729001</v>
      </c>
      <c r="G58" s="157">
        <f>IF(RES_hhdet_tes!G58=0,0,RES_hhdet_tes!G58/0.086*1000000/RES_hhdet_num!G$43)</f>
        <v>646.7969317380423</v>
      </c>
      <c r="H58" s="157">
        <f>IF(RES_hhdet_tes!H58=0,0,RES_hhdet_tes!H58/0.086*1000000/RES_hhdet_num!H$43)</f>
        <v>637.25644122767812</v>
      </c>
      <c r="I58" s="157">
        <f>IF(RES_hhdet_tes!I58=0,0,RES_hhdet_tes!I58/0.086*1000000/RES_hhdet_num!I$43)</f>
        <v>657.44038066786652</v>
      </c>
      <c r="J58" s="157">
        <f>IF(RES_hhdet_tes!J58=0,0,RES_hhdet_tes!J58/0.086*1000000/RES_hhdet_num!J$43)</f>
        <v>639.42207941469201</v>
      </c>
      <c r="K58" s="157">
        <f>IF(RES_hhdet_tes!K58=0,0,RES_hhdet_tes!K58/0.086*1000000/RES_hhdet_num!K$43)</f>
        <v>667.21049077228133</v>
      </c>
      <c r="L58" s="157">
        <f>IF(RES_hhdet_tes!L58=0,0,RES_hhdet_tes!L58/0.086*1000000/RES_hhdet_num!L$43)</f>
        <v>657.25674977342214</v>
      </c>
      <c r="M58" s="157">
        <f>IF(RES_hhdet_tes!M58=0,0,RES_hhdet_tes!M58/0.086*1000000/RES_hhdet_num!M$43)</f>
        <v>670.23980354420473</v>
      </c>
      <c r="N58" s="157">
        <f>IF(RES_hhdet_tes!N58=0,0,RES_hhdet_tes!N58/0.086*1000000/RES_hhdet_num!N$43)</f>
        <v>699.88346027932539</v>
      </c>
      <c r="O58" s="157">
        <f>IF(RES_hhdet_tes!O58=0,0,RES_hhdet_tes!O58/0.086*1000000/RES_hhdet_num!O$43)</f>
        <v>664.84142213256871</v>
      </c>
      <c r="P58" s="157">
        <f>IF(RES_hhdet_tes!P58=0,0,RES_hhdet_tes!P58/0.086*1000000/RES_hhdet_num!P$43)</f>
        <v>708.12872450041891</v>
      </c>
      <c r="Q58" s="157">
        <f>IF(RES_hhdet_tes!Q58=0,0,RES_hhdet_tes!Q58/0.086*1000000/RES_hhdet_num!Q$43)</f>
        <v>685.52843479294984</v>
      </c>
    </row>
    <row r="59" spans="1:17" ht="12" customHeight="1" x14ac:dyDescent="0.25">
      <c r="A59" s="23" t="s">
        <v>57</v>
      </c>
      <c r="B59" s="156">
        <f>IF(RES_hhdet_tes!B59=0,0,RES_hhdet_tes!B59/0.086*1000000/RES_hhdet_num!B59)</f>
        <v>592.06443341497982</v>
      </c>
      <c r="C59" s="156">
        <f>IF(RES_hhdet_tes!C59=0,0,RES_hhdet_tes!C59/0.086*1000000/RES_hhdet_num!C59)</f>
        <v>591.29076901497888</v>
      </c>
      <c r="D59" s="156">
        <f>IF(RES_hhdet_tes!D59=0,0,RES_hhdet_tes!D59/0.086*1000000/RES_hhdet_num!D59)</f>
        <v>591.97473141389207</v>
      </c>
      <c r="E59" s="156">
        <f>IF(RES_hhdet_tes!E59=0,0,RES_hhdet_tes!E59/0.086*1000000/RES_hhdet_num!E59)</f>
        <v>571.84422583771789</v>
      </c>
      <c r="F59" s="156">
        <f>IF(RES_hhdet_tes!F59=0,0,RES_hhdet_tes!F59/0.086*1000000/RES_hhdet_num!F59)</f>
        <v>618.71192640801075</v>
      </c>
      <c r="G59" s="156">
        <f>IF(RES_hhdet_tes!G59=0,0,RES_hhdet_tes!G59/0.086*1000000/RES_hhdet_num!G59)</f>
        <v>691.45018138483579</v>
      </c>
      <c r="H59" s="156">
        <f>IF(RES_hhdet_tes!H59=0,0,RES_hhdet_tes!H59/0.086*1000000/RES_hhdet_num!H59)</f>
        <v>570.33159477234108</v>
      </c>
      <c r="I59" s="156">
        <f>IF(RES_hhdet_tes!I59=0,0,RES_hhdet_tes!I59/0.086*1000000/RES_hhdet_num!I59)</f>
        <v>644.12673329480833</v>
      </c>
      <c r="J59" s="156">
        <f>IF(RES_hhdet_tes!J59=0,0,RES_hhdet_tes!J59/0.086*1000000/RES_hhdet_num!J59)</f>
        <v>644.34558162979897</v>
      </c>
      <c r="K59" s="156">
        <f>IF(RES_hhdet_tes!K59=0,0,RES_hhdet_tes!K59/0.086*1000000/RES_hhdet_num!K59)</f>
        <v>483.66824600198237</v>
      </c>
      <c r="L59" s="156">
        <f>IF(RES_hhdet_tes!L59=0,0,RES_hhdet_tes!L59/0.086*1000000/RES_hhdet_num!L59)</f>
        <v>696.44508729910444</v>
      </c>
      <c r="M59" s="156">
        <f>IF(RES_hhdet_tes!M59=0,0,RES_hhdet_tes!M59/0.086*1000000/RES_hhdet_num!M59)</f>
        <v>694.07044178514059</v>
      </c>
      <c r="N59" s="156">
        <f>IF(RES_hhdet_tes!N59=0,0,RES_hhdet_tes!N59/0.086*1000000/RES_hhdet_num!N59)</f>
        <v>533.47409119264785</v>
      </c>
      <c r="O59" s="156">
        <f>IF(RES_hhdet_tes!O59=0,0,RES_hhdet_tes!O59/0.086*1000000/RES_hhdet_num!O59)</f>
        <v>584.16914629743644</v>
      </c>
      <c r="P59" s="156">
        <f>IF(RES_hhdet_tes!P59=0,0,RES_hhdet_tes!P59/0.086*1000000/RES_hhdet_num!P59)</f>
        <v>578.32578254403325</v>
      </c>
      <c r="Q59" s="156">
        <f>IF(RES_hhdet_tes!Q59=0,0,RES_hhdet_tes!Q59/0.086*1000000/RES_hhdet_num!Q59)</f>
        <v>587.33560897882148</v>
      </c>
    </row>
    <row r="60" spans="1:17" ht="12" customHeight="1" x14ac:dyDescent="0.25">
      <c r="A60" s="29" t="s">
        <v>140</v>
      </c>
      <c r="B60" s="57">
        <f>IF(RES_hhdet_tes!B60=0,0,RES_hhdet_tes!B60/0.086*1000000/RES_hhdet_num!B60)</f>
        <v>636.66167711702872</v>
      </c>
      <c r="C60" s="57">
        <f>IF(RES_hhdet_tes!C60=0,0,RES_hhdet_tes!C60/0.086*1000000/RES_hhdet_num!C60)</f>
        <v>653.75694058020861</v>
      </c>
      <c r="D60" s="57">
        <f>IF(RES_hhdet_tes!D60=0,0,RES_hhdet_tes!D60/0.086*1000000/RES_hhdet_num!D60)</f>
        <v>663.99500563747279</v>
      </c>
      <c r="E60" s="57">
        <f>IF(RES_hhdet_tes!E60=0,0,RES_hhdet_tes!E60/0.086*1000000/RES_hhdet_num!E60)</f>
        <v>671.57529877908223</v>
      </c>
      <c r="F60" s="57">
        <f>IF(RES_hhdet_tes!F60=0,0,RES_hhdet_tes!F60/0.086*1000000/RES_hhdet_num!F60)</f>
        <v>655.39918036688493</v>
      </c>
      <c r="G60" s="57">
        <f>IF(RES_hhdet_tes!G60=0,0,RES_hhdet_tes!G60/0.086*1000000/RES_hhdet_num!G60)</f>
        <v>644.7951427871343</v>
      </c>
      <c r="H60" s="57">
        <f>IF(RES_hhdet_tes!H60=0,0,RES_hhdet_tes!H60/0.086*1000000/RES_hhdet_num!H60)</f>
        <v>640.26976802322508</v>
      </c>
      <c r="I60" s="57">
        <f>IF(RES_hhdet_tes!I60=0,0,RES_hhdet_tes!I60/0.086*1000000/RES_hhdet_num!I60)</f>
        <v>658.51347188673276</v>
      </c>
      <c r="J60" s="57">
        <f>IF(RES_hhdet_tes!J60=0,0,RES_hhdet_tes!J60/0.086*1000000/RES_hhdet_num!J60)</f>
        <v>639.0539953340151</v>
      </c>
      <c r="K60" s="57">
        <f>IF(RES_hhdet_tes!K60=0,0,RES_hhdet_tes!K60/0.086*1000000/RES_hhdet_num!K60)</f>
        <v>675.58317677211267</v>
      </c>
      <c r="L60" s="57">
        <f>IF(RES_hhdet_tes!L60=0,0,RES_hhdet_tes!L60/0.086*1000000/RES_hhdet_num!L60)</f>
        <v>655.52468185920452</v>
      </c>
      <c r="M60" s="57">
        <f>IF(RES_hhdet_tes!M60=0,0,RES_hhdet_tes!M60/0.086*1000000/RES_hhdet_num!M60)</f>
        <v>669.23539442665958</v>
      </c>
      <c r="N60" s="57">
        <f>IF(RES_hhdet_tes!N60=0,0,RES_hhdet_tes!N60/0.086*1000000/RES_hhdet_num!N60)</f>
        <v>704.83282847800888</v>
      </c>
      <c r="O60" s="57">
        <f>IF(RES_hhdet_tes!O60=0,0,RES_hhdet_tes!O60/0.086*1000000/RES_hhdet_num!O60)</f>
        <v>667.27479497557147</v>
      </c>
      <c r="P60" s="57">
        <f>IF(RES_hhdet_tes!P60=0,0,RES_hhdet_tes!P60/0.086*1000000/RES_hhdet_num!P60)</f>
        <v>712.36764414911715</v>
      </c>
      <c r="Q60" s="57">
        <f>IF(RES_hhdet_tes!Q60=0,0,RES_hhdet_tes!Q60/0.086*1000000/RES_hhdet_num!Q60)</f>
        <v>690.03585073245449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>
        <f>SUM(B63,B66,B68,B77)</f>
        <v>12036.799461222588</v>
      </c>
      <c r="C62" s="168">
        <f t="shared" ref="C62:Q62" si="9">SUM(C63,C66,C68,C77)</f>
        <v>13043.823543817263</v>
      </c>
      <c r="D62" s="168">
        <f t="shared" si="9"/>
        <v>12168.693369607201</v>
      </c>
      <c r="E62" s="168">
        <f t="shared" si="9"/>
        <v>12559.955589441264</v>
      </c>
      <c r="F62" s="168">
        <f t="shared" si="9"/>
        <v>12022.415364492881</v>
      </c>
      <c r="G62" s="168">
        <f t="shared" si="9"/>
        <v>11309.554578082441</v>
      </c>
      <c r="H62" s="168">
        <f t="shared" si="9"/>
        <v>10659.410823028578</v>
      </c>
      <c r="I62" s="168">
        <f t="shared" si="9"/>
        <v>10218.184620204689</v>
      </c>
      <c r="J62" s="168">
        <f t="shared" si="9"/>
        <v>10251.685430038015</v>
      </c>
      <c r="K62" s="168">
        <f t="shared" si="9"/>
        <v>10502.586666153547</v>
      </c>
      <c r="L62" s="168">
        <f t="shared" si="9"/>
        <v>11835.105551215085</v>
      </c>
      <c r="M62" s="168">
        <f t="shared" si="9"/>
        <v>10488.837572014547</v>
      </c>
      <c r="N62" s="168">
        <f t="shared" si="9"/>
        <v>10874.740838615093</v>
      </c>
      <c r="O62" s="168">
        <f t="shared" si="9"/>
        <v>11952.935675665565</v>
      </c>
      <c r="P62" s="168">
        <f t="shared" si="9"/>
        <v>10157.397111185976</v>
      </c>
      <c r="Q62" s="168">
        <f t="shared" si="9"/>
        <v>11003.361784270577</v>
      </c>
    </row>
    <row r="63" spans="1:17" ht="12.95" customHeight="1" x14ac:dyDescent="0.25">
      <c r="A63" s="158" t="s">
        <v>65</v>
      </c>
      <c r="B63" s="157">
        <f t="shared" ref="B63:Q63" si="10">SUM(B64:B65)</f>
        <v>9724.6714635596854</v>
      </c>
      <c r="C63" s="157">
        <f t="shared" si="10"/>
        <v>10715.571020506153</v>
      </c>
      <c r="D63" s="157">
        <f t="shared" si="10"/>
        <v>9842.2372026966696</v>
      </c>
      <c r="E63" s="157">
        <f t="shared" si="10"/>
        <v>10231.508041162084</v>
      </c>
      <c r="F63" s="157">
        <f t="shared" si="10"/>
        <v>9692.6775034296916</v>
      </c>
      <c r="G63" s="157">
        <f t="shared" si="10"/>
        <v>9000.3718266014766</v>
      </c>
      <c r="H63" s="157">
        <f t="shared" si="10"/>
        <v>8363.7194470437298</v>
      </c>
      <c r="I63" s="157">
        <f t="shared" si="10"/>
        <v>7967.4737654728815</v>
      </c>
      <c r="J63" s="157">
        <f t="shared" si="10"/>
        <v>8022.1977256901555</v>
      </c>
      <c r="K63" s="157">
        <f t="shared" si="10"/>
        <v>8212.4181584647849</v>
      </c>
      <c r="L63" s="157">
        <f t="shared" si="10"/>
        <v>9497.6299053241491</v>
      </c>
      <c r="M63" s="157">
        <f t="shared" si="10"/>
        <v>8193.6055249141391</v>
      </c>
      <c r="N63" s="157">
        <f t="shared" si="10"/>
        <v>8568.419383907687</v>
      </c>
      <c r="O63" s="157">
        <f t="shared" si="10"/>
        <v>9662.1739183643022</v>
      </c>
      <c r="P63" s="157">
        <f t="shared" si="10"/>
        <v>7881.876026694511</v>
      </c>
      <c r="Q63" s="157">
        <f t="shared" si="10"/>
        <v>8729.4469186241877</v>
      </c>
    </row>
    <row r="64" spans="1:17" ht="12" customHeight="1" x14ac:dyDescent="0.25">
      <c r="A64" s="23" t="s">
        <v>161</v>
      </c>
      <c r="B64" s="156">
        <f>IF(RES_hhdet_tes!B64=0,0,RES_hhdet_tes!B64/0.086*1000000/RES_hhdet_num!B$62)</f>
        <v>9532.8884085758145</v>
      </c>
      <c r="C64" s="156">
        <f>IF(RES_hhdet_tes!C64=0,0,RES_hhdet_tes!C64/0.086*1000000/RES_hhdet_num!C$62)</f>
        <v>10444.530028791836</v>
      </c>
      <c r="D64" s="156">
        <f>IF(RES_hhdet_tes!D64=0,0,RES_hhdet_tes!D64/0.086*1000000/RES_hhdet_num!D$62)</f>
        <v>9561.7528615953652</v>
      </c>
      <c r="E64" s="156">
        <f>IF(RES_hhdet_tes!E64=0,0,RES_hhdet_tes!E64/0.086*1000000/RES_hhdet_num!E$62)</f>
        <v>9939.8624320451127</v>
      </c>
      <c r="F64" s="156">
        <f>IF(RES_hhdet_tes!F64=0,0,RES_hhdet_tes!F64/0.086*1000000/RES_hhdet_num!F$62)</f>
        <v>9466.3067457118304</v>
      </c>
      <c r="G64" s="156">
        <f>IF(RES_hhdet_tes!G64=0,0,RES_hhdet_tes!G64/0.086*1000000/RES_hhdet_num!G$62)</f>
        <v>8795.4144014126068</v>
      </c>
      <c r="H64" s="156">
        <f>IF(RES_hhdet_tes!H64=0,0,RES_hhdet_tes!H64/0.086*1000000/RES_hhdet_num!H$62)</f>
        <v>8212.4029842783402</v>
      </c>
      <c r="I64" s="156">
        <f>IF(RES_hhdet_tes!I64=0,0,RES_hhdet_tes!I64/0.086*1000000/RES_hhdet_num!I$62)</f>
        <v>7698.0187074422965</v>
      </c>
      <c r="J64" s="156">
        <f>IF(RES_hhdet_tes!J64=0,0,RES_hhdet_tes!J64/0.086*1000000/RES_hhdet_num!J$62)</f>
        <v>7834.4719212026603</v>
      </c>
      <c r="K64" s="156">
        <f>IF(RES_hhdet_tes!K64=0,0,RES_hhdet_tes!K64/0.086*1000000/RES_hhdet_num!K$62)</f>
        <v>7995.128043831628</v>
      </c>
      <c r="L64" s="156">
        <f>IF(RES_hhdet_tes!L64=0,0,RES_hhdet_tes!L64/0.086*1000000/RES_hhdet_num!L$62)</f>
        <v>9274.4805660868788</v>
      </c>
      <c r="M64" s="156">
        <f>IF(RES_hhdet_tes!M64=0,0,RES_hhdet_tes!M64/0.086*1000000/RES_hhdet_num!M$62)</f>
        <v>7969.4571030133993</v>
      </c>
      <c r="N64" s="156">
        <f>IF(RES_hhdet_tes!N64=0,0,RES_hhdet_tes!N64/0.086*1000000/RES_hhdet_num!N$62)</f>
        <v>8310.3837042326104</v>
      </c>
      <c r="O64" s="156">
        <f>IF(RES_hhdet_tes!O64=0,0,RES_hhdet_tes!O64/0.086*1000000/RES_hhdet_num!O$62)</f>
        <v>9521.7715205743734</v>
      </c>
      <c r="P64" s="156">
        <f>IF(RES_hhdet_tes!P64=0,0,RES_hhdet_tes!P64/0.086*1000000/RES_hhdet_num!P$62)</f>
        <v>7578.3539172885012</v>
      </c>
      <c r="Q64" s="156">
        <f>IF(RES_hhdet_tes!Q64=0,0,RES_hhdet_tes!Q64/0.086*1000000/RES_hhdet_num!Q$62)</f>
        <v>8489.4743553931257</v>
      </c>
    </row>
    <row r="65" spans="1:17" ht="12" customHeight="1" x14ac:dyDescent="0.25">
      <c r="A65" s="23" t="s">
        <v>60</v>
      </c>
      <c r="B65" s="156">
        <f>IF(RES_hhdet_tes!B65=0,0,RES_hhdet_tes!B65/0.086*1000000/RES_hhdet_num!B$62)</f>
        <v>191.78305498387127</v>
      </c>
      <c r="C65" s="156">
        <f>IF(RES_hhdet_tes!C65=0,0,RES_hhdet_tes!C65/0.086*1000000/RES_hhdet_num!C$62)</f>
        <v>271.04099171431756</v>
      </c>
      <c r="D65" s="156">
        <f>IF(RES_hhdet_tes!D65=0,0,RES_hhdet_tes!D65/0.086*1000000/RES_hhdet_num!D$62)</f>
        <v>280.48434110130404</v>
      </c>
      <c r="E65" s="156">
        <f>IF(RES_hhdet_tes!E65=0,0,RES_hhdet_tes!E65/0.086*1000000/RES_hhdet_num!E$62)</f>
        <v>291.64560911697146</v>
      </c>
      <c r="F65" s="156">
        <f>IF(RES_hhdet_tes!F65=0,0,RES_hhdet_tes!F65/0.086*1000000/RES_hhdet_num!F$62)</f>
        <v>226.37075771786076</v>
      </c>
      <c r="G65" s="156">
        <f>IF(RES_hhdet_tes!G65=0,0,RES_hhdet_tes!G65/0.086*1000000/RES_hhdet_num!G$62)</f>
        <v>204.95742518886993</v>
      </c>
      <c r="H65" s="156">
        <f>IF(RES_hhdet_tes!H65=0,0,RES_hhdet_tes!H65/0.086*1000000/RES_hhdet_num!H$62)</f>
        <v>151.31646276538896</v>
      </c>
      <c r="I65" s="156">
        <f>IF(RES_hhdet_tes!I65=0,0,RES_hhdet_tes!I65/0.086*1000000/RES_hhdet_num!I$62)</f>
        <v>269.45505803058478</v>
      </c>
      <c r="J65" s="156">
        <f>IF(RES_hhdet_tes!J65=0,0,RES_hhdet_tes!J65/0.086*1000000/RES_hhdet_num!J$62)</f>
        <v>187.72580448749545</v>
      </c>
      <c r="K65" s="156">
        <f>IF(RES_hhdet_tes!K65=0,0,RES_hhdet_tes!K65/0.086*1000000/RES_hhdet_num!K$62)</f>
        <v>217.2901146331574</v>
      </c>
      <c r="L65" s="156">
        <f>IF(RES_hhdet_tes!L65=0,0,RES_hhdet_tes!L65/0.086*1000000/RES_hhdet_num!L$62)</f>
        <v>223.14933923726949</v>
      </c>
      <c r="M65" s="156">
        <f>IF(RES_hhdet_tes!M65=0,0,RES_hhdet_tes!M65/0.086*1000000/RES_hhdet_num!M$62)</f>
        <v>224.14842190074</v>
      </c>
      <c r="N65" s="156">
        <f>IF(RES_hhdet_tes!N65=0,0,RES_hhdet_tes!N65/0.086*1000000/RES_hhdet_num!N$62)</f>
        <v>258.0356796750757</v>
      </c>
      <c r="O65" s="156">
        <f>IF(RES_hhdet_tes!O65=0,0,RES_hhdet_tes!O65/0.086*1000000/RES_hhdet_num!O$62)</f>
        <v>140.4023977899291</v>
      </c>
      <c r="P65" s="156">
        <f>IF(RES_hhdet_tes!P65=0,0,RES_hhdet_tes!P65/0.086*1000000/RES_hhdet_num!P$62)</f>
        <v>303.52210940601014</v>
      </c>
      <c r="Q65" s="156">
        <f>IF(RES_hhdet_tes!Q65=0,0,RES_hhdet_tes!Q65/0.086*1000000/RES_hhdet_num!Q$62)</f>
        <v>239.97256323106112</v>
      </c>
    </row>
    <row r="66" spans="1:17" ht="12.95" customHeight="1" x14ac:dyDescent="0.25">
      <c r="A66" s="158" t="s">
        <v>112</v>
      </c>
      <c r="B66" s="157">
        <f t="shared" ref="B66:Q66" si="11">B67</f>
        <v>7.2850196069853448</v>
      </c>
      <c r="C66" s="157">
        <f t="shared" si="11"/>
        <v>8.9529298239084003</v>
      </c>
      <c r="D66" s="157">
        <f t="shared" si="11"/>
        <v>9.4201770808723921</v>
      </c>
      <c r="E66" s="157">
        <f t="shared" si="11"/>
        <v>9.4113877605194496</v>
      </c>
      <c r="F66" s="157">
        <f t="shared" si="11"/>
        <v>10.186957423331268</v>
      </c>
      <c r="G66" s="157">
        <f t="shared" si="11"/>
        <v>11.276430794340914</v>
      </c>
      <c r="H66" s="157">
        <f t="shared" si="11"/>
        <v>12.394972198454605</v>
      </c>
      <c r="I66" s="157">
        <f t="shared" si="11"/>
        <v>14.149948499370414</v>
      </c>
      <c r="J66" s="157">
        <f t="shared" si="11"/>
        <v>15.923307183376682</v>
      </c>
      <c r="K66" s="157">
        <f t="shared" si="11"/>
        <v>17.677595332981323</v>
      </c>
      <c r="L66" s="157">
        <f t="shared" si="11"/>
        <v>18.856605632797098</v>
      </c>
      <c r="M66" s="157">
        <f t="shared" si="11"/>
        <v>20.79841483746835</v>
      </c>
      <c r="N66" s="157">
        <f t="shared" si="11"/>
        <v>19.370704209630059</v>
      </c>
      <c r="O66" s="157">
        <f t="shared" si="11"/>
        <v>19.342214175771112</v>
      </c>
      <c r="P66" s="157">
        <f t="shared" si="11"/>
        <v>16.513672981253489</v>
      </c>
      <c r="Q66" s="157">
        <f t="shared" si="11"/>
        <v>15.971077879115356</v>
      </c>
    </row>
    <row r="67" spans="1:17" ht="12" customHeight="1" x14ac:dyDescent="0.25">
      <c r="A67" s="23" t="s">
        <v>60</v>
      </c>
      <c r="B67" s="156">
        <f>IF(RES_hhdet_tes!B67=0,0,RES_hhdet_tes!B67/0.086*1000000/RES_hhdet_num!B$62)</f>
        <v>7.2850196069853448</v>
      </c>
      <c r="C67" s="156">
        <f>IF(RES_hhdet_tes!C67=0,0,RES_hhdet_tes!C67/0.086*1000000/RES_hhdet_num!C$62)</f>
        <v>8.9529298239084003</v>
      </c>
      <c r="D67" s="156">
        <f>IF(RES_hhdet_tes!D67=0,0,RES_hhdet_tes!D67/0.086*1000000/RES_hhdet_num!D$62)</f>
        <v>9.4201770808723921</v>
      </c>
      <c r="E67" s="156">
        <f>IF(RES_hhdet_tes!E67=0,0,RES_hhdet_tes!E67/0.086*1000000/RES_hhdet_num!E$62)</f>
        <v>9.4113877605194496</v>
      </c>
      <c r="F67" s="156">
        <f>IF(RES_hhdet_tes!F67=0,0,RES_hhdet_tes!F67/0.086*1000000/RES_hhdet_num!F$62)</f>
        <v>10.186957423331268</v>
      </c>
      <c r="G67" s="156">
        <f>IF(RES_hhdet_tes!G67=0,0,RES_hhdet_tes!G67/0.086*1000000/RES_hhdet_num!G$62)</f>
        <v>11.276430794340914</v>
      </c>
      <c r="H67" s="156">
        <f>IF(RES_hhdet_tes!H67=0,0,RES_hhdet_tes!H67/0.086*1000000/RES_hhdet_num!H$62)</f>
        <v>12.394972198454605</v>
      </c>
      <c r="I67" s="156">
        <f>IF(RES_hhdet_tes!I67=0,0,RES_hhdet_tes!I67/0.086*1000000/RES_hhdet_num!I$62)</f>
        <v>14.149948499370414</v>
      </c>
      <c r="J67" s="156">
        <f>IF(RES_hhdet_tes!J67=0,0,RES_hhdet_tes!J67/0.086*1000000/RES_hhdet_num!J$62)</f>
        <v>15.923307183376682</v>
      </c>
      <c r="K67" s="156">
        <f>IF(RES_hhdet_tes!K67=0,0,RES_hhdet_tes!K67/0.086*1000000/RES_hhdet_num!K$62)</f>
        <v>17.677595332981323</v>
      </c>
      <c r="L67" s="156">
        <f>IF(RES_hhdet_tes!L67=0,0,RES_hhdet_tes!L67/0.086*1000000/RES_hhdet_num!L$62)</f>
        <v>18.856605632797098</v>
      </c>
      <c r="M67" s="156">
        <f>IF(RES_hhdet_tes!M67=0,0,RES_hhdet_tes!M67/0.086*1000000/RES_hhdet_num!M$62)</f>
        <v>20.79841483746835</v>
      </c>
      <c r="N67" s="156">
        <f>IF(RES_hhdet_tes!N67=0,0,RES_hhdet_tes!N67/0.086*1000000/RES_hhdet_num!N$62)</f>
        <v>19.370704209630059</v>
      </c>
      <c r="O67" s="156">
        <f>IF(RES_hhdet_tes!O67=0,0,RES_hhdet_tes!O67/0.086*1000000/RES_hhdet_num!O$62)</f>
        <v>19.342214175771112</v>
      </c>
      <c r="P67" s="156">
        <f>IF(RES_hhdet_tes!P67=0,0,RES_hhdet_tes!P67/0.086*1000000/RES_hhdet_num!P$62)</f>
        <v>16.513672981253489</v>
      </c>
      <c r="Q67" s="156">
        <f>IF(RES_hhdet_tes!Q67=0,0,RES_hhdet_tes!Q67/0.086*1000000/RES_hhdet_num!Q$62)</f>
        <v>15.971077879115356</v>
      </c>
    </row>
    <row r="68" spans="1:17" ht="12" customHeight="1" x14ac:dyDescent="0.25">
      <c r="A68" s="158" t="s">
        <v>63</v>
      </c>
      <c r="B68" s="157">
        <f>IF(RES_hhdet_tes!B68=0,0,RES_hhdet_tes!B68/0.086*1000000/RES_hhdet_num!B$62)</f>
        <v>1704.6040188078919</v>
      </c>
      <c r="C68" s="157">
        <f>IF(RES_hhdet_tes!C68=0,0,RES_hhdet_tes!C68/0.086*1000000/RES_hhdet_num!C$62)</f>
        <v>1709.2970147910496</v>
      </c>
      <c r="D68" s="157">
        <f>IF(RES_hhdet_tes!D68=0,0,RES_hhdet_tes!D68/0.086*1000000/RES_hhdet_num!D$62)</f>
        <v>1700.6759649536257</v>
      </c>
      <c r="E68" s="157">
        <f>IF(RES_hhdet_tes!E68=0,0,RES_hhdet_tes!E68/0.086*1000000/RES_hhdet_num!E$62)</f>
        <v>1695.6437335641288</v>
      </c>
      <c r="F68" s="157">
        <f>IF(RES_hhdet_tes!F68=0,0,RES_hhdet_tes!F68/0.086*1000000/RES_hhdet_num!F$62)</f>
        <v>1699.7338866695859</v>
      </c>
      <c r="G68" s="157">
        <f>IF(RES_hhdet_tes!G68=0,0,RES_hhdet_tes!G68/0.086*1000000/RES_hhdet_num!G$62)</f>
        <v>1684.4062343044022</v>
      </c>
      <c r="H68" s="157">
        <f>IF(RES_hhdet_tes!H68=0,0,RES_hhdet_tes!H68/0.086*1000000/RES_hhdet_num!H$62)</f>
        <v>1668.2260577734125</v>
      </c>
      <c r="I68" s="157">
        <f>IF(RES_hhdet_tes!I68=0,0,RES_hhdet_tes!I68/0.086*1000000/RES_hhdet_num!I$62)</f>
        <v>1633.0551947817082</v>
      </c>
      <c r="J68" s="157">
        <f>IF(RES_hhdet_tes!J68=0,0,RES_hhdet_tes!J68/0.086*1000000/RES_hhdet_num!J$62)</f>
        <v>1610.1791807230172</v>
      </c>
      <c r="K68" s="157">
        <f>IF(RES_hhdet_tes!K68=0,0,RES_hhdet_tes!K68/0.086*1000000/RES_hhdet_num!K$62)</f>
        <v>1655.1320345459706</v>
      </c>
      <c r="L68" s="157">
        <f>IF(RES_hhdet_tes!L68=0,0,RES_hhdet_tes!L68/0.086*1000000/RES_hhdet_num!L$62)</f>
        <v>1693.7736690252987</v>
      </c>
      <c r="M68" s="157">
        <f>IF(RES_hhdet_tes!M68=0,0,RES_hhdet_tes!M68/0.086*1000000/RES_hhdet_num!M$62)</f>
        <v>1666.0208818562342</v>
      </c>
      <c r="N68" s="157">
        <f>IF(RES_hhdet_tes!N68=0,0,RES_hhdet_tes!N68/0.086*1000000/RES_hhdet_num!N$62)</f>
        <v>1673.8062466883848</v>
      </c>
      <c r="O68" s="157">
        <f>IF(RES_hhdet_tes!O68=0,0,RES_hhdet_tes!O68/0.086*1000000/RES_hhdet_num!O$62)</f>
        <v>1662.7436896655909</v>
      </c>
      <c r="P68" s="157">
        <f>IF(RES_hhdet_tes!P68=0,0,RES_hhdet_tes!P68/0.086*1000000/RES_hhdet_num!P$62)</f>
        <v>1652.8875480790093</v>
      </c>
      <c r="Q68" s="157">
        <f>IF(RES_hhdet_tes!Q68=0,0,RES_hhdet_tes!Q68/0.086*1000000/RES_hhdet_num!Q$62)</f>
        <v>1658.7279645691278</v>
      </c>
    </row>
    <row r="69" spans="1:17" ht="12" customHeight="1" x14ac:dyDescent="0.25">
      <c r="A69" s="167" t="s">
        <v>160</v>
      </c>
      <c r="B69" s="132">
        <f>IF(RES_hhdet_tes!B69=0,0,RES_hhdet_tes!B69/0.086*1000000/RES_hhdet_num!B69)</f>
        <v>1688.9254220897094</v>
      </c>
      <c r="C69" s="132">
        <f>IF(RES_hhdet_tes!C69=0,0,RES_hhdet_tes!C69/0.086*1000000/RES_hhdet_num!C69)</f>
        <v>1686.917993358702</v>
      </c>
      <c r="D69" s="132">
        <f>IF(RES_hhdet_tes!D69=0,0,RES_hhdet_tes!D69/0.086*1000000/RES_hhdet_num!D69)</f>
        <v>1672.2527177481072</v>
      </c>
      <c r="E69" s="132">
        <f>IF(RES_hhdet_tes!E69=0,0,RES_hhdet_tes!E69/0.086*1000000/RES_hhdet_num!E69)</f>
        <v>1670.4177241379102</v>
      </c>
      <c r="F69" s="132">
        <f>IF(RES_hhdet_tes!F69=0,0,RES_hhdet_tes!F69/0.086*1000000/RES_hhdet_num!F69)</f>
        <v>1682.1506762074259</v>
      </c>
      <c r="G69" s="132">
        <f>IF(RES_hhdet_tes!G69=0,0,RES_hhdet_tes!G69/0.086*1000000/RES_hhdet_num!G69)</f>
        <v>1651.5337367614295</v>
      </c>
      <c r="H69" s="132">
        <f>IF(RES_hhdet_tes!H69=0,0,RES_hhdet_tes!H69/0.086*1000000/RES_hhdet_num!H69)</f>
        <v>1633.2412860953114</v>
      </c>
      <c r="I69" s="132">
        <f>IF(RES_hhdet_tes!I69=0,0,RES_hhdet_tes!I69/0.086*1000000/RES_hhdet_num!I69)</f>
        <v>1567.3605973839103</v>
      </c>
      <c r="J69" s="132">
        <f>IF(RES_hhdet_tes!J69=0,0,RES_hhdet_tes!J69/0.086*1000000/RES_hhdet_num!J69)</f>
        <v>1556.3095792443303</v>
      </c>
      <c r="K69" s="132">
        <f>IF(RES_hhdet_tes!K69=0,0,RES_hhdet_tes!K69/0.086*1000000/RES_hhdet_num!K69)</f>
        <v>1606.6320235936676</v>
      </c>
      <c r="L69" s="132">
        <f>IF(RES_hhdet_tes!L69=0,0,RES_hhdet_tes!L69/0.086*1000000/RES_hhdet_num!L69)</f>
        <v>1656.4065138126668</v>
      </c>
      <c r="M69" s="132">
        <f>IF(RES_hhdet_tes!M69=0,0,RES_hhdet_tes!M69/0.086*1000000/RES_hhdet_num!M69)</f>
        <v>1613.8462066725324</v>
      </c>
      <c r="N69" s="132">
        <f>IF(RES_hhdet_tes!N69=0,0,RES_hhdet_tes!N69/0.086*1000000/RES_hhdet_num!N69)</f>
        <v>1623.7889691824762</v>
      </c>
      <c r="O69" s="132">
        <f>IF(RES_hhdet_tes!O69=0,0,RES_hhdet_tes!O69/0.086*1000000/RES_hhdet_num!O69)</f>
        <v>1621.2883614786708</v>
      </c>
      <c r="P69" s="132">
        <f>IF(RES_hhdet_tes!P69=0,0,RES_hhdet_tes!P69/0.086*1000000/RES_hhdet_num!P69)</f>
        <v>1607.582445669294</v>
      </c>
      <c r="Q69" s="132">
        <f>IF(RES_hhdet_tes!Q69=0,0,RES_hhdet_tes!Q69/0.086*1000000/RES_hhdet_num!Q69)</f>
        <v>1623.4391566635479</v>
      </c>
    </row>
    <row r="70" spans="1:17" ht="12" customHeight="1" x14ac:dyDescent="0.25">
      <c r="A70" s="167" t="s">
        <v>159</v>
      </c>
      <c r="B70" s="132">
        <f>IF(RES_hhdet_tes!B70=0,0,RES_hhdet_tes!B70/0.086*1000000/RES_hhdet_num!B70)</f>
        <v>1688.9237103986425</v>
      </c>
      <c r="C70" s="132">
        <f>IF(RES_hhdet_tes!C70=0,0,RES_hhdet_tes!C70/0.086*1000000/RES_hhdet_num!C70)</f>
        <v>1692.8821710671793</v>
      </c>
      <c r="D70" s="132">
        <f>IF(RES_hhdet_tes!D70=0,0,RES_hhdet_tes!D70/0.086*1000000/RES_hhdet_num!D70)</f>
        <v>1687.1536170739205</v>
      </c>
      <c r="E70" s="132">
        <f>IF(RES_hhdet_tes!E70=0,0,RES_hhdet_tes!E70/0.086*1000000/RES_hhdet_num!E70)</f>
        <v>1691.7376633241004</v>
      </c>
      <c r="F70" s="132">
        <f>IF(RES_hhdet_tes!F70=0,0,RES_hhdet_tes!F70/0.086*1000000/RES_hhdet_num!F70)</f>
        <v>1702.1847834203679</v>
      </c>
      <c r="G70" s="132">
        <f>IF(RES_hhdet_tes!G70=0,0,RES_hhdet_tes!G70/0.086*1000000/RES_hhdet_num!G70)</f>
        <v>1692.0093604248382</v>
      </c>
      <c r="H70" s="132">
        <f>IF(RES_hhdet_tes!H70=0,0,RES_hhdet_tes!H70/0.086*1000000/RES_hhdet_num!H70)</f>
        <v>1679.0726421513559</v>
      </c>
      <c r="I70" s="132">
        <f>IF(RES_hhdet_tes!I70=0,0,RES_hhdet_tes!I70/0.086*1000000/RES_hhdet_num!I70)</f>
        <v>1631.3747862189105</v>
      </c>
      <c r="J70" s="132">
        <f>IF(RES_hhdet_tes!J70=0,0,RES_hhdet_tes!J70/0.086*1000000/RES_hhdet_num!J70)</f>
        <v>1618.8708103378508</v>
      </c>
      <c r="K70" s="132">
        <f>IF(RES_hhdet_tes!K70=0,0,RES_hhdet_tes!K70/0.086*1000000/RES_hhdet_num!K70)</f>
        <v>1665.3973622965814</v>
      </c>
      <c r="L70" s="132">
        <f>IF(RES_hhdet_tes!L70=0,0,RES_hhdet_tes!L70/0.086*1000000/RES_hhdet_num!L70)</f>
        <v>1701.4191596823193</v>
      </c>
      <c r="M70" s="132">
        <f>IF(RES_hhdet_tes!M70=0,0,RES_hhdet_tes!M70/0.086*1000000/RES_hhdet_num!M70)</f>
        <v>1672.0767047879644</v>
      </c>
      <c r="N70" s="132">
        <f>IF(RES_hhdet_tes!N70=0,0,RES_hhdet_tes!N70/0.086*1000000/RES_hhdet_num!N70)</f>
        <v>1676.7351715070479</v>
      </c>
      <c r="O70" s="132">
        <f>IF(RES_hhdet_tes!O70=0,0,RES_hhdet_tes!O70/0.086*1000000/RES_hhdet_num!O70)</f>
        <v>1673.1905123692402</v>
      </c>
      <c r="P70" s="132">
        <f>IF(RES_hhdet_tes!P70=0,0,RES_hhdet_tes!P70/0.086*1000000/RES_hhdet_num!P70)</f>
        <v>1662.7323844018733</v>
      </c>
      <c r="Q70" s="132">
        <f>IF(RES_hhdet_tes!Q70=0,0,RES_hhdet_tes!Q70/0.086*1000000/RES_hhdet_num!Q70)</f>
        <v>1671.3819498068897</v>
      </c>
    </row>
    <row r="71" spans="1:17" ht="12" customHeight="1" x14ac:dyDescent="0.25">
      <c r="A71" s="166" t="s">
        <v>109</v>
      </c>
      <c r="B71" s="165">
        <f>IF(RES_hhdet_tes!B71=0,0,RES_hhdet_tes!B71/0.086*1000000/RES_hhdet_num!B70)</f>
        <v>1097.8015243583104</v>
      </c>
      <c r="C71" s="165">
        <f>IF(RES_hhdet_tes!C71=0,0,RES_hhdet_tes!C71/0.086*1000000/RES_hhdet_num!C70)</f>
        <v>1100.9485908333029</v>
      </c>
      <c r="D71" s="165">
        <f>IF(RES_hhdet_tes!D71=0,0,RES_hhdet_tes!D71/0.086*1000000/RES_hhdet_num!D70)</f>
        <v>1092.400622858032</v>
      </c>
      <c r="E71" s="165">
        <f>IF(RES_hhdet_tes!E71=0,0,RES_hhdet_tes!E71/0.086*1000000/RES_hhdet_num!E70)</f>
        <v>1095.9211898775463</v>
      </c>
      <c r="F71" s="165">
        <f>IF(RES_hhdet_tes!F71=0,0,RES_hhdet_tes!F71/0.086*1000000/RES_hhdet_num!F70)</f>
        <v>1106.6534983299164</v>
      </c>
      <c r="G71" s="165">
        <f>IF(RES_hhdet_tes!G71=0,0,RES_hhdet_tes!G71/0.086*1000000/RES_hhdet_num!G70)</f>
        <v>1093.9180836298997</v>
      </c>
      <c r="H71" s="165">
        <f>IF(RES_hhdet_tes!H71=0,0,RES_hhdet_tes!H71/0.086*1000000/RES_hhdet_num!H70)</f>
        <v>1084.5512717365143</v>
      </c>
      <c r="I71" s="165">
        <f>IF(RES_hhdet_tes!I71=0,0,RES_hhdet_tes!I71/0.086*1000000/RES_hhdet_num!I70)</f>
        <v>1041.2925046798607</v>
      </c>
      <c r="J71" s="165">
        <f>IF(RES_hhdet_tes!J71=0,0,RES_hhdet_tes!J71/0.086*1000000/RES_hhdet_num!J70)</f>
        <v>1034.0163673350248</v>
      </c>
      <c r="K71" s="165">
        <f>IF(RES_hhdet_tes!K71=0,0,RES_hhdet_tes!K71/0.086*1000000/RES_hhdet_num!K70)</f>
        <v>1073.5856801691777</v>
      </c>
      <c r="L71" s="165">
        <f>IF(RES_hhdet_tes!L71=0,0,RES_hhdet_tes!L71/0.086*1000000/RES_hhdet_num!L70)</f>
        <v>1097.4019991299174</v>
      </c>
      <c r="M71" s="165">
        <f>IF(RES_hhdet_tes!M71=0,0,RES_hhdet_tes!M71/0.086*1000000/RES_hhdet_num!M70)</f>
        <v>1085.5760108391075</v>
      </c>
      <c r="N71" s="165">
        <f>IF(RES_hhdet_tes!N71=0,0,RES_hhdet_tes!N71/0.086*1000000/RES_hhdet_num!N70)</f>
        <v>1082.7233933788402</v>
      </c>
      <c r="O71" s="165">
        <f>IF(RES_hhdet_tes!O71=0,0,RES_hhdet_tes!O71/0.086*1000000/RES_hhdet_num!O70)</f>
        <v>1069.67291016736</v>
      </c>
      <c r="P71" s="165">
        <f>IF(RES_hhdet_tes!P71=0,0,RES_hhdet_tes!P71/0.086*1000000/RES_hhdet_num!P70)</f>
        <v>1082.9303458502211</v>
      </c>
      <c r="Q71" s="165">
        <f>IF(RES_hhdet_tes!Q71=0,0,RES_hhdet_tes!Q71/0.086*1000000/RES_hhdet_num!Q70)</f>
        <v>1082.8430999373586</v>
      </c>
    </row>
    <row r="72" spans="1:17" ht="12" customHeight="1" x14ac:dyDescent="0.25">
      <c r="A72" s="147" t="s">
        <v>59</v>
      </c>
      <c r="B72" s="164">
        <f>IF(RES_hhdet_tes!B72=0,0,RES_hhdet_tes!B72/0.086*1000000/RES_hhdet_num!B70)</f>
        <v>591.12218604033194</v>
      </c>
      <c r="C72" s="164">
        <f>IF(RES_hhdet_tes!C72=0,0,RES_hhdet_tes!C72/0.086*1000000/RES_hhdet_num!C70)</f>
        <v>591.93358023387668</v>
      </c>
      <c r="D72" s="164">
        <f>IF(RES_hhdet_tes!D72=0,0,RES_hhdet_tes!D72/0.086*1000000/RES_hhdet_num!D70)</f>
        <v>594.75299421588863</v>
      </c>
      <c r="E72" s="164">
        <f>IF(RES_hhdet_tes!E72=0,0,RES_hhdet_tes!E72/0.086*1000000/RES_hhdet_num!E70)</f>
        <v>595.81647344655426</v>
      </c>
      <c r="F72" s="164">
        <f>IF(RES_hhdet_tes!F72=0,0,RES_hhdet_tes!F72/0.086*1000000/RES_hhdet_num!F70)</f>
        <v>595.53128509045155</v>
      </c>
      <c r="G72" s="164">
        <f>IF(RES_hhdet_tes!G72=0,0,RES_hhdet_tes!G72/0.086*1000000/RES_hhdet_num!G70)</f>
        <v>598.09127679493849</v>
      </c>
      <c r="H72" s="164">
        <f>IF(RES_hhdet_tes!H72=0,0,RES_hhdet_tes!H72/0.086*1000000/RES_hhdet_num!H70)</f>
        <v>594.52137041484161</v>
      </c>
      <c r="I72" s="164">
        <f>IF(RES_hhdet_tes!I72=0,0,RES_hhdet_tes!I72/0.086*1000000/RES_hhdet_num!I70)</f>
        <v>590.08228153904975</v>
      </c>
      <c r="J72" s="164">
        <f>IF(RES_hhdet_tes!J72=0,0,RES_hhdet_tes!J72/0.086*1000000/RES_hhdet_num!J70)</f>
        <v>584.85444300282586</v>
      </c>
      <c r="K72" s="164">
        <f>IF(RES_hhdet_tes!K72=0,0,RES_hhdet_tes!K72/0.086*1000000/RES_hhdet_num!K70)</f>
        <v>591.81168212740397</v>
      </c>
      <c r="L72" s="164">
        <f>IF(RES_hhdet_tes!L72=0,0,RES_hhdet_tes!L72/0.086*1000000/RES_hhdet_num!L70)</f>
        <v>604.01716055240217</v>
      </c>
      <c r="M72" s="164">
        <f>IF(RES_hhdet_tes!M72=0,0,RES_hhdet_tes!M72/0.086*1000000/RES_hhdet_num!M70)</f>
        <v>586.50069394885736</v>
      </c>
      <c r="N72" s="164">
        <f>IF(RES_hhdet_tes!N72=0,0,RES_hhdet_tes!N72/0.086*1000000/RES_hhdet_num!N70)</f>
        <v>594.01177812820731</v>
      </c>
      <c r="O72" s="164">
        <f>IF(RES_hhdet_tes!O72=0,0,RES_hhdet_tes!O72/0.086*1000000/RES_hhdet_num!O70)</f>
        <v>603.51760220188021</v>
      </c>
      <c r="P72" s="164">
        <f>IF(RES_hhdet_tes!P72=0,0,RES_hhdet_tes!P72/0.086*1000000/RES_hhdet_num!P70)</f>
        <v>579.802038551652</v>
      </c>
      <c r="Q72" s="164">
        <f>IF(RES_hhdet_tes!Q72=0,0,RES_hhdet_tes!Q72/0.086*1000000/RES_hhdet_num!Q70)</f>
        <v>588.53884986953108</v>
      </c>
    </row>
    <row r="73" spans="1:17" ht="12" customHeight="1" x14ac:dyDescent="0.25">
      <c r="A73" s="163" t="s">
        <v>142</v>
      </c>
      <c r="B73" s="162">
        <f>IF(RES_hhdet_tes!B73=0,0,RES_hhdet_tes!B73/0.086*1000000/RES_hhdet_num!B73)</f>
        <v>1790.4908755579138</v>
      </c>
      <c r="C73" s="162">
        <f>IF(RES_hhdet_tes!C73=0,0,RES_hhdet_tes!C73/0.086*1000000/RES_hhdet_num!C73)</f>
        <v>1859.2775080679232</v>
      </c>
      <c r="D73" s="162">
        <f>IF(RES_hhdet_tes!D73=0,0,RES_hhdet_tes!D73/0.086*1000000/RES_hhdet_num!D73)</f>
        <v>1859.0384525668617</v>
      </c>
      <c r="E73" s="162">
        <f>IF(RES_hhdet_tes!E73=0,0,RES_hhdet_tes!E73/0.086*1000000/RES_hhdet_num!E73)</f>
        <v>1853.9049228040458</v>
      </c>
      <c r="F73" s="162">
        <f>IF(RES_hhdet_tes!F73=0,0,RES_hhdet_tes!F73/0.086*1000000/RES_hhdet_num!F73)</f>
        <v>1799.0224541854868</v>
      </c>
      <c r="G73" s="162">
        <f>IF(RES_hhdet_tes!G73=0,0,RES_hhdet_tes!G73/0.086*1000000/RES_hhdet_num!G73)</f>
        <v>1825.7355083928317</v>
      </c>
      <c r="H73" s="162">
        <f>IF(RES_hhdet_tes!H73=0,0,RES_hhdet_tes!H73/0.086*1000000/RES_hhdet_num!H73)</f>
        <v>1784.9847703721953</v>
      </c>
      <c r="I73" s="162">
        <f>IF(RES_hhdet_tes!I73=0,0,RES_hhdet_tes!I73/0.086*1000000/RES_hhdet_num!I73)</f>
        <v>1931.0109345654232</v>
      </c>
      <c r="J73" s="162">
        <f>IF(RES_hhdet_tes!J73=0,0,RES_hhdet_tes!J73/0.086*1000000/RES_hhdet_num!J73)</f>
        <v>1810.9332587260876</v>
      </c>
      <c r="K73" s="162">
        <f>IF(RES_hhdet_tes!K73=0,0,RES_hhdet_tes!K73/0.086*1000000/RES_hhdet_num!K73)</f>
        <v>1916.5452595529071</v>
      </c>
      <c r="L73" s="162">
        <f>IF(RES_hhdet_tes!L73=0,0,RES_hhdet_tes!L73/0.086*1000000/RES_hhdet_num!L73)</f>
        <v>1880.0295696781766</v>
      </c>
      <c r="M73" s="162">
        <f>IF(RES_hhdet_tes!M73=0,0,RES_hhdet_tes!M73/0.086*1000000/RES_hhdet_num!M73)</f>
        <v>1973.6906048287678</v>
      </c>
      <c r="N73" s="162">
        <f>IF(RES_hhdet_tes!N73=0,0,RES_hhdet_tes!N73/0.086*1000000/RES_hhdet_num!N73)</f>
        <v>1972.4922251765349</v>
      </c>
      <c r="O73" s="162">
        <f>IF(RES_hhdet_tes!O73=0,0,RES_hhdet_tes!O73/0.086*1000000/RES_hhdet_num!O73)</f>
        <v>1949.5033166575131</v>
      </c>
      <c r="P73" s="162">
        <f>IF(RES_hhdet_tes!P73=0,0,RES_hhdet_tes!P73/0.086*1000000/RES_hhdet_num!P73)</f>
        <v>2089.2912404367257</v>
      </c>
      <c r="Q73" s="162">
        <f>IF(RES_hhdet_tes!Q73=0,0,RES_hhdet_tes!Q73/0.086*1000000/RES_hhdet_num!Q73)</f>
        <v>2023.1926831276699</v>
      </c>
    </row>
    <row r="74" spans="1:17" ht="12" customHeight="1" x14ac:dyDescent="0.25">
      <c r="A74" s="161" t="s">
        <v>141</v>
      </c>
      <c r="B74" s="160">
        <f>IF(RES_hhdet_tes!B74=0,0,RES_hhdet_tes!B74/0.086*1000000/RES_hhdet_num!B74)</f>
        <v>1754.9412551529751</v>
      </c>
      <c r="C74" s="160">
        <f>IF(RES_hhdet_tes!C74=0,0,RES_hhdet_tes!C74/0.086*1000000/RES_hhdet_num!C74)</f>
        <v>1800.4639604780266</v>
      </c>
      <c r="D74" s="160">
        <f>IF(RES_hhdet_tes!D74=0,0,RES_hhdet_tes!D74/0.086*1000000/RES_hhdet_num!D74)</f>
        <v>1808.728480871828</v>
      </c>
      <c r="E74" s="160">
        <f>IF(RES_hhdet_tes!E74=0,0,RES_hhdet_tes!E74/0.086*1000000/RES_hhdet_num!E74)</f>
        <v>1805.8649711095238</v>
      </c>
      <c r="F74" s="160">
        <f>IF(RES_hhdet_tes!F74=0,0,RES_hhdet_tes!F74/0.086*1000000/RES_hhdet_num!F74)</f>
        <v>1771.6594420812983</v>
      </c>
      <c r="G74" s="160">
        <f>IF(RES_hhdet_tes!G74=0,0,RES_hhdet_tes!G74/0.086*1000000/RES_hhdet_num!G74)</f>
        <v>1800.4190542867536</v>
      </c>
      <c r="H74" s="160">
        <f>IF(RES_hhdet_tes!H74=0,0,RES_hhdet_tes!H74/0.086*1000000/RES_hhdet_num!H74)</f>
        <v>1773.0923916127672</v>
      </c>
      <c r="I74" s="160">
        <f>IF(RES_hhdet_tes!I74=0,0,RES_hhdet_tes!I74/0.086*1000000/RES_hhdet_num!I74)</f>
        <v>1865.7585462547613</v>
      </c>
      <c r="J74" s="160">
        <f>IF(RES_hhdet_tes!J74=0,0,RES_hhdet_tes!J74/0.086*1000000/RES_hhdet_num!J74)</f>
        <v>1776.4018862902908</v>
      </c>
      <c r="K74" s="160">
        <f>IF(RES_hhdet_tes!K74=0,0,RES_hhdet_tes!K74/0.086*1000000/RES_hhdet_num!K74)</f>
        <v>1836.5461791667653</v>
      </c>
      <c r="L74" s="160">
        <f>IF(RES_hhdet_tes!L74=0,0,RES_hhdet_tes!L74/0.086*1000000/RES_hhdet_num!L74)</f>
        <v>1812.5659601986188</v>
      </c>
      <c r="M74" s="160">
        <f>IF(RES_hhdet_tes!M74=0,0,RES_hhdet_tes!M74/0.086*1000000/RES_hhdet_num!M74)</f>
        <v>1876.5277428691752</v>
      </c>
      <c r="N74" s="160">
        <f>IF(RES_hhdet_tes!N74=0,0,RES_hhdet_tes!N74/0.086*1000000/RES_hhdet_num!N74)</f>
        <v>1876.7436633571183</v>
      </c>
      <c r="O74" s="160">
        <f>IF(RES_hhdet_tes!O74=0,0,RES_hhdet_tes!O74/0.086*1000000/RES_hhdet_num!O74)</f>
        <v>1857.4162772790964</v>
      </c>
      <c r="P74" s="160">
        <f>IF(RES_hhdet_tes!P74=0,0,RES_hhdet_tes!P74/0.086*1000000/RES_hhdet_num!P74)</f>
        <v>1950.442114044012</v>
      </c>
      <c r="Q74" s="160">
        <f>IF(RES_hhdet_tes!Q74=0,0,RES_hhdet_tes!Q74/0.086*1000000/RES_hhdet_num!Q74)</f>
        <v>1903.6140939025533</v>
      </c>
    </row>
    <row r="75" spans="1:17" ht="12" customHeight="1" x14ac:dyDescent="0.25">
      <c r="A75" s="148" t="s">
        <v>60</v>
      </c>
      <c r="B75" s="156">
        <f>IF(RES_hhdet_tes!B75=0,0,RES_hhdet_tes!B75/0.086*1000000/RES_hhdet_num!B74)</f>
        <v>1163.8190691126431</v>
      </c>
      <c r="C75" s="156">
        <f>IF(RES_hhdet_tes!C75=0,0,RES_hhdet_tes!C75/0.086*1000000/RES_hhdet_num!C74)</f>
        <v>1208.5303802441499</v>
      </c>
      <c r="D75" s="156">
        <f>IF(RES_hhdet_tes!D75=0,0,RES_hhdet_tes!D75/0.086*1000000/RES_hhdet_num!D74)</f>
        <v>1213.9754866559392</v>
      </c>
      <c r="E75" s="156">
        <f>IF(RES_hhdet_tes!E75=0,0,RES_hhdet_tes!E75/0.086*1000000/RES_hhdet_num!E74)</f>
        <v>1210.0484976629696</v>
      </c>
      <c r="F75" s="156">
        <f>IF(RES_hhdet_tes!F75=0,0,RES_hhdet_tes!F75/0.086*1000000/RES_hhdet_num!F74)</f>
        <v>1176.1281569908467</v>
      </c>
      <c r="G75" s="156">
        <f>IF(RES_hhdet_tes!G75=0,0,RES_hhdet_tes!G75/0.086*1000000/RES_hhdet_num!G74)</f>
        <v>1202.3277774918154</v>
      </c>
      <c r="H75" s="156">
        <f>IF(RES_hhdet_tes!H75=0,0,RES_hhdet_tes!H75/0.086*1000000/RES_hhdet_num!H74)</f>
        <v>1178.5710211979251</v>
      </c>
      <c r="I75" s="156">
        <f>IF(RES_hhdet_tes!I75=0,0,RES_hhdet_tes!I75/0.086*1000000/RES_hhdet_num!I74)</f>
        <v>1275.6762647157116</v>
      </c>
      <c r="J75" s="156">
        <f>IF(RES_hhdet_tes!J75=0,0,RES_hhdet_tes!J75/0.086*1000000/RES_hhdet_num!J74)</f>
        <v>1191.5474432874653</v>
      </c>
      <c r="K75" s="156">
        <f>IF(RES_hhdet_tes!K75=0,0,RES_hhdet_tes!K75/0.086*1000000/RES_hhdet_num!K74)</f>
        <v>1244.7344970393613</v>
      </c>
      <c r="L75" s="156">
        <f>IF(RES_hhdet_tes!L75=0,0,RES_hhdet_tes!L75/0.086*1000000/RES_hhdet_num!L74)</f>
        <v>1208.5487996462168</v>
      </c>
      <c r="M75" s="156">
        <f>IF(RES_hhdet_tes!M75=0,0,RES_hhdet_tes!M75/0.086*1000000/RES_hhdet_num!M74)</f>
        <v>1290.0270489203183</v>
      </c>
      <c r="N75" s="156">
        <f>IF(RES_hhdet_tes!N75=0,0,RES_hhdet_tes!N75/0.086*1000000/RES_hhdet_num!N74)</f>
        <v>1282.7318852289109</v>
      </c>
      <c r="O75" s="156">
        <f>IF(RES_hhdet_tes!O75=0,0,RES_hhdet_tes!O75/0.086*1000000/RES_hhdet_num!O74)</f>
        <v>1253.8986750772167</v>
      </c>
      <c r="P75" s="156">
        <f>IF(RES_hhdet_tes!P75=0,0,RES_hhdet_tes!P75/0.086*1000000/RES_hhdet_num!P74)</f>
        <v>1370.64007549236</v>
      </c>
      <c r="Q75" s="156">
        <f>IF(RES_hhdet_tes!Q75=0,0,RES_hhdet_tes!Q75/0.086*1000000/RES_hhdet_num!Q74)</f>
        <v>1315.0752440330225</v>
      </c>
    </row>
    <row r="76" spans="1:17" ht="12" customHeight="1" x14ac:dyDescent="0.25">
      <c r="A76" s="148" t="s">
        <v>59</v>
      </c>
      <c r="B76" s="156">
        <f>IF(RES_hhdet_tes!B76=0,0,RES_hhdet_tes!B76/0.086*1000000/RES_hhdet_num!B74)</f>
        <v>591.12218604033183</v>
      </c>
      <c r="C76" s="156">
        <f>IF(RES_hhdet_tes!C76=0,0,RES_hhdet_tes!C76/0.086*1000000/RES_hhdet_num!C74)</f>
        <v>591.93358023387657</v>
      </c>
      <c r="D76" s="156">
        <f>IF(RES_hhdet_tes!D76=0,0,RES_hhdet_tes!D76/0.086*1000000/RES_hhdet_num!D74)</f>
        <v>594.75299421588875</v>
      </c>
      <c r="E76" s="156">
        <f>IF(RES_hhdet_tes!E76=0,0,RES_hhdet_tes!E76/0.086*1000000/RES_hhdet_num!E74)</f>
        <v>595.81647344655426</v>
      </c>
      <c r="F76" s="156">
        <f>IF(RES_hhdet_tes!F76=0,0,RES_hhdet_tes!F76/0.086*1000000/RES_hhdet_num!F74)</f>
        <v>595.53128509045166</v>
      </c>
      <c r="G76" s="156">
        <f>IF(RES_hhdet_tes!G76=0,0,RES_hhdet_tes!G76/0.086*1000000/RES_hhdet_num!G74)</f>
        <v>598.09127679493827</v>
      </c>
      <c r="H76" s="156">
        <f>IF(RES_hhdet_tes!H76=0,0,RES_hhdet_tes!H76/0.086*1000000/RES_hhdet_num!H74)</f>
        <v>594.52137041484173</v>
      </c>
      <c r="I76" s="156">
        <f>IF(RES_hhdet_tes!I76=0,0,RES_hhdet_tes!I76/0.086*1000000/RES_hhdet_num!I74)</f>
        <v>590.0822815390494</v>
      </c>
      <c r="J76" s="156">
        <f>IF(RES_hhdet_tes!J76=0,0,RES_hhdet_tes!J76/0.086*1000000/RES_hhdet_num!J74)</f>
        <v>584.85444300282563</v>
      </c>
      <c r="K76" s="156">
        <f>IF(RES_hhdet_tes!K76=0,0,RES_hhdet_tes!K76/0.086*1000000/RES_hhdet_num!K74)</f>
        <v>591.81168212740397</v>
      </c>
      <c r="L76" s="156">
        <f>IF(RES_hhdet_tes!L76=0,0,RES_hhdet_tes!L76/0.086*1000000/RES_hhdet_num!L74)</f>
        <v>604.01716055240183</v>
      </c>
      <c r="M76" s="156">
        <f>IF(RES_hhdet_tes!M76=0,0,RES_hhdet_tes!M76/0.086*1000000/RES_hhdet_num!M74)</f>
        <v>586.50069394885736</v>
      </c>
      <c r="N76" s="156">
        <f>IF(RES_hhdet_tes!N76=0,0,RES_hhdet_tes!N76/0.086*1000000/RES_hhdet_num!N74)</f>
        <v>594.01177812820742</v>
      </c>
      <c r="O76" s="156">
        <f>IF(RES_hhdet_tes!O76=0,0,RES_hhdet_tes!O76/0.086*1000000/RES_hhdet_num!O74)</f>
        <v>603.51760220187998</v>
      </c>
      <c r="P76" s="156">
        <f>IF(RES_hhdet_tes!P76=0,0,RES_hhdet_tes!P76/0.086*1000000/RES_hhdet_num!P74)</f>
        <v>579.80203855165212</v>
      </c>
      <c r="Q76" s="156">
        <f>IF(RES_hhdet_tes!Q76=0,0,RES_hhdet_tes!Q76/0.086*1000000/RES_hhdet_num!Q74)</f>
        <v>588.53884986953142</v>
      </c>
    </row>
    <row r="77" spans="1:17" ht="12" customHeight="1" x14ac:dyDescent="0.25">
      <c r="A77" s="158" t="s">
        <v>62</v>
      </c>
      <c r="B77" s="157">
        <f>IF(RES_hhdet_tes!B77=0,0,RES_hhdet_tes!B77/0.086*1000000/RES_hhdet_num!B$62)</f>
        <v>600.2389592480273</v>
      </c>
      <c r="C77" s="157">
        <f>IF(RES_hhdet_tes!C77=0,0,RES_hhdet_tes!C77/0.086*1000000/RES_hhdet_num!C$62)</f>
        <v>610.00257869615189</v>
      </c>
      <c r="D77" s="157">
        <f>IF(RES_hhdet_tes!D77=0,0,RES_hhdet_tes!D77/0.086*1000000/RES_hhdet_num!D$62)</f>
        <v>616.36002487603309</v>
      </c>
      <c r="E77" s="157">
        <f>IF(RES_hhdet_tes!E77=0,0,RES_hhdet_tes!E77/0.086*1000000/RES_hhdet_num!E$62)</f>
        <v>623.39242695453197</v>
      </c>
      <c r="F77" s="157">
        <f>IF(RES_hhdet_tes!F77=0,0,RES_hhdet_tes!F77/0.086*1000000/RES_hhdet_num!F$62)</f>
        <v>619.81701697027097</v>
      </c>
      <c r="G77" s="157">
        <f>IF(RES_hhdet_tes!G77=0,0,RES_hhdet_tes!G77/0.086*1000000/RES_hhdet_num!G$62)</f>
        <v>613.50008638222084</v>
      </c>
      <c r="H77" s="157">
        <f>IF(RES_hhdet_tes!H77=0,0,RES_hhdet_tes!H77/0.086*1000000/RES_hhdet_num!H$62)</f>
        <v>615.07034601298142</v>
      </c>
      <c r="I77" s="157">
        <f>IF(RES_hhdet_tes!I77=0,0,RES_hhdet_tes!I77/0.086*1000000/RES_hhdet_num!I$62)</f>
        <v>603.50571145072945</v>
      </c>
      <c r="J77" s="157">
        <f>IF(RES_hhdet_tes!J77=0,0,RES_hhdet_tes!J77/0.086*1000000/RES_hhdet_num!J$62)</f>
        <v>603.3852164414659</v>
      </c>
      <c r="K77" s="157">
        <f>IF(RES_hhdet_tes!K77=0,0,RES_hhdet_tes!K77/0.086*1000000/RES_hhdet_num!K$62)</f>
        <v>617.35887780981147</v>
      </c>
      <c r="L77" s="157">
        <f>IF(RES_hhdet_tes!L77=0,0,RES_hhdet_tes!L77/0.086*1000000/RES_hhdet_num!L$62)</f>
        <v>624.84537123284167</v>
      </c>
      <c r="M77" s="157">
        <f>IF(RES_hhdet_tes!M77=0,0,RES_hhdet_tes!M77/0.086*1000000/RES_hhdet_num!M$62)</f>
        <v>608.4127504067053</v>
      </c>
      <c r="N77" s="157">
        <f>IF(RES_hhdet_tes!N77=0,0,RES_hhdet_tes!N77/0.086*1000000/RES_hhdet_num!N$62)</f>
        <v>613.14450380939218</v>
      </c>
      <c r="O77" s="157">
        <f>IF(RES_hhdet_tes!O77=0,0,RES_hhdet_tes!O77/0.086*1000000/RES_hhdet_num!O$62)</f>
        <v>608.67585345990051</v>
      </c>
      <c r="P77" s="157">
        <f>IF(RES_hhdet_tes!P77=0,0,RES_hhdet_tes!P77/0.086*1000000/RES_hhdet_num!P$62)</f>
        <v>606.11986343120236</v>
      </c>
      <c r="Q77" s="157">
        <f>IF(RES_hhdet_tes!Q77=0,0,RES_hhdet_tes!Q77/0.086*1000000/RES_hhdet_num!Q$62)</f>
        <v>599.21582319814627</v>
      </c>
    </row>
    <row r="78" spans="1:17" ht="12" customHeight="1" x14ac:dyDescent="0.25">
      <c r="A78" s="23" t="s">
        <v>109</v>
      </c>
      <c r="B78" s="156">
        <f>IF(RES_hhdet_tes!B78=0,0,RES_hhdet_tes!B78/0.086*1000000/RES_hhdet_num!B78)</f>
        <v>592.06506379437792</v>
      </c>
      <c r="C78" s="156">
        <f>IF(RES_hhdet_tes!C78=0,0,RES_hhdet_tes!C78/0.086*1000000/RES_hhdet_num!C78)</f>
        <v>602.34608462854942</v>
      </c>
      <c r="D78" s="156">
        <f>IF(RES_hhdet_tes!D78=0,0,RES_hhdet_tes!D78/0.086*1000000/RES_hhdet_num!D78)</f>
        <v>606.81377008776133</v>
      </c>
      <c r="E78" s="156">
        <f>IF(RES_hhdet_tes!E78=0,0,RES_hhdet_tes!E78/0.086*1000000/RES_hhdet_num!E78)</f>
        <v>615.77075445146522</v>
      </c>
      <c r="F78" s="156">
        <f>IF(RES_hhdet_tes!F78=0,0,RES_hhdet_tes!F78/0.086*1000000/RES_hhdet_num!F78)</f>
        <v>615.46822779706679</v>
      </c>
      <c r="G78" s="156">
        <f>IF(RES_hhdet_tes!G78=0,0,RES_hhdet_tes!G78/0.086*1000000/RES_hhdet_num!G78)</f>
        <v>608.90104358775693</v>
      </c>
      <c r="H78" s="156">
        <f>IF(RES_hhdet_tes!H78=0,0,RES_hhdet_tes!H78/0.086*1000000/RES_hhdet_num!H78)</f>
        <v>611.77990906287175</v>
      </c>
      <c r="I78" s="156">
        <f>IF(RES_hhdet_tes!I78=0,0,RES_hhdet_tes!I78/0.086*1000000/RES_hhdet_num!I78)</f>
        <v>596.6563851198805</v>
      </c>
      <c r="J78" s="156">
        <f>IF(RES_hhdet_tes!J78=0,0,RES_hhdet_tes!J78/0.086*1000000/RES_hhdet_num!J78)</f>
        <v>599.3096912163079</v>
      </c>
      <c r="K78" s="156">
        <f>IF(RES_hhdet_tes!K78=0,0,RES_hhdet_tes!K78/0.086*1000000/RES_hhdet_num!K78)</f>
        <v>613.51461169032962</v>
      </c>
      <c r="L78" s="156">
        <f>IF(RES_hhdet_tes!L78=0,0,RES_hhdet_tes!L78/0.086*1000000/RES_hhdet_num!L78)</f>
        <v>622.74313947540736</v>
      </c>
      <c r="M78" s="156">
        <f>IF(RES_hhdet_tes!M78=0,0,RES_hhdet_tes!M78/0.086*1000000/RES_hhdet_num!M78)</f>
        <v>604.11761836520986</v>
      </c>
      <c r="N78" s="156">
        <f>IF(RES_hhdet_tes!N78=0,0,RES_hhdet_tes!N78/0.086*1000000/RES_hhdet_num!N78)</f>
        <v>606.2721988041053</v>
      </c>
      <c r="O78" s="156">
        <f>IF(RES_hhdet_tes!O78=0,0,RES_hhdet_tes!O78/0.086*1000000/RES_hhdet_num!O78)</f>
        <v>607.09548305749399</v>
      </c>
      <c r="P78" s="156">
        <f>IF(RES_hhdet_tes!P78=0,0,RES_hhdet_tes!P78/0.086*1000000/RES_hhdet_num!P78)</f>
        <v>603.64087130452458</v>
      </c>
      <c r="Q78" s="156">
        <f>IF(RES_hhdet_tes!Q78=0,0,RES_hhdet_tes!Q78/0.086*1000000/RES_hhdet_num!Q78)</f>
        <v>598.85459384083822</v>
      </c>
    </row>
    <row r="79" spans="1:17" ht="12" customHeight="1" x14ac:dyDescent="0.25">
      <c r="A79" s="29" t="s">
        <v>140</v>
      </c>
      <c r="B79" s="57">
        <f>IF(RES_hhdet_tes!B79=0,0,RES_hhdet_tes!B79/0.086*1000000/RES_hhdet_num!B79)</f>
        <v>636.66167711702883</v>
      </c>
      <c r="C79" s="57">
        <f>IF(RES_hhdet_tes!C79=0,0,RES_hhdet_tes!C79/0.086*1000000/RES_hhdet_num!C79)</f>
        <v>653.75694058020849</v>
      </c>
      <c r="D79" s="57">
        <f>IF(RES_hhdet_tes!D79=0,0,RES_hhdet_tes!D79/0.086*1000000/RES_hhdet_num!D79)</f>
        <v>663.99500563747324</v>
      </c>
      <c r="E79" s="57">
        <f>IF(RES_hhdet_tes!E79=0,0,RES_hhdet_tes!E79/0.086*1000000/RES_hhdet_num!E79)</f>
        <v>671.57529877908223</v>
      </c>
      <c r="F79" s="57">
        <f>IF(RES_hhdet_tes!F79=0,0,RES_hhdet_tes!F79/0.086*1000000/RES_hhdet_num!F79)</f>
        <v>655.39918036688493</v>
      </c>
      <c r="G79" s="57">
        <f>IF(RES_hhdet_tes!G79=0,0,RES_hhdet_tes!G79/0.086*1000000/RES_hhdet_num!G79)</f>
        <v>644.79514278713464</v>
      </c>
      <c r="H79" s="57">
        <f>IF(RES_hhdet_tes!H79=0,0,RES_hhdet_tes!H79/0.086*1000000/RES_hhdet_num!H79)</f>
        <v>640.26976802322474</v>
      </c>
      <c r="I79" s="57">
        <f>IF(RES_hhdet_tes!I79=0,0,RES_hhdet_tes!I79/0.086*1000000/RES_hhdet_num!I79)</f>
        <v>658.51347188673242</v>
      </c>
      <c r="J79" s="57">
        <f>IF(RES_hhdet_tes!J79=0,0,RES_hhdet_tes!J79/0.086*1000000/RES_hhdet_num!J79)</f>
        <v>639.0539953340151</v>
      </c>
      <c r="K79" s="57">
        <f>IF(RES_hhdet_tes!K79=0,0,RES_hhdet_tes!K79/0.086*1000000/RES_hhdet_num!K79)</f>
        <v>675.58317677211244</v>
      </c>
      <c r="L79" s="57">
        <f>IF(RES_hhdet_tes!L79=0,0,RES_hhdet_tes!L79/0.086*1000000/RES_hhdet_num!L79)</f>
        <v>655.52468185920429</v>
      </c>
      <c r="M79" s="57">
        <f>IF(RES_hhdet_tes!M79=0,0,RES_hhdet_tes!M79/0.086*1000000/RES_hhdet_num!M79)</f>
        <v>669.23539442665958</v>
      </c>
      <c r="N79" s="57">
        <f>IF(RES_hhdet_tes!N79=0,0,RES_hhdet_tes!N79/0.086*1000000/RES_hhdet_num!N79)</f>
        <v>704.83282847800865</v>
      </c>
      <c r="O79" s="57">
        <f>IF(RES_hhdet_tes!O79=0,0,RES_hhdet_tes!O79/0.086*1000000/RES_hhdet_num!O79)</f>
        <v>667.27479497557135</v>
      </c>
      <c r="P79" s="57">
        <f>IF(RES_hhdet_tes!P79=0,0,RES_hhdet_tes!P79/0.086*1000000/RES_hhdet_num!P79)</f>
        <v>712.36764414911681</v>
      </c>
      <c r="Q79" s="57">
        <f>IF(RES_hhdet_tes!Q79=0,0,RES_hhdet_tes!Q79/0.086*1000000/RES_hhdet_num!Q79)</f>
        <v>690.03585073245461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>
        <f>SUM(B82,B85,B87,B100)</f>
        <v>12317.198405660693</v>
      </c>
      <c r="C81" s="168">
        <f t="shared" ref="C81:Q81" si="12">SUM(C82,C85,C87,C100)</f>
        <v>13125.502183589017</v>
      </c>
      <c r="D81" s="168">
        <f t="shared" si="12"/>
        <v>12447.16451242225</v>
      </c>
      <c r="E81" s="168">
        <f t="shared" si="12"/>
        <v>12401.027157198683</v>
      </c>
      <c r="F81" s="168">
        <f t="shared" si="12"/>
        <v>11468.392460743735</v>
      </c>
      <c r="G81" s="168">
        <f t="shared" si="12"/>
        <v>12017.926298819224</v>
      </c>
      <c r="H81" s="168">
        <f t="shared" si="12"/>
        <v>11238.528674867206</v>
      </c>
      <c r="I81" s="168">
        <f t="shared" si="12"/>
        <v>10970.594122925919</v>
      </c>
      <c r="J81" s="168">
        <f t="shared" si="12"/>
        <v>11072.953581110702</v>
      </c>
      <c r="K81" s="168">
        <f t="shared" si="12"/>
        <v>10924.592742421659</v>
      </c>
      <c r="L81" s="168">
        <f t="shared" si="12"/>
        <v>11998.131617713301</v>
      </c>
      <c r="M81" s="168">
        <f t="shared" si="12"/>
        <v>11145.844100457214</v>
      </c>
      <c r="N81" s="168">
        <f t="shared" si="12"/>
        <v>11588.53848144404</v>
      </c>
      <c r="O81" s="168">
        <f t="shared" si="12"/>
        <v>12456.087363155169</v>
      </c>
      <c r="P81" s="168">
        <f t="shared" si="12"/>
        <v>10663.17236582541</v>
      </c>
      <c r="Q81" s="168">
        <f t="shared" si="12"/>
        <v>11241.529187550461</v>
      </c>
    </row>
    <row r="82" spans="1:17" ht="12.95" customHeight="1" x14ac:dyDescent="0.25">
      <c r="A82" s="158" t="s">
        <v>65</v>
      </c>
      <c r="B82" s="157">
        <f t="shared" ref="B82:Q82" si="13">SUM(B83:B84)</f>
        <v>9953.5597241552077</v>
      </c>
      <c r="C82" s="157">
        <f t="shared" si="13"/>
        <v>10715.185212010349</v>
      </c>
      <c r="D82" s="157">
        <f t="shared" si="13"/>
        <v>10029.006346165934</v>
      </c>
      <c r="E82" s="157">
        <f t="shared" si="13"/>
        <v>9974.2685174179314</v>
      </c>
      <c r="F82" s="157">
        <f t="shared" si="13"/>
        <v>9069.2899274245356</v>
      </c>
      <c r="G82" s="157">
        <f t="shared" si="13"/>
        <v>9615.1118472996404</v>
      </c>
      <c r="H82" s="157">
        <f t="shared" si="13"/>
        <v>8859.8033931725968</v>
      </c>
      <c r="I82" s="157">
        <f t="shared" si="13"/>
        <v>8542.2832901670026</v>
      </c>
      <c r="J82" s="157">
        <f t="shared" si="13"/>
        <v>8707.1182212292115</v>
      </c>
      <c r="K82" s="157">
        <f t="shared" si="13"/>
        <v>8491.9315277805508</v>
      </c>
      <c r="L82" s="157">
        <f t="shared" si="13"/>
        <v>9571.8123575944355</v>
      </c>
      <c r="M82" s="157">
        <f t="shared" si="13"/>
        <v>8676.2509146449047</v>
      </c>
      <c r="N82" s="157">
        <f t="shared" si="13"/>
        <v>9087.7241781431239</v>
      </c>
      <c r="O82" s="157">
        <f t="shared" si="13"/>
        <v>10015.397702776179</v>
      </c>
      <c r="P82" s="157">
        <f t="shared" si="13"/>
        <v>8157.4504914678137</v>
      </c>
      <c r="Q82" s="157">
        <f t="shared" si="13"/>
        <v>8778.5685399721697</v>
      </c>
    </row>
    <row r="83" spans="1:17" ht="12" customHeight="1" x14ac:dyDescent="0.25">
      <c r="A83" s="23" t="s">
        <v>157</v>
      </c>
      <c r="B83" s="156">
        <f>IF(RES_hhdet_tes!B83=0,0,RES_hhdet_tes!B83/0.086*1000000/RES_hhdet_num!B$81)</f>
        <v>9874.1006928550814</v>
      </c>
      <c r="C83" s="156">
        <f>IF(RES_hhdet_tes!C83=0,0,RES_hhdet_tes!C83/0.086*1000000/RES_hhdet_num!C$81)</f>
        <v>10605.102044365178</v>
      </c>
      <c r="D83" s="156">
        <f>IF(RES_hhdet_tes!D83=0,0,RES_hhdet_tes!D83/0.086*1000000/RES_hhdet_num!D$81)</f>
        <v>9912.6947991298457</v>
      </c>
      <c r="E83" s="156">
        <f>IF(RES_hhdet_tes!E83=0,0,RES_hhdet_tes!E83/0.086*1000000/RES_hhdet_num!E$81)</f>
        <v>9858.5644201036412</v>
      </c>
      <c r="F83" s="156">
        <f>IF(RES_hhdet_tes!F83=0,0,RES_hhdet_tes!F83/0.086*1000000/RES_hhdet_num!F$81)</f>
        <v>8983.3611559887031</v>
      </c>
      <c r="G83" s="156">
        <f>IF(RES_hhdet_tes!G83=0,0,RES_hhdet_tes!G83/0.086*1000000/RES_hhdet_num!G$81)</f>
        <v>9526.3160669753361</v>
      </c>
      <c r="H83" s="156">
        <f>IF(RES_hhdet_tes!H83=0,0,RES_hhdet_tes!H83/0.086*1000000/RES_hhdet_num!H$81)</f>
        <v>8794.9831091845426</v>
      </c>
      <c r="I83" s="156">
        <f>IF(RES_hhdet_tes!I83=0,0,RES_hhdet_tes!I83/0.086*1000000/RES_hhdet_num!I$81)</f>
        <v>8424.3319604269909</v>
      </c>
      <c r="J83" s="156">
        <f>IF(RES_hhdet_tes!J83=0,0,RES_hhdet_tes!J83/0.086*1000000/RES_hhdet_num!J$81)</f>
        <v>8624.4562117459409</v>
      </c>
      <c r="K83" s="156">
        <f>IF(RES_hhdet_tes!K83=0,0,RES_hhdet_tes!K83/0.086*1000000/RES_hhdet_num!K$81)</f>
        <v>8400.6074639841954</v>
      </c>
      <c r="L83" s="156">
        <f>IF(RES_hhdet_tes!L83=0,0,RES_hhdet_tes!L83/0.086*1000000/RES_hhdet_num!L$81)</f>
        <v>9480.5691776658387</v>
      </c>
      <c r="M83" s="156">
        <f>IF(RES_hhdet_tes!M83=0,0,RES_hhdet_tes!M83/0.086*1000000/RES_hhdet_num!M$81)</f>
        <v>8579.7257951808115</v>
      </c>
      <c r="N83" s="156">
        <f>IF(RES_hhdet_tes!N83=0,0,RES_hhdet_tes!N83/0.086*1000000/RES_hhdet_num!N$81)</f>
        <v>8976.2400263370964</v>
      </c>
      <c r="O83" s="156">
        <f>IF(RES_hhdet_tes!O83=0,0,RES_hhdet_tes!O83/0.086*1000000/RES_hhdet_num!O$81)</f>
        <v>9956.6716319766074</v>
      </c>
      <c r="P83" s="156">
        <f>IF(RES_hhdet_tes!P83=0,0,RES_hhdet_tes!P83/0.086*1000000/RES_hhdet_num!P$81)</f>
        <v>8028.8248879325965</v>
      </c>
      <c r="Q83" s="156">
        <f>IF(RES_hhdet_tes!Q83=0,0,RES_hhdet_tes!Q83/0.086*1000000/RES_hhdet_num!Q$81)</f>
        <v>8680.4205192712325</v>
      </c>
    </row>
    <row r="84" spans="1:17" ht="12" customHeight="1" x14ac:dyDescent="0.25">
      <c r="A84" s="23" t="s">
        <v>60</v>
      </c>
      <c r="B84" s="156">
        <f>IF(RES_hhdet_tes!B84=0,0,RES_hhdet_tes!B84/0.086*1000000/RES_hhdet_num!B$81)</f>
        <v>79.45903130012691</v>
      </c>
      <c r="C84" s="156">
        <f>IF(RES_hhdet_tes!C84=0,0,RES_hhdet_tes!C84/0.086*1000000/RES_hhdet_num!C$81)</f>
        <v>110.08316764517058</v>
      </c>
      <c r="D84" s="156">
        <f>IF(RES_hhdet_tes!D84=0,0,RES_hhdet_tes!D84/0.086*1000000/RES_hhdet_num!D$81)</f>
        <v>116.31154703608857</v>
      </c>
      <c r="E84" s="156">
        <f>IF(RES_hhdet_tes!E84=0,0,RES_hhdet_tes!E84/0.086*1000000/RES_hhdet_num!E$81)</f>
        <v>115.70409731429083</v>
      </c>
      <c r="F84" s="156">
        <f>IF(RES_hhdet_tes!F84=0,0,RES_hhdet_tes!F84/0.086*1000000/RES_hhdet_num!F$81)</f>
        <v>85.92877143583172</v>
      </c>
      <c r="G84" s="156">
        <f>IF(RES_hhdet_tes!G84=0,0,RES_hhdet_tes!G84/0.086*1000000/RES_hhdet_num!G$81)</f>
        <v>88.795780324303692</v>
      </c>
      <c r="H84" s="156">
        <f>IF(RES_hhdet_tes!H84=0,0,RES_hhdet_tes!H84/0.086*1000000/RES_hhdet_num!H$81)</f>
        <v>64.820283988053347</v>
      </c>
      <c r="I84" s="156">
        <f>IF(RES_hhdet_tes!I84=0,0,RES_hhdet_tes!I84/0.086*1000000/RES_hhdet_num!I$81)</f>
        <v>117.95132974001183</v>
      </c>
      <c r="J84" s="156">
        <f>IF(RES_hhdet_tes!J84=0,0,RES_hhdet_tes!J84/0.086*1000000/RES_hhdet_num!J$81)</f>
        <v>82.662009483270879</v>
      </c>
      <c r="K84" s="156">
        <f>IF(RES_hhdet_tes!K84=0,0,RES_hhdet_tes!K84/0.086*1000000/RES_hhdet_num!K$81)</f>
        <v>91.32406379635583</v>
      </c>
      <c r="L84" s="156">
        <f>IF(RES_hhdet_tes!L84=0,0,RES_hhdet_tes!L84/0.086*1000000/RES_hhdet_num!L$81)</f>
        <v>91.243179928597087</v>
      </c>
      <c r="M84" s="156">
        <f>IF(RES_hhdet_tes!M84=0,0,RES_hhdet_tes!M84/0.086*1000000/RES_hhdet_num!M$81)</f>
        <v>96.525119464093891</v>
      </c>
      <c r="N84" s="156">
        <f>IF(RES_hhdet_tes!N84=0,0,RES_hhdet_tes!N84/0.086*1000000/RES_hhdet_num!N$81)</f>
        <v>111.48415180602743</v>
      </c>
      <c r="O84" s="156">
        <f>IF(RES_hhdet_tes!O84=0,0,RES_hhdet_tes!O84/0.086*1000000/RES_hhdet_num!O$81)</f>
        <v>58.726070799571367</v>
      </c>
      <c r="P84" s="156">
        <f>IF(RES_hhdet_tes!P84=0,0,RES_hhdet_tes!P84/0.086*1000000/RES_hhdet_num!P$81)</f>
        <v>128.6256035352171</v>
      </c>
      <c r="Q84" s="156">
        <f>IF(RES_hhdet_tes!Q84=0,0,RES_hhdet_tes!Q84/0.086*1000000/RES_hhdet_num!Q$81)</f>
        <v>98.148020700937906</v>
      </c>
    </row>
    <row r="85" spans="1:17" ht="12.95" customHeight="1" x14ac:dyDescent="0.25">
      <c r="A85" s="158" t="s">
        <v>112</v>
      </c>
      <c r="B85" s="157">
        <f t="shared" ref="B85:Q85" si="14">B86</f>
        <v>7.2847782498466351</v>
      </c>
      <c r="C85" s="157">
        <f t="shared" si="14"/>
        <v>8.9531342807727015</v>
      </c>
      <c r="D85" s="157">
        <f t="shared" si="14"/>
        <v>9.4194590916556304</v>
      </c>
      <c r="E85" s="157">
        <f t="shared" si="14"/>
        <v>9.4108331120677899</v>
      </c>
      <c r="F85" s="157">
        <f t="shared" si="14"/>
        <v>10.18684923525897</v>
      </c>
      <c r="G85" s="157">
        <f t="shared" si="14"/>
        <v>11.277344513424929</v>
      </c>
      <c r="H85" s="157">
        <f t="shared" si="14"/>
        <v>12.395964505645763</v>
      </c>
      <c r="I85" s="157">
        <f t="shared" si="14"/>
        <v>14.150851702545015</v>
      </c>
      <c r="J85" s="157">
        <f t="shared" si="14"/>
        <v>15.923517742399223</v>
      </c>
      <c r="K85" s="157">
        <f t="shared" si="14"/>
        <v>17.678211572447193</v>
      </c>
      <c r="L85" s="157">
        <f t="shared" si="14"/>
        <v>18.856782593157078</v>
      </c>
      <c r="M85" s="157">
        <f t="shared" si="14"/>
        <v>20.798651701566467</v>
      </c>
      <c r="N85" s="157">
        <f t="shared" si="14"/>
        <v>19.371822054239605</v>
      </c>
      <c r="O85" s="157">
        <f t="shared" si="14"/>
        <v>19.341594698564951</v>
      </c>
      <c r="P85" s="157">
        <f t="shared" si="14"/>
        <v>16.513569170444509</v>
      </c>
      <c r="Q85" s="157">
        <f t="shared" si="14"/>
        <v>15.971025862152198</v>
      </c>
    </row>
    <row r="86" spans="1:17" ht="12" customHeight="1" x14ac:dyDescent="0.25">
      <c r="A86" s="23" t="s">
        <v>60</v>
      </c>
      <c r="B86" s="156">
        <f>IF(RES_hhdet_tes!B86=0,0,RES_hhdet_tes!B86/0.086*1000000/RES_hhdet_num!B$81)</f>
        <v>7.2847782498466351</v>
      </c>
      <c r="C86" s="156">
        <f>IF(RES_hhdet_tes!C86=0,0,RES_hhdet_tes!C86/0.086*1000000/RES_hhdet_num!C$81)</f>
        <v>8.9531342807727015</v>
      </c>
      <c r="D86" s="156">
        <f>IF(RES_hhdet_tes!D86=0,0,RES_hhdet_tes!D86/0.086*1000000/RES_hhdet_num!D$81)</f>
        <v>9.4194590916556304</v>
      </c>
      <c r="E86" s="156">
        <f>IF(RES_hhdet_tes!E86=0,0,RES_hhdet_tes!E86/0.086*1000000/RES_hhdet_num!E$81)</f>
        <v>9.4108331120677899</v>
      </c>
      <c r="F86" s="156">
        <f>IF(RES_hhdet_tes!F86=0,0,RES_hhdet_tes!F86/0.086*1000000/RES_hhdet_num!F$81)</f>
        <v>10.18684923525897</v>
      </c>
      <c r="G86" s="156">
        <f>IF(RES_hhdet_tes!G86=0,0,RES_hhdet_tes!G86/0.086*1000000/RES_hhdet_num!G$81)</f>
        <v>11.277344513424929</v>
      </c>
      <c r="H86" s="156">
        <f>IF(RES_hhdet_tes!H86=0,0,RES_hhdet_tes!H86/0.086*1000000/RES_hhdet_num!H$81)</f>
        <v>12.395964505645763</v>
      </c>
      <c r="I86" s="156">
        <f>IF(RES_hhdet_tes!I86=0,0,RES_hhdet_tes!I86/0.086*1000000/RES_hhdet_num!I$81)</f>
        <v>14.150851702545015</v>
      </c>
      <c r="J86" s="156">
        <f>IF(RES_hhdet_tes!J86=0,0,RES_hhdet_tes!J86/0.086*1000000/RES_hhdet_num!J$81)</f>
        <v>15.923517742399223</v>
      </c>
      <c r="K86" s="156">
        <f>IF(RES_hhdet_tes!K86=0,0,RES_hhdet_tes!K86/0.086*1000000/RES_hhdet_num!K$81)</f>
        <v>17.678211572447193</v>
      </c>
      <c r="L86" s="156">
        <f>IF(RES_hhdet_tes!L86=0,0,RES_hhdet_tes!L86/0.086*1000000/RES_hhdet_num!L$81)</f>
        <v>18.856782593157078</v>
      </c>
      <c r="M86" s="156">
        <f>IF(RES_hhdet_tes!M86=0,0,RES_hhdet_tes!M86/0.086*1000000/RES_hhdet_num!M$81)</f>
        <v>20.798651701566467</v>
      </c>
      <c r="N86" s="156">
        <f>IF(RES_hhdet_tes!N86=0,0,RES_hhdet_tes!N86/0.086*1000000/RES_hhdet_num!N$81)</f>
        <v>19.371822054239605</v>
      </c>
      <c r="O86" s="156">
        <f>IF(RES_hhdet_tes!O86=0,0,RES_hhdet_tes!O86/0.086*1000000/RES_hhdet_num!O$81)</f>
        <v>19.341594698564951</v>
      </c>
      <c r="P86" s="156">
        <f>IF(RES_hhdet_tes!P86=0,0,RES_hhdet_tes!P86/0.086*1000000/RES_hhdet_num!P$81)</f>
        <v>16.513569170444509</v>
      </c>
      <c r="Q86" s="156">
        <f>IF(RES_hhdet_tes!Q86=0,0,RES_hhdet_tes!Q86/0.086*1000000/RES_hhdet_num!Q$81)</f>
        <v>15.971025862152198</v>
      </c>
    </row>
    <row r="87" spans="1:17" ht="12" customHeight="1" x14ac:dyDescent="0.25">
      <c r="A87" s="158" t="s">
        <v>63</v>
      </c>
      <c r="B87" s="157">
        <f>IF(RES_hhdet_tes!B87=0,0,RES_hhdet_tes!B87/0.086*1000000/RES_hhdet_num!B$81)</f>
        <v>1723.6976982872632</v>
      </c>
      <c r="C87" s="157">
        <f>IF(RES_hhdet_tes!C87=0,0,RES_hhdet_tes!C87/0.086*1000000/RES_hhdet_num!C$81)</f>
        <v>1750.9388845485025</v>
      </c>
      <c r="D87" s="157">
        <f>IF(RES_hhdet_tes!D87=0,0,RES_hhdet_tes!D87/0.086*1000000/RES_hhdet_num!D$81)</f>
        <v>1752.4065166296305</v>
      </c>
      <c r="E87" s="157">
        <f>IF(RES_hhdet_tes!E87=0,0,RES_hhdet_tes!E87/0.086*1000000/RES_hhdet_num!E$81)</f>
        <v>1750.9791238086464</v>
      </c>
      <c r="F87" s="157">
        <f>IF(RES_hhdet_tes!F87=0,0,RES_hhdet_tes!F87/0.086*1000000/RES_hhdet_num!F$81)</f>
        <v>1735.2300398403252</v>
      </c>
      <c r="G87" s="157">
        <f>IF(RES_hhdet_tes!G87=0,0,RES_hhdet_tes!G87/0.086*1000000/RES_hhdet_num!G$81)</f>
        <v>1748.7062355322901</v>
      </c>
      <c r="H87" s="157">
        <f>IF(RES_hhdet_tes!H87=0,0,RES_hhdet_tes!H87/0.086*1000000/RES_hhdet_num!H$81)</f>
        <v>1729.6869049265113</v>
      </c>
      <c r="I87" s="157">
        <f>IF(RES_hhdet_tes!I87=0,0,RES_hhdet_tes!I87/0.086*1000000/RES_hhdet_num!I$81)</f>
        <v>1761.8240521487355</v>
      </c>
      <c r="J87" s="157">
        <f>IF(RES_hhdet_tes!J87=0,0,RES_hhdet_tes!J87/0.086*1000000/RES_hhdet_num!J$81)</f>
        <v>1711.8258874910905</v>
      </c>
      <c r="K87" s="157">
        <f>IF(RES_hhdet_tes!K87=0,0,RES_hhdet_tes!K87/0.086*1000000/RES_hhdet_num!K$81)</f>
        <v>1753.3248960223968</v>
      </c>
      <c r="L87" s="157">
        <f>IF(RES_hhdet_tes!L87=0,0,RES_hhdet_tes!L87/0.086*1000000/RES_hhdet_num!L$81)</f>
        <v>1755.0345053080271</v>
      </c>
      <c r="M87" s="157">
        <f>IF(RES_hhdet_tes!M87=0,0,RES_hhdet_tes!M87/0.086*1000000/RES_hhdet_num!M$81)</f>
        <v>1783.6323789441283</v>
      </c>
      <c r="N87" s="157">
        <f>IF(RES_hhdet_tes!N87=0,0,RES_hhdet_tes!N87/0.086*1000000/RES_hhdet_num!N$81)</f>
        <v>1784.9269979828318</v>
      </c>
      <c r="O87" s="157">
        <f>IF(RES_hhdet_tes!O87=0,0,RES_hhdet_tes!O87/0.086*1000000/RES_hhdet_num!O$81)</f>
        <v>1761.2828427133345</v>
      </c>
      <c r="P87" s="157">
        <f>IF(RES_hhdet_tes!P87=0,0,RES_hhdet_tes!P87/0.086*1000000/RES_hhdet_num!P$81)</f>
        <v>1787.9150306889287</v>
      </c>
      <c r="Q87" s="157">
        <f>IF(RES_hhdet_tes!Q87=0,0,RES_hhdet_tes!Q87/0.086*1000000/RES_hhdet_num!Q$81)</f>
        <v>1766.3089494728633</v>
      </c>
    </row>
    <row r="88" spans="1:17" ht="12" customHeight="1" x14ac:dyDescent="0.25">
      <c r="A88" s="167" t="s">
        <v>156</v>
      </c>
      <c r="B88" s="132">
        <f>IF(RES_hhdet_tes!B88=0,0,RES_hhdet_tes!B88/0.086*1000000/RES_hhdet_num!B88)</f>
        <v>1688.9264069469357</v>
      </c>
      <c r="C88" s="132">
        <f>IF(RES_hhdet_tes!C88=0,0,RES_hhdet_tes!C88/0.086*1000000/RES_hhdet_num!C88)</f>
        <v>1690.5089845783525</v>
      </c>
      <c r="D88" s="132">
        <f>IF(RES_hhdet_tes!D88=0,0,RES_hhdet_tes!D88/0.086*1000000/RES_hhdet_num!D88)</f>
        <v>1690.1442154973238</v>
      </c>
      <c r="E88" s="132">
        <f>IF(RES_hhdet_tes!E88=0,0,RES_hhdet_tes!E88/0.086*1000000/RES_hhdet_num!E88)</f>
        <v>1683.8133332859754</v>
      </c>
      <c r="F88" s="132">
        <f>IF(RES_hhdet_tes!F88=0,0,RES_hhdet_tes!F88/0.086*1000000/RES_hhdet_num!F88)</f>
        <v>1679.3024021835811</v>
      </c>
      <c r="G88" s="132">
        <f>IF(RES_hhdet_tes!G88=0,0,RES_hhdet_tes!G88/0.086*1000000/RES_hhdet_num!G88)</f>
        <v>1682.8063798225867</v>
      </c>
      <c r="H88" s="132">
        <f>IF(RES_hhdet_tes!H88=0,0,RES_hhdet_tes!H88/0.086*1000000/RES_hhdet_num!H88)</f>
        <v>1666.4899773340376</v>
      </c>
      <c r="I88" s="132">
        <f>IF(RES_hhdet_tes!I88=0,0,RES_hhdet_tes!I88/0.086*1000000/RES_hhdet_num!I88)</f>
        <v>1652.0053621940601</v>
      </c>
      <c r="J88" s="132">
        <f>IF(RES_hhdet_tes!J88=0,0,RES_hhdet_tes!J88/0.086*1000000/RES_hhdet_num!J88)</f>
        <v>1635.7127770219029</v>
      </c>
      <c r="K88" s="132">
        <f>IF(RES_hhdet_tes!K88=0,0,RES_hhdet_tes!K88/0.086*1000000/RES_hhdet_num!K88)</f>
        <v>1657.5198571128237</v>
      </c>
      <c r="L88" s="132">
        <f>IF(RES_hhdet_tes!L88=0,0,RES_hhdet_tes!L88/0.086*1000000/RES_hhdet_num!L88)</f>
        <v>1680.0695717333124</v>
      </c>
      <c r="M88" s="132">
        <f>IF(RES_hhdet_tes!M88=0,0,RES_hhdet_tes!M88/0.086*1000000/RES_hhdet_num!M88)</f>
        <v>1683.043385363351</v>
      </c>
      <c r="N88" s="132">
        <f>IF(RES_hhdet_tes!N88=0,0,RES_hhdet_tes!N88/0.086*1000000/RES_hhdet_num!N88)</f>
        <v>1682.3815444247966</v>
      </c>
      <c r="O88" s="132">
        <f>IF(RES_hhdet_tes!O88=0,0,RES_hhdet_tes!O88/0.086*1000000/RES_hhdet_num!O88)</f>
        <v>1671.3351270946528</v>
      </c>
      <c r="P88" s="132">
        <f>IF(RES_hhdet_tes!P88=0,0,RES_hhdet_tes!P88/0.086*1000000/RES_hhdet_num!P88)</f>
        <v>1661.6063642802721</v>
      </c>
      <c r="Q88" s="132">
        <f>IF(RES_hhdet_tes!Q88=0,0,RES_hhdet_tes!Q88/0.086*1000000/RES_hhdet_num!Q88)</f>
        <v>1652.3009667024796</v>
      </c>
    </row>
    <row r="89" spans="1:17" ht="12" customHeight="1" x14ac:dyDescent="0.25">
      <c r="A89" s="167" t="s">
        <v>155</v>
      </c>
      <c r="B89" s="132">
        <f>IF(RES_hhdet_tes!B89=0,0,RES_hhdet_tes!B89/0.086*1000000/RES_hhdet_num!B89)</f>
        <v>1688.92435055584</v>
      </c>
      <c r="C89" s="132">
        <f>IF(RES_hhdet_tes!C89=0,0,RES_hhdet_tes!C89/0.086*1000000/RES_hhdet_num!C89)</f>
        <v>1699.0879745933562</v>
      </c>
      <c r="D89" s="132">
        <f>IF(RES_hhdet_tes!D89=0,0,RES_hhdet_tes!D89/0.086*1000000/RES_hhdet_num!D89)</f>
        <v>1704.5826072892821</v>
      </c>
      <c r="E89" s="132">
        <f>IF(RES_hhdet_tes!E89=0,0,RES_hhdet_tes!E89/0.086*1000000/RES_hhdet_num!E89)</f>
        <v>1708.013367042972</v>
      </c>
      <c r="F89" s="132">
        <f>IF(RES_hhdet_tes!F89=0,0,RES_hhdet_tes!F89/0.086*1000000/RES_hhdet_num!F89)</f>
        <v>1712.7662338754135</v>
      </c>
      <c r="G89" s="132">
        <f>IF(RES_hhdet_tes!G89=0,0,RES_hhdet_tes!G89/0.086*1000000/RES_hhdet_num!G89)</f>
        <v>1744.7765321763031</v>
      </c>
      <c r="H89" s="132">
        <f>IF(RES_hhdet_tes!H89=0,0,RES_hhdet_tes!H89/0.086*1000000/RES_hhdet_num!H89)</f>
        <v>1736.1271212052209</v>
      </c>
      <c r="I89" s="132">
        <f>IF(RES_hhdet_tes!I89=0,0,RES_hhdet_tes!I89/0.086*1000000/RES_hhdet_num!I89)</f>
        <v>1722.6389585770662</v>
      </c>
      <c r="J89" s="132">
        <f>IF(RES_hhdet_tes!J89=0,0,RES_hhdet_tes!J89/0.086*1000000/RES_hhdet_num!J89)</f>
        <v>1707.3295869717035</v>
      </c>
      <c r="K89" s="132">
        <f>IF(RES_hhdet_tes!K89=0,0,RES_hhdet_tes!K89/0.086*1000000/RES_hhdet_num!K89)</f>
        <v>1728.6442142217466</v>
      </c>
      <c r="L89" s="132">
        <f>IF(RES_hhdet_tes!L89=0,0,RES_hhdet_tes!L89/0.086*1000000/RES_hhdet_num!L89)</f>
        <v>1736.9130638378304</v>
      </c>
      <c r="M89" s="132">
        <f>IF(RES_hhdet_tes!M89=0,0,RES_hhdet_tes!M89/0.086*1000000/RES_hhdet_num!M89)</f>
        <v>1744.9601757796929</v>
      </c>
      <c r="N89" s="132">
        <f>IF(RES_hhdet_tes!N89=0,0,RES_hhdet_tes!N89/0.086*1000000/RES_hhdet_num!N89)</f>
        <v>1740.2810150749333</v>
      </c>
      <c r="O89" s="132">
        <f>IF(RES_hhdet_tes!O89=0,0,RES_hhdet_tes!O89/0.086*1000000/RES_hhdet_num!O89)</f>
        <v>1727.8472462108894</v>
      </c>
      <c r="P89" s="132">
        <f>IF(RES_hhdet_tes!P89=0,0,RES_hhdet_tes!P89/0.086*1000000/RES_hhdet_num!P89)</f>
        <v>1719.84509990212</v>
      </c>
      <c r="Q89" s="132">
        <f>IF(RES_hhdet_tes!Q89=0,0,RES_hhdet_tes!Q89/0.086*1000000/RES_hhdet_num!Q89)</f>
        <v>1707.7807445828132</v>
      </c>
    </row>
    <row r="90" spans="1:17" ht="12" customHeight="1" x14ac:dyDescent="0.25">
      <c r="A90" s="166" t="s">
        <v>55</v>
      </c>
      <c r="B90" s="165">
        <f>IF(RES_hhdet_tes!B90=0,0,RES_hhdet_tes!B90/0.086*1000000/RES_hhdet_num!B89)</f>
        <v>1097.8021645155081</v>
      </c>
      <c r="C90" s="165">
        <f>IF(RES_hhdet_tes!C90=0,0,RES_hhdet_tes!C90/0.086*1000000/RES_hhdet_num!C89)</f>
        <v>1107.1543943594797</v>
      </c>
      <c r="D90" s="165">
        <f>IF(RES_hhdet_tes!D90=0,0,RES_hhdet_tes!D90/0.086*1000000/RES_hhdet_num!D89)</f>
        <v>1109.8296130733936</v>
      </c>
      <c r="E90" s="165">
        <f>IF(RES_hhdet_tes!E90=0,0,RES_hhdet_tes!E90/0.086*1000000/RES_hhdet_num!E89)</f>
        <v>1112.196893596418</v>
      </c>
      <c r="F90" s="165">
        <f>IF(RES_hhdet_tes!F90=0,0,RES_hhdet_tes!F90/0.086*1000000/RES_hhdet_num!F89)</f>
        <v>1117.2349487849619</v>
      </c>
      <c r="G90" s="165">
        <f>IF(RES_hhdet_tes!G90=0,0,RES_hhdet_tes!G90/0.086*1000000/RES_hhdet_num!G89)</f>
        <v>1146.6852553813644</v>
      </c>
      <c r="H90" s="165">
        <f>IF(RES_hhdet_tes!H90=0,0,RES_hhdet_tes!H90/0.086*1000000/RES_hhdet_num!H89)</f>
        <v>1141.605750790379</v>
      </c>
      <c r="I90" s="165">
        <f>IF(RES_hhdet_tes!I90=0,0,RES_hhdet_tes!I90/0.086*1000000/RES_hhdet_num!I89)</f>
        <v>1132.5566770380165</v>
      </c>
      <c r="J90" s="165">
        <f>IF(RES_hhdet_tes!J90=0,0,RES_hhdet_tes!J90/0.086*1000000/RES_hhdet_num!J89)</f>
        <v>1122.4751439688775</v>
      </c>
      <c r="K90" s="165">
        <f>IF(RES_hhdet_tes!K90=0,0,RES_hhdet_tes!K90/0.086*1000000/RES_hhdet_num!K89)</f>
        <v>1136.8325320943425</v>
      </c>
      <c r="L90" s="165">
        <f>IF(RES_hhdet_tes!L90=0,0,RES_hhdet_tes!L90/0.086*1000000/RES_hhdet_num!L89)</f>
        <v>1132.8959032854282</v>
      </c>
      <c r="M90" s="165">
        <f>IF(RES_hhdet_tes!M90=0,0,RES_hhdet_tes!M90/0.086*1000000/RES_hhdet_num!M89)</f>
        <v>1158.4594818308353</v>
      </c>
      <c r="N90" s="165">
        <f>IF(RES_hhdet_tes!N90=0,0,RES_hhdet_tes!N90/0.086*1000000/RES_hhdet_num!N89)</f>
        <v>1146.2692369467252</v>
      </c>
      <c r="O90" s="165">
        <f>IF(RES_hhdet_tes!O90=0,0,RES_hhdet_tes!O90/0.086*1000000/RES_hhdet_num!O89)</f>
        <v>1124.3296440090089</v>
      </c>
      <c r="P90" s="165">
        <f>IF(RES_hhdet_tes!P90=0,0,RES_hhdet_tes!P90/0.086*1000000/RES_hhdet_num!P89)</f>
        <v>1140.0430613504677</v>
      </c>
      <c r="Q90" s="165">
        <f>IF(RES_hhdet_tes!Q90=0,0,RES_hhdet_tes!Q90/0.086*1000000/RES_hhdet_num!Q89)</f>
        <v>1119.2418947132819</v>
      </c>
    </row>
    <row r="91" spans="1:17" ht="12" customHeight="1" x14ac:dyDescent="0.25">
      <c r="A91" s="147" t="s">
        <v>59</v>
      </c>
      <c r="B91" s="164">
        <f>IF(RES_hhdet_tes!B91=0,0,RES_hhdet_tes!B91/0.086*1000000/RES_hhdet_num!B89)</f>
        <v>591.12218604033171</v>
      </c>
      <c r="C91" s="164">
        <f>IF(RES_hhdet_tes!C91=0,0,RES_hhdet_tes!C91/0.086*1000000/RES_hhdet_num!C89)</f>
        <v>591.93358023387646</v>
      </c>
      <c r="D91" s="164">
        <f>IF(RES_hhdet_tes!D91=0,0,RES_hhdet_tes!D91/0.086*1000000/RES_hhdet_num!D89)</f>
        <v>594.75299421588852</v>
      </c>
      <c r="E91" s="164">
        <f>IF(RES_hhdet_tes!E91=0,0,RES_hhdet_tes!E91/0.086*1000000/RES_hhdet_num!E89)</f>
        <v>595.81647344655426</v>
      </c>
      <c r="F91" s="164">
        <f>IF(RES_hhdet_tes!F91=0,0,RES_hhdet_tes!F91/0.086*1000000/RES_hhdet_num!F89)</f>
        <v>595.53128509045166</v>
      </c>
      <c r="G91" s="164">
        <f>IF(RES_hhdet_tes!G91=0,0,RES_hhdet_tes!G91/0.086*1000000/RES_hhdet_num!G89)</f>
        <v>598.09127679493849</v>
      </c>
      <c r="H91" s="164">
        <f>IF(RES_hhdet_tes!H91=0,0,RES_hhdet_tes!H91/0.086*1000000/RES_hhdet_num!H89)</f>
        <v>594.52137041484195</v>
      </c>
      <c r="I91" s="164">
        <f>IF(RES_hhdet_tes!I91=0,0,RES_hhdet_tes!I91/0.086*1000000/RES_hhdet_num!I89)</f>
        <v>590.08228153904975</v>
      </c>
      <c r="J91" s="164">
        <f>IF(RES_hhdet_tes!J91=0,0,RES_hhdet_tes!J91/0.086*1000000/RES_hhdet_num!J89)</f>
        <v>584.85444300282563</v>
      </c>
      <c r="K91" s="164">
        <f>IF(RES_hhdet_tes!K91=0,0,RES_hhdet_tes!K91/0.086*1000000/RES_hhdet_num!K89)</f>
        <v>591.81168212740408</v>
      </c>
      <c r="L91" s="164">
        <f>IF(RES_hhdet_tes!L91=0,0,RES_hhdet_tes!L91/0.086*1000000/RES_hhdet_num!L89)</f>
        <v>604.01716055240217</v>
      </c>
      <c r="M91" s="164">
        <f>IF(RES_hhdet_tes!M91=0,0,RES_hhdet_tes!M91/0.086*1000000/RES_hhdet_num!M89)</f>
        <v>586.50069394885759</v>
      </c>
      <c r="N91" s="164">
        <f>IF(RES_hhdet_tes!N91=0,0,RES_hhdet_tes!N91/0.086*1000000/RES_hhdet_num!N89)</f>
        <v>594.01177812820788</v>
      </c>
      <c r="O91" s="164">
        <f>IF(RES_hhdet_tes!O91=0,0,RES_hhdet_tes!O91/0.086*1000000/RES_hhdet_num!O89)</f>
        <v>603.51760220188009</v>
      </c>
      <c r="P91" s="164">
        <f>IF(RES_hhdet_tes!P91=0,0,RES_hhdet_tes!P91/0.086*1000000/RES_hhdet_num!P89)</f>
        <v>579.80203855165223</v>
      </c>
      <c r="Q91" s="164">
        <f>IF(RES_hhdet_tes!Q91=0,0,RES_hhdet_tes!Q91/0.086*1000000/RES_hhdet_num!Q89)</f>
        <v>588.53884986953119</v>
      </c>
    </row>
    <row r="92" spans="1:17" ht="12" customHeight="1" x14ac:dyDescent="0.25">
      <c r="A92" s="163" t="s">
        <v>144</v>
      </c>
      <c r="B92" s="162">
        <f>IF(RES_hhdet_tes!B92=0,0,RES_hhdet_tes!B92/0.086*1000000/RES_hhdet_num!B92)</f>
        <v>1688.9253793766345</v>
      </c>
      <c r="C92" s="162">
        <f>IF(RES_hhdet_tes!C92=0,0,RES_hhdet_tes!C92/0.086*1000000/RES_hhdet_num!C92)</f>
        <v>1676.4136778880672</v>
      </c>
      <c r="D92" s="162">
        <f>IF(RES_hhdet_tes!D92=0,0,RES_hhdet_tes!D92/0.086*1000000/RES_hhdet_num!D92)</f>
        <v>1672.5110383023793</v>
      </c>
      <c r="E92" s="162">
        <f>IF(RES_hhdet_tes!E92=0,0,RES_hhdet_tes!E92/0.086*1000000/RES_hhdet_num!E92)</f>
        <v>1680.5344678418544</v>
      </c>
      <c r="F92" s="162">
        <f>IF(RES_hhdet_tes!F92=0,0,RES_hhdet_tes!F92/0.086*1000000/RES_hhdet_num!F92)</f>
        <v>1682.2518054206212</v>
      </c>
      <c r="G92" s="162">
        <f>IF(RES_hhdet_tes!G92=0,0,RES_hhdet_tes!G92/0.086*1000000/RES_hhdet_num!G92)</f>
        <v>1694.4195021272028</v>
      </c>
      <c r="H92" s="162">
        <f>IF(RES_hhdet_tes!H92=0,0,RES_hhdet_tes!H92/0.086*1000000/RES_hhdet_num!H92)</f>
        <v>1694.7853500650992</v>
      </c>
      <c r="I92" s="162">
        <f>IF(RES_hhdet_tes!I92=0,0,RES_hhdet_tes!I92/0.086*1000000/RES_hhdet_num!I92)</f>
        <v>1691.3309993968346</v>
      </c>
      <c r="J92" s="162">
        <f>IF(RES_hhdet_tes!J92=0,0,RES_hhdet_tes!J92/0.086*1000000/RES_hhdet_num!J92)</f>
        <v>1681.4719985176941</v>
      </c>
      <c r="K92" s="162">
        <f>IF(RES_hhdet_tes!K92=0,0,RES_hhdet_tes!K92/0.086*1000000/RES_hhdet_num!K92)</f>
        <v>1718.0751445520293</v>
      </c>
      <c r="L92" s="162">
        <f>IF(RES_hhdet_tes!L92=0,0,RES_hhdet_tes!L92/0.086*1000000/RES_hhdet_num!L92)</f>
        <v>1724.8891570469852</v>
      </c>
      <c r="M92" s="162">
        <f>IF(RES_hhdet_tes!M92=0,0,RES_hhdet_tes!M92/0.086*1000000/RES_hhdet_num!M92)</f>
        <v>1722.8604096291817</v>
      </c>
      <c r="N92" s="162">
        <f>IF(RES_hhdet_tes!N92=0,0,RES_hhdet_tes!N92/0.086*1000000/RES_hhdet_num!N92)</f>
        <v>1713.8959981693597</v>
      </c>
      <c r="O92" s="162">
        <f>IF(RES_hhdet_tes!O92=0,0,RES_hhdet_tes!O92/0.086*1000000/RES_hhdet_num!O92)</f>
        <v>1691.7398214081413</v>
      </c>
      <c r="P92" s="162">
        <f>IF(RES_hhdet_tes!P92=0,0,RES_hhdet_tes!P92/0.086*1000000/RES_hhdet_num!P92)</f>
        <v>1686.2990275844741</v>
      </c>
      <c r="Q92" s="162">
        <f>IF(RES_hhdet_tes!Q92=0,0,RES_hhdet_tes!Q92/0.086*1000000/RES_hhdet_num!Q92)</f>
        <v>1686.2283949462881</v>
      </c>
    </row>
    <row r="93" spans="1:17" ht="12" customHeight="1" x14ac:dyDescent="0.25">
      <c r="A93" s="161" t="s">
        <v>143</v>
      </c>
      <c r="B93" s="160">
        <f>IF(RES_hhdet_tes!B93=0,0,RES_hhdet_tes!B93/0.086*1000000/RES_hhdet_num!B93)</f>
        <v>1688.9236826351446</v>
      </c>
      <c r="C93" s="160">
        <f>IF(RES_hhdet_tes!C93=0,0,RES_hhdet_tes!C93/0.086*1000000/RES_hhdet_num!C93)</f>
        <v>1681.6024708611201</v>
      </c>
      <c r="D93" s="160">
        <f>IF(RES_hhdet_tes!D93=0,0,RES_hhdet_tes!D93/0.086*1000000/RES_hhdet_num!D93)</f>
        <v>1681.8851691124344</v>
      </c>
      <c r="E93" s="160">
        <f>IF(RES_hhdet_tes!E93=0,0,RES_hhdet_tes!E93/0.086*1000000/RES_hhdet_num!E93)</f>
        <v>1695.7386878052323</v>
      </c>
      <c r="F93" s="160">
        <f>IF(RES_hhdet_tes!F93=0,0,RES_hhdet_tes!F93/0.086*1000000/RES_hhdet_num!F93)</f>
        <v>1696.9367567828206</v>
      </c>
      <c r="G93" s="160">
        <f>IF(RES_hhdet_tes!G93=0,0,RES_hhdet_tes!G93/0.086*1000000/RES_hhdet_num!G93)</f>
        <v>1722.3552411291796</v>
      </c>
      <c r="H93" s="160">
        <f>IF(RES_hhdet_tes!H93=0,0,RES_hhdet_tes!H93/0.086*1000000/RES_hhdet_num!H93)</f>
        <v>1729.5891235661975</v>
      </c>
      <c r="I93" s="160">
        <f>IF(RES_hhdet_tes!I93=0,0,RES_hhdet_tes!I93/0.086*1000000/RES_hhdet_num!I93)</f>
        <v>1724.3455793383682</v>
      </c>
      <c r="J93" s="160">
        <f>IF(RES_hhdet_tes!J93=0,0,RES_hhdet_tes!J93/0.086*1000000/RES_hhdet_num!J93)</f>
        <v>1704.4125843347842</v>
      </c>
      <c r="K93" s="160">
        <f>IF(RES_hhdet_tes!K93=0,0,RES_hhdet_tes!K93/0.086*1000000/RES_hhdet_num!K93)</f>
        <v>1718.9202863289995</v>
      </c>
      <c r="L93" s="160">
        <f>IF(RES_hhdet_tes!L93=0,0,RES_hhdet_tes!L93/0.086*1000000/RES_hhdet_num!L93)</f>
        <v>1723.2881519409179</v>
      </c>
      <c r="M93" s="160">
        <f>IF(RES_hhdet_tes!M93=0,0,RES_hhdet_tes!M93/0.086*1000000/RES_hhdet_num!M93)</f>
        <v>1721.0905595524564</v>
      </c>
      <c r="N93" s="160">
        <f>IF(RES_hhdet_tes!N93=0,0,RES_hhdet_tes!N93/0.086*1000000/RES_hhdet_num!N93)</f>
        <v>1713.9083088425491</v>
      </c>
      <c r="O93" s="160">
        <f>IF(RES_hhdet_tes!O93=0,0,RES_hhdet_tes!O93/0.086*1000000/RES_hhdet_num!O93)</f>
        <v>1695.7086241025675</v>
      </c>
      <c r="P93" s="160">
        <f>IF(RES_hhdet_tes!P93=0,0,RES_hhdet_tes!P93/0.086*1000000/RES_hhdet_num!P93)</f>
        <v>1691.7326239997331</v>
      </c>
      <c r="Q93" s="160">
        <f>IF(RES_hhdet_tes!Q93=0,0,RES_hhdet_tes!Q93/0.086*1000000/RES_hhdet_num!Q93)</f>
        <v>1687.3915079607561</v>
      </c>
    </row>
    <row r="94" spans="1:17" ht="12" customHeight="1" x14ac:dyDescent="0.25">
      <c r="A94" s="148" t="s">
        <v>57</v>
      </c>
      <c r="B94" s="156">
        <f>IF(RES_hhdet_tes!B94=0,0,RES_hhdet_tes!B94/0.086*1000000/RES_hhdet_num!B93)</f>
        <v>1097.8014965948123</v>
      </c>
      <c r="C94" s="156">
        <f>IF(RES_hhdet_tes!C94=0,0,RES_hhdet_tes!C94/0.086*1000000/RES_hhdet_num!C93)</f>
        <v>1089.6688906272434</v>
      </c>
      <c r="D94" s="156">
        <f>IF(RES_hhdet_tes!D94=0,0,RES_hhdet_tes!D94/0.086*1000000/RES_hhdet_num!D93)</f>
        <v>1087.1321748965458</v>
      </c>
      <c r="E94" s="156">
        <f>IF(RES_hhdet_tes!E94=0,0,RES_hhdet_tes!E94/0.086*1000000/RES_hhdet_num!E93)</f>
        <v>1099.9222143586785</v>
      </c>
      <c r="F94" s="156">
        <f>IF(RES_hhdet_tes!F94=0,0,RES_hhdet_tes!F94/0.086*1000000/RES_hhdet_num!F93)</f>
        <v>1101.405471692369</v>
      </c>
      <c r="G94" s="156">
        <f>IF(RES_hhdet_tes!G94=0,0,RES_hhdet_tes!G94/0.086*1000000/RES_hhdet_num!G93)</f>
        <v>1124.2639643342418</v>
      </c>
      <c r="H94" s="156">
        <f>IF(RES_hhdet_tes!H94=0,0,RES_hhdet_tes!H94/0.086*1000000/RES_hhdet_num!H93)</f>
        <v>1135.0677531513554</v>
      </c>
      <c r="I94" s="156">
        <f>IF(RES_hhdet_tes!I94=0,0,RES_hhdet_tes!I94/0.086*1000000/RES_hhdet_num!I93)</f>
        <v>1134.263297799318</v>
      </c>
      <c r="J94" s="156">
        <f>IF(RES_hhdet_tes!J94=0,0,RES_hhdet_tes!J94/0.086*1000000/RES_hhdet_num!J93)</f>
        <v>1119.5581413319585</v>
      </c>
      <c r="K94" s="156">
        <f>IF(RES_hhdet_tes!K94=0,0,RES_hhdet_tes!K94/0.086*1000000/RES_hhdet_num!K93)</f>
        <v>1127.1086042015957</v>
      </c>
      <c r="L94" s="156">
        <f>IF(RES_hhdet_tes!L94=0,0,RES_hhdet_tes!L94/0.086*1000000/RES_hhdet_num!L93)</f>
        <v>1119.2709913885155</v>
      </c>
      <c r="M94" s="156">
        <f>IF(RES_hhdet_tes!M94=0,0,RES_hhdet_tes!M94/0.086*1000000/RES_hhdet_num!M93)</f>
        <v>1134.5898656035988</v>
      </c>
      <c r="N94" s="156">
        <f>IF(RES_hhdet_tes!N94=0,0,RES_hhdet_tes!N94/0.086*1000000/RES_hhdet_num!N93)</f>
        <v>1119.8965307143417</v>
      </c>
      <c r="O94" s="156">
        <f>IF(RES_hhdet_tes!O94=0,0,RES_hhdet_tes!O94/0.086*1000000/RES_hhdet_num!O93)</f>
        <v>1092.191021900687</v>
      </c>
      <c r="P94" s="156">
        <f>IF(RES_hhdet_tes!P94=0,0,RES_hhdet_tes!P94/0.086*1000000/RES_hhdet_num!P93)</f>
        <v>1111.930585448081</v>
      </c>
      <c r="Q94" s="156">
        <f>IF(RES_hhdet_tes!Q94=0,0,RES_hhdet_tes!Q94/0.086*1000000/RES_hhdet_num!Q93)</f>
        <v>1098.8526580912251</v>
      </c>
    </row>
    <row r="95" spans="1:17" ht="12" customHeight="1" x14ac:dyDescent="0.25">
      <c r="A95" s="148" t="s">
        <v>59</v>
      </c>
      <c r="B95" s="156">
        <f>IF(RES_hhdet_tes!B95=0,0,RES_hhdet_tes!B95/0.086*1000000/RES_hhdet_num!B93)</f>
        <v>591.12218604033205</v>
      </c>
      <c r="C95" s="156">
        <f>IF(RES_hhdet_tes!C95=0,0,RES_hhdet_tes!C95/0.086*1000000/RES_hhdet_num!C93)</f>
        <v>591.93358023387657</v>
      </c>
      <c r="D95" s="156">
        <f>IF(RES_hhdet_tes!D95=0,0,RES_hhdet_tes!D95/0.086*1000000/RES_hhdet_num!D93)</f>
        <v>594.75299421588852</v>
      </c>
      <c r="E95" s="156">
        <f>IF(RES_hhdet_tes!E95=0,0,RES_hhdet_tes!E95/0.086*1000000/RES_hhdet_num!E93)</f>
        <v>595.81647344655437</v>
      </c>
      <c r="F95" s="156">
        <f>IF(RES_hhdet_tes!F95=0,0,RES_hhdet_tes!F95/0.086*1000000/RES_hhdet_num!F93)</f>
        <v>595.53128509045143</v>
      </c>
      <c r="G95" s="156">
        <f>IF(RES_hhdet_tes!G95=0,0,RES_hhdet_tes!G95/0.086*1000000/RES_hhdet_num!G93)</f>
        <v>598.09127679493793</v>
      </c>
      <c r="H95" s="156">
        <f>IF(RES_hhdet_tes!H95=0,0,RES_hhdet_tes!H95/0.086*1000000/RES_hhdet_num!H93)</f>
        <v>594.52137041484218</v>
      </c>
      <c r="I95" s="156">
        <f>IF(RES_hhdet_tes!I95=0,0,RES_hhdet_tes!I95/0.086*1000000/RES_hhdet_num!I93)</f>
        <v>590.08228153905043</v>
      </c>
      <c r="J95" s="156">
        <f>IF(RES_hhdet_tes!J95=0,0,RES_hhdet_tes!J95/0.086*1000000/RES_hhdet_num!J93)</f>
        <v>584.85444300282609</v>
      </c>
      <c r="K95" s="156">
        <f>IF(RES_hhdet_tes!K95=0,0,RES_hhdet_tes!K95/0.086*1000000/RES_hhdet_num!K93)</f>
        <v>591.81168212740397</v>
      </c>
      <c r="L95" s="156">
        <f>IF(RES_hhdet_tes!L95=0,0,RES_hhdet_tes!L95/0.086*1000000/RES_hhdet_num!L93)</f>
        <v>604.0171605524024</v>
      </c>
      <c r="M95" s="156">
        <f>IF(RES_hhdet_tes!M95=0,0,RES_hhdet_tes!M95/0.086*1000000/RES_hhdet_num!M93)</f>
        <v>586.50069394885747</v>
      </c>
      <c r="N95" s="156">
        <f>IF(RES_hhdet_tes!N95=0,0,RES_hhdet_tes!N95/0.086*1000000/RES_hhdet_num!N93)</f>
        <v>594.01177812820754</v>
      </c>
      <c r="O95" s="156">
        <f>IF(RES_hhdet_tes!O95=0,0,RES_hhdet_tes!O95/0.086*1000000/RES_hhdet_num!O93)</f>
        <v>603.51760220188021</v>
      </c>
      <c r="P95" s="156">
        <f>IF(RES_hhdet_tes!P95=0,0,RES_hhdet_tes!P95/0.086*1000000/RES_hhdet_num!P93)</f>
        <v>579.802038551652</v>
      </c>
      <c r="Q95" s="156">
        <f>IF(RES_hhdet_tes!Q95=0,0,RES_hhdet_tes!Q95/0.086*1000000/RES_hhdet_num!Q93)</f>
        <v>588.53884986953108</v>
      </c>
    </row>
    <row r="96" spans="1:17" ht="12" customHeight="1" x14ac:dyDescent="0.25">
      <c r="A96" s="163" t="s">
        <v>142</v>
      </c>
      <c r="B96" s="162">
        <f>IF(RES_hhdet_tes!B96=0,0,RES_hhdet_tes!B96/0.086*1000000/RES_hhdet_num!B96)</f>
        <v>1790.4908755579133</v>
      </c>
      <c r="C96" s="162">
        <f>IF(RES_hhdet_tes!C96=0,0,RES_hhdet_tes!C96/0.086*1000000/RES_hhdet_num!C96)</f>
        <v>1864.8106880650453</v>
      </c>
      <c r="D96" s="162">
        <f>IF(RES_hhdet_tes!D96=0,0,RES_hhdet_tes!D96/0.086*1000000/RES_hhdet_num!D96)</f>
        <v>1860.9208124969125</v>
      </c>
      <c r="E96" s="162">
        <f>IF(RES_hhdet_tes!E96=0,0,RES_hhdet_tes!E96/0.086*1000000/RES_hhdet_num!E96)</f>
        <v>1859.9643365988757</v>
      </c>
      <c r="F96" s="162">
        <f>IF(RES_hhdet_tes!F96=0,0,RES_hhdet_tes!F96/0.086*1000000/RES_hhdet_num!F96)</f>
        <v>1807.2969732679649</v>
      </c>
      <c r="G96" s="162">
        <f>IF(RES_hhdet_tes!G96=0,0,RES_hhdet_tes!G96/0.086*1000000/RES_hhdet_num!G96)</f>
        <v>1833.6138629451789</v>
      </c>
      <c r="H96" s="162">
        <f>IF(RES_hhdet_tes!H96=0,0,RES_hhdet_tes!H96/0.086*1000000/RES_hhdet_num!H96)</f>
        <v>1790.6236878257594</v>
      </c>
      <c r="I96" s="162">
        <f>IF(RES_hhdet_tes!I96=0,0,RES_hhdet_tes!I96/0.086*1000000/RES_hhdet_num!I96)</f>
        <v>1932.6258715109318</v>
      </c>
      <c r="J96" s="162">
        <f>IF(RES_hhdet_tes!J96=0,0,RES_hhdet_tes!J96/0.086*1000000/RES_hhdet_num!J96)</f>
        <v>1809.0868841982492</v>
      </c>
      <c r="K96" s="162">
        <f>IF(RES_hhdet_tes!K96=0,0,RES_hhdet_tes!K96/0.086*1000000/RES_hhdet_num!K96)</f>
        <v>1892.767446424408</v>
      </c>
      <c r="L96" s="162">
        <f>IF(RES_hhdet_tes!L96=0,0,RES_hhdet_tes!L96/0.086*1000000/RES_hhdet_num!L96)</f>
        <v>1854.4905828202807</v>
      </c>
      <c r="M96" s="162">
        <f>IF(RES_hhdet_tes!M96=0,0,RES_hhdet_tes!M96/0.086*1000000/RES_hhdet_num!M96)</f>
        <v>1950.1158045223553</v>
      </c>
      <c r="N96" s="162">
        <f>IF(RES_hhdet_tes!N96=0,0,RES_hhdet_tes!N96/0.086*1000000/RES_hhdet_num!N96)</f>
        <v>1959.2227099525974</v>
      </c>
      <c r="O96" s="162">
        <f>IF(RES_hhdet_tes!O96=0,0,RES_hhdet_tes!O96/0.086*1000000/RES_hhdet_num!O96)</f>
        <v>1924.6682123836683</v>
      </c>
      <c r="P96" s="162">
        <f>IF(RES_hhdet_tes!P96=0,0,RES_hhdet_tes!P96/0.086*1000000/RES_hhdet_num!P96)</f>
        <v>2066.8418737368465</v>
      </c>
      <c r="Q96" s="162">
        <f>IF(RES_hhdet_tes!Q96=0,0,RES_hhdet_tes!Q96/0.086*1000000/RES_hhdet_num!Q96)</f>
        <v>2004.5781634303291</v>
      </c>
    </row>
    <row r="97" spans="1:17" ht="12" customHeight="1" x14ac:dyDescent="0.25">
      <c r="A97" s="161" t="s">
        <v>141</v>
      </c>
      <c r="B97" s="160">
        <f>IF(RES_hhdet_tes!B97=0,0,RES_hhdet_tes!B97/0.086*1000000/RES_hhdet_num!B97)</f>
        <v>1754.9412551529754</v>
      </c>
      <c r="C97" s="160">
        <f>IF(RES_hhdet_tes!C97=0,0,RES_hhdet_tes!C97/0.086*1000000/RES_hhdet_num!C97)</f>
        <v>1806.8401457715577</v>
      </c>
      <c r="D97" s="160">
        <f>IF(RES_hhdet_tes!D97=0,0,RES_hhdet_tes!D97/0.086*1000000/RES_hhdet_num!D97)</f>
        <v>1809.8987568257764</v>
      </c>
      <c r="E97" s="160">
        <f>IF(RES_hhdet_tes!E97=0,0,RES_hhdet_tes!E97/0.086*1000000/RES_hhdet_num!E97)</f>
        <v>1813.1741077207364</v>
      </c>
      <c r="F97" s="160">
        <f>IF(RES_hhdet_tes!F97=0,0,RES_hhdet_tes!F97/0.086*1000000/RES_hhdet_num!F97)</f>
        <v>1786.3650880082298</v>
      </c>
      <c r="G97" s="160">
        <f>IF(RES_hhdet_tes!G97=0,0,RES_hhdet_tes!G97/0.086*1000000/RES_hhdet_num!G97)</f>
        <v>1804.9657937656627</v>
      </c>
      <c r="H97" s="160">
        <f>IF(RES_hhdet_tes!H97=0,0,RES_hhdet_tes!H97/0.086*1000000/RES_hhdet_num!H97)</f>
        <v>1776.8449995347023</v>
      </c>
      <c r="I97" s="160">
        <f>IF(RES_hhdet_tes!I97=0,0,RES_hhdet_tes!I97/0.086*1000000/RES_hhdet_num!I97)</f>
        <v>1863.208574873222</v>
      </c>
      <c r="J97" s="160">
        <f>IF(RES_hhdet_tes!J97=0,0,RES_hhdet_tes!J97/0.086*1000000/RES_hhdet_num!J97)</f>
        <v>1772.0552440122951</v>
      </c>
      <c r="K97" s="160">
        <f>IF(RES_hhdet_tes!K97=0,0,RES_hhdet_tes!K97/0.086*1000000/RES_hhdet_num!K97)</f>
        <v>1833.4950088211222</v>
      </c>
      <c r="L97" s="160">
        <f>IF(RES_hhdet_tes!L97=0,0,RES_hhdet_tes!L97/0.086*1000000/RES_hhdet_num!L97)</f>
        <v>1811.6628122889456</v>
      </c>
      <c r="M97" s="160">
        <f>IF(RES_hhdet_tes!M97=0,0,RES_hhdet_tes!M97/0.086*1000000/RES_hhdet_num!M97)</f>
        <v>1876.507859288889</v>
      </c>
      <c r="N97" s="160">
        <f>IF(RES_hhdet_tes!N97=0,0,RES_hhdet_tes!N97/0.086*1000000/RES_hhdet_num!N97)</f>
        <v>1879.6550726974294</v>
      </c>
      <c r="O97" s="160">
        <f>IF(RES_hhdet_tes!O97=0,0,RES_hhdet_tes!O97/0.086*1000000/RES_hhdet_num!O97)</f>
        <v>1850.2106837087865</v>
      </c>
      <c r="P97" s="160">
        <f>IF(RES_hhdet_tes!P97=0,0,RES_hhdet_tes!P97/0.086*1000000/RES_hhdet_num!P97)</f>
        <v>1940.7297236919455</v>
      </c>
      <c r="Q97" s="160">
        <f>IF(RES_hhdet_tes!Q97=0,0,RES_hhdet_tes!Q97/0.086*1000000/RES_hhdet_num!Q97)</f>
        <v>1892.6586885986012</v>
      </c>
    </row>
    <row r="98" spans="1:17" ht="12" customHeight="1" x14ac:dyDescent="0.25">
      <c r="A98" s="148" t="s">
        <v>60</v>
      </c>
      <c r="B98" s="156">
        <f>IF(RES_hhdet_tes!B98=0,0,RES_hhdet_tes!B98/0.086*1000000/RES_hhdet_num!B97)</f>
        <v>1163.8190691126438</v>
      </c>
      <c r="C98" s="156">
        <f>IF(RES_hhdet_tes!C98=0,0,RES_hhdet_tes!C98/0.086*1000000/RES_hhdet_num!C97)</f>
        <v>1214.9065655376812</v>
      </c>
      <c r="D98" s="156">
        <f>IF(RES_hhdet_tes!D98=0,0,RES_hhdet_tes!D98/0.086*1000000/RES_hhdet_num!D97)</f>
        <v>1215.1457626098879</v>
      </c>
      <c r="E98" s="156">
        <f>IF(RES_hhdet_tes!E98=0,0,RES_hhdet_tes!E98/0.086*1000000/RES_hhdet_num!E97)</f>
        <v>1217.3576342741819</v>
      </c>
      <c r="F98" s="156">
        <f>IF(RES_hhdet_tes!F98=0,0,RES_hhdet_tes!F98/0.086*1000000/RES_hhdet_num!F97)</f>
        <v>1190.833802917778</v>
      </c>
      <c r="G98" s="156">
        <f>IF(RES_hhdet_tes!G98=0,0,RES_hhdet_tes!G98/0.086*1000000/RES_hhdet_num!G97)</f>
        <v>1206.8745169707249</v>
      </c>
      <c r="H98" s="156">
        <f>IF(RES_hhdet_tes!H98=0,0,RES_hhdet_tes!H98/0.086*1000000/RES_hhdet_num!H97)</f>
        <v>1182.3236291198607</v>
      </c>
      <c r="I98" s="156">
        <f>IF(RES_hhdet_tes!I98=0,0,RES_hhdet_tes!I98/0.086*1000000/RES_hhdet_num!I97)</f>
        <v>1273.126293334172</v>
      </c>
      <c r="J98" s="156">
        <f>IF(RES_hhdet_tes!J98=0,0,RES_hhdet_tes!J98/0.086*1000000/RES_hhdet_num!J97)</f>
        <v>1187.2008010094701</v>
      </c>
      <c r="K98" s="156">
        <f>IF(RES_hhdet_tes!K98=0,0,RES_hhdet_tes!K98/0.086*1000000/RES_hhdet_num!K97)</f>
        <v>1241.6833266937181</v>
      </c>
      <c r="L98" s="156">
        <f>IF(RES_hhdet_tes!L98=0,0,RES_hhdet_tes!L98/0.086*1000000/RES_hhdet_num!L97)</f>
        <v>1207.6456517365436</v>
      </c>
      <c r="M98" s="156">
        <f>IF(RES_hhdet_tes!M98=0,0,RES_hhdet_tes!M98/0.086*1000000/RES_hhdet_num!M97)</f>
        <v>1290.0071653400316</v>
      </c>
      <c r="N98" s="156">
        <f>IF(RES_hhdet_tes!N98=0,0,RES_hhdet_tes!N98/0.086*1000000/RES_hhdet_num!N97)</f>
        <v>1285.6432945692216</v>
      </c>
      <c r="O98" s="156">
        <f>IF(RES_hhdet_tes!O98=0,0,RES_hhdet_tes!O98/0.086*1000000/RES_hhdet_num!O97)</f>
        <v>1246.6930815069065</v>
      </c>
      <c r="P98" s="156">
        <f>IF(RES_hhdet_tes!P98=0,0,RES_hhdet_tes!P98/0.086*1000000/RES_hhdet_num!P97)</f>
        <v>1360.927685140294</v>
      </c>
      <c r="Q98" s="156">
        <f>IF(RES_hhdet_tes!Q98=0,0,RES_hhdet_tes!Q98/0.086*1000000/RES_hhdet_num!Q97)</f>
        <v>1304.1198387290701</v>
      </c>
    </row>
    <row r="99" spans="1:17" ht="12" customHeight="1" x14ac:dyDescent="0.25">
      <c r="A99" s="148" t="s">
        <v>59</v>
      </c>
      <c r="B99" s="156">
        <f>IF(RES_hhdet_tes!B99=0,0,RES_hhdet_tes!B99/0.086*1000000/RES_hhdet_num!B97)</f>
        <v>591.12218604033171</v>
      </c>
      <c r="C99" s="156">
        <f>IF(RES_hhdet_tes!C99=0,0,RES_hhdet_tes!C99/0.086*1000000/RES_hhdet_num!C97)</f>
        <v>591.93358023387657</v>
      </c>
      <c r="D99" s="156">
        <f>IF(RES_hhdet_tes!D99=0,0,RES_hhdet_tes!D99/0.086*1000000/RES_hhdet_num!D97)</f>
        <v>594.75299421588863</v>
      </c>
      <c r="E99" s="156">
        <f>IF(RES_hhdet_tes!E99=0,0,RES_hhdet_tes!E99/0.086*1000000/RES_hhdet_num!E97)</f>
        <v>595.81647344655437</v>
      </c>
      <c r="F99" s="156">
        <f>IF(RES_hhdet_tes!F99=0,0,RES_hhdet_tes!F99/0.086*1000000/RES_hhdet_num!F97)</f>
        <v>595.53128509045155</v>
      </c>
      <c r="G99" s="156">
        <f>IF(RES_hhdet_tes!G99=0,0,RES_hhdet_tes!G99/0.086*1000000/RES_hhdet_num!G97)</f>
        <v>598.09127679493815</v>
      </c>
      <c r="H99" s="156">
        <f>IF(RES_hhdet_tes!H99=0,0,RES_hhdet_tes!H99/0.086*1000000/RES_hhdet_num!H97)</f>
        <v>594.52137041484195</v>
      </c>
      <c r="I99" s="156">
        <f>IF(RES_hhdet_tes!I99=0,0,RES_hhdet_tes!I99/0.086*1000000/RES_hhdet_num!I97)</f>
        <v>590.08228153904952</v>
      </c>
      <c r="J99" s="156">
        <f>IF(RES_hhdet_tes!J99=0,0,RES_hhdet_tes!J99/0.086*1000000/RES_hhdet_num!J97)</f>
        <v>584.85444300282529</v>
      </c>
      <c r="K99" s="156">
        <f>IF(RES_hhdet_tes!K99=0,0,RES_hhdet_tes!K99/0.086*1000000/RES_hhdet_num!K97)</f>
        <v>591.81168212740408</v>
      </c>
      <c r="L99" s="156">
        <f>IF(RES_hhdet_tes!L99=0,0,RES_hhdet_tes!L99/0.086*1000000/RES_hhdet_num!L97)</f>
        <v>604.01716055240195</v>
      </c>
      <c r="M99" s="156">
        <f>IF(RES_hhdet_tes!M99=0,0,RES_hhdet_tes!M99/0.086*1000000/RES_hhdet_num!M97)</f>
        <v>586.50069394885759</v>
      </c>
      <c r="N99" s="156">
        <f>IF(RES_hhdet_tes!N99=0,0,RES_hhdet_tes!N99/0.086*1000000/RES_hhdet_num!N97)</f>
        <v>594.01177812820754</v>
      </c>
      <c r="O99" s="156">
        <f>IF(RES_hhdet_tes!O99=0,0,RES_hhdet_tes!O99/0.086*1000000/RES_hhdet_num!O97)</f>
        <v>603.51760220188009</v>
      </c>
      <c r="P99" s="156">
        <f>IF(RES_hhdet_tes!P99=0,0,RES_hhdet_tes!P99/0.086*1000000/RES_hhdet_num!P97)</f>
        <v>579.80203855165166</v>
      </c>
      <c r="Q99" s="156">
        <f>IF(RES_hhdet_tes!Q99=0,0,RES_hhdet_tes!Q99/0.086*1000000/RES_hhdet_num!Q97)</f>
        <v>588.53884986953096</v>
      </c>
    </row>
    <row r="100" spans="1:17" ht="12" customHeight="1" x14ac:dyDescent="0.25">
      <c r="A100" s="158" t="s">
        <v>62</v>
      </c>
      <c r="B100" s="157">
        <f>IF(RES_hhdet_tes!B100=0,0,RES_hhdet_tes!B100/0.086*1000000/RES_hhdet_num!B$81)</f>
        <v>632.65620496837425</v>
      </c>
      <c r="C100" s="157">
        <f>IF(RES_hhdet_tes!C100=0,0,RES_hhdet_tes!C100/0.086*1000000/RES_hhdet_num!C$81)</f>
        <v>650.42495274939188</v>
      </c>
      <c r="D100" s="157">
        <f>IF(RES_hhdet_tes!D100=0,0,RES_hhdet_tes!D100/0.086*1000000/RES_hhdet_num!D$81)</f>
        <v>656.33219053502876</v>
      </c>
      <c r="E100" s="157">
        <f>IF(RES_hhdet_tes!E100=0,0,RES_hhdet_tes!E100/0.086*1000000/RES_hhdet_num!E$81)</f>
        <v>666.36868286003823</v>
      </c>
      <c r="F100" s="157">
        <f>IF(RES_hhdet_tes!F100=0,0,RES_hhdet_tes!F100/0.086*1000000/RES_hhdet_num!F$81)</f>
        <v>653.685644243615</v>
      </c>
      <c r="G100" s="157">
        <f>IF(RES_hhdet_tes!G100=0,0,RES_hhdet_tes!G100/0.086*1000000/RES_hhdet_num!G$81)</f>
        <v>642.83087147386925</v>
      </c>
      <c r="H100" s="157">
        <f>IF(RES_hhdet_tes!H100=0,0,RES_hhdet_tes!H100/0.086*1000000/RES_hhdet_num!H$81)</f>
        <v>636.64241226245258</v>
      </c>
      <c r="I100" s="157">
        <f>IF(RES_hhdet_tes!I100=0,0,RES_hhdet_tes!I100/0.086*1000000/RES_hhdet_num!I$81)</f>
        <v>652.33592890763521</v>
      </c>
      <c r="J100" s="157">
        <f>IF(RES_hhdet_tes!J100=0,0,RES_hhdet_tes!J100/0.086*1000000/RES_hhdet_num!J$81)</f>
        <v>638.08595464800032</v>
      </c>
      <c r="K100" s="157">
        <f>IF(RES_hhdet_tes!K100=0,0,RES_hhdet_tes!K100/0.086*1000000/RES_hhdet_num!K$81)</f>
        <v>661.65810704626324</v>
      </c>
      <c r="L100" s="157">
        <f>IF(RES_hhdet_tes!L100=0,0,RES_hhdet_tes!L100/0.086*1000000/RES_hhdet_num!L$81)</f>
        <v>652.4279722176816</v>
      </c>
      <c r="M100" s="157">
        <f>IF(RES_hhdet_tes!M100=0,0,RES_hhdet_tes!M100/0.086*1000000/RES_hhdet_num!M$81)</f>
        <v>665.16215516661327</v>
      </c>
      <c r="N100" s="157">
        <f>IF(RES_hhdet_tes!N100=0,0,RES_hhdet_tes!N100/0.086*1000000/RES_hhdet_num!N$81)</f>
        <v>696.51548326384579</v>
      </c>
      <c r="O100" s="157">
        <f>IF(RES_hhdet_tes!O100=0,0,RES_hhdet_tes!O100/0.086*1000000/RES_hhdet_num!O$81)</f>
        <v>660.06522296709284</v>
      </c>
      <c r="P100" s="157">
        <f>IF(RES_hhdet_tes!P100=0,0,RES_hhdet_tes!P100/0.086*1000000/RES_hhdet_num!P$81)</f>
        <v>701.29327449822301</v>
      </c>
      <c r="Q100" s="157">
        <f>IF(RES_hhdet_tes!Q100=0,0,RES_hhdet_tes!Q100/0.086*1000000/RES_hhdet_num!Q$81)</f>
        <v>680.68067224327615</v>
      </c>
    </row>
    <row r="101" spans="1:17" ht="12" customHeight="1" x14ac:dyDescent="0.25">
      <c r="A101" s="23" t="s">
        <v>55</v>
      </c>
      <c r="B101" s="156">
        <f>IF(RES_hhdet_tes!B101=0,0,RES_hhdet_tes!B101/0.086*1000000/RES_hhdet_num!B101)</f>
        <v>592.05594288636803</v>
      </c>
      <c r="C101" s="156">
        <f>IF(RES_hhdet_tes!C101=0,0,RES_hhdet_tes!C101/0.086*1000000/RES_hhdet_num!C101)</f>
        <v>634.18756108032062</v>
      </c>
      <c r="D101" s="156">
        <f>IF(RES_hhdet_tes!D101=0,0,RES_hhdet_tes!D101/0.086*1000000/RES_hhdet_num!D101)</f>
        <v>537.35647706289956</v>
      </c>
      <c r="E101" s="156">
        <f>IF(RES_hhdet_tes!E101=0,0,RES_hhdet_tes!E101/0.086*1000000/RES_hhdet_num!E101)</f>
        <v>598.35739972412546</v>
      </c>
      <c r="F101" s="156">
        <f>IF(RES_hhdet_tes!F101=0,0,RES_hhdet_tes!F101/0.086*1000000/RES_hhdet_num!F101)</f>
        <v>634.9940818220274</v>
      </c>
      <c r="G101" s="156">
        <f>IF(RES_hhdet_tes!G101=0,0,RES_hhdet_tes!G101/0.086*1000000/RES_hhdet_num!G101)</f>
        <v>551.39266255852476</v>
      </c>
      <c r="H101" s="156">
        <f>IF(RES_hhdet_tes!H101=0,0,RES_hhdet_tes!H101/0.086*1000000/RES_hhdet_num!H101)</f>
        <v>621.96271479287805</v>
      </c>
      <c r="I101" s="156">
        <f>IF(RES_hhdet_tes!I101=0,0,RES_hhdet_tes!I101/0.086*1000000/RES_hhdet_num!I101)</f>
        <v>534.41860015889563</v>
      </c>
      <c r="J101" s="156">
        <f>IF(RES_hhdet_tes!J101=0,0,RES_hhdet_tes!J101/0.086*1000000/RES_hhdet_num!J101)</f>
        <v>607.17558028055259</v>
      </c>
      <c r="K101" s="156">
        <f>IF(RES_hhdet_tes!K101=0,0,RES_hhdet_tes!K101/0.086*1000000/RES_hhdet_num!K101)</f>
        <v>530.07035938925776</v>
      </c>
      <c r="L101" s="156">
        <f>IF(RES_hhdet_tes!L101=0,0,RES_hhdet_tes!L101/0.086*1000000/RES_hhdet_num!L101)</f>
        <v>536.19976694196214</v>
      </c>
      <c r="M101" s="156">
        <f>IF(RES_hhdet_tes!M101=0,0,RES_hhdet_tes!M101/0.086*1000000/RES_hhdet_num!M101)</f>
        <v>537.91005125753895</v>
      </c>
      <c r="N101" s="156">
        <f>IF(RES_hhdet_tes!N101=0,0,RES_hhdet_tes!N101/0.086*1000000/RES_hhdet_num!N101)</f>
        <v>611.77005594366835</v>
      </c>
      <c r="O101" s="156">
        <f>IF(RES_hhdet_tes!O101=0,0,RES_hhdet_tes!O101/0.086*1000000/RES_hhdet_num!O101)</f>
        <v>536.0847763035739</v>
      </c>
      <c r="P101" s="156">
        <f>IF(RES_hhdet_tes!P101=0,0,RES_hhdet_tes!P101/0.086*1000000/RES_hhdet_num!P101)</f>
        <v>519.55900384248594</v>
      </c>
      <c r="Q101" s="156">
        <f>IF(RES_hhdet_tes!Q101=0,0,RES_hhdet_tes!Q101/0.086*1000000/RES_hhdet_num!Q101)</f>
        <v>568.39867698436171</v>
      </c>
    </row>
    <row r="102" spans="1:17" ht="12" customHeight="1" x14ac:dyDescent="0.25">
      <c r="A102" s="23" t="s">
        <v>57</v>
      </c>
      <c r="B102" s="156">
        <f>IF(RES_hhdet_tes!B102=0,0,RES_hhdet_tes!B102/0.086*1000000/RES_hhdet_num!B102)</f>
        <v>592.0644334149797</v>
      </c>
      <c r="C102" s="156">
        <f>IF(RES_hhdet_tes!C102=0,0,RES_hhdet_tes!C102/0.086*1000000/RES_hhdet_num!C102)</f>
        <v>591.29076901497854</v>
      </c>
      <c r="D102" s="156">
        <f>IF(RES_hhdet_tes!D102=0,0,RES_hhdet_tes!D102/0.086*1000000/RES_hhdet_num!D102)</f>
        <v>591.97473141389219</v>
      </c>
      <c r="E102" s="156">
        <f>IF(RES_hhdet_tes!E102=0,0,RES_hhdet_tes!E102/0.086*1000000/RES_hhdet_num!E102)</f>
        <v>571.844225837718</v>
      </c>
      <c r="F102" s="156">
        <f>IF(RES_hhdet_tes!F102=0,0,RES_hhdet_tes!F102/0.086*1000000/RES_hhdet_num!F102)</f>
        <v>618.7119264080111</v>
      </c>
      <c r="G102" s="156">
        <f>IF(RES_hhdet_tes!G102=0,0,RES_hhdet_tes!G102/0.086*1000000/RES_hhdet_num!G102)</f>
        <v>691.45018138483476</v>
      </c>
      <c r="H102" s="156">
        <f>IF(RES_hhdet_tes!H102=0,0,RES_hhdet_tes!H102/0.086*1000000/RES_hhdet_num!H102)</f>
        <v>570.33159477234051</v>
      </c>
      <c r="I102" s="156">
        <f>IF(RES_hhdet_tes!I102=0,0,RES_hhdet_tes!I102/0.086*1000000/RES_hhdet_num!I102)</f>
        <v>644.12673329480924</v>
      </c>
      <c r="J102" s="156">
        <f>IF(RES_hhdet_tes!J102=0,0,RES_hhdet_tes!J102/0.086*1000000/RES_hhdet_num!J102)</f>
        <v>644.3455816297984</v>
      </c>
      <c r="K102" s="156">
        <f>IF(RES_hhdet_tes!K102=0,0,RES_hhdet_tes!K102/0.086*1000000/RES_hhdet_num!K102)</f>
        <v>483.66824600198254</v>
      </c>
      <c r="L102" s="156">
        <f>IF(RES_hhdet_tes!L102=0,0,RES_hhdet_tes!L102/0.086*1000000/RES_hhdet_num!L102)</f>
        <v>696.44508729910501</v>
      </c>
      <c r="M102" s="156">
        <f>IF(RES_hhdet_tes!M102=0,0,RES_hhdet_tes!M102/0.086*1000000/RES_hhdet_num!M102)</f>
        <v>694.0704417851407</v>
      </c>
      <c r="N102" s="156">
        <f>IF(RES_hhdet_tes!N102=0,0,RES_hhdet_tes!N102/0.086*1000000/RES_hhdet_num!N102)</f>
        <v>533.47409119264773</v>
      </c>
      <c r="O102" s="156">
        <f>IF(RES_hhdet_tes!O102=0,0,RES_hhdet_tes!O102/0.086*1000000/RES_hhdet_num!O102)</f>
        <v>584.16914629743621</v>
      </c>
      <c r="P102" s="156">
        <f>IF(RES_hhdet_tes!P102=0,0,RES_hhdet_tes!P102/0.086*1000000/RES_hhdet_num!P102)</f>
        <v>578.32578254403325</v>
      </c>
      <c r="Q102" s="156">
        <f>IF(RES_hhdet_tes!Q102=0,0,RES_hhdet_tes!Q102/0.086*1000000/RES_hhdet_num!Q102)</f>
        <v>587.33560897882137</v>
      </c>
    </row>
    <row r="103" spans="1:17" ht="12" customHeight="1" x14ac:dyDescent="0.25">
      <c r="A103" s="29" t="s">
        <v>140</v>
      </c>
      <c r="B103" s="57">
        <f>IF(RES_hhdet_tes!B103=0,0,RES_hhdet_tes!B103/0.086*1000000/RES_hhdet_num!B103)</f>
        <v>636.66167711702849</v>
      </c>
      <c r="C103" s="57">
        <f>IF(RES_hhdet_tes!C103=0,0,RES_hhdet_tes!C103/0.086*1000000/RES_hhdet_num!C103)</f>
        <v>653.75694058020872</v>
      </c>
      <c r="D103" s="57">
        <f>IF(RES_hhdet_tes!D103=0,0,RES_hhdet_tes!D103/0.086*1000000/RES_hhdet_num!D103)</f>
        <v>663.9950056374729</v>
      </c>
      <c r="E103" s="57">
        <f>IF(RES_hhdet_tes!E103=0,0,RES_hhdet_tes!E103/0.086*1000000/RES_hhdet_num!E103)</f>
        <v>671.57529877908212</v>
      </c>
      <c r="F103" s="57">
        <f>IF(RES_hhdet_tes!F103=0,0,RES_hhdet_tes!F103/0.086*1000000/RES_hhdet_num!F103)</f>
        <v>655.39918036688482</v>
      </c>
      <c r="G103" s="57">
        <f>IF(RES_hhdet_tes!G103=0,0,RES_hhdet_tes!G103/0.086*1000000/RES_hhdet_num!G103)</f>
        <v>644.79514278713384</v>
      </c>
      <c r="H103" s="57">
        <f>IF(RES_hhdet_tes!H103=0,0,RES_hhdet_tes!H103/0.086*1000000/RES_hhdet_num!H103)</f>
        <v>640.26976802322486</v>
      </c>
      <c r="I103" s="57">
        <f>IF(RES_hhdet_tes!I103=0,0,RES_hhdet_tes!I103/0.086*1000000/RES_hhdet_num!I103)</f>
        <v>658.51347188673287</v>
      </c>
      <c r="J103" s="57">
        <f>IF(RES_hhdet_tes!J103=0,0,RES_hhdet_tes!J103/0.086*1000000/RES_hhdet_num!J103)</f>
        <v>639.05399533401521</v>
      </c>
      <c r="K103" s="57">
        <f>IF(RES_hhdet_tes!K103=0,0,RES_hhdet_tes!K103/0.086*1000000/RES_hhdet_num!K103)</f>
        <v>675.58317677211221</v>
      </c>
      <c r="L103" s="57">
        <f>IF(RES_hhdet_tes!L103=0,0,RES_hhdet_tes!L103/0.086*1000000/RES_hhdet_num!L103)</f>
        <v>655.52468185920441</v>
      </c>
      <c r="M103" s="57">
        <f>IF(RES_hhdet_tes!M103=0,0,RES_hhdet_tes!M103/0.086*1000000/RES_hhdet_num!M103)</f>
        <v>669.23539442665958</v>
      </c>
      <c r="N103" s="57">
        <f>IF(RES_hhdet_tes!N103=0,0,RES_hhdet_tes!N103/0.086*1000000/RES_hhdet_num!N103)</f>
        <v>704.83282847800911</v>
      </c>
      <c r="O103" s="57">
        <f>IF(RES_hhdet_tes!O103=0,0,RES_hhdet_tes!O103/0.086*1000000/RES_hhdet_num!O103)</f>
        <v>667.27479497557124</v>
      </c>
      <c r="P103" s="57">
        <f>IF(RES_hhdet_tes!P103=0,0,RES_hhdet_tes!P103/0.086*1000000/RES_hhdet_num!P103)</f>
        <v>712.36764414911659</v>
      </c>
      <c r="Q103" s="57">
        <f>IF(RES_hhdet_tes!Q103=0,0,RES_hhdet_tes!Q103/0.086*1000000/RES_hhdet_num!Q103)</f>
        <v>690.03585073245449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>
        <f>SUM(B106,B109,B111,B120)</f>
        <v>0</v>
      </c>
      <c r="C105" s="168">
        <f t="shared" ref="C105:Q105" si="15">SUM(C106,C109,C111,C120)</f>
        <v>0</v>
      </c>
      <c r="D105" s="168">
        <f t="shared" si="15"/>
        <v>0</v>
      </c>
      <c r="E105" s="168">
        <f t="shared" si="15"/>
        <v>0</v>
      </c>
      <c r="F105" s="168">
        <f t="shared" si="15"/>
        <v>0</v>
      </c>
      <c r="G105" s="168">
        <f t="shared" si="15"/>
        <v>0</v>
      </c>
      <c r="H105" s="168">
        <f t="shared" si="15"/>
        <v>0</v>
      </c>
      <c r="I105" s="168">
        <f t="shared" si="15"/>
        <v>0</v>
      </c>
      <c r="J105" s="168">
        <f t="shared" si="15"/>
        <v>0</v>
      </c>
      <c r="K105" s="168">
        <f t="shared" si="15"/>
        <v>0</v>
      </c>
      <c r="L105" s="168">
        <f t="shared" si="15"/>
        <v>0</v>
      </c>
      <c r="M105" s="168">
        <f t="shared" si="15"/>
        <v>0</v>
      </c>
      <c r="N105" s="168">
        <f t="shared" si="15"/>
        <v>0</v>
      </c>
      <c r="O105" s="168">
        <f t="shared" si="15"/>
        <v>0</v>
      </c>
      <c r="P105" s="168">
        <f t="shared" si="15"/>
        <v>0</v>
      </c>
      <c r="Q105" s="168">
        <f t="shared" si="15"/>
        <v>0</v>
      </c>
    </row>
    <row r="106" spans="1:17" ht="12.95" customHeight="1" x14ac:dyDescent="0.25">
      <c r="A106" s="158" t="s">
        <v>65</v>
      </c>
      <c r="B106" s="157">
        <f t="shared" ref="B106:Q106" si="16">SUM(B107:B108)</f>
        <v>0</v>
      </c>
      <c r="C106" s="157">
        <f t="shared" si="16"/>
        <v>0</v>
      </c>
      <c r="D106" s="157">
        <f t="shared" si="16"/>
        <v>0</v>
      </c>
      <c r="E106" s="157">
        <f t="shared" si="16"/>
        <v>0</v>
      </c>
      <c r="F106" s="157">
        <f t="shared" si="16"/>
        <v>0</v>
      </c>
      <c r="G106" s="157">
        <f t="shared" si="16"/>
        <v>0</v>
      </c>
      <c r="H106" s="157">
        <f t="shared" si="16"/>
        <v>0</v>
      </c>
      <c r="I106" s="157">
        <f t="shared" si="16"/>
        <v>0</v>
      </c>
      <c r="J106" s="157">
        <f t="shared" si="16"/>
        <v>0</v>
      </c>
      <c r="K106" s="157">
        <f t="shared" si="16"/>
        <v>0</v>
      </c>
      <c r="L106" s="157">
        <f t="shared" si="16"/>
        <v>0</v>
      </c>
      <c r="M106" s="157">
        <f t="shared" si="16"/>
        <v>0</v>
      </c>
      <c r="N106" s="157">
        <f t="shared" si="16"/>
        <v>0</v>
      </c>
      <c r="O106" s="157">
        <f t="shared" si="16"/>
        <v>0</v>
      </c>
      <c r="P106" s="157">
        <f t="shared" si="16"/>
        <v>0</v>
      </c>
      <c r="Q106" s="157">
        <f t="shared" si="16"/>
        <v>0</v>
      </c>
    </row>
    <row r="107" spans="1:17" ht="12" customHeight="1" x14ac:dyDescent="0.25">
      <c r="A107" s="23" t="s">
        <v>153</v>
      </c>
      <c r="B107" s="156">
        <f>IF(RES_hhdet_tes!B107=0,0,RES_hhdet_tes!B107/0.086*1000000/RES_hhdet_num!B$105)</f>
        <v>0</v>
      </c>
      <c r="C107" s="156">
        <f>IF(RES_hhdet_tes!C107=0,0,RES_hhdet_tes!C107/0.086*1000000/RES_hhdet_num!C$105)</f>
        <v>0</v>
      </c>
      <c r="D107" s="156">
        <f>IF(RES_hhdet_tes!D107=0,0,RES_hhdet_tes!D107/0.086*1000000/RES_hhdet_num!D$105)</f>
        <v>0</v>
      </c>
      <c r="E107" s="156">
        <f>IF(RES_hhdet_tes!E107=0,0,RES_hhdet_tes!E107/0.086*1000000/RES_hhdet_num!E$105)</f>
        <v>0</v>
      </c>
      <c r="F107" s="156">
        <f>IF(RES_hhdet_tes!F107=0,0,RES_hhdet_tes!F107/0.086*1000000/RES_hhdet_num!F$105)</f>
        <v>0</v>
      </c>
      <c r="G107" s="156">
        <f>IF(RES_hhdet_tes!G107=0,0,RES_hhdet_tes!G107/0.086*1000000/RES_hhdet_num!G$105)</f>
        <v>0</v>
      </c>
      <c r="H107" s="156">
        <f>IF(RES_hhdet_tes!H107=0,0,RES_hhdet_tes!H107/0.086*1000000/RES_hhdet_num!H$105)</f>
        <v>0</v>
      </c>
      <c r="I107" s="156">
        <f>IF(RES_hhdet_tes!I107=0,0,RES_hhdet_tes!I107/0.086*1000000/RES_hhdet_num!I$105)</f>
        <v>0</v>
      </c>
      <c r="J107" s="156">
        <f>IF(RES_hhdet_tes!J107=0,0,RES_hhdet_tes!J107/0.086*1000000/RES_hhdet_num!J$105)</f>
        <v>0</v>
      </c>
      <c r="K107" s="156">
        <f>IF(RES_hhdet_tes!K107=0,0,RES_hhdet_tes!K107/0.086*1000000/RES_hhdet_num!K$105)</f>
        <v>0</v>
      </c>
      <c r="L107" s="156">
        <f>IF(RES_hhdet_tes!L107=0,0,RES_hhdet_tes!L107/0.086*1000000/RES_hhdet_num!L$105)</f>
        <v>0</v>
      </c>
      <c r="M107" s="156">
        <f>IF(RES_hhdet_tes!M107=0,0,RES_hhdet_tes!M107/0.086*1000000/RES_hhdet_num!M$105)</f>
        <v>0</v>
      </c>
      <c r="N107" s="156">
        <f>IF(RES_hhdet_tes!N107=0,0,RES_hhdet_tes!N107/0.086*1000000/RES_hhdet_num!N$105)</f>
        <v>0</v>
      </c>
      <c r="O107" s="156">
        <f>IF(RES_hhdet_tes!O107=0,0,RES_hhdet_tes!O107/0.086*1000000/RES_hhdet_num!O$105)</f>
        <v>0</v>
      </c>
      <c r="P107" s="156">
        <f>IF(RES_hhdet_tes!P107=0,0,RES_hhdet_tes!P107/0.086*1000000/RES_hhdet_num!P$105)</f>
        <v>0</v>
      </c>
      <c r="Q107" s="156">
        <f>IF(RES_hhdet_tes!Q107=0,0,RES_hhdet_tes!Q107/0.086*1000000/RES_hhdet_num!Q$105)</f>
        <v>0</v>
      </c>
    </row>
    <row r="108" spans="1:17" ht="12" customHeight="1" x14ac:dyDescent="0.25">
      <c r="A108" s="23" t="s">
        <v>60</v>
      </c>
      <c r="B108" s="156">
        <f>IF(RES_hhdet_tes!B108=0,0,RES_hhdet_tes!B108/0.086*1000000/RES_hhdet_num!B$105)</f>
        <v>0</v>
      </c>
      <c r="C108" s="156">
        <f>IF(RES_hhdet_tes!C108=0,0,RES_hhdet_tes!C108/0.086*1000000/RES_hhdet_num!C$105)</f>
        <v>0</v>
      </c>
      <c r="D108" s="156">
        <f>IF(RES_hhdet_tes!D108=0,0,RES_hhdet_tes!D108/0.086*1000000/RES_hhdet_num!D$105)</f>
        <v>0</v>
      </c>
      <c r="E108" s="156">
        <f>IF(RES_hhdet_tes!E108=0,0,RES_hhdet_tes!E108/0.086*1000000/RES_hhdet_num!E$105)</f>
        <v>0</v>
      </c>
      <c r="F108" s="156">
        <f>IF(RES_hhdet_tes!F108=0,0,RES_hhdet_tes!F108/0.086*1000000/RES_hhdet_num!F$105)</f>
        <v>0</v>
      </c>
      <c r="G108" s="156">
        <f>IF(RES_hhdet_tes!G108=0,0,RES_hhdet_tes!G108/0.086*1000000/RES_hhdet_num!G$105)</f>
        <v>0</v>
      </c>
      <c r="H108" s="156">
        <f>IF(RES_hhdet_tes!H108=0,0,RES_hhdet_tes!H108/0.086*1000000/RES_hhdet_num!H$105)</f>
        <v>0</v>
      </c>
      <c r="I108" s="156">
        <f>IF(RES_hhdet_tes!I108=0,0,RES_hhdet_tes!I108/0.086*1000000/RES_hhdet_num!I$105)</f>
        <v>0</v>
      </c>
      <c r="J108" s="156">
        <f>IF(RES_hhdet_tes!J108=0,0,RES_hhdet_tes!J108/0.086*1000000/RES_hhdet_num!J$105)</f>
        <v>0</v>
      </c>
      <c r="K108" s="156">
        <f>IF(RES_hhdet_tes!K108=0,0,RES_hhdet_tes!K108/0.086*1000000/RES_hhdet_num!K$105)</f>
        <v>0</v>
      </c>
      <c r="L108" s="156">
        <f>IF(RES_hhdet_tes!L108=0,0,RES_hhdet_tes!L108/0.086*1000000/RES_hhdet_num!L$105)</f>
        <v>0</v>
      </c>
      <c r="M108" s="156">
        <f>IF(RES_hhdet_tes!M108=0,0,RES_hhdet_tes!M108/0.086*1000000/RES_hhdet_num!M$105)</f>
        <v>0</v>
      </c>
      <c r="N108" s="156">
        <f>IF(RES_hhdet_tes!N108=0,0,RES_hhdet_tes!N108/0.086*1000000/RES_hhdet_num!N$105)</f>
        <v>0</v>
      </c>
      <c r="O108" s="156">
        <f>IF(RES_hhdet_tes!O108=0,0,RES_hhdet_tes!O108/0.086*1000000/RES_hhdet_num!O$105)</f>
        <v>0</v>
      </c>
      <c r="P108" s="156">
        <f>IF(RES_hhdet_tes!P108=0,0,RES_hhdet_tes!P108/0.086*1000000/RES_hhdet_num!P$105)</f>
        <v>0</v>
      </c>
      <c r="Q108" s="156">
        <f>IF(RES_hhdet_tes!Q108=0,0,RES_hhdet_tes!Q108/0.086*1000000/RES_hhdet_num!Q$105)</f>
        <v>0</v>
      </c>
    </row>
    <row r="109" spans="1:17" ht="12.95" customHeight="1" x14ac:dyDescent="0.25">
      <c r="A109" s="158" t="s">
        <v>112</v>
      </c>
      <c r="B109" s="157">
        <f t="shared" ref="B109:Q109" si="17">B110</f>
        <v>0</v>
      </c>
      <c r="C109" s="157">
        <f t="shared" si="17"/>
        <v>0</v>
      </c>
      <c r="D109" s="157">
        <f t="shared" si="17"/>
        <v>0</v>
      </c>
      <c r="E109" s="157">
        <f t="shared" si="17"/>
        <v>0</v>
      </c>
      <c r="F109" s="157">
        <f t="shared" si="17"/>
        <v>0</v>
      </c>
      <c r="G109" s="157">
        <f t="shared" si="17"/>
        <v>0</v>
      </c>
      <c r="H109" s="157">
        <f t="shared" si="17"/>
        <v>0</v>
      </c>
      <c r="I109" s="157">
        <f t="shared" si="17"/>
        <v>0</v>
      </c>
      <c r="J109" s="157">
        <f t="shared" si="17"/>
        <v>0</v>
      </c>
      <c r="K109" s="157">
        <f t="shared" si="17"/>
        <v>0</v>
      </c>
      <c r="L109" s="157">
        <f t="shared" si="17"/>
        <v>0</v>
      </c>
      <c r="M109" s="157">
        <f t="shared" si="17"/>
        <v>0</v>
      </c>
      <c r="N109" s="157">
        <f t="shared" si="17"/>
        <v>0</v>
      </c>
      <c r="O109" s="157">
        <f t="shared" si="17"/>
        <v>0</v>
      </c>
      <c r="P109" s="157">
        <f t="shared" si="17"/>
        <v>0</v>
      </c>
      <c r="Q109" s="157">
        <f t="shared" si="17"/>
        <v>0</v>
      </c>
    </row>
    <row r="110" spans="1:17" ht="12" customHeight="1" x14ac:dyDescent="0.25">
      <c r="A110" s="23" t="s">
        <v>60</v>
      </c>
      <c r="B110" s="156">
        <f>IF(RES_hhdet_tes!B110=0,0,RES_hhdet_tes!B110/0.086*1000000/RES_hhdet_num!B$105)</f>
        <v>0</v>
      </c>
      <c r="C110" s="156">
        <f>IF(RES_hhdet_tes!C110=0,0,RES_hhdet_tes!C110/0.086*1000000/RES_hhdet_num!C$105)</f>
        <v>0</v>
      </c>
      <c r="D110" s="156">
        <f>IF(RES_hhdet_tes!D110=0,0,RES_hhdet_tes!D110/0.086*1000000/RES_hhdet_num!D$105)</f>
        <v>0</v>
      </c>
      <c r="E110" s="156">
        <f>IF(RES_hhdet_tes!E110=0,0,RES_hhdet_tes!E110/0.086*1000000/RES_hhdet_num!E$105)</f>
        <v>0</v>
      </c>
      <c r="F110" s="156">
        <f>IF(RES_hhdet_tes!F110=0,0,RES_hhdet_tes!F110/0.086*1000000/RES_hhdet_num!F$105)</f>
        <v>0</v>
      </c>
      <c r="G110" s="156">
        <f>IF(RES_hhdet_tes!G110=0,0,RES_hhdet_tes!G110/0.086*1000000/RES_hhdet_num!G$105)</f>
        <v>0</v>
      </c>
      <c r="H110" s="156">
        <f>IF(RES_hhdet_tes!H110=0,0,RES_hhdet_tes!H110/0.086*1000000/RES_hhdet_num!H$105)</f>
        <v>0</v>
      </c>
      <c r="I110" s="156">
        <f>IF(RES_hhdet_tes!I110=0,0,RES_hhdet_tes!I110/0.086*1000000/RES_hhdet_num!I$105)</f>
        <v>0</v>
      </c>
      <c r="J110" s="156">
        <f>IF(RES_hhdet_tes!J110=0,0,RES_hhdet_tes!J110/0.086*1000000/RES_hhdet_num!J$105)</f>
        <v>0</v>
      </c>
      <c r="K110" s="156">
        <f>IF(RES_hhdet_tes!K110=0,0,RES_hhdet_tes!K110/0.086*1000000/RES_hhdet_num!K$105)</f>
        <v>0</v>
      </c>
      <c r="L110" s="156">
        <f>IF(RES_hhdet_tes!L110=0,0,RES_hhdet_tes!L110/0.086*1000000/RES_hhdet_num!L$105)</f>
        <v>0</v>
      </c>
      <c r="M110" s="156">
        <f>IF(RES_hhdet_tes!M110=0,0,RES_hhdet_tes!M110/0.086*1000000/RES_hhdet_num!M$105)</f>
        <v>0</v>
      </c>
      <c r="N110" s="156">
        <f>IF(RES_hhdet_tes!N110=0,0,RES_hhdet_tes!N110/0.086*1000000/RES_hhdet_num!N$105)</f>
        <v>0</v>
      </c>
      <c r="O110" s="156">
        <f>IF(RES_hhdet_tes!O110=0,0,RES_hhdet_tes!O110/0.086*1000000/RES_hhdet_num!O$105)</f>
        <v>0</v>
      </c>
      <c r="P110" s="156">
        <f>IF(RES_hhdet_tes!P110=0,0,RES_hhdet_tes!P110/0.086*1000000/RES_hhdet_num!P$105)</f>
        <v>0</v>
      </c>
      <c r="Q110" s="156">
        <f>IF(RES_hhdet_tes!Q110=0,0,RES_hhdet_tes!Q110/0.086*1000000/RES_hhdet_num!Q$105)</f>
        <v>0</v>
      </c>
    </row>
    <row r="111" spans="1:17" ht="12" customHeight="1" x14ac:dyDescent="0.25">
      <c r="A111" s="158" t="s">
        <v>63</v>
      </c>
      <c r="B111" s="157">
        <f>IF(RES_hhdet_tes!B111=0,0,RES_hhdet_tes!B111/0.086*1000000/RES_hhdet_num!B$105)</f>
        <v>0</v>
      </c>
      <c r="C111" s="157">
        <f>IF(RES_hhdet_tes!C111=0,0,RES_hhdet_tes!C111/0.086*1000000/RES_hhdet_num!C$105)</f>
        <v>0</v>
      </c>
      <c r="D111" s="157">
        <f>IF(RES_hhdet_tes!D111=0,0,RES_hhdet_tes!D111/0.086*1000000/RES_hhdet_num!D$105)</f>
        <v>0</v>
      </c>
      <c r="E111" s="157">
        <f>IF(RES_hhdet_tes!E111=0,0,RES_hhdet_tes!E111/0.086*1000000/RES_hhdet_num!E$105)</f>
        <v>0</v>
      </c>
      <c r="F111" s="157">
        <f>IF(RES_hhdet_tes!F111=0,0,RES_hhdet_tes!F111/0.086*1000000/RES_hhdet_num!F$105)</f>
        <v>0</v>
      </c>
      <c r="G111" s="157">
        <f>IF(RES_hhdet_tes!G111=0,0,RES_hhdet_tes!G111/0.086*1000000/RES_hhdet_num!G$105)</f>
        <v>0</v>
      </c>
      <c r="H111" s="157">
        <f>IF(RES_hhdet_tes!H111=0,0,RES_hhdet_tes!H111/0.086*1000000/RES_hhdet_num!H$105)</f>
        <v>0</v>
      </c>
      <c r="I111" s="157">
        <f>IF(RES_hhdet_tes!I111=0,0,RES_hhdet_tes!I111/0.086*1000000/RES_hhdet_num!I$105)</f>
        <v>0</v>
      </c>
      <c r="J111" s="157">
        <f>IF(RES_hhdet_tes!J111=0,0,RES_hhdet_tes!J111/0.086*1000000/RES_hhdet_num!J$105)</f>
        <v>0</v>
      </c>
      <c r="K111" s="157">
        <f>IF(RES_hhdet_tes!K111=0,0,RES_hhdet_tes!K111/0.086*1000000/RES_hhdet_num!K$105)</f>
        <v>0</v>
      </c>
      <c r="L111" s="157">
        <f>IF(RES_hhdet_tes!L111=0,0,RES_hhdet_tes!L111/0.086*1000000/RES_hhdet_num!L$105)</f>
        <v>0</v>
      </c>
      <c r="M111" s="157">
        <f>IF(RES_hhdet_tes!M111=0,0,RES_hhdet_tes!M111/0.086*1000000/RES_hhdet_num!M$105)</f>
        <v>0</v>
      </c>
      <c r="N111" s="157">
        <f>IF(RES_hhdet_tes!N111=0,0,RES_hhdet_tes!N111/0.086*1000000/RES_hhdet_num!N$105)</f>
        <v>0</v>
      </c>
      <c r="O111" s="157">
        <f>IF(RES_hhdet_tes!O111=0,0,RES_hhdet_tes!O111/0.086*1000000/RES_hhdet_num!O$105)</f>
        <v>0</v>
      </c>
      <c r="P111" s="157">
        <f>IF(RES_hhdet_tes!P111=0,0,RES_hhdet_tes!P111/0.086*1000000/RES_hhdet_num!P$105)</f>
        <v>0</v>
      </c>
      <c r="Q111" s="157">
        <f>IF(RES_hhdet_tes!Q111=0,0,RES_hhdet_tes!Q111/0.086*1000000/RES_hhdet_num!Q$105)</f>
        <v>0</v>
      </c>
    </row>
    <row r="112" spans="1:17" ht="12" customHeight="1" x14ac:dyDescent="0.25">
      <c r="A112" s="167" t="s">
        <v>152</v>
      </c>
      <c r="B112" s="132">
        <f>IF(RES_hhdet_tes!B112=0,0,RES_hhdet_tes!B112/0.086*1000000/RES_hhdet_num!B112)</f>
        <v>0</v>
      </c>
      <c r="C112" s="132">
        <f>IF(RES_hhdet_tes!C112=0,0,RES_hhdet_tes!C112/0.086*1000000/RES_hhdet_num!C112)</f>
        <v>0</v>
      </c>
      <c r="D112" s="132">
        <f>IF(RES_hhdet_tes!D112=0,0,RES_hhdet_tes!D112/0.086*1000000/RES_hhdet_num!D112)</f>
        <v>0</v>
      </c>
      <c r="E112" s="132">
        <f>IF(RES_hhdet_tes!E112=0,0,RES_hhdet_tes!E112/0.086*1000000/RES_hhdet_num!E112)</f>
        <v>0</v>
      </c>
      <c r="F112" s="132">
        <f>IF(RES_hhdet_tes!F112=0,0,RES_hhdet_tes!F112/0.086*1000000/RES_hhdet_num!F112)</f>
        <v>0</v>
      </c>
      <c r="G112" s="132">
        <f>IF(RES_hhdet_tes!G112=0,0,RES_hhdet_tes!G112/0.086*1000000/RES_hhdet_num!G112)</f>
        <v>0</v>
      </c>
      <c r="H112" s="132">
        <f>IF(RES_hhdet_tes!H112=0,0,RES_hhdet_tes!H112/0.086*1000000/RES_hhdet_num!H112)</f>
        <v>0</v>
      </c>
      <c r="I112" s="132">
        <f>IF(RES_hhdet_tes!I112=0,0,RES_hhdet_tes!I112/0.086*1000000/RES_hhdet_num!I112)</f>
        <v>0</v>
      </c>
      <c r="J112" s="132">
        <f>IF(RES_hhdet_tes!J112=0,0,RES_hhdet_tes!J112/0.086*1000000/RES_hhdet_num!J112)</f>
        <v>0</v>
      </c>
      <c r="K112" s="132">
        <f>IF(RES_hhdet_tes!K112=0,0,RES_hhdet_tes!K112/0.086*1000000/RES_hhdet_num!K112)</f>
        <v>0</v>
      </c>
      <c r="L112" s="132">
        <f>IF(RES_hhdet_tes!L112=0,0,RES_hhdet_tes!L112/0.086*1000000/RES_hhdet_num!L112)</f>
        <v>0</v>
      </c>
      <c r="M112" s="132">
        <f>IF(RES_hhdet_tes!M112=0,0,RES_hhdet_tes!M112/0.086*1000000/RES_hhdet_num!M112)</f>
        <v>0</v>
      </c>
      <c r="N112" s="132">
        <f>IF(RES_hhdet_tes!N112=0,0,RES_hhdet_tes!N112/0.086*1000000/RES_hhdet_num!N112)</f>
        <v>0</v>
      </c>
      <c r="O112" s="132">
        <f>IF(RES_hhdet_tes!O112=0,0,RES_hhdet_tes!O112/0.086*1000000/RES_hhdet_num!O112)</f>
        <v>0</v>
      </c>
      <c r="P112" s="132">
        <f>IF(RES_hhdet_tes!P112=0,0,RES_hhdet_tes!P112/0.086*1000000/RES_hhdet_num!P112)</f>
        <v>0</v>
      </c>
      <c r="Q112" s="132">
        <f>IF(RES_hhdet_tes!Q112=0,0,RES_hhdet_tes!Q112/0.086*1000000/RES_hhdet_num!Q112)</f>
        <v>0</v>
      </c>
    </row>
    <row r="113" spans="1:17" ht="12" customHeight="1" x14ac:dyDescent="0.25">
      <c r="A113" s="167" t="s">
        <v>151</v>
      </c>
      <c r="B113" s="132">
        <f>IF(RES_hhdet_tes!B113=0,0,RES_hhdet_tes!B113/0.086*1000000/RES_hhdet_num!B113)</f>
        <v>0</v>
      </c>
      <c r="C113" s="132">
        <f>IF(RES_hhdet_tes!C113=0,0,RES_hhdet_tes!C113/0.086*1000000/RES_hhdet_num!C113)</f>
        <v>0</v>
      </c>
      <c r="D113" s="132">
        <f>IF(RES_hhdet_tes!D113=0,0,RES_hhdet_tes!D113/0.086*1000000/RES_hhdet_num!D113)</f>
        <v>0</v>
      </c>
      <c r="E113" s="132">
        <f>IF(RES_hhdet_tes!E113=0,0,RES_hhdet_tes!E113/0.086*1000000/RES_hhdet_num!E113)</f>
        <v>0</v>
      </c>
      <c r="F113" s="132">
        <f>IF(RES_hhdet_tes!F113=0,0,RES_hhdet_tes!F113/0.086*1000000/RES_hhdet_num!F113)</f>
        <v>0</v>
      </c>
      <c r="G113" s="132">
        <f>IF(RES_hhdet_tes!G113=0,0,RES_hhdet_tes!G113/0.086*1000000/RES_hhdet_num!G113)</f>
        <v>0</v>
      </c>
      <c r="H113" s="132">
        <f>IF(RES_hhdet_tes!H113=0,0,RES_hhdet_tes!H113/0.086*1000000/RES_hhdet_num!H113)</f>
        <v>0</v>
      </c>
      <c r="I113" s="132">
        <f>IF(RES_hhdet_tes!I113=0,0,RES_hhdet_tes!I113/0.086*1000000/RES_hhdet_num!I113)</f>
        <v>0</v>
      </c>
      <c r="J113" s="132">
        <f>IF(RES_hhdet_tes!J113=0,0,RES_hhdet_tes!J113/0.086*1000000/RES_hhdet_num!J113)</f>
        <v>0</v>
      </c>
      <c r="K113" s="132">
        <f>IF(RES_hhdet_tes!K113=0,0,RES_hhdet_tes!K113/0.086*1000000/RES_hhdet_num!K113)</f>
        <v>0</v>
      </c>
      <c r="L113" s="132">
        <f>IF(RES_hhdet_tes!L113=0,0,RES_hhdet_tes!L113/0.086*1000000/RES_hhdet_num!L113)</f>
        <v>0</v>
      </c>
      <c r="M113" s="132">
        <f>IF(RES_hhdet_tes!M113=0,0,RES_hhdet_tes!M113/0.086*1000000/RES_hhdet_num!M113)</f>
        <v>0</v>
      </c>
      <c r="N113" s="132">
        <f>IF(RES_hhdet_tes!N113=0,0,RES_hhdet_tes!N113/0.086*1000000/RES_hhdet_num!N113)</f>
        <v>0</v>
      </c>
      <c r="O113" s="132">
        <f>IF(RES_hhdet_tes!O113=0,0,RES_hhdet_tes!O113/0.086*1000000/RES_hhdet_num!O113)</f>
        <v>0</v>
      </c>
      <c r="P113" s="132">
        <f>IF(RES_hhdet_tes!P113=0,0,RES_hhdet_tes!P113/0.086*1000000/RES_hhdet_num!P113)</f>
        <v>0</v>
      </c>
      <c r="Q113" s="132">
        <f>IF(RES_hhdet_tes!Q113=0,0,RES_hhdet_tes!Q113/0.086*1000000/RES_hhdet_num!Q113)</f>
        <v>0</v>
      </c>
    </row>
    <row r="114" spans="1:17" ht="12" customHeight="1" x14ac:dyDescent="0.25">
      <c r="A114" s="166" t="s">
        <v>79</v>
      </c>
      <c r="B114" s="165">
        <f>IF(RES_hhdet_tes!B114=0,0,RES_hhdet_tes!B114/0.086*1000000/RES_hhdet_num!B113)</f>
        <v>0</v>
      </c>
      <c r="C114" s="165">
        <f>IF(RES_hhdet_tes!C114=0,0,RES_hhdet_tes!C114/0.086*1000000/RES_hhdet_num!C113)</f>
        <v>0</v>
      </c>
      <c r="D114" s="165">
        <f>IF(RES_hhdet_tes!D114=0,0,RES_hhdet_tes!D114/0.086*1000000/RES_hhdet_num!D113)</f>
        <v>0</v>
      </c>
      <c r="E114" s="165">
        <f>IF(RES_hhdet_tes!E114=0,0,RES_hhdet_tes!E114/0.086*1000000/RES_hhdet_num!E113)</f>
        <v>0</v>
      </c>
      <c r="F114" s="165">
        <f>IF(RES_hhdet_tes!F114=0,0,RES_hhdet_tes!F114/0.086*1000000/RES_hhdet_num!F113)</f>
        <v>0</v>
      </c>
      <c r="G114" s="165">
        <f>IF(RES_hhdet_tes!G114=0,0,RES_hhdet_tes!G114/0.086*1000000/RES_hhdet_num!G113)</f>
        <v>0</v>
      </c>
      <c r="H114" s="165">
        <f>IF(RES_hhdet_tes!H114=0,0,RES_hhdet_tes!H114/0.086*1000000/RES_hhdet_num!H113)</f>
        <v>0</v>
      </c>
      <c r="I114" s="165">
        <f>IF(RES_hhdet_tes!I114=0,0,RES_hhdet_tes!I114/0.086*1000000/RES_hhdet_num!I113)</f>
        <v>0</v>
      </c>
      <c r="J114" s="165">
        <f>IF(RES_hhdet_tes!J114=0,0,RES_hhdet_tes!J114/0.086*1000000/RES_hhdet_num!J113)</f>
        <v>0</v>
      </c>
      <c r="K114" s="165">
        <f>IF(RES_hhdet_tes!K114=0,0,RES_hhdet_tes!K114/0.086*1000000/RES_hhdet_num!K113)</f>
        <v>0</v>
      </c>
      <c r="L114" s="165">
        <f>IF(RES_hhdet_tes!L114=0,0,RES_hhdet_tes!L114/0.086*1000000/RES_hhdet_num!L113)</f>
        <v>0</v>
      </c>
      <c r="M114" s="165">
        <f>IF(RES_hhdet_tes!M114=0,0,RES_hhdet_tes!M114/0.086*1000000/RES_hhdet_num!M113)</f>
        <v>0</v>
      </c>
      <c r="N114" s="165">
        <f>IF(RES_hhdet_tes!N114=0,0,RES_hhdet_tes!N114/0.086*1000000/RES_hhdet_num!N113)</f>
        <v>0</v>
      </c>
      <c r="O114" s="165">
        <f>IF(RES_hhdet_tes!O114=0,0,RES_hhdet_tes!O114/0.086*1000000/RES_hhdet_num!O113)</f>
        <v>0</v>
      </c>
      <c r="P114" s="165">
        <f>IF(RES_hhdet_tes!P114=0,0,RES_hhdet_tes!P114/0.086*1000000/RES_hhdet_num!P113)</f>
        <v>0</v>
      </c>
      <c r="Q114" s="165">
        <f>IF(RES_hhdet_tes!Q114=0,0,RES_hhdet_tes!Q114/0.086*1000000/RES_hhdet_num!Q113)</f>
        <v>0</v>
      </c>
    </row>
    <row r="115" spans="1:17" ht="12" customHeight="1" x14ac:dyDescent="0.25">
      <c r="A115" s="147" t="s">
        <v>59</v>
      </c>
      <c r="B115" s="164">
        <f>IF(RES_hhdet_tes!B115=0,0,RES_hhdet_tes!B115/0.086*1000000/RES_hhdet_num!B113)</f>
        <v>0</v>
      </c>
      <c r="C115" s="164">
        <f>IF(RES_hhdet_tes!C115=0,0,RES_hhdet_tes!C115/0.086*1000000/RES_hhdet_num!C113)</f>
        <v>0</v>
      </c>
      <c r="D115" s="164">
        <f>IF(RES_hhdet_tes!D115=0,0,RES_hhdet_tes!D115/0.086*1000000/RES_hhdet_num!D113)</f>
        <v>0</v>
      </c>
      <c r="E115" s="164">
        <f>IF(RES_hhdet_tes!E115=0,0,RES_hhdet_tes!E115/0.086*1000000/RES_hhdet_num!E113)</f>
        <v>0</v>
      </c>
      <c r="F115" s="164">
        <f>IF(RES_hhdet_tes!F115=0,0,RES_hhdet_tes!F115/0.086*1000000/RES_hhdet_num!F113)</f>
        <v>0</v>
      </c>
      <c r="G115" s="164">
        <f>IF(RES_hhdet_tes!G115=0,0,RES_hhdet_tes!G115/0.086*1000000/RES_hhdet_num!G113)</f>
        <v>0</v>
      </c>
      <c r="H115" s="164">
        <f>IF(RES_hhdet_tes!H115=0,0,RES_hhdet_tes!H115/0.086*1000000/RES_hhdet_num!H113)</f>
        <v>0</v>
      </c>
      <c r="I115" s="164">
        <f>IF(RES_hhdet_tes!I115=0,0,RES_hhdet_tes!I115/0.086*1000000/RES_hhdet_num!I113)</f>
        <v>0</v>
      </c>
      <c r="J115" s="164">
        <f>IF(RES_hhdet_tes!J115=0,0,RES_hhdet_tes!J115/0.086*1000000/RES_hhdet_num!J113)</f>
        <v>0</v>
      </c>
      <c r="K115" s="164">
        <f>IF(RES_hhdet_tes!K115=0,0,RES_hhdet_tes!K115/0.086*1000000/RES_hhdet_num!K113)</f>
        <v>0</v>
      </c>
      <c r="L115" s="164">
        <f>IF(RES_hhdet_tes!L115=0,0,RES_hhdet_tes!L115/0.086*1000000/RES_hhdet_num!L113)</f>
        <v>0</v>
      </c>
      <c r="M115" s="164">
        <f>IF(RES_hhdet_tes!M115=0,0,RES_hhdet_tes!M115/0.086*1000000/RES_hhdet_num!M113)</f>
        <v>0</v>
      </c>
      <c r="N115" s="164">
        <f>IF(RES_hhdet_tes!N115=0,0,RES_hhdet_tes!N115/0.086*1000000/RES_hhdet_num!N113)</f>
        <v>0</v>
      </c>
      <c r="O115" s="164">
        <f>IF(RES_hhdet_tes!O115=0,0,RES_hhdet_tes!O115/0.086*1000000/RES_hhdet_num!O113)</f>
        <v>0</v>
      </c>
      <c r="P115" s="164">
        <f>IF(RES_hhdet_tes!P115=0,0,RES_hhdet_tes!P115/0.086*1000000/RES_hhdet_num!P113)</f>
        <v>0</v>
      </c>
      <c r="Q115" s="164">
        <f>IF(RES_hhdet_tes!Q115=0,0,RES_hhdet_tes!Q115/0.086*1000000/RES_hhdet_num!Q113)</f>
        <v>0</v>
      </c>
    </row>
    <row r="116" spans="1:17" ht="12" customHeight="1" x14ac:dyDescent="0.25">
      <c r="A116" s="163" t="s">
        <v>142</v>
      </c>
      <c r="B116" s="162">
        <f>IF(RES_hhdet_tes!B116=0,0,RES_hhdet_tes!B116/0.086*1000000/RES_hhdet_num!B116)</f>
        <v>0</v>
      </c>
      <c r="C116" s="162">
        <f>IF(RES_hhdet_tes!C116=0,0,RES_hhdet_tes!C116/0.086*1000000/RES_hhdet_num!C116)</f>
        <v>0</v>
      </c>
      <c r="D116" s="162">
        <f>IF(RES_hhdet_tes!D116=0,0,RES_hhdet_tes!D116/0.086*1000000/RES_hhdet_num!D116)</f>
        <v>0</v>
      </c>
      <c r="E116" s="162">
        <f>IF(RES_hhdet_tes!E116=0,0,RES_hhdet_tes!E116/0.086*1000000/RES_hhdet_num!E116)</f>
        <v>0</v>
      </c>
      <c r="F116" s="162">
        <f>IF(RES_hhdet_tes!F116=0,0,RES_hhdet_tes!F116/0.086*1000000/RES_hhdet_num!F116)</f>
        <v>0</v>
      </c>
      <c r="G116" s="162">
        <f>IF(RES_hhdet_tes!G116=0,0,RES_hhdet_tes!G116/0.086*1000000/RES_hhdet_num!G116)</f>
        <v>0</v>
      </c>
      <c r="H116" s="162">
        <f>IF(RES_hhdet_tes!H116=0,0,RES_hhdet_tes!H116/0.086*1000000/RES_hhdet_num!H116)</f>
        <v>0</v>
      </c>
      <c r="I116" s="162">
        <f>IF(RES_hhdet_tes!I116=0,0,RES_hhdet_tes!I116/0.086*1000000/RES_hhdet_num!I116)</f>
        <v>0</v>
      </c>
      <c r="J116" s="162">
        <f>IF(RES_hhdet_tes!J116=0,0,RES_hhdet_tes!J116/0.086*1000000/RES_hhdet_num!J116)</f>
        <v>0</v>
      </c>
      <c r="K116" s="162">
        <f>IF(RES_hhdet_tes!K116=0,0,RES_hhdet_tes!K116/0.086*1000000/RES_hhdet_num!K116)</f>
        <v>0</v>
      </c>
      <c r="L116" s="162">
        <f>IF(RES_hhdet_tes!L116=0,0,RES_hhdet_tes!L116/0.086*1000000/RES_hhdet_num!L116)</f>
        <v>0</v>
      </c>
      <c r="M116" s="162">
        <f>IF(RES_hhdet_tes!M116=0,0,RES_hhdet_tes!M116/0.086*1000000/RES_hhdet_num!M116)</f>
        <v>0</v>
      </c>
      <c r="N116" s="162">
        <f>IF(RES_hhdet_tes!N116=0,0,RES_hhdet_tes!N116/0.086*1000000/RES_hhdet_num!N116)</f>
        <v>0</v>
      </c>
      <c r="O116" s="162">
        <f>IF(RES_hhdet_tes!O116=0,0,RES_hhdet_tes!O116/0.086*1000000/RES_hhdet_num!O116)</f>
        <v>0</v>
      </c>
      <c r="P116" s="162">
        <f>IF(RES_hhdet_tes!P116=0,0,RES_hhdet_tes!P116/0.086*1000000/RES_hhdet_num!P116)</f>
        <v>0</v>
      </c>
      <c r="Q116" s="162">
        <f>IF(RES_hhdet_tes!Q116=0,0,RES_hhdet_tes!Q116/0.086*1000000/RES_hhdet_num!Q116)</f>
        <v>0</v>
      </c>
    </row>
    <row r="117" spans="1:17" ht="12" customHeight="1" x14ac:dyDescent="0.25">
      <c r="A117" s="161" t="s">
        <v>141</v>
      </c>
      <c r="B117" s="160">
        <f>IF(RES_hhdet_tes!B117=0,0,RES_hhdet_tes!B117/0.086*1000000/RES_hhdet_num!B117)</f>
        <v>0</v>
      </c>
      <c r="C117" s="160">
        <f>IF(RES_hhdet_tes!C117=0,0,RES_hhdet_tes!C117/0.086*1000000/RES_hhdet_num!C117)</f>
        <v>0</v>
      </c>
      <c r="D117" s="160">
        <f>IF(RES_hhdet_tes!D117=0,0,RES_hhdet_tes!D117/0.086*1000000/RES_hhdet_num!D117)</f>
        <v>0</v>
      </c>
      <c r="E117" s="160">
        <f>IF(RES_hhdet_tes!E117=0,0,RES_hhdet_tes!E117/0.086*1000000/RES_hhdet_num!E117)</f>
        <v>0</v>
      </c>
      <c r="F117" s="160">
        <f>IF(RES_hhdet_tes!F117=0,0,RES_hhdet_tes!F117/0.086*1000000/RES_hhdet_num!F117)</f>
        <v>0</v>
      </c>
      <c r="G117" s="160">
        <f>IF(RES_hhdet_tes!G117=0,0,RES_hhdet_tes!G117/0.086*1000000/RES_hhdet_num!G117)</f>
        <v>0</v>
      </c>
      <c r="H117" s="160">
        <f>IF(RES_hhdet_tes!H117=0,0,RES_hhdet_tes!H117/0.086*1000000/RES_hhdet_num!H117)</f>
        <v>0</v>
      </c>
      <c r="I117" s="160">
        <f>IF(RES_hhdet_tes!I117=0,0,RES_hhdet_tes!I117/0.086*1000000/RES_hhdet_num!I117)</f>
        <v>0</v>
      </c>
      <c r="J117" s="160">
        <f>IF(RES_hhdet_tes!J117=0,0,RES_hhdet_tes!J117/0.086*1000000/RES_hhdet_num!J117)</f>
        <v>0</v>
      </c>
      <c r="K117" s="160">
        <f>IF(RES_hhdet_tes!K117=0,0,RES_hhdet_tes!K117/0.086*1000000/RES_hhdet_num!K117)</f>
        <v>0</v>
      </c>
      <c r="L117" s="160">
        <f>IF(RES_hhdet_tes!L117=0,0,RES_hhdet_tes!L117/0.086*1000000/RES_hhdet_num!L117)</f>
        <v>0</v>
      </c>
      <c r="M117" s="160">
        <f>IF(RES_hhdet_tes!M117=0,0,RES_hhdet_tes!M117/0.086*1000000/RES_hhdet_num!M117)</f>
        <v>0</v>
      </c>
      <c r="N117" s="160">
        <f>IF(RES_hhdet_tes!N117=0,0,RES_hhdet_tes!N117/0.086*1000000/RES_hhdet_num!N117)</f>
        <v>0</v>
      </c>
      <c r="O117" s="160">
        <f>IF(RES_hhdet_tes!O117=0,0,RES_hhdet_tes!O117/0.086*1000000/RES_hhdet_num!O117)</f>
        <v>0</v>
      </c>
      <c r="P117" s="160">
        <f>IF(RES_hhdet_tes!P117=0,0,RES_hhdet_tes!P117/0.086*1000000/RES_hhdet_num!P117)</f>
        <v>0</v>
      </c>
      <c r="Q117" s="160">
        <f>IF(RES_hhdet_tes!Q117=0,0,RES_hhdet_tes!Q117/0.086*1000000/RES_hhdet_num!Q117)</f>
        <v>0</v>
      </c>
    </row>
    <row r="118" spans="1:17" ht="12" customHeight="1" x14ac:dyDescent="0.25">
      <c r="A118" s="148" t="s">
        <v>60</v>
      </c>
      <c r="B118" s="156">
        <f>IF(RES_hhdet_tes!B118=0,0,RES_hhdet_tes!B118/0.086*1000000/RES_hhdet_num!B117)</f>
        <v>0</v>
      </c>
      <c r="C118" s="156">
        <f>IF(RES_hhdet_tes!C118=0,0,RES_hhdet_tes!C118/0.086*1000000/RES_hhdet_num!C117)</f>
        <v>0</v>
      </c>
      <c r="D118" s="156">
        <f>IF(RES_hhdet_tes!D118=0,0,RES_hhdet_tes!D118/0.086*1000000/RES_hhdet_num!D117)</f>
        <v>0</v>
      </c>
      <c r="E118" s="156">
        <f>IF(RES_hhdet_tes!E118=0,0,RES_hhdet_tes!E118/0.086*1000000/RES_hhdet_num!E117)</f>
        <v>0</v>
      </c>
      <c r="F118" s="156">
        <f>IF(RES_hhdet_tes!F118=0,0,RES_hhdet_tes!F118/0.086*1000000/RES_hhdet_num!F117)</f>
        <v>0</v>
      </c>
      <c r="G118" s="156">
        <f>IF(RES_hhdet_tes!G118=0,0,RES_hhdet_tes!G118/0.086*1000000/RES_hhdet_num!G117)</f>
        <v>0</v>
      </c>
      <c r="H118" s="156">
        <f>IF(RES_hhdet_tes!H118=0,0,RES_hhdet_tes!H118/0.086*1000000/RES_hhdet_num!H117)</f>
        <v>0</v>
      </c>
      <c r="I118" s="156">
        <f>IF(RES_hhdet_tes!I118=0,0,RES_hhdet_tes!I118/0.086*1000000/RES_hhdet_num!I117)</f>
        <v>0</v>
      </c>
      <c r="J118" s="156">
        <f>IF(RES_hhdet_tes!J118=0,0,RES_hhdet_tes!J118/0.086*1000000/RES_hhdet_num!J117)</f>
        <v>0</v>
      </c>
      <c r="K118" s="156">
        <f>IF(RES_hhdet_tes!K118=0,0,RES_hhdet_tes!K118/0.086*1000000/RES_hhdet_num!K117)</f>
        <v>0</v>
      </c>
      <c r="L118" s="156">
        <f>IF(RES_hhdet_tes!L118=0,0,RES_hhdet_tes!L118/0.086*1000000/RES_hhdet_num!L117)</f>
        <v>0</v>
      </c>
      <c r="M118" s="156">
        <f>IF(RES_hhdet_tes!M118=0,0,RES_hhdet_tes!M118/0.086*1000000/RES_hhdet_num!M117)</f>
        <v>0</v>
      </c>
      <c r="N118" s="156">
        <f>IF(RES_hhdet_tes!N118=0,0,RES_hhdet_tes!N118/0.086*1000000/RES_hhdet_num!N117)</f>
        <v>0</v>
      </c>
      <c r="O118" s="156">
        <f>IF(RES_hhdet_tes!O118=0,0,RES_hhdet_tes!O118/0.086*1000000/RES_hhdet_num!O117)</f>
        <v>0</v>
      </c>
      <c r="P118" s="156">
        <f>IF(RES_hhdet_tes!P118=0,0,RES_hhdet_tes!P118/0.086*1000000/RES_hhdet_num!P117)</f>
        <v>0</v>
      </c>
      <c r="Q118" s="156">
        <f>IF(RES_hhdet_tes!Q118=0,0,RES_hhdet_tes!Q118/0.086*1000000/RES_hhdet_num!Q117)</f>
        <v>0</v>
      </c>
    </row>
    <row r="119" spans="1:17" ht="12" customHeight="1" x14ac:dyDescent="0.25">
      <c r="A119" s="148" t="s">
        <v>59</v>
      </c>
      <c r="B119" s="156">
        <f>IF(RES_hhdet_tes!B119=0,0,RES_hhdet_tes!B119/0.086*1000000/RES_hhdet_num!B117)</f>
        <v>0</v>
      </c>
      <c r="C119" s="156">
        <f>IF(RES_hhdet_tes!C119=0,0,RES_hhdet_tes!C119/0.086*1000000/RES_hhdet_num!C117)</f>
        <v>0</v>
      </c>
      <c r="D119" s="156">
        <f>IF(RES_hhdet_tes!D119=0,0,RES_hhdet_tes!D119/0.086*1000000/RES_hhdet_num!D117)</f>
        <v>0</v>
      </c>
      <c r="E119" s="156">
        <f>IF(RES_hhdet_tes!E119=0,0,RES_hhdet_tes!E119/0.086*1000000/RES_hhdet_num!E117)</f>
        <v>0</v>
      </c>
      <c r="F119" s="156">
        <f>IF(RES_hhdet_tes!F119=0,0,RES_hhdet_tes!F119/0.086*1000000/RES_hhdet_num!F117)</f>
        <v>0</v>
      </c>
      <c r="G119" s="156">
        <f>IF(RES_hhdet_tes!G119=0,0,RES_hhdet_tes!G119/0.086*1000000/RES_hhdet_num!G117)</f>
        <v>0</v>
      </c>
      <c r="H119" s="156">
        <f>IF(RES_hhdet_tes!H119=0,0,RES_hhdet_tes!H119/0.086*1000000/RES_hhdet_num!H117)</f>
        <v>0</v>
      </c>
      <c r="I119" s="156">
        <f>IF(RES_hhdet_tes!I119=0,0,RES_hhdet_tes!I119/0.086*1000000/RES_hhdet_num!I117)</f>
        <v>0</v>
      </c>
      <c r="J119" s="156">
        <f>IF(RES_hhdet_tes!J119=0,0,RES_hhdet_tes!J119/0.086*1000000/RES_hhdet_num!J117)</f>
        <v>0</v>
      </c>
      <c r="K119" s="156">
        <f>IF(RES_hhdet_tes!K119=0,0,RES_hhdet_tes!K119/0.086*1000000/RES_hhdet_num!K117)</f>
        <v>0</v>
      </c>
      <c r="L119" s="156">
        <f>IF(RES_hhdet_tes!L119=0,0,RES_hhdet_tes!L119/0.086*1000000/RES_hhdet_num!L117)</f>
        <v>0</v>
      </c>
      <c r="M119" s="156">
        <f>IF(RES_hhdet_tes!M119=0,0,RES_hhdet_tes!M119/0.086*1000000/RES_hhdet_num!M117)</f>
        <v>0</v>
      </c>
      <c r="N119" s="156">
        <f>IF(RES_hhdet_tes!N119=0,0,RES_hhdet_tes!N119/0.086*1000000/RES_hhdet_num!N117)</f>
        <v>0</v>
      </c>
      <c r="O119" s="156">
        <f>IF(RES_hhdet_tes!O119=0,0,RES_hhdet_tes!O119/0.086*1000000/RES_hhdet_num!O117)</f>
        <v>0</v>
      </c>
      <c r="P119" s="156">
        <f>IF(RES_hhdet_tes!P119=0,0,RES_hhdet_tes!P119/0.086*1000000/RES_hhdet_num!P117)</f>
        <v>0</v>
      </c>
      <c r="Q119" s="156">
        <f>IF(RES_hhdet_tes!Q119=0,0,RES_hhdet_tes!Q119/0.086*1000000/RES_hhdet_num!Q117)</f>
        <v>0</v>
      </c>
    </row>
    <row r="120" spans="1:17" ht="12" customHeight="1" x14ac:dyDescent="0.25">
      <c r="A120" s="158" t="s">
        <v>62</v>
      </c>
      <c r="B120" s="157">
        <f>IF(RES_hhdet_tes!B120=0,0,RES_hhdet_tes!B120/0.086*1000000/RES_hhdet_num!B$105)</f>
        <v>0</v>
      </c>
      <c r="C120" s="157">
        <f>IF(RES_hhdet_tes!C120=0,0,RES_hhdet_tes!C120/0.086*1000000/RES_hhdet_num!C$105)</f>
        <v>0</v>
      </c>
      <c r="D120" s="157">
        <f>IF(RES_hhdet_tes!D120=0,0,RES_hhdet_tes!D120/0.086*1000000/RES_hhdet_num!D$105)</f>
        <v>0</v>
      </c>
      <c r="E120" s="157">
        <f>IF(RES_hhdet_tes!E120=0,0,RES_hhdet_tes!E120/0.086*1000000/RES_hhdet_num!E$105)</f>
        <v>0</v>
      </c>
      <c r="F120" s="157">
        <f>IF(RES_hhdet_tes!F120=0,0,RES_hhdet_tes!F120/0.086*1000000/RES_hhdet_num!F$105)</f>
        <v>0</v>
      </c>
      <c r="G120" s="157">
        <f>IF(RES_hhdet_tes!G120=0,0,RES_hhdet_tes!G120/0.086*1000000/RES_hhdet_num!G$105)</f>
        <v>0</v>
      </c>
      <c r="H120" s="157">
        <f>IF(RES_hhdet_tes!H120=0,0,RES_hhdet_tes!H120/0.086*1000000/RES_hhdet_num!H$105)</f>
        <v>0</v>
      </c>
      <c r="I120" s="157">
        <f>IF(RES_hhdet_tes!I120=0,0,RES_hhdet_tes!I120/0.086*1000000/RES_hhdet_num!I$105)</f>
        <v>0</v>
      </c>
      <c r="J120" s="157">
        <f>IF(RES_hhdet_tes!J120=0,0,RES_hhdet_tes!J120/0.086*1000000/RES_hhdet_num!J$105)</f>
        <v>0</v>
      </c>
      <c r="K120" s="157">
        <f>IF(RES_hhdet_tes!K120=0,0,RES_hhdet_tes!K120/0.086*1000000/RES_hhdet_num!K$105)</f>
        <v>0</v>
      </c>
      <c r="L120" s="157">
        <f>IF(RES_hhdet_tes!L120=0,0,RES_hhdet_tes!L120/0.086*1000000/RES_hhdet_num!L$105)</f>
        <v>0</v>
      </c>
      <c r="M120" s="157">
        <f>IF(RES_hhdet_tes!M120=0,0,RES_hhdet_tes!M120/0.086*1000000/RES_hhdet_num!M$105)</f>
        <v>0</v>
      </c>
      <c r="N120" s="157">
        <f>IF(RES_hhdet_tes!N120=0,0,RES_hhdet_tes!N120/0.086*1000000/RES_hhdet_num!N$105)</f>
        <v>0</v>
      </c>
      <c r="O120" s="157">
        <f>IF(RES_hhdet_tes!O120=0,0,RES_hhdet_tes!O120/0.086*1000000/RES_hhdet_num!O$105)</f>
        <v>0</v>
      </c>
      <c r="P120" s="157">
        <f>IF(RES_hhdet_tes!P120=0,0,RES_hhdet_tes!P120/0.086*1000000/RES_hhdet_num!P$105)</f>
        <v>0</v>
      </c>
      <c r="Q120" s="157">
        <f>IF(RES_hhdet_tes!Q120=0,0,RES_hhdet_tes!Q120/0.086*1000000/RES_hhdet_num!Q$105)</f>
        <v>0</v>
      </c>
    </row>
    <row r="121" spans="1:17" ht="12" customHeight="1" x14ac:dyDescent="0.25">
      <c r="A121" s="23" t="s">
        <v>57</v>
      </c>
      <c r="B121" s="156">
        <f>IF(RES_hhdet_tes!B121=0,0,RES_hhdet_tes!B121/0.086*1000000/RES_hhdet_num!B121)</f>
        <v>0</v>
      </c>
      <c r="C121" s="156">
        <f>IF(RES_hhdet_tes!C121=0,0,RES_hhdet_tes!C121/0.086*1000000/RES_hhdet_num!C121)</f>
        <v>0</v>
      </c>
      <c r="D121" s="156">
        <f>IF(RES_hhdet_tes!D121=0,0,RES_hhdet_tes!D121/0.086*1000000/RES_hhdet_num!D121)</f>
        <v>0</v>
      </c>
      <c r="E121" s="156">
        <f>IF(RES_hhdet_tes!E121=0,0,RES_hhdet_tes!E121/0.086*1000000/RES_hhdet_num!E121)</f>
        <v>0</v>
      </c>
      <c r="F121" s="156">
        <f>IF(RES_hhdet_tes!F121=0,0,RES_hhdet_tes!F121/0.086*1000000/RES_hhdet_num!F121)</f>
        <v>0</v>
      </c>
      <c r="G121" s="156">
        <f>IF(RES_hhdet_tes!G121=0,0,RES_hhdet_tes!G121/0.086*1000000/RES_hhdet_num!G121)</f>
        <v>0</v>
      </c>
      <c r="H121" s="156">
        <f>IF(RES_hhdet_tes!H121=0,0,RES_hhdet_tes!H121/0.086*1000000/RES_hhdet_num!H121)</f>
        <v>0</v>
      </c>
      <c r="I121" s="156">
        <f>IF(RES_hhdet_tes!I121=0,0,RES_hhdet_tes!I121/0.086*1000000/RES_hhdet_num!I121)</f>
        <v>0</v>
      </c>
      <c r="J121" s="156">
        <f>IF(RES_hhdet_tes!J121=0,0,RES_hhdet_tes!J121/0.086*1000000/RES_hhdet_num!J121)</f>
        <v>0</v>
      </c>
      <c r="K121" s="156">
        <f>IF(RES_hhdet_tes!K121=0,0,RES_hhdet_tes!K121/0.086*1000000/RES_hhdet_num!K121)</f>
        <v>0</v>
      </c>
      <c r="L121" s="156">
        <f>IF(RES_hhdet_tes!L121=0,0,RES_hhdet_tes!L121/0.086*1000000/RES_hhdet_num!L121)</f>
        <v>0</v>
      </c>
      <c r="M121" s="156">
        <f>IF(RES_hhdet_tes!M121=0,0,RES_hhdet_tes!M121/0.086*1000000/RES_hhdet_num!M121)</f>
        <v>0</v>
      </c>
      <c r="N121" s="156">
        <f>IF(RES_hhdet_tes!N121=0,0,RES_hhdet_tes!N121/0.086*1000000/RES_hhdet_num!N121)</f>
        <v>0</v>
      </c>
      <c r="O121" s="156">
        <f>IF(RES_hhdet_tes!O121=0,0,RES_hhdet_tes!O121/0.086*1000000/RES_hhdet_num!O121)</f>
        <v>0</v>
      </c>
      <c r="P121" s="156">
        <f>IF(RES_hhdet_tes!P121=0,0,RES_hhdet_tes!P121/0.086*1000000/RES_hhdet_num!P121)</f>
        <v>0</v>
      </c>
      <c r="Q121" s="156">
        <f>IF(RES_hhdet_tes!Q121=0,0,RES_hhdet_tes!Q121/0.086*1000000/RES_hhdet_num!Q121)</f>
        <v>0</v>
      </c>
    </row>
    <row r="122" spans="1:17" ht="12" customHeight="1" x14ac:dyDescent="0.25">
      <c r="A122" s="29" t="s">
        <v>140</v>
      </c>
      <c r="B122" s="57">
        <f>IF(RES_hhdet_tes!B122=0,0,RES_hhdet_tes!B122/0.086*1000000/RES_hhdet_num!B122)</f>
        <v>0</v>
      </c>
      <c r="C122" s="57">
        <f>IF(RES_hhdet_tes!C122=0,0,RES_hhdet_tes!C122/0.086*1000000/RES_hhdet_num!C122)</f>
        <v>0</v>
      </c>
      <c r="D122" s="57">
        <f>IF(RES_hhdet_tes!D122=0,0,RES_hhdet_tes!D122/0.086*1000000/RES_hhdet_num!D122)</f>
        <v>0</v>
      </c>
      <c r="E122" s="57">
        <f>IF(RES_hhdet_tes!E122=0,0,RES_hhdet_tes!E122/0.086*1000000/RES_hhdet_num!E122)</f>
        <v>0</v>
      </c>
      <c r="F122" s="57">
        <f>IF(RES_hhdet_tes!F122=0,0,RES_hhdet_tes!F122/0.086*1000000/RES_hhdet_num!F122)</f>
        <v>0</v>
      </c>
      <c r="G122" s="57">
        <f>IF(RES_hhdet_tes!G122=0,0,RES_hhdet_tes!G122/0.086*1000000/RES_hhdet_num!G122)</f>
        <v>0</v>
      </c>
      <c r="H122" s="57">
        <f>IF(RES_hhdet_tes!H122=0,0,RES_hhdet_tes!H122/0.086*1000000/RES_hhdet_num!H122)</f>
        <v>0</v>
      </c>
      <c r="I122" s="57">
        <f>IF(RES_hhdet_tes!I122=0,0,RES_hhdet_tes!I122/0.086*1000000/RES_hhdet_num!I122)</f>
        <v>0</v>
      </c>
      <c r="J122" s="57">
        <f>IF(RES_hhdet_tes!J122=0,0,RES_hhdet_tes!J122/0.086*1000000/RES_hhdet_num!J122)</f>
        <v>0</v>
      </c>
      <c r="K122" s="57">
        <f>IF(RES_hhdet_tes!K122=0,0,RES_hhdet_tes!K122/0.086*1000000/RES_hhdet_num!K122)</f>
        <v>0</v>
      </c>
      <c r="L122" s="57">
        <f>IF(RES_hhdet_tes!L122=0,0,RES_hhdet_tes!L122/0.086*1000000/RES_hhdet_num!L122)</f>
        <v>0</v>
      </c>
      <c r="M122" s="57">
        <f>IF(RES_hhdet_tes!M122=0,0,RES_hhdet_tes!M122/0.086*1000000/RES_hhdet_num!M122)</f>
        <v>0</v>
      </c>
      <c r="N122" s="57">
        <f>IF(RES_hhdet_tes!N122=0,0,RES_hhdet_tes!N122/0.086*1000000/RES_hhdet_num!N122)</f>
        <v>0</v>
      </c>
      <c r="O122" s="57">
        <f>IF(RES_hhdet_tes!O122=0,0,RES_hhdet_tes!O122/0.086*1000000/RES_hhdet_num!O122)</f>
        <v>0</v>
      </c>
      <c r="P122" s="57">
        <f>IF(RES_hhdet_tes!P122=0,0,RES_hhdet_tes!P122/0.086*1000000/RES_hhdet_num!P122)</f>
        <v>0</v>
      </c>
      <c r="Q122" s="57">
        <f>IF(RES_hhdet_tes!Q122=0,0,RES_hhdet_tes!Q122/0.086*1000000/RES_hhdet_num!Q122)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>
        <f>SUM(B125,B128,B130,B139)</f>
        <v>12249.455967981681</v>
      </c>
      <c r="C124" s="168">
        <f t="shared" ref="C124:Q124" si="18">SUM(C125,C128,C130,C139)</f>
        <v>12560.916150013663</v>
      </c>
      <c r="D124" s="168">
        <f t="shared" si="18"/>
        <v>12237.693833634701</v>
      </c>
      <c r="E124" s="168">
        <f t="shared" si="18"/>
        <v>12194.219179655123</v>
      </c>
      <c r="F124" s="168">
        <f t="shared" si="18"/>
        <v>11586.962413904343</v>
      </c>
      <c r="G124" s="168">
        <f t="shared" si="18"/>
        <v>11435.714236965245</v>
      </c>
      <c r="H124" s="168">
        <f t="shared" si="18"/>
        <v>10361.725723957974</v>
      </c>
      <c r="I124" s="168">
        <f t="shared" si="18"/>
        <v>10663.709864555658</v>
      </c>
      <c r="J124" s="168">
        <f t="shared" si="18"/>
        <v>10520.492387656715</v>
      </c>
      <c r="K124" s="168">
        <f t="shared" si="18"/>
        <v>10314.697381918979</v>
      </c>
      <c r="L124" s="168">
        <f t="shared" si="18"/>
        <v>11367.620881221634</v>
      </c>
      <c r="M124" s="168">
        <f t="shared" si="18"/>
        <v>10452.499603855629</v>
      </c>
      <c r="N124" s="168">
        <f t="shared" si="18"/>
        <v>10885.779078340436</v>
      </c>
      <c r="O124" s="168">
        <f t="shared" si="18"/>
        <v>11828.815623724679</v>
      </c>
      <c r="P124" s="168">
        <f t="shared" si="18"/>
        <v>10026.256863828281</v>
      </c>
      <c r="Q124" s="168">
        <f t="shared" si="18"/>
        <v>10817.83263671989</v>
      </c>
    </row>
    <row r="125" spans="1:17" ht="12.95" customHeight="1" x14ac:dyDescent="0.25">
      <c r="A125" s="158" t="s">
        <v>65</v>
      </c>
      <c r="B125" s="157">
        <f t="shared" ref="B125:Q125" si="19">SUM(B126:B127)</f>
        <v>9913.8319053112973</v>
      </c>
      <c r="C125" s="157">
        <f t="shared" si="19"/>
        <v>10202.905024157915</v>
      </c>
      <c r="D125" s="157">
        <f t="shared" si="19"/>
        <v>9870.0872130431762</v>
      </c>
      <c r="E125" s="157">
        <f t="shared" si="19"/>
        <v>9818.0574434900154</v>
      </c>
      <c r="F125" s="157">
        <f t="shared" si="19"/>
        <v>9231.3987859953122</v>
      </c>
      <c r="G125" s="157">
        <f t="shared" si="19"/>
        <v>9057.5375629849968</v>
      </c>
      <c r="H125" s="157">
        <f t="shared" si="19"/>
        <v>8043.052899278905</v>
      </c>
      <c r="I125" s="157">
        <f t="shared" si="19"/>
        <v>8324.0996396655519</v>
      </c>
      <c r="J125" s="157">
        <f t="shared" si="19"/>
        <v>8212.5533124779377</v>
      </c>
      <c r="K125" s="157">
        <f t="shared" si="19"/>
        <v>7957.7531458883568</v>
      </c>
      <c r="L125" s="157">
        <f t="shared" si="19"/>
        <v>9008.4421021692651</v>
      </c>
      <c r="M125" s="157">
        <f t="shared" si="19"/>
        <v>8074.6717475414025</v>
      </c>
      <c r="N125" s="157">
        <f t="shared" si="19"/>
        <v>8481.2112035423615</v>
      </c>
      <c r="O125" s="157">
        <f t="shared" si="19"/>
        <v>9466.6182979896021</v>
      </c>
      <c r="P125" s="157">
        <f t="shared" si="19"/>
        <v>7620.5923008159871</v>
      </c>
      <c r="Q125" s="157">
        <f t="shared" si="19"/>
        <v>8439.2538176057096</v>
      </c>
    </row>
    <row r="126" spans="1:17" ht="12" customHeight="1" x14ac:dyDescent="0.25">
      <c r="A126" s="23" t="s">
        <v>149</v>
      </c>
      <c r="B126" s="156">
        <f>IF(RES_hhdet_tes!B126=0,0,RES_hhdet_tes!B126/0.086*1000000/RES_hhdet_num!B$124)</f>
        <v>9874.1023828613106</v>
      </c>
      <c r="C126" s="156">
        <f>IF(RES_hhdet_tes!C126=0,0,RES_hhdet_tes!C126/0.086*1000000/RES_hhdet_num!C$124)</f>
        <v>10150.224303174371</v>
      </c>
      <c r="D126" s="156">
        <f>IF(RES_hhdet_tes!D126=0,0,RES_hhdet_tes!D126/0.086*1000000/RES_hhdet_num!D$124)</f>
        <v>9812.5191497788746</v>
      </c>
      <c r="E126" s="156">
        <f>IF(RES_hhdet_tes!E126=0,0,RES_hhdet_tes!E126/0.086*1000000/RES_hhdet_num!E$124)</f>
        <v>9760.7792181624736</v>
      </c>
      <c r="F126" s="156">
        <f>IF(RES_hhdet_tes!F126=0,0,RES_hhdet_tes!F126/0.086*1000000/RES_hhdet_num!F$124)</f>
        <v>9187.458272624197</v>
      </c>
      <c r="G126" s="156">
        <f>IF(RES_hhdet_tes!G126=0,0,RES_hhdet_tes!G126/0.086*1000000/RES_hhdet_num!G$124)</f>
        <v>9015.5202631616048</v>
      </c>
      <c r="H126" s="156">
        <f>IF(RES_hhdet_tes!H126=0,0,RES_hhdet_tes!H126/0.086*1000000/RES_hhdet_num!H$124)</f>
        <v>8013.522495555666</v>
      </c>
      <c r="I126" s="156">
        <f>IF(RES_hhdet_tes!I126=0,0,RES_hhdet_tes!I126/0.086*1000000/RES_hhdet_num!I$124)</f>
        <v>8266.2307832740262</v>
      </c>
      <c r="J126" s="156">
        <f>IF(RES_hhdet_tes!J126=0,0,RES_hhdet_tes!J126/0.086*1000000/RES_hhdet_num!J$124)</f>
        <v>8173.3839823964017</v>
      </c>
      <c r="K126" s="156">
        <f>IF(RES_hhdet_tes!K126=0,0,RES_hhdet_tes!K126/0.086*1000000/RES_hhdet_num!K$124)</f>
        <v>7914.7321200777878</v>
      </c>
      <c r="L126" s="156">
        <f>IF(RES_hhdet_tes!L126=0,0,RES_hhdet_tes!L126/0.086*1000000/RES_hhdet_num!L$124)</f>
        <v>8965.3000465641235</v>
      </c>
      <c r="M126" s="156">
        <f>IF(RES_hhdet_tes!M126=0,0,RES_hhdet_tes!M126/0.086*1000000/RES_hhdet_num!M$124)</f>
        <v>8029.5042865410078</v>
      </c>
      <c r="N126" s="156">
        <f>IF(RES_hhdet_tes!N126=0,0,RES_hhdet_tes!N126/0.086*1000000/RES_hhdet_num!N$124)</f>
        <v>8428.8682833166786</v>
      </c>
      <c r="O126" s="156">
        <f>IF(RES_hhdet_tes!O126=0,0,RES_hhdet_tes!O126/0.086*1000000/RES_hhdet_num!O$124)</f>
        <v>9438.782559635094</v>
      </c>
      <c r="P126" s="156">
        <f>IF(RES_hhdet_tes!P126=0,0,RES_hhdet_tes!P126/0.086*1000000/RES_hhdet_num!P$124)</f>
        <v>7560.0346208672236</v>
      </c>
      <c r="Q126" s="156">
        <f>IF(RES_hhdet_tes!Q126=0,0,RES_hhdet_tes!Q126/0.086*1000000/RES_hhdet_num!Q$124)</f>
        <v>8391.8114338811883</v>
      </c>
    </row>
    <row r="127" spans="1:17" ht="12" customHeight="1" x14ac:dyDescent="0.25">
      <c r="A127" s="23" t="s">
        <v>60</v>
      </c>
      <c r="B127" s="156">
        <f>IF(RES_hhdet_tes!B127=0,0,RES_hhdet_tes!B127/0.086*1000000/RES_hhdet_num!B$124)</f>
        <v>39.729522449986924</v>
      </c>
      <c r="C127" s="156">
        <f>IF(RES_hhdet_tes!C127=0,0,RES_hhdet_tes!C127/0.086*1000000/RES_hhdet_num!C$124)</f>
        <v>52.680720983544035</v>
      </c>
      <c r="D127" s="156">
        <f>IF(RES_hhdet_tes!D127=0,0,RES_hhdet_tes!D127/0.086*1000000/RES_hhdet_num!D$124)</f>
        <v>57.568063264300797</v>
      </c>
      <c r="E127" s="156">
        <f>IF(RES_hhdet_tes!E127=0,0,RES_hhdet_tes!E127/0.086*1000000/RES_hhdet_num!E$124)</f>
        <v>57.278225327542465</v>
      </c>
      <c r="F127" s="156">
        <f>IF(RES_hhdet_tes!F127=0,0,RES_hhdet_tes!F127/0.086*1000000/RES_hhdet_num!F$124)</f>
        <v>43.940513371115728</v>
      </c>
      <c r="G127" s="156">
        <f>IF(RES_hhdet_tes!G127=0,0,RES_hhdet_tes!G127/0.086*1000000/RES_hhdet_num!G$124)</f>
        <v>42.017299823392413</v>
      </c>
      <c r="H127" s="156">
        <f>IF(RES_hhdet_tes!H127=0,0,RES_hhdet_tes!H127/0.086*1000000/RES_hhdet_num!H$124)</f>
        <v>29.530403723238862</v>
      </c>
      <c r="I127" s="156">
        <f>IF(RES_hhdet_tes!I127=0,0,RES_hhdet_tes!I127/0.086*1000000/RES_hhdet_num!I$124)</f>
        <v>57.868856391526379</v>
      </c>
      <c r="J127" s="156">
        <f>IF(RES_hhdet_tes!J127=0,0,RES_hhdet_tes!J127/0.086*1000000/RES_hhdet_num!J$124)</f>
        <v>39.169330081536295</v>
      </c>
      <c r="K127" s="156">
        <f>IF(RES_hhdet_tes!K127=0,0,RES_hhdet_tes!K127/0.086*1000000/RES_hhdet_num!K$124)</f>
        <v>43.021025810569327</v>
      </c>
      <c r="L127" s="156">
        <f>IF(RES_hhdet_tes!L127=0,0,RES_hhdet_tes!L127/0.086*1000000/RES_hhdet_num!L$124)</f>
        <v>43.142055605142033</v>
      </c>
      <c r="M127" s="156">
        <f>IF(RES_hhdet_tes!M127=0,0,RES_hhdet_tes!M127/0.086*1000000/RES_hhdet_num!M$124)</f>
        <v>45.167461000395022</v>
      </c>
      <c r="N127" s="156">
        <f>IF(RES_hhdet_tes!N127=0,0,RES_hhdet_tes!N127/0.086*1000000/RES_hhdet_num!N$124)</f>
        <v>52.342920225682796</v>
      </c>
      <c r="O127" s="156">
        <f>IF(RES_hhdet_tes!O127=0,0,RES_hhdet_tes!O127/0.086*1000000/RES_hhdet_num!O$124)</f>
        <v>27.835738354507185</v>
      </c>
      <c r="P127" s="156">
        <f>IF(RES_hhdet_tes!P127=0,0,RES_hhdet_tes!P127/0.086*1000000/RES_hhdet_num!P$124)</f>
        <v>60.55767994876377</v>
      </c>
      <c r="Q127" s="156">
        <f>IF(RES_hhdet_tes!Q127=0,0,RES_hhdet_tes!Q127/0.086*1000000/RES_hhdet_num!Q$124)</f>
        <v>47.44238372452071</v>
      </c>
    </row>
    <row r="128" spans="1:17" ht="12.95" customHeight="1" x14ac:dyDescent="0.25">
      <c r="A128" s="158" t="s">
        <v>112</v>
      </c>
      <c r="B128" s="157">
        <f t="shared" ref="B128:Q128" si="20">B129</f>
        <v>7.2859463106143378</v>
      </c>
      <c r="C128" s="157">
        <f t="shared" si="20"/>
        <v>8.9514123172476889</v>
      </c>
      <c r="D128" s="157">
        <f t="shared" si="20"/>
        <v>9.4199899745436468</v>
      </c>
      <c r="E128" s="157">
        <f t="shared" si="20"/>
        <v>9.4119009829533056</v>
      </c>
      <c r="F128" s="157">
        <f t="shared" si="20"/>
        <v>10.186498328529309</v>
      </c>
      <c r="G128" s="157">
        <f t="shared" si="20"/>
        <v>11.275589914329709</v>
      </c>
      <c r="H128" s="157">
        <f t="shared" si="20"/>
        <v>12.394327648829949</v>
      </c>
      <c r="I128" s="157">
        <f t="shared" si="20"/>
        <v>14.150957628691334</v>
      </c>
      <c r="J128" s="157">
        <f t="shared" si="20"/>
        <v>15.92240814848282</v>
      </c>
      <c r="K128" s="157">
        <f t="shared" si="20"/>
        <v>17.677315010149378</v>
      </c>
      <c r="L128" s="157">
        <f t="shared" si="20"/>
        <v>18.855208019494313</v>
      </c>
      <c r="M128" s="157">
        <f t="shared" si="20"/>
        <v>20.798340494387009</v>
      </c>
      <c r="N128" s="157">
        <f t="shared" si="20"/>
        <v>19.370976201593567</v>
      </c>
      <c r="O128" s="157">
        <f t="shared" si="20"/>
        <v>19.341268761092063</v>
      </c>
      <c r="P128" s="157">
        <f t="shared" si="20"/>
        <v>16.512368296829173</v>
      </c>
      <c r="Q128" s="157">
        <f t="shared" si="20"/>
        <v>15.971843333779736</v>
      </c>
    </row>
    <row r="129" spans="1:17" ht="12" customHeight="1" x14ac:dyDescent="0.25">
      <c r="A129" s="23" t="s">
        <v>60</v>
      </c>
      <c r="B129" s="156">
        <f>IF(RES_hhdet_tes!B129=0,0,RES_hhdet_tes!B129/0.086*1000000/RES_hhdet_num!B$124)</f>
        <v>7.2859463106143378</v>
      </c>
      <c r="C129" s="156">
        <f>IF(RES_hhdet_tes!C129=0,0,RES_hhdet_tes!C129/0.086*1000000/RES_hhdet_num!C$124)</f>
        <v>8.9514123172476889</v>
      </c>
      <c r="D129" s="156">
        <f>IF(RES_hhdet_tes!D129=0,0,RES_hhdet_tes!D129/0.086*1000000/RES_hhdet_num!D$124)</f>
        <v>9.4199899745436468</v>
      </c>
      <c r="E129" s="156">
        <f>IF(RES_hhdet_tes!E129=0,0,RES_hhdet_tes!E129/0.086*1000000/RES_hhdet_num!E$124)</f>
        <v>9.4119009829533056</v>
      </c>
      <c r="F129" s="156">
        <f>IF(RES_hhdet_tes!F129=0,0,RES_hhdet_tes!F129/0.086*1000000/RES_hhdet_num!F$124)</f>
        <v>10.186498328529309</v>
      </c>
      <c r="G129" s="156">
        <f>IF(RES_hhdet_tes!G129=0,0,RES_hhdet_tes!G129/0.086*1000000/RES_hhdet_num!G$124)</f>
        <v>11.275589914329709</v>
      </c>
      <c r="H129" s="156">
        <f>IF(RES_hhdet_tes!H129=0,0,RES_hhdet_tes!H129/0.086*1000000/RES_hhdet_num!H$124)</f>
        <v>12.394327648829949</v>
      </c>
      <c r="I129" s="156">
        <f>IF(RES_hhdet_tes!I129=0,0,RES_hhdet_tes!I129/0.086*1000000/RES_hhdet_num!I$124)</f>
        <v>14.150957628691334</v>
      </c>
      <c r="J129" s="156">
        <f>IF(RES_hhdet_tes!J129=0,0,RES_hhdet_tes!J129/0.086*1000000/RES_hhdet_num!J$124)</f>
        <v>15.92240814848282</v>
      </c>
      <c r="K129" s="156">
        <f>IF(RES_hhdet_tes!K129=0,0,RES_hhdet_tes!K129/0.086*1000000/RES_hhdet_num!K$124)</f>
        <v>17.677315010149378</v>
      </c>
      <c r="L129" s="156">
        <f>IF(RES_hhdet_tes!L129=0,0,RES_hhdet_tes!L129/0.086*1000000/RES_hhdet_num!L$124)</f>
        <v>18.855208019494313</v>
      </c>
      <c r="M129" s="156">
        <f>IF(RES_hhdet_tes!M129=0,0,RES_hhdet_tes!M129/0.086*1000000/RES_hhdet_num!M$124)</f>
        <v>20.798340494387009</v>
      </c>
      <c r="N129" s="156">
        <f>IF(RES_hhdet_tes!N129=0,0,RES_hhdet_tes!N129/0.086*1000000/RES_hhdet_num!N$124)</f>
        <v>19.370976201593567</v>
      </c>
      <c r="O129" s="156">
        <f>IF(RES_hhdet_tes!O129=0,0,RES_hhdet_tes!O129/0.086*1000000/RES_hhdet_num!O$124)</f>
        <v>19.341268761092063</v>
      </c>
      <c r="P129" s="156">
        <f>IF(RES_hhdet_tes!P129=0,0,RES_hhdet_tes!P129/0.086*1000000/RES_hhdet_num!P$124)</f>
        <v>16.512368296829173</v>
      </c>
      <c r="Q129" s="156">
        <f>IF(RES_hhdet_tes!Q129=0,0,RES_hhdet_tes!Q129/0.086*1000000/RES_hhdet_num!Q$124)</f>
        <v>15.971843333779736</v>
      </c>
    </row>
    <row r="130" spans="1:17" ht="12" customHeight="1" x14ac:dyDescent="0.25">
      <c r="A130" s="158" t="s">
        <v>63</v>
      </c>
      <c r="B130" s="157">
        <f>IF(RES_hhdet_tes!B130=0,0,RES_hhdet_tes!B130/0.086*1000000/RES_hhdet_num!B$124)</f>
        <v>1694.146448676787</v>
      </c>
      <c r="C130" s="157">
        <f>IF(RES_hhdet_tes!C130=0,0,RES_hhdet_tes!C130/0.086*1000000/RES_hhdet_num!C$124)</f>
        <v>1697.9666659117086</v>
      </c>
      <c r="D130" s="157">
        <f>IF(RES_hhdet_tes!D130=0,0,RES_hhdet_tes!D130/0.086*1000000/RES_hhdet_num!D$124)</f>
        <v>1696.9110182002385</v>
      </c>
      <c r="E130" s="157">
        <f>IF(RES_hhdet_tes!E130=0,0,RES_hhdet_tes!E130/0.086*1000000/RES_hhdet_num!E$124)</f>
        <v>1697.3685070847887</v>
      </c>
      <c r="F130" s="157">
        <f>IF(RES_hhdet_tes!F130=0,0,RES_hhdet_tes!F130/0.086*1000000/RES_hhdet_num!F$124)</f>
        <v>1690.8475066935152</v>
      </c>
      <c r="G130" s="157">
        <f>IF(RES_hhdet_tes!G130=0,0,RES_hhdet_tes!G130/0.086*1000000/RES_hhdet_num!G$124)</f>
        <v>1720.1041219638523</v>
      </c>
      <c r="H130" s="157">
        <f>IF(RES_hhdet_tes!H130=0,0,RES_hhdet_tes!H130/0.086*1000000/RES_hhdet_num!H$124)</f>
        <v>1669.0219932224711</v>
      </c>
      <c r="I130" s="157">
        <f>IF(RES_hhdet_tes!I130=0,0,RES_hhdet_tes!I130/0.086*1000000/RES_hhdet_num!I$124)</f>
        <v>1668.0189021735455</v>
      </c>
      <c r="J130" s="157">
        <f>IF(RES_hhdet_tes!J130=0,0,RES_hhdet_tes!J130/0.086*1000000/RES_hhdet_num!J$124)</f>
        <v>1652.5945855394605</v>
      </c>
      <c r="K130" s="157">
        <f>IF(RES_hhdet_tes!K130=0,0,RES_hhdet_tes!K130/0.086*1000000/RES_hhdet_num!K$124)</f>
        <v>1672.0564114510523</v>
      </c>
      <c r="L130" s="157">
        <f>IF(RES_hhdet_tes!L130=0,0,RES_hhdet_tes!L130/0.086*1000000/RES_hhdet_num!L$124)</f>
        <v>1683.0668588917895</v>
      </c>
      <c r="M130" s="157">
        <f>IF(RES_hhdet_tes!M130=0,0,RES_hhdet_tes!M130/0.086*1000000/RES_hhdet_num!M$124)</f>
        <v>1686.7896849246013</v>
      </c>
      <c r="N130" s="157">
        <f>IF(RES_hhdet_tes!N130=0,0,RES_hhdet_tes!N130/0.086*1000000/RES_hhdet_num!N$124)</f>
        <v>1685.313579899549</v>
      </c>
      <c r="O130" s="157">
        <f>IF(RES_hhdet_tes!O130=0,0,RES_hhdet_tes!O130/0.086*1000000/RES_hhdet_num!O$124)</f>
        <v>1678.0146153595751</v>
      </c>
      <c r="P130" s="157">
        <f>IF(RES_hhdet_tes!P130=0,0,RES_hhdet_tes!P130/0.086*1000000/RES_hhdet_num!P$124)</f>
        <v>1681.0235616943394</v>
      </c>
      <c r="Q130" s="157">
        <f>IF(RES_hhdet_tes!Q130=0,0,RES_hhdet_tes!Q130/0.086*1000000/RES_hhdet_num!Q$124)</f>
        <v>1677.0785726069535</v>
      </c>
    </row>
    <row r="131" spans="1:17" ht="12" customHeight="1" x14ac:dyDescent="0.25">
      <c r="A131" s="167" t="s">
        <v>148</v>
      </c>
      <c r="B131" s="132">
        <f>IF(RES_hhdet_tes!B131=0,0,RES_hhdet_tes!B131/0.086*1000000/RES_hhdet_num!B131)</f>
        <v>1688.924970079458</v>
      </c>
      <c r="C131" s="132">
        <f>IF(RES_hhdet_tes!C131=0,0,RES_hhdet_tes!C131/0.086*1000000/RES_hhdet_num!C131)</f>
        <v>1683.8877215073405</v>
      </c>
      <c r="D131" s="132">
        <f>IF(RES_hhdet_tes!D131=0,0,RES_hhdet_tes!D131/0.086*1000000/RES_hhdet_num!D131)</f>
        <v>1687.021768462575</v>
      </c>
      <c r="E131" s="132">
        <f>IF(RES_hhdet_tes!E131=0,0,RES_hhdet_tes!E131/0.086*1000000/RES_hhdet_num!E131)</f>
        <v>1684.1677804597311</v>
      </c>
      <c r="F131" s="132">
        <f>IF(RES_hhdet_tes!F131=0,0,RES_hhdet_tes!F131/0.086*1000000/RES_hhdet_num!F131)</f>
        <v>1678.8153287802152</v>
      </c>
      <c r="G131" s="132">
        <f>IF(RES_hhdet_tes!G131=0,0,RES_hhdet_tes!G131/0.086*1000000/RES_hhdet_num!G131)</f>
        <v>1708.2838564676044</v>
      </c>
      <c r="H131" s="132">
        <f>IF(RES_hhdet_tes!H131=0,0,RES_hhdet_tes!H131/0.086*1000000/RES_hhdet_num!H131)</f>
        <v>1644.8305521731409</v>
      </c>
      <c r="I131" s="132">
        <f>IF(RES_hhdet_tes!I131=0,0,RES_hhdet_tes!I131/0.086*1000000/RES_hhdet_num!I131)</f>
        <v>1649.9255069360545</v>
      </c>
      <c r="J131" s="132">
        <f>IF(RES_hhdet_tes!J131=0,0,RES_hhdet_tes!J131/0.086*1000000/RES_hhdet_num!J131)</f>
        <v>1630.5621438306214</v>
      </c>
      <c r="K131" s="132">
        <f>IF(RES_hhdet_tes!K131=0,0,RES_hhdet_tes!K131/0.086*1000000/RES_hhdet_num!K131)</f>
        <v>1646.3098292245056</v>
      </c>
      <c r="L131" s="132">
        <f>IF(RES_hhdet_tes!L131=0,0,RES_hhdet_tes!L131/0.086*1000000/RES_hhdet_num!L131)</f>
        <v>1657.3055639322079</v>
      </c>
      <c r="M131" s="132">
        <f>IF(RES_hhdet_tes!M131=0,0,RES_hhdet_tes!M131/0.086*1000000/RES_hhdet_num!M131)</f>
        <v>1659.0786591911578</v>
      </c>
      <c r="N131" s="132">
        <f>IF(RES_hhdet_tes!N131=0,0,RES_hhdet_tes!N131/0.086*1000000/RES_hhdet_num!N131)</f>
        <v>1659.1097781711678</v>
      </c>
      <c r="O131" s="132">
        <f>IF(RES_hhdet_tes!O131=0,0,RES_hhdet_tes!O131/0.086*1000000/RES_hhdet_num!O131)</f>
        <v>1652.8079669419903</v>
      </c>
      <c r="P131" s="132">
        <f>IF(RES_hhdet_tes!P131=0,0,RES_hhdet_tes!P131/0.086*1000000/RES_hhdet_num!P131)</f>
        <v>1651.2518438675183</v>
      </c>
      <c r="Q131" s="132">
        <f>IF(RES_hhdet_tes!Q131=0,0,RES_hhdet_tes!Q131/0.086*1000000/RES_hhdet_num!Q131)</f>
        <v>1649.0992538218395</v>
      </c>
    </row>
    <row r="132" spans="1:17" ht="12" customHeight="1" x14ac:dyDescent="0.25">
      <c r="A132" s="167" t="s">
        <v>147</v>
      </c>
      <c r="B132" s="132">
        <f>IF(RES_hhdet_tes!B132=0,0,RES_hhdet_tes!B132/0.086*1000000/RES_hhdet_num!B132)</f>
        <v>1688.9234165919788</v>
      </c>
      <c r="C132" s="132">
        <f>IF(RES_hhdet_tes!C132=0,0,RES_hhdet_tes!C132/0.086*1000000/RES_hhdet_num!C132)</f>
        <v>1687.7236975504113</v>
      </c>
      <c r="D132" s="132">
        <f>IF(RES_hhdet_tes!D132=0,0,RES_hhdet_tes!D132/0.086*1000000/RES_hhdet_num!D132)</f>
        <v>1695.4567815523387</v>
      </c>
      <c r="E132" s="132">
        <f>IF(RES_hhdet_tes!E132=0,0,RES_hhdet_tes!E132/0.086*1000000/RES_hhdet_num!E132)</f>
        <v>1697.588360750907</v>
      </c>
      <c r="F132" s="132">
        <f>IF(RES_hhdet_tes!F132=0,0,RES_hhdet_tes!F132/0.086*1000000/RES_hhdet_num!F132)</f>
        <v>1697.7351772613476</v>
      </c>
      <c r="G132" s="132">
        <f>IF(RES_hhdet_tes!G132=0,0,RES_hhdet_tes!G132/0.086*1000000/RES_hhdet_num!G132)</f>
        <v>1723.2291722656366</v>
      </c>
      <c r="H132" s="132">
        <f>IF(RES_hhdet_tes!H132=0,0,RES_hhdet_tes!H132/0.086*1000000/RES_hhdet_num!H132)</f>
        <v>1678.8221929316983</v>
      </c>
      <c r="I132" s="132">
        <f>IF(RES_hhdet_tes!I132=0,0,RES_hhdet_tes!I132/0.086*1000000/RES_hhdet_num!I132)</f>
        <v>1681.1792534433339</v>
      </c>
      <c r="J132" s="132">
        <f>IF(RES_hhdet_tes!J132=0,0,RES_hhdet_tes!J132/0.086*1000000/RES_hhdet_num!J132)</f>
        <v>1663.8110154279655</v>
      </c>
      <c r="K132" s="132">
        <f>IF(RES_hhdet_tes!K132=0,0,RES_hhdet_tes!K132/0.086*1000000/RES_hhdet_num!K132)</f>
        <v>1682.2810019559081</v>
      </c>
      <c r="L132" s="132">
        <f>IF(RES_hhdet_tes!L132=0,0,RES_hhdet_tes!L132/0.086*1000000/RES_hhdet_num!L132)</f>
        <v>1690.220559154772</v>
      </c>
      <c r="M132" s="132">
        <f>IF(RES_hhdet_tes!M132=0,0,RES_hhdet_tes!M132/0.086*1000000/RES_hhdet_num!M132)</f>
        <v>1691.6923811465451</v>
      </c>
      <c r="N132" s="132">
        <f>IF(RES_hhdet_tes!N132=0,0,RES_hhdet_tes!N132/0.086*1000000/RES_hhdet_num!N132)</f>
        <v>1689.6172642846416</v>
      </c>
      <c r="O132" s="132">
        <f>IF(RES_hhdet_tes!O132=0,0,RES_hhdet_tes!O132/0.086*1000000/RES_hhdet_num!O132)</f>
        <v>1684.1576641215988</v>
      </c>
      <c r="P132" s="132">
        <f>IF(RES_hhdet_tes!P132=0,0,RES_hhdet_tes!P132/0.086*1000000/RES_hhdet_num!P132)</f>
        <v>1681.9223609171841</v>
      </c>
      <c r="Q132" s="132">
        <f>IF(RES_hhdet_tes!Q132=0,0,RES_hhdet_tes!Q132/0.086*1000000/RES_hhdet_num!Q132)</f>
        <v>1677.7970693071727</v>
      </c>
    </row>
    <row r="133" spans="1:17" ht="12" customHeight="1" x14ac:dyDescent="0.25">
      <c r="A133" s="166" t="s">
        <v>61</v>
      </c>
      <c r="B133" s="165">
        <f>IF(RES_hhdet_tes!B133=0,0,RES_hhdet_tes!B133/0.086*1000000/RES_hhdet_num!B132)</f>
        <v>1097.801230551647</v>
      </c>
      <c r="C133" s="165">
        <f>IF(RES_hhdet_tes!C133=0,0,RES_hhdet_tes!C133/0.086*1000000/RES_hhdet_num!C132)</f>
        <v>1095.7901173165349</v>
      </c>
      <c r="D133" s="165">
        <f>IF(RES_hhdet_tes!D133=0,0,RES_hhdet_tes!D133/0.086*1000000/RES_hhdet_num!D132)</f>
        <v>1100.70378733645</v>
      </c>
      <c r="E133" s="165">
        <f>IF(RES_hhdet_tes!E133=0,0,RES_hhdet_tes!E133/0.086*1000000/RES_hhdet_num!E132)</f>
        <v>1101.771887304352</v>
      </c>
      <c r="F133" s="165">
        <f>IF(RES_hhdet_tes!F133=0,0,RES_hhdet_tes!F133/0.086*1000000/RES_hhdet_num!F132)</f>
        <v>1102.2038921708961</v>
      </c>
      <c r="G133" s="165">
        <f>IF(RES_hhdet_tes!G133=0,0,RES_hhdet_tes!G133/0.086*1000000/RES_hhdet_num!G132)</f>
        <v>1125.1378954706981</v>
      </c>
      <c r="H133" s="165">
        <f>IF(RES_hhdet_tes!H133=0,0,RES_hhdet_tes!H133/0.086*1000000/RES_hhdet_num!H132)</f>
        <v>1084.3008225168567</v>
      </c>
      <c r="I133" s="165">
        <f>IF(RES_hhdet_tes!I133=0,0,RES_hhdet_tes!I133/0.086*1000000/RES_hhdet_num!I132)</f>
        <v>1091.0969719042841</v>
      </c>
      <c r="J133" s="165">
        <f>IF(RES_hhdet_tes!J133=0,0,RES_hhdet_tes!J133/0.086*1000000/RES_hhdet_num!J132)</f>
        <v>1078.9565724251395</v>
      </c>
      <c r="K133" s="165">
        <f>IF(RES_hhdet_tes!K133=0,0,RES_hhdet_tes!K133/0.086*1000000/RES_hhdet_num!K132)</f>
        <v>1090.4693198285042</v>
      </c>
      <c r="L133" s="165">
        <f>IF(RES_hhdet_tes!L133=0,0,RES_hhdet_tes!L133/0.086*1000000/RES_hhdet_num!L132)</f>
        <v>1086.2033986023696</v>
      </c>
      <c r="M133" s="165">
        <f>IF(RES_hhdet_tes!M133=0,0,RES_hhdet_tes!M133/0.086*1000000/RES_hhdet_num!M132)</f>
        <v>1105.191687197688</v>
      </c>
      <c r="N133" s="165">
        <f>IF(RES_hhdet_tes!N133=0,0,RES_hhdet_tes!N133/0.086*1000000/RES_hhdet_num!N132)</f>
        <v>1095.6054861564344</v>
      </c>
      <c r="O133" s="165">
        <f>IF(RES_hhdet_tes!O133=0,0,RES_hhdet_tes!O133/0.086*1000000/RES_hhdet_num!O132)</f>
        <v>1080.6400619197186</v>
      </c>
      <c r="P133" s="165">
        <f>IF(RES_hhdet_tes!P133=0,0,RES_hhdet_tes!P133/0.086*1000000/RES_hhdet_num!P132)</f>
        <v>1102.120322365532</v>
      </c>
      <c r="Q133" s="165">
        <f>IF(RES_hhdet_tes!Q133=0,0,RES_hhdet_tes!Q133/0.086*1000000/RES_hhdet_num!Q132)</f>
        <v>1089.2582194376419</v>
      </c>
    </row>
    <row r="134" spans="1:17" ht="12" customHeight="1" x14ac:dyDescent="0.25">
      <c r="A134" s="147" t="s">
        <v>59</v>
      </c>
      <c r="B134" s="164">
        <f>IF(RES_hhdet_tes!B134=0,0,RES_hhdet_tes!B134/0.086*1000000/RES_hhdet_num!B132)</f>
        <v>591.1221860403316</v>
      </c>
      <c r="C134" s="164">
        <f>IF(RES_hhdet_tes!C134=0,0,RES_hhdet_tes!C134/0.086*1000000/RES_hhdet_num!C132)</f>
        <v>591.93358023387657</v>
      </c>
      <c r="D134" s="164">
        <f>IF(RES_hhdet_tes!D134=0,0,RES_hhdet_tes!D134/0.086*1000000/RES_hhdet_num!D132)</f>
        <v>594.75299421588886</v>
      </c>
      <c r="E134" s="164">
        <f>IF(RES_hhdet_tes!E134=0,0,RES_hhdet_tes!E134/0.086*1000000/RES_hhdet_num!E132)</f>
        <v>595.81647344655437</v>
      </c>
      <c r="F134" s="164">
        <f>IF(RES_hhdet_tes!F134=0,0,RES_hhdet_tes!F134/0.086*1000000/RES_hhdet_num!F132)</f>
        <v>595.53128509045155</v>
      </c>
      <c r="G134" s="164">
        <f>IF(RES_hhdet_tes!G134=0,0,RES_hhdet_tes!G134/0.086*1000000/RES_hhdet_num!G132)</f>
        <v>598.09127679493849</v>
      </c>
      <c r="H134" s="164">
        <f>IF(RES_hhdet_tes!H134=0,0,RES_hhdet_tes!H134/0.086*1000000/RES_hhdet_num!H132)</f>
        <v>594.52137041484173</v>
      </c>
      <c r="I134" s="164">
        <f>IF(RES_hhdet_tes!I134=0,0,RES_hhdet_tes!I134/0.086*1000000/RES_hhdet_num!I132)</f>
        <v>590.08228153904963</v>
      </c>
      <c r="J134" s="164">
        <f>IF(RES_hhdet_tes!J134=0,0,RES_hhdet_tes!J134/0.086*1000000/RES_hhdet_num!J132)</f>
        <v>584.85444300282586</v>
      </c>
      <c r="K134" s="164">
        <f>IF(RES_hhdet_tes!K134=0,0,RES_hhdet_tes!K134/0.086*1000000/RES_hhdet_num!K132)</f>
        <v>591.81168212740386</v>
      </c>
      <c r="L134" s="164">
        <f>IF(RES_hhdet_tes!L134=0,0,RES_hhdet_tes!L134/0.086*1000000/RES_hhdet_num!L132)</f>
        <v>604.01716055240206</v>
      </c>
      <c r="M134" s="164">
        <f>IF(RES_hhdet_tes!M134=0,0,RES_hhdet_tes!M134/0.086*1000000/RES_hhdet_num!M132)</f>
        <v>586.50069394885702</v>
      </c>
      <c r="N134" s="164">
        <f>IF(RES_hhdet_tes!N134=0,0,RES_hhdet_tes!N134/0.086*1000000/RES_hhdet_num!N132)</f>
        <v>594.01177812820731</v>
      </c>
      <c r="O134" s="164">
        <f>IF(RES_hhdet_tes!O134=0,0,RES_hhdet_tes!O134/0.086*1000000/RES_hhdet_num!O132)</f>
        <v>603.51760220187998</v>
      </c>
      <c r="P134" s="164">
        <f>IF(RES_hhdet_tes!P134=0,0,RES_hhdet_tes!P134/0.086*1000000/RES_hhdet_num!P132)</f>
        <v>579.802038551652</v>
      </c>
      <c r="Q134" s="164">
        <f>IF(RES_hhdet_tes!Q134=0,0,RES_hhdet_tes!Q134/0.086*1000000/RES_hhdet_num!Q132)</f>
        <v>588.53884986953119</v>
      </c>
    </row>
    <row r="135" spans="1:17" ht="12" customHeight="1" x14ac:dyDescent="0.25">
      <c r="A135" s="163" t="s">
        <v>142</v>
      </c>
      <c r="B135" s="162">
        <f>IF(RES_hhdet_tes!B135=0,0,RES_hhdet_tes!B135/0.086*1000000/RES_hhdet_num!B135)</f>
        <v>1790.4908755579136</v>
      </c>
      <c r="C135" s="162">
        <f>IF(RES_hhdet_tes!C135=0,0,RES_hhdet_tes!C135/0.086*1000000/RES_hhdet_num!C135)</f>
        <v>1874.6876536569669</v>
      </c>
      <c r="D135" s="162">
        <f>IF(RES_hhdet_tes!D135=0,0,RES_hhdet_tes!D135/0.086*1000000/RES_hhdet_num!D135)</f>
        <v>1876.7562911007772</v>
      </c>
      <c r="E135" s="162">
        <f>IF(RES_hhdet_tes!E135=0,0,RES_hhdet_tes!E135/0.086*1000000/RES_hhdet_num!E135)</f>
        <v>1880.6306370213499</v>
      </c>
      <c r="F135" s="162">
        <f>IF(RES_hhdet_tes!F135=0,0,RES_hhdet_tes!F135/0.086*1000000/RES_hhdet_num!F135)</f>
        <v>1846.5995348269012</v>
      </c>
      <c r="G135" s="162">
        <f>IF(RES_hhdet_tes!G135=0,0,RES_hhdet_tes!G135/0.086*1000000/RES_hhdet_num!G135)</f>
        <v>1870.7821210079071</v>
      </c>
      <c r="H135" s="162">
        <f>IF(RES_hhdet_tes!H135=0,0,RES_hhdet_tes!H135/0.086*1000000/RES_hhdet_num!H135)</f>
        <v>1822.7481300519328</v>
      </c>
      <c r="I135" s="162">
        <f>IF(RES_hhdet_tes!I135=0,0,RES_hhdet_tes!I135/0.086*1000000/RES_hhdet_num!I135)</f>
        <v>1976.3913560035039</v>
      </c>
      <c r="J135" s="162">
        <f>IF(RES_hhdet_tes!J135=0,0,RES_hhdet_tes!J135/0.086*1000000/RES_hhdet_num!J135)</f>
        <v>1848.9675003888931</v>
      </c>
      <c r="K135" s="162">
        <f>IF(RES_hhdet_tes!K135=0,0,RES_hhdet_tes!K135/0.086*1000000/RES_hhdet_num!K135)</f>
        <v>1931.3301118993932</v>
      </c>
      <c r="L135" s="162">
        <f>IF(RES_hhdet_tes!L135=0,0,RES_hhdet_tes!L135/0.086*1000000/RES_hhdet_num!L135)</f>
        <v>1886.0315976936167</v>
      </c>
      <c r="M135" s="162">
        <f>IF(RES_hhdet_tes!M135=0,0,RES_hhdet_tes!M135/0.086*1000000/RES_hhdet_num!M135)</f>
        <v>1986.6783136113115</v>
      </c>
      <c r="N135" s="162">
        <f>IF(RES_hhdet_tes!N135=0,0,RES_hhdet_tes!N135/0.086*1000000/RES_hhdet_num!N135)</f>
        <v>1989.3822842827312</v>
      </c>
      <c r="O135" s="162">
        <f>IF(RES_hhdet_tes!O135=0,0,RES_hhdet_tes!O135/0.086*1000000/RES_hhdet_num!O135)</f>
        <v>1956.7438106504455</v>
      </c>
      <c r="P135" s="162">
        <f>IF(RES_hhdet_tes!P135=0,0,RES_hhdet_tes!P135/0.086*1000000/RES_hhdet_num!P135)</f>
        <v>2090.4277754082323</v>
      </c>
      <c r="Q135" s="162">
        <f>IF(RES_hhdet_tes!Q135=0,0,RES_hhdet_tes!Q135/0.086*1000000/RES_hhdet_num!Q135)</f>
        <v>2017.3121085440812</v>
      </c>
    </row>
    <row r="136" spans="1:17" ht="12" customHeight="1" x14ac:dyDescent="0.25">
      <c r="A136" s="161" t="s">
        <v>141</v>
      </c>
      <c r="B136" s="160">
        <f>IF(RES_hhdet_tes!B136=0,0,RES_hhdet_tes!B136/0.086*1000000/RES_hhdet_num!B136)</f>
        <v>1754.9412551529751</v>
      </c>
      <c r="C136" s="160">
        <f>IF(RES_hhdet_tes!C136=0,0,RES_hhdet_tes!C136/0.086*1000000/RES_hhdet_num!C136)</f>
        <v>1822.5026485078045</v>
      </c>
      <c r="D136" s="160">
        <f>IF(RES_hhdet_tes!D136=0,0,RES_hhdet_tes!D136/0.086*1000000/RES_hhdet_num!D136)</f>
        <v>1832.0362570636714</v>
      </c>
      <c r="E136" s="160">
        <f>IF(RES_hhdet_tes!E136=0,0,RES_hhdet_tes!E136/0.086*1000000/RES_hhdet_num!E136)</f>
        <v>1835.5151678573075</v>
      </c>
      <c r="F136" s="160">
        <f>IF(RES_hhdet_tes!F136=0,0,RES_hhdet_tes!F136/0.086*1000000/RES_hhdet_num!F136)</f>
        <v>1799.879096884328</v>
      </c>
      <c r="G136" s="160">
        <f>IF(RES_hhdet_tes!G136=0,0,RES_hhdet_tes!G136/0.086*1000000/RES_hhdet_num!G136)</f>
        <v>1819.1514570968745</v>
      </c>
      <c r="H136" s="160">
        <f>IF(RES_hhdet_tes!H136=0,0,RES_hhdet_tes!H136/0.086*1000000/RES_hhdet_num!H136)</f>
        <v>1787.9798334398968</v>
      </c>
      <c r="I136" s="160">
        <f>IF(RES_hhdet_tes!I136=0,0,RES_hhdet_tes!I136/0.086*1000000/RES_hhdet_num!I136)</f>
        <v>1875.1049187943224</v>
      </c>
      <c r="J136" s="160">
        <f>IF(RES_hhdet_tes!J136=0,0,RES_hhdet_tes!J136/0.086*1000000/RES_hhdet_num!J136)</f>
        <v>1791.3656049645938</v>
      </c>
      <c r="K136" s="160">
        <f>IF(RES_hhdet_tes!K136=0,0,RES_hhdet_tes!K136/0.086*1000000/RES_hhdet_num!K136)</f>
        <v>1847.1762548620086</v>
      </c>
      <c r="L136" s="160">
        <f>IF(RES_hhdet_tes!L136=0,0,RES_hhdet_tes!L136/0.086*1000000/RES_hhdet_num!L136)</f>
        <v>1822.1207421367435</v>
      </c>
      <c r="M136" s="160">
        <f>IF(RES_hhdet_tes!M136=0,0,RES_hhdet_tes!M136/0.086*1000000/RES_hhdet_num!M136)</f>
        <v>1890.905445401997</v>
      </c>
      <c r="N136" s="160">
        <f>IF(RES_hhdet_tes!N136=0,0,RES_hhdet_tes!N136/0.086*1000000/RES_hhdet_num!N136)</f>
        <v>1887.3837623141831</v>
      </c>
      <c r="O136" s="160">
        <f>IF(RES_hhdet_tes!O136=0,0,RES_hhdet_tes!O136/0.086*1000000/RES_hhdet_num!O136)</f>
        <v>1860.4685531472742</v>
      </c>
      <c r="P136" s="160">
        <f>IF(RES_hhdet_tes!P136=0,0,RES_hhdet_tes!P136/0.086*1000000/RES_hhdet_num!P136)</f>
        <v>1953.0551544771577</v>
      </c>
      <c r="Q136" s="160">
        <f>IF(RES_hhdet_tes!Q136=0,0,RES_hhdet_tes!Q136/0.086*1000000/RES_hhdet_num!Q136)</f>
        <v>1902.270598776073</v>
      </c>
    </row>
    <row r="137" spans="1:17" ht="12" customHeight="1" x14ac:dyDescent="0.25">
      <c r="A137" s="148" t="s">
        <v>60</v>
      </c>
      <c r="B137" s="156">
        <f>IF(RES_hhdet_tes!B137=0,0,RES_hhdet_tes!B137/0.086*1000000/RES_hhdet_num!B136)</f>
        <v>1163.8190691126435</v>
      </c>
      <c r="C137" s="156">
        <f>IF(RES_hhdet_tes!C137=0,0,RES_hhdet_tes!C137/0.086*1000000/RES_hhdet_num!C136)</f>
        <v>1230.5690682739278</v>
      </c>
      <c r="D137" s="156">
        <f>IF(RES_hhdet_tes!D137=0,0,RES_hhdet_tes!D137/0.086*1000000/RES_hhdet_num!D136)</f>
        <v>1237.2832628477827</v>
      </c>
      <c r="E137" s="156">
        <f>IF(RES_hhdet_tes!E137=0,0,RES_hhdet_tes!E137/0.086*1000000/RES_hhdet_num!E136)</f>
        <v>1239.698694410753</v>
      </c>
      <c r="F137" s="156">
        <f>IF(RES_hhdet_tes!F137=0,0,RES_hhdet_tes!F137/0.086*1000000/RES_hhdet_num!F136)</f>
        <v>1204.3478117938764</v>
      </c>
      <c r="G137" s="156">
        <f>IF(RES_hhdet_tes!G137=0,0,RES_hhdet_tes!G137/0.086*1000000/RES_hhdet_num!G136)</f>
        <v>1221.0601803019363</v>
      </c>
      <c r="H137" s="156">
        <f>IF(RES_hhdet_tes!H137=0,0,RES_hhdet_tes!H137/0.086*1000000/RES_hhdet_num!H136)</f>
        <v>1193.4584630250552</v>
      </c>
      <c r="I137" s="156">
        <f>IF(RES_hhdet_tes!I137=0,0,RES_hhdet_tes!I137/0.086*1000000/RES_hhdet_num!I136)</f>
        <v>1285.0226372552725</v>
      </c>
      <c r="J137" s="156">
        <f>IF(RES_hhdet_tes!J137=0,0,RES_hhdet_tes!J137/0.086*1000000/RES_hhdet_num!J136)</f>
        <v>1206.5111619617687</v>
      </c>
      <c r="K137" s="156">
        <f>IF(RES_hhdet_tes!K137=0,0,RES_hhdet_tes!K137/0.086*1000000/RES_hhdet_num!K136)</f>
        <v>1255.364572734605</v>
      </c>
      <c r="L137" s="156">
        <f>IF(RES_hhdet_tes!L137=0,0,RES_hhdet_tes!L137/0.086*1000000/RES_hhdet_num!L136)</f>
        <v>1218.1035815843418</v>
      </c>
      <c r="M137" s="156">
        <f>IF(RES_hhdet_tes!M137=0,0,RES_hhdet_tes!M137/0.086*1000000/RES_hhdet_num!M136)</f>
        <v>1304.4047514531396</v>
      </c>
      <c r="N137" s="156">
        <f>IF(RES_hhdet_tes!N137=0,0,RES_hhdet_tes!N137/0.086*1000000/RES_hhdet_num!N136)</f>
        <v>1293.3719841859759</v>
      </c>
      <c r="O137" s="156">
        <f>IF(RES_hhdet_tes!O137=0,0,RES_hhdet_tes!O137/0.086*1000000/RES_hhdet_num!O136)</f>
        <v>1256.9509509453944</v>
      </c>
      <c r="P137" s="156">
        <f>IF(RES_hhdet_tes!P137=0,0,RES_hhdet_tes!P137/0.086*1000000/RES_hhdet_num!P136)</f>
        <v>1373.2531159255057</v>
      </c>
      <c r="Q137" s="156">
        <f>IF(RES_hhdet_tes!Q137=0,0,RES_hhdet_tes!Q137/0.086*1000000/RES_hhdet_num!Q136)</f>
        <v>1313.7317489065417</v>
      </c>
    </row>
    <row r="138" spans="1:17" ht="12" customHeight="1" x14ac:dyDescent="0.25">
      <c r="A138" s="148" t="s">
        <v>59</v>
      </c>
      <c r="B138" s="156">
        <f>IF(RES_hhdet_tes!B138=0,0,RES_hhdet_tes!B138/0.086*1000000/RES_hhdet_num!B136)</f>
        <v>591.12218604033183</v>
      </c>
      <c r="C138" s="156">
        <f>IF(RES_hhdet_tes!C138=0,0,RES_hhdet_tes!C138/0.086*1000000/RES_hhdet_num!C136)</f>
        <v>591.93358023387657</v>
      </c>
      <c r="D138" s="156">
        <f>IF(RES_hhdet_tes!D138=0,0,RES_hhdet_tes!D138/0.086*1000000/RES_hhdet_num!D136)</f>
        <v>594.75299421588875</v>
      </c>
      <c r="E138" s="156">
        <f>IF(RES_hhdet_tes!E138=0,0,RES_hhdet_tes!E138/0.086*1000000/RES_hhdet_num!E136)</f>
        <v>595.81647344655426</v>
      </c>
      <c r="F138" s="156">
        <f>IF(RES_hhdet_tes!F138=0,0,RES_hhdet_tes!F138/0.086*1000000/RES_hhdet_num!F136)</f>
        <v>595.53128509045143</v>
      </c>
      <c r="G138" s="156">
        <f>IF(RES_hhdet_tes!G138=0,0,RES_hhdet_tes!G138/0.086*1000000/RES_hhdet_num!G136)</f>
        <v>598.09127679493827</v>
      </c>
      <c r="H138" s="156">
        <f>IF(RES_hhdet_tes!H138=0,0,RES_hhdet_tes!H138/0.086*1000000/RES_hhdet_num!H136)</f>
        <v>594.52137041484184</v>
      </c>
      <c r="I138" s="156">
        <f>IF(RES_hhdet_tes!I138=0,0,RES_hhdet_tes!I138/0.086*1000000/RES_hhdet_num!I136)</f>
        <v>590.08228153904963</v>
      </c>
      <c r="J138" s="156">
        <f>IF(RES_hhdet_tes!J138=0,0,RES_hhdet_tes!J138/0.086*1000000/RES_hhdet_num!J136)</f>
        <v>584.85444300282552</v>
      </c>
      <c r="K138" s="156">
        <f>IF(RES_hhdet_tes!K138=0,0,RES_hhdet_tes!K138/0.086*1000000/RES_hhdet_num!K136)</f>
        <v>591.81168212740408</v>
      </c>
      <c r="L138" s="156">
        <f>IF(RES_hhdet_tes!L138=0,0,RES_hhdet_tes!L138/0.086*1000000/RES_hhdet_num!L136)</f>
        <v>604.01716055240195</v>
      </c>
      <c r="M138" s="156">
        <f>IF(RES_hhdet_tes!M138=0,0,RES_hhdet_tes!M138/0.086*1000000/RES_hhdet_num!M136)</f>
        <v>586.50069394885736</v>
      </c>
      <c r="N138" s="156">
        <f>IF(RES_hhdet_tes!N138=0,0,RES_hhdet_tes!N138/0.086*1000000/RES_hhdet_num!N136)</f>
        <v>594.01177812820777</v>
      </c>
      <c r="O138" s="156">
        <f>IF(RES_hhdet_tes!O138=0,0,RES_hhdet_tes!O138/0.086*1000000/RES_hhdet_num!O136)</f>
        <v>603.51760220188009</v>
      </c>
      <c r="P138" s="156">
        <f>IF(RES_hhdet_tes!P138=0,0,RES_hhdet_tes!P138/0.086*1000000/RES_hhdet_num!P136)</f>
        <v>579.802038551652</v>
      </c>
      <c r="Q138" s="156">
        <f>IF(RES_hhdet_tes!Q138=0,0,RES_hhdet_tes!Q138/0.086*1000000/RES_hhdet_num!Q136)</f>
        <v>588.53884986953119</v>
      </c>
    </row>
    <row r="139" spans="1:17" ht="12" customHeight="1" x14ac:dyDescent="0.25">
      <c r="A139" s="158" t="s">
        <v>62</v>
      </c>
      <c r="B139" s="157">
        <f>IF(RES_hhdet_tes!B139=0,0,RES_hhdet_tes!B139/0.086*1000000/RES_hhdet_num!B$124)</f>
        <v>634.19166768298317</v>
      </c>
      <c r="C139" s="157">
        <f>IF(RES_hhdet_tes!C139=0,0,RES_hhdet_tes!C139/0.086*1000000/RES_hhdet_num!C$124)</f>
        <v>651.09304762679062</v>
      </c>
      <c r="D139" s="157">
        <f>IF(RES_hhdet_tes!D139=0,0,RES_hhdet_tes!D139/0.086*1000000/RES_hhdet_num!D$124)</f>
        <v>661.27561241674243</v>
      </c>
      <c r="E139" s="157">
        <f>IF(RES_hhdet_tes!E139=0,0,RES_hhdet_tes!E139/0.086*1000000/RES_hhdet_num!E$124)</f>
        <v>669.38132809736612</v>
      </c>
      <c r="F139" s="157">
        <f>IF(RES_hhdet_tes!F139=0,0,RES_hhdet_tes!F139/0.086*1000000/RES_hhdet_num!F$124)</f>
        <v>654.52962288698575</v>
      </c>
      <c r="G139" s="157">
        <f>IF(RES_hhdet_tes!G139=0,0,RES_hhdet_tes!G139/0.086*1000000/RES_hhdet_num!G$124)</f>
        <v>646.79696210206589</v>
      </c>
      <c r="H139" s="157">
        <f>IF(RES_hhdet_tes!H139=0,0,RES_hhdet_tes!H139/0.086*1000000/RES_hhdet_num!H$124)</f>
        <v>637.25650380776767</v>
      </c>
      <c r="I139" s="157">
        <f>IF(RES_hhdet_tes!I139=0,0,RES_hhdet_tes!I139/0.086*1000000/RES_hhdet_num!I$124)</f>
        <v>657.44036508786905</v>
      </c>
      <c r="J139" s="157">
        <f>IF(RES_hhdet_tes!J139=0,0,RES_hhdet_tes!J139/0.086*1000000/RES_hhdet_num!J$124)</f>
        <v>639.42208149083478</v>
      </c>
      <c r="K139" s="157">
        <f>IF(RES_hhdet_tes!K139=0,0,RES_hhdet_tes!K139/0.086*1000000/RES_hhdet_num!K$124)</f>
        <v>667.21050956942088</v>
      </c>
      <c r="L139" s="157">
        <f>IF(RES_hhdet_tes!L139=0,0,RES_hhdet_tes!L139/0.086*1000000/RES_hhdet_num!L$124)</f>
        <v>657.25671214108559</v>
      </c>
      <c r="M139" s="157">
        <f>IF(RES_hhdet_tes!M139=0,0,RES_hhdet_tes!M139/0.086*1000000/RES_hhdet_num!M$124)</f>
        <v>670.23983089523722</v>
      </c>
      <c r="N139" s="157">
        <f>IF(RES_hhdet_tes!N139=0,0,RES_hhdet_tes!N139/0.086*1000000/RES_hhdet_num!N$124)</f>
        <v>699.88331869693377</v>
      </c>
      <c r="O139" s="157">
        <f>IF(RES_hhdet_tes!O139=0,0,RES_hhdet_tes!O139/0.086*1000000/RES_hhdet_num!O$124)</f>
        <v>664.84144161440975</v>
      </c>
      <c r="P139" s="157">
        <f>IF(RES_hhdet_tes!P139=0,0,RES_hhdet_tes!P139/0.086*1000000/RES_hhdet_num!P$124)</f>
        <v>708.12863302112521</v>
      </c>
      <c r="Q139" s="157">
        <f>IF(RES_hhdet_tes!Q139=0,0,RES_hhdet_tes!Q139/0.086*1000000/RES_hhdet_num!Q$124)</f>
        <v>685.52840317344703</v>
      </c>
    </row>
    <row r="140" spans="1:17" ht="12" customHeight="1" x14ac:dyDescent="0.25">
      <c r="A140" s="23" t="s">
        <v>57</v>
      </c>
      <c r="B140" s="156">
        <f>IF(RES_hhdet_tes!B140=0,0,RES_hhdet_tes!B140/0.086*1000000/RES_hhdet_num!B140)</f>
        <v>592.06443341497993</v>
      </c>
      <c r="C140" s="156">
        <f>IF(RES_hhdet_tes!C140=0,0,RES_hhdet_tes!C140/0.086*1000000/RES_hhdet_num!C140)</f>
        <v>591.29076901497854</v>
      </c>
      <c r="D140" s="156">
        <f>IF(RES_hhdet_tes!D140=0,0,RES_hhdet_tes!D140/0.086*1000000/RES_hhdet_num!D140)</f>
        <v>591.97473141389207</v>
      </c>
      <c r="E140" s="156">
        <f>IF(RES_hhdet_tes!E140=0,0,RES_hhdet_tes!E140/0.086*1000000/RES_hhdet_num!E140)</f>
        <v>571.84422583771777</v>
      </c>
      <c r="F140" s="156">
        <f>IF(RES_hhdet_tes!F140=0,0,RES_hhdet_tes!F140/0.086*1000000/RES_hhdet_num!F140)</f>
        <v>618.71192640801144</v>
      </c>
      <c r="G140" s="156">
        <f>IF(RES_hhdet_tes!G140=0,0,RES_hhdet_tes!G140/0.086*1000000/RES_hhdet_num!G140)</f>
        <v>691.45018138483704</v>
      </c>
      <c r="H140" s="156">
        <f>IF(RES_hhdet_tes!H140=0,0,RES_hhdet_tes!H140/0.086*1000000/RES_hhdet_num!H140)</f>
        <v>570.33159477234085</v>
      </c>
      <c r="I140" s="156">
        <f>IF(RES_hhdet_tes!I140=0,0,RES_hhdet_tes!I140/0.086*1000000/RES_hhdet_num!I140)</f>
        <v>644.12673329480822</v>
      </c>
      <c r="J140" s="156">
        <f>IF(RES_hhdet_tes!J140=0,0,RES_hhdet_tes!J140/0.086*1000000/RES_hhdet_num!J140)</f>
        <v>644.34558162979863</v>
      </c>
      <c r="K140" s="156">
        <f>IF(RES_hhdet_tes!K140=0,0,RES_hhdet_tes!K140/0.086*1000000/RES_hhdet_num!K140)</f>
        <v>483.66824600198231</v>
      </c>
      <c r="L140" s="156">
        <f>IF(RES_hhdet_tes!L140=0,0,RES_hhdet_tes!L140/0.086*1000000/RES_hhdet_num!L140)</f>
        <v>696.44508729910444</v>
      </c>
      <c r="M140" s="156">
        <f>IF(RES_hhdet_tes!M140=0,0,RES_hhdet_tes!M140/0.086*1000000/RES_hhdet_num!M140)</f>
        <v>694.07044178514082</v>
      </c>
      <c r="N140" s="156">
        <f>IF(RES_hhdet_tes!N140=0,0,RES_hhdet_tes!N140/0.086*1000000/RES_hhdet_num!N140)</f>
        <v>533.47409119264762</v>
      </c>
      <c r="O140" s="156">
        <f>IF(RES_hhdet_tes!O140=0,0,RES_hhdet_tes!O140/0.086*1000000/RES_hhdet_num!O140)</f>
        <v>584.16914629743621</v>
      </c>
      <c r="P140" s="156">
        <f>IF(RES_hhdet_tes!P140=0,0,RES_hhdet_tes!P140/0.086*1000000/RES_hhdet_num!P140)</f>
        <v>578.3257825440337</v>
      </c>
      <c r="Q140" s="156">
        <f>IF(RES_hhdet_tes!Q140=0,0,RES_hhdet_tes!Q140/0.086*1000000/RES_hhdet_num!Q140)</f>
        <v>587.3356089788216</v>
      </c>
    </row>
    <row r="141" spans="1:17" ht="12" customHeight="1" x14ac:dyDescent="0.25">
      <c r="A141" s="29" t="s">
        <v>140</v>
      </c>
      <c r="B141" s="57">
        <f>IF(RES_hhdet_tes!B141=0,0,RES_hhdet_tes!B141/0.086*1000000/RES_hhdet_num!B141)</f>
        <v>636.6616771170286</v>
      </c>
      <c r="C141" s="57">
        <f>IF(RES_hhdet_tes!C141=0,0,RES_hhdet_tes!C141/0.086*1000000/RES_hhdet_num!C141)</f>
        <v>653.75694058020883</v>
      </c>
      <c r="D141" s="57">
        <f>IF(RES_hhdet_tes!D141=0,0,RES_hhdet_tes!D141/0.086*1000000/RES_hhdet_num!D141)</f>
        <v>663.9950056374729</v>
      </c>
      <c r="E141" s="57">
        <f>IF(RES_hhdet_tes!E141=0,0,RES_hhdet_tes!E141/0.086*1000000/RES_hhdet_num!E141)</f>
        <v>671.57529877908223</v>
      </c>
      <c r="F141" s="57">
        <f>IF(RES_hhdet_tes!F141=0,0,RES_hhdet_tes!F141/0.086*1000000/RES_hhdet_num!F141)</f>
        <v>655.39918036688471</v>
      </c>
      <c r="G141" s="57">
        <f>IF(RES_hhdet_tes!G141=0,0,RES_hhdet_tes!G141/0.086*1000000/RES_hhdet_num!G141)</f>
        <v>644.79514278713361</v>
      </c>
      <c r="H141" s="57">
        <f>IF(RES_hhdet_tes!H141=0,0,RES_hhdet_tes!H141/0.086*1000000/RES_hhdet_num!H141)</f>
        <v>640.2697680232252</v>
      </c>
      <c r="I141" s="57">
        <f>IF(RES_hhdet_tes!I141=0,0,RES_hhdet_tes!I141/0.086*1000000/RES_hhdet_num!I141)</f>
        <v>658.51347188673219</v>
      </c>
      <c r="J141" s="57">
        <f>IF(RES_hhdet_tes!J141=0,0,RES_hhdet_tes!J141/0.086*1000000/RES_hhdet_num!J141)</f>
        <v>639.05399533401521</v>
      </c>
      <c r="K141" s="57">
        <f>IF(RES_hhdet_tes!K141=0,0,RES_hhdet_tes!K141/0.086*1000000/RES_hhdet_num!K141)</f>
        <v>675.58317677211232</v>
      </c>
      <c r="L141" s="57">
        <f>IF(RES_hhdet_tes!L141=0,0,RES_hhdet_tes!L141/0.086*1000000/RES_hhdet_num!L141)</f>
        <v>655.52468185920441</v>
      </c>
      <c r="M141" s="57">
        <f>IF(RES_hhdet_tes!M141=0,0,RES_hhdet_tes!M141/0.086*1000000/RES_hhdet_num!M141)</f>
        <v>669.23539442665947</v>
      </c>
      <c r="N141" s="57">
        <f>IF(RES_hhdet_tes!N141=0,0,RES_hhdet_tes!N141/0.086*1000000/RES_hhdet_num!N141)</f>
        <v>704.83282847800876</v>
      </c>
      <c r="O141" s="57">
        <f>IF(RES_hhdet_tes!O141=0,0,RES_hhdet_tes!O141/0.086*1000000/RES_hhdet_num!O141)</f>
        <v>667.27479497557124</v>
      </c>
      <c r="P141" s="57">
        <f>IF(RES_hhdet_tes!P141=0,0,RES_hhdet_tes!P141/0.086*1000000/RES_hhdet_num!P141)</f>
        <v>712.36764414911659</v>
      </c>
      <c r="Q141" s="57">
        <f>IF(RES_hhdet_tes!Q141=0,0,RES_hhdet_tes!Q141/0.086*1000000/RES_hhdet_num!Q141)</f>
        <v>690.03585073245506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>
        <f>SUM(B144,B146,B148,B157)</f>
        <v>14017.219989645502</v>
      </c>
      <c r="C143" s="168">
        <f t="shared" ref="C143:Q143" si="21">SUM(C144,C146,C148,C157)</f>
        <v>14805.786370416199</v>
      </c>
      <c r="D143" s="168">
        <f t="shared" si="21"/>
        <v>14165.721437185197</v>
      </c>
      <c r="E143" s="168">
        <f t="shared" si="21"/>
        <v>14308.826837351167</v>
      </c>
      <c r="F143" s="168">
        <f t="shared" si="21"/>
        <v>13584.426358581639</v>
      </c>
      <c r="G143" s="168">
        <f t="shared" si="21"/>
        <v>13275.272980999433</v>
      </c>
      <c r="H143" s="168">
        <f t="shared" si="21"/>
        <v>12578.362293302956</v>
      </c>
      <c r="I143" s="168">
        <f t="shared" si="21"/>
        <v>12518.983560345972</v>
      </c>
      <c r="J143" s="168">
        <f t="shared" si="21"/>
        <v>12528.421788968722</v>
      </c>
      <c r="K143" s="168">
        <f t="shared" si="21"/>
        <v>12398.804952462497</v>
      </c>
      <c r="L143" s="168">
        <f t="shared" si="21"/>
        <v>13584.96268355032</v>
      </c>
      <c r="M143" s="168">
        <f t="shared" si="21"/>
        <v>12642.094686322538</v>
      </c>
      <c r="N143" s="168">
        <f t="shared" si="21"/>
        <v>13184.981704395817</v>
      </c>
      <c r="O143" s="168">
        <f t="shared" si="21"/>
        <v>14049.64037621749</v>
      </c>
      <c r="P143" s="168">
        <f t="shared" si="21"/>
        <v>12257.439832493401</v>
      </c>
      <c r="Q143" s="168">
        <f t="shared" si="21"/>
        <v>13085.350061629275</v>
      </c>
    </row>
    <row r="144" spans="1:17" ht="12.95" customHeight="1" x14ac:dyDescent="0.25">
      <c r="A144" s="158" t="s">
        <v>65</v>
      </c>
      <c r="B144" s="157">
        <f t="shared" ref="B144:Q144" si="22">B145</f>
        <v>10939.633815331013</v>
      </c>
      <c r="C144" s="157">
        <f t="shared" si="22"/>
        <v>11614.675700786373</v>
      </c>
      <c r="D144" s="157">
        <f t="shared" si="22"/>
        <v>10953.294164907544</v>
      </c>
      <c r="E144" s="157">
        <f t="shared" si="22"/>
        <v>11080.846642856612</v>
      </c>
      <c r="F144" s="157">
        <f t="shared" si="22"/>
        <v>10416.598295033074</v>
      </c>
      <c r="G144" s="157">
        <f t="shared" si="22"/>
        <v>10091.375319005292</v>
      </c>
      <c r="H144" s="157">
        <f t="shared" si="22"/>
        <v>9447.3589248997378</v>
      </c>
      <c r="I144" s="157">
        <f t="shared" si="22"/>
        <v>9237.1698148195755</v>
      </c>
      <c r="J144" s="157">
        <f t="shared" si="22"/>
        <v>9363.3632752038975</v>
      </c>
      <c r="K144" s="157">
        <f t="shared" si="22"/>
        <v>9110.4501346072302</v>
      </c>
      <c r="L144" s="157">
        <f t="shared" si="22"/>
        <v>10347.32382329465</v>
      </c>
      <c r="M144" s="157">
        <f t="shared" si="22"/>
        <v>9305.6966332739703</v>
      </c>
      <c r="N144" s="157">
        <f t="shared" si="22"/>
        <v>9817.5957574361219</v>
      </c>
      <c r="O144" s="157">
        <f t="shared" si="22"/>
        <v>10744.477113964816</v>
      </c>
      <c r="P144" s="157">
        <f t="shared" si="22"/>
        <v>8801.9611016182625</v>
      </c>
      <c r="Q144" s="157">
        <f t="shared" si="22"/>
        <v>9665.5633784723868</v>
      </c>
    </row>
    <row r="145" spans="1:17" ht="12" customHeight="1" x14ac:dyDescent="0.25">
      <c r="A145" s="23" t="s">
        <v>60</v>
      </c>
      <c r="B145" s="156">
        <f>IF(RES_hhdet_tes!B145=0,0,RES_hhdet_tes!B145/0.086*1000000/RES_hhdet_num!B$143)</f>
        <v>10939.633815331013</v>
      </c>
      <c r="C145" s="156">
        <f>IF(RES_hhdet_tes!C145=0,0,RES_hhdet_tes!C145/0.086*1000000/RES_hhdet_num!C$143)</f>
        <v>11614.675700786373</v>
      </c>
      <c r="D145" s="156">
        <f>IF(RES_hhdet_tes!D145=0,0,RES_hhdet_tes!D145/0.086*1000000/RES_hhdet_num!D$143)</f>
        <v>10953.294164907544</v>
      </c>
      <c r="E145" s="156">
        <f>IF(RES_hhdet_tes!E145=0,0,RES_hhdet_tes!E145/0.086*1000000/RES_hhdet_num!E$143)</f>
        <v>11080.846642856612</v>
      </c>
      <c r="F145" s="156">
        <f>IF(RES_hhdet_tes!F145=0,0,RES_hhdet_tes!F145/0.086*1000000/RES_hhdet_num!F$143)</f>
        <v>10416.598295033074</v>
      </c>
      <c r="G145" s="156">
        <f>IF(RES_hhdet_tes!G145=0,0,RES_hhdet_tes!G145/0.086*1000000/RES_hhdet_num!G$143)</f>
        <v>10091.375319005292</v>
      </c>
      <c r="H145" s="156">
        <f>IF(RES_hhdet_tes!H145=0,0,RES_hhdet_tes!H145/0.086*1000000/RES_hhdet_num!H$143)</f>
        <v>9447.3589248997378</v>
      </c>
      <c r="I145" s="156">
        <f>IF(RES_hhdet_tes!I145=0,0,RES_hhdet_tes!I145/0.086*1000000/RES_hhdet_num!I$143)</f>
        <v>9237.1698148195755</v>
      </c>
      <c r="J145" s="156">
        <f>IF(RES_hhdet_tes!J145=0,0,RES_hhdet_tes!J145/0.086*1000000/RES_hhdet_num!J$143)</f>
        <v>9363.3632752038975</v>
      </c>
      <c r="K145" s="156">
        <f>IF(RES_hhdet_tes!K145=0,0,RES_hhdet_tes!K145/0.086*1000000/RES_hhdet_num!K$143)</f>
        <v>9110.4501346072302</v>
      </c>
      <c r="L145" s="156">
        <f>IF(RES_hhdet_tes!L145=0,0,RES_hhdet_tes!L145/0.086*1000000/RES_hhdet_num!L$143)</f>
        <v>10347.32382329465</v>
      </c>
      <c r="M145" s="156">
        <f>IF(RES_hhdet_tes!M145=0,0,RES_hhdet_tes!M145/0.086*1000000/RES_hhdet_num!M$143)</f>
        <v>9305.6966332739703</v>
      </c>
      <c r="N145" s="156">
        <f>IF(RES_hhdet_tes!N145=0,0,RES_hhdet_tes!N145/0.086*1000000/RES_hhdet_num!N$143)</f>
        <v>9817.5957574361219</v>
      </c>
      <c r="O145" s="156">
        <f>IF(RES_hhdet_tes!O145=0,0,RES_hhdet_tes!O145/0.086*1000000/RES_hhdet_num!O$143)</f>
        <v>10744.477113964816</v>
      </c>
      <c r="P145" s="156">
        <f>IF(RES_hhdet_tes!P145=0,0,RES_hhdet_tes!P145/0.086*1000000/RES_hhdet_num!P$143)</f>
        <v>8801.9611016182625</v>
      </c>
      <c r="Q145" s="156">
        <f>IF(RES_hhdet_tes!Q145=0,0,RES_hhdet_tes!Q145/0.086*1000000/RES_hhdet_num!Q$143)</f>
        <v>9665.5633784723868</v>
      </c>
    </row>
    <row r="146" spans="1:17" ht="12.95" customHeight="1" x14ac:dyDescent="0.25">
      <c r="A146" s="158" t="s">
        <v>112</v>
      </c>
      <c r="B146" s="157">
        <f t="shared" ref="B146:Q146" si="23">B147</f>
        <v>678.48122295680207</v>
      </c>
      <c r="C146" s="157">
        <f t="shared" si="23"/>
        <v>685.29661310415065</v>
      </c>
      <c r="D146" s="157">
        <f t="shared" si="23"/>
        <v>687.30338418106055</v>
      </c>
      <c r="E146" s="157">
        <f t="shared" si="23"/>
        <v>691.3332495561059</v>
      </c>
      <c r="F146" s="157">
        <f t="shared" si="23"/>
        <v>697.99643533627955</v>
      </c>
      <c r="G146" s="157">
        <f t="shared" si="23"/>
        <v>702.84019368866814</v>
      </c>
      <c r="H146" s="157">
        <f t="shared" si="23"/>
        <v>705.01294348550005</v>
      </c>
      <c r="I146" s="157">
        <f t="shared" si="23"/>
        <v>716.54302967209537</v>
      </c>
      <c r="J146" s="157">
        <f t="shared" si="23"/>
        <v>733.06563054848311</v>
      </c>
      <c r="K146" s="157">
        <f t="shared" si="23"/>
        <v>759.33511037316941</v>
      </c>
      <c r="L146" s="157">
        <f t="shared" si="23"/>
        <v>753.28656412265389</v>
      </c>
      <c r="M146" s="157">
        <f t="shared" si="23"/>
        <v>764.27602191317715</v>
      </c>
      <c r="N146" s="157">
        <f t="shared" si="23"/>
        <v>764.86054736658525</v>
      </c>
      <c r="O146" s="157">
        <f t="shared" si="23"/>
        <v>767.87666580859241</v>
      </c>
      <c r="P146" s="157">
        <f t="shared" si="23"/>
        <v>769.60550734180788</v>
      </c>
      <c r="Q146" s="157">
        <f t="shared" si="23"/>
        <v>803.53818210954148</v>
      </c>
    </row>
    <row r="147" spans="1:17" ht="12" customHeight="1" x14ac:dyDescent="0.25">
      <c r="A147" s="23" t="s">
        <v>60</v>
      </c>
      <c r="B147" s="156">
        <f>IF(RES_hhdet_tes!B147=0,0,RES_hhdet_tes!B147/0.086*1000000/RES_hhdet_num!B$143)</f>
        <v>678.48122295680207</v>
      </c>
      <c r="C147" s="156">
        <f>IF(RES_hhdet_tes!C147=0,0,RES_hhdet_tes!C147/0.086*1000000/RES_hhdet_num!C$143)</f>
        <v>685.29661310415065</v>
      </c>
      <c r="D147" s="156">
        <f>IF(RES_hhdet_tes!D147=0,0,RES_hhdet_tes!D147/0.086*1000000/RES_hhdet_num!D$143)</f>
        <v>687.30338418106055</v>
      </c>
      <c r="E147" s="156">
        <f>IF(RES_hhdet_tes!E147=0,0,RES_hhdet_tes!E147/0.086*1000000/RES_hhdet_num!E$143)</f>
        <v>691.3332495561059</v>
      </c>
      <c r="F147" s="156">
        <f>IF(RES_hhdet_tes!F147=0,0,RES_hhdet_tes!F147/0.086*1000000/RES_hhdet_num!F$143)</f>
        <v>697.99643533627955</v>
      </c>
      <c r="G147" s="156">
        <f>IF(RES_hhdet_tes!G147=0,0,RES_hhdet_tes!G147/0.086*1000000/RES_hhdet_num!G$143)</f>
        <v>702.84019368866814</v>
      </c>
      <c r="H147" s="156">
        <f>IF(RES_hhdet_tes!H147=0,0,RES_hhdet_tes!H147/0.086*1000000/RES_hhdet_num!H$143)</f>
        <v>705.01294348550005</v>
      </c>
      <c r="I147" s="156">
        <f>IF(RES_hhdet_tes!I147=0,0,RES_hhdet_tes!I147/0.086*1000000/RES_hhdet_num!I$143)</f>
        <v>716.54302967209537</v>
      </c>
      <c r="J147" s="156">
        <f>IF(RES_hhdet_tes!J147=0,0,RES_hhdet_tes!J147/0.086*1000000/RES_hhdet_num!J$143)</f>
        <v>733.06563054848311</v>
      </c>
      <c r="K147" s="156">
        <f>IF(RES_hhdet_tes!K147=0,0,RES_hhdet_tes!K147/0.086*1000000/RES_hhdet_num!K$143)</f>
        <v>759.33511037316941</v>
      </c>
      <c r="L147" s="156">
        <f>IF(RES_hhdet_tes!L147=0,0,RES_hhdet_tes!L147/0.086*1000000/RES_hhdet_num!L$143)</f>
        <v>753.28656412265389</v>
      </c>
      <c r="M147" s="156">
        <f>IF(RES_hhdet_tes!M147=0,0,RES_hhdet_tes!M147/0.086*1000000/RES_hhdet_num!M$143)</f>
        <v>764.27602191317715</v>
      </c>
      <c r="N147" s="156">
        <f>IF(RES_hhdet_tes!N147=0,0,RES_hhdet_tes!N147/0.086*1000000/RES_hhdet_num!N$143)</f>
        <v>764.86054736658525</v>
      </c>
      <c r="O147" s="156">
        <f>IF(RES_hhdet_tes!O147=0,0,RES_hhdet_tes!O147/0.086*1000000/RES_hhdet_num!O$143)</f>
        <v>767.87666580859241</v>
      </c>
      <c r="P147" s="156">
        <f>IF(RES_hhdet_tes!P147=0,0,RES_hhdet_tes!P147/0.086*1000000/RES_hhdet_num!P$143)</f>
        <v>769.60550734180788</v>
      </c>
      <c r="Q147" s="156">
        <f>IF(RES_hhdet_tes!Q147=0,0,RES_hhdet_tes!Q147/0.086*1000000/RES_hhdet_num!Q$143)</f>
        <v>803.53818210954148</v>
      </c>
    </row>
    <row r="148" spans="1:17" ht="12" customHeight="1" x14ac:dyDescent="0.25">
      <c r="A148" s="158" t="s">
        <v>63</v>
      </c>
      <c r="B148" s="157">
        <f>IF(RES_hhdet_tes!B148=0,0,RES_hhdet_tes!B148/0.086*1000000/RES_hhdet_num!B$143)</f>
        <v>1764.9150204987973</v>
      </c>
      <c r="C148" s="157">
        <f>IF(RES_hhdet_tes!C148=0,0,RES_hhdet_tes!C148/0.086*1000000/RES_hhdet_num!C$143)</f>
        <v>1854.7195618853968</v>
      </c>
      <c r="D148" s="157">
        <f>IF(RES_hhdet_tes!D148=0,0,RES_hhdet_tes!D148/0.086*1000000/RES_hhdet_num!D$143)</f>
        <v>1863.8473496257811</v>
      </c>
      <c r="E148" s="157">
        <f>IF(RES_hhdet_tes!E148=0,0,RES_hhdet_tes!E148/0.086*1000000/RES_hhdet_num!E$143)</f>
        <v>1867.2668983809308</v>
      </c>
      <c r="F148" s="157">
        <f>IF(RES_hhdet_tes!F148=0,0,RES_hhdet_tes!F148/0.086*1000000/RES_hhdet_num!F$143)</f>
        <v>1815.3020510009869</v>
      </c>
      <c r="G148" s="157">
        <f>IF(RES_hhdet_tes!G148=0,0,RES_hhdet_tes!G148/0.086*1000000/RES_hhdet_num!G$143)</f>
        <v>1834.2605256680877</v>
      </c>
      <c r="H148" s="157">
        <f>IF(RES_hhdet_tes!H148=0,0,RES_hhdet_tes!H148/0.086*1000000/RES_hhdet_num!H$143)</f>
        <v>1788.7336334838299</v>
      </c>
      <c r="I148" s="157">
        <f>IF(RES_hhdet_tes!I148=0,0,RES_hhdet_tes!I148/0.086*1000000/RES_hhdet_num!I$143)</f>
        <v>1907.8303301594601</v>
      </c>
      <c r="J148" s="157">
        <f>IF(RES_hhdet_tes!J148=0,0,RES_hhdet_tes!J148/0.086*1000000/RES_hhdet_num!J$143)</f>
        <v>1792.570780019221</v>
      </c>
      <c r="K148" s="157">
        <f>IF(RES_hhdet_tes!K148=0,0,RES_hhdet_tes!K148/0.086*1000000/RES_hhdet_num!K$143)</f>
        <v>1861.8097954120904</v>
      </c>
      <c r="L148" s="157">
        <f>IF(RES_hhdet_tes!L148=0,0,RES_hhdet_tes!L148/0.086*1000000/RES_hhdet_num!L$143)</f>
        <v>1827.0954323387614</v>
      </c>
      <c r="M148" s="157">
        <f>IF(RES_hhdet_tes!M148=0,0,RES_hhdet_tes!M148/0.086*1000000/RES_hhdet_num!M$143)</f>
        <v>1901.882173618432</v>
      </c>
      <c r="N148" s="157">
        <f>IF(RES_hhdet_tes!N148=0,0,RES_hhdet_tes!N148/0.086*1000000/RES_hhdet_num!N$143)</f>
        <v>1902.6421621339302</v>
      </c>
      <c r="O148" s="157">
        <f>IF(RES_hhdet_tes!O148=0,0,RES_hhdet_tes!O148/0.086*1000000/RES_hhdet_num!O$143)</f>
        <v>1872.4450247313514</v>
      </c>
      <c r="P148" s="157">
        <f>IF(RES_hhdet_tes!P148=0,0,RES_hhdet_tes!P148/0.086*1000000/RES_hhdet_num!P$143)</f>
        <v>1977.7444219990984</v>
      </c>
      <c r="Q148" s="157">
        <f>IF(RES_hhdet_tes!Q148=0,0,RES_hhdet_tes!Q148/0.086*1000000/RES_hhdet_num!Q$143)</f>
        <v>1930.7199889709016</v>
      </c>
    </row>
    <row r="149" spans="1:17" ht="12" customHeight="1" x14ac:dyDescent="0.25">
      <c r="A149" s="167" t="s">
        <v>144</v>
      </c>
      <c r="B149" s="132">
        <f>IF(RES_hhdet_tes!B149=0,0,RES_hhdet_tes!B149/0.086*1000000/RES_hhdet_num!B149)</f>
        <v>1688.9253793766343</v>
      </c>
      <c r="C149" s="132">
        <f>IF(RES_hhdet_tes!C149=0,0,RES_hhdet_tes!C149/0.086*1000000/RES_hhdet_num!C149)</f>
        <v>1676.4136778880684</v>
      </c>
      <c r="D149" s="132">
        <f>IF(RES_hhdet_tes!D149=0,0,RES_hhdet_tes!D149/0.086*1000000/RES_hhdet_num!D149)</f>
        <v>1672.5198006032799</v>
      </c>
      <c r="E149" s="132">
        <f>IF(RES_hhdet_tes!E149=0,0,RES_hhdet_tes!E149/0.086*1000000/RES_hhdet_num!E149)</f>
        <v>1680.5515097343582</v>
      </c>
      <c r="F149" s="132">
        <f>IF(RES_hhdet_tes!F149=0,0,RES_hhdet_tes!F149/0.086*1000000/RES_hhdet_num!F149)</f>
        <v>1682.2354073696004</v>
      </c>
      <c r="G149" s="132">
        <f>IF(RES_hhdet_tes!G149=0,0,RES_hhdet_tes!G149/0.086*1000000/RES_hhdet_num!G149)</f>
        <v>1694.4381543727718</v>
      </c>
      <c r="H149" s="132">
        <f>IF(RES_hhdet_tes!H149=0,0,RES_hhdet_tes!H149/0.086*1000000/RES_hhdet_num!H149)</f>
        <v>1694.7874361899942</v>
      </c>
      <c r="I149" s="132">
        <f>IF(RES_hhdet_tes!I149=0,0,RES_hhdet_tes!I149/0.086*1000000/RES_hhdet_num!I149)</f>
        <v>1691.3461102061262</v>
      </c>
      <c r="J149" s="132">
        <f>IF(RES_hhdet_tes!J149=0,0,RES_hhdet_tes!J149/0.086*1000000/RES_hhdet_num!J149)</f>
        <v>1681.4954598253162</v>
      </c>
      <c r="K149" s="132">
        <f>IF(RES_hhdet_tes!K149=0,0,RES_hhdet_tes!K149/0.086*1000000/RES_hhdet_num!K149)</f>
        <v>1718.047273507349</v>
      </c>
      <c r="L149" s="132">
        <f>IF(RES_hhdet_tes!L149=0,0,RES_hhdet_tes!L149/0.086*1000000/RES_hhdet_num!L149)</f>
        <v>1724.9093054526766</v>
      </c>
      <c r="M149" s="132">
        <f>IF(RES_hhdet_tes!M149=0,0,RES_hhdet_tes!M149/0.086*1000000/RES_hhdet_num!M149)</f>
        <v>1722.8505868429172</v>
      </c>
      <c r="N149" s="132">
        <f>IF(RES_hhdet_tes!N149=0,0,RES_hhdet_tes!N149/0.086*1000000/RES_hhdet_num!N149)</f>
        <v>1713.8847321215076</v>
      </c>
      <c r="O149" s="132">
        <f>IF(RES_hhdet_tes!O149=0,0,RES_hhdet_tes!O149/0.086*1000000/RES_hhdet_num!O149)</f>
        <v>1691.7316913738052</v>
      </c>
      <c r="P149" s="132">
        <f>IF(RES_hhdet_tes!P149=0,0,RES_hhdet_tes!P149/0.086*1000000/RES_hhdet_num!P149)</f>
        <v>1686.2826626761987</v>
      </c>
      <c r="Q149" s="132">
        <f>IF(RES_hhdet_tes!Q149=0,0,RES_hhdet_tes!Q149/0.086*1000000/RES_hhdet_num!Q149)</f>
        <v>1686.7114802347883</v>
      </c>
    </row>
    <row r="150" spans="1:17" ht="12" customHeight="1" x14ac:dyDescent="0.25">
      <c r="A150" s="167" t="s">
        <v>143</v>
      </c>
      <c r="B150" s="132">
        <f>IF(RES_hhdet_tes!B150=0,0,RES_hhdet_tes!B150/0.086*1000000/RES_hhdet_num!B150)</f>
        <v>1688.9236826351435</v>
      </c>
      <c r="C150" s="132">
        <f>IF(RES_hhdet_tes!C150=0,0,RES_hhdet_tes!C150/0.086*1000000/RES_hhdet_num!C150)</f>
        <v>1681.6024708611192</v>
      </c>
      <c r="D150" s="132">
        <f>IF(RES_hhdet_tes!D150=0,0,RES_hhdet_tes!D150/0.086*1000000/RES_hhdet_num!D150)</f>
        <v>1681.8908646080192</v>
      </c>
      <c r="E150" s="132">
        <f>IF(RES_hhdet_tes!E150=0,0,RES_hhdet_tes!E150/0.086*1000000/RES_hhdet_num!E150)</f>
        <v>1695.6489590672115</v>
      </c>
      <c r="F150" s="132">
        <f>IF(RES_hhdet_tes!F150=0,0,RES_hhdet_tes!F150/0.086*1000000/RES_hhdet_num!F150)</f>
        <v>1696.8825507895169</v>
      </c>
      <c r="G150" s="132">
        <f>IF(RES_hhdet_tes!G150=0,0,RES_hhdet_tes!G150/0.086*1000000/RES_hhdet_num!G150)</f>
        <v>1722.2869198355922</v>
      </c>
      <c r="H150" s="132">
        <f>IF(RES_hhdet_tes!H150=0,0,RES_hhdet_tes!H150/0.086*1000000/RES_hhdet_num!H150)</f>
        <v>1729.5554228724022</v>
      </c>
      <c r="I150" s="132">
        <f>IF(RES_hhdet_tes!I150=0,0,RES_hhdet_tes!I150/0.086*1000000/RES_hhdet_num!I150)</f>
        <v>1724.3536808147594</v>
      </c>
      <c r="J150" s="132">
        <f>IF(RES_hhdet_tes!J150=0,0,RES_hhdet_tes!J150/0.086*1000000/RES_hhdet_num!J150)</f>
        <v>1704.4136187880042</v>
      </c>
      <c r="K150" s="132">
        <f>IF(RES_hhdet_tes!K150=0,0,RES_hhdet_tes!K150/0.086*1000000/RES_hhdet_num!K150)</f>
        <v>1718.9196836484646</v>
      </c>
      <c r="L150" s="132">
        <f>IF(RES_hhdet_tes!L150=0,0,RES_hhdet_tes!L150/0.086*1000000/RES_hhdet_num!L150)</f>
        <v>1723.2919436508744</v>
      </c>
      <c r="M150" s="132">
        <f>IF(RES_hhdet_tes!M150=0,0,RES_hhdet_tes!M150/0.086*1000000/RES_hhdet_num!M150)</f>
        <v>1721.0839377592354</v>
      </c>
      <c r="N150" s="132">
        <f>IF(RES_hhdet_tes!N150=0,0,RES_hhdet_tes!N150/0.086*1000000/RES_hhdet_num!N150)</f>
        <v>1713.9064529691732</v>
      </c>
      <c r="O150" s="132">
        <f>IF(RES_hhdet_tes!O150=0,0,RES_hhdet_tes!O150/0.086*1000000/RES_hhdet_num!O150)</f>
        <v>1695.7148924591424</v>
      </c>
      <c r="P150" s="132">
        <f>IF(RES_hhdet_tes!P150=0,0,RES_hhdet_tes!P150/0.086*1000000/RES_hhdet_num!P150)</f>
        <v>1691.7407055522149</v>
      </c>
      <c r="Q150" s="132">
        <f>IF(RES_hhdet_tes!Q150=0,0,RES_hhdet_tes!Q150/0.086*1000000/RES_hhdet_num!Q150)</f>
        <v>1687.4044216192538</v>
      </c>
    </row>
    <row r="151" spans="1:17" ht="12" customHeight="1" x14ac:dyDescent="0.25">
      <c r="A151" s="166" t="s">
        <v>57</v>
      </c>
      <c r="B151" s="165">
        <f>IF(RES_hhdet_tes!B151=0,0,RES_hhdet_tes!B151/0.086*1000000/RES_hhdet_num!B150)</f>
        <v>1097.8014965948119</v>
      </c>
      <c r="C151" s="165">
        <f>IF(RES_hhdet_tes!C151=0,0,RES_hhdet_tes!C151/0.086*1000000/RES_hhdet_num!C150)</f>
        <v>1089.6688906272432</v>
      </c>
      <c r="D151" s="165">
        <f>IF(RES_hhdet_tes!D151=0,0,RES_hhdet_tes!D151/0.086*1000000/RES_hhdet_num!D150)</f>
        <v>1087.1378703921309</v>
      </c>
      <c r="E151" s="165">
        <f>IF(RES_hhdet_tes!E151=0,0,RES_hhdet_tes!E151/0.086*1000000/RES_hhdet_num!E150)</f>
        <v>1099.8324856206575</v>
      </c>
      <c r="F151" s="165">
        <f>IF(RES_hhdet_tes!F151=0,0,RES_hhdet_tes!F151/0.086*1000000/RES_hhdet_num!F150)</f>
        <v>1101.3512656990652</v>
      </c>
      <c r="G151" s="165">
        <f>IF(RES_hhdet_tes!G151=0,0,RES_hhdet_tes!G151/0.086*1000000/RES_hhdet_num!G150)</f>
        <v>1124.195643040654</v>
      </c>
      <c r="H151" s="165">
        <f>IF(RES_hhdet_tes!H151=0,0,RES_hhdet_tes!H151/0.086*1000000/RES_hhdet_num!H150)</f>
        <v>1135.0340524575602</v>
      </c>
      <c r="I151" s="165">
        <f>IF(RES_hhdet_tes!I151=0,0,RES_hhdet_tes!I151/0.086*1000000/RES_hhdet_num!I150)</f>
        <v>1134.2713992757097</v>
      </c>
      <c r="J151" s="165">
        <f>IF(RES_hhdet_tes!J151=0,0,RES_hhdet_tes!J151/0.086*1000000/RES_hhdet_num!J150)</f>
        <v>1119.559175785178</v>
      </c>
      <c r="K151" s="165">
        <f>IF(RES_hhdet_tes!K151=0,0,RES_hhdet_tes!K151/0.086*1000000/RES_hhdet_num!K150)</f>
        <v>1127.1080015210609</v>
      </c>
      <c r="L151" s="165">
        <f>IF(RES_hhdet_tes!L151=0,0,RES_hhdet_tes!L151/0.086*1000000/RES_hhdet_num!L150)</f>
        <v>1119.2747830984724</v>
      </c>
      <c r="M151" s="165">
        <f>IF(RES_hhdet_tes!M151=0,0,RES_hhdet_tes!M151/0.086*1000000/RES_hhdet_num!M150)</f>
        <v>1134.583243810378</v>
      </c>
      <c r="N151" s="165">
        <f>IF(RES_hhdet_tes!N151=0,0,RES_hhdet_tes!N151/0.086*1000000/RES_hhdet_num!N150)</f>
        <v>1119.894674840966</v>
      </c>
      <c r="O151" s="165">
        <f>IF(RES_hhdet_tes!O151=0,0,RES_hhdet_tes!O151/0.086*1000000/RES_hhdet_num!O150)</f>
        <v>1092.1972902572625</v>
      </c>
      <c r="P151" s="165">
        <f>IF(RES_hhdet_tes!P151=0,0,RES_hhdet_tes!P151/0.086*1000000/RES_hhdet_num!P150)</f>
        <v>1111.9386670005631</v>
      </c>
      <c r="Q151" s="165">
        <f>IF(RES_hhdet_tes!Q151=0,0,RES_hhdet_tes!Q151/0.086*1000000/RES_hhdet_num!Q150)</f>
        <v>1098.8655717497224</v>
      </c>
    </row>
    <row r="152" spans="1:17" ht="12" customHeight="1" x14ac:dyDescent="0.25">
      <c r="A152" s="147" t="s">
        <v>59</v>
      </c>
      <c r="B152" s="164">
        <f>IF(RES_hhdet_tes!B152=0,0,RES_hhdet_tes!B152/0.086*1000000/RES_hhdet_num!B150)</f>
        <v>591.12218604033171</v>
      </c>
      <c r="C152" s="164">
        <f>IF(RES_hhdet_tes!C152=0,0,RES_hhdet_tes!C152/0.086*1000000/RES_hhdet_num!C150)</f>
        <v>591.93358023387634</v>
      </c>
      <c r="D152" s="164">
        <f>IF(RES_hhdet_tes!D152=0,0,RES_hhdet_tes!D152/0.086*1000000/RES_hhdet_num!D150)</f>
        <v>594.75299421588863</v>
      </c>
      <c r="E152" s="164">
        <f>IF(RES_hhdet_tes!E152=0,0,RES_hhdet_tes!E152/0.086*1000000/RES_hhdet_num!E150)</f>
        <v>595.81647344655426</v>
      </c>
      <c r="F152" s="164">
        <f>IF(RES_hhdet_tes!F152=0,0,RES_hhdet_tes!F152/0.086*1000000/RES_hhdet_num!F150)</f>
        <v>595.53128509045155</v>
      </c>
      <c r="G152" s="164">
        <f>IF(RES_hhdet_tes!G152=0,0,RES_hhdet_tes!G152/0.086*1000000/RES_hhdet_num!G150)</f>
        <v>598.09127679493804</v>
      </c>
      <c r="H152" s="164">
        <f>IF(RES_hhdet_tes!H152=0,0,RES_hhdet_tes!H152/0.086*1000000/RES_hhdet_num!H150)</f>
        <v>594.52137041484218</v>
      </c>
      <c r="I152" s="164">
        <f>IF(RES_hhdet_tes!I152=0,0,RES_hhdet_tes!I152/0.086*1000000/RES_hhdet_num!I150)</f>
        <v>590.08228153904963</v>
      </c>
      <c r="J152" s="164">
        <f>IF(RES_hhdet_tes!J152=0,0,RES_hhdet_tes!J152/0.086*1000000/RES_hhdet_num!J150)</f>
        <v>584.85444300282609</v>
      </c>
      <c r="K152" s="164">
        <f>IF(RES_hhdet_tes!K152=0,0,RES_hhdet_tes!K152/0.086*1000000/RES_hhdet_num!K150)</f>
        <v>591.81168212740363</v>
      </c>
      <c r="L152" s="164">
        <f>IF(RES_hhdet_tes!L152=0,0,RES_hhdet_tes!L152/0.086*1000000/RES_hhdet_num!L150)</f>
        <v>604.01716055240195</v>
      </c>
      <c r="M152" s="164">
        <f>IF(RES_hhdet_tes!M152=0,0,RES_hhdet_tes!M152/0.086*1000000/RES_hhdet_num!M150)</f>
        <v>586.50069394885736</v>
      </c>
      <c r="N152" s="164">
        <f>IF(RES_hhdet_tes!N152=0,0,RES_hhdet_tes!N152/0.086*1000000/RES_hhdet_num!N150)</f>
        <v>594.0117781282072</v>
      </c>
      <c r="O152" s="164">
        <f>IF(RES_hhdet_tes!O152=0,0,RES_hhdet_tes!O152/0.086*1000000/RES_hhdet_num!O150)</f>
        <v>603.51760220188009</v>
      </c>
      <c r="P152" s="164">
        <f>IF(RES_hhdet_tes!P152=0,0,RES_hhdet_tes!P152/0.086*1000000/RES_hhdet_num!P150)</f>
        <v>579.802038551652</v>
      </c>
      <c r="Q152" s="164">
        <f>IF(RES_hhdet_tes!Q152=0,0,RES_hhdet_tes!Q152/0.086*1000000/RES_hhdet_num!Q150)</f>
        <v>588.5388498695313</v>
      </c>
    </row>
    <row r="153" spans="1:17" ht="12" customHeight="1" x14ac:dyDescent="0.25">
      <c r="A153" s="163" t="s">
        <v>142</v>
      </c>
      <c r="B153" s="162">
        <f>IF(RES_hhdet_tes!B153=0,0,RES_hhdet_tes!B153/0.086*1000000/RES_hhdet_num!B153)</f>
        <v>1790.4908755579136</v>
      </c>
      <c r="C153" s="162">
        <f>IF(RES_hhdet_tes!C153=0,0,RES_hhdet_tes!C153/0.086*1000000/RES_hhdet_num!C153)</f>
        <v>1884.8905305532035</v>
      </c>
      <c r="D153" s="162">
        <f>IF(RES_hhdet_tes!D153=0,0,RES_hhdet_tes!D153/0.086*1000000/RES_hhdet_num!D153)</f>
        <v>1886.9350765774868</v>
      </c>
      <c r="E153" s="162">
        <f>IF(RES_hhdet_tes!E153=0,0,RES_hhdet_tes!E153/0.086*1000000/RES_hhdet_num!E153)</f>
        <v>1887.8743843839313</v>
      </c>
      <c r="F153" s="162">
        <f>IF(RES_hhdet_tes!F153=0,0,RES_hhdet_tes!F153/0.086*1000000/RES_hhdet_num!F153)</f>
        <v>1827.4308339797687</v>
      </c>
      <c r="G153" s="162">
        <f>IF(RES_hhdet_tes!G153=0,0,RES_hhdet_tes!G153/0.086*1000000/RES_hhdet_num!G153)</f>
        <v>1848.3575849968656</v>
      </c>
      <c r="H153" s="162">
        <f>IF(RES_hhdet_tes!H153=0,0,RES_hhdet_tes!H153/0.086*1000000/RES_hhdet_num!H153)</f>
        <v>1795.7834527209848</v>
      </c>
      <c r="I153" s="162">
        <f>IF(RES_hhdet_tes!I153=0,0,RES_hhdet_tes!I153/0.086*1000000/RES_hhdet_num!I153)</f>
        <v>1941.6738527310195</v>
      </c>
      <c r="J153" s="162">
        <f>IF(RES_hhdet_tes!J153=0,0,RES_hhdet_tes!J153/0.086*1000000/RES_hhdet_num!J153)</f>
        <v>1806.4975697617958</v>
      </c>
      <c r="K153" s="162">
        <f>IF(RES_hhdet_tes!K153=0,0,RES_hhdet_tes!K153/0.086*1000000/RES_hhdet_num!K153)</f>
        <v>1893.1029459616732</v>
      </c>
      <c r="L153" s="162">
        <f>IF(RES_hhdet_tes!L153=0,0,RES_hhdet_tes!L153/0.086*1000000/RES_hhdet_num!L153)</f>
        <v>1853.3884128859213</v>
      </c>
      <c r="M153" s="162">
        <f>IF(RES_hhdet_tes!M153=0,0,RES_hhdet_tes!M153/0.086*1000000/RES_hhdet_num!M153)</f>
        <v>1947.8355906900947</v>
      </c>
      <c r="N153" s="162">
        <f>IF(RES_hhdet_tes!N153=0,0,RES_hhdet_tes!N153/0.086*1000000/RES_hhdet_num!N153)</f>
        <v>1953.8034425915353</v>
      </c>
      <c r="O153" s="162">
        <f>IF(RES_hhdet_tes!O153=0,0,RES_hhdet_tes!O153/0.086*1000000/RES_hhdet_num!O153)</f>
        <v>1924.4641750824951</v>
      </c>
      <c r="P153" s="162">
        <f>IF(RES_hhdet_tes!P153=0,0,RES_hhdet_tes!P153/0.086*1000000/RES_hhdet_num!P153)</f>
        <v>2061.0731534899337</v>
      </c>
      <c r="Q153" s="162">
        <f>IF(RES_hhdet_tes!Q153=0,0,RES_hhdet_tes!Q153/0.086*1000000/RES_hhdet_num!Q153)</f>
        <v>2012.2164368947217</v>
      </c>
    </row>
    <row r="154" spans="1:17" ht="12" customHeight="1" x14ac:dyDescent="0.25">
      <c r="A154" s="161" t="s">
        <v>141</v>
      </c>
      <c r="B154" s="160">
        <f>IF(RES_hhdet_tes!B154=0,0,RES_hhdet_tes!B154/0.086*1000000/RES_hhdet_num!B154)</f>
        <v>1754.9412551529751</v>
      </c>
      <c r="C154" s="160">
        <f>IF(RES_hhdet_tes!C154=0,0,RES_hhdet_tes!C154/0.086*1000000/RES_hhdet_num!C154)</f>
        <v>1834.8667101088049</v>
      </c>
      <c r="D154" s="160">
        <f>IF(RES_hhdet_tes!D154=0,0,RES_hhdet_tes!D154/0.086*1000000/RES_hhdet_num!D154)</f>
        <v>1837.6442832348484</v>
      </c>
      <c r="E154" s="160">
        <f>IF(RES_hhdet_tes!E154=0,0,RES_hhdet_tes!E154/0.086*1000000/RES_hhdet_num!E154)</f>
        <v>1839.041700153984</v>
      </c>
      <c r="F154" s="160">
        <f>IF(RES_hhdet_tes!F154=0,0,RES_hhdet_tes!F154/0.086*1000000/RES_hhdet_num!F154)</f>
        <v>1799.3258825810246</v>
      </c>
      <c r="G154" s="160">
        <f>IF(RES_hhdet_tes!G154=0,0,RES_hhdet_tes!G154/0.086*1000000/RES_hhdet_num!G154)</f>
        <v>1820.1107069528061</v>
      </c>
      <c r="H154" s="160">
        <f>IF(RES_hhdet_tes!H154=0,0,RES_hhdet_tes!H154/0.086*1000000/RES_hhdet_num!H154)</f>
        <v>1784.2253548127267</v>
      </c>
      <c r="I154" s="160">
        <f>IF(RES_hhdet_tes!I154=0,0,RES_hhdet_tes!I154/0.086*1000000/RES_hhdet_num!I154)</f>
        <v>1874.8476159504098</v>
      </c>
      <c r="J154" s="160">
        <f>IF(RES_hhdet_tes!J154=0,0,RES_hhdet_tes!J154/0.086*1000000/RES_hhdet_num!J154)</f>
        <v>1780.2838332518961</v>
      </c>
      <c r="K154" s="160">
        <f>IF(RES_hhdet_tes!K154=0,0,RES_hhdet_tes!K154/0.086*1000000/RES_hhdet_num!K154)</f>
        <v>1841.7284862095539</v>
      </c>
      <c r="L154" s="160">
        <f>IF(RES_hhdet_tes!L154=0,0,RES_hhdet_tes!L154/0.086*1000000/RES_hhdet_num!L154)</f>
        <v>1816.1967102258579</v>
      </c>
      <c r="M154" s="160">
        <f>IF(RES_hhdet_tes!M154=0,0,RES_hhdet_tes!M154/0.086*1000000/RES_hhdet_num!M154)</f>
        <v>1882.3132758921863</v>
      </c>
      <c r="N154" s="160">
        <f>IF(RES_hhdet_tes!N154=0,0,RES_hhdet_tes!N154/0.086*1000000/RES_hhdet_num!N154)</f>
        <v>1881.0694922465734</v>
      </c>
      <c r="O154" s="160">
        <f>IF(RES_hhdet_tes!O154=0,0,RES_hhdet_tes!O154/0.086*1000000/RES_hhdet_num!O154)</f>
        <v>1852.9549071292206</v>
      </c>
      <c r="P154" s="160">
        <f>IF(RES_hhdet_tes!P154=0,0,RES_hhdet_tes!P154/0.086*1000000/RES_hhdet_num!P154)</f>
        <v>1944.4770356274435</v>
      </c>
      <c r="Q154" s="160">
        <f>IF(RES_hhdet_tes!Q154=0,0,RES_hhdet_tes!Q154/0.086*1000000/RES_hhdet_num!Q154)</f>
        <v>1898.7708552186839</v>
      </c>
    </row>
    <row r="155" spans="1:17" ht="12" customHeight="1" x14ac:dyDescent="0.25">
      <c r="A155" s="148" t="s">
        <v>60</v>
      </c>
      <c r="B155" s="156">
        <f>IF(RES_hhdet_tes!B155=0,0,RES_hhdet_tes!B155/0.086*1000000/RES_hhdet_num!B154)</f>
        <v>1163.8190691126433</v>
      </c>
      <c r="C155" s="156">
        <f>IF(RES_hhdet_tes!C155=0,0,RES_hhdet_tes!C155/0.086*1000000/RES_hhdet_num!C154)</f>
        <v>1242.9331298749282</v>
      </c>
      <c r="D155" s="156">
        <f>IF(RES_hhdet_tes!D155=0,0,RES_hhdet_tes!D155/0.086*1000000/RES_hhdet_num!D154)</f>
        <v>1242.8912890189599</v>
      </c>
      <c r="E155" s="156">
        <f>IF(RES_hhdet_tes!E155=0,0,RES_hhdet_tes!E155/0.086*1000000/RES_hhdet_num!E154)</f>
        <v>1243.2252267074296</v>
      </c>
      <c r="F155" s="156">
        <f>IF(RES_hhdet_tes!F155=0,0,RES_hhdet_tes!F155/0.086*1000000/RES_hhdet_num!F154)</f>
        <v>1203.7945974905731</v>
      </c>
      <c r="G155" s="156">
        <f>IF(RES_hhdet_tes!G155=0,0,RES_hhdet_tes!G155/0.086*1000000/RES_hhdet_num!G154)</f>
        <v>1222.0194301578679</v>
      </c>
      <c r="H155" s="156">
        <f>IF(RES_hhdet_tes!H155=0,0,RES_hhdet_tes!H155/0.086*1000000/RES_hhdet_num!H154)</f>
        <v>1189.7039843978848</v>
      </c>
      <c r="I155" s="156">
        <f>IF(RES_hhdet_tes!I155=0,0,RES_hhdet_tes!I155/0.086*1000000/RES_hhdet_num!I154)</f>
        <v>1284.7653344113605</v>
      </c>
      <c r="J155" s="156">
        <f>IF(RES_hhdet_tes!J155=0,0,RES_hhdet_tes!J155/0.086*1000000/RES_hhdet_num!J154)</f>
        <v>1195.429390249071</v>
      </c>
      <c r="K155" s="156">
        <f>IF(RES_hhdet_tes!K155=0,0,RES_hhdet_tes!K155/0.086*1000000/RES_hhdet_num!K154)</f>
        <v>1249.9168040821496</v>
      </c>
      <c r="L155" s="156">
        <f>IF(RES_hhdet_tes!L155=0,0,RES_hhdet_tes!L155/0.086*1000000/RES_hhdet_num!L154)</f>
        <v>1212.179549673456</v>
      </c>
      <c r="M155" s="156">
        <f>IF(RES_hhdet_tes!M155=0,0,RES_hhdet_tes!M155/0.086*1000000/RES_hhdet_num!M154)</f>
        <v>1295.8125819433292</v>
      </c>
      <c r="N155" s="156">
        <f>IF(RES_hhdet_tes!N155=0,0,RES_hhdet_tes!N155/0.086*1000000/RES_hhdet_num!N154)</f>
        <v>1287.0577141183662</v>
      </c>
      <c r="O155" s="156">
        <f>IF(RES_hhdet_tes!O155=0,0,RES_hhdet_tes!O155/0.086*1000000/RES_hhdet_num!O154)</f>
        <v>1249.4373049273406</v>
      </c>
      <c r="P155" s="156">
        <f>IF(RES_hhdet_tes!P155=0,0,RES_hhdet_tes!P155/0.086*1000000/RES_hhdet_num!P154)</f>
        <v>1364.6749970757915</v>
      </c>
      <c r="Q155" s="156">
        <f>IF(RES_hhdet_tes!Q155=0,0,RES_hhdet_tes!Q155/0.086*1000000/RES_hhdet_num!Q154)</f>
        <v>1310.2320053491526</v>
      </c>
    </row>
    <row r="156" spans="1:17" ht="12" customHeight="1" x14ac:dyDescent="0.25">
      <c r="A156" s="148" t="s">
        <v>59</v>
      </c>
      <c r="B156" s="156">
        <f>IF(RES_hhdet_tes!B156=0,0,RES_hhdet_tes!B156/0.086*1000000/RES_hhdet_num!B154)</f>
        <v>591.12218604033183</v>
      </c>
      <c r="C156" s="156">
        <f>IF(RES_hhdet_tes!C156=0,0,RES_hhdet_tes!C156/0.086*1000000/RES_hhdet_num!C154)</f>
        <v>591.93358023387668</v>
      </c>
      <c r="D156" s="156">
        <f>IF(RES_hhdet_tes!D156=0,0,RES_hhdet_tes!D156/0.086*1000000/RES_hhdet_num!D154)</f>
        <v>594.75299421588863</v>
      </c>
      <c r="E156" s="156">
        <f>IF(RES_hhdet_tes!E156=0,0,RES_hhdet_tes!E156/0.086*1000000/RES_hhdet_num!E154)</f>
        <v>595.81647344655448</v>
      </c>
      <c r="F156" s="156">
        <f>IF(RES_hhdet_tes!F156=0,0,RES_hhdet_tes!F156/0.086*1000000/RES_hhdet_num!F154)</f>
        <v>595.53128509045143</v>
      </c>
      <c r="G156" s="156">
        <f>IF(RES_hhdet_tes!G156=0,0,RES_hhdet_tes!G156/0.086*1000000/RES_hhdet_num!G154)</f>
        <v>598.09127679493815</v>
      </c>
      <c r="H156" s="156">
        <f>IF(RES_hhdet_tes!H156=0,0,RES_hhdet_tes!H156/0.086*1000000/RES_hhdet_num!H154)</f>
        <v>594.52137041484195</v>
      </c>
      <c r="I156" s="156">
        <f>IF(RES_hhdet_tes!I156=0,0,RES_hhdet_tes!I156/0.086*1000000/RES_hhdet_num!I154)</f>
        <v>590.0822815390494</v>
      </c>
      <c r="J156" s="156">
        <f>IF(RES_hhdet_tes!J156=0,0,RES_hhdet_tes!J156/0.086*1000000/RES_hhdet_num!J154)</f>
        <v>584.85444300282529</v>
      </c>
      <c r="K156" s="156">
        <f>IF(RES_hhdet_tes!K156=0,0,RES_hhdet_tes!K156/0.086*1000000/RES_hhdet_num!K154)</f>
        <v>591.81168212740408</v>
      </c>
      <c r="L156" s="156">
        <f>IF(RES_hhdet_tes!L156=0,0,RES_hhdet_tes!L156/0.086*1000000/RES_hhdet_num!L154)</f>
        <v>604.01716055240195</v>
      </c>
      <c r="M156" s="156">
        <f>IF(RES_hhdet_tes!M156=0,0,RES_hhdet_tes!M156/0.086*1000000/RES_hhdet_num!M154)</f>
        <v>586.50069394885725</v>
      </c>
      <c r="N156" s="156">
        <f>IF(RES_hhdet_tes!N156=0,0,RES_hhdet_tes!N156/0.086*1000000/RES_hhdet_num!N154)</f>
        <v>594.01177812820754</v>
      </c>
      <c r="O156" s="156">
        <f>IF(RES_hhdet_tes!O156=0,0,RES_hhdet_tes!O156/0.086*1000000/RES_hhdet_num!O154)</f>
        <v>603.51760220188009</v>
      </c>
      <c r="P156" s="156">
        <f>IF(RES_hhdet_tes!P156=0,0,RES_hhdet_tes!P156/0.086*1000000/RES_hhdet_num!P154)</f>
        <v>579.802038551652</v>
      </c>
      <c r="Q156" s="156">
        <f>IF(RES_hhdet_tes!Q156=0,0,RES_hhdet_tes!Q156/0.086*1000000/RES_hhdet_num!Q154)</f>
        <v>588.53884986953096</v>
      </c>
    </row>
    <row r="157" spans="1:17" ht="12" customHeight="1" x14ac:dyDescent="0.25">
      <c r="A157" s="158" t="s">
        <v>62</v>
      </c>
      <c r="B157" s="157">
        <f>IF(RES_hhdet_tes!B157=0,0,RES_hhdet_tes!B157/0.086*1000000/RES_hhdet_num!B$143)</f>
        <v>634.18993085889122</v>
      </c>
      <c r="C157" s="157">
        <f>IF(RES_hhdet_tes!C157=0,0,RES_hhdet_tes!C157/0.086*1000000/RES_hhdet_num!C$143)</f>
        <v>651.09449464028046</v>
      </c>
      <c r="D157" s="157">
        <f>IF(RES_hhdet_tes!D157=0,0,RES_hhdet_tes!D157/0.086*1000000/RES_hhdet_num!D$143)</f>
        <v>661.27653847081172</v>
      </c>
      <c r="E157" s="157">
        <f>IF(RES_hhdet_tes!E157=0,0,RES_hhdet_tes!E157/0.086*1000000/RES_hhdet_num!E$143)</f>
        <v>669.38004655751797</v>
      </c>
      <c r="F157" s="157">
        <f>IF(RES_hhdet_tes!F157=0,0,RES_hhdet_tes!F157/0.086*1000000/RES_hhdet_num!F$143)</f>
        <v>654.5295772112986</v>
      </c>
      <c r="G157" s="157">
        <f>IF(RES_hhdet_tes!G157=0,0,RES_hhdet_tes!G157/0.086*1000000/RES_hhdet_num!G$143)</f>
        <v>646.79694263738565</v>
      </c>
      <c r="H157" s="157">
        <f>IF(RES_hhdet_tes!H157=0,0,RES_hhdet_tes!H157/0.086*1000000/RES_hhdet_num!H$143)</f>
        <v>637.25679143388834</v>
      </c>
      <c r="I157" s="157">
        <f>IF(RES_hhdet_tes!I157=0,0,RES_hhdet_tes!I157/0.086*1000000/RES_hhdet_num!I$143)</f>
        <v>657.44038569484155</v>
      </c>
      <c r="J157" s="157">
        <f>IF(RES_hhdet_tes!J157=0,0,RES_hhdet_tes!J157/0.086*1000000/RES_hhdet_num!J$143)</f>
        <v>639.42210319712149</v>
      </c>
      <c r="K157" s="157">
        <f>IF(RES_hhdet_tes!K157=0,0,RES_hhdet_tes!K157/0.086*1000000/RES_hhdet_num!K$143)</f>
        <v>667.20991207000554</v>
      </c>
      <c r="L157" s="157">
        <f>IF(RES_hhdet_tes!L157=0,0,RES_hhdet_tes!L157/0.086*1000000/RES_hhdet_num!L$143)</f>
        <v>657.25686379425576</v>
      </c>
      <c r="M157" s="157">
        <f>IF(RES_hhdet_tes!M157=0,0,RES_hhdet_tes!M157/0.086*1000000/RES_hhdet_num!M$143)</f>
        <v>670.23985751695693</v>
      </c>
      <c r="N157" s="157">
        <f>IF(RES_hhdet_tes!N157=0,0,RES_hhdet_tes!N157/0.086*1000000/RES_hhdet_num!N$143)</f>
        <v>699.88323745918046</v>
      </c>
      <c r="O157" s="157">
        <f>IF(RES_hhdet_tes!O157=0,0,RES_hhdet_tes!O157/0.086*1000000/RES_hhdet_num!O$143)</f>
        <v>664.84157171273034</v>
      </c>
      <c r="P157" s="157">
        <f>IF(RES_hhdet_tes!P157=0,0,RES_hhdet_tes!P157/0.086*1000000/RES_hhdet_num!P$143)</f>
        <v>708.12880153423157</v>
      </c>
      <c r="Q157" s="157">
        <f>IF(RES_hhdet_tes!Q157=0,0,RES_hhdet_tes!Q157/0.086*1000000/RES_hhdet_num!Q$143)</f>
        <v>685.52851207644528</v>
      </c>
    </row>
    <row r="158" spans="1:17" ht="12" customHeight="1" x14ac:dyDescent="0.25">
      <c r="A158" s="23" t="s">
        <v>57</v>
      </c>
      <c r="B158" s="156">
        <f>IF(RES_hhdet_tes!B158=0,0,RES_hhdet_tes!B158/0.086*1000000/RES_hhdet_num!B158)</f>
        <v>592.06443341497982</v>
      </c>
      <c r="C158" s="156">
        <f>IF(RES_hhdet_tes!C158=0,0,RES_hhdet_tes!C158/0.086*1000000/RES_hhdet_num!C158)</f>
        <v>591.29076901497876</v>
      </c>
      <c r="D158" s="156">
        <f>IF(RES_hhdet_tes!D158=0,0,RES_hhdet_tes!D158/0.086*1000000/RES_hhdet_num!D158)</f>
        <v>591.9747314138923</v>
      </c>
      <c r="E158" s="156">
        <f>IF(RES_hhdet_tes!E158=0,0,RES_hhdet_tes!E158/0.086*1000000/RES_hhdet_num!E158)</f>
        <v>571.84422583771777</v>
      </c>
      <c r="F158" s="156">
        <f>IF(RES_hhdet_tes!F158=0,0,RES_hhdet_tes!F158/0.086*1000000/RES_hhdet_num!F158)</f>
        <v>618.71192640801337</v>
      </c>
      <c r="G158" s="156">
        <f>IF(RES_hhdet_tes!G158=0,0,RES_hhdet_tes!G158/0.086*1000000/RES_hhdet_num!G158)</f>
        <v>691.45018138483624</v>
      </c>
      <c r="H158" s="156">
        <f>IF(RES_hhdet_tes!H158=0,0,RES_hhdet_tes!H158/0.086*1000000/RES_hhdet_num!H158)</f>
        <v>570.33159477234051</v>
      </c>
      <c r="I158" s="156">
        <f>IF(RES_hhdet_tes!I158=0,0,RES_hhdet_tes!I158/0.086*1000000/RES_hhdet_num!I158)</f>
        <v>644.1267332948097</v>
      </c>
      <c r="J158" s="156">
        <f>IF(RES_hhdet_tes!J158=0,0,RES_hhdet_tes!J158/0.086*1000000/RES_hhdet_num!J158)</f>
        <v>644.34558162979874</v>
      </c>
      <c r="K158" s="156">
        <f>IF(RES_hhdet_tes!K158=0,0,RES_hhdet_tes!K158/0.086*1000000/RES_hhdet_num!K158)</f>
        <v>483.66824600198242</v>
      </c>
      <c r="L158" s="156">
        <f>IF(RES_hhdet_tes!L158=0,0,RES_hhdet_tes!L158/0.086*1000000/RES_hhdet_num!L158)</f>
        <v>696.44508729910444</v>
      </c>
      <c r="M158" s="156">
        <f>IF(RES_hhdet_tes!M158=0,0,RES_hhdet_tes!M158/0.086*1000000/RES_hhdet_num!M158)</f>
        <v>694.07044178514093</v>
      </c>
      <c r="N158" s="156">
        <f>IF(RES_hhdet_tes!N158=0,0,RES_hhdet_tes!N158/0.086*1000000/RES_hhdet_num!N158)</f>
        <v>533.47409119264739</v>
      </c>
      <c r="O158" s="156">
        <f>IF(RES_hhdet_tes!O158=0,0,RES_hhdet_tes!O158/0.086*1000000/RES_hhdet_num!O158)</f>
        <v>584.16914629743633</v>
      </c>
      <c r="P158" s="156">
        <f>IF(RES_hhdet_tes!P158=0,0,RES_hhdet_tes!P158/0.086*1000000/RES_hhdet_num!P158)</f>
        <v>578.32578254403393</v>
      </c>
      <c r="Q158" s="156">
        <f>IF(RES_hhdet_tes!Q158=0,0,RES_hhdet_tes!Q158/0.086*1000000/RES_hhdet_num!Q158)</f>
        <v>587.3356089788216</v>
      </c>
    </row>
    <row r="159" spans="1:17" ht="12" customHeight="1" x14ac:dyDescent="0.25">
      <c r="A159" s="29" t="s">
        <v>140</v>
      </c>
      <c r="B159" s="57">
        <f>IF(RES_hhdet_tes!B159=0,0,RES_hhdet_tes!B159/0.086*1000000/RES_hhdet_num!B159)</f>
        <v>636.66167711702883</v>
      </c>
      <c r="C159" s="57">
        <f>IF(RES_hhdet_tes!C159=0,0,RES_hhdet_tes!C159/0.086*1000000/RES_hhdet_num!C159)</f>
        <v>653.75694058020883</v>
      </c>
      <c r="D159" s="57">
        <f>IF(RES_hhdet_tes!D159=0,0,RES_hhdet_tes!D159/0.086*1000000/RES_hhdet_num!D159)</f>
        <v>663.99500563747301</v>
      </c>
      <c r="E159" s="57">
        <f>IF(RES_hhdet_tes!E159=0,0,RES_hhdet_tes!E159/0.086*1000000/RES_hhdet_num!E159)</f>
        <v>671.57529877908223</v>
      </c>
      <c r="F159" s="57">
        <f>IF(RES_hhdet_tes!F159=0,0,RES_hhdet_tes!F159/0.086*1000000/RES_hhdet_num!F159)</f>
        <v>655.39918036688493</v>
      </c>
      <c r="G159" s="57">
        <f>IF(RES_hhdet_tes!G159=0,0,RES_hhdet_tes!G159/0.086*1000000/RES_hhdet_num!G159)</f>
        <v>644.79514278713418</v>
      </c>
      <c r="H159" s="57">
        <f>IF(RES_hhdet_tes!H159=0,0,RES_hhdet_tes!H159/0.086*1000000/RES_hhdet_num!H159)</f>
        <v>640.2697680232252</v>
      </c>
      <c r="I159" s="57">
        <f>IF(RES_hhdet_tes!I159=0,0,RES_hhdet_tes!I159/0.086*1000000/RES_hhdet_num!I159)</f>
        <v>658.51347188673253</v>
      </c>
      <c r="J159" s="57">
        <f>IF(RES_hhdet_tes!J159=0,0,RES_hhdet_tes!J159/0.086*1000000/RES_hhdet_num!J159)</f>
        <v>639.05399533401499</v>
      </c>
      <c r="K159" s="57">
        <f>IF(RES_hhdet_tes!K159=0,0,RES_hhdet_tes!K159/0.086*1000000/RES_hhdet_num!K159)</f>
        <v>675.58317677211244</v>
      </c>
      <c r="L159" s="57">
        <f>IF(RES_hhdet_tes!L159=0,0,RES_hhdet_tes!L159/0.086*1000000/RES_hhdet_num!L159)</f>
        <v>655.52468185920429</v>
      </c>
      <c r="M159" s="57">
        <f>IF(RES_hhdet_tes!M159=0,0,RES_hhdet_tes!M159/0.086*1000000/RES_hhdet_num!M159)</f>
        <v>669.23539442665958</v>
      </c>
      <c r="N159" s="57">
        <f>IF(RES_hhdet_tes!N159=0,0,RES_hhdet_tes!N159/0.086*1000000/RES_hhdet_num!N159)</f>
        <v>704.83282847800876</v>
      </c>
      <c r="O159" s="57">
        <f>IF(RES_hhdet_tes!O159=0,0,RES_hhdet_tes!O159/0.086*1000000/RES_hhdet_num!O159)</f>
        <v>667.27479497557135</v>
      </c>
      <c r="P159" s="57">
        <f>IF(RES_hhdet_tes!P159=0,0,RES_hhdet_tes!P159/0.086*1000000/RES_hhdet_num!P159)</f>
        <v>712.36764414911681</v>
      </c>
      <c r="Q159" s="57">
        <f>IF(RES_hhdet_tes!Q159=0,0,RES_hhdet_tes!Q159/0.086*1000000/RES_hhdet_num!Q159)</f>
        <v>690.03585073245461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>
        <f>SUM(B162,B164,B166,B175)</f>
        <v>13346.040161364581</v>
      </c>
      <c r="C161" s="168">
        <f t="shared" ref="C161:Q161" si="24">SUM(C162,C164,C166,C175)</f>
        <v>14350.790235453867</v>
      </c>
      <c r="D161" s="168">
        <f t="shared" si="24"/>
        <v>13800.269835814657</v>
      </c>
      <c r="E161" s="168">
        <f t="shared" si="24"/>
        <v>13960.110235878488</v>
      </c>
      <c r="F161" s="168">
        <f t="shared" si="24"/>
        <v>12874.821260661749</v>
      </c>
      <c r="G161" s="168">
        <f t="shared" si="24"/>
        <v>12597.53691098644</v>
      </c>
      <c r="H161" s="168">
        <f t="shared" si="24"/>
        <v>11699.214486113733</v>
      </c>
      <c r="I161" s="168">
        <f t="shared" si="24"/>
        <v>12120.745729241262</v>
      </c>
      <c r="J161" s="168">
        <f t="shared" si="24"/>
        <v>11802.090527699427</v>
      </c>
      <c r="K161" s="168">
        <f t="shared" si="24"/>
        <v>11730.046769855981</v>
      </c>
      <c r="L161" s="168">
        <f t="shared" si="24"/>
        <v>12894.726616453356</v>
      </c>
      <c r="M161" s="168">
        <f t="shared" si="24"/>
        <v>11993.14673666907</v>
      </c>
      <c r="N161" s="168">
        <f t="shared" si="24"/>
        <v>12675.58836284011</v>
      </c>
      <c r="O161" s="168">
        <f t="shared" si="24"/>
        <v>12967.354710205604</v>
      </c>
      <c r="P161" s="168">
        <f t="shared" si="24"/>
        <v>11997.447259132574</v>
      </c>
      <c r="Q161" s="168">
        <f t="shared" si="24"/>
        <v>12581.551713059407</v>
      </c>
    </row>
    <row r="162" spans="1:17" ht="12.95" customHeight="1" x14ac:dyDescent="0.25">
      <c r="A162" s="158" t="s">
        <v>65</v>
      </c>
      <c r="B162" s="157">
        <f t="shared" ref="B162:Q162" si="25">B163</f>
        <v>10939.648151739277</v>
      </c>
      <c r="C162" s="157">
        <f t="shared" si="25"/>
        <v>11858.957476626592</v>
      </c>
      <c r="D162" s="157">
        <f t="shared" si="25"/>
        <v>11295.954427591685</v>
      </c>
      <c r="E162" s="157">
        <f t="shared" si="25"/>
        <v>11447.068670972361</v>
      </c>
      <c r="F162" s="157">
        <f t="shared" si="25"/>
        <v>10422.191567392836</v>
      </c>
      <c r="G162" s="157">
        <f t="shared" si="25"/>
        <v>10131.720642896267</v>
      </c>
      <c r="H162" s="157">
        <f t="shared" si="25"/>
        <v>9279.8026994112297</v>
      </c>
      <c r="I162" s="157">
        <f t="shared" si="25"/>
        <v>9582.0681541261692</v>
      </c>
      <c r="J162" s="157">
        <f t="shared" si="25"/>
        <v>9375.9478951699257</v>
      </c>
      <c r="K162" s="157">
        <f t="shared" si="25"/>
        <v>9205.9678836862986</v>
      </c>
      <c r="L162" s="157">
        <f t="shared" si="25"/>
        <v>10405.326230261504</v>
      </c>
      <c r="M162" s="157">
        <f t="shared" si="25"/>
        <v>9423.243948306379</v>
      </c>
      <c r="N162" s="157">
        <f t="shared" si="25"/>
        <v>10077.837175641918</v>
      </c>
      <c r="O162" s="157">
        <f t="shared" si="25"/>
        <v>10435.761762567774</v>
      </c>
      <c r="P162" s="157">
        <f t="shared" si="25"/>
        <v>9336.1787919383751</v>
      </c>
      <c r="Q162" s="157">
        <f t="shared" si="25"/>
        <v>9994.6021844448169</v>
      </c>
    </row>
    <row r="163" spans="1:17" ht="12" customHeight="1" x14ac:dyDescent="0.25">
      <c r="A163" s="23" t="s">
        <v>60</v>
      </c>
      <c r="B163" s="57">
        <f>IF(RES_hhdet_tes!B163=0,0,RES_hhdet_tes!B163/0.086*1000000/RES_hhdet_num!B$161)</f>
        <v>10939.648151739277</v>
      </c>
      <c r="C163" s="57">
        <f>IF(RES_hhdet_tes!C163=0,0,RES_hhdet_tes!C163/0.086*1000000/RES_hhdet_num!C$161)</f>
        <v>11858.957476626592</v>
      </c>
      <c r="D163" s="57">
        <f>IF(RES_hhdet_tes!D163=0,0,RES_hhdet_tes!D163/0.086*1000000/RES_hhdet_num!D$161)</f>
        <v>11295.954427591685</v>
      </c>
      <c r="E163" s="57">
        <f>IF(RES_hhdet_tes!E163=0,0,RES_hhdet_tes!E163/0.086*1000000/RES_hhdet_num!E$161)</f>
        <v>11447.068670972361</v>
      </c>
      <c r="F163" s="57">
        <f>IF(RES_hhdet_tes!F163=0,0,RES_hhdet_tes!F163/0.086*1000000/RES_hhdet_num!F$161)</f>
        <v>10422.191567392836</v>
      </c>
      <c r="G163" s="57">
        <f>IF(RES_hhdet_tes!G163=0,0,RES_hhdet_tes!G163/0.086*1000000/RES_hhdet_num!G$161)</f>
        <v>10131.720642896267</v>
      </c>
      <c r="H163" s="57">
        <f>IF(RES_hhdet_tes!H163=0,0,RES_hhdet_tes!H163/0.086*1000000/RES_hhdet_num!H$161)</f>
        <v>9279.8026994112297</v>
      </c>
      <c r="I163" s="57">
        <f>IF(RES_hhdet_tes!I163=0,0,RES_hhdet_tes!I163/0.086*1000000/RES_hhdet_num!I$161)</f>
        <v>9582.0681541261692</v>
      </c>
      <c r="J163" s="57">
        <f>IF(RES_hhdet_tes!J163=0,0,RES_hhdet_tes!J163/0.086*1000000/RES_hhdet_num!J$161)</f>
        <v>9375.9478951699257</v>
      </c>
      <c r="K163" s="57">
        <f>IF(RES_hhdet_tes!K163=0,0,RES_hhdet_tes!K163/0.086*1000000/RES_hhdet_num!K$161)</f>
        <v>9205.9678836862986</v>
      </c>
      <c r="L163" s="57">
        <f>IF(RES_hhdet_tes!L163=0,0,RES_hhdet_tes!L163/0.086*1000000/RES_hhdet_num!L$161)</f>
        <v>10405.326230261504</v>
      </c>
      <c r="M163" s="57">
        <f>IF(RES_hhdet_tes!M163=0,0,RES_hhdet_tes!M163/0.086*1000000/RES_hhdet_num!M$161)</f>
        <v>9423.243948306379</v>
      </c>
      <c r="N163" s="57">
        <f>IF(RES_hhdet_tes!N163=0,0,RES_hhdet_tes!N163/0.086*1000000/RES_hhdet_num!N$161)</f>
        <v>10077.837175641918</v>
      </c>
      <c r="O163" s="57">
        <f>IF(RES_hhdet_tes!O163=0,0,RES_hhdet_tes!O163/0.086*1000000/RES_hhdet_num!O$161)</f>
        <v>10435.761762567774</v>
      </c>
      <c r="P163" s="57">
        <f>IF(RES_hhdet_tes!P163=0,0,RES_hhdet_tes!P163/0.086*1000000/RES_hhdet_num!P$161)</f>
        <v>9336.1787919383751</v>
      </c>
      <c r="Q163" s="57">
        <f>IF(RES_hhdet_tes!Q163=0,0,RES_hhdet_tes!Q163/0.086*1000000/RES_hhdet_num!Q$161)</f>
        <v>9994.6021844448169</v>
      </c>
    </row>
    <row r="164" spans="1:17" ht="12.95" customHeight="1" x14ac:dyDescent="0.25">
      <c r="A164" s="158" t="s">
        <v>112</v>
      </c>
      <c r="B164" s="157">
        <f t="shared" ref="B164:Q164" si="26">B165</f>
        <v>7.286948651436675</v>
      </c>
      <c r="C164" s="157">
        <f t="shared" si="26"/>
        <v>8.9529106269053536</v>
      </c>
      <c r="D164" s="157">
        <f t="shared" si="26"/>
        <v>9.418506120616744</v>
      </c>
      <c r="E164" s="157">
        <f t="shared" si="26"/>
        <v>9.4115222286980647</v>
      </c>
      <c r="F164" s="157">
        <f t="shared" si="26"/>
        <v>10.187757530369492</v>
      </c>
      <c r="G164" s="157">
        <f t="shared" si="26"/>
        <v>11.27925955583448</v>
      </c>
      <c r="H164" s="157">
        <f t="shared" si="26"/>
        <v>12.394669031563314</v>
      </c>
      <c r="I164" s="157">
        <f t="shared" si="26"/>
        <v>14.148065436209057</v>
      </c>
      <c r="J164" s="157">
        <f t="shared" si="26"/>
        <v>15.923253475004374</v>
      </c>
      <c r="K164" s="157">
        <f t="shared" si="26"/>
        <v>17.677982055045621</v>
      </c>
      <c r="L164" s="157">
        <f t="shared" si="26"/>
        <v>18.857324475975059</v>
      </c>
      <c r="M164" s="157">
        <f t="shared" si="26"/>
        <v>20.798949754566365</v>
      </c>
      <c r="N164" s="157">
        <f t="shared" si="26"/>
        <v>19.372434579010804</v>
      </c>
      <c r="O164" s="157">
        <f t="shared" si="26"/>
        <v>19.345198657263445</v>
      </c>
      <c r="P164" s="157">
        <f t="shared" si="26"/>
        <v>16.513887890637434</v>
      </c>
      <c r="Q164" s="157">
        <f t="shared" si="26"/>
        <v>15.971959284610527</v>
      </c>
    </row>
    <row r="165" spans="1:17" ht="12" customHeight="1" x14ac:dyDescent="0.25">
      <c r="A165" s="23" t="s">
        <v>60</v>
      </c>
      <c r="B165" s="156">
        <f>IF(RES_hhdet_tes!B165=0,0,RES_hhdet_tes!B165/0.086*1000000/RES_hhdet_num!B$161)</f>
        <v>7.286948651436675</v>
      </c>
      <c r="C165" s="156">
        <f>IF(RES_hhdet_tes!C165=0,0,RES_hhdet_tes!C165/0.086*1000000/RES_hhdet_num!C$161)</f>
        <v>8.9529106269053536</v>
      </c>
      <c r="D165" s="156">
        <f>IF(RES_hhdet_tes!D165=0,0,RES_hhdet_tes!D165/0.086*1000000/RES_hhdet_num!D$161)</f>
        <v>9.418506120616744</v>
      </c>
      <c r="E165" s="156">
        <f>IF(RES_hhdet_tes!E165=0,0,RES_hhdet_tes!E165/0.086*1000000/RES_hhdet_num!E$161)</f>
        <v>9.4115222286980647</v>
      </c>
      <c r="F165" s="156">
        <f>IF(RES_hhdet_tes!F165=0,0,RES_hhdet_tes!F165/0.086*1000000/RES_hhdet_num!F$161)</f>
        <v>10.187757530369492</v>
      </c>
      <c r="G165" s="156">
        <f>IF(RES_hhdet_tes!G165=0,0,RES_hhdet_tes!G165/0.086*1000000/RES_hhdet_num!G$161)</f>
        <v>11.27925955583448</v>
      </c>
      <c r="H165" s="156">
        <f>IF(RES_hhdet_tes!H165=0,0,RES_hhdet_tes!H165/0.086*1000000/RES_hhdet_num!H$161)</f>
        <v>12.394669031563314</v>
      </c>
      <c r="I165" s="156">
        <f>IF(RES_hhdet_tes!I165=0,0,RES_hhdet_tes!I165/0.086*1000000/RES_hhdet_num!I$161)</f>
        <v>14.148065436209057</v>
      </c>
      <c r="J165" s="156">
        <f>IF(RES_hhdet_tes!J165=0,0,RES_hhdet_tes!J165/0.086*1000000/RES_hhdet_num!J$161)</f>
        <v>15.923253475004374</v>
      </c>
      <c r="K165" s="156">
        <f>IF(RES_hhdet_tes!K165=0,0,RES_hhdet_tes!K165/0.086*1000000/RES_hhdet_num!K$161)</f>
        <v>17.677982055045621</v>
      </c>
      <c r="L165" s="156">
        <f>IF(RES_hhdet_tes!L165=0,0,RES_hhdet_tes!L165/0.086*1000000/RES_hhdet_num!L$161)</f>
        <v>18.857324475975059</v>
      </c>
      <c r="M165" s="156">
        <f>IF(RES_hhdet_tes!M165=0,0,RES_hhdet_tes!M165/0.086*1000000/RES_hhdet_num!M$161)</f>
        <v>20.798949754566365</v>
      </c>
      <c r="N165" s="156">
        <f>IF(RES_hhdet_tes!N165=0,0,RES_hhdet_tes!N165/0.086*1000000/RES_hhdet_num!N$161)</f>
        <v>19.372434579010804</v>
      </c>
      <c r="O165" s="156">
        <f>IF(RES_hhdet_tes!O165=0,0,RES_hhdet_tes!O165/0.086*1000000/RES_hhdet_num!O$161)</f>
        <v>19.345198657263445</v>
      </c>
      <c r="P165" s="156">
        <f>IF(RES_hhdet_tes!P165=0,0,RES_hhdet_tes!P165/0.086*1000000/RES_hhdet_num!P$161)</f>
        <v>16.513887890637434</v>
      </c>
      <c r="Q165" s="156">
        <f>IF(RES_hhdet_tes!Q165=0,0,RES_hhdet_tes!Q165/0.086*1000000/RES_hhdet_num!Q$161)</f>
        <v>15.971959284610527</v>
      </c>
    </row>
    <row r="166" spans="1:17" ht="12" customHeight="1" x14ac:dyDescent="0.25">
      <c r="A166" s="158" t="s">
        <v>63</v>
      </c>
      <c r="B166" s="157">
        <f>IF(RES_hhdet_tes!B166=0,0,RES_hhdet_tes!B166/0.086*1000000/RES_hhdet_num!B$161)</f>
        <v>1764.9131689268702</v>
      </c>
      <c r="C166" s="157">
        <f>IF(RES_hhdet_tes!C166=0,0,RES_hhdet_tes!C166/0.086*1000000/RES_hhdet_num!C$161)</f>
        <v>1831.7871868734417</v>
      </c>
      <c r="D166" s="157">
        <f>IF(RES_hhdet_tes!D166=0,0,RES_hhdet_tes!D166/0.086*1000000/RES_hhdet_num!D$161)</f>
        <v>1833.6213585150178</v>
      </c>
      <c r="E166" s="157">
        <f>IF(RES_hhdet_tes!E166=0,0,RES_hhdet_tes!E166/0.086*1000000/RES_hhdet_num!E$161)</f>
        <v>1834.2486027700736</v>
      </c>
      <c r="F166" s="157">
        <f>IF(RES_hhdet_tes!F166=0,0,RES_hhdet_tes!F166/0.086*1000000/RES_hhdet_num!F$161)</f>
        <v>1787.9121242704184</v>
      </c>
      <c r="G166" s="157">
        <f>IF(RES_hhdet_tes!G166=0,0,RES_hhdet_tes!G166/0.086*1000000/RES_hhdet_num!G$161)</f>
        <v>1807.7401930320541</v>
      </c>
      <c r="H166" s="157">
        <f>IF(RES_hhdet_tes!H166=0,0,RES_hhdet_tes!H166/0.086*1000000/RES_hhdet_num!H$161)</f>
        <v>1769.7605571226479</v>
      </c>
      <c r="I166" s="157">
        <f>IF(RES_hhdet_tes!I166=0,0,RES_hhdet_tes!I166/0.086*1000000/RES_hhdet_num!I$161)</f>
        <v>1867.0891107725095</v>
      </c>
      <c r="J166" s="157">
        <f>IF(RES_hhdet_tes!J166=0,0,RES_hhdet_tes!J166/0.086*1000000/RES_hhdet_num!J$161)</f>
        <v>1770.7973106079155</v>
      </c>
      <c r="K166" s="157">
        <f>IF(RES_hhdet_tes!K166=0,0,RES_hhdet_tes!K166/0.086*1000000/RES_hhdet_num!K$161)</f>
        <v>1839.1898880128508</v>
      </c>
      <c r="L166" s="157">
        <f>IF(RES_hhdet_tes!L166=0,0,RES_hhdet_tes!L166/0.086*1000000/RES_hhdet_num!L$161)</f>
        <v>1813.2863917050217</v>
      </c>
      <c r="M166" s="157">
        <f>IF(RES_hhdet_tes!M166=0,0,RES_hhdet_tes!M166/0.086*1000000/RES_hhdet_num!M$161)</f>
        <v>1878.8639962265679</v>
      </c>
      <c r="N166" s="157">
        <f>IF(RES_hhdet_tes!N166=0,0,RES_hhdet_tes!N166/0.086*1000000/RES_hhdet_num!N$161)</f>
        <v>1878.4954011983089</v>
      </c>
      <c r="O166" s="157">
        <f>IF(RES_hhdet_tes!O166=0,0,RES_hhdet_tes!O166/0.086*1000000/RES_hhdet_num!O$161)</f>
        <v>1847.4059342566179</v>
      </c>
      <c r="P166" s="157">
        <f>IF(RES_hhdet_tes!P166=0,0,RES_hhdet_tes!P166/0.086*1000000/RES_hhdet_num!P$161)</f>
        <v>1936.6259391804806</v>
      </c>
      <c r="Q166" s="157">
        <f>IF(RES_hhdet_tes!Q166=0,0,RES_hhdet_tes!Q166/0.086*1000000/RES_hhdet_num!Q$161)</f>
        <v>1885.4486923997968</v>
      </c>
    </row>
    <row r="167" spans="1:17" ht="12" customHeight="1" x14ac:dyDescent="0.25">
      <c r="A167" s="167" t="s">
        <v>144</v>
      </c>
      <c r="B167" s="132">
        <f>IF(RES_hhdet_tes!B167=0,0,RES_hhdet_tes!B167/0.086*1000000/RES_hhdet_num!B167)</f>
        <v>1688.9253793766338</v>
      </c>
      <c r="C167" s="132">
        <f>IF(RES_hhdet_tes!C167=0,0,RES_hhdet_tes!C167/0.086*1000000/RES_hhdet_num!C167)</f>
        <v>1676.4136778880684</v>
      </c>
      <c r="D167" s="132">
        <f>IF(RES_hhdet_tes!D167=0,0,RES_hhdet_tes!D167/0.086*1000000/RES_hhdet_num!D167)</f>
        <v>1672.5108155106107</v>
      </c>
      <c r="E167" s="132">
        <f>IF(RES_hhdet_tes!E167=0,0,RES_hhdet_tes!E167/0.086*1000000/RES_hhdet_num!E167)</f>
        <v>1680.5336400235972</v>
      </c>
      <c r="F167" s="132">
        <f>IF(RES_hhdet_tes!F167=0,0,RES_hhdet_tes!F167/0.086*1000000/RES_hhdet_num!F167)</f>
        <v>1682.2514857132101</v>
      </c>
      <c r="G167" s="132">
        <f>IF(RES_hhdet_tes!G167=0,0,RES_hhdet_tes!G167/0.086*1000000/RES_hhdet_num!G167)</f>
        <v>1694.4192567542013</v>
      </c>
      <c r="H167" s="132">
        <f>IF(RES_hhdet_tes!H167=0,0,RES_hhdet_tes!H167/0.086*1000000/RES_hhdet_num!H167)</f>
        <v>1694.7850393146757</v>
      </c>
      <c r="I167" s="132">
        <f>IF(RES_hhdet_tes!I167=0,0,RES_hhdet_tes!I167/0.086*1000000/RES_hhdet_num!I167)</f>
        <v>1691.3293898276047</v>
      </c>
      <c r="J167" s="132">
        <f>IF(RES_hhdet_tes!J167=0,0,RES_hhdet_tes!J167/0.086*1000000/RES_hhdet_num!J167)</f>
        <v>1681.4690200883701</v>
      </c>
      <c r="K167" s="132">
        <f>IF(RES_hhdet_tes!K167=0,0,RES_hhdet_tes!K167/0.086*1000000/RES_hhdet_num!K167)</f>
        <v>1718.0750493986209</v>
      </c>
      <c r="L167" s="132">
        <f>IF(RES_hhdet_tes!L167=0,0,RES_hhdet_tes!L167/0.086*1000000/RES_hhdet_num!L167)</f>
        <v>1724.8889484850372</v>
      </c>
      <c r="M167" s="132">
        <f>IF(RES_hhdet_tes!M167=0,0,RES_hhdet_tes!M167/0.086*1000000/RES_hhdet_num!M167)</f>
        <v>1722.8589650238011</v>
      </c>
      <c r="N167" s="132">
        <f>IF(RES_hhdet_tes!N167=0,0,RES_hhdet_tes!N167/0.086*1000000/RES_hhdet_num!N167)</f>
        <v>1713.894715478049</v>
      </c>
      <c r="O167" s="132">
        <f>IF(RES_hhdet_tes!O167=0,0,RES_hhdet_tes!O167/0.086*1000000/RES_hhdet_num!O167)</f>
        <v>1691.7384026121533</v>
      </c>
      <c r="P167" s="132">
        <f>IF(RES_hhdet_tes!P167=0,0,RES_hhdet_tes!P167/0.086*1000000/RES_hhdet_num!P167)</f>
        <v>1686.2986540352495</v>
      </c>
      <c r="Q167" s="132">
        <f>IF(RES_hhdet_tes!Q167=0,0,RES_hhdet_tes!Q167/0.086*1000000/RES_hhdet_num!Q167)</f>
        <v>1686.2339968528906</v>
      </c>
    </row>
    <row r="168" spans="1:17" ht="12" customHeight="1" x14ac:dyDescent="0.25">
      <c r="A168" s="167" t="s">
        <v>143</v>
      </c>
      <c r="B168" s="132">
        <f>IF(RES_hhdet_tes!B168=0,0,RES_hhdet_tes!B168/0.086*1000000/RES_hhdet_num!B168)</f>
        <v>1688.9236826351437</v>
      </c>
      <c r="C168" s="132">
        <f>IF(RES_hhdet_tes!C168=0,0,RES_hhdet_tes!C168/0.086*1000000/RES_hhdet_num!C168)</f>
        <v>1681.6024708611192</v>
      </c>
      <c r="D168" s="132">
        <f>IF(RES_hhdet_tes!D168=0,0,RES_hhdet_tes!D168/0.086*1000000/RES_hhdet_num!D168)</f>
        <v>1681.8850242977851</v>
      </c>
      <c r="E168" s="132">
        <f>IF(RES_hhdet_tes!E168=0,0,RES_hhdet_tes!E168/0.086*1000000/RES_hhdet_num!E168)</f>
        <v>1695.7428738330391</v>
      </c>
      <c r="F168" s="132">
        <f>IF(RES_hhdet_tes!F168=0,0,RES_hhdet_tes!F168/0.086*1000000/RES_hhdet_num!F168)</f>
        <v>1696.9429195992479</v>
      </c>
      <c r="G168" s="132">
        <f>IF(RES_hhdet_tes!G168=0,0,RES_hhdet_tes!G168/0.086*1000000/RES_hhdet_num!G168)</f>
        <v>1722.361642540965</v>
      </c>
      <c r="H168" s="132">
        <f>IF(RES_hhdet_tes!H168=0,0,RES_hhdet_tes!H168/0.086*1000000/RES_hhdet_num!H168)</f>
        <v>1729.5947382121524</v>
      </c>
      <c r="I168" s="132">
        <f>IF(RES_hhdet_tes!I168=0,0,RES_hhdet_tes!I168/0.086*1000000/RES_hhdet_num!I168)</f>
        <v>1724.3458139231141</v>
      </c>
      <c r="J168" s="132">
        <f>IF(RES_hhdet_tes!J168=0,0,RES_hhdet_tes!J168/0.086*1000000/RES_hhdet_num!J168)</f>
        <v>1704.4127287118915</v>
      </c>
      <c r="K168" s="132">
        <f>IF(RES_hhdet_tes!K168=0,0,RES_hhdet_tes!K168/0.086*1000000/RES_hhdet_num!K168)</f>
        <v>1718.9204664577803</v>
      </c>
      <c r="L168" s="132">
        <f>IF(RES_hhdet_tes!L168=0,0,RES_hhdet_tes!L168/0.086*1000000/RES_hhdet_num!L168)</f>
        <v>1723.2878160649266</v>
      </c>
      <c r="M168" s="132">
        <f>IF(RES_hhdet_tes!M168=0,0,RES_hhdet_tes!M168/0.086*1000000/RES_hhdet_num!M168)</f>
        <v>1721.0893480945942</v>
      </c>
      <c r="N168" s="132">
        <f>IF(RES_hhdet_tes!N168=0,0,RES_hhdet_tes!N168/0.086*1000000/RES_hhdet_num!N168)</f>
        <v>1713.9070800420807</v>
      </c>
      <c r="O168" s="132">
        <f>IF(RES_hhdet_tes!O168=0,0,RES_hhdet_tes!O168/0.086*1000000/RES_hhdet_num!O168)</f>
        <v>1695.7079240947417</v>
      </c>
      <c r="P168" s="132">
        <f>IF(RES_hhdet_tes!P168=0,0,RES_hhdet_tes!P168/0.086*1000000/RES_hhdet_num!P168)</f>
        <v>1691.732951699953</v>
      </c>
      <c r="Q168" s="132">
        <f>IF(RES_hhdet_tes!Q168=0,0,RES_hhdet_tes!Q168/0.086*1000000/RES_hhdet_num!Q168)</f>
        <v>1687.3922819184729</v>
      </c>
    </row>
    <row r="169" spans="1:17" ht="12" customHeight="1" x14ac:dyDescent="0.25">
      <c r="A169" s="166" t="s">
        <v>57</v>
      </c>
      <c r="B169" s="165">
        <f>IF(RES_hhdet_tes!B169=0,0,RES_hhdet_tes!B169/0.086*1000000/RES_hhdet_num!B168)</f>
        <v>1097.8014965948121</v>
      </c>
      <c r="C169" s="165">
        <f>IF(RES_hhdet_tes!C169=0,0,RES_hhdet_tes!C169/0.086*1000000/RES_hhdet_num!C168)</f>
        <v>1089.6688906272432</v>
      </c>
      <c r="D169" s="165">
        <f>IF(RES_hhdet_tes!D169=0,0,RES_hhdet_tes!D169/0.086*1000000/RES_hhdet_num!D168)</f>
        <v>1087.1320300818963</v>
      </c>
      <c r="E169" s="165">
        <f>IF(RES_hhdet_tes!E169=0,0,RES_hhdet_tes!E169/0.086*1000000/RES_hhdet_num!E168)</f>
        <v>1099.9264003864851</v>
      </c>
      <c r="F169" s="165">
        <f>IF(RES_hhdet_tes!F169=0,0,RES_hhdet_tes!F169/0.086*1000000/RES_hhdet_num!F168)</f>
        <v>1101.4116345087964</v>
      </c>
      <c r="G169" s="165">
        <f>IF(RES_hhdet_tes!G169=0,0,RES_hhdet_tes!G169/0.086*1000000/RES_hhdet_num!G168)</f>
        <v>1124.2703657460268</v>
      </c>
      <c r="H169" s="165">
        <f>IF(RES_hhdet_tes!H169=0,0,RES_hhdet_tes!H169/0.086*1000000/RES_hhdet_num!H168)</f>
        <v>1135.0733677973105</v>
      </c>
      <c r="I169" s="165">
        <f>IF(RES_hhdet_tes!I169=0,0,RES_hhdet_tes!I169/0.086*1000000/RES_hhdet_num!I168)</f>
        <v>1134.2635323840645</v>
      </c>
      <c r="J169" s="165">
        <f>IF(RES_hhdet_tes!J169=0,0,RES_hhdet_tes!J169/0.086*1000000/RES_hhdet_num!J168)</f>
        <v>1119.5582857090662</v>
      </c>
      <c r="K169" s="165">
        <f>IF(RES_hhdet_tes!K169=0,0,RES_hhdet_tes!K169/0.086*1000000/RES_hhdet_num!K168)</f>
        <v>1127.1087843303769</v>
      </c>
      <c r="L169" s="165">
        <f>IF(RES_hhdet_tes!L169=0,0,RES_hhdet_tes!L169/0.086*1000000/RES_hhdet_num!L168)</f>
        <v>1119.2706555125249</v>
      </c>
      <c r="M169" s="165">
        <f>IF(RES_hhdet_tes!M169=0,0,RES_hhdet_tes!M169/0.086*1000000/RES_hhdet_num!M168)</f>
        <v>1134.5886541457369</v>
      </c>
      <c r="N169" s="165">
        <f>IF(RES_hhdet_tes!N169=0,0,RES_hhdet_tes!N169/0.086*1000000/RES_hhdet_num!N168)</f>
        <v>1119.895301913873</v>
      </c>
      <c r="O169" s="165">
        <f>IF(RES_hhdet_tes!O169=0,0,RES_hhdet_tes!O169/0.086*1000000/RES_hhdet_num!O168)</f>
        <v>1092.1903218928619</v>
      </c>
      <c r="P169" s="165">
        <f>IF(RES_hhdet_tes!P169=0,0,RES_hhdet_tes!P169/0.086*1000000/RES_hhdet_num!P168)</f>
        <v>1111.9309131483012</v>
      </c>
      <c r="Q169" s="165">
        <f>IF(RES_hhdet_tes!Q169=0,0,RES_hhdet_tes!Q169/0.086*1000000/RES_hhdet_num!Q168)</f>
        <v>1098.8534320489418</v>
      </c>
    </row>
    <row r="170" spans="1:17" ht="12" customHeight="1" x14ac:dyDescent="0.25">
      <c r="A170" s="147" t="s">
        <v>59</v>
      </c>
      <c r="B170" s="164">
        <f>IF(RES_hhdet_tes!B170=0,0,RES_hhdet_tes!B170/0.086*1000000/RES_hhdet_num!B168)</f>
        <v>591.12218604033183</v>
      </c>
      <c r="C170" s="164">
        <f>IF(RES_hhdet_tes!C170=0,0,RES_hhdet_tes!C170/0.086*1000000/RES_hhdet_num!C168)</f>
        <v>591.93358023387623</v>
      </c>
      <c r="D170" s="164">
        <f>IF(RES_hhdet_tes!D170=0,0,RES_hhdet_tes!D170/0.086*1000000/RES_hhdet_num!D168)</f>
        <v>594.75299421588852</v>
      </c>
      <c r="E170" s="164">
        <f>IF(RES_hhdet_tes!E170=0,0,RES_hhdet_tes!E170/0.086*1000000/RES_hhdet_num!E168)</f>
        <v>595.81647344655414</v>
      </c>
      <c r="F170" s="164">
        <f>IF(RES_hhdet_tes!F170=0,0,RES_hhdet_tes!F170/0.086*1000000/RES_hhdet_num!F168)</f>
        <v>595.53128509045132</v>
      </c>
      <c r="G170" s="164">
        <f>IF(RES_hhdet_tes!G170=0,0,RES_hhdet_tes!G170/0.086*1000000/RES_hhdet_num!G168)</f>
        <v>598.09127679493815</v>
      </c>
      <c r="H170" s="164">
        <f>IF(RES_hhdet_tes!H170=0,0,RES_hhdet_tes!H170/0.086*1000000/RES_hhdet_num!H168)</f>
        <v>594.52137041484184</v>
      </c>
      <c r="I170" s="164">
        <f>IF(RES_hhdet_tes!I170=0,0,RES_hhdet_tes!I170/0.086*1000000/RES_hhdet_num!I168)</f>
        <v>590.08228153904963</v>
      </c>
      <c r="J170" s="164">
        <f>IF(RES_hhdet_tes!J170=0,0,RES_hhdet_tes!J170/0.086*1000000/RES_hhdet_num!J168)</f>
        <v>584.85444300282552</v>
      </c>
      <c r="K170" s="164">
        <f>IF(RES_hhdet_tes!K170=0,0,RES_hhdet_tes!K170/0.086*1000000/RES_hhdet_num!K168)</f>
        <v>591.81168212740351</v>
      </c>
      <c r="L170" s="164">
        <f>IF(RES_hhdet_tes!L170=0,0,RES_hhdet_tes!L170/0.086*1000000/RES_hhdet_num!L168)</f>
        <v>604.01716055240183</v>
      </c>
      <c r="M170" s="164">
        <f>IF(RES_hhdet_tes!M170=0,0,RES_hhdet_tes!M170/0.086*1000000/RES_hhdet_num!M168)</f>
        <v>586.50069394885725</v>
      </c>
      <c r="N170" s="164">
        <f>IF(RES_hhdet_tes!N170=0,0,RES_hhdet_tes!N170/0.086*1000000/RES_hhdet_num!N168)</f>
        <v>594.01177812820731</v>
      </c>
      <c r="O170" s="164">
        <f>IF(RES_hhdet_tes!O170=0,0,RES_hhdet_tes!O170/0.086*1000000/RES_hhdet_num!O168)</f>
        <v>603.51760220188009</v>
      </c>
      <c r="P170" s="164">
        <f>IF(RES_hhdet_tes!P170=0,0,RES_hhdet_tes!P170/0.086*1000000/RES_hhdet_num!P168)</f>
        <v>579.80203855165178</v>
      </c>
      <c r="Q170" s="164">
        <f>IF(RES_hhdet_tes!Q170=0,0,RES_hhdet_tes!Q170/0.086*1000000/RES_hhdet_num!Q168)</f>
        <v>588.53884986953096</v>
      </c>
    </row>
    <row r="171" spans="1:17" ht="12" customHeight="1" x14ac:dyDescent="0.25">
      <c r="A171" s="163" t="s">
        <v>142</v>
      </c>
      <c r="B171" s="162">
        <f>IF(RES_hhdet_tes!B171=0,0,RES_hhdet_tes!B171/0.086*1000000/RES_hhdet_num!B171)</f>
        <v>1790.4908755579133</v>
      </c>
      <c r="C171" s="162">
        <f>IF(RES_hhdet_tes!C171=0,0,RES_hhdet_tes!C171/0.086*1000000/RES_hhdet_num!C171)</f>
        <v>1870.1239805002401</v>
      </c>
      <c r="D171" s="162">
        <f>IF(RES_hhdet_tes!D171=0,0,RES_hhdet_tes!D171/0.086*1000000/RES_hhdet_num!D171)</f>
        <v>1866.3242829273147</v>
      </c>
      <c r="E171" s="162">
        <f>IF(RES_hhdet_tes!E171=0,0,RES_hhdet_tes!E171/0.086*1000000/RES_hhdet_num!E171)</f>
        <v>1864.8341903242917</v>
      </c>
      <c r="F171" s="162">
        <f>IF(RES_hhdet_tes!F171=0,0,RES_hhdet_tes!F171/0.086*1000000/RES_hhdet_num!F171)</f>
        <v>1806.2715880612991</v>
      </c>
      <c r="G171" s="162">
        <f>IF(RES_hhdet_tes!G171=0,0,RES_hhdet_tes!G171/0.086*1000000/RES_hhdet_num!G171)</f>
        <v>1828.9815416711735</v>
      </c>
      <c r="H171" s="162">
        <f>IF(RES_hhdet_tes!H171=0,0,RES_hhdet_tes!H171/0.086*1000000/RES_hhdet_num!H171)</f>
        <v>1782.8906182921157</v>
      </c>
      <c r="I171" s="162">
        <f>IF(RES_hhdet_tes!I171=0,0,RES_hhdet_tes!I171/0.086*1000000/RES_hhdet_num!I171)</f>
        <v>1923.5778843857938</v>
      </c>
      <c r="J171" s="162">
        <f>IF(RES_hhdet_tes!J171=0,0,RES_hhdet_tes!J171/0.086*1000000/RES_hhdet_num!J171)</f>
        <v>1799.5199057044533</v>
      </c>
      <c r="K171" s="162">
        <f>IF(RES_hhdet_tes!K171=0,0,RES_hhdet_tes!K171/0.086*1000000/RES_hhdet_num!K171)</f>
        <v>1893.3276702915573</v>
      </c>
      <c r="L171" s="162">
        <f>IF(RES_hhdet_tes!L171=0,0,RES_hhdet_tes!L171/0.086*1000000/RES_hhdet_num!L171)</f>
        <v>1858.8093585683387</v>
      </c>
      <c r="M171" s="162">
        <f>IF(RES_hhdet_tes!M171=0,0,RES_hhdet_tes!M171/0.086*1000000/RES_hhdet_num!M171)</f>
        <v>1956.9562533670457</v>
      </c>
      <c r="N171" s="162">
        <f>IF(RES_hhdet_tes!N171=0,0,RES_hhdet_tes!N171/0.086*1000000/RES_hhdet_num!N171)</f>
        <v>1958.12290716443</v>
      </c>
      <c r="O171" s="162">
        <f>IF(RES_hhdet_tes!O171=0,0,RES_hhdet_tes!O171/0.086*1000000/RES_hhdet_num!O171)</f>
        <v>1927.5247523729681</v>
      </c>
      <c r="P171" s="162">
        <f>IF(RES_hhdet_tes!P171=0,0,RES_hhdet_tes!P171/0.086*1000000/RES_hhdet_num!P171)</f>
        <v>2057.3550781982476</v>
      </c>
      <c r="Q171" s="162">
        <f>IF(RES_hhdet_tes!Q171=0,0,RES_hhdet_tes!Q171/0.086*1000000/RES_hhdet_num!Q171)</f>
        <v>1991.5087049742961</v>
      </c>
    </row>
    <row r="172" spans="1:17" ht="12" customHeight="1" x14ac:dyDescent="0.25">
      <c r="A172" s="161" t="s">
        <v>141</v>
      </c>
      <c r="B172" s="160">
        <f>IF(RES_hhdet_tes!B172=0,0,RES_hhdet_tes!B172/0.086*1000000/RES_hhdet_num!B172)</f>
        <v>1754.9412551529754</v>
      </c>
      <c r="C172" s="160">
        <f>IF(RES_hhdet_tes!C172=0,0,RES_hhdet_tes!C172/0.086*1000000/RES_hhdet_num!C172)</f>
        <v>1815.2667277680364</v>
      </c>
      <c r="D172" s="160">
        <f>IF(RES_hhdet_tes!D172=0,0,RES_hhdet_tes!D172/0.086*1000000/RES_hhdet_num!D172)</f>
        <v>1819.4731297154271</v>
      </c>
      <c r="E172" s="160">
        <f>IF(RES_hhdet_tes!E172=0,0,RES_hhdet_tes!E172/0.086*1000000/RES_hhdet_num!E172)</f>
        <v>1822.9789811465441</v>
      </c>
      <c r="F172" s="160">
        <f>IF(RES_hhdet_tes!F172=0,0,RES_hhdet_tes!F172/0.086*1000000/RES_hhdet_num!F172)</f>
        <v>1785.7286520191074</v>
      </c>
      <c r="G172" s="160">
        <f>IF(RES_hhdet_tes!G172=0,0,RES_hhdet_tes!G172/0.086*1000000/RES_hhdet_num!G172)</f>
        <v>1807.0819236486479</v>
      </c>
      <c r="H172" s="160">
        <f>IF(RES_hhdet_tes!H172=0,0,RES_hhdet_tes!H172/0.086*1000000/RES_hhdet_num!H172)</f>
        <v>1772.6217708961722</v>
      </c>
      <c r="I172" s="160">
        <f>IF(RES_hhdet_tes!I172=0,0,RES_hhdet_tes!I172/0.086*1000000/RES_hhdet_num!I172)</f>
        <v>1858.8615633140143</v>
      </c>
      <c r="J172" s="160">
        <f>IF(RES_hhdet_tes!J172=0,0,RES_hhdet_tes!J172/0.086*1000000/RES_hhdet_num!J172)</f>
        <v>1768.4787320182043</v>
      </c>
      <c r="K172" s="160">
        <f>IF(RES_hhdet_tes!K172=0,0,RES_hhdet_tes!K172/0.086*1000000/RES_hhdet_num!K172)</f>
        <v>1835.935535284633</v>
      </c>
      <c r="L172" s="160">
        <f>IF(RES_hhdet_tes!L172=0,0,RES_hhdet_tes!L172/0.086*1000000/RES_hhdet_num!L172)</f>
        <v>1813.8765519435065</v>
      </c>
      <c r="M172" s="160">
        <f>IF(RES_hhdet_tes!M172=0,0,RES_hhdet_tes!M172/0.086*1000000/RES_hhdet_num!M172)</f>
        <v>1878.3794542307849</v>
      </c>
      <c r="N172" s="160">
        <f>IF(RES_hhdet_tes!N172=0,0,RES_hhdet_tes!N172/0.086*1000000/RES_hhdet_num!N172)</f>
        <v>1873.1987964361597</v>
      </c>
      <c r="O172" s="160">
        <f>IF(RES_hhdet_tes!O172=0,0,RES_hhdet_tes!O172/0.086*1000000/RES_hhdet_num!O172)</f>
        <v>1844.1397124623236</v>
      </c>
      <c r="P172" s="160">
        <f>IF(RES_hhdet_tes!P172=0,0,RES_hhdet_tes!P172/0.086*1000000/RES_hhdet_num!P172)</f>
        <v>1932.7908559662246</v>
      </c>
      <c r="Q172" s="160">
        <f>IF(RES_hhdet_tes!Q172=0,0,RES_hhdet_tes!Q172/0.086*1000000/RES_hhdet_num!Q172)</f>
        <v>1883.3479166715247</v>
      </c>
    </row>
    <row r="173" spans="1:17" ht="12" customHeight="1" x14ac:dyDescent="0.25">
      <c r="A173" s="148" t="s">
        <v>60</v>
      </c>
      <c r="B173" s="156">
        <f>IF(RES_hhdet_tes!B173=0,0,RES_hhdet_tes!B173/0.086*1000000/RES_hhdet_num!B172)</f>
        <v>1163.8190691126435</v>
      </c>
      <c r="C173" s="156">
        <f>IF(RES_hhdet_tes!C173=0,0,RES_hhdet_tes!C173/0.086*1000000/RES_hhdet_num!C172)</f>
        <v>1223.3331475341599</v>
      </c>
      <c r="D173" s="156">
        <f>IF(RES_hhdet_tes!D173=0,0,RES_hhdet_tes!D173/0.086*1000000/RES_hhdet_num!D172)</f>
        <v>1224.7201354995386</v>
      </c>
      <c r="E173" s="156">
        <f>IF(RES_hhdet_tes!E173=0,0,RES_hhdet_tes!E173/0.086*1000000/RES_hhdet_num!E172)</f>
        <v>1227.1625076999899</v>
      </c>
      <c r="F173" s="156">
        <f>IF(RES_hhdet_tes!F173=0,0,RES_hhdet_tes!F173/0.086*1000000/RES_hhdet_num!F172)</f>
        <v>1190.1973669286558</v>
      </c>
      <c r="G173" s="156">
        <f>IF(RES_hhdet_tes!G173=0,0,RES_hhdet_tes!G173/0.086*1000000/RES_hhdet_num!G172)</f>
        <v>1208.9906468537092</v>
      </c>
      <c r="H173" s="156">
        <f>IF(RES_hhdet_tes!H173=0,0,RES_hhdet_tes!H173/0.086*1000000/RES_hhdet_num!H172)</f>
        <v>1178.1004004813303</v>
      </c>
      <c r="I173" s="156">
        <f>IF(RES_hhdet_tes!I173=0,0,RES_hhdet_tes!I173/0.086*1000000/RES_hhdet_num!I172)</f>
        <v>1268.7792817749651</v>
      </c>
      <c r="J173" s="156">
        <f>IF(RES_hhdet_tes!J173=0,0,RES_hhdet_tes!J173/0.086*1000000/RES_hhdet_num!J172)</f>
        <v>1183.6242890153785</v>
      </c>
      <c r="K173" s="156">
        <f>IF(RES_hhdet_tes!K173=0,0,RES_hhdet_tes!K173/0.086*1000000/RES_hhdet_num!K172)</f>
        <v>1244.1238531572287</v>
      </c>
      <c r="L173" s="156">
        <f>IF(RES_hhdet_tes!L173=0,0,RES_hhdet_tes!L173/0.086*1000000/RES_hhdet_num!L172)</f>
        <v>1209.8593913911047</v>
      </c>
      <c r="M173" s="156">
        <f>IF(RES_hhdet_tes!M173=0,0,RES_hhdet_tes!M173/0.086*1000000/RES_hhdet_num!M172)</f>
        <v>1291.878760281928</v>
      </c>
      <c r="N173" s="156">
        <f>IF(RES_hhdet_tes!N173=0,0,RES_hhdet_tes!N173/0.086*1000000/RES_hhdet_num!N172)</f>
        <v>1279.187018307952</v>
      </c>
      <c r="O173" s="156">
        <f>IF(RES_hhdet_tes!O173=0,0,RES_hhdet_tes!O173/0.086*1000000/RES_hhdet_num!O172)</f>
        <v>1240.6221102604434</v>
      </c>
      <c r="P173" s="156">
        <f>IF(RES_hhdet_tes!P173=0,0,RES_hhdet_tes!P173/0.086*1000000/RES_hhdet_num!P172)</f>
        <v>1352.9888174145728</v>
      </c>
      <c r="Q173" s="156">
        <f>IF(RES_hhdet_tes!Q173=0,0,RES_hhdet_tes!Q173/0.086*1000000/RES_hhdet_num!Q172)</f>
        <v>1294.8090668019931</v>
      </c>
    </row>
    <row r="174" spans="1:17" ht="12" customHeight="1" x14ac:dyDescent="0.25">
      <c r="A174" s="159" t="s">
        <v>59</v>
      </c>
      <c r="B174" s="57">
        <f>IF(RES_hhdet_tes!B174=0,0,RES_hhdet_tes!B174/0.086*1000000/RES_hhdet_num!B172)</f>
        <v>591.12218604033183</v>
      </c>
      <c r="C174" s="57">
        <f>IF(RES_hhdet_tes!C174=0,0,RES_hhdet_tes!C174/0.086*1000000/RES_hhdet_num!C172)</f>
        <v>591.93358023387646</v>
      </c>
      <c r="D174" s="57">
        <f>IF(RES_hhdet_tes!D174=0,0,RES_hhdet_tes!D174/0.086*1000000/RES_hhdet_num!D172)</f>
        <v>594.75299421588852</v>
      </c>
      <c r="E174" s="57">
        <f>IF(RES_hhdet_tes!E174=0,0,RES_hhdet_tes!E174/0.086*1000000/RES_hhdet_num!E172)</f>
        <v>595.81647344655437</v>
      </c>
      <c r="F174" s="57">
        <f>IF(RES_hhdet_tes!F174=0,0,RES_hhdet_tes!F174/0.086*1000000/RES_hhdet_num!F172)</f>
        <v>595.53128509045155</v>
      </c>
      <c r="G174" s="57">
        <f>IF(RES_hhdet_tes!G174=0,0,RES_hhdet_tes!G174/0.086*1000000/RES_hhdet_num!G172)</f>
        <v>598.09127679493838</v>
      </c>
      <c r="H174" s="57">
        <f>IF(RES_hhdet_tes!H174=0,0,RES_hhdet_tes!H174/0.086*1000000/RES_hhdet_num!H172)</f>
        <v>594.52137041484207</v>
      </c>
      <c r="I174" s="57">
        <f>IF(RES_hhdet_tes!I174=0,0,RES_hhdet_tes!I174/0.086*1000000/RES_hhdet_num!I172)</f>
        <v>590.0822815390494</v>
      </c>
      <c r="J174" s="57">
        <f>IF(RES_hhdet_tes!J174=0,0,RES_hhdet_tes!J174/0.086*1000000/RES_hhdet_num!J172)</f>
        <v>584.85444300282563</v>
      </c>
      <c r="K174" s="57">
        <f>IF(RES_hhdet_tes!K174=0,0,RES_hhdet_tes!K174/0.086*1000000/RES_hhdet_num!K172)</f>
        <v>591.81168212740397</v>
      </c>
      <c r="L174" s="57">
        <f>IF(RES_hhdet_tes!L174=0,0,RES_hhdet_tes!L174/0.086*1000000/RES_hhdet_num!L172)</f>
        <v>604.01716055240217</v>
      </c>
      <c r="M174" s="57">
        <f>IF(RES_hhdet_tes!M174=0,0,RES_hhdet_tes!M174/0.086*1000000/RES_hhdet_num!M172)</f>
        <v>586.50069394885736</v>
      </c>
      <c r="N174" s="57">
        <f>IF(RES_hhdet_tes!N174=0,0,RES_hhdet_tes!N174/0.086*1000000/RES_hhdet_num!N172)</f>
        <v>594.01177812820742</v>
      </c>
      <c r="O174" s="57">
        <f>IF(RES_hhdet_tes!O174=0,0,RES_hhdet_tes!O174/0.086*1000000/RES_hhdet_num!O172)</f>
        <v>603.51760220188032</v>
      </c>
      <c r="P174" s="57">
        <f>IF(RES_hhdet_tes!P174=0,0,RES_hhdet_tes!P174/0.086*1000000/RES_hhdet_num!P172)</f>
        <v>579.80203855165223</v>
      </c>
      <c r="Q174" s="57">
        <f>IF(RES_hhdet_tes!Q174=0,0,RES_hhdet_tes!Q174/0.086*1000000/RES_hhdet_num!Q172)</f>
        <v>588.53884986953119</v>
      </c>
    </row>
    <row r="175" spans="1:17" ht="12" customHeight="1" x14ac:dyDescent="0.25">
      <c r="A175" s="158" t="s">
        <v>62</v>
      </c>
      <c r="B175" s="157">
        <f>IF(RES_hhdet_tes!B175=0,0,RES_hhdet_tes!B175/0.086*1000000/RES_hhdet_num!B$161)</f>
        <v>634.1918920469966</v>
      </c>
      <c r="C175" s="157">
        <f>IF(RES_hhdet_tes!C175=0,0,RES_hhdet_tes!C175/0.086*1000000/RES_hhdet_num!C$161)</f>
        <v>651.09266132692767</v>
      </c>
      <c r="D175" s="157">
        <f>IF(RES_hhdet_tes!D175=0,0,RES_hhdet_tes!D175/0.086*1000000/RES_hhdet_num!D$161)</f>
        <v>661.27554358733687</v>
      </c>
      <c r="E175" s="157">
        <f>IF(RES_hhdet_tes!E175=0,0,RES_hhdet_tes!E175/0.086*1000000/RES_hhdet_num!E$161)</f>
        <v>669.38143990735455</v>
      </c>
      <c r="F175" s="157">
        <f>IF(RES_hhdet_tes!F175=0,0,RES_hhdet_tes!F175/0.086*1000000/RES_hhdet_num!F$161)</f>
        <v>654.52981146812533</v>
      </c>
      <c r="G175" s="157">
        <f>IF(RES_hhdet_tes!G175=0,0,RES_hhdet_tes!G175/0.086*1000000/RES_hhdet_num!G$161)</f>
        <v>646.7968155022852</v>
      </c>
      <c r="H175" s="157">
        <f>IF(RES_hhdet_tes!H175=0,0,RES_hhdet_tes!H175/0.086*1000000/RES_hhdet_num!H$161)</f>
        <v>637.25656054829187</v>
      </c>
      <c r="I175" s="157">
        <f>IF(RES_hhdet_tes!I175=0,0,RES_hhdet_tes!I175/0.086*1000000/RES_hhdet_num!I$161)</f>
        <v>657.44039890637396</v>
      </c>
      <c r="J175" s="157">
        <f>IF(RES_hhdet_tes!J175=0,0,RES_hhdet_tes!J175/0.086*1000000/RES_hhdet_num!J$161)</f>
        <v>639.42206844658187</v>
      </c>
      <c r="K175" s="157">
        <f>IF(RES_hhdet_tes!K175=0,0,RES_hhdet_tes!K175/0.086*1000000/RES_hhdet_num!K$161)</f>
        <v>667.21101610178675</v>
      </c>
      <c r="L175" s="157">
        <f>IF(RES_hhdet_tes!L175=0,0,RES_hhdet_tes!L175/0.086*1000000/RES_hhdet_num!L$161)</f>
        <v>657.25667001085469</v>
      </c>
      <c r="M175" s="157">
        <f>IF(RES_hhdet_tes!M175=0,0,RES_hhdet_tes!M175/0.086*1000000/RES_hhdet_num!M$161)</f>
        <v>670.23984238155776</v>
      </c>
      <c r="N175" s="157">
        <f>IF(RES_hhdet_tes!N175=0,0,RES_hhdet_tes!N175/0.086*1000000/RES_hhdet_num!N$161)</f>
        <v>699.88335142087226</v>
      </c>
      <c r="O175" s="157">
        <f>IF(RES_hhdet_tes!O175=0,0,RES_hhdet_tes!O175/0.086*1000000/RES_hhdet_num!O$161)</f>
        <v>664.84181472394857</v>
      </c>
      <c r="P175" s="157">
        <f>IF(RES_hhdet_tes!P175=0,0,RES_hhdet_tes!P175/0.086*1000000/RES_hhdet_num!P$161)</f>
        <v>708.1286401230816</v>
      </c>
      <c r="Q175" s="157">
        <f>IF(RES_hhdet_tes!Q175=0,0,RES_hhdet_tes!Q175/0.086*1000000/RES_hhdet_num!Q$161)</f>
        <v>685.52887693018158</v>
      </c>
    </row>
    <row r="176" spans="1:17" ht="12" customHeight="1" x14ac:dyDescent="0.25">
      <c r="A176" s="23" t="s">
        <v>57</v>
      </c>
      <c r="B176" s="156">
        <f>IF(RES_hhdet_tes!B176=0,0,RES_hhdet_tes!B176/0.086*1000000/RES_hhdet_num!B176)</f>
        <v>592.06443341497982</v>
      </c>
      <c r="C176" s="156">
        <f>IF(RES_hhdet_tes!C176=0,0,RES_hhdet_tes!C176/0.086*1000000/RES_hhdet_num!C176)</f>
        <v>591.29076901497876</v>
      </c>
      <c r="D176" s="156">
        <f>IF(RES_hhdet_tes!D176=0,0,RES_hhdet_tes!D176/0.086*1000000/RES_hhdet_num!D176)</f>
        <v>591.97473141389219</v>
      </c>
      <c r="E176" s="156">
        <f>IF(RES_hhdet_tes!E176=0,0,RES_hhdet_tes!E176/0.086*1000000/RES_hhdet_num!E176)</f>
        <v>571.84422583771777</v>
      </c>
      <c r="F176" s="156">
        <f>IF(RES_hhdet_tes!F176=0,0,RES_hhdet_tes!F176/0.086*1000000/RES_hhdet_num!F176)</f>
        <v>618.71192640801132</v>
      </c>
      <c r="G176" s="156">
        <f>IF(RES_hhdet_tes!G176=0,0,RES_hhdet_tes!G176/0.086*1000000/RES_hhdet_num!G176)</f>
        <v>691.45018138483704</v>
      </c>
      <c r="H176" s="156">
        <f>IF(RES_hhdet_tes!H176=0,0,RES_hhdet_tes!H176/0.086*1000000/RES_hhdet_num!H176)</f>
        <v>570.33159477234074</v>
      </c>
      <c r="I176" s="156">
        <f>IF(RES_hhdet_tes!I176=0,0,RES_hhdet_tes!I176/0.086*1000000/RES_hhdet_num!I176)</f>
        <v>644.12673329480958</v>
      </c>
      <c r="J176" s="156">
        <f>IF(RES_hhdet_tes!J176=0,0,RES_hhdet_tes!J176/0.086*1000000/RES_hhdet_num!J176)</f>
        <v>644.34558162979852</v>
      </c>
      <c r="K176" s="156">
        <f>IF(RES_hhdet_tes!K176=0,0,RES_hhdet_tes!K176/0.086*1000000/RES_hhdet_num!K176)</f>
        <v>483.66824600198237</v>
      </c>
      <c r="L176" s="156">
        <f>IF(RES_hhdet_tes!L176=0,0,RES_hhdet_tes!L176/0.086*1000000/RES_hhdet_num!L176)</f>
        <v>696.44508729910456</v>
      </c>
      <c r="M176" s="156">
        <f>IF(RES_hhdet_tes!M176=0,0,RES_hhdet_tes!M176/0.086*1000000/RES_hhdet_num!M176)</f>
        <v>694.07044178514059</v>
      </c>
      <c r="N176" s="156">
        <f>IF(RES_hhdet_tes!N176=0,0,RES_hhdet_tes!N176/0.086*1000000/RES_hhdet_num!N176)</f>
        <v>533.47409119264762</v>
      </c>
      <c r="O176" s="156">
        <f>IF(RES_hhdet_tes!O176=0,0,RES_hhdet_tes!O176/0.086*1000000/RES_hhdet_num!O176)</f>
        <v>584.16914629743644</v>
      </c>
      <c r="P176" s="156">
        <f>IF(RES_hhdet_tes!P176=0,0,RES_hhdet_tes!P176/0.086*1000000/RES_hhdet_num!P176)</f>
        <v>578.32578254403393</v>
      </c>
      <c r="Q176" s="156">
        <f>IF(RES_hhdet_tes!Q176=0,0,RES_hhdet_tes!Q176/0.086*1000000/RES_hhdet_num!Q176)</f>
        <v>587.3356089788216</v>
      </c>
    </row>
    <row r="177" spans="1:17" ht="12" customHeight="1" x14ac:dyDescent="0.25">
      <c r="A177" s="29" t="s">
        <v>140</v>
      </c>
      <c r="B177" s="57">
        <f>IF(RES_hhdet_tes!B177=0,0,RES_hhdet_tes!B177/0.086*1000000/RES_hhdet_num!B177)</f>
        <v>636.66167711702883</v>
      </c>
      <c r="C177" s="57">
        <f>IF(RES_hhdet_tes!C177=0,0,RES_hhdet_tes!C177/0.086*1000000/RES_hhdet_num!C177)</f>
        <v>653.75694058020861</v>
      </c>
      <c r="D177" s="57">
        <f>IF(RES_hhdet_tes!D177=0,0,RES_hhdet_tes!D177/0.086*1000000/RES_hhdet_num!D177)</f>
        <v>663.9950056374729</v>
      </c>
      <c r="E177" s="57">
        <f>IF(RES_hhdet_tes!E177=0,0,RES_hhdet_tes!E177/0.086*1000000/RES_hhdet_num!E177)</f>
        <v>671.57529877908235</v>
      </c>
      <c r="F177" s="57">
        <f>IF(RES_hhdet_tes!F177=0,0,RES_hhdet_tes!F177/0.086*1000000/RES_hhdet_num!F177)</f>
        <v>655.39918036688437</v>
      </c>
      <c r="G177" s="57">
        <f>IF(RES_hhdet_tes!G177=0,0,RES_hhdet_tes!G177/0.086*1000000/RES_hhdet_num!G177)</f>
        <v>644.79514278713395</v>
      </c>
      <c r="H177" s="57">
        <f>IF(RES_hhdet_tes!H177=0,0,RES_hhdet_tes!H177/0.086*1000000/RES_hhdet_num!H177)</f>
        <v>640.26976802322497</v>
      </c>
      <c r="I177" s="57">
        <f>IF(RES_hhdet_tes!I177=0,0,RES_hhdet_tes!I177/0.086*1000000/RES_hhdet_num!I177)</f>
        <v>658.51347188673253</v>
      </c>
      <c r="J177" s="57">
        <f>IF(RES_hhdet_tes!J177=0,0,RES_hhdet_tes!J177/0.086*1000000/RES_hhdet_num!J177)</f>
        <v>639.05399533401499</v>
      </c>
      <c r="K177" s="57">
        <f>IF(RES_hhdet_tes!K177=0,0,RES_hhdet_tes!K177/0.086*1000000/RES_hhdet_num!K177)</f>
        <v>675.58317677211301</v>
      </c>
      <c r="L177" s="57">
        <f>IF(RES_hhdet_tes!L177=0,0,RES_hhdet_tes!L177/0.086*1000000/RES_hhdet_num!L177)</f>
        <v>655.52468185920463</v>
      </c>
      <c r="M177" s="57">
        <f>IF(RES_hhdet_tes!M177=0,0,RES_hhdet_tes!M177/0.086*1000000/RES_hhdet_num!M177)</f>
        <v>669.23539442665958</v>
      </c>
      <c r="N177" s="57">
        <f>IF(RES_hhdet_tes!N177=0,0,RES_hhdet_tes!N177/0.086*1000000/RES_hhdet_num!N177)</f>
        <v>704.83282847800876</v>
      </c>
      <c r="O177" s="57">
        <f>IF(RES_hhdet_tes!O177=0,0,RES_hhdet_tes!O177/0.086*1000000/RES_hhdet_num!O177)</f>
        <v>667.27479497557135</v>
      </c>
      <c r="P177" s="57">
        <f>IF(RES_hhdet_tes!P177=0,0,RES_hhdet_tes!P177/0.086*1000000/RES_hhdet_num!P177)</f>
        <v>712.36764414911704</v>
      </c>
      <c r="Q177" s="57">
        <f>IF(RES_hhdet_tes!Q177=0,0,RES_hhdet_tes!Q177/0.086*1000000/RES_hhdet_num!Q177)</f>
        <v>690.03585073245495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267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180</v>
      </c>
    </row>
    <row r="3" spans="1:17" ht="12" customHeight="1" x14ac:dyDescent="0.25">
      <c r="A3" s="152" t="s">
        <v>172</v>
      </c>
      <c r="B3" s="168">
        <f>SUM(B4,B7,B9,B19)</f>
        <v>7329.1591523665938</v>
      </c>
      <c r="C3" s="168">
        <f t="shared" ref="C3:Q3" si="0">SUM(C4,C7,C9,C19)</f>
        <v>7744.6424026297464</v>
      </c>
      <c r="D3" s="168">
        <f t="shared" si="0"/>
        <v>7150.3646157712137</v>
      </c>
      <c r="E3" s="168">
        <f t="shared" si="0"/>
        <v>7529.2630582895763</v>
      </c>
      <c r="F3" s="168">
        <f t="shared" si="0"/>
        <v>7345.4748177618585</v>
      </c>
      <c r="G3" s="168">
        <f t="shared" si="0"/>
        <v>6365.1283971994908</v>
      </c>
      <c r="H3" s="168">
        <f t="shared" si="0"/>
        <v>6525.124970169878</v>
      </c>
      <c r="I3" s="168">
        <f t="shared" si="0"/>
        <v>5706.1250571607316</v>
      </c>
      <c r="J3" s="168">
        <f t="shared" si="0"/>
        <v>6340.8772100352162</v>
      </c>
      <c r="K3" s="168">
        <f t="shared" si="0"/>
        <v>6299.5403018662118</v>
      </c>
      <c r="L3" s="168">
        <f t="shared" si="0"/>
        <v>7057.3004661643818</v>
      </c>
      <c r="M3" s="168">
        <f t="shared" si="0"/>
        <v>6227.1948486097745</v>
      </c>
      <c r="N3" s="168">
        <f t="shared" si="0"/>
        <v>6547.0366947492848</v>
      </c>
      <c r="O3" s="168">
        <f t="shared" si="0"/>
        <v>7197.5055128276017</v>
      </c>
      <c r="P3" s="168">
        <f t="shared" si="0"/>
        <v>5853.3351168919016</v>
      </c>
      <c r="Q3" s="168">
        <f t="shared" si="0"/>
        <v>6305.0905276895546</v>
      </c>
    </row>
    <row r="4" spans="1:17" ht="12.95" customHeight="1" x14ac:dyDescent="0.25">
      <c r="A4" s="158" t="s">
        <v>65</v>
      </c>
      <c r="B4" s="157">
        <f t="shared" ref="B4:Q4" si="1">SUM(B5:B6)</f>
        <v>6809.6016221957516</v>
      </c>
      <c r="C4" s="157">
        <f t="shared" si="1"/>
        <v>7226.2629093224296</v>
      </c>
      <c r="D4" s="157">
        <f t="shared" si="1"/>
        <v>6639.4475022830584</v>
      </c>
      <c r="E4" s="157">
        <f t="shared" si="1"/>
        <v>7001.3990484400201</v>
      </c>
      <c r="F4" s="157">
        <f t="shared" si="1"/>
        <v>6801.3605920803984</v>
      </c>
      <c r="G4" s="157">
        <f t="shared" si="1"/>
        <v>5855.7237940597834</v>
      </c>
      <c r="H4" s="157">
        <f t="shared" si="1"/>
        <v>5983.1482393560264</v>
      </c>
      <c r="I4" s="157">
        <f t="shared" si="1"/>
        <v>5197.1350840084888</v>
      </c>
      <c r="J4" s="157">
        <f t="shared" si="1"/>
        <v>5791.1585298076534</v>
      </c>
      <c r="K4" s="157">
        <f t="shared" si="1"/>
        <v>5749.4500160227417</v>
      </c>
      <c r="L4" s="157">
        <f t="shared" si="1"/>
        <v>6504.3935966672852</v>
      </c>
      <c r="M4" s="157">
        <f t="shared" si="1"/>
        <v>5682.3857300093096</v>
      </c>
      <c r="N4" s="157">
        <f t="shared" si="1"/>
        <v>5982.565937245452</v>
      </c>
      <c r="O4" s="157">
        <f t="shared" si="1"/>
        <v>6615.8249452947575</v>
      </c>
      <c r="P4" s="157">
        <f t="shared" si="1"/>
        <v>5284.9715878397628</v>
      </c>
      <c r="Q4" s="157">
        <f t="shared" si="1"/>
        <v>5736.9379457689647</v>
      </c>
    </row>
    <row r="5" spans="1:17" ht="12" customHeight="1" x14ac:dyDescent="0.25">
      <c r="A5" s="23" t="s">
        <v>58</v>
      </c>
      <c r="B5" s="156">
        <f>IF(RES_hhdet_emi!B5=0,0,RES_hhdet_emi!B5*1000000/RES_hhdet_num!B$3)</f>
        <v>6809.6016221957516</v>
      </c>
      <c r="C5" s="156">
        <f>IF(RES_hhdet_emi!C5=0,0,RES_hhdet_emi!C5*1000000/RES_hhdet_num!C$3)</f>
        <v>7226.2629093224296</v>
      </c>
      <c r="D5" s="156">
        <f>IF(RES_hhdet_emi!D5=0,0,RES_hhdet_emi!D5*1000000/RES_hhdet_num!D$3)</f>
        <v>6639.4475022830584</v>
      </c>
      <c r="E5" s="156">
        <f>IF(RES_hhdet_emi!E5=0,0,RES_hhdet_emi!E5*1000000/RES_hhdet_num!E$3)</f>
        <v>7001.3990484400201</v>
      </c>
      <c r="F5" s="156">
        <f>IF(RES_hhdet_emi!F5=0,0,RES_hhdet_emi!F5*1000000/RES_hhdet_num!F$3)</f>
        <v>6801.3605920803984</v>
      </c>
      <c r="G5" s="156">
        <f>IF(RES_hhdet_emi!G5=0,0,RES_hhdet_emi!G5*1000000/RES_hhdet_num!G$3)</f>
        <v>5855.7237940597834</v>
      </c>
      <c r="H5" s="156">
        <f>IF(RES_hhdet_emi!H5=0,0,RES_hhdet_emi!H5*1000000/RES_hhdet_num!H$3)</f>
        <v>5983.1482393560264</v>
      </c>
      <c r="I5" s="156">
        <f>IF(RES_hhdet_emi!I5=0,0,RES_hhdet_emi!I5*1000000/RES_hhdet_num!I$3)</f>
        <v>5197.1350840084888</v>
      </c>
      <c r="J5" s="156">
        <f>IF(RES_hhdet_emi!J5=0,0,RES_hhdet_emi!J5*1000000/RES_hhdet_num!J$3)</f>
        <v>5791.1585298076534</v>
      </c>
      <c r="K5" s="156">
        <f>IF(RES_hhdet_emi!K5=0,0,RES_hhdet_emi!K5*1000000/RES_hhdet_num!K$3)</f>
        <v>5749.4500160227417</v>
      </c>
      <c r="L5" s="156">
        <f>IF(RES_hhdet_emi!L5=0,0,RES_hhdet_emi!L5*1000000/RES_hhdet_num!L$3)</f>
        <v>6504.3935966672852</v>
      </c>
      <c r="M5" s="156">
        <f>IF(RES_hhdet_emi!M5=0,0,RES_hhdet_emi!M5*1000000/RES_hhdet_num!M$3)</f>
        <v>5682.3857300093096</v>
      </c>
      <c r="N5" s="156">
        <f>IF(RES_hhdet_emi!N5=0,0,RES_hhdet_emi!N5*1000000/RES_hhdet_num!N$3)</f>
        <v>5982.565937245452</v>
      </c>
      <c r="O5" s="156">
        <f>IF(RES_hhdet_emi!O5=0,0,RES_hhdet_emi!O5*1000000/RES_hhdet_num!O$3)</f>
        <v>6615.8249452947575</v>
      </c>
      <c r="P5" s="156">
        <f>IF(RES_hhdet_emi!P5=0,0,RES_hhdet_emi!P5*1000000/RES_hhdet_num!P$3)</f>
        <v>5284.9715878397628</v>
      </c>
      <c r="Q5" s="156">
        <f>IF(RES_hhdet_emi!Q5=0,0,RES_hhdet_emi!Q5*1000000/RES_hhdet_num!Q$3)</f>
        <v>5736.9379457689647</v>
      </c>
    </row>
    <row r="6" spans="1:17" ht="12" customHeight="1" x14ac:dyDescent="0.25">
      <c r="A6" s="23" t="s">
        <v>60</v>
      </c>
      <c r="B6" s="156">
        <f>IF(RES_hhdet_emi!B6=0,0,RES_hhdet_emi!B6*1000000/RES_hhdet_num!B$3)</f>
        <v>0</v>
      </c>
      <c r="C6" s="156">
        <f>IF(RES_hhdet_emi!C6=0,0,RES_hhdet_emi!C6*1000000/RES_hhdet_num!C$3)</f>
        <v>0</v>
      </c>
      <c r="D6" s="156">
        <f>IF(RES_hhdet_emi!D6=0,0,RES_hhdet_emi!D6*1000000/RES_hhdet_num!D$3)</f>
        <v>0</v>
      </c>
      <c r="E6" s="156">
        <f>IF(RES_hhdet_emi!E6=0,0,RES_hhdet_emi!E6*1000000/RES_hhdet_num!E$3)</f>
        <v>0</v>
      </c>
      <c r="F6" s="156">
        <f>IF(RES_hhdet_emi!F6=0,0,RES_hhdet_emi!F6*1000000/RES_hhdet_num!F$3)</f>
        <v>0</v>
      </c>
      <c r="G6" s="156">
        <f>IF(RES_hhdet_emi!G6=0,0,RES_hhdet_emi!G6*1000000/RES_hhdet_num!G$3)</f>
        <v>0</v>
      </c>
      <c r="H6" s="156">
        <f>IF(RES_hhdet_emi!H6=0,0,RES_hhdet_emi!H6*1000000/RES_hhdet_num!H$3)</f>
        <v>0</v>
      </c>
      <c r="I6" s="156">
        <f>IF(RES_hhdet_emi!I6=0,0,RES_hhdet_emi!I6*1000000/RES_hhdet_num!I$3)</f>
        <v>0</v>
      </c>
      <c r="J6" s="156">
        <f>IF(RES_hhdet_emi!J6=0,0,RES_hhdet_emi!J6*1000000/RES_hhdet_num!J$3)</f>
        <v>0</v>
      </c>
      <c r="K6" s="156">
        <f>IF(RES_hhdet_emi!K6=0,0,RES_hhdet_emi!K6*1000000/RES_hhdet_num!K$3)</f>
        <v>0</v>
      </c>
      <c r="L6" s="156">
        <f>IF(RES_hhdet_emi!L6=0,0,RES_hhdet_emi!L6*1000000/RES_hhdet_num!L$3)</f>
        <v>0</v>
      </c>
      <c r="M6" s="156">
        <f>IF(RES_hhdet_emi!M6=0,0,RES_hhdet_emi!M6*1000000/RES_hhdet_num!M$3)</f>
        <v>0</v>
      </c>
      <c r="N6" s="156">
        <f>IF(RES_hhdet_emi!N6=0,0,RES_hhdet_emi!N6*1000000/RES_hhdet_num!N$3)</f>
        <v>0</v>
      </c>
      <c r="O6" s="156">
        <f>IF(RES_hhdet_emi!O6=0,0,RES_hhdet_emi!O6*1000000/RES_hhdet_num!O$3)</f>
        <v>0</v>
      </c>
      <c r="P6" s="156">
        <f>IF(RES_hhdet_emi!P6=0,0,RES_hhdet_emi!P6*1000000/RES_hhdet_num!P$3)</f>
        <v>0</v>
      </c>
      <c r="Q6" s="156">
        <f>IF(RES_hhdet_emi!Q6=0,0,RES_hhdet_emi!Q6*1000000/RES_hhdet_num!Q$3)</f>
        <v>0</v>
      </c>
    </row>
    <row r="7" spans="1:17" ht="12.95" customHeight="1" x14ac:dyDescent="0.25">
      <c r="A7" s="158" t="s">
        <v>112</v>
      </c>
      <c r="B7" s="157">
        <f t="shared" ref="B7:Q7" si="2">B8</f>
        <v>0</v>
      </c>
      <c r="C7" s="157">
        <f t="shared" si="2"/>
        <v>0</v>
      </c>
      <c r="D7" s="157">
        <f t="shared" si="2"/>
        <v>0</v>
      </c>
      <c r="E7" s="157">
        <f t="shared" si="2"/>
        <v>0</v>
      </c>
      <c r="F7" s="157">
        <f t="shared" si="2"/>
        <v>0</v>
      </c>
      <c r="G7" s="157">
        <f t="shared" si="2"/>
        <v>0</v>
      </c>
      <c r="H7" s="157">
        <f t="shared" si="2"/>
        <v>0</v>
      </c>
      <c r="I7" s="157">
        <f t="shared" si="2"/>
        <v>0</v>
      </c>
      <c r="J7" s="157">
        <f t="shared" si="2"/>
        <v>0</v>
      </c>
      <c r="K7" s="157">
        <f t="shared" si="2"/>
        <v>0</v>
      </c>
      <c r="L7" s="157">
        <f t="shared" si="2"/>
        <v>0</v>
      </c>
      <c r="M7" s="157">
        <f t="shared" si="2"/>
        <v>0</v>
      </c>
      <c r="N7" s="157">
        <f t="shared" si="2"/>
        <v>0</v>
      </c>
      <c r="O7" s="157">
        <f t="shared" si="2"/>
        <v>0</v>
      </c>
      <c r="P7" s="157">
        <f t="shared" si="2"/>
        <v>0</v>
      </c>
      <c r="Q7" s="157">
        <f t="shared" si="2"/>
        <v>0</v>
      </c>
    </row>
    <row r="8" spans="1:17" ht="12" customHeight="1" x14ac:dyDescent="0.25">
      <c r="A8" s="23" t="s">
        <v>60</v>
      </c>
      <c r="B8" s="156">
        <f>IF(RES_hhdet_emi!B8=0,0,RES_hhdet_emi!B8*1000000/RES_hhdet_num!B$3)</f>
        <v>0</v>
      </c>
      <c r="C8" s="156">
        <f>IF(RES_hhdet_emi!C8=0,0,RES_hhdet_emi!C8*1000000/RES_hhdet_num!C$3)</f>
        <v>0</v>
      </c>
      <c r="D8" s="156">
        <f>IF(RES_hhdet_emi!D8=0,0,RES_hhdet_emi!D8*1000000/RES_hhdet_num!D$3)</f>
        <v>0</v>
      </c>
      <c r="E8" s="156">
        <f>IF(RES_hhdet_emi!E8=0,0,RES_hhdet_emi!E8*1000000/RES_hhdet_num!E$3)</f>
        <v>0</v>
      </c>
      <c r="F8" s="156">
        <f>IF(RES_hhdet_emi!F8=0,0,RES_hhdet_emi!F8*1000000/RES_hhdet_num!F$3)</f>
        <v>0</v>
      </c>
      <c r="G8" s="156">
        <f>IF(RES_hhdet_emi!G8=0,0,RES_hhdet_emi!G8*1000000/RES_hhdet_num!G$3)</f>
        <v>0</v>
      </c>
      <c r="H8" s="156">
        <f>IF(RES_hhdet_emi!H8=0,0,RES_hhdet_emi!H8*1000000/RES_hhdet_num!H$3)</f>
        <v>0</v>
      </c>
      <c r="I8" s="156">
        <f>IF(RES_hhdet_emi!I8=0,0,RES_hhdet_emi!I8*1000000/RES_hhdet_num!I$3)</f>
        <v>0</v>
      </c>
      <c r="J8" s="156">
        <f>IF(RES_hhdet_emi!J8=0,0,RES_hhdet_emi!J8*1000000/RES_hhdet_num!J$3)</f>
        <v>0</v>
      </c>
      <c r="K8" s="156">
        <f>IF(RES_hhdet_emi!K8=0,0,RES_hhdet_emi!K8*1000000/RES_hhdet_num!K$3)</f>
        <v>0</v>
      </c>
      <c r="L8" s="156">
        <f>IF(RES_hhdet_emi!L8=0,0,RES_hhdet_emi!L8*1000000/RES_hhdet_num!L$3)</f>
        <v>0</v>
      </c>
      <c r="M8" s="156">
        <f>IF(RES_hhdet_emi!M8=0,0,RES_hhdet_emi!M8*1000000/RES_hhdet_num!M$3)</f>
        <v>0</v>
      </c>
      <c r="N8" s="156">
        <f>IF(RES_hhdet_emi!N8=0,0,RES_hhdet_emi!N8*1000000/RES_hhdet_num!N$3)</f>
        <v>0</v>
      </c>
      <c r="O8" s="156">
        <f>IF(RES_hhdet_emi!O8=0,0,RES_hhdet_emi!O8*1000000/RES_hhdet_num!O$3)</f>
        <v>0</v>
      </c>
      <c r="P8" s="156">
        <f>IF(RES_hhdet_emi!P8=0,0,RES_hhdet_emi!P8*1000000/RES_hhdet_num!P$3)</f>
        <v>0</v>
      </c>
      <c r="Q8" s="156">
        <f>IF(RES_hhdet_emi!Q8=0,0,RES_hhdet_emi!Q8*1000000/RES_hhdet_num!Q$3)</f>
        <v>0</v>
      </c>
    </row>
    <row r="9" spans="1:17" ht="12" customHeight="1" x14ac:dyDescent="0.25">
      <c r="A9" s="158" t="s">
        <v>63</v>
      </c>
      <c r="B9" s="157">
        <f>IF(RES_hhdet_emi!B9=0,0,RES_hhdet_emi!B9*1000000/RES_hhdet_num!B$3)</f>
        <v>432.26847342467352</v>
      </c>
      <c r="C9" s="157">
        <f>IF(RES_hhdet_emi!C9=0,0,RES_hhdet_emi!C9*1000000/RES_hhdet_num!C$3)</f>
        <v>433.71850482406774</v>
      </c>
      <c r="D9" s="157">
        <f>IF(RES_hhdet_emi!D9=0,0,RES_hhdet_emi!D9*1000000/RES_hhdet_num!D$3)</f>
        <v>428.7244718700436</v>
      </c>
      <c r="E9" s="157">
        <f>IF(RES_hhdet_emi!E9=0,0,RES_hhdet_emi!E9*1000000/RES_hhdet_num!E$3)</f>
        <v>446.79817158505097</v>
      </c>
      <c r="F9" s="157">
        <f>IF(RES_hhdet_emi!F9=0,0,RES_hhdet_emi!F9*1000000/RES_hhdet_num!F$3)</f>
        <v>459.81289033789568</v>
      </c>
      <c r="G9" s="157">
        <f>IF(RES_hhdet_emi!G9=0,0,RES_hhdet_emi!G9*1000000/RES_hhdet_num!G$3)</f>
        <v>425.76807170197787</v>
      </c>
      <c r="H9" s="157">
        <f>IF(RES_hhdet_emi!H9=0,0,RES_hhdet_emi!H9*1000000/RES_hhdet_num!H$3)</f>
        <v>456.1155039239278</v>
      </c>
      <c r="I9" s="157">
        <f>IF(RES_hhdet_emi!I9=0,0,RES_hhdet_emi!I9*1000000/RES_hhdet_num!I$3)</f>
        <v>419.84765017589444</v>
      </c>
      <c r="J9" s="157">
        <f>IF(RES_hhdet_emi!J9=0,0,RES_hhdet_emi!J9*1000000/RES_hhdet_num!J$3)</f>
        <v>457.84870439382564</v>
      </c>
      <c r="K9" s="157">
        <f>IF(RES_hhdet_emi!K9=0,0,RES_hhdet_emi!K9*1000000/RES_hhdet_num!K$3)</f>
        <v>475.5719806418021</v>
      </c>
      <c r="L9" s="157">
        <f>IF(RES_hhdet_emi!L9=0,0,RES_hhdet_emi!L9*1000000/RES_hhdet_num!L$3)</f>
        <v>475.10705087756571</v>
      </c>
      <c r="M9" s="157">
        <f>IF(RES_hhdet_emi!M9=0,0,RES_hhdet_emi!M9*1000000/RES_hhdet_num!M$3)</f>
        <v>477.43306749729373</v>
      </c>
      <c r="N9" s="157">
        <f>IF(RES_hhdet_emi!N9=0,0,RES_hhdet_emi!N9*1000000/RES_hhdet_num!N$3)</f>
        <v>502.29553390428919</v>
      </c>
      <c r="O9" s="157">
        <f>IF(RES_hhdet_emi!O9=0,0,RES_hhdet_emi!O9*1000000/RES_hhdet_num!O$3)</f>
        <v>515.29747575153101</v>
      </c>
      <c r="P9" s="157">
        <f>IF(RES_hhdet_emi!P9=0,0,RES_hhdet_emi!P9*1000000/RES_hhdet_num!P$3)</f>
        <v>513.36921109525065</v>
      </c>
      <c r="Q9" s="157">
        <f>IF(RES_hhdet_emi!Q9=0,0,RES_hhdet_emi!Q9*1000000/RES_hhdet_num!Q$3)</f>
        <v>512.20497942791383</v>
      </c>
    </row>
    <row r="10" spans="1:17" ht="12" customHeight="1" x14ac:dyDescent="0.25">
      <c r="A10" s="167" t="s">
        <v>171</v>
      </c>
      <c r="B10" s="132">
        <f>IF(RES_hhdet_emi!B10=0,0,RES_hhdet_emi!B10*1000000/RES_hhdet_num!B10)</f>
        <v>1317.0432291876489</v>
      </c>
      <c r="C10" s="132">
        <f>IF(RES_hhdet_emi!C10=0,0,RES_hhdet_emi!C10*1000000/RES_hhdet_num!C10)</f>
        <v>1306.9171750070993</v>
      </c>
      <c r="D10" s="132">
        <f>IF(RES_hhdet_emi!D10=0,0,RES_hhdet_emi!D10*1000000/RES_hhdet_num!D10)</f>
        <v>1301.8180143507414</v>
      </c>
      <c r="E10" s="132">
        <f>IF(RES_hhdet_emi!E10=0,0,RES_hhdet_emi!E10*1000000/RES_hhdet_num!E10)</f>
        <v>1260.3205418963607</v>
      </c>
      <c r="F10" s="132">
        <f>IF(RES_hhdet_emi!F10=0,0,RES_hhdet_emi!F10*1000000/RES_hhdet_num!F10)</f>
        <v>1305.461399125737</v>
      </c>
      <c r="G10" s="132">
        <f>IF(RES_hhdet_emi!G10=0,0,RES_hhdet_emi!G10*1000000/RES_hhdet_num!G10)</f>
        <v>1228.7286668326519</v>
      </c>
      <c r="H10" s="132">
        <f>IF(RES_hhdet_emi!H10=0,0,RES_hhdet_emi!H10*1000000/RES_hhdet_num!H10)</f>
        <v>1281.9777132034885</v>
      </c>
      <c r="I10" s="132">
        <f>IF(RES_hhdet_emi!I10=0,0,RES_hhdet_emi!I10*1000000/RES_hhdet_num!I10)</f>
        <v>1188.7787656217672</v>
      </c>
      <c r="J10" s="132">
        <f>IF(RES_hhdet_emi!J10=0,0,RES_hhdet_emi!J10*1000000/RES_hhdet_num!J10)</f>
        <v>1253.2567520731081</v>
      </c>
      <c r="K10" s="132">
        <f>IF(RES_hhdet_emi!K10=0,0,RES_hhdet_emi!K10*1000000/RES_hhdet_num!K10)</f>
        <v>1222.6858156253604</v>
      </c>
      <c r="L10" s="132">
        <f>IF(RES_hhdet_emi!L10=0,0,RES_hhdet_emi!L10*1000000/RES_hhdet_num!L10)</f>
        <v>1221.7521761604282</v>
      </c>
      <c r="M10" s="132">
        <f>IF(RES_hhdet_emi!M10=0,0,RES_hhdet_emi!M10*1000000/RES_hhdet_num!M10)</f>
        <v>1181.4479676354958</v>
      </c>
      <c r="N10" s="132">
        <f>IF(RES_hhdet_emi!N10=0,0,RES_hhdet_emi!N10*1000000/RES_hhdet_num!N10)</f>
        <v>1246.0920960962353</v>
      </c>
      <c r="O10" s="132">
        <f>IF(RES_hhdet_emi!O10=0,0,RES_hhdet_emi!O10*1000000/RES_hhdet_num!O10)</f>
        <v>1202.2201375063939</v>
      </c>
      <c r="P10" s="132">
        <f>IF(RES_hhdet_emi!P10=0,0,RES_hhdet_emi!P10*1000000/RES_hhdet_num!P10)</f>
        <v>1200.2457703928721</v>
      </c>
      <c r="Q10" s="132">
        <f>IF(RES_hhdet_emi!Q10=0,0,RES_hhdet_emi!Q10*1000000/RES_hhdet_num!Q10)</f>
        <v>1190.3477707606212</v>
      </c>
    </row>
    <row r="11" spans="1:17" ht="12" customHeight="1" x14ac:dyDescent="0.25">
      <c r="A11" s="167" t="s">
        <v>144</v>
      </c>
      <c r="B11" s="132">
        <f>IF(RES_hhdet_emi!B11=0,0,RES_hhdet_emi!B11*1000000/RES_hhdet_num!B11)</f>
        <v>698.24236614719575</v>
      </c>
      <c r="C11" s="132">
        <f>IF(RES_hhdet_emi!C11=0,0,RES_hhdet_emi!C11*1000000/RES_hhdet_num!C11)</f>
        <v>693.06972787757127</v>
      </c>
      <c r="D11" s="132">
        <f>IF(RES_hhdet_emi!D11=0,0,RES_hhdet_emi!D11*1000000/RES_hhdet_num!D11)</f>
        <v>689.92036063199407</v>
      </c>
      <c r="E11" s="132">
        <f>IF(RES_hhdet_emi!E11=0,0,RES_hhdet_emi!E11*1000000/RES_hhdet_num!E11)</f>
        <v>684.82202693449483</v>
      </c>
      <c r="F11" s="132">
        <f>IF(RES_hhdet_emi!F11=0,0,RES_hhdet_emi!F11*1000000/RES_hhdet_num!F11)</f>
        <v>678.11136303960541</v>
      </c>
      <c r="G11" s="132">
        <f>IF(RES_hhdet_emi!G11=0,0,RES_hhdet_emi!G11*1000000/RES_hhdet_num!G11)</f>
        <v>675.55984299932993</v>
      </c>
      <c r="H11" s="132">
        <f>IF(RES_hhdet_emi!H11=0,0,RES_hhdet_emi!H11*1000000/RES_hhdet_num!H11)</f>
        <v>666.26132565956595</v>
      </c>
      <c r="I11" s="132">
        <f>IF(RES_hhdet_emi!I11=0,0,RES_hhdet_emi!I11*1000000/RES_hhdet_num!I11)</f>
        <v>656.47028783686255</v>
      </c>
      <c r="J11" s="132">
        <f>IF(RES_hhdet_emi!J11=0,0,RES_hhdet_emi!J11*1000000/RES_hhdet_num!J11)</f>
        <v>645.44883298347304</v>
      </c>
      <c r="K11" s="132">
        <f>IF(RES_hhdet_emi!K11=0,0,RES_hhdet_emi!K11*1000000/RES_hhdet_num!K11)</f>
        <v>648.16289417257724</v>
      </c>
      <c r="L11" s="132">
        <f>IF(RES_hhdet_emi!L11=0,0,RES_hhdet_emi!L11*1000000/RES_hhdet_num!L11)</f>
        <v>647.26501477048339</v>
      </c>
      <c r="M11" s="132">
        <f>IF(RES_hhdet_emi!M11=0,0,RES_hhdet_emi!M11*1000000/RES_hhdet_num!M11)</f>
        <v>644.63924653703896</v>
      </c>
      <c r="N11" s="132">
        <f>IF(RES_hhdet_emi!N11=0,0,RES_hhdet_emi!N11*1000000/RES_hhdet_num!N11)</f>
        <v>639.51089452413089</v>
      </c>
      <c r="O11" s="132">
        <f>IF(RES_hhdet_emi!O11=0,0,RES_hhdet_emi!O11*1000000/RES_hhdet_num!O11)</f>
        <v>630.684926999602</v>
      </c>
      <c r="P11" s="132">
        <f>IF(RES_hhdet_emi!P11=0,0,RES_hhdet_emi!P11*1000000/RES_hhdet_num!P11)</f>
        <v>623.3407074811231</v>
      </c>
      <c r="Q11" s="132">
        <f>IF(RES_hhdet_emi!Q11=0,0,RES_hhdet_emi!Q11*1000000/RES_hhdet_num!Q11)</f>
        <v>615.05753181719183</v>
      </c>
    </row>
    <row r="12" spans="1:17" ht="12" customHeight="1" x14ac:dyDescent="0.25">
      <c r="A12" s="167" t="s">
        <v>143</v>
      </c>
      <c r="B12" s="132">
        <f>IF(RES_hhdet_emi!B12=0,0,RES_hhdet_emi!B12*1000000/RES_hhdet_num!B12)</f>
        <v>453.85753799567738</v>
      </c>
      <c r="C12" s="132">
        <f>IF(RES_hhdet_emi!C12=0,0,RES_hhdet_emi!C12*1000000/RES_hhdet_num!C12)</f>
        <v>450.49532312042106</v>
      </c>
      <c r="D12" s="132">
        <f>IF(RES_hhdet_emi!D12=0,0,RES_hhdet_emi!D12*1000000/RES_hhdet_num!D12)</f>
        <v>448.44823441079586</v>
      </c>
      <c r="E12" s="132">
        <f>IF(RES_hhdet_emi!E12=0,0,RES_hhdet_emi!E12*1000000/RES_hhdet_num!E12)</f>
        <v>445.13431750742126</v>
      </c>
      <c r="F12" s="132">
        <f>IF(RES_hhdet_emi!F12=0,0,RES_hhdet_emi!F12*1000000/RES_hhdet_num!F12)</f>
        <v>440.77238597574359</v>
      </c>
      <c r="G12" s="132">
        <f>IF(RES_hhdet_emi!G12=0,0,RES_hhdet_emi!G12*1000000/RES_hhdet_num!G12)</f>
        <v>439.1138979495646</v>
      </c>
      <c r="H12" s="132">
        <f>IF(RES_hhdet_emi!H12=0,0,RES_hhdet_emi!H12*1000000/RES_hhdet_num!H12)</f>
        <v>433.06986167871827</v>
      </c>
      <c r="I12" s="132">
        <f>IF(RES_hhdet_emi!I12=0,0,RES_hhdet_emi!I12*1000000/RES_hhdet_num!I12)</f>
        <v>426.70568709396099</v>
      </c>
      <c r="J12" s="132">
        <f>IF(RES_hhdet_emi!J12=0,0,RES_hhdet_emi!J12*1000000/RES_hhdet_num!J12)</f>
        <v>419.54174143925758</v>
      </c>
      <c r="K12" s="132">
        <f>IF(RES_hhdet_emi!K12=0,0,RES_hhdet_emi!K12*1000000/RES_hhdet_num!K12)</f>
        <v>421.30588121217505</v>
      </c>
      <c r="L12" s="132">
        <f>IF(RES_hhdet_emi!L12=0,0,RES_hhdet_emi!L12*1000000/RES_hhdet_num!L12)</f>
        <v>417.48593452696144</v>
      </c>
      <c r="M12" s="132">
        <f>IF(RES_hhdet_emi!M12=0,0,RES_hhdet_emi!M12*1000000/RES_hhdet_num!M12)</f>
        <v>422.23870648176046</v>
      </c>
      <c r="N12" s="132">
        <f>IF(RES_hhdet_emi!N12=0,0,RES_hhdet_emi!N12*1000000/RES_hhdet_num!N12)</f>
        <v>415.68208144068501</v>
      </c>
      <c r="O12" s="132">
        <f>IF(RES_hhdet_emi!O12=0,0,RES_hhdet_emi!O12*1000000/RES_hhdet_num!O12)</f>
        <v>405.21506559724435</v>
      </c>
      <c r="P12" s="132">
        <f>IF(RES_hhdet_emi!P12=0,0,RES_hhdet_emi!P12*1000000/RES_hhdet_num!P12)</f>
        <v>408.91150410761662</v>
      </c>
      <c r="Q12" s="132">
        <f>IF(RES_hhdet_emi!Q12=0,0,RES_hhdet_emi!Q12*1000000/RES_hhdet_num!Q12)</f>
        <v>399.78739568117459</v>
      </c>
    </row>
    <row r="13" spans="1:17" ht="12" customHeight="1" x14ac:dyDescent="0.25">
      <c r="A13" s="166" t="s">
        <v>57</v>
      </c>
      <c r="B13" s="165">
        <f>IF(RES_hhdet_emi!B13=0,0,RES_hhdet_emi!B13*1000000/RES_hhdet_num!B12)</f>
        <v>453.85753799567738</v>
      </c>
      <c r="C13" s="165">
        <f>IF(RES_hhdet_emi!C13=0,0,RES_hhdet_emi!C13*1000000/RES_hhdet_num!C12)</f>
        <v>450.49532312042106</v>
      </c>
      <c r="D13" s="165">
        <f>IF(RES_hhdet_emi!D13=0,0,RES_hhdet_emi!D13*1000000/RES_hhdet_num!D12)</f>
        <v>448.44823441079586</v>
      </c>
      <c r="E13" s="165">
        <f>IF(RES_hhdet_emi!E13=0,0,RES_hhdet_emi!E13*1000000/RES_hhdet_num!E12)</f>
        <v>445.13431750742126</v>
      </c>
      <c r="F13" s="165">
        <f>IF(RES_hhdet_emi!F13=0,0,RES_hhdet_emi!F13*1000000/RES_hhdet_num!F12)</f>
        <v>440.77238597574359</v>
      </c>
      <c r="G13" s="165">
        <f>IF(RES_hhdet_emi!G13=0,0,RES_hhdet_emi!G13*1000000/RES_hhdet_num!G12)</f>
        <v>439.1138979495646</v>
      </c>
      <c r="H13" s="165">
        <f>IF(RES_hhdet_emi!H13=0,0,RES_hhdet_emi!H13*1000000/RES_hhdet_num!H12)</f>
        <v>433.06986167871827</v>
      </c>
      <c r="I13" s="165">
        <f>IF(RES_hhdet_emi!I13=0,0,RES_hhdet_emi!I13*1000000/RES_hhdet_num!I12)</f>
        <v>426.70568709396099</v>
      </c>
      <c r="J13" s="165">
        <f>IF(RES_hhdet_emi!J13=0,0,RES_hhdet_emi!J13*1000000/RES_hhdet_num!J12)</f>
        <v>419.54174143925758</v>
      </c>
      <c r="K13" s="165">
        <f>IF(RES_hhdet_emi!K13=0,0,RES_hhdet_emi!K13*1000000/RES_hhdet_num!K12)</f>
        <v>421.30588121217505</v>
      </c>
      <c r="L13" s="165">
        <f>IF(RES_hhdet_emi!L13=0,0,RES_hhdet_emi!L13*1000000/RES_hhdet_num!L12)</f>
        <v>417.48593452696144</v>
      </c>
      <c r="M13" s="165">
        <f>IF(RES_hhdet_emi!M13=0,0,RES_hhdet_emi!M13*1000000/RES_hhdet_num!M12)</f>
        <v>422.23870648176046</v>
      </c>
      <c r="N13" s="165">
        <f>IF(RES_hhdet_emi!N13=0,0,RES_hhdet_emi!N13*1000000/RES_hhdet_num!N12)</f>
        <v>415.68208144068501</v>
      </c>
      <c r="O13" s="165">
        <f>IF(RES_hhdet_emi!O13=0,0,RES_hhdet_emi!O13*1000000/RES_hhdet_num!O12)</f>
        <v>405.21506559724435</v>
      </c>
      <c r="P13" s="165">
        <f>IF(RES_hhdet_emi!P13=0,0,RES_hhdet_emi!P13*1000000/RES_hhdet_num!P12)</f>
        <v>408.91150410761662</v>
      </c>
      <c r="Q13" s="165">
        <f>IF(RES_hhdet_emi!Q13=0,0,RES_hhdet_emi!Q13*1000000/RES_hhdet_num!Q12)</f>
        <v>399.78739568117459</v>
      </c>
    </row>
    <row r="14" spans="1:17" ht="12" customHeight="1" x14ac:dyDescent="0.25">
      <c r="A14" s="147" t="s">
        <v>59</v>
      </c>
      <c r="B14" s="164">
        <f>IF(RES_hhdet_emi!B14=0,0,RES_hhdet_emi!B14*1000000/RES_hhdet_num!B12)</f>
        <v>0</v>
      </c>
      <c r="C14" s="164">
        <f>IF(RES_hhdet_emi!C14=0,0,RES_hhdet_emi!C14*1000000/RES_hhdet_num!C12)</f>
        <v>0</v>
      </c>
      <c r="D14" s="164">
        <f>IF(RES_hhdet_emi!D14=0,0,RES_hhdet_emi!D14*1000000/RES_hhdet_num!D12)</f>
        <v>0</v>
      </c>
      <c r="E14" s="164">
        <f>IF(RES_hhdet_emi!E14=0,0,RES_hhdet_emi!E14*1000000/RES_hhdet_num!E12)</f>
        <v>0</v>
      </c>
      <c r="F14" s="164">
        <f>IF(RES_hhdet_emi!F14=0,0,RES_hhdet_emi!F14*1000000/RES_hhdet_num!F12)</f>
        <v>0</v>
      </c>
      <c r="G14" s="164">
        <f>IF(RES_hhdet_emi!G14=0,0,RES_hhdet_emi!G14*1000000/RES_hhdet_num!G12)</f>
        <v>0</v>
      </c>
      <c r="H14" s="164">
        <f>IF(RES_hhdet_emi!H14=0,0,RES_hhdet_emi!H14*1000000/RES_hhdet_num!H12)</f>
        <v>0</v>
      </c>
      <c r="I14" s="164">
        <f>IF(RES_hhdet_emi!I14=0,0,RES_hhdet_emi!I14*1000000/RES_hhdet_num!I12)</f>
        <v>0</v>
      </c>
      <c r="J14" s="164">
        <f>IF(RES_hhdet_emi!J14=0,0,RES_hhdet_emi!J14*1000000/RES_hhdet_num!J12)</f>
        <v>0</v>
      </c>
      <c r="K14" s="164">
        <f>IF(RES_hhdet_emi!K14=0,0,RES_hhdet_emi!K14*1000000/RES_hhdet_num!K12)</f>
        <v>0</v>
      </c>
      <c r="L14" s="164">
        <f>IF(RES_hhdet_emi!L14=0,0,RES_hhdet_emi!L14*1000000/RES_hhdet_num!L12)</f>
        <v>0</v>
      </c>
      <c r="M14" s="164">
        <f>IF(RES_hhdet_emi!M14=0,0,RES_hhdet_emi!M14*1000000/RES_hhdet_num!M12)</f>
        <v>0</v>
      </c>
      <c r="N14" s="164">
        <f>IF(RES_hhdet_emi!N14=0,0,RES_hhdet_emi!N14*1000000/RES_hhdet_num!N12)</f>
        <v>0</v>
      </c>
      <c r="O14" s="164">
        <f>IF(RES_hhdet_emi!O14=0,0,RES_hhdet_emi!O14*1000000/RES_hhdet_num!O12)</f>
        <v>0</v>
      </c>
      <c r="P14" s="164">
        <f>IF(RES_hhdet_emi!P14=0,0,RES_hhdet_emi!P14*1000000/RES_hhdet_num!P12)</f>
        <v>0</v>
      </c>
      <c r="Q14" s="164">
        <f>IF(RES_hhdet_emi!Q14=0,0,RES_hhdet_emi!Q14*1000000/RES_hhdet_num!Q12)</f>
        <v>0</v>
      </c>
    </row>
    <row r="15" spans="1:17" ht="12" customHeight="1" x14ac:dyDescent="0.25">
      <c r="A15" s="163" t="s">
        <v>142</v>
      </c>
      <c r="B15" s="162">
        <f>IF(RES_hhdet_emi!B15=0,0,RES_hhdet_emi!B15*1000000/RES_hhdet_num!B15)</f>
        <v>0</v>
      </c>
      <c r="C15" s="162">
        <f>IF(RES_hhdet_emi!C15=0,0,RES_hhdet_emi!C15*1000000/RES_hhdet_num!C15)</f>
        <v>0</v>
      </c>
      <c r="D15" s="162">
        <f>IF(RES_hhdet_emi!D15=0,0,RES_hhdet_emi!D15*1000000/RES_hhdet_num!D15)</f>
        <v>0</v>
      </c>
      <c r="E15" s="162">
        <f>IF(RES_hhdet_emi!E15=0,0,RES_hhdet_emi!E15*1000000/RES_hhdet_num!E15)</f>
        <v>0</v>
      </c>
      <c r="F15" s="162">
        <f>IF(RES_hhdet_emi!F15=0,0,RES_hhdet_emi!F15*1000000/RES_hhdet_num!F15)</f>
        <v>0</v>
      </c>
      <c r="G15" s="162">
        <f>IF(RES_hhdet_emi!G15=0,0,RES_hhdet_emi!G15*1000000/RES_hhdet_num!G15)</f>
        <v>0</v>
      </c>
      <c r="H15" s="162">
        <f>IF(RES_hhdet_emi!H15=0,0,RES_hhdet_emi!H15*1000000/RES_hhdet_num!H15)</f>
        <v>0</v>
      </c>
      <c r="I15" s="162">
        <f>IF(RES_hhdet_emi!I15=0,0,RES_hhdet_emi!I15*1000000/RES_hhdet_num!I15)</f>
        <v>0</v>
      </c>
      <c r="J15" s="162">
        <f>IF(RES_hhdet_emi!J15=0,0,RES_hhdet_emi!J15*1000000/RES_hhdet_num!J15)</f>
        <v>0</v>
      </c>
      <c r="K15" s="162">
        <f>IF(RES_hhdet_emi!K15=0,0,RES_hhdet_emi!K15*1000000/RES_hhdet_num!K15)</f>
        <v>0</v>
      </c>
      <c r="L15" s="162">
        <f>IF(RES_hhdet_emi!L15=0,0,RES_hhdet_emi!L15*1000000/RES_hhdet_num!L15)</f>
        <v>0</v>
      </c>
      <c r="M15" s="162">
        <f>IF(RES_hhdet_emi!M15=0,0,RES_hhdet_emi!M15*1000000/RES_hhdet_num!M15)</f>
        <v>0</v>
      </c>
      <c r="N15" s="162">
        <f>IF(RES_hhdet_emi!N15=0,0,RES_hhdet_emi!N15*1000000/RES_hhdet_num!N15)</f>
        <v>0</v>
      </c>
      <c r="O15" s="162">
        <f>IF(RES_hhdet_emi!O15=0,0,RES_hhdet_emi!O15*1000000/RES_hhdet_num!O15)</f>
        <v>0</v>
      </c>
      <c r="P15" s="162">
        <f>IF(RES_hhdet_emi!P15=0,0,RES_hhdet_emi!P15*1000000/RES_hhdet_num!P15)</f>
        <v>0</v>
      </c>
      <c r="Q15" s="162">
        <f>IF(RES_hhdet_emi!Q15=0,0,RES_hhdet_emi!Q15*1000000/RES_hhdet_num!Q15)</f>
        <v>0</v>
      </c>
    </row>
    <row r="16" spans="1:17" ht="12" customHeight="1" x14ac:dyDescent="0.25">
      <c r="A16" s="161" t="s">
        <v>141</v>
      </c>
      <c r="B16" s="160">
        <f>IF(RES_hhdet_emi!B16=0,0,RES_hhdet_emi!B16*1000000/RES_hhdet_num!B16)</f>
        <v>0</v>
      </c>
      <c r="C16" s="160">
        <f>IF(RES_hhdet_emi!C16=0,0,RES_hhdet_emi!C16*1000000/RES_hhdet_num!C16)</f>
        <v>0</v>
      </c>
      <c r="D16" s="160">
        <f>IF(RES_hhdet_emi!D16=0,0,RES_hhdet_emi!D16*1000000/RES_hhdet_num!D16)</f>
        <v>0</v>
      </c>
      <c r="E16" s="160">
        <f>IF(RES_hhdet_emi!E16=0,0,RES_hhdet_emi!E16*1000000/RES_hhdet_num!E16)</f>
        <v>0</v>
      </c>
      <c r="F16" s="160">
        <f>IF(RES_hhdet_emi!F16=0,0,RES_hhdet_emi!F16*1000000/RES_hhdet_num!F16)</f>
        <v>0</v>
      </c>
      <c r="G16" s="160">
        <f>IF(RES_hhdet_emi!G16=0,0,RES_hhdet_emi!G16*1000000/RES_hhdet_num!G16)</f>
        <v>0</v>
      </c>
      <c r="H16" s="160">
        <f>IF(RES_hhdet_emi!H16=0,0,RES_hhdet_emi!H16*1000000/RES_hhdet_num!H16)</f>
        <v>0</v>
      </c>
      <c r="I16" s="160">
        <f>IF(RES_hhdet_emi!I16=0,0,RES_hhdet_emi!I16*1000000/RES_hhdet_num!I16)</f>
        <v>0</v>
      </c>
      <c r="J16" s="160">
        <f>IF(RES_hhdet_emi!J16=0,0,RES_hhdet_emi!J16*1000000/RES_hhdet_num!J16)</f>
        <v>0</v>
      </c>
      <c r="K16" s="160">
        <f>IF(RES_hhdet_emi!K16=0,0,RES_hhdet_emi!K16*1000000/RES_hhdet_num!K16)</f>
        <v>0</v>
      </c>
      <c r="L16" s="160">
        <f>IF(RES_hhdet_emi!L16=0,0,RES_hhdet_emi!L16*1000000/RES_hhdet_num!L16)</f>
        <v>0</v>
      </c>
      <c r="M16" s="160">
        <f>IF(RES_hhdet_emi!M16=0,0,RES_hhdet_emi!M16*1000000/RES_hhdet_num!M16)</f>
        <v>0</v>
      </c>
      <c r="N16" s="160">
        <f>IF(RES_hhdet_emi!N16=0,0,RES_hhdet_emi!N16*1000000/RES_hhdet_num!N16)</f>
        <v>0</v>
      </c>
      <c r="O16" s="160">
        <f>IF(RES_hhdet_emi!O16=0,0,RES_hhdet_emi!O16*1000000/RES_hhdet_num!O16)</f>
        <v>0</v>
      </c>
      <c r="P16" s="160">
        <f>IF(RES_hhdet_emi!P16=0,0,RES_hhdet_emi!P16*1000000/RES_hhdet_num!P16)</f>
        <v>0</v>
      </c>
      <c r="Q16" s="160">
        <f>IF(RES_hhdet_emi!Q16=0,0,RES_hhdet_emi!Q16*1000000/RES_hhdet_num!Q16)</f>
        <v>0</v>
      </c>
    </row>
    <row r="17" spans="1:17" ht="12" customHeight="1" x14ac:dyDescent="0.25">
      <c r="A17" s="148" t="s">
        <v>60</v>
      </c>
      <c r="B17" s="156">
        <f>IF(RES_hhdet_emi!B17=0,0,RES_hhdet_emi!B17*1000000/RES_hhdet_num!B16)</f>
        <v>0</v>
      </c>
      <c r="C17" s="156">
        <f>IF(RES_hhdet_emi!C17=0,0,RES_hhdet_emi!C17*1000000/RES_hhdet_num!C16)</f>
        <v>0</v>
      </c>
      <c r="D17" s="156">
        <f>IF(RES_hhdet_emi!D17=0,0,RES_hhdet_emi!D17*1000000/RES_hhdet_num!D16)</f>
        <v>0</v>
      </c>
      <c r="E17" s="156">
        <f>IF(RES_hhdet_emi!E17=0,0,RES_hhdet_emi!E17*1000000/RES_hhdet_num!E16)</f>
        <v>0</v>
      </c>
      <c r="F17" s="156">
        <f>IF(RES_hhdet_emi!F17=0,0,RES_hhdet_emi!F17*1000000/RES_hhdet_num!F16)</f>
        <v>0</v>
      </c>
      <c r="G17" s="156">
        <f>IF(RES_hhdet_emi!G17=0,0,RES_hhdet_emi!G17*1000000/RES_hhdet_num!G16)</f>
        <v>0</v>
      </c>
      <c r="H17" s="156">
        <f>IF(RES_hhdet_emi!H17=0,0,RES_hhdet_emi!H17*1000000/RES_hhdet_num!H16)</f>
        <v>0</v>
      </c>
      <c r="I17" s="156">
        <f>IF(RES_hhdet_emi!I17=0,0,RES_hhdet_emi!I17*1000000/RES_hhdet_num!I16)</f>
        <v>0</v>
      </c>
      <c r="J17" s="156">
        <f>IF(RES_hhdet_emi!J17=0,0,RES_hhdet_emi!J17*1000000/RES_hhdet_num!J16)</f>
        <v>0</v>
      </c>
      <c r="K17" s="156">
        <f>IF(RES_hhdet_emi!K17=0,0,RES_hhdet_emi!K17*1000000/RES_hhdet_num!K16)</f>
        <v>0</v>
      </c>
      <c r="L17" s="156">
        <f>IF(RES_hhdet_emi!L17=0,0,RES_hhdet_emi!L17*1000000/RES_hhdet_num!L16)</f>
        <v>0</v>
      </c>
      <c r="M17" s="156">
        <f>IF(RES_hhdet_emi!M17=0,0,RES_hhdet_emi!M17*1000000/RES_hhdet_num!M16)</f>
        <v>0</v>
      </c>
      <c r="N17" s="156">
        <f>IF(RES_hhdet_emi!N17=0,0,RES_hhdet_emi!N17*1000000/RES_hhdet_num!N16)</f>
        <v>0</v>
      </c>
      <c r="O17" s="156">
        <f>IF(RES_hhdet_emi!O17=0,0,RES_hhdet_emi!O17*1000000/RES_hhdet_num!O16)</f>
        <v>0</v>
      </c>
      <c r="P17" s="156">
        <f>IF(RES_hhdet_emi!P17=0,0,RES_hhdet_emi!P17*1000000/RES_hhdet_num!P16)</f>
        <v>0</v>
      </c>
      <c r="Q17" s="156">
        <f>IF(RES_hhdet_emi!Q17=0,0,RES_hhdet_emi!Q17*1000000/RES_hhdet_num!Q16)</f>
        <v>0</v>
      </c>
    </row>
    <row r="18" spans="1:17" ht="12" customHeight="1" x14ac:dyDescent="0.25">
      <c r="A18" s="148" t="s">
        <v>59</v>
      </c>
      <c r="B18" s="156">
        <f>IF(RES_hhdet_emi!B18=0,0,RES_hhdet_emi!B18*1000000/RES_hhdet_num!B16)</f>
        <v>0</v>
      </c>
      <c r="C18" s="156">
        <f>IF(RES_hhdet_emi!C18=0,0,RES_hhdet_emi!C18*1000000/RES_hhdet_num!C16)</f>
        <v>0</v>
      </c>
      <c r="D18" s="156">
        <f>IF(RES_hhdet_emi!D18=0,0,RES_hhdet_emi!D18*1000000/RES_hhdet_num!D16)</f>
        <v>0</v>
      </c>
      <c r="E18" s="156">
        <f>IF(RES_hhdet_emi!E18=0,0,RES_hhdet_emi!E18*1000000/RES_hhdet_num!E16)</f>
        <v>0</v>
      </c>
      <c r="F18" s="156">
        <f>IF(RES_hhdet_emi!F18=0,0,RES_hhdet_emi!F18*1000000/RES_hhdet_num!F16)</f>
        <v>0</v>
      </c>
      <c r="G18" s="156">
        <f>IF(RES_hhdet_emi!G18=0,0,RES_hhdet_emi!G18*1000000/RES_hhdet_num!G16)</f>
        <v>0</v>
      </c>
      <c r="H18" s="156">
        <f>IF(RES_hhdet_emi!H18=0,0,RES_hhdet_emi!H18*1000000/RES_hhdet_num!H16)</f>
        <v>0</v>
      </c>
      <c r="I18" s="156">
        <f>IF(RES_hhdet_emi!I18=0,0,RES_hhdet_emi!I18*1000000/RES_hhdet_num!I16)</f>
        <v>0</v>
      </c>
      <c r="J18" s="156">
        <f>IF(RES_hhdet_emi!J18=0,0,RES_hhdet_emi!J18*1000000/RES_hhdet_num!J16)</f>
        <v>0</v>
      </c>
      <c r="K18" s="156">
        <f>IF(RES_hhdet_emi!K18=0,0,RES_hhdet_emi!K18*1000000/RES_hhdet_num!K16)</f>
        <v>0</v>
      </c>
      <c r="L18" s="156">
        <f>IF(RES_hhdet_emi!L18=0,0,RES_hhdet_emi!L18*1000000/RES_hhdet_num!L16)</f>
        <v>0</v>
      </c>
      <c r="M18" s="156">
        <f>IF(RES_hhdet_emi!M18=0,0,RES_hhdet_emi!M18*1000000/RES_hhdet_num!M16)</f>
        <v>0</v>
      </c>
      <c r="N18" s="156">
        <f>IF(RES_hhdet_emi!N18=0,0,RES_hhdet_emi!N18*1000000/RES_hhdet_num!N16)</f>
        <v>0</v>
      </c>
      <c r="O18" s="156">
        <f>IF(RES_hhdet_emi!O18=0,0,RES_hhdet_emi!O18*1000000/RES_hhdet_num!O16)</f>
        <v>0</v>
      </c>
      <c r="P18" s="156">
        <f>IF(RES_hhdet_emi!P18=0,0,RES_hhdet_emi!P18*1000000/RES_hhdet_num!P16)</f>
        <v>0</v>
      </c>
      <c r="Q18" s="156">
        <f>IF(RES_hhdet_emi!Q18=0,0,RES_hhdet_emi!Q18*1000000/RES_hhdet_num!Q16)</f>
        <v>0</v>
      </c>
    </row>
    <row r="19" spans="1:17" ht="12" customHeight="1" x14ac:dyDescent="0.25">
      <c r="A19" s="158" t="s">
        <v>62</v>
      </c>
      <c r="B19" s="157">
        <f>IF(RES_hhdet_emi!B19=0,0,RES_hhdet_emi!B19*1000000/RES_hhdet_num!B$3)</f>
        <v>87.289056746168868</v>
      </c>
      <c r="C19" s="157">
        <f>IF(RES_hhdet_emi!C19=0,0,RES_hhdet_emi!C19*1000000/RES_hhdet_num!C$3)</f>
        <v>84.660988483248701</v>
      </c>
      <c r="D19" s="157">
        <f>IF(RES_hhdet_emi!D19=0,0,RES_hhdet_emi!D19*1000000/RES_hhdet_num!D$3)</f>
        <v>82.192641618111452</v>
      </c>
      <c r="E19" s="157">
        <f>IF(RES_hhdet_emi!E19=0,0,RES_hhdet_emi!E19*1000000/RES_hhdet_num!E$3)</f>
        <v>81.065838264505359</v>
      </c>
      <c r="F19" s="157">
        <f>IF(RES_hhdet_emi!F19=0,0,RES_hhdet_emi!F19*1000000/RES_hhdet_num!F$3)</f>
        <v>84.301335343564404</v>
      </c>
      <c r="G19" s="157">
        <f>IF(RES_hhdet_emi!G19=0,0,RES_hhdet_emi!G19*1000000/RES_hhdet_num!G$3)</f>
        <v>83.636531437729516</v>
      </c>
      <c r="H19" s="157">
        <f>IF(RES_hhdet_emi!H19=0,0,RES_hhdet_emi!H19*1000000/RES_hhdet_num!H$3)</f>
        <v>85.861226889924581</v>
      </c>
      <c r="I19" s="157">
        <f>IF(RES_hhdet_emi!I19=0,0,RES_hhdet_emi!I19*1000000/RES_hhdet_num!I$3)</f>
        <v>89.14232297634824</v>
      </c>
      <c r="J19" s="157">
        <f>IF(RES_hhdet_emi!J19=0,0,RES_hhdet_emi!J19*1000000/RES_hhdet_num!J$3)</f>
        <v>91.869975833737371</v>
      </c>
      <c r="K19" s="157">
        <f>IF(RES_hhdet_emi!K19=0,0,RES_hhdet_emi!K19*1000000/RES_hhdet_num!K$3)</f>
        <v>74.518305201668198</v>
      </c>
      <c r="L19" s="157">
        <f>IF(RES_hhdet_emi!L19=0,0,RES_hhdet_emi!L19*1000000/RES_hhdet_num!L$3)</f>
        <v>77.799818619531322</v>
      </c>
      <c r="M19" s="157">
        <f>IF(RES_hhdet_emi!M19=0,0,RES_hhdet_emi!M19*1000000/RES_hhdet_num!M$3)</f>
        <v>67.376051103171747</v>
      </c>
      <c r="N19" s="157">
        <f>IF(RES_hhdet_emi!N19=0,0,RES_hhdet_emi!N19*1000000/RES_hhdet_num!N$3)</f>
        <v>62.175223599543301</v>
      </c>
      <c r="O19" s="157">
        <f>IF(RES_hhdet_emi!O19=0,0,RES_hhdet_emi!O19*1000000/RES_hhdet_num!O$3)</f>
        <v>66.383091781313254</v>
      </c>
      <c r="P19" s="157">
        <f>IF(RES_hhdet_emi!P19=0,0,RES_hhdet_emi!P19*1000000/RES_hhdet_num!P$3)</f>
        <v>54.994317956888558</v>
      </c>
      <c r="Q19" s="157">
        <f>IF(RES_hhdet_emi!Q19=0,0,RES_hhdet_emi!Q19*1000000/RES_hhdet_num!Q$3)</f>
        <v>55.94760249267631</v>
      </c>
    </row>
    <row r="20" spans="1:17" ht="12" customHeight="1" x14ac:dyDescent="0.25">
      <c r="A20" s="23" t="s">
        <v>58</v>
      </c>
      <c r="B20" s="156">
        <f>IF(RES_hhdet_emi!B20=0,0,RES_hhdet_emi!B20*1000000/RES_hhdet_num!B20)</f>
        <v>683.81111997538164</v>
      </c>
      <c r="C20" s="156">
        <f>IF(RES_hhdet_emi!C20=0,0,RES_hhdet_emi!C20*1000000/RES_hhdet_num!C20)</f>
        <v>682.54051205168571</v>
      </c>
      <c r="D20" s="156">
        <f>IF(RES_hhdet_emi!D20=0,0,RES_hhdet_emi!D20*1000000/RES_hhdet_num!D20)</f>
        <v>680.17630696013566</v>
      </c>
      <c r="E20" s="156">
        <f>IF(RES_hhdet_emi!E20=0,0,RES_hhdet_emi!E20*1000000/RES_hhdet_num!E20)</f>
        <v>661.78459125245604</v>
      </c>
      <c r="F20" s="156">
        <f>IF(RES_hhdet_emi!F20=0,0,RES_hhdet_emi!F20*1000000/RES_hhdet_num!F20)</f>
        <v>682.07275439525085</v>
      </c>
      <c r="G20" s="156">
        <f>IF(RES_hhdet_emi!G20=0,0,RES_hhdet_emi!G20*1000000/RES_hhdet_num!G20)</f>
        <v>648.45645043534921</v>
      </c>
      <c r="H20" s="156">
        <f>IF(RES_hhdet_emi!H20=0,0,RES_hhdet_emi!H20*1000000/RES_hhdet_num!H20)</f>
        <v>641.28300584535623</v>
      </c>
      <c r="I20" s="156">
        <f>IF(RES_hhdet_emi!I20=0,0,RES_hhdet_emi!I20*1000000/RES_hhdet_num!I20)</f>
        <v>618.06405389465749</v>
      </c>
      <c r="J20" s="156">
        <f>IF(RES_hhdet_emi!J20=0,0,RES_hhdet_emi!J20*1000000/RES_hhdet_num!J20)</f>
        <v>614.58062925315073</v>
      </c>
      <c r="K20" s="156">
        <f>IF(RES_hhdet_emi!K20=0,0,RES_hhdet_emi!K20*1000000/RES_hhdet_num!K20)</f>
        <v>626.0773901365236</v>
      </c>
      <c r="L20" s="156">
        <f>IF(RES_hhdet_emi!L20=0,0,RES_hhdet_emi!L20*1000000/RES_hhdet_num!L20)</f>
        <v>613.15128892163318</v>
      </c>
      <c r="M20" s="156">
        <f>IF(RES_hhdet_emi!M20=0,0,RES_hhdet_emi!M20*1000000/RES_hhdet_num!M20)</f>
        <v>607.53349010783234</v>
      </c>
      <c r="N20" s="156">
        <f>IF(RES_hhdet_emi!N20=0,0,RES_hhdet_emi!N20*1000000/RES_hhdet_num!N20)</f>
        <v>611.77358318038023</v>
      </c>
      <c r="O20" s="156">
        <f>IF(RES_hhdet_emi!O20=0,0,RES_hhdet_emi!O20*1000000/RES_hhdet_num!O20)</f>
        <v>605.06737631836279</v>
      </c>
      <c r="P20" s="156">
        <f>IF(RES_hhdet_emi!P20=0,0,RES_hhdet_emi!P20*1000000/RES_hhdet_num!P20)</f>
        <v>601.15290255333025</v>
      </c>
      <c r="Q20" s="156">
        <f>IF(RES_hhdet_emi!Q20=0,0,RES_hhdet_emi!Q20*1000000/RES_hhdet_num!Q20)</f>
        <v>591.99560105120599</v>
      </c>
    </row>
    <row r="21" spans="1:17" ht="12" customHeight="1" x14ac:dyDescent="0.25">
      <c r="A21" s="23" t="s">
        <v>57</v>
      </c>
      <c r="B21" s="156">
        <f>IF(RES_hhdet_emi!B21=0,0,RES_hhdet_emi!B21*1000000/RES_hhdet_num!B21)</f>
        <v>323.83813324319044</v>
      </c>
      <c r="C21" s="156">
        <f>IF(RES_hhdet_emi!C21=0,0,RES_hhdet_emi!C21*1000000/RES_hhdet_num!C21)</f>
        <v>323.41496640371662</v>
      </c>
      <c r="D21" s="156">
        <f>IF(RES_hhdet_emi!D21=0,0,RES_hhdet_emi!D21*1000000/RES_hhdet_num!D21)</f>
        <v>323.78906944718977</v>
      </c>
      <c r="E21" s="156">
        <f>IF(RES_hhdet_emi!E21=0,0,RES_hhdet_emi!E21*1000000/RES_hhdet_num!E21)</f>
        <v>312.77840071063224</v>
      </c>
      <c r="F21" s="156">
        <f>IF(RES_hhdet_emi!F21=0,0,RES_hhdet_emi!F21*1000000/RES_hhdet_num!F21)</f>
        <v>329.62708219786413</v>
      </c>
      <c r="G21" s="156">
        <f>IF(RES_hhdet_emi!G21=0,0,RES_hhdet_emi!G21*1000000/RES_hhdet_num!G21)</f>
        <v>354.08080336129086</v>
      </c>
      <c r="H21" s="156">
        <f>IF(RES_hhdet_emi!H21=0,0,RES_hhdet_emi!H21*1000000/RES_hhdet_num!H21)</f>
        <v>287.10600068203399</v>
      </c>
      <c r="I21" s="156">
        <f>IF(RES_hhdet_emi!I21=0,0,RES_hhdet_emi!I21*1000000/RES_hhdet_num!I21)</f>
        <v>317.36392831729353</v>
      </c>
      <c r="J21" s="156">
        <f>IF(RES_hhdet_emi!J21=0,0,RES_hhdet_emi!J21*1000000/RES_hhdet_num!J21)</f>
        <v>314.7553377657855</v>
      </c>
      <c r="K21" s="156">
        <f>IF(RES_hhdet_emi!K21=0,0,RES_hhdet_emi!K21*1000000/RES_hhdet_num!K21)</f>
        <v>235.13711636359534</v>
      </c>
      <c r="L21" s="156">
        <f>IF(RES_hhdet_emi!L21=0,0,RES_hhdet_emi!L21*1000000/RES_hhdet_num!L21)</f>
        <v>338.57936899258976</v>
      </c>
      <c r="M21" s="156">
        <f>IF(RES_hhdet_emi!M21=0,0,RES_hhdet_emi!M21*1000000/RES_hhdet_num!M21)</f>
        <v>337.42492624561424</v>
      </c>
      <c r="N21" s="156">
        <f>IF(RES_hhdet_emi!N21=0,0,RES_hhdet_emi!N21*1000000/RES_hhdet_num!N21)</f>
        <v>259.350413211155</v>
      </c>
      <c r="O21" s="156">
        <f>IF(RES_hhdet_emi!O21=0,0,RES_hhdet_emi!O21*1000000/RES_hhdet_num!O21)</f>
        <v>283.99600276508369</v>
      </c>
      <c r="P21" s="156">
        <f>IF(RES_hhdet_emi!P21=0,0,RES_hhdet_emi!P21*1000000/RES_hhdet_num!P21)</f>
        <v>279.97428294166923</v>
      </c>
      <c r="Q21" s="156">
        <f>IF(RES_hhdet_emi!Q21=0,0,RES_hhdet_emi!Q21*1000000/RES_hhdet_num!Q21)</f>
        <v>275.5373014182772</v>
      </c>
    </row>
    <row r="22" spans="1:17" ht="12" customHeight="1" x14ac:dyDescent="0.25">
      <c r="A22" s="29" t="s">
        <v>140</v>
      </c>
      <c r="B22" s="57">
        <f>IF(RES_hhdet_emi!B22=0,0,RES_hhdet_emi!B22*1000000/RES_hhdet_num!B22)</f>
        <v>0</v>
      </c>
      <c r="C22" s="57">
        <f>IF(RES_hhdet_emi!C22=0,0,RES_hhdet_emi!C22*1000000/RES_hhdet_num!C22)</f>
        <v>0</v>
      </c>
      <c r="D22" s="57">
        <f>IF(RES_hhdet_emi!D22=0,0,RES_hhdet_emi!D22*1000000/RES_hhdet_num!D22)</f>
        <v>0</v>
      </c>
      <c r="E22" s="57">
        <f>IF(RES_hhdet_emi!E22=0,0,RES_hhdet_emi!E22*1000000/RES_hhdet_num!E22)</f>
        <v>0</v>
      </c>
      <c r="F22" s="57">
        <f>IF(RES_hhdet_emi!F22=0,0,RES_hhdet_emi!F22*1000000/RES_hhdet_num!F22)</f>
        <v>0</v>
      </c>
      <c r="G22" s="57">
        <f>IF(RES_hhdet_emi!G22=0,0,RES_hhdet_emi!G22*1000000/RES_hhdet_num!G22)</f>
        <v>0</v>
      </c>
      <c r="H22" s="57">
        <f>IF(RES_hhdet_emi!H22=0,0,RES_hhdet_emi!H22*1000000/RES_hhdet_num!H22)</f>
        <v>0</v>
      </c>
      <c r="I22" s="57">
        <f>IF(RES_hhdet_emi!I22=0,0,RES_hhdet_emi!I22*1000000/RES_hhdet_num!I22)</f>
        <v>0</v>
      </c>
      <c r="J22" s="57">
        <f>IF(RES_hhdet_emi!J22=0,0,RES_hhdet_emi!J22*1000000/RES_hhdet_num!J22)</f>
        <v>0</v>
      </c>
      <c r="K22" s="57">
        <f>IF(RES_hhdet_emi!K22=0,0,RES_hhdet_emi!K22*1000000/RES_hhdet_num!K22)</f>
        <v>0</v>
      </c>
      <c r="L22" s="57">
        <f>IF(RES_hhdet_emi!L22=0,0,RES_hhdet_emi!L22*1000000/RES_hhdet_num!L22)</f>
        <v>0</v>
      </c>
      <c r="M22" s="57">
        <f>IF(RES_hhdet_emi!M22=0,0,RES_hhdet_emi!M22*1000000/RES_hhdet_num!M22)</f>
        <v>0</v>
      </c>
      <c r="N22" s="57">
        <f>IF(RES_hhdet_emi!N22=0,0,RES_hhdet_emi!N22*1000000/RES_hhdet_num!N22)</f>
        <v>0</v>
      </c>
      <c r="O22" s="57">
        <f>IF(RES_hhdet_emi!O22=0,0,RES_hhdet_emi!O22*1000000/RES_hhdet_num!O22)</f>
        <v>0</v>
      </c>
      <c r="P22" s="57">
        <f>IF(RES_hhdet_emi!P22=0,0,RES_hhdet_emi!P22*1000000/RES_hhdet_num!P22)</f>
        <v>0</v>
      </c>
      <c r="Q22" s="57">
        <f>IF(RES_hhdet_emi!Q22=0,0,RES_hhdet_emi!Q22*1000000/RES_hhdet_num!Q22)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>
        <f>SUM(B25,B28,B30,B39)</f>
        <v>3778.6401373822946</v>
      </c>
      <c r="C24" s="168">
        <f t="shared" ref="C24:Q24" si="3">SUM(C25,C28,C30,C39)</f>
        <v>3836.1787218288337</v>
      </c>
      <c r="D24" s="168">
        <f t="shared" si="3"/>
        <v>3728.2423655984571</v>
      </c>
      <c r="E24" s="168">
        <f t="shared" si="3"/>
        <v>3657.8189296426876</v>
      </c>
      <c r="F24" s="168">
        <f t="shared" si="3"/>
        <v>3548.1235178073612</v>
      </c>
      <c r="G24" s="168">
        <f t="shared" si="3"/>
        <v>3375.8205297437953</v>
      </c>
      <c r="H24" s="168">
        <f t="shared" si="3"/>
        <v>3186.8534124555385</v>
      </c>
      <c r="I24" s="168">
        <f t="shared" si="3"/>
        <v>3000.6316991299573</v>
      </c>
      <c r="J24" s="168">
        <f t="shared" si="3"/>
        <v>2983.1749181093005</v>
      </c>
      <c r="K24" s="168">
        <f t="shared" si="3"/>
        <v>2986.9626961983554</v>
      </c>
      <c r="L24" s="168">
        <f t="shared" si="3"/>
        <v>3197.2895532367688</v>
      </c>
      <c r="M24" s="168">
        <f t="shared" si="3"/>
        <v>3032.6022028095663</v>
      </c>
      <c r="N24" s="168">
        <f t="shared" si="3"/>
        <v>2960.6802784365882</v>
      </c>
      <c r="O24" s="168">
        <f t="shared" si="3"/>
        <v>3251.351359610966</v>
      </c>
      <c r="P24" s="168">
        <f t="shared" si="3"/>
        <v>2757.9564269680277</v>
      </c>
      <c r="Q24" s="168">
        <f t="shared" si="3"/>
        <v>2943.3198225097658</v>
      </c>
    </row>
    <row r="25" spans="1:17" ht="12.95" customHeight="1" x14ac:dyDescent="0.25">
      <c r="A25" s="158" t="s">
        <v>65</v>
      </c>
      <c r="B25" s="157">
        <f t="shared" ref="B25:Q25" si="4">SUM(B26:B27)</f>
        <v>3639.2361408841712</v>
      </c>
      <c r="C25" s="157">
        <f t="shared" si="4"/>
        <v>3700.463818006036</v>
      </c>
      <c r="D25" s="157">
        <f t="shared" si="4"/>
        <v>3593.5410061522343</v>
      </c>
      <c r="E25" s="157">
        <f t="shared" si="4"/>
        <v>3528.1691514342615</v>
      </c>
      <c r="F25" s="157">
        <f t="shared" si="4"/>
        <v>3417.7096859542598</v>
      </c>
      <c r="G25" s="157">
        <f t="shared" si="4"/>
        <v>3241.1454245061618</v>
      </c>
      <c r="H25" s="157">
        <f t="shared" si="4"/>
        <v>3056.9690441098096</v>
      </c>
      <c r="I25" s="157">
        <f t="shared" si="4"/>
        <v>2859.7206852691434</v>
      </c>
      <c r="J25" s="157">
        <f t="shared" si="4"/>
        <v>2844.2229550807142</v>
      </c>
      <c r="K25" s="157">
        <f t="shared" si="4"/>
        <v>2862.7076088976628</v>
      </c>
      <c r="L25" s="157">
        <f t="shared" si="4"/>
        <v>3072.9374612713318</v>
      </c>
      <c r="M25" s="157">
        <f t="shared" si="4"/>
        <v>2907.0948601709301</v>
      </c>
      <c r="N25" s="157">
        <f t="shared" si="4"/>
        <v>2841.9944964341016</v>
      </c>
      <c r="O25" s="157">
        <f t="shared" si="4"/>
        <v>3133.988901661924</v>
      </c>
      <c r="P25" s="157">
        <f t="shared" si="4"/>
        <v>2637.9522715500329</v>
      </c>
      <c r="Q25" s="157">
        <f t="shared" si="4"/>
        <v>2820.6857498126583</v>
      </c>
    </row>
    <row r="26" spans="1:17" ht="12" customHeight="1" x14ac:dyDescent="0.25">
      <c r="A26" s="23" t="s">
        <v>84</v>
      </c>
      <c r="B26" s="156">
        <f>IF(RES_hhdet_emi!B26=0,0,RES_hhdet_emi!B26*1000000/RES_hhdet_num!B$24)</f>
        <v>3639.2361408841712</v>
      </c>
      <c r="C26" s="156">
        <f>IF(RES_hhdet_emi!C26=0,0,RES_hhdet_emi!C26*1000000/RES_hhdet_num!C$24)</f>
        <v>3700.463818006036</v>
      </c>
      <c r="D26" s="156">
        <f>IF(RES_hhdet_emi!D26=0,0,RES_hhdet_emi!D26*1000000/RES_hhdet_num!D$24)</f>
        <v>3593.5410061522343</v>
      </c>
      <c r="E26" s="156">
        <f>IF(RES_hhdet_emi!E26=0,0,RES_hhdet_emi!E26*1000000/RES_hhdet_num!E$24)</f>
        <v>3528.1691514342615</v>
      </c>
      <c r="F26" s="156">
        <f>IF(RES_hhdet_emi!F26=0,0,RES_hhdet_emi!F26*1000000/RES_hhdet_num!F$24)</f>
        <v>3417.7096859542598</v>
      </c>
      <c r="G26" s="156">
        <f>IF(RES_hhdet_emi!G26=0,0,RES_hhdet_emi!G26*1000000/RES_hhdet_num!G$24)</f>
        <v>3241.1454245061618</v>
      </c>
      <c r="H26" s="156">
        <f>IF(RES_hhdet_emi!H26=0,0,RES_hhdet_emi!H26*1000000/RES_hhdet_num!H$24)</f>
        <v>3056.9690441098096</v>
      </c>
      <c r="I26" s="156">
        <f>IF(RES_hhdet_emi!I26=0,0,RES_hhdet_emi!I26*1000000/RES_hhdet_num!I$24)</f>
        <v>2859.7206852691434</v>
      </c>
      <c r="J26" s="156">
        <f>IF(RES_hhdet_emi!J26=0,0,RES_hhdet_emi!J26*1000000/RES_hhdet_num!J$24)</f>
        <v>2844.2229550807142</v>
      </c>
      <c r="K26" s="156">
        <f>IF(RES_hhdet_emi!K26=0,0,RES_hhdet_emi!K26*1000000/RES_hhdet_num!K$24)</f>
        <v>2862.7076088976628</v>
      </c>
      <c r="L26" s="156">
        <f>IF(RES_hhdet_emi!L26=0,0,RES_hhdet_emi!L26*1000000/RES_hhdet_num!L$24)</f>
        <v>3072.9374612713318</v>
      </c>
      <c r="M26" s="156">
        <f>IF(RES_hhdet_emi!M26=0,0,RES_hhdet_emi!M26*1000000/RES_hhdet_num!M$24)</f>
        <v>2907.0948601709301</v>
      </c>
      <c r="N26" s="156">
        <f>IF(RES_hhdet_emi!N26=0,0,RES_hhdet_emi!N26*1000000/RES_hhdet_num!N$24)</f>
        <v>2841.9944964341016</v>
      </c>
      <c r="O26" s="156">
        <f>IF(RES_hhdet_emi!O26=0,0,RES_hhdet_emi!O26*1000000/RES_hhdet_num!O$24)</f>
        <v>3133.988901661924</v>
      </c>
      <c r="P26" s="156">
        <f>IF(RES_hhdet_emi!P26=0,0,RES_hhdet_emi!P26*1000000/RES_hhdet_num!P$24)</f>
        <v>2637.9522715500329</v>
      </c>
      <c r="Q26" s="156">
        <f>IF(RES_hhdet_emi!Q26=0,0,RES_hhdet_emi!Q26*1000000/RES_hhdet_num!Q$24)</f>
        <v>2820.6857498126583</v>
      </c>
    </row>
    <row r="27" spans="1:17" ht="12" customHeight="1" x14ac:dyDescent="0.25">
      <c r="A27" s="23" t="s">
        <v>60</v>
      </c>
      <c r="B27" s="156">
        <f>IF(RES_hhdet_emi!B27=0,0,RES_hhdet_emi!B27*1000000/RES_hhdet_num!B$24)</f>
        <v>0</v>
      </c>
      <c r="C27" s="156">
        <f>IF(RES_hhdet_emi!C27=0,0,RES_hhdet_emi!C27*1000000/RES_hhdet_num!C$24)</f>
        <v>0</v>
      </c>
      <c r="D27" s="156">
        <f>IF(RES_hhdet_emi!D27=0,0,RES_hhdet_emi!D27*1000000/RES_hhdet_num!D$24)</f>
        <v>0</v>
      </c>
      <c r="E27" s="156">
        <f>IF(RES_hhdet_emi!E27=0,0,RES_hhdet_emi!E27*1000000/RES_hhdet_num!E$24)</f>
        <v>0</v>
      </c>
      <c r="F27" s="156">
        <f>IF(RES_hhdet_emi!F27=0,0,RES_hhdet_emi!F27*1000000/RES_hhdet_num!F$24)</f>
        <v>0</v>
      </c>
      <c r="G27" s="156">
        <f>IF(RES_hhdet_emi!G27=0,0,RES_hhdet_emi!G27*1000000/RES_hhdet_num!G$24)</f>
        <v>0</v>
      </c>
      <c r="H27" s="156">
        <f>IF(RES_hhdet_emi!H27=0,0,RES_hhdet_emi!H27*1000000/RES_hhdet_num!H$24)</f>
        <v>0</v>
      </c>
      <c r="I27" s="156">
        <f>IF(RES_hhdet_emi!I27=0,0,RES_hhdet_emi!I27*1000000/RES_hhdet_num!I$24)</f>
        <v>0</v>
      </c>
      <c r="J27" s="156">
        <f>IF(RES_hhdet_emi!J27=0,0,RES_hhdet_emi!J27*1000000/RES_hhdet_num!J$24)</f>
        <v>0</v>
      </c>
      <c r="K27" s="156">
        <f>IF(RES_hhdet_emi!K27=0,0,RES_hhdet_emi!K27*1000000/RES_hhdet_num!K$24)</f>
        <v>0</v>
      </c>
      <c r="L27" s="156">
        <f>IF(RES_hhdet_emi!L27=0,0,RES_hhdet_emi!L27*1000000/RES_hhdet_num!L$24)</f>
        <v>0</v>
      </c>
      <c r="M27" s="156">
        <f>IF(RES_hhdet_emi!M27=0,0,RES_hhdet_emi!M27*1000000/RES_hhdet_num!M$24)</f>
        <v>0</v>
      </c>
      <c r="N27" s="156">
        <f>IF(RES_hhdet_emi!N27=0,0,RES_hhdet_emi!N27*1000000/RES_hhdet_num!N$24)</f>
        <v>0</v>
      </c>
      <c r="O27" s="156">
        <f>IF(RES_hhdet_emi!O27=0,0,RES_hhdet_emi!O27*1000000/RES_hhdet_num!O$24)</f>
        <v>0</v>
      </c>
      <c r="P27" s="156">
        <f>IF(RES_hhdet_emi!P27=0,0,RES_hhdet_emi!P27*1000000/RES_hhdet_num!P$24)</f>
        <v>0</v>
      </c>
      <c r="Q27" s="156">
        <f>IF(RES_hhdet_emi!Q27=0,0,RES_hhdet_emi!Q27*1000000/RES_hhdet_num!Q$24)</f>
        <v>0</v>
      </c>
    </row>
    <row r="28" spans="1:17" ht="12.95" customHeight="1" x14ac:dyDescent="0.25">
      <c r="A28" s="158" t="s">
        <v>112</v>
      </c>
      <c r="B28" s="157">
        <f t="shared" ref="B28:Q28" si="5">B29</f>
        <v>0</v>
      </c>
      <c r="C28" s="157">
        <f t="shared" si="5"/>
        <v>0</v>
      </c>
      <c r="D28" s="157">
        <f t="shared" si="5"/>
        <v>0</v>
      </c>
      <c r="E28" s="157">
        <f t="shared" si="5"/>
        <v>0</v>
      </c>
      <c r="F28" s="157">
        <f t="shared" si="5"/>
        <v>0</v>
      </c>
      <c r="G28" s="157">
        <f t="shared" si="5"/>
        <v>0</v>
      </c>
      <c r="H28" s="157">
        <f t="shared" si="5"/>
        <v>0</v>
      </c>
      <c r="I28" s="157">
        <f t="shared" si="5"/>
        <v>0</v>
      </c>
      <c r="J28" s="157">
        <f t="shared" si="5"/>
        <v>0</v>
      </c>
      <c r="K28" s="157">
        <f t="shared" si="5"/>
        <v>0</v>
      </c>
      <c r="L28" s="157">
        <f t="shared" si="5"/>
        <v>0</v>
      </c>
      <c r="M28" s="157">
        <f t="shared" si="5"/>
        <v>0</v>
      </c>
      <c r="N28" s="157">
        <f t="shared" si="5"/>
        <v>0</v>
      </c>
      <c r="O28" s="157">
        <f t="shared" si="5"/>
        <v>0</v>
      </c>
      <c r="P28" s="157">
        <f t="shared" si="5"/>
        <v>0</v>
      </c>
      <c r="Q28" s="157">
        <f t="shared" si="5"/>
        <v>0</v>
      </c>
    </row>
    <row r="29" spans="1:17" ht="12" customHeight="1" x14ac:dyDescent="0.25">
      <c r="A29" s="23" t="s">
        <v>60</v>
      </c>
      <c r="B29" s="156">
        <f>IF(RES_hhdet_emi!B29=0,0,RES_hhdet_emi!B29*1000000/RES_hhdet_num!B$24)</f>
        <v>0</v>
      </c>
      <c r="C29" s="156">
        <f>IF(RES_hhdet_emi!C29=0,0,RES_hhdet_emi!C29*1000000/RES_hhdet_num!C$24)</f>
        <v>0</v>
      </c>
      <c r="D29" s="156">
        <f>IF(RES_hhdet_emi!D29=0,0,RES_hhdet_emi!D29*1000000/RES_hhdet_num!D$24)</f>
        <v>0</v>
      </c>
      <c r="E29" s="156">
        <f>IF(RES_hhdet_emi!E29=0,0,RES_hhdet_emi!E29*1000000/RES_hhdet_num!E$24)</f>
        <v>0</v>
      </c>
      <c r="F29" s="156">
        <f>IF(RES_hhdet_emi!F29=0,0,RES_hhdet_emi!F29*1000000/RES_hhdet_num!F$24)</f>
        <v>0</v>
      </c>
      <c r="G29" s="156">
        <f>IF(RES_hhdet_emi!G29=0,0,RES_hhdet_emi!G29*1000000/RES_hhdet_num!G$24)</f>
        <v>0</v>
      </c>
      <c r="H29" s="156">
        <f>IF(RES_hhdet_emi!H29=0,0,RES_hhdet_emi!H29*1000000/RES_hhdet_num!H$24)</f>
        <v>0</v>
      </c>
      <c r="I29" s="156">
        <f>IF(RES_hhdet_emi!I29=0,0,RES_hhdet_emi!I29*1000000/RES_hhdet_num!I$24)</f>
        <v>0</v>
      </c>
      <c r="J29" s="156">
        <f>IF(RES_hhdet_emi!J29=0,0,RES_hhdet_emi!J29*1000000/RES_hhdet_num!J$24)</f>
        <v>0</v>
      </c>
      <c r="K29" s="156">
        <f>IF(RES_hhdet_emi!K29=0,0,RES_hhdet_emi!K29*1000000/RES_hhdet_num!K$24)</f>
        <v>0</v>
      </c>
      <c r="L29" s="156">
        <f>IF(RES_hhdet_emi!L29=0,0,RES_hhdet_emi!L29*1000000/RES_hhdet_num!L$24)</f>
        <v>0</v>
      </c>
      <c r="M29" s="156">
        <f>IF(RES_hhdet_emi!M29=0,0,RES_hhdet_emi!M29*1000000/RES_hhdet_num!M$24)</f>
        <v>0</v>
      </c>
      <c r="N29" s="156">
        <f>IF(RES_hhdet_emi!N29=0,0,RES_hhdet_emi!N29*1000000/RES_hhdet_num!N$24)</f>
        <v>0</v>
      </c>
      <c r="O29" s="156">
        <f>IF(RES_hhdet_emi!O29=0,0,RES_hhdet_emi!O29*1000000/RES_hhdet_num!O$24)</f>
        <v>0</v>
      </c>
      <c r="P29" s="156">
        <f>IF(RES_hhdet_emi!P29=0,0,RES_hhdet_emi!P29*1000000/RES_hhdet_num!P$24)</f>
        <v>0</v>
      </c>
      <c r="Q29" s="156">
        <f>IF(RES_hhdet_emi!Q29=0,0,RES_hhdet_emi!Q29*1000000/RES_hhdet_num!Q$24)</f>
        <v>0</v>
      </c>
    </row>
    <row r="30" spans="1:17" ht="12" customHeight="1" x14ac:dyDescent="0.25">
      <c r="A30" s="158" t="s">
        <v>63</v>
      </c>
      <c r="B30" s="157">
        <f>IF(RES_hhdet_emi!B30=0,0,RES_hhdet_emi!B30*1000000/RES_hhdet_num!B$24)</f>
        <v>121.47595475955669</v>
      </c>
      <c r="C30" s="157">
        <f>IF(RES_hhdet_emi!C30=0,0,RES_hhdet_emi!C30*1000000/RES_hhdet_num!C$24)</f>
        <v>121.90904754943745</v>
      </c>
      <c r="D30" s="157">
        <f>IF(RES_hhdet_emi!D30=0,0,RES_hhdet_emi!D30*1000000/RES_hhdet_num!D$24)</f>
        <v>122.97898395563618</v>
      </c>
      <c r="E30" s="157">
        <f>IF(RES_hhdet_emi!E30=0,0,RES_hhdet_emi!E30*1000000/RES_hhdet_num!E$24)</f>
        <v>123.19891221068387</v>
      </c>
      <c r="F30" s="157">
        <f>IF(RES_hhdet_emi!F30=0,0,RES_hhdet_emi!F30*1000000/RES_hhdet_num!F$24)</f>
        <v>123.14463960082288</v>
      </c>
      <c r="G30" s="157">
        <f>IF(RES_hhdet_emi!G30=0,0,RES_hhdet_emi!G30*1000000/RES_hhdet_num!G$24)</f>
        <v>120.0964052564394</v>
      </c>
      <c r="H30" s="157">
        <f>IF(RES_hhdet_emi!H30=0,0,RES_hhdet_emi!H30*1000000/RES_hhdet_num!H$24)</f>
        <v>117.83091605891191</v>
      </c>
      <c r="I30" s="157">
        <f>IF(RES_hhdet_emi!I30=0,0,RES_hhdet_emi!I30*1000000/RES_hhdet_num!I$24)</f>
        <v>117.43213169092583</v>
      </c>
      <c r="J30" s="157">
        <f>IF(RES_hhdet_emi!J30=0,0,RES_hhdet_emi!J30*1000000/RES_hhdet_num!J$24)</f>
        <v>117.17308669156051</v>
      </c>
      <c r="K30" s="157">
        <f>IF(RES_hhdet_emi!K30=0,0,RES_hhdet_emi!K30*1000000/RES_hhdet_num!K$24)</f>
        <v>114.04349249714379</v>
      </c>
      <c r="L30" s="157">
        <f>IF(RES_hhdet_emi!L30=0,0,RES_hhdet_emi!L30*1000000/RES_hhdet_num!L$24)</f>
        <v>110.05905240783446</v>
      </c>
      <c r="M30" s="157">
        <f>IF(RES_hhdet_emi!M30=0,0,RES_hhdet_emi!M30*1000000/RES_hhdet_num!M$24)</f>
        <v>111.92227414891897</v>
      </c>
      <c r="N30" s="157">
        <f>IF(RES_hhdet_emi!N30=0,0,RES_hhdet_emi!N30*1000000/RES_hhdet_num!N$24)</f>
        <v>111.22864357247272</v>
      </c>
      <c r="O30" s="157">
        <f>IF(RES_hhdet_emi!O30=0,0,RES_hhdet_emi!O30*1000000/RES_hhdet_num!O$24)</f>
        <v>109.10087385121916</v>
      </c>
      <c r="P30" s="157">
        <f>IF(RES_hhdet_emi!P30=0,0,RES_hhdet_emi!P30*1000000/RES_hhdet_num!P$24)</f>
        <v>111.27114203143607</v>
      </c>
      <c r="Q30" s="157">
        <f>IF(RES_hhdet_emi!Q30=0,0,RES_hhdet_emi!Q30*1000000/RES_hhdet_num!Q$24)</f>
        <v>110.39287610743533</v>
      </c>
    </row>
    <row r="31" spans="1:17" ht="12" customHeight="1" x14ac:dyDescent="0.25">
      <c r="A31" s="167" t="s">
        <v>169</v>
      </c>
      <c r="B31" s="132">
        <f>IF(RES_hhdet_emi!B31=0,0,RES_hhdet_emi!B31*1000000/RES_hhdet_num!B31)</f>
        <v>698.24236614719575</v>
      </c>
      <c r="C31" s="132">
        <f>IF(RES_hhdet_emi!C31=0,0,RES_hhdet_emi!C31*1000000/RES_hhdet_num!C31)</f>
        <v>693.06972787757138</v>
      </c>
      <c r="D31" s="132">
        <f>IF(RES_hhdet_emi!D31=0,0,RES_hhdet_emi!D31*1000000/RES_hhdet_num!D31)</f>
        <v>689.92036063199362</v>
      </c>
      <c r="E31" s="132">
        <f>IF(RES_hhdet_emi!E31=0,0,RES_hhdet_emi!E31*1000000/RES_hhdet_num!E31)</f>
        <v>684.82202693449472</v>
      </c>
      <c r="F31" s="132">
        <f>IF(RES_hhdet_emi!F31=0,0,RES_hhdet_emi!F31*1000000/RES_hhdet_num!F31)</f>
        <v>678.11136303960529</v>
      </c>
      <c r="G31" s="132">
        <f>IF(RES_hhdet_emi!G31=0,0,RES_hhdet_emi!G31*1000000/RES_hhdet_num!G31)</f>
        <v>675.55984299932982</v>
      </c>
      <c r="H31" s="132">
        <f>IF(RES_hhdet_emi!H31=0,0,RES_hhdet_emi!H31*1000000/RES_hhdet_num!H31)</f>
        <v>666.26132565956595</v>
      </c>
      <c r="I31" s="132">
        <f>IF(RES_hhdet_emi!I31=0,0,RES_hhdet_emi!I31*1000000/RES_hhdet_num!I31)</f>
        <v>656.47028783686255</v>
      </c>
      <c r="J31" s="132">
        <f>IF(RES_hhdet_emi!J31=0,0,RES_hhdet_emi!J31*1000000/RES_hhdet_num!J31)</f>
        <v>645.44883298347315</v>
      </c>
      <c r="K31" s="132">
        <f>IF(RES_hhdet_emi!K31=0,0,RES_hhdet_emi!K31*1000000/RES_hhdet_num!K31)</f>
        <v>648.16289417257724</v>
      </c>
      <c r="L31" s="132">
        <f>IF(RES_hhdet_emi!L31=0,0,RES_hhdet_emi!L31*1000000/RES_hhdet_num!L31)</f>
        <v>647.26501477048316</v>
      </c>
      <c r="M31" s="132">
        <f>IF(RES_hhdet_emi!M31=0,0,RES_hhdet_emi!M31*1000000/RES_hhdet_num!M31)</f>
        <v>644.63924653703896</v>
      </c>
      <c r="N31" s="132">
        <f>IF(RES_hhdet_emi!N31=0,0,RES_hhdet_emi!N31*1000000/RES_hhdet_num!N31)</f>
        <v>639.510894524131</v>
      </c>
      <c r="O31" s="132">
        <f>IF(RES_hhdet_emi!O31=0,0,RES_hhdet_emi!O31*1000000/RES_hhdet_num!O31)</f>
        <v>630.68492699960188</v>
      </c>
      <c r="P31" s="132">
        <f>IF(RES_hhdet_emi!P31=0,0,RES_hhdet_emi!P31*1000000/RES_hhdet_num!P31)</f>
        <v>623.34070748112356</v>
      </c>
      <c r="Q31" s="132">
        <f>IF(RES_hhdet_emi!Q31=0,0,RES_hhdet_emi!Q31*1000000/RES_hhdet_num!Q31)</f>
        <v>615.0575318171916</v>
      </c>
    </row>
    <row r="32" spans="1:17" ht="12" customHeight="1" x14ac:dyDescent="0.25">
      <c r="A32" s="167" t="s">
        <v>168</v>
      </c>
      <c r="B32" s="132">
        <f>IF(RES_hhdet_emi!B32=0,0,RES_hhdet_emi!B32*1000000/RES_hhdet_num!B32)</f>
        <v>453.85753799567732</v>
      </c>
      <c r="C32" s="132">
        <f>IF(RES_hhdet_emi!C32=0,0,RES_hhdet_emi!C32*1000000/RES_hhdet_num!C32)</f>
        <v>450.49532312042089</v>
      </c>
      <c r="D32" s="132">
        <f>IF(RES_hhdet_emi!D32=0,0,RES_hhdet_emi!D32*1000000/RES_hhdet_num!D32)</f>
        <v>448.44823441079586</v>
      </c>
      <c r="E32" s="132">
        <f>IF(RES_hhdet_emi!E32=0,0,RES_hhdet_emi!E32*1000000/RES_hhdet_num!E32)</f>
        <v>445.13431750742149</v>
      </c>
      <c r="F32" s="132">
        <f>IF(RES_hhdet_emi!F32=0,0,RES_hhdet_emi!F32*1000000/RES_hhdet_num!F32)</f>
        <v>440.77238597574348</v>
      </c>
      <c r="G32" s="132">
        <f>IF(RES_hhdet_emi!G32=0,0,RES_hhdet_emi!G32*1000000/RES_hhdet_num!G32)</f>
        <v>439.11389794956455</v>
      </c>
      <c r="H32" s="132">
        <f>IF(RES_hhdet_emi!H32=0,0,RES_hhdet_emi!H32*1000000/RES_hhdet_num!H32)</f>
        <v>433.06986167871815</v>
      </c>
      <c r="I32" s="132">
        <f>IF(RES_hhdet_emi!I32=0,0,RES_hhdet_emi!I32*1000000/RES_hhdet_num!I32)</f>
        <v>426.70568709396099</v>
      </c>
      <c r="J32" s="132">
        <f>IF(RES_hhdet_emi!J32=0,0,RES_hhdet_emi!J32*1000000/RES_hhdet_num!J32)</f>
        <v>419.54174143925752</v>
      </c>
      <c r="K32" s="132">
        <f>IF(RES_hhdet_emi!K32=0,0,RES_hhdet_emi!K32*1000000/RES_hhdet_num!K32)</f>
        <v>421.30588121217539</v>
      </c>
      <c r="L32" s="132">
        <f>IF(RES_hhdet_emi!L32=0,0,RES_hhdet_emi!L32*1000000/RES_hhdet_num!L32)</f>
        <v>417.48593452696156</v>
      </c>
      <c r="M32" s="132">
        <f>IF(RES_hhdet_emi!M32=0,0,RES_hhdet_emi!M32*1000000/RES_hhdet_num!M32)</f>
        <v>422.23870648176057</v>
      </c>
      <c r="N32" s="132">
        <f>IF(RES_hhdet_emi!N32=0,0,RES_hhdet_emi!N32*1000000/RES_hhdet_num!N32)</f>
        <v>415.68208144068512</v>
      </c>
      <c r="O32" s="132">
        <f>IF(RES_hhdet_emi!O32=0,0,RES_hhdet_emi!O32*1000000/RES_hhdet_num!O32)</f>
        <v>405.2150655972444</v>
      </c>
      <c r="P32" s="132">
        <f>IF(RES_hhdet_emi!P32=0,0,RES_hhdet_emi!P32*1000000/RES_hhdet_num!P32)</f>
        <v>408.91150410761696</v>
      </c>
      <c r="Q32" s="132">
        <f>IF(RES_hhdet_emi!Q32=0,0,RES_hhdet_emi!Q32*1000000/RES_hhdet_num!Q32)</f>
        <v>399.7873956811743</v>
      </c>
    </row>
    <row r="33" spans="1:17" ht="12" customHeight="1" x14ac:dyDescent="0.25">
      <c r="A33" s="166" t="s">
        <v>57</v>
      </c>
      <c r="B33" s="165">
        <f>IF(RES_hhdet_emi!B33=0,0,RES_hhdet_emi!B33*1000000/RES_hhdet_num!B32)</f>
        <v>453.85753799567732</v>
      </c>
      <c r="C33" s="165">
        <f>IF(RES_hhdet_emi!C33=0,0,RES_hhdet_emi!C33*1000000/RES_hhdet_num!C32)</f>
        <v>450.49532312042089</v>
      </c>
      <c r="D33" s="165">
        <f>IF(RES_hhdet_emi!D33=0,0,RES_hhdet_emi!D33*1000000/RES_hhdet_num!D32)</f>
        <v>448.44823441079586</v>
      </c>
      <c r="E33" s="165">
        <f>IF(RES_hhdet_emi!E33=0,0,RES_hhdet_emi!E33*1000000/RES_hhdet_num!E32)</f>
        <v>445.13431750742149</v>
      </c>
      <c r="F33" s="165">
        <f>IF(RES_hhdet_emi!F33=0,0,RES_hhdet_emi!F33*1000000/RES_hhdet_num!F32)</f>
        <v>440.77238597574348</v>
      </c>
      <c r="G33" s="165">
        <f>IF(RES_hhdet_emi!G33=0,0,RES_hhdet_emi!G33*1000000/RES_hhdet_num!G32)</f>
        <v>439.11389794956455</v>
      </c>
      <c r="H33" s="165">
        <f>IF(RES_hhdet_emi!H33=0,0,RES_hhdet_emi!H33*1000000/RES_hhdet_num!H32)</f>
        <v>433.06986167871815</v>
      </c>
      <c r="I33" s="165">
        <f>IF(RES_hhdet_emi!I33=0,0,RES_hhdet_emi!I33*1000000/RES_hhdet_num!I32)</f>
        <v>426.70568709396099</v>
      </c>
      <c r="J33" s="165">
        <f>IF(RES_hhdet_emi!J33=0,0,RES_hhdet_emi!J33*1000000/RES_hhdet_num!J32)</f>
        <v>419.54174143925752</v>
      </c>
      <c r="K33" s="165">
        <f>IF(RES_hhdet_emi!K33=0,0,RES_hhdet_emi!K33*1000000/RES_hhdet_num!K32)</f>
        <v>421.30588121217539</v>
      </c>
      <c r="L33" s="165">
        <f>IF(RES_hhdet_emi!L33=0,0,RES_hhdet_emi!L33*1000000/RES_hhdet_num!L32)</f>
        <v>417.48593452696156</v>
      </c>
      <c r="M33" s="165">
        <f>IF(RES_hhdet_emi!M33=0,0,RES_hhdet_emi!M33*1000000/RES_hhdet_num!M32)</f>
        <v>422.23870648176057</v>
      </c>
      <c r="N33" s="165">
        <f>IF(RES_hhdet_emi!N33=0,0,RES_hhdet_emi!N33*1000000/RES_hhdet_num!N32)</f>
        <v>415.68208144068512</v>
      </c>
      <c r="O33" s="165">
        <f>IF(RES_hhdet_emi!O33=0,0,RES_hhdet_emi!O33*1000000/RES_hhdet_num!O32)</f>
        <v>405.2150655972444</v>
      </c>
      <c r="P33" s="165">
        <f>IF(RES_hhdet_emi!P33=0,0,RES_hhdet_emi!P33*1000000/RES_hhdet_num!P32)</f>
        <v>408.91150410761696</v>
      </c>
      <c r="Q33" s="165">
        <f>IF(RES_hhdet_emi!Q33=0,0,RES_hhdet_emi!Q33*1000000/RES_hhdet_num!Q32)</f>
        <v>399.7873956811743</v>
      </c>
    </row>
    <row r="34" spans="1:17" ht="12" customHeight="1" x14ac:dyDescent="0.25">
      <c r="A34" s="147" t="s">
        <v>59</v>
      </c>
      <c r="B34" s="164">
        <f>IF(RES_hhdet_emi!B34=0,0,RES_hhdet_emi!B34*1000000/RES_hhdet_num!B32)</f>
        <v>0</v>
      </c>
      <c r="C34" s="164">
        <f>IF(RES_hhdet_emi!C34=0,0,RES_hhdet_emi!C34*1000000/RES_hhdet_num!C32)</f>
        <v>0</v>
      </c>
      <c r="D34" s="164">
        <f>IF(RES_hhdet_emi!D34=0,0,RES_hhdet_emi!D34*1000000/RES_hhdet_num!D32)</f>
        <v>0</v>
      </c>
      <c r="E34" s="164">
        <f>IF(RES_hhdet_emi!E34=0,0,RES_hhdet_emi!E34*1000000/RES_hhdet_num!E32)</f>
        <v>0</v>
      </c>
      <c r="F34" s="164">
        <f>IF(RES_hhdet_emi!F34=0,0,RES_hhdet_emi!F34*1000000/RES_hhdet_num!F32)</f>
        <v>0</v>
      </c>
      <c r="G34" s="164">
        <f>IF(RES_hhdet_emi!G34=0,0,RES_hhdet_emi!G34*1000000/RES_hhdet_num!G32)</f>
        <v>0</v>
      </c>
      <c r="H34" s="164">
        <f>IF(RES_hhdet_emi!H34=0,0,RES_hhdet_emi!H34*1000000/RES_hhdet_num!H32)</f>
        <v>0</v>
      </c>
      <c r="I34" s="164">
        <f>IF(RES_hhdet_emi!I34=0,0,RES_hhdet_emi!I34*1000000/RES_hhdet_num!I32)</f>
        <v>0</v>
      </c>
      <c r="J34" s="164">
        <f>IF(RES_hhdet_emi!J34=0,0,RES_hhdet_emi!J34*1000000/RES_hhdet_num!J32)</f>
        <v>0</v>
      </c>
      <c r="K34" s="164">
        <f>IF(RES_hhdet_emi!K34=0,0,RES_hhdet_emi!K34*1000000/RES_hhdet_num!K32)</f>
        <v>0</v>
      </c>
      <c r="L34" s="164">
        <f>IF(RES_hhdet_emi!L34=0,0,RES_hhdet_emi!L34*1000000/RES_hhdet_num!L32)</f>
        <v>0</v>
      </c>
      <c r="M34" s="164">
        <f>IF(RES_hhdet_emi!M34=0,0,RES_hhdet_emi!M34*1000000/RES_hhdet_num!M32)</f>
        <v>0</v>
      </c>
      <c r="N34" s="164">
        <f>IF(RES_hhdet_emi!N34=0,0,RES_hhdet_emi!N34*1000000/RES_hhdet_num!N32)</f>
        <v>0</v>
      </c>
      <c r="O34" s="164">
        <f>IF(RES_hhdet_emi!O34=0,0,RES_hhdet_emi!O34*1000000/RES_hhdet_num!O32)</f>
        <v>0</v>
      </c>
      <c r="P34" s="164">
        <f>IF(RES_hhdet_emi!P34=0,0,RES_hhdet_emi!P34*1000000/RES_hhdet_num!P32)</f>
        <v>0</v>
      </c>
      <c r="Q34" s="164">
        <f>IF(RES_hhdet_emi!Q34=0,0,RES_hhdet_emi!Q34*1000000/RES_hhdet_num!Q32)</f>
        <v>0</v>
      </c>
    </row>
    <row r="35" spans="1:17" ht="12" customHeight="1" x14ac:dyDescent="0.25">
      <c r="A35" s="163" t="s">
        <v>142</v>
      </c>
      <c r="B35" s="162">
        <f>IF(RES_hhdet_emi!B35=0,0,RES_hhdet_emi!B35*1000000/RES_hhdet_num!B35)</f>
        <v>0</v>
      </c>
      <c r="C35" s="162">
        <f>IF(RES_hhdet_emi!C35=0,0,RES_hhdet_emi!C35*1000000/RES_hhdet_num!C35)</f>
        <v>0</v>
      </c>
      <c r="D35" s="162">
        <f>IF(RES_hhdet_emi!D35=0,0,RES_hhdet_emi!D35*1000000/RES_hhdet_num!D35)</f>
        <v>0</v>
      </c>
      <c r="E35" s="162">
        <f>IF(RES_hhdet_emi!E35=0,0,RES_hhdet_emi!E35*1000000/RES_hhdet_num!E35)</f>
        <v>0</v>
      </c>
      <c r="F35" s="162">
        <f>IF(RES_hhdet_emi!F35=0,0,RES_hhdet_emi!F35*1000000/RES_hhdet_num!F35)</f>
        <v>0</v>
      </c>
      <c r="G35" s="162">
        <f>IF(RES_hhdet_emi!G35=0,0,RES_hhdet_emi!G35*1000000/RES_hhdet_num!G35)</f>
        <v>0</v>
      </c>
      <c r="H35" s="162">
        <f>IF(RES_hhdet_emi!H35=0,0,RES_hhdet_emi!H35*1000000/RES_hhdet_num!H35)</f>
        <v>0</v>
      </c>
      <c r="I35" s="162">
        <f>IF(RES_hhdet_emi!I35=0,0,RES_hhdet_emi!I35*1000000/RES_hhdet_num!I35)</f>
        <v>0</v>
      </c>
      <c r="J35" s="162">
        <f>IF(RES_hhdet_emi!J35=0,0,RES_hhdet_emi!J35*1000000/RES_hhdet_num!J35)</f>
        <v>0</v>
      </c>
      <c r="K35" s="162">
        <f>IF(RES_hhdet_emi!K35=0,0,RES_hhdet_emi!K35*1000000/RES_hhdet_num!K35)</f>
        <v>0</v>
      </c>
      <c r="L35" s="162">
        <f>IF(RES_hhdet_emi!L35=0,0,RES_hhdet_emi!L35*1000000/RES_hhdet_num!L35)</f>
        <v>0</v>
      </c>
      <c r="M35" s="162">
        <f>IF(RES_hhdet_emi!M35=0,0,RES_hhdet_emi!M35*1000000/RES_hhdet_num!M35)</f>
        <v>0</v>
      </c>
      <c r="N35" s="162">
        <f>IF(RES_hhdet_emi!N35=0,0,RES_hhdet_emi!N35*1000000/RES_hhdet_num!N35)</f>
        <v>0</v>
      </c>
      <c r="O35" s="162">
        <f>IF(RES_hhdet_emi!O35=0,0,RES_hhdet_emi!O35*1000000/RES_hhdet_num!O35)</f>
        <v>0</v>
      </c>
      <c r="P35" s="162">
        <f>IF(RES_hhdet_emi!P35=0,0,RES_hhdet_emi!P35*1000000/RES_hhdet_num!P35)</f>
        <v>0</v>
      </c>
      <c r="Q35" s="162">
        <f>IF(RES_hhdet_emi!Q35=0,0,RES_hhdet_emi!Q35*1000000/RES_hhdet_num!Q35)</f>
        <v>0</v>
      </c>
    </row>
    <row r="36" spans="1:17" ht="12" customHeight="1" x14ac:dyDescent="0.25">
      <c r="A36" s="161" t="s">
        <v>141</v>
      </c>
      <c r="B36" s="160">
        <f>IF(RES_hhdet_emi!B36=0,0,RES_hhdet_emi!B36*1000000/RES_hhdet_num!B36)</f>
        <v>0</v>
      </c>
      <c r="C36" s="160">
        <f>IF(RES_hhdet_emi!C36=0,0,RES_hhdet_emi!C36*1000000/RES_hhdet_num!C36)</f>
        <v>0</v>
      </c>
      <c r="D36" s="160">
        <f>IF(RES_hhdet_emi!D36=0,0,RES_hhdet_emi!D36*1000000/RES_hhdet_num!D36)</f>
        <v>0</v>
      </c>
      <c r="E36" s="160">
        <f>IF(RES_hhdet_emi!E36=0,0,RES_hhdet_emi!E36*1000000/RES_hhdet_num!E36)</f>
        <v>0</v>
      </c>
      <c r="F36" s="160">
        <f>IF(RES_hhdet_emi!F36=0,0,RES_hhdet_emi!F36*1000000/RES_hhdet_num!F36)</f>
        <v>0</v>
      </c>
      <c r="G36" s="160">
        <f>IF(RES_hhdet_emi!G36=0,0,RES_hhdet_emi!G36*1000000/RES_hhdet_num!G36)</f>
        <v>0</v>
      </c>
      <c r="H36" s="160">
        <f>IF(RES_hhdet_emi!H36=0,0,RES_hhdet_emi!H36*1000000/RES_hhdet_num!H36)</f>
        <v>0</v>
      </c>
      <c r="I36" s="160">
        <f>IF(RES_hhdet_emi!I36=0,0,RES_hhdet_emi!I36*1000000/RES_hhdet_num!I36)</f>
        <v>0</v>
      </c>
      <c r="J36" s="160">
        <f>IF(RES_hhdet_emi!J36=0,0,RES_hhdet_emi!J36*1000000/RES_hhdet_num!J36)</f>
        <v>0</v>
      </c>
      <c r="K36" s="160">
        <f>IF(RES_hhdet_emi!K36=0,0,RES_hhdet_emi!K36*1000000/RES_hhdet_num!K36)</f>
        <v>0</v>
      </c>
      <c r="L36" s="160">
        <f>IF(RES_hhdet_emi!L36=0,0,RES_hhdet_emi!L36*1000000/RES_hhdet_num!L36)</f>
        <v>0</v>
      </c>
      <c r="M36" s="160">
        <f>IF(RES_hhdet_emi!M36=0,0,RES_hhdet_emi!M36*1000000/RES_hhdet_num!M36)</f>
        <v>0</v>
      </c>
      <c r="N36" s="160">
        <f>IF(RES_hhdet_emi!N36=0,0,RES_hhdet_emi!N36*1000000/RES_hhdet_num!N36)</f>
        <v>0</v>
      </c>
      <c r="O36" s="160">
        <f>IF(RES_hhdet_emi!O36=0,0,RES_hhdet_emi!O36*1000000/RES_hhdet_num!O36)</f>
        <v>0</v>
      </c>
      <c r="P36" s="160">
        <f>IF(RES_hhdet_emi!P36=0,0,RES_hhdet_emi!P36*1000000/RES_hhdet_num!P36)</f>
        <v>0</v>
      </c>
      <c r="Q36" s="160">
        <f>IF(RES_hhdet_emi!Q36=0,0,RES_hhdet_emi!Q36*1000000/RES_hhdet_num!Q36)</f>
        <v>0</v>
      </c>
    </row>
    <row r="37" spans="1:17" ht="12" customHeight="1" x14ac:dyDescent="0.25">
      <c r="A37" s="148" t="s">
        <v>60</v>
      </c>
      <c r="B37" s="156">
        <f>IF(RES_hhdet_emi!B37=0,0,RES_hhdet_emi!B37*1000000/RES_hhdet_num!B36)</f>
        <v>0</v>
      </c>
      <c r="C37" s="156">
        <f>IF(RES_hhdet_emi!C37=0,0,RES_hhdet_emi!C37*1000000/RES_hhdet_num!C36)</f>
        <v>0</v>
      </c>
      <c r="D37" s="156">
        <f>IF(RES_hhdet_emi!D37=0,0,RES_hhdet_emi!D37*1000000/RES_hhdet_num!D36)</f>
        <v>0</v>
      </c>
      <c r="E37" s="156">
        <f>IF(RES_hhdet_emi!E37=0,0,RES_hhdet_emi!E37*1000000/RES_hhdet_num!E36)</f>
        <v>0</v>
      </c>
      <c r="F37" s="156">
        <f>IF(RES_hhdet_emi!F37=0,0,RES_hhdet_emi!F37*1000000/RES_hhdet_num!F36)</f>
        <v>0</v>
      </c>
      <c r="G37" s="156">
        <f>IF(RES_hhdet_emi!G37=0,0,RES_hhdet_emi!G37*1000000/RES_hhdet_num!G36)</f>
        <v>0</v>
      </c>
      <c r="H37" s="156">
        <f>IF(RES_hhdet_emi!H37=0,0,RES_hhdet_emi!H37*1000000/RES_hhdet_num!H36)</f>
        <v>0</v>
      </c>
      <c r="I37" s="156">
        <f>IF(RES_hhdet_emi!I37=0,0,RES_hhdet_emi!I37*1000000/RES_hhdet_num!I36)</f>
        <v>0</v>
      </c>
      <c r="J37" s="156">
        <f>IF(RES_hhdet_emi!J37=0,0,RES_hhdet_emi!J37*1000000/RES_hhdet_num!J36)</f>
        <v>0</v>
      </c>
      <c r="K37" s="156">
        <f>IF(RES_hhdet_emi!K37=0,0,RES_hhdet_emi!K37*1000000/RES_hhdet_num!K36)</f>
        <v>0</v>
      </c>
      <c r="L37" s="156">
        <f>IF(RES_hhdet_emi!L37=0,0,RES_hhdet_emi!L37*1000000/RES_hhdet_num!L36)</f>
        <v>0</v>
      </c>
      <c r="M37" s="156">
        <f>IF(RES_hhdet_emi!M37=0,0,RES_hhdet_emi!M37*1000000/RES_hhdet_num!M36)</f>
        <v>0</v>
      </c>
      <c r="N37" s="156">
        <f>IF(RES_hhdet_emi!N37=0,0,RES_hhdet_emi!N37*1000000/RES_hhdet_num!N36)</f>
        <v>0</v>
      </c>
      <c r="O37" s="156">
        <f>IF(RES_hhdet_emi!O37=0,0,RES_hhdet_emi!O37*1000000/RES_hhdet_num!O36)</f>
        <v>0</v>
      </c>
      <c r="P37" s="156">
        <f>IF(RES_hhdet_emi!P37=0,0,RES_hhdet_emi!P37*1000000/RES_hhdet_num!P36)</f>
        <v>0</v>
      </c>
      <c r="Q37" s="156">
        <f>IF(RES_hhdet_emi!Q37=0,0,RES_hhdet_emi!Q37*1000000/RES_hhdet_num!Q36)</f>
        <v>0</v>
      </c>
    </row>
    <row r="38" spans="1:17" ht="12" customHeight="1" x14ac:dyDescent="0.25">
      <c r="A38" s="148" t="s">
        <v>59</v>
      </c>
      <c r="B38" s="156">
        <f>IF(RES_hhdet_emi!B38=0,0,RES_hhdet_emi!B38*1000000/RES_hhdet_num!B36)</f>
        <v>0</v>
      </c>
      <c r="C38" s="156">
        <f>IF(RES_hhdet_emi!C38=0,0,RES_hhdet_emi!C38*1000000/RES_hhdet_num!C36)</f>
        <v>0</v>
      </c>
      <c r="D38" s="156">
        <f>IF(RES_hhdet_emi!D38=0,0,RES_hhdet_emi!D38*1000000/RES_hhdet_num!D36)</f>
        <v>0</v>
      </c>
      <c r="E38" s="156">
        <f>IF(RES_hhdet_emi!E38=0,0,RES_hhdet_emi!E38*1000000/RES_hhdet_num!E36)</f>
        <v>0</v>
      </c>
      <c r="F38" s="156">
        <f>IF(RES_hhdet_emi!F38=0,0,RES_hhdet_emi!F38*1000000/RES_hhdet_num!F36)</f>
        <v>0</v>
      </c>
      <c r="G38" s="156">
        <f>IF(RES_hhdet_emi!G38=0,0,RES_hhdet_emi!G38*1000000/RES_hhdet_num!G36)</f>
        <v>0</v>
      </c>
      <c r="H38" s="156">
        <f>IF(RES_hhdet_emi!H38=0,0,RES_hhdet_emi!H38*1000000/RES_hhdet_num!H36)</f>
        <v>0</v>
      </c>
      <c r="I38" s="156">
        <f>IF(RES_hhdet_emi!I38=0,0,RES_hhdet_emi!I38*1000000/RES_hhdet_num!I36)</f>
        <v>0</v>
      </c>
      <c r="J38" s="156">
        <f>IF(RES_hhdet_emi!J38=0,0,RES_hhdet_emi!J38*1000000/RES_hhdet_num!J36)</f>
        <v>0</v>
      </c>
      <c r="K38" s="156">
        <f>IF(RES_hhdet_emi!K38=0,0,RES_hhdet_emi!K38*1000000/RES_hhdet_num!K36)</f>
        <v>0</v>
      </c>
      <c r="L38" s="156">
        <f>IF(RES_hhdet_emi!L38=0,0,RES_hhdet_emi!L38*1000000/RES_hhdet_num!L36)</f>
        <v>0</v>
      </c>
      <c r="M38" s="156">
        <f>IF(RES_hhdet_emi!M38=0,0,RES_hhdet_emi!M38*1000000/RES_hhdet_num!M36)</f>
        <v>0</v>
      </c>
      <c r="N38" s="156">
        <f>IF(RES_hhdet_emi!N38=0,0,RES_hhdet_emi!N38*1000000/RES_hhdet_num!N36)</f>
        <v>0</v>
      </c>
      <c r="O38" s="156">
        <f>IF(RES_hhdet_emi!O38=0,0,RES_hhdet_emi!O38*1000000/RES_hhdet_num!O36)</f>
        <v>0</v>
      </c>
      <c r="P38" s="156">
        <f>IF(RES_hhdet_emi!P38=0,0,RES_hhdet_emi!P38*1000000/RES_hhdet_num!P36)</f>
        <v>0</v>
      </c>
      <c r="Q38" s="156">
        <f>IF(RES_hhdet_emi!Q38=0,0,RES_hhdet_emi!Q38*1000000/RES_hhdet_num!Q36)</f>
        <v>0</v>
      </c>
    </row>
    <row r="39" spans="1:17" ht="12" customHeight="1" x14ac:dyDescent="0.25">
      <c r="A39" s="158" t="s">
        <v>62</v>
      </c>
      <c r="B39" s="157">
        <f>IF(RES_hhdet_emi!B39=0,0,RES_hhdet_emi!B39*1000000/RES_hhdet_num!B$24)</f>
        <v>17.928041738566701</v>
      </c>
      <c r="C39" s="157">
        <f>IF(RES_hhdet_emi!C39=0,0,RES_hhdet_emi!C39*1000000/RES_hhdet_num!C$24)</f>
        <v>13.805856273360238</v>
      </c>
      <c r="D39" s="157">
        <f>IF(RES_hhdet_emi!D39=0,0,RES_hhdet_emi!D39*1000000/RES_hhdet_num!D$24)</f>
        <v>11.722375490586884</v>
      </c>
      <c r="E39" s="157">
        <f>IF(RES_hhdet_emi!E39=0,0,RES_hhdet_emi!E39*1000000/RES_hhdet_num!E$24)</f>
        <v>6.4508659977424401</v>
      </c>
      <c r="F39" s="157">
        <f>IF(RES_hhdet_emi!F39=0,0,RES_hhdet_emi!F39*1000000/RES_hhdet_num!F$24)</f>
        <v>7.2691922522785291</v>
      </c>
      <c r="G39" s="157">
        <f>IF(RES_hhdet_emi!G39=0,0,RES_hhdet_emi!G39*1000000/RES_hhdet_num!G$24)</f>
        <v>14.578699981194177</v>
      </c>
      <c r="H39" s="157">
        <f>IF(RES_hhdet_emi!H39=0,0,RES_hhdet_emi!H39*1000000/RES_hhdet_num!H$24)</f>
        <v>12.053452286817185</v>
      </c>
      <c r="I39" s="157">
        <f>IF(RES_hhdet_emi!I39=0,0,RES_hhdet_emi!I39*1000000/RES_hhdet_num!I$24)</f>
        <v>23.478882169888113</v>
      </c>
      <c r="J39" s="157">
        <f>IF(RES_hhdet_emi!J39=0,0,RES_hhdet_emi!J39*1000000/RES_hhdet_num!J$24)</f>
        <v>21.778876337025952</v>
      </c>
      <c r="K39" s="157">
        <f>IF(RES_hhdet_emi!K39=0,0,RES_hhdet_emi!K39*1000000/RES_hhdet_num!K$24)</f>
        <v>10.211594803548843</v>
      </c>
      <c r="L39" s="157">
        <f>IF(RES_hhdet_emi!L39=0,0,RES_hhdet_emi!L39*1000000/RES_hhdet_num!L$24)</f>
        <v>14.293039557602887</v>
      </c>
      <c r="M39" s="157">
        <f>IF(RES_hhdet_emi!M39=0,0,RES_hhdet_emi!M39*1000000/RES_hhdet_num!M$24)</f>
        <v>13.58506848971739</v>
      </c>
      <c r="N39" s="157">
        <f>IF(RES_hhdet_emi!N39=0,0,RES_hhdet_emi!N39*1000000/RES_hhdet_num!N$24)</f>
        <v>7.4571384300138384</v>
      </c>
      <c r="O39" s="157">
        <f>IF(RES_hhdet_emi!O39=0,0,RES_hhdet_emi!O39*1000000/RES_hhdet_num!O$24)</f>
        <v>8.261584097822638</v>
      </c>
      <c r="P39" s="157">
        <f>IF(RES_hhdet_emi!P39=0,0,RES_hhdet_emi!P39*1000000/RES_hhdet_num!P$24)</f>
        <v>8.733013386558456</v>
      </c>
      <c r="Q39" s="157">
        <f>IF(RES_hhdet_emi!Q39=0,0,RES_hhdet_emi!Q39*1000000/RES_hhdet_num!Q$24)</f>
        <v>12.241196589672063</v>
      </c>
    </row>
    <row r="40" spans="1:17" ht="12" customHeight="1" x14ac:dyDescent="0.25">
      <c r="A40" s="23" t="s">
        <v>57</v>
      </c>
      <c r="B40" s="156">
        <f>IF(RES_hhdet_emi!B40=0,0,RES_hhdet_emi!B40*1000000/RES_hhdet_num!B40)</f>
        <v>323.8381332431905</v>
      </c>
      <c r="C40" s="156">
        <f>IF(RES_hhdet_emi!C40=0,0,RES_hhdet_emi!C40*1000000/RES_hhdet_num!C40)</f>
        <v>323.41496640371668</v>
      </c>
      <c r="D40" s="156">
        <f>IF(RES_hhdet_emi!D40=0,0,RES_hhdet_emi!D40*1000000/RES_hhdet_num!D40)</f>
        <v>310.61941159394485</v>
      </c>
      <c r="E40" s="156">
        <f>IF(RES_hhdet_emi!E40=0,0,RES_hhdet_emi!E40*1000000/RES_hhdet_num!E40)</f>
        <v>292.3395763082882</v>
      </c>
      <c r="F40" s="156">
        <f>IF(RES_hhdet_emi!F40=0,0,RES_hhdet_emi!F40*1000000/RES_hhdet_num!F40)</f>
        <v>307.5260075589689</v>
      </c>
      <c r="G40" s="156">
        <f>IF(RES_hhdet_emi!G40=0,0,RES_hhdet_emi!G40*1000000/RES_hhdet_num!G40)</f>
        <v>340.26402674554174</v>
      </c>
      <c r="H40" s="156">
        <f>IF(RES_hhdet_emi!H40=0,0,RES_hhdet_emi!H40*1000000/RES_hhdet_num!H40)</f>
        <v>279.41431841917904</v>
      </c>
      <c r="I40" s="156">
        <f>IF(RES_hhdet_emi!I40=0,0,RES_hhdet_emi!I40*1000000/RES_hhdet_num!I40)</f>
        <v>314.52765508900285</v>
      </c>
      <c r="J40" s="156">
        <f>IF(RES_hhdet_emi!J40=0,0,RES_hhdet_emi!J40*1000000/RES_hhdet_num!J40)</f>
        <v>312.86038959425105</v>
      </c>
      <c r="K40" s="156">
        <f>IF(RES_hhdet_emi!K40=0,0,RES_hhdet_emi!K40*1000000/RES_hhdet_num!K40)</f>
        <v>234.36926755422991</v>
      </c>
      <c r="L40" s="156">
        <f>IF(RES_hhdet_emi!L40=0,0,RES_hhdet_emi!L40*1000000/RES_hhdet_num!L40)</f>
        <v>337.43448878423908</v>
      </c>
      <c r="M40" s="156">
        <f>IF(RES_hhdet_emi!M40=0,0,RES_hhdet_emi!M40*1000000/RES_hhdet_num!M40)</f>
        <v>336.21979851510594</v>
      </c>
      <c r="N40" s="156">
        <f>IF(RES_hhdet_emi!N40=0,0,RES_hhdet_emi!N40*1000000/RES_hhdet_num!N40)</f>
        <v>258.00336933431441</v>
      </c>
      <c r="O40" s="156">
        <f>IF(RES_hhdet_emi!O40=0,0,RES_hhdet_emi!O40*1000000/RES_hhdet_num!O40)</f>
        <v>282.41464843850417</v>
      </c>
      <c r="P40" s="156">
        <f>IF(RES_hhdet_emi!P40=0,0,RES_hhdet_emi!P40*1000000/RES_hhdet_num!P40)</f>
        <v>275.51248684045714</v>
      </c>
      <c r="Q40" s="156">
        <f>IF(RES_hhdet_emi!Q40=0,0,RES_hhdet_emi!Q40*1000000/RES_hhdet_num!Q40)</f>
        <v>278.75566970867254</v>
      </c>
    </row>
    <row r="41" spans="1:17" ht="12" customHeight="1" x14ac:dyDescent="0.25">
      <c r="A41" s="29" t="s">
        <v>140</v>
      </c>
      <c r="B41" s="57">
        <f>IF(RES_hhdet_emi!B41=0,0,RES_hhdet_emi!B41*1000000/RES_hhdet_num!B41)</f>
        <v>0</v>
      </c>
      <c r="C41" s="57">
        <f>IF(RES_hhdet_emi!C41=0,0,RES_hhdet_emi!C41*1000000/RES_hhdet_num!C41)</f>
        <v>0</v>
      </c>
      <c r="D41" s="57">
        <f>IF(RES_hhdet_emi!D41=0,0,RES_hhdet_emi!D41*1000000/RES_hhdet_num!D41)</f>
        <v>0</v>
      </c>
      <c r="E41" s="57">
        <f>IF(RES_hhdet_emi!E41=0,0,RES_hhdet_emi!E41*1000000/RES_hhdet_num!E41)</f>
        <v>0</v>
      </c>
      <c r="F41" s="57">
        <f>IF(RES_hhdet_emi!F41=0,0,RES_hhdet_emi!F41*1000000/RES_hhdet_num!F41)</f>
        <v>0</v>
      </c>
      <c r="G41" s="57">
        <f>IF(RES_hhdet_emi!G41=0,0,RES_hhdet_emi!G41*1000000/RES_hhdet_num!G41)</f>
        <v>0</v>
      </c>
      <c r="H41" s="57">
        <f>IF(RES_hhdet_emi!H41=0,0,RES_hhdet_emi!H41*1000000/RES_hhdet_num!H41)</f>
        <v>0</v>
      </c>
      <c r="I41" s="57">
        <f>IF(RES_hhdet_emi!I41=0,0,RES_hhdet_emi!I41*1000000/RES_hhdet_num!I41)</f>
        <v>0</v>
      </c>
      <c r="J41" s="57">
        <f>IF(RES_hhdet_emi!J41=0,0,RES_hhdet_emi!J41*1000000/RES_hhdet_num!J41)</f>
        <v>0</v>
      </c>
      <c r="K41" s="57">
        <f>IF(RES_hhdet_emi!K41=0,0,RES_hhdet_emi!K41*1000000/RES_hhdet_num!K41)</f>
        <v>0</v>
      </c>
      <c r="L41" s="57">
        <f>IF(RES_hhdet_emi!L41=0,0,RES_hhdet_emi!L41*1000000/RES_hhdet_num!L41)</f>
        <v>0</v>
      </c>
      <c r="M41" s="57">
        <f>IF(RES_hhdet_emi!M41=0,0,RES_hhdet_emi!M41*1000000/RES_hhdet_num!M41)</f>
        <v>0</v>
      </c>
      <c r="N41" s="57">
        <f>IF(RES_hhdet_emi!N41=0,0,RES_hhdet_emi!N41*1000000/RES_hhdet_num!N41)</f>
        <v>0</v>
      </c>
      <c r="O41" s="57">
        <f>IF(RES_hhdet_emi!O41=0,0,RES_hhdet_emi!O41*1000000/RES_hhdet_num!O41)</f>
        <v>0</v>
      </c>
      <c r="P41" s="57">
        <f>IF(RES_hhdet_emi!P41=0,0,RES_hhdet_emi!P41*1000000/RES_hhdet_num!P41)</f>
        <v>0</v>
      </c>
      <c r="Q41" s="57">
        <f>IF(RES_hhdet_emi!Q41=0,0,RES_hhdet_emi!Q41*1000000/RES_hhdet_num!Q41)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>
        <f>SUM(B44,B47,B49,B58)</f>
        <v>5060.5347125334511</v>
      </c>
      <c r="C43" s="168">
        <f t="shared" ref="C43:Q43" si="6">SUM(C44,C47,C49,C58)</f>
        <v>5010.0656809963348</v>
      </c>
      <c r="D43" s="168">
        <f t="shared" si="6"/>
        <v>4783.854188681802</v>
      </c>
      <c r="E43" s="168">
        <f t="shared" si="6"/>
        <v>4766.8535426984145</v>
      </c>
      <c r="F43" s="168">
        <f t="shared" si="6"/>
        <v>4588.1256643733423</v>
      </c>
      <c r="G43" s="168">
        <f t="shared" si="6"/>
        <v>4251.3160162735503</v>
      </c>
      <c r="H43" s="168">
        <f t="shared" si="6"/>
        <v>4133.9941379670281</v>
      </c>
      <c r="I43" s="168">
        <f t="shared" si="6"/>
        <v>4040.2625644731152</v>
      </c>
      <c r="J43" s="168">
        <f t="shared" si="6"/>
        <v>4147.2805521246055</v>
      </c>
      <c r="K43" s="168">
        <f t="shared" si="6"/>
        <v>3829.2732872122247</v>
      </c>
      <c r="L43" s="168">
        <f t="shared" si="6"/>
        <v>4219.3235843530556</v>
      </c>
      <c r="M43" s="168">
        <f t="shared" si="6"/>
        <v>3934.6628402249858</v>
      </c>
      <c r="N43" s="168">
        <f t="shared" si="6"/>
        <v>4147.1415143943732</v>
      </c>
      <c r="O43" s="168">
        <f t="shared" si="6"/>
        <v>4321.3817460116261</v>
      </c>
      <c r="P43" s="168">
        <f t="shared" si="6"/>
        <v>3599.9220862345028</v>
      </c>
      <c r="Q43" s="168">
        <f t="shared" si="6"/>
        <v>3966.8188922325353</v>
      </c>
    </row>
    <row r="44" spans="1:17" ht="12.95" customHeight="1" x14ac:dyDescent="0.25">
      <c r="A44" s="158" t="s">
        <v>65</v>
      </c>
      <c r="B44" s="157">
        <f t="shared" ref="B44:Q44" si="7">SUM(B45:B46)</f>
        <v>4535.5640591688853</v>
      </c>
      <c r="C44" s="157">
        <f t="shared" si="7"/>
        <v>4517.1822659947356</v>
      </c>
      <c r="D44" s="157">
        <f t="shared" si="7"/>
        <v>4287.1961332772362</v>
      </c>
      <c r="E44" s="157">
        <f t="shared" si="7"/>
        <v>4281.4271954595806</v>
      </c>
      <c r="F44" s="157">
        <f t="shared" si="7"/>
        <v>4094.3174619873425</v>
      </c>
      <c r="G44" s="157">
        <f t="shared" si="7"/>
        <v>3781.3597427856225</v>
      </c>
      <c r="H44" s="157">
        <f t="shared" si="7"/>
        <v>3663.2058772469272</v>
      </c>
      <c r="I44" s="157">
        <f t="shared" si="7"/>
        <v>3548.0195087817406</v>
      </c>
      <c r="J44" s="157">
        <f t="shared" si="7"/>
        <v>3644.9606094237483</v>
      </c>
      <c r="K44" s="157">
        <f t="shared" si="7"/>
        <v>3362.319839834282</v>
      </c>
      <c r="L44" s="157">
        <f t="shared" si="7"/>
        <v>3765.3230474786201</v>
      </c>
      <c r="M44" s="157">
        <f t="shared" si="7"/>
        <v>3458.6472873454545</v>
      </c>
      <c r="N44" s="157">
        <f t="shared" si="7"/>
        <v>3663.0871897151533</v>
      </c>
      <c r="O44" s="157">
        <f t="shared" si="7"/>
        <v>3851.4958511911937</v>
      </c>
      <c r="P44" s="157">
        <f t="shared" si="7"/>
        <v>3115.1136840417716</v>
      </c>
      <c r="Q44" s="157">
        <f t="shared" si="7"/>
        <v>3469.4479857861261</v>
      </c>
    </row>
    <row r="45" spans="1:17" ht="12" customHeight="1" x14ac:dyDescent="0.25">
      <c r="A45" s="23" t="s">
        <v>166</v>
      </c>
      <c r="B45" s="156">
        <f>IF(RES_hhdet_emi!B45=0,0,RES_hhdet_emi!B45*1000000/RES_hhdet_num!B$43)</f>
        <v>4535.5640591688853</v>
      </c>
      <c r="C45" s="156">
        <f>IF(RES_hhdet_emi!C45=0,0,RES_hhdet_emi!C45*1000000/RES_hhdet_num!C$43)</f>
        <v>4517.1822659947356</v>
      </c>
      <c r="D45" s="156">
        <f>IF(RES_hhdet_emi!D45=0,0,RES_hhdet_emi!D45*1000000/RES_hhdet_num!D$43)</f>
        <v>4287.1961332772362</v>
      </c>
      <c r="E45" s="156">
        <f>IF(RES_hhdet_emi!E45=0,0,RES_hhdet_emi!E45*1000000/RES_hhdet_num!E$43)</f>
        <v>4281.4271954595806</v>
      </c>
      <c r="F45" s="156">
        <f>IF(RES_hhdet_emi!F45=0,0,RES_hhdet_emi!F45*1000000/RES_hhdet_num!F$43)</f>
        <v>4094.3174619873425</v>
      </c>
      <c r="G45" s="156">
        <f>IF(RES_hhdet_emi!G45=0,0,RES_hhdet_emi!G45*1000000/RES_hhdet_num!G$43)</f>
        <v>3781.3597427856225</v>
      </c>
      <c r="H45" s="156">
        <f>IF(RES_hhdet_emi!H45=0,0,RES_hhdet_emi!H45*1000000/RES_hhdet_num!H$43)</f>
        <v>3663.2058772469272</v>
      </c>
      <c r="I45" s="156">
        <f>IF(RES_hhdet_emi!I45=0,0,RES_hhdet_emi!I45*1000000/RES_hhdet_num!I$43)</f>
        <v>3548.0195087817406</v>
      </c>
      <c r="J45" s="156">
        <f>IF(RES_hhdet_emi!J45=0,0,RES_hhdet_emi!J45*1000000/RES_hhdet_num!J$43)</f>
        <v>3644.9606094237483</v>
      </c>
      <c r="K45" s="156">
        <f>IF(RES_hhdet_emi!K45=0,0,RES_hhdet_emi!K45*1000000/RES_hhdet_num!K$43)</f>
        <v>3362.319839834282</v>
      </c>
      <c r="L45" s="156">
        <f>IF(RES_hhdet_emi!L45=0,0,RES_hhdet_emi!L45*1000000/RES_hhdet_num!L$43)</f>
        <v>3765.3230474786201</v>
      </c>
      <c r="M45" s="156">
        <f>IF(RES_hhdet_emi!M45=0,0,RES_hhdet_emi!M45*1000000/RES_hhdet_num!M$43)</f>
        <v>3458.6472873454545</v>
      </c>
      <c r="N45" s="156">
        <f>IF(RES_hhdet_emi!N45=0,0,RES_hhdet_emi!N45*1000000/RES_hhdet_num!N$43)</f>
        <v>3663.0871897151533</v>
      </c>
      <c r="O45" s="156">
        <f>IF(RES_hhdet_emi!O45=0,0,RES_hhdet_emi!O45*1000000/RES_hhdet_num!O$43)</f>
        <v>3851.4958511911937</v>
      </c>
      <c r="P45" s="156">
        <f>IF(RES_hhdet_emi!P45=0,0,RES_hhdet_emi!P45*1000000/RES_hhdet_num!P$43)</f>
        <v>3115.1136840417716</v>
      </c>
      <c r="Q45" s="156">
        <f>IF(RES_hhdet_emi!Q45=0,0,RES_hhdet_emi!Q45*1000000/RES_hhdet_num!Q$43)</f>
        <v>3469.4479857861261</v>
      </c>
    </row>
    <row r="46" spans="1:17" ht="12" customHeight="1" x14ac:dyDescent="0.25">
      <c r="A46" s="23" t="s">
        <v>60</v>
      </c>
      <c r="B46" s="156">
        <f>IF(RES_hhdet_emi!B46=0,0,RES_hhdet_emi!B46*1000000/RES_hhdet_num!B$43)</f>
        <v>0</v>
      </c>
      <c r="C46" s="156">
        <f>IF(RES_hhdet_emi!C46=0,0,RES_hhdet_emi!C46*1000000/RES_hhdet_num!C$43)</f>
        <v>0</v>
      </c>
      <c r="D46" s="156">
        <f>IF(RES_hhdet_emi!D46=0,0,RES_hhdet_emi!D46*1000000/RES_hhdet_num!D$43)</f>
        <v>0</v>
      </c>
      <c r="E46" s="156">
        <f>IF(RES_hhdet_emi!E46=0,0,RES_hhdet_emi!E46*1000000/RES_hhdet_num!E$43)</f>
        <v>0</v>
      </c>
      <c r="F46" s="156">
        <f>IF(RES_hhdet_emi!F46=0,0,RES_hhdet_emi!F46*1000000/RES_hhdet_num!F$43)</f>
        <v>0</v>
      </c>
      <c r="G46" s="156">
        <f>IF(RES_hhdet_emi!G46=0,0,RES_hhdet_emi!G46*1000000/RES_hhdet_num!G$43)</f>
        <v>0</v>
      </c>
      <c r="H46" s="156">
        <f>IF(RES_hhdet_emi!H46=0,0,RES_hhdet_emi!H46*1000000/RES_hhdet_num!H$43)</f>
        <v>0</v>
      </c>
      <c r="I46" s="156">
        <f>IF(RES_hhdet_emi!I46=0,0,RES_hhdet_emi!I46*1000000/RES_hhdet_num!I$43)</f>
        <v>0</v>
      </c>
      <c r="J46" s="156">
        <f>IF(RES_hhdet_emi!J46=0,0,RES_hhdet_emi!J46*1000000/RES_hhdet_num!J$43)</f>
        <v>0</v>
      </c>
      <c r="K46" s="156">
        <f>IF(RES_hhdet_emi!K46=0,0,RES_hhdet_emi!K46*1000000/RES_hhdet_num!K$43)</f>
        <v>0</v>
      </c>
      <c r="L46" s="156">
        <f>IF(RES_hhdet_emi!L46=0,0,RES_hhdet_emi!L46*1000000/RES_hhdet_num!L$43)</f>
        <v>0</v>
      </c>
      <c r="M46" s="156">
        <f>IF(RES_hhdet_emi!M46=0,0,RES_hhdet_emi!M46*1000000/RES_hhdet_num!M$43)</f>
        <v>0</v>
      </c>
      <c r="N46" s="156">
        <f>IF(RES_hhdet_emi!N46=0,0,RES_hhdet_emi!N46*1000000/RES_hhdet_num!N$43)</f>
        <v>0</v>
      </c>
      <c r="O46" s="156">
        <f>IF(RES_hhdet_emi!O46=0,0,RES_hhdet_emi!O46*1000000/RES_hhdet_num!O$43)</f>
        <v>0</v>
      </c>
      <c r="P46" s="156">
        <f>IF(RES_hhdet_emi!P46=0,0,RES_hhdet_emi!P46*1000000/RES_hhdet_num!P$43)</f>
        <v>0</v>
      </c>
      <c r="Q46" s="156">
        <f>IF(RES_hhdet_emi!Q46=0,0,RES_hhdet_emi!Q46*1000000/RES_hhdet_num!Q$43)</f>
        <v>0</v>
      </c>
    </row>
    <row r="47" spans="1:17" ht="12.95" customHeight="1" x14ac:dyDescent="0.25">
      <c r="A47" s="158" t="s">
        <v>112</v>
      </c>
      <c r="B47" s="157">
        <f t="shared" ref="B47:Q47" si="8">B48</f>
        <v>0</v>
      </c>
      <c r="C47" s="157">
        <f t="shared" si="8"/>
        <v>0</v>
      </c>
      <c r="D47" s="157">
        <f t="shared" si="8"/>
        <v>0</v>
      </c>
      <c r="E47" s="157">
        <f t="shared" si="8"/>
        <v>0</v>
      </c>
      <c r="F47" s="157">
        <f t="shared" si="8"/>
        <v>0</v>
      </c>
      <c r="G47" s="157">
        <f t="shared" si="8"/>
        <v>0</v>
      </c>
      <c r="H47" s="157">
        <f t="shared" si="8"/>
        <v>0</v>
      </c>
      <c r="I47" s="157">
        <f t="shared" si="8"/>
        <v>0</v>
      </c>
      <c r="J47" s="157">
        <f t="shared" si="8"/>
        <v>0</v>
      </c>
      <c r="K47" s="157">
        <f t="shared" si="8"/>
        <v>0</v>
      </c>
      <c r="L47" s="157">
        <f t="shared" si="8"/>
        <v>0</v>
      </c>
      <c r="M47" s="157">
        <f t="shared" si="8"/>
        <v>0</v>
      </c>
      <c r="N47" s="157">
        <f t="shared" si="8"/>
        <v>0</v>
      </c>
      <c r="O47" s="157">
        <f t="shared" si="8"/>
        <v>0</v>
      </c>
      <c r="P47" s="157">
        <f t="shared" si="8"/>
        <v>0</v>
      </c>
      <c r="Q47" s="157">
        <f t="shared" si="8"/>
        <v>0</v>
      </c>
    </row>
    <row r="48" spans="1:17" ht="12" customHeight="1" x14ac:dyDescent="0.25">
      <c r="A48" s="23" t="s">
        <v>60</v>
      </c>
      <c r="B48" s="156">
        <f>IF(RES_hhdet_emi!B48=0,0,RES_hhdet_emi!B48*1000000/RES_hhdet_num!B$43)</f>
        <v>0</v>
      </c>
      <c r="C48" s="156">
        <f>IF(RES_hhdet_emi!C48=0,0,RES_hhdet_emi!C48*1000000/RES_hhdet_num!C$43)</f>
        <v>0</v>
      </c>
      <c r="D48" s="156">
        <f>IF(RES_hhdet_emi!D48=0,0,RES_hhdet_emi!D48*1000000/RES_hhdet_num!D$43)</f>
        <v>0</v>
      </c>
      <c r="E48" s="156">
        <f>IF(RES_hhdet_emi!E48=0,0,RES_hhdet_emi!E48*1000000/RES_hhdet_num!E$43)</f>
        <v>0</v>
      </c>
      <c r="F48" s="156">
        <f>IF(RES_hhdet_emi!F48=0,0,RES_hhdet_emi!F48*1000000/RES_hhdet_num!F$43)</f>
        <v>0</v>
      </c>
      <c r="G48" s="156">
        <f>IF(RES_hhdet_emi!G48=0,0,RES_hhdet_emi!G48*1000000/RES_hhdet_num!G$43)</f>
        <v>0</v>
      </c>
      <c r="H48" s="156">
        <f>IF(RES_hhdet_emi!H48=0,0,RES_hhdet_emi!H48*1000000/RES_hhdet_num!H$43)</f>
        <v>0</v>
      </c>
      <c r="I48" s="156">
        <f>IF(RES_hhdet_emi!I48=0,0,RES_hhdet_emi!I48*1000000/RES_hhdet_num!I$43)</f>
        <v>0</v>
      </c>
      <c r="J48" s="156">
        <f>IF(RES_hhdet_emi!J48=0,0,RES_hhdet_emi!J48*1000000/RES_hhdet_num!J$43)</f>
        <v>0</v>
      </c>
      <c r="K48" s="156">
        <f>IF(RES_hhdet_emi!K48=0,0,RES_hhdet_emi!K48*1000000/RES_hhdet_num!K$43)</f>
        <v>0</v>
      </c>
      <c r="L48" s="156">
        <f>IF(RES_hhdet_emi!L48=0,0,RES_hhdet_emi!L48*1000000/RES_hhdet_num!L$43)</f>
        <v>0</v>
      </c>
      <c r="M48" s="156">
        <f>IF(RES_hhdet_emi!M48=0,0,RES_hhdet_emi!M48*1000000/RES_hhdet_num!M$43)</f>
        <v>0</v>
      </c>
      <c r="N48" s="156">
        <f>IF(RES_hhdet_emi!N48=0,0,RES_hhdet_emi!N48*1000000/RES_hhdet_num!N$43)</f>
        <v>0</v>
      </c>
      <c r="O48" s="156">
        <f>IF(RES_hhdet_emi!O48=0,0,RES_hhdet_emi!O48*1000000/RES_hhdet_num!O$43)</f>
        <v>0</v>
      </c>
      <c r="P48" s="156">
        <f>IF(RES_hhdet_emi!P48=0,0,RES_hhdet_emi!P48*1000000/RES_hhdet_num!P$43)</f>
        <v>0</v>
      </c>
      <c r="Q48" s="156">
        <f>IF(RES_hhdet_emi!Q48=0,0,RES_hhdet_emi!Q48*1000000/RES_hhdet_num!Q$43)</f>
        <v>0</v>
      </c>
    </row>
    <row r="49" spans="1:17" ht="12" customHeight="1" x14ac:dyDescent="0.25">
      <c r="A49" s="158" t="s">
        <v>63</v>
      </c>
      <c r="B49" s="157">
        <f>IF(RES_hhdet_emi!B49=0,0,RES_hhdet_emi!B49*1000000/RES_hhdet_num!B$43)</f>
        <v>507.03523826699683</v>
      </c>
      <c r="C49" s="157">
        <f>IF(RES_hhdet_emi!C49=0,0,RES_hhdet_emi!C49*1000000/RES_hhdet_num!C$43)</f>
        <v>479.09095023425158</v>
      </c>
      <c r="D49" s="157">
        <f>IF(RES_hhdet_emi!D49=0,0,RES_hhdet_emi!D49*1000000/RES_hhdet_num!D$43)</f>
        <v>484.48561253469273</v>
      </c>
      <c r="E49" s="157">
        <f>IF(RES_hhdet_emi!E49=0,0,RES_hhdet_emi!E49*1000000/RES_hhdet_num!E$43)</f>
        <v>478.59641289172424</v>
      </c>
      <c r="F49" s="157">
        <f>IF(RES_hhdet_emi!F49=0,0,RES_hhdet_emi!F49*1000000/RES_hhdet_num!F$43)</f>
        <v>486.03679123505901</v>
      </c>
      <c r="G49" s="157">
        <f>IF(RES_hhdet_emi!G49=0,0,RES_hhdet_emi!G49*1000000/RES_hhdet_num!G$43)</f>
        <v>454.91310589676044</v>
      </c>
      <c r="H49" s="157">
        <f>IF(RES_hhdet_emi!H49=0,0,RES_hhdet_emi!H49*1000000/RES_hhdet_num!H$43)</f>
        <v>458.45231140621763</v>
      </c>
      <c r="I49" s="157">
        <f>IF(RES_hhdet_emi!I49=0,0,RES_hhdet_emi!I49*1000000/RES_hhdet_num!I$43)</f>
        <v>468.59017404267138</v>
      </c>
      <c r="J49" s="157">
        <f>IF(RES_hhdet_emi!J49=0,0,RES_hhdet_emi!J49*1000000/RES_hhdet_num!J$43)</f>
        <v>480.40279506875265</v>
      </c>
      <c r="K49" s="157">
        <f>IF(RES_hhdet_emi!K49=0,0,RES_hhdet_emi!K49*1000000/RES_hhdet_num!K$43)</f>
        <v>456.6803619558533</v>
      </c>
      <c r="L49" s="157">
        <f>IF(RES_hhdet_emi!L49=0,0,RES_hhdet_emi!L49*1000000/RES_hhdet_num!L$43)</f>
        <v>439.65360326435649</v>
      </c>
      <c r="M49" s="157">
        <f>IF(RES_hhdet_emi!M49=0,0,RES_hhdet_emi!M49*1000000/RES_hhdet_num!M$43)</f>
        <v>462.36690699013337</v>
      </c>
      <c r="N49" s="157">
        <f>IF(RES_hhdet_emi!N49=0,0,RES_hhdet_emi!N49*1000000/RES_hhdet_num!N$43)</f>
        <v>476.56348582385942</v>
      </c>
      <c r="O49" s="157">
        <f>IF(RES_hhdet_emi!O49=0,0,RES_hhdet_emi!O49*1000000/RES_hhdet_num!O$43)</f>
        <v>461.57035704842809</v>
      </c>
      <c r="P49" s="157">
        <f>IF(RES_hhdet_emi!P49=0,0,RES_hhdet_emi!P49*1000000/RES_hhdet_num!P$43)</f>
        <v>475.93650518982224</v>
      </c>
      <c r="Q49" s="157">
        <f>IF(RES_hhdet_emi!Q49=0,0,RES_hhdet_emi!Q49*1000000/RES_hhdet_num!Q$43)</f>
        <v>485.27943805458705</v>
      </c>
    </row>
    <row r="50" spans="1:17" ht="12" customHeight="1" x14ac:dyDescent="0.25">
      <c r="A50" s="167" t="s">
        <v>165</v>
      </c>
      <c r="B50" s="132">
        <f>IF(RES_hhdet_emi!B50=0,0,RES_hhdet_emi!B50*1000000/RES_hhdet_num!B50)</f>
        <v>867.82323212465303</v>
      </c>
      <c r="C50" s="132">
        <f>IF(RES_hhdet_emi!C50=0,0,RES_hhdet_emi!C50*1000000/RES_hhdet_num!C50)</f>
        <v>822.82696261812669</v>
      </c>
      <c r="D50" s="132">
        <f>IF(RES_hhdet_emi!D50=0,0,RES_hhdet_emi!D50*1000000/RES_hhdet_num!D50)</f>
        <v>837.59755983382558</v>
      </c>
      <c r="E50" s="132">
        <f>IF(RES_hhdet_emi!E50=0,0,RES_hhdet_emi!E50*1000000/RES_hhdet_num!E50)</f>
        <v>831.9586625341484</v>
      </c>
      <c r="F50" s="132">
        <f>IF(RES_hhdet_emi!F50=0,0,RES_hhdet_emi!F50*1000000/RES_hhdet_num!F50)</f>
        <v>823.78154665048726</v>
      </c>
      <c r="G50" s="132">
        <f>IF(RES_hhdet_emi!G50=0,0,RES_hhdet_emi!G50*1000000/RES_hhdet_num!G50)</f>
        <v>806.53182662080087</v>
      </c>
      <c r="H50" s="132">
        <f>IF(RES_hhdet_emi!H50=0,0,RES_hhdet_emi!H50*1000000/RES_hhdet_num!H50)</f>
        <v>808.51666469949214</v>
      </c>
      <c r="I50" s="132">
        <f>IF(RES_hhdet_emi!I50=0,0,RES_hhdet_emi!I50*1000000/RES_hhdet_num!I50)</f>
        <v>790.16454557102861</v>
      </c>
      <c r="J50" s="132">
        <f>IF(RES_hhdet_emi!J50=0,0,RES_hhdet_emi!J50*1000000/RES_hhdet_num!J50)</f>
        <v>804.74207943722831</v>
      </c>
      <c r="K50" s="132">
        <f>IF(RES_hhdet_emi!K50=0,0,RES_hhdet_emi!K50*1000000/RES_hhdet_num!K50)</f>
        <v>766.51930875134883</v>
      </c>
      <c r="L50" s="132">
        <f>IF(RES_hhdet_emi!L50=0,0,RES_hhdet_emi!L50*1000000/RES_hhdet_num!L50)</f>
        <v>782.63580946976106</v>
      </c>
      <c r="M50" s="132">
        <f>IF(RES_hhdet_emi!M50=0,0,RES_hhdet_emi!M50*1000000/RES_hhdet_num!M50)</f>
        <v>767.55415407550629</v>
      </c>
      <c r="N50" s="132">
        <f>IF(RES_hhdet_emi!N50=0,0,RES_hhdet_emi!N50*1000000/RES_hhdet_num!N50)</f>
        <v>798.33581952531608</v>
      </c>
      <c r="O50" s="132">
        <f>IF(RES_hhdet_emi!O50=0,0,RES_hhdet_emi!O50*1000000/RES_hhdet_num!O50)</f>
        <v>752.25848234320347</v>
      </c>
      <c r="P50" s="132">
        <f>IF(RES_hhdet_emi!P50=0,0,RES_hhdet_emi!P50*1000000/RES_hhdet_num!P50)</f>
        <v>757.85785200487715</v>
      </c>
      <c r="Q50" s="132">
        <f>IF(RES_hhdet_emi!Q50=0,0,RES_hhdet_emi!Q50*1000000/RES_hhdet_num!Q50)</f>
        <v>749.38841095840485</v>
      </c>
    </row>
    <row r="51" spans="1:17" ht="12" customHeight="1" x14ac:dyDescent="0.25">
      <c r="A51" s="167" t="s">
        <v>164</v>
      </c>
      <c r="B51" s="132">
        <f>IF(RES_hhdet_emi!B51=0,0,RES_hhdet_emi!B51*1000000/RES_hhdet_num!B51)</f>
        <v>564.08510088102469</v>
      </c>
      <c r="C51" s="132">
        <f>IF(RES_hhdet_emi!C51=0,0,RES_hhdet_emi!C51*1000000/RES_hhdet_num!C51)</f>
        <v>534.83752570178171</v>
      </c>
      <c r="D51" s="132">
        <f>IF(RES_hhdet_emi!D51=0,0,RES_hhdet_emi!D51*1000000/RES_hhdet_num!D51)</f>
        <v>544.43841389198565</v>
      </c>
      <c r="E51" s="132">
        <f>IF(RES_hhdet_emi!E51=0,0,RES_hhdet_emi!E51*1000000/RES_hhdet_num!E51)</f>
        <v>540.77313064719624</v>
      </c>
      <c r="F51" s="132">
        <f>IF(RES_hhdet_emi!F51=0,0,RES_hhdet_emi!F51*1000000/RES_hhdet_num!F51)</f>
        <v>535.45800532281658</v>
      </c>
      <c r="G51" s="132">
        <f>IF(RES_hhdet_emi!G51=0,0,RES_hhdet_emi!G51*1000000/RES_hhdet_num!G51)</f>
        <v>524.24568730352064</v>
      </c>
      <c r="H51" s="132">
        <f>IF(RES_hhdet_emi!H51=0,0,RES_hhdet_emi!H51*1000000/RES_hhdet_num!H51)</f>
        <v>525.53583205467044</v>
      </c>
      <c r="I51" s="132">
        <f>IF(RES_hhdet_emi!I51=0,0,RES_hhdet_emi!I51*1000000/RES_hhdet_num!I51)</f>
        <v>513.60695462116894</v>
      </c>
      <c r="J51" s="132">
        <f>IF(RES_hhdet_emi!J51=0,0,RES_hhdet_emi!J51*1000000/RES_hhdet_num!J51)</f>
        <v>523.08235163419829</v>
      </c>
      <c r="K51" s="132">
        <f>IF(RES_hhdet_emi!K51=0,0,RES_hhdet_emi!K51*1000000/RES_hhdet_num!K51)</f>
        <v>498.23755068837687</v>
      </c>
      <c r="L51" s="132">
        <f>IF(RES_hhdet_emi!L51=0,0,RES_hhdet_emi!L51*1000000/RES_hhdet_num!L51)</f>
        <v>504.80009710799607</v>
      </c>
      <c r="M51" s="132">
        <f>IF(RES_hhdet_emi!M51=0,0,RES_hhdet_emi!M51*1000000/RES_hhdet_num!M51)</f>
        <v>502.74797091945646</v>
      </c>
      <c r="N51" s="132">
        <f>IF(RES_hhdet_emi!N51=0,0,RES_hhdet_emi!N51*1000000/RES_hhdet_num!N51)</f>
        <v>518.9182826914556</v>
      </c>
      <c r="O51" s="132">
        <f>IF(RES_hhdet_emi!O51=0,0,RES_hhdet_emi!O51*1000000/RES_hhdet_num!O51)</f>
        <v>483.32607490550816</v>
      </c>
      <c r="P51" s="132">
        <f>IF(RES_hhdet_emi!P51=0,0,RES_hhdet_emi!P51*1000000/RES_hhdet_num!P51)</f>
        <v>497.15475091519914</v>
      </c>
      <c r="Q51" s="132">
        <f>IF(RES_hhdet_emi!Q51=0,0,RES_hhdet_emi!Q51*1000000/RES_hhdet_num!Q51)</f>
        <v>487.10246712296299</v>
      </c>
    </row>
    <row r="52" spans="1:17" ht="12" customHeight="1" x14ac:dyDescent="0.25">
      <c r="A52" s="166" t="s">
        <v>163</v>
      </c>
      <c r="B52" s="165">
        <f>IF(RES_hhdet_emi!B52=0,0,RES_hhdet_emi!B52*1000000/RES_hhdet_num!B51)</f>
        <v>564.08510088102469</v>
      </c>
      <c r="C52" s="165">
        <f>IF(RES_hhdet_emi!C52=0,0,RES_hhdet_emi!C52*1000000/RES_hhdet_num!C51)</f>
        <v>534.83752570178171</v>
      </c>
      <c r="D52" s="165">
        <f>IF(RES_hhdet_emi!D52=0,0,RES_hhdet_emi!D52*1000000/RES_hhdet_num!D51)</f>
        <v>544.43841389198565</v>
      </c>
      <c r="E52" s="165">
        <f>IF(RES_hhdet_emi!E52=0,0,RES_hhdet_emi!E52*1000000/RES_hhdet_num!E51)</f>
        <v>540.77313064719624</v>
      </c>
      <c r="F52" s="165">
        <f>IF(RES_hhdet_emi!F52=0,0,RES_hhdet_emi!F52*1000000/RES_hhdet_num!F51)</f>
        <v>535.45800532281658</v>
      </c>
      <c r="G52" s="165">
        <f>IF(RES_hhdet_emi!G52=0,0,RES_hhdet_emi!G52*1000000/RES_hhdet_num!G51)</f>
        <v>524.24568730352064</v>
      </c>
      <c r="H52" s="165">
        <f>IF(RES_hhdet_emi!H52=0,0,RES_hhdet_emi!H52*1000000/RES_hhdet_num!H51)</f>
        <v>525.53583205467044</v>
      </c>
      <c r="I52" s="165">
        <f>IF(RES_hhdet_emi!I52=0,0,RES_hhdet_emi!I52*1000000/RES_hhdet_num!I51)</f>
        <v>513.60695462116894</v>
      </c>
      <c r="J52" s="165">
        <f>IF(RES_hhdet_emi!J52=0,0,RES_hhdet_emi!J52*1000000/RES_hhdet_num!J51)</f>
        <v>523.08235163419829</v>
      </c>
      <c r="K52" s="165">
        <f>IF(RES_hhdet_emi!K52=0,0,RES_hhdet_emi!K52*1000000/RES_hhdet_num!K51)</f>
        <v>498.23755068837687</v>
      </c>
      <c r="L52" s="165">
        <f>IF(RES_hhdet_emi!L52=0,0,RES_hhdet_emi!L52*1000000/RES_hhdet_num!L51)</f>
        <v>504.80009710799607</v>
      </c>
      <c r="M52" s="165">
        <f>IF(RES_hhdet_emi!M52=0,0,RES_hhdet_emi!M52*1000000/RES_hhdet_num!M51)</f>
        <v>502.74797091945646</v>
      </c>
      <c r="N52" s="165">
        <f>IF(RES_hhdet_emi!N52=0,0,RES_hhdet_emi!N52*1000000/RES_hhdet_num!N51)</f>
        <v>518.9182826914556</v>
      </c>
      <c r="O52" s="165">
        <f>IF(RES_hhdet_emi!O52=0,0,RES_hhdet_emi!O52*1000000/RES_hhdet_num!O51)</f>
        <v>483.32607490550816</v>
      </c>
      <c r="P52" s="165">
        <f>IF(RES_hhdet_emi!P52=0,0,RES_hhdet_emi!P52*1000000/RES_hhdet_num!P51)</f>
        <v>497.15475091519914</v>
      </c>
      <c r="Q52" s="165">
        <f>IF(RES_hhdet_emi!Q52=0,0,RES_hhdet_emi!Q52*1000000/RES_hhdet_num!Q51)</f>
        <v>487.10246712296299</v>
      </c>
    </row>
    <row r="53" spans="1:17" ht="12" customHeight="1" x14ac:dyDescent="0.25">
      <c r="A53" s="147" t="s">
        <v>59</v>
      </c>
      <c r="B53" s="164">
        <f>IF(RES_hhdet_emi!B53=0,0,RES_hhdet_emi!B53*1000000/RES_hhdet_num!B51)</f>
        <v>0</v>
      </c>
      <c r="C53" s="164">
        <f>IF(RES_hhdet_emi!C53=0,0,RES_hhdet_emi!C53*1000000/RES_hhdet_num!C51)</f>
        <v>0</v>
      </c>
      <c r="D53" s="164">
        <f>IF(RES_hhdet_emi!D53=0,0,RES_hhdet_emi!D53*1000000/RES_hhdet_num!D51)</f>
        <v>0</v>
      </c>
      <c r="E53" s="164">
        <f>IF(RES_hhdet_emi!E53=0,0,RES_hhdet_emi!E53*1000000/RES_hhdet_num!E51)</f>
        <v>0</v>
      </c>
      <c r="F53" s="164">
        <f>IF(RES_hhdet_emi!F53=0,0,RES_hhdet_emi!F53*1000000/RES_hhdet_num!F51)</f>
        <v>0</v>
      </c>
      <c r="G53" s="164">
        <f>IF(RES_hhdet_emi!G53=0,0,RES_hhdet_emi!G53*1000000/RES_hhdet_num!G51)</f>
        <v>0</v>
      </c>
      <c r="H53" s="164">
        <f>IF(RES_hhdet_emi!H53=0,0,RES_hhdet_emi!H53*1000000/RES_hhdet_num!H51)</f>
        <v>0</v>
      </c>
      <c r="I53" s="164">
        <f>IF(RES_hhdet_emi!I53=0,0,RES_hhdet_emi!I53*1000000/RES_hhdet_num!I51)</f>
        <v>0</v>
      </c>
      <c r="J53" s="164">
        <f>IF(RES_hhdet_emi!J53=0,0,RES_hhdet_emi!J53*1000000/RES_hhdet_num!J51)</f>
        <v>0</v>
      </c>
      <c r="K53" s="164">
        <f>IF(RES_hhdet_emi!K53=0,0,RES_hhdet_emi!K53*1000000/RES_hhdet_num!K51)</f>
        <v>0</v>
      </c>
      <c r="L53" s="164">
        <f>IF(RES_hhdet_emi!L53=0,0,RES_hhdet_emi!L53*1000000/RES_hhdet_num!L51)</f>
        <v>0</v>
      </c>
      <c r="M53" s="164">
        <f>IF(RES_hhdet_emi!M53=0,0,RES_hhdet_emi!M53*1000000/RES_hhdet_num!M51)</f>
        <v>0</v>
      </c>
      <c r="N53" s="164">
        <f>IF(RES_hhdet_emi!N53=0,0,RES_hhdet_emi!N53*1000000/RES_hhdet_num!N51)</f>
        <v>0</v>
      </c>
      <c r="O53" s="164">
        <f>IF(RES_hhdet_emi!O53=0,0,RES_hhdet_emi!O53*1000000/RES_hhdet_num!O51)</f>
        <v>0</v>
      </c>
      <c r="P53" s="164">
        <f>IF(RES_hhdet_emi!P53=0,0,RES_hhdet_emi!P53*1000000/RES_hhdet_num!P51)</f>
        <v>0</v>
      </c>
      <c r="Q53" s="164">
        <f>IF(RES_hhdet_emi!Q53=0,0,RES_hhdet_emi!Q53*1000000/RES_hhdet_num!Q51)</f>
        <v>0</v>
      </c>
    </row>
    <row r="54" spans="1:17" ht="12" customHeight="1" x14ac:dyDescent="0.25">
      <c r="A54" s="163" t="s">
        <v>142</v>
      </c>
      <c r="B54" s="162">
        <f>IF(RES_hhdet_emi!B54=0,0,RES_hhdet_emi!B54*1000000/RES_hhdet_num!B54)</f>
        <v>0</v>
      </c>
      <c r="C54" s="162">
        <f>IF(RES_hhdet_emi!C54=0,0,RES_hhdet_emi!C54*1000000/RES_hhdet_num!C54)</f>
        <v>0</v>
      </c>
      <c r="D54" s="162">
        <f>IF(RES_hhdet_emi!D54=0,0,RES_hhdet_emi!D54*1000000/RES_hhdet_num!D54)</f>
        <v>0</v>
      </c>
      <c r="E54" s="162">
        <f>IF(RES_hhdet_emi!E54=0,0,RES_hhdet_emi!E54*1000000/RES_hhdet_num!E54)</f>
        <v>0</v>
      </c>
      <c r="F54" s="162">
        <f>IF(RES_hhdet_emi!F54=0,0,RES_hhdet_emi!F54*1000000/RES_hhdet_num!F54)</f>
        <v>0</v>
      </c>
      <c r="G54" s="162">
        <f>IF(RES_hhdet_emi!G54=0,0,RES_hhdet_emi!G54*1000000/RES_hhdet_num!G54)</f>
        <v>0</v>
      </c>
      <c r="H54" s="162">
        <f>IF(RES_hhdet_emi!H54=0,0,RES_hhdet_emi!H54*1000000/RES_hhdet_num!H54)</f>
        <v>0</v>
      </c>
      <c r="I54" s="162">
        <f>IF(RES_hhdet_emi!I54=0,0,RES_hhdet_emi!I54*1000000/RES_hhdet_num!I54)</f>
        <v>0</v>
      </c>
      <c r="J54" s="162">
        <f>IF(RES_hhdet_emi!J54=0,0,RES_hhdet_emi!J54*1000000/RES_hhdet_num!J54)</f>
        <v>0</v>
      </c>
      <c r="K54" s="162">
        <f>IF(RES_hhdet_emi!K54=0,0,RES_hhdet_emi!K54*1000000/RES_hhdet_num!K54)</f>
        <v>0</v>
      </c>
      <c r="L54" s="162">
        <f>IF(RES_hhdet_emi!L54=0,0,RES_hhdet_emi!L54*1000000/RES_hhdet_num!L54)</f>
        <v>0</v>
      </c>
      <c r="M54" s="162">
        <f>IF(RES_hhdet_emi!M54=0,0,RES_hhdet_emi!M54*1000000/RES_hhdet_num!M54)</f>
        <v>0</v>
      </c>
      <c r="N54" s="162">
        <f>IF(RES_hhdet_emi!N54=0,0,RES_hhdet_emi!N54*1000000/RES_hhdet_num!N54)</f>
        <v>0</v>
      </c>
      <c r="O54" s="162">
        <f>IF(RES_hhdet_emi!O54=0,0,RES_hhdet_emi!O54*1000000/RES_hhdet_num!O54)</f>
        <v>0</v>
      </c>
      <c r="P54" s="162">
        <f>IF(RES_hhdet_emi!P54=0,0,RES_hhdet_emi!P54*1000000/RES_hhdet_num!P54)</f>
        <v>0</v>
      </c>
      <c r="Q54" s="162">
        <f>IF(RES_hhdet_emi!Q54=0,0,RES_hhdet_emi!Q54*1000000/RES_hhdet_num!Q54)</f>
        <v>0</v>
      </c>
    </row>
    <row r="55" spans="1:17" ht="12" customHeight="1" x14ac:dyDescent="0.25">
      <c r="A55" s="161" t="s">
        <v>141</v>
      </c>
      <c r="B55" s="160">
        <f>IF(RES_hhdet_emi!B55=0,0,RES_hhdet_emi!B55*1000000/RES_hhdet_num!B55)</f>
        <v>0</v>
      </c>
      <c r="C55" s="160">
        <f>IF(RES_hhdet_emi!C55=0,0,RES_hhdet_emi!C55*1000000/RES_hhdet_num!C55)</f>
        <v>0</v>
      </c>
      <c r="D55" s="160">
        <f>IF(RES_hhdet_emi!D55=0,0,RES_hhdet_emi!D55*1000000/RES_hhdet_num!D55)</f>
        <v>0</v>
      </c>
      <c r="E55" s="160">
        <f>IF(RES_hhdet_emi!E55=0,0,RES_hhdet_emi!E55*1000000/RES_hhdet_num!E55)</f>
        <v>0</v>
      </c>
      <c r="F55" s="160">
        <f>IF(RES_hhdet_emi!F55=0,0,RES_hhdet_emi!F55*1000000/RES_hhdet_num!F55)</f>
        <v>0</v>
      </c>
      <c r="G55" s="160">
        <f>IF(RES_hhdet_emi!G55=0,0,RES_hhdet_emi!G55*1000000/RES_hhdet_num!G55)</f>
        <v>0</v>
      </c>
      <c r="H55" s="160">
        <f>IF(RES_hhdet_emi!H55=0,0,RES_hhdet_emi!H55*1000000/RES_hhdet_num!H55)</f>
        <v>0</v>
      </c>
      <c r="I55" s="160">
        <f>IF(RES_hhdet_emi!I55=0,0,RES_hhdet_emi!I55*1000000/RES_hhdet_num!I55)</f>
        <v>0</v>
      </c>
      <c r="J55" s="160">
        <f>IF(RES_hhdet_emi!J55=0,0,RES_hhdet_emi!J55*1000000/RES_hhdet_num!J55)</f>
        <v>0</v>
      </c>
      <c r="K55" s="160">
        <f>IF(RES_hhdet_emi!K55=0,0,RES_hhdet_emi!K55*1000000/RES_hhdet_num!K55)</f>
        <v>0</v>
      </c>
      <c r="L55" s="160">
        <f>IF(RES_hhdet_emi!L55=0,0,RES_hhdet_emi!L55*1000000/RES_hhdet_num!L55)</f>
        <v>0</v>
      </c>
      <c r="M55" s="160">
        <f>IF(RES_hhdet_emi!M55=0,0,RES_hhdet_emi!M55*1000000/RES_hhdet_num!M55)</f>
        <v>0</v>
      </c>
      <c r="N55" s="160">
        <f>IF(RES_hhdet_emi!N55=0,0,RES_hhdet_emi!N55*1000000/RES_hhdet_num!N55)</f>
        <v>0</v>
      </c>
      <c r="O55" s="160">
        <f>IF(RES_hhdet_emi!O55=0,0,RES_hhdet_emi!O55*1000000/RES_hhdet_num!O55)</f>
        <v>0</v>
      </c>
      <c r="P55" s="160">
        <f>IF(RES_hhdet_emi!P55=0,0,RES_hhdet_emi!P55*1000000/RES_hhdet_num!P55)</f>
        <v>0</v>
      </c>
      <c r="Q55" s="160">
        <f>IF(RES_hhdet_emi!Q55=0,0,RES_hhdet_emi!Q55*1000000/RES_hhdet_num!Q55)</f>
        <v>0</v>
      </c>
    </row>
    <row r="56" spans="1:17" ht="12" customHeight="1" x14ac:dyDescent="0.25">
      <c r="A56" s="148" t="s">
        <v>60</v>
      </c>
      <c r="B56" s="156">
        <f>IF(RES_hhdet_emi!B56=0,0,RES_hhdet_emi!B56*1000000/RES_hhdet_num!B55)</f>
        <v>0</v>
      </c>
      <c r="C56" s="156">
        <f>IF(RES_hhdet_emi!C56=0,0,RES_hhdet_emi!C56*1000000/RES_hhdet_num!C55)</f>
        <v>0</v>
      </c>
      <c r="D56" s="156">
        <f>IF(RES_hhdet_emi!D56=0,0,RES_hhdet_emi!D56*1000000/RES_hhdet_num!D55)</f>
        <v>0</v>
      </c>
      <c r="E56" s="156">
        <f>IF(RES_hhdet_emi!E56=0,0,RES_hhdet_emi!E56*1000000/RES_hhdet_num!E55)</f>
        <v>0</v>
      </c>
      <c r="F56" s="156">
        <f>IF(RES_hhdet_emi!F56=0,0,RES_hhdet_emi!F56*1000000/RES_hhdet_num!F55)</f>
        <v>0</v>
      </c>
      <c r="G56" s="156">
        <f>IF(RES_hhdet_emi!G56=0,0,RES_hhdet_emi!G56*1000000/RES_hhdet_num!G55)</f>
        <v>0</v>
      </c>
      <c r="H56" s="156">
        <f>IF(RES_hhdet_emi!H56=0,0,RES_hhdet_emi!H56*1000000/RES_hhdet_num!H55)</f>
        <v>0</v>
      </c>
      <c r="I56" s="156">
        <f>IF(RES_hhdet_emi!I56=0,0,RES_hhdet_emi!I56*1000000/RES_hhdet_num!I55)</f>
        <v>0</v>
      </c>
      <c r="J56" s="156">
        <f>IF(RES_hhdet_emi!J56=0,0,RES_hhdet_emi!J56*1000000/RES_hhdet_num!J55)</f>
        <v>0</v>
      </c>
      <c r="K56" s="156">
        <f>IF(RES_hhdet_emi!K56=0,0,RES_hhdet_emi!K56*1000000/RES_hhdet_num!K55)</f>
        <v>0</v>
      </c>
      <c r="L56" s="156">
        <f>IF(RES_hhdet_emi!L56=0,0,RES_hhdet_emi!L56*1000000/RES_hhdet_num!L55)</f>
        <v>0</v>
      </c>
      <c r="M56" s="156">
        <f>IF(RES_hhdet_emi!M56=0,0,RES_hhdet_emi!M56*1000000/RES_hhdet_num!M55)</f>
        <v>0</v>
      </c>
      <c r="N56" s="156">
        <f>IF(RES_hhdet_emi!N56=0,0,RES_hhdet_emi!N56*1000000/RES_hhdet_num!N55)</f>
        <v>0</v>
      </c>
      <c r="O56" s="156">
        <f>IF(RES_hhdet_emi!O56=0,0,RES_hhdet_emi!O56*1000000/RES_hhdet_num!O55)</f>
        <v>0</v>
      </c>
      <c r="P56" s="156">
        <f>IF(RES_hhdet_emi!P56=0,0,RES_hhdet_emi!P56*1000000/RES_hhdet_num!P55)</f>
        <v>0</v>
      </c>
      <c r="Q56" s="156">
        <f>IF(RES_hhdet_emi!Q56=0,0,RES_hhdet_emi!Q56*1000000/RES_hhdet_num!Q55)</f>
        <v>0</v>
      </c>
    </row>
    <row r="57" spans="1:17" ht="12" customHeight="1" x14ac:dyDescent="0.25">
      <c r="A57" s="148" t="s">
        <v>59</v>
      </c>
      <c r="B57" s="156">
        <f>IF(RES_hhdet_emi!B57=0,0,RES_hhdet_emi!B57*1000000/RES_hhdet_num!B55)</f>
        <v>0</v>
      </c>
      <c r="C57" s="156">
        <f>IF(RES_hhdet_emi!C57=0,0,RES_hhdet_emi!C57*1000000/RES_hhdet_num!C55)</f>
        <v>0</v>
      </c>
      <c r="D57" s="156">
        <f>IF(RES_hhdet_emi!D57=0,0,RES_hhdet_emi!D57*1000000/RES_hhdet_num!D55)</f>
        <v>0</v>
      </c>
      <c r="E57" s="156">
        <f>IF(RES_hhdet_emi!E57=0,0,RES_hhdet_emi!E57*1000000/RES_hhdet_num!E55)</f>
        <v>0</v>
      </c>
      <c r="F57" s="156">
        <f>IF(RES_hhdet_emi!F57=0,0,RES_hhdet_emi!F57*1000000/RES_hhdet_num!F55)</f>
        <v>0</v>
      </c>
      <c r="G57" s="156">
        <f>IF(RES_hhdet_emi!G57=0,0,RES_hhdet_emi!G57*1000000/RES_hhdet_num!G55)</f>
        <v>0</v>
      </c>
      <c r="H57" s="156">
        <f>IF(RES_hhdet_emi!H57=0,0,RES_hhdet_emi!H57*1000000/RES_hhdet_num!H55)</f>
        <v>0</v>
      </c>
      <c r="I57" s="156">
        <f>IF(RES_hhdet_emi!I57=0,0,RES_hhdet_emi!I57*1000000/RES_hhdet_num!I55)</f>
        <v>0</v>
      </c>
      <c r="J57" s="156">
        <f>IF(RES_hhdet_emi!J57=0,0,RES_hhdet_emi!J57*1000000/RES_hhdet_num!J55)</f>
        <v>0</v>
      </c>
      <c r="K57" s="156">
        <f>IF(RES_hhdet_emi!K57=0,0,RES_hhdet_emi!K57*1000000/RES_hhdet_num!K55)</f>
        <v>0</v>
      </c>
      <c r="L57" s="156">
        <f>IF(RES_hhdet_emi!L57=0,0,RES_hhdet_emi!L57*1000000/RES_hhdet_num!L55)</f>
        <v>0</v>
      </c>
      <c r="M57" s="156">
        <f>IF(RES_hhdet_emi!M57=0,0,RES_hhdet_emi!M57*1000000/RES_hhdet_num!M55)</f>
        <v>0</v>
      </c>
      <c r="N57" s="156">
        <f>IF(RES_hhdet_emi!N57=0,0,RES_hhdet_emi!N57*1000000/RES_hhdet_num!N55)</f>
        <v>0</v>
      </c>
      <c r="O57" s="156">
        <f>IF(RES_hhdet_emi!O57=0,0,RES_hhdet_emi!O57*1000000/RES_hhdet_num!O55)</f>
        <v>0</v>
      </c>
      <c r="P57" s="156">
        <f>IF(RES_hhdet_emi!P57=0,0,RES_hhdet_emi!P57*1000000/RES_hhdet_num!P55)</f>
        <v>0</v>
      </c>
      <c r="Q57" s="156">
        <f>IF(RES_hhdet_emi!Q57=0,0,RES_hhdet_emi!Q57*1000000/RES_hhdet_num!Q55)</f>
        <v>0</v>
      </c>
    </row>
    <row r="58" spans="1:17" ht="12" customHeight="1" x14ac:dyDescent="0.25">
      <c r="A58" s="158" t="s">
        <v>62</v>
      </c>
      <c r="B58" s="157">
        <f>IF(RES_hhdet_emi!B58=0,0,RES_hhdet_emi!B58*1000000/RES_hhdet_num!B$43)</f>
        <v>17.93541509756886</v>
      </c>
      <c r="C58" s="157">
        <f>IF(RES_hhdet_emi!C58=0,0,RES_hhdet_emi!C58*1000000/RES_hhdet_num!C$43)</f>
        <v>13.792464767346903</v>
      </c>
      <c r="D58" s="157">
        <f>IF(RES_hhdet_emi!D58=0,0,RES_hhdet_emi!D58*1000000/RES_hhdet_num!D$43)</f>
        <v>12.172442869873199</v>
      </c>
      <c r="E58" s="157">
        <f>IF(RES_hhdet_emi!E58=0,0,RES_hhdet_emi!E58*1000000/RES_hhdet_num!E$43)</f>
        <v>6.8299343471096003</v>
      </c>
      <c r="F58" s="157">
        <f>IF(RES_hhdet_emi!F58=0,0,RES_hhdet_emi!F58*1000000/RES_hhdet_num!F$43)</f>
        <v>7.771411150940537</v>
      </c>
      <c r="G58" s="157">
        <f>IF(RES_hhdet_emi!G58=0,0,RES_hhdet_emi!G58*1000000/RES_hhdet_num!G$43)</f>
        <v>15.04316759116778</v>
      </c>
      <c r="H58" s="157">
        <f>IF(RES_hhdet_emi!H58=0,0,RES_hhdet_emi!H58*1000000/RES_hhdet_num!H$43)</f>
        <v>12.335949313883226</v>
      </c>
      <c r="I58" s="157">
        <f>IF(RES_hhdet_emi!I58=0,0,RES_hhdet_emi!I58*1000000/RES_hhdet_num!I$43)</f>
        <v>23.652881648703403</v>
      </c>
      <c r="J58" s="157">
        <f>IF(RES_hhdet_emi!J58=0,0,RES_hhdet_emi!J58*1000000/RES_hhdet_num!J$43)</f>
        <v>21.917147632104413</v>
      </c>
      <c r="K58" s="157">
        <f>IF(RES_hhdet_emi!K58=0,0,RES_hhdet_emi!K58*1000000/RES_hhdet_num!K$43)</f>
        <v>10.273085422089542</v>
      </c>
      <c r="L58" s="157">
        <f>IF(RES_hhdet_emi!L58=0,0,RES_hhdet_emi!L58*1000000/RES_hhdet_num!L$43)</f>
        <v>14.346933610078977</v>
      </c>
      <c r="M58" s="157">
        <f>IF(RES_hhdet_emi!M58=0,0,RES_hhdet_emi!M58*1000000/RES_hhdet_num!M$43)</f>
        <v>13.648645889397603</v>
      </c>
      <c r="N58" s="157">
        <f>IF(RES_hhdet_emi!N58=0,0,RES_hhdet_emi!N58*1000000/RES_hhdet_num!N$43)</f>
        <v>7.4908388553606784</v>
      </c>
      <c r="O58" s="157">
        <f>IF(RES_hhdet_emi!O58=0,0,RES_hhdet_emi!O58*1000000/RES_hhdet_num!O$43)</f>
        <v>8.3155377720039656</v>
      </c>
      <c r="P58" s="157">
        <f>IF(RES_hhdet_emi!P58=0,0,RES_hhdet_emi!P58*1000000/RES_hhdet_num!P$43)</f>
        <v>8.8718970029090336</v>
      </c>
      <c r="Q58" s="157">
        <f>IF(RES_hhdet_emi!Q58=0,0,RES_hhdet_emi!Q58*1000000/RES_hhdet_num!Q$43)</f>
        <v>12.091468391821998</v>
      </c>
    </row>
    <row r="59" spans="1:17" ht="12" customHeight="1" x14ac:dyDescent="0.25">
      <c r="A59" s="23" t="s">
        <v>57</v>
      </c>
      <c r="B59" s="156">
        <f>IF(RES_hhdet_emi!B59=0,0,RES_hhdet_emi!B59*1000000/RES_hhdet_num!B59)</f>
        <v>323.8381332431905</v>
      </c>
      <c r="C59" s="156">
        <f>IF(RES_hhdet_emi!C59=0,0,RES_hhdet_emi!C59*1000000/RES_hhdet_num!C59)</f>
        <v>323.41496640371679</v>
      </c>
      <c r="D59" s="156">
        <f>IF(RES_hhdet_emi!D59=0,0,RES_hhdet_emi!D59*1000000/RES_hhdet_num!D59)</f>
        <v>322.37976221934559</v>
      </c>
      <c r="E59" s="156">
        <f>IF(RES_hhdet_emi!E59=0,0,RES_hhdet_emi!E59*1000000/RES_hhdet_num!E59)</f>
        <v>310.47670212745612</v>
      </c>
      <c r="F59" s="156">
        <f>IF(RES_hhdet_emi!F59=0,0,RES_hhdet_emi!F59*1000000/RES_hhdet_num!F59)</f>
        <v>327.8833768627191</v>
      </c>
      <c r="G59" s="156">
        <f>IF(RES_hhdet_emi!G59=0,0,RES_hhdet_emi!G59*1000000/RES_hhdet_num!G59)</f>
        <v>350.60617368241577</v>
      </c>
      <c r="H59" s="156">
        <f>IF(RES_hhdet_emi!H59=0,0,RES_hhdet_emi!H59*1000000/RES_hhdet_num!H59)</f>
        <v>286.31270979420384</v>
      </c>
      <c r="I59" s="156">
        <f>IF(RES_hhdet_emi!I59=0,0,RES_hhdet_emi!I59*1000000/RES_hhdet_num!I59)</f>
        <v>317.10987774663585</v>
      </c>
      <c r="J59" s="156">
        <f>IF(RES_hhdet_emi!J59=0,0,RES_hhdet_emi!J59*1000000/RES_hhdet_num!J59)</f>
        <v>315.08148312035701</v>
      </c>
      <c r="K59" s="156">
        <f>IF(RES_hhdet_emi!K59=0,0,RES_hhdet_emi!K59*1000000/RES_hhdet_num!K59)</f>
        <v>235.4750288755223</v>
      </c>
      <c r="L59" s="156">
        <f>IF(RES_hhdet_emi!L59=0,0,RES_hhdet_emi!L59*1000000/RES_hhdet_num!L59)</f>
        <v>338.94879948104796</v>
      </c>
      <c r="M59" s="156">
        <f>IF(RES_hhdet_emi!M59=0,0,RES_hhdet_emi!M59*1000000/RES_hhdet_num!M59)</f>
        <v>337.47679219674899</v>
      </c>
      <c r="N59" s="156">
        <f>IF(RES_hhdet_emi!N59=0,0,RES_hhdet_emi!N59*1000000/RES_hhdet_num!N59)</f>
        <v>259.35041321115534</v>
      </c>
      <c r="O59" s="156">
        <f>IF(RES_hhdet_emi!O59=0,0,RES_hhdet_emi!O59*1000000/RES_hhdet_num!O59)</f>
        <v>283.99600276508454</v>
      </c>
      <c r="P59" s="156">
        <f>IF(RES_hhdet_emi!P59=0,0,RES_hhdet_emi!P59*1000000/RES_hhdet_num!P59)</f>
        <v>280.54449925789493</v>
      </c>
      <c r="Q59" s="156">
        <f>IF(RES_hhdet_emi!Q59=0,0,RES_hhdet_emi!Q59*1000000/RES_hhdet_num!Q59)</f>
        <v>275.50080659583642</v>
      </c>
    </row>
    <row r="60" spans="1:17" ht="12" customHeight="1" x14ac:dyDescent="0.25">
      <c r="A60" s="29" t="s">
        <v>140</v>
      </c>
      <c r="B60" s="57">
        <f>IF(RES_hhdet_emi!B60=0,0,RES_hhdet_emi!B60*1000000/RES_hhdet_num!B60)</f>
        <v>0</v>
      </c>
      <c r="C60" s="57">
        <f>IF(RES_hhdet_emi!C60=0,0,RES_hhdet_emi!C60*1000000/RES_hhdet_num!C60)</f>
        <v>0</v>
      </c>
      <c r="D60" s="57">
        <f>IF(RES_hhdet_emi!D60=0,0,RES_hhdet_emi!D60*1000000/RES_hhdet_num!D60)</f>
        <v>0</v>
      </c>
      <c r="E60" s="57">
        <f>IF(RES_hhdet_emi!E60=0,0,RES_hhdet_emi!E60*1000000/RES_hhdet_num!E60)</f>
        <v>0</v>
      </c>
      <c r="F60" s="57">
        <f>IF(RES_hhdet_emi!F60=0,0,RES_hhdet_emi!F60*1000000/RES_hhdet_num!F60)</f>
        <v>0</v>
      </c>
      <c r="G60" s="57">
        <f>IF(RES_hhdet_emi!G60=0,0,RES_hhdet_emi!G60*1000000/RES_hhdet_num!G60)</f>
        <v>0</v>
      </c>
      <c r="H60" s="57">
        <f>IF(RES_hhdet_emi!H60=0,0,RES_hhdet_emi!H60*1000000/RES_hhdet_num!H60)</f>
        <v>0</v>
      </c>
      <c r="I60" s="57">
        <f>IF(RES_hhdet_emi!I60=0,0,RES_hhdet_emi!I60*1000000/RES_hhdet_num!I60)</f>
        <v>0</v>
      </c>
      <c r="J60" s="57">
        <f>IF(RES_hhdet_emi!J60=0,0,RES_hhdet_emi!J60*1000000/RES_hhdet_num!J60)</f>
        <v>0</v>
      </c>
      <c r="K60" s="57">
        <f>IF(RES_hhdet_emi!K60=0,0,RES_hhdet_emi!K60*1000000/RES_hhdet_num!K60)</f>
        <v>0</v>
      </c>
      <c r="L60" s="57">
        <f>IF(RES_hhdet_emi!L60=0,0,RES_hhdet_emi!L60*1000000/RES_hhdet_num!L60)</f>
        <v>0</v>
      </c>
      <c r="M60" s="57">
        <f>IF(RES_hhdet_emi!M60=0,0,RES_hhdet_emi!M60*1000000/RES_hhdet_num!M60)</f>
        <v>0</v>
      </c>
      <c r="N60" s="57">
        <f>IF(RES_hhdet_emi!N60=0,0,RES_hhdet_emi!N60*1000000/RES_hhdet_num!N60)</f>
        <v>0</v>
      </c>
      <c r="O60" s="57">
        <f>IF(RES_hhdet_emi!O60=0,0,RES_hhdet_emi!O60*1000000/RES_hhdet_num!O60)</f>
        <v>0</v>
      </c>
      <c r="P60" s="57">
        <f>IF(RES_hhdet_emi!P60=0,0,RES_hhdet_emi!P60*1000000/RES_hhdet_num!P60)</f>
        <v>0</v>
      </c>
      <c r="Q60" s="57">
        <f>IF(RES_hhdet_emi!Q60=0,0,RES_hhdet_emi!Q60*1000000/RES_hhdet_num!Q60)</f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>
        <f>SUM(B63,B66,B68,B77)</f>
        <v>3682.6497377113183</v>
      </c>
      <c r="C62" s="168">
        <f t="shared" ref="C62:Q62" si="9">SUM(C63,C66,C68,C77)</f>
        <v>3972.415749241758</v>
      </c>
      <c r="D62" s="168">
        <f t="shared" si="9"/>
        <v>3661.8617764548931</v>
      </c>
      <c r="E62" s="168">
        <f t="shared" si="9"/>
        <v>3777.0292758361047</v>
      </c>
      <c r="F62" s="168">
        <f t="shared" si="9"/>
        <v>3616.548017088809</v>
      </c>
      <c r="G62" s="168">
        <f t="shared" si="9"/>
        <v>3357.8348064128036</v>
      </c>
      <c r="H62" s="168">
        <f t="shared" si="9"/>
        <v>3150.1832801224577</v>
      </c>
      <c r="I62" s="168">
        <f t="shared" si="9"/>
        <v>2951.7510274724232</v>
      </c>
      <c r="J62" s="168">
        <f t="shared" si="9"/>
        <v>2972.3883147639112</v>
      </c>
      <c r="K62" s="168">
        <f t="shared" si="9"/>
        <v>3034.7828833784433</v>
      </c>
      <c r="L62" s="168">
        <f t="shared" si="9"/>
        <v>3397.032401039633</v>
      </c>
      <c r="M62" s="168">
        <f t="shared" si="9"/>
        <v>2973.1863068079429</v>
      </c>
      <c r="N62" s="168">
        <f t="shared" si="9"/>
        <v>3048.573262491589</v>
      </c>
      <c r="O62" s="168">
        <f t="shared" si="9"/>
        <v>3395.1300222015784</v>
      </c>
      <c r="P62" s="168">
        <f t="shared" si="9"/>
        <v>2813.1873641150437</v>
      </c>
      <c r="Q62" s="168">
        <f t="shared" si="9"/>
        <v>3059.8990529306529</v>
      </c>
    </row>
    <row r="63" spans="1:17" ht="12.95" customHeight="1" x14ac:dyDescent="0.25">
      <c r="A63" s="158" t="s">
        <v>65</v>
      </c>
      <c r="B63" s="157">
        <f t="shared" ref="B63:Q63" si="10">SUM(B64:B65)</f>
        <v>3006.7228136644922</v>
      </c>
      <c r="C63" s="157">
        <f t="shared" si="10"/>
        <v>3273.6619971793343</v>
      </c>
      <c r="D63" s="157">
        <f t="shared" si="10"/>
        <v>2981.3876632150414</v>
      </c>
      <c r="E63" s="157">
        <f t="shared" si="10"/>
        <v>3080.3006288534893</v>
      </c>
      <c r="F63" s="157">
        <f t="shared" si="10"/>
        <v>2915.6491650214948</v>
      </c>
      <c r="G63" s="157">
        <f t="shared" si="10"/>
        <v>2694.4989581240593</v>
      </c>
      <c r="H63" s="157">
        <f t="shared" si="10"/>
        <v>2501.6207583314363</v>
      </c>
      <c r="I63" s="157">
        <f t="shared" si="10"/>
        <v>2331.2719208755771</v>
      </c>
      <c r="J63" s="157">
        <f t="shared" si="10"/>
        <v>2357.6394650292441</v>
      </c>
      <c r="K63" s="157">
        <f t="shared" si="10"/>
        <v>2389.4888735636241</v>
      </c>
      <c r="L63" s="157">
        <f t="shared" si="10"/>
        <v>2753.2666120291951</v>
      </c>
      <c r="M63" s="157">
        <f t="shared" si="10"/>
        <v>2348.6918816761108</v>
      </c>
      <c r="N63" s="157">
        <f t="shared" si="10"/>
        <v>2431.6318490427607</v>
      </c>
      <c r="O63" s="157">
        <f t="shared" si="10"/>
        <v>2764.4402720500093</v>
      </c>
      <c r="P63" s="157">
        <f t="shared" si="10"/>
        <v>2182.2554459774187</v>
      </c>
      <c r="Q63" s="157">
        <f t="shared" si="10"/>
        <v>2423.754706740654</v>
      </c>
    </row>
    <row r="64" spans="1:17" ht="12" customHeight="1" x14ac:dyDescent="0.25">
      <c r="A64" s="23" t="s">
        <v>161</v>
      </c>
      <c r="B64" s="156">
        <f>IF(RES_hhdet_emi!B64=0,0,RES_hhdet_emi!B64*1000000/RES_hhdet_num!B$62)</f>
        <v>3006.7228136644922</v>
      </c>
      <c r="C64" s="156">
        <f>IF(RES_hhdet_emi!C64=0,0,RES_hhdet_emi!C64*1000000/RES_hhdet_num!C$62)</f>
        <v>3273.6619971793343</v>
      </c>
      <c r="D64" s="156">
        <f>IF(RES_hhdet_emi!D64=0,0,RES_hhdet_emi!D64*1000000/RES_hhdet_num!D$62)</f>
        <v>2981.3876632150414</v>
      </c>
      <c r="E64" s="156">
        <f>IF(RES_hhdet_emi!E64=0,0,RES_hhdet_emi!E64*1000000/RES_hhdet_num!E$62)</f>
        <v>3080.3006288534893</v>
      </c>
      <c r="F64" s="156">
        <f>IF(RES_hhdet_emi!F64=0,0,RES_hhdet_emi!F64*1000000/RES_hhdet_num!F$62)</f>
        <v>2915.6491650214948</v>
      </c>
      <c r="G64" s="156">
        <f>IF(RES_hhdet_emi!G64=0,0,RES_hhdet_emi!G64*1000000/RES_hhdet_num!G$62)</f>
        <v>2694.4989581240593</v>
      </c>
      <c r="H64" s="156">
        <f>IF(RES_hhdet_emi!H64=0,0,RES_hhdet_emi!H64*1000000/RES_hhdet_num!H$62)</f>
        <v>2501.6207583314363</v>
      </c>
      <c r="I64" s="156">
        <f>IF(RES_hhdet_emi!I64=0,0,RES_hhdet_emi!I64*1000000/RES_hhdet_num!I$62)</f>
        <v>2331.2719208755771</v>
      </c>
      <c r="J64" s="156">
        <f>IF(RES_hhdet_emi!J64=0,0,RES_hhdet_emi!J64*1000000/RES_hhdet_num!J$62)</f>
        <v>2357.6394650292441</v>
      </c>
      <c r="K64" s="156">
        <f>IF(RES_hhdet_emi!K64=0,0,RES_hhdet_emi!K64*1000000/RES_hhdet_num!K$62)</f>
        <v>2389.4888735636241</v>
      </c>
      <c r="L64" s="156">
        <f>IF(RES_hhdet_emi!L64=0,0,RES_hhdet_emi!L64*1000000/RES_hhdet_num!L$62)</f>
        <v>2753.2666120291951</v>
      </c>
      <c r="M64" s="156">
        <f>IF(RES_hhdet_emi!M64=0,0,RES_hhdet_emi!M64*1000000/RES_hhdet_num!M$62)</f>
        <v>2348.6918816761108</v>
      </c>
      <c r="N64" s="156">
        <f>IF(RES_hhdet_emi!N64=0,0,RES_hhdet_emi!N64*1000000/RES_hhdet_num!N$62)</f>
        <v>2431.6318490427607</v>
      </c>
      <c r="O64" s="156">
        <f>IF(RES_hhdet_emi!O64=0,0,RES_hhdet_emi!O64*1000000/RES_hhdet_num!O$62)</f>
        <v>2764.4402720500093</v>
      </c>
      <c r="P64" s="156">
        <f>IF(RES_hhdet_emi!P64=0,0,RES_hhdet_emi!P64*1000000/RES_hhdet_num!P$62)</f>
        <v>2182.2554459774187</v>
      </c>
      <c r="Q64" s="156">
        <f>IF(RES_hhdet_emi!Q64=0,0,RES_hhdet_emi!Q64*1000000/RES_hhdet_num!Q$62)</f>
        <v>2423.754706740654</v>
      </c>
    </row>
    <row r="65" spans="1:17" ht="12" customHeight="1" x14ac:dyDescent="0.25">
      <c r="A65" s="23" t="s">
        <v>60</v>
      </c>
      <c r="B65" s="156">
        <f>IF(RES_hhdet_emi!B65=0,0,RES_hhdet_emi!B65*1000000/RES_hhdet_num!B$62)</f>
        <v>0</v>
      </c>
      <c r="C65" s="156">
        <f>IF(RES_hhdet_emi!C65=0,0,RES_hhdet_emi!C65*1000000/RES_hhdet_num!C$62)</f>
        <v>0</v>
      </c>
      <c r="D65" s="156">
        <f>IF(RES_hhdet_emi!D65=0,0,RES_hhdet_emi!D65*1000000/RES_hhdet_num!D$62)</f>
        <v>0</v>
      </c>
      <c r="E65" s="156">
        <f>IF(RES_hhdet_emi!E65=0,0,RES_hhdet_emi!E65*1000000/RES_hhdet_num!E$62)</f>
        <v>0</v>
      </c>
      <c r="F65" s="156">
        <f>IF(RES_hhdet_emi!F65=0,0,RES_hhdet_emi!F65*1000000/RES_hhdet_num!F$62)</f>
        <v>0</v>
      </c>
      <c r="G65" s="156">
        <f>IF(RES_hhdet_emi!G65=0,0,RES_hhdet_emi!G65*1000000/RES_hhdet_num!G$62)</f>
        <v>0</v>
      </c>
      <c r="H65" s="156">
        <f>IF(RES_hhdet_emi!H65=0,0,RES_hhdet_emi!H65*1000000/RES_hhdet_num!H$62)</f>
        <v>0</v>
      </c>
      <c r="I65" s="156">
        <f>IF(RES_hhdet_emi!I65=0,0,RES_hhdet_emi!I65*1000000/RES_hhdet_num!I$62)</f>
        <v>0</v>
      </c>
      <c r="J65" s="156">
        <f>IF(RES_hhdet_emi!J65=0,0,RES_hhdet_emi!J65*1000000/RES_hhdet_num!J$62)</f>
        <v>0</v>
      </c>
      <c r="K65" s="156">
        <f>IF(RES_hhdet_emi!K65=0,0,RES_hhdet_emi!K65*1000000/RES_hhdet_num!K$62)</f>
        <v>0</v>
      </c>
      <c r="L65" s="156">
        <f>IF(RES_hhdet_emi!L65=0,0,RES_hhdet_emi!L65*1000000/RES_hhdet_num!L$62)</f>
        <v>0</v>
      </c>
      <c r="M65" s="156">
        <f>IF(RES_hhdet_emi!M65=0,0,RES_hhdet_emi!M65*1000000/RES_hhdet_num!M$62)</f>
        <v>0</v>
      </c>
      <c r="N65" s="156">
        <f>IF(RES_hhdet_emi!N65=0,0,RES_hhdet_emi!N65*1000000/RES_hhdet_num!N$62)</f>
        <v>0</v>
      </c>
      <c r="O65" s="156">
        <f>IF(RES_hhdet_emi!O65=0,0,RES_hhdet_emi!O65*1000000/RES_hhdet_num!O$62)</f>
        <v>0</v>
      </c>
      <c r="P65" s="156">
        <f>IF(RES_hhdet_emi!P65=0,0,RES_hhdet_emi!P65*1000000/RES_hhdet_num!P$62)</f>
        <v>0</v>
      </c>
      <c r="Q65" s="156">
        <f>IF(RES_hhdet_emi!Q65=0,0,RES_hhdet_emi!Q65*1000000/RES_hhdet_num!Q$62)</f>
        <v>0</v>
      </c>
    </row>
    <row r="66" spans="1:17" ht="12.95" customHeight="1" x14ac:dyDescent="0.25">
      <c r="A66" s="158" t="s">
        <v>112</v>
      </c>
      <c r="B66" s="157">
        <f t="shared" ref="B66:Q66" si="11">B67</f>
        <v>0</v>
      </c>
      <c r="C66" s="157">
        <f t="shared" si="11"/>
        <v>0</v>
      </c>
      <c r="D66" s="157">
        <f t="shared" si="11"/>
        <v>0</v>
      </c>
      <c r="E66" s="157">
        <f t="shared" si="11"/>
        <v>0</v>
      </c>
      <c r="F66" s="157">
        <f t="shared" si="11"/>
        <v>0</v>
      </c>
      <c r="G66" s="157">
        <f t="shared" si="11"/>
        <v>0</v>
      </c>
      <c r="H66" s="157">
        <f t="shared" si="11"/>
        <v>0</v>
      </c>
      <c r="I66" s="157">
        <f t="shared" si="11"/>
        <v>0</v>
      </c>
      <c r="J66" s="157">
        <f t="shared" si="11"/>
        <v>0</v>
      </c>
      <c r="K66" s="157">
        <f t="shared" si="11"/>
        <v>0</v>
      </c>
      <c r="L66" s="157">
        <f t="shared" si="11"/>
        <v>0</v>
      </c>
      <c r="M66" s="157">
        <f t="shared" si="11"/>
        <v>0</v>
      </c>
      <c r="N66" s="157">
        <f t="shared" si="11"/>
        <v>0</v>
      </c>
      <c r="O66" s="157">
        <f t="shared" si="11"/>
        <v>0</v>
      </c>
      <c r="P66" s="157">
        <f t="shared" si="11"/>
        <v>0</v>
      </c>
      <c r="Q66" s="157">
        <f t="shared" si="11"/>
        <v>0</v>
      </c>
    </row>
    <row r="67" spans="1:17" ht="12" customHeight="1" x14ac:dyDescent="0.25">
      <c r="A67" s="23" t="s">
        <v>60</v>
      </c>
      <c r="B67" s="156">
        <f>IF(RES_hhdet_emi!B67=0,0,RES_hhdet_emi!B67*1000000/RES_hhdet_num!B$62)</f>
        <v>0</v>
      </c>
      <c r="C67" s="156">
        <f>IF(RES_hhdet_emi!C67=0,0,RES_hhdet_emi!C67*1000000/RES_hhdet_num!C$62)</f>
        <v>0</v>
      </c>
      <c r="D67" s="156">
        <f>IF(RES_hhdet_emi!D67=0,0,RES_hhdet_emi!D67*1000000/RES_hhdet_num!D$62)</f>
        <v>0</v>
      </c>
      <c r="E67" s="156">
        <f>IF(RES_hhdet_emi!E67=0,0,RES_hhdet_emi!E67*1000000/RES_hhdet_num!E$62)</f>
        <v>0</v>
      </c>
      <c r="F67" s="156">
        <f>IF(RES_hhdet_emi!F67=0,0,RES_hhdet_emi!F67*1000000/RES_hhdet_num!F$62)</f>
        <v>0</v>
      </c>
      <c r="G67" s="156">
        <f>IF(RES_hhdet_emi!G67=0,0,RES_hhdet_emi!G67*1000000/RES_hhdet_num!G$62)</f>
        <v>0</v>
      </c>
      <c r="H67" s="156">
        <f>IF(RES_hhdet_emi!H67=0,0,RES_hhdet_emi!H67*1000000/RES_hhdet_num!H$62)</f>
        <v>0</v>
      </c>
      <c r="I67" s="156">
        <f>IF(RES_hhdet_emi!I67=0,0,RES_hhdet_emi!I67*1000000/RES_hhdet_num!I$62)</f>
        <v>0</v>
      </c>
      <c r="J67" s="156">
        <f>IF(RES_hhdet_emi!J67=0,0,RES_hhdet_emi!J67*1000000/RES_hhdet_num!J$62)</f>
        <v>0</v>
      </c>
      <c r="K67" s="156">
        <f>IF(RES_hhdet_emi!K67=0,0,RES_hhdet_emi!K67*1000000/RES_hhdet_num!K$62)</f>
        <v>0</v>
      </c>
      <c r="L67" s="156">
        <f>IF(RES_hhdet_emi!L67=0,0,RES_hhdet_emi!L67*1000000/RES_hhdet_num!L$62)</f>
        <v>0</v>
      </c>
      <c r="M67" s="156">
        <f>IF(RES_hhdet_emi!M67=0,0,RES_hhdet_emi!M67*1000000/RES_hhdet_num!M$62)</f>
        <v>0</v>
      </c>
      <c r="N67" s="156">
        <f>IF(RES_hhdet_emi!N67=0,0,RES_hhdet_emi!N67*1000000/RES_hhdet_num!N$62)</f>
        <v>0</v>
      </c>
      <c r="O67" s="156">
        <f>IF(RES_hhdet_emi!O67=0,0,RES_hhdet_emi!O67*1000000/RES_hhdet_num!O$62)</f>
        <v>0</v>
      </c>
      <c r="P67" s="156">
        <f>IF(RES_hhdet_emi!P67=0,0,RES_hhdet_emi!P67*1000000/RES_hhdet_num!P$62)</f>
        <v>0</v>
      </c>
      <c r="Q67" s="156">
        <f>IF(RES_hhdet_emi!Q67=0,0,RES_hhdet_emi!Q67*1000000/RES_hhdet_num!Q$62)</f>
        <v>0</v>
      </c>
    </row>
    <row r="68" spans="1:17" ht="12" customHeight="1" x14ac:dyDescent="0.25">
      <c r="A68" s="158" t="s">
        <v>63</v>
      </c>
      <c r="B68" s="157">
        <f>IF(RES_hhdet_emi!B68=0,0,RES_hhdet_emi!B68*1000000/RES_hhdet_num!B$62)</f>
        <v>457.57966795103312</v>
      </c>
      <c r="C68" s="157">
        <f>IF(RES_hhdet_emi!C68=0,0,RES_hhdet_emi!C68*1000000/RES_hhdet_num!C$62)</f>
        <v>471.56235206941631</v>
      </c>
      <c r="D68" s="157">
        <f>IF(RES_hhdet_emi!D68=0,0,RES_hhdet_emi!D68*1000000/RES_hhdet_num!D$62)</f>
        <v>459.00632032511402</v>
      </c>
      <c r="E68" s="157">
        <f>IF(RES_hhdet_emi!E68=0,0,RES_hhdet_emi!E68*1000000/RES_hhdet_num!E$62)</f>
        <v>467.64587692699723</v>
      </c>
      <c r="F68" s="157">
        <f>IF(RES_hhdet_emi!F68=0,0,RES_hhdet_emi!F68*1000000/RES_hhdet_num!F$62)</f>
        <v>468.19911792487829</v>
      </c>
      <c r="G68" s="157">
        <f>IF(RES_hhdet_emi!G68=0,0,RES_hhdet_emi!G68*1000000/RES_hhdet_num!G$62)</f>
        <v>440.67521288080911</v>
      </c>
      <c r="H68" s="157">
        <f>IF(RES_hhdet_emi!H68=0,0,RES_hhdet_emi!H68*1000000/RES_hhdet_num!H$62)</f>
        <v>424.72415185252606</v>
      </c>
      <c r="I68" s="157">
        <f>IF(RES_hhdet_emi!I68=0,0,RES_hhdet_emi!I68*1000000/RES_hhdet_num!I$62)</f>
        <v>403.93709902069634</v>
      </c>
      <c r="J68" s="157">
        <f>IF(RES_hhdet_emi!J68=0,0,RES_hhdet_emi!J68*1000000/RES_hhdet_num!J$62)</f>
        <v>398.29535578467483</v>
      </c>
      <c r="K68" s="157">
        <f>IF(RES_hhdet_emi!K68=0,0,RES_hhdet_emi!K68*1000000/RES_hhdet_num!K$62)</f>
        <v>415.72693008551687</v>
      </c>
      <c r="L68" s="157">
        <f>IF(RES_hhdet_emi!L68=0,0,RES_hhdet_emi!L68*1000000/RES_hhdet_num!L$62)</f>
        <v>412.25216906439192</v>
      </c>
      <c r="M68" s="157">
        <f>IF(RES_hhdet_emi!M68=0,0,RES_hhdet_emi!M68*1000000/RES_hhdet_num!M$62)</f>
        <v>401.9110259770855</v>
      </c>
      <c r="N68" s="157">
        <f>IF(RES_hhdet_emi!N68=0,0,RES_hhdet_emi!N68*1000000/RES_hhdet_num!N$62)</f>
        <v>395.83484575737441</v>
      </c>
      <c r="O68" s="157">
        <f>IF(RES_hhdet_emi!O68=0,0,RES_hhdet_emi!O68*1000000/RES_hhdet_num!O$62)</f>
        <v>400.01092392848352</v>
      </c>
      <c r="P68" s="157">
        <f>IF(RES_hhdet_emi!P68=0,0,RES_hhdet_emi!P68*1000000/RES_hhdet_num!P$62)</f>
        <v>401.9928526141266</v>
      </c>
      <c r="Q68" s="157">
        <f>IF(RES_hhdet_emi!Q68=0,0,RES_hhdet_emi!Q68*1000000/RES_hhdet_num!Q$62)</f>
        <v>405.8959256697791</v>
      </c>
    </row>
    <row r="69" spans="1:17" ht="12" customHeight="1" x14ac:dyDescent="0.25">
      <c r="A69" s="167" t="s">
        <v>160</v>
      </c>
      <c r="B69" s="132">
        <f>IF(RES_hhdet_emi!B69=0,0,RES_hhdet_emi!B69*1000000/RES_hhdet_num!B69)</f>
        <v>595.95153442544563</v>
      </c>
      <c r="C69" s="132">
        <f>IF(RES_hhdet_emi!C69=0,0,RES_hhdet_emi!C69*1000000/RES_hhdet_num!C69)</f>
        <v>593.35767341676205</v>
      </c>
      <c r="D69" s="132">
        <f>IF(RES_hhdet_emi!D69=0,0,RES_hhdet_emi!D69*1000000/RES_hhdet_num!D69)</f>
        <v>587.03881344709339</v>
      </c>
      <c r="E69" s="132">
        <f>IF(RES_hhdet_emi!E69=0,0,RES_hhdet_emi!E69*1000000/RES_hhdet_num!E69)</f>
        <v>584.49920278533739</v>
      </c>
      <c r="F69" s="132">
        <f>IF(RES_hhdet_emi!F69=0,0,RES_hhdet_emi!F69*1000000/RES_hhdet_num!F69)</f>
        <v>587.00481669657097</v>
      </c>
      <c r="G69" s="132">
        <f>IF(RES_hhdet_emi!G69=0,0,RES_hhdet_emi!G69*1000000/RES_hhdet_num!G69)</f>
        <v>575.36146237371258</v>
      </c>
      <c r="H69" s="132">
        <f>IF(RES_hhdet_emi!H69=0,0,RES_hhdet_emi!H69*1000000/RES_hhdet_num!H69)</f>
        <v>568.24976960916467</v>
      </c>
      <c r="I69" s="132">
        <f>IF(RES_hhdet_emi!I69=0,0,RES_hhdet_emi!I69*1000000/RES_hhdet_num!I69)</f>
        <v>543.57248918683831</v>
      </c>
      <c r="J69" s="132">
        <f>IF(RES_hhdet_emi!J69=0,0,RES_hhdet_emi!J69*1000000/RES_hhdet_num!J69)</f>
        <v>537.56055408817838</v>
      </c>
      <c r="K69" s="132">
        <f>IF(RES_hhdet_emi!K69=0,0,RES_hhdet_emi!K69*1000000/RES_hhdet_num!K69)</f>
        <v>553.1046067628921</v>
      </c>
      <c r="L69" s="132">
        <f>IF(RES_hhdet_emi!L69=0,0,RES_hhdet_emi!L69*1000000/RES_hhdet_num!L69)</f>
        <v>566.63952409272611</v>
      </c>
      <c r="M69" s="132">
        <f>IF(RES_hhdet_emi!M69=0,0,RES_hhdet_emi!M69*1000000/RES_hhdet_num!M69)</f>
        <v>549.44690475087998</v>
      </c>
      <c r="N69" s="132">
        <f>IF(RES_hhdet_emi!N69=0,0,RES_hhdet_emi!N69*1000000/RES_hhdet_num!N69)</f>
        <v>550.1767375322122</v>
      </c>
      <c r="O69" s="132">
        <f>IF(RES_hhdet_emi!O69=0,0,RES_hhdet_emi!O69*1000000/RES_hhdet_num!O69)</f>
        <v>546.47340654972754</v>
      </c>
      <c r="P69" s="132">
        <f>IF(RES_hhdet_emi!P69=0,0,RES_hhdet_emi!P69*1000000/RES_hhdet_num!P69)</f>
        <v>539.34408338328319</v>
      </c>
      <c r="Q69" s="132">
        <f>IF(RES_hhdet_emi!Q69=0,0,RES_hhdet_emi!Q69*1000000/RES_hhdet_num!Q69)</f>
        <v>541.62024070706684</v>
      </c>
    </row>
    <row r="70" spans="1:17" ht="12" customHeight="1" x14ac:dyDescent="0.25">
      <c r="A70" s="167" t="s">
        <v>159</v>
      </c>
      <c r="B70" s="132">
        <f>IF(RES_hhdet_emi!B70=0,0,RES_hhdet_emi!B70*1000000/RES_hhdet_num!B70)</f>
        <v>387.36849737653938</v>
      </c>
      <c r="C70" s="132">
        <f>IF(RES_hhdet_emi!C70=0,0,RES_hhdet_emi!C70*1000000/RES_hhdet_num!C70)</f>
        <v>385.68248772089504</v>
      </c>
      <c r="D70" s="132">
        <f>IF(RES_hhdet_emi!D70=0,0,RES_hhdet_emi!D70*1000000/RES_hhdet_num!D70)</f>
        <v>381.57522874061061</v>
      </c>
      <c r="E70" s="132">
        <f>IF(RES_hhdet_emi!E70=0,0,RES_hhdet_emi!E70*1000000/RES_hhdet_num!E70)</f>
        <v>379.9244818104695</v>
      </c>
      <c r="F70" s="132">
        <f>IF(RES_hhdet_emi!F70=0,0,RES_hhdet_emi!F70*1000000/RES_hhdet_num!F70)</f>
        <v>381.55313085277101</v>
      </c>
      <c r="G70" s="132">
        <f>IF(RES_hhdet_emi!G70=0,0,RES_hhdet_emi!G70*1000000/RES_hhdet_num!G70)</f>
        <v>373.98495054291323</v>
      </c>
      <c r="H70" s="132">
        <f>IF(RES_hhdet_emi!H70=0,0,RES_hhdet_emi!H70*1000000/RES_hhdet_num!H70)</f>
        <v>369.36235024595697</v>
      </c>
      <c r="I70" s="132">
        <f>IF(RES_hhdet_emi!I70=0,0,RES_hhdet_emi!I70*1000000/RES_hhdet_num!I70)</f>
        <v>353.32211797144527</v>
      </c>
      <c r="J70" s="132">
        <f>IF(RES_hhdet_emi!J70=0,0,RES_hhdet_emi!J70*1000000/RES_hhdet_num!J70)</f>
        <v>349.41436015731614</v>
      </c>
      <c r="K70" s="132">
        <f>IF(RES_hhdet_emi!K70=0,0,RES_hhdet_emi!K70*1000000/RES_hhdet_num!K70)</f>
        <v>359.51799439587978</v>
      </c>
      <c r="L70" s="132">
        <f>IF(RES_hhdet_emi!L70=0,0,RES_hhdet_emi!L70*1000000/RES_hhdet_num!L70)</f>
        <v>365.48249303980833</v>
      </c>
      <c r="M70" s="132">
        <f>IF(RES_hhdet_emi!M70=0,0,RES_hhdet_emi!M70*1000000/RES_hhdet_num!M70)</f>
        <v>359.88772261182635</v>
      </c>
      <c r="N70" s="132">
        <f>IF(RES_hhdet_emi!N70=0,0,RES_hhdet_emi!N70*1000000/RES_hhdet_num!N70)</f>
        <v>357.61487939593803</v>
      </c>
      <c r="O70" s="132">
        <f>IF(RES_hhdet_emi!O70=0,0,RES_hhdet_emi!O70*1000000/RES_hhdet_num!O70)</f>
        <v>351.10916370820001</v>
      </c>
      <c r="P70" s="132">
        <f>IF(RES_hhdet_emi!P70=0,0,RES_hhdet_emi!P70*1000000/RES_hhdet_num!P70)</f>
        <v>353.80971869943352</v>
      </c>
      <c r="Q70" s="132">
        <f>IF(RES_hhdet_emi!Q70=0,0,RES_hhdet_emi!Q70*1000000/RES_hhdet_num!Q70)</f>
        <v>352.05315645959348</v>
      </c>
    </row>
    <row r="71" spans="1:17" ht="12" customHeight="1" x14ac:dyDescent="0.25">
      <c r="A71" s="166" t="s">
        <v>109</v>
      </c>
      <c r="B71" s="165">
        <f>IF(RES_hhdet_emi!B71=0,0,RES_hhdet_emi!B71*1000000/RES_hhdet_num!B70)</f>
        <v>387.36849737653938</v>
      </c>
      <c r="C71" s="165">
        <f>IF(RES_hhdet_emi!C71=0,0,RES_hhdet_emi!C71*1000000/RES_hhdet_num!C70)</f>
        <v>385.68248772089504</v>
      </c>
      <c r="D71" s="165">
        <f>IF(RES_hhdet_emi!D71=0,0,RES_hhdet_emi!D71*1000000/RES_hhdet_num!D70)</f>
        <v>381.57522874061061</v>
      </c>
      <c r="E71" s="165">
        <f>IF(RES_hhdet_emi!E71=0,0,RES_hhdet_emi!E71*1000000/RES_hhdet_num!E70)</f>
        <v>379.9244818104695</v>
      </c>
      <c r="F71" s="165">
        <f>IF(RES_hhdet_emi!F71=0,0,RES_hhdet_emi!F71*1000000/RES_hhdet_num!F70)</f>
        <v>381.55313085277101</v>
      </c>
      <c r="G71" s="165">
        <f>IF(RES_hhdet_emi!G71=0,0,RES_hhdet_emi!G71*1000000/RES_hhdet_num!G70)</f>
        <v>373.98495054291323</v>
      </c>
      <c r="H71" s="165">
        <f>IF(RES_hhdet_emi!H71=0,0,RES_hhdet_emi!H71*1000000/RES_hhdet_num!H70)</f>
        <v>369.36235024595697</v>
      </c>
      <c r="I71" s="165">
        <f>IF(RES_hhdet_emi!I71=0,0,RES_hhdet_emi!I71*1000000/RES_hhdet_num!I70)</f>
        <v>353.32211797144527</v>
      </c>
      <c r="J71" s="165">
        <f>IF(RES_hhdet_emi!J71=0,0,RES_hhdet_emi!J71*1000000/RES_hhdet_num!J70)</f>
        <v>349.41436015731614</v>
      </c>
      <c r="K71" s="165">
        <f>IF(RES_hhdet_emi!K71=0,0,RES_hhdet_emi!K71*1000000/RES_hhdet_num!K70)</f>
        <v>359.51799439587978</v>
      </c>
      <c r="L71" s="165">
        <f>IF(RES_hhdet_emi!L71=0,0,RES_hhdet_emi!L71*1000000/RES_hhdet_num!L70)</f>
        <v>365.48249303980833</v>
      </c>
      <c r="M71" s="165">
        <f>IF(RES_hhdet_emi!M71=0,0,RES_hhdet_emi!M71*1000000/RES_hhdet_num!M70)</f>
        <v>359.88772261182635</v>
      </c>
      <c r="N71" s="165">
        <f>IF(RES_hhdet_emi!N71=0,0,RES_hhdet_emi!N71*1000000/RES_hhdet_num!N70)</f>
        <v>357.61487939593803</v>
      </c>
      <c r="O71" s="165">
        <f>IF(RES_hhdet_emi!O71=0,0,RES_hhdet_emi!O71*1000000/RES_hhdet_num!O70)</f>
        <v>351.10916370820001</v>
      </c>
      <c r="P71" s="165">
        <f>IF(RES_hhdet_emi!P71=0,0,RES_hhdet_emi!P71*1000000/RES_hhdet_num!P70)</f>
        <v>353.80971869943352</v>
      </c>
      <c r="Q71" s="165">
        <f>IF(RES_hhdet_emi!Q71=0,0,RES_hhdet_emi!Q71*1000000/RES_hhdet_num!Q70)</f>
        <v>352.05315645959348</v>
      </c>
    </row>
    <row r="72" spans="1:17" ht="12" customHeight="1" x14ac:dyDescent="0.25">
      <c r="A72" s="147" t="s">
        <v>59</v>
      </c>
      <c r="B72" s="164">
        <f>IF(RES_hhdet_emi!B72=0,0,RES_hhdet_emi!B72*1000000/RES_hhdet_num!B70)</f>
        <v>0</v>
      </c>
      <c r="C72" s="164">
        <f>IF(RES_hhdet_emi!C72=0,0,RES_hhdet_emi!C72*1000000/RES_hhdet_num!C70)</f>
        <v>0</v>
      </c>
      <c r="D72" s="164">
        <f>IF(RES_hhdet_emi!D72=0,0,RES_hhdet_emi!D72*1000000/RES_hhdet_num!D70)</f>
        <v>0</v>
      </c>
      <c r="E72" s="164">
        <f>IF(RES_hhdet_emi!E72=0,0,RES_hhdet_emi!E72*1000000/RES_hhdet_num!E70)</f>
        <v>0</v>
      </c>
      <c r="F72" s="164">
        <f>IF(RES_hhdet_emi!F72=0,0,RES_hhdet_emi!F72*1000000/RES_hhdet_num!F70)</f>
        <v>0</v>
      </c>
      <c r="G72" s="164">
        <f>IF(RES_hhdet_emi!G72=0,0,RES_hhdet_emi!G72*1000000/RES_hhdet_num!G70)</f>
        <v>0</v>
      </c>
      <c r="H72" s="164">
        <f>IF(RES_hhdet_emi!H72=0,0,RES_hhdet_emi!H72*1000000/RES_hhdet_num!H70)</f>
        <v>0</v>
      </c>
      <c r="I72" s="164">
        <f>IF(RES_hhdet_emi!I72=0,0,RES_hhdet_emi!I72*1000000/RES_hhdet_num!I70)</f>
        <v>0</v>
      </c>
      <c r="J72" s="164">
        <f>IF(RES_hhdet_emi!J72=0,0,RES_hhdet_emi!J72*1000000/RES_hhdet_num!J70)</f>
        <v>0</v>
      </c>
      <c r="K72" s="164">
        <f>IF(RES_hhdet_emi!K72=0,0,RES_hhdet_emi!K72*1000000/RES_hhdet_num!K70)</f>
        <v>0</v>
      </c>
      <c r="L72" s="164">
        <f>IF(RES_hhdet_emi!L72=0,0,RES_hhdet_emi!L72*1000000/RES_hhdet_num!L70)</f>
        <v>0</v>
      </c>
      <c r="M72" s="164">
        <f>IF(RES_hhdet_emi!M72=0,0,RES_hhdet_emi!M72*1000000/RES_hhdet_num!M70)</f>
        <v>0</v>
      </c>
      <c r="N72" s="164">
        <f>IF(RES_hhdet_emi!N72=0,0,RES_hhdet_emi!N72*1000000/RES_hhdet_num!N70)</f>
        <v>0</v>
      </c>
      <c r="O72" s="164">
        <f>IF(RES_hhdet_emi!O72=0,0,RES_hhdet_emi!O72*1000000/RES_hhdet_num!O70)</f>
        <v>0</v>
      </c>
      <c r="P72" s="164">
        <f>IF(RES_hhdet_emi!P72=0,0,RES_hhdet_emi!P72*1000000/RES_hhdet_num!P70)</f>
        <v>0</v>
      </c>
      <c r="Q72" s="164">
        <f>IF(RES_hhdet_emi!Q72=0,0,RES_hhdet_emi!Q72*1000000/RES_hhdet_num!Q70)</f>
        <v>0</v>
      </c>
    </row>
    <row r="73" spans="1:17" ht="12" customHeight="1" x14ac:dyDescent="0.25">
      <c r="A73" s="163" t="s">
        <v>142</v>
      </c>
      <c r="B73" s="162">
        <f>IF(RES_hhdet_emi!B73=0,0,RES_hhdet_emi!B73*1000000/RES_hhdet_num!B73)</f>
        <v>0</v>
      </c>
      <c r="C73" s="162">
        <f>IF(RES_hhdet_emi!C73=0,0,RES_hhdet_emi!C73*1000000/RES_hhdet_num!C73)</f>
        <v>0</v>
      </c>
      <c r="D73" s="162">
        <f>IF(RES_hhdet_emi!D73=0,0,RES_hhdet_emi!D73*1000000/RES_hhdet_num!D73)</f>
        <v>0</v>
      </c>
      <c r="E73" s="162">
        <f>IF(RES_hhdet_emi!E73=0,0,RES_hhdet_emi!E73*1000000/RES_hhdet_num!E73)</f>
        <v>0</v>
      </c>
      <c r="F73" s="162">
        <f>IF(RES_hhdet_emi!F73=0,0,RES_hhdet_emi!F73*1000000/RES_hhdet_num!F73)</f>
        <v>0</v>
      </c>
      <c r="G73" s="162">
        <f>IF(RES_hhdet_emi!G73=0,0,RES_hhdet_emi!G73*1000000/RES_hhdet_num!G73)</f>
        <v>0</v>
      </c>
      <c r="H73" s="162">
        <f>IF(RES_hhdet_emi!H73=0,0,RES_hhdet_emi!H73*1000000/RES_hhdet_num!H73)</f>
        <v>0</v>
      </c>
      <c r="I73" s="162">
        <f>IF(RES_hhdet_emi!I73=0,0,RES_hhdet_emi!I73*1000000/RES_hhdet_num!I73)</f>
        <v>0</v>
      </c>
      <c r="J73" s="162">
        <f>IF(RES_hhdet_emi!J73=0,0,RES_hhdet_emi!J73*1000000/RES_hhdet_num!J73)</f>
        <v>0</v>
      </c>
      <c r="K73" s="162">
        <f>IF(RES_hhdet_emi!K73=0,0,RES_hhdet_emi!K73*1000000/RES_hhdet_num!K73)</f>
        <v>0</v>
      </c>
      <c r="L73" s="162">
        <f>IF(RES_hhdet_emi!L73=0,0,RES_hhdet_emi!L73*1000000/RES_hhdet_num!L73)</f>
        <v>0</v>
      </c>
      <c r="M73" s="162">
        <f>IF(RES_hhdet_emi!M73=0,0,RES_hhdet_emi!M73*1000000/RES_hhdet_num!M73)</f>
        <v>0</v>
      </c>
      <c r="N73" s="162">
        <f>IF(RES_hhdet_emi!N73=0,0,RES_hhdet_emi!N73*1000000/RES_hhdet_num!N73)</f>
        <v>0</v>
      </c>
      <c r="O73" s="162">
        <f>IF(RES_hhdet_emi!O73=0,0,RES_hhdet_emi!O73*1000000/RES_hhdet_num!O73)</f>
        <v>0</v>
      </c>
      <c r="P73" s="162">
        <f>IF(RES_hhdet_emi!P73=0,0,RES_hhdet_emi!P73*1000000/RES_hhdet_num!P73)</f>
        <v>0</v>
      </c>
      <c r="Q73" s="162">
        <f>IF(RES_hhdet_emi!Q73=0,0,RES_hhdet_emi!Q73*1000000/RES_hhdet_num!Q73)</f>
        <v>0</v>
      </c>
    </row>
    <row r="74" spans="1:17" ht="12" customHeight="1" x14ac:dyDescent="0.25">
      <c r="A74" s="161" t="s">
        <v>141</v>
      </c>
      <c r="B74" s="160">
        <f>IF(RES_hhdet_emi!B74=0,0,RES_hhdet_emi!B74*1000000/RES_hhdet_num!B74)</f>
        <v>0</v>
      </c>
      <c r="C74" s="160">
        <f>IF(RES_hhdet_emi!C74=0,0,RES_hhdet_emi!C74*1000000/RES_hhdet_num!C74)</f>
        <v>0</v>
      </c>
      <c r="D74" s="160">
        <f>IF(RES_hhdet_emi!D74=0,0,RES_hhdet_emi!D74*1000000/RES_hhdet_num!D74)</f>
        <v>0</v>
      </c>
      <c r="E74" s="160">
        <f>IF(RES_hhdet_emi!E74=0,0,RES_hhdet_emi!E74*1000000/RES_hhdet_num!E74)</f>
        <v>0</v>
      </c>
      <c r="F74" s="160">
        <f>IF(RES_hhdet_emi!F74=0,0,RES_hhdet_emi!F74*1000000/RES_hhdet_num!F74)</f>
        <v>0</v>
      </c>
      <c r="G74" s="160">
        <f>IF(RES_hhdet_emi!G74=0,0,RES_hhdet_emi!G74*1000000/RES_hhdet_num!G74)</f>
        <v>0</v>
      </c>
      <c r="H74" s="160">
        <f>IF(RES_hhdet_emi!H74=0,0,RES_hhdet_emi!H74*1000000/RES_hhdet_num!H74)</f>
        <v>0</v>
      </c>
      <c r="I74" s="160">
        <f>IF(RES_hhdet_emi!I74=0,0,RES_hhdet_emi!I74*1000000/RES_hhdet_num!I74)</f>
        <v>0</v>
      </c>
      <c r="J74" s="160">
        <f>IF(RES_hhdet_emi!J74=0,0,RES_hhdet_emi!J74*1000000/RES_hhdet_num!J74)</f>
        <v>0</v>
      </c>
      <c r="K74" s="160">
        <f>IF(RES_hhdet_emi!K74=0,0,RES_hhdet_emi!K74*1000000/RES_hhdet_num!K74)</f>
        <v>0</v>
      </c>
      <c r="L74" s="160">
        <f>IF(RES_hhdet_emi!L74=0,0,RES_hhdet_emi!L74*1000000/RES_hhdet_num!L74)</f>
        <v>0</v>
      </c>
      <c r="M74" s="160">
        <f>IF(RES_hhdet_emi!M74=0,0,RES_hhdet_emi!M74*1000000/RES_hhdet_num!M74)</f>
        <v>0</v>
      </c>
      <c r="N74" s="160">
        <f>IF(RES_hhdet_emi!N74=0,0,RES_hhdet_emi!N74*1000000/RES_hhdet_num!N74)</f>
        <v>0</v>
      </c>
      <c r="O74" s="160">
        <f>IF(RES_hhdet_emi!O74=0,0,RES_hhdet_emi!O74*1000000/RES_hhdet_num!O74)</f>
        <v>0</v>
      </c>
      <c r="P74" s="160">
        <f>IF(RES_hhdet_emi!P74=0,0,RES_hhdet_emi!P74*1000000/RES_hhdet_num!P74)</f>
        <v>0</v>
      </c>
      <c r="Q74" s="160">
        <f>IF(RES_hhdet_emi!Q74=0,0,RES_hhdet_emi!Q74*1000000/RES_hhdet_num!Q74)</f>
        <v>0</v>
      </c>
    </row>
    <row r="75" spans="1:17" ht="12" customHeight="1" x14ac:dyDescent="0.25">
      <c r="A75" s="148" t="s">
        <v>60</v>
      </c>
      <c r="B75" s="156">
        <f>IF(RES_hhdet_emi!B75=0,0,RES_hhdet_emi!B75*1000000/RES_hhdet_num!B74)</f>
        <v>0</v>
      </c>
      <c r="C75" s="156">
        <f>IF(RES_hhdet_emi!C75=0,0,RES_hhdet_emi!C75*1000000/RES_hhdet_num!C74)</f>
        <v>0</v>
      </c>
      <c r="D75" s="156">
        <f>IF(RES_hhdet_emi!D75=0,0,RES_hhdet_emi!D75*1000000/RES_hhdet_num!D74)</f>
        <v>0</v>
      </c>
      <c r="E75" s="156">
        <f>IF(RES_hhdet_emi!E75=0,0,RES_hhdet_emi!E75*1000000/RES_hhdet_num!E74)</f>
        <v>0</v>
      </c>
      <c r="F75" s="156">
        <f>IF(RES_hhdet_emi!F75=0,0,RES_hhdet_emi!F75*1000000/RES_hhdet_num!F74)</f>
        <v>0</v>
      </c>
      <c r="G75" s="156">
        <f>IF(RES_hhdet_emi!G75=0,0,RES_hhdet_emi!G75*1000000/RES_hhdet_num!G74)</f>
        <v>0</v>
      </c>
      <c r="H75" s="156">
        <f>IF(RES_hhdet_emi!H75=0,0,RES_hhdet_emi!H75*1000000/RES_hhdet_num!H74)</f>
        <v>0</v>
      </c>
      <c r="I75" s="156">
        <f>IF(RES_hhdet_emi!I75=0,0,RES_hhdet_emi!I75*1000000/RES_hhdet_num!I74)</f>
        <v>0</v>
      </c>
      <c r="J75" s="156">
        <f>IF(RES_hhdet_emi!J75=0,0,RES_hhdet_emi!J75*1000000/RES_hhdet_num!J74)</f>
        <v>0</v>
      </c>
      <c r="K75" s="156">
        <f>IF(RES_hhdet_emi!K75=0,0,RES_hhdet_emi!K75*1000000/RES_hhdet_num!K74)</f>
        <v>0</v>
      </c>
      <c r="L75" s="156">
        <f>IF(RES_hhdet_emi!L75=0,0,RES_hhdet_emi!L75*1000000/RES_hhdet_num!L74)</f>
        <v>0</v>
      </c>
      <c r="M75" s="156">
        <f>IF(RES_hhdet_emi!M75=0,0,RES_hhdet_emi!M75*1000000/RES_hhdet_num!M74)</f>
        <v>0</v>
      </c>
      <c r="N75" s="156">
        <f>IF(RES_hhdet_emi!N75=0,0,RES_hhdet_emi!N75*1000000/RES_hhdet_num!N74)</f>
        <v>0</v>
      </c>
      <c r="O75" s="156">
        <f>IF(RES_hhdet_emi!O75=0,0,RES_hhdet_emi!O75*1000000/RES_hhdet_num!O74)</f>
        <v>0</v>
      </c>
      <c r="P75" s="156">
        <f>IF(RES_hhdet_emi!P75=0,0,RES_hhdet_emi!P75*1000000/RES_hhdet_num!P74)</f>
        <v>0</v>
      </c>
      <c r="Q75" s="156">
        <f>IF(RES_hhdet_emi!Q75=0,0,RES_hhdet_emi!Q75*1000000/RES_hhdet_num!Q74)</f>
        <v>0</v>
      </c>
    </row>
    <row r="76" spans="1:17" ht="12" customHeight="1" x14ac:dyDescent="0.25">
      <c r="A76" s="148" t="s">
        <v>59</v>
      </c>
      <c r="B76" s="156">
        <f>IF(RES_hhdet_emi!B76=0,0,RES_hhdet_emi!B76*1000000/RES_hhdet_num!B74)</f>
        <v>0</v>
      </c>
      <c r="C76" s="156">
        <f>IF(RES_hhdet_emi!C76=0,0,RES_hhdet_emi!C76*1000000/RES_hhdet_num!C74)</f>
        <v>0</v>
      </c>
      <c r="D76" s="156">
        <f>IF(RES_hhdet_emi!D76=0,0,RES_hhdet_emi!D76*1000000/RES_hhdet_num!D74)</f>
        <v>0</v>
      </c>
      <c r="E76" s="156">
        <f>IF(RES_hhdet_emi!E76=0,0,RES_hhdet_emi!E76*1000000/RES_hhdet_num!E74)</f>
        <v>0</v>
      </c>
      <c r="F76" s="156">
        <f>IF(RES_hhdet_emi!F76=0,0,RES_hhdet_emi!F76*1000000/RES_hhdet_num!F74)</f>
        <v>0</v>
      </c>
      <c r="G76" s="156">
        <f>IF(RES_hhdet_emi!G76=0,0,RES_hhdet_emi!G76*1000000/RES_hhdet_num!G74)</f>
        <v>0</v>
      </c>
      <c r="H76" s="156">
        <f>IF(RES_hhdet_emi!H76=0,0,RES_hhdet_emi!H76*1000000/RES_hhdet_num!H74)</f>
        <v>0</v>
      </c>
      <c r="I76" s="156">
        <f>IF(RES_hhdet_emi!I76=0,0,RES_hhdet_emi!I76*1000000/RES_hhdet_num!I74)</f>
        <v>0</v>
      </c>
      <c r="J76" s="156">
        <f>IF(RES_hhdet_emi!J76=0,0,RES_hhdet_emi!J76*1000000/RES_hhdet_num!J74)</f>
        <v>0</v>
      </c>
      <c r="K76" s="156">
        <f>IF(RES_hhdet_emi!K76=0,0,RES_hhdet_emi!K76*1000000/RES_hhdet_num!K74)</f>
        <v>0</v>
      </c>
      <c r="L76" s="156">
        <f>IF(RES_hhdet_emi!L76=0,0,RES_hhdet_emi!L76*1000000/RES_hhdet_num!L74)</f>
        <v>0</v>
      </c>
      <c r="M76" s="156">
        <f>IF(RES_hhdet_emi!M76=0,0,RES_hhdet_emi!M76*1000000/RES_hhdet_num!M74)</f>
        <v>0</v>
      </c>
      <c r="N76" s="156">
        <f>IF(RES_hhdet_emi!N76=0,0,RES_hhdet_emi!N76*1000000/RES_hhdet_num!N74)</f>
        <v>0</v>
      </c>
      <c r="O76" s="156">
        <f>IF(RES_hhdet_emi!O76=0,0,RES_hhdet_emi!O76*1000000/RES_hhdet_num!O74)</f>
        <v>0</v>
      </c>
      <c r="P76" s="156">
        <f>IF(RES_hhdet_emi!P76=0,0,RES_hhdet_emi!P76*1000000/RES_hhdet_num!P74)</f>
        <v>0</v>
      </c>
      <c r="Q76" s="156">
        <f>IF(RES_hhdet_emi!Q76=0,0,RES_hhdet_emi!Q76*1000000/RES_hhdet_num!Q74)</f>
        <v>0</v>
      </c>
    </row>
    <row r="77" spans="1:17" ht="12" customHeight="1" x14ac:dyDescent="0.25">
      <c r="A77" s="158" t="s">
        <v>62</v>
      </c>
      <c r="B77" s="157">
        <f>IF(RES_hhdet_emi!B77=0,0,RES_hhdet_emi!B77*1000000/RES_hhdet_num!B$62)</f>
        <v>218.34725609579317</v>
      </c>
      <c r="C77" s="157">
        <f>IF(RES_hhdet_emi!C77=0,0,RES_hhdet_emi!C77*1000000/RES_hhdet_num!C$62)</f>
        <v>227.19139999300756</v>
      </c>
      <c r="D77" s="157">
        <f>IF(RES_hhdet_emi!D77=0,0,RES_hhdet_emi!D77*1000000/RES_hhdet_num!D$62)</f>
        <v>221.46779291473803</v>
      </c>
      <c r="E77" s="157">
        <f>IF(RES_hhdet_emi!E77=0,0,RES_hhdet_emi!E77*1000000/RES_hhdet_num!E$62)</f>
        <v>229.08277005561837</v>
      </c>
      <c r="F77" s="157">
        <f>IF(RES_hhdet_emi!F77=0,0,RES_hhdet_emi!F77*1000000/RES_hhdet_num!F$62)</f>
        <v>232.69973414243594</v>
      </c>
      <c r="G77" s="157">
        <f>IF(RES_hhdet_emi!G77=0,0,RES_hhdet_emi!G77*1000000/RES_hhdet_num!G$62)</f>
        <v>222.6606354079353</v>
      </c>
      <c r="H77" s="157">
        <f>IF(RES_hhdet_emi!H77=0,0,RES_hhdet_emi!H77*1000000/RES_hhdet_num!H$62)</f>
        <v>223.83836993849536</v>
      </c>
      <c r="I77" s="157">
        <f>IF(RES_hhdet_emi!I77=0,0,RES_hhdet_emi!I77*1000000/RES_hhdet_num!I$62)</f>
        <v>216.54200757614979</v>
      </c>
      <c r="J77" s="157">
        <f>IF(RES_hhdet_emi!J77=0,0,RES_hhdet_emi!J77*1000000/RES_hhdet_num!J$62)</f>
        <v>216.45349394999238</v>
      </c>
      <c r="K77" s="157">
        <f>IF(RES_hhdet_emi!K77=0,0,RES_hhdet_emi!K77*1000000/RES_hhdet_num!K$62)</f>
        <v>229.56707972930232</v>
      </c>
      <c r="L77" s="157">
        <f>IF(RES_hhdet_emi!L77=0,0,RES_hhdet_emi!L77*1000000/RES_hhdet_num!L$62)</f>
        <v>231.51361994604562</v>
      </c>
      <c r="M77" s="157">
        <f>IF(RES_hhdet_emi!M77=0,0,RES_hhdet_emi!M77*1000000/RES_hhdet_num!M$62)</f>
        <v>222.58339915474653</v>
      </c>
      <c r="N77" s="157">
        <f>IF(RES_hhdet_emi!N77=0,0,RES_hhdet_emi!N77*1000000/RES_hhdet_num!N$62)</f>
        <v>221.1065676914543</v>
      </c>
      <c r="O77" s="157">
        <f>IF(RES_hhdet_emi!O77=0,0,RES_hhdet_emi!O77*1000000/RES_hhdet_num!O$62)</f>
        <v>230.67882622308559</v>
      </c>
      <c r="P77" s="157">
        <f>IF(RES_hhdet_emi!P77=0,0,RES_hhdet_emi!P77*1000000/RES_hhdet_num!P$62)</f>
        <v>228.93906552349821</v>
      </c>
      <c r="Q77" s="157">
        <f>IF(RES_hhdet_emi!Q77=0,0,RES_hhdet_emi!Q77*1000000/RES_hhdet_num!Q$62)</f>
        <v>230.24842052022015</v>
      </c>
    </row>
    <row r="78" spans="1:17" ht="12" customHeight="1" x14ac:dyDescent="0.25">
      <c r="A78" s="23" t="s">
        <v>109</v>
      </c>
      <c r="B78" s="156">
        <f>IF(RES_hhdet_emi!B78=0,0,RES_hhdet_emi!B78*1000000/RES_hhdet_num!B78)</f>
        <v>267.3482024375038</v>
      </c>
      <c r="C78" s="156">
        <f>IF(RES_hhdet_emi!C78=0,0,RES_hhdet_emi!C78*1000000/RES_hhdet_num!C78)</f>
        <v>266.94719876036686</v>
      </c>
      <c r="D78" s="156">
        <f>IF(RES_hhdet_emi!D78=0,0,RES_hhdet_emi!D78*1000000/RES_hhdet_num!D78)</f>
        <v>265.85089005816548</v>
      </c>
      <c r="E78" s="156">
        <f>IF(RES_hhdet_emi!E78=0,0,RES_hhdet_emi!E78*1000000/RES_hhdet_num!E78)</f>
        <v>265.31958582320198</v>
      </c>
      <c r="F78" s="156">
        <f>IF(RES_hhdet_emi!F78=0,0,RES_hhdet_emi!F78*1000000/RES_hhdet_num!F78)</f>
        <v>261.13988470794186</v>
      </c>
      <c r="G78" s="156">
        <f>IF(RES_hhdet_emi!G78=0,0,RES_hhdet_emi!G78*1000000/RES_hhdet_num!G78)</f>
        <v>255.38228248324802</v>
      </c>
      <c r="H78" s="156">
        <f>IF(RES_hhdet_emi!H78=0,0,RES_hhdet_emi!H78*1000000/RES_hhdet_num!H78)</f>
        <v>253.06626425283767</v>
      </c>
      <c r="I78" s="156">
        <f>IF(RES_hhdet_emi!I78=0,0,RES_hhdet_emi!I78*1000000/RES_hhdet_num!I78)</f>
        <v>243.50487358760404</v>
      </c>
      <c r="J78" s="156">
        <f>IF(RES_hhdet_emi!J78=0,0,RES_hhdet_emi!J78*1000000/RES_hhdet_num!J78)</f>
        <v>241.18553418395143</v>
      </c>
      <c r="K78" s="156">
        <f>IF(RES_hhdet_emi!K78=0,0,RES_hhdet_emi!K78*1000000/RES_hhdet_num!K78)</f>
        <v>244.72427290260401</v>
      </c>
      <c r="L78" s="156">
        <f>IF(RES_hhdet_emi!L78=0,0,RES_hhdet_emi!L78*1000000/RES_hhdet_num!L78)</f>
        <v>247.3775775837008</v>
      </c>
      <c r="M78" s="156">
        <f>IF(RES_hhdet_emi!M78=0,0,RES_hhdet_emi!M78*1000000/RES_hhdet_num!M78)</f>
        <v>238.30164200688037</v>
      </c>
      <c r="N78" s="156">
        <f>IF(RES_hhdet_emi!N78=0,0,RES_hhdet_emi!N78*1000000/RES_hhdet_num!N78)</f>
        <v>237.67914416004663</v>
      </c>
      <c r="O78" s="156">
        <f>IF(RES_hhdet_emi!O78=0,0,RES_hhdet_emi!O78*1000000/RES_hhdet_num!O78)</f>
        <v>236.90006469592191</v>
      </c>
      <c r="P78" s="156">
        <f>IF(RES_hhdet_emi!P78=0,0,RES_hhdet_emi!P78*1000000/RES_hhdet_num!P78)</f>
        <v>234.28071254037528</v>
      </c>
      <c r="Q78" s="156">
        <f>IF(RES_hhdet_emi!Q78=0,0,RES_hhdet_emi!Q78*1000000/RES_hhdet_num!Q78)</f>
        <v>231.16421510015746</v>
      </c>
    </row>
    <row r="79" spans="1:17" ht="12" customHeight="1" x14ac:dyDescent="0.25">
      <c r="A79" s="29" t="s">
        <v>140</v>
      </c>
      <c r="B79" s="57">
        <f>IF(RES_hhdet_emi!B79=0,0,RES_hhdet_emi!B79*1000000/RES_hhdet_num!B79)</f>
        <v>0</v>
      </c>
      <c r="C79" s="57">
        <f>IF(RES_hhdet_emi!C79=0,0,RES_hhdet_emi!C79*1000000/RES_hhdet_num!C79)</f>
        <v>0</v>
      </c>
      <c r="D79" s="57">
        <f>IF(RES_hhdet_emi!D79=0,0,RES_hhdet_emi!D79*1000000/RES_hhdet_num!D79)</f>
        <v>0</v>
      </c>
      <c r="E79" s="57">
        <f>IF(RES_hhdet_emi!E79=0,0,RES_hhdet_emi!E79*1000000/RES_hhdet_num!E79)</f>
        <v>0</v>
      </c>
      <c r="F79" s="57">
        <f>IF(RES_hhdet_emi!F79=0,0,RES_hhdet_emi!F79*1000000/RES_hhdet_num!F79)</f>
        <v>0</v>
      </c>
      <c r="G79" s="57">
        <f>IF(RES_hhdet_emi!G79=0,0,RES_hhdet_emi!G79*1000000/RES_hhdet_num!G79)</f>
        <v>0</v>
      </c>
      <c r="H79" s="57">
        <f>IF(RES_hhdet_emi!H79=0,0,RES_hhdet_emi!H79*1000000/RES_hhdet_num!H79)</f>
        <v>0</v>
      </c>
      <c r="I79" s="57">
        <f>IF(RES_hhdet_emi!I79=0,0,RES_hhdet_emi!I79*1000000/RES_hhdet_num!I79)</f>
        <v>0</v>
      </c>
      <c r="J79" s="57">
        <f>IF(RES_hhdet_emi!J79=0,0,RES_hhdet_emi!J79*1000000/RES_hhdet_num!J79)</f>
        <v>0</v>
      </c>
      <c r="K79" s="57">
        <f>IF(RES_hhdet_emi!K79=0,0,RES_hhdet_emi!K79*1000000/RES_hhdet_num!K79)</f>
        <v>0</v>
      </c>
      <c r="L79" s="57">
        <f>IF(RES_hhdet_emi!L79=0,0,RES_hhdet_emi!L79*1000000/RES_hhdet_num!L79)</f>
        <v>0</v>
      </c>
      <c r="M79" s="57">
        <f>IF(RES_hhdet_emi!M79=0,0,RES_hhdet_emi!M79*1000000/RES_hhdet_num!M79)</f>
        <v>0</v>
      </c>
      <c r="N79" s="57">
        <f>IF(RES_hhdet_emi!N79=0,0,RES_hhdet_emi!N79*1000000/RES_hhdet_num!N79)</f>
        <v>0</v>
      </c>
      <c r="O79" s="57">
        <f>IF(RES_hhdet_emi!O79=0,0,RES_hhdet_emi!O79*1000000/RES_hhdet_num!O79)</f>
        <v>0</v>
      </c>
      <c r="P79" s="57">
        <f>IF(RES_hhdet_emi!P79=0,0,RES_hhdet_emi!P79*1000000/RES_hhdet_num!P79)</f>
        <v>0</v>
      </c>
      <c r="Q79" s="57">
        <f>IF(RES_hhdet_emi!Q79=0,0,RES_hhdet_emi!Q79*1000000/RES_hhdet_num!Q79)</f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>
        <f>SUM(B82,B85,B87,B100)</f>
        <v>72.880890351620224</v>
      </c>
      <c r="C81" s="168">
        <f t="shared" ref="C81:Q81" si="12">SUM(C82,C85,C87,C100)</f>
        <v>58.711461259058588</v>
      </c>
      <c r="D81" s="168">
        <f t="shared" si="12"/>
        <v>51.325414734715849</v>
      </c>
      <c r="E81" s="168">
        <f t="shared" si="12"/>
        <v>46.172261438504862</v>
      </c>
      <c r="F81" s="168">
        <f t="shared" si="12"/>
        <v>42.370204033319617</v>
      </c>
      <c r="G81" s="168">
        <f t="shared" si="12"/>
        <v>47.674111807327542</v>
      </c>
      <c r="H81" s="168">
        <f t="shared" si="12"/>
        <v>46.388071488701897</v>
      </c>
      <c r="I81" s="168">
        <f t="shared" si="12"/>
        <v>62.816112436480537</v>
      </c>
      <c r="J81" s="168">
        <f t="shared" si="12"/>
        <v>63.784656075883206</v>
      </c>
      <c r="K81" s="168">
        <f t="shared" si="12"/>
        <v>49.772181662483021</v>
      </c>
      <c r="L81" s="168">
        <f t="shared" si="12"/>
        <v>50.280098184065622</v>
      </c>
      <c r="M81" s="168">
        <f t="shared" si="12"/>
        <v>45.094825706393387</v>
      </c>
      <c r="N81" s="168">
        <f t="shared" si="12"/>
        <v>30.910211932337802</v>
      </c>
      <c r="O81" s="168">
        <f t="shared" si="12"/>
        <v>29.777850813859825</v>
      </c>
      <c r="P81" s="168">
        <f t="shared" si="12"/>
        <v>28.870448776070077</v>
      </c>
      <c r="Q81" s="168">
        <f t="shared" si="12"/>
        <v>30.458379161776087</v>
      </c>
    </row>
    <row r="82" spans="1:17" ht="12.95" customHeight="1" x14ac:dyDescent="0.25">
      <c r="A82" s="158" t="s">
        <v>65</v>
      </c>
      <c r="B82" s="157">
        <f t="shared" ref="B82:Q82" si="13">SUM(B83:B84)</f>
        <v>0</v>
      </c>
      <c r="C82" s="157">
        <f t="shared" si="13"/>
        <v>0</v>
      </c>
      <c r="D82" s="157">
        <f t="shared" si="13"/>
        <v>0</v>
      </c>
      <c r="E82" s="157">
        <f t="shared" si="13"/>
        <v>0</v>
      </c>
      <c r="F82" s="157">
        <f t="shared" si="13"/>
        <v>0</v>
      </c>
      <c r="G82" s="157">
        <f t="shared" si="13"/>
        <v>0</v>
      </c>
      <c r="H82" s="157">
        <f t="shared" si="13"/>
        <v>0</v>
      </c>
      <c r="I82" s="157">
        <f t="shared" si="13"/>
        <v>0</v>
      </c>
      <c r="J82" s="157">
        <f t="shared" si="13"/>
        <v>0</v>
      </c>
      <c r="K82" s="157">
        <f t="shared" si="13"/>
        <v>0</v>
      </c>
      <c r="L82" s="157">
        <f t="shared" si="13"/>
        <v>0</v>
      </c>
      <c r="M82" s="157">
        <f t="shared" si="13"/>
        <v>0</v>
      </c>
      <c r="N82" s="157">
        <f t="shared" si="13"/>
        <v>0</v>
      </c>
      <c r="O82" s="157">
        <f t="shared" si="13"/>
        <v>0</v>
      </c>
      <c r="P82" s="157">
        <f t="shared" si="13"/>
        <v>0</v>
      </c>
      <c r="Q82" s="157">
        <f t="shared" si="13"/>
        <v>0</v>
      </c>
    </row>
    <row r="83" spans="1:17" ht="12" customHeight="1" x14ac:dyDescent="0.25">
      <c r="A83" s="23" t="s">
        <v>157</v>
      </c>
      <c r="B83" s="156">
        <f>IF(RES_hhdet_emi!B83=0,0,RES_hhdet_emi!B83*1000000/RES_hhdet_num!B$81)</f>
        <v>0</v>
      </c>
      <c r="C83" s="156">
        <f>IF(RES_hhdet_emi!C83=0,0,RES_hhdet_emi!C83*1000000/RES_hhdet_num!C$81)</f>
        <v>0</v>
      </c>
      <c r="D83" s="156">
        <f>IF(RES_hhdet_emi!D83=0,0,RES_hhdet_emi!D83*1000000/RES_hhdet_num!D$81)</f>
        <v>0</v>
      </c>
      <c r="E83" s="156">
        <f>IF(RES_hhdet_emi!E83=0,0,RES_hhdet_emi!E83*1000000/RES_hhdet_num!E$81)</f>
        <v>0</v>
      </c>
      <c r="F83" s="156">
        <f>IF(RES_hhdet_emi!F83=0,0,RES_hhdet_emi!F83*1000000/RES_hhdet_num!F$81)</f>
        <v>0</v>
      </c>
      <c r="G83" s="156">
        <f>IF(RES_hhdet_emi!G83=0,0,RES_hhdet_emi!G83*1000000/RES_hhdet_num!G$81)</f>
        <v>0</v>
      </c>
      <c r="H83" s="156">
        <f>IF(RES_hhdet_emi!H83=0,0,RES_hhdet_emi!H83*1000000/RES_hhdet_num!H$81)</f>
        <v>0</v>
      </c>
      <c r="I83" s="156">
        <f>IF(RES_hhdet_emi!I83=0,0,RES_hhdet_emi!I83*1000000/RES_hhdet_num!I$81)</f>
        <v>0</v>
      </c>
      <c r="J83" s="156">
        <f>IF(RES_hhdet_emi!J83=0,0,RES_hhdet_emi!J83*1000000/RES_hhdet_num!J$81)</f>
        <v>0</v>
      </c>
      <c r="K83" s="156">
        <f>IF(RES_hhdet_emi!K83=0,0,RES_hhdet_emi!K83*1000000/RES_hhdet_num!K$81)</f>
        <v>0</v>
      </c>
      <c r="L83" s="156">
        <f>IF(RES_hhdet_emi!L83=0,0,RES_hhdet_emi!L83*1000000/RES_hhdet_num!L$81)</f>
        <v>0</v>
      </c>
      <c r="M83" s="156">
        <f>IF(RES_hhdet_emi!M83=0,0,RES_hhdet_emi!M83*1000000/RES_hhdet_num!M$81)</f>
        <v>0</v>
      </c>
      <c r="N83" s="156">
        <f>IF(RES_hhdet_emi!N83=0,0,RES_hhdet_emi!N83*1000000/RES_hhdet_num!N$81)</f>
        <v>0</v>
      </c>
      <c r="O83" s="156">
        <f>IF(RES_hhdet_emi!O83=0,0,RES_hhdet_emi!O83*1000000/RES_hhdet_num!O$81)</f>
        <v>0</v>
      </c>
      <c r="P83" s="156">
        <f>IF(RES_hhdet_emi!P83=0,0,RES_hhdet_emi!P83*1000000/RES_hhdet_num!P$81)</f>
        <v>0</v>
      </c>
      <c r="Q83" s="156">
        <f>IF(RES_hhdet_emi!Q83=0,0,RES_hhdet_emi!Q83*1000000/RES_hhdet_num!Q$81)</f>
        <v>0</v>
      </c>
    </row>
    <row r="84" spans="1:17" ht="12" customHeight="1" x14ac:dyDescent="0.25">
      <c r="A84" s="23" t="s">
        <v>60</v>
      </c>
      <c r="B84" s="156">
        <f>IF(RES_hhdet_emi!B84=0,0,RES_hhdet_emi!B84*1000000/RES_hhdet_num!B$81)</f>
        <v>0</v>
      </c>
      <c r="C84" s="156">
        <f>IF(RES_hhdet_emi!C84=0,0,RES_hhdet_emi!C84*1000000/RES_hhdet_num!C$81)</f>
        <v>0</v>
      </c>
      <c r="D84" s="156">
        <f>IF(RES_hhdet_emi!D84=0,0,RES_hhdet_emi!D84*1000000/RES_hhdet_num!D$81)</f>
        <v>0</v>
      </c>
      <c r="E84" s="156">
        <f>IF(RES_hhdet_emi!E84=0,0,RES_hhdet_emi!E84*1000000/RES_hhdet_num!E$81)</f>
        <v>0</v>
      </c>
      <c r="F84" s="156">
        <f>IF(RES_hhdet_emi!F84=0,0,RES_hhdet_emi!F84*1000000/RES_hhdet_num!F$81)</f>
        <v>0</v>
      </c>
      <c r="G84" s="156">
        <f>IF(RES_hhdet_emi!G84=0,0,RES_hhdet_emi!G84*1000000/RES_hhdet_num!G$81)</f>
        <v>0</v>
      </c>
      <c r="H84" s="156">
        <f>IF(RES_hhdet_emi!H84=0,0,RES_hhdet_emi!H84*1000000/RES_hhdet_num!H$81)</f>
        <v>0</v>
      </c>
      <c r="I84" s="156">
        <f>IF(RES_hhdet_emi!I84=0,0,RES_hhdet_emi!I84*1000000/RES_hhdet_num!I$81)</f>
        <v>0</v>
      </c>
      <c r="J84" s="156">
        <f>IF(RES_hhdet_emi!J84=0,0,RES_hhdet_emi!J84*1000000/RES_hhdet_num!J$81)</f>
        <v>0</v>
      </c>
      <c r="K84" s="156">
        <f>IF(RES_hhdet_emi!K84=0,0,RES_hhdet_emi!K84*1000000/RES_hhdet_num!K$81)</f>
        <v>0</v>
      </c>
      <c r="L84" s="156">
        <f>IF(RES_hhdet_emi!L84=0,0,RES_hhdet_emi!L84*1000000/RES_hhdet_num!L$81)</f>
        <v>0</v>
      </c>
      <c r="M84" s="156">
        <f>IF(RES_hhdet_emi!M84=0,0,RES_hhdet_emi!M84*1000000/RES_hhdet_num!M$81)</f>
        <v>0</v>
      </c>
      <c r="N84" s="156">
        <f>IF(RES_hhdet_emi!N84=0,0,RES_hhdet_emi!N84*1000000/RES_hhdet_num!N$81)</f>
        <v>0</v>
      </c>
      <c r="O84" s="156">
        <f>IF(RES_hhdet_emi!O84=0,0,RES_hhdet_emi!O84*1000000/RES_hhdet_num!O$81)</f>
        <v>0</v>
      </c>
      <c r="P84" s="156">
        <f>IF(RES_hhdet_emi!P84=0,0,RES_hhdet_emi!P84*1000000/RES_hhdet_num!P$81)</f>
        <v>0</v>
      </c>
      <c r="Q84" s="156">
        <f>IF(RES_hhdet_emi!Q84=0,0,RES_hhdet_emi!Q84*1000000/RES_hhdet_num!Q$81)</f>
        <v>0</v>
      </c>
    </row>
    <row r="85" spans="1:17" ht="12.95" customHeight="1" x14ac:dyDescent="0.25">
      <c r="A85" s="158" t="s">
        <v>112</v>
      </c>
      <c r="B85" s="157">
        <f t="shared" ref="B85:Q85" si="14">B86</f>
        <v>0</v>
      </c>
      <c r="C85" s="157">
        <f t="shared" si="14"/>
        <v>0</v>
      </c>
      <c r="D85" s="157">
        <f t="shared" si="14"/>
        <v>0</v>
      </c>
      <c r="E85" s="157">
        <f t="shared" si="14"/>
        <v>0</v>
      </c>
      <c r="F85" s="157">
        <f t="shared" si="14"/>
        <v>0</v>
      </c>
      <c r="G85" s="157">
        <f t="shared" si="14"/>
        <v>0</v>
      </c>
      <c r="H85" s="157">
        <f t="shared" si="14"/>
        <v>0</v>
      </c>
      <c r="I85" s="157">
        <f t="shared" si="14"/>
        <v>0</v>
      </c>
      <c r="J85" s="157">
        <f t="shared" si="14"/>
        <v>0</v>
      </c>
      <c r="K85" s="157">
        <f t="shared" si="14"/>
        <v>0</v>
      </c>
      <c r="L85" s="157">
        <f t="shared" si="14"/>
        <v>0</v>
      </c>
      <c r="M85" s="157">
        <f t="shared" si="14"/>
        <v>0</v>
      </c>
      <c r="N85" s="157">
        <f t="shared" si="14"/>
        <v>0</v>
      </c>
      <c r="O85" s="157">
        <f t="shared" si="14"/>
        <v>0</v>
      </c>
      <c r="P85" s="157">
        <f t="shared" si="14"/>
        <v>0</v>
      </c>
      <c r="Q85" s="157">
        <f t="shared" si="14"/>
        <v>0</v>
      </c>
    </row>
    <row r="86" spans="1:17" ht="12" customHeight="1" x14ac:dyDescent="0.25">
      <c r="A86" s="23" t="s">
        <v>60</v>
      </c>
      <c r="B86" s="156">
        <f>IF(RES_hhdet_emi!B86=0,0,RES_hhdet_emi!B86*1000000/RES_hhdet_num!B$81)</f>
        <v>0</v>
      </c>
      <c r="C86" s="156">
        <f>IF(RES_hhdet_emi!C86=0,0,RES_hhdet_emi!C86*1000000/RES_hhdet_num!C$81)</f>
        <v>0</v>
      </c>
      <c r="D86" s="156">
        <f>IF(RES_hhdet_emi!D86=0,0,RES_hhdet_emi!D86*1000000/RES_hhdet_num!D$81)</f>
        <v>0</v>
      </c>
      <c r="E86" s="156">
        <f>IF(RES_hhdet_emi!E86=0,0,RES_hhdet_emi!E86*1000000/RES_hhdet_num!E$81)</f>
        <v>0</v>
      </c>
      <c r="F86" s="156">
        <f>IF(RES_hhdet_emi!F86=0,0,RES_hhdet_emi!F86*1000000/RES_hhdet_num!F$81)</f>
        <v>0</v>
      </c>
      <c r="G86" s="156">
        <f>IF(RES_hhdet_emi!G86=0,0,RES_hhdet_emi!G86*1000000/RES_hhdet_num!G$81)</f>
        <v>0</v>
      </c>
      <c r="H86" s="156">
        <f>IF(RES_hhdet_emi!H86=0,0,RES_hhdet_emi!H86*1000000/RES_hhdet_num!H$81)</f>
        <v>0</v>
      </c>
      <c r="I86" s="156">
        <f>IF(RES_hhdet_emi!I86=0,0,RES_hhdet_emi!I86*1000000/RES_hhdet_num!I$81)</f>
        <v>0</v>
      </c>
      <c r="J86" s="156">
        <f>IF(RES_hhdet_emi!J86=0,0,RES_hhdet_emi!J86*1000000/RES_hhdet_num!J$81)</f>
        <v>0</v>
      </c>
      <c r="K86" s="156">
        <f>IF(RES_hhdet_emi!K86=0,0,RES_hhdet_emi!K86*1000000/RES_hhdet_num!K$81)</f>
        <v>0</v>
      </c>
      <c r="L86" s="156">
        <f>IF(RES_hhdet_emi!L86=0,0,RES_hhdet_emi!L86*1000000/RES_hhdet_num!L$81)</f>
        <v>0</v>
      </c>
      <c r="M86" s="156">
        <f>IF(RES_hhdet_emi!M86=0,0,RES_hhdet_emi!M86*1000000/RES_hhdet_num!M$81)</f>
        <v>0</v>
      </c>
      <c r="N86" s="156">
        <f>IF(RES_hhdet_emi!N86=0,0,RES_hhdet_emi!N86*1000000/RES_hhdet_num!N$81)</f>
        <v>0</v>
      </c>
      <c r="O86" s="156">
        <f>IF(RES_hhdet_emi!O86=0,0,RES_hhdet_emi!O86*1000000/RES_hhdet_num!O$81)</f>
        <v>0</v>
      </c>
      <c r="P86" s="156">
        <f>IF(RES_hhdet_emi!P86=0,0,RES_hhdet_emi!P86*1000000/RES_hhdet_num!P$81)</f>
        <v>0</v>
      </c>
      <c r="Q86" s="156">
        <f>IF(RES_hhdet_emi!Q86=0,0,RES_hhdet_emi!Q86*1000000/RES_hhdet_num!Q$81)</f>
        <v>0</v>
      </c>
    </row>
    <row r="87" spans="1:17" ht="12" customHeight="1" x14ac:dyDescent="0.25">
      <c r="A87" s="158" t="s">
        <v>63</v>
      </c>
      <c r="B87" s="157">
        <f>IF(RES_hhdet_emi!B87=0,0,RES_hhdet_emi!B87*1000000/RES_hhdet_num!B$81)</f>
        <v>55.599104336783476</v>
      </c>
      <c r="C87" s="157">
        <f>IF(RES_hhdet_emi!C87=0,0,RES_hhdet_emi!C87*1000000/RES_hhdet_num!C$81)</f>
        <v>45.46416951002562</v>
      </c>
      <c r="D87" s="157">
        <f>IF(RES_hhdet_emi!D87=0,0,RES_hhdet_emi!D87*1000000/RES_hhdet_num!D$81)</f>
        <v>39.628665829646195</v>
      </c>
      <c r="E87" s="157">
        <f>IF(RES_hhdet_emi!E87=0,0,RES_hhdet_emi!E87*1000000/RES_hhdet_num!E$81)</f>
        <v>39.623054281885103</v>
      </c>
      <c r="F87" s="157">
        <f>IF(RES_hhdet_emi!F87=0,0,RES_hhdet_emi!F87*1000000/RES_hhdet_num!F$81)</f>
        <v>34.966442891847706</v>
      </c>
      <c r="G87" s="157">
        <f>IF(RES_hhdet_emi!G87=0,0,RES_hhdet_emi!G87*1000000/RES_hhdet_num!G$81)</f>
        <v>33.307332610953686</v>
      </c>
      <c r="H87" s="157">
        <f>IF(RES_hhdet_emi!H87=0,0,RES_hhdet_emi!H87*1000000/RES_hhdet_num!H$81)</f>
        <v>34.597735402305688</v>
      </c>
      <c r="I87" s="157">
        <f>IF(RES_hhdet_emi!I87=0,0,RES_hhdet_emi!I87*1000000/RES_hhdet_num!I$81)</f>
        <v>40.186278341876864</v>
      </c>
      <c r="J87" s="157">
        <f>IF(RES_hhdet_emi!J87=0,0,RES_hhdet_emi!J87*1000000/RES_hhdet_num!J$81)</f>
        <v>42.784764636584285</v>
      </c>
      <c r="K87" s="157">
        <f>IF(RES_hhdet_emi!K87=0,0,RES_hhdet_emi!K87*1000000/RES_hhdet_num!K$81)</f>
        <v>39.912479488232073</v>
      </c>
      <c r="L87" s="157">
        <f>IF(RES_hhdet_emi!L87=0,0,RES_hhdet_emi!L87*1000000/RES_hhdet_num!L$81)</f>
        <v>36.498519228609169</v>
      </c>
      <c r="M87" s="157">
        <f>IF(RES_hhdet_emi!M87=0,0,RES_hhdet_emi!M87*1000000/RES_hhdet_num!M$81)</f>
        <v>31.951215207497796</v>
      </c>
      <c r="N87" s="157">
        <f>IF(RES_hhdet_emi!N87=0,0,RES_hhdet_emi!N87*1000000/RES_hhdet_num!N$81)</f>
        <v>23.705523721161455</v>
      </c>
      <c r="O87" s="157">
        <f>IF(RES_hhdet_emi!O87=0,0,RES_hhdet_emi!O87*1000000/RES_hhdet_num!O$81)</f>
        <v>21.781782030524145</v>
      </c>
      <c r="P87" s="157">
        <f>IF(RES_hhdet_emi!P87=0,0,RES_hhdet_emi!P87*1000000/RES_hhdet_num!P$81)</f>
        <v>20.339703109585365</v>
      </c>
      <c r="Q87" s="157">
        <f>IF(RES_hhdet_emi!Q87=0,0,RES_hhdet_emi!Q87*1000000/RES_hhdet_num!Q$81)</f>
        <v>18.864325634251493</v>
      </c>
    </row>
    <row r="88" spans="1:17" ht="12" customHeight="1" x14ac:dyDescent="0.25">
      <c r="A88" s="167" t="s">
        <v>156</v>
      </c>
      <c r="B88" s="132">
        <f>IF(RES_hhdet_emi!B88=0,0,RES_hhdet_emi!B88*1000000/RES_hhdet_num!B88)</f>
        <v>0</v>
      </c>
      <c r="C88" s="132">
        <f>IF(RES_hhdet_emi!C88=0,0,RES_hhdet_emi!C88*1000000/RES_hhdet_num!C88)</f>
        <v>0</v>
      </c>
      <c r="D88" s="132">
        <f>IF(RES_hhdet_emi!D88=0,0,RES_hhdet_emi!D88*1000000/RES_hhdet_num!D88)</f>
        <v>0</v>
      </c>
      <c r="E88" s="132">
        <f>IF(RES_hhdet_emi!E88=0,0,RES_hhdet_emi!E88*1000000/RES_hhdet_num!E88)</f>
        <v>0</v>
      </c>
      <c r="F88" s="132">
        <f>IF(RES_hhdet_emi!F88=0,0,RES_hhdet_emi!F88*1000000/RES_hhdet_num!F88)</f>
        <v>0</v>
      </c>
      <c r="G88" s="132">
        <f>IF(RES_hhdet_emi!G88=0,0,RES_hhdet_emi!G88*1000000/RES_hhdet_num!G88)</f>
        <v>0</v>
      </c>
      <c r="H88" s="132">
        <f>IF(RES_hhdet_emi!H88=0,0,RES_hhdet_emi!H88*1000000/RES_hhdet_num!H88)</f>
        <v>0</v>
      </c>
      <c r="I88" s="132">
        <f>IF(RES_hhdet_emi!I88=0,0,RES_hhdet_emi!I88*1000000/RES_hhdet_num!I88)</f>
        <v>0</v>
      </c>
      <c r="J88" s="132">
        <f>IF(RES_hhdet_emi!J88=0,0,RES_hhdet_emi!J88*1000000/RES_hhdet_num!J88)</f>
        <v>0</v>
      </c>
      <c r="K88" s="132">
        <f>IF(RES_hhdet_emi!K88=0,0,RES_hhdet_emi!K88*1000000/RES_hhdet_num!K88)</f>
        <v>0</v>
      </c>
      <c r="L88" s="132">
        <f>IF(RES_hhdet_emi!L88=0,0,RES_hhdet_emi!L88*1000000/RES_hhdet_num!L88)</f>
        <v>0</v>
      </c>
      <c r="M88" s="132">
        <f>IF(RES_hhdet_emi!M88=0,0,RES_hhdet_emi!M88*1000000/RES_hhdet_num!M88)</f>
        <v>0</v>
      </c>
      <c r="N88" s="132">
        <f>IF(RES_hhdet_emi!N88=0,0,RES_hhdet_emi!N88*1000000/RES_hhdet_num!N88)</f>
        <v>0</v>
      </c>
      <c r="O88" s="132">
        <f>IF(RES_hhdet_emi!O88=0,0,RES_hhdet_emi!O88*1000000/RES_hhdet_num!O88)</f>
        <v>0</v>
      </c>
      <c r="P88" s="132">
        <f>IF(RES_hhdet_emi!P88=0,0,RES_hhdet_emi!P88*1000000/RES_hhdet_num!P88)</f>
        <v>0</v>
      </c>
      <c r="Q88" s="132">
        <f>IF(RES_hhdet_emi!Q88=0,0,RES_hhdet_emi!Q88*1000000/RES_hhdet_num!Q88)</f>
        <v>0</v>
      </c>
    </row>
    <row r="89" spans="1:17" ht="12" customHeight="1" x14ac:dyDescent="0.25">
      <c r="A89" s="167" t="s">
        <v>155</v>
      </c>
      <c r="B89" s="132">
        <f>IF(RES_hhdet_emi!B89=0,0,RES_hhdet_emi!B89*1000000/RES_hhdet_num!B89)</f>
        <v>0</v>
      </c>
      <c r="C89" s="132">
        <f>IF(RES_hhdet_emi!C89=0,0,RES_hhdet_emi!C89*1000000/RES_hhdet_num!C89)</f>
        <v>0</v>
      </c>
      <c r="D89" s="132">
        <f>IF(RES_hhdet_emi!D89=0,0,RES_hhdet_emi!D89*1000000/RES_hhdet_num!D89)</f>
        <v>0</v>
      </c>
      <c r="E89" s="132">
        <f>IF(RES_hhdet_emi!E89=0,0,RES_hhdet_emi!E89*1000000/RES_hhdet_num!E89)</f>
        <v>0</v>
      </c>
      <c r="F89" s="132">
        <f>IF(RES_hhdet_emi!F89=0,0,RES_hhdet_emi!F89*1000000/RES_hhdet_num!F89)</f>
        <v>0</v>
      </c>
      <c r="G89" s="132">
        <f>IF(RES_hhdet_emi!G89=0,0,RES_hhdet_emi!G89*1000000/RES_hhdet_num!G89)</f>
        <v>0</v>
      </c>
      <c r="H89" s="132">
        <f>IF(RES_hhdet_emi!H89=0,0,RES_hhdet_emi!H89*1000000/RES_hhdet_num!H89)</f>
        <v>0</v>
      </c>
      <c r="I89" s="132">
        <f>IF(RES_hhdet_emi!I89=0,0,RES_hhdet_emi!I89*1000000/RES_hhdet_num!I89)</f>
        <v>0</v>
      </c>
      <c r="J89" s="132">
        <f>IF(RES_hhdet_emi!J89=0,0,RES_hhdet_emi!J89*1000000/RES_hhdet_num!J89)</f>
        <v>0</v>
      </c>
      <c r="K89" s="132">
        <f>IF(RES_hhdet_emi!K89=0,0,RES_hhdet_emi!K89*1000000/RES_hhdet_num!K89)</f>
        <v>0</v>
      </c>
      <c r="L89" s="132">
        <f>IF(RES_hhdet_emi!L89=0,0,RES_hhdet_emi!L89*1000000/RES_hhdet_num!L89)</f>
        <v>0</v>
      </c>
      <c r="M89" s="132">
        <f>IF(RES_hhdet_emi!M89=0,0,RES_hhdet_emi!M89*1000000/RES_hhdet_num!M89)</f>
        <v>0</v>
      </c>
      <c r="N89" s="132">
        <f>IF(RES_hhdet_emi!N89=0,0,RES_hhdet_emi!N89*1000000/RES_hhdet_num!N89)</f>
        <v>0</v>
      </c>
      <c r="O89" s="132">
        <f>IF(RES_hhdet_emi!O89=0,0,RES_hhdet_emi!O89*1000000/RES_hhdet_num!O89)</f>
        <v>0</v>
      </c>
      <c r="P89" s="132">
        <f>IF(RES_hhdet_emi!P89=0,0,RES_hhdet_emi!P89*1000000/RES_hhdet_num!P89)</f>
        <v>0</v>
      </c>
      <c r="Q89" s="132">
        <f>IF(RES_hhdet_emi!Q89=0,0,RES_hhdet_emi!Q89*1000000/RES_hhdet_num!Q89)</f>
        <v>0</v>
      </c>
    </row>
    <row r="90" spans="1:17" ht="12" customHeight="1" x14ac:dyDescent="0.25">
      <c r="A90" s="166" t="s">
        <v>55</v>
      </c>
      <c r="B90" s="165">
        <f>IF(RES_hhdet_emi!B90=0,0,RES_hhdet_emi!B90*1000000/RES_hhdet_num!B89)</f>
        <v>0</v>
      </c>
      <c r="C90" s="165">
        <f>IF(RES_hhdet_emi!C90=0,0,RES_hhdet_emi!C90*1000000/RES_hhdet_num!C89)</f>
        <v>0</v>
      </c>
      <c r="D90" s="165">
        <f>IF(RES_hhdet_emi!D90=0,0,RES_hhdet_emi!D90*1000000/RES_hhdet_num!D89)</f>
        <v>0</v>
      </c>
      <c r="E90" s="165">
        <f>IF(RES_hhdet_emi!E90=0,0,RES_hhdet_emi!E90*1000000/RES_hhdet_num!E89)</f>
        <v>0</v>
      </c>
      <c r="F90" s="165">
        <f>IF(RES_hhdet_emi!F90=0,0,RES_hhdet_emi!F90*1000000/RES_hhdet_num!F89)</f>
        <v>0</v>
      </c>
      <c r="G90" s="165">
        <f>IF(RES_hhdet_emi!G90=0,0,RES_hhdet_emi!G90*1000000/RES_hhdet_num!G89)</f>
        <v>0</v>
      </c>
      <c r="H90" s="165">
        <f>IF(RES_hhdet_emi!H90=0,0,RES_hhdet_emi!H90*1000000/RES_hhdet_num!H89)</f>
        <v>0</v>
      </c>
      <c r="I90" s="165">
        <f>IF(RES_hhdet_emi!I90=0,0,RES_hhdet_emi!I90*1000000/RES_hhdet_num!I89)</f>
        <v>0</v>
      </c>
      <c r="J90" s="165">
        <f>IF(RES_hhdet_emi!J90=0,0,RES_hhdet_emi!J90*1000000/RES_hhdet_num!J89)</f>
        <v>0</v>
      </c>
      <c r="K90" s="165">
        <f>IF(RES_hhdet_emi!K90=0,0,RES_hhdet_emi!K90*1000000/RES_hhdet_num!K89)</f>
        <v>0</v>
      </c>
      <c r="L90" s="165">
        <f>IF(RES_hhdet_emi!L90=0,0,RES_hhdet_emi!L90*1000000/RES_hhdet_num!L89)</f>
        <v>0</v>
      </c>
      <c r="M90" s="165">
        <f>IF(RES_hhdet_emi!M90=0,0,RES_hhdet_emi!M90*1000000/RES_hhdet_num!M89)</f>
        <v>0</v>
      </c>
      <c r="N90" s="165">
        <f>IF(RES_hhdet_emi!N90=0,0,RES_hhdet_emi!N90*1000000/RES_hhdet_num!N89)</f>
        <v>0</v>
      </c>
      <c r="O90" s="165">
        <f>IF(RES_hhdet_emi!O90=0,0,RES_hhdet_emi!O90*1000000/RES_hhdet_num!O89)</f>
        <v>0</v>
      </c>
      <c r="P90" s="165">
        <f>IF(RES_hhdet_emi!P90=0,0,RES_hhdet_emi!P90*1000000/RES_hhdet_num!P89)</f>
        <v>0</v>
      </c>
      <c r="Q90" s="165">
        <f>IF(RES_hhdet_emi!Q90=0,0,RES_hhdet_emi!Q90*1000000/RES_hhdet_num!Q89)</f>
        <v>0</v>
      </c>
    </row>
    <row r="91" spans="1:17" ht="12" customHeight="1" x14ac:dyDescent="0.25">
      <c r="A91" s="147" t="s">
        <v>59</v>
      </c>
      <c r="B91" s="164">
        <f>IF(RES_hhdet_emi!B91=0,0,RES_hhdet_emi!B91*1000000/RES_hhdet_num!B89)</f>
        <v>0</v>
      </c>
      <c r="C91" s="164">
        <f>IF(RES_hhdet_emi!C91=0,0,RES_hhdet_emi!C91*1000000/RES_hhdet_num!C89)</f>
        <v>0</v>
      </c>
      <c r="D91" s="164">
        <f>IF(RES_hhdet_emi!D91=0,0,RES_hhdet_emi!D91*1000000/RES_hhdet_num!D89)</f>
        <v>0</v>
      </c>
      <c r="E91" s="164">
        <f>IF(RES_hhdet_emi!E91=0,0,RES_hhdet_emi!E91*1000000/RES_hhdet_num!E89)</f>
        <v>0</v>
      </c>
      <c r="F91" s="164">
        <f>IF(RES_hhdet_emi!F91=0,0,RES_hhdet_emi!F91*1000000/RES_hhdet_num!F89)</f>
        <v>0</v>
      </c>
      <c r="G91" s="164">
        <f>IF(RES_hhdet_emi!G91=0,0,RES_hhdet_emi!G91*1000000/RES_hhdet_num!G89)</f>
        <v>0</v>
      </c>
      <c r="H91" s="164">
        <f>IF(RES_hhdet_emi!H91=0,0,RES_hhdet_emi!H91*1000000/RES_hhdet_num!H89)</f>
        <v>0</v>
      </c>
      <c r="I91" s="164">
        <f>IF(RES_hhdet_emi!I91=0,0,RES_hhdet_emi!I91*1000000/RES_hhdet_num!I89)</f>
        <v>0</v>
      </c>
      <c r="J91" s="164">
        <f>IF(RES_hhdet_emi!J91=0,0,RES_hhdet_emi!J91*1000000/RES_hhdet_num!J89)</f>
        <v>0</v>
      </c>
      <c r="K91" s="164">
        <f>IF(RES_hhdet_emi!K91=0,0,RES_hhdet_emi!K91*1000000/RES_hhdet_num!K89)</f>
        <v>0</v>
      </c>
      <c r="L91" s="164">
        <f>IF(RES_hhdet_emi!L91=0,0,RES_hhdet_emi!L91*1000000/RES_hhdet_num!L89)</f>
        <v>0</v>
      </c>
      <c r="M91" s="164">
        <f>IF(RES_hhdet_emi!M91=0,0,RES_hhdet_emi!M91*1000000/RES_hhdet_num!M89)</f>
        <v>0</v>
      </c>
      <c r="N91" s="164">
        <f>IF(RES_hhdet_emi!N91=0,0,RES_hhdet_emi!N91*1000000/RES_hhdet_num!N89)</f>
        <v>0</v>
      </c>
      <c r="O91" s="164">
        <f>IF(RES_hhdet_emi!O91=0,0,RES_hhdet_emi!O91*1000000/RES_hhdet_num!O89)</f>
        <v>0</v>
      </c>
      <c r="P91" s="164">
        <f>IF(RES_hhdet_emi!P91=0,0,RES_hhdet_emi!P91*1000000/RES_hhdet_num!P89)</f>
        <v>0</v>
      </c>
      <c r="Q91" s="164">
        <f>IF(RES_hhdet_emi!Q91=0,0,RES_hhdet_emi!Q91*1000000/RES_hhdet_num!Q89)</f>
        <v>0</v>
      </c>
    </row>
    <row r="92" spans="1:17" ht="12" customHeight="1" x14ac:dyDescent="0.25">
      <c r="A92" s="163" t="s">
        <v>144</v>
      </c>
      <c r="B92" s="162">
        <f>IF(RES_hhdet_emi!B92=0,0,RES_hhdet_emi!B92*1000000/RES_hhdet_num!B92)</f>
        <v>698.24236614719587</v>
      </c>
      <c r="C92" s="162">
        <f>IF(RES_hhdet_emi!C92=0,0,RES_hhdet_emi!C92*1000000/RES_hhdet_num!C92)</f>
        <v>693.06972787757115</v>
      </c>
      <c r="D92" s="162">
        <f>IF(RES_hhdet_emi!D92=0,0,RES_hhdet_emi!D92*1000000/RES_hhdet_num!D92)</f>
        <v>689.92036063199396</v>
      </c>
      <c r="E92" s="162">
        <f>IF(RES_hhdet_emi!E92=0,0,RES_hhdet_emi!E92*1000000/RES_hhdet_num!E92)</f>
        <v>684.82202693449437</v>
      </c>
      <c r="F92" s="162">
        <f>IF(RES_hhdet_emi!F92=0,0,RES_hhdet_emi!F92*1000000/RES_hhdet_num!F92)</f>
        <v>678.11136303960575</v>
      </c>
      <c r="G92" s="162">
        <f>IF(RES_hhdet_emi!G92=0,0,RES_hhdet_emi!G92*1000000/RES_hhdet_num!G92)</f>
        <v>675.55984299933004</v>
      </c>
      <c r="H92" s="162">
        <f>IF(RES_hhdet_emi!H92=0,0,RES_hhdet_emi!H92*1000000/RES_hhdet_num!H92)</f>
        <v>666.26132565956607</v>
      </c>
      <c r="I92" s="162">
        <f>IF(RES_hhdet_emi!I92=0,0,RES_hhdet_emi!I92*1000000/RES_hhdet_num!I92)</f>
        <v>656.47028783686414</v>
      </c>
      <c r="J92" s="162">
        <f>IF(RES_hhdet_emi!J92=0,0,RES_hhdet_emi!J92*1000000/RES_hhdet_num!J92)</f>
        <v>645.44883298347349</v>
      </c>
      <c r="K92" s="162">
        <f>IF(RES_hhdet_emi!K92=0,0,RES_hhdet_emi!K92*1000000/RES_hhdet_num!K92)</f>
        <v>648.16289417257678</v>
      </c>
      <c r="L92" s="162">
        <f>IF(RES_hhdet_emi!L92=0,0,RES_hhdet_emi!L92*1000000/RES_hhdet_num!L92)</f>
        <v>647.26501477048305</v>
      </c>
      <c r="M92" s="162">
        <f>IF(RES_hhdet_emi!M92=0,0,RES_hhdet_emi!M92*1000000/RES_hhdet_num!M92)</f>
        <v>644.63924653703873</v>
      </c>
      <c r="N92" s="162">
        <f>IF(RES_hhdet_emi!N92=0,0,RES_hhdet_emi!N92*1000000/RES_hhdet_num!N92)</f>
        <v>639.51089452413055</v>
      </c>
      <c r="O92" s="162">
        <f>IF(RES_hhdet_emi!O92=0,0,RES_hhdet_emi!O92*1000000/RES_hhdet_num!O92)</f>
        <v>630.68492699960234</v>
      </c>
      <c r="P92" s="162">
        <f>IF(RES_hhdet_emi!P92=0,0,RES_hhdet_emi!P92*1000000/RES_hhdet_num!P92)</f>
        <v>623.34070748112322</v>
      </c>
      <c r="Q92" s="162">
        <f>IF(RES_hhdet_emi!Q92=0,0,RES_hhdet_emi!Q92*1000000/RES_hhdet_num!Q92)</f>
        <v>615.05753181719149</v>
      </c>
    </row>
    <row r="93" spans="1:17" ht="12" customHeight="1" x14ac:dyDescent="0.25">
      <c r="A93" s="161" t="s">
        <v>143</v>
      </c>
      <c r="B93" s="160">
        <f>IF(RES_hhdet_emi!B93=0,0,RES_hhdet_emi!B93*1000000/RES_hhdet_num!B93)</f>
        <v>453.85753799567726</v>
      </c>
      <c r="C93" s="160">
        <f>IF(RES_hhdet_emi!C93=0,0,RES_hhdet_emi!C93*1000000/RES_hhdet_num!C93)</f>
        <v>450.49532312042101</v>
      </c>
      <c r="D93" s="160">
        <f>IF(RES_hhdet_emi!D93=0,0,RES_hhdet_emi!D93*1000000/RES_hhdet_num!D93)</f>
        <v>448.44823441079581</v>
      </c>
      <c r="E93" s="160">
        <f>IF(RES_hhdet_emi!E93=0,0,RES_hhdet_emi!E93*1000000/RES_hhdet_num!E93)</f>
        <v>445.13431750742114</v>
      </c>
      <c r="F93" s="160">
        <f>IF(RES_hhdet_emi!F93=0,0,RES_hhdet_emi!F93*1000000/RES_hhdet_num!F93)</f>
        <v>440.77238597574336</v>
      </c>
      <c r="G93" s="160">
        <f>IF(RES_hhdet_emi!G93=0,0,RES_hhdet_emi!G93*1000000/RES_hhdet_num!G93)</f>
        <v>439.11389794956438</v>
      </c>
      <c r="H93" s="160">
        <f>IF(RES_hhdet_emi!H93=0,0,RES_hhdet_emi!H93*1000000/RES_hhdet_num!H93)</f>
        <v>433.06986167871861</v>
      </c>
      <c r="I93" s="160">
        <f>IF(RES_hhdet_emi!I93=0,0,RES_hhdet_emi!I93*1000000/RES_hhdet_num!I93)</f>
        <v>426.70568709396161</v>
      </c>
      <c r="J93" s="160">
        <f>IF(RES_hhdet_emi!J93=0,0,RES_hhdet_emi!J93*1000000/RES_hhdet_num!J93)</f>
        <v>419.54174143925763</v>
      </c>
      <c r="K93" s="160">
        <f>IF(RES_hhdet_emi!K93=0,0,RES_hhdet_emi!K93*1000000/RES_hhdet_num!K93)</f>
        <v>421.30588121217522</v>
      </c>
      <c r="L93" s="160">
        <f>IF(RES_hhdet_emi!L93=0,0,RES_hhdet_emi!L93*1000000/RES_hhdet_num!L93)</f>
        <v>417.4859345269615</v>
      </c>
      <c r="M93" s="160">
        <f>IF(RES_hhdet_emi!M93=0,0,RES_hhdet_emi!M93*1000000/RES_hhdet_num!M93)</f>
        <v>422.23870648176057</v>
      </c>
      <c r="N93" s="160">
        <f>IF(RES_hhdet_emi!N93=0,0,RES_hhdet_emi!N93*1000000/RES_hhdet_num!N93)</f>
        <v>415.68208144068495</v>
      </c>
      <c r="O93" s="160">
        <f>IF(RES_hhdet_emi!O93=0,0,RES_hhdet_emi!O93*1000000/RES_hhdet_num!O93)</f>
        <v>405.21506559724446</v>
      </c>
      <c r="P93" s="160">
        <f>IF(RES_hhdet_emi!P93=0,0,RES_hhdet_emi!P93*1000000/RES_hhdet_num!P93)</f>
        <v>408.91150410761679</v>
      </c>
      <c r="Q93" s="160">
        <f>IF(RES_hhdet_emi!Q93=0,0,RES_hhdet_emi!Q93*1000000/RES_hhdet_num!Q93)</f>
        <v>399.78739568117436</v>
      </c>
    </row>
    <row r="94" spans="1:17" ht="12" customHeight="1" x14ac:dyDescent="0.25">
      <c r="A94" s="148" t="s">
        <v>57</v>
      </c>
      <c r="B94" s="156">
        <f>IF(RES_hhdet_emi!B94=0,0,RES_hhdet_emi!B94*1000000/RES_hhdet_num!B93)</f>
        <v>453.85753799567726</v>
      </c>
      <c r="C94" s="156">
        <f>IF(RES_hhdet_emi!C94=0,0,RES_hhdet_emi!C94*1000000/RES_hhdet_num!C93)</f>
        <v>450.49532312042101</v>
      </c>
      <c r="D94" s="156">
        <f>IF(RES_hhdet_emi!D94=0,0,RES_hhdet_emi!D94*1000000/RES_hhdet_num!D93)</f>
        <v>448.44823441079581</v>
      </c>
      <c r="E94" s="156">
        <f>IF(RES_hhdet_emi!E94=0,0,RES_hhdet_emi!E94*1000000/RES_hhdet_num!E93)</f>
        <v>445.13431750742114</v>
      </c>
      <c r="F94" s="156">
        <f>IF(RES_hhdet_emi!F94=0,0,RES_hhdet_emi!F94*1000000/RES_hhdet_num!F93)</f>
        <v>440.77238597574336</v>
      </c>
      <c r="G94" s="156">
        <f>IF(RES_hhdet_emi!G94=0,0,RES_hhdet_emi!G94*1000000/RES_hhdet_num!G93)</f>
        <v>439.11389794956438</v>
      </c>
      <c r="H94" s="156">
        <f>IF(RES_hhdet_emi!H94=0,0,RES_hhdet_emi!H94*1000000/RES_hhdet_num!H93)</f>
        <v>433.06986167871861</v>
      </c>
      <c r="I94" s="156">
        <f>IF(RES_hhdet_emi!I94=0,0,RES_hhdet_emi!I94*1000000/RES_hhdet_num!I93)</f>
        <v>426.70568709396161</v>
      </c>
      <c r="J94" s="156">
        <f>IF(RES_hhdet_emi!J94=0,0,RES_hhdet_emi!J94*1000000/RES_hhdet_num!J93)</f>
        <v>419.54174143925763</v>
      </c>
      <c r="K94" s="156">
        <f>IF(RES_hhdet_emi!K94=0,0,RES_hhdet_emi!K94*1000000/RES_hhdet_num!K93)</f>
        <v>421.30588121217522</v>
      </c>
      <c r="L94" s="156">
        <f>IF(RES_hhdet_emi!L94=0,0,RES_hhdet_emi!L94*1000000/RES_hhdet_num!L93)</f>
        <v>417.4859345269615</v>
      </c>
      <c r="M94" s="156">
        <f>IF(RES_hhdet_emi!M94=0,0,RES_hhdet_emi!M94*1000000/RES_hhdet_num!M93)</f>
        <v>422.23870648176057</v>
      </c>
      <c r="N94" s="156">
        <f>IF(RES_hhdet_emi!N94=0,0,RES_hhdet_emi!N94*1000000/RES_hhdet_num!N93)</f>
        <v>415.68208144068495</v>
      </c>
      <c r="O94" s="156">
        <f>IF(RES_hhdet_emi!O94=0,0,RES_hhdet_emi!O94*1000000/RES_hhdet_num!O93)</f>
        <v>405.21506559724446</v>
      </c>
      <c r="P94" s="156">
        <f>IF(RES_hhdet_emi!P94=0,0,RES_hhdet_emi!P94*1000000/RES_hhdet_num!P93)</f>
        <v>408.91150410761679</v>
      </c>
      <c r="Q94" s="156">
        <f>IF(RES_hhdet_emi!Q94=0,0,RES_hhdet_emi!Q94*1000000/RES_hhdet_num!Q93)</f>
        <v>399.78739568117436</v>
      </c>
    </row>
    <row r="95" spans="1:17" ht="12" customHeight="1" x14ac:dyDescent="0.25">
      <c r="A95" s="148" t="s">
        <v>59</v>
      </c>
      <c r="B95" s="156">
        <f>IF(RES_hhdet_emi!B95=0,0,RES_hhdet_emi!B95*1000000/RES_hhdet_num!B93)</f>
        <v>0</v>
      </c>
      <c r="C95" s="156">
        <f>IF(RES_hhdet_emi!C95=0,0,RES_hhdet_emi!C95*1000000/RES_hhdet_num!C93)</f>
        <v>0</v>
      </c>
      <c r="D95" s="156">
        <f>IF(RES_hhdet_emi!D95=0,0,RES_hhdet_emi!D95*1000000/RES_hhdet_num!D93)</f>
        <v>0</v>
      </c>
      <c r="E95" s="156">
        <f>IF(RES_hhdet_emi!E95=0,0,RES_hhdet_emi!E95*1000000/RES_hhdet_num!E93)</f>
        <v>0</v>
      </c>
      <c r="F95" s="156">
        <f>IF(RES_hhdet_emi!F95=0,0,RES_hhdet_emi!F95*1000000/RES_hhdet_num!F93)</f>
        <v>0</v>
      </c>
      <c r="G95" s="156">
        <f>IF(RES_hhdet_emi!G95=0,0,RES_hhdet_emi!G95*1000000/RES_hhdet_num!G93)</f>
        <v>0</v>
      </c>
      <c r="H95" s="156">
        <f>IF(RES_hhdet_emi!H95=0,0,RES_hhdet_emi!H95*1000000/RES_hhdet_num!H93)</f>
        <v>0</v>
      </c>
      <c r="I95" s="156">
        <f>IF(RES_hhdet_emi!I95=0,0,RES_hhdet_emi!I95*1000000/RES_hhdet_num!I93)</f>
        <v>0</v>
      </c>
      <c r="J95" s="156">
        <f>IF(RES_hhdet_emi!J95=0,0,RES_hhdet_emi!J95*1000000/RES_hhdet_num!J93)</f>
        <v>0</v>
      </c>
      <c r="K95" s="156">
        <f>IF(RES_hhdet_emi!K95=0,0,RES_hhdet_emi!K95*1000000/RES_hhdet_num!K93)</f>
        <v>0</v>
      </c>
      <c r="L95" s="156">
        <f>IF(RES_hhdet_emi!L95=0,0,RES_hhdet_emi!L95*1000000/RES_hhdet_num!L93)</f>
        <v>0</v>
      </c>
      <c r="M95" s="156">
        <f>IF(RES_hhdet_emi!M95=0,0,RES_hhdet_emi!M95*1000000/RES_hhdet_num!M93)</f>
        <v>0</v>
      </c>
      <c r="N95" s="156">
        <f>IF(RES_hhdet_emi!N95=0,0,RES_hhdet_emi!N95*1000000/RES_hhdet_num!N93)</f>
        <v>0</v>
      </c>
      <c r="O95" s="156">
        <f>IF(RES_hhdet_emi!O95=0,0,RES_hhdet_emi!O95*1000000/RES_hhdet_num!O93)</f>
        <v>0</v>
      </c>
      <c r="P95" s="156">
        <f>IF(RES_hhdet_emi!P95=0,0,RES_hhdet_emi!P95*1000000/RES_hhdet_num!P93)</f>
        <v>0</v>
      </c>
      <c r="Q95" s="156">
        <f>IF(RES_hhdet_emi!Q95=0,0,RES_hhdet_emi!Q95*1000000/RES_hhdet_num!Q93)</f>
        <v>0</v>
      </c>
    </row>
    <row r="96" spans="1:17" ht="12" customHeight="1" x14ac:dyDescent="0.25">
      <c r="A96" s="163" t="s">
        <v>142</v>
      </c>
      <c r="B96" s="162">
        <f>IF(RES_hhdet_emi!B96=0,0,RES_hhdet_emi!B96*1000000/RES_hhdet_num!B96)</f>
        <v>0</v>
      </c>
      <c r="C96" s="162">
        <f>IF(RES_hhdet_emi!C96=0,0,RES_hhdet_emi!C96*1000000/RES_hhdet_num!C96)</f>
        <v>0</v>
      </c>
      <c r="D96" s="162">
        <f>IF(RES_hhdet_emi!D96=0,0,RES_hhdet_emi!D96*1000000/RES_hhdet_num!D96)</f>
        <v>0</v>
      </c>
      <c r="E96" s="162">
        <f>IF(RES_hhdet_emi!E96=0,0,RES_hhdet_emi!E96*1000000/RES_hhdet_num!E96)</f>
        <v>0</v>
      </c>
      <c r="F96" s="162">
        <f>IF(RES_hhdet_emi!F96=0,0,RES_hhdet_emi!F96*1000000/RES_hhdet_num!F96)</f>
        <v>0</v>
      </c>
      <c r="G96" s="162">
        <f>IF(RES_hhdet_emi!G96=0,0,RES_hhdet_emi!G96*1000000/RES_hhdet_num!G96)</f>
        <v>0</v>
      </c>
      <c r="H96" s="162">
        <f>IF(RES_hhdet_emi!H96=0,0,RES_hhdet_emi!H96*1000000/RES_hhdet_num!H96)</f>
        <v>0</v>
      </c>
      <c r="I96" s="162">
        <f>IF(RES_hhdet_emi!I96=0,0,RES_hhdet_emi!I96*1000000/RES_hhdet_num!I96)</f>
        <v>0</v>
      </c>
      <c r="J96" s="162">
        <f>IF(RES_hhdet_emi!J96=0,0,RES_hhdet_emi!J96*1000000/RES_hhdet_num!J96)</f>
        <v>0</v>
      </c>
      <c r="K96" s="162">
        <f>IF(RES_hhdet_emi!K96=0,0,RES_hhdet_emi!K96*1000000/RES_hhdet_num!K96)</f>
        <v>0</v>
      </c>
      <c r="L96" s="162">
        <f>IF(RES_hhdet_emi!L96=0,0,RES_hhdet_emi!L96*1000000/RES_hhdet_num!L96)</f>
        <v>0</v>
      </c>
      <c r="M96" s="162">
        <f>IF(RES_hhdet_emi!M96=0,0,RES_hhdet_emi!M96*1000000/RES_hhdet_num!M96)</f>
        <v>0</v>
      </c>
      <c r="N96" s="162">
        <f>IF(RES_hhdet_emi!N96=0,0,RES_hhdet_emi!N96*1000000/RES_hhdet_num!N96)</f>
        <v>0</v>
      </c>
      <c r="O96" s="162">
        <f>IF(RES_hhdet_emi!O96=0,0,RES_hhdet_emi!O96*1000000/RES_hhdet_num!O96)</f>
        <v>0</v>
      </c>
      <c r="P96" s="162">
        <f>IF(RES_hhdet_emi!P96=0,0,RES_hhdet_emi!P96*1000000/RES_hhdet_num!P96)</f>
        <v>0</v>
      </c>
      <c r="Q96" s="162">
        <f>IF(RES_hhdet_emi!Q96=0,0,RES_hhdet_emi!Q96*1000000/RES_hhdet_num!Q96)</f>
        <v>0</v>
      </c>
    </row>
    <row r="97" spans="1:17" ht="12" customHeight="1" x14ac:dyDescent="0.25">
      <c r="A97" s="161" t="s">
        <v>141</v>
      </c>
      <c r="B97" s="160">
        <f>IF(RES_hhdet_emi!B97=0,0,RES_hhdet_emi!B97*1000000/RES_hhdet_num!B97)</f>
        <v>0</v>
      </c>
      <c r="C97" s="160">
        <f>IF(RES_hhdet_emi!C97=0,0,RES_hhdet_emi!C97*1000000/RES_hhdet_num!C97)</f>
        <v>0</v>
      </c>
      <c r="D97" s="160">
        <f>IF(RES_hhdet_emi!D97=0,0,RES_hhdet_emi!D97*1000000/RES_hhdet_num!D97)</f>
        <v>0</v>
      </c>
      <c r="E97" s="160">
        <f>IF(RES_hhdet_emi!E97=0,0,RES_hhdet_emi!E97*1000000/RES_hhdet_num!E97)</f>
        <v>0</v>
      </c>
      <c r="F97" s="160">
        <f>IF(RES_hhdet_emi!F97=0,0,RES_hhdet_emi!F97*1000000/RES_hhdet_num!F97)</f>
        <v>0</v>
      </c>
      <c r="G97" s="160">
        <f>IF(RES_hhdet_emi!G97=0,0,RES_hhdet_emi!G97*1000000/RES_hhdet_num!G97)</f>
        <v>0</v>
      </c>
      <c r="H97" s="160">
        <f>IF(RES_hhdet_emi!H97=0,0,RES_hhdet_emi!H97*1000000/RES_hhdet_num!H97)</f>
        <v>0</v>
      </c>
      <c r="I97" s="160">
        <f>IF(RES_hhdet_emi!I97=0,0,RES_hhdet_emi!I97*1000000/RES_hhdet_num!I97)</f>
        <v>0</v>
      </c>
      <c r="J97" s="160">
        <f>IF(RES_hhdet_emi!J97=0,0,RES_hhdet_emi!J97*1000000/RES_hhdet_num!J97)</f>
        <v>0</v>
      </c>
      <c r="K97" s="160">
        <f>IF(RES_hhdet_emi!K97=0,0,RES_hhdet_emi!K97*1000000/RES_hhdet_num!K97)</f>
        <v>0</v>
      </c>
      <c r="L97" s="160">
        <f>IF(RES_hhdet_emi!L97=0,0,RES_hhdet_emi!L97*1000000/RES_hhdet_num!L97)</f>
        <v>0</v>
      </c>
      <c r="M97" s="160">
        <f>IF(RES_hhdet_emi!M97=0,0,RES_hhdet_emi!M97*1000000/RES_hhdet_num!M97)</f>
        <v>0</v>
      </c>
      <c r="N97" s="160">
        <f>IF(RES_hhdet_emi!N97=0,0,RES_hhdet_emi!N97*1000000/RES_hhdet_num!N97)</f>
        <v>0</v>
      </c>
      <c r="O97" s="160">
        <f>IF(RES_hhdet_emi!O97=0,0,RES_hhdet_emi!O97*1000000/RES_hhdet_num!O97)</f>
        <v>0</v>
      </c>
      <c r="P97" s="160">
        <f>IF(RES_hhdet_emi!P97=0,0,RES_hhdet_emi!P97*1000000/RES_hhdet_num!P97)</f>
        <v>0</v>
      </c>
      <c r="Q97" s="160">
        <f>IF(RES_hhdet_emi!Q97=0,0,RES_hhdet_emi!Q97*1000000/RES_hhdet_num!Q97)</f>
        <v>0</v>
      </c>
    </row>
    <row r="98" spans="1:17" ht="12" customHeight="1" x14ac:dyDescent="0.25">
      <c r="A98" s="148" t="s">
        <v>60</v>
      </c>
      <c r="B98" s="156">
        <f>IF(RES_hhdet_emi!B98=0,0,RES_hhdet_emi!B98*1000000/RES_hhdet_num!B97)</f>
        <v>0</v>
      </c>
      <c r="C98" s="156">
        <f>IF(RES_hhdet_emi!C98=0,0,RES_hhdet_emi!C98*1000000/RES_hhdet_num!C97)</f>
        <v>0</v>
      </c>
      <c r="D98" s="156">
        <f>IF(RES_hhdet_emi!D98=0,0,RES_hhdet_emi!D98*1000000/RES_hhdet_num!D97)</f>
        <v>0</v>
      </c>
      <c r="E98" s="156">
        <f>IF(RES_hhdet_emi!E98=0,0,RES_hhdet_emi!E98*1000000/RES_hhdet_num!E97)</f>
        <v>0</v>
      </c>
      <c r="F98" s="156">
        <f>IF(RES_hhdet_emi!F98=0,0,RES_hhdet_emi!F98*1000000/RES_hhdet_num!F97)</f>
        <v>0</v>
      </c>
      <c r="G98" s="156">
        <f>IF(RES_hhdet_emi!G98=0,0,RES_hhdet_emi!G98*1000000/RES_hhdet_num!G97)</f>
        <v>0</v>
      </c>
      <c r="H98" s="156">
        <f>IF(RES_hhdet_emi!H98=0,0,RES_hhdet_emi!H98*1000000/RES_hhdet_num!H97)</f>
        <v>0</v>
      </c>
      <c r="I98" s="156">
        <f>IF(RES_hhdet_emi!I98=0,0,RES_hhdet_emi!I98*1000000/RES_hhdet_num!I97)</f>
        <v>0</v>
      </c>
      <c r="J98" s="156">
        <f>IF(RES_hhdet_emi!J98=0,0,RES_hhdet_emi!J98*1000000/RES_hhdet_num!J97)</f>
        <v>0</v>
      </c>
      <c r="K98" s="156">
        <f>IF(RES_hhdet_emi!K98=0,0,RES_hhdet_emi!K98*1000000/RES_hhdet_num!K97)</f>
        <v>0</v>
      </c>
      <c r="L98" s="156">
        <f>IF(RES_hhdet_emi!L98=0,0,RES_hhdet_emi!L98*1000000/RES_hhdet_num!L97)</f>
        <v>0</v>
      </c>
      <c r="M98" s="156">
        <f>IF(RES_hhdet_emi!M98=0,0,RES_hhdet_emi!M98*1000000/RES_hhdet_num!M97)</f>
        <v>0</v>
      </c>
      <c r="N98" s="156">
        <f>IF(RES_hhdet_emi!N98=0,0,RES_hhdet_emi!N98*1000000/RES_hhdet_num!N97)</f>
        <v>0</v>
      </c>
      <c r="O98" s="156">
        <f>IF(RES_hhdet_emi!O98=0,0,RES_hhdet_emi!O98*1000000/RES_hhdet_num!O97)</f>
        <v>0</v>
      </c>
      <c r="P98" s="156">
        <f>IF(RES_hhdet_emi!P98=0,0,RES_hhdet_emi!P98*1000000/RES_hhdet_num!P97)</f>
        <v>0</v>
      </c>
      <c r="Q98" s="156">
        <f>IF(RES_hhdet_emi!Q98=0,0,RES_hhdet_emi!Q98*1000000/RES_hhdet_num!Q97)</f>
        <v>0</v>
      </c>
    </row>
    <row r="99" spans="1:17" ht="12" customHeight="1" x14ac:dyDescent="0.25">
      <c r="A99" s="148" t="s">
        <v>59</v>
      </c>
      <c r="B99" s="156">
        <f>IF(RES_hhdet_emi!B99=0,0,RES_hhdet_emi!B99*1000000/RES_hhdet_num!B97)</f>
        <v>0</v>
      </c>
      <c r="C99" s="156">
        <f>IF(RES_hhdet_emi!C99=0,0,RES_hhdet_emi!C99*1000000/RES_hhdet_num!C97)</f>
        <v>0</v>
      </c>
      <c r="D99" s="156">
        <f>IF(RES_hhdet_emi!D99=0,0,RES_hhdet_emi!D99*1000000/RES_hhdet_num!D97)</f>
        <v>0</v>
      </c>
      <c r="E99" s="156">
        <f>IF(RES_hhdet_emi!E99=0,0,RES_hhdet_emi!E99*1000000/RES_hhdet_num!E97)</f>
        <v>0</v>
      </c>
      <c r="F99" s="156">
        <f>IF(RES_hhdet_emi!F99=0,0,RES_hhdet_emi!F99*1000000/RES_hhdet_num!F97)</f>
        <v>0</v>
      </c>
      <c r="G99" s="156">
        <f>IF(RES_hhdet_emi!G99=0,0,RES_hhdet_emi!G99*1000000/RES_hhdet_num!G97)</f>
        <v>0</v>
      </c>
      <c r="H99" s="156">
        <f>IF(RES_hhdet_emi!H99=0,0,RES_hhdet_emi!H99*1000000/RES_hhdet_num!H97)</f>
        <v>0</v>
      </c>
      <c r="I99" s="156">
        <f>IF(RES_hhdet_emi!I99=0,0,RES_hhdet_emi!I99*1000000/RES_hhdet_num!I97)</f>
        <v>0</v>
      </c>
      <c r="J99" s="156">
        <f>IF(RES_hhdet_emi!J99=0,0,RES_hhdet_emi!J99*1000000/RES_hhdet_num!J97)</f>
        <v>0</v>
      </c>
      <c r="K99" s="156">
        <f>IF(RES_hhdet_emi!K99=0,0,RES_hhdet_emi!K99*1000000/RES_hhdet_num!K97)</f>
        <v>0</v>
      </c>
      <c r="L99" s="156">
        <f>IF(RES_hhdet_emi!L99=0,0,RES_hhdet_emi!L99*1000000/RES_hhdet_num!L97)</f>
        <v>0</v>
      </c>
      <c r="M99" s="156">
        <f>IF(RES_hhdet_emi!M99=0,0,RES_hhdet_emi!M99*1000000/RES_hhdet_num!M97)</f>
        <v>0</v>
      </c>
      <c r="N99" s="156">
        <f>IF(RES_hhdet_emi!N99=0,0,RES_hhdet_emi!N99*1000000/RES_hhdet_num!N97)</f>
        <v>0</v>
      </c>
      <c r="O99" s="156">
        <f>IF(RES_hhdet_emi!O99=0,0,RES_hhdet_emi!O99*1000000/RES_hhdet_num!O97)</f>
        <v>0</v>
      </c>
      <c r="P99" s="156">
        <f>IF(RES_hhdet_emi!P99=0,0,RES_hhdet_emi!P99*1000000/RES_hhdet_num!P97)</f>
        <v>0</v>
      </c>
      <c r="Q99" s="156">
        <f>IF(RES_hhdet_emi!Q99=0,0,RES_hhdet_emi!Q99*1000000/RES_hhdet_num!Q97)</f>
        <v>0</v>
      </c>
    </row>
    <row r="100" spans="1:17" ht="12" customHeight="1" x14ac:dyDescent="0.25">
      <c r="A100" s="158" t="s">
        <v>62</v>
      </c>
      <c r="B100" s="157">
        <f>IF(RES_hhdet_emi!B100=0,0,RES_hhdet_emi!B100*1000000/RES_hhdet_num!B$81)</f>
        <v>17.281786014836744</v>
      </c>
      <c r="C100" s="157">
        <f>IF(RES_hhdet_emi!C100=0,0,RES_hhdet_emi!C100*1000000/RES_hhdet_num!C$81)</f>
        <v>13.247291749032966</v>
      </c>
      <c r="D100" s="157">
        <f>IF(RES_hhdet_emi!D100=0,0,RES_hhdet_emi!D100*1000000/RES_hhdet_num!D$81)</f>
        <v>11.696748905069656</v>
      </c>
      <c r="E100" s="157">
        <f>IF(RES_hhdet_emi!E100=0,0,RES_hhdet_emi!E100*1000000/RES_hhdet_num!E$81)</f>
        <v>6.5492071566197598</v>
      </c>
      <c r="F100" s="157">
        <f>IF(RES_hhdet_emi!F100=0,0,RES_hhdet_emi!F100*1000000/RES_hhdet_num!F$81)</f>
        <v>7.4037611414719136</v>
      </c>
      <c r="G100" s="157">
        <f>IF(RES_hhdet_emi!G100=0,0,RES_hhdet_emi!G100*1000000/RES_hhdet_num!G$81)</f>
        <v>14.366779196373857</v>
      </c>
      <c r="H100" s="157">
        <f>IF(RES_hhdet_emi!H100=0,0,RES_hhdet_emi!H100*1000000/RES_hhdet_num!H$81)</f>
        <v>11.790336086396211</v>
      </c>
      <c r="I100" s="157">
        <f>IF(RES_hhdet_emi!I100=0,0,RES_hhdet_emi!I100*1000000/RES_hhdet_num!I$81)</f>
        <v>22.62983409460367</v>
      </c>
      <c r="J100" s="157">
        <f>IF(RES_hhdet_emi!J100=0,0,RES_hhdet_emi!J100*1000000/RES_hhdet_num!J$81)</f>
        <v>20.999891439298921</v>
      </c>
      <c r="K100" s="157">
        <f>IF(RES_hhdet_emi!K100=0,0,RES_hhdet_emi!K100*1000000/RES_hhdet_num!K$81)</f>
        <v>9.8597021742509501</v>
      </c>
      <c r="L100" s="157">
        <f>IF(RES_hhdet_emi!L100=0,0,RES_hhdet_emi!L100*1000000/RES_hhdet_num!L$81)</f>
        <v>13.78157895545645</v>
      </c>
      <c r="M100" s="157">
        <f>IF(RES_hhdet_emi!M100=0,0,RES_hhdet_emi!M100*1000000/RES_hhdet_num!M$81)</f>
        <v>13.14361049889559</v>
      </c>
      <c r="N100" s="157">
        <f>IF(RES_hhdet_emi!N100=0,0,RES_hhdet_emi!N100*1000000/RES_hhdet_num!N$81)</f>
        <v>7.2046882111763466</v>
      </c>
      <c r="O100" s="157">
        <f>IF(RES_hhdet_emi!O100=0,0,RES_hhdet_emi!O100*1000000/RES_hhdet_num!O$81)</f>
        <v>7.9960687833356792</v>
      </c>
      <c r="P100" s="157">
        <f>IF(RES_hhdet_emi!P100=0,0,RES_hhdet_emi!P100*1000000/RES_hhdet_num!P$81)</f>
        <v>8.5307456664847141</v>
      </c>
      <c r="Q100" s="157">
        <f>IF(RES_hhdet_emi!Q100=0,0,RES_hhdet_emi!Q100*1000000/RES_hhdet_num!Q$81)</f>
        <v>11.594053527524592</v>
      </c>
    </row>
    <row r="101" spans="1:17" ht="12" customHeight="1" x14ac:dyDescent="0.25">
      <c r="A101" s="23" t="s">
        <v>55</v>
      </c>
      <c r="B101" s="156">
        <f>IF(RES_hhdet_emi!B101=0,0,RES_hhdet_emi!B101*1000000/RES_hhdet_num!B101)</f>
        <v>0</v>
      </c>
      <c r="C101" s="156">
        <f>IF(RES_hhdet_emi!C101=0,0,RES_hhdet_emi!C101*1000000/RES_hhdet_num!C101)</f>
        <v>0</v>
      </c>
      <c r="D101" s="156">
        <f>IF(RES_hhdet_emi!D101=0,0,RES_hhdet_emi!D101*1000000/RES_hhdet_num!D101)</f>
        <v>0</v>
      </c>
      <c r="E101" s="156">
        <f>IF(RES_hhdet_emi!E101=0,0,RES_hhdet_emi!E101*1000000/RES_hhdet_num!E101)</f>
        <v>0</v>
      </c>
      <c r="F101" s="156">
        <f>IF(RES_hhdet_emi!F101=0,0,RES_hhdet_emi!F101*1000000/RES_hhdet_num!F101)</f>
        <v>0</v>
      </c>
      <c r="G101" s="156">
        <f>IF(RES_hhdet_emi!G101=0,0,RES_hhdet_emi!G101*1000000/RES_hhdet_num!G101)</f>
        <v>0</v>
      </c>
      <c r="H101" s="156">
        <f>IF(RES_hhdet_emi!H101=0,0,RES_hhdet_emi!H101*1000000/RES_hhdet_num!H101)</f>
        <v>0</v>
      </c>
      <c r="I101" s="156">
        <f>IF(RES_hhdet_emi!I101=0,0,RES_hhdet_emi!I101*1000000/RES_hhdet_num!I101)</f>
        <v>0</v>
      </c>
      <c r="J101" s="156">
        <f>IF(RES_hhdet_emi!J101=0,0,RES_hhdet_emi!J101*1000000/RES_hhdet_num!J101)</f>
        <v>0</v>
      </c>
      <c r="K101" s="156">
        <f>IF(RES_hhdet_emi!K101=0,0,RES_hhdet_emi!K101*1000000/RES_hhdet_num!K101)</f>
        <v>0</v>
      </c>
      <c r="L101" s="156">
        <f>IF(RES_hhdet_emi!L101=0,0,RES_hhdet_emi!L101*1000000/RES_hhdet_num!L101)</f>
        <v>0</v>
      </c>
      <c r="M101" s="156">
        <f>IF(RES_hhdet_emi!M101=0,0,RES_hhdet_emi!M101*1000000/RES_hhdet_num!M101)</f>
        <v>0</v>
      </c>
      <c r="N101" s="156">
        <f>IF(RES_hhdet_emi!N101=0,0,RES_hhdet_emi!N101*1000000/RES_hhdet_num!N101)</f>
        <v>0</v>
      </c>
      <c r="O101" s="156">
        <f>IF(RES_hhdet_emi!O101=0,0,RES_hhdet_emi!O101*1000000/RES_hhdet_num!O101)</f>
        <v>0</v>
      </c>
      <c r="P101" s="156">
        <f>IF(RES_hhdet_emi!P101=0,0,RES_hhdet_emi!P101*1000000/RES_hhdet_num!P101)</f>
        <v>0</v>
      </c>
      <c r="Q101" s="156">
        <f>IF(RES_hhdet_emi!Q101=0,0,RES_hhdet_emi!Q101*1000000/RES_hhdet_num!Q101)</f>
        <v>0</v>
      </c>
    </row>
    <row r="102" spans="1:17" ht="12" customHeight="1" x14ac:dyDescent="0.25">
      <c r="A102" s="23" t="s">
        <v>57</v>
      </c>
      <c r="B102" s="156">
        <f>IF(RES_hhdet_emi!B102=0,0,RES_hhdet_emi!B102*1000000/RES_hhdet_num!B102)</f>
        <v>323.8381332431905</v>
      </c>
      <c r="C102" s="156">
        <f>IF(RES_hhdet_emi!C102=0,0,RES_hhdet_emi!C102*1000000/RES_hhdet_num!C102)</f>
        <v>323.41496640371673</v>
      </c>
      <c r="D102" s="156">
        <f>IF(RES_hhdet_emi!D102=0,0,RES_hhdet_emi!D102*1000000/RES_hhdet_num!D102)</f>
        <v>322.65212122670266</v>
      </c>
      <c r="E102" s="156">
        <f>IF(RES_hhdet_emi!E102=0,0,RES_hhdet_emi!E102*1000000/RES_hhdet_num!E102)</f>
        <v>310.90184123713374</v>
      </c>
      <c r="F102" s="156">
        <f>IF(RES_hhdet_emi!F102=0,0,RES_hhdet_emi!F102*1000000/RES_hhdet_num!F102)</f>
        <v>326.47522927012005</v>
      </c>
      <c r="G102" s="156">
        <f>IF(RES_hhdet_emi!G102=0,0,RES_hhdet_emi!G102*1000000/RES_hhdet_num!G102)</f>
        <v>349.36534161030653</v>
      </c>
      <c r="H102" s="156">
        <f>IF(RES_hhdet_emi!H102=0,0,RES_hhdet_emi!H102*1000000/RES_hhdet_num!H102)</f>
        <v>285.09772347070714</v>
      </c>
      <c r="I102" s="156">
        <f>IF(RES_hhdet_emi!I102=0,0,RES_hhdet_emi!I102*1000000/RES_hhdet_num!I102)</f>
        <v>316.52439189791897</v>
      </c>
      <c r="J102" s="156">
        <f>IF(RES_hhdet_emi!J102=0,0,RES_hhdet_emi!J102*1000000/RES_hhdet_num!J102)</f>
        <v>314.94655982504253</v>
      </c>
      <c r="K102" s="156">
        <f>IF(RES_hhdet_emi!K102=0,0,RES_hhdet_emi!K102*1000000/RES_hhdet_num!K102)</f>
        <v>235.5368859959828</v>
      </c>
      <c r="L102" s="156">
        <f>IF(RES_hhdet_emi!L102=0,0,RES_hhdet_emi!L102*1000000/RES_hhdet_num!L102)</f>
        <v>339.11727122163472</v>
      </c>
      <c r="M102" s="156">
        <f>IF(RES_hhdet_emi!M102=0,0,RES_hhdet_emi!M102*1000000/RES_hhdet_num!M102)</f>
        <v>337.95497524836333</v>
      </c>
      <c r="N102" s="156">
        <f>IF(RES_hhdet_emi!N102=0,0,RES_hhdet_emi!N102*1000000/RES_hhdet_num!N102)</f>
        <v>259.35041321115534</v>
      </c>
      <c r="O102" s="156">
        <f>IF(RES_hhdet_emi!O102=0,0,RES_hhdet_emi!O102*1000000/RES_hhdet_num!O102)</f>
        <v>283.61007513402114</v>
      </c>
      <c r="P102" s="156">
        <f>IF(RES_hhdet_emi!P102=0,0,RES_hhdet_emi!P102*1000000/RES_hhdet_num!P102)</f>
        <v>279.8983919862502</v>
      </c>
      <c r="Q102" s="156">
        <f>IF(RES_hhdet_emi!Q102=0,0,RES_hhdet_emi!Q102*1000000/RES_hhdet_num!Q102)</f>
        <v>275.57208821133167</v>
      </c>
    </row>
    <row r="103" spans="1:17" ht="12" customHeight="1" x14ac:dyDescent="0.25">
      <c r="A103" s="29" t="s">
        <v>140</v>
      </c>
      <c r="B103" s="57">
        <f>IF(RES_hhdet_emi!B103=0,0,RES_hhdet_emi!B103*1000000/RES_hhdet_num!B103)</f>
        <v>0</v>
      </c>
      <c r="C103" s="57">
        <f>IF(RES_hhdet_emi!C103=0,0,RES_hhdet_emi!C103*1000000/RES_hhdet_num!C103)</f>
        <v>0</v>
      </c>
      <c r="D103" s="57">
        <f>IF(RES_hhdet_emi!D103=0,0,RES_hhdet_emi!D103*1000000/RES_hhdet_num!D103)</f>
        <v>0</v>
      </c>
      <c r="E103" s="57">
        <f>IF(RES_hhdet_emi!E103=0,0,RES_hhdet_emi!E103*1000000/RES_hhdet_num!E103)</f>
        <v>0</v>
      </c>
      <c r="F103" s="57">
        <f>IF(RES_hhdet_emi!F103=0,0,RES_hhdet_emi!F103*1000000/RES_hhdet_num!F103)</f>
        <v>0</v>
      </c>
      <c r="G103" s="57">
        <f>IF(RES_hhdet_emi!G103=0,0,RES_hhdet_emi!G103*1000000/RES_hhdet_num!G103)</f>
        <v>0</v>
      </c>
      <c r="H103" s="57">
        <f>IF(RES_hhdet_emi!H103=0,0,RES_hhdet_emi!H103*1000000/RES_hhdet_num!H103)</f>
        <v>0</v>
      </c>
      <c r="I103" s="57">
        <f>IF(RES_hhdet_emi!I103=0,0,RES_hhdet_emi!I103*1000000/RES_hhdet_num!I103)</f>
        <v>0</v>
      </c>
      <c r="J103" s="57">
        <f>IF(RES_hhdet_emi!J103=0,0,RES_hhdet_emi!J103*1000000/RES_hhdet_num!J103)</f>
        <v>0</v>
      </c>
      <c r="K103" s="57">
        <f>IF(RES_hhdet_emi!K103=0,0,RES_hhdet_emi!K103*1000000/RES_hhdet_num!K103)</f>
        <v>0</v>
      </c>
      <c r="L103" s="57">
        <f>IF(RES_hhdet_emi!L103=0,0,RES_hhdet_emi!L103*1000000/RES_hhdet_num!L103)</f>
        <v>0</v>
      </c>
      <c r="M103" s="57">
        <f>IF(RES_hhdet_emi!M103=0,0,RES_hhdet_emi!M103*1000000/RES_hhdet_num!M103)</f>
        <v>0</v>
      </c>
      <c r="N103" s="57">
        <f>IF(RES_hhdet_emi!N103=0,0,RES_hhdet_emi!N103*1000000/RES_hhdet_num!N103)</f>
        <v>0</v>
      </c>
      <c r="O103" s="57">
        <f>IF(RES_hhdet_emi!O103=0,0,RES_hhdet_emi!O103*1000000/RES_hhdet_num!O103)</f>
        <v>0</v>
      </c>
      <c r="P103" s="57">
        <f>IF(RES_hhdet_emi!P103=0,0,RES_hhdet_emi!P103*1000000/RES_hhdet_num!P103)</f>
        <v>0</v>
      </c>
      <c r="Q103" s="57">
        <f>IF(RES_hhdet_emi!Q103=0,0,RES_hhdet_emi!Q103*1000000/RES_hhdet_num!Q103)</f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>
        <f>SUM(B106,B109,B111,B120)</f>
        <v>0</v>
      </c>
      <c r="C105" s="168">
        <f t="shared" ref="C105:Q105" si="15">SUM(C106,C109,C111,C120)</f>
        <v>0</v>
      </c>
      <c r="D105" s="168">
        <f t="shared" si="15"/>
        <v>0</v>
      </c>
      <c r="E105" s="168">
        <f t="shared" si="15"/>
        <v>0</v>
      </c>
      <c r="F105" s="168">
        <f t="shared" si="15"/>
        <v>0</v>
      </c>
      <c r="G105" s="168">
        <f t="shared" si="15"/>
        <v>0</v>
      </c>
      <c r="H105" s="168">
        <f t="shared" si="15"/>
        <v>0</v>
      </c>
      <c r="I105" s="168">
        <f t="shared" si="15"/>
        <v>0</v>
      </c>
      <c r="J105" s="168">
        <f t="shared" si="15"/>
        <v>0</v>
      </c>
      <c r="K105" s="168">
        <f t="shared" si="15"/>
        <v>0</v>
      </c>
      <c r="L105" s="168">
        <f t="shared" si="15"/>
        <v>0</v>
      </c>
      <c r="M105" s="168">
        <f t="shared" si="15"/>
        <v>0</v>
      </c>
      <c r="N105" s="168">
        <f t="shared" si="15"/>
        <v>0</v>
      </c>
      <c r="O105" s="168">
        <f t="shared" si="15"/>
        <v>0</v>
      </c>
      <c r="P105" s="168">
        <f t="shared" si="15"/>
        <v>0</v>
      </c>
      <c r="Q105" s="168">
        <f t="shared" si="15"/>
        <v>0</v>
      </c>
    </row>
    <row r="106" spans="1:17" ht="12.95" customHeight="1" x14ac:dyDescent="0.25">
      <c r="A106" s="158" t="s">
        <v>65</v>
      </c>
      <c r="B106" s="157">
        <f t="shared" ref="B106:Q106" si="16">SUM(B107:B108)</f>
        <v>0</v>
      </c>
      <c r="C106" s="157">
        <f t="shared" si="16"/>
        <v>0</v>
      </c>
      <c r="D106" s="157">
        <f t="shared" si="16"/>
        <v>0</v>
      </c>
      <c r="E106" s="157">
        <f t="shared" si="16"/>
        <v>0</v>
      </c>
      <c r="F106" s="157">
        <f t="shared" si="16"/>
        <v>0</v>
      </c>
      <c r="G106" s="157">
        <f t="shared" si="16"/>
        <v>0</v>
      </c>
      <c r="H106" s="157">
        <f t="shared" si="16"/>
        <v>0</v>
      </c>
      <c r="I106" s="157">
        <f t="shared" si="16"/>
        <v>0</v>
      </c>
      <c r="J106" s="157">
        <f t="shared" si="16"/>
        <v>0</v>
      </c>
      <c r="K106" s="157">
        <f t="shared" si="16"/>
        <v>0</v>
      </c>
      <c r="L106" s="157">
        <f t="shared" si="16"/>
        <v>0</v>
      </c>
      <c r="M106" s="157">
        <f t="shared" si="16"/>
        <v>0</v>
      </c>
      <c r="N106" s="157">
        <f t="shared" si="16"/>
        <v>0</v>
      </c>
      <c r="O106" s="157">
        <f t="shared" si="16"/>
        <v>0</v>
      </c>
      <c r="P106" s="157">
        <f t="shared" si="16"/>
        <v>0</v>
      </c>
      <c r="Q106" s="157">
        <f t="shared" si="16"/>
        <v>0</v>
      </c>
    </row>
    <row r="107" spans="1:17" ht="12" customHeight="1" x14ac:dyDescent="0.25">
      <c r="A107" s="23" t="s">
        <v>153</v>
      </c>
      <c r="B107" s="156">
        <f>IF(RES_hhdet_emi!B107=0,0,RES_hhdet_emi!B107*1000000/RES_hhdet_num!B$105)</f>
        <v>0</v>
      </c>
      <c r="C107" s="156">
        <f>IF(RES_hhdet_emi!C107=0,0,RES_hhdet_emi!C107*1000000/RES_hhdet_num!C$105)</f>
        <v>0</v>
      </c>
      <c r="D107" s="156">
        <f>IF(RES_hhdet_emi!D107=0,0,RES_hhdet_emi!D107*1000000/RES_hhdet_num!D$105)</f>
        <v>0</v>
      </c>
      <c r="E107" s="156">
        <f>IF(RES_hhdet_emi!E107=0,0,RES_hhdet_emi!E107*1000000/RES_hhdet_num!E$105)</f>
        <v>0</v>
      </c>
      <c r="F107" s="156">
        <f>IF(RES_hhdet_emi!F107=0,0,RES_hhdet_emi!F107*1000000/RES_hhdet_num!F$105)</f>
        <v>0</v>
      </c>
      <c r="G107" s="156">
        <f>IF(RES_hhdet_emi!G107=0,0,RES_hhdet_emi!G107*1000000/RES_hhdet_num!G$105)</f>
        <v>0</v>
      </c>
      <c r="H107" s="156">
        <f>IF(RES_hhdet_emi!H107=0,0,RES_hhdet_emi!H107*1000000/RES_hhdet_num!H$105)</f>
        <v>0</v>
      </c>
      <c r="I107" s="156">
        <f>IF(RES_hhdet_emi!I107=0,0,RES_hhdet_emi!I107*1000000/RES_hhdet_num!I$105)</f>
        <v>0</v>
      </c>
      <c r="J107" s="156">
        <f>IF(RES_hhdet_emi!J107=0,0,RES_hhdet_emi!J107*1000000/RES_hhdet_num!J$105)</f>
        <v>0</v>
      </c>
      <c r="K107" s="156">
        <f>IF(RES_hhdet_emi!K107=0,0,RES_hhdet_emi!K107*1000000/RES_hhdet_num!K$105)</f>
        <v>0</v>
      </c>
      <c r="L107" s="156">
        <f>IF(RES_hhdet_emi!L107=0,0,RES_hhdet_emi!L107*1000000/RES_hhdet_num!L$105)</f>
        <v>0</v>
      </c>
      <c r="M107" s="156">
        <f>IF(RES_hhdet_emi!M107=0,0,RES_hhdet_emi!M107*1000000/RES_hhdet_num!M$105)</f>
        <v>0</v>
      </c>
      <c r="N107" s="156">
        <f>IF(RES_hhdet_emi!N107=0,0,RES_hhdet_emi!N107*1000000/RES_hhdet_num!N$105)</f>
        <v>0</v>
      </c>
      <c r="O107" s="156">
        <f>IF(RES_hhdet_emi!O107=0,0,RES_hhdet_emi!O107*1000000/RES_hhdet_num!O$105)</f>
        <v>0</v>
      </c>
      <c r="P107" s="156">
        <f>IF(RES_hhdet_emi!P107=0,0,RES_hhdet_emi!P107*1000000/RES_hhdet_num!P$105)</f>
        <v>0</v>
      </c>
      <c r="Q107" s="156">
        <f>IF(RES_hhdet_emi!Q107=0,0,RES_hhdet_emi!Q107*1000000/RES_hhdet_num!Q$105)</f>
        <v>0</v>
      </c>
    </row>
    <row r="108" spans="1:17" ht="12" customHeight="1" x14ac:dyDescent="0.25">
      <c r="A108" s="23" t="s">
        <v>60</v>
      </c>
      <c r="B108" s="156">
        <f>IF(RES_hhdet_emi!B108=0,0,RES_hhdet_emi!B108*1000000/RES_hhdet_num!B$105)</f>
        <v>0</v>
      </c>
      <c r="C108" s="156">
        <f>IF(RES_hhdet_emi!C108=0,0,RES_hhdet_emi!C108*1000000/RES_hhdet_num!C$105)</f>
        <v>0</v>
      </c>
      <c r="D108" s="156">
        <f>IF(RES_hhdet_emi!D108=0,0,RES_hhdet_emi!D108*1000000/RES_hhdet_num!D$105)</f>
        <v>0</v>
      </c>
      <c r="E108" s="156">
        <f>IF(RES_hhdet_emi!E108=0,0,RES_hhdet_emi!E108*1000000/RES_hhdet_num!E$105)</f>
        <v>0</v>
      </c>
      <c r="F108" s="156">
        <f>IF(RES_hhdet_emi!F108=0,0,RES_hhdet_emi!F108*1000000/RES_hhdet_num!F$105)</f>
        <v>0</v>
      </c>
      <c r="G108" s="156">
        <f>IF(RES_hhdet_emi!G108=0,0,RES_hhdet_emi!G108*1000000/RES_hhdet_num!G$105)</f>
        <v>0</v>
      </c>
      <c r="H108" s="156">
        <f>IF(RES_hhdet_emi!H108=0,0,RES_hhdet_emi!H108*1000000/RES_hhdet_num!H$105)</f>
        <v>0</v>
      </c>
      <c r="I108" s="156">
        <f>IF(RES_hhdet_emi!I108=0,0,RES_hhdet_emi!I108*1000000/RES_hhdet_num!I$105)</f>
        <v>0</v>
      </c>
      <c r="J108" s="156">
        <f>IF(RES_hhdet_emi!J108=0,0,RES_hhdet_emi!J108*1000000/RES_hhdet_num!J$105)</f>
        <v>0</v>
      </c>
      <c r="K108" s="156">
        <f>IF(RES_hhdet_emi!K108=0,0,RES_hhdet_emi!K108*1000000/RES_hhdet_num!K$105)</f>
        <v>0</v>
      </c>
      <c r="L108" s="156">
        <f>IF(RES_hhdet_emi!L108=0,0,RES_hhdet_emi!L108*1000000/RES_hhdet_num!L$105)</f>
        <v>0</v>
      </c>
      <c r="M108" s="156">
        <f>IF(RES_hhdet_emi!M108=0,0,RES_hhdet_emi!M108*1000000/RES_hhdet_num!M$105)</f>
        <v>0</v>
      </c>
      <c r="N108" s="156">
        <f>IF(RES_hhdet_emi!N108=0,0,RES_hhdet_emi!N108*1000000/RES_hhdet_num!N$105)</f>
        <v>0</v>
      </c>
      <c r="O108" s="156">
        <f>IF(RES_hhdet_emi!O108=0,0,RES_hhdet_emi!O108*1000000/RES_hhdet_num!O$105)</f>
        <v>0</v>
      </c>
      <c r="P108" s="156">
        <f>IF(RES_hhdet_emi!P108=0,0,RES_hhdet_emi!P108*1000000/RES_hhdet_num!P$105)</f>
        <v>0</v>
      </c>
      <c r="Q108" s="156">
        <f>IF(RES_hhdet_emi!Q108=0,0,RES_hhdet_emi!Q108*1000000/RES_hhdet_num!Q$105)</f>
        <v>0</v>
      </c>
    </row>
    <row r="109" spans="1:17" ht="12.95" customHeight="1" x14ac:dyDescent="0.25">
      <c r="A109" s="158" t="s">
        <v>112</v>
      </c>
      <c r="B109" s="157">
        <f t="shared" ref="B109:Q109" si="17">B110</f>
        <v>0</v>
      </c>
      <c r="C109" s="157">
        <f t="shared" si="17"/>
        <v>0</v>
      </c>
      <c r="D109" s="157">
        <f t="shared" si="17"/>
        <v>0</v>
      </c>
      <c r="E109" s="157">
        <f t="shared" si="17"/>
        <v>0</v>
      </c>
      <c r="F109" s="157">
        <f t="shared" si="17"/>
        <v>0</v>
      </c>
      <c r="G109" s="157">
        <f t="shared" si="17"/>
        <v>0</v>
      </c>
      <c r="H109" s="157">
        <f t="shared" si="17"/>
        <v>0</v>
      </c>
      <c r="I109" s="157">
        <f t="shared" si="17"/>
        <v>0</v>
      </c>
      <c r="J109" s="157">
        <f t="shared" si="17"/>
        <v>0</v>
      </c>
      <c r="K109" s="157">
        <f t="shared" si="17"/>
        <v>0</v>
      </c>
      <c r="L109" s="157">
        <f t="shared" si="17"/>
        <v>0</v>
      </c>
      <c r="M109" s="157">
        <f t="shared" si="17"/>
        <v>0</v>
      </c>
      <c r="N109" s="157">
        <f t="shared" si="17"/>
        <v>0</v>
      </c>
      <c r="O109" s="157">
        <f t="shared" si="17"/>
        <v>0</v>
      </c>
      <c r="P109" s="157">
        <f t="shared" si="17"/>
        <v>0</v>
      </c>
      <c r="Q109" s="157">
        <f t="shared" si="17"/>
        <v>0</v>
      </c>
    </row>
    <row r="110" spans="1:17" ht="12" customHeight="1" x14ac:dyDescent="0.25">
      <c r="A110" s="23" t="s">
        <v>60</v>
      </c>
      <c r="B110" s="156">
        <f>IF(RES_hhdet_emi!B110=0,0,RES_hhdet_emi!B110*1000000/RES_hhdet_num!B$105)</f>
        <v>0</v>
      </c>
      <c r="C110" s="156">
        <f>IF(RES_hhdet_emi!C110=0,0,RES_hhdet_emi!C110*1000000/RES_hhdet_num!C$105)</f>
        <v>0</v>
      </c>
      <c r="D110" s="156">
        <f>IF(RES_hhdet_emi!D110=0,0,RES_hhdet_emi!D110*1000000/RES_hhdet_num!D$105)</f>
        <v>0</v>
      </c>
      <c r="E110" s="156">
        <f>IF(RES_hhdet_emi!E110=0,0,RES_hhdet_emi!E110*1000000/RES_hhdet_num!E$105)</f>
        <v>0</v>
      </c>
      <c r="F110" s="156">
        <f>IF(RES_hhdet_emi!F110=0,0,RES_hhdet_emi!F110*1000000/RES_hhdet_num!F$105)</f>
        <v>0</v>
      </c>
      <c r="G110" s="156">
        <f>IF(RES_hhdet_emi!G110=0,0,RES_hhdet_emi!G110*1000000/RES_hhdet_num!G$105)</f>
        <v>0</v>
      </c>
      <c r="H110" s="156">
        <f>IF(RES_hhdet_emi!H110=0,0,RES_hhdet_emi!H110*1000000/RES_hhdet_num!H$105)</f>
        <v>0</v>
      </c>
      <c r="I110" s="156">
        <f>IF(RES_hhdet_emi!I110=0,0,RES_hhdet_emi!I110*1000000/RES_hhdet_num!I$105)</f>
        <v>0</v>
      </c>
      <c r="J110" s="156">
        <f>IF(RES_hhdet_emi!J110=0,0,RES_hhdet_emi!J110*1000000/RES_hhdet_num!J$105)</f>
        <v>0</v>
      </c>
      <c r="K110" s="156">
        <f>IF(RES_hhdet_emi!K110=0,0,RES_hhdet_emi!K110*1000000/RES_hhdet_num!K$105)</f>
        <v>0</v>
      </c>
      <c r="L110" s="156">
        <f>IF(RES_hhdet_emi!L110=0,0,RES_hhdet_emi!L110*1000000/RES_hhdet_num!L$105)</f>
        <v>0</v>
      </c>
      <c r="M110" s="156">
        <f>IF(RES_hhdet_emi!M110=0,0,RES_hhdet_emi!M110*1000000/RES_hhdet_num!M$105)</f>
        <v>0</v>
      </c>
      <c r="N110" s="156">
        <f>IF(RES_hhdet_emi!N110=0,0,RES_hhdet_emi!N110*1000000/RES_hhdet_num!N$105)</f>
        <v>0</v>
      </c>
      <c r="O110" s="156">
        <f>IF(RES_hhdet_emi!O110=0,0,RES_hhdet_emi!O110*1000000/RES_hhdet_num!O$105)</f>
        <v>0</v>
      </c>
      <c r="P110" s="156">
        <f>IF(RES_hhdet_emi!P110=0,0,RES_hhdet_emi!P110*1000000/RES_hhdet_num!P$105)</f>
        <v>0</v>
      </c>
      <c r="Q110" s="156">
        <f>IF(RES_hhdet_emi!Q110=0,0,RES_hhdet_emi!Q110*1000000/RES_hhdet_num!Q$105)</f>
        <v>0</v>
      </c>
    </row>
    <row r="111" spans="1:17" ht="12" customHeight="1" x14ac:dyDescent="0.25">
      <c r="A111" s="158" t="s">
        <v>63</v>
      </c>
      <c r="B111" s="157">
        <f>IF(RES_hhdet_emi!B111=0,0,RES_hhdet_emi!B111*1000000/RES_hhdet_num!B$105)</f>
        <v>0</v>
      </c>
      <c r="C111" s="157">
        <f>IF(RES_hhdet_emi!C111=0,0,RES_hhdet_emi!C111*1000000/RES_hhdet_num!C$105)</f>
        <v>0</v>
      </c>
      <c r="D111" s="157">
        <f>IF(RES_hhdet_emi!D111=0,0,RES_hhdet_emi!D111*1000000/RES_hhdet_num!D$105)</f>
        <v>0</v>
      </c>
      <c r="E111" s="157">
        <f>IF(RES_hhdet_emi!E111=0,0,RES_hhdet_emi!E111*1000000/RES_hhdet_num!E$105)</f>
        <v>0</v>
      </c>
      <c r="F111" s="157">
        <f>IF(RES_hhdet_emi!F111=0,0,RES_hhdet_emi!F111*1000000/RES_hhdet_num!F$105)</f>
        <v>0</v>
      </c>
      <c r="G111" s="157">
        <f>IF(RES_hhdet_emi!G111=0,0,RES_hhdet_emi!G111*1000000/RES_hhdet_num!G$105)</f>
        <v>0</v>
      </c>
      <c r="H111" s="157">
        <f>IF(RES_hhdet_emi!H111=0,0,RES_hhdet_emi!H111*1000000/RES_hhdet_num!H$105)</f>
        <v>0</v>
      </c>
      <c r="I111" s="157">
        <f>IF(RES_hhdet_emi!I111=0,0,RES_hhdet_emi!I111*1000000/RES_hhdet_num!I$105)</f>
        <v>0</v>
      </c>
      <c r="J111" s="157">
        <f>IF(RES_hhdet_emi!J111=0,0,RES_hhdet_emi!J111*1000000/RES_hhdet_num!J$105)</f>
        <v>0</v>
      </c>
      <c r="K111" s="157">
        <f>IF(RES_hhdet_emi!K111=0,0,RES_hhdet_emi!K111*1000000/RES_hhdet_num!K$105)</f>
        <v>0</v>
      </c>
      <c r="L111" s="157">
        <f>IF(RES_hhdet_emi!L111=0,0,RES_hhdet_emi!L111*1000000/RES_hhdet_num!L$105)</f>
        <v>0</v>
      </c>
      <c r="M111" s="157">
        <f>IF(RES_hhdet_emi!M111=0,0,RES_hhdet_emi!M111*1000000/RES_hhdet_num!M$105)</f>
        <v>0</v>
      </c>
      <c r="N111" s="157">
        <f>IF(RES_hhdet_emi!N111=0,0,RES_hhdet_emi!N111*1000000/RES_hhdet_num!N$105)</f>
        <v>0</v>
      </c>
      <c r="O111" s="157">
        <f>IF(RES_hhdet_emi!O111=0,0,RES_hhdet_emi!O111*1000000/RES_hhdet_num!O$105)</f>
        <v>0</v>
      </c>
      <c r="P111" s="157">
        <f>IF(RES_hhdet_emi!P111=0,0,RES_hhdet_emi!P111*1000000/RES_hhdet_num!P$105)</f>
        <v>0</v>
      </c>
      <c r="Q111" s="157">
        <f>IF(RES_hhdet_emi!Q111=0,0,RES_hhdet_emi!Q111*1000000/RES_hhdet_num!Q$105)</f>
        <v>0</v>
      </c>
    </row>
    <row r="112" spans="1:17" ht="12" customHeight="1" x14ac:dyDescent="0.25">
      <c r="A112" s="167" t="s">
        <v>152</v>
      </c>
      <c r="B112" s="132">
        <f>IF(RES_hhdet_emi!B112=0,0,RES_hhdet_emi!B112*1000000/RES_hhdet_num!B112)</f>
        <v>0</v>
      </c>
      <c r="C112" s="132">
        <f>IF(RES_hhdet_emi!C112=0,0,RES_hhdet_emi!C112*1000000/RES_hhdet_num!C112)</f>
        <v>0</v>
      </c>
      <c r="D112" s="132">
        <f>IF(RES_hhdet_emi!D112=0,0,RES_hhdet_emi!D112*1000000/RES_hhdet_num!D112)</f>
        <v>0</v>
      </c>
      <c r="E112" s="132">
        <f>IF(RES_hhdet_emi!E112=0,0,RES_hhdet_emi!E112*1000000/RES_hhdet_num!E112)</f>
        <v>0</v>
      </c>
      <c r="F112" s="132">
        <f>IF(RES_hhdet_emi!F112=0,0,RES_hhdet_emi!F112*1000000/RES_hhdet_num!F112)</f>
        <v>0</v>
      </c>
      <c r="G112" s="132">
        <f>IF(RES_hhdet_emi!G112=0,0,RES_hhdet_emi!G112*1000000/RES_hhdet_num!G112)</f>
        <v>0</v>
      </c>
      <c r="H112" s="132">
        <f>IF(RES_hhdet_emi!H112=0,0,RES_hhdet_emi!H112*1000000/RES_hhdet_num!H112)</f>
        <v>0</v>
      </c>
      <c r="I112" s="132">
        <f>IF(RES_hhdet_emi!I112=0,0,RES_hhdet_emi!I112*1000000/RES_hhdet_num!I112)</f>
        <v>0</v>
      </c>
      <c r="J112" s="132">
        <f>IF(RES_hhdet_emi!J112=0,0,RES_hhdet_emi!J112*1000000/RES_hhdet_num!J112)</f>
        <v>0</v>
      </c>
      <c r="K112" s="132">
        <f>IF(RES_hhdet_emi!K112=0,0,RES_hhdet_emi!K112*1000000/RES_hhdet_num!K112)</f>
        <v>0</v>
      </c>
      <c r="L112" s="132">
        <f>IF(RES_hhdet_emi!L112=0,0,RES_hhdet_emi!L112*1000000/RES_hhdet_num!L112)</f>
        <v>0</v>
      </c>
      <c r="M112" s="132">
        <f>IF(RES_hhdet_emi!M112=0,0,RES_hhdet_emi!M112*1000000/RES_hhdet_num!M112)</f>
        <v>0</v>
      </c>
      <c r="N112" s="132">
        <f>IF(RES_hhdet_emi!N112=0,0,RES_hhdet_emi!N112*1000000/RES_hhdet_num!N112)</f>
        <v>0</v>
      </c>
      <c r="O112" s="132">
        <f>IF(RES_hhdet_emi!O112=0,0,RES_hhdet_emi!O112*1000000/RES_hhdet_num!O112)</f>
        <v>0</v>
      </c>
      <c r="P112" s="132">
        <f>IF(RES_hhdet_emi!P112=0,0,RES_hhdet_emi!P112*1000000/RES_hhdet_num!P112)</f>
        <v>0</v>
      </c>
      <c r="Q112" s="132">
        <f>IF(RES_hhdet_emi!Q112=0,0,RES_hhdet_emi!Q112*1000000/RES_hhdet_num!Q112)</f>
        <v>0</v>
      </c>
    </row>
    <row r="113" spans="1:17" ht="12" customHeight="1" x14ac:dyDescent="0.25">
      <c r="A113" s="167" t="s">
        <v>151</v>
      </c>
      <c r="B113" s="132">
        <f>IF(RES_hhdet_emi!B113=0,0,RES_hhdet_emi!B113*1000000/RES_hhdet_num!B113)</f>
        <v>0</v>
      </c>
      <c r="C113" s="132">
        <f>IF(RES_hhdet_emi!C113=0,0,RES_hhdet_emi!C113*1000000/RES_hhdet_num!C113)</f>
        <v>0</v>
      </c>
      <c r="D113" s="132">
        <f>IF(RES_hhdet_emi!D113=0,0,RES_hhdet_emi!D113*1000000/RES_hhdet_num!D113)</f>
        <v>0</v>
      </c>
      <c r="E113" s="132">
        <f>IF(RES_hhdet_emi!E113=0,0,RES_hhdet_emi!E113*1000000/RES_hhdet_num!E113)</f>
        <v>0</v>
      </c>
      <c r="F113" s="132">
        <f>IF(RES_hhdet_emi!F113=0,0,RES_hhdet_emi!F113*1000000/RES_hhdet_num!F113)</f>
        <v>0</v>
      </c>
      <c r="G113" s="132">
        <f>IF(RES_hhdet_emi!G113=0,0,RES_hhdet_emi!G113*1000000/RES_hhdet_num!G113)</f>
        <v>0</v>
      </c>
      <c r="H113" s="132">
        <f>IF(RES_hhdet_emi!H113=0,0,RES_hhdet_emi!H113*1000000/RES_hhdet_num!H113)</f>
        <v>0</v>
      </c>
      <c r="I113" s="132">
        <f>IF(RES_hhdet_emi!I113=0,0,RES_hhdet_emi!I113*1000000/RES_hhdet_num!I113)</f>
        <v>0</v>
      </c>
      <c r="J113" s="132">
        <f>IF(RES_hhdet_emi!J113=0,0,RES_hhdet_emi!J113*1000000/RES_hhdet_num!J113)</f>
        <v>0</v>
      </c>
      <c r="K113" s="132">
        <f>IF(RES_hhdet_emi!K113=0,0,RES_hhdet_emi!K113*1000000/RES_hhdet_num!K113)</f>
        <v>0</v>
      </c>
      <c r="L113" s="132">
        <f>IF(RES_hhdet_emi!L113=0,0,RES_hhdet_emi!L113*1000000/RES_hhdet_num!L113)</f>
        <v>0</v>
      </c>
      <c r="M113" s="132">
        <f>IF(RES_hhdet_emi!M113=0,0,RES_hhdet_emi!M113*1000000/RES_hhdet_num!M113)</f>
        <v>0</v>
      </c>
      <c r="N113" s="132">
        <f>IF(RES_hhdet_emi!N113=0,0,RES_hhdet_emi!N113*1000000/RES_hhdet_num!N113)</f>
        <v>0</v>
      </c>
      <c r="O113" s="132">
        <f>IF(RES_hhdet_emi!O113=0,0,RES_hhdet_emi!O113*1000000/RES_hhdet_num!O113)</f>
        <v>0</v>
      </c>
      <c r="P113" s="132">
        <f>IF(RES_hhdet_emi!P113=0,0,RES_hhdet_emi!P113*1000000/RES_hhdet_num!P113)</f>
        <v>0</v>
      </c>
      <c r="Q113" s="132">
        <f>IF(RES_hhdet_emi!Q113=0,0,RES_hhdet_emi!Q113*1000000/RES_hhdet_num!Q113)</f>
        <v>0</v>
      </c>
    </row>
    <row r="114" spans="1:17" ht="12" customHeight="1" x14ac:dyDescent="0.25">
      <c r="A114" s="166" t="s">
        <v>79</v>
      </c>
      <c r="B114" s="165">
        <f>IF(RES_hhdet_emi!B114=0,0,RES_hhdet_emi!B114*1000000/RES_hhdet_num!B113)</f>
        <v>0</v>
      </c>
      <c r="C114" s="165">
        <f>IF(RES_hhdet_emi!C114=0,0,RES_hhdet_emi!C114*1000000/RES_hhdet_num!C113)</f>
        <v>0</v>
      </c>
      <c r="D114" s="165">
        <f>IF(RES_hhdet_emi!D114=0,0,RES_hhdet_emi!D114*1000000/RES_hhdet_num!D113)</f>
        <v>0</v>
      </c>
      <c r="E114" s="165">
        <f>IF(RES_hhdet_emi!E114=0,0,RES_hhdet_emi!E114*1000000/RES_hhdet_num!E113)</f>
        <v>0</v>
      </c>
      <c r="F114" s="165">
        <f>IF(RES_hhdet_emi!F114=0,0,RES_hhdet_emi!F114*1000000/RES_hhdet_num!F113)</f>
        <v>0</v>
      </c>
      <c r="G114" s="165">
        <f>IF(RES_hhdet_emi!G114=0,0,RES_hhdet_emi!G114*1000000/RES_hhdet_num!G113)</f>
        <v>0</v>
      </c>
      <c r="H114" s="165">
        <f>IF(RES_hhdet_emi!H114=0,0,RES_hhdet_emi!H114*1000000/RES_hhdet_num!H113)</f>
        <v>0</v>
      </c>
      <c r="I114" s="165">
        <f>IF(RES_hhdet_emi!I114=0,0,RES_hhdet_emi!I114*1000000/RES_hhdet_num!I113)</f>
        <v>0</v>
      </c>
      <c r="J114" s="165">
        <f>IF(RES_hhdet_emi!J114=0,0,RES_hhdet_emi!J114*1000000/RES_hhdet_num!J113)</f>
        <v>0</v>
      </c>
      <c r="K114" s="165">
        <f>IF(RES_hhdet_emi!K114=0,0,RES_hhdet_emi!K114*1000000/RES_hhdet_num!K113)</f>
        <v>0</v>
      </c>
      <c r="L114" s="165">
        <f>IF(RES_hhdet_emi!L114=0,0,RES_hhdet_emi!L114*1000000/RES_hhdet_num!L113)</f>
        <v>0</v>
      </c>
      <c r="M114" s="165">
        <f>IF(RES_hhdet_emi!M114=0,0,RES_hhdet_emi!M114*1000000/RES_hhdet_num!M113)</f>
        <v>0</v>
      </c>
      <c r="N114" s="165">
        <f>IF(RES_hhdet_emi!N114=0,0,RES_hhdet_emi!N114*1000000/RES_hhdet_num!N113)</f>
        <v>0</v>
      </c>
      <c r="O114" s="165">
        <f>IF(RES_hhdet_emi!O114=0,0,RES_hhdet_emi!O114*1000000/RES_hhdet_num!O113)</f>
        <v>0</v>
      </c>
      <c r="P114" s="165">
        <f>IF(RES_hhdet_emi!P114=0,0,RES_hhdet_emi!P114*1000000/RES_hhdet_num!P113)</f>
        <v>0</v>
      </c>
      <c r="Q114" s="165">
        <f>IF(RES_hhdet_emi!Q114=0,0,RES_hhdet_emi!Q114*1000000/RES_hhdet_num!Q113)</f>
        <v>0</v>
      </c>
    </row>
    <row r="115" spans="1:17" ht="12" customHeight="1" x14ac:dyDescent="0.25">
      <c r="A115" s="147" t="s">
        <v>59</v>
      </c>
      <c r="B115" s="164">
        <f>IF(RES_hhdet_emi!B115=0,0,RES_hhdet_emi!B115*1000000/RES_hhdet_num!B113)</f>
        <v>0</v>
      </c>
      <c r="C115" s="164">
        <f>IF(RES_hhdet_emi!C115=0,0,RES_hhdet_emi!C115*1000000/RES_hhdet_num!C113)</f>
        <v>0</v>
      </c>
      <c r="D115" s="164">
        <f>IF(RES_hhdet_emi!D115=0,0,RES_hhdet_emi!D115*1000000/RES_hhdet_num!D113)</f>
        <v>0</v>
      </c>
      <c r="E115" s="164">
        <f>IF(RES_hhdet_emi!E115=0,0,RES_hhdet_emi!E115*1000000/RES_hhdet_num!E113)</f>
        <v>0</v>
      </c>
      <c r="F115" s="164">
        <f>IF(RES_hhdet_emi!F115=0,0,RES_hhdet_emi!F115*1000000/RES_hhdet_num!F113)</f>
        <v>0</v>
      </c>
      <c r="G115" s="164">
        <f>IF(RES_hhdet_emi!G115=0,0,RES_hhdet_emi!G115*1000000/RES_hhdet_num!G113)</f>
        <v>0</v>
      </c>
      <c r="H115" s="164">
        <f>IF(RES_hhdet_emi!H115=0,0,RES_hhdet_emi!H115*1000000/RES_hhdet_num!H113)</f>
        <v>0</v>
      </c>
      <c r="I115" s="164">
        <f>IF(RES_hhdet_emi!I115=0,0,RES_hhdet_emi!I115*1000000/RES_hhdet_num!I113)</f>
        <v>0</v>
      </c>
      <c r="J115" s="164">
        <f>IF(RES_hhdet_emi!J115=0,0,RES_hhdet_emi!J115*1000000/RES_hhdet_num!J113)</f>
        <v>0</v>
      </c>
      <c r="K115" s="164">
        <f>IF(RES_hhdet_emi!K115=0,0,RES_hhdet_emi!K115*1000000/RES_hhdet_num!K113)</f>
        <v>0</v>
      </c>
      <c r="L115" s="164">
        <f>IF(RES_hhdet_emi!L115=0,0,RES_hhdet_emi!L115*1000000/RES_hhdet_num!L113)</f>
        <v>0</v>
      </c>
      <c r="M115" s="164">
        <f>IF(RES_hhdet_emi!M115=0,0,RES_hhdet_emi!M115*1000000/RES_hhdet_num!M113)</f>
        <v>0</v>
      </c>
      <c r="N115" s="164">
        <f>IF(RES_hhdet_emi!N115=0,0,RES_hhdet_emi!N115*1000000/RES_hhdet_num!N113)</f>
        <v>0</v>
      </c>
      <c r="O115" s="164">
        <f>IF(RES_hhdet_emi!O115=0,0,RES_hhdet_emi!O115*1000000/RES_hhdet_num!O113)</f>
        <v>0</v>
      </c>
      <c r="P115" s="164">
        <f>IF(RES_hhdet_emi!P115=0,0,RES_hhdet_emi!P115*1000000/RES_hhdet_num!P113)</f>
        <v>0</v>
      </c>
      <c r="Q115" s="164">
        <f>IF(RES_hhdet_emi!Q115=0,0,RES_hhdet_emi!Q115*1000000/RES_hhdet_num!Q113)</f>
        <v>0</v>
      </c>
    </row>
    <row r="116" spans="1:17" ht="12" customHeight="1" x14ac:dyDescent="0.25">
      <c r="A116" s="163" t="s">
        <v>142</v>
      </c>
      <c r="B116" s="162">
        <f>IF(RES_hhdet_emi!B116=0,0,RES_hhdet_emi!B116*1000000/RES_hhdet_num!B116)</f>
        <v>0</v>
      </c>
      <c r="C116" s="162">
        <f>IF(RES_hhdet_emi!C116=0,0,RES_hhdet_emi!C116*1000000/RES_hhdet_num!C116)</f>
        <v>0</v>
      </c>
      <c r="D116" s="162">
        <f>IF(RES_hhdet_emi!D116=0,0,RES_hhdet_emi!D116*1000000/RES_hhdet_num!D116)</f>
        <v>0</v>
      </c>
      <c r="E116" s="162">
        <f>IF(RES_hhdet_emi!E116=0,0,RES_hhdet_emi!E116*1000000/RES_hhdet_num!E116)</f>
        <v>0</v>
      </c>
      <c r="F116" s="162">
        <f>IF(RES_hhdet_emi!F116=0,0,RES_hhdet_emi!F116*1000000/RES_hhdet_num!F116)</f>
        <v>0</v>
      </c>
      <c r="G116" s="162">
        <f>IF(RES_hhdet_emi!G116=0,0,RES_hhdet_emi!G116*1000000/RES_hhdet_num!G116)</f>
        <v>0</v>
      </c>
      <c r="H116" s="162">
        <f>IF(RES_hhdet_emi!H116=0,0,RES_hhdet_emi!H116*1000000/RES_hhdet_num!H116)</f>
        <v>0</v>
      </c>
      <c r="I116" s="162">
        <f>IF(RES_hhdet_emi!I116=0,0,RES_hhdet_emi!I116*1000000/RES_hhdet_num!I116)</f>
        <v>0</v>
      </c>
      <c r="J116" s="162">
        <f>IF(RES_hhdet_emi!J116=0,0,RES_hhdet_emi!J116*1000000/RES_hhdet_num!J116)</f>
        <v>0</v>
      </c>
      <c r="K116" s="162">
        <f>IF(RES_hhdet_emi!K116=0,0,RES_hhdet_emi!K116*1000000/RES_hhdet_num!K116)</f>
        <v>0</v>
      </c>
      <c r="L116" s="162">
        <f>IF(RES_hhdet_emi!L116=0,0,RES_hhdet_emi!L116*1000000/RES_hhdet_num!L116)</f>
        <v>0</v>
      </c>
      <c r="M116" s="162">
        <f>IF(RES_hhdet_emi!M116=0,0,RES_hhdet_emi!M116*1000000/RES_hhdet_num!M116)</f>
        <v>0</v>
      </c>
      <c r="N116" s="162">
        <f>IF(RES_hhdet_emi!N116=0,0,RES_hhdet_emi!N116*1000000/RES_hhdet_num!N116)</f>
        <v>0</v>
      </c>
      <c r="O116" s="162">
        <f>IF(RES_hhdet_emi!O116=0,0,RES_hhdet_emi!O116*1000000/RES_hhdet_num!O116)</f>
        <v>0</v>
      </c>
      <c r="P116" s="162">
        <f>IF(RES_hhdet_emi!P116=0,0,RES_hhdet_emi!P116*1000000/RES_hhdet_num!P116)</f>
        <v>0</v>
      </c>
      <c r="Q116" s="162">
        <f>IF(RES_hhdet_emi!Q116=0,0,RES_hhdet_emi!Q116*1000000/RES_hhdet_num!Q116)</f>
        <v>0</v>
      </c>
    </row>
    <row r="117" spans="1:17" ht="12" customHeight="1" x14ac:dyDescent="0.25">
      <c r="A117" s="161" t="s">
        <v>141</v>
      </c>
      <c r="B117" s="160">
        <f>IF(RES_hhdet_emi!B117=0,0,RES_hhdet_emi!B117*1000000/RES_hhdet_num!B117)</f>
        <v>0</v>
      </c>
      <c r="C117" s="160">
        <f>IF(RES_hhdet_emi!C117=0,0,RES_hhdet_emi!C117*1000000/RES_hhdet_num!C117)</f>
        <v>0</v>
      </c>
      <c r="D117" s="160">
        <f>IF(RES_hhdet_emi!D117=0,0,RES_hhdet_emi!D117*1000000/RES_hhdet_num!D117)</f>
        <v>0</v>
      </c>
      <c r="E117" s="160">
        <f>IF(RES_hhdet_emi!E117=0,0,RES_hhdet_emi!E117*1000000/RES_hhdet_num!E117)</f>
        <v>0</v>
      </c>
      <c r="F117" s="160">
        <f>IF(RES_hhdet_emi!F117=0,0,RES_hhdet_emi!F117*1000000/RES_hhdet_num!F117)</f>
        <v>0</v>
      </c>
      <c r="G117" s="160">
        <f>IF(RES_hhdet_emi!G117=0,0,RES_hhdet_emi!G117*1000000/RES_hhdet_num!G117)</f>
        <v>0</v>
      </c>
      <c r="H117" s="160">
        <f>IF(RES_hhdet_emi!H117=0,0,RES_hhdet_emi!H117*1000000/RES_hhdet_num!H117)</f>
        <v>0</v>
      </c>
      <c r="I117" s="160">
        <f>IF(RES_hhdet_emi!I117=0,0,RES_hhdet_emi!I117*1000000/RES_hhdet_num!I117)</f>
        <v>0</v>
      </c>
      <c r="J117" s="160">
        <f>IF(RES_hhdet_emi!J117=0,0,RES_hhdet_emi!J117*1000000/RES_hhdet_num!J117)</f>
        <v>0</v>
      </c>
      <c r="K117" s="160">
        <f>IF(RES_hhdet_emi!K117=0,0,RES_hhdet_emi!K117*1000000/RES_hhdet_num!K117)</f>
        <v>0</v>
      </c>
      <c r="L117" s="160">
        <f>IF(RES_hhdet_emi!L117=0,0,RES_hhdet_emi!L117*1000000/RES_hhdet_num!L117)</f>
        <v>0</v>
      </c>
      <c r="M117" s="160">
        <f>IF(RES_hhdet_emi!M117=0,0,RES_hhdet_emi!M117*1000000/RES_hhdet_num!M117)</f>
        <v>0</v>
      </c>
      <c r="N117" s="160">
        <f>IF(RES_hhdet_emi!N117=0,0,RES_hhdet_emi!N117*1000000/RES_hhdet_num!N117)</f>
        <v>0</v>
      </c>
      <c r="O117" s="160">
        <f>IF(RES_hhdet_emi!O117=0,0,RES_hhdet_emi!O117*1000000/RES_hhdet_num!O117)</f>
        <v>0</v>
      </c>
      <c r="P117" s="160">
        <f>IF(RES_hhdet_emi!P117=0,0,RES_hhdet_emi!P117*1000000/RES_hhdet_num!P117)</f>
        <v>0</v>
      </c>
      <c r="Q117" s="160">
        <f>IF(RES_hhdet_emi!Q117=0,0,RES_hhdet_emi!Q117*1000000/RES_hhdet_num!Q117)</f>
        <v>0</v>
      </c>
    </row>
    <row r="118" spans="1:17" ht="12" customHeight="1" x14ac:dyDescent="0.25">
      <c r="A118" s="148" t="s">
        <v>60</v>
      </c>
      <c r="B118" s="156">
        <f>IF(RES_hhdet_emi!B118=0,0,RES_hhdet_emi!B118*1000000/RES_hhdet_num!B117)</f>
        <v>0</v>
      </c>
      <c r="C118" s="156">
        <f>IF(RES_hhdet_emi!C118=0,0,RES_hhdet_emi!C118*1000000/RES_hhdet_num!C117)</f>
        <v>0</v>
      </c>
      <c r="D118" s="156">
        <f>IF(RES_hhdet_emi!D118=0,0,RES_hhdet_emi!D118*1000000/RES_hhdet_num!D117)</f>
        <v>0</v>
      </c>
      <c r="E118" s="156">
        <f>IF(RES_hhdet_emi!E118=0,0,RES_hhdet_emi!E118*1000000/RES_hhdet_num!E117)</f>
        <v>0</v>
      </c>
      <c r="F118" s="156">
        <f>IF(RES_hhdet_emi!F118=0,0,RES_hhdet_emi!F118*1000000/RES_hhdet_num!F117)</f>
        <v>0</v>
      </c>
      <c r="G118" s="156">
        <f>IF(RES_hhdet_emi!G118=0,0,RES_hhdet_emi!G118*1000000/RES_hhdet_num!G117)</f>
        <v>0</v>
      </c>
      <c r="H118" s="156">
        <f>IF(RES_hhdet_emi!H118=0,0,RES_hhdet_emi!H118*1000000/RES_hhdet_num!H117)</f>
        <v>0</v>
      </c>
      <c r="I118" s="156">
        <f>IF(RES_hhdet_emi!I118=0,0,RES_hhdet_emi!I118*1000000/RES_hhdet_num!I117)</f>
        <v>0</v>
      </c>
      <c r="J118" s="156">
        <f>IF(RES_hhdet_emi!J118=0,0,RES_hhdet_emi!J118*1000000/RES_hhdet_num!J117)</f>
        <v>0</v>
      </c>
      <c r="K118" s="156">
        <f>IF(RES_hhdet_emi!K118=0,0,RES_hhdet_emi!K118*1000000/RES_hhdet_num!K117)</f>
        <v>0</v>
      </c>
      <c r="L118" s="156">
        <f>IF(RES_hhdet_emi!L118=0,0,RES_hhdet_emi!L118*1000000/RES_hhdet_num!L117)</f>
        <v>0</v>
      </c>
      <c r="M118" s="156">
        <f>IF(RES_hhdet_emi!M118=0,0,RES_hhdet_emi!M118*1000000/RES_hhdet_num!M117)</f>
        <v>0</v>
      </c>
      <c r="N118" s="156">
        <f>IF(RES_hhdet_emi!N118=0,0,RES_hhdet_emi!N118*1000000/RES_hhdet_num!N117)</f>
        <v>0</v>
      </c>
      <c r="O118" s="156">
        <f>IF(RES_hhdet_emi!O118=0,0,RES_hhdet_emi!O118*1000000/RES_hhdet_num!O117)</f>
        <v>0</v>
      </c>
      <c r="P118" s="156">
        <f>IF(RES_hhdet_emi!P118=0,0,RES_hhdet_emi!P118*1000000/RES_hhdet_num!P117)</f>
        <v>0</v>
      </c>
      <c r="Q118" s="156">
        <f>IF(RES_hhdet_emi!Q118=0,0,RES_hhdet_emi!Q118*1000000/RES_hhdet_num!Q117)</f>
        <v>0</v>
      </c>
    </row>
    <row r="119" spans="1:17" ht="12" customHeight="1" x14ac:dyDescent="0.25">
      <c r="A119" s="148" t="s">
        <v>59</v>
      </c>
      <c r="B119" s="156">
        <f>IF(RES_hhdet_emi!B119=0,0,RES_hhdet_emi!B119*1000000/RES_hhdet_num!B117)</f>
        <v>0</v>
      </c>
      <c r="C119" s="156">
        <f>IF(RES_hhdet_emi!C119=0,0,RES_hhdet_emi!C119*1000000/RES_hhdet_num!C117)</f>
        <v>0</v>
      </c>
      <c r="D119" s="156">
        <f>IF(RES_hhdet_emi!D119=0,0,RES_hhdet_emi!D119*1000000/RES_hhdet_num!D117)</f>
        <v>0</v>
      </c>
      <c r="E119" s="156">
        <f>IF(RES_hhdet_emi!E119=0,0,RES_hhdet_emi!E119*1000000/RES_hhdet_num!E117)</f>
        <v>0</v>
      </c>
      <c r="F119" s="156">
        <f>IF(RES_hhdet_emi!F119=0,0,RES_hhdet_emi!F119*1000000/RES_hhdet_num!F117)</f>
        <v>0</v>
      </c>
      <c r="G119" s="156">
        <f>IF(RES_hhdet_emi!G119=0,0,RES_hhdet_emi!G119*1000000/RES_hhdet_num!G117)</f>
        <v>0</v>
      </c>
      <c r="H119" s="156">
        <f>IF(RES_hhdet_emi!H119=0,0,RES_hhdet_emi!H119*1000000/RES_hhdet_num!H117)</f>
        <v>0</v>
      </c>
      <c r="I119" s="156">
        <f>IF(RES_hhdet_emi!I119=0,0,RES_hhdet_emi!I119*1000000/RES_hhdet_num!I117)</f>
        <v>0</v>
      </c>
      <c r="J119" s="156">
        <f>IF(RES_hhdet_emi!J119=0,0,RES_hhdet_emi!J119*1000000/RES_hhdet_num!J117)</f>
        <v>0</v>
      </c>
      <c r="K119" s="156">
        <f>IF(RES_hhdet_emi!K119=0,0,RES_hhdet_emi!K119*1000000/RES_hhdet_num!K117)</f>
        <v>0</v>
      </c>
      <c r="L119" s="156">
        <f>IF(RES_hhdet_emi!L119=0,0,RES_hhdet_emi!L119*1000000/RES_hhdet_num!L117)</f>
        <v>0</v>
      </c>
      <c r="M119" s="156">
        <f>IF(RES_hhdet_emi!M119=0,0,RES_hhdet_emi!M119*1000000/RES_hhdet_num!M117)</f>
        <v>0</v>
      </c>
      <c r="N119" s="156">
        <f>IF(RES_hhdet_emi!N119=0,0,RES_hhdet_emi!N119*1000000/RES_hhdet_num!N117)</f>
        <v>0</v>
      </c>
      <c r="O119" s="156">
        <f>IF(RES_hhdet_emi!O119=0,0,RES_hhdet_emi!O119*1000000/RES_hhdet_num!O117)</f>
        <v>0</v>
      </c>
      <c r="P119" s="156">
        <f>IF(RES_hhdet_emi!P119=0,0,RES_hhdet_emi!P119*1000000/RES_hhdet_num!P117)</f>
        <v>0</v>
      </c>
      <c r="Q119" s="156">
        <f>IF(RES_hhdet_emi!Q119=0,0,RES_hhdet_emi!Q119*1000000/RES_hhdet_num!Q117)</f>
        <v>0</v>
      </c>
    </row>
    <row r="120" spans="1:17" ht="12" customHeight="1" x14ac:dyDescent="0.25">
      <c r="A120" s="158" t="s">
        <v>62</v>
      </c>
      <c r="B120" s="157">
        <f>IF(RES_hhdet_emi!B120=0,0,RES_hhdet_emi!B120*1000000/RES_hhdet_num!B$105)</f>
        <v>0</v>
      </c>
      <c r="C120" s="157">
        <f>IF(RES_hhdet_emi!C120=0,0,RES_hhdet_emi!C120*1000000/RES_hhdet_num!C$105)</f>
        <v>0</v>
      </c>
      <c r="D120" s="157">
        <f>IF(RES_hhdet_emi!D120=0,0,RES_hhdet_emi!D120*1000000/RES_hhdet_num!D$105)</f>
        <v>0</v>
      </c>
      <c r="E120" s="157">
        <f>IF(RES_hhdet_emi!E120=0,0,RES_hhdet_emi!E120*1000000/RES_hhdet_num!E$105)</f>
        <v>0</v>
      </c>
      <c r="F120" s="157">
        <f>IF(RES_hhdet_emi!F120=0,0,RES_hhdet_emi!F120*1000000/RES_hhdet_num!F$105)</f>
        <v>0</v>
      </c>
      <c r="G120" s="157">
        <f>IF(RES_hhdet_emi!G120=0,0,RES_hhdet_emi!G120*1000000/RES_hhdet_num!G$105)</f>
        <v>0</v>
      </c>
      <c r="H120" s="157">
        <f>IF(RES_hhdet_emi!H120=0,0,RES_hhdet_emi!H120*1000000/RES_hhdet_num!H$105)</f>
        <v>0</v>
      </c>
      <c r="I120" s="157">
        <f>IF(RES_hhdet_emi!I120=0,0,RES_hhdet_emi!I120*1000000/RES_hhdet_num!I$105)</f>
        <v>0</v>
      </c>
      <c r="J120" s="157">
        <f>IF(RES_hhdet_emi!J120=0,0,RES_hhdet_emi!J120*1000000/RES_hhdet_num!J$105)</f>
        <v>0</v>
      </c>
      <c r="K120" s="157">
        <f>IF(RES_hhdet_emi!K120=0,0,RES_hhdet_emi!K120*1000000/RES_hhdet_num!K$105)</f>
        <v>0</v>
      </c>
      <c r="L120" s="157">
        <f>IF(RES_hhdet_emi!L120=0,0,RES_hhdet_emi!L120*1000000/RES_hhdet_num!L$105)</f>
        <v>0</v>
      </c>
      <c r="M120" s="157">
        <f>IF(RES_hhdet_emi!M120=0,0,RES_hhdet_emi!M120*1000000/RES_hhdet_num!M$105)</f>
        <v>0</v>
      </c>
      <c r="N120" s="157">
        <f>IF(RES_hhdet_emi!N120=0,0,RES_hhdet_emi!N120*1000000/RES_hhdet_num!N$105)</f>
        <v>0</v>
      </c>
      <c r="O120" s="157">
        <f>IF(RES_hhdet_emi!O120=0,0,RES_hhdet_emi!O120*1000000/RES_hhdet_num!O$105)</f>
        <v>0</v>
      </c>
      <c r="P120" s="157">
        <f>IF(RES_hhdet_emi!P120=0,0,RES_hhdet_emi!P120*1000000/RES_hhdet_num!P$105)</f>
        <v>0</v>
      </c>
      <c r="Q120" s="157">
        <f>IF(RES_hhdet_emi!Q120=0,0,RES_hhdet_emi!Q120*1000000/RES_hhdet_num!Q$105)</f>
        <v>0</v>
      </c>
    </row>
    <row r="121" spans="1:17" ht="12" customHeight="1" x14ac:dyDescent="0.25">
      <c r="A121" s="23" t="s">
        <v>57</v>
      </c>
      <c r="B121" s="156">
        <f>IF(RES_hhdet_emi!B121=0,0,RES_hhdet_emi!B121*1000000/RES_hhdet_num!B121)</f>
        <v>0</v>
      </c>
      <c r="C121" s="156">
        <f>IF(RES_hhdet_emi!C121=0,0,RES_hhdet_emi!C121*1000000/RES_hhdet_num!C121)</f>
        <v>0</v>
      </c>
      <c r="D121" s="156">
        <f>IF(RES_hhdet_emi!D121=0,0,RES_hhdet_emi!D121*1000000/RES_hhdet_num!D121)</f>
        <v>0</v>
      </c>
      <c r="E121" s="156">
        <f>IF(RES_hhdet_emi!E121=0,0,RES_hhdet_emi!E121*1000000/RES_hhdet_num!E121)</f>
        <v>0</v>
      </c>
      <c r="F121" s="156">
        <f>IF(RES_hhdet_emi!F121=0,0,RES_hhdet_emi!F121*1000000/RES_hhdet_num!F121)</f>
        <v>0</v>
      </c>
      <c r="G121" s="156">
        <f>IF(RES_hhdet_emi!G121=0,0,RES_hhdet_emi!G121*1000000/RES_hhdet_num!G121)</f>
        <v>0</v>
      </c>
      <c r="H121" s="156">
        <f>IF(RES_hhdet_emi!H121=0,0,RES_hhdet_emi!H121*1000000/RES_hhdet_num!H121)</f>
        <v>0</v>
      </c>
      <c r="I121" s="156">
        <f>IF(RES_hhdet_emi!I121=0,0,RES_hhdet_emi!I121*1000000/RES_hhdet_num!I121)</f>
        <v>0</v>
      </c>
      <c r="J121" s="156">
        <f>IF(RES_hhdet_emi!J121=0,0,RES_hhdet_emi!J121*1000000/RES_hhdet_num!J121)</f>
        <v>0</v>
      </c>
      <c r="K121" s="156">
        <f>IF(RES_hhdet_emi!K121=0,0,RES_hhdet_emi!K121*1000000/RES_hhdet_num!K121)</f>
        <v>0</v>
      </c>
      <c r="L121" s="156">
        <f>IF(RES_hhdet_emi!L121=0,0,RES_hhdet_emi!L121*1000000/RES_hhdet_num!L121)</f>
        <v>0</v>
      </c>
      <c r="M121" s="156">
        <f>IF(RES_hhdet_emi!M121=0,0,RES_hhdet_emi!M121*1000000/RES_hhdet_num!M121)</f>
        <v>0</v>
      </c>
      <c r="N121" s="156">
        <f>IF(RES_hhdet_emi!N121=0,0,RES_hhdet_emi!N121*1000000/RES_hhdet_num!N121)</f>
        <v>0</v>
      </c>
      <c r="O121" s="156">
        <f>IF(RES_hhdet_emi!O121=0,0,RES_hhdet_emi!O121*1000000/RES_hhdet_num!O121)</f>
        <v>0</v>
      </c>
      <c r="P121" s="156">
        <f>IF(RES_hhdet_emi!P121=0,0,RES_hhdet_emi!P121*1000000/RES_hhdet_num!P121)</f>
        <v>0</v>
      </c>
      <c r="Q121" s="156">
        <f>IF(RES_hhdet_emi!Q121=0,0,RES_hhdet_emi!Q121*1000000/RES_hhdet_num!Q121)</f>
        <v>0</v>
      </c>
    </row>
    <row r="122" spans="1:17" ht="12" customHeight="1" x14ac:dyDescent="0.25">
      <c r="A122" s="29" t="s">
        <v>140</v>
      </c>
      <c r="B122" s="57">
        <f>IF(RES_hhdet_emi!B122=0,0,RES_hhdet_emi!B122*1000000/RES_hhdet_num!B122)</f>
        <v>0</v>
      </c>
      <c r="C122" s="57">
        <f>IF(RES_hhdet_emi!C122=0,0,RES_hhdet_emi!C122*1000000/RES_hhdet_num!C122)</f>
        <v>0</v>
      </c>
      <c r="D122" s="57">
        <f>IF(RES_hhdet_emi!D122=0,0,RES_hhdet_emi!D122*1000000/RES_hhdet_num!D122)</f>
        <v>0</v>
      </c>
      <c r="E122" s="57">
        <f>IF(RES_hhdet_emi!E122=0,0,RES_hhdet_emi!E122*1000000/RES_hhdet_num!E122)</f>
        <v>0</v>
      </c>
      <c r="F122" s="57">
        <f>IF(RES_hhdet_emi!F122=0,0,RES_hhdet_emi!F122*1000000/RES_hhdet_num!F122)</f>
        <v>0</v>
      </c>
      <c r="G122" s="57">
        <f>IF(RES_hhdet_emi!G122=0,0,RES_hhdet_emi!G122*1000000/RES_hhdet_num!G122)</f>
        <v>0</v>
      </c>
      <c r="H122" s="57">
        <f>IF(RES_hhdet_emi!H122=0,0,RES_hhdet_emi!H122*1000000/RES_hhdet_num!H122)</f>
        <v>0</v>
      </c>
      <c r="I122" s="57">
        <f>IF(RES_hhdet_emi!I122=0,0,RES_hhdet_emi!I122*1000000/RES_hhdet_num!I122)</f>
        <v>0</v>
      </c>
      <c r="J122" s="57">
        <f>IF(RES_hhdet_emi!J122=0,0,RES_hhdet_emi!J122*1000000/RES_hhdet_num!J122)</f>
        <v>0</v>
      </c>
      <c r="K122" s="57">
        <f>IF(RES_hhdet_emi!K122=0,0,RES_hhdet_emi!K122*1000000/RES_hhdet_num!K122)</f>
        <v>0</v>
      </c>
      <c r="L122" s="57">
        <f>IF(RES_hhdet_emi!L122=0,0,RES_hhdet_emi!L122*1000000/RES_hhdet_num!L122)</f>
        <v>0</v>
      </c>
      <c r="M122" s="57">
        <f>IF(RES_hhdet_emi!M122=0,0,RES_hhdet_emi!M122*1000000/RES_hhdet_num!M122)</f>
        <v>0</v>
      </c>
      <c r="N122" s="57">
        <f>IF(RES_hhdet_emi!N122=0,0,RES_hhdet_emi!N122*1000000/RES_hhdet_num!N122)</f>
        <v>0</v>
      </c>
      <c r="O122" s="57">
        <f>IF(RES_hhdet_emi!O122=0,0,RES_hhdet_emi!O122*1000000/RES_hhdet_num!O122)</f>
        <v>0</v>
      </c>
      <c r="P122" s="57">
        <f>IF(RES_hhdet_emi!P122=0,0,RES_hhdet_emi!P122*1000000/RES_hhdet_num!P122)</f>
        <v>0</v>
      </c>
      <c r="Q122" s="57">
        <f>IF(RES_hhdet_emi!Q122=0,0,RES_hhdet_emi!Q122*1000000/RES_hhdet_num!Q122)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>
        <f>SUM(B125,B128,B130,B139)</f>
        <v>17.935710322330628</v>
      </c>
      <c r="C124" s="168">
        <f t="shared" ref="C124:Q124" si="18">SUM(C125,C128,C130,C139)</f>
        <v>13.792150670433092</v>
      </c>
      <c r="D124" s="168">
        <f t="shared" si="18"/>
        <v>12.118451569999124</v>
      </c>
      <c r="E124" s="168">
        <f t="shared" si="18"/>
        <v>6.7850307353025858</v>
      </c>
      <c r="F124" s="168">
        <f t="shared" si="18"/>
        <v>7.6766513051340484</v>
      </c>
      <c r="G124" s="168">
        <f t="shared" si="18"/>
        <v>14.954303990544862</v>
      </c>
      <c r="H124" s="168">
        <f t="shared" si="18"/>
        <v>12.276834604462216</v>
      </c>
      <c r="I124" s="168">
        <f t="shared" si="18"/>
        <v>23.587295787305003</v>
      </c>
      <c r="J124" s="168">
        <f t="shared" si="18"/>
        <v>21.908645648563247</v>
      </c>
      <c r="K124" s="168">
        <f t="shared" si="18"/>
        <v>10.271098662217568</v>
      </c>
      <c r="L124" s="168">
        <f t="shared" si="18"/>
        <v>14.34693503598565</v>
      </c>
      <c r="M124" s="168">
        <f t="shared" si="18"/>
        <v>13.650394632163975</v>
      </c>
      <c r="N124" s="168">
        <f t="shared" si="18"/>
        <v>7.4803589620134296</v>
      </c>
      <c r="O124" s="168">
        <f t="shared" si="18"/>
        <v>8.2675117022823148</v>
      </c>
      <c r="P124" s="168">
        <f t="shared" si="18"/>
        <v>8.8149874992758388</v>
      </c>
      <c r="Q124" s="168">
        <f t="shared" si="18"/>
        <v>12.116271177462222</v>
      </c>
    </row>
    <row r="125" spans="1:17" ht="12.95" customHeight="1" x14ac:dyDescent="0.25">
      <c r="A125" s="158" t="s">
        <v>65</v>
      </c>
      <c r="B125" s="157">
        <f t="shared" ref="B125:Q125" si="19">SUM(B126:B127)</f>
        <v>0</v>
      </c>
      <c r="C125" s="157">
        <f t="shared" si="19"/>
        <v>0</v>
      </c>
      <c r="D125" s="157">
        <f t="shared" si="19"/>
        <v>0</v>
      </c>
      <c r="E125" s="157">
        <f t="shared" si="19"/>
        <v>0</v>
      </c>
      <c r="F125" s="157">
        <f t="shared" si="19"/>
        <v>0</v>
      </c>
      <c r="G125" s="157">
        <f t="shared" si="19"/>
        <v>0</v>
      </c>
      <c r="H125" s="157">
        <f t="shared" si="19"/>
        <v>0</v>
      </c>
      <c r="I125" s="157">
        <f t="shared" si="19"/>
        <v>0</v>
      </c>
      <c r="J125" s="157">
        <f t="shared" si="19"/>
        <v>0</v>
      </c>
      <c r="K125" s="157">
        <f t="shared" si="19"/>
        <v>0</v>
      </c>
      <c r="L125" s="157">
        <f t="shared" si="19"/>
        <v>0</v>
      </c>
      <c r="M125" s="157">
        <f t="shared" si="19"/>
        <v>0</v>
      </c>
      <c r="N125" s="157">
        <f t="shared" si="19"/>
        <v>0</v>
      </c>
      <c r="O125" s="157">
        <f t="shared" si="19"/>
        <v>0</v>
      </c>
      <c r="P125" s="157">
        <f t="shared" si="19"/>
        <v>0</v>
      </c>
      <c r="Q125" s="157">
        <f t="shared" si="19"/>
        <v>0</v>
      </c>
    </row>
    <row r="126" spans="1:17" ht="12" customHeight="1" x14ac:dyDescent="0.25">
      <c r="A126" s="23" t="s">
        <v>149</v>
      </c>
      <c r="B126" s="156">
        <f>IF(RES_hhdet_emi!B126=0,0,RES_hhdet_emi!B126*1000000/RES_hhdet_num!B$124)</f>
        <v>0</v>
      </c>
      <c r="C126" s="156">
        <f>IF(RES_hhdet_emi!C126=0,0,RES_hhdet_emi!C126*1000000/RES_hhdet_num!C$124)</f>
        <v>0</v>
      </c>
      <c r="D126" s="156">
        <f>IF(RES_hhdet_emi!D126=0,0,RES_hhdet_emi!D126*1000000/RES_hhdet_num!D$124)</f>
        <v>0</v>
      </c>
      <c r="E126" s="156">
        <f>IF(RES_hhdet_emi!E126=0,0,RES_hhdet_emi!E126*1000000/RES_hhdet_num!E$124)</f>
        <v>0</v>
      </c>
      <c r="F126" s="156">
        <f>IF(RES_hhdet_emi!F126=0,0,RES_hhdet_emi!F126*1000000/RES_hhdet_num!F$124)</f>
        <v>0</v>
      </c>
      <c r="G126" s="156">
        <f>IF(RES_hhdet_emi!G126=0,0,RES_hhdet_emi!G126*1000000/RES_hhdet_num!G$124)</f>
        <v>0</v>
      </c>
      <c r="H126" s="156">
        <f>IF(RES_hhdet_emi!H126=0,0,RES_hhdet_emi!H126*1000000/RES_hhdet_num!H$124)</f>
        <v>0</v>
      </c>
      <c r="I126" s="156">
        <f>IF(RES_hhdet_emi!I126=0,0,RES_hhdet_emi!I126*1000000/RES_hhdet_num!I$124)</f>
        <v>0</v>
      </c>
      <c r="J126" s="156">
        <f>IF(RES_hhdet_emi!J126=0,0,RES_hhdet_emi!J126*1000000/RES_hhdet_num!J$124)</f>
        <v>0</v>
      </c>
      <c r="K126" s="156">
        <f>IF(RES_hhdet_emi!K126=0,0,RES_hhdet_emi!K126*1000000/RES_hhdet_num!K$124)</f>
        <v>0</v>
      </c>
      <c r="L126" s="156">
        <f>IF(RES_hhdet_emi!L126=0,0,RES_hhdet_emi!L126*1000000/RES_hhdet_num!L$124)</f>
        <v>0</v>
      </c>
      <c r="M126" s="156">
        <f>IF(RES_hhdet_emi!M126=0,0,RES_hhdet_emi!M126*1000000/RES_hhdet_num!M$124)</f>
        <v>0</v>
      </c>
      <c r="N126" s="156">
        <f>IF(RES_hhdet_emi!N126=0,0,RES_hhdet_emi!N126*1000000/RES_hhdet_num!N$124)</f>
        <v>0</v>
      </c>
      <c r="O126" s="156">
        <f>IF(RES_hhdet_emi!O126=0,0,RES_hhdet_emi!O126*1000000/RES_hhdet_num!O$124)</f>
        <v>0</v>
      </c>
      <c r="P126" s="156">
        <f>IF(RES_hhdet_emi!P126=0,0,RES_hhdet_emi!P126*1000000/RES_hhdet_num!P$124)</f>
        <v>0</v>
      </c>
      <c r="Q126" s="156">
        <f>IF(RES_hhdet_emi!Q126=0,0,RES_hhdet_emi!Q126*1000000/RES_hhdet_num!Q$124)</f>
        <v>0</v>
      </c>
    </row>
    <row r="127" spans="1:17" ht="12" customHeight="1" x14ac:dyDescent="0.25">
      <c r="A127" s="23" t="s">
        <v>60</v>
      </c>
      <c r="B127" s="156">
        <f>IF(RES_hhdet_emi!B127=0,0,RES_hhdet_emi!B127*1000000/RES_hhdet_num!B$124)</f>
        <v>0</v>
      </c>
      <c r="C127" s="156">
        <f>IF(RES_hhdet_emi!C127=0,0,RES_hhdet_emi!C127*1000000/RES_hhdet_num!C$124)</f>
        <v>0</v>
      </c>
      <c r="D127" s="156">
        <f>IF(RES_hhdet_emi!D127=0,0,RES_hhdet_emi!D127*1000000/RES_hhdet_num!D$124)</f>
        <v>0</v>
      </c>
      <c r="E127" s="156">
        <f>IF(RES_hhdet_emi!E127=0,0,RES_hhdet_emi!E127*1000000/RES_hhdet_num!E$124)</f>
        <v>0</v>
      </c>
      <c r="F127" s="156">
        <f>IF(RES_hhdet_emi!F127=0,0,RES_hhdet_emi!F127*1000000/RES_hhdet_num!F$124)</f>
        <v>0</v>
      </c>
      <c r="G127" s="156">
        <f>IF(RES_hhdet_emi!G127=0,0,RES_hhdet_emi!G127*1000000/RES_hhdet_num!G$124)</f>
        <v>0</v>
      </c>
      <c r="H127" s="156">
        <f>IF(RES_hhdet_emi!H127=0,0,RES_hhdet_emi!H127*1000000/RES_hhdet_num!H$124)</f>
        <v>0</v>
      </c>
      <c r="I127" s="156">
        <f>IF(RES_hhdet_emi!I127=0,0,RES_hhdet_emi!I127*1000000/RES_hhdet_num!I$124)</f>
        <v>0</v>
      </c>
      <c r="J127" s="156">
        <f>IF(RES_hhdet_emi!J127=0,0,RES_hhdet_emi!J127*1000000/RES_hhdet_num!J$124)</f>
        <v>0</v>
      </c>
      <c r="K127" s="156">
        <f>IF(RES_hhdet_emi!K127=0,0,RES_hhdet_emi!K127*1000000/RES_hhdet_num!K$124)</f>
        <v>0</v>
      </c>
      <c r="L127" s="156">
        <f>IF(RES_hhdet_emi!L127=0,0,RES_hhdet_emi!L127*1000000/RES_hhdet_num!L$124)</f>
        <v>0</v>
      </c>
      <c r="M127" s="156">
        <f>IF(RES_hhdet_emi!M127=0,0,RES_hhdet_emi!M127*1000000/RES_hhdet_num!M$124)</f>
        <v>0</v>
      </c>
      <c r="N127" s="156">
        <f>IF(RES_hhdet_emi!N127=0,0,RES_hhdet_emi!N127*1000000/RES_hhdet_num!N$124)</f>
        <v>0</v>
      </c>
      <c r="O127" s="156">
        <f>IF(RES_hhdet_emi!O127=0,0,RES_hhdet_emi!O127*1000000/RES_hhdet_num!O$124)</f>
        <v>0</v>
      </c>
      <c r="P127" s="156">
        <f>IF(RES_hhdet_emi!P127=0,0,RES_hhdet_emi!P127*1000000/RES_hhdet_num!P$124)</f>
        <v>0</v>
      </c>
      <c r="Q127" s="156">
        <f>IF(RES_hhdet_emi!Q127=0,0,RES_hhdet_emi!Q127*1000000/RES_hhdet_num!Q$124)</f>
        <v>0</v>
      </c>
    </row>
    <row r="128" spans="1:17" ht="12.95" customHeight="1" x14ac:dyDescent="0.25">
      <c r="A128" s="158" t="s">
        <v>112</v>
      </c>
      <c r="B128" s="157">
        <f t="shared" ref="B128:Q128" si="20">B129</f>
        <v>0</v>
      </c>
      <c r="C128" s="157">
        <f t="shared" si="20"/>
        <v>0</v>
      </c>
      <c r="D128" s="157">
        <f t="shared" si="20"/>
        <v>0</v>
      </c>
      <c r="E128" s="157">
        <f t="shared" si="20"/>
        <v>0</v>
      </c>
      <c r="F128" s="157">
        <f t="shared" si="20"/>
        <v>0</v>
      </c>
      <c r="G128" s="157">
        <f t="shared" si="20"/>
        <v>0</v>
      </c>
      <c r="H128" s="157">
        <f t="shared" si="20"/>
        <v>0</v>
      </c>
      <c r="I128" s="157">
        <f t="shared" si="20"/>
        <v>0</v>
      </c>
      <c r="J128" s="157">
        <f t="shared" si="20"/>
        <v>0</v>
      </c>
      <c r="K128" s="157">
        <f t="shared" si="20"/>
        <v>0</v>
      </c>
      <c r="L128" s="157">
        <f t="shared" si="20"/>
        <v>0</v>
      </c>
      <c r="M128" s="157">
        <f t="shared" si="20"/>
        <v>0</v>
      </c>
      <c r="N128" s="157">
        <f t="shared" si="20"/>
        <v>0</v>
      </c>
      <c r="O128" s="157">
        <f t="shared" si="20"/>
        <v>0</v>
      </c>
      <c r="P128" s="157">
        <f t="shared" si="20"/>
        <v>0</v>
      </c>
      <c r="Q128" s="157">
        <f t="shared" si="20"/>
        <v>0</v>
      </c>
    </row>
    <row r="129" spans="1:17" ht="12" customHeight="1" x14ac:dyDescent="0.25">
      <c r="A129" s="23" t="s">
        <v>60</v>
      </c>
      <c r="B129" s="156">
        <f>IF(RES_hhdet_emi!B129=0,0,RES_hhdet_emi!B129*1000000/RES_hhdet_num!B$124)</f>
        <v>0</v>
      </c>
      <c r="C129" s="156">
        <f>IF(RES_hhdet_emi!C129=0,0,RES_hhdet_emi!C129*1000000/RES_hhdet_num!C$124)</f>
        <v>0</v>
      </c>
      <c r="D129" s="156">
        <f>IF(RES_hhdet_emi!D129=0,0,RES_hhdet_emi!D129*1000000/RES_hhdet_num!D$124)</f>
        <v>0</v>
      </c>
      <c r="E129" s="156">
        <f>IF(RES_hhdet_emi!E129=0,0,RES_hhdet_emi!E129*1000000/RES_hhdet_num!E$124)</f>
        <v>0</v>
      </c>
      <c r="F129" s="156">
        <f>IF(RES_hhdet_emi!F129=0,0,RES_hhdet_emi!F129*1000000/RES_hhdet_num!F$124)</f>
        <v>0</v>
      </c>
      <c r="G129" s="156">
        <f>IF(RES_hhdet_emi!G129=0,0,RES_hhdet_emi!G129*1000000/RES_hhdet_num!G$124)</f>
        <v>0</v>
      </c>
      <c r="H129" s="156">
        <f>IF(RES_hhdet_emi!H129=0,0,RES_hhdet_emi!H129*1000000/RES_hhdet_num!H$124)</f>
        <v>0</v>
      </c>
      <c r="I129" s="156">
        <f>IF(RES_hhdet_emi!I129=0,0,RES_hhdet_emi!I129*1000000/RES_hhdet_num!I$124)</f>
        <v>0</v>
      </c>
      <c r="J129" s="156">
        <f>IF(RES_hhdet_emi!J129=0,0,RES_hhdet_emi!J129*1000000/RES_hhdet_num!J$124)</f>
        <v>0</v>
      </c>
      <c r="K129" s="156">
        <f>IF(RES_hhdet_emi!K129=0,0,RES_hhdet_emi!K129*1000000/RES_hhdet_num!K$124)</f>
        <v>0</v>
      </c>
      <c r="L129" s="156">
        <f>IF(RES_hhdet_emi!L129=0,0,RES_hhdet_emi!L129*1000000/RES_hhdet_num!L$124)</f>
        <v>0</v>
      </c>
      <c r="M129" s="156">
        <f>IF(RES_hhdet_emi!M129=0,0,RES_hhdet_emi!M129*1000000/RES_hhdet_num!M$124)</f>
        <v>0</v>
      </c>
      <c r="N129" s="156">
        <f>IF(RES_hhdet_emi!N129=0,0,RES_hhdet_emi!N129*1000000/RES_hhdet_num!N$124)</f>
        <v>0</v>
      </c>
      <c r="O129" s="156">
        <f>IF(RES_hhdet_emi!O129=0,0,RES_hhdet_emi!O129*1000000/RES_hhdet_num!O$124)</f>
        <v>0</v>
      </c>
      <c r="P129" s="156">
        <f>IF(RES_hhdet_emi!P129=0,0,RES_hhdet_emi!P129*1000000/RES_hhdet_num!P$124)</f>
        <v>0</v>
      </c>
      <c r="Q129" s="156">
        <f>IF(RES_hhdet_emi!Q129=0,0,RES_hhdet_emi!Q129*1000000/RES_hhdet_num!Q$124)</f>
        <v>0</v>
      </c>
    </row>
    <row r="130" spans="1:17" ht="12" customHeight="1" x14ac:dyDescent="0.25">
      <c r="A130" s="158" t="s">
        <v>63</v>
      </c>
      <c r="B130" s="157">
        <f>IF(RES_hhdet_emi!B130=0,0,RES_hhdet_emi!B130*1000000/RES_hhdet_num!B$124)</f>
        <v>0</v>
      </c>
      <c r="C130" s="157">
        <f>IF(RES_hhdet_emi!C130=0,0,RES_hhdet_emi!C130*1000000/RES_hhdet_num!C$124)</f>
        <v>0</v>
      </c>
      <c r="D130" s="157">
        <f>IF(RES_hhdet_emi!D130=0,0,RES_hhdet_emi!D130*1000000/RES_hhdet_num!D$124)</f>
        <v>0</v>
      </c>
      <c r="E130" s="157">
        <f>IF(RES_hhdet_emi!E130=0,0,RES_hhdet_emi!E130*1000000/RES_hhdet_num!E$124)</f>
        <v>0</v>
      </c>
      <c r="F130" s="157">
        <f>IF(RES_hhdet_emi!F130=0,0,RES_hhdet_emi!F130*1000000/RES_hhdet_num!F$124)</f>
        <v>0</v>
      </c>
      <c r="G130" s="157">
        <f>IF(RES_hhdet_emi!G130=0,0,RES_hhdet_emi!G130*1000000/RES_hhdet_num!G$124)</f>
        <v>0</v>
      </c>
      <c r="H130" s="157">
        <f>IF(RES_hhdet_emi!H130=0,0,RES_hhdet_emi!H130*1000000/RES_hhdet_num!H$124)</f>
        <v>0</v>
      </c>
      <c r="I130" s="157">
        <f>IF(RES_hhdet_emi!I130=0,0,RES_hhdet_emi!I130*1000000/RES_hhdet_num!I$124)</f>
        <v>0</v>
      </c>
      <c r="J130" s="157">
        <f>IF(RES_hhdet_emi!J130=0,0,RES_hhdet_emi!J130*1000000/RES_hhdet_num!J$124)</f>
        <v>0</v>
      </c>
      <c r="K130" s="157">
        <f>IF(RES_hhdet_emi!K130=0,0,RES_hhdet_emi!K130*1000000/RES_hhdet_num!K$124)</f>
        <v>0</v>
      </c>
      <c r="L130" s="157">
        <f>IF(RES_hhdet_emi!L130=0,0,RES_hhdet_emi!L130*1000000/RES_hhdet_num!L$124)</f>
        <v>0</v>
      </c>
      <c r="M130" s="157">
        <f>IF(RES_hhdet_emi!M130=0,0,RES_hhdet_emi!M130*1000000/RES_hhdet_num!M$124)</f>
        <v>0</v>
      </c>
      <c r="N130" s="157">
        <f>IF(RES_hhdet_emi!N130=0,0,RES_hhdet_emi!N130*1000000/RES_hhdet_num!N$124)</f>
        <v>0</v>
      </c>
      <c r="O130" s="157">
        <f>IF(RES_hhdet_emi!O130=0,0,RES_hhdet_emi!O130*1000000/RES_hhdet_num!O$124)</f>
        <v>0</v>
      </c>
      <c r="P130" s="157">
        <f>IF(RES_hhdet_emi!P130=0,0,RES_hhdet_emi!P130*1000000/RES_hhdet_num!P$124)</f>
        <v>0</v>
      </c>
      <c r="Q130" s="157">
        <f>IF(RES_hhdet_emi!Q130=0,0,RES_hhdet_emi!Q130*1000000/RES_hhdet_num!Q$124)</f>
        <v>0</v>
      </c>
    </row>
    <row r="131" spans="1:17" ht="12" customHeight="1" x14ac:dyDescent="0.25">
      <c r="A131" s="167" t="s">
        <v>148</v>
      </c>
      <c r="B131" s="132">
        <f>IF(RES_hhdet_emi!B131=0,0,RES_hhdet_emi!B131*1000000/RES_hhdet_num!B131)</f>
        <v>0</v>
      </c>
      <c r="C131" s="132">
        <f>IF(RES_hhdet_emi!C131=0,0,RES_hhdet_emi!C131*1000000/RES_hhdet_num!C131)</f>
        <v>0</v>
      </c>
      <c r="D131" s="132">
        <f>IF(RES_hhdet_emi!D131=0,0,RES_hhdet_emi!D131*1000000/RES_hhdet_num!D131)</f>
        <v>0</v>
      </c>
      <c r="E131" s="132">
        <f>IF(RES_hhdet_emi!E131=0,0,RES_hhdet_emi!E131*1000000/RES_hhdet_num!E131)</f>
        <v>0</v>
      </c>
      <c r="F131" s="132">
        <f>IF(RES_hhdet_emi!F131=0,0,RES_hhdet_emi!F131*1000000/RES_hhdet_num!F131)</f>
        <v>0</v>
      </c>
      <c r="G131" s="132">
        <f>IF(RES_hhdet_emi!G131=0,0,RES_hhdet_emi!G131*1000000/RES_hhdet_num!G131)</f>
        <v>0</v>
      </c>
      <c r="H131" s="132">
        <f>IF(RES_hhdet_emi!H131=0,0,RES_hhdet_emi!H131*1000000/RES_hhdet_num!H131)</f>
        <v>0</v>
      </c>
      <c r="I131" s="132">
        <f>IF(RES_hhdet_emi!I131=0,0,RES_hhdet_emi!I131*1000000/RES_hhdet_num!I131)</f>
        <v>0</v>
      </c>
      <c r="J131" s="132">
        <f>IF(RES_hhdet_emi!J131=0,0,RES_hhdet_emi!J131*1000000/RES_hhdet_num!J131)</f>
        <v>0</v>
      </c>
      <c r="K131" s="132">
        <f>IF(RES_hhdet_emi!K131=0,0,RES_hhdet_emi!K131*1000000/RES_hhdet_num!K131)</f>
        <v>0</v>
      </c>
      <c r="L131" s="132">
        <f>IF(RES_hhdet_emi!L131=0,0,RES_hhdet_emi!L131*1000000/RES_hhdet_num!L131)</f>
        <v>0</v>
      </c>
      <c r="M131" s="132">
        <f>IF(RES_hhdet_emi!M131=0,0,RES_hhdet_emi!M131*1000000/RES_hhdet_num!M131)</f>
        <v>0</v>
      </c>
      <c r="N131" s="132">
        <f>IF(RES_hhdet_emi!N131=0,0,RES_hhdet_emi!N131*1000000/RES_hhdet_num!N131)</f>
        <v>0</v>
      </c>
      <c r="O131" s="132">
        <f>IF(RES_hhdet_emi!O131=0,0,RES_hhdet_emi!O131*1000000/RES_hhdet_num!O131)</f>
        <v>0</v>
      </c>
      <c r="P131" s="132">
        <f>IF(RES_hhdet_emi!P131=0,0,RES_hhdet_emi!P131*1000000/RES_hhdet_num!P131)</f>
        <v>0</v>
      </c>
      <c r="Q131" s="132">
        <f>IF(RES_hhdet_emi!Q131=0,0,RES_hhdet_emi!Q131*1000000/RES_hhdet_num!Q131)</f>
        <v>0</v>
      </c>
    </row>
    <row r="132" spans="1:17" ht="12" customHeight="1" x14ac:dyDescent="0.25">
      <c r="A132" s="167" t="s">
        <v>147</v>
      </c>
      <c r="B132" s="132">
        <f>IF(RES_hhdet_emi!B132=0,0,RES_hhdet_emi!B132*1000000/RES_hhdet_num!B132)</f>
        <v>0</v>
      </c>
      <c r="C132" s="132">
        <f>IF(RES_hhdet_emi!C132=0,0,RES_hhdet_emi!C132*1000000/RES_hhdet_num!C132)</f>
        <v>0</v>
      </c>
      <c r="D132" s="132">
        <f>IF(RES_hhdet_emi!D132=0,0,RES_hhdet_emi!D132*1000000/RES_hhdet_num!D132)</f>
        <v>0</v>
      </c>
      <c r="E132" s="132">
        <f>IF(RES_hhdet_emi!E132=0,0,RES_hhdet_emi!E132*1000000/RES_hhdet_num!E132)</f>
        <v>0</v>
      </c>
      <c r="F132" s="132">
        <f>IF(RES_hhdet_emi!F132=0,0,RES_hhdet_emi!F132*1000000/RES_hhdet_num!F132)</f>
        <v>0</v>
      </c>
      <c r="G132" s="132">
        <f>IF(RES_hhdet_emi!G132=0,0,RES_hhdet_emi!G132*1000000/RES_hhdet_num!G132)</f>
        <v>0</v>
      </c>
      <c r="H132" s="132">
        <f>IF(RES_hhdet_emi!H132=0,0,RES_hhdet_emi!H132*1000000/RES_hhdet_num!H132)</f>
        <v>0</v>
      </c>
      <c r="I132" s="132">
        <f>IF(RES_hhdet_emi!I132=0,0,RES_hhdet_emi!I132*1000000/RES_hhdet_num!I132)</f>
        <v>0</v>
      </c>
      <c r="J132" s="132">
        <f>IF(RES_hhdet_emi!J132=0,0,RES_hhdet_emi!J132*1000000/RES_hhdet_num!J132)</f>
        <v>0</v>
      </c>
      <c r="K132" s="132">
        <f>IF(RES_hhdet_emi!K132=0,0,RES_hhdet_emi!K132*1000000/RES_hhdet_num!K132)</f>
        <v>0</v>
      </c>
      <c r="L132" s="132">
        <f>IF(RES_hhdet_emi!L132=0,0,RES_hhdet_emi!L132*1000000/RES_hhdet_num!L132)</f>
        <v>0</v>
      </c>
      <c r="M132" s="132">
        <f>IF(RES_hhdet_emi!M132=0,0,RES_hhdet_emi!M132*1000000/RES_hhdet_num!M132)</f>
        <v>0</v>
      </c>
      <c r="N132" s="132">
        <f>IF(RES_hhdet_emi!N132=0,0,RES_hhdet_emi!N132*1000000/RES_hhdet_num!N132)</f>
        <v>0</v>
      </c>
      <c r="O132" s="132">
        <f>IF(RES_hhdet_emi!O132=0,0,RES_hhdet_emi!O132*1000000/RES_hhdet_num!O132)</f>
        <v>0</v>
      </c>
      <c r="P132" s="132">
        <f>IF(RES_hhdet_emi!P132=0,0,RES_hhdet_emi!P132*1000000/RES_hhdet_num!P132)</f>
        <v>0</v>
      </c>
      <c r="Q132" s="132">
        <f>IF(RES_hhdet_emi!Q132=0,0,RES_hhdet_emi!Q132*1000000/RES_hhdet_num!Q132)</f>
        <v>0</v>
      </c>
    </row>
    <row r="133" spans="1:17" ht="12" customHeight="1" x14ac:dyDescent="0.25">
      <c r="A133" s="166" t="s">
        <v>61</v>
      </c>
      <c r="B133" s="165">
        <f>IF(RES_hhdet_emi!B133=0,0,RES_hhdet_emi!B133*1000000/RES_hhdet_num!B132)</f>
        <v>0</v>
      </c>
      <c r="C133" s="165">
        <f>IF(RES_hhdet_emi!C133=0,0,RES_hhdet_emi!C133*1000000/RES_hhdet_num!C132)</f>
        <v>0</v>
      </c>
      <c r="D133" s="165">
        <f>IF(RES_hhdet_emi!D133=0,0,RES_hhdet_emi!D133*1000000/RES_hhdet_num!D132)</f>
        <v>0</v>
      </c>
      <c r="E133" s="165">
        <f>IF(RES_hhdet_emi!E133=0,0,RES_hhdet_emi!E133*1000000/RES_hhdet_num!E132)</f>
        <v>0</v>
      </c>
      <c r="F133" s="165">
        <f>IF(RES_hhdet_emi!F133=0,0,RES_hhdet_emi!F133*1000000/RES_hhdet_num!F132)</f>
        <v>0</v>
      </c>
      <c r="G133" s="165">
        <f>IF(RES_hhdet_emi!G133=0,0,RES_hhdet_emi!G133*1000000/RES_hhdet_num!G132)</f>
        <v>0</v>
      </c>
      <c r="H133" s="165">
        <f>IF(RES_hhdet_emi!H133=0,0,RES_hhdet_emi!H133*1000000/RES_hhdet_num!H132)</f>
        <v>0</v>
      </c>
      <c r="I133" s="165">
        <f>IF(RES_hhdet_emi!I133=0,0,RES_hhdet_emi!I133*1000000/RES_hhdet_num!I132)</f>
        <v>0</v>
      </c>
      <c r="J133" s="165">
        <f>IF(RES_hhdet_emi!J133=0,0,RES_hhdet_emi!J133*1000000/RES_hhdet_num!J132)</f>
        <v>0</v>
      </c>
      <c r="K133" s="165">
        <f>IF(RES_hhdet_emi!K133=0,0,RES_hhdet_emi!K133*1000000/RES_hhdet_num!K132)</f>
        <v>0</v>
      </c>
      <c r="L133" s="165">
        <f>IF(RES_hhdet_emi!L133=0,0,RES_hhdet_emi!L133*1000000/RES_hhdet_num!L132)</f>
        <v>0</v>
      </c>
      <c r="M133" s="165">
        <f>IF(RES_hhdet_emi!M133=0,0,RES_hhdet_emi!M133*1000000/RES_hhdet_num!M132)</f>
        <v>0</v>
      </c>
      <c r="N133" s="165">
        <f>IF(RES_hhdet_emi!N133=0,0,RES_hhdet_emi!N133*1000000/RES_hhdet_num!N132)</f>
        <v>0</v>
      </c>
      <c r="O133" s="165">
        <f>IF(RES_hhdet_emi!O133=0,0,RES_hhdet_emi!O133*1000000/RES_hhdet_num!O132)</f>
        <v>0</v>
      </c>
      <c r="P133" s="165">
        <f>IF(RES_hhdet_emi!P133=0,0,RES_hhdet_emi!P133*1000000/RES_hhdet_num!P132)</f>
        <v>0</v>
      </c>
      <c r="Q133" s="165">
        <f>IF(RES_hhdet_emi!Q133=0,0,RES_hhdet_emi!Q133*1000000/RES_hhdet_num!Q132)</f>
        <v>0</v>
      </c>
    </row>
    <row r="134" spans="1:17" ht="12" customHeight="1" x14ac:dyDescent="0.25">
      <c r="A134" s="147" t="s">
        <v>59</v>
      </c>
      <c r="B134" s="164">
        <f>IF(RES_hhdet_emi!B134=0,0,RES_hhdet_emi!B134*1000000/RES_hhdet_num!B132)</f>
        <v>0</v>
      </c>
      <c r="C134" s="164">
        <f>IF(RES_hhdet_emi!C134=0,0,RES_hhdet_emi!C134*1000000/RES_hhdet_num!C132)</f>
        <v>0</v>
      </c>
      <c r="D134" s="164">
        <f>IF(RES_hhdet_emi!D134=0,0,RES_hhdet_emi!D134*1000000/RES_hhdet_num!D132)</f>
        <v>0</v>
      </c>
      <c r="E134" s="164">
        <f>IF(RES_hhdet_emi!E134=0,0,RES_hhdet_emi!E134*1000000/RES_hhdet_num!E132)</f>
        <v>0</v>
      </c>
      <c r="F134" s="164">
        <f>IF(RES_hhdet_emi!F134=0,0,RES_hhdet_emi!F134*1000000/RES_hhdet_num!F132)</f>
        <v>0</v>
      </c>
      <c r="G134" s="164">
        <f>IF(RES_hhdet_emi!G134=0,0,RES_hhdet_emi!G134*1000000/RES_hhdet_num!G132)</f>
        <v>0</v>
      </c>
      <c r="H134" s="164">
        <f>IF(RES_hhdet_emi!H134=0,0,RES_hhdet_emi!H134*1000000/RES_hhdet_num!H132)</f>
        <v>0</v>
      </c>
      <c r="I134" s="164">
        <f>IF(RES_hhdet_emi!I134=0,0,RES_hhdet_emi!I134*1000000/RES_hhdet_num!I132)</f>
        <v>0</v>
      </c>
      <c r="J134" s="164">
        <f>IF(RES_hhdet_emi!J134=0,0,RES_hhdet_emi!J134*1000000/RES_hhdet_num!J132)</f>
        <v>0</v>
      </c>
      <c r="K134" s="164">
        <f>IF(RES_hhdet_emi!K134=0,0,RES_hhdet_emi!K134*1000000/RES_hhdet_num!K132)</f>
        <v>0</v>
      </c>
      <c r="L134" s="164">
        <f>IF(RES_hhdet_emi!L134=0,0,RES_hhdet_emi!L134*1000000/RES_hhdet_num!L132)</f>
        <v>0</v>
      </c>
      <c r="M134" s="164">
        <f>IF(RES_hhdet_emi!M134=0,0,RES_hhdet_emi!M134*1000000/RES_hhdet_num!M132)</f>
        <v>0</v>
      </c>
      <c r="N134" s="164">
        <f>IF(RES_hhdet_emi!N134=0,0,RES_hhdet_emi!N134*1000000/RES_hhdet_num!N132)</f>
        <v>0</v>
      </c>
      <c r="O134" s="164">
        <f>IF(RES_hhdet_emi!O134=0,0,RES_hhdet_emi!O134*1000000/RES_hhdet_num!O132)</f>
        <v>0</v>
      </c>
      <c r="P134" s="164">
        <f>IF(RES_hhdet_emi!P134=0,0,RES_hhdet_emi!P134*1000000/RES_hhdet_num!P132)</f>
        <v>0</v>
      </c>
      <c r="Q134" s="164">
        <f>IF(RES_hhdet_emi!Q134=0,0,RES_hhdet_emi!Q134*1000000/RES_hhdet_num!Q132)</f>
        <v>0</v>
      </c>
    </row>
    <row r="135" spans="1:17" ht="12" customHeight="1" x14ac:dyDescent="0.25">
      <c r="A135" s="163" t="s">
        <v>142</v>
      </c>
      <c r="B135" s="162">
        <f>IF(RES_hhdet_emi!B135=0,0,RES_hhdet_emi!B135*1000000/RES_hhdet_num!B135)</f>
        <v>0</v>
      </c>
      <c r="C135" s="162">
        <f>IF(RES_hhdet_emi!C135=0,0,RES_hhdet_emi!C135*1000000/RES_hhdet_num!C135)</f>
        <v>0</v>
      </c>
      <c r="D135" s="162">
        <f>IF(RES_hhdet_emi!D135=0,0,RES_hhdet_emi!D135*1000000/RES_hhdet_num!D135)</f>
        <v>0</v>
      </c>
      <c r="E135" s="162">
        <f>IF(RES_hhdet_emi!E135=0,0,RES_hhdet_emi!E135*1000000/RES_hhdet_num!E135)</f>
        <v>0</v>
      </c>
      <c r="F135" s="162">
        <f>IF(RES_hhdet_emi!F135=0,0,RES_hhdet_emi!F135*1000000/RES_hhdet_num!F135)</f>
        <v>0</v>
      </c>
      <c r="G135" s="162">
        <f>IF(RES_hhdet_emi!G135=0,0,RES_hhdet_emi!G135*1000000/RES_hhdet_num!G135)</f>
        <v>0</v>
      </c>
      <c r="H135" s="162">
        <f>IF(RES_hhdet_emi!H135=0,0,RES_hhdet_emi!H135*1000000/RES_hhdet_num!H135)</f>
        <v>0</v>
      </c>
      <c r="I135" s="162">
        <f>IF(RES_hhdet_emi!I135=0,0,RES_hhdet_emi!I135*1000000/RES_hhdet_num!I135)</f>
        <v>0</v>
      </c>
      <c r="J135" s="162">
        <f>IF(RES_hhdet_emi!J135=0,0,RES_hhdet_emi!J135*1000000/RES_hhdet_num!J135)</f>
        <v>0</v>
      </c>
      <c r="K135" s="162">
        <f>IF(RES_hhdet_emi!K135=0,0,RES_hhdet_emi!K135*1000000/RES_hhdet_num!K135)</f>
        <v>0</v>
      </c>
      <c r="L135" s="162">
        <f>IF(RES_hhdet_emi!L135=0,0,RES_hhdet_emi!L135*1000000/RES_hhdet_num!L135)</f>
        <v>0</v>
      </c>
      <c r="M135" s="162">
        <f>IF(RES_hhdet_emi!M135=0,0,RES_hhdet_emi!M135*1000000/RES_hhdet_num!M135)</f>
        <v>0</v>
      </c>
      <c r="N135" s="162">
        <f>IF(RES_hhdet_emi!N135=0,0,RES_hhdet_emi!N135*1000000/RES_hhdet_num!N135)</f>
        <v>0</v>
      </c>
      <c r="O135" s="162">
        <f>IF(RES_hhdet_emi!O135=0,0,RES_hhdet_emi!O135*1000000/RES_hhdet_num!O135)</f>
        <v>0</v>
      </c>
      <c r="P135" s="162">
        <f>IF(RES_hhdet_emi!P135=0,0,RES_hhdet_emi!P135*1000000/RES_hhdet_num!P135)</f>
        <v>0</v>
      </c>
      <c r="Q135" s="162">
        <f>IF(RES_hhdet_emi!Q135=0,0,RES_hhdet_emi!Q135*1000000/RES_hhdet_num!Q135)</f>
        <v>0</v>
      </c>
    </row>
    <row r="136" spans="1:17" ht="12" customHeight="1" x14ac:dyDescent="0.25">
      <c r="A136" s="161" t="s">
        <v>141</v>
      </c>
      <c r="B136" s="160">
        <f>IF(RES_hhdet_emi!B136=0,0,RES_hhdet_emi!B136*1000000/RES_hhdet_num!B136)</f>
        <v>0</v>
      </c>
      <c r="C136" s="160">
        <f>IF(RES_hhdet_emi!C136=0,0,RES_hhdet_emi!C136*1000000/RES_hhdet_num!C136)</f>
        <v>0</v>
      </c>
      <c r="D136" s="160">
        <f>IF(RES_hhdet_emi!D136=0,0,RES_hhdet_emi!D136*1000000/RES_hhdet_num!D136)</f>
        <v>0</v>
      </c>
      <c r="E136" s="160">
        <f>IF(RES_hhdet_emi!E136=0,0,RES_hhdet_emi!E136*1000000/RES_hhdet_num!E136)</f>
        <v>0</v>
      </c>
      <c r="F136" s="160">
        <f>IF(RES_hhdet_emi!F136=0,0,RES_hhdet_emi!F136*1000000/RES_hhdet_num!F136)</f>
        <v>0</v>
      </c>
      <c r="G136" s="160">
        <f>IF(RES_hhdet_emi!G136=0,0,RES_hhdet_emi!G136*1000000/RES_hhdet_num!G136)</f>
        <v>0</v>
      </c>
      <c r="H136" s="160">
        <f>IF(RES_hhdet_emi!H136=0,0,RES_hhdet_emi!H136*1000000/RES_hhdet_num!H136)</f>
        <v>0</v>
      </c>
      <c r="I136" s="160">
        <f>IF(RES_hhdet_emi!I136=0,0,RES_hhdet_emi!I136*1000000/RES_hhdet_num!I136)</f>
        <v>0</v>
      </c>
      <c r="J136" s="160">
        <f>IF(RES_hhdet_emi!J136=0,0,RES_hhdet_emi!J136*1000000/RES_hhdet_num!J136)</f>
        <v>0</v>
      </c>
      <c r="K136" s="160">
        <f>IF(RES_hhdet_emi!K136=0,0,RES_hhdet_emi!K136*1000000/RES_hhdet_num!K136)</f>
        <v>0</v>
      </c>
      <c r="L136" s="160">
        <f>IF(RES_hhdet_emi!L136=0,0,RES_hhdet_emi!L136*1000000/RES_hhdet_num!L136)</f>
        <v>0</v>
      </c>
      <c r="M136" s="160">
        <f>IF(RES_hhdet_emi!M136=0,0,RES_hhdet_emi!M136*1000000/RES_hhdet_num!M136)</f>
        <v>0</v>
      </c>
      <c r="N136" s="160">
        <f>IF(RES_hhdet_emi!N136=0,0,RES_hhdet_emi!N136*1000000/RES_hhdet_num!N136)</f>
        <v>0</v>
      </c>
      <c r="O136" s="160">
        <f>IF(RES_hhdet_emi!O136=0,0,RES_hhdet_emi!O136*1000000/RES_hhdet_num!O136)</f>
        <v>0</v>
      </c>
      <c r="P136" s="160">
        <f>IF(RES_hhdet_emi!P136=0,0,RES_hhdet_emi!P136*1000000/RES_hhdet_num!P136)</f>
        <v>0</v>
      </c>
      <c r="Q136" s="160">
        <f>IF(RES_hhdet_emi!Q136=0,0,RES_hhdet_emi!Q136*1000000/RES_hhdet_num!Q136)</f>
        <v>0</v>
      </c>
    </row>
    <row r="137" spans="1:17" ht="12" customHeight="1" x14ac:dyDescent="0.25">
      <c r="A137" s="148" t="s">
        <v>60</v>
      </c>
      <c r="B137" s="156">
        <f>IF(RES_hhdet_emi!B137=0,0,RES_hhdet_emi!B137*1000000/RES_hhdet_num!B136)</f>
        <v>0</v>
      </c>
      <c r="C137" s="156">
        <f>IF(RES_hhdet_emi!C137=0,0,RES_hhdet_emi!C137*1000000/RES_hhdet_num!C136)</f>
        <v>0</v>
      </c>
      <c r="D137" s="156">
        <f>IF(RES_hhdet_emi!D137=0,0,RES_hhdet_emi!D137*1000000/RES_hhdet_num!D136)</f>
        <v>0</v>
      </c>
      <c r="E137" s="156">
        <f>IF(RES_hhdet_emi!E137=0,0,RES_hhdet_emi!E137*1000000/RES_hhdet_num!E136)</f>
        <v>0</v>
      </c>
      <c r="F137" s="156">
        <f>IF(RES_hhdet_emi!F137=0,0,RES_hhdet_emi!F137*1000000/RES_hhdet_num!F136)</f>
        <v>0</v>
      </c>
      <c r="G137" s="156">
        <f>IF(RES_hhdet_emi!G137=0,0,RES_hhdet_emi!G137*1000000/RES_hhdet_num!G136)</f>
        <v>0</v>
      </c>
      <c r="H137" s="156">
        <f>IF(RES_hhdet_emi!H137=0,0,RES_hhdet_emi!H137*1000000/RES_hhdet_num!H136)</f>
        <v>0</v>
      </c>
      <c r="I137" s="156">
        <f>IF(RES_hhdet_emi!I137=0,0,RES_hhdet_emi!I137*1000000/RES_hhdet_num!I136)</f>
        <v>0</v>
      </c>
      <c r="J137" s="156">
        <f>IF(RES_hhdet_emi!J137=0,0,RES_hhdet_emi!J137*1000000/RES_hhdet_num!J136)</f>
        <v>0</v>
      </c>
      <c r="K137" s="156">
        <f>IF(RES_hhdet_emi!K137=0,0,RES_hhdet_emi!K137*1000000/RES_hhdet_num!K136)</f>
        <v>0</v>
      </c>
      <c r="L137" s="156">
        <f>IF(RES_hhdet_emi!L137=0,0,RES_hhdet_emi!L137*1000000/RES_hhdet_num!L136)</f>
        <v>0</v>
      </c>
      <c r="M137" s="156">
        <f>IF(RES_hhdet_emi!M137=0,0,RES_hhdet_emi!M137*1000000/RES_hhdet_num!M136)</f>
        <v>0</v>
      </c>
      <c r="N137" s="156">
        <f>IF(RES_hhdet_emi!N137=0,0,RES_hhdet_emi!N137*1000000/RES_hhdet_num!N136)</f>
        <v>0</v>
      </c>
      <c r="O137" s="156">
        <f>IF(RES_hhdet_emi!O137=0,0,RES_hhdet_emi!O137*1000000/RES_hhdet_num!O136)</f>
        <v>0</v>
      </c>
      <c r="P137" s="156">
        <f>IF(RES_hhdet_emi!P137=0,0,RES_hhdet_emi!P137*1000000/RES_hhdet_num!P136)</f>
        <v>0</v>
      </c>
      <c r="Q137" s="156">
        <f>IF(RES_hhdet_emi!Q137=0,0,RES_hhdet_emi!Q137*1000000/RES_hhdet_num!Q136)</f>
        <v>0</v>
      </c>
    </row>
    <row r="138" spans="1:17" ht="12" customHeight="1" x14ac:dyDescent="0.25">
      <c r="A138" s="148" t="s">
        <v>59</v>
      </c>
      <c r="B138" s="156">
        <f>IF(RES_hhdet_emi!B138=0,0,RES_hhdet_emi!B138*1000000/RES_hhdet_num!B136)</f>
        <v>0</v>
      </c>
      <c r="C138" s="156">
        <f>IF(RES_hhdet_emi!C138=0,0,RES_hhdet_emi!C138*1000000/RES_hhdet_num!C136)</f>
        <v>0</v>
      </c>
      <c r="D138" s="156">
        <f>IF(RES_hhdet_emi!D138=0,0,RES_hhdet_emi!D138*1000000/RES_hhdet_num!D136)</f>
        <v>0</v>
      </c>
      <c r="E138" s="156">
        <f>IF(RES_hhdet_emi!E138=0,0,RES_hhdet_emi!E138*1000000/RES_hhdet_num!E136)</f>
        <v>0</v>
      </c>
      <c r="F138" s="156">
        <f>IF(RES_hhdet_emi!F138=0,0,RES_hhdet_emi!F138*1000000/RES_hhdet_num!F136)</f>
        <v>0</v>
      </c>
      <c r="G138" s="156">
        <f>IF(RES_hhdet_emi!G138=0,0,RES_hhdet_emi!G138*1000000/RES_hhdet_num!G136)</f>
        <v>0</v>
      </c>
      <c r="H138" s="156">
        <f>IF(RES_hhdet_emi!H138=0,0,RES_hhdet_emi!H138*1000000/RES_hhdet_num!H136)</f>
        <v>0</v>
      </c>
      <c r="I138" s="156">
        <f>IF(RES_hhdet_emi!I138=0,0,RES_hhdet_emi!I138*1000000/RES_hhdet_num!I136)</f>
        <v>0</v>
      </c>
      <c r="J138" s="156">
        <f>IF(RES_hhdet_emi!J138=0,0,RES_hhdet_emi!J138*1000000/RES_hhdet_num!J136)</f>
        <v>0</v>
      </c>
      <c r="K138" s="156">
        <f>IF(RES_hhdet_emi!K138=0,0,RES_hhdet_emi!K138*1000000/RES_hhdet_num!K136)</f>
        <v>0</v>
      </c>
      <c r="L138" s="156">
        <f>IF(RES_hhdet_emi!L138=0,0,RES_hhdet_emi!L138*1000000/RES_hhdet_num!L136)</f>
        <v>0</v>
      </c>
      <c r="M138" s="156">
        <f>IF(RES_hhdet_emi!M138=0,0,RES_hhdet_emi!M138*1000000/RES_hhdet_num!M136)</f>
        <v>0</v>
      </c>
      <c r="N138" s="156">
        <f>IF(RES_hhdet_emi!N138=0,0,RES_hhdet_emi!N138*1000000/RES_hhdet_num!N136)</f>
        <v>0</v>
      </c>
      <c r="O138" s="156">
        <f>IF(RES_hhdet_emi!O138=0,0,RES_hhdet_emi!O138*1000000/RES_hhdet_num!O136)</f>
        <v>0</v>
      </c>
      <c r="P138" s="156">
        <f>IF(RES_hhdet_emi!P138=0,0,RES_hhdet_emi!P138*1000000/RES_hhdet_num!P136)</f>
        <v>0</v>
      </c>
      <c r="Q138" s="156">
        <f>IF(RES_hhdet_emi!Q138=0,0,RES_hhdet_emi!Q138*1000000/RES_hhdet_num!Q136)</f>
        <v>0</v>
      </c>
    </row>
    <row r="139" spans="1:17" ht="12" customHeight="1" x14ac:dyDescent="0.25">
      <c r="A139" s="158" t="s">
        <v>62</v>
      </c>
      <c r="B139" s="157">
        <f>IF(RES_hhdet_emi!B139=0,0,RES_hhdet_emi!B139*1000000/RES_hhdet_num!B$124)</f>
        <v>17.935710322330628</v>
      </c>
      <c r="C139" s="157">
        <f>IF(RES_hhdet_emi!C139=0,0,RES_hhdet_emi!C139*1000000/RES_hhdet_num!C$124)</f>
        <v>13.792150670433092</v>
      </c>
      <c r="D139" s="157">
        <f>IF(RES_hhdet_emi!D139=0,0,RES_hhdet_emi!D139*1000000/RES_hhdet_num!D$124)</f>
        <v>12.118451569999124</v>
      </c>
      <c r="E139" s="157">
        <f>IF(RES_hhdet_emi!E139=0,0,RES_hhdet_emi!E139*1000000/RES_hhdet_num!E$124)</f>
        <v>6.7850307353025858</v>
      </c>
      <c r="F139" s="157">
        <f>IF(RES_hhdet_emi!F139=0,0,RES_hhdet_emi!F139*1000000/RES_hhdet_num!F$124)</f>
        <v>7.6766513051340484</v>
      </c>
      <c r="G139" s="157">
        <f>IF(RES_hhdet_emi!G139=0,0,RES_hhdet_emi!G139*1000000/RES_hhdet_num!G$124)</f>
        <v>14.954303990544862</v>
      </c>
      <c r="H139" s="157">
        <f>IF(RES_hhdet_emi!H139=0,0,RES_hhdet_emi!H139*1000000/RES_hhdet_num!H$124)</f>
        <v>12.276834604462216</v>
      </c>
      <c r="I139" s="157">
        <f>IF(RES_hhdet_emi!I139=0,0,RES_hhdet_emi!I139*1000000/RES_hhdet_num!I$124)</f>
        <v>23.587295787305003</v>
      </c>
      <c r="J139" s="157">
        <f>IF(RES_hhdet_emi!J139=0,0,RES_hhdet_emi!J139*1000000/RES_hhdet_num!J$124)</f>
        <v>21.908645648563247</v>
      </c>
      <c r="K139" s="157">
        <f>IF(RES_hhdet_emi!K139=0,0,RES_hhdet_emi!K139*1000000/RES_hhdet_num!K$124)</f>
        <v>10.271098662217568</v>
      </c>
      <c r="L139" s="157">
        <f>IF(RES_hhdet_emi!L139=0,0,RES_hhdet_emi!L139*1000000/RES_hhdet_num!L$124)</f>
        <v>14.34693503598565</v>
      </c>
      <c r="M139" s="157">
        <f>IF(RES_hhdet_emi!M139=0,0,RES_hhdet_emi!M139*1000000/RES_hhdet_num!M$124)</f>
        <v>13.650394632163975</v>
      </c>
      <c r="N139" s="157">
        <f>IF(RES_hhdet_emi!N139=0,0,RES_hhdet_emi!N139*1000000/RES_hhdet_num!N$124)</f>
        <v>7.4803589620134296</v>
      </c>
      <c r="O139" s="157">
        <f>IF(RES_hhdet_emi!O139=0,0,RES_hhdet_emi!O139*1000000/RES_hhdet_num!O$124)</f>
        <v>8.2675117022823148</v>
      </c>
      <c r="P139" s="157">
        <f>IF(RES_hhdet_emi!P139=0,0,RES_hhdet_emi!P139*1000000/RES_hhdet_num!P$124)</f>
        <v>8.8149874992758388</v>
      </c>
      <c r="Q139" s="157">
        <f>IF(RES_hhdet_emi!Q139=0,0,RES_hhdet_emi!Q139*1000000/RES_hhdet_num!Q$124)</f>
        <v>12.116271177462222</v>
      </c>
    </row>
    <row r="140" spans="1:17" ht="12" customHeight="1" x14ac:dyDescent="0.25">
      <c r="A140" s="23" t="s">
        <v>57</v>
      </c>
      <c r="B140" s="156">
        <f>IF(RES_hhdet_emi!B140=0,0,RES_hhdet_emi!B140*1000000/RES_hhdet_num!B140)</f>
        <v>323.8381332431905</v>
      </c>
      <c r="C140" s="156">
        <f>IF(RES_hhdet_emi!C140=0,0,RES_hhdet_emi!C140*1000000/RES_hhdet_num!C140)</f>
        <v>323.41496640371685</v>
      </c>
      <c r="D140" s="156">
        <f>IF(RES_hhdet_emi!D140=0,0,RES_hhdet_emi!D140*1000000/RES_hhdet_num!D140)</f>
        <v>320.94446606074064</v>
      </c>
      <c r="E140" s="156">
        <f>IF(RES_hhdet_emi!E140=0,0,RES_hhdet_emi!E140*1000000/RES_hhdet_num!E140)</f>
        <v>308.4263617609476</v>
      </c>
      <c r="F140" s="156">
        <f>IF(RES_hhdet_emi!F140=0,0,RES_hhdet_emi!F140*1000000/RES_hhdet_num!F140)</f>
        <v>323.88342633531624</v>
      </c>
      <c r="G140" s="156">
        <f>IF(RES_hhdet_emi!G140=0,0,RES_hhdet_emi!G140*1000000/RES_hhdet_num!G140)</f>
        <v>348.52977223083616</v>
      </c>
      <c r="H140" s="156">
        <f>IF(RES_hhdet_emi!H140=0,0,RES_hhdet_emi!H140*1000000/RES_hhdet_num!H140)</f>
        <v>284.94659749210075</v>
      </c>
      <c r="I140" s="156">
        <f>IF(RES_hhdet_emi!I140=0,0,RES_hhdet_emi!I140*1000000/RES_hhdet_num!I140)</f>
        <v>316.22598882225714</v>
      </c>
      <c r="J140" s="156">
        <f>IF(RES_hhdet_emi!J140=0,0,RES_hhdet_emi!J140*1000000/RES_hhdet_num!J140)</f>
        <v>314.95748189707552</v>
      </c>
      <c r="K140" s="156">
        <f>IF(RES_hhdet_emi!K140=0,0,RES_hhdet_emi!K140*1000000/RES_hhdet_num!K140)</f>
        <v>235.43001781546877</v>
      </c>
      <c r="L140" s="156">
        <f>IF(RES_hhdet_emi!L140=0,0,RES_hhdet_emi!L140*1000000/RES_hhdet_num!L140)</f>
        <v>338.95619761035016</v>
      </c>
      <c r="M140" s="156">
        <f>IF(RES_hhdet_emi!M140=0,0,RES_hhdet_emi!M140*1000000/RES_hhdet_num!M140)</f>
        <v>337.51084091137881</v>
      </c>
      <c r="N140" s="156">
        <f>IF(RES_hhdet_emi!N140=0,0,RES_hhdet_emi!N140*1000000/RES_hhdet_num!N140)</f>
        <v>258.98016629305755</v>
      </c>
      <c r="O140" s="156">
        <f>IF(RES_hhdet_emi!O140=0,0,RES_hhdet_emi!O140*1000000/RES_hhdet_num!O140)</f>
        <v>282.3580553234242</v>
      </c>
      <c r="P140" s="156">
        <f>IF(RES_hhdet_emi!P140=0,0,RES_hhdet_emi!P140*1000000/RES_hhdet_num!P140)</f>
        <v>278.73890838036476</v>
      </c>
      <c r="Q140" s="156">
        <f>IF(RES_hhdet_emi!Q140=0,0,RES_hhdet_emi!Q140*1000000/RES_hhdet_num!Q140)</f>
        <v>276.06399470831263</v>
      </c>
    </row>
    <row r="141" spans="1:17" ht="12" customHeight="1" x14ac:dyDescent="0.25">
      <c r="A141" s="29" t="s">
        <v>140</v>
      </c>
      <c r="B141" s="57">
        <f>IF(RES_hhdet_emi!B141=0,0,RES_hhdet_emi!B141*1000000/RES_hhdet_num!B141)</f>
        <v>0</v>
      </c>
      <c r="C141" s="57">
        <f>IF(RES_hhdet_emi!C141=0,0,RES_hhdet_emi!C141*1000000/RES_hhdet_num!C141)</f>
        <v>0</v>
      </c>
      <c r="D141" s="57">
        <f>IF(RES_hhdet_emi!D141=0,0,RES_hhdet_emi!D141*1000000/RES_hhdet_num!D141)</f>
        <v>0</v>
      </c>
      <c r="E141" s="57">
        <f>IF(RES_hhdet_emi!E141=0,0,RES_hhdet_emi!E141*1000000/RES_hhdet_num!E141)</f>
        <v>0</v>
      </c>
      <c r="F141" s="57">
        <f>IF(RES_hhdet_emi!F141=0,0,RES_hhdet_emi!F141*1000000/RES_hhdet_num!F141)</f>
        <v>0</v>
      </c>
      <c r="G141" s="57">
        <f>IF(RES_hhdet_emi!G141=0,0,RES_hhdet_emi!G141*1000000/RES_hhdet_num!G141)</f>
        <v>0</v>
      </c>
      <c r="H141" s="57">
        <f>IF(RES_hhdet_emi!H141=0,0,RES_hhdet_emi!H141*1000000/RES_hhdet_num!H141)</f>
        <v>0</v>
      </c>
      <c r="I141" s="57">
        <f>IF(RES_hhdet_emi!I141=0,0,RES_hhdet_emi!I141*1000000/RES_hhdet_num!I141)</f>
        <v>0</v>
      </c>
      <c r="J141" s="57">
        <f>IF(RES_hhdet_emi!J141=0,0,RES_hhdet_emi!J141*1000000/RES_hhdet_num!J141)</f>
        <v>0</v>
      </c>
      <c r="K141" s="57">
        <f>IF(RES_hhdet_emi!K141=0,0,RES_hhdet_emi!K141*1000000/RES_hhdet_num!K141)</f>
        <v>0</v>
      </c>
      <c r="L141" s="57">
        <f>IF(RES_hhdet_emi!L141=0,0,RES_hhdet_emi!L141*1000000/RES_hhdet_num!L141)</f>
        <v>0</v>
      </c>
      <c r="M141" s="57">
        <f>IF(RES_hhdet_emi!M141=0,0,RES_hhdet_emi!M141*1000000/RES_hhdet_num!M141)</f>
        <v>0</v>
      </c>
      <c r="N141" s="57">
        <f>IF(RES_hhdet_emi!N141=0,0,RES_hhdet_emi!N141*1000000/RES_hhdet_num!N141)</f>
        <v>0</v>
      </c>
      <c r="O141" s="57">
        <f>IF(RES_hhdet_emi!O141=0,0,RES_hhdet_emi!O141*1000000/RES_hhdet_num!O141)</f>
        <v>0</v>
      </c>
      <c r="P141" s="57">
        <f>IF(RES_hhdet_emi!P141=0,0,RES_hhdet_emi!P141*1000000/RES_hhdet_num!P141)</f>
        <v>0</v>
      </c>
      <c r="Q141" s="57">
        <f>IF(RES_hhdet_emi!Q141=0,0,RES_hhdet_emi!Q141*1000000/RES_hhdet_num!Q141)</f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>
        <f>SUM(B144,B146,B148,B157)</f>
        <v>139.43334911945308</v>
      </c>
      <c r="C143" s="168">
        <f t="shared" ref="C143:Q143" si="21">SUM(C144,C146,C148,C157)</f>
        <v>73.072206845913229</v>
      </c>
      <c r="D143" s="168">
        <f t="shared" si="21"/>
        <v>46.501018839590408</v>
      </c>
      <c r="E143" s="168">
        <f t="shared" si="21"/>
        <v>31.776876316964749</v>
      </c>
      <c r="F143" s="168">
        <f t="shared" si="21"/>
        <v>26.892969293849095</v>
      </c>
      <c r="G143" s="168">
        <f t="shared" si="21"/>
        <v>30.190313994907001</v>
      </c>
      <c r="H143" s="168">
        <f t="shared" si="21"/>
        <v>26.976997117957637</v>
      </c>
      <c r="I143" s="168">
        <f t="shared" si="21"/>
        <v>36.091041126039912</v>
      </c>
      <c r="J143" s="168">
        <f t="shared" si="21"/>
        <v>34.690447047276386</v>
      </c>
      <c r="K143" s="168">
        <f t="shared" si="21"/>
        <v>21.199016808382062</v>
      </c>
      <c r="L143" s="168">
        <f t="shared" si="21"/>
        <v>24.007534121463266</v>
      </c>
      <c r="M143" s="168">
        <f t="shared" si="21"/>
        <v>21.448431974609512</v>
      </c>
      <c r="N143" s="168">
        <f t="shared" si="21"/>
        <v>12.408421360072733</v>
      </c>
      <c r="O143" s="168">
        <f t="shared" si="21"/>
        <v>12.565240644779671</v>
      </c>
      <c r="P143" s="168">
        <f t="shared" si="21"/>
        <v>12.310878552261</v>
      </c>
      <c r="Q143" s="168">
        <f t="shared" si="21"/>
        <v>15.11499855363142</v>
      </c>
    </row>
    <row r="144" spans="1:17" ht="12.95" customHeight="1" x14ac:dyDescent="0.25">
      <c r="A144" s="158" t="s">
        <v>65</v>
      </c>
      <c r="B144" s="157">
        <f t="shared" ref="B144:Q144" si="22">B145</f>
        <v>0</v>
      </c>
      <c r="C144" s="157">
        <f t="shared" si="22"/>
        <v>0</v>
      </c>
      <c r="D144" s="157">
        <f t="shared" si="22"/>
        <v>0</v>
      </c>
      <c r="E144" s="157">
        <f t="shared" si="22"/>
        <v>0</v>
      </c>
      <c r="F144" s="157">
        <f t="shared" si="22"/>
        <v>0</v>
      </c>
      <c r="G144" s="157">
        <f t="shared" si="22"/>
        <v>0</v>
      </c>
      <c r="H144" s="157">
        <f t="shared" si="22"/>
        <v>0</v>
      </c>
      <c r="I144" s="157">
        <f t="shared" si="22"/>
        <v>0</v>
      </c>
      <c r="J144" s="157">
        <f t="shared" si="22"/>
        <v>0</v>
      </c>
      <c r="K144" s="157">
        <f t="shared" si="22"/>
        <v>0</v>
      </c>
      <c r="L144" s="157">
        <f t="shared" si="22"/>
        <v>0</v>
      </c>
      <c r="M144" s="157">
        <f t="shared" si="22"/>
        <v>0</v>
      </c>
      <c r="N144" s="157">
        <f t="shared" si="22"/>
        <v>0</v>
      </c>
      <c r="O144" s="157">
        <f t="shared" si="22"/>
        <v>0</v>
      </c>
      <c r="P144" s="157">
        <f t="shared" si="22"/>
        <v>0</v>
      </c>
      <c r="Q144" s="157">
        <f t="shared" si="22"/>
        <v>0</v>
      </c>
    </row>
    <row r="145" spans="1:17" ht="12" customHeight="1" x14ac:dyDescent="0.25">
      <c r="A145" s="23" t="s">
        <v>60</v>
      </c>
      <c r="B145" s="156">
        <f>IF(RES_hhdet_emi!B145=0,0,RES_hhdet_emi!B145*1000000/RES_hhdet_num!B$143)</f>
        <v>0</v>
      </c>
      <c r="C145" s="156">
        <f>IF(RES_hhdet_emi!C145=0,0,RES_hhdet_emi!C145*1000000/RES_hhdet_num!C$143)</f>
        <v>0</v>
      </c>
      <c r="D145" s="156">
        <f>IF(RES_hhdet_emi!D145=0,0,RES_hhdet_emi!D145*1000000/RES_hhdet_num!D$143)</f>
        <v>0</v>
      </c>
      <c r="E145" s="156">
        <f>IF(RES_hhdet_emi!E145=0,0,RES_hhdet_emi!E145*1000000/RES_hhdet_num!E$143)</f>
        <v>0</v>
      </c>
      <c r="F145" s="156">
        <f>IF(RES_hhdet_emi!F145=0,0,RES_hhdet_emi!F145*1000000/RES_hhdet_num!F$143)</f>
        <v>0</v>
      </c>
      <c r="G145" s="156">
        <f>IF(RES_hhdet_emi!G145=0,0,RES_hhdet_emi!G145*1000000/RES_hhdet_num!G$143)</f>
        <v>0</v>
      </c>
      <c r="H145" s="156">
        <f>IF(RES_hhdet_emi!H145=0,0,RES_hhdet_emi!H145*1000000/RES_hhdet_num!H$143)</f>
        <v>0</v>
      </c>
      <c r="I145" s="156">
        <f>IF(RES_hhdet_emi!I145=0,0,RES_hhdet_emi!I145*1000000/RES_hhdet_num!I$143)</f>
        <v>0</v>
      </c>
      <c r="J145" s="156">
        <f>IF(RES_hhdet_emi!J145=0,0,RES_hhdet_emi!J145*1000000/RES_hhdet_num!J$143)</f>
        <v>0</v>
      </c>
      <c r="K145" s="156">
        <f>IF(RES_hhdet_emi!K145=0,0,RES_hhdet_emi!K145*1000000/RES_hhdet_num!K$143)</f>
        <v>0</v>
      </c>
      <c r="L145" s="156">
        <f>IF(RES_hhdet_emi!L145=0,0,RES_hhdet_emi!L145*1000000/RES_hhdet_num!L$143)</f>
        <v>0</v>
      </c>
      <c r="M145" s="156">
        <f>IF(RES_hhdet_emi!M145=0,0,RES_hhdet_emi!M145*1000000/RES_hhdet_num!M$143)</f>
        <v>0</v>
      </c>
      <c r="N145" s="156">
        <f>IF(RES_hhdet_emi!N145=0,0,RES_hhdet_emi!N145*1000000/RES_hhdet_num!N$143)</f>
        <v>0</v>
      </c>
      <c r="O145" s="156">
        <f>IF(RES_hhdet_emi!O145=0,0,RES_hhdet_emi!O145*1000000/RES_hhdet_num!O$143)</f>
        <v>0</v>
      </c>
      <c r="P145" s="156">
        <f>IF(RES_hhdet_emi!P145=0,0,RES_hhdet_emi!P145*1000000/RES_hhdet_num!P$143)</f>
        <v>0</v>
      </c>
      <c r="Q145" s="156">
        <f>IF(RES_hhdet_emi!Q145=0,0,RES_hhdet_emi!Q145*1000000/RES_hhdet_num!Q$143)</f>
        <v>0</v>
      </c>
    </row>
    <row r="146" spans="1:17" ht="12.95" customHeight="1" x14ac:dyDescent="0.25">
      <c r="A146" s="158" t="s">
        <v>112</v>
      </c>
      <c r="B146" s="157">
        <f t="shared" ref="B146:Q146" si="23">B147</f>
        <v>0</v>
      </c>
      <c r="C146" s="157">
        <f t="shared" si="23"/>
        <v>0</v>
      </c>
      <c r="D146" s="157">
        <f t="shared" si="23"/>
        <v>0</v>
      </c>
      <c r="E146" s="157">
        <f t="shared" si="23"/>
        <v>0</v>
      </c>
      <c r="F146" s="157">
        <f t="shared" si="23"/>
        <v>0</v>
      </c>
      <c r="G146" s="157">
        <f t="shared" si="23"/>
        <v>0</v>
      </c>
      <c r="H146" s="157">
        <f t="shared" si="23"/>
        <v>0</v>
      </c>
      <c r="I146" s="157">
        <f t="shared" si="23"/>
        <v>0</v>
      </c>
      <c r="J146" s="157">
        <f t="shared" si="23"/>
        <v>0</v>
      </c>
      <c r="K146" s="157">
        <f t="shared" si="23"/>
        <v>0</v>
      </c>
      <c r="L146" s="157">
        <f t="shared" si="23"/>
        <v>0</v>
      </c>
      <c r="M146" s="157">
        <f t="shared" si="23"/>
        <v>0</v>
      </c>
      <c r="N146" s="157">
        <f t="shared" si="23"/>
        <v>0</v>
      </c>
      <c r="O146" s="157">
        <f t="shared" si="23"/>
        <v>0</v>
      </c>
      <c r="P146" s="157">
        <f t="shared" si="23"/>
        <v>0</v>
      </c>
      <c r="Q146" s="157">
        <f t="shared" si="23"/>
        <v>0</v>
      </c>
    </row>
    <row r="147" spans="1:17" ht="12" customHeight="1" x14ac:dyDescent="0.25">
      <c r="A147" s="23" t="s">
        <v>60</v>
      </c>
      <c r="B147" s="156">
        <f>IF(RES_hhdet_emi!B147=0,0,RES_hhdet_emi!B147*1000000/RES_hhdet_num!B$143)</f>
        <v>0</v>
      </c>
      <c r="C147" s="156">
        <f>IF(RES_hhdet_emi!C147=0,0,RES_hhdet_emi!C147*1000000/RES_hhdet_num!C$143)</f>
        <v>0</v>
      </c>
      <c r="D147" s="156">
        <f>IF(RES_hhdet_emi!D147=0,0,RES_hhdet_emi!D147*1000000/RES_hhdet_num!D$143)</f>
        <v>0</v>
      </c>
      <c r="E147" s="156">
        <f>IF(RES_hhdet_emi!E147=0,0,RES_hhdet_emi!E147*1000000/RES_hhdet_num!E$143)</f>
        <v>0</v>
      </c>
      <c r="F147" s="156">
        <f>IF(RES_hhdet_emi!F147=0,0,RES_hhdet_emi!F147*1000000/RES_hhdet_num!F$143)</f>
        <v>0</v>
      </c>
      <c r="G147" s="156">
        <f>IF(RES_hhdet_emi!G147=0,0,RES_hhdet_emi!G147*1000000/RES_hhdet_num!G$143)</f>
        <v>0</v>
      </c>
      <c r="H147" s="156">
        <f>IF(RES_hhdet_emi!H147=0,0,RES_hhdet_emi!H147*1000000/RES_hhdet_num!H$143)</f>
        <v>0</v>
      </c>
      <c r="I147" s="156">
        <f>IF(RES_hhdet_emi!I147=0,0,RES_hhdet_emi!I147*1000000/RES_hhdet_num!I$143)</f>
        <v>0</v>
      </c>
      <c r="J147" s="156">
        <f>IF(RES_hhdet_emi!J147=0,0,RES_hhdet_emi!J147*1000000/RES_hhdet_num!J$143)</f>
        <v>0</v>
      </c>
      <c r="K147" s="156">
        <f>IF(RES_hhdet_emi!K147=0,0,RES_hhdet_emi!K147*1000000/RES_hhdet_num!K$143)</f>
        <v>0</v>
      </c>
      <c r="L147" s="156">
        <f>IF(RES_hhdet_emi!L147=0,0,RES_hhdet_emi!L147*1000000/RES_hhdet_num!L$143)</f>
        <v>0</v>
      </c>
      <c r="M147" s="156">
        <f>IF(RES_hhdet_emi!M147=0,0,RES_hhdet_emi!M147*1000000/RES_hhdet_num!M$143)</f>
        <v>0</v>
      </c>
      <c r="N147" s="156">
        <f>IF(RES_hhdet_emi!N147=0,0,RES_hhdet_emi!N147*1000000/RES_hhdet_num!N$143)</f>
        <v>0</v>
      </c>
      <c r="O147" s="156">
        <f>IF(RES_hhdet_emi!O147=0,0,RES_hhdet_emi!O147*1000000/RES_hhdet_num!O$143)</f>
        <v>0</v>
      </c>
      <c r="P147" s="156">
        <f>IF(RES_hhdet_emi!P147=0,0,RES_hhdet_emi!P147*1000000/RES_hhdet_num!P$143)</f>
        <v>0</v>
      </c>
      <c r="Q147" s="156">
        <f>IF(RES_hhdet_emi!Q147=0,0,RES_hhdet_emi!Q147*1000000/RES_hhdet_num!Q$143)</f>
        <v>0</v>
      </c>
    </row>
    <row r="148" spans="1:17" ht="12" customHeight="1" x14ac:dyDescent="0.25">
      <c r="A148" s="158" t="s">
        <v>63</v>
      </c>
      <c r="B148" s="157">
        <f>IF(RES_hhdet_emi!B148=0,0,RES_hhdet_emi!B148*1000000/RES_hhdet_num!B$143)</f>
        <v>121.48502703403757</v>
      </c>
      <c r="C148" s="157">
        <f>IF(RES_hhdet_emi!C148=0,0,RES_hhdet_emi!C148*1000000/RES_hhdet_num!C$143)</f>
        <v>59.652191624357037</v>
      </c>
      <c r="D148" s="157">
        <f>IF(RES_hhdet_emi!D148=0,0,RES_hhdet_emi!D148*1000000/RES_hhdet_num!D$143)</f>
        <v>34.863372451082</v>
      </c>
      <c r="E148" s="157">
        <f>IF(RES_hhdet_emi!E148=0,0,RES_hhdet_emi!E148*1000000/RES_hhdet_num!E$143)</f>
        <v>25.295067558415191</v>
      </c>
      <c r="F148" s="157">
        <f>IF(RES_hhdet_emi!F148=0,0,RES_hhdet_emi!F148*1000000/RES_hhdet_num!F$143)</f>
        <v>19.451655201797365</v>
      </c>
      <c r="G148" s="157">
        <f>IF(RES_hhdet_emi!G148=0,0,RES_hhdet_emi!G148*1000000/RES_hhdet_num!G$143)</f>
        <v>15.438503219515637</v>
      </c>
      <c r="H148" s="157">
        <f>IF(RES_hhdet_emi!H148=0,0,RES_hhdet_emi!H148*1000000/RES_hhdet_num!H$143)</f>
        <v>14.81008263153292</v>
      </c>
      <c r="I148" s="157">
        <f>IF(RES_hhdet_emi!I148=0,0,RES_hhdet_emi!I148*1000000/RES_hhdet_num!I$143)</f>
        <v>12.572595326810276</v>
      </c>
      <c r="J148" s="157">
        <f>IF(RES_hhdet_emi!J148=0,0,RES_hhdet_emi!J148*1000000/RES_hhdet_num!J$143)</f>
        <v>12.771825326140119</v>
      </c>
      <c r="K148" s="157">
        <f>IF(RES_hhdet_emi!K148=0,0,RES_hhdet_emi!K148*1000000/RES_hhdet_num!K$143)</f>
        <v>10.928178828166523</v>
      </c>
      <c r="L148" s="157">
        <f>IF(RES_hhdet_emi!L148=0,0,RES_hhdet_emi!L148*1000000/RES_hhdet_num!L$143)</f>
        <v>9.6638543377780781</v>
      </c>
      <c r="M148" s="157">
        <f>IF(RES_hhdet_emi!M148=0,0,RES_hhdet_emi!M148*1000000/RES_hhdet_num!M$143)</f>
        <v>7.8123550137362985</v>
      </c>
      <c r="N148" s="157">
        <f>IF(RES_hhdet_emi!N148=0,0,RES_hhdet_emi!N148*1000000/RES_hhdet_num!N$143)</f>
        <v>4.9335973833152087</v>
      </c>
      <c r="O148" s="157">
        <f>IF(RES_hhdet_emi!O148=0,0,RES_hhdet_emi!O148*1000000/RES_hhdet_num!O$143)</f>
        <v>4.2900679131576087</v>
      </c>
      <c r="P148" s="157">
        <f>IF(RES_hhdet_emi!P148=0,0,RES_hhdet_emi!P148*1000000/RES_hhdet_num!P$143)</f>
        <v>3.5144116898255757</v>
      </c>
      <c r="Q148" s="157">
        <f>IF(RES_hhdet_emi!Q148=0,0,RES_hhdet_emi!Q148*1000000/RES_hhdet_num!Q$143)</f>
        <v>3.0071223158408031</v>
      </c>
    </row>
    <row r="149" spans="1:17" ht="12" customHeight="1" x14ac:dyDescent="0.25">
      <c r="A149" s="167" t="s">
        <v>144</v>
      </c>
      <c r="B149" s="132">
        <f>IF(RES_hhdet_emi!B149=0,0,RES_hhdet_emi!B149*1000000/RES_hhdet_num!B149)</f>
        <v>698.24236614719564</v>
      </c>
      <c r="C149" s="132">
        <f>IF(RES_hhdet_emi!C149=0,0,RES_hhdet_emi!C149*1000000/RES_hhdet_num!C149)</f>
        <v>693.06972787757115</v>
      </c>
      <c r="D149" s="132">
        <f>IF(RES_hhdet_emi!D149=0,0,RES_hhdet_emi!D149*1000000/RES_hhdet_num!D149)</f>
        <v>689.92036063199407</v>
      </c>
      <c r="E149" s="132">
        <f>IF(RES_hhdet_emi!E149=0,0,RES_hhdet_emi!E149*1000000/RES_hhdet_num!E149)</f>
        <v>684.8220269344946</v>
      </c>
      <c r="F149" s="132">
        <f>IF(RES_hhdet_emi!F149=0,0,RES_hhdet_emi!F149*1000000/RES_hhdet_num!F149)</f>
        <v>678.11136303960564</v>
      </c>
      <c r="G149" s="132">
        <f>IF(RES_hhdet_emi!G149=0,0,RES_hhdet_emi!G149*1000000/RES_hhdet_num!G149)</f>
        <v>675.55984299933004</v>
      </c>
      <c r="H149" s="132">
        <f>IF(RES_hhdet_emi!H149=0,0,RES_hhdet_emi!H149*1000000/RES_hhdet_num!H149)</f>
        <v>666.26132565956607</v>
      </c>
      <c r="I149" s="132">
        <f>IF(RES_hhdet_emi!I149=0,0,RES_hhdet_emi!I149*1000000/RES_hhdet_num!I149)</f>
        <v>656.47028783686267</v>
      </c>
      <c r="J149" s="132">
        <f>IF(RES_hhdet_emi!J149=0,0,RES_hhdet_emi!J149*1000000/RES_hhdet_num!J149)</f>
        <v>645.44883298347361</v>
      </c>
      <c r="K149" s="132">
        <f>IF(RES_hhdet_emi!K149=0,0,RES_hhdet_emi!K149*1000000/RES_hhdet_num!K149)</f>
        <v>648.16289417257701</v>
      </c>
      <c r="L149" s="132">
        <f>IF(RES_hhdet_emi!L149=0,0,RES_hhdet_emi!L149*1000000/RES_hhdet_num!L149)</f>
        <v>647.26501477048294</v>
      </c>
      <c r="M149" s="132">
        <f>IF(RES_hhdet_emi!M149=0,0,RES_hhdet_emi!M149*1000000/RES_hhdet_num!M149)</f>
        <v>644.63924653703884</v>
      </c>
      <c r="N149" s="132">
        <f>IF(RES_hhdet_emi!N149=0,0,RES_hhdet_emi!N149*1000000/RES_hhdet_num!N149)</f>
        <v>639.51089452413044</v>
      </c>
      <c r="O149" s="132">
        <f>IF(RES_hhdet_emi!O149=0,0,RES_hhdet_emi!O149*1000000/RES_hhdet_num!O149)</f>
        <v>630.68492699960211</v>
      </c>
      <c r="P149" s="132">
        <f>IF(RES_hhdet_emi!P149=0,0,RES_hhdet_emi!P149*1000000/RES_hhdet_num!P149)</f>
        <v>623.34070748112322</v>
      </c>
      <c r="Q149" s="132">
        <f>IF(RES_hhdet_emi!Q149=0,0,RES_hhdet_emi!Q149*1000000/RES_hhdet_num!Q149)</f>
        <v>615.05753181719149</v>
      </c>
    </row>
    <row r="150" spans="1:17" ht="12" customHeight="1" x14ac:dyDescent="0.25">
      <c r="A150" s="167" t="s">
        <v>143</v>
      </c>
      <c r="B150" s="132">
        <f>IF(RES_hhdet_emi!B150=0,0,RES_hhdet_emi!B150*1000000/RES_hhdet_num!B150)</f>
        <v>453.85753799567715</v>
      </c>
      <c r="C150" s="132">
        <f>IF(RES_hhdet_emi!C150=0,0,RES_hhdet_emi!C150*1000000/RES_hhdet_num!C150)</f>
        <v>450.49532312042101</v>
      </c>
      <c r="D150" s="132">
        <f>IF(RES_hhdet_emi!D150=0,0,RES_hhdet_emi!D150*1000000/RES_hhdet_num!D150)</f>
        <v>448.44823441079575</v>
      </c>
      <c r="E150" s="132">
        <f>IF(RES_hhdet_emi!E150=0,0,RES_hhdet_emi!E150*1000000/RES_hhdet_num!E150)</f>
        <v>445.13431750742131</v>
      </c>
      <c r="F150" s="132">
        <f>IF(RES_hhdet_emi!F150=0,0,RES_hhdet_emi!F150*1000000/RES_hhdet_num!F150)</f>
        <v>440.77238597574348</v>
      </c>
      <c r="G150" s="132">
        <f>IF(RES_hhdet_emi!G150=0,0,RES_hhdet_emi!G150*1000000/RES_hhdet_num!G150)</f>
        <v>439.11389794956466</v>
      </c>
      <c r="H150" s="132">
        <f>IF(RES_hhdet_emi!H150=0,0,RES_hhdet_emi!H150*1000000/RES_hhdet_num!H150)</f>
        <v>433.06986167871855</v>
      </c>
      <c r="I150" s="132">
        <f>IF(RES_hhdet_emi!I150=0,0,RES_hhdet_emi!I150*1000000/RES_hhdet_num!I150)</f>
        <v>426.70568709396099</v>
      </c>
      <c r="J150" s="132">
        <f>IF(RES_hhdet_emi!J150=0,0,RES_hhdet_emi!J150*1000000/RES_hhdet_num!J150)</f>
        <v>419.54174143925758</v>
      </c>
      <c r="K150" s="132">
        <f>IF(RES_hhdet_emi!K150=0,0,RES_hhdet_emi!K150*1000000/RES_hhdet_num!K150)</f>
        <v>421.30588121217528</v>
      </c>
      <c r="L150" s="132">
        <f>IF(RES_hhdet_emi!L150=0,0,RES_hhdet_emi!L150*1000000/RES_hhdet_num!L150)</f>
        <v>417.48593452696156</v>
      </c>
      <c r="M150" s="132">
        <f>IF(RES_hhdet_emi!M150=0,0,RES_hhdet_emi!M150*1000000/RES_hhdet_num!M150)</f>
        <v>422.23870648176057</v>
      </c>
      <c r="N150" s="132">
        <f>IF(RES_hhdet_emi!N150=0,0,RES_hhdet_emi!N150*1000000/RES_hhdet_num!N150)</f>
        <v>415.68208144068478</v>
      </c>
      <c r="O150" s="132">
        <f>IF(RES_hhdet_emi!O150=0,0,RES_hhdet_emi!O150*1000000/RES_hhdet_num!O150)</f>
        <v>405.21506559724429</v>
      </c>
      <c r="P150" s="132">
        <f>IF(RES_hhdet_emi!P150=0,0,RES_hhdet_emi!P150*1000000/RES_hhdet_num!P150)</f>
        <v>408.91150410761679</v>
      </c>
      <c r="Q150" s="132">
        <f>IF(RES_hhdet_emi!Q150=0,0,RES_hhdet_emi!Q150*1000000/RES_hhdet_num!Q150)</f>
        <v>399.78739568117442</v>
      </c>
    </row>
    <row r="151" spans="1:17" ht="12" customHeight="1" x14ac:dyDescent="0.25">
      <c r="A151" s="166" t="s">
        <v>57</v>
      </c>
      <c r="B151" s="165">
        <f>IF(RES_hhdet_emi!B151=0,0,RES_hhdet_emi!B151*1000000/RES_hhdet_num!B150)</f>
        <v>453.85753799567715</v>
      </c>
      <c r="C151" s="165">
        <f>IF(RES_hhdet_emi!C151=0,0,RES_hhdet_emi!C151*1000000/RES_hhdet_num!C150)</f>
        <v>450.49532312042101</v>
      </c>
      <c r="D151" s="165">
        <f>IF(RES_hhdet_emi!D151=0,0,RES_hhdet_emi!D151*1000000/RES_hhdet_num!D150)</f>
        <v>448.44823441079575</v>
      </c>
      <c r="E151" s="165">
        <f>IF(RES_hhdet_emi!E151=0,0,RES_hhdet_emi!E151*1000000/RES_hhdet_num!E150)</f>
        <v>445.13431750742131</v>
      </c>
      <c r="F151" s="165">
        <f>IF(RES_hhdet_emi!F151=0,0,RES_hhdet_emi!F151*1000000/RES_hhdet_num!F150)</f>
        <v>440.77238597574348</v>
      </c>
      <c r="G151" s="165">
        <f>IF(RES_hhdet_emi!G151=0,0,RES_hhdet_emi!G151*1000000/RES_hhdet_num!G150)</f>
        <v>439.11389794956466</v>
      </c>
      <c r="H151" s="165">
        <f>IF(RES_hhdet_emi!H151=0,0,RES_hhdet_emi!H151*1000000/RES_hhdet_num!H150)</f>
        <v>433.06986167871855</v>
      </c>
      <c r="I151" s="165">
        <f>IF(RES_hhdet_emi!I151=0,0,RES_hhdet_emi!I151*1000000/RES_hhdet_num!I150)</f>
        <v>426.70568709396099</v>
      </c>
      <c r="J151" s="165">
        <f>IF(RES_hhdet_emi!J151=0,0,RES_hhdet_emi!J151*1000000/RES_hhdet_num!J150)</f>
        <v>419.54174143925758</v>
      </c>
      <c r="K151" s="165">
        <f>IF(RES_hhdet_emi!K151=0,0,RES_hhdet_emi!K151*1000000/RES_hhdet_num!K150)</f>
        <v>421.30588121217528</v>
      </c>
      <c r="L151" s="165">
        <f>IF(RES_hhdet_emi!L151=0,0,RES_hhdet_emi!L151*1000000/RES_hhdet_num!L150)</f>
        <v>417.48593452696156</v>
      </c>
      <c r="M151" s="165">
        <f>IF(RES_hhdet_emi!M151=0,0,RES_hhdet_emi!M151*1000000/RES_hhdet_num!M150)</f>
        <v>422.23870648176057</v>
      </c>
      <c r="N151" s="165">
        <f>IF(RES_hhdet_emi!N151=0,0,RES_hhdet_emi!N151*1000000/RES_hhdet_num!N150)</f>
        <v>415.68208144068478</v>
      </c>
      <c r="O151" s="165">
        <f>IF(RES_hhdet_emi!O151=0,0,RES_hhdet_emi!O151*1000000/RES_hhdet_num!O150)</f>
        <v>405.21506559724429</v>
      </c>
      <c r="P151" s="165">
        <f>IF(RES_hhdet_emi!P151=0,0,RES_hhdet_emi!P151*1000000/RES_hhdet_num!P150)</f>
        <v>408.91150410761679</v>
      </c>
      <c r="Q151" s="165">
        <f>IF(RES_hhdet_emi!Q151=0,0,RES_hhdet_emi!Q151*1000000/RES_hhdet_num!Q150)</f>
        <v>399.78739568117442</v>
      </c>
    </row>
    <row r="152" spans="1:17" ht="12" customHeight="1" x14ac:dyDescent="0.25">
      <c r="A152" s="147" t="s">
        <v>59</v>
      </c>
      <c r="B152" s="164">
        <f>IF(RES_hhdet_emi!B152=0,0,RES_hhdet_emi!B152*1000000/RES_hhdet_num!B150)</f>
        <v>0</v>
      </c>
      <c r="C152" s="164">
        <f>IF(RES_hhdet_emi!C152=0,0,RES_hhdet_emi!C152*1000000/RES_hhdet_num!C150)</f>
        <v>0</v>
      </c>
      <c r="D152" s="164">
        <f>IF(RES_hhdet_emi!D152=0,0,RES_hhdet_emi!D152*1000000/RES_hhdet_num!D150)</f>
        <v>0</v>
      </c>
      <c r="E152" s="164">
        <f>IF(RES_hhdet_emi!E152=0,0,RES_hhdet_emi!E152*1000000/RES_hhdet_num!E150)</f>
        <v>0</v>
      </c>
      <c r="F152" s="164">
        <f>IF(RES_hhdet_emi!F152=0,0,RES_hhdet_emi!F152*1000000/RES_hhdet_num!F150)</f>
        <v>0</v>
      </c>
      <c r="G152" s="164">
        <f>IF(RES_hhdet_emi!G152=0,0,RES_hhdet_emi!G152*1000000/RES_hhdet_num!G150)</f>
        <v>0</v>
      </c>
      <c r="H152" s="164">
        <f>IF(RES_hhdet_emi!H152=0,0,RES_hhdet_emi!H152*1000000/RES_hhdet_num!H150)</f>
        <v>0</v>
      </c>
      <c r="I152" s="164">
        <f>IF(RES_hhdet_emi!I152=0,0,RES_hhdet_emi!I152*1000000/RES_hhdet_num!I150)</f>
        <v>0</v>
      </c>
      <c r="J152" s="164">
        <f>IF(RES_hhdet_emi!J152=0,0,RES_hhdet_emi!J152*1000000/RES_hhdet_num!J150)</f>
        <v>0</v>
      </c>
      <c r="K152" s="164">
        <f>IF(RES_hhdet_emi!K152=0,0,RES_hhdet_emi!K152*1000000/RES_hhdet_num!K150)</f>
        <v>0</v>
      </c>
      <c r="L152" s="164">
        <f>IF(RES_hhdet_emi!L152=0,0,RES_hhdet_emi!L152*1000000/RES_hhdet_num!L150)</f>
        <v>0</v>
      </c>
      <c r="M152" s="164">
        <f>IF(RES_hhdet_emi!M152=0,0,RES_hhdet_emi!M152*1000000/RES_hhdet_num!M150)</f>
        <v>0</v>
      </c>
      <c r="N152" s="164">
        <f>IF(RES_hhdet_emi!N152=0,0,RES_hhdet_emi!N152*1000000/RES_hhdet_num!N150)</f>
        <v>0</v>
      </c>
      <c r="O152" s="164">
        <f>IF(RES_hhdet_emi!O152=0,0,RES_hhdet_emi!O152*1000000/RES_hhdet_num!O150)</f>
        <v>0</v>
      </c>
      <c r="P152" s="164">
        <f>IF(RES_hhdet_emi!P152=0,0,RES_hhdet_emi!P152*1000000/RES_hhdet_num!P150)</f>
        <v>0</v>
      </c>
      <c r="Q152" s="164">
        <f>IF(RES_hhdet_emi!Q152=0,0,RES_hhdet_emi!Q152*1000000/RES_hhdet_num!Q150)</f>
        <v>0</v>
      </c>
    </row>
    <row r="153" spans="1:17" ht="12" customHeight="1" x14ac:dyDescent="0.25">
      <c r="A153" s="163" t="s">
        <v>142</v>
      </c>
      <c r="B153" s="162">
        <f>IF(RES_hhdet_emi!B153=0,0,RES_hhdet_emi!B153*1000000/RES_hhdet_num!B153)</f>
        <v>0</v>
      </c>
      <c r="C153" s="162">
        <f>IF(RES_hhdet_emi!C153=0,0,RES_hhdet_emi!C153*1000000/RES_hhdet_num!C153)</f>
        <v>0</v>
      </c>
      <c r="D153" s="162">
        <f>IF(RES_hhdet_emi!D153=0,0,RES_hhdet_emi!D153*1000000/RES_hhdet_num!D153)</f>
        <v>0</v>
      </c>
      <c r="E153" s="162">
        <f>IF(RES_hhdet_emi!E153=0,0,RES_hhdet_emi!E153*1000000/RES_hhdet_num!E153)</f>
        <v>0</v>
      </c>
      <c r="F153" s="162">
        <f>IF(RES_hhdet_emi!F153=0,0,RES_hhdet_emi!F153*1000000/RES_hhdet_num!F153)</f>
        <v>0</v>
      </c>
      <c r="G153" s="162">
        <f>IF(RES_hhdet_emi!G153=0,0,RES_hhdet_emi!G153*1000000/RES_hhdet_num!G153)</f>
        <v>0</v>
      </c>
      <c r="H153" s="162">
        <f>IF(RES_hhdet_emi!H153=0,0,RES_hhdet_emi!H153*1000000/RES_hhdet_num!H153)</f>
        <v>0</v>
      </c>
      <c r="I153" s="162">
        <f>IF(RES_hhdet_emi!I153=0,0,RES_hhdet_emi!I153*1000000/RES_hhdet_num!I153)</f>
        <v>0</v>
      </c>
      <c r="J153" s="162">
        <f>IF(RES_hhdet_emi!J153=0,0,RES_hhdet_emi!J153*1000000/RES_hhdet_num!J153)</f>
        <v>0</v>
      </c>
      <c r="K153" s="162">
        <f>IF(RES_hhdet_emi!K153=0,0,RES_hhdet_emi!K153*1000000/RES_hhdet_num!K153)</f>
        <v>0</v>
      </c>
      <c r="L153" s="162">
        <f>IF(RES_hhdet_emi!L153=0,0,RES_hhdet_emi!L153*1000000/RES_hhdet_num!L153)</f>
        <v>0</v>
      </c>
      <c r="M153" s="162">
        <f>IF(RES_hhdet_emi!M153=0,0,RES_hhdet_emi!M153*1000000/RES_hhdet_num!M153)</f>
        <v>0</v>
      </c>
      <c r="N153" s="162">
        <f>IF(RES_hhdet_emi!N153=0,0,RES_hhdet_emi!N153*1000000/RES_hhdet_num!N153)</f>
        <v>0</v>
      </c>
      <c r="O153" s="162">
        <f>IF(RES_hhdet_emi!O153=0,0,RES_hhdet_emi!O153*1000000/RES_hhdet_num!O153)</f>
        <v>0</v>
      </c>
      <c r="P153" s="162">
        <f>IF(RES_hhdet_emi!P153=0,0,RES_hhdet_emi!P153*1000000/RES_hhdet_num!P153)</f>
        <v>0</v>
      </c>
      <c r="Q153" s="162">
        <f>IF(RES_hhdet_emi!Q153=0,0,RES_hhdet_emi!Q153*1000000/RES_hhdet_num!Q153)</f>
        <v>0</v>
      </c>
    </row>
    <row r="154" spans="1:17" ht="12" customHeight="1" x14ac:dyDescent="0.25">
      <c r="A154" s="161" t="s">
        <v>141</v>
      </c>
      <c r="B154" s="160">
        <f>IF(RES_hhdet_emi!B154=0,0,RES_hhdet_emi!B154*1000000/RES_hhdet_num!B154)</f>
        <v>0</v>
      </c>
      <c r="C154" s="160">
        <f>IF(RES_hhdet_emi!C154=0,0,RES_hhdet_emi!C154*1000000/RES_hhdet_num!C154)</f>
        <v>0</v>
      </c>
      <c r="D154" s="160">
        <f>IF(RES_hhdet_emi!D154=0,0,RES_hhdet_emi!D154*1000000/RES_hhdet_num!D154)</f>
        <v>0</v>
      </c>
      <c r="E154" s="160">
        <f>IF(RES_hhdet_emi!E154=0,0,RES_hhdet_emi!E154*1000000/RES_hhdet_num!E154)</f>
        <v>0</v>
      </c>
      <c r="F154" s="160">
        <f>IF(RES_hhdet_emi!F154=0,0,RES_hhdet_emi!F154*1000000/RES_hhdet_num!F154)</f>
        <v>0</v>
      </c>
      <c r="G154" s="160">
        <f>IF(RES_hhdet_emi!G154=0,0,RES_hhdet_emi!G154*1000000/RES_hhdet_num!G154)</f>
        <v>0</v>
      </c>
      <c r="H154" s="160">
        <f>IF(RES_hhdet_emi!H154=0,0,RES_hhdet_emi!H154*1000000/RES_hhdet_num!H154)</f>
        <v>0</v>
      </c>
      <c r="I154" s="160">
        <f>IF(RES_hhdet_emi!I154=0,0,RES_hhdet_emi!I154*1000000/RES_hhdet_num!I154)</f>
        <v>0</v>
      </c>
      <c r="J154" s="160">
        <f>IF(RES_hhdet_emi!J154=0,0,RES_hhdet_emi!J154*1000000/RES_hhdet_num!J154)</f>
        <v>0</v>
      </c>
      <c r="K154" s="160">
        <f>IF(RES_hhdet_emi!K154=0,0,RES_hhdet_emi!K154*1000000/RES_hhdet_num!K154)</f>
        <v>0</v>
      </c>
      <c r="L154" s="160">
        <f>IF(RES_hhdet_emi!L154=0,0,RES_hhdet_emi!L154*1000000/RES_hhdet_num!L154)</f>
        <v>0</v>
      </c>
      <c r="M154" s="160">
        <f>IF(RES_hhdet_emi!M154=0,0,RES_hhdet_emi!M154*1000000/RES_hhdet_num!M154)</f>
        <v>0</v>
      </c>
      <c r="N154" s="160">
        <f>IF(RES_hhdet_emi!N154=0,0,RES_hhdet_emi!N154*1000000/RES_hhdet_num!N154)</f>
        <v>0</v>
      </c>
      <c r="O154" s="160">
        <f>IF(RES_hhdet_emi!O154=0,0,RES_hhdet_emi!O154*1000000/RES_hhdet_num!O154)</f>
        <v>0</v>
      </c>
      <c r="P154" s="160">
        <f>IF(RES_hhdet_emi!P154=0,0,RES_hhdet_emi!P154*1000000/RES_hhdet_num!P154)</f>
        <v>0</v>
      </c>
      <c r="Q154" s="160">
        <f>IF(RES_hhdet_emi!Q154=0,0,RES_hhdet_emi!Q154*1000000/RES_hhdet_num!Q154)</f>
        <v>0</v>
      </c>
    </row>
    <row r="155" spans="1:17" ht="12" customHeight="1" x14ac:dyDescent="0.25">
      <c r="A155" s="148" t="s">
        <v>60</v>
      </c>
      <c r="B155" s="156">
        <f>IF(RES_hhdet_emi!B155=0,0,RES_hhdet_emi!B155*1000000/RES_hhdet_num!B154)</f>
        <v>0</v>
      </c>
      <c r="C155" s="156">
        <f>IF(RES_hhdet_emi!C155=0,0,RES_hhdet_emi!C155*1000000/RES_hhdet_num!C154)</f>
        <v>0</v>
      </c>
      <c r="D155" s="156">
        <f>IF(RES_hhdet_emi!D155=0,0,RES_hhdet_emi!D155*1000000/RES_hhdet_num!D154)</f>
        <v>0</v>
      </c>
      <c r="E155" s="156">
        <f>IF(RES_hhdet_emi!E155=0,0,RES_hhdet_emi!E155*1000000/RES_hhdet_num!E154)</f>
        <v>0</v>
      </c>
      <c r="F155" s="156">
        <f>IF(RES_hhdet_emi!F155=0,0,RES_hhdet_emi!F155*1000000/RES_hhdet_num!F154)</f>
        <v>0</v>
      </c>
      <c r="G155" s="156">
        <f>IF(RES_hhdet_emi!G155=0,0,RES_hhdet_emi!G155*1000000/RES_hhdet_num!G154)</f>
        <v>0</v>
      </c>
      <c r="H155" s="156">
        <f>IF(RES_hhdet_emi!H155=0,0,RES_hhdet_emi!H155*1000000/RES_hhdet_num!H154)</f>
        <v>0</v>
      </c>
      <c r="I155" s="156">
        <f>IF(RES_hhdet_emi!I155=0,0,RES_hhdet_emi!I155*1000000/RES_hhdet_num!I154)</f>
        <v>0</v>
      </c>
      <c r="J155" s="156">
        <f>IF(RES_hhdet_emi!J155=0,0,RES_hhdet_emi!J155*1000000/RES_hhdet_num!J154)</f>
        <v>0</v>
      </c>
      <c r="K155" s="156">
        <f>IF(RES_hhdet_emi!K155=0,0,RES_hhdet_emi!K155*1000000/RES_hhdet_num!K154)</f>
        <v>0</v>
      </c>
      <c r="L155" s="156">
        <f>IF(RES_hhdet_emi!L155=0,0,RES_hhdet_emi!L155*1000000/RES_hhdet_num!L154)</f>
        <v>0</v>
      </c>
      <c r="M155" s="156">
        <f>IF(RES_hhdet_emi!M155=0,0,RES_hhdet_emi!M155*1000000/RES_hhdet_num!M154)</f>
        <v>0</v>
      </c>
      <c r="N155" s="156">
        <f>IF(RES_hhdet_emi!N155=0,0,RES_hhdet_emi!N155*1000000/RES_hhdet_num!N154)</f>
        <v>0</v>
      </c>
      <c r="O155" s="156">
        <f>IF(RES_hhdet_emi!O155=0,0,RES_hhdet_emi!O155*1000000/RES_hhdet_num!O154)</f>
        <v>0</v>
      </c>
      <c r="P155" s="156">
        <f>IF(RES_hhdet_emi!P155=0,0,RES_hhdet_emi!P155*1000000/RES_hhdet_num!P154)</f>
        <v>0</v>
      </c>
      <c r="Q155" s="156">
        <f>IF(RES_hhdet_emi!Q155=0,0,RES_hhdet_emi!Q155*1000000/RES_hhdet_num!Q154)</f>
        <v>0</v>
      </c>
    </row>
    <row r="156" spans="1:17" ht="12" customHeight="1" x14ac:dyDescent="0.25">
      <c r="A156" s="148" t="s">
        <v>59</v>
      </c>
      <c r="B156" s="156">
        <f>IF(RES_hhdet_emi!B156=0,0,RES_hhdet_emi!B156*1000000/RES_hhdet_num!B154)</f>
        <v>0</v>
      </c>
      <c r="C156" s="156">
        <f>IF(RES_hhdet_emi!C156=0,0,RES_hhdet_emi!C156*1000000/RES_hhdet_num!C154)</f>
        <v>0</v>
      </c>
      <c r="D156" s="156">
        <f>IF(RES_hhdet_emi!D156=0,0,RES_hhdet_emi!D156*1000000/RES_hhdet_num!D154)</f>
        <v>0</v>
      </c>
      <c r="E156" s="156">
        <f>IF(RES_hhdet_emi!E156=0,0,RES_hhdet_emi!E156*1000000/RES_hhdet_num!E154)</f>
        <v>0</v>
      </c>
      <c r="F156" s="156">
        <f>IF(RES_hhdet_emi!F156=0,0,RES_hhdet_emi!F156*1000000/RES_hhdet_num!F154)</f>
        <v>0</v>
      </c>
      <c r="G156" s="156">
        <f>IF(RES_hhdet_emi!G156=0,0,RES_hhdet_emi!G156*1000000/RES_hhdet_num!G154)</f>
        <v>0</v>
      </c>
      <c r="H156" s="156">
        <f>IF(RES_hhdet_emi!H156=0,0,RES_hhdet_emi!H156*1000000/RES_hhdet_num!H154)</f>
        <v>0</v>
      </c>
      <c r="I156" s="156">
        <f>IF(RES_hhdet_emi!I156=0,0,RES_hhdet_emi!I156*1000000/RES_hhdet_num!I154)</f>
        <v>0</v>
      </c>
      <c r="J156" s="156">
        <f>IF(RES_hhdet_emi!J156=0,0,RES_hhdet_emi!J156*1000000/RES_hhdet_num!J154)</f>
        <v>0</v>
      </c>
      <c r="K156" s="156">
        <f>IF(RES_hhdet_emi!K156=0,0,RES_hhdet_emi!K156*1000000/RES_hhdet_num!K154)</f>
        <v>0</v>
      </c>
      <c r="L156" s="156">
        <f>IF(RES_hhdet_emi!L156=0,0,RES_hhdet_emi!L156*1000000/RES_hhdet_num!L154)</f>
        <v>0</v>
      </c>
      <c r="M156" s="156">
        <f>IF(RES_hhdet_emi!M156=0,0,RES_hhdet_emi!M156*1000000/RES_hhdet_num!M154)</f>
        <v>0</v>
      </c>
      <c r="N156" s="156">
        <f>IF(RES_hhdet_emi!N156=0,0,RES_hhdet_emi!N156*1000000/RES_hhdet_num!N154)</f>
        <v>0</v>
      </c>
      <c r="O156" s="156">
        <f>IF(RES_hhdet_emi!O156=0,0,RES_hhdet_emi!O156*1000000/RES_hhdet_num!O154)</f>
        <v>0</v>
      </c>
      <c r="P156" s="156">
        <f>IF(RES_hhdet_emi!P156=0,0,RES_hhdet_emi!P156*1000000/RES_hhdet_num!P154)</f>
        <v>0</v>
      </c>
      <c r="Q156" s="156">
        <f>IF(RES_hhdet_emi!Q156=0,0,RES_hhdet_emi!Q156*1000000/RES_hhdet_num!Q154)</f>
        <v>0</v>
      </c>
    </row>
    <row r="157" spans="1:17" ht="12" customHeight="1" x14ac:dyDescent="0.25">
      <c r="A157" s="158" t="s">
        <v>62</v>
      </c>
      <c r="B157" s="157">
        <f>IF(RES_hhdet_emi!B157=0,0,RES_hhdet_emi!B157*1000000/RES_hhdet_num!B$143)</f>
        <v>17.948322085415512</v>
      </c>
      <c r="C157" s="157">
        <f>IF(RES_hhdet_emi!C157=0,0,RES_hhdet_emi!C157*1000000/RES_hhdet_num!C$143)</f>
        <v>13.420015221556199</v>
      </c>
      <c r="D157" s="157">
        <f>IF(RES_hhdet_emi!D157=0,0,RES_hhdet_emi!D157*1000000/RES_hhdet_num!D$143)</f>
        <v>11.63764638850841</v>
      </c>
      <c r="E157" s="157">
        <f>IF(RES_hhdet_emi!E157=0,0,RES_hhdet_emi!E157*1000000/RES_hhdet_num!E$143)</f>
        <v>6.4818087585495583</v>
      </c>
      <c r="F157" s="157">
        <f>IF(RES_hhdet_emi!F157=0,0,RES_hhdet_emi!F157*1000000/RES_hhdet_num!F$143)</f>
        <v>7.4413140920517309</v>
      </c>
      <c r="G157" s="157">
        <f>IF(RES_hhdet_emi!G157=0,0,RES_hhdet_emi!G157*1000000/RES_hhdet_num!G$143)</f>
        <v>14.751810775391363</v>
      </c>
      <c r="H157" s="157">
        <f>IF(RES_hhdet_emi!H157=0,0,RES_hhdet_emi!H157*1000000/RES_hhdet_num!H$143)</f>
        <v>12.166914486424719</v>
      </c>
      <c r="I157" s="157">
        <f>IF(RES_hhdet_emi!I157=0,0,RES_hhdet_emi!I157*1000000/RES_hhdet_num!I$143)</f>
        <v>23.518445799229635</v>
      </c>
      <c r="J157" s="157">
        <f>IF(RES_hhdet_emi!J157=0,0,RES_hhdet_emi!J157*1000000/RES_hhdet_num!J$143)</f>
        <v>21.918621721136265</v>
      </c>
      <c r="K157" s="157">
        <f>IF(RES_hhdet_emi!K157=0,0,RES_hhdet_emi!K157*1000000/RES_hhdet_num!K$143)</f>
        <v>10.270837980215541</v>
      </c>
      <c r="L157" s="157">
        <f>IF(RES_hhdet_emi!L157=0,0,RES_hhdet_emi!L157*1000000/RES_hhdet_num!L$143)</f>
        <v>14.343679783685188</v>
      </c>
      <c r="M157" s="157">
        <f>IF(RES_hhdet_emi!M157=0,0,RES_hhdet_emi!M157*1000000/RES_hhdet_num!M$143)</f>
        <v>13.636076960873215</v>
      </c>
      <c r="N157" s="157">
        <f>IF(RES_hhdet_emi!N157=0,0,RES_hhdet_emi!N157*1000000/RES_hhdet_num!N$143)</f>
        <v>7.4748239767575235</v>
      </c>
      <c r="O157" s="157">
        <f>IF(RES_hhdet_emi!O157=0,0,RES_hhdet_emi!O157*1000000/RES_hhdet_num!O$143)</f>
        <v>8.275172731622062</v>
      </c>
      <c r="P157" s="157">
        <f>IF(RES_hhdet_emi!P157=0,0,RES_hhdet_emi!P157*1000000/RES_hhdet_num!P$143)</f>
        <v>8.796466862435425</v>
      </c>
      <c r="Q157" s="157">
        <f>IF(RES_hhdet_emi!Q157=0,0,RES_hhdet_emi!Q157*1000000/RES_hhdet_num!Q$143)</f>
        <v>12.107876237790617</v>
      </c>
    </row>
    <row r="158" spans="1:17" ht="12" customHeight="1" x14ac:dyDescent="0.25">
      <c r="A158" s="23" t="s">
        <v>57</v>
      </c>
      <c r="B158" s="156">
        <f>IF(RES_hhdet_emi!B158=0,0,RES_hhdet_emi!B158*1000000/RES_hhdet_num!B158)</f>
        <v>323.8381332431905</v>
      </c>
      <c r="C158" s="156">
        <f>IF(RES_hhdet_emi!C158=0,0,RES_hhdet_emi!C158*1000000/RES_hhdet_num!C158)</f>
        <v>314.85971627290667</v>
      </c>
      <c r="D158" s="156">
        <f>IF(RES_hhdet_emi!D158=0,0,RES_hhdet_emi!D158*1000000/RES_hhdet_num!D158)</f>
        <v>308.31583860800345</v>
      </c>
      <c r="E158" s="156">
        <f>IF(RES_hhdet_emi!E158=0,0,RES_hhdet_emi!E158*1000000/RES_hhdet_num!E158)</f>
        <v>294.4708292472402</v>
      </c>
      <c r="F158" s="156">
        <f>IF(RES_hhdet_emi!F158=0,0,RES_hhdet_emi!F158*1000000/RES_hhdet_num!F158)</f>
        <v>313.93789009276225</v>
      </c>
      <c r="G158" s="156">
        <f>IF(RES_hhdet_emi!G158=0,0,RES_hhdet_emi!G158*1000000/RES_hhdet_num!G158)</f>
        <v>343.81374392919224</v>
      </c>
      <c r="H158" s="156">
        <f>IF(RES_hhdet_emi!H158=0,0,RES_hhdet_emi!H158*1000000/RES_hhdet_num!H158)</f>
        <v>282.42229836495875</v>
      </c>
      <c r="I158" s="156">
        <f>IF(RES_hhdet_emi!I158=0,0,RES_hhdet_emi!I158*1000000/RES_hhdet_num!I158)</f>
        <v>315.30899787802116</v>
      </c>
      <c r="J158" s="156">
        <f>IF(RES_hhdet_emi!J158=0,0,RES_hhdet_emi!J158*1000000/RES_hhdet_num!J158)</f>
        <v>315.08231675144975</v>
      </c>
      <c r="K158" s="156">
        <f>IF(RES_hhdet_emi!K158=0,0,RES_hhdet_emi!K158*1000000/RES_hhdet_num!K158)</f>
        <v>235.4072431782013</v>
      </c>
      <c r="L158" s="156">
        <f>IF(RES_hhdet_emi!L158=0,0,RES_hhdet_emi!L158*1000000/RES_hhdet_num!L158)</f>
        <v>338.84962103070654</v>
      </c>
      <c r="M158" s="156">
        <f>IF(RES_hhdet_emi!M158=0,0,RES_hhdet_emi!M158*1000000/RES_hhdet_num!M158)</f>
        <v>337.14789560549372</v>
      </c>
      <c r="N158" s="156">
        <f>IF(RES_hhdet_emi!N158=0,0,RES_hhdet_emi!N158*1000000/RES_hhdet_num!N158)</f>
        <v>258.78429009893307</v>
      </c>
      <c r="O158" s="156">
        <f>IF(RES_hhdet_emi!O158=0,0,RES_hhdet_emi!O158*1000000/RES_hhdet_num!O158)</f>
        <v>282.63481131693783</v>
      </c>
      <c r="P158" s="156">
        <f>IF(RES_hhdet_emi!P158=0,0,RES_hhdet_emi!P158*1000000/RES_hhdet_num!P158)</f>
        <v>278.16432477293279</v>
      </c>
      <c r="Q158" s="156">
        <f>IF(RES_hhdet_emi!Q158=0,0,RES_hhdet_emi!Q158*1000000/RES_hhdet_num!Q158)</f>
        <v>275.87938507488303</v>
      </c>
    </row>
    <row r="159" spans="1:17" ht="12" customHeight="1" x14ac:dyDescent="0.25">
      <c r="A159" s="29" t="s">
        <v>140</v>
      </c>
      <c r="B159" s="57">
        <f>IF(RES_hhdet_emi!B159=0,0,RES_hhdet_emi!B159*1000000/RES_hhdet_num!B159)</f>
        <v>0</v>
      </c>
      <c r="C159" s="57">
        <f>IF(RES_hhdet_emi!C159=0,0,RES_hhdet_emi!C159*1000000/RES_hhdet_num!C159)</f>
        <v>0</v>
      </c>
      <c r="D159" s="57">
        <f>IF(RES_hhdet_emi!D159=0,0,RES_hhdet_emi!D159*1000000/RES_hhdet_num!D159)</f>
        <v>0</v>
      </c>
      <c r="E159" s="57">
        <f>IF(RES_hhdet_emi!E159=0,0,RES_hhdet_emi!E159*1000000/RES_hhdet_num!E159)</f>
        <v>0</v>
      </c>
      <c r="F159" s="57">
        <f>IF(RES_hhdet_emi!F159=0,0,RES_hhdet_emi!F159*1000000/RES_hhdet_num!F159)</f>
        <v>0</v>
      </c>
      <c r="G159" s="57">
        <f>IF(RES_hhdet_emi!G159=0,0,RES_hhdet_emi!G159*1000000/RES_hhdet_num!G159)</f>
        <v>0</v>
      </c>
      <c r="H159" s="57">
        <f>IF(RES_hhdet_emi!H159=0,0,RES_hhdet_emi!H159*1000000/RES_hhdet_num!H159)</f>
        <v>0</v>
      </c>
      <c r="I159" s="57">
        <f>IF(RES_hhdet_emi!I159=0,0,RES_hhdet_emi!I159*1000000/RES_hhdet_num!I159)</f>
        <v>0</v>
      </c>
      <c r="J159" s="57">
        <f>IF(RES_hhdet_emi!J159=0,0,RES_hhdet_emi!J159*1000000/RES_hhdet_num!J159)</f>
        <v>0</v>
      </c>
      <c r="K159" s="57">
        <f>IF(RES_hhdet_emi!K159=0,0,RES_hhdet_emi!K159*1000000/RES_hhdet_num!K159)</f>
        <v>0</v>
      </c>
      <c r="L159" s="57">
        <f>IF(RES_hhdet_emi!L159=0,0,RES_hhdet_emi!L159*1000000/RES_hhdet_num!L159)</f>
        <v>0</v>
      </c>
      <c r="M159" s="57">
        <f>IF(RES_hhdet_emi!M159=0,0,RES_hhdet_emi!M159*1000000/RES_hhdet_num!M159)</f>
        <v>0</v>
      </c>
      <c r="N159" s="57">
        <f>IF(RES_hhdet_emi!N159=0,0,RES_hhdet_emi!N159*1000000/RES_hhdet_num!N159)</f>
        <v>0</v>
      </c>
      <c r="O159" s="57">
        <f>IF(RES_hhdet_emi!O159=0,0,RES_hhdet_emi!O159*1000000/RES_hhdet_num!O159)</f>
        <v>0</v>
      </c>
      <c r="P159" s="57">
        <f>IF(RES_hhdet_emi!P159=0,0,RES_hhdet_emi!P159*1000000/RES_hhdet_num!P159)</f>
        <v>0</v>
      </c>
      <c r="Q159" s="57">
        <f>IF(RES_hhdet_emi!Q159=0,0,RES_hhdet_emi!Q159*1000000/RES_hhdet_num!Q159)</f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>
        <f>SUM(B162,B164,B166,B175)</f>
        <v>139.44009121443713</v>
      </c>
      <c r="C161" s="168">
        <f t="shared" ref="C161:Q161" si="24">SUM(C162,C164,C166,C175)</f>
        <v>103.60167475484741</v>
      </c>
      <c r="D161" s="168">
        <f t="shared" si="24"/>
        <v>86.644435147665078</v>
      </c>
      <c r="E161" s="168">
        <f t="shared" si="24"/>
        <v>78.649805518676686</v>
      </c>
      <c r="F161" s="168">
        <f t="shared" si="24"/>
        <v>75.194435726340046</v>
      </c>
      <c r="G161" s="168">
        <f t="shared" si="24"/>
        <v>80.95679761556822</v>
      </c>
      <c r="H161" s="168">
        <f t="shared" si="24"/>
        <v>84.327479044059501</v>
      </c>
      <c r="I161" s="168">
        <f t="shared" si="24"/>
        <v>106.46867232560216</v>
      </c>
      <c r="J161" s="168">
        <f t="shared" si="24"/>
        <v>109.31672240397933</v>
      </c>
      <c r="K161" s="168">
        <f t="shared" si="24"/>
        <v>92.835540134688046</v>
      </c>
      <c r="L161" s="168">
        <f t="shared" si="24"/>
        <v>90.751552700432441</v>
      </c>
      <c r="M161" s="168">
        <f t="shared" si="24"/>
        <v>85.393434279857772</v>
      </c>
      <c r="N161" s="168">
        <f t="shared" si="24"/>
        <v>65.356150219593914</v>
      </c>
      <c r="O161" s="168">
        <f t="shared" si="24"/>
        <v>66.167069880106013</v>
      </c>
      <c r="P161" s="168">
        <f t="shared" si="24"/>
        <v>66.331952155608761</v>
      </c>
      <c r="Q161" s="168">
        <f t="shared" si="24"/>
        <v>72.742928358286761</v>
      </c>
    </row>
    <row r="162" spans="1:17" ht="12.95" customHeight="1" x14ac:dyDescent="0.25">
      <c r="A162" s="158" t="s">
        <v>65</v>
      </c>
      <c r="B162" s="157">
        <f t="shared" ref="B162:Q162" si="25">B163</f>
        <v>0</v>
      </c>
      <c r="C162" s="157">
        <f t="shared" si="25"/>
        <v>0</v>
      </c>
      <c r="D162" s="157">
        <f t="shared" si="25"/>
        <v>0</v>
      </c>
      <c r="E162" s="157">
        <f t="shared" si="25"/>
        <v>0</v>
      </c>
      <c r="F162" s="157">
        <f t="shared" si="25"/>
        <v>0</v>
      </c>
      <c r="G162" s="157">
        <f t="shared" si="25"/>
        <v>0</v>
      </c>
      <c r="H162" s="157">
        <f t="shared" si="25"/>
        <v>0</v>
      </c>
      <c r="I162" s="157">
        <f t="shared" si="25"/>
        <v>0</v>
      </c>
      <c r="J162" s="157">
        <f t="shared" si="25"/>
        <v>0</v>
      </c>
      <c r="K162" s="157">
        <f t="shared" si="25"/>
        <v>0</v>
      </c>
      <c r="L162" s="157">
        <f t="shared" si="25"/>
        <v>0</v>
      </c>
      <c r="M162" s="157">
        <f t="shared" si="25"/>
        <v>0</v>
      </c>
      <c r="N162" s="157">
        <f t="shared" si="25"/>
        <v>0</v>
      </c>
      <c r="O162" s="157">
        <f t="shared" si="25"/>
        <v>0</v>
      </c>
      <c r="P162" s="157">
        <f t="shared" si="25"/>
        <v>0</v>
      </c>
      <c r="Q162" s="157">
        <f t="shared" si="25"/>
        <v>0</v>
      </c>
    </row>
    <row r="163" spans="1:17" ht="12" customHeight="1" x14ac:dyDescent="0.25">
      <c r="A163" s="23" t="s">
        <v>60</v>
      </c>
      <c r="B163" s="57">
        <f>IF(RES_hhdet_emi!B163=0,0,RES_hhdet_emi!B163*1000000/RES_hhdet_num!B$161)</f>
        <v>0</v>
      </c>
      <c r="C163" s="57">
        <f>IF(RES_hhdet_emi!C163=0,0,RES_hhdet_emi!C163*1000000/RES_hhdet_num!C$161)</f>
        <v>0</v>
      </c>
      <c r="D163" s="57">
        <f>IF(RES_hhdet_emi!D163=0,0,RES_hhdet_emi!D163*1000000/RES_hhdet_num!D$161)</f>
        <v>0</v>
      </c>
      <c r="E163" s="57">
        <f>IF(RES_hhdet_emi!E163=0,0,RES_hhdet_emi!E163*1000000/RES_hhdet_num!E$161)</f>
        <v>0</v>
      </c>
      <c r="F163" s="57">
        <f>IF(RES_hhdet_emi!F163=0,0,RES_hhdet_emi!F163*1000000/RES_hhdet_num!F$161)</f>
        <v>0</v>
      </c>
      <c r="G163" s="57">
        <f>IF(RES_hhdet_emi!G163=0,0,RES_hhdet_emi!G163*1000000/RES_hhdet_num!G$161)</f>
        <v>0</v>
      </c>
      <c r="H163" s="57">
        <f>IF(RES_hhdet_emi!H163=0,0,RES_hhdet_emi!H163*1000000/RES_hhdet_num!H$161)</f>
        <v>0</v>
      </c>
      <c r="I163" s="57">
        <f>IF(RES_hhdet_emi!I163=0,0,RES_hhdet_emi!I163*1000000/RES_hhdet_num!I$161)</f>
        <v>0</v>
      </c>
      <c r="J163" s="57">
        <f>IF(RES_hhdet_emi!J163=0,0,RES_hhdet_emi!J163*1000000/RES_hhdet_num!J$161)</f>
        <v>0</v>
      </c>
      <c r="K163" s="57">
        <f>IF(RES_hhdet_emi!K163=0,0,RES_hhdet_emi!K163*1000000/RES_hhdet_num!K$161)</f>
        <v>0</v>
      </c>
      <c r="L163" s="57">
        <f>IF(RES_hhdet_emi!L163=0,0,RES_hhdet_emi!L163*1000000/RES_hhdet_num!L$161)</f>
        <v>0</v>
      </c>
      <c r="M163" s="57">
        <f>IF(RES_hhdet_emi!M163=0,0,RES_hhdet_emi!M163*1000000/RES_hhdet_num!M$161)</f>
        <v>0</v>
      </c>
      <c r="N163" s="57">
        <f>IF(RES_hhdet_emi!N163=0,0,RES_hhdet_emi!N163*1000000/RES_hhdet_num!N$161)</f>
        <v>0</v>
      </c>
      <c r="O163" s="57">
        <f>IF(RES_hhdet_emi!O163=0,0,RES_hhdet_emi!O163*1000000/RES_hhdet_num!O$161)</f>
        <v>0</v>
      </c>
      <c r="P163" s="57">
        <f>IF(RES_hhdet_emi!P163=0,0,RES_hhdet_emi!P163*1000000/RES_hhdet_num!P$161)</f>
        <v>0</v>
      </c>
      <c r="Q163" s="57">
        <f>IF(RES_hhdet_emi!Q163=0,0,RES_hhdet_emi!Q163*1000000/RES_hhdet_num!Q$161)</f>
        <v>0</v>
      </c>
    </row>
    <row r="164" spans="1:17" ht="12.95" customHeight="1" x14ac:dyDescent="0.25">
      <c r="A164" s="158" t="s">
        <v>112</v>
      </c>
      <c r="B164" s="157">
        <f t="shared" ref="B164:Q164" si="26">B165</f>
        <v>0</v>
      </c>
      <c r="C164" s="157">
        <f t="shared" si="26"/>
        <v>0</v>
      </c>
      <c r="D164" s="157">
        <f t="shared" si="26"/>
        <v>0</v>
      </c>
      <c r="E164" s="157">
        <f t="shared" si="26"/>
        <v>0</v>
      </c>
      <c r="F164" s="157">
        <f t="shared" si="26"/>
        <v>0</v>
      </c>
      <c r="G164" s="157">
        <f t="shared" si="26"/>
        <v>0</v>
      </c>
      <c r="H164" s="157">
        <f t="shared" si="26"/>
        <v>0</v>
      </c>
      <c r="I164" s="157">
        <f t="shared" si="26"/>
        <v>0</v>
      </c>
      <c r="J164" s="157">
        <f t="shared" si="26"/>
        <v>0</v>
      </c>
      <c r="K164" s="157">
        <f t="shared" si="26"/>
        <v>0</v>
      </c>
      <c r="L164" s="157">
        <f t="shared" si="26"/>
        <v>0</v>
      </c>
      <c r="M164" s="157">
        <f t="shared" si="26"/>
        <v>0</v>
      </c>
      <c r="N164" s="157">
        <f t="shared" si="26"/>
        <v>0</v>
      </c>
      <c r="O164" s="157">
        <f t="shared" si="26"/>
        <v>0</v>
      </c>
      <c r="P164" s="157">
        <f t="shared" si="26"/>
        <v>0</v>
      </c>
      <c r="Q164" s="157">
        <f t="shared" si="26"/>
        <v>0</v>
      </c>
    </row>
    <row r="165" spans="1:17" ht="12" customHeight="1" x14ac:dyDescent="0.25">
      <c r="A165" s="23" t="s">
        <v>60</v>
      </c>
      <c r="B165" s="156">
        <f>IF(RES_hhdet_emi!B165=0,0,RES_hhdet_emi!B165*1000000/RES_hhdet_num!B$161)</f>
        <v>0</v>
      </c>
      <c r="C165" s="156">
        <f>IF(RES_hhdet_emi!C165=0,0,RES_hhdet_emi!C165*1000000/RES_hhdet_num!C$161)</f>
        <v>0</v>
      </c>
      <c r="D165" s="156">
        <f>IF(RES_hhdet_emi!D165=0,0,RES_hhdet_emi!D165*1000000/RES_hhdet_num!D$161)</f>
        <v>0</v>
      </c>
      <c r="E165" s="156">
        <f>IF(RES_hhdet_emi!E165=0,0,RES_hhdet_emi!E165*1000000/RES_hhdet_num!E$161)</f>
        <v>0</v>
      </c>
      <c r="F165" s="156">
        <f>IF(RES_hhdet_emi!F165=0,0,RES_hhdet_emi!F165*1000000/RES_hhdet_num!F$161)</f>
        <v>0</v>
      </c>
      <c r="G165" s="156">
        <f>IF(RES_hhdet_emi!G165=0,0,RES_hhdet_emi!G165*1000000/RES_hhdet_num!G$161)</f>
        <v>0</v>
      </c>
      <c r="H165" s="156">
        <f>IF(RES_hhdet_emi!H165=0,0,RES_hhdet_emi!H165*1000000/RES_hhdet_num!H$161)</f>
        <v>0</v>
      </c>
      <c r="I165" s="156">
        <f>IF(RES_hhdet_emi!I165=0,0,RES_hhdet_emi!I165*1000000/RES_hhdet_num!I$161)</f>
        <v>0</v>
      </c>
      <c r="J165" s="156">
        <f>IF(RES_hhdet_emi!J165=0,0,RES_hhdet_emi!J165*1000000/RES_hhdet_num!J$161)</f>
        <v>0</v>
      </c>
      <c r="K165" s="156">
        <f>IF(RES_hhdet_emi!K165=0,0,RES_hhdet_emi!K165*1000000/RES_hhdet_num!K$161)</f>
        <v>0</v>
      </c>
      <c r="L165" s="156">
        <f>IF(RES_hhdet_emi!L165=0,0,RES_hhdet_emi!L165*1000000/RES_hhdet_num!L$161)</f>
        <v>0</v>
      </c>
      <c r="M165" s="156">
        <f>IF(RES_hhdet_emi!M165=0,0,RES_hhdet_emi!M165*1000000/RES_hhdet_num!M$161)</f>
        <v>0</v>
      </c>
      <c r="N165" s="156">
        <f>IF(RES_hhdet_emi!N165=0,0,RES_hhdet_emi!N165*1000000/RES_hhdet_num!N$161)</f>
        <v>0</v>
      </c>
      <c r="O165" s="156">
        <f>IF(RES_hhdet_emi!O165=0,0,RES_hhdet_emi!O165*1000000/RES_hhdet_num!O$161)</f>
        <v>0</v>
      </c>
      <c r="P165" s="156">
        <f>IF(RES_hhdet_emi!P165=0,0,RES_hhdet_emi!P165*1000000/RES_hhdet_num!P$161)</f>
        <v>0</v>
      </c>
      <c r="Q165" s="156">
        <f>IF(RES_hhdet_emi!Q165=0,0,RES_hhdet_emi!Q165*1000000/RES_hhdet_num!Q$161)</f>
        <v>0</v>
      </c>
    </row>
    <row r="166" spans="1:17" ht="12" customHeight="1" x14ac:dyDescent="0.25">
      <c r="A166" s="158" t="s">
        <v>63</v>
      </c>
      <c r="B166" s="157">
        <f>IF(RES_hhdet_emi!B166=0,0,RES_hhdet_emi!B166*1000000/RES_hhdet_num!B$161)</f>
        <v>121.50601008748205</v>
      </c>
      <c r="C166" s="157">
        <f>IF(RES_hhdet_emi!C166=0,0,RES_hhdet_emi!C166*1000000/RES_hhdet_num!C$161)</f>
        <v>89.807524039365319</v>
      </c>
      <c r="D166" s="157">
        <f>IF(RES_hhdet_emi!D166=0,0,RES_hhdet_emi!D166*1000000/RES_hhdet_num!D$161)</f>
        <v>74.513319977552925</v>
      </c>
      <c r="E166" s="157">
        <f>IF(RES_hhdet_emi!E166=0,0,RES_hhdet_emi!E166*1000000/RES_hhdet_num!E$161)</f>
        <v>71.857090995501053</v>
      </c>
      <c r="F166" s="157">
        <f>IF(RES_hhdet_emi!F166=0,0,RES_hhdet_emi!F166*1000000/RES_hhdet_num!F$161)</f>
        <v>67.461364430921677</v>
      </c>
      <c r="G166" s="157">
        <f>IF(RES_hhdet_emi!G166=0,0,RES_hhdet_emi!G166*1000000/RES_hhdet_num!G$161)</f>
        <v>65.956279536840142</v>
      </c>
      <c r="H166" s="157">
        <f>IF(RES_hhdet_emi!H166=0,0,RES_hhdet_emi!H166*1000000/RES_hhdet_num!H$161)</f>
        <v>72.02090692237617</v>
      </c>
      <c r="I166" s="157">
        <f>IF(RES_hhdet_emi!I166=0,0,RES_hhdet_emi!I166*1000000/RES_hhdet_num!I$161)</f>
        <v>82.844634127083339</v>
      </c>
      <c r="J166" s="157">
        <f>IF(RES_hhdet_emi!J166=0,0,RES_hhdet_emi!J166*1000000/RES_hhdet_num!J$161)</f>
        <v>87.394312944822701</v>
      </c>
      <c r="K166" s="157">
        <f>IF(RES_hhdet_emi!K166=0,0,RES_hhdet_emi!K166*1000000/RES_hhdet_num!K$161)</f>
        <v>82.559893739425604</v>
      </c>
      <c r="L166" s="157">
        <f>IF(RES_hhdet_emi!L166=0,0,RES_hhdet_emi!L166*1000000/RES_hhdet_num!L$161)</f>
        <v>76.399047928662526</v>
      </c>
      <c r="M166" s="157">
        <f>IF(RES_hhdet_emi!M166=0,0,RES_hhdet_emi!M166*1000000/RES_hhdet_num!M$161)</f>
        <v>71.734987440923589</v>
      </c>
      <c r="N166" s="157">
        <f>IF(RES_hhdet_emi!N166=0,0,RES_hhdet_emi!N166*1000000/RES_hhdet_num!N$161)</f>
        <v>57.865146607622556</v>
      </c>
      <c r="O166" s="157">
        <f>IF(RES_hhdet_emi!O166=0,0,RES_hhdet_emi!O166*1000000/RES_hhdet_num!O$161)</f>
        <v>57.852873706229737</v>
      </c>
      <c r="P166" s="157">
        <f>IF(RES_hhdet_emi!P166=0,0,RES_hhdet_emi!P166*1000000/RES_hhdet_num!P$161)</f>
        <v>57.452382405706899</v>
      </c>
      <c r="Q166" s="157">
        <f>IF(RES_hhdet_emi!Q166=0,0,RES_hhdet_emi!Q166*1000000/RES_hhdet_num!Q$161)</f>
        <v>60.653238165746984</v>
      </c>
    </row>
    <row r="167" spans="1:17" ht="12" customHeight="1" x14ac:dyDescent="0.25">
      <c r="A167" s="167" t="s">
        <v>144</v>
      </c>
      <c r="B167" s="132">
        <f>IF(RES_hhdet_emi!B167=0,0,RES_hhdet_emi!B167*1000000/RES_hhdet_num!B167)</f>
        <v>698.24236614719587</v>
      </c>
      <c r="C167" s="132">
        <f>IF(RES_hhdet_emi!C167=0,0,RES_hhdet_emi!C167*1000000/RES_hhdet_num!C167)</f>
        <v>693.06972787757138</v>
      </c>
      <c r="D167" s="132">
        <f>IF(RES_hhdet_emi!D167=0,0,RES_hhdet_emi!D167*1000000/RES_hhdet_num!D167)</f>
        <v>689.92036063199396</v>
      </c>
      <c r="E167" s="132">
        <f>IF(RES_hhdet_emi!E167=0,0,RES_hhdet_emi!E167*1000000/RES_hhdet_num!E167)</f>
        <v>684.82202693449483</v>
      </c>
      <c r="F167" s="132">
        <f>IF(RES_hhdet_emi!F167=0,0,RES_hhdet_emi!F167*1000000/RES_hhdet_num!F167)</f>
        <v>678.11136303960541</v>
      </c>
      <c r="G167" s="132">
        <f>IF(RES_hhdet_emi!G167=0,0,RES_hhdet_emi!G167*1000000/RES_hhdet_num!G167)</f>
        <v>675.55984299933016</v>
      </c>
      <c r="H167" s="132">
        <f>IF(RES_hhdet_emi!H167=0,0,RES_hhdet_emi!H167*1000000/RES_hhdet_num!H167)</f>
        <v>666.26132565956573</v>
      </c>
      <c r="I167" s="132">
        <f>IF(RES_hhdet_emi!I167=0,0,RES_hhdet_emi!I167*1000000/RES_hhdet_num!I167)</f>
        <v>656.47028783686267</v>
      </c>
      <c r="J167" s="132">
        <f>IF(RES_hhdet_emi!J167=0,0,RES_hhdet_emi!J167*1000000/RES_hhdet_num!J167)</f>
        <v>645.44883298347247</v>
      </c>
      <c r="K167" s="132">
        <f>IF(RES_hhdet_emi!K167=0,0,RES_hhdet_emi!K167*1000000/RES_hhdet_num!K167)</f>
        <v>648.16289417257713</v>
      </c>
      <c r="L167" s="132">
        <f>IF(RES_hhdet_emi!L167=0,0,RES_hhdet_emi!L167*1000000/RES_hhdet_num!L167)</f>
        <v>647.26501477048305</v>
      </c>
      <c r="M167" s="132">
        <f>IF(RES_hhdet_emi!M167=0,0,RES_hhdet_emi!M167*1000000/RES_hhdet_num!M167)</f>
        <v>644.63924653703862</v>
      </c>
      <c r="N167" s="132">
        <f>IF(RES_hhdet_emi!N167=0,0,RES_hhdet_emi!N167*1000000/RES_hhdet_num!N167)</f>
        <v>639.51089452413078</v>
      </c>
      <c r="O167" s="132">
        <f>IF(RES_hhdet_emi!O167=0,0,RES_hhdet_emi!O167*1000000/RES_hhdet_num!O167)</f>
        <v>630.68492699960223</v>
      </c>
      <c r="P167" s="132">
        <f>IF(RES_hhdet_emi!P167=0,0,RES_hhdet_emi!P167*1000000/RES_hhdet_num!P167)</f>
        <v>623.34070748112345</v>
      </c>
      <c r="Q167" s="132">
        <f>IF(RES_hhdet_emi!Q167=0,0,RES_hhdet_emi!Q167*1000000/RES_hhdet_num!Q167)</f>
        <v>615.05753181719183</v>
      </c>
    </row>
    <row r="168" spans="1:17" ht="12" customHeight="1" x14ac:dyDescent="0.25">
      <c r="A168" s="167" t="s">
        <v>143</v>
      </c>
      <c r="B168" s="132">
        <f>IF(RES_hhdet_emi!B168=0,0,RES_hhdet_emi!B168*1000000/RES_hhdet_num!B168)</f>
        <v>453.85753799567732</v>
      </c>
      <c r="C168" s="132">
        <f>IF(RES_hhdet_emi!C168=0,0,RES_hhdet_emi!C168*1000000/RES_hhdet_num!C168)</f>
        <v>450.49532312042095</v>
      </c>
      <c r="D168" s="132">
        <f>IF(RES_hhdet_emi!D168=0,0,RES_hhdet_emi!D168*1000000/RES_hhdet_num!D168)</f>
        <v>448.44823441079592</v>
      </c>
      <c r="E168" s="132">
        <f>IF(RES_hhdet_emi!E168=0,0,RES_hhdet_emi!E168*1000000/RES_hhdet_num!E168)</f>
        <v>445.1343175074212</v>
      </c>
      <c r="F168" s="132">
        <f>IF(RES_hhdet_emi!F168=0,0,RES_hhdet_emi!F168*1000000/RES_hhdet_num!F168)</f>
        <v>440.77238597574348</v>
      </c>
      <c r="G168" s="132">
        <f>IF(RES_hhdet_emi!G168=0,0,RES_hhdet_emi!G168*1000000/RES_hhdet_num!G168)</f>
        <v>439.11389794956466</v>
      </c>
      <c r="H168" s="132">
        <f>IF(RES_hhdet_emi!H168=0,0,RES_hhdet_emi!H168*1000000/RES_hhdet_num!H168)</f>
        <v>433.0698616787185</v>
      </c>
      <c r="I168" s="132">
        <f>IF(RES_hhdet_emi!I168=0,0,RES_hhdet_emi!I168*1000000/RES_hhdet_num!I168)</f>
        <v>426.70568709396099</v>
      </c>
      <c r="J168" s="132">
        <f>IF(RES_hhdet_emi!J168=0,0,RES_hhdet_emi!J168*1000000/RES_hhdet_num!J168)</f>
        <v>419.54174143925741</v>
      </c>
      <c r="K168" s="132">
        <f>IF(RES_hhdet_emi!K168=0,0,RES_hhdet_emi!K168*1000000/RES_hhdet_num!K168)</f>
        <v>421.30588121217517</v>
      </c>
      <c r="L168" s="132">
        <f>IF(RES_hhdet_emi!L168=0,0,RES_hhdet_emi!L168*1000000/RES_hhdet_num!L168)</f>
        <v>417.48593452696122</v>
      </c>
      <c r="M168" s="132">
        <f>IF(RES_hhdet_emi!M168=0,0,RES_hhdet_emi!M168*1000000/RES_hhdet_num!M168)</f>
        <v>422.23870648176035</v>
      </c>
      <c r="N168" s="132">
        <f>IF(RES_hhdet_emi!N168=0,0,RES_hhdet_emi!N168*1000000/RES_hhdet_num!N168)</f>
        <v>415.68208144068495</v>
      </c>
      <c r="O168" s="132">
        <f>IF(RES_hhdet_emi!O168=0,0,RES_hhdet_emi!O168*1000000/RES_hhdet_num!O168)</f>
        <v>405.21506559724401</v>
      </c>
      <c r="P168" s="132">
        <f>IF(RES_hhdet_emi!P168=0,0,RES_hhdet_emi!P168*1000000/RES_hhdet_num!P168)</f>
        <v>408.91150410761674</v>
      </c>
      <c r="Q168" s="132">
        <f>IF(RES_hhdet_emi!Q168=0,0,RES_hhdet_emi!Q168*1000000/RES_hhdet_num!Q168)</f>
        <v>399.78739568117436</v>
      </c>
    </row>
    <row r="169" spans="1:17" ht="12" customHeight="1" x14ac:dyDescent="0.25">
      <c r="A169" s="166" t="s">
        <v>57</v>
      </c>
      <c r="B169" s="165">
        <f>IF(RES_hhdet_emi!B169=0,0,RES_hhdet_emi!B169*1000000/RES_hhdet_num!B168)</f>
        <v>453.85753799567732</v>
      </c>
      <c r="C169" s="165">
        <f>IF(RES_hhdet_emi!C169=0,0,RES_hhdet_emi!C169*1000000/RES_hhdet_num!C168)</f>
        <v>450.49532312042095</v>
      </c>
      <c r="D169" s="165">
        <f>IF(RES_hhdet_emi!D169=0,0,RES_hhdet_emi!D169*1000000/RES_hhdet_num!D168)</f>
        <v>448.44823441079592</v>
      </c>
      <c r="E169" s="165">
        <f>IF(RES_hhdet_emi!E169=0,0,RES_hhdet_emi!E169*1000000/RES_hhdet_num!E168)</f>
        <v>445.1343175074212</v>
      </c>
      <c r="F169" s="165">
        <f>IF(RES_hhdet_emi!F169=0,0,RES_hhdet_emi!F169*1000000/RES_hhdet_num!F168)</f>
        <v>440.77238597574348</v>
      </c>
      <c r="G169" s="165">
        <f>IF(RES_hhdet_emi!G169=0,0,RES_hhdet_emi!G169*1000000/RES_hhdet_num!G168)</f>
        <v>439.11389794956466</v>
      </c>
      <c r="H169" s="165">
        <f>IF(RES_hhdet_emi!H169=0,0,RES_hhdet_emi!H169*1000000/RES_hhdet_num!H168)</f>
        <v>433.0698616787185</v>
      </c>
      <c r="I169" s="165">
        <f>IF(RES_hhdet_emi!I169=0,0,RES_hhdet_emi!I169*1000000/RES_hhdet_num!I168)</f>
        <v>426.70568709396099</v>
      </c>
      <c r="J169" s="165">
        <f>IF(RES_hhdet_emi!J169=0,0,RES_hhdet_emi!J169*1000000/RES_hhdet_num!J168)</f>
        <v>419.54174143925741</v>
      </c>
      <c r="K169" s="165">
        <f>IF(RES_hhdet_emi!K169=0,0,RES_hhdet_emi!K169*1000000/RES_hhdet_num!K168)</f>
        <v>421.30588121217517</v>
      </c>
      <c r="L169" s="165">
        <f>IF(RES_hhdet_emi!L169=0,0,RES_hhdet_emi!L169*1000000/RES_hhdet_num!L168)</f>
        <v>417.48593452696122</v>
      </c>
      <c r="M169" s="165">
        <f>IF(RES_hhdet_emi!M169=0,0,RES_hhdet_emi!M169*1000000/RES_hhdet_num!M168)</f>
        <v>422.23870648176035</v>
      </c>
      <c r="N169" s="165">
        <f>IF(RES_hhdet_emi!N169=0,0,RES_hhdet_emi!N169*1000000/RES_hhdet_num!N168)</f>
        <v>415.68208144068495</v>
      </c>
      <c r="O169" s="165">
        <f>IF(RES_hhdet_emi!O169=0,0,RES_hhdet_emi!O169*1000000/RES_hhdet_num!O168)</f>
        <v>405.21506559724401</v>
      </c>
      <c r="P169" s="165">
        <f>IF(RES_hhdet_emi!P169=0,0,RES_hhdet_emi!P169*1000000/RES_hhdet_num!P168)</f>
        <v>408.91150410761674</v>
      </c>
      <c r="Q169" s="165">
        <f>IF(RES_hhdet_emi!Q169=0,0,RES_hhdet_emi!Q169*1000000/RES_hhdet_num!Q168)</f>
        <v>399.78739568117436</v>
      </c>
    </row>
    <row r="170" spans="1:17" ht="12" customHeight="1" x14ac:dyDescent="0.25">
      <c r="A170" s="147" t="s">
        <v>59</v>
      </c>
      <c r="B170" s="164">
        <f>IF(RES_hhdet_emi!B170=0,0,RES_hhdet_emi!B170*1000000/RES_hhdet_num!B168)</f>
        <v>0</v>
      </c>
      <c r="C170" s="164">
        <f>IF(RES_hhdet_emi!C170=0,0,RES_hhdet_emi!C170*1000000/RES_hhdet_num!C168)</f>
        <v>0</v>
      </c>
      <c r="D170" s="164">
        <f>IF(RES_hhdet_emi!D170=0,0,RES_hhdet_emi!D170*1000000/RES_hhdet_num!D168)</f>
        <v>0</v>
      </c>
      <c r="E170" s="164">
        <f>IF(RES_hhdet_emi!E170=0,0,RES_hhdet_emi!E170*1000000/RES_hhdet_num!E168)</f>
        <v>0</v>
      </c>
      <c r="F170" s="164">
        <f>IF(RES_hhdet_emi!F170=0,0,RES_hhdet_emi!F170*1000000/RES_hhdet_num!F168)</f>
        <v>0</v>
      </c>
      <c r="G170" s="164">
        <f>IF(RES_hhdet_emi!G170=0,0,RES_hhdet_emi!G170*1000000/RES_hhdet_num!G168)</f>
        <v>0</v>
      </c>
      <c r="H170" s="164">
        <f>IF(RES_hhdet_emi!H170=0,0,RES_hhdet_emi!H170*1000000/RES_hhdet_num!H168)</f>
        <v>0</v>
      </c>
      <c r="I170" s="164">
        <f>IF(RES_hhdet_emi!I170=0,0,RES_hhdet_emi!I170*1000000/RES_hhdet_num!I168)</f>
        <v>0</v>
      </c>
      <c r="J170" s="164">
        <f>IF(RES_hhdet_emi!J170=0,0,RES_hhdet_emi!J170*1000000/RES_hhdet_num!J168)</f>
        <v>0</v>
      </c>
      <c r="K170" s="164">
        <f>IF(RES_hhdet_emi!K170=0,0,RES_hhdet_emi!K170*1000000/RES_hhdet_num!K168)</f>
        <v>0</v>
      </c>
      <c r="L170" s="164">
        <f>IF(RES_hhdet_emi!L170=0,0,RES_hhdet_emi!L170*1000000/RES_hhdet_num!L168)</f>
        <v>0</v>
      </c>
      <c r="M170" s="164">
        <f>IF(RES_hhdet_emi!M170=0,0,RES_hhdet_emi!M170*1000000/RES_hhdet_num!M168)</f>
        <v>0</v>
      </c>
      <c r="N170" s="164">
        <f>IF(RES_hhdet_emi!N170=0,0,RES_hhdet_emi!N170*1000000/RES_hhdet_num!N168)</f>
        <v>0</v>
      </c>
      <c r="O170" s="164">
        <f>IF(RES_hhdet_emi!O170=0,0,RES_hhdet_emi!O170*1000000/RES_hhdet_num!O168)</f>
        <v>0</v>
      </c>
      <c r="P170" s="164">
        <f>IF(RES_hhdet_emi!P170=0,0,RES_hhdet_emi!P170*1000000/RES_hhdet_num!P168)</f>
        <v>0</v>
      </c>
      <c r="Q170" s="164">
        <f>IF(RES_hhdet_emi!Q170=0,0,RES_hhdet_emi!Q170*1000000/RES_hhdet_num!Q168)</f>
        <v>0</v>
      </c>
    </row>
    <row r="171" spans="1:17" ht="12" customHeight="1" x14ac:dyDescent="0.25">
      <c r="A171" s="163" t="s">
        <v>142</v>
      </c>
      <c r="B171" s="162">
        <f>IF(RES_hhdet_emi!B171=0,0,RES_hhdet_emi!B171*1000000/RES_hhdet_num!B171)</f>
        <v>0</v>
      </c>
      <c r="C171" s="162">
        <f>IF(RES_hhdet_emi!C171=0,0,RES_hhdet_emi!C171*1000000/RES_hhdet_num!C171)</f>
        <v>0</v>
      </c>
      <c r="D171" s="162">
        <f>IF(RES_hhdet_emi!D171=0,0,RES_hhdet_emi!D171*1000000/RES_hhdet_num!D171)</f>
        <v>0</v>
      </c>
      <c r="E171" s="162">
        <f>IF(RES_hhdet_emi!E171=0,0,RES_hhdet_emi!E171*1000000/RES_hhdet_num!E171)</f>
        <v>0</v>
      </c>
      <c r="F171" s="162">
        <f>IF(RES_hhdet_emi!F171=0,0,RES_hhdet_emi!F171*1000000/RES_hhdet_num!F171)</f>
        <v>0</v>
      </c>
      <c r="G171" s="162">
        <f>IF(RES_hhdet_emi!G171=0,0,RES_hhdet_emi!G171*1000000/RES_hhdet_num!G171)</f>
        <v>0</v>
      </c>
      <c r="H171" s="162">
        <f>IF(RES_hhdet_emi!H171=0,0,RES_hhdet_emi!H171*1000000/RES_hhdet_num!H171)</f>
        <v>0</v>
      </c>
      <c r="I171" s="162">
        <f>IF(RES_hhdet_emi!I171=0,0,RES_hhdet_emi!I171*1000000/RES_hhdet_num!I171)</f>
        <v>0</v>
      </c>
      <c r="J171" s="162">
        <f>IF(RES_hhdet_emi!J171=0,0,RES_hhdet_emi!J171*1000000/RES_hhdet_num!J171)</f>
        <v>0</v>
      </c>
      <c r="K171" s="162">
        <f>IF(RES_hhdet_emi!K171=0,0,RES_hhdet_emi!K171*1000000/RES_hhdet_num!K171)</f>
        <v>0</v>
      </c>
      <c r="L171" s="162">
        <f>IF(RES_hhdet_emi!L171=0,0,RES_hhdet_emi!L171*1000000/RES_hhdet_num!L171)</f>
        <v>0</v>
      </c>
      <c r="M171" s="162">
        <f>IF(RES_hhdet_emi!M171=0,0,RES_hhdet_emi!M171*1000000/RES_hhdet_num!M171)</f>
        <v>0</v>
      </c>
      <c r="N171" s="162">
        <f>IF(RES_hhdet_emi!N171=0,0,RES_hhdet_emi!N171*1000000/RES_hhdet_num!N171)</f>
        <v>0</v>
      </c>
      <c r="O171" s="162">
        <f>IF(RES_hhdet_emi!O171=0,0,RES_hhdet_emi!O171*1000000/RES_hhdet_num!O171)</f>
        <v>0</v>
      </c>
      <c r="P171" s="162">
        <f>IF(RES_hhdet_emi!P171=0,0,RES_hhdet_emi!P171*1000000/RES_hhdet_num!P171)</f>
        <v>0</v>
      </c>
      <c r="Q171" s="162">
        <f>IF(RES_hhdet_emi!Q171=0,0,RES_hhdet_emi!Q171*1000000/RES_hhdet_num!Q171)</f>
        <v>0</v>
      </c>
    </row>
    <row r="172" spans="1:17" ht="12" customHeight="1" x14ac:dyDescent="0.25">
      <c r="A172" s="161" t="s">
        <v>141</v>
      </c>
      <c r="B172" s="160">
        <f>IF(RES_hhdet_emi!B172=0,0,RES_hhdet_emi!B172*1000000/RES_hhdet_num!B172)</f>
        <v>0</v>
      </c>
      <c r="C172" s="160">
        <f>IF(RES_hhdet_emi!C172=0,0,RES_hhdet_emi!C172*1000000/RES_hhdet_num!C172)</f>
        <v>0</v>
      </c>
      <c r="D172" s="160">
        <f>IF(RES_hhdet_emi!D172=0,0,RES_hhdet_emi!D172*1000000/RES_hhdet_num!D172)</f>
        <v>0</v>
      </c>
      <c r="E172" s="160">
        <f>IF(RES_hhdet_emi!E172=0,0,RES_hhdet_emi!E172*1000000/RES_hhdet_num!E172)</f>
        <v>0</v>
      </c>
      <c r="F172" s="160">
        <f>IF(RES_hhdet_emi!F172=0,0,RES_hhdet_emi!F172*1000000/RES_hhdet_num!F172)</f>
        <v>0</v>
      </c>
      <c r="G172" s="160">
        <f>IF(RES_hhdet_emi!G172=0,0,RES_hhdet_emi!G172*1000000/RES_hhdet_num!G172)</f>
        <v>0</v>
      </c>
      <c r="H172" s="160">
        <f>IF(RES_hhdet_emi!H172=0,0,RES_hhdet_emi!H172*1000000/RES_hhdet_num!H172)</f>
        <v>0</v>
      </c>
      <c r="I172" s="160">
        <f>IF(RES_hhdet_emi!I172=0,0,RES_hhdet_emi!I172*1000000/RES_hhdet_num!I172)</f>
        <v>0</v>
      </c>
      <c r="J172" s="160">
        <f>IF(RES_hhdet_emi!J172=0,0,RES_hhdet_emi!J172*1000000/RES_hhdet_num!J172)</f>
        <v>0</v>
      </c>
      <c r="K172" s="160">
        <f>IF(RES_hhdet_emi!K172=0,0,RES_hhdet_emi!K172*1000000/RES_hhdet_num!K172)</f>
        <v>0</v>
      </c>
      <c r="L172" s="160">
        <f>IF(RES_hhdet_emi!L172=0,0,RES_hhdet_emi!L172*1000000/RES_hhdet_num!L172)</f>
        <v>0</v>
      </c>
      <c r="M172" s="160">
        <f>IF(RES_hhdet_emi!M172=0,0,RES_hhdet_emi!M172*1000000/RES_hhdet_num!M172)</f>
        <v>0</v>
      </c>
      <c r="N172" s="160">
        <f>IF(RES_hhdet_emi!N172=0,0,RES_hhdet_emi!N172*1000000/RES_hhdet_num!N172)</f>
        <v>0</v>
      </c>
      <c r="O172" s="160">
        <f>IF(RES_hhdet_emi!O172=0,0,RES_hhdet_emi!O172*1000000/RES_hhdet_num!O172)</f>
        <v>0</v>
      </c>
      <c r="P172" s="160">
        <f>IF(RES_hhdet_emi!P172=0,0,RES_hhdet_emi!P172*1000000/RES_hhdet_num!P172)</f>
        <v>0</v>
      </c>
      <c r="Q172" s="160">
        <f>IF(RES_hhdet_emi!Q172=0,0,RES_hhdet_emi!Q172*1000000/RES_hhdet_num!Q172)</f>
        <v>0</v>
      </c>
    </row>
    <row r="173" spans="1:17" ht="12" customHeight="1" x14ac:dyDescent="0.25">
      <c r="A173" s="148" t="s">
        <v>60</v>
      </c>
      <c r="B173" s="156">
        <f>IF(RES_hhdet_emi!B173=0,0,RES_hhdet_emi!B173*1000000/RES_hhdet_num!B172)</f>
        <v>0</v>
      </c>
      <c r="C173" s="156">
        <f>IF(RES_hhdet_emi!C173=0,0,RES_hhdet_emi!C173*1000000/RES_hhdet_num!C172)</f>
        <v>0</v>
      </c>
      <c r="D173" s="156">
        <f>IF(RES_hhdet_emi!D173=0,0,RES_hhdet_emi!D173*1000000/RES_hhdet_num!D172)</f>
        <v>0</v>
      </c>
      <c r="E173" s="156">
        <f>IF(RES_hhdet_emi!E173=0,0,RES_hhdet_emi!E173*1000000/RES_hhdet_num!E172)</f>
        <v>0</v>
      </c>
      <c r="F173" s="156">
        <f>IF(RES_hhdet_emi!F173=0,0,RES_hhdet_emi!F173*1000000/RES_hhdet_num!F172)</f>
        <v>0</v>
      </c>
      <c r="G173" s="156">
        <f>IF(RES_hhdet_emi!G173=0,0,RES_hhdet_emi!G173*1000000/RES_hhdet_num!G172)</f>
        <v>0</v>
      </c>
      <c r="H173" s="156">
        <f>IF(RES_hhdet_emi!H173=0,0,RES_hhdet_emi!H173*1000000/RES_hhdet_num!H172)</f>
        <v>0</v>
      </c>
      <c r="I173" s="156">
        <f>IF(RES_hhdet_emi!I173=0,0,RES_hhdet_emi!I173*1000000/RES_hhdet_num!I172)</f>
        <v>0</v>
      </c>
      <c r="J173" s="156">
        <f>IF(RES_hhdet_emi!J173=0,0,RES_hhdet_emi!J173*1000000/RES_hhdet_num!J172)</f>
        <v>0</v>
      </c>
      <c r="K173" s="156">
        <f>IF(RES_hhdet_emi!K173=0,0,RES_hhdet_emi!K173*1000000/RES_hhdet_num!K172)</f>
        <v>0</v>
      </c>
      <c r="L173" s="156">
        <f>IF(RES_hhdet_emi!L173=0,0,RES_hhdet_emi!L173*1000000/RES_hhdet_num!L172)</f>
        <v>0</v>
      </c>
      <c r="M173" s="156">
        <f>IF(RES_hhdet_emi!M173=0,0,RES_hhdet_emi!M173*1000000/RES_hhdet_num!M172)</f>
        <v>0</v>
      </c>
      <c r="N173" s="156">
        <f>IF(RES_hhdet_emi!N173=0,0,RES_hhdet_emi!N173*1000000/RES_hhdet_num!N172)</f>
        <v>0</v>
      </c>
      <c r="O173" s="156">
        <f>IF(RES_hhdet_emi!O173=0,0,RES_hhdet_emi!O173*1000000/RES_hhdet_num!O172)</f>
        <v>0</v>
      </c>
      <c r="P173" s="156">
        <f>IF(RES_hhdet_emi!P173=0,0,RES_hhdet_emi!P173*1000000/RES_hhdet_num!P172)</f>
        <v>0</v>
      </c>
      <c r="Q173" s="156">
        <f>IF(RES_hhdet_emi!Q173=0,0,RES_hhdet_emi!Q173*1000000/RES_hhdet_num!Q172)</f>
        <v>0</v>
      </c>
    </row>
    <row r="174" spans="1:17" ht="12" customHeight="1" x14ac:dyDescent="0.25">
      <c r="A174" s="159" t="s">
        <v>59</v>
      </c>
      <c r="B174" s="57">
        <f>IF(RES_hhdet_emi!B174=0,0,RES_hhdet_emi!B174*1000000/RES_hhdet_num!B172)</f>
        <v>0</v>
      </c>
      <c r="C174" s="57">
        <f>IF(RES_hhdet_emi!C174=0,0,RES_hhdet_emi!C174*1000000/RES_hhdet_num!C172)</f>
        <v>0</v>
      </c>
      <c r="D174" s="57">
        <f>IF(RES_hhdet_emi!D174=0,0,RES_hhdet_emi!D174*1000000/RES_hhdet_num!D172)</f>
        <v>0</v>
      </c>
      <c r="E174" s="57">
        <f>IF(RES_hhdet_emi!E174=0,0,RES_hhdet_emi!E174*1000000/RES_hhdet_num!E172)</f>
        <v>0</v>
      </c>
      <c r="F174" s="57">
        <f>IF(RES_hhdet_emi!F174=0,0,RES_hhdet_emi!F174*1000000/RES_hhdet_num!F172)</f>
        <v>0</v>
      </c>
      <c r="G174" s="57">
        <f>IF(RES_hhdet_emi!G174=0,0,RES_hhdet_emi!G174*1000000/RES_hhdet_num!G172)</f>
        <v>0</v>
      </c>
      <c r="H174" s="57">
        <f>IF(RES_hhdet_emi!H174=0,0,RES_hhdet_emi!H174*1000000/RES_hhdet_num!H172)</f>
        <v>0</v>
      </c>
      <c r="I174" s="57">
        <f>IF(RES_hhdet_emi!I174=0,0,RES_hhdet_emi!I174*1000000/RES_hhdet_num!I172)</f>
        <v>0</v>
      </c>
      <c r="J174" s="57">
        <f>IF(RES_hhdet_emi!J174=0,0,RES_hhdet_emi!J174*1000000/RES_hhdet_num!J172)</f>
        <v>0</v>
      </c>
      <c r="K174" s="57">
        <f>IF(RES_hhdet_emi!K174=0,0,RES_hhdet_emi!K174*1000000/RES_hhdet_num!K172)</f>
        <v>0</v>
      </c>
      <c r="L174" s="57">
        <f>IF(RES_hhdet_emi!L174=0,0,RES_hhdet_emi!L174*1000000/RES_hhdet_num!L172)</f>
        <v>0</v>
      </c>
      <c r="M174" s="57">
        <f>IF(RES_hhdet_emi!M174=0,0,RES_hhdet_emi!M174*1000000/RES_hhdet_num!M172)</f>
        <v>0</v>
      </c>
      <c r="N174" s="57">
        <f>IF(RES_hhdet_emi!N174=0,0,RES_hhdet_emi!N174*1000000/RES_hhdet_num!N172)</f>
        <v>0</v>
      </c>
      <c r="O174" s="57">
        <f>IF(RES_hhdet_emi!O174=0,0,RES_hhdet_emi!O174*1000000/RES_hhdet_num!O172)</f>
        <v>0</v>
      </c>
      <c r="P174" s="57">
        <f>IF(RES_hhdet_emi!P174=0,0,RES_hhdet_emi!P174*1000000/RES_hhdet_num!P172)</f>
        <v>0</v>
      </c>
      <c r="Q174" s="57">
        <f>IF(RES_hhdet_emi!Q174=0,0,RES_hhdet_emi!Q174*1000000/RES_hhdet_num!Q172)</f>
        <v>0</v>
      </c>
    </row>
    <row r="175" spans="1:17" ht="12" customHeight="1" x14ac:dyDescent="0.25">
      <c r="A175" s="158" t="s">
        <v>62</v>
      </c>
      <c r="B175" s="157">
        <f>IF(RES_hhdet_emi!B175=0,0,RES_hhdet_emi!B175*1000000/RES_hhdet_num!B$161)</f>
        <v>17.934081126955089</v>
      </c>
      <c r="C175" s="157">
        <f>IF(RES_hhdet_emi!C175=0,0,RES_hhdet_emi!C175*1000000/RES_hhdet_num!C$161)</f>
        <v>13.794150715482091</v>
      </c>
      <c r="D175" s="157">
        <f>IF(RES_hhdet_emi!D175=0,0,RES_hhdet_emi!D175*1000000/RES_hhdet_num!D$161)</f>
        <v>12.131115170112155</v>
      </c>
      <c r="E175" s="157">
        <f>IF(RES_hhdet_emi!E175=0,0,RES_hhdet_emi!E175*1000000/RES_hhdet_num!E$161)</f>
        <v>6.7927145231756274</v>
      </c>
      <c r="F175" s="157">
        <f>IF(RES_hhdet_emi!F175=0,0,RES_hhdet_emi!F175*1000000/RES_hhdet_num!F$161)</f>
        <v>7.733071295418366</v>
      </c>
      <c r="G175" s="157">
        <f>IF(RES_hhdet_emi!G175=0,0,RES_hhdet_emi!G175*1000000/RES_hhdet_num!G$161)</f>
        <v>15.000518078728081</v>
      </c>
      <c r="H175" s="157">
        <f>IF(RES_hhdet_emi!H175=0,0,RES_hhdet_emi!H175*1000000/RES_hhdet_num!H$161)</f>
        <v>12.306572121683333</v>
      </c>
      <c r="I175" s="157">
        <f>IF(RES_hhdet_emi!I175=0,0,RES_hhdet_emi!I175*1000000/RES_hhdet_num!I$161)</f>
        <v>23.624038198518814</v>
      </c>
      <c r="J175" s="157">
        <f>IF(RES_hhdet_emi!J175=0,0,RES_hhdet_emi!J175*1000000/RES_hhdet_num!J$161)</f>
        <v>21.922409459156629</v>
      </c>
      <c r="K175" s="157">
        <f>IF(RES_hhdet_emi!K175=0,0,RES_hhdet_emi!K175*1000000/RES_hhdet_num!K$161)</f>
        <v>10.275646395262436</v>
      </c>
      <c r="L175" s="157">
        <f>IF(RES_hhdet_emi!L175=0,0,RES_hhdet_emi!L175*1000000/RES_hhdet_num!L$161)</f>
        <v>14.352504771769915</v>
      </c>
      <c r="M175" s="157">
        <f>IF(RES_hhdet_emi!M175=0,0,RES_hhdet_emi!M175*1000000/RES_hhdet_num!M$161)</f>
        <v>13.658446838934179</v>
      </c>
      <c r="N175" s="157">
        <f>IF(RES_hhdet_emi!N175=0,0,RES_hhdet_emi!N175*1000000/RES_hhdet_num!N$161)</f>
        <v>7.4910036119713643</v>
      </c>
      <c r="O175" s="157">
        <f>IF(RES_hhdet_emi!O175=0,0,RES_hhdet_emi!O175*1000000/RES_hhdet_num!O$161)</f>
        <v>8.3141961738762795</v>
      </c>
      <c r="P175" s="157">
        <f>IF(RES_hhdet_emi!P175=0,0,RES_hhdet_emi!P175*1000000/RES_hhdet_num!P$161)</f>
        <v>8.8795697499018669</v>
      </c>
      <c r="Q175" s="157">
        <f>IF(RES_hhdet_emi!Q175=0,0,RES_hhdet_emi!Q175*1000000/RES_hhdet_num!Q$161)</f>
        <v>12.089690192539772</v>
      </c>
    </row>
    <row r="176" spans="1:17" ht="12" customHeight="1" x14ac:dyDescent="0.25">
      <c r="A176" s="23" t="s">
        <v>57</v>
      </c>
      <c r="B176" s="156">
        <f>IF(RES_hhdet_emi!B176=0,0,RES_hhdet_emi!B176*1000000/RES_hhdet_num!B176)</f>
        <v>323.8381332431905</v>
      </c>
      <c r="C176" s="156">
        <f>IF(RES_hhdet_emi!C176=0,0,RES_hhdet_emi!C176*1000000/RES_hhdet_num!C176)</f>
        <v>323.41496640371679</v>
      </c>
      <c r="D176" s="156">
        <f>IF(RES_hhdet_emi!D176=0,0,RES_hhdet_emi!D176*1000000/RES_hhdet_num!D176)</f>
        <v>321.27171664178377</v>
      </c>
      <c r="E176" s="156">
        <f>IF(RES_hhdet_emi!E176=0,0,RES_hhdet_emi!E176*1000000/RES_hhdet_num!E176)</f>
        <v>308.79137956908778</v>
      </c>
      <c r="F176" s="156">
        <f>IF(RES_hhdet_emi!F176=0,0,RES_hhdet_emi!F176*1000000/RES_hhdet_num!F176)</f>
        <v>326.33459846792289</v>
      </c>
      <c r="G176" s="156">
        <f>IF(RES_hhdet_emi!G176=0,0,RES_hhdet_emi!G176*1000000/RES_hhdet_num!G176)</f>
        <v>349.63245722000687</v>
      </c>
      <c r="H176" s="156">
        <f>IF(RES_hhdet_emi!H176=0,0,RES_hhdet_emi!H176*1000000/RES_hhdet_num!H176)</f>
        <v>285.64218704851334</v>
      </c>
      <c r="I176" s="156">
        <f>IF(RES_hhdet_emi!I176=0,0,RES_hhdet_emi!I176*1000000/RES_hhdet_num!I176)</f>
        <v>316.72856205380117</v>
      </c>
      <c r="J176" s="156">
        <f>IF(RES_hhdet_emi!J176=0,0,RES_hhdet_emi!J176*1000000/RES_hhdet_num!J176)</f>
        <v>315.16651856364331</v>
      </c>
      <c r="K176" s="156">
        <f>IF(RES_hhdet_emi!K176=0,0,RES_hhdet_emi!K176*1000000/RES_hhdet_num!K176)</f>
        <v>235.54850942538499</v>
      </c>
      <c r="L176" s="156">
        <f>IF(RES_hhdet_emi!L176=0,0,RES_hhdet_emi!L176*1000000/RES_hhdet_num!L176)</f>
        <v>339.09603468091575</v>
      </c>
      <c r="M176" s="156">
        <f>IF(RES_hhdet_emi!M176=0,0,RES_hhdet_emi!M176*1000000/RES_hhdet_num!M176)</f>
        <v>337.70607270790407</v>
      </c>
      <c r="N176" s="156">
        <f>IF(RES_hhdet_emi!N176=0,0,RES_hhdet_emi!N176*1000000/RES_hhdet_num!N176)</f>
        <v>259.3504132111554</v>
      </c>
      <c r="O176" s="156">
        <f>IF(RES_hhdet_emi!O176=0,0,RES_hhdet_emi!O176*1000000/RES_hhdet_num!O176)</f>
        <v>283.99600276508437</v>
      </c>
      <c r="P176" s="156">
        <f>IF(RES_hhdet_emi!P176=0,0,RES_hhdet_emi!P176*1000000/RES_hhdet_num!P176)</f>
        <v>280.78153552551265</v>
      </c>
      <c r="Q176" s="156">
        <f>IF(RES_hhdet_emi!Q176=0,0,RES_hhdet_emi!Q176*1000000/RES_hhdet_num!Q176)</f>
        <v>275.48731365470394</v>
      </c>
    </row>
    <row r="177" spans="1:17" ht="12" customHeight="1" x14ac:dyDescent="0.25">
      <c r="A177" s="29" t="s">
        <v>140</v>
      </c>
      <c r="B177" s="57">
        <f>IF(RES_hhdet_emi!B177=0,0,RES_hhdet_emi!B177*1000000/RES_hhdet_num!B177)</f>
        <v>0</v>
      </c>
      <c r="C177" s="57">
        <f>IF(RES_hhdet_emi!C177=0,0,RES_hhdet_emi!C177*1000000/RES_hhdet_num!C177)</f>
        <v>0</v>
      </c>
      <c r="D177" s="57">
        <f>IF(RES_hhdet_emi!D177=0,0,RES_hhdet_emi!D177*1000000/RES_hhdet_num!D177)</f>
        <v>0</v>
      </c>
      <c r="E177" s="57">
        <f>IF(RES_hhdet_emi!E177=0,0,RES_hhdet_emi!E177*1000000/RES_hhdet_num!E177)</f>
        <v>0</v>
      </c>
      <c r="F177" s="57">
        <f>IF(RES_hhdet_emi!F177=0,0,RES_hhdet_emi!F177*1000000/RES_hhdet_num!F177)</f>
        <v>0</v>
      </c>
      <c r="G177" s="57">
        <f>IF(RES_hhdet_emi!G177=0,0,RES_hhdet_emi!G177*1000000/RES_hhdet_num!G177)</f>
        <v>0</v>
      </c>
      <c r="H177" s="57">
        <f>IF(RES_hhdet_emi!H177=0,0,RES_hhdet_emi!H177*1000000/RES_hhdet_num!H177)</f>
        <v>0</v>
      </c>
      <c r="I177" s="57">
        <f>IF(RES_hhdet_emi!I177=0,0,RES_hhdet_emi!I177*1000000/RES_hhdet_num!I177)</f>
        <v>0</v>
      </c>
      <c r="J177" s="57">
        <f>IF(RES_hhdet_emi!J177=0,0,RES_hhdet_emi!J177*1000000/RES_hhdet_num!J177)</f>
        <v>0</v>
      </c>
      <c r="K177" s="57">
        <f>IF(RES_hhdet_emi!K177=0,0,RES_hhdet_emi!K177*1000000/RES_hhdet_num!K177)</f>
        <v>0</v>
      </c>
      <c r="L177" s="57">
        <f>IF(RES_hhdet_emi!L177=0,0,RES_hhdet_emi!L177*1000000/RES_hhdet_num!L177)</f>
        <v>0</v>
      </c>
      <c r="M177" s="57">
        <f>IF(RES_hhdet_emi!M177=0,0,RES_hhdet_emi!M177*1000000/RES_hhdet_num!M177)</f>
        <v>0</v>
      </c>
      <c r="N177" s="57">
        <f>IF(RES_hhdet_emi!N177=0,0,RES_hhdet_emi!N177*1000000/RES_hhdet_num!N177)</f>
        <v>0</v>
      </c>
      <c r="O177" s="57">
        <f>IF(RES_hhdet_emi!O177=0,0,RES_hhdet_emi!O177*1000000/RES_hhdet_num!O177)</f>
        <v>0</v>
      </c>
      <c r="P177" s="57">
        <f>IF(RES_hhdet_emi!P177=0,0,RES_hhdet_emi!P177*1000000/RES_hhdet_num!P177)</f>
        <v>0</v>
      </c>
      <c r="Q177" s="57">
        <f>IF(RES_hhdet_emi!Q177=0,0,RES_hhdet_emi!Q177*1000000/RES_hhdet_num!Q177)</f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1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268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181</v>
      </c>
    </row>
    <row r="3" spans="1:17" ht="12" customHeight="1" x14ac:dyDescent="0.25">
      <c r="A3" s="152" t="s">
        <v>172</v>
      </c>
      <c r="B3" s="184">
        <f>RES_hhdet_fech!B3/RES_summary!B$19</f>
        <v>227.89463006318101</v>
      </c>
      <c r="C3" s="184">
        <f>RES_hhdet_fech!C3/RES_summary!C$19</f>
        <v>240.18260666490974</v>
      </c>
      <c r="D3" s="184">
        <f>RES_hhdet_fech!D3/RES_summary!D$19</f>
        <v>223.53727161121128</v>
      </c>
      <c r="E3" s="184">
        <f>RES_hhdet_fech!E3/RES_summary!E$19</f>
        <v>233.64465637122112</v>
      </c>
      <c r="F3" s="184">
        <f>RES_hhdet_fech!F3/RES_summary!F$19</f>
        <v>227.13719607368387</v>
      </c>
      <c r="G3" s="184">
        <f>RES_hhdet_fech!G3/RES_summary!G$19</f>
        <v>200.68548172216981</v>
      </c>
      <c r="H3" s="184">
        <f>RES_hhdet_fech!H3/RES_summary!H$19</f>
        <v>204.04428624696689</v>
      </c>
      <c r="I3" s="184">
        <f>RES_hhdet_fech!I3/RES_summary!I$19</f>
        <v>182.33321893457196</v>
      </c>
      <c r="J3" s="184">
        <f>RES_hhdet_fech!J3/RES_summary!J$19</f>
        <v>197.01074484791053</v>
      </c>
      <c r="K3" s="184">
        <f>RES_hhdet_fech!K3/RES_summary!K$19</f>
        <v>195.1181701099494</v>
      </c>
      <c r="L3" s="184">
        <f>RES_hhdet_fech!L3/RES_summary!L$19</f>
        <v>214.59891950108238</v>
      </c>
      <c r="M3" s="184">
        <f>RES_hhdet_fech!M3/RES_summary!M$19</f>
        <v>192.88038780831232</v>
      </c>
      <c r="N3" s="184">
        <f>RES_hhdet_fech!N3/RES_summary!N$19</f>
        <v>201.15688467074227</v>
      </c>
      <c r="O3" s="184">
        <f>RES_hhdet_fech!O3/RES_summary!O$19</f>
        <v>216.92076623371324</v>
      </c>
      <c r="P3" s="184">
        <f>RES_hhdet_fech!P3/RES_summary!P$19</f>
        <v>181.41666448783491</v>
      </c>
      <c r="Q3" s="184">
        <f>RES_hhdet_fech!Q3/RES_summary!Q$19</f>
        <v>192.77414286731732</v>
      </c>
    </row>
    <row r="4" spans="1:17" ht="12.95" customHeight="1" x14ac:dyDescent="0.25">
      <c r="A4" s="158" t="s">
        <v>65</v>
      </c>
      <c r="B4" s="178">
        <f>RES_hhdet_fech!B4/RES_summary!B$19</f>
        <v>189.32763284476991</v>
      </c>
      <c r="C4" s="178">
        <f>RES_hhdet_fech!C4/RES_summary!C$19</f>
        <v>201.06735954263658</v>
      </c>
      <c r="D4" s="178">
        <f>RES_hhdet_fech!D4/RES_summary!D$19</f>
        <v>184.59746630462851</v>
      </c>
      <c r="E4" s="178">
        <f>RES_hhdet_fech!E4/RES_summary!E$19</f>
        <v>194.93901981243104</v>
      </c>
      <c r="F4" s="178">
        <f>RES_hhdet_fech!F4/RES_summary!F$19</f>
        <v>188.84095711499992</v>
      </c>
      <c r="G4" s="178">
        <f>RES_hhdet_fech!G4/RES_summary!G$19</f>
        <v>163.27998136067473</v>
      </c>
      <c r="H4" s="178">
        <f>RES_hhdet_fech!H4/RES_summary!H$19</f>
        <v>166.7945043904102</v>
      </c>
      <c r="I4" s="178">
        <f>RES_hhdet_fech!I4/RES_summary!I$19</f>
        <v>144.96672853407992</v>
      </c>
      <c r="J4" s="178">
        <f>RES_hhdet_fech!J4/RES_summary!J$19</f>
        <v>160.32437101688924</v>
      </c>
      <c r="K4" s="178">
        <f>RES_hhdet_fech!K4/RES_summary!K$19</f>
        <v>158.33051740712</v>
      </c>
      <c r="L4" s="178">
        <f>RES_hhdet_fech!L4/RES_summary!L$19</f>
        <v>178.47013038187202</v>
      </c>
      <c r="M4" s="178">
        <f>RES_hhdet_fech!M4/RES_summary!M$19</f>
        <v>156.55596865701418</v>
      </c>
      <c r="N4" s="178">
        <f>RES_hhdet_fech!N4/RES_summary!N$19</f>
        <v>164.21847047183601</v>
      </c>
      <c r="O4" s="178">
        <f>RES_hhdet_fech!O4/RES_summary!O$19</f>
        <v>180.93597757957644</v>
      </c>
      <c r="P4" s="178">
        <f>RES_hhdet_fech!P4/RES_summary!P$19</f>
        <v>144.64071213420959</v>
      </c>
      <c r="Q4" s="178">
        <f>RES_hhdet_fech!Q4/RES_summary!Q$19</f>
        <v>156.81924225578967</v>
      </c>
    </row>
    <row r="5" spans="1:17" ht="12" customHeight="1" x14ac:dyDescent="0.25">
      <c r="A5" s="23" t="s">
        <v>58</v>
      </c>
      <c r="B5" s="177">
        <f>RES_hhdet_fech!B5/RES_summary!B$19</f>
        <v>188.53814950671503</v>
      </c>
      <c r="C5" s="177">
        <f>RES_hhdet_fech!C5/RES_summary!C$19</f>
        <v>199.98715454703205</v>
      </c>
      <c r="D5" s="177">
        <f>RES_hhdet_fech!D5/RES_summary!D$19</f>
        <v>183.4772257876736</v>
      </c>
      <c r="E5" s="177">
        <f>RES_hhdet_fech!E5/RES_summary!E$19</f>
        <v>193.7557394693641</v>
      </c>
      <c r="F5" s="177">
        <f>RES_hhdet_fech!F5/RES_summary!F$19</f>
        <v>187.90119946529597</v>
      </c>
      <c r="G5" s="177">
        <f>RES_hhdet_fech!G5/RES_summary!G$19</f>
        <v>162.48710078964103</v>
      </c>
      <c r="H5" s="177">
        <f>RES_hhdet_fech!H5/RES_summary!H$19</f>
        <v>166.15075684982435</v>
      </c>
      <c r="I5" s="177">
        <f>RES_hhdet_fech!I5/RES_summary!I$19</f>
        <v>143.90146334792522</v>
      </c>
      <c r="J5" s="177">
        <f>RES_hhdet_fech!J5/RES_summary!J$19</f>
        <v>159.51026571681194</v>
      </c>
      <c r="K5" s="177">
        <f>RES_hhdet_fech!K5/RES_summary!K$19</f>
        <v>157.41243825297178</v>
      </c>
      <c r="L5" s="177">
        <f>RES_hhdet_fech!L5/RES_summary!L$19</f>
        <v>177.53719218844952</v>
      </c>
      <c r="M5" s="177">
        <f>RES_hhdet_fech!M5/RES_summary!M$19</f>
        <v>155.58503695751608</v>
      </c>
      <c r="N5" s="177">
        <f>RES_hhdet_fech!N5/RES_summary!N$19</f>
        <v>163.08989906068231</v>
      </c>
      <c r="O5" s="177">
        <f>RES_hhdet_fech!O5/RES_summary!O$19</f>
        <v>180.33851076920021</v>
      </c>
      <c r="P5" s="177">
        <f>RES_hhdet_fech!P5/RES_summary!P$19</f>
        <v>143.35063140617379</v>
      </c>
      <c r="Q5" s="177">
        <f>RES_hhdet_fech!Q5/RES_summary!Q$19</f>
        <v>155.82926081324266</v>
      </c>
    </row>
    <row r="6" spans="1:17" ht="12" customHeight="1" x14ac:dyDescent="0.25">
      <c r="A6" s="23" t="s">
        <v>60</v>
      </c>
      <c r="B6" s="177">
        <f>RES_hhdet_fech!B6/RES_summary!B$19</f>
        <v>0.78948333805490145</v>
      </c>
      <c r="C6" s="177">
        <f>RES_hhdet_fech!C6/RES_summary!C$19</f>
        <v>1.0802049956045252</v>
      </c>
      <c r="D6" s="177">
        <f>RES_hhdet_fech!D6/RES_summary!D$19</f>
        <v>1.1202405169549183</v>
      </c>
      <c r="E6" s="177">
        <f>RES_hhdet_fech!E6/RES_summary!E$19</f>
        <v>1.1832803430669137</v>
      </c>
      <c r="F6" s="177">
        <f>RES_hhdet_fech!F6/RES_summary!F$19</f>
        <v>0.9397576497039728</v>
      </c>
      <c r="G6" s="177">
        <f>RES_hhdet_fech!G6/RES_summary!G$19</f>
        <v>0.79288057103369192</v>
      </c>
      <c r="H6" s="177">
        <f>RES_hhdet_fech!H6/RES_summary!H$19</f>
        <v>0.64374754058584971</v>
      </c>
      <c r="I6" s="177">
        <f>RES_hhdet_fech!I6/RES_summary!I$19</f>
        <v>1.0652651861546898</v>
      </c>
      <c r="J6" s="177">
        <f>RES_hhdet_fech!J6/RES_summary!J$19</f>
        <v>0.81410530007730575</v>
      </c>
      <c r="K6" s="177">
        <f>RES_hhdet_fech!K6/RES_summary!K$19</f>
        <v>0.91807915414820551</v>
      </c>
      <c r="L6" s="177">
        <f>RES_hhdet_fech!L6/RES_summary!L$19</f>
        <v>0.93293819342250506</v>
      </c>
      <c r="M6" s="177">
        <f>RES_hhdet_fech!M6/RES_summary!M$19</f>
        <v>0.970931699498084</v>
      </c>
      <c r="N6" s="177">
        <f>RES_hhdet_fech!N6/RES_summary!N$19</f>
        <v>1.1285714111536997</v>
      </c>
      <c r="O6" s="177">
        <f>RES_hhdet_fech!O6/RES_summary!O$19</f>
        <v>0.59746681037623994</v>
      </c>
      <c r="P6" s="177">
        <f>RES_hhdet_fech!P6/RES_summary!P$19</f>
        <v>1.2900807280358031</v>
      </c>
      <c r="Q6" s="177">
        <f>RES_hhdet_fech!Q6/RES_summary!Q$19</f>
        <v>0.98998144254702058</v>
      </c>
    </row>
    <row r="7" spans="1:17" ht="12.95" customHeight="1" x14ac:dyDescent="0.25">
      <c r="A7" s="158" t="s">
        <v>112</v>
      </c>
      <c r="B7" s="178">
        <f>RES_hhdet_fech!B7/RES_summary!B$19</f>
        <v>4.5699641455406732E-2</v>
      </c>
      <c r="C7" s="178">
        <f>RES_hhdet_fech!C7/RES_summary!C$19</f>
        <v>5.4445367555835691E-2</v>
      </c>
      <c r="D7" s="178">
        <f>RES_hhdet_fech!D7/RES_summary!D$19</f>
        <v>5.6212029124397184E-2</v>
      </c>
      <c r="E7" s="178">
        <f>RES_hhdet_fech!E7/RES_summary!E$19</f>
        <v>5.4340923085240668E-2</v>
      </c>
      <c r="F7" s="178">
        <f>RES_hhdet_fech!F7/RES_summary!F$19</f>
        <v>5.7005555915692084E-2</v>
      </c>
      <c r="G7" s="178">
        <f>RES_hhdet_fech!G7/RES_summary!G$19</f>
        <v>6.1007538452578322E-2</v>
      </c>
      <c r="H7" s="178">
        <f>RES_hhdet_fech!H7/RES_summary!H$19</f>
        <v>6.5357444145281329E-2</v>
      </c>
      <c r="I7" s="178">
        <f>RES_hhdet_fech!I7/RES_summary!I$19</f>
        <v>7.3586864985258543E-2</v>
      </c>
      <c r="J7" s="178">
        <f>RES_hhdet_fech!J7/RES_summary!J$19</f>
        <v>7.1053489085488433E-2</v>
      </c>
      <c r="K7" s="178">
        <f>RES_hhdet_fech!K7/RES_summary!K$19</f>
        <v>7.1336055721263128E-2</v>
      </c>
      <c r="L7" s="178">
        <f>RES_hhdet_fech!L7/RES_summary!L$19</f>
        <v>6.8380539932573675E-2</v>
      </c>
      <c r="M7" s="178">
        <f>RES_hhdet_fech!M7/RES_summary!M$19</f>
        <v>7.0147108045457221E-2</v>
      </c>
      <c r="N7" s="178">
        <f>RES_hhdet_fech!N7/RES_summary!N$19</f>
        <v>6.173430721331373E-2</v>
      </c>
      <c r="O7" s="178">
        <f>RES_hhdet_fech!O7/RES_summary!O$19</f>
        <v>5.7025246063965508E-2</v>
      </c>
      <c r="P7" s="178">
        <f>RES_hhdet_fech!P7/RES_summary!P$19</f>
        <v>4.7691838064479665E-2</v>
      </c>
      <c r="Q7" s="178">
        <f>RES_hhdet_fech!Q7/RES_summary!Q$19</f>
        <v>4.3614089259987256E-2</v>
      </c>
    </row>
    <row r="8" spans="1:17" ht="12" customHeight="1" x14ac:dyDescent="0.25">
      <c r="A8" s="23" t="s">
        <v>60</v>
      </c>
      <c r="B8" s="177">
        <f>RES_hhdet_fech!B8/RES_summary!B$19</f>
        <v>4.5699641455406732E-2</v>
      </c>
      <c r="C8" s="177">
        <f>RES_hhdet_fech!C8/RES_summary!C$19</f>
        <v>5.4445367555835691E-2</v>
      </c>
      <c r="D8" s="177">
        <f>RES_hhdet_fech!D8/RES_summary!D$19</f>
        <v>5.6212029124397184E-2</v>
      </c>
      <c r="E8" s="177">
        <f>RES_hhdet_fech!E8/RES_summary!E$19</f>
        <v>5.4340923085240668E-2</v>
      </c>
      <c r="F8" s="177">
        <f>RES_hhdet_fech!F8/RES_summary!F$19</f>
        <v>5.7005555915692084E-2</v>
      </c>
      <c r="G8" s="177">
        <f>RES_hhdet_fech!G8/RES_summary!G$19</f>
        <v>6.1007538452578322E-2</v>
      </c>
      <c r="H8" s="177">
        <f>RES_hhdet_fech!H8/RES_summary!H$19</f>
        <v>6.5357444145281329E-2</v>
      </c>
      <c r="I8" s="177">
        <f>RES_hhdet_fech!I8/RES_summary!I$19</f>
        <v>7.3586864985258543E-2</v>
      </c>
      <c r="J8" s="177">
        <f>RES_hhdet_fech!J8/RES_summary!J$19</f>
        <v>7.1053489085488433E-2</v>
      </c>
      <c r="K8" s="177">
        <f>RES_hhdet_fech!K8/RES_summary!K$19</f>
        <v>7.1336055721263128E-2</v>
      </c>
      <c r="L8" s="177">
        <f>RES_hhdet_fech!L8/RES_summary!L$19</f>
        <v>6.8380539932573675E-2</v>
      </c>
      <c r="M8" s="177">
        <f>RES_hhdet_fech!M8/RES_summary!M$19</f>
        <v>7.0147108045457221E-2</v>
      </c>
      <c r="N8" s="177">
        <f>RES_hhdet_fech!N8/RES_summary!N$19</f>
        <v>6.173430721331373E-2</v>
      </c>
      <c r="O8" s="177">
        <f>RES_hhdet_fech!O8/RES_summary!O$19</f>
        <v>5.7025246063965508E-2</v>
      </c>
      <c r="P8" s="177">
        <f>RES_hhdet_fech!P8/RES_summary!P$19</f>
        <v>4.7691838064479665E-2</v>
      </c>
      <c r="Q8" s="177">
        <f>RES_hhdet_fech!Q8/RES_summary!Q$19</f>
        <v>4.3614089259987256E-2</v>
      </c>
    </row>
    <row r="9" spans="1:17" ht="12" customHeight="1" x14ac:dyDescent="0.25">
      <c r="A9" s="158" t="s">
        <v>63</v>
      </c>
      <c r="B9" s="178">
        <f>RES_hhdet_fech!B9/RES_summary!B$19</f>
        <v>28.94086697188278</v>
      </c>
      <c r="C9" s="178">
        <f>RES_hhdet_fech!C9/RES_summary!C$19</f>
        <v>29.366451509022571</v>
      </c>
      <c r="D9" s="178">
        <f>RES_hhdet_fech!D9/RES_summary!D$19</f>
        <v>29.136485550742822</v>
      </c>
      <c r="E9" s="178">
        <f>RES_hhdet_fech!E9/RES_summary!E$19</f>
        <v>28.894022438638238</v>
      </c>
      <c r="F9" s="178">
        <f>RES_hhdet_fech!F9/RES_summary!F$19</f>
        <v>28.648149962481522</v>
      </c>
      <c r="G9" s="178">
        <f>RES_hhdet_fech!G9/RES_summary!G$19</f>
        <v>27.890083881130693</v>
      </c>
      <c r="H9" s="178">
        <f>RES_hhdet_fech!H9/RES_summary!H$19</f>
        <v>27.905692775524585</v>
      </c>
      <c r="I9" s="178">
        <f>RES_hhdet_fech!I9/RES_summary!I$19</f>
        <v>27.835174504158108</v>
      </c>
      <c r="J9" s="178">
        <f>RES_hhdet_fech!J9/RES_summary!J$19</f>
        <v>27.452931888645914</v>
      </c>
      <c r="K9" s="178">
        <f>RES_hhdet_fech!K9/RES_summary!K$19</f>
        <v>27.591978447717821</v>
      </c>
      <c r="L9" s="178">
        <f>RES_hhdet_fech!L9/RES_summary!L$19</f>
        <v>27.029566892686645</v>
      </c>
      <c r="M9" s="178">
        <f>RES_hhdet_fech!M9/RES_summary!M$19</f>
        <v>27.266985970589133</v>
      </c>
      <c r="N9" s="178">
        <f>RES_hhdet_fech!N9/RES_summary!N$19</f>
        <v>27.69908557297806</v>
      </c>
      <c r="O9" s="178">
        <f>RES_hhdet_fech!O9/RES_summary!O$19</f>
        <v>27.106931020023584</v>
      </c>
      <c r="P9" s="178">
        <f>RES_hhdet_fech!P9/RES_summary!P$19</f>
        <v>27.639272600585638</v>
      </c>
      <c r="Q9" s="178">
        <f>RES_hhdet_fech!Q9/RES_summary!Q$19</f>
        <v>27.09543352984084</v>
      </c>
    </row>
    <row r="10" spans="1:17" ht="12" customHeight="1" x14ac:dyDescent="0.25">
      <c r="A10" s="167" t="s">
        <v>171</v>
      </c>
      <c r="B10" s="183">
        <f>RES_hhdet_fech!B10/RES_summary!B$19</f>
        <v>36.465113090025291</v>
      </c>
      <c r="C10" s="183">
        <f>RES_hhdet_fech!C10/RES_summary!C$19</f>
        <v>36.168992235410151</v>
      </c>
      <c r="D10" s="183">
        <f>RES_hhdet_fech!D10/RES_summary!D$19</f>
        <v>35.974974976661663</v>
      </c>
      <c r="E10" s="183">
        <f>RES_hhdet_fech!E10/RES_summary!E$19</f>
        <v>34.877934663353876</v>
      </c>
      <c r="F10" s="183">
        <f>RES_hhdet_fech!F10/RES_summary!F$19</f>
        <v>36.065984067511081</v>
      </c>
      <c r="G10" s="183">
        <f>RES_hhdet_fech!G10/RES_summary!G$19</f>
        <v>34.095282795491784</v>
      </c>
      <c r="H10" s="183">
        <f>RES_hhdet_fech!H10/RES_summary!H$19</f>
        <v>35.600249031485191</v>
      </c>
      <c r="I10" s="183">
        <f>RES_hhdet_fech!I10/RES_summary!I$19</f>
        <v>32.915635480840827</v>
      </c>
      <c r="J10" s="183">
        <f>RES_hhdet_fech!J10/RES_summary!J$19</f>
        <v>34.519399962136738</v>
      </c>
      <c r="K10" s="183">
        <f>RES_hhdet_fech!K10/RES_summary!K$19</f>
        <v>33.475541994197968</v>
      </c>
      <c r="L10" s="183">
        <f>RES_hhdet_fech!L10/RES_summary!L$19</f>
        <v>33.347682252314605</v>
      </c>
      <c r="M10" s="183">
        <f>RES_hhdet_fech!M10/RES_summary!M$19</f>
        <v>32.348318900140875</v>
      </c>
      <c r="N10" s="183">
        <f>RES_hhdet_fech!N10/RES_summary!N$19</f>
        <v>33.969543554453459</v>
      </c>
      <c r="O10" s="183">
        <f>RES_hhdet_fech!O10/RES_summary!O$19</f>
        <v>32.77090778661568</v>
      </c>
      <c r="P10" s="183">
        <f>RES_hhdet_fech!P10/RES_summary!P$19</f>
        <v>32.555707475191134</v>
      </c>
      <c r="Q10" s="183">
        <f>RES_hhdet_fech!Q10/RES_summary!Q$19</f>
        <v>32.332755728187699</v>
      </c>
    </row>
    <row r="11" spans="1:17" ht="12" customHeight="1" x14ac:dyDescent="0.25">
      <c r="A11" s="167" t="s">
        <v>144</v>
      </c>
      <c r="B11" s="183">
        <f>RES_hhdet_fech!B11/RES_summary!B$19</f>
        <v>31.400147165931276</v>
      </c>
      <c r="C11" s="183">
        <f>RES_hhdet_fech!C11/RES_summary!C$19</f>
        <v>31.145225358838598</v>
      </c>
      <c r="D11" s="183">
        <f>RES_hhdet_fech!D11/RES_summary!D$19</f>
        <v>30.978166866256874</v>
      </c>
      <c r="E11" s="183">
        <f>RES_hhdet_fech!E11/RES_summary!E$19</f>
        <v>30.720424320527215</v>
      </c>
      <c r="F11" s="183">
        <f>RES_hhdet_fech!F11/RES_summary!F$19</f>
        <v>30.374434610734127</v>
      </c>
      <c r="G11" s="183">
        <f>RES_hhdet_fech!G11/RES_summary!G$19</f>
        <v>30.229107944543461</v>
      </c>
      <c r="H11" s="183">
        <f>RES_hhdet_fech!H11/RES_summary!H$19</f>
        <v>29.7737690544391</v>
      </c>
      <c r="I11" s="183">
        <f>RES_hhdet_fech!I11/RES_summary!I$19</f>
        <v>29.296669064549366</v>
      </c>
      <c r="J11" s="183">
        <f>RES_hhdet_fech!J11/RES_summary!J$19</f>
        <v>28.761888795093988</v>
      </c>
      <c r="K11" s="183">
        <f>RES_hhdet_fech!K11/RES_summary!K$19</f>
        <v>28.826635801940046</v>
      </c>
      <c r="L11" s="183">
        <f>RES_hhdet_fech!L11/RES_summary!L$19</f>
        <v>28.716161150237973</v>
      </c>
      <c r="M11" s="183">
        <f>RES_hhdet_fech!M11/RES_summary!M$19</f>
        <v>28.531763450772075</v>
      </c>
      <c r="N11" s="183">
        <f>RES_hhdet_fech!N11/RES_summary!N$19</f>
        <v>28.232072660998504</v>
      </c>
      <c r="O11" s="183">
        <f>RES_hhdet_fech!O11/RES_summary!O$19</f>
        <v>27.753737721440675</v>
      </c>
      <c r="P11" s="183">
        <f>RES_hhdet_fech!P11/RES_summary!P$19</f>
        <v>27.329252732035542</v>
      </c>
      <c r="Q11" s="183">
        <f>RES_hhdet_fech!Q11/RES_summary!Q$19</f>
        <v>26.879715720146784</v>
      </c>
    </row>
    <row r="12" spans="1:17" ht="12" customHeight="1" x14ac:dyDescent="0.25">
      <c r="A12" s="167" t="s">
        <v>143</v>
      </c>
      <c r="B12" s="183">
        <f>RES_hhdet_fech!B12/RES_summary!B$19</f>
        <v>26.449759579110903</v>
      </c>
      <c r="C12" s="183">
        <f>RES_hhdet_fech!C12/RES_summary!C$19</f>
        <v>26.28802207735901</v>
      </c>
      <c r="D12" s="183">
        <f>RES_hhdet_fech!D12/RES_summary!D$19</f>
        <v>26.203219483540419</v>
      </c>
      <c r="E12" s="183">
        <f>RES_hhdet_fech!E12/RES_summary!E$19</f>
        <v>26.040838707695972</v>
      </c>
      <c r="F12" s="183">
        <f>RES_hhdet_fech!F12/RES_summary!F$19</f>
        <v>25.80406855280749</v>
      </c>
      <c r="G12" s="183">
        <f>RES_hhdet_fech!G12/RES_summary!G$19</f>
        <v>25.729416058000982</v>
      </c>
      <c r="H12" s="183">
        <f>RES_hhdet_fech!H12/RES_summary!H$19</f>
        <v>25.389192776715912</v>
      </c>
      <c r="I12" s="183">
        <f>RES_hhdet_fech!I12/RES_summary!I$19</f>
        <v>25.025928133591599</v>
      </c>
      <c r="J12" s="183">
        <f>RES_hhdet_fech!J12/RES_summary!J$19</f>
        <v>24.616477779900851</v>
      </c>
      <c r="K12" s="183">
        <f>RES_hhdet_fech!K12/RES_summary!K$19</f>
        <v>24.717343176922178</v>
      </c>
      <c r="L12" s="183">
        <f>RES_hhdet_fech!L12/RES_summary!L$19</f>
        <v>24.610329189219421</v>
      </c>
      <c r="M12" s="183">
        <f>RES_hhdet_fech!M12/RES_summary!M$19</f>
        <v>24.586110322240653</v>
      </c>
      <c r="N12" s="183">
        <f>RES_hhdet_fech!N12/RES_summary!N$19</f>
        <v>24.308838986200758</v>
      </c>
      <c r="O12" s="183">
        <f>RES_hhdet_fech!O12/RES_summary!O$19</f>
        <v>23.865827746964445</v>
      </c>
      <c r="P12" s="183">
        <f>RES_hhdet_fech!P12/RES_summary!P$19</f>
        <v>23.703522281724286</v>
      </c>
      <c r="Q12" s="183">
        <f>RES_hhdet_fech!Q12/RES_summary!Q$19</f>
        <v>23.31559837549386</v>
      </c>
    </row>
    <row r="13" spans="1:17" ht="12" customHeight="1" x14ac:dyDescent="0.25">
      <c r="A13" s="166" t="s">
        <v>57</v>
      </c>
      <c r="B13" s="182">
        <f>RES_hhdet_fech!B13/RES_summary!B$19</f>
        <v>20.410095657855333</v>
      </c>
      <c r="C13" s="182">
        <f>RES_hhdet_fech!C13/RES_summary!C$19</f>
        <v>20.244396483245076</v>
      </c>
      <c r="D13" s="182">
        <f>RES_hhdet_fech!D13/RES_summary!D$19</f>
        <v>20.135808463066954</v>
      </c>
      <c r="E13" s="182">
        <f>RES_hhdet_fech!E13/RES_summary!E$19</f>
        <v>19.968275808342671</v>
      </c>
      <c r="F13" s="182">
        <f>RES_hhdet_fech!F13/RES_summary!F$19</f>
        <v>19.74338249697719</v>
      </c>
      <c r="G13" s="182">
        <f>RES_hhdet_fech!G13/RES_summary!G$19</f>
        <v>19.64892016395326</v>
      </c>
      <c r="H13" s="182">
        <f>RES_hhdet_fech!H13/RES_summary!H$19</f>
        <v>19.352949885385431</v>
      </c>
      <c r="I13" s="182">
        <f>RES_hhdet_fech!I13/RES_summary!I$19</f>
        <v>19.042834891957103</v>
      </c>
      <c r="J13" s="182">
        <f>RES_hhdet_fech!J13/RES_summary!J$19</f>
        <v>18.695227716811093</v>
      </c>
      <c r="K13" s="182">
        <f>RES_hhdet_fech!K13/RES_summary!K$19</f>
        <v>18.737313271261026</v>
      </c>
      <c r="L13" s="182">
        <f>RES_hhdet_fech!L13/RES_summary!L$19</f>
        <v>18.521923941903481</v>
      </c>
      <c r="M13" s="182">
        <f>RES_hhdet_fech!M13/RES_summary!M$19</f>
        <v>18.688305060255704</v>
      </c>
      <c r="N13" s="182">
        <f>RES_hhdet_fech!N13/RES_summary!N$19</f>
        <v>18.35084722964903</v>
      </c>
      <c r="O13" s="182">
        <f>RES_hhdet_fech!O13/RES_summary!O$19</f>
        <v>17.831776486025632</v>
      </c>
      <c r="P13" s="182">
        <f>RES_hhdet_fech!P13/RES_summary!P$19</f>
        <v>17.927989792215307</v>
      </c>
      <c r="Q13" s="182">
        <f>RES_hhdet_fech!Q13/RES_summary!Q$19</f>
        <v>17.471815218095404</v>
      </c>
    </row>
    <row r="14" spans="1:17" ht="12" customHeight="1" x14ac:dyDescent="0.25">
      <c r="A14" s="147" t="s">
        <v>59</v>
      </c>
      <c r="B14" s="181">
        <f>RES_hhdet_fech!B14/RES_summary!B$19</f>
        <v>6.0396639212555678</v>
      </c>
      <c r="C14" s="181">
        <f>RES_hhdet_fech!C14/RES_summary!C$19</f>
        <v>6.0436255941139345</v>
      </c>
      <c r="D14" s="181">
        <f>RES_hhdet_fech!D14/RES_summary!D$19</f>
        <v>6.0674110204734646</v>
      </c>
      <c r="E14" s="181">
        <f>RES_hhdet_fech!E14/RES_summary!E$19</f>
        <v>6.0725628993533016</v>
      </c>
      <c r="F14" s="181">
        <f>RES_hhdet_fech!F14/RES_summary!F$19</f>
        <v>6.0606860558302991</v>
      </c>
      <c r="G14" s="181">
        <f>RES_hhdet_fech!G14/RES_summary!G$19</f>
        <v>6.0804958940477229</v>
      </c>
      <c r="H14" s="181">
        <f>RES_hhdet_fech!H14/RES_summary!H$19</f>
        <v>6.0362428913304802</v>
      </c>
      <c r="I14" s="181">
        <f>RES_hhdet_fech!I14/RES_summary!I$19</f>
        <v>5.9830932416344949</v>
      </c>
      <c r="J14" s="181">
        <f>RES_hhdet_fech!J14/RES_summary!J$19</f>
        <v>5.921250063089758</v>
      </c>
      <c r="K14" s="181">
        <f>RES_hhdet_fech!K14/RES_summary!K$19</f>
        <v>5.9800299056611577</v>
      </c>
      <c r="L14" s="181">
        <f>RES_hhdet_fech!L14/RES_summary!L$19</f>
        <v>6.0884052473159391</v>
      </c>
      <c r="M14" s="181">
        <f>RES_hhdet_fech!M14/RES_summary!M$19</f>
        <v>5.8978052619849501</v>
      </c>
      <c r="N14" s="181">
        <f>RES_hhdet_fech!N14/RES_summary!N$19</f>
        <v>5.9579917565517304</v>
      </c>
      <c r="O14" s="181">
        <f>RES_hhdet_fech!O14/RES_summary!O$19</f>
        <v>6.0340512609388117</v>
      </c>
      <c r="P14" s="181">
        <f>RES_hhdet_fech!P14/RES_summary!P$19</f>
        <v>5.7755324895089792</v>
      </c>
      <c r="Q14" s="181">
        <f>RES_hhdet_fech!Q14/RES_summary!Q$19</f>
        <v>5.8437831573984544</v>
      </c>
    </row>
    <row r="15" spans="1:17" ht="12" customHeight="1" x14ac:dyDescent="0.25">
      <c r="A15" s="163" t="s">
        <v>142</v>
      </c>
      <c r="B15" s="180">
        <f>RES_hhdet_fech!B15/RES_summary!B$19</f>
        <v>26.051816045390456</v>
      </c>
      <c r="C15" s="180">
        <f>RES_hhdet_fech!C15/RES_summary!C$19</f>
        <v>27.010410233834207</v>
      </c>
      <c r="D15" s="180">
        <f>RES_hhdet_fech!D15/RES_summary!D$19</f>
        <v>26.788751560758296</v>
      </c>
      <c r="E15" s="180">
        <f>RES_hhdet_fech!E15/RES_summary!E$19</f>
        <v>26.619138803493257</v>
      </c>
      <c r="F15" s="180">
        <f>RES_hhdet_fech!F15/RES_summary!F$19</f>
        <v>25.629245791241676</v>
      </c>
      <c r="G15" s="180">
        <f>RES_hhdet_fech!G15/RES_summary!G$19</f>
        <v>25.839839417076714</v>
      </c>
      <c r="H15" s="180">
        <f>RES_hhdet_fech!H15/RES_summary!H$19</f>
        <v>25.041158876697345</v>
      </c>
      <c r="I15" s="180">
        <f>RES_hhdet_fech!I15/RES_summary!I$19</f>
        <v>26.817818667628028</v>
      </c>
      <c r="J15" s="180">
        <f>RES_hhdet_fech!J15/RES_summary!J$19</f>
        <v>24.879656704680045</v>
      </c>
      <c r="K15" s="180">
        <f>RES_hhdet_fech!K15/RES_summary!K$19</f>
        <v>25.82710603196675</v>
      </c>
      <c r="L15" s="180">
        <f>RES_hhdet_fech!L15/RES_summary!L$19</f>
        <v>25.094157632775012</v>
      </c>
      <c r="M15" s="180">
        <f>RES_hhdet_fech!M15/RES_summary!M$19</f>
        <v>26.195040108502639</v>
      </c>
      <c r="N15" s="180">
        <f>RES_hhdet_fech!N15/RES_summary!N$19</f>
        <v>26.002322373089424</v>
      </c>
      <c r="O15" s="180">
        <f>RES_hhdet_fech!O15/RES_summary!O$19</f>
        <v>25.358308309008923</v>
      </c>
      <c r="P15" s="180">
        <f>RES_hhdet_fech!P15/RES_summary!P$19</f>
        <v>26.910156698703165</v>
      </c>
      <c r="Q15" s="180">
        <f>RES_hhdet_fech!Q15/RES_summary!Q$19</f>
        <v>25.872241415637241</v>
      </c>
    </row>
    <row r="16" spans="1:17" ht="12" customHeight="1" x14ac:dyDescent="0.25">
      <c r="A16" s="161" t="s">
        <v>141</v>
      </c>
      <c r="B16" s="179">
        <f>RES_hhdet_fech!B16/RES_summary!B$19</f>
        <v>22.973344350759366</v>
      </c>
      <c r="C16" s="179">
        <f>RES_hhdet_fech!C16/RES_summary!C$19</f>
        <v>23.600392246106161</v>
      </c>
      <c r="D16" s="179">
        <f>RES_hhdet_fech!D16/RES_summary!D$19</f>
        <v>23.480099534966353</v>
      </c>
      <c r="E16" s="179">
        <f>RES_hhdet_fech!E16/RES_summary!E$19</f>
        <v>23.375003121623912</v>
      </c>
      <c r="F16" s="179">
        <f>RES_hhdet_fech!F16/RES_summary!F$19</f>
        <v>22.719695820137371</v>
      </c>
      <c r="G16" s="179">
        <f>RES_hhdet_fech!G16/RES_summary!G$19</f>
        <v>22.876391515147613</v>
      </c>
      <c r="H16" s="179">
        <f>RES_hhdet_fech!H16/RES_summary!H$19</f>
        <v>22.312996161183772</v>
      </c>
      <c r="I16" s="179">
        <f>RES_hhdet_fech!I16/RES_summary!I$19</f>
        <v>23.414675375592722</v>
      </c>
      <c r="J16" s="179">
        <f>RES_hhdet_fech!J16/RES_summary!J$19</f>
        <v>22.093026921131784</v>
      </c>
      <c r="K16" s="179">
        <f>RES_hhdet_fech!K16/RES_summary!K$19</f>
        <v>22.767648826439554</v>
      </c>
      <c r="L16" s="179">
        <f>RES_hhdet_fech!L16/RES_summary!L$19</f>
        <v>22.274136920455824</v>
      </c>
      <c r="M16" s="179">
        <f>RES_hhdet_fech!M16/RES_summary!M$19</f>
        <v>23.055556533054183</v>
      </c>
      <c r="N16" s="179">
        <f>RES_hhdet_fech!N16/RES_summary!N$19</f>
        <v>22.859501299059854</v>
      </c>
      <c r="O16" s="179">
        <f>RES_hhdet_fech!O16/RES_summary!O$19</f>
        <v>22.326764349477042</v>
      </c>
      <c r="P16" s="179">
        <f>RES_hhdet_fech!P16/RES_summary!P$19</f>
        <v>23.428595283858257</v>
      </c>
      <c r="Q16" s="179">
        <f>RES_hhdet_fech!Q16/RES_summary!Q$19</f>
        <v>22.66074007756265</v>
      </c>
    </row>
    <row r="17" spans="1:17" ht="12" customHeight="1" x14ac:dyDescent="0.25">
      <c r="A17" s="148" t="s">
        <v>60</v>
      </c>
      <c r="B17" s="177">
        <f>RES_hhdet_fech!B17/RES_summary!B$19</f>
        <v>16.933680429503799</v>
      </c>
      <c r="C17" s="177">
        <f>RES_hhdet_fech!C17/RES_summary!C$19</f>
        <v>17.556766651992231</v>
      </c>
      <c r="D17" s="177">
        <f>RES_hhdet_fech!D17/RES_summary!D$19</f>
        <v>17.412688514492878</v>
      </c>
      <c r="E17" s="177">
        <f>RES_hhdet_fech!E17/RES_summary!E$19</f>
        <v>17.302440222270612</v>
      </c>
      <c r="F17" s="177">
        <f>RES_hhdet_fech!F17/RES_summary!F$19</f>
        <v>16.659009764307079</v>
      </c>
      <c r="G17" s="177">
        <f>RES_hhdet_fech!G17/RES_summary!G$19</f>
        <v>16.795895621099891</v>
      </c>
      <c r="H17" s="177">
        <f>RES_hhdet_fech!H17/RES_summary!H$19</f>
        <v>16.276753269853295</v>
      </c>
      <c r="I17" s="177">
        <f>RES_hhdet_fech!I17/RES_summary!I$19</f>
        <v>17.43158213395823</v>
      </c>
      <c r="J17" s="177">
        <f>RES_hhdet_fech!J17/RES_summary!J$19</f>
        <v>16.17177685804203</v>
      </c>
      <c r="K17" s="177">
        <f>RES_hhdet_fech!K17/RES_summary!K$19</f>
        <v>16.787618920778385</v>
      </c>
      <c r="L17" s="177">
        <f>RES_hhdet_fech!L17/RES_summary!L$19</f>
        <v>16.185731673139887</v>
      </c>
      <c r="M17" s="177">
        <f>RES_hhdet_fech!M17/RES_summary!M$19</f>
        <v>17.157751271069234</v>
      </c>
      <c r="N17" s="177">
        <f>RES_hhdet_fech!N17/RES_summary!N$19</f>
        <v>16.901509542508123</v>
      </c>
      <c r="O17" s="177">
        <f>RES_hhdet_fech!O17/RES_summary!O$19</f>
        <v>16.292713088538228</v>
      </c>
      <c r="P17" s="177">
        <f>RES_hhdet_fech!P17/RES_summary!P$19</f>
        <v>17.653062794349275</v>
      </c>
      <c r="Q17" s="177">
        <f>RES_hhdet_fech!Q17/RES_summary!Q$19</f>
        <v>16.816956920164195</v>
      </c>
    </row>
    <row r="18" spans="1:17" ht="12" customHeight="1" x14ac:dyDescent="0.25">
      <c r="A18" s="148" t="s">
        <v>59</v>
      </c>
      <c r="B18" s="177">
        <f>RES_hhdet_fech!B18/RES_summary!B$19</f>
        <v>6.0396639212555669</v>
      </c>
      <c r="C18" s="177">
        <f>RES_hhdet_fech!C18/RES_summary!C$19</f>
        <v>6.0436255941139336</v>
      </c>
      <c r="D18" s="177">
        <f>RES_hhdet_fech!D18/RES_summary!D$19</f>
        <v>6.0674110204734646</v>
      </c>
      <c r="E18" s="177">
        <f>RES_hhdet_fech!E18/RES_summary!E$19</f>
        <v>6.0725628993533034</v>
      </c>
      <c r="F18" s="177">
        <f>RES_hhdet_fech!F18/RES_summary!F$19</f>
        <v>6.0606860558302973</v>
      </c>
      <c r="G18" s="177">
        <f>RES_hhdet_fech!G18/RES_summary!G$19</f>
        <v>6.0804958940477256</v>
      </c>
      <c r="H18" s="177">
        <f>RES_hhdet_fech!H18/RES_summary!H$19</f>
        <v>6.0362428913304775</v>
      </c>
      <c r="I18" s="177">
        <f>RES_hhdet_fech!I18/RES_summary!I$19</f>
        <v>5.9830932416344931</v>
      </c>
      <c r="J18" s="177">
        <f>RES_hhdet_fech!J18/RES_summary!J$19</f>
        <v>5.9212500630897544</v>
      </c>
      <c r="K18" s="177">
        <f>RES_hhdet_fech!K18/RES_summary!K$19</f>
        <v>5.980029905661163</v>
      </c>
      <c r="L18" s="177">
        <f>RES_hhdet_fech!L18/RES_summary!L$19</f>
        <v>6.0884052473159391</v>
      </c>
      <c r="M18" s="177">
        <f>RES_hhdet_fech!M18/RES_summary!M$19</f>
        <v>5.8978052619849475</v>
      </c>
      <c r="N18" s="177">
        <f>RES_hhdet_fech!N18/RES_summary!N$19</f>
        <v>5.9579917565517277</v>
      </c>
      <c r="O18" s="177">
        <f>RES_hhdet_fech!O18/RES_summary!O$19</f>
        <v>6.0340512609388099</v>
      </c>
      <c r="P18" s="177">
        <f>RES_hhdet_fech!P18/RES_summary!P$19</f>
        <v>5.7755324895089828</v>
      </c>
      <c r="Q18" s="177">
        <f>RES_hhdet_fech!Q18/RES_summary!Q$19</f>
        <v>5.8437831573984518</v>
      </c>
    </row>
    <row r="19" spans="1:17" ht="12" customHeight="1" x14ac:dyDescent="0.25">
      <c r="A19" s="158" t="s">
        <v>62</v>
      </c>
      <c r="B19" s="178">
        <f>RES_hhdet_fech!B19/RES_summary!B$19</f>
        <v>9.5804306050729569</v>
      </c>
      <c r="C19" s="178">
        <f>RES_hhdet_fech!C19/RES_summary!C$19</f>
        <v>9.694350245694741</v>
      </c>
      <c r="D19" s="178">
        <f>RES_hhdet_fech!D19/RES_summary!D$19</f>
        <v>9.7471077267155763</v>
      </c>
      <c r="E19" s="178">
        <f>RES_hhdet_fech!E19/RES_summary!E$19</f>
        <v>9.7572731970666116</v>
      </c>
      <c r="F19" s="178">
        <f>RES_hhdet_fech!F19/RES_summary!F$19</f>
        <v>9.5910834402866794</v>
      </c>
      <c r="G19" s="178">
        <f>RES_hhdet_fech!G19/RES_summary!G$19</f>
        <v>9.4544089419117814</v>
      </c>
      <c r="H19" s="178">
        <f>RES_hhdet_fech!H19/RES_summary!H$19</f>
        <v>9.2787316368868336</v>
      </c>
      <c r="I19" s="178">
        <f>RES_hhdet_fech!I19/RES_summary!I$19</f>
        <v>9.4577290313486575</v>
      </c>
      <c r="J19" s="178">
        <f>RES_hhdet_fech!J19/RES_summary!J$19</f>
        <v>9.1623884532898909</v>
      </c>
      <c r="K19" s="178">
        <f>RES_hhdet_fech!K19/RES_summary!K$19</f>
        <v>9.1243381993903228</v>
      </c>
      <c r="L19" s="178">
        <f>RES_hhdet_fech!L19/RES_summary!L$19</f>
        <v>9.0308416865910939</v>
      </c>
      <c r="M19" s="178">
        <f>RES_hhdet_fech!M19/RES_summary!M$19</f>
        <v>8.987286072663581</v>
      </c>
      <c r="N19" s="178">
        <f>RES_hhdet_fech!N19/RES_summary!N$19</f>
        <v>9.1775943187148634</v>
      </c>
      <c r="O19" s="178">
        <f>RES_hhdet_fech!O19/RES_summary!O$19</f>
        <v>8.8208323880492365</v>
      </c>
      <c r="P19" s="178">
        <f>RES_hhdet_fech!P19/RES_summary!P$19</f>
        <v>9.088987914975192</v>
      </c>
      <c r="Q19" s="178">
        <f>RES_hhdet_fech!Q19/RES_summary!Q$19</f>
        <v>8.8158529924268105</v>
      </c>
    </row>
    <row r="20" spans="1:17" ht="12" customHeight="1" x14ac:dyDescent="0.25">
      <c r="A20" s="23" t="s">
        <v>58</v>
      </c>
      <c r="B20" s="177">
        <f>RES_hhdet_fech!B20/RES_summary!B$19</f>
        <v>18.932749715056183</v>
      </c>
      <c r="C20" s="177">
        <f>RES_hhdet_fech!C20/RES_summary!C$19</f>
        <v>18.889339701742145</v>
      </c>
      <c r="D20" s="177">
        <f>RES_hhdet_fech!D20/RES_summary!D$19</f>
        <v>18.79627210014656</v>
      </c>
      <c r="E20" s="177">
        <f>RES_hhdet_fech!E20/RES_summary!E$19</f>
        <v>18.314134355207219</v>
      </c>
      <c r="F20" s="177">
        <f>RES_hhdet_fech!F20/RES_summary!F$19</f>
        <v>18.843625027424636</v>
      </c>
      <c r="G20" s="177">
        <f>RES_hhdet_fech!G20/RES_summary!G$19</f>
        <v>17.993643881644079</v>
      </c>
      <c r="H20" s="177">
        <f>RES_hhdet_fech!H20/RES_summary!H$19</f>
        <v>17.808292977812695</v>
      </c>
      <c r="I20" s="177">
        <f>RES_hhdet_fech!I20/RES_summary!I$19</f>
        <v>17.113336551874557</v>
      </c>
      <c r="J20" s="177">
        <f>RES_hhdet_fech!J20/RES_summary!J$19</f>
        <v>16.927859766227392</v>
      </c>
      <c r="K20" s="177">
        <f>RES_hhdet_fech!K20/RES_summary!K$19</f>
        <v>17.14118189423311</v>
      </c>
      <c r="L20" s="177">
        <f>RES_hhdet_fech!L20/RES_summary!L$19</f>
        <v>16.73594265230992</v>
      </c>
      <c r="M20" s="177">
        <f>RES_hhdet_fech!M20/RES_summary!M$19</f>
        <v>16.634407624278076</v>
      </c>
      <c r="N20" s="177">
        <f>RES_hhdet_fech!N20/RES_summary!N$19</f>
        <v>16.677474678167787</v>
      </c>
      <c r="O20" s="177">
        <f>RES_hhdet_fech!O20/RES_summary!O$19</f>
        <v>16.493324787543827</v>
      </c>
      <c r="P20" s="177">
        <f>RES_hhdet_fech!P20/RES_summary!P$19</f>
        <v>16.305792135374247</v>
      </c>
      <c r="Q20" s="177">
        <f>RES_hhdet_fech!Q20/RES_summary!Q$19</f>
        <v>16.080047891146528</v>
      </c>
    </row>
    <row r="21" spans="1:17" ht="12" customHeight="1" x14ac:dyDescent="0.25">
      <c r="A21" s="23" t="s">
        <v>57</v>
      </c>
      <c r="B21" s="177">
        <f>RES_hhdet_fech!B21/RES_summary!B$19</f>
        <v>14.563088026132482</v>
      </c>
      <c r="C21" s="177">
        <f>RES_hhdet_fech!C21/RES_summary!C$19</f>
        <v>14.533648791603699</v>
      </c>
      <c r="D21" s="177">
        <f>RES_hhdet_fech!D21/RES_summary!D$19</f>
        <v>14.5384777651972</v>
      </c>
      <c r="E21" s="177">
        <f>RES_hhdet_fech!E21/RES_summary!E$19</f>
        <v>14.030923086890734</v>
      </c>
      <c r="F21" s="177">
        <f>RES_hhdet_fech!F21/RES_summary!F$19</f>
        <v>14.764884943479903</v>
      </c>
      <c r="G21" s="177">
        <f>RES_hhdet_fech!G21/RES_summary!G$19</f>
        <v>15.84396547073883</v>
      </c>
      <c r="H21" s="177">
        <f>RES_hhdet_fech!H21/RES_summary!H$19</f>
        <v>12.830142512006365</v>
      </c>
      <c r="I21" s="177">
        <f>RES_hhdet_fech!I21/RES_summary!I$19</f>
        <v>14.163178674200195</v>
      </c>
      <c r="J21" s="177">
        <f>RES_hhdet_fech!J21/RES_summary!J$19</f>
        <v>14.025833745234417</v>
      </c>
      <c r="K21" s="177">
        <f>RES_hhdet_fech!K21/RES_summary!K$19</f>
        <v>10.457574905741241</v>
      </c>
      <c r="L21" s="177">
        <f>RES_hhdet_fech!L21/RES_summary!L$19</f>
        <v>15.021203835008306</v>
      </c>
      <c r="M21" s="177">
        <f>RES_hhdet_fech!M21/RES_summary!M$19</f>
        <v>14.934443147468096</v>
      </c>
      <c r="N21" s="177">
        <f>RES_hhdet_fech!N21/RES_summary!N$19</f>
        <v>11.449374472167076</v>
      </c>
      <c r="O21" s="177">
        <f>RES_hhdet_fech!O21/RES_summary!O$19</f>
        <v>12.497445613893113</v>
      </c>
      <c r="P21" s="177">
        <f>RES_hhdet_fech!P21/RES_summary!P$19</f>
        <v>12.274969122267731</v>
      </c>
      <c r="Q21" s="177">
        <f>RES_hhdet_fech!Q21/RES_summary!Q$19</f>
        <v>12.0417423562598</v>
      </c>
    </row>
    <row r="22" spans="1:17" ht="12" customHeight="1" x14ac:dyDescent="0.25">
      <c r="A22" s="29" t="s">
        <v>140</v>
      </c>
      <c r="B22" s="176">
        <f>RES_hhdet_fech!B22/RES_summary!B$19</f>
        <v>8.1372075758840463</v>
      </c>
      <c r="C22" s="176">
        <f>RES_hhdet_fech!C22/RES_summary!C$19</f>
        <v>8.3403212958129078</v>
      </c>
      <c r="D22" s="176">
        <f>RES_hhdet_fech!D22/RES_summary!D$19</f>
        <v>8.4587458081901303</v>
      </c>
      <c r="E22" s="176">
        <f>RES_hhdet_fech!E22/RES_summary!E$19</f>
        <v>8.5434430609617529</v>
      </c>
      <c r="F22" s="176">
        <f>RES_hhdet_fech!F22/RES_summary!F$19</f>
        <v>8.252805484703341</v>
      </c>
      <c r="G22" s="176">
        <f>RES_hhdet_fech!G22/RES_summary!G$19</f>
        <v>8.0867973810979521</v>
      </c>
      <c r="H22" s="176">
        <f>RES_hhdet_fech!H22/RES_summary!H$19</f>
        <v>7.9394143201542189</v>
      </c>
      <c r="I22" s="176">
        <f>RES_hhdet_fech!I22/RES_summary!I$19</f>
        <v>8.0544828727099418</v>
      </c>
      <c r="J22" s="176">
        <f>RES_hhdet_fech!J22/RES_summary!J$19</f>
        <v>7.681516174559671</v>
      </c>
      <c r="K22" s="176">
        <f>RES_hhdet_fech!K22/RES_summary!K$19</f>
        <v>8.0869097125005194</v>
      </c>
      <c r="L22" s="176">
        <f>RES_hhdet_fech!L22/RES_summary!L$19</f>
        <v>7.8122483742584459</v>
      </c>
      <c r="M22" s="176">
        <f>RES_hhdet_fech!M22/RES_summary!M$19</f>
        <v>7.9439487639064303</v>
      </c>
      <c r="N22" s="176">
        <f>RES_hhdet_fech!N22/RES_summary!N$19</f>
        <v>8.3416018528796805</v>
      </c>
      <c r="O22" s="176">
        <f>RES_hhdet_fech!O22/RES_summary!O$19</f>
        <v>7.8579100315452886</v>
      </c>
      <c r="P22" s="176">
        <f>RES_hhdet_fech!P22/RES_summary!P$19</f>
        <v>8.3553427582925615</v>
      </c>
      <c r="Q22" s="176">
        <f>RES_hhdet_fech!Q22/RES_summary!Q$19</f>
        <v>8.0462057206690822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84">
        <f>RES_hhdet_fech!B24/RES_summary!B$19</f>
        <v>200.52358163333747</v>
      </c>
      <c r="C24" s="184">
        <f>RES_hhdet_fech!C24/RES_summary!C$19</f>
        <v>204.52011351614831</v>
      </c>
      <c r="D24" s="184">
        <f>RES_hhdet_fech!D24/RES_summary!D$19</f>
        <v>199.67535891667319</v>
      </c>
      <c r="E24" s="184">
        <f>RES_hhdet_fech!E24/RES_summary!E$19</f>
        <v>196.25830167558496</v>
      </c>
      <c r="F24" s="184">
        <f>RES_hhdet_fech!F24/RES_summary!F$19</f>
        <v>189.41428080009283</v>
      </c>
      <c r="G24" s="184">
        <f>RES_hhdet_fech!G24/RES_summary!G$19</f>
        <v>181.0254266800672</v>
      </c>
      <c r="H24" s="184">
        <f>RES_hhdet_fech!H24/RES_summary!H$19</f>
        <v>171.047485695239</v>
      </c>
      <c r="I24" s="184">
        <f>RES_hhdet_fech!I24/RES_summary!I$19</f>
        <v>164.82421064471288</v>
      </c>
      <c r="J24" s="184">
        <f>RES_hhdet_fech!J24/RES_summary!J$19</f>
        <v>161.29995198047558</v>
      </c>
      <c r="K24" s="184">
        <f>RES_hhdet_fech!K24/RES_summary!K$19</f>
        <v>162.54687756666817</v>
      </c>
      <c r="L24" s="184">
        <f>RES_hhdet_fech!L24/RES_summary!L$19</f>
        <v>170.57131747141534</v>
      </c>
      <c r="M24" s="184">
        <f>RES_hhdet_fech!M24/RES_summary!M$19</f>
        <v>163.91107994277246</v>
      </c>
      <c r="N24" s="184">
        <f>RES_hhdet_fech!N24/RES_summary!N$19</f>
        <v>160.8119256887158</v>
      </c>
      <c r="O24" s="184">
        <f>RES_hhdet_fech!O24/RES_summary!O$19</f>
        <v>170.9643165622482</v>
      </c>
      <c r="P24" s="184">
        <f>RES_hhdet_fech!P24/RES_summary!P$19</f>
        <v>151.85663209606702</v>
      </c>
      <c r="Q24" s="184">
        <f>RES_hhdet_fech!Q24/RES_summary!Q$19</f>
        <v>157.69942381390379</v>
      </c>
    </row>
    <row r="25" spans="1:17" ht="12.95" customHeight="1" x14ac:dyDescent="0.25">
      <c r="A25" s="158" t="s">
        <v>65</v>
      </c>
      <c r="B25" s="178">
        <f>RES_hhdet_fech!B25/RES_summary!B$19</f>
        <v>165.68696523322149</v>
      </c>
      <c r="C25" s="178">
        <f>RES_hhdet_fech!C25/RES_summary!C$19</f>
        <v>168.96594334607994</v>
      </c>
      <c r="D25" s="178">
        <f>RES_hhdet_fech!D25/RES_summary!D$19</f>
        <v>164.31128842941581</v>
      </c>
      <c r="E25" s="178">
        <f>RES_hhdet_fech!E25/RES_summary!E$19</f>
        <v>161.19481268457275</v>
      </c>
      <c r="F25" s="178">
        <f>RES_hhdet_fech!F25/RES_summary!F$19</f>
        <v>155.4119648231414</v>
      </c>
      <c r="G25" s="178">
        <f>RES_hhdet_fech!G25/RES_summary!G$19</f>
        <v>147.19092261947085</v>
      </c>
      <c r="H25" s="178">
        <f>RES_hhdet_fech!H25/RES_summary!H$19</f>
        <v>138.2339484902237</v>
      </c>
      <c r="I25" s="178">
        <f>RES_hhdet_fech!I25/RES_summary!I$19</f>
        <v>130.52382135709266</v>
      </c>
      <c r="J25" s="178">
        <f>RES_hhdet_fech!J25/RES_summary!J$19</f>
        <v>128.72647191090962</v>
      </c>
      <c r="K25" s="178">
        <f>RES_hhdet_fech!K25/RES_summary!K$19</f>
        <v>129.59627596694062</v>
      </c>
      <c r="L25" s="178">
        <f>RES_hhdet_fech!L25/RES_summary!L$19</f>
        <v>138.50526958464593</v>
      </c>
      <c r="M25" s="178">
        <f>RES_hhdet_fech!M25/RES_summary!M$19</f>
        <v>131.08025658184661</v>
      </c>
      <c r="N25" s="178">
        <f>RES_hhdet_fech!N25/RES_summary!N$19</f>
        <v>128.07187491847083</v>
      </c>
      <c r="O25" s="178">
        <f>RES_hhdet_fech!O25/RES_summary!O$19</f>
        <v>139.28602461982746</v>
      </c>
      <c r="P25" s="178">
        <f>RES_hhdet_fech!P25/RES_summary!P$19</f>
        <v>118.80753256893895</v>
      </c>
      <c r="Q25" s="178">
        <f>RES_hhdet_fech!Q25/RES_summary!Q$19</f>
        <v>125.65642837415109</v>
      </c>
    </row>
    <row r="26" spans="1:17" ht="12" customHeight="1" x14ac:dyDescent="0.25">
      <c r="A26" s="23" t="s">
        <v>84</v>
      </c>
      <c r="B26" s="177">
        <f>RES_hhdet_fech!B26/RES_summary!B$19</f>
        <v>163.65742890377567</v>
      </c>
      <c r="C26" s="177">
        <f>RES_hhdet_fech!C26/RES_summary!C$19</f>
        <v>166.29175234210368</v>
      </c>
      <c r="D26" s="177">
        <f>RES_hhdet_fech!D26/RES_summary!D$19</f>
        <v>161.35385949089229</v>
      </c>
      <c r="E26" s="177">
        <f>RES_hhdet_fech!E26/RES_summary!E$19</f>
        <v>158.27010397406863</v>
      </c>
      <c r="F26" s="177">
        <f>RES_hhdet_fech!F26/RES_summary!F$19</f>
        <v>153.08842327779604</v>
      </c>
      <c r="G26" s="177">
        <f>RES_hhdet_fech!G26/RES_summary!G$19</f>
        <v>145.03072661389245</v>
      </c>
      <c r="H26" s="177">
        <f>RES_hhdet_fech!H26/RES_summary!H$19</f>
        <v>136.60929551297616</v>
      </c>
      <c r="I26" s="177">
        <f>RES_hhdet_fech!I26/RES_summary!I$19</f>
        <v>127.62236476755274</v>
      </c>
      <c r="J26" s="177">
        <f>RES_hhdet_fech!J26/RES_summary!J$19</f>
        <v>126.74161012013134</v>
      </c>
      <c r="K26" s="177">
        <f>RES_hhdet_fech!K26/RES_summary!K$19</f>
        <v>127.31711486582491</v>
      </c>
      <c r="L26" s="177">
        <f>RES_hhdet_fech!L26/RES_summary!L$19</f>
        <v>136.33205152260729</v>
      </c>
      <c r="M26" s="177">
        <f>RES_hhdet_fech!M26/RES_summary!M$19</f>
        <v>128.66815560008962</v>
      </c>
      <c r="N26" s="177">
        <f>RES_hhdet_fech!N26/RES_summary!N$19</f>
        <v>125.46368765959761</v>
      </c>
      <c r="O26" s="177">
        <f>RES_hhdet_fech!O26/RES_summary!O$19</f>
        <v>137.91340537092921</v>
      </c>
      <c r="P26" s="177">
        <f>RES_hhdet_fech!P26/RES_summary!P$19</f>
        <v>115.65627506594593</v>
      </c>
      <c r="Q26" s="177">
        <f>RES_hhdet_fech!Q26/RES_summary!Q$19</f>
        <v>123.27177079975732</v>
      </c>
    </row>
    <row r="27" spans="1:17" ht="12" customHeight="1" x14ac:dyDescent="0.25">
      <c r="A27" s="23" t="s">
        <v>60</v>
      </c>
      <c r="B27" s="177">
        <f>RES_hhdet_fech!B27/RES_summary!B$19</f>
        <v>2.0295363294458255</v>
      </c>
      <c r="C27" s="177">
        <f>RES_hhdet_fech!C27/RES_summary!C$19</f>
        <v>2.6741910039762633</v>
      </c>
      <c r="D27" s="177">
        <f>RES_hhdet_fech!D27/RES_summary!D$19</f>
        <v>2.957428938523547</v>
      </c>
      <c r="E27" s="177">
        <f>RES_hhdet_fech!E27/RES_summary!E$19</f>
        <v>2.9247087105041274</v>
      </c>
      <c r="F27" s="177">
        <f>RES_hhdet_fech!F27/RES_summary!F$19</f>
        <v>2.323541545345353</v>
      </c>
      <c r="G27" s="177">
        <f>RES_hhdet_fech!G27/RES_summary!G$19</f>
        <v>2.1601960055784089</v>
      </c>
      <c r="H27" s="177">
        <f>RES_hhdet_fech!H27/RES_summary!H$19</f>
        <v>1.6246529772475491</v>
      </c>
      <c r="I27" s="177">
        <f>RES_hhdet_fech!I27/RES_summary!I$19</f>
        <v>2.9014565895399285</v>
      </c>
      <c r="J27" s="177">
        <f>RES_hhdet_fech!J27/RES_summary!J$19</f>
        <v>1.9848617907782709</v>
      </c>
      <c r="K27" s="177">
        <f>RES_hhdet_fech!K27/RES_summary!K$19</f>
        <v>2.2791611011157262</v>
      </c>
      <c r="L27" s="177">
        <f>RES_hhdet_fech!L27/RES_summary!L$19</f>
        <v>2.173218062038643</v>
      </c>
      <c r="M27" s="177">
        <f>RES_hhdet_fech!M27/RES_summary!M$19</f>
        <v>2.4121009817569923</v>
      </c>
      <c r="N27" s="177">
        <f>RES_hhdet_fech!N27/RES_summary!N$19</f>
        <v>2.6081872588732113</v>
      </c>
      <c r="O27" s="177">
        <f>RES_hhdet_fech!O27/RES_summary!O$19</f>
        <v>1.3726192488982543</v>
      </c>
      <c r="P27" s="177">
        <f>RES_hhdet_fech!P27/RES_summary!P$19</f>
        <v>3.1512575029930279</v>
      </c>
      <c r="Q27" s="177">
        <f>RES_hhdet_fech!Q27/RES_summary!Q$19</f>
        <v>2.3846575743937666</v>
      </c>
    </row>
    <row r="28" spans="1:17" ht="12.95" customHeight="1" x14ac:dyDescent="0.25">
      <c r="A28" s="158" t="s">
        <v>112</v>
      </c>
      <c r="B28" s="178">
        <f>RES_hhdet_fech!B28/RES_summary!B$19</f>
        <v>4.6027732545674466E-2</v>
      </c>
      <c r="C28" s="178">
        <f>RES_hhdet_fech!C28/RES_summary!C$19</f>
        <v>5.3331459381916364E-2</v>
      </c>
      <c r="D28" s="178">
        <f>RES_hhdet_fech!D28/RES_summary!D$19</f>
        <v>5.4670459996637097E-2</v>
      </c>
      <c r="E28" s="178">
        <f>RES_hhdet_fech!E28/RES_summary!E$19</f>
        <v>5.4363570008197165E-2</v>
      </c>
      <c r="F28" s="178">
        <f>RES_hhdet_fech!F28/RES_summary!F$19</f>
        <v>5.6695218857576786E-2</v>
      </c>
      <c r="G28" s="178">
        <f>RES_hhdet_fech!G28/RES_summary!G$19</f>
        <v>6.0276086882004858E-2</v>
      </c>
      <c r="H28" s="178">
        <f>RES_hhdet_fech!H28/RES_summary!H$19</f>
        <v>6.245493110795293E-2</v>
      </c>
      <c r="I28" s="178">
        <f>RES_hhdet_fech!I28/RES_summary!I$19</f>
        <v>6.9149389010171716E-2</v>
      </c>
      <c r="J28" s="178">
        <f>RES_hhdet_fech!J28/RES_summary!J$19</f>
        <v>6.8791992284748291E-2</v>
      </c>
      <c r="K28" s="178">
        <f>RES_hhdet_fech!K28/RES_summary!K$19</f>
        <v>6.9057008579160237E-2</v>
      </c>
      <c r="L28" s="178">
        <f>RES_hhdet_fech!L28/RES_summary!L$19</f>
        <v>6.8050631125635849E-2</v>
      </c>
      <c r="M28" s="178">
        <f>RES_hhdet_fech!M28/RES_summary!M$19</f>
        <v>7.0016814537999447E-2</v>
      </c>
      <c r="N28" s="178">
        <f>RES_hhdet_fech!N28/RES_summary!N$19</f>
        <v>6.3389730279524437E-2</v>
      </c>
      <c r="O28" s="178">
        <f>RES_hhdet_fech!O28/RES_summary!O$19</f>
        <v>6.0348562830895174E-2</v>
      </c>
      <c r="P28" s="178">
        <f>RES_hhdet_fech!P28/RES_summary!P$19</f>
        <v>4.9832501968214982E-2</v>
      </c>
      <c r="Q28" s="178">
        <f>RES_hhdet_fech!Q28/RES_summary!Q$19</f>
        <v>4.4476600180522505E-2</v>
      </c>
    </row>
    <row r="29" spans="1:17" ht="12" customHeight="1" x14ac:dyDescent="0.25">
      <c r="A29" s="23" t="s">
        <v>60</v>
      </c>
      <c r="B29" s="177">
        <f>RES_hhdet_fech!B29/RES_summary!B$19</f>
        <v>4.6027732545674466E-2</v>
      </c>
      <c r="C29" s="177">
        <f>RES_hhdet_fech!C29/RES_summary!C$19</f>
        <v>5.3331459381916364E-2</v>
      </c>
      <c r="D29" s="177">
        <f>RES_hhdet_fech!D29/RES_summary!D$19</f>
        <v>5.4670459996637097E-2</v>
      </c>
      <c r="E29" s="177">
        <f>RES_hhdet_fech!E29/RES_summary!E$19</f>
        <v>5.4363570008197165E-2</v>
      </c>
      <c r="F29" s="177">
        <f>RES_hhdet_fech!F29/RES_summary!F$19</f>
        <v>5.6695218857576786E-2</v>
      </c>
      <c r="G29" s="177">
        <f>RES_hhdet_fech!G29/RES_summary!G$19</f>
        <v>6.0276086882004858E-2</v>
      </c>
      <c r="H29" s="177">
        <f>RES_hhdet_fech!H29/RES_summary!H$19</f>
        <v>6.245493110795293E-2</v>
      </c>
      <c r="I29" s="177">
        <f>RES_hhdet_fech!I29/RES_summary!I$19</f>
        <v>6.9149389010171716E-2</v>
      </c>
      <c r="J29" s="177">
        <f>RES_hhdet_fech!J29/RES_summary!J$19</f>
        <v>6.8791992284748291E-2</v>
      </c>
      <c r="K29" s="177">
        <f>RES_hhdet_fech!K29/RES_summary!K$19</f>
        <v>6.9057008579160237E-2</v>
      </c>
      <c r="L29" s="177">
        <f>RES_hhdet_fech!L29/RES_summary!L$19</f>
        <v>6.8050631125635849E-2</v>
      </c>
      <c r="M29" s="177">
        <f>RES_hhdet_fech!M29/RES_summary!M$19</f>
        <v>7.0016814537999447E-2</v>
      </c>
      <c r="N29" s="177">
        <f>RES_hhdet_fech!N29/RES_summary!N$19</f>
        <v>6.3389730279524437E-2</v>
      </c>
      <c r="O29" s="177">
        <f>RES_hhdet_fech!O29/RES_summary!O$19</f>
        <v>6.0348562830895174E-2</v>
      </c>
      <c r="P29" s="177">
        <f>RES_hhdet_fech!P29/RES_summary!P$19</f>
        <v>4.9832501968214982E-2</v>
      </c>
      <c r="Q29" s="177">
        <f>RES_hhdet_fech!Q29/RES_summary!Q$19</f>
        <v>4.4476600180522505E-2</v>
      </c>
    </row>
    <row r="30" spans="1:17" ht="12" customHeight="1" x14ac:dyDescent="0.25">
      <c r="A30" s="158" t="s">
        <v>63</v>
      </c>
      <c r="B30" s="178">
        <f>RES_hhdet_fech!B30/RES_summary!B$19</f>
        <v>26.297637153301554</v>
      </c>
      <c r="C30" s="178">
        <f>RES_hhdet_fech!C30/RES_summary!C$19</f>
        <v>26.931169389199034</v>
      </c>
      <c r="D30" s="178">
        <f>RES_hhdet_fech!D30/RES_summary!D$19</f>
        <v>26.727662280256016</v>
      </c>
      <c r="E30" s="178">
        <f>RES_hhdet_fech!E30/RES_summary!E$19</f>
        <v>26.502662848066706</v>
      </c>
      <c r="F30" s="178">
        <f>RES_hhdet_fech!F30/RES_summary!F$19</f>
        <v>25.673906812152911</v>
      </c>
      <c r="G30" s="178">
        <f>RES_hhdet_fech!G30/RES_summary!G$19</f>
        <v>25.507813308998937</v>
      </c>
      <c r="H30" s="178">
        <f>RES_hhdet_fech!H30/RES_summary!H$19</f>
        <v>24.715123658236593</v>
      </c>
      <c r="I30" s="178">
        <f>RES_hhdet_fech!I30/RES_summary!I$19</f>
        <v>25.775694343425059</v>
      </c>
      <c r="J30" s="178">
        <f>RES_hhdet_fech!J30/RES_summary!J$19</f>
        <v>24.361115778405658</v>
      </c>
      <c r="K30" s="178">
        <f>RES_hhdet_fech!K30/RES_summary!K$19</f>
        <v>24.673123161227121</v>
      </c>
      <c r="L30" s="178">
        <f>RES_hhdet_fech!L30/RES_summary!L$19</f>
        <v>23.871489615389009</v>
      </c>
      <c r="M30" s="178">
        <f>RES_hhdet_fech!M30/RES_summary!M$19</f>
        <v>24.536516681877689</v>
      </c>
      <c r="N30" s="178">
        <f>RES_hhdet_fech!N30/RES_summary!N$19</f>
        <v>24.262708690658826</v>
      </c>
      <c r="O30" s="178">
        <f>RES_hhdet_fech!O30/RES_summary!O$19</f>
        <v>23.636356853262008</v>
      </c>
      <c r="P30" s="178">
        <f>RES_hhdet_fech!P30/RES_summary!P$19</f>
        <v>24.560691158287241</v>
      </c>
      <c r="Q30" s="178">
        <f>RES_hhdet_fech!Q30/RES_summary!Q$19</f>
        <v>23.791160341256496</v>
      </c>
    </row>
    <row r="31" spans="1:17" ht="12" customHeight="1" x14ac:dyDescent="0.25">
      <c r="A31" s="167" t="s">
        <v>169</v>
      </c>
      <c r="B31" s="183">
        <f>RES_hhdet_fech!B31/RES_summary!B$19</f>
        <v>31.400147165931266</v>
      </c>
      <c r="C31" s="183">
        <f>RES_hhdet_fech!C31/RES_summary!C$19</f>
        <v>31.145225358838598</v>
      </c>
      <c r="D31" s="183">
        <f>RES_hhdet_fech!D31/RES_summary!D$19</f>
        <v>30.978166866256856</v>
      </c>
      <c r="E31" s="183">
        <f>RES_hhdet_fech!E31/RES_summary!E$19</f>
        <v>30.720424320527208</v>
      </c>
      <c r="F31" s="183">
        <f>RES_hhdet_fech!F31/RES_summary!F$19</f>
        <v>30.374434610734117</v>
      </c>
      <c r="G31" s="183">
        <f>RES_hhdet_fech!G31/RES_summary!G$19</f>
        <v>30.229107944543458</v>
      </c>
      <c r="H31" s="183">
        <f>RES_hhdet_fech!H31/RES_summary!H$19</f>
        <v>29.773769054439096</v>
      </c>
      <c r="I31" s="183">
        <f>RES_hhdet_fech!I31/RES_summary!I$19</f>
        <v>29.296669064549363</v>
      </c>
      <c r="J31" s="183">
        <f>RES_hhdet_fech!J31/RES_summary!J$19</f>
        <v>28.761888795093991</v>
      </c>
      <c r="K31" s="183">
        <f>RES_hhdet_fech!K31/RES_summary!K$19</f>
        <v>28.82663580194005</v>
      </c>
      <c r="L31" s="183">
        <f>RES_hhdet_fech!L31/RES_summary!L$19</f>
        <v>28.716161150237959</v>
      </c>
      <c r="M31" s="183">
        <f>RES_hhdet_fech!M31/RES_summary!M$19</f>
        <v>28.531763450772065</v>
      </c>
      <c r="N31" s="183">
        <f>RES_hhdet_fech!N31/RES_summary!N$19</f>
        <v>28.232072660998515</v>
      </c>
      <c r="O31" s="183">
        <f>RES_hhdet_fech!O31/RES_summary!O$19</f>
        <v>27.753737721440672</v>
      </c>
      <c r="P31" s="183">
        <f>RES_hhdet_fech!P31/RES_summary!P$19</f>
        <v>27.329252732035567</v>
      </c>
      <c r="Q31" s="183">
        <f>RES_hhdet_fech!Q31/RES_summary!Q$19</f>
        <v>26.87971572014677</v>
      </c>
    </row>
    <row r="32" spans="1:17" ht="12" customHeight="1" x14ac:dyDescent="0.25">
      <c r="A32" s="167" t="s">
        <v>168</v>
      </c>
      <c r="B32" s="183">
        <f>RES_hhdet_fech!B32/RES_summary!B$19</f>
        <v>26.449759579110893</v>
      </c>
      <c r="C32" s="183">
        <f>RES_hhdet_fech!C32/RES_summary!C$19</f>
        <v>26.288022077358999</v>
      </c>
      <c r="D32" s="183">
        <f>RES_hhdet_fech!D32/RES_summary!D$19</f>
        <v>26.203219483540423</v>
      </c>
      <c r="E32" s="183">
        <f>RES_hhdet_fech!E32/RES_summary!E$19</f>
        <v>26.040838707695979</v>
      </c>
      <c r="F32" s="183">
        <f>RES_hhdet_fech!F32/RES_summary!F$19</f>
        <v>25.804068552807479</v>
      </c>
      <c r="G32" s="183">
        <f>RES_hhdet_fech!G32/RES_summary!G$19</f>
        <v>25.729416058000979</v>
      </c>
      <c r="H32" s="183">
        <f>RES_hhdet_fech!H32/RES_summary!H$19</f>
        <v>25.389192776715905</v>
      </c>
      <c r="I32" s="183">
        <f>RES_hhdet_fech!I32/RES_summary!I$19</f>
        <v>25.025928133591599</v>
      </c>
      <c r="J32" s="183">
        <f>RES_hhdet_fech!J32/RES_summary!J$19</f>
        <v>24.616477779900851</v>
      </c>
      <c r="K32" s="183">
        <f>RES_hhdet_fech!K32/RES_summary!K$19</f>
        <v>24.717343176922203</v>
      </c>
      <c r="L32" s="183">
        <f>RES_hhdet_fech!L32/RES_summary!L$19</f>
        <v>24.610329189219421</v>
      </c>
      <c r="M32" s="183">
        <f>RES_hhdet_fech!M32/RES_summary!M$19</f>
        <v>24.586110322240661</v>
      </c>
      <c r="N32" s="183">
        <f>RES_hhdet_fech!N32/RES_summary!N$19</f>
        <v>24.308838986200765</v>
      </c>
      <c r="O32" s="183">
        <f>RES_hhdet_fech!O32/RES_summary!O$19</f>
        <v>23.865827746964449</v>
      </c>
      <c r="P32" s="183">
        <f>RES_hhdet_fech!P32/RES_summary!P$19</f>
        <v>23.703522281724315</v>
      </c>
      <c r="Q32" s="183">
        <f>RES_hhdet_fech!Q32/RES_summary!Q$19</f>
        <v>23.315598375493842</v>
      </c>
    </row>
    <row r="33" spans="1:17" ht="12" customHeight="1" x14ac:dyDescent="0.25">
      <c r="A33" s="166" t="s">
        <v>57</v>
      </c>
      <c r="B33" s="182">
        <f>RES_hhdet_fech!B33/RES_summary!B$19</f>
        <v>20.410095657855329</v>
      </c>
      <c r="C33" s="182">
        <f>RES_hhdet_fech!C33/RES_summary!C$19</f>
        <v>20.244396483245065</v>
      </c>
      <c r="D33" s="182">
        <f>RES_hhdet_fech!D33/RES_summary!D$19</f>
        <v>20.135808463066958</v>
      </c>
      <c r="E33" s="182">
        <f>RES_hhdet_fech!E33/RES_summary!E$19</f>
        <v>19.968275808342682</v>
      </c>
      <c r="F33" s="182">
        <f>RES_hhdet_fech!F33/RES_summary!F$19</f>
        <v>19.74338249697718</v>
      </c>
      <c r="G33" s="182">
        <f>RES_hhdet_fech!G33/RES_summary!G$19</f>
        <v>19.648920163953253</v>
      </c>
      <c r="H33" s="182">
        <f>RES_hhdet_fech!H33/RES_summary!H$19</f>
        <v>19.352949885385424</v>
      </c>
      <c r="I33" s="182">
        <f>RES_hhdet_fech!I33/RES_summary!I$19</f>
        <v>19.042834891957099</v>
      </c>
      <c r="J33" s="182">
        <f>RES_hhdet_fech!J33/RES_summary!J$19</f>
        <v>18.695227716811093</v>
      </c>
      <c r="K33" s="182">
        <f>RES_hhdet_fech!K33/RES_summary!K$19</f>
        <v>18.737313271261041</v>
      </c>
      <c r="L33" s="182">
        <f>RES_hhdet_fech!L33/RES_summary!L$19</f>
        <v>18.521923941903484</v>
      </c>
      <c r="M33" s="182">
        <f>RES_hhdet_fech!M33/RES_summary!M$19</f>
        <v>18.688305060255711</v>
      </c>
      <c r="N33" s="182">
        <f>RES_hhdet_fech!N33/RES_summary!N$19</f>
        <v>18.350847229649037</v>
      </c>
      <c r="O33" s="182">
        <f>RES_hhdet_fech!O33/RES_summary!O$19</f>
        <v>17.831776486025639</v>
      </c>
      <c r="P33" s="182">
        <f>RES_hhdet_fech!P33/RES_summary!P$19</f>
        <v>17.927989792215328</v>
      </c>
      <c r="Q33" s="182">
        <f>RES_hhdet_fech!Q33/RES_summary!Q$19</f>
        <v>17.47181521809539</v>
      </c>
    </row>
    <row r="34" spans="1:17" ht="12" customHeight="1" x14ac:dyDescent="0.25">
      <c r="A34" s="147" t="s">
        <v>59</v>
      </c>
      <c r="B34" s="181">
        <f>RES_hhdet_fech!B34/RES_summary!B$19</f>
        <v>6.0396639212555652</v>
      </c>
      <c r="C34" s="181">
        <f>RES_hhdet_fech!C34/RES_summary!C$19</f>
        <v>6.0436255941139336</v>
      </c>
      <c r="D34" s="181">
        <f>RES_hhdet_fech!D34/RES_summary!D$19</f>
        <v>6.0674110204734655</v>
      </c>
      <c r="E34" s="181">
        <f>RES_hhdet_fech!E34/RES_summary!E$19</f>
        <v>6.0725628993533034</v>
      </c>
      <c r="F34" s="181">
        <f>RES_hhdet_fech!F34/RES_summary!F$19</f>
        <v>6.0606860558302973</v>
      </c>
      <c r="G34" s="181">
        <f>RES_hhdet_fech!G34/RES_summary!G$19</f>
        <v>6.0804958940477229</v>
      </c>
      <c r="H34" s="181">
        <f>RES_hhdet_fech!H34/RES_summary!H$19</f>
        <v>6.0362428913304802</v>
      </c>
      <c r="I34" s="181">
        <f>RES_hhdet_fech!I34/RES_summary!I$19</f>
        <v>5.983093241634494</v>
      </c>
      <c r="J34" s="181">
        <f>RES_hhdet_fech!J34/RES_summary!J$19</f>
        <v>5.9212500630897571</v>
      </c>
      <c r="K34" s="181">
        <f>RES_hhdet_fech!K34/RES_summary!K$19</f>
        <v>5.9800299056611639</v>
      </c>
      <c r="L34" s="181">
        <f>RES_hhdet_fech!L34/RES_summary!L$19</f>
        <v>6.0884052473159409</v>
      </c>
      <c r="M34" s="181">
        <f>RES_hhdet_fech!M34/RES_summary!M$19</f>
        <v>5.8978052619849493</v>
      </c>
      <c r="N34" s="181">
        <f>RES_hhdet_fech!N34/RES_summary!N$19</f>
        <v>5.9579917565517313</v>
      </c>
      <c r="O34" s="181">
        <f>RES_hhdet_fech!O34/RES_summary!O$19</f>
        <v>6.0340512609388117</v>
      </c>
      <c r="P34" s="181">
        <f>RES_hhdet_fech!P34/RES_summary!P$19</f>
        <v>5.7755324895089846</v>
      </c>
      <c r="Q34" s="181">
        <f>RES_hhdet_fech!Q34/RES_summary!Q$19</f>
        <v>5.84378315739845</v>
      </c>
    </row>
    <row r="35" spans="1:17" ht="12" customHeight="1" x14ac:dyDescent="0.25">
      <c r="A35" s="163" t="s">
        <v>142</v>
      </c>
      <c r="B35" s="180">
        <f>RES_hhdet_fech!B35/RES_summary!B$19</f>
        <v>26.05181604539046</v>
      </c>
      <c r="C35" s="180">
        <f>RES_hhdet_fech!C35/RES_summary!C$19</f>
        <v>27.010410233834218</v>
      </c>
      <c r="D35" s="180">
        <f>RES_hhdet_fech!D35/RES_summary!D$19</f>
        <v>26.788751560758286</v>
      </c>
      <c r="E35" s="180">
        <f>RES_hhdet_fech!E35/RES_summary!E$19</f>
        <v>26.619138803493257</v>
      </c>
      <c r="F35" s="180">
        <f>RES_hhdet_fech!F35/RES_summary!F$19</f>
        <v>25.629245791241672</v>
      </c>
      <c r="G35" s="180">
        <f>RES_hhdet_fech!G35/RES_summary!G$19</f>
        <v>25.839839417076725</v>
      </c>
      <c r="H35" s="180">
        <f>RES_hhdet_fech!H35/RES_summary!H$19</f>
        <v>25.041158876697345</v>
      </c>
      <c r="I35" s="180">
        <f>RES_hhdet_fech!I35/RES_summary!I$19</f>
        <v>26.817818667628035</v>
      </c>
      <c r="J35" s="180">
        <f>RES_hhdet_fech!J35/RES_summary!J$19</f>
        <v>24.879656704680041</v>
      </c>
      <c r="K35" s="180">
        <f>RES_hhdet_fech!K35/RES_summary!K$19</f>
        <v>25.827106031966743</v>
      </c>
      <c r="L35" s="180">
        <f>RES_hhdet_fech!L35/RES_summary!L$19</f>
        <v>25.094157632775012</v>
      </c>
      <c r="M35" s="180">
        <f>RES_hhdet_fech!M35/RES_summary!M$19</f>
        <v>26.195040108502631</v>
      </c>
      <c r="N35" s="180">
        <f>RES_hhdet_fech!N35/RES_summary!N$19</f>
        <v>26.00232237308942</v>
      </c>
      <c r="O35" s="180">
        <f>RES_hhdet_fech!O35/RES_summary!O$19</f>
        <v>25.358308309008908</v>
      </c>
      <c r="P35" s="180">
        <f>RES_hhdet_fech!P35/RES_summary!P$19</f>
        <v>26.910156698703172</v>
      </c>
      <c r="Q35" s="180">
        <f>RES_hhdet_fech!Q35/RES_summary!Q$19</f>
        <v>25.872241415637237</v>
      </c>
    </row>
    <row r="36" spans="1:17" ht="12" customHeight="1" x14ac:dyDescent="0.25">
      <c r="A36" s="161" t="s">
        <v>141</v>
      </c>
      <c r="B36" s="179">
        <f>RES_hhdet_fech!B36/RES_summary!B$19</f>
        <v>22.973344350759373</v>
      </c>
      <c r="C36" s="179">
        <f>RES_hhdet_fech!C36/RES_summary!C$19</f>
        <v>23.600392246106157</v>
      </c>
      <c r="D36" s="179">
        <f>RES_hhdet_fech!D36/RES_summary!D$19</f>
        <v>23.480099534966353</v>
      </c>
      <c r="E36" s="179">
        <f>RES_hhdet_fech!E36/RES_summary!E$19</f>
        <v>23.375003121623926</v>
      </c>
      <c r="F36" s="179">
        <f>RES_hhdet_fech!F36/RES_summary!F$19</f>
        <v>22.719695820137375</v>
      </c>
      <c r="G36" s="179">
        <f>RES_hhdet_fech!G36/RES_summary!G$19</f>
        <v>22.876391515147603</v>
      </c>
      <c r="H36" s="179">
        <f>RES_hhdet_fech!H36/RES_summary!H$19</f>
        <v>22.312996161183772</v>
      </c>
      <c r="I36" s="179">
        <f>RES_hhdet_fech!I36/RES_summary!I$19</f>
        <v>23.414675375592729</v>
      </c>
      <c r="J36" s="179">
        <f>RES_hhdet_fech!J36/RES_summary!J$19</f>
        <v>22.093026921131784</v>
      </c>
      <c r="K36" s="179">
        <f>RES_hhdet_fech!K36/RES_summary!K$19</f>
        <v>22.767648826439551</v>
      </c>
      <c r="L36" s="179">
        <f>RES_hhdet_fech!L36/RES_summary!L$19</f>
        <v>22.274136920455817</v>
      </c>
      <c r="M36" s="179">
        <f>RES_hhdet_fech!M36/RES_summary!M$19</f>
        <v>23.055556533054187</v>
      </c>
      <c r="N36" s="179">
        <f>RES_hhdet_fech!N36/RES_summary!N$19</f>
        <v>22.859501299059858</v>
      </c>
      <c r="O36" s="179">
        <f>RES_hhdet_fech!O36/RES_summary!O$19</f>
        <v>22.326764349477028</v>
      </c>
      <c r="P36" s="179">
        <f>RES_hhdet_fech!P36/RES_summary!P$19</f>
        <v>23.42859528385824</v>
      </c>
      <c r="Q36" s="179">
        <f>RES_hhdet_fech!Q36/RES_summary!Q$19</f>
        <v>22.66074007756265</v>
      </c>
    </row>
    <row r="37" spans="1:17" ht="12" customHeight="1" x14ac:dyDescent="0.25">
      <c r="A37" s="148" t="s">
        <v>60</v>
      </c>
      <c r="B37" s="177">
        <f>RES_hhdet_fech!B37/RES_summary!B$19</f>
        <v>16.933680429503802</v>
      </c>
      <c r="C37" s="177">
        <f>RES_hhdet_fech!C37/RES_summary!C$19</f>
        <v>17.556766651992223</v>
      </c>
      <c r="D37" s="177">
        <f>RES_hhdet_fech!D37/RES_summary!D$19</f>
        <v>17.412688514492878</v>
      </c>
      <c r="E37" s="177">
        <f>RES_hhdet_fech!E37/RES_summary!E$19</f>
        <v>17.302440222270619</v>
      </c>
      <c r="F37" s="177">
        <f>RES_hhdet_fech!F37/RES_summary!F$19</f>
        <v>16.659009764307076</v>
      </c>
      <c r="G37" s="177">
        <f>RES_hhdet_fech!G37/RES_summary!G$19</f>
        <v>16.795895621099884</v>
      </c>
      <c r="H37" s="177">
        <f>RES_hhdet_fech!H37/RES_summary!H$19</f>
        <v>16.276753269853291</v>
      </c>
      <c r="I37" s="177">
        <f>RES_hhdet_fech!I37/RES_summary!I$19</f>
        <v>17.431582133958237</v>
      </c>
      <c r="J37" s="177">
        <f>RES_hhdet_fech!J37/RES_summary!J$19</f>
        <v>16.171776858042033</v>
      </c>
      <c r="K37" s="177">
        <f>RES_hhdet_fech!K37/RES_summary!K$19</f>
        <v>16.787618920778389</v>
      </c>
      <c r="L37" s="177">
        <f>RES_hhdet_fech!L37/RES_summary!L$19</f>
        <v>16.185731673139877</v>
      </c>
      <c r="M37" s="177">
        <f>RES_hhdet_fech!M37/RES_summary!M$19</f>
        <v>17.157751271069237</v>
      </c>
      <c r="N37" s="177">
        <f>RES_hhdet_fech!N37/RES_summary!N$19</f>
        <v>16.901509542508126</v>
      </c>
      <c r="O37" s="177">
        <f>RES_hhdet_fech!O37/RES_summary!O$19</f>
        <v>16.292713088538214</v>
      </c>
      <c r="P37" s="177">
        <f>RES_hhdet_fech!P37/RES_summary!P$19</f>
        <v>17.653062794349257</v>
      </c>
      <c r="Q37" s="177">
        <f>RES_hhdet_fech!Q37/RES_summary!Q$19</f>
        <v>16.816956920164198</v>
      </c>
    </row>
    <row r="38" spans="1:17" ht="12" customHeight="1" x14ac:dyDescent="0.25">
      <c r="A38" s="148" t="s">
        <v>59</v>
      </c>
      <c r="B38" s="177">
        <f>RES_hhdet_fech!B38/RES_summary!B$19</f>
        <v>6.0396639212555678</v>
      </c>
      <c r="C38" s="177">
        <f>RES_hhdet_fech!C38/RES_summary!C$19</f>
        <v>6.0436255941139319</v>
      </c>
      <c r="D38" s="177">
        <f>RES_hhdet_fech!D38/RES_summary!D$19</f>
        <v>6.0674110204734655</v>
      </c>
      <c r="E38" s="177">
        <f>RES_hhdet_fech!E38/RES_summary!E$19</f>
        <v>6.0725628993533052</v>
      </c>
      <c r="F38" s="177">
        <f>RES_hhdet_fech!F38/RES_summary!F$19</f>
        <v>6.0606860558302991</v>
      </c>
      <c r="G38" s="177">
        <f>RES_hhdet_fech!G38/RES_summary!G$19</f>
        <v>6.0804958940477212</v>
      </c>
      <c r="H38" s="177">
        <f>RES_hhdet_fech!H38/RES_summary!H$19</f>
        <v>6.0362428913304784</v>
      </c>
      <c r="I38" s="177">
        <f>RES_hhdet_fech!I38/RES_summary!I$19</f>
        <v>5.9830932416344922</v>
      </c>
      <c r="J38" s="177">
        <f>RES_hhdet_fech!J38/RES_summary!J$19</f>
        <v>5.9212500630897571</v>
      </c>
      <c r="K38" s="177">
        <f>RES_hhdet_fech!K38/RES_summary!K$19</f>
        <v>5.980029905661163</v>
      </c>
      <c r="L38" s="177">
        <f>RES_hhdet_fech!L38/RES_summary!L$19</f>
        <v>6.0884052473159365</v>
      </c>
      <c r="M38" s="177">
        <f>RES_hhdet_fech!M38/RES_summary!M$19</f>
        <v>5.8978052619849501</v>
      </c>
      <c r="N38" s="177">
        <f>RES_hhdet_fech!N38/RES_summary!N$19</f>
        <v>5.957991756551734</v>
      </c>
      <c r="O38" s="177">
        <f>RES_hhdet_fech!O38/RES_summary!O$19</f>
        <v>6.0340512609388108</v>
      </c>
      <c r="P38" s="177">
        <f>RES_hhdet_fech!P38/RES_summary!P$19</f>
        <v>5.7755324895089792</v>
      </c>
      <c r="Q38" s="177">
        <f>RES_hhdet_fech!Q38/RES_summary!Q$19</f>
        <v>5.8437831573984544</v>
      </c>
    </row>
    <row r="39" spans="1:17" ht="12" customHeight="1" x14ac:dyDescent="0.25">
      <c r="A39" s="158" t="s">
        <v>62</v>
      </c>
      <c r="B39" s="178">
        <f>RES_hhdet_fech!B39/RES_summary!B$19</f>
        <v>8.4929515142687872</v>
      </c>
      <c r="C39" s="178">
        <f>RES_hhdet_fech!C39/RES_summary!C$19</f>
        <v>8.5696693214874315</v>
      </c>
      <c r="D39" s="178">
        <f>RES_hhdet_fech!D39/RES_summary!D$19</f>
        <v>8.5817377470046754</v>
      </c>
      <c r="E39" s="178">
        <f>RES_hhdet_fech!E39/RES_summary!E$19</f>
        <v>8.506462572937318</v>
      </c>
      <c r="F39" s="178">
        <f>RES_hhdet_fech!F39/RES_summary!F$19</f>
        <v>8.2717139459409648</v>
      </c>
      <c r="G39" s="178">
        <f>RES_hhdet_fech!G39/RES_summary!G$19</f>
        <v>8.2664146647153771</v>
      </c>
      <c r="H39" s="178">
        <f>RES_hhdet_fech!H39/RES_summary!H$19</f>
        <v>8.0359586156707792</v>
      </c>
      <c r="I39" s="178">
        <f>RES_hhdet_fech!I39/RES_summary!I$19</f>
        <v>8.4555455551849903</v>
      </c>
      <c r="J39" s="178">
        <f>RES_hhdet_fech!J39/RES_summary!J$19</f>
        <v>8.1435722988755774</v>
      </c>
      <c r="K39" s="178">
        <f>RES_hhdet_fech!K39/RES_summary!K$19</f>
        <v>8.2084214299212572</v>
      </c>
      <c r="L39" s="178">
        <f>RES_hhdet_fech!L39/RES_summary!L$19</f>
        <v>8.1265076402547809</v>
      </c>
      <c r="M39" s="178">
        <f>RES_hhdet_fech!M39/RES_summary!M$19</f>
        <v>8.2242898645101654</v>
      </c>
      <c r="N39" s="178">
        <f>RES_hhdet_fech!N39/RES_summary!N$19</f>
        <v>8.4139523493066406</v>
      </c>
      <c r="O39" s="178">
        <f>RES_hhdet_fech!O39/RES_summary!O$19</f>
        <v>7.9815865263278178</v>
      </c>
      <c r="P39" s="178">
        <f>RES_hhdet_fech!P39/RES_summary!P$19</f>
        <v>8.4385758668725828</v>
      </c>
      <c r="Q39" s="178">
        <f>RES_hhdet_fech!Q39/RES_summary!Q$19</f>
        <v>8.2073584983156778</v>
      </c>
    </row>
    <row r="40" spans="1:17" ht="12" customHeight="1" x14ac:dyDescent="0.25">
      <c r="A40" s="23" t="s">
        <v>57</v>
      </c>
      <c r="B40" s="177">
        <f>RES_hhdet_fech!B40/RES_summary!B$19</f>
        <v>14.563088026132485</v>
      </c>
      <c r="C40" s="177">
        <f>RES_hhdet_fech!C40/RES_summary!C$19</f>
        <v>14.533648791603699</v>
      </c>
      <c r="D40" s="177">
        <f>RES_hhdet_fech!D40/RES_summary!D$19</f>
        <v>13.947145950934445</v>
      </c>
      <c r="E40" s="177">
        <f>RES_hhdet_fech!E40/RES_summary!E$19</f>
        <v>13.114058071518187</v>
      </c>
      <c r="F40" s="177">
        <f>RES_hhdet_fech!F40/RES_summary!F$19</f>
        <v>13.774918275708748</v>
      </c>
      <c r="G40" s="177">
        <f>RES_hhdet_fech!G40/RES_summary!G$19</f>
        <v>15.22570961066762</v>
      </c>
      <c r="H40" s="177">
        <f>RES_hhdet_fech!H40/RES_summary!H$19</f>
        <v>12.486417966524664</v>
      </c>
      <c r="I40" s="177">
        <f>RES_hhdet_fech!I40/RES_summary!I$19</f>
        <v>14.036602712293867</v>
      </c>
      <c r="J40" s="177">
        <f>RES_hhdet_fech!J40/RES_summary!J$19</f>
        <v>13.941392832497439</v>
      </c>
      <c r="K40" s="177">
        <f>RES_hhdet_fech!K40/RES_summary!K$19</f>
        <v>10.423425314369172</v>
      </c>
      <c r="L40" s="177">
        <f>RES_hhdet_fech!L40/RES_summary!L$19</f>
        <v>14.970410784541373</v>
      </c>
      <c r="M40" s="177">
        <f>RES_hhdet_fech!M40/RES_summary!M$19</f>
        <v>14.881104137285984</v>
      </c>
      <c r="N40" s="177">
        <f>RES_hhdet_fech!N40/RES_summary!N$19</f>
        <v>11.389907399855797</v>
      </c>
      <c r="O40" s="177">
        <f>RES_hhdet_fech!O40/RES_summary!O$19</f>
        <v>12.42785699468614</v>
      </c>
      <c r="P40" s="177">
        <f>RES_hhdet_fech!P40/RES_summary!P$19</f>
        <v>12.079349693237372</v>
      </c>
      <c r="Q40" s="177">
        <f>RES_hhdet_fech!Q40/RES_summary!Q$19</f>
        <v>12.182393954286686</v>
      </c>
    </row>
    <row r="41" spans="1:17" ht="12" customHeight="1" x14ac:dyDescent="0.25">
      <c r="A41" s="29" t="s">
        <v>140</v>
      </c>
      <c r="B41" s="176">
        <f>RES_hhdet_fech!B41/RES_summary!B$19</f>
        <v>8.1372075758840499</v>
      </c>
      <c r="C41" s="176">
        <f>RES_hhdet_fech!C41/RES_summary!C$19</f>
        <v>8.3037280404087532</v>
      </c>
      <c r="D41" s="176">
        <f>RES_hhdet_fech!D41/RES_summary!D$19</f>
        <v>8.3713130119631707</v>
      </c>
      <c r="E41" s="176">
        <f>RES_hhdet_fech!E41/RES_summary!E$19</f>
        <v>8.4024956093560697</v>
      </c>
      <c r="F41" s="176">
        <f>RES_hhdet_fech!F41/RES_summary!F$19</f>
        <v>8.1384818318395986</v>
      </c>
      <c r="G41" s="176">
        <f>RES_hhdet_fech!G41/RES_summary!G$19</f>
        <v>7.9548947258048699</v>
      </c>
      <c r="H41" s="176">
        <f>RES_hhdet_fech!H41/RES_summary!H$19</f>
        <v>7.8353181845712667</v>
      </c>
      <c r="I41" s="176">
        <f>RES_hhdet_fech!I41/RES_summary!I$19</f>
        <v>8.005322102734338</v>
      </c>
      <c r="J41" s="176">
        <f>RES_hhdet_fech!J41/RES_summary!J$19</f>
        <v>7.709776229131923</v>
      </c>
      <c r="K41" s="176">
        <f>RES_hhdet_fech!K41/RES_summary!K$19</f>
        <v>8.1075160186600232</v>
      </c>
      <c r="L41" s="176">
        <f>RES_hhdet_fech!L41/RES_summary!L$19</f>
        <v>7.8237913573272841</v>
      </c>
      <c r="M41" s="176">
        <f>RES_hhdet_fech!M41/RES_summary!M$19</f>
        <v>7.9439936985894297</v>
      </c>
      <c r="N41" s="176">
        <f>RES_hhdet_fech!N41/RES_summary!N$19</f>
        <v>8.3253774436161976</v>
      </c>
      <c r="O41" s="176">
        <f>RES_hhdet_fech!O41/RES_summary!O$19</f>
        <v>7.8475984657371107</v>
      </c>
      <c r="P41" s="176">
        <f>RES_hhdet_fech!P41/RES_summary!P$19</f>
        <v>8.3193953086705701</v>
      </c>
      <c r="Q41" s="176">
        <f>RES_hhdet_fech!Q41/RES_summary!Q$19</f>
        <v>8.0247823331340928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84">
        <f>RES_hhdet_fech!B43/RES_summary!B$19</f>
        <v>212.73945238338069</v>
      </c>
      <c r="C43" s="184">
        <f>RES_hhdet_fech!C43/RES_summary!C$19</f>
        <v>211.86828407111017</v>
      </c>
      <c r="D43" s="184">
        <f>RES_hhdet_fech!D43/RES_summary!D$19</f>
        <v>203.581889347192</v>
      </c>
      <c r="E43" s="184">
        <f>RES_hhdet_fech!E43/RES_summary!E$19</f>
        <v>202.75426294185084</v>
      </c>
      <c r="F43" s="184">
        <f>RES_hhdet_fech!F43/RES_summary!F$19</f>
        <v>194.05788359383868</v>
      </c>
      <c r="G43" s="184">
        <f>RES_hhdet_fech!G43/RES_summary!G$19</f>
        <v>181.48543150753042</v>
      </c>
      <c r="H43" s="184">
        <f>RES_hhdet_fech!H43/RES_summary!H$19</f>
        <v>175.7605212520703</v>
      </c>
      <c r="I43" s="184">
        <f>RES_hhdet_fech!I43/RES_summary!I$19</f>
        <v>173.19761851707966</v>
      </c>
      <c r="J43" s="184">
        <f>RES_hhdet_fech!J43/RES_summary!J$19</f>
        <v>175.28357613776677</v>
      </c>
      <c r="K43" s="184">
        <f>RES_hhdet_fech!K43/RES_summary!K$19</f>
        <v>163.64981147802908</v>
      </c>
      <c r="L43" s="184">
        <f>RES_hhdet_fech!L43/RES_summary!L$19</f>
        <v>178.24150941718659</v>
      </c>
      <c r="M43" s="184">
        <f>RES_hhdet_fech!M43/RES_summary!M$19</f>
        <v>166.71245161688128</v>
      </c>
      <c r="N43" s="184">
        <f>RES_hhdet_fech!N43/RES_summary!N$19</f>
        <v>175.19060407171395</v>
      </c>
      <c r="O43" s="184">
        <f>RES_hhdet_fech!O43/RES_summary!O$19</f>
        <v>178.71806927144158</v>
      </c>
      <c r="P43" s="184">
        <f>RES_hhdet_fech!P43/RES_summary!P$19</f>
        <v>153.25557745743657</v>
      </c>
      <c r="Q43" s="184">
        <f>RES_hhdet_fech!Q43/RES_summary!Q$19</f>
        <v>164.74251422283325</v>
      </c>
    </row>
    <row r="44" spans="1:17" ht="12.95" customHeight="1" x14ac:dyDescent="0.25">
      <c r="A44" s="158" t="s">
        <v>65</v>
      </c>
      <c r="B44" s="178">
        <f>RES_hhdet_fech!B44/RES_summary!B$19</f>
        <v>174.75180427845541</v>
      </c>
      <c r="C44" s="178">
        <f>RES_hhdet_fech!C44/RES_summary!C$19</f>
        <v>174.54080510366083</v>
      </c>
      <c r="D44" s="178">
        <f>RES_hhdet_fech!D44/RES_summary!D$19</f>
        <v>166.00107701213287</v>
      </c>
      <c r="E44" s="178">
        <f>RES_hhdet_fech!E44/RES_summary!E$19</f>
        <v>165.53533562182562</v>
      </c>
      <c r="F44" s="178">
        <f>RES_hhdet_fech!F44/RES_summary!F$19</f>
        <v>157.56694025766973</v>
      </c>
      <c r="G44" s="178">
        <f>RES_hhdet_fech!G44/RES_summary!G$19</f>
        <v>145.68998537132279</v>
      </c>
      <c r="H44" s="178">
        <f>RES_hhdet_fech!H44/RES_summary!H$19</f>
        <v>140.55433904758002</v>
      </c>
      <c r="I44" s="178">
        <f>RES_hhdet_fech!I44/RES_summary!I$19</f>
        <v>137.44973711982172</v>
      </c>
      <c r="J44" s="178">
        <f>RES_hhdet_fech!J44/RES_summary!J$19</f>
        <v>140.06845416035526</v>
      </c>
      <c r="K44" s="178">
        <f>RES_hhdet_fech!K44/RES_summary!K$19</f>
        <v>129.33638677309884</v>
      </c>
      <c r="L44" s="178">
        <f>RES_hhdet_fech!L44/RES_summary!L$19</f>
        <v>144.29252344574871</v>
      </c>
      <c r="M44" s="178">
        <f>RES_hhdet_fech!M44/RES_summary!M$19</f>
        <v>132.64600386174746</v>
      </c>
      <c r="N44" s="178">
        <f>RES_hhdet_fech!N44/RES_summary!N$19</f>
        <v>140.451413857088</v>
      </c>
      <c r="O44" s="178">
        <f>RES_hhdet_fech!O44/RES_summary!O$19</f>
        <v>145.71976414044485</v>
      </c>
      <c r="P44" s="178">
        <f>RES_hhdet_fech!P44/RES_summary!P$19</f>
        <v>119.40216496672916</v>
      </c>
      <c r="Q44" s="178">
        <f>RES_hhdet_fech!Q44/RES_summary!Q$19</f>
        <v>131.578331887481</v>
      </c>
    </row>
    <row r="45" spans="1:17" ht="12" customHeight="1" x14ac:dyDescent="0.25">
      <c r="A45" s="23" t="s">
        <v>166</v>
      </c>
      <c r="B45" s="177">
        <f>RES_hhdet_fech!B45/RES_summary!B$19</f>
        <v>172.66616647122794</v>
      </c>
      <c r="C45" s="177">
        <f>RES_hhdet_fech!C45/RES_summary!C$19</f>
        <v>171.84779972392255</v>
      </c>
      <c r="D45" s="177">
        <f>RES_hhdet_fech!D45/RES_summary!D$19</f>
        <v>163.09047912577563</v>
      </c>
      <c r="E45" s="177">
        <f>RES_hhdet_fech!E45/RES_summary!E$19</f>
        <v>162.61105696468493</v>
      </c>
      <c r="F45" s="177">
        <f>RES_hhdet_fech!F45/RES_summary!F$19</f>
        <v>155.27762195268105</v>
      </c>
      <c r="G45" s="177">
        <f>RES_hhdet_fech!G45/RES_summary!G$19</f>
        <v>143.61441172737634</v>
      </c>
      <c r="H45" s="177">
        <f>RES_hhdet_fech!H45/RES_summary!H$19</f>
        <v>138.95799639544757</v>
      </c>
      <c r="I45" s="177">
        <f>RES_hhdet_fech!I45/RES_summary!I$19</f>
        <v>134.50276783871846</v>
      </c>
      <c r="J45" s="177">
        <f>RES_hhdet_fech!J45/RES_summary!J$19</f>
        <v>137.98222389903012</v>
      </c>
      <c r="K45" s="177">
        <f>RES_hhdet_fech!K45/RES_summary!K$19</f>
        <v>127.14450903432261</v>
      </c>
      <c r="L45" s="177">
        <f>RES_hhdet_fech!L45/RES_summary!L$19</f>
        <v>142.10303399194143</v>
      </c>
      <c r="M45" s="177">
        <f>RES_hhdet_fech!M45/RES_summary!M$19</f>
        <v>130.28662345631381</v>
      </c>
      <c r="N45" s="177">
        <f>RES_hhdet_fech!N45/RES_summary!N$19</f>
        <v>137.6687111229667</v>
      </c>
      <c r="O45" s="177">
        <f>RES_hhdet_fech!O45/RES_summary!O$19</f>
        <v>144.3216632785709</v>
      </c>
      <c r="P45" s="177">
        <f>RES_hhdet_fech!P45/RES_summary!P$19</f>
        <v>116.30203641005052</v>
      </c>
      <c r="Q45" s="177">
        <f>RES_hhdet_fech!Q45/RES_summary!Q$19</f>
        <v>129.11611867416983</v>
      </c>
    </row>
    <row r="46" spans="1:17" ht="12" customHeight="1" x14ac:dyDescent="0.25">
      <c r="A46" s="23" t="s">
        <v>60</v>
      </c>
      <c r="B46" s="177">
        <f>RES_hhdet_fech!B46/RES_summary!B$19</f>
        <v>2.0856378072274628</v>
      </c>
      <c r="C46" s="177">
        <f>RES_hhdet_fech!C46/RES_summary!C$19</f>
        <v>2.6930053797382461</v>
      </c>
      <c r="D46" s="177">
        <f>RES_hhdet_fech!D46/RES_summary!D$19</f>
        <v>2.910597886357233</v>
      </c>
      <c r="E46" s="177">
        <f>RES_hhdet_fech!E46/RES_summary!E$19</f>
        <v>2.9242786571406816</v>
      </c>
      <c r="F46" s="177">
        <f>RES_hhdet_fech!F46/RES_summary!F$19</f>
        <v>2.2893183049887025</v>
      </c>
      <c r="G46" s="177">
        <f>RES_hhdet_fech!G46/RES_summary!G$19</f>
        <v>2.0755736439464387</v>
      </c>
      <c r="H46" s="177">
        <f>RES_hhdet_fech!H46/RES_summary!H$19</f>
        <v>1.5963426521324229</v>
      </c>
      <c r="I46" s="177">
        <f>RES_hhdet_fech!I46/RES_summary!I$19</f>
        <v>2.9469692811032582</v>
      </c>
      <c r="J46" s="177">
        <f>RES_hhdet_fech!J46/RES_summary!J$19</f>
        <v>2.0862302613251358</v>
      </c>
      <c r="K46" s="177">
        <f>RES_hhdet_fech!K46/RES_summary!K$19</f>
        <v>2.1918777387762307</v>
      </c>
      <c r="L46" s="177">
        <f>RES_hhdet_fech!L46/RES_summary!L$19</f>
        <v>2.1894894538073006</v>
      </c>
      <c r="M46" s="177">
        <f>RES_hhdet_fech!M46/RES_summary!M$19</f>
        <v>2.3593804054336629</v>
      </c>
      <c r="N46" s="177">
        <f>RES_hhdet_fech!N46/RES_summary!N$19</f>
        <v>2.7827027341212758</v>
      </c>
      <c r="O46" s="177">
        <f>RES_hhdet_fech!O46/RES_summary!O$19</f>
        <v>1.3981008618739601</v>
      </c>
      <c r="P46" s="177">
        <f>RES_hhdet_fech!P46/RES_summary!P$19</f>
        <v>3.100128556678643</v>
      </c>
      <c r="Q46" s="177">
        <f>RES_hhdet_fech!Q46/RES_summary!Q$19</f>
        <v>2.4622132133111774</v>
      </c>
    </row>
    <row r="47" spans="1:17" ht="12.95" customHeight="1" x14ac:dyDescent="0.25">
      <c r="A47" s="158" t="s">
        <v>112</v>
      </c>
      <c r="B47" s="178">
        <f>RES_hhdet_fech!B47/RES_summary!B$19</f>
        <v>4.5686850564040413E-2</v>
      </c>
      <c r="C47" s="178">
        <f>RES_hhdet_fech!C47/RES_summary!C$19</f>
        <v>5.3590562597436497E-2</v>
      </c>
      <c r="D47" s="178">
        <f>RES_hhdet_fech!D47/RES_summary!D$19</f>
        <v>5.5048888851320581E-2</v>
      </c>
      <c r="E47" s="178">
        <f>RES_hhdet_fech!E47/RES_summary!E$19</f>
        <v>5.4177507356358012E-2</v>
      </c>
      <c r="F47" s="178">
        <f>RES_hhdet_fech!F47/RES_summary!F$19</f>
        <v>5.6796127516768949E-2</v>
      </c>
      <c r="G47" s="178">
        <f>RES_hhdet_fech!G47/RES_summary!G$19</f>
        <v>6.0840460950863019E-2</v>
      </c>
      <c r="H47" s="178">
        <f>RES_hhdet_fech!H47/RES_summary!H$19</f>
        <v>6.4386923293956039E-2</v>
      </c>
      <c r="I47" s="178">
        <f>RES_hhdet_fech!I47/RES_summary!I$19</f>
        <v>7.2025543785271359E-2</v>
      </c>
      <c r="J47" s="178">
        <f>RES_hhdet_fech!J47/RES_summary!J$19</f>
        <v>6.9015546037674458E-2</v>
      </c>
      <c r="K47" s="178">
        <f>RES_hhdet_fech!K47/RES_summary!K$19</f>
        <v>6.9070122363018627E-2</v>
      </c>
      <c r="L47" s="178">
        <f>RES_hhdet_fech!L47/RES_summary!L$19</f>
        <v>6.7475328150849459E-2</v>
      </c>
      <c r="M47" s="178">
        <f>RES_hhdet_fech!M47/RES_summary!M$19</f>
        <v>7.0659571124409723E-2</v>
      </c>
      <c r="N47" s="178">
        <f>RES_hhdet_fech!N47/RES_summary!N$19</f>
        <v>6.3954245737877877E-2</v>
      </c>
      <c r="O47" s="178">
        <f>RES_hhdet_fech!O47/RES_summary!O$19</f>
        <v>6.0370175176413583E-2</v>
      </c>
      <c r="P47" s="178">
        <f>RES_hhdet_fech!P47/RES_summary!P$19</f>
        <v>5.0385773400525163E-2</v>
      </c>
      <c r="Q47" s="178">
        <f>RES_hhdet_fech!Q47/RES_summary!Q$19</f>
        <v>4.5111012328617403E-2</v>
      </c>
    </row>
    <row r="48" spans="1:17" ht="12" customHeight="1" x14ac:dyDescent="0.25">
      <c r="A48" s="23" t="s">
        <v>60</v>
      </c>
      <c r="B48" s="177">
        <f>RES_hhdet_fech!B48/RES_summary!B$19</f>
        <v>4.5686850564040413E-2</v>
      </c>
      <c r="C48" s="177">
        <f>RES_hhdet_fech!C48/RES_summary!C$19</f>
        <v>5.3590562597436497E-2</v>
      </c>
      <c r="D48" s="177">
        <f>RES_hhdet_fech!D48/RES_summary!D$19</f>
        <v>5.5048888851320581E-2</v>
      </c>
      <c r="E48" s="177">
        <f>RES_hhdet_fech!E48/RES_summary!E$19</f>
        <v>5.4177507356358012E-2</v>
      </c>
      <c r="F48" s="177">
        <f>RES_hhdet_fech!F48/RES_summary!F$19</f>
        <v>5.6796127516768949E-2</v>
      </c>
      <c r="G48" s="177">
        <f>RES_hhdet_fech!G48/RES_summary!G$19</f>
        <v>6.0840460950863019E-2</v>
      </c>
      <c r="H48" s="177">
        <f>RES_hhdet_fech!H48/RES_summary!H$19</f>
        <v>6.4386923293956039E-2</v>
      </c>
      <c r="I48" s="177">
        <f>RES_hhdet_fech!I48/RES_summary!I$19</f>
        <v>7.2025543785271359E-2</v>
      </c>
      <c r="J48" s="177">
        <f>RES_hhdet_fech!J48/RES_summary!J$19</f>
        <v>6.9015546037674458E-2</v>
      </c>
      <c r="K48" s="177">
        <f>RES_hhdet_fech!K48/RES_summary!K$19</f>
        <v>6.9070122363018627E-2</v>
      </c>
      <c r="L48" s="177">
        <f>RES_hhdet_fech!L48/RES_summary!L$19</f>
        <v>6.7475328150849459E-2</v>
      </c>
      <c r="M48" s="177">
        <f>RES_hhdet_fech!M48/RES_summary!M$19</f>
        <v>7.0659571124409723E-2</v>
      </c>
      <c r="N48" s="177">
        <f>RES_hhdet_fech!N48/RES_summary!N$19</f>
        <v>6.3954245737877877E-2</v>
      </c>
      <c r="O48" s="177">
        <f>RES_hhdet_fech!O48/RES_summary!O$19</f>
        <v>6.0370175176413583E-2</v>
      </c>
      <c r="P48" s="177">
        <f>RES_hhdet_fech!P48/RES_summary!P$19</f>
        <v>5.0385773400525163E-2</v>
      </c>
      <c r="Q48" s="177">
        <f>RES_hhdet_fech!Q48/RES_summary!Q$19</f>
        <v>4.5111012328617403E-2</v>
      </c>
    </row>
    <row r="49" spans="1:17" ht="12" customHeight="1" x14ac:dyDescent="0.25">
      <c r="A49" s="158" t="s">
        <v>63</v>
      </c>
      <c r="B49" s="178">
        <f>RES_hhdet_fech!B49/RES_summary!B$19</f>
        <v>29.448863431432056</v>
      </c>
      <c r="C49" s="178">
        <f>RES_hhdet_fech!C49/RES_summary!C$19</f>
        <v>28.703057267285558</v>
      </c>
      <c r="D49" s="178">
        <f>RES_hhdet_fech!D49/RES_summary!D$19</f>
        <v>28.916364321779014</v>
      </c>
      <c r="E49" s="178">
        <f>RES_hhdet_fech!E49/RES_summary!E$19</f>
        <v>28.629238968708307</v>
      </c>
      <c r="F49" s="178">
        <f>RES_hhdet_fech!F49/RES_summary!F$19</f>
        <v>28.123867128424447</v>
      </c>
      <c r="G49" s="178">
        <f>RES_hhdet_fech!G49/RES_summary!G$19</f>
        <v>27.430372670837979</v>
      </c>
      <c r="H49" s="178">
        <f>RES_hhdet_fech!H49/RES_summary!H$19</f>
        <v>27.069798624522619</v>
      </c>
      <c r="I49" s="178">
        <f>RES_hhdet_fech!I49/RES_summary!I$19</f>
        <v>27.192495784142107</v>
      </c>
      <c r="J49" s="178">
        <f>RES_hhdet_fech!J49/RES_summary!J$19</f>
        <v>26.989893512965732</v>
      </c>
      <c r="K49" s="178">
        <f>RES_hhdet_fech!K49/RES_summary!K$19</f>
        <v>26.027213757141748</v>
      </c>
      <c r="L49" s="178">
        <f>RES_hhdet_fech!L49/RES_summary!L$19</f>
        <v>25.751217934433903</v>
      </c>
      <c r="M49" s="178">
        <f>RES_hhdet_fech!M49/RES_summary!M$19</f>
        <v>25.768348453086638</v>
      </c>
      <c r="N49" s="178">
        <f>RES_hhdet_fech!N49/RES_summary!N$19</f>
        <v>26.26349895918597</v>
      </c>
      <c r="O49" s="178">
        <f>RES_hhdet_fech!O49/RES_summary!O$19</f>
        <v>24.958669783925366</v>
      </c>
      <c r="P49" s="178">
        <f>RES_hhdet_fech!P49/RES_summary!P$19</f>
        <v>25.355452605080071</v>
      </c>
      <c r="Q49" s="178">
        <f>RES_hhdet_fech!Q49/RES_summary!Q$19</f>
        <v>24.91594694182335</v>
      </c>
    </row>
    <row r="50" spans="1:17" ht="12" customHeight="1" x14ac:dyDescent="0.25">
      <c r="A50" s="167" t="s">
        <v>165</v>
      </c>
      <c r="B50" s="183">
        <f>RES_hhdet_fech!B50/RES_summary!B$19</f>
        <v>33.037502879651171</v>
      </c>
      <c r="C50" s="183">
        <f>RES_hhdet_fech!C50/RES_summary!C$19</f>
        <v>31.302921766940301</v>
      </c>
      <c r="D50" s="183">
        <f>RES_hhdet_fech!D50/RES_summary!D$19</f>
        <v>31.863293187721652</v>
      </c>
      <c r="E50" s="183">
        <f>RES_hhdet_fech!E50/RES_summary!E$19</f>
        <v>31.598266486715662</v>
      </c>
      <c r="F50" s="183">
        <f>RES_hhdet_fech!F50/RES_summary!F$19</f>
        <v>31.24204235748261</v>
      </c>
      <c r="G50" s="183">
        <f>RES_hhdet_fech!G50/RES_summary!G$19</f>
        <v>30.631730831889627</v>
      </c>
      <c r="H50" s="183">
        <f>RES_hhdet_fech!H50/RES_summary!H$19</f>
        <v>30.669817516073547</v>
      </c>
      <c r="I50" s="183">
        <f>RES_hhdet_fech!I50/RES_summary!I$19</f>
        <v>29.954547364881581</v>
      </c>
      <c r="J50" s="183">
        <f>RES_hhdet_fech!J50/RES_summary!J$19</f>
        <v>30.464005975481218</v>
      </c>
      <c r="K50" s="183">
        <f>RES_hhdet_fech!K50/RES_summary!K$19</f>
        <v>28.985559321840732</v>
      </c>
      <c r="L50" s="183">
        <f>RES_hhdet_fech!L50/RES_summary!L$19</f>
        <v>29.53662186060372</v>
      </c>
      <c r="M50" s="183">
        <f>RES_hhdet_fech!M50/RES_summary!M$19</f>
        <v>28.913627423141353</v>
      </c>
      <c r="N50" s="183">
        <f>RES_hhdet_fech!N50/RES_summary!N$19</f>
        <v>30.003616519402048</v>
      </c>
      <c r="O50" s="183">
        <f>RES_hhdet_fech!O50/RES_summary!O$19</f>
        <v>28.188319443108533</v>
      </c>
      <c r="P50" s="183">
        <f>RES_hhdet_fech!P50/RES_summary!P$19</f>
        <v>28.29444458128226</v>
      </c>
      <c r="Q50" s="183">
        <f>RES_hhdet_fech!Q50/RES_summary!Q$19</f>
        <v>27.888621878396304</v>
      </c>
    </row>
    <row r="51" spans="1:17" ht="12" customHeight="1" x14ac:dyDescent="0.25">
      <c r="A51" s="167" t="s">
        <v>164</v>
      </c>
      <c r="B51" s="183">
        <f>RES_hhdet_fech!B51/RES_summary!B$19</f>
        <v>27.51404079302884</v>
      </c>
      <c r="C51" s="183">
        <f>RES_hhdet_fech!C51/RES_summary!C$19</f>
        <v>26.390524742625111</v>
      </c>
      <c r="D51" s="183">
        <f>RES_hhdet_fech!D51/RES_summary!D$19</f>
        <v>26.778551592492491</v>
      </c>
      <c r="E51" s="183">
        <f>RES_hhdet_fech!E51/RES_summary!E$19</f>
        <v>26.61143611571848</v>
      </c>
      <c r="F51" s="183">
        <f>RES_hhdet_fech!F51/RES_summary!F$19</f>
        <v>26.368013588193989</v>
      </c>
      <c r="G51" s="183">
        <f>RES_hhdet_fech!G51/RES_summary!G$19</f>
        <v>25.991120934775985</v>
      </c>
      <c r="H51" s="183">
        <f>RES_hhdet_fech!H51/RES_summary!H$19</f>
        <v>25.9716242767783</v>
      </c>
      <c r="I51" s="183">
        <f>RES_hhdet_fech!I51/RES_summary!I$19</f>
        <v>25.453549028807529</v>
      </c>
      <c r="J51" s="183">
        <f>RES_hhdet_fech!J51/RES_summary!J$19</f>
        <v>25.722853947152547</v>
      </c>
      <c r="K51" s="183">
        <f>RES_hhdet_fech!K51/RES_summary!K$19</f>
        <v>24.820643464857643</v>
      </c>
      <c r="L51" s="183">
        <f>RES_hhdet_fech!L51/RES_summary!L$19</f>
        <v>25.139526347405344</v>
      </c>
      <c r="M51" s="183">
        <f>RES_hhdet_fech!M51/RES_summary!M$19</f>
        <v>24.836231224142526</v>
      </c>
      <c r="N51" s="183">
        <f>RES_hhdet_fech!N51/RES_summary!N$19</f>
        <v>25.460342494163068</v>
      </c>
      <c r="O51" s="183">
        <f>RES_hhdet_fech!O51/RES_summary!O$19</f>
        <v>24.145046503136037</v>
      </c>
      <c r="P51" s="183">
        <f>RES_hhdet_fech!P51/RES_summary!P$19</f>
        <v>24.336688134830133</v>
      </c>
      <c r="Q51" s="183">
        <f>RES_hhdet_fech!Q51/RES_summary!Q$19</f>
        <v>23.971387378356042</v>
      </c>
    </row>
    <row r="52" spans="1:17" ht="12" customHeight="1" x14ac:dyDescent="0.25">
      <c r="A52" s="166" t="s">
        <v>163</v>
      </c>
      <c r="B52" s="182">
        <f>RES_hhdet_fech!B52/RES_summary!B$19</f>
        <v>21.47437687177327</v>
      </c>
      <c r="C52" s="182">
        <f>RES_hhdet_fech!C52/RES_summary!C$19</f>
        <v>20.346899148511177</v>
      </c>
      <c r="D52" s="182">
        <f>RES_hhdet_fech!D52/RES_summary!D$19</f>
        <v>20.711140572019033</v>
      </c>
      <c r="E52" s="182">
        <f>RES_hhdet_fech!E52/RES_summary!E$19</f>
        <v>20.538873216365175</v>
      </c>
      <c r="F52" s="182">
        <f>RES_hhdet_fech!F52/RES_summary!F$19</f>
        <v>20.307327532363693</v>
      </c>
      <c r="G52" s="182">
        <f>RES_hhdet_fech!G52/RES_summary!G$19</f>
        <v>19.910625040728267</v>
      </c>
      <c r="H52" s="182">
        <f>RES_hhdet_fech!H52/RES_summary!H$19</f>
        <v>19.935381385447815</v>
      </c>
      <c r="I52" s="182">
        <f>RES_hhdet_fech!I52/RES_summary!I$19</f>
        <v>19.470455787173034</v>
      </c>
      <c r="J52" s="182">
        <f>RES_hhdet_fech!J52/RES_summary!J$19</f>
        <v>19.801603884062786</v>
      </c>
      <c r="K52" s="182">
        <f>RES_hhdet_fech!K52/RES_summary!K$19</f>
        <v>18.840613559196484</v>
      </c>
      <c r="L52" s="182">
        <f>RES_hhdet_fech!L52/RES_summary!L$19</f>
        <v>19.051121100089407</v>
      </c>
      <c r="M52" s="182">
        <f>RES_hhdet_fech!M52/RES_summary!M$19</f>
        <v>18.938425962157577</v>
      </c>
      <c r="N52" s="182">
        <f>RES_hhdet_fech!N52/RES_summary!N$19</f>
        <v>19.502350737611341</v>
      </c>
      <c r="O52" s="182">
        <f>RES_hhdet_fech!O52/RES_summary!O$19</f>
        <v>18.11099524219723</v>
      </c>
      <c r="P52" s="182">
        <f>RES_hhdet_fech!P52/RES_summary!P$19</f>
        <v>18.561155645321151</v>
      </c>
      <c r="Q52" s="182">
        <f>RES_hhdet_fech!Q52/RES_summary!Q$19</f>
        <v>18.12760422095759</v>
      </c>
    </row>
    <row r="53" spans="1:17" ht="12" customHeight="1" x14ac:dyDescent="0.25">
      <c r="A53" s="147" t="s">
        <v>59</v>
      </c>
      <c r="B53" s="181">
        <f>RES_hhdet_fech!B53/RES_summary!B$19</f>
        <v>6.0396639212555669</v>
      </c>
      <c r="C53" s="181">
        <f>RES_hhdet_fech!C53/RES_summary!C$19</f>
        <v>6.0436255941139336</v>
      </c>
      <c r="D53" s="181">
        <f>RES_hhdet_fech!D53/RES_summary!D$19</f>
        <v>6.0674110204734619</v>
      </c>
      <c r="E53" s="181">
        <f>RES_hhdet_fech!E53/RES_summary!E$19</f>
        <v>6.0725628993533016</v>
      </c>
      <c r="F53" s="181">
        <f>RES_hhdet_fech!F53/RES_summary!F$19</f>
        <v>6.0606860558302973</v>
      </c>
      <c r="G53" s="181">
        <f>RES_hhdet_fech!G53/RES_summary!G$19</f>
        <v>6.0804958940477229</v>
      </c>
      <c r="H53" s="181">
        <f>RES_hhdet_fech!H53/RES_summary!H$19</f>
        <v>6.036242891330482</v>
      </c>
      <c r="I53" s="181">
        <f>RES_hhdet_fech!I53/RES_summary!I$19</f>
        <v>5.9830932416344949</v>
      </c>
      <c r="J53" s="181">
        <f>RES_hhdet_fech!J53/RES_summary!J$19</f>
        <v>5.9212500630897562</v>
      </c>
      <c r="K53" s="181">
        <f>RES_hhdet_fech!K53/RES_summary!K$19</f>
        <v>5.980029905661163</v>
      </c>
      <c r="L53" s="181">
        <f>RES_hhdet_fech!L53/RES_summary!L$19</f>
        <v>6.0884052473159365</v>
      </c>
      <c r="M53" s="181">
        <f>RES_hhdet_fech!M53/RES_summary!M$19</f>
        <v>5.8978052619849475</v>
      </c>
      <c r="N53" s="181">
        <f>RES_hhdet_fech!N53/RES_summary!N$19</f>
        <v>5.9579917565517304</v>
      </c>
      <c r="O53" s="181">
        <f>RES_hhdet_fech!O53/RES_summary!O$19</f>
        <v>6.0340512609388117</v>
      </c>
      <c r="P53" s="181">
        <f>RES_hhdet_fech!P53/RES_summary!P$19</f>
        <v>5.7755324895089828</v>
      </c>
      <c r="Q53" s="181">
        <f>RES_hhdet_fech!Q53/RES_summary!Q$19</f>
        <v>5.8437831573984527</v>
      </c>
    </row>
    <row r="54" spans="1:17" ht="12" customHeight="1" x14ac:dyDescent="0.25">
      <c r="A54" s="163" t="s">
        <v>142</v>
      </c>
      <c r="B54" s="180">
        <f>RES_hhdet_fech!B54/RES_summary!B$19</f>
        <v>26.051816045390467</v>
      </c>
      <c r="C54" s="180">
        <f>RES_hhdet_fech!C54/RES_summary!C$19</f>
        <v>27.010410233834211</v>
      </c>
      <c r="D54" s="180">
        <f>RES_hhdet_fech!D54/RES_summary!D$19</f>
        <v>26.788751560758296</v>
      </c>
      <c r="E54" s="180">
        <f>RES_hhdet_fech!E54/RES_summary!E$19</f>
        <v>26.619138803493257</v>
      </c>
      <c r="F54" s="180">
        <f>RES_hhdet_fech!F54/RES_summary!F$19</f>
        <v>25.629245791241654</v>
      </c>
      <c r="G54" s="180">
        <f>RES_hhdet_fech!G54/RES_summary!G$19</f>
        <v>25.839839417076714</v>
      </c>
      <c r="H54" s="180">
        <f>RES_hhdet_fech!H54/RES_summary!H$19</f>
        <v>25.041158876697349</v>
      </c>
      <c r="I54" s="180">
        <f>RES_hhdet_fech!I54/RES_summary!I$19</f>
        <v>26.817818667628035</v>
      </c>
      <c r="J54" s="180">
        <f>RES_hhdet_fech!J54/RES_summary!J$19</f>
        <v>24.879656704680027</v>
      </c>
      <c r="K54" s="180">
        <f>RES_hhdet_fech!K54/RES_summary!K$19</f>
        <v>25.82710603196675</v>
      </c>
      <c r="L54" s="180">
        <f>RES_hhdet_fech!L54/RES_summary!L$19</f>
        <v>25.094157632775033</v>
      </c>
      <c r="M54" s="180">
        <f>RES_hhdet_fech!M54/RES_summary!M$19</f>
        <v>26.195040108502631</v>
      </c>
      <c r="N54" s="180">
        <f>RES_hhdet_fech!N54/RES_summary!N$19</f>
        <v>26.00232237308942</v>
      </c>
      <c r="O54" s="180">
        <f>RES_hhdet_fech!O54/RES_summary!O$19</f>
        <v>25.358308309008908</v>
      </c>
      <c r="P54" s="180">
        <f>RES_hhdet_fech!P54/RES_summary!P$19</f>
        <v>26.910156698703176</v>
      </c>
      <c r="Q54" s="180">
        <f>RES_hhdet_fech!Q54/RES_summary!Q$19</f>
        <v>25.872241415637212</v>
      </c>
    </row>
    <row r="55" spans="1:17" ht="12" customHeight="1" x14ac:dyDescent="0.25">
      <c r="A55" s="161" t="s">
        <v>141</v>
      </c>
      <c r="B55" s="179">
        <f>RES_hhdet_fech!B55/RES_summary!B$19</f>
        <v>22.973344350759366</v>
      </c>
      <c r="C55" s="179">
        <f>RES_hhdet_fech!C55/RES_summary!C$19</f>
        <v>23.600392246106161</v>
      </c>
      <c r="D55" s="179">
        <f>RES_hhdet_fech!D55/RES_summary!D$19</f>
        <v>23.480099534966335</v>
      </c>
      <c r="E55" s="179">
        <f>RES_hhdet_fech!E55/RES_summary!E$19</f>
        <v>23.375003121623905</v>
      </c>
      <c r="F55" s="179">
        <f>RES_hhdet_fech!F55/RES_summary!F$19</f>
        <v>22.719695820137371</v>
      </c>
      <c r="G55" s="179">
        <f>RES_hhdet_fech!G55/RES_summary!G$19</f>
        <v>22.87639151514761</v>
      </c>
      <c r="H55" s="179">
        <f>RES_hhdet_fech!H55/RES_summary!H$19</f>
        <v>22.312996161183769</v>
      </c>
      <c r="I55" s="179">
        <f>RES_hhdet_fech!I55/RES_summary!I$19</f>
        <v>23.414675375592733</v>
      </c>
      <c r="J55" s="179">
        <f>RES_hhdet_fech!J55/RES_summary!J$19</f>
        <v>22.093026921131781</v>
      </c>
      <c r="K55" s="179">
        <f>RES_hhdet_fech!K55/RES_summary!K$19</f>
        <v>22.767648826439554</v>
      </c>
      <c r="L55" s="179">
        <f>RES_hhdet_fech!L55/RES_summary!L$19</f>
        <v>22.274136920455824</v>
      </c>
      <c r="M55" s="179">
        <f>RES_hhdet_fech!M55/RES_summary!M$19</f>
        <v>23.055556533054183</v>
      </c>
      <c r="N55" s="179">
        <f>RES_hhdet_fech!N55/RES_summary!N$19</f>
        <v>22.859501299059865</v>
      </c>
      <c r="O55" s="179">
        <f>RES_hhdet_fech!O55/RES_summary!O$19</f>
        <v>22.326764349477042</v>
      </c>
      <c r="P55" s="179">
        <f>RES_hhdet_fech!P55/RES_summary!P$19</f>
        <v>23.428595283858265</v>
      </c>
      <c r="Q55" s="179">
        <f>RES_hhdet_fech!Q55/RES_summary!Q$19</f>
        <v>22.660740077562647</v>
      </c>
    </row>
    <row r="56" spans="1:17" ht="12" customHeight="1" x14ac:dyDescent="0.25">
      <c r="A56" s="148" t="s">
        <v>60</v>
      </c>
      <c r="B56" s="177">
        <f>RES_hhdet_fech!B56/RES_summary!B$19</f>
        <v>16.933680429503795</v>
      </c>
      <c r="C56" s="177">
        <f>RES_hhdet_fech!C56/RES_summary!C$19</f>
        <v>17.556766651992231</v>
      </c>
      <c r="D56" s="177">
        <f>RES_hhdet_fech!D56/RES_summary!D$19</f>
        <v>17.412688514492871</v>
      </c>
      <c r="E56" s="177">
        <f>RES_hhdet_fech!E56/RES_summary!E$19</f>
        <v>17.302440222270608</v>
      </c>
      <c r="F56" s="177">
        <f>RES_hhdet_fech!F56/RES_summary!F$19</f>
        <v>16.659009764307072</v>
      </c>
      <c r="G56" s="177">
        <f>RES_hhdet_fech!G56/RES_summary!G$19</f>
        <v>16.795895621099888</v>
      </c>
      <c r="H56" s="177">
        <f>RES_hhdet_fech!H56/RES_summary!H$19</f>
        <v>16.276753269853291</v>
      </c>
      <c r="I56" s="177">
        <f>RES_hhdet_fech!I56/RES_summary!I$19</f>
        <v>17.431582133958237</v>
      </c>
      <c r="J56" s="177">
        <f>RES_hhdet_fech!J56/RES_summary!J$19</f>
        <v>16.171776858042026</v>
      </c>
      <c r="K56" s="177">
        <f>RES_hhdet_fech!K56/RES_summary!K$19</f>
        <v>16.787618920778392</v>
      </c>
      <c r="L56" s="177">
        <f>RES_hhdet_fech!L56/RES_summary!L$19</f>
        <v>16.185731673139884</v>
      </c>
      <c r="M56" s="177">
        <f>RES_hhdet_fech!M56/RES_summary!M$19</f>
        <v>17.15775127106923</v>
      </c>
      <c r="N56" s="177">
        <f>RES_hhdet_fech!N56/RES_summary!N$19</f>
        <v>16.901509542508133</v>
      </c>
      <c r="O56" s="177">
        <f>RES_hhdet_fech!O56/RES_summary!O$19</f>
        <v>16.292713088538235</v>
      </c>
      <c r="P56" s="177">
        <f>RES_hhdet_fech!P56/RES_summary!P$19</f>
        <v>17.653062794349282</v>
      </c>
      <c r="Q56" s="177">
        <f>RES_hhdet_fech!Q56/RES_summary!Q$19</f>
        <v>16.816956920164195</v>
      </c>
    </row>
    <row r="57" spans="1:17" ht="12" customHeight="1" x14ac:dyDescent="0.25">
      <c r="A57" s="148" t="s">
        <v>59</v>
      </c>
      <c r="B57" s="177">
        <f>RES_hhdet_fech!B57/RES_summary!B$19</f>
        <v>6.0396639212555669</v>
      </c>
      <c r="C57" s="177">
        <f>RES_hhdet_fech!C57/RES_summary!C$19</f>
        <v>6.0436255941139319</v>
      </c>
      <c r="D57" s="177">
        <f>RES_hhdet_fech!D57/RES_summary!D$19</f>
        <v>6.067411020473461</v>
      </c>
      <c r="E57" s="177">
        <f>RES_hhdet_fech!E57/RES_summary!E$19</f>
        <v>6.0725628993533007</v>
      </c>
      <c r="F57" s="177">
        <f>RES_hhdet_fech!F57/RES_summary!F$19</f>
        <v>6.0606860558302964</v>
      </c>
      <c r="G57" s="177">
        <f>RES_hhdet_fech!G57/RES_summary!G$19</f>
        <v>6.0804958940477221</v>
      </c>
      <c r="H57" s="177">
        <f>RES_hhdet_fech!H57/RES_summary!H$19</f>
        <v>6.0362428913304784</v>
      </c>
      <c r="I57" s="177">
        <f>RES_hhdet_fech!I57/RES_summary!I$19</f>
        <v>5.983093241634494</v>
      </c>
      <c r="J57" s="177">
        <f>RES_hhdet_fech!J57/RES_summary!J$19</f>
        <v>5.9212500630897527</v>
      </c>
      <c r="K57" s="177">
        <f>RES_hhdet_fech!K57/RES_summary!K$19</f>
        <v>5.9800299056611612</v>
      </c>
      <c r="L57" s="177">
        <f>RES_hhdet_fech!L57/RES_summary!L$19</f>
        <v>6.0884052473159409</v>
      </c>
      <c r="M57" s="177">
        <f>RES_hhdet_fech!M57/RES_summary!M$19</f>
        <v>5.8978052619849466</v>
      </c>
      <c r="N57" s="177">
        <f>RES_hhdet_fech!N57/RES_summary!N$19</f>
        <v>5.957991756551734</v>
      </c>
      <c r="O57" s="177">
        <f>RES_hhdet_fech!O57/RES_summary!O$19</f>
        <v>6.0340512609388117</v>
      </c>
      <c r="P57" s="177">
        <f>RES_hhdet_fech!P57/RES_summary!P$19</f>
        <v>5.7755324895089837</v>
      </c>
      <c r="Q57" s="177">
        <f>RES_hhdet_fech!Q57/RES_summary!Q$19</f>
        <v>5.8437831573984509</v>
      </c>
    </row>
    <row r="58" spans="1:17" ht="12" customHeight="1" x14ac:dyDescent="0.25">
      <c r="A58" s="158" t="s">
        <v>62</v>
      </c>
      <c r="B58" s="178">
        <f>RES_hhdet_fech!B58/RES_summary!B$19</f>
        <v>8.4930978229291956</v>
      </c>
      <c r="C58" s="178">
        <f>RES_hhdet_fech!C58/RES_summary!C$19</f>
        <v>8.5708311375663797</v>
      </c>
      <c r="D58" s="178">
        <f>RES_hhdet_fech!D58/RES_summary!D$19</f>
        <v>8.609399124428796</v>
      </c>
      <c r="E58" s="178">
        <f>RES_hhdet_fech!E58/RES_summary!E$19</f>
        <v>8.5355108439605623</v>
      </c>
      <c r="F58" s="178">
        <f>RES_hhdet_fech!F58/RES_summary!F$19</f>
        <v>8.3102800802277486</v>
      </c>
      <c r="G58" s="178">
        <f>RES_hhdet_fech!G58/RES_summary!G$19</f>
        <v>8.3042330044187693</v>
      </c>
      <c r="H58" s="178">
        <f>RES_hhdet_fech!H58/RES_summary!H$19</f>
        <v>8.0719966566737185</v>
      </c>
      <c r="I58" s="178">
        <f>RES_hhdet_fech!I58/RES_summary!I$19</f>
        <v>8.4833600693305584</v>
      </c>
      <c r="J58" s="178">
        <f>RES_hhdet_fech!J58/RES_summary!J$19</f>
        <v>8.156212918408082</v>
      </c>
      <c r="K58" s="178">
        <f>RES_hhdet_fech!K58/RES_summary!K$19</f>
        <v>8.2171408254254583</v>
      </c>
      <c r="L58" s="178">
        <f>RES_hhdet_fech!L58/RES_summary!L$19</f>
        <v>8.1302927088531476</v>
      </c>
      <c r="M58" s="178">
        <f>RES_hhdet_fech!M58/RES_summary!M$19</f>
        <v>8.2274397309227769</v>
      </c>
      <c r="N58" s="178">
        <f>RES_hhdet_fech!N58/RES_summary!N$19</f>
        <v>8.4117370097020743</v>
      </c>
      <c r="O58" s="178">
        <f>RES_hhdet_fech!O58/RES_summary!O$19</f>
        <v>7.9792651718949754</v>
      </c>
      <c r="P58" s="178">
        <f>RES_hhdet_fech!P58/RES_summary!P$19</f>
        <v>8.4475741122268264</v>
      </c>
      <c r="Q58" s="178">
        <f>RES_hhdet_fech!Q58/RES_summary!Q$19</f>
        <v>8.2031243812002632</v>
      </c>
    </row>
    <row r="59" spans="1:17" ht="12" customHeight="1" x14ac:dyDescent="0.25">
      <c r="A59" s="23" t="s">
        <v>57</v>
      </c>
      <c r="B59" s="177">
        <f>RES_hhdet_fech!B59/RES_summary!B$19</f>
        <v>14.563088026132483</v>
      </c>
      <c r="C59" s="177">
        <f>RES_hhdet_fech!C59/RES_summary!C$19</f>
        <v>14.533648791603705</v>
      </c>
      <c r="D59" s="177">
        <f>RES_hhdet_fech!D59/RES_summary!D$19</f>
        <v>14.475198353599627</v>
      </c>
      <c r="E59" s="177">
        <f>RES_hhdet_fech!E59/RES_summary!E$19</f>
        <v>13.927671213627185</v>
      </c>
      <c r="F59" s="177">
        <f>RES_hhdet_fech!F59/RES_summary!F$19</f>
        <v>14.686779684418415</v>
      </c>
      <c r="G59" s="177">
        <f>RES_hhdet_fech!G59/RES_summary!G$19</f>
        <v>15.688487082379183</v>
      </c>
      <c r="H59" s="177">
        <f>RES_hhdet_fech!H59/RES_summary!H$19</f>
        <v>12.7946920681976</v>
      </c>
      <c r="I59" s="177">
        <f>RES_hhdet_fech!I59/RES_summary!I$19</f>
        <v>14.15184101637756</v>
      </c>
      <c r="J59" s="177">
        <f>RES_hhdet_fech!J59/RES_summary!J$19</f>
        <v>14.040367130283487</v>
      </c>
      <c r="K59" s="177">
        <f>RES_hhdet_fech!K59/RES_summary!K$19</f>
        <v>10.472603351525187</v>
      </c>
      <c r="L59" s="177">
        <f>RES_hhdet_fech!L59/RES_summary!L$19</f>
        <v>15.03759376061573</v>
      </c>
      <c r="M59" s="177">
        <f>RES_hhdet_fech!M59/RES_summary!M$19</f>
        <v>14.936738736911144</v>
      </c>
      <c r="N59" s="177">
        <f>RES_hhdet_fech!N59/RES_summary!N$19</f>
        <v>11.449374472167092</v>
      </c>
      <c r="O59" s="177">
        <f>RES_hhdet_fech!O59/RES_summary!O$19</f>
        <v>12.49744561389315</v>
      </c>
      <c r="P59" s="177">
        <f>RES_hhdet_fech!P59/RES_summary!P$19</f>
        <v>12.299969231567561</v>
      </c>
      <c r="Q59" s="177">
        <f>RES_hhdet_fech!Q59/RES_summary!Q$19</f>
        <v>12.040147431554841</v>
      </c>
    </row>
    <row r="60" spans="1:17" ht="12" customHeight="1" x14ac:dyDescent="0.25">
      <c r="A60" s="29" t="s">
        <v>140</v>
      </c>
      <c r="B60" s="176">
        <f>RES_hhdet_fech!B60/RES_summary!B$19</f>
        <v>8.1372075758840481</v>
      </c>
      <c r="C60" s="176">
        <f>RES_hhdet_fech!C60/RES_summary!C$19</f>
        <v>8.3052110615939565</v>
      </c>
      <c r="D60" s="176">
        <f>RES_hhdet_fech!D60/RES_summary!D$19</f>
        <v>8.379226908786169</v>
      </c>
      <c r="E60" s="176">
        <f>RES_hhdet_fech!E60/RES_summary!E$19</f>
        <v>8.4142248458150135</v>
      </c>
      <c r="F60" s="176">
        <f>RES_hhdet_fech!F60/RES_summary!F$19</f>
        <v>8.155476744408082</v>
      </c>
      <c r="G60" s="176">
        <f>RES_hhdet_fech!G60/RES_summary!G$19</f>
        <v>7.9731995781646363</v>
      </c>
      <c r="H60" s="176">
        <f>RES_hhdet_fech!H60/RES_summary!H$19</f>
        <v>7.8593547847159284</v>
      </c>
      <c r="I60" s="176">
        <f>RES_hhdet_fech!I60/RES_summary!I$19</f>
        <v>8.0264757191490119</v>
      </c>
      <c r="J60" s="176">
        <f>RES_hhdet_fech!J60/RES_summary!J$19</f>
        <v>7.7163098983597598</v>
      </c>
      <c r="K60" s="176">
        <f>RES_hhdet_fech!K60/RES_summary!K$19</f>
        <v>8.1142529069571392</v>
      </c>
      <c r="L60" s="176">
        <f>RES_hhdet_fech!L60/RES_summary!L$19</f>
        <v>7.8249999794088341</v>
      </c>
      <c r="M60" s="176">
        <f>RES_hhdet_fech!M60/RES_summary!M$19</f>
        <v>7.9446574979913969</v>
      </c>
      <c r="N60" s="176">
        <f>RES_hhdet_fech!N60/RES_summary!N$19</f>
        <v>8.3213912176449973</v>
      </c>
      <c r="O60" s="176">
        <f>RES_hhdet_fech!O60/RES_summary!O$19</f>
        <v>7.8429802155883745</v>
      </c>
      <c r="P60" s="176">
        <f>RES_hhdet_fech!P60/RES_summary!P$19</f>
        <v>8.3217680779428775</v>
      </c>
      <c r="Q60" s="176">
        <f>RES_hhdet_fech!Q60/RES_summary!Q$19</f>
        <v>8.0269907511308478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84">
        <f>RES_hhdet_fech!B62/RES_summary!B$19</f>
        <v>195.13514600939442</v>
      </c>
      <c r="C62" s="184">
        <f>RES_hhdet_fech!C62/RES_summary!C$19</f>
        <v>209.58794823910708</v>
      </c>
      <c r="D62" s="184">
        <f>RES_hhdet_fech!D62/RES_summary!D$19</f>
        <v>194.28804688223678</v>
      </c>
      <c r="E62" s="184">
        <f>RES_hhdet_fech!E62/RES_summary!E$19</f>
        <v>199.22327703343484</v>
      </c>
      <c r="F62" s="184">
        <f>RES_hhdet_fech!F62/RES_summary!F$19</f>
        <v>189.83267407963268</v>
      </c>
      <c r="G62" s="184">
        <f>RES_hhdet_fech!G62/RES_summary!G$19</f>
        <v>177.10222750038361</v>
      </c>
      <c r="H62" s="184">
        <f>RES_hhdet_fech!H62/RES_summary!H$19</f>
        <v>166.01038979282691</v>
      </c>
      <c r="I62" s="184">
        <f>RES_hhdet_fech!I62/RES_summary!I$19</f>
        <v>157.26016231133266</v>
      </c>
      <c r="J62" s="184">
        <f>RES_hhdet_fech!J62/RES_summary!J$19</f>
        <v>156.99156386178237</v>
      </c>
      <c r="K62" s="184">
        <f>RES_hhdet_fech!K62/RES_summary!K$19</f>
        <v>159.33934622905159</v>
      </c>
      <c r="L62" s="184">
        <f>RES_hhdet_fech!L62/RES_summary!L$19</f>
        <v>177.35766416828253</v>
      </c>
      <c r="M62" s="184">
        <f>RES_hhdet_fech!M62/RES_summary!M$19</f>
        <v>155.91768697296754</v>
      </c>
      <c r="N62" s="184">
        <f>RES_hhdet_fech!N62/RES_summary!N$19</f>
        <v>159.86268731456568</v>
      </c>
      <c r="O62" s="184">
        <f>RES_hhdet_fech!O62/RES_summary!O$19</f>
        <v>174.49387065836143</v>
      </c>
      <c r="P62" s="184">
        <f>RES_hhdet_fech!P62/RES_summary!P$19</f>
        <v>146.59293452773207</v>
      </c>
      <c r="Q62" s="184">
        <f>RES_hhdet_fech!Q62/RES_summary!Q$19</f>
        <v>157.35696686710313</v>
      </c>
    </row>
    <row r="63" spans="1:17" ht="12.95" customHeight="1" x14ac:dyDescent="0.25">
      <c r="A63" s="158" t="s">
        <v>65</v>
      </c>
      <c r="B63" s="178">
        <f>RES_hhdet_fech!B63/RES_summary!B$19</f>
        <v>154.04415055315027</v>
      </c>
      <c r="C63" s="178">
        <f>RES_hhdet_fech!C63/RES_summary!C$19</f>
        <v>168.23565059336059</v>
      </c>
      <c r="D63" s="178">
        <f>RES_hhdet_fech!D63/RES_summary!D$19</f>
        <v>153.43250607527293</v>
      </c>
      <c r="E63" s="178">
        <f>RES_hhdet_fech!E63/RES_summary!E$19</f>
        <v>158.39323544752153</v>
      </c>
      <c r="F63" s="178">
        <f>RES_hhdet_fech!F63/RES_summary!F$19</f>
        <v>149.19941444459431</v>
      </c>
      <c r="G63" s="178">
        <f>RES_hhdet_fech!G63/RES_summary!G$19</f>
        <v>137.69816757519587</v>
      </c>
      <c r="H63" s="178">
        <f>RES_hhdet_fech!H63/RES_summary!H$19</f>
        <v>127.27741162564553</v>
      </c>
      <c r="I63" s="178">
        <f>RES_hhdet_fech!I63/RES_summary!I$19</f>
        <v>119.75279426996285</v>
      </c>
      <c r="J63" s="178">
        <f>RES_hhdet_fech!J63/RES_summary!J$19</f>
        <v>120.09170739472994</v>
      </c>
      <c r="K63" s="178">
        <f>RES_hhdet_fech!K63/RES_summary!K$19</f>
        <v>121.74960132032837</v>
      </c>
      <c r="L63" s="178">
        <f>RES_hhdet_fech!L63/RES_summary!L$19</f>
        <v>139.65997185988536</v>
      </c>
      <c r="M63" s="178">
        <f>RES_hhdet_fech!M63/RES_summary!M$19</f>
        <v>119.24549843768514</v>
      </c>
      <c r="N63" s="178">
        <f>RES_hhdet_fech!N63/RES_summary!N$19</f>
        <v>123.39776840989379</v>
      </c>
      <c r="O63" s="178">
        <f>RES_hhdet_fech!O63/RES_summary!O$19</f>
        <v>138.32939681161804</v>
      </c>
      <c r="P63" s="178">
        <f>RES_hhdet_fech!P63/RES_summary!P$19</f>
        <v>110.77239365820007</v>
      </c>
      <c r="Q63" s="178">
        <f>RES_hhdet_fech!Q63/RES_summary!Q$19</f>
        <v>121.73446830238511</v>
      </c>
    </row>
    <row r="64" spans="1:17" ht="12" customHeight="1" x14ac:dyDescent="0.25">
      <c r="A64" s="23" t="s">
        <v>161</v>
      </c>
      <c r="B64" s="177">
        <f>RES_hhdet_fech!B64/RES_summary!B$19</f>
        <v>152.08464839733841</v>
      </c>
      <c r="C64" s="177">
        <f>RES_hhdet_fech!C64/RES_summary!C$19</f>
        <v>165.46832951329705</v>
      </c>
      <c r="D64" s="177">
        <f>RES_hhdet_fech!D64/RES_summary!D$19</f>
        <v>150.57112698375289</v>
      </c>
      <c r="E64" s="177">
        <f>RES_hhdet_fech!E64/RES_summary!E$19</f>
        <v>155.42078271314463</v>
      </c>
      <c r="F64" s="177">
        <f>RES_hhdet_fech!F64/RES_summary!F$19</f>
        <v>146.89565286380684</v>
      </c>
      <c r="G64" s="177">
        <f>RES_hhdet_fech!G64/RES_summary!G$19</f>
        <v>135.61446759382528</v>
      </c>
      <c r="H64" s="177">
        <f>RES_hhdet_fech!H64/RES_summary!H$19</f>
        <v>125.74107842021084</v>
      </c>
      <c r="I64" s="177">
        <f>RES_hhdet_fech!I64/RES_summary!I$19</f>
        <v>117.02067573825207</v>
      </c>
      <c r="J64" s="177">
        <f>RES_hhdet_fech!J64/RES_summary!J$19</f>
        <v>118.19111239205201</v>
      </c>
      <c r="K64" s="177">
        <f>RES_hhdet_fech!K64/RES_summary!K$19</f>
        <v>119.55396810971004</v>
      </c>
      <c r="L64" s="177">
        <f>RES_hhdet_fech!L64/RES_summary!L$19</f>
        <v>137.41065893191364</v>
      </c>
      <c r="M64" s="177">
        <f>RES_hhdet_fech!M64/RES_summary!M$19</f>
        <v>116.99147937889937</v>
      </c>
      <c r="N64" s="177">
        <f>RES_hhdet_fech!N64/RES_summary!N$19</f>
        <v>120.80964724966233</v>
      </c>
      <c r="O64" s="177">
        <f>RES_hhdet_fech!O64/RES_summary!O$19</f>
        <v>136.92563449825346</v>
      </c>
      <c r="P64" s="177">
        <f>RES_hhdet_fech!P64/RES_summary!P$19</f>
        <v>107.74894481256007</v>
      </c>
      <c r="Q64" s="177">
        <f>RES_hhdet_fech!Q64/RES_summary!Q$19</f>
        <v>119.35170695441582</v>
      </c>
    </row>
    <row r="65" spans="1:17" ht="12" customHeight="1" x14ac:dyDescent="0.25">
      <c r="A65" s="23" t="s">
        <v>60</v>
      </c>
      <c r="B65" s="177">
        <f>RES_hhdet_fech!B65/RES_summary!B$19</f>
        <v>1.9595021558118766</v>
      </c>
      <c r="C65" s="177">
        <f>RES_hhdet_fech!C65/RES_summary!C$19</f>
        <v>2.7673210800635109</v>
      </c>
      <c r="D65" s="177">
        <f>RES_hhdet_fech!D65/RES_summary!D$19</f>
        <v>2.8613790915200519</v>
      </c>
      <c r="E65" s="177">
        <f>RES_hhdet_fech!E65/RES_summary!E$19</f>
        <v>2.9724527343769069</v>
      </c>
      <c r="F65" s="177">
        <f>RES_hhdet_fech!F65/RES_summary!F$19</f>
        <v>2.3037615807874792</v>
      </c>
      <c r="G65" s="177">
        <f>RES_hhdet_fech!G65/RES_summary!G$19</f>
        <v>2.083699981370577</v>
      </c>
      <c r="H65" s="177">
        <f>RES_hhdet_fech!H65/RES_summary!H$19</f>
        <v>1.5363332054346794</v>
      </c>
      <c r="I65" s="177">
        <f>RES_hhdet_fech!I65/RES_summary!I$19</f>
        <v>2.7321185317107917</v>
      </c>
      <c r="J65" s="177">
        <f>RES_hhdet_fech!J65/RES_summary!J$19</f>
        <v>1.900595002677935</v>
      </c>
      <c r="K65" s="177">
        <f>RES_hhdet_fech!K65/RES_summary!K$19</f>
        <v>2.1956332106183236</v>
      </c>
      <c r="L65" s="177">
        <f>RES_hhdet_fech!L65/RES_summary!L$19</f>
        <v>2.2493129279717001</v>
      </c>
      <c r="M65" s="177">
        <f>RES_hhdet_fech!M65/RES_summary!M$19</f>
        <v>2.254019058785774</v>
      </c>
      <c r="N65" s="177">
        <f>RES_hhdet_fech!N65/RES_summary!N$19</f>
        <v>2.5881211602314513</v>
      </c>
      <c r="O65" s="177">
        <f>RES_hhdet_fech!O65/RES_summary!O$19</f>
        <v>1.4037623133645778</v>
      </c>
      <c r="P65" s="177">
        <f>RES_hhdet_fech!P65/RES_summary!P$19</f>
        <v>3.0234488456400013</v>
      </c>
      <c r="Q65" s="177">
        <f>RES_hhdet_fech!Q65/RES_summary!Q$19</f>
        <v>2.3827613479692733</v>
      </c>
    </row>
    <row r="66" spans="1:17" ht="12.95" customHeight="1" x14ac:dyDescent="0.25">
      <c r="A66" s="158" t="s">
        <v>112</v>
      </c>
      <c r="B66" s="178">
        <f>RES_hhdet_fech!B66/RES_summary!B$19</f>
        <v>4.5685453129060152E-2</v>
      </c>
      <c r="C66" s="178">
        <f>RES_hhdet_fech!C66/RES_summary!C$19</f>
        <v>5.3354775609606539E-2</v>
      </c>
      <c r="D66" s="178">
        <f>RES_hhdet_fech!D66/RES_summary!D$19</f>
        <v>5.4844038559458748E-2</v>
      </c>
      <c r="E66" s="178">
        <f>RES_hhdet_fech!E66/RES_summary!E$19</f>
        <v>5.3883066150535446E-2</v>
      </c>
      <c r="F66" s="178">
        <f>RES_hhdet_fech!F66/RES_summary!F$19</f>
        <v>5.6247290163234792E-2</v>
      </c>
      <c r="G66" s="178">
        <f>RES_hhdet_fech!G66/RES_summary!G$19</f>
        <v>6.0125419764899844E-2</v>
      </c>
      <c r="H66" s="178">
        <f>RES_hhdet_fech!H66/RES_summary!H$19</f>
        <v>6.3314331542566854E-2</v>
      </c>
      <c r="I66" s="178">
        <f>RES_hhdet_fech!I66/RES_summary!I$19</f>
        <v>7.0060806206890286E-2</v>
      </c>
      <c r="J66" s="178">
        <f>RES_hhdet_fech!J66/RES_summary!J$19</f>
        <v>6.9052994179747404E-2</v>
      </c>
      <c r="K66" s="178">
        <f>RES_hhdet_fech!K66/RES_summary!K$19</f>
        <v>6.883353675730941E-2</v>
      </c>
      <c r="L66" s="178">
        <f>RES_hhdet_fech!L66/RES_summary!L$19</f>
        <v>6.7599921304684951E-2</v>
      </c>
      <c r="M66" s="178">
        <f>RES_hhdet_fech!M66/RES_summary!M$19</f>
        <v>6.9977255511195186E-2</v>
      </c>
      <c r="N66" s="178">
        <f>RES_hhdet_fech!N66/RES_summary!N$19</f>
        <v>6.3176238207686974E-2</v>
      </c>
      <c r="O66" s="178">
        <f>RES_hhdet_fech!O66/RES_summary!O$19</f>
        <v>5.929606797059582E-2</v>
      </c>
      <c r="P66" s="178">
        <f>RES_hhdet_fech!P66/RES_summary!P$19</f>
        <v>4.949367512768018E-2</v>
      </c>
      <c r="Q66" s="178">
        <f>RES_hhdet_fech!Q66/RES_summary!Q$19</f>
        <v>4.4303828581404754E-2</v>
      </c>
    </row>
    <row r="67" spans="1:17" ht="12" customHeight="1" x14ac:dyDescent="0.25">
      <c r="A67" s="23" t="s">
        <v>60</v>
      </c>
      <c r="B67" s="177">
        <f>RES_hhdet_fech!B67/RES_summary!B$19</f>
        <v>4.5685453129060152E-2</v>
      </c>
      <c r="C67" s="177">
        <f>RES_hhdet_fech!C67/RES_summary!C$19</f>
        <v>5.3354775609606539E-2</v>
      </c>
      <c r="D67" s="177">
        <f>RES_hhdet_fech!D67/RES_summary!D$19</f>
        <v>5.4844038559458748E-2</v>
      </c>
      <c r="E67" s="177">
        <f>RES_hhdet_fech!E67/RES_summary!E$19</f>
        <v>5.3883066150535446E-2</v>
      </c>
      <c r="F67" s="177">
        <f>RES_hhdet_fech!F67/RES_summary!F$19</f>
        <v>5.6247290163234792E-2</v>
      </c>
      <c r="G67" s="177">
        <f>RES_hhdet_fech!G67/RES_summary!G$19</f>
        <v>6.0125419764899844E-2</v>
      </c>
      <c r="H67" s="177">
        <f>RES_hhdet_fech!H67/RES_summary!H$19</f>
        <v>6.3314331542566854E-2</v>
      </c>
      <c r="I67" s="177">
        <f>RES_hhdet_fech!I67/RES_summary!I$19</f>
        <v>7.0060806206890286E-2</v>
      </c>
      <c r="J67" s="177">
        <f>RES_hhdet_fech!J67/RES_summary!J$19</f>
        <v>6.9052994179747404E-2</v>
      </c>
      <c r="K67" s="177">
        <f>RES_hhdet_fech!K67/RES_summary!K$19</f>
        <v>6.883353675730941E-2</v>
      </c>
      <c r="L67" s="177">
        <f>RES_hhdet_fech!L67/RES_summary!L$19</f>
        <v>6.7599921304684951E-2</v>
      </c>
      <c r="M67" s="177">
        <f>RES_hhdet_fech!M67/RES_summary!M$19</f>
        <v>6.9977255511195186E-2</v>
      </c>
      <c r="N67" s="177">
        <f>RES_hhdet_fech!N67/RES_summary!N$19</f>
        <v>6.3176238207686974E-2</v>
      </c>
      <c r="O67" s="177">
        <f>RES_hhdet_fech!O67/RES_summary!O$19</f>
        <v>5.929606797059582E-2</v>
      </c>
      <c r="P67" s="177">
        <f>RES_hhdet_fech!P67/RES_summary!P$19</f>
        <v>4.949367512768018E-2</v>
      </c>
      <c r="Q67" s="177">
        <f>RES_hhdet_fech!Q67/RES_summary!Q$19</f>
        <v>4.4303828581404754E-2</v>
      </c>
    </row>
    <row r="68" spans="1:17" ht="12" customHeight="1" x14ac:dyDescent="0.25">
      <c r="A68" s="158" t="s">
        <v>63</v>
      </c>
      <c r="B68" s="178">
        <f>RES_hhdet_fech!B68/RES_summary!B$19</f>
        <v>28.509542087427828</v>
      </c>
      <c r="C68" s="178">
        <f>RES_hhdet_fech!C68/RES_summary!C$19</f>
        <v>28.572890142212099</v>
      </c>
      <c r="D68" s="178">
        <f>RES_hhdet_fech!D68/RES_summary!D$19</f>
        <v>28.216501390406719</v>
      </c>
      <c r="E68" s="178">
        <f>RES_hhdet_fech!E68/RES_summary!E$19</f>
        <v>28.063204984480297</v>
      </c>
      <c r="F68" s="178">
        <f>RES_hhdet_fech!F68/RES_summary!F$19</f>
        <v>27.958926948080673</v>
      </c>
      <c r="G68" s="178">
        <f>RES_hhdet_fech!G68/RES_summary!G$19</f>
        <v>27.115815253416812</v>
      </c>
      <c r="H68" s="178">
        <f>RES_hhdet_fech!H68/RES_summary!H$19</f>
        <v>26.510064420231469</v>
      </c>
      <c r="I68" s="178">
        <f>RES_hhdet_fech!I68/RES_summary!I$19</f>
        <v>25.679643481578488</v>
      </c>
      <c r="J68" s="178">
        <f>RES_hhdet_fech!J68/RES_summary!J$19</f>
        <v>25.189114045275762</v>
      </c>
      <c r="K68" s="178">
        <f>RES_hhdet_fech!K68/RES_summary!K$19</f>
        <v>25.533352183296977</v>
      </c>
      <c r="L68" s="178">
        <f>RES_hhdet_fech!L68/RES_summary!L$19</f>
        <v>25.573424361907815</v>
      </c>
      <c r="M68" s="178">
        <f>RES_hhdet_fech!M68/RES_summary!M$19</f>
        <v>24.989196047013635</v>
      </c>
      <c r="N68" s="178">
        <f>RES_hhdet_fech!N68/RES_summary!N$19</f>
        <v>24.833167263526711</v>
      </c>
      <c r="O68" s="178">
        <f>RES_hhdet_fech!O68/RES_summary!O$19</f>
        <v>24.473266884232487</v>
      </c>
      <c r="P68" s="178">
        <f>RES_hhdet_fech!P68/RES_summary!P$19</f>
        <v>24.277404996365483</v>
      </c>
      <c r="Q68" s="178">
        <f>RES_hhdet_fech!Q68/RES_summary!Q$19</f>
        <v>24.208594594384081</v>
      </c>
    </row>
    <row r="69" spans="1:17" ht="12" customHeight="1" x14ac:dyDescent="0.25">
      <c r="A69" s="167" t="s">
        <v>160</v>
      </c>
      <c r="B69" s="183">
        <f>RES_hhdet_fech!B69/RES_summary!B$19</f>
        <v>30.144142041642084</v>
      </c>
      <c r="C69" s="183">
        <f>RES_hhdet_fech!C69/RES_summary!C$19</f>
        <v>29.991460055669762</v>
      </c>
      <c r="D69" s="183">
        <f>RES_hhdet_fech!D69/RES_summary!D$19</f>
        <v>29.647635835661678</v>
      </c>
      <c r="E69" s="183">
        <f>RES_hhdet_fech!E69/RES_summary!E$19</f>
        <v>29.491706991573331</v>
      </c>
      <c r="F69" s="183">
        <f>RES_hhdet_fech!F69/RES_summary!F$19</f>
        <v>29.574359225831742</v>
      </c>
      <c r="G69" s="183">
        <f>RES_hhdet_fech!G69/RES_summary!G$19</f>
        <v>28.958013941166733</v>
      </c>
      <c r="H69" s="183">
        <f>RES_hhdet_fech!H69/RES_summary!H$19</f>
        <v>28.562418426025118</v>
      </c>
      <c r="I69" s="183">
        <f>RES_hhdet_fech!I69/RES_summary!I$19</f>
        <v>27.285199734862868</v>
      </c>
      <c r="J69" s="183">
        <f>RES_hhdet_fech!J69/RES_summary!J$19</f>
        <v>26.948513887801557</v>
      </c>
      <c r="K69" s="183">
        <f>RES_hhdet_fech!K69/RES_summary!K$19</f>
        <v>27.673638178379999</v>
      </c>
      <c r="L69" s="183">
        <f>RES_hhdet_fech!L69/RES_summary!L$19</f>
        <v>28.279974791493906</v>
      </c>
      <c r="M69" s="183">
        <f>RES_hhdet_fech!M69/RES_summary!M$19</f>
        <v>27.368684129435366</v>
      </c>
      <c r="N69" s="183">
        <f>RES_hhdet_fech!N69/RES_summary!N$19</f>
        <v>27.334177915296657</v>
      </c>
      <c r="O69" s="183">
        <f>RES_hhdet_fech!O69/RES_summary!O$19</f>
        <v>27.067402643774635</v>
      </c>
      <c r="P69" s="183">
        <f>RES_hhdet_fech!P69/RES_summary!P$19</f>
        <v>26.630134424715511</v>
      </c>
      <c r="Q69" s="183">
        <f>RES_hhdet_fech!Q69/RES_summary!Q$19</f>
        <v>26.670727062302074</v>
      </c>
    </row>
    <row r="70" spans="1:17" ht="12" customHeight="1" x14ac:dyDescent="0.25">
      <c r="A70" s="167" t="s">
        <v>159</v>
      </c>
      <c r="B70" s="183">
        <f>RES_hhdet_fech!B70/RES_summary!B$19</f>
        <v>25.633356248322904</v>
      </c>
      <c r="C70" s="183">
        <f>RES_hhdet_fech!C70/RES_summary!C$19</f>
        <v>25.538074630299263</v>
      </c>
      <c r="D70" s="183">
        <f>RES_hhdet_fech!D70/RES_summary!D$19</f>
        <v>25.338374313653556</v>
      </c>
      <c r="E70" s="183">
        <f>RES_hhdet_fech!E70/RES_summary!E$19</f>
        <v>25.242172443875976</v>
      </c>
      <c r="F70" s="183">
        <f>RES_hhdet_fech!F70/RES_summary!F$19</f>
        <v>25.284019552620922</v>
      </c>
      <c r="G70" s="183">
        <f>RES_hhdet_fech!G70/RES_summary!G$19</f>
        <v>24.903204955806103</v>
      </c>
      <c r="H70" s="183">
        <f>RES_hhdet_fech!H70/RES_summary!H$19</f>
        <v>24.601814868246802</v>
      </c>
      <c r="I70" s="183">
        <f>RES_hhdet_fech!I70/RES_summary!I$19</f>
        <v>23.718473069295371</v>
      </c>
      <c r="J70" s="183">
        <f>RES_hhdet_fech!J70/RES_summary!J$19</f>
        <v>23.437784090160783</v>
      </c>
      <c r="K70" s="183">
        <f>RES_hhdet_fech!K70/RES_summary!K$19</f>
        <v>23.967894721608154</v>
      </c>
      <c r="L70" s="183">
        <f>RES_hhdet_fech!L70/RES_summary!L$19</f>
        <v>24.328988987829508</v>
      </c>
      <c r="M70" s="183">
        <f>RES_hhdet_fech!M70/RES_summary!M$19</f>
        <v>23.824293366765108</v>
      </c>
      <c r="N70" s="183">
        <f>RES_hhdet_fech!N70/RES_summary!N$19</f>
        <v>23.725207401494565</v>
      </c>
      <c r="O70" s="183">
        <f>RES_hhdet_fech!O70/RES_summary!O$19</f>
        <v>23.424857459564016</v>
      </c>
      <c r="P70" s="183">
        <f>RES_hhdet_fech!P70/RES_summary!P$19</f>
        <v>23.244900672122348</v>
      </c>
      <c r="Q70" s="183">
        <f>RES_hhdet_fech!Q70/RES_summary!Q$19</f>
        <v>23.179755747894799</v>
      </c>
    </row>
    <row r="71" spans="1:17" ht="12" customHeight="1" x14ac:dyDescent="0.25">
      <c r="A71" s="166" t="s">
        <v>109</v>
      </c>
      <c r="B71" s="182">
        <f>RES_hhdet_fech!B71/RES_summary!B$19</f>
        <v>19.593692327067341</v>
      </c>
      <c r="C71" s="182">
        <f>RES_hhdet_fech!C71/RES_summary!C$19</f>
        <v>19.494449036185326</v>
      </c>
      <c r="D71" s="182">
        <f>RES_hhdet_fech!D71/RES_summary!D$19</f>
        <v>19.270963293180092</v>
      </c>
      <c r="E71" s="182">
        <f>RES_hhdet_fech!E71/RES_summary!E$19</f>
        <v>19.169609544522672</v>
      </c>
      <c r="F71" s="182">
        <f>RES_hhdet_fech!F71/RES_summary!F$19</f>
        <v>19.223333496790623</v>
      </c>
      <c r="G71" s="182">
        <f>RES_hhdet_fech!G71/RES_summary!G$19</f>
        <v>18.822709061758381</v>
      </c>
      <c r="H71" s="182">
        <f>RES_hhdet_fech!H71/RES_summary!H$19</f>
        <v>18.565571976916324</v>
      </c>
      <c r="I71" s="182">
        <f>RES_hhdet_fech!I71/RES_summary!I$19</f>
        <v>17.735379827660879</v>
      </c>
      <c r="J71" s="182">
        <f>RES_hhdet_fech!J71/RES_summary!J$19</f>
        <v>17.516534027071025</v>
      </c>
      <c r="K71" s="182">
        <f>RES_hhdet_fech!K71/RES_summary!K$19</f>
        <v>17.987864815946992</v>
      </c>
      <c r="L71" s="182">
        <f>RES_hhdet_fech!L71/RES_summary!L$19</f>
        <v>18.240583740513568</v>
      </c>
      <c r="M71" s="182">
        <f>RES_hhdet_fech!M71/RES_summary!M$19</f>
        <v>17.926488104780162</v>
      </c>
      <c r="N71" s="182">
        <f>RES_hhdet_fech!N71/RES_summary!N$19</f>
        <v>17.767215644942834</v>
      </c>
      <c r="O71" s="182">
        <f>RES_hhdet_fech!O71/RES_summary!O$19</f>
        <v>17.390806198625206</v>
      </c>
      <c r="P71" s="182">
        <f>RES_hhdet_fech!P71/RES_summary!P$19</f>
        <v>17.469368182613369</v>
      </c>
      <c r="Q71" s="182">
        <f>RES_hhdet_fech!Q71/RES_summary!Q$19</f>
        <v>17.335972590496347</v>
      </c>
    </row>
    <row r="72" spans="1:17" ht="12" customHeight="1" x14ac:dyDescent="0.25">
      <c r="A72" s="147" t="s">
        <v>59</v>
      </c>
      <c r="B72" s="181">
        <f>RES_hhdet_fech!B72/RES_summary!B$19</f>
        <v>6.0396639212555669</v>
      </c>
      <c r="C72" s="181">
        <f>RES_hhdet_fech!C72/RES_summary!C$19</f>
        <v>6.0436255941139336</v>
      </c>
      <c r="D72" s="181">
        <f>RES_hhdet_fech!D72/RES_summary!D$19</f>
        <v>6.0674110204734628</v>
      </c>
      <c r="E72" s="181">
        <f>RES_hhdet_fech!E72/RES_summary!E$19</f>
        <v>6.0725628993533043</v>
      </c>
      <c r="F72" s="181">
        <f>RES_hhdet_fech!F72/RES_summary!F$19</f>
        <v>6.0606860558302955</v>
      </c>
      <c r="G72" s="181">
        <f>RES_hhdet_fech!G72/RES_summary!G$19</f>
        <v>6.0804958940477256</v>
      </c>
      <c r="H72" s="181">
        <f>RES_hhdet_fech!H72/RES_summary!H$19</f>
        <v>6.0362428913304784</v>
      </c>
      <c r="I72" s="181">
        <f>RES_hhdet_fech!I72/RES_summary!I$19</f>
        <v>5.983093241634494</v>
      </c>
      <c r="J72" s="181">
        <f>RES_hhdet_fech!J72/RES_summary!J$19</f>
        <v>5.921250063089758</v>
      </c>
      <c r="K72" s="181">
        <f>RES_hhdet_fech!K72/RES_summary!K$19</f>
        <v>5.9800299056611639</v>
      </c>
      <c r="L72" s="181">
        <f>RES_hhdet_fech!L72/RES_summary!L$19</f>
        <v>6.0884052473159391</v>
      </c>
      <c r="M72" s="181">
        <f>RES_hhdet_fech!M72/RES_summary!M$19</f>
        <v>5.8978052619849475</v>
      </c>
      <c r="N72" s="181">
        <f>RES_hhdet_fech!N72/RES_summary!N$19</f>
        <v>5.9579917565517304</v>
      </c>
      <c r="O72" s="181">
        <f>RES_hhdet_fech!O72/RES_summary!O$19</f>
        <v>6.0340512609388117</v>
      </c>
      <c r="P72" s="181">
        <f>RES_hhdet_fech!P72/RES_summary!P$19</f>
        <v>5.775532489508981</v>
      </c>
      <c r="Q72" s="181">
        <f>RES_hhdet_fech!Q72/RES_summary!Q$19</f>
        <v>5.8437831573984518</v>
      </c>
    </row>
    <row r="73" spans="1:17" ht="12" customHeight="1" x14ac:dyDescent="0.25">
      <c r="A73" s="163" t="s">
        <v>142</v>
      </c>
      <c r="B73" s="180">
        <f>RES_hhdet_fech!B73/RES_summary!B$19</f>
        <v>26.051816045390456</v>
      </c>
      <c r="C73" s="180">
        <f>RES_hhdet_fech!C73/RES_summary!C$19</f>
        <v>27.010410233834207</v>
      </c>
      <c r="D73" s="180">
        <f>RES_hhdet_fech!D73/RES_summary!D$19</f>
        <v>26.788751560758328</v>
      </c>
      <c r="E73" s="180">
        <f>RES_hhdet_fech!E73/RES_summary!E$19</f>
        <v>26.619138803493268</v>
      </c>
      <c r="F73" s="180">
        <f>RES_hhdet_fech!F73/RES_summary!F$19</f>
        <v>25.629245791241672</v>
      </c>
      <c r="G73" s="180">
        <f>RES_hhdet_fech!G73/RES_summary!G$19</f>
        <v>25.839839417076728</v>
      </c>
      <c r="H73" s="180">
        <f>RES_hhdet_fech!H73/RES_summary!H$19</f>
        <v>25.041158876697349</v>
      </c>
      <c r="I73" s="180">
        <f>RES_hhdet_fech!I73/RES_summary!I$19</f>
        <v>26.817818667628078</v>
      </c>
      <c r="J73" s="180">
        <f>RES_hhdet_fech!J73/RES_summary!J$19</f>
        <v>24.879656704680059</v>
      </c>
      <c r="K73" s="180">
        <f>RES_hhdet_fech!K73/RES_summary!K$19</f>
        <v>25.827106031966743</v>
      </c>
      <c r="L73" s="180">
        <f>RES_hhdet_fech!L73/RES_summary!L$19</f>
        <v>25.094157632775019</v>
      </c>
      <c r="M73" s="180">
        <f>RES_hhdet_fech!M73/RES_summary!M$19</f>
        <v>26.195040108502646</v>
      </c>
      <c r="N73" s="180">
        <f>RES_hhdet_fech!N73/RES_summary!N$19</f>
        <v>26.002322373089424</v>
      </c>
      <c r="O73" s="180">
        <f>RES_hhdet_fech!O73/RES_summary!O$19</f>
        <v>25.358308309008923</v>
      </c>
      <c r="P73" s="180">
        <f>RES_hhdet_fech!P73/RES_summary!P$19</f>
        <v>26.910156698703172</v>
      </c>
      <c r="Q73" s="180">
        <f>RES_hhdet_fech!Q73/RES_summary!Q$19</f>
        <v>25.87224141563723</v>
      </c>
    </row>
    <row r="74" spans="1:17" ht="12" customHeight="1" x14ac:dyDescent="0.25">
      <c r="A74" s="161" t="s">
        <v>141</v>
      </c>
      <c r="B74" s="179">
        <f>RES_hhdet_fech!B74/RES_summary!B$19</f>
        <v>22.973344350759366</v>
      </c>
      <c r="C74" s="179">
        <f>RES_hhdet_fech!C74/RES_summary!C$19</f>
        <v>23.600392246106168</v>
      </c>
      <c r="D74" s="179">
        <f>RES_hhdet_fech!D74/RES_summary!D$19</f>
        <v>23.480099534966342</v>
      </c>
      <c r="E74" s="179">
        <f>RES_hhdet_fech!E74/RES_summary!E$19</f>
        <v>23.375003121623909</v>
      </c>
      <c r="F74" s="179">
        <f>RES_hhdet_fech!F74/RES_summary!F$19</f>
        <v>22.719695820137382</v>
      </c>
      <c r="G74" s="179">
        <f>RES_hhdet_fech!G74/RES_summary!G$19</f>
        <v>22.87639151514761</v>
      </c>
      <c r="H74" s="179">
        <f>RES_hhdet_fech!H74/RES_summary!H$19</f>
        <v>22.312996161183772</v>
      </c>
      <c r="I74" s="179">
        <f>RES_hhdet_fech!I74/RES_summary!I$19</f>
        <v>23.414675375592733</v>
      </c>
      <c r="J74" s="179">
        <f>RES_hhdet_fech!J74/RES_summary!J$19</f>
        <v>22.093026921131788</v>
      </c>
      <c r="K74" s="179">
        <f>RES_hhdet_fech!K74/RES_summary!K$19</f>
        <v>22.767648826439547</v>
      </c>
      <c r="L74" s="179">
        <f>RES_hhdet_fech!L74/RES_summary!L$19</f>
        <v>22.27413692045582</v>
      </c>
      <c r="M74" s="179">
        <f>RES_hhdet_fech!M74/RES_summary!M$19</f>
        <v>23.055556533054187</v>
      </c>
      <c r="N74" s="179">
        <f>RES_hhdet_fech!N74/RES_summary!N$19</f>
        <v>22.859501299059861</v>
      </c>
      <c r="O74" s="179">
        <f>RES_hhdet_fech!O74/RES_summary!O$19</f>
        <v>22.326764349477038</v>
      </c>
      <c r="P74" s="179">
        <f>RES_hhdet_fech!P74/RES_summary!P$19</f>
        <v>23.428595283858261</v>
      </c>
      <c r="Q74" s="179">
        <f>RES_hhdet_fech!Q74/RES_summary!Q$19</f>
        <v>22.660740077562647</v>
      </c>
    </row>
    <row r="75" spans="1:17" ht="12" customHeight="1" x14ac:dyDescent="0.25">
      <c r="A75" s="148" t="s">
        <v>60</v>
      </c>
      <c r="B75" s="177">
        <f>RES_hhdet_fech!B75/RES_summary!B$19</f>
        <v>16.933680429503799</v>
      </c>
      <c r="C75" s="177">
        <f>RES_hhdet_fech!C75/RES_summary!C$19</f>
        <v>17.556766651992234</v>
      </c>
      <c r="D75" s="177">
        <f>RES_hhdet_fech!D75/RES_summary!D$19</f>
        <v>17.412688514492878</v>
      </c>
      <c r="E75" s="177">
        <f>RES_hhdet_fech!E75/RES_summary!E$19</f>
        <v>17.302440222270608</v>
      </c>
      <c r="F75" s="177">
        <f>RES_hhdet_fech!F75/RES_summary!F$19</f>
        <v>16.659009764307079</v>
      </c>
      <c r="G75" s="177">
        <f>RES_hhdet_fech!G75/RES_summary!G$19</f>
        <v>16.795895621099884</v>
      </c>
      <c r="H75" s="177">
        <f>RES_hhdet_fech!H75/RES_summary!H$19</f>
        <v>16.276753269853295</v>
      </c>
      <c r="I75" s="177">
        <f>RES_hhdet_fech!I75/RES_summary!I$19</f>
        <v>17.431582133958237</v>
      </c>
      <c r="J75" s="177">
        <f>RES_hhdet_fech!J75/RES_summary!J$19</f>
        <v>16.17177685804203</v>
      </c>
      <c r="K75" s="177">
        <f>RES_hhdet_fech!K75/RES_summary!K$19</f>
        <v>16.787618920778392</v>
      </c>
      <c r="L75" s="177">
        <f>RES_hhdet_fech!L75/RES_summary!L$19</f>
        <v>16.18573167313988</v>
      </c>
      <c r="M75" s="177">
        <f>RES_hhdet_fech!M75/RES_summary!M$19</f>
        <v>17.157751271069234</v>
      </c>
      <c r="N75" s="177">
        <f>RES_hhdet_fech!N75/RES_summary!N$19</f>
        <v>16.90150954250813</v>
      </c>
      <c r="O75" s="177">
        <f>RES_hhdet_fech!O75/RES_summary!O$19</f>
        <v>16.292713088538228</v>
      </c>
      <c r="P75" s="177">
        <f>RES_hhdet_fech!P75/RES_summary!P$19</f>
        <v>17.653062794349278</v>
      </c>
      <c r="Q75" s="177">
        <f>RES_hhdet_fech!Q75/RES_summary!Q$19</f>
        <v>16.816956920164195</v>
      </c>
    </row>
    <row r="76" spans="1:17" ht="12" customHeight="1" x14ac:dyDescent="0.25">
      <c r="A76" s="148" t="s">
        <v>59</v>
      </c>
      <c r="B76" s="177">
        <f>RES_hhdet_fech!B76/RES_summary!B$19</f>
        <v>6.0396639212555669</v>
      </c>
      <c r="C76" s="177">
        <f>RES_hhdet_fech!C76/RES_summary!C$19</f>
        <v>6.0436255941139336</v>
      </c>
      <c r="D76" s="177">
        <f>RES_hhdet_fech!D76/RES_summary!D$19</f>
        <v>6.0674110204734646</v>
      </c>
      <c r="E76" s="177">
        <f>RES_hhdet_fech!E76/RES_summary!E$19</f>
        <v>6.0725628993533016</v>
      </c>
      <c r="F76" s="177">
        <f>RES_hhdet_fech!F76/RES_summary!F$19</f>
        <v>6.0606860558302991</v>
      </c>
      <c r="G76" s="177">
        <f>RES_hhdet_fech!G76/RES_summary!G$19</f>
        <v>6.0804958940477229</v>
      </c>
      <c r="H76" s="177">
        <f>RES_hhdet_fech!H76/RES_summary!H$19</f>
        <v>6.0362428913304784</v>
      </c>
      <c r="I76" s="177">
        <f>RES_hhdet_fech!I76/RES_summary!I$19</f>
        <v>5.983093241634494</v>
      </c>
      <c r="J76" s="177">
        <f>RES_hhdet_fech!J76/RES_summary!J$19</f>
        <v>5.9212500630897562</v>
      </c>
      <c r="K76" s="177">
        <f>RES_hhdet_fech!K76/RES_summary!K$19</f>
        <v>5.9800299056611612</v>
      </c>
      <c r="L76" s="177">
        <f>RES_hhdet_fech!L76/RES_summary!L$19</f>
        <v>6.0884052473159382</v>
      </c>
      <c r="M76" s="177">
        <f>RES_hhdet_fech!M76/RES_summary!M$19</f>
        <v>5.8978052619849475</v>
      </c>
      <c r="N76" s="177">
        <f>RES_hhdet_fech!N76/RES_summary!N$19</f>
        <v>5.9579917565517313</v>
      </c>
      <c r="O76" s="177">
        <f>RES_hhdet_fech!O76/RES_summary!O$19</f>
        <v>6.0340512609388099</v>
      </c>
      <c r="P76" s="177">
        <f>RES_hhdet_fech!P76/RES_summary!P$19</f>
        <v>5.7755324895089828</v>
      </c>
      <c r="Q76" s="177">
        <f>RES_hhdet_fech!Q76/RES_summary!Q$19</f>
        <v>5.8437831573984509</v>
      </c>
    </row>
    <row r="77" spans="1:17" ht="12" customHeight="1" x14ac:dyDescent="0.25">
      <c r="A77" s="158" t="s">
        <v>62</v>
      </c>
      <c r="B77" s="178">
        <f>RES_hhdet_fech!B77/RES_summary!B$19</f>
        <v>12.535767915687272</v>
      </c>
      <c r="C77" s="178">
        <f>RES_hhdet_fech!C77/RES_summary!C$19</f>
        <v>12.726052727924758</v>
      </c>
      <c r="D77" s="178">
        <f>RES_hhdet_fech!D77/RES_summary!D$19</f>
        <v>12.584195377997704</v>
      </c>
      <c r="E77" s="178">
        <f>RES_hhdet_fech!E77/RES_summary!E$19</f>
        <v>12.712953535282475</v>
      </c>
      <c r="F77" s="178">
        <f>RES_hhdet_fech!F77/RES_summary!F$19</f>
        <v>12.618085396794427</v>
      </c>
      <c r="G77" s="178">
        <f>RES_hhdet_fech!G77/RES_summary!G$19</f>
        <v>12.228119252006005</v>
      </c>
      <c r="H77" s="178">
        <f>RES_hhdet_fech!H77/RES_summary!H$19</f>
        <v>12.159599415407326</v>
      </c>
      <c r="I77" s="178">
        <f>RES_hhdet_fech!I77/RES_summary!I$19</f>
        <v>11.757663753584454</v>
      </c>
      <c r="J77" s="178">
        <f>RES_hhdet_fech!J77/RES_summary!J$19</f>
        <v>11.6416894275969</v>
      </c>
      <c r="K77" s="178">
        <f>RES_hhdet_fech!K77/RES_summary!K$19</f>
        <v>11.987559188668907</v>
      </c>
      <c r="L77" s="178">
        <f>RES_hhdet_fech!L77/RES_summary!L$19</f>
        <v>12.056668025184662</v>
      </c>
      <c r="M77" s="178">
        <f>RES_hhdet_fech!M77/RES_summary!M$19</f>
        <v>11.613015232757563</v>
      </c>
      <c r="N77" s="178">
        <f>RES_hhdet_fech!N77/RES_summary!N$19</f>
        <v>11.568575402937515</v>
      </c>
      <c r="O77" s="178">
        <f>RES_hhdet_fech!O77/RES_summary!O$19</f>
        <v>11.631910894540315</v>
      </c>
      <c r="P77" s="178">
        <f>RES_hhdet_fech!P77/RES_summary!P$19</f>
        <v>11.493642198038831</v>
      </c>
      <c r="Q77" s="178">
        <f>RES_hhdet_fech!Q77/RES_summary!Q$19</f>
        <v>11.369600141752546</v>
      </c>
    </row>
    <row r="78" spans="1:17" ht="12" customHeight="1" x14ac:dyDescent="0.25">
      <c r="A78" s="23" t="s">
        <v>109</v>
      </c>
      <c r="B78" s="177">
        <f>RES_hhdet_fech!B78/RES_summary!B$19</f>
        <v>13.522881850826058</v>
      </c>
      <c r="C78" s="177">
        <f>RES_hhdet_fech!C78/RES_summary!C$19</f>
        <v>13.492934544003335</v>
      </c>
      <c r="D78" s="177">
        <f>RES_hhdet_fech!D78/RES_summary!D$19</f>
        <v>13.426455277716263</v>
      </c>
      <c r="E78" s="177">
        <f>RES_hhdet_fech!E78/RES_summary!E$19</f>
        <v>13.387062714433114</v>
      </c>
      <c r="F78" s="177">
        <f>RES_hhdet_fech!F78/RES_summary!F$19</f>
        <v>13.156697422019755</v>
      </c>
      <c r="G78" s="177">
        <f>RES_hhdet_fech!G78/RES_summary!G$19</f>
        <v>12.853422031372329</v>
      </c>
      <c r="H78" s="177">
        <f>RES_hhdet_fech!H78/RES_summary!H$19</f>
        <v>12.720083519034331</v>
      </c>
      <c r="I78" s="177">
        <f>RES_hhdet_fech!I78/RES_summary!I$19</f>
        <v>12.222986343899729</v>
      </c>
      <c r="J78" s="177">
        <f>RES_hhdet_fech!J78/RES_summary!J$19</f>
        <v>12.090901514375062</v>
      </c>
      <c r="K78" s="177">
        <f>RES_hhdet_fech!K78/RES_summary!K$19</f>
        <v>12.244358298532529</v>
      </c>
      <c r="L78" s="177">
        <f>RES_hhdet_fech!L78/RES_summary!L$19</f>
        <v>12.346176644224123</v>
      </c>
      <c r="M78" s="177">
        <f>RES_hhdet_fech!M78/RES_summary!M$19</f>
        <v>11.870123047775071</v>
      </c>
      <c r="N78" s="177">
        <f>RES_hhdet_fech!N78/RES_summary!N$19</f>
        <v>11.808503649876288</v>
      </c>
      <c r="O78" s="177">
        <f>RES_hhdet_fech!O78/RES_summary!O$19</f>
        <v>11.733909391759724</v>
      </c>
      <c r="P78" s="177">
        <f>RES_hhdet_fech!P78/RES_summary!P$19</f>
        <v>11.567619002941125</v>
      </c>
      <c r="Q78" s="177">
        <f>RES_hhdet_fech!Q78/RES_summary!Q$19</f>
        <v>11.383100601002234</v>
      </c>
    </row>
    <row r="79" spans="1:17" ht="12" customHeight="1" x14ac:dyDescent="0.25">
      <c r="A79" s="29" t="s">
        <v>140</v>
      </c>
      <c r="B79" s="176">
        <f>RES_hhdet_fech!B79/RES_summary!B$19</f>
        <v>8.1372075758840499</v>
      </c>
      <c r="C79" s="176">
        <f>RES_hhdet_fech!C79/RES_summary!C$19</f>
        <v>8.3435737229470224</v>
      </c>
      <c r="D79" s="176">
        <f>RES_hhdet_fech!D79/RES_summary!D$19</f>
        <v>8.3813917645306066</v>
      </c>
      <c r="E79" s="176">
        <f>RES_hhdet_fech!E79/RES_summary!E$19</f>
        <v>8.4513539766950707</v>
      </c>
      <c r="F79" s="176">
        <f>RES_hhdet_fech!F79/RES_summary!F$19</f>
        <v>8.2111159334235673</v>
      </c>
      <c r="G79" s="176">
        <f>RES_hhdet_fech!G79/RES_summary!G$19</f>
        <v>7.9731282408383963</v>
      </c>
      <c r="H79" s="176">
        <f>RES_hhdet_fech!H79/RES_summary!H$19</f>
        <v>7.8671982323790886</v>
      </c>
      <c r="I79" s="176">
        <f>RES_hhdet_fech!I79/RES_summary!I$19</f>
        <v>8.0206022767147829</v>
      </c>
      <c r="J79" s="176">
        <f>RES_hhdet_fech!J79/RES_summary!J$19</f>
        <v>7.7102092590424416</v>
      </c>
      <c r="K79" s="176">
        <f>RES_hhdet_fech!K79/RES_summary!K$19</f>
        <v>8.0981437108535985</v>
      </c>
      <c r="L79" s="176">
        <f>RES_hhdet_fech!L79/RES_summary!L$19</f>
        <v>7.8316700813983173</v>
      </c>
      <c r="M79" s="176">
        <f>RES_hhdet_fech!M79/RES_summary!M$19</f>
        <v>7.9721546127629557</v>
      </c>
      <c r="N79" s="176">
        <f>RES_hhdet_fech!N79/RES_summary!N$19</f>
        <v>8.3675214646197542</v>
      </c>
      <c r="O79" s="176">
        <f>RES_hhdet_fech!O79/RES_summary!O$19</f>
        <v>7.8498836152732965</v>
      </c>
      <c r="P79" s="176">
        <f>RES_hhdet_fech!P79/RES_summary!P$19</f>
        <v>8.3230507060822454</v>
      </c>
      <c r="Q79" s="176">
        <f>RES_hhdet_fech!Q79/RES_summary!Q$19</f>
        <v>7.9753243001648872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84">
        <f>RES_hhdet_fech!B81/RES_summary!B$19</f>
        <v>244.60304757085936</v>
      </c>
      <c r="C81" s="184">
        <f>RES_hhdet_fech!C81/RES_summary!C$19</f>
        <v>258.21222185054881</v>
      </c>
      <c r="D81" s="184">
        <f>RES_hhdet_fech!D81/RES_summary!D$19</f>
        <v>241.61408195538448</v>
      </c>
      <c r="E81" s="184">
        <f>RES_hhdet_fech!E81/RES_summary!E$19</f>
        <v>238.02944104334819</v>
      </c>
      <c r="F81" s="184">
        <f>RES_hhdet_fech!F81/RES_summary!F$19</f>
        <v>215.89214522402941</v>
      </c>
      <c r="G81" s="184">
        <f>RES_hhdet_fech!G81/RES_summary!G$19</f>
        <v>223.59493093815084</v>
      </c>
      <c r="H81" s="184">
        <f>RES_hhdet_fech!H81/RES_summary!H$19</f>
        <v>205.67222530547031</v>
      </c>
      <c r="I81" s="184">
        <f>RES_hhdet_fech!I81/RES_summary!I$19</f>
        <v>198.09989346824136</v>
      </c>
      <c r="J81" s="184">
        <f>RES_hhdet_fech!J81/RES_summary!J$19</f>
        <v>198.61494283318098</v>
      </c>
      <c r="K81" s="184">
        <f>RES_hhdet_fech!K81/RES_summary!K$19</f>
        <v>192.2582820783781</v>
      </c>
      <c r="L81" s="184">
        <f>RES_hhdet_fech!L81/RES_summary!L$19</f>
        <v>208.97785409513943</v>
      </c>
      <c r="M81" s="184">
        <f>RES_hhdet_fech!M81/RES_summary!M$19</f>
        <v>190.89599088401894</v>
      </c>
      <c r="N81" s="184">
        <f>RES_hhdet_fech!N81/RES_summary!N$19</f>
        <v>196.05074920925975</v>
      </c>
      <c r="O81" s="184">
        <f>RES_hhdet_fech!O81/RES_summary!O$19</f>
        <v>209.47771535431326</v>
      </c>
      <c r="P81" s="184">
        <f>RES_hhdet_fech!P81/RES_summary!P$19</f>
        <v>175.48438920568509</v>
      </c>
      <c r="Q81" s="184">
        <f>RES_hhdet_fech!Q81/RES_summary!Q$19</f>
        <v>183.71395950805967</v>
      </c>
    </row>
    <row r="82" spans="1:17" ht="12.95" customHeight="1" x14ac:dyDescent="0.25">
      <c r="A82" s="158" t="s">
        <v>65</v>
      </c>
      <c r="B82" s="178">
        <f>RES_hhdet_fech!B82/RES_summary!B$19</f>
        <v>204.07410060396822</v>
      </c>
      <c r="C82" s="178">
        <f>RES_hhdet_fech!C82/RES_summary!C$19</f>
        <v>217.34952090274348</v>
      </c>
      <c r="D82" s="178">
        <f>RES_hhdet_fech!D82/RES_summary!D$19</f>
        <v>201.14451426370087</v>
      </c>
      <c r="E82" s="178">
        <f>RES_hhdet_fech!E82/RES_summary!E$19</f>
        <v>197.9035764805225</v>
      </c>
      <c r="F82" s="178">
        <f>RES_hhdet_fech!F82/RES_summary!F$19</f>
        <v>176.82909086969659</v>
      </c>
      <c r="G82" s="178">
        <f>RES_hhdet_fech!G82/RES_summary!G$19</f>
        <v>184.71056583877973</v>
      </c>
      <c r="H82" s="178">
        <f>RES_hhdet_fech!H82/RES_summary!H$19</f>
        <v>167.81729000401484</v>
      </c>
      <c r="I82" s="178">
        <f>RES_hhdet_fech!I82/RES_summary!I$19</f>
        <v>159.69930413731919</v>
      </c>
      <c r="J82" s="178">
        <f>RES_hhdet_fech!J82/RES_summary!J$19</f>
        <v>161.32525094693793</v>
      </c>
      <c r="K82" s="178">
        <f>RES_hhdet_fech!K82/RES_summary!K$19</f>
        <v>155.18596008118601</v>
      </c>
      <c r="L82" s="178">
        <f>RES_hhdet_fech!L82/RES_summary!L$19</f>
        <v>172.802484509544</v>
      </c>
      <c r="M82" s="178">
        <f>RES_hhdet_fech!M82/RES_summary!M$19</f>
        <v>154.33221977359031</v>
      </c>
      <c r="N82" s="178">
        <f>RES_hhdet_fech!N82/RES_summary!N$19</f>
        <v>159.61546317125405</v>
      </c>
      <c r="O82" s="178">
        <f>RES_hhdet_fech!O82/RES_summary!O$19</f>
        <v>174.04347442194899</v>
      </c>
      <c r="P82" s="178">
        <f>RES_hhdet_fech!P82/RES_summary!P$19</f>
        <v>139.32031132220075</v>
      </c>
      <c r="Q82" s="178">
        <f>RES_hhdet_fech!Q82/RES_summary!Q$19</f>
        <v>148.34910202209957</v>
      </c>
    </row>
    <row r="83" spans="1:17" ht="12" customHeight="1" x14ac:dyDescent="0.25">
      <c r="A83" s="23" t="s">
        <v>157</v>
      </c>
      <c r="B83" s="177">
        <f>RES_hhdet_fech!B83/RES_summary!B$19</f>
        <v>203.26224502504641</v>
      </c>
      <c r="C83" s="177">
        <f>RES_hhdet_fech!C83/RES_summary!C$19</f>
        <v>216.22557478500738</v>
      </c>
      <c r="D83" s="177">
        <f>RES_hhdet_fech!D83/RES_summary!D$19</f>
        <v>199.95795451678359</v>
      </c>
      <c r="E83" s="177">
        <f>RES_hhdet_fech!E83/RES_summary!E$19</f>
        <v>196.72432004843773</v>
      </c>
      <c r="F83" s="177">
        <f>RES_hhdet_fech!F83/RES_summary!F$19</f>
        <v>175.95459893304431</v>
      </c>
      <c r="G83" s="177">
        <f>RES_hhdet_fech!G83/RES_summary!G$19</f>
        <v>183.8078234002609</v>
      </c>
      <c r="H83" s="177">
        <f>RES_hhdet_fech!H83/RES_summary!H$19</f>
        <v>167.15916231019636</v>
      </c>
      <c r="I83" s="177">
        <f>RES_hhdet_fech!I83/RES_summary!I$19</f>
        <v>158.50334583474378</v>
      </c>
      <c r="J83" s="177">
        <f>RES_hhdet_fech!J83/RES_summary!J$19</f>
        <v>160.48835480171095</v>
      </c>
      <c r="K83" s="177">
        <f>RES_hhdet_fech!K83/RES_summary!K$19</f>
        <v>154.26316546745761</v>
      </c>
      <c r="L83" s="177">
        <f>RES_hhdet_fech!L83/RES_summary!L$19</f>
        <v>171.88276650856696</v>
      </c>
      <c r="M83" s="177">
        <f>RES_hhdet_fech!M83/RES_summary!M$19</f>
        <v>153.36157069616792</v>
      </c>
      <c r="N83" s="177">
        <f>RES_hhdet_fech!N83/RES_summary!N$19</f>
        <v>158.49726706487462</v>
      </c>
      <c r="O83" s="177">
        <f>RES_hhdet_fech!O83/RES_summary!O$19</f>
        <v>173.45632316030344</v>
      </c>
      <c r="P83" s="177">
        <f>RES_hhdet_fech!P83/RES_summary!P$19</f>
        <v>138.03904409165418</v>
      </c>
      <c r="Q83" s="177">
        <f>RES_hhdet_fech!Q83/RES_summary!Q$19</f>
        <v>147.37456015382483</v>
      </c>
    </row>
    <row r="84" spans="1:17" ht="12" customHeight="1" x14ac:dyDescent="0.25">
      <c r="A84" s="23" t="s">
        <v>60</v>
      </c>
      <c r="B84" s="177">
        <f>RES_hhdet_fech!B84/RES_summary!B$19</f>
        <v>0.81185557892179949</v>
      </c>
      <c r="C84" s="177">
        <f>RES_hhdet_fech!C84/RES_summary!C$19</f>
        <v>1.1239461177360865</v>
      </c>
      <c r="D84" s="177">
        <f>RES_hhdet_fech!D84/RES_summary!D$19</f>
        <v>1.18655974691725</v>
      </c>
      <c r="E84" s="177">
        <f>RES_hhdet_fech!E84/RES_summary!E$19</f>
        <v>1.1792564320847922</v>
      </c>
      <c r="F84" s="177">
        <f>RES_hhdet_fech!F84/RES_summary!F$19</f>
        <v>0.87449193665228675</v>
      </c>
      <c r="G84" s="177">
        <f>RES_hhdet_fech!G84/RES_summary!G$19</f>
        <v>0.90274243851881175</v>
      </c>
      <c r="H84" s="177">
        <f>RES_hhdet_fech!H84/RES_summary!H$19</f>
        <v>0.65812769381845948</v>
      </c>
      <c r="I84" s="177">
        <f>RES_hhdet_fech!I84/RES_summary!I$19</f>
        <v>1.195958302575409</v>
      </c>
      <c r="J84" s="177">
        <f>RES_hhdet_fech!J84/RES_summary!J$19</f>
        <v>0.83689614522699118</v>
      </c>
      <c r="K84" s="177">
        <f>RES_hhdet_fech!K84/RES_summary!K$19</f>
        <v>0.92279461372840554</v>
      </c>
      <c r="L84" s="177">
        <f>RES_hhdet_fech!L84/RES_summary!L$19</f>
        <v>0.91971800097700662</v>
      </c>
      <c r="M84" s="177">
        <f>RES_hhdet_fech!M84/RES_summary!M$19</f>
        <v>0.97064907742240492</v>
      </c>
      <c r="N84" s="177">
        <f>RES_hhdet_fech!N84/RES_summary!N$19</f>
        <v>1.1181961063794126</v>
      </c>
      <c r="O84" s="177">
        <f>RES_hhdet_fech!O84/RES_summary!O$19</f>
        <v>0.58715126164555731</v>
      </c>
      <c r="P84" s="177">
        <f>RES_hhdet_fech!P84/RES_summary!P$19</f>
        <v>1.2812672305465993</v>
      </c>
      <c r="Q84" s="177">
        <f>RES_hhdet_fech!Q84/RES_summary!Q$19</f>
        <v>0.97454186827476741</v>
      </c>
    </row>
    <row r="85" spans="1:17" ht="12.95" customHeight="1" x14ac:dyDescent="0.25">
      <c r="A85" s="158" t="s">
        <v>112</v>
      </c>
      <c r="B85" s="178">
        <f>RES_hhdet_fech!B85/RES_summary!B$19</f>
        <v>4.5683939542159532E-2</v>
      </c>
      <c r="C85" s="178">
        <f>RES_hhdet_fech!C85/RES_summary!C$19</f>
        <v>5.3584606150996077E-2</v>
      </c>
      <c r="D85" s="178">
        <f>RES_hhdet_fech!D85/RES_summary!D$19</f>
        <v>5.511281887139001E-2</v>
      </c>
      <c r="E85" s="178">
        <f>RES_hhdet_fech!E85/RES_summary!E$19</f>
        <v>5.4279789631725903E-2</v>
      </c>
      <c r="F85" s="178">
        <f>RES_hhdet_fech!F85/RES_summary!F$19</f>
        <v>5.6182862529687468E-2</v>
      </c>
      <c r="G85" s="178">
        <f>RES_hhdet_fech!G85/RES_summary!G$19</f>
        <v>5.9634896684140341E-2</v>
      </c>
      <c r="H85" s="178">
        <f>RES_hhdet_fech!H85/RES_summary!H$19</f>
        <v>6.2349857126646653E-2</v>
      </c>
      <c r="I85" s="178">
        <f>RES_hhdet_fech!I85/RES_summary!I$19</f>
        <v>6.9174970460140039E-2</v>
      </c>
      <c r="J85" s="178">
        <f>RES_hhdet_fech!J85/RES_summary!J$19</f>
        <v>6.8682334725635438E-2</v>
      </c>
      <c r="K85" s="178">
        <f>RES_hhdet_fech!K85/RES_summary!K$19</f>
        <v>6.9109579650441386E-2</v>
      </c>
      <c r="L85" s="178">
        <f>RES_hhdet_fech!L85/RES_summary!L$19</f>
        <v>6.8047776433554072E-2</v>
      </c>
      <c r="M85" s="178">
        <f>RES_hhdet_fech!M85/RES_summary!M$19</f>
        <v>7.0204004134247128E-2</v>
      </c>
      <c r="N85" s="178">
        <f>RES_hhdet_fech!N85/RES_summary!N$19</f>
        <v>6.2923918590030048E-2</v>
      </c>
      <c r="O85" s="178">
        <f>RES_hhdet_fech!O85/RES_summary!O$19</f>
        <v>5.8777602680113838E-2</v>
      </c>
      <c r="P85" s="178">
        <f>RES_hhdet_fech!P85/RES_summary!P$19</f>
        <v>4.9129434441097644E-2</v>
      </c>
      <c r="Q85" s="178">
        <f>RES_hhdet_fech!Q85/RES_summary!Q$19</f>
        <v>4.4166052747197433E-2</v>
      </c>
    </row>
    <row r="86" spans="1:17" ht="12" customHeight="1" x14ac:dyDescent="0.25">
      <c r="A86" s="23" t="s">
        <v>60</v>
      </c>
      <c r="B86" s="177">
        <f>RES_hhdet_fech!B86/RES_summary!B$19</f>
        <v>4.5683939542159532E-2</v>
      </c>
      <c r="C86" s="177">
        <f>RES_hhdet_fech!C86/RES_summary!C$19</f>
        <v>5.3584606150996077E-2</v>
      </c>
      <c r="D86" s="177">
        <f>RES_hhdet_fech!D86/RES_summary!D$19</f>
        <v>5.511281887139001E-2</v>
      </c>
      <c r="E86" s="177">
        <f>RES_hhdet_fech!E86/RES_summary!E$19</f>
        <v>5.4279789631725903E-2</v>
      </c>
      <c r="F86" s="177">
        <f>RES_hhdet_fech!F86/RES_summary!F$19</f>
        <v>5.6182862529687468E-2</v>
      </c>
      <c r="G86" s="177">
        <f>RES_hhdet_fech!G86/RES_summary!G$19</f>
        <v>5.9634896684140341E-2</v>
      </c>
      <c r="H86" s="177">
        <f>RES_hhdet_fech!H86/RES_summary!H$19</f>
        <v>6.2349857126646653E-2</v>
      </c>
      <c r="I86" s="177">
        <f>RES_hhdet_fech!I86/RES_summary!I$19</f>
        <v>6.9174970460140039E-2</v>
      </c>
      <c r="J86" s="177">
        <f>RES_hhdet_fech!J86/RES_summary!J$19</f>
        <v>6.8682334725635438E-2</v>
      </c>
      <c r="K86" s="177">
        <f>RES_hhdet_fech!K86/RES_summary!K$19</f>
        <v>6.9109579650441386E-2</v>
      </c>
      <c r="L86" s="177">
        <f>RES_hhdet_fech!L86/RES_summary!L$19</f>
        <v>6.8047776433554072E-2</v>
      </c>
      <c r="M86" s="177">
        <f>RES_hhdet_fech!M86/RES_summary!M$19</f>
        <v>7.0204004134247128E-2</v>
      </c>
      <c r="N86" s="177">
        <f>RES_hhdet_fech!N86/RES_summary!N$19</f>
        <v>6.2923918590030048E-2</v>
      </c>
      <c r="O86" s="177">
        <f>RES_hhdet_fech!O86/RES_summary!O$19</f>
        <v>5.8777602680113838E-2</v>
      </c>
      <c r="P86" s="177">
        <f>RES_hhdet_fech!P86/RES_summary!P$19</f>
        <v>4.9129434441097644E-2</v>
      </c>
      <c r="Q86" s="177">
        <f>RES_hhdet_fech!Q86/RES_summary!Q$19</f>
        <v>4.4166052747197433E-2</v>
      </c>
    </row>
    <row r="87" spans="1:17" ht="12" customHeight="1" x14ac:dyDescent="0.25">
      <c r="A87" s="158" t="s">
        <v>63</v>
      </c>
      <c r="B87" s="178">
        <f>RES_hhdet_fech!B87/RES_summary!B$19</f>
        <v>31.609761722053975</v>
      </c>
      <c r="C87" s="178">
        <f>RES_hhdet_fech!C87/RES_summary!C$19</f>
        <v>31.780632133550949</v>
      </c>
      <c r="D87" s="178">
        <f>RES_hhdet_fech!D87/RES_summary!D$19</f>
        <v>31.468507221098552</v>
      </c>
      <c r="E87" s="178">
        <f>RES_hhdet_fech!E87/RES_summary!E$19</f>
        <v>31.098274209812182</v>
      </c>
      <c r="F87" s="178">
        <f>RES_hhdet_fech!F87/RES_summary!F$19</f>
        <v>30.216511217308668</v>
      </c>
      <c r="G87" s="178">
        <f>RES_hhdet_fech!G87/RES_summary!G$19</f>
        <v>30.179409086901426</v>
      </c>
      <c r="H87" s="178">
        <f>RES_hhdet_fech!H87/RES_summary!H$19</f>
        <v>29.305770789644434</v>
      </c>
      <c r="I87" s="178">
        <f>RES_hhdet_fech!I87/RES_summary!I$19</f>
        <v>29.548888241333408</v>
      </c>
      <c r="J87" s="178">
        <f>RES_hhdet_fech!J87/RES_summary!J$19</f>
        <v>28.654594444232778</v>
      </c>
      <c r="K87" s="178">
        <f>RES_hhdet_fech!K87/RES_summary!K$19</f>
        <v>28.487322138889073</v>
      </c>
      <c r="L87" s="178">
        <f>RES_hhdet_fech!L87/RES_summary!L$19</f>
        <v>27.668878205504733</v>
      </c>
      <c r="M87" s="178">
        <f>RES_hhdet_fech!M87/RES_summary!M$19</f>
        <v>27.974582868183553</v>
      </c>
      <c r="N87" s="178">
        <f>RES_hhdet_fech!N87/RES_summary!N$19</f>
        <v>27.604211000528018</v>
      </c>
      <c r="O87" s="178">
        <f>RES_hhdet_fech!O87/RES_summary!O$19</f>
        <v>27.129498205158868</v>
      </c>
      <c r="P87" s="178">
        <f>RES_hhdet_fech!P87/RES_summary!P$19</f>
        <v>27.447826416723462</v>
      </c>
      <c r="Q87" s="178">
        <f>RES_hhdet_fech!Q87/RES_summary!Q$19</f>
        <v>26.80198313206661</v>
      </c>
    </row>
    <row r="88" spans="1:17" ht="12" customHeight="1" x14ac:dyDescent="0.25">
      <c r="A88" s="167" t="s">
        <v>156</v>
      </c>
      <c r="B88" s="183">
        <f>RES_hhdet_fech!B88/RES_summary!B$19</f>
        <v>37.680199524363928</v>
      </c>
      <c r="C88" s="183">
        <f>RES_hhdet_fech!C88/RES_summary!C$19</f>
        <v>37.462467273364297</v>
      </c>
      <c r="D88" s="183">
        <f>RES_hhdet_fech!D88/RES_summary!D$19</f>
        <v>37.217676313061695</v>
      </c>
      <c r="E88" s="183">
        <f>RES_hhdet_fech!E88/RES_summary!E$19</f>
        <v>36.864608682045919</v>
      </c>
      <c r="F88" s="183">
        <f>RES_hhdet_fech!F88/RES_summary!F$19</f>
        <v>36.449007552492631</v>
      </c>
      <c r="G88" s="183">
        <f>RES_hhdet_fech!G88/RES_summary!G$19</f>
        <v>36.274930375025214</v>
      </c>
      <c r="H88" s="183">
        <f>RES_hhdet_fech!H88/RES_summary!H$19</f>
        <v>35.728414144777503</v>
      </c>
      <c r="I88" s="183">
        <f>RES_hhdet_fech!I88/RES_summary!I$19</f>
        <v>35.155801453785358</v>
      </c>
      <c r="J88" s="183">
        <f>RES_hhdet_fech!J88/RES_summary!J$19</f>
        <v>34.514241970945669</v>
      </c>
      <c r="K88" s="183">
        <f>RES_hhdet_fech!K88/RES_summary!K$19</f>
        <v>34.592042776563936</v>
      </c>
      <c r="L88" s="183">
        <f>RES_hhdet_fech!L88/RES_summary!L$19</f>
        <v>34.459377083331425</v>
      </c>
      <c r="M88" s="183">
        <f>RES_hhdet_fech!M88/RES_summary!M$19</f>
        <v>34.249170815117061</v>
      </c>
      <c r="N88" s="183">
        <f>RES_hhdet_fech!N88/RES_summary!N$19</f>
        <v>33.905177705426325</v>
      </c>
      <c r="O88" s="183">
        <f>RES_hhdet_fech!O88/RES_summary!O$19</f>
        <v>33.373745055668003</v>
      </c>
      <c r="P88" s="183">
        <f>RES_hhdet_fech!P88/RES_summary!P$19</f>
        <v>32.915702553350059</v>
      </c>
      <c r="Q88" s="183">
        <f>RES_hhdet_fech!Q88/RES_summary!Q$19</f>
        <v>32.439034869428795</v>
      </c>
    </row>
    <row r="89" spans="1:17" ht="12" customHeight="1" x14ac:dyDescent="0.25">
      <c r="A89" s="167" t="s">
        <v>155</v>
      </c>
      <c r="B89" s="183">
        <f>RES_hhdet_fech!B89/RES_summary!B$19</f>
        <v>30.531793612092116</v>
      </c>
      <c r="C89" s="183">
        <f>RES_hhdet_fech!C89/RES_summary!C$19</f>
        <v>30.394229321800687</v>
      </c>
      <c r="D89" s="183">
        <f>RES_hhdet_fech!D89/RES_summary!D$19</f>
        <v>30.258900623963559</v>
      </c>
      <c r="E89" s="183">
        <f>RES_hhdet_fech!E89/RES_summary!E$19</f>
        <v>30.034558542683182</v>
      </c>
      <c r="F89" s="183">
        <f>RES_hhdet_fech!F89/RES_summary!F$19</f>
        <v>29.752540964950494</v>
      </c>
      <c r="G89" s="183">
        <f>RES_hhdet_fech!G89/RES_summary!G$19</f>
        <v>29.659200637814109</v>
      </c>
      <c r="H89" s="183">
        <f>RES_hhdet_fech!H89/RES_summary!H$19</f>
        <v>29.259712085435861</v>
      </c>
      <c r="I89" s="183">
        <f>RES_hhdet_fech!I89/RES_summary!I$19</f>
        <v>28.834364186594989</v>
      </c>
      <c r="J89" s="183">
        <f>RES_hhdet_fech!J89/RES_summary!J$19</f>
        <v>28.355507344204444</v>
      </c>
      <c r="K89" s="183">
        <f>RES_hhdet_fech!K89/RES_summary!K$19</f>
        <v>28.464857710427733</v>
      </c>
      <c r="L89" s="183">
        <f>RES_hhdet_fech!L89/RES_summary!L$19</f>
        <v>28.314703466064699</v>
      </c>
      <c r="M89" s="183">
        <f>RES_hhdet_fech!M89/RES_summary!M$19</f>
        <v>28.331012145886636</v>
      </c>
      <c r="N89" s="183">
        <f>RES_hhdet_fech!N89/RES_summary!N$19</f>
        <v>27.996357265078842</v>
      </c>
      <c r="O89" s="183">
        <f>RES_hhdet_fech!O89/RES_summary!O$19</f>
        <v>27.476682459205517</v>
      </c>
      <c r="P89" s="183">
        <f>RES_hhdet_fech!P89/RES_summary!P$19</f>
        <v>27.368233364506636</v>
      </c>
      <c r="Q89" s="183">
        <f>RES_hhdet_fech!Q89/RES_summary!Q$19</f>
        <v>26.929155822527168</v>
      </c>
    </row>
    <row r="90" spans="1:17" ht="12" customHeight="1" x14ac:dyDescent="0.25">
      <c r="A90" s="166" t="s">
        <v>55</v>
      </c>
      <c r="B90" s="182">
        <f>RES_hhdet_fech!B90/RES_summary!B$19</f>
        <v>24.492129690836546</v>
      </c>
      <c r="C90" s="182">
        <f>RES_hhdet_fech!C90/RES_summary!C$19</f>
        <v>24.35060372768676</v>
      </c>
      <c r="D90" s="182">
        <f>RES_hhdet_fech!D90/RES_summary!D$19</f>
        <v>24.191489603490098</v>
      </c>
      <c r="E90" s="182">
        <f>RES_hhdet_fech!E90/RES_summary!E$19</f>
        <v>23.961995643329875</v>
      </c>
      <c r="F90" s="182">
        <f>RES_hhdet_fech!F90/RES_summary!F$19</f>
        <v>23.691854909120195</v>
      </c>
      <c r="G90" s="182">
        <f>RES_hhdet_fech!G90/RES_summary!G$19</f>
        <v>23.578704743766384</v>
      </c>
      <c r="H90" s="182">
        <f>RES_hhdet_fech!H90/RES_summary!H$19</f>
        <v>23.223469194105387</v>
      </c>
      <c r="I90" s="182">
        <f>RES_hhdet_fech!I90/RES_summary!I$19</f>
        <v>22.851270944960493</v>
      </c>
      <c r="J90" s="182">
        <f>RES_hhdet_fech!J90/RES_summary!J$19</f>
        <v>22.434257281114689</v>
      </c>
      <c r="K90" s="182">
        <f>RES_hhdet_fech!K90/RES_summary!K$19</f>
        <v>22.484827804766571</v>
      </c>
      <c r="L90" s="182">
        <f>RES_hhdet_fech!L90/RES_summary!L$19</f>
        <v>22.226298218748763</v>
      </c>
      <c r="M90" s="182">
        <f>RES_hhdet_fech!M90/RES_summary!M$19</f>
        <v>22.43320688390169</v>
      </c>
      <c r="N90" s="182">
        <f>RES_hhdet_fech!N90/RES_summary!N$19</f>
        <v>22.038365508527104</v>
      </c>
      <c r="O90" s="182">
        <f>RES_hhdet_fech!O90/RES_summary!O$19</f>
        <v>21.442631198266707</v>
      </c>
      <c r="P90" s="182">
        <f>RES_hhdet_fech!P90/RES_summary!P$19</f>
        <v>21.592700874997647</v>
      </c>
      <c r="Q90" s="182">
        <f>RES_hhdet_fech!Q90/RES_summary!Q$19</f>
        <v>21.085372665128713</v>
      </c>
    </row>
    <row r="91" spans="1:17" ht="12" customHeight="1" x14ac:dyDescent="0.25">
      <c r="A91" s="147" t="s">
        <v>59</v>
      </c>
      <c r="B91" s="181">
        <f>RES_hhdet_fech!B91/RES_summary!B$19</f>
        <v>6.0396639212555652</v>
      </c>
      <c r="C91" s="181">
        <f>RES_hhdet_fech!C91/RES_summary!C$19</f>
        <v>6.0436255941139319</v>
      </c>
      <c r="D91" s="181">
        <f>RES_hhdet_fech!D91/RES_summary!D$19</f>
        <v>6.0674110204734619</v>
      </c>
      <c r="E91" s="181">
        <f>RES_hhdet_fech!E91/RES_summary!E$19</f>
        <v>6.0725628993533016</v>
      </c>
      <c r="F91" s="181">
        <f>RES_hhdet_fech!F91/RES_summary!F$19</f>
        <v>6.0606860558302964</v>
      </c>
      <c r="G91" s="181">
        <f>RES_hhdet_fech!G91/RES_summary!G$19</f>
        <v>6.0804958940477256</v>
      </c>
      <c r="H91" s="181">
        <f>RES_hhdet_fech!H91/RES_summary!H$19</f>
        <v>6.0362428913304811</v>
      </c>
      <c r="I91" s="181">
        <f>RES_hhdet_fech!I91/RES_summary!I$19</f>
        <v>5.9830932416344949</v>
      </c>
      <c r="J91" s="181">
        <f>RES_hhdet_fech!J91/RES_summary!J$19</f>
        <v>5.9212500630897562</v>
      </c>
      <c r="K91" s="181">
        <f>RES_hhdet_fech!K91/RES_summary!K$19</f>
        <v>5.9800299056611639</v>
      </c>
      <c r="L91" s="181">
        <f>RES_hhdet_fech!L91/RES_summary!L$19</f>
        <v>6.0884052473159374</v>
      </c>
      <c r="M91" s="181">
        <f>RES_hhdet_fech!M91/RES_summary!M$19</f>
        <v>5.8978052619849501</v>
      </c>
      <c r="N91" s="181">
        <f>RES_hhdet_fech!N91/RES_summary!N$19</f>
        <v>5.9579917565517313</v>
      </c>
      <c r="O91" s="181">
        <f>RES_hhdet_fech!O91/RES_summary!O$19</f>
        <v>6.0340512609388108</v>
      </c>
      <c r="P91" s="181">
        <f>RES_hhdet_fech!P91/RES_summary!P$19</f>
        <v>5.7755324895089855</v>
      </c>
      <c r="Q91" s="181">
        <f>RES_hhdet_fech!Q91/RES_summary!Q$19</f>
        <v>5.8437831573984527</v>
      </c>
    </row>
    <row r="92" spans="1:17" ht="12" customHeight="1" x14ac:dyDescent="0.25">
      <c r="A92" s="163" t="s">
        <v>144</v>
      </c>
      <c r="B92" s="180">
        <f>RES_hhdet_fech!B92/RES_summary!B$19</f>
        <v>31.400147165931283</v>
      </c>
      <c r="C92" s="180">
        <f>RES_hhdet_fech!C92/RES_summary!C$19</f>
        <v>31.145225358838584</v>
      </c>
      <c r="D92" s="180">
        <f>RES_hhdet_fech!D92/RES_summary!D$19</f>
        <v>30.978166866256867</v>
      </c>
      <c r="E92" s="180">
        <f>RES_hhdet_fech!E92/RES_summary!E$19</f>
        <v>30.72042432052719</v>
      </c>
      <c r="F92" s="180">
        <f>RES_hhdet_fech!F92/RES_summary!F$19</f>
        <v>30.374434610734131</v>
      </c>
      <c r="G92" s="180">
        <f>RES_hhdet_fech!G92/RES_summary!G$19</f>
        <v>30.229107944543461</v>
      </c>
      <c r="H92" s="180">
        <f>RES_hhdet_fech!H92/RES_summary!H$19</f>
        <v>29.773769054439096</v>
      </c>
      <c r="I92" s="180">
        <f>RES_hhdet_fech!I92/RES_summary!I$19</f>
        <v>29.296669064549434</v>
      </c>
      <c r="J92" s="180">
        <f>RES_hhdet_fech!J92/RES_summary!J$19</f>
        <v>28.761888795094006</v>
      </c>
      <c r="K92" s="180">
        <f>RES_hhdet_fech!K92/RES_summary!K$19</f>
        <v>28.826635801940022</v>
      </c>
      <c r="L92" s="180">
        <f>RES_hhdet_fech!L92/RES_summary!L$19</f>
        <v>28.716161150237955</v>
      </c>
      <c r="M92" s="180">
        <f>RES_hhdet_fech!M92/RES_summary!M$19</f>
        <v>28.531763450772065</v>
      </c>
      <c r="N92" s="180">
        <f>RES_hhdet_fech!N92/RES_summary!N$19</f>
        <v>28.232072660998501</v>
      </c>
      <c r="O92" s="180">
        <f>RES_hhdet_fech!O92/RES_summary!O$19</f>
        <v>27.753737721440693</v>
      </c>
      <c r="P92" s="180">
        <f>RES_hhdet_fech!P92/RES_summary!P$19</f>
        <v>27.329252732035552</v>
      </c>
      <c r="Q92" s="180">
        <f>RES_hhdet_fech!Q92/RES_summary!Q$19</f>
        <v>26.879715720146763</v>
      </c>
    </row>
    <row r="93" spans="1:17" ht="12" customHeight="1" x14ac:dyDescent="0.25">
      <c r="A93" s="161" t="s">
        <v>143</v>
      </c>
      <c r="B93" s="179">
        <f>RES_hhdet_fech!B93/RES_summary!B$19</f>
        <v>26.449759579110889</v>
      </c>
      <c r="C93" s="179">
        <f>RES_hhdet_fech!C93/RES_summary!C$19</f>
        <v>26.288022077359006</v>
      </c>
      <c r="D93" s="179">
        <f>RES_hhdet_fech!D93/RES_summary!D$19</f>
        <v>26.203219483540419</v>
      </c>
      <c r="E93" s="179">
        <f>RES_hhdet_fech!E93/RES_summary!E$19</f>
        <v>26.040838707695968</v>
      </c>
      <c r="F93" s="179">
        <f>RES_hhdet_fech!F93/RES_summary!F$19</f>
        <v>25.804068552807472</v>
      </c>
      <c r="G93" s="179">
        <f>RES_hhdet_fech!G93/RES_summary!G$19</f>
        <v>25.729416058000972</v>
      </c>
      <c r="H93" s="179">
        <f>RES_hhdet_fech!H93/RES_summary!H$19</f>
        <v>25.38919277671593</v>
      </c>
      <c r="I93" s="179">
        <f>RES_hhdet_fech!I93/RES_summary!I$19</f>
        <v>25.025928133591634</v>
      </c>
      <c r="J93" s="179">
        <f>RES_hhdet_fech!J93/RES_summary!J$19</f>
        <v>24.616477779900851</v>
      </c>
      <c r="K93" s="179">
        <f>RES_hhdet_fech!K93/RES_summary!K$19</f>
        <v>24.717343176922192</v>
      </c>
      <c r="L93" s="179">
        <f>RES_hhdet_fech!L93/RES_summary!L$19</f>
        <v>24.610329189219417</v>
      </c>
      <c r="M93" s="179">
        <f>RES_hhdet_fech!M93/RES_summary!M$19</f>
        <v>24.586110322240661</v>
      </c>
      <c r="N93" s="179">
        <f>RES_hhdet_fech!N93/RES_summary!N$19</f>
        <v>24.308838986200755</v>
      </c>
      <c r="O93" s="179">
        <f>RES_hhdet_fech!O93/RES_summary!O$19</f>
        <v>23.865827746964449</v>
      </c>
      <c r="P93" s="179">
        <f>RES_hhdet_fech!P93/RES_summary!P$19</f>
        <v>23.703522281724311</v>
      </c>
      <c r="Q93" s="179">
        <f>RES_hhdet_fech!Q93/RES_summary!Q$19</f>
        <v>23.315598375493849</v>
      </c>
    </row>
    <row r="94" spans="1:17" ht="12" customHeight="1" x14ac:dyDescent="0.25">
      <c r="A94" s="148" t="s">
        <v>57</v>
      </c>
      <c r="B94" s="177">
        <f>RES_hhdet_fech!B94/RES_summary!B$19</f>
        <v>20.410095657855326</v>
      </c>
      <c r="C94" s="177">
        <f>RES_hhdet_fech!C94/RES_summary!C$19</f>
        <v>20.244396483245069</v>
      </c>
      <c r="D94" s="177">
        <f>RES_hhdet_fech!D94/RES_summary!D$19</f>
        <v>20.135808463066958</v>
      </c>
      <c r="E94" s="177">
        <f>RES_hhdet_fech!E94/RES_summary!E$19</f>
        <v>19.968275808342668</v>
      </c>
      <c r="F94" s="177">
        <f>RES_hhdet_fech!F94/RES_summary!F$19</f>
        <v>19.743382496977176</v>
      </c>
      <c r="G94" s="177">
        <f>RES_hhdet_fech!G94/RES_summary!G$19</f>
        <v>19.64892016395325</v>
      </c>
      <c r="H94" s="177">
        <f>RES_hhdet_fech!H94/RES_summary!H$19</f>
        <v>19.352949885385438</v>
      </c>
      <c r="I94" s="177">
        <f>RES_hhdet_fech!I94/RES_summary!I$19</f>
        <v>19.042834891957128</v>
      </c>
      <c r="J94" s="177">
        <f>RES_hhdet_fech!J94/RES_summary!J$19</f>
        <v>18.695227716811097</v>
      </c>
      <c r="K94" s="177">
        <f>RES_hhdet_fech!K94/RES_summary!K$19</f>
        <v>18.737313271261034</v>
      </c>
      <c r="L94" s="177">
        <f>RES_hhdet_fech!L94/RES_summary!L$19</f>
        <v>18.521923941903477</v>
      </c>
      <c r="M94" s="177">
        <f>RES_hhdet_fech!M94/RES_summary!M$19</f>
        <v>18.688305060255711</v>
      </c>
      <c r="N94" s="177">
        <f>RES_hhdet_fech!N94/RES_summary!N$19</f>
        <v>18.35084722964903</v>
      </c>
      <c r="O94" s="177">
        <f>RES_hhdet_fech!O94/RES_summary!O$19</f>
        <v>17.831776486025639</v>
      </c>
      <c r="P94" s="177">
        <f>RES_hhdet_fech!P94/RES_summary!P$19</f>
        <v>17.927989792215321</v>
      </c>
      <c r="Q94" s="177">
        <f>RES_hhdet_fech!Q94/RES_summary!Q$19</f>
        <v>17.471815218095394</v>
      </c>
    </row>
    <row r="95" spans="1:17" ht="12" customHeight="1" x14ac:dyDescent="0.25">
      <c r="A95" s="148" t="s">
        <v>59</v>
      </c>
      <c r="B95" s="177">
        <f>RES_hhdet_fech!B95/RES_summary!B$19</f>
        <v>6.0396639212555669</v>
      </c>
      <c r="C95" s="177">
        <f>RES_hhdet_fech!C95/RES_summary!C$19</f>
        <v>6.0436255941139345</v>
      </c>
      <c r="D95" s="177">
        <f>RES_hhdet_fech!D95/RES_summary!D$19</f>
        <v>6.0674110204734593</v>
      </c>
      <c r="E95" s="177">
        <f>RES_hhdet_fech!E95/RES_summary!E$19</f>
        <v>6.0725628993533007</v>
      </c>
      <c r="F95" s="177">
        <f>RES_hhdet_fech!F95/RES_summary!F$19</f>
        <v>6.0606860558302964</v>
      </c>
      <c r="G95" s="177">
        <f>RES_hhdet_fech!G95/RES_summary!G$19</f>
        <v>6.0804958940477194</v>
      </c>
      <c r="H95" s="177">
        <f>RES_hhdet_fech!H95/RES_summary!H$19</f>
        <v>6.0362428913304838</v>
      </c>
      <c r="I95" s="177">
        <f>RES_hhdet_fech!I95/RES_summary!I$19</f>
        <v>5.983093241634502</v>
      </c>
      <c r="J95" s="177">
        <f>RES_hhdet_fech!J95/RES_summary!J$19</f>
        <v>5.921250063089758</v>
      </c>
      <c r="K95" s="177">
        <f>RES_hhdet_fech!K95/RES_summary!K$19</f>
        <v>5.9800299056611612</v>
      </c>
      <c r="L95" s="177">
        <f>RES_hhdet_fech!L95/RES_summary!L$19</f>
        <v>6.0884052473159382</v>
      </c>
      <c r="M95" s="177">
        <f>RES_hhdet_fech!M95/RES_summary!M$19</f>
        <v>5.8978052619849501</v>
      </c>
      <c r="N95" s="177">
        <f>RES_hhdet_fech!N95/RES_summary!N$19</f>
        <v>5.9579917565517295</v>
      </c>
      <c r="O95" s="177">
        <f>RES_hhdet_fech!O95/RES_summary!O$19</f>
        <v>6.0340512609388117</v>
      </c>
      <c r="P95" s="177">
        <f>RES_hhdet_fech!P95/RES_summary!P$19</f>
        <v>5.7755324895089837</v>
      </c>
      <c r="Q95" s="177">
        <f>RES_hhdet_fech!Q95/RES_summary!Q$19</f>
        <v>5.8437831573984518</v>
      </c>
    </row>
    <row r="96" spans="1:17" ht="12" customHeight="1" x14ac:dyDescent="0.25">
      <c r="A96" s="163" t="s">
        <v>142</v>
      </c>
      <c r="B96" s="180">
        <f>RES_hhdet_fech!B96/RES_summary!B$19</f>
        <v>26.051816045390456</v>
      </c>
      <c r="C96" s="180">
        <f>RES_hhdet_fech!C96/RES_summary!C$19</f>
        <v>27.010410233834218</v>
      </c>
      <c r="D96" s="180">
        <f>RES_hhdet_fech!D96/RES_summary!D$19</f>
        <v>26.788751560758296</v>
      </c>
      <c r="E96" s="180">
        <f>RES_hhdet_fech!E96/RES_summary!E$19</f>
        <v>26.619138803493264</v>
      </c>
      <c r="F96" s="180">
        <f>RES_hhdet_fech!F96/RES_summary!F$19</f>
        <v>25.629245791241662</v>
      </c>
      <c r="G96" s="180">
        <f>RES_hhdet_fech!G96/RES_summary!G$19</f>
        <v>25.839839417076728</v>
      </c>
      <c r="H96" s="180">
        <f>RES_hhdet_fech!H96/RES_summary!H$19</f>
        <v>25.041158876697352</v>
      </c>
      <c r="I96" s="180">
        <f>RES_hhdet_fech!I96/RES_summary!I$19</f>
        <v>26.817818667628032</v>
      </c>
      <c r="J96" s="180">
        <f>RES_hhdet_fech!J96/RES_summary!J$19</f>
        <v>24.879656704680031</v>
      </c>
      <c r="K96" s="180">
        <f>RES_hhdet_fech!K96/RES_summary!K$19</f>
        <v>25.827106031966739</v>
      </c>
      <c r="L96" s="180">
        <f>RES_hhdet_fech!L96/RES_summary!L$19</f>
        <v>25.094157632775008</v>
      </c>
      <c r="M96" s="180">
        <f>RES_hhdet_fech!M96/RES_summary!M$19</f>
        <v>26.195040108502639</v>
      </c>
      <c r="N96" s="180">
        <f>RES_hhdet_fech!N96/RES_summary!N$19</f>
        <v>26.002322373089424</v>
      </c>
      <c r="O96" s="180">
        <f>RES_hhdet_fech!O96/RES_summary!O$19</f>
        <v>25.358308309008923</v>
      </c>
      <c r="P96" s="180">
        <f>RES_hhdet_fech!P96/RES_summary!P$19</f>
        <v>26.91015669870319</v>
      </c>
      <c r="Q96" s="180">
        <f>RES_hhdet_fech!Q96/RES_summary!Q$19</f>
        <v>25.872241415637241</v>
      </c>
    </row>
    <row r="97" spans="1:17" ht="12" customHeight="1" x14ac:dyDescent="0.25">
      <c r="A97" s="161" t="s">
        <v>141</v>
      </c>
      <c r="B97" s="179">
        <f>RES_hhdet_fech!B97/RES_summary!B$19</f>
        <v>22.973344350759358</v>
      </c>
      <c r="C97" s="179">
        <f>RES_hhdet_fech!C97/RES_summary!C$19</f>
        <v>23.600392246106157</v>
      </c>
      <c r="D97" s="179">
        <f>RES_hhdet_fech!D97/RES_summary!D$19</f>
        <v>23.480099534966339</v>
      </c>
      <c r="E97" s="179">
        <f>RES_hhdet_fech!E97/RES_summary!E$19</f>
        <v>23.375003121623912</v>
      </c>
      <c r="F97" s="179">
        <f>RES_hhdet_fech!F97/RES_summary!F$19</f>
        <v>22.719695820137371</v>
      </c>
      <c r="G97" s="179">
        <f>RES_hhdet_fech!G97/RES_summary!G$19</f>
        <v>22.876391515147613</v>
      </c>
      <c r="H97" s="179">
        <f>RES_hhdet_fech!H97/RES_summary!H$19</f>
        <v>22.312996161183783</v>
      </c>
      <c r="I97" s="179">
        <f>RES_hhdet_fech!I97/RES_summary!I$19</f>
        <v>23.414675375592729</v>
      </c>
      <c r="J97" s="179">
        <f>RES_hhdet_fech!J97/RES_summary!J$19</f>
        <v>22.093026921131784</v>
      </c>
      <c r="K97" s="179">
        <f>RES_hhdet_fech!K97/RES_summary!K$19</f>
        <v>22.767648826439554</v>
      </c>
      <c r="L97" s="179">
        <f>RES_hhdet_fech!L97/RES_summary!L$19</f>
        <v>22.274136920455824</v>
      </c>
      <c r="M97" s="179">
        <f>RES_hhdet_fech!M97/RES_summary!M$19</f>
        <v>23.055556533054183</v>
      </c>
      <c r="N97" s="179">
        <f>RES_hhdet_fech!N97/RES_summary!N$19</f>
        <v>22.859501299059847</v>
      </c>
      <c r="O97" s="179">
        <f>RES_hhdet_fech!O97/RES_summary!O$19</f>
        <v>22.326764349477038</v>
      </c>
      <c r="P97" s="179">
        <f>RES_hhdet_fech!P97/RES_summary!P$19</f>
        <v>23.428595283858257</v>
      </c>
      <c r="Q97" s="179">
        <f>RES_hhdet_fech!Q97/RES_summary!Q$19</f>
        <v>22.660740077562647</v>
      </c>
    </row>
    <row r="98" spans="1:17" ht="12" customHeight="1" x14ac:dyDescent="0.25">
      <c r="A98" s="148" t="s">
        <v>60</v>
      </c>
      <c r="B98" s="177">
        <f>RES_hhdet_fech!B98/RES_summary!B$19</f>
        <v>16.933680429503791</v>
      </c>
      <c r="C98" s="177">
        <f>RES_hhdet_fech!C98/RES_summary!C$19</f>
        <v>17.556766651992223</v>
      </c>
      <c r="D98" s="177">
        <f>RES_hhdet_fech!D98/RES_summary!D$19</f>
        <v>17.412688514492874</v>
      </c>
      <c r="E98" s="177">
        <f>RES_hhdet_fech!E98/RES_summary!E$19</f>
        <v>17.302440222270608</v>
      </c>
      <c r="F98" s="177">
        <f>RES_hhdet_fech!F98/RES_summary!F$19</f>
        <v>16.659009764307079</v>
      </c>
      <c r="G98" s="177">
        <f>RES_hhdet_fech!G98/RES_summary!G$19</f>
        <v>16.795895621099891</v>
      </c>
      <c r="H98" s="177">
        <f>RES_hhdet_fech!H98/RES_summary!H$19</f>
        <v>16.276753269853298</v>
      </c>
      <c r="I98" s="177">
        <f>RES_hhdet_fech!I98/RES_summary!I$19</f>
        <v>17.431582133958234</v>
      </c>
      <c r="J98" s="177">
        <f>RES_hhdet_fech!J98/RES_summary!J$19</f>
        <v>16.171776858042026</v>
      </c>
      <c r="K98" s="177">
        <f>RES_hhdet_fech!K98/RES_summary!K$19</f>
        <v>16.787618920778389</v>
      </c>
      <c r="L98" s="177">
        <f>RES_hhdet_fech!L98/RES_summary!L$19</f>
        <v>16.185731673139884</v>
      </c>
      <c r="M98" s="177">
        <f>RES_hhdet_fech!M98/RES_summary!M$19</f>
        <v>17.15775127106923</v>
      </c>
      <c r="N98" s="177">
        <f>RES_hhdet_fech!N98/RES_summary!N$19</f>
        <v>16.901509542508119</v>
      </c>
      <c r="O98" s="177">
        <f>RES_hhdet_fech!O98/RES_summary!O$19</f>
        <v>16.292713088538225</v>
      </c>
      <c r="P98" s="177">
        <f>RES_hhdet_fech!P98/RES_summary!P$19</f>
        <v>17.653062794349271</v>
      </c>
      <c r="Q98" s="177">
        <f>RES_hhdet_fech!Q98/RES_summary!Q$19</f>
        <v>16.816956920164191</v>
      </c>
    </row>
    <row r="99" spans="1:17" ht="12" customHeight="1" x14ac:dyDescent="0.25">
      <c r="A99" s="148" t="s">
        <v>59</v>
      </c>
      <c r="B99" s="177">
        <f>RES_hhdet_fech!B99/RES_summary!B$19</f>
        <v>6.0396639212555643</v>
      </c>
      <c r="C99" s="177">
        <f>RES_hhdet_fech!C99/RES_summary!C$19</f>
        <v>6.0436255941139336</v>
      </c>
      <c r="D99" s="177">
        <f>RES_hhdet_fech!D99/RES_summary!D$19</f>
        <v>6.0674110204734619</v>
      </c>
      <c r="E99" s="177">
        <f>RES_hhdet_fech!E99/RES_summary!E$19</f>
        <v>6.0725628993533052</v>
      </c>
      <c r="F99" s="177">
        <f>RES_hhdet_fech!F99/RES_summary!F$19</f>
        <v>6.0606860558302973</v>
      </c>
      <c r="G99" s="177">
        <f>RES_hhdet_fech!G99/RES_summary!G$19</f>
        <v>6.0804958940477221</v>
      </c>
      <c r="H99" s="177">
        <f>RES_hhdet_fech!H99/RES_summary!H$19</f>
        <v>6.036242891330482</v>
      </c>
      <c r="I99" s="177">
        <f>RES_hhdet_fech!I99/RES_summary!I$19</f>
        <v>5.9830932416344931</v>
      </c>
      <c r="J99" s="177">
        <f>RES_hhdet_fech!J99/RES_summary!J$19</f>
        <v>5.9212500630897544</v>
      </c>
      <c r="K99" s="177">
        <f>RES_hhdet_fech!K99/RES_summary!K$19</f>
        <v>5.9800299056611612</v>
      </c>
      <c r="L99" s="177">
        <f>RES_hhdet_fech!L99/RES_summary!L$19</f>
        <v>6.0884052473159382</v>
      </c>
      <c r="M99" s="177">
        <f>RES_hhdet_fech!M99/RES_summary!M$19</f>
        <v>5.8978052619849466</v>
      </c>
      <c r="N99" s="177">
        <f>RES_hhdet_fech!N99/RES_summary!N$19</f>
        <v>5.9579917565517304</v>
      </c>
      <c r="O99" s="177">
        <f>RES_hhdet_fech!O99/RES_summary!O$19</f>
        <v>6.0340512609388099</v>
      </c>
      <c r="P99" s="177">
        <f>RES_hhdet_fech!P99/RES_summary!P$19</f>
        <v>5.775532489508981</v>
      </c>
      <c r="Q99" s="177">
        <f>RES_hhdet_fech!Q99/RES_summary!Q$19</f>
        <v>5.8437831573984518</v>
      </c>
    </row>
    <row r="100" spans="1:17" ht="12" customHeight="1" x14ac:dyDescent="0.25">
      <c r="A100" s="158" t="s">
        <v>62</v>
      </c>
      <c r="B100" s="178">
        <f>RES_hhdet_fech!B100/RES_summary!B$19</f>
        <v>8.8735013052949974</v>
      </c>
      <c r="C100" s="178">
        <f>RES_hhdet_fech!C100/RES_summary!C$19</f>
        <v>9.0284842081034391</v>
      </c>
      <c r="D100" s="178">
        <f>RES_hhdet_fech!D100/RES_summary!D$19</f>
        <v>8.9459476517136913</v>
      </c>
      <c r="E100" s="178">
        <f>RES_hhdet_fech!E100/RES_summary!E$19</f>
        <v>8.9733105633817907</v>
      </c>
      <c r="F100" s="178">
        <f>RES_hhdet_fech!F100/RES_summary!F$19</f>
        <v>8.7903602744944465</v>
      </c>
      <c r="G100" s="178">
        <f>RES_hhdet_fech!G100/RES_summary!G$19</f>
        <v>8.6453211157855367</v>
      </c>
      <c r="H100" s="178">
        <f>RES_hhdet_fech!H100/RES_summary!H$19</f>
        <v>8.4868146546843963</v>
      </c>
      <c r="I100" s="178">
        <f>RES_hhdet_fech!I100/RES_summary!I$19</f>
        <v>8.7825261191286206</v>
      </c>
      <c r="J100" s="178">
        <f>RES_hhdet_fech!J100/RES_summary!J$19</f>
        <v>8.5664151072846444</v>
      </c>
      <c r="K100" s="178">
        <f>RES_hhdet_fech!K100/RES_summary!K$19</f>
        <v>8.5158902786525701</v>
      </c>
      <c r="L100" s="178">
        <f>RES_hhdet_fech!L100/RES_summary!L$19</f>
        <v>8.4384436036571451</v>
      </c>
      <c r="M100" s="178">
        <f>RES_hhdet_fech!M100/RES_summary!M$19</f>
        <v>8.5189842381108427</v>
      </c>
      <c r="N100" s="178">
        <f>RES_hhdet_fech!N100/RES_summary!N$19</f>
        <v>8.7681511188876762</v>
      </c>
      <c r="O100" s="178">
        <f>RES_hhdet_fech!O100/RES_summary!O$19</f>
        <v>8.2459651245252612</v>
      </c>
      <c r="P100" s="178">
        <f>RES_hhdet_fech!P100/RES_summary!P$19</f>
        <v>8.6671220323198064</v>
      </c>
      <c r="Q100" s="178">
        <f>RES_hhdet_fech!Q100/RES_summary!Q$19</f>
        <v>8.5187083011462779</v>
      </c>
    </row>
    <row r="101" spans="1:17" ht="12" customHeight="1" x14ac:dyDescent="0.25">
      <c r="A101" s="23" t="s">
        <v>55</v>
      </c>
      <c r="B101" s="177">
        <f>RES_hhdet_fech!B101/RES_summary!B$19</f>
        <v>18.931742938504595</v>
      </c>
      <c r="C101" s="177">
        <f>RES_hhdet_fech!C101/RES_summary!C$19</f>
        <v>20.137381853297171</v>
      </c>
      <c r="D101" s="177">
        <f>RES_hhdet_fech!D101/RES_summary!D$19</f>
        <v>16.964928010979481</v>
      </c>
      <c r="E101" s="177">
        <f>RES_hhdet_fech!E101/RES_summary!E$19</f>
        <v>18.74186084551279</v>
      </c>
      <c r="F101" s="177">
        <f>RES_hhdet_fech!F101/RES_summary!F$19</f>
        <v>19.706662882346127</v>
      </c>
      <c r="G101" s="177">
        <f>RES_hhdet_fech!G101/RES_summary!G$19</f>
        <v>16.996366077680939</v>
      </c>
      <c r="H101" s="177">
        <f>RES_hhdet_fech!H101/RES_summary!H$19</f>
        <v>19.023907743661535</v>
      </c>
      <c r="I101" s="177">
        <f>RES_hhdet_fech!I101/RES_summary!I$19</f>
        <v>16.207694099860632</v>
      </c>
      <c r="J101" s="177">
        <f>RES_hhdet_fech!J101/RES_summary!J$19</f>
        <v>18.262508689390298</v>
      </c>
      <c r="K101" s="177">
        <f>RES_hhdet_fech!K101/RES_summary!K$19</f>
        <v>15.796164343376471</v>
      </c>
      <c r="L101" s="177">
        <f>RES_hhdet_fech!L101/RES_summary!L$19</f>
        <v>15.863499221974351</v>
      </c>
      <c r="M101" s="177">
        <f>RES_hhdet_fech!M101/RES_summary!M$19</f>
        <v>15.775310577579074</v>
      </c>
      <c r="N101" s="177">
        <f>RES_hhdet_fech!N101/RES_summary!N$19</f>
        <v>17.773464282678024</v>
      </c>
      <c r="O101" s="177">
        <f>RES_hhdet_fech!O101/RES_summary!O$19</f>
        <v>15.468753541893546</v>
      </c>
      <c r="P101" s="177">
        <f>RES_hhdet_fech!P101/RES_summary!P$19</f>
        <v>14.88359567325133</v>
      </c>
      <c r="Q101" s="177">
        <f>RES_hhdet_fech!Q101/RES_summary!Q$19</f>
        <v>16.145753506944821</v>
      </c>
    </row>
    <row r="102" spans="1:17" ht="12" customHeight="1" x14ac:dyDescent="0.25">
      <c r="A102" s="23" t="s">
        <v>57</v>
      </c>
      <c r="B102" s="177">
        <f>RES_hhdet_fech!B102/RES_summary!B$19</f>
        <v>14.563088026132483</v>
      </c>
      <c r="C102" s="177">
        <f>RES_hhdet_fech!C102/RES_summary!C$19</f>
        <v>14.533648791603698</v>
      </c>
      <c r="D102" s="177">
        <f>RES_hhdet_fech!D102/RES_summary!D$19</f>
        <v>14.487427566214405</v>
      </c>
      <c r="E102" s="177">
        <f>RES_hhdet_fech!E102/RES_summary!E$19</f>
        <v>13.946742524611459</v>
      </c>
      <c r="F102" s="177">
        <f>RES_hhdet_fech!F102/RES_summary!F$19</f>
        <v>14.623704960553088</v>
      </c>
      <c r="G102" s="177">
        <f>RES_hhdet_fech!G102/RES_summary!G$19</f>
        <v>15.632963878865034</v>
      </c>
      <c r="H102" s="177">
        <f>RES_hhdet_fech!H102/RES_summary!H$19</f>
        <v>12.740396972854519</v>
      </c>
      <c r="I102" s="177">
        <f>RES_hhdet_fech!I102/RES_summary!I$19</f>
        <v>14.12571220983499</v>
      </c>
      <c r="J102" s="177">
        <f>RES_hhdet_fech!J102/RES_summary!J$19</f>
        <v>14.03435480425949</v>
      </c>
      <c r="K102" s="177">
        <f>RES_hhdet_fech!K102/RES_summary!K$19</f>
        <v>10.475354407932924</v>
      </c>
      <c r="L102" s="177">
        <f>RES_hhdet_fech!L102/RES_summary!L$19</f>
        <v>15.045068074137321</v>
      </c>
      <c r="M102" s="177">
        <f>RES_hhdet_fech!M102/RES_summary!M$19</f>
        <v>14.957903141325117</v>
      </c>
      <c r="N102" s="177">
        <f>RES_hhdet_fech!N102/RES_summary!N$19</f>
        <v>11.44937447216709</v>
      </c>
      <c r="O102" s="177">
        <f>RES_hhdet_fech!O102/RES_summary!O$19</f>
        <v>12.48046259464938</v>
      </c>
      <c r="P102" s="177">
        <f>RES_hhdet_fech!P102/RES_summary!P$19</f>
        <v>12.271641819757512</v>
      </c>
      <c r="Q102" s="177">
        <f>RES_hhdet_fech!Q102/RES_summary!Q$19</f>
        <v>12.04326263535525</v>
      </c>
    </row>
    <row r="103" spans="1:17" ht="12" customHeight="1" x14ac:dyDescent="0.25">
      <c r="A103" s="29" t="s">
        <v>140</v>
      </c>
      <c r="B103" s="176">
        <f>RES_hhdet_fech!B103/RES_summary!B$19</f>
        <v>8.1372075758840481</v>
      </c>
      <c r="C103" s="176">
        <f>RES_hhdet_fech!C103/RES_summary!C$19</f>
        <v>8.3058363730667786</v>
      </c>
      <c r="D103" s="176">
        <f>RES_hhdet_fech!D103/RES_summary!D$19</f>
        <v>8.3822368200373152</v>
      </c>
      <c r="E103" s="176">
        <f>RES_hhdet_fech!E103/RES_summary!E$19</f>
        <v>8.4189912566456027</v>
      </c>
      <c r="F103" s="176">
        <f>RES_hhdet_fech!F103/RES_summary!F$19</f>
        <v>8.1438721516205508</v>
      </c>
      <c r="G103" s="176">
        <f>RES_hhdet_fech!G103/RES_summary!G$19</f>
        <v>7.9536094928135759</v>
      </c>
      <c r="H103" s="176">
        <f>RES_hhdet_fech!H103/RES_summary!H$19</f>
        <v>7.8346866309152547</v>
      </c>
      <c r="I103" s="176">
        <f>RES_hhdet_fech!I103/RES_summary!I$19</f>
        <v>8.0045260989324873</v>
      </c>
      <c r="J103" s="176">
        <f>RES_hhdet_fech!J103/RES_summary!J$19</f>
        <v>7.7071773712099141</v>
      </c>
      <c r="K103" s="176">
        <f>RES_hhdet_fech!K103/RES_summary!K$19</f>
        <v>8.1052966875393899</v>
      </c>
      <c r="L103" s="176">
        <f>RES_hhdet_fech!L103/RES_summary!L$19</f>
        <v>7.8243247550539419</v>
      </c>
      <c r="M103" s="176">
        <f>RES_hhdet_fech!M103/RES_summary!M$19</f>
        <v>7.9458481328232153</v>
      </c>
      <c r="N103" s="176">
        <f>RES_hhdet_fech!N103/RES_summary!N$19</f>
        <v>8.3198798589885659</v>
      </c>
      <c r="O103" s="176">
        <f>RES_hhdet_fech!O103/RES_summary!O$19</f>
        <v>7.8315946494163322</v>
      </c>
      <c r="P103" s="176">
        <f>RES_hhdet_fech!P103/RES_summary!P$19</f>
        <v>8.3079593641846365</v>
      </c>
      <c r="Q103" s="176">
        <f>RES_hhdet_fech!Q103/RES_summary!Q$19</f>
        <v>8.0125056853150003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84">
        <f>RES_hhdet_fech!B105/RES_summary!B$19</f>
        <v>0</v>
      </c>
      <c r="C105" s="184">
        <f>RES_hhdet_fech!C105/RES_summary!C$19</f>
        <v>0</v>
      </c>
      <c r="D105" s="184">
        <f>RES_hhdet_fech!D105/RES_summary!D$19</f>
        <v>0</v>
      </c>
      <c r="E105" s="184">
        <f>RES_hhdet_fech!E105/RES_summary!E$19</f>
        <v>0</v>
      </c>
      <c r="F105" s="184">
        <f>RES_hhdet_fech!F105/RES_summary!F$19</f>
        <v>0</v>
      </c>
      <c r="G105" s="184">
        <f>RES_hhdet_fech!G105/RES_summary!G$19</f>
        <v>0</v>
      </c>
      <c r="H105" s="184">
        <f>RES_hhdet_fech!H105/RES_summary!H$19</f>
        <v>0</v>
      </c>
      <c r="I105" s="184">
        <f>RES_hhdet_fech!I105/RES_summary!I$19</f>
        <v>0</v>
      </c>
      <c r="J105" s="184">
        <f>RES_hhdet_fech!J105/RES_summary!J$19</f>
        <v>0</v>
      </c>
      <c r="K105" s="184">
        <f>RES_hhdet_fech!K105/RES_summary!K$19</f>
        <v>0</v>
      </c>
      <c r="L105" s="184">
        <f>RES_hhdet_fech!L105/RES_summary!L$19</f>
        <v>0</v>
      </c>
      <c r="M105" s="184">
        <f>RES_hhdet_fech!M105/RES_summary!M$19</f>
        <v>0</v>
      </c>
      <c r="N105" s="184">
        <f>RES_hhdet_fech!N105/RES_summary!N$19</f>
        <v>0</v>
      </c>
      <c r="O105" s="184">
        <f>RES_hhdet_fech!O105/RES_summary!O$19</f>
        <v>0</v>
      </c>
      <c r="P105" s="184">
        <f>RES_hhdet_fech!P105/RES_summary!P$19</f>
        <v>0</v>
      </c>
      <c r="Q105" s="184">
        <f>RES_hhdet_fech!Q105/RES_summary!Q$19</f>
        <v>0</v>
      </c>
    </row>
    <row r="106" spans="1:17" ht="12.95" customHeight="1" x14ac:dyDescent="0.25">
      <c r="A106" s="158" t="s">
        <v>65</v>
      </c>
      <c r="B106" s="178">
        <f>RES_hhdet_fech!B106/RES_summary!B$19</f>
        <v>0</v>
      </c>
      <c r="C106" s="178">
        <f>RES_hhdet_fech!C106/RES_summary!C$19</f>
        <v>0</v>
      </c>
      <c r="D106" s="178">
        <f>RES_hhdet_fech!D106/RES_summary!D$19</f>
        <v>0</v>
      </c>
      <c r="E106" s="178">
        <f>RES_hhdet_fech!E106/RES_summary!E$19</f>
        <v>0</v>
      </c>
      <c r="F106" s="178">
        <f>RES_hhdet_fech!F106/RES_summary!F$19</f>
        <v>0</v>
      </c>
      <c r="G106" s="178">
        <f>RES_hhdet_fech!G106/RES_summary!G$19</f>
        <v>0</v>
      </c>
      <c r="H106" s="178">
        <f>RES_hhdet_fech!H106/RES_summary!H$19</f>
        <v>0</v>
      </c>
      <c r="I106" s="178">
        <f>RES_hhdet_fech!I106/RES_summary!I$19</f>
        <v>0</v>
      </c>
      <c r="J106" s="178">
        <f>RES_hhdet_fech!J106/RES_summary!J$19</f>
        <v>0</v>
      </c>
      <c r="K106" s="178">
        <f>RES_hhdet_fech!K106/RES_summary!K$19</f>
        <v>0</v>
      </c>
      <c r="L106" s="178">
        <f>RES_hhdet_fech!L106/RES_summary!L$19</f>
        <v>0</v>
      </c>
      <c r="M106" s="178">
        <f>RES_hhdet_fech!M106/RES_summary!M$19</f>
        <v>0</v>
      </c>
      <c r="N106" s="178">
        <f>RES_hhdet_fech!N106/RES_summary!N$19</f>
        <v>0</v>
      </c>
      <c r="O106" s="178">
        <f>RES_hhdet_fech!O106/RES_summary!O$19</f>
        <v>0</v>
      </c>
      <c r="P106" s="178">
        <f>RES_hhdet_fech!P106/RES_summary!P$19</f>
        <v>0</v>
      </c>
      <c r="Q106" s="178">
        <f>RES_hhdet_fech!Q106/RES_summary!Q$19</f>
        <v>0</v>
      </c>
    </row>
    <row r="107" spans="1:17" ht="12" customHeight="1" x14ac:dyDescent="0.25">
      <c r="A107" s="23" t="s">
        <v>153</v>
      </c>
      <c r="B107" s="177">
        <f>RES_hhdet_fech!B107/RES_summary!B$19</f>
        <v>0</v>
      </c>
      <c r="C107" s="177">
        <f>RES_hhdet_fech!C107/RES_summary!C$19</f>
        <v>0</v>
      </c>
      <c r="D107" s="177">
        <f>RES_hhdet_fech!D107/RES_summary!D$19</f>
        <v>0</v>
      </c>
      <c r="E107" s="177">
        <f>RES_hhdet_fech!E107/RES_summary!E$19</f>
        <v>0</v>
      </c>
      <c r="F107" s="177">
        <f>RES_hhdet_fech!F107/RES_summary!F$19</f>
        <v>0</v>
      </c>
      <c r="G107" s="177">
        <f>RES_hhdet_fech!G107/RES_summary!G$19</f>
        <v>0</v>
      </c>
      <c r="H107" s="177">
        <f>RES_hhdet_fech!H107/RES_summary!H$19</f>
        <v>0</v>
      </c>
      <c r="I107" s="177">
        <f>RES_hhdet_fech!I107/RES_summary!I$19</f>
        <v>0</v>
      </c>
      <c r="J107" s="177">
        <f>RES_hhdet_fech!J107/RES_summary!J$19</f>
        <v>0</v>
      </c>
      <c r="K107" s="177">
        <f>RES_hhdet_fech!K107/RES_summary!K$19</f>
        <v>0</v>
      </c>
      <c r="L107" s="177">
        <f>RES_hhdet_fech!L107/RES_summary!L$19</f>
        <v>0</v>
      </c>
      <c r="M107" s="177">
        <f>RES_hhdet_fech!M107/RES_summary!M$19</f>
        <v>0</v>
      </c>
      <c r="N107" s="177">
        <f>RES_hhdet_fech!N107/RES_summary!N$19</f>
        <v>0</v>
      </c>
      <c r="O107" s="177">
        <f>RES_hhdet_fech!O107/RES_summary!O$19</f>
        <v>0</v>
      </c>
      <c r="P107" s="177">
        <f>RES_hhdet_fech!P107/RES_summary!P$19</f>
        <v>0</v>
      </c>
      <c r="Q107" s="177">
        <f>RES_hhdet_fech!Q107/RES_summary!Q$19</f>
        <v>0</v>
      </c>
    </row>
    <row r="108" spans="1:17" ht="12" customHeight="1" x14ac:dyDescent="0.25">
      <c r="A108" s="23" t="s">
        <v>60</v>
      </c>
      <c r="B108" s="177">
        <f>RES_hhdet_fech!B108/RES_summary!B$19</f>
        <v>0</v>
      </c>
      <c r="C108" s="177">
        <f>RES_hhdet_fech!C108/RES_summary!C$19</f>
        <v>0</v>
      </c>
      <c r="D108" s="177">
        <f>RES_hhdet_fech!D108/RES_summary!D$19</f>
        <v>0</v>
      </c>
      <c r="E108" s="177">
        <f>RES_hhdet_fech!E108/RES_summary!E$19</f>
        <v>0</v>
      </c>
      <c r="F108" s="177">
        <f>RES_hhdet_fech!F108/RES_summary!F$19</f>
        <v>0</v>
      </c>
      <c r="G108" s="177">
        <f>RES_hhdet_fech!G108/RES_summary!G$19</f>
        <v>0</v>
      </c>
      <c r="H108" s="177">
        <f>RES_hhdet_fech!H108/RES_summary!H$19</f>
        <v>0</v>
      </c>
      <c r="I108" s="177">
        <f>RES_hhdet_fech!I108/RES_summary!I$19</f>
        <v>0</v>
      </c>
      <c r="J108" s="177">
        <f>RES_hhdet_fech!J108/RES_summary!J$19</f>
        <v>0</v>
      </c>
      <c r="K108" s="177">
        <f>RES_hhdet_fech!K108/RES_summary!K$19</f>
        <v>0</v>
      </c>
      <c r="L108" s="177">
        <f>RES_hhdet_fech!L108/RES_summary!L$19</f>
        <v>0</v>
      </c>
      <c r="M108" s="177">
        <f>RES_hhdet_fech!M108/RES_summary!M$19</f>
        <v>0</v>
      </c>
      <c r="N108" s="177">
        <f>RES_hhdet_fech!N108/RES_summary!N$19</f>
        <v>0</v>
      </c>
      <c r="O108" s="177">
        <f>RES_hhdet_fech!O108/RES_summary!O$19</f>
        <v>0</v>
      </c>
      <c r="P108" s="177">
        <f>RES_hhdet_fech!P108/RES_summary!P$19</f>
        <v>0</v>
      </c>
      <c r="Q108" s="177">
        <f>RES_hhdet_fech!Q108/RES_summary!Q$19</f>
        <v>0</v>
      </c>
    </row>
    <row r="109" spans="1:17" ht="12.95" customHeight="1" x14ac:dyDescent="0.25">
      <c r="A109" s="158" t="s">
        <v>112</v>
      </c>
      <c r="B109" s="178">
        <f>RES_hhdet_fech!B109/RES_summary!B$19</f>
        <v>0</v>
      </c>
      <c r="C109" s="178">
        <f>RES_hhdet_fech!C109/RES_summary!C$19</f>
        <v>0</v>
      </c>
      <c r="D109" s="178">
        <f>RES_hhdet_fech!D109/RES_summary!D$19</f>
        <v>0</v>
      </c>
      <c r="E109" s="178">
        <f>RES_hhdet_fech!E109/RES_summary!E$19</f>
        <v>0</v>
      </c>
      <c r="F109" s="178">
        <f>RES_hhdet_fech!F109/RES_summary!F$19</f>
        <v>0</v>
      </c>
      <c r="G109" s="178">
        <f>RES_hhdet_fech!G109/RES_summary!G$19</f>
        <v>0</v>
      </c>
      <c r="H109" s="178">
        <f>RES_hhdet_fech!H109/RES_summary!H$19</f>
        <v>0</v>
      </c>
      <c r="I109" s="178">
        <f>RES_hhdet_fech!I109/RES_summary!I$19</f>
        <v>0</v>
      </c>
      <c r="J109" s="178">
        <f>RES_hhdet_fech!J109/RES_summary!J$19</f>
        <v>0</v>
      </c>
      <c r="K109" s="178">
        <f>RES_hhdet_fech!K109/RES_summary!K$19</f>
        <v>0</v>
      </c>
      <c r="L109" s="178">
        <f>RES_hhdet_fech!L109/RES_summary!L$19</f>
        <v>0</v>
      </c>
      <c r="M109" s="178">
        <f>RES_hhdet_fech!M109/RES_summary!M$19</f>
        <v>0</v>
      </c>
      <c r="N109" s="178">
        <f>RES_hhdet_fech!N109/RES_summary!N$19</f>
        <v>0</v>
      </c>
      <c r="O109" s="178">
        <f>RES_hhdet_fech!O109/RES_summary!O$19</f>
        <v>0</v>
      </c>
      <c r="P109" s="178">
        <f>RES_hhdet_fech!P109/RES_summary!P$19</f>
        <v>0</v>
      </c>
      <c r="Q109" s="178">
        <f>RES_hhdet_fech!Q109/RES_summary!Q$19</f>
        <v>0</v>
      </c>
    </row>
    <row r="110" spans="1:17" ht="12" customHeight="1" x14ac:dyDescent="0.25">
      <c r="A110" s="23" t="s">
        <v>60</v>
      </c>
      <c r="B110" s="177">
        <f>RES_hhdet_fech!B110/RES_summary!B$19</f>
        <v>0</v>
      </c>
      <c r="C110" s="177">
        <f>RES_hhdet_fech!C110/RES_summary!C$19</f>
        <v>0</v>
      </c>
      <c r="D110" s="177">
        <f>RES_hhdet_fech!D110/RES_summary!D$19</f>
        <v>0</v>
      </c>
      <c r="E110" s="177">
        <f>RES_hhdet_fech!E110/RES_summary!E$19</f>
        <v>0</v>
      </c>
      <c r="F110" s="177">
        <f>RES_hhdet_fech!F110/RES_summary!F$19</f>
        <v>0</v>
      </c>
      <c r="G110" s="177">
        <f>RES_hhdet_fech!G110/RES_summary!G$19</f>
        <v>0</v>
      </c>
      <c r="H110" s="177">
        <f>RES_hhdet_fech!H110/RES_summary!H$19</f>
        <v>0</v>
      </c>
      <c r="I110" s="177">
        <f>RES_hhdet_fech!I110/RES_summary!I$19</f>
        <v>0</v>
      </c>
      <c r="J110" s="177">
        <f>RES_hhdet_fech!J110/RES_summary!J$19</f>
        <v>0</v>
      </c>
      <c r="K110" s="177">
        <f>RES_hhdet_fech!K110/RES_summary!K$19</f>
        <v>0</v>
      </c>
      <c r="L110" s="177">
        <f>RES_hhdet_fech!L110/RES_summary!L$19</f>
        <v>0</v>
      </c>
      <c r="M110" s="177">
        <f>RES_hhdet_fech!M110/RES_summary!M$19</f>
        <v>0</v>
      </c>
      <c r="N110" s="177">
        <f>RES_hhdet_fech!N110/RES_summary!N$19</f>
        <v>0</v>
      </c>
      <c r="O110" s="177">
        <f>RES_hhdet_fech!O110/RES_summary!O$19</f>
        <v>0</v>
      </c>
      <c r="P110" s="177">
        <f>RES_hhdet_fech!P110/RES_summary!P$19</f>
        <v>0</v>
      </c>
      <c r="Q110" s="177">
        <f>RES_hhdet_fech!Q110/RES_summary!Q$19</f>
        <v>0</v>
      </c>
    </row>
    <row r="111" spans="1:17" ht="12" customHeight="1" x14ac:dyDescent="0.25">
      <c r="A111" s="158" t="s">
        <v>63</v>
      </c>
      <c r="B111" s="178">
        <f>RES_hhdet_fech!B111/RES_summary!B$19</f>
        <v>0</v>
      </c>
      <c r="C111" s="178">
        <f>RES_hhdet_fech!C111/RES_summary!C$19</f>
        <v>0</v>
      </c>
      <c r="D111" s="178">
        <f>RES_hhdet_fech!D111/RES_summary!D$19</f>
        <v>0</v>
      </c>
      <c r="E111" s="178">
        <f>RES_hhdet_fech!E111/RES_summary!E$19</f>
        <v>0</v>
      </c>
      <c r="F111" s="178">
        <f>RES_hhdet_fech!F111/RES_summary!F$19</f>
        <v>0</v>
      </c>
      <c r="G111" s="178">
        <f>RES_hhdet_fech!G111/RES_summary!G$19</f>
        <v>0</v>
      </c>
      <c r="H111" s="178">
        <f>RES_hhdet_fech!H111/RES_summary!H$19</f>
        <v>0</v>
      </c>
      <c r="I111" s="178">
        <f>RES_hhdet_fech!I111/RES_summary!I$19</f>
        <v>0</v>
      </c>
      <c r="J111" s="178">
        <f>RES_hhdet_fech!J111/RES_summary!J$19</f>
        <v>0</v>
      </c>
      <c r="K111" s="178">
        <f>RES_hhdet_fech!K111/RES_summary!K$19</f>
        <v>0</v>
      </c>
      <c r="L111" s="178">
        <f>RES_hhdet_fech!L111/RES_summary!L$19</f>
        <v>0</v>
      </c>
      <c r="M111" s="178">
        <f>RES_hhdet_fech!M111/RES_summary!M$19</f>
        <v>0</v>
      </c>
      <c r="N111" s="178">
        <f>RES_hhdet_fech!N111/RES_summary!N$19</f>
        <v>0</v>
      </c>
      <c r="O111" s="178">
        <f>RES_hhdet_fech!O111/RES_summary!O$19</f>
        <v>0</v>
      </c>
      <c r="P111" s="178">
        <f>RES_hhdet_fech!P111/RES_summary!P$19</f>
        <v>0</v>
      </c>
      <c r="Q111" s="178">
        <f>RES_hhdet_fech!Q111/RES_summary!Q$19</f>
        <v>0</v>
      </c>
    </row>
    <row r="112" spans="1:17" ht="12" customHeight="1" x14ac:dyDescent="0.25">
      <c r="A112" s="167" t="s">
        <v>152</v>
      </c>
      <c r="B112" s="183">
        <f>RES_hhdet_fech!B112/RES_summary!B$19</f>
        <v>0</v>
      </c>
      <c r="C112" s="183">
        <f>RES_hhdet_fech!C112/RES_summary!C$19</f>
        <v>0</v>
      </c>
      <c r="D112" s="183">
        <f>RES_hhdet_fech!D112/RES_summary!D$19</f>
        <v>0</v>
      </c>
      <c r="E112" s="183">
        <f>RES_hhdet_fech!E112/RES_summary!E$19</f>
        <v>0</v>
      </c>
      <c r="F112" s="183">
        <f>RES_hhdet_fech!F112/RES_summary!F$19</f>
        <v>0</v>
      </c>
      <c r="G112" s="183">
        <f>RES_hhdet_fech!G112/RES_summary!G$19</f>
        <v>0</v>
      </c>
      <c r="H112" s="183">
        <f>RES_hhdet_fech!H112/RES_summary!H$19</f>
        <v>0</v>
      </c>
      <c r="I112" s="183">
        <f>RES_hhdet_fech!I112/RES_summary!I$19</f>
        <v>0</v>
      </c>
      <c r="J112" s="183">
        <f>RES_hhdet_fech!J112/RES_summary!J$19</f>
        <v>0</v>
      </c>
      <c r="K112" s="183">
        <f>RES_hhdet_fech!K112/RES_summary!K$19</f>
        <v>0</v>
      </c>
      <c r="L112" s="183">
        <f>RES_hhdet_fech!L112/RES_summary!L$19</f>
        <v>0</v>
      </c>
      <c r="M112" s="183">
        <f>RES_hhdet_fech!M112/RES_summary!M$19</f>
        <v>0</v>
      </c>
      <c r="N112" s="183">
        <f>RES_hhdet_fech!N112/RES_summary!N$19</f>
        <v>0</v>
      </c>
      <c r="O112" s="183">
        <f>RES_hhdet_fech!O112/RES_summary!O$19</f>
        <v>0</v>
      </c>
      <c r="P112" s="183">
        <f>RES_hhdet_fech!P112/RES_summary!P$19</f>
        <v>0</v>
      </c>
      <c r="Q112" s="183">
        <f>RES_hhdet_fech!Q112/RES_summary!Q$19</f>
        <v>0</v>
      </c>
    </row>
    <row r="113" spans="1:17" ht="12" customHeight="1" x14ac:dyDescent="0.25">
      <c r="A113" s="167" t="s">
        <v>151</v>
      </c>
      <c r="B113" s="183">
        <f>RES_hhdet_fech!B113/RES_summary!B$19</f>
        <v>0</v>
      </c>
      <c r="C113" s="183">
        <f>RES_hhdet_fech!C113/RES_summary!C$19</f>
        <v>0</v>
      </c>
      <c r="D113" s="183">
        <f>RES_hhdet_fech!D113/RES_summary!D$19</f>
        <v>0</v>
      </c>
      <c r="E113" s="183">
        <f>RES_hhdet_fech!E113/RES_summary!E$19</f>
        <v>0</v>
      </c>
      <c r="F113" s="183">
        <f>RES_hhdet_fech!F113/RES_summary!F$19</f>
        <v>0</v>
      </c>
      <c r="G113" s="183">
        <f>RES_hhdet_fech!G113/RES_summary!G$19</f>
        <v>0</v>
      </c>
      <c r="H113" s="183">
        <f>RES_hhdet_fech!H113/RES_summary!H$19</f>
        <v>0</v>
      </c>
      <c r="I113" s="183">
        <f>RES_hhdet_fech!I113/RES_summary!I$19</f>
        <v>0</v>
      </c>
      <c r="J113" s="183">
        <f>RES_hhdet_fech!J113/RES_summary!J$19</f>
        <v>0</v>
      </c>
      <c r="K113" s="183">
        <f>RES_hhdet_fech!K113/RES_summary!K$19</f>
        <v>0</v>
      </c>
      <c r="L113" s="183">
        <f>RES_hhdet_fech!L113/RES_summary!L$19</f>
        <v>0</v>
      </c>
      <c r="M113" s="183">
        <f>RES_hhdet_fech!M113/RES_summary!M$19</f>
        <v>0</v>
      </c>
      <c r="N113" s="183">
        <f>RES_hhdet_fech!N113/RES_summary!N$19</f>
        <v>0</v>
      </c>
      <c r="O113" s="183">
        <f>RES_hhdet_fech!O113/RES_summary!O$19</f>
        <v>0</v>
      </c>
      <c r="P113" s="183">
        <f>RES_hhdet_fech!P113/RES_summary!P$19</f>
        <v>0</v>
      </c>
      <c r="Q113" s="183">
        <f>RES_hhdet_fech!Q113/RES_summary!Q$19</f>
        <v>0</v>
      </c>
    </row>
    <row r="114" spans="1:17" ht="12" customHeight="1" x14ac:dyDescent="0.25">
      <c r="A114" s="166" t="s">
        <v>79</v>
      </c>
      <c r="B114" s="182">
        <f>RES_hhdet_fech!B114/RES_summary!B$19</f>
        <v>0</v>
      </c>
      <c r="C114" s="182">
        <f>RES_hhdet_fech!C114/RES_summary!C$19</f>
        <v>0</v>
      </c>
      <c r="D114" s="182">
        <f>RES_hhdet_fech!D114/RES_summary!D$19</f>
        <v>0</v>
      </c>
      <c r="E114" s="182">
        <f>RES_hhdet_fech!E114/RES_summary!E$19</f>
        <v>0</v>
      </c>
      <c r="F114" s="182">
        <f>RES_hhdet_fech!F114/RES_summary!F$19</f>
        <v>0</v>
      </c>
      <c r="G114" s="182">
        <f>RES_hhdet_fech!G114/RES_summary!G$19</f>
        <v>0</v>
      </c>
      <c r="H114" s="182">
        <f>RES_hhdet_fech!H114/RES_summary!H$19</f>
        <v>0</v>
      </c>
      <c r="I114" s="182">
        <f>RES_hhdet_fech!I114/RES_summary!I$19</f>
        <v>0</v>
      </c>
      <c r="J114" s="182">
        <f>RES_hhdet_fech!J114/RES_summary!J$19</f>
        <v>0</v>
      </c>
      <c r="K114" s="182">
        <f>RES_hhdet_fech!K114/RES_summary!K$19</f>
        <v>0</v>
      </c>
      <c r="L114" s="182">
        <f>RES_hhdet_fech!L114/RES_summary!L$19</f>
        <v>0</v>
      </c>
      <c r="M114" s="182">
        <f>RES_hhdet_fech!M114/RES_summary!M$19</f>
        <v>0</v>
      </c>
      <c r="N114" s="182">
        <f>RES_hhdet_fech!N114/RES_summary!N$19</f>
        <v>0</v>
      </c>
      <c r="O114" s="182">
        <f>RES_hhdet_fech!O114/RES_summary!O$19</f>
        <v>0</v>
      </c>
      <c r="P114" s="182">
        <f>RES_hhdet_fech!P114/RES_summary!P$19</f>
        <v>0</v>
      </c>
      <c r="Q114" s="182">
        <f>RES_hhdet_fech!Q114/RES_summary!Q$19</f>
        <v>0</v>
      </c>
    </row>
    <row r="115" spans="1:17" ht="12" customHeight="1" x14ac:dyDescent="0.25">
      <c r="A115" s="147" t="s">
        <v>59</v>
      </c>
      <c r="B115" s="181">
        <f>RES_hhdet_fech!B115/RES_summary!B$19</f>
        <v>0</v>
      </c>
      <c r="C115" s="181">
        <f>RES_hhdet_fech!C115/RES_summary!C$19</f>
        <v>0</v>
      </c>
      <c r="D115" s="181">
        <f>RES_hhdet_fech!D115/RES_summary!D$19</f>
        <v>0</v>
      </c>
      <c r="E115" s="181">
        <f>RES_hhdet_fech!E115/RES_summary!E$19</f>
        <v>0</v>
      </c>
      <c r="F115" s="181">
        <f>RES_hhdet_fech!F115/RES_summary!F$19</f>
        <v>0</v>
      </c>
      <c r="G115" s="181">
        <f>RES_hhdet_fech!G115/RES_summary!G$19</f>
        <v>0</v>
      </c>
      <c r="H115" s="181">
        <f>RES_hhdet_fech!H115/RES_summary!H$19</f>
        <v>0</v>
      </c>
      <c r="I115" s="181">
        <f>RES_hhdet_fech!I115/RES_summary!I$19</f>
        <v>0</v>
      </c>
      <c r="J115" s="181">
        <f>RES_hhdet_fech!J115/RES_summary!J$19</f>
        <v>0</v>
      </c>
      <c r="K115" s="181">
        <f>RES_hhdet_fech!K115/RES_summary!K$19</f>
        <v>0</v>
      </c>
      <c r="L115" s="181">
        <f>RES_hhdet_fech!L115/RES_summary!L$19</f>
        <v>0</v>
      </c>
      <c r="M115" s="181">
        <f>RES_hhdet_fech!M115/RES_summary!M$19</f>
        <v>0</v>
      </c>
      <c r="N115" s="181">
        <f>RES_hhdet_fech!N115/RES_summary!N$19</f>
        <v>0</v>
      </c>
      <c r="O115" s="181">
        <f>RES_hhdet_fech!O115/RES_summary!O$19</f>
        <v>0</v>
      </c>
      <c r="P115" s="181">
        <f>RES_hhdet_fech!P115/RES_summary!P$19</f>
        <v>0</v>
      </c>
      <c r="Q115" s="181">
        <f>RES_hhdet_fech!Q115/RES_summary!Q$19</f>
        <v>0</v>
      </c>
    </row>
    <row r="116" spans="1:17" ht="12" customHeight="1" x14ac:dyDescent="0.25">
      <c r="A116" s="163" t="s">
        <v>142</v>
      </c>
      <c r="B116" s="180">
        <f>RES_hhdet_fech!B116/RES_summary!B$19</f>
        <v>0</v>
      </c>
      <c r="C116" s="180">
        <f>RES_hhdet_fech!C116/RES_summary!C$19</f>
        <v>0</v>
      </c>
      <c r="D116" s="180">
        <f>RES_hhdet_fech!D116/RES_summary!D$19</f>
        <v>0</v>
      </c>
      <c r="E116" s="180">
        <f>RES_hhdet_fech!E116/RES_summary!E$19</f>
        <v>0</v>
      </c>
      <c r="F116" s="180">
        <f>RES_hhdet_fech!F116/RES_summary!F$19</f>
        <v>0</v>
      </c>
      <c r="G116" s="180">
        <f>RES_hhdet_fech!G116/RES_summary!G$19</f>
        <v>0</v>
      </c>
      <c r="H116" s="180">
        <f>RES_hhdet_fech!H116/RES_summary!H$19</f>
        <v>0</v>
      </c>
      <c r="I116" s="180">
        <f>RES_hhdet_fech!I116/RES_summary!I$19</f>
        <v>0</v>
      </c>
      <c r="J116" s="180">
        <f>RES_hhdet_fech!J116/RES_summary!J$19</f>
        <v>0</v>
      </c>
      <c r="K116" s="180">
        <f>RES_hhdet_fech!K116/RES_summary!K$19</f>
        <v>0</v>
      </c>
      <c r="L116" s="180">
        <f>RES_hhdet_fech!L116/RES_summary!L$19</f>
        <v>0</v>
      </c>
      <c r="M116" s="180">
        <f>RES_hhdet_fech!M116/RES_summary!M$19</f>
        <v>0</v>
      </c>
      <c r="N116" s="180">
        <f>RES_hhdet_fech!N116/RES_summary!N$19</f>
        <v>0</v>
      </c>
      <c r="O116" s="180">
        <f>RES_hhdet_fech!O116/RES_summary!O$19</f>
        <v>0</v>
      </c>
      <c r="P116" s="180">
        <f>RES_hhdet_fech!P116/RES_summary!P$19</f>
        <v>0</v>
      </c>
      <c r="Q116" s="180">
        <f>RES_hhdet_fech!Q116/RES_summary!Q$19</f>
        <v>0</v>
      </c>
    </row>
    <row r="117" spans="1:17" ht="12" customHeight="1" x14ac:dyDescent="0.25">
      <c r="A117" s="161" t="s">
        <v>141</v>
      </c>
      <c r="B117" s="179">
        <f>RES_hhdet_fech!B117/RES_summary!B$19</f>
        <v>0</v>
      </c>
      <c r="C117" s="179">
        <f>RES_hhdet_fech!C117/RES_summary!C$19</f>
        <v>0</v>
      </c>
      <c r="D117" s="179">
        <f>RES_hhdet_fech!D117/RES_summary!D$19</f>
        <v>0</v>
      </c>
      <c r="E117" s="179">
        <f>RES_hhdet_fech!E117/RES_summary!E$19</f>
        <v>0</v>
      </c>
      <c r="F117" s="179">
        <f>RES_hhdet_fech!F117/RES_summary!F$19</f>
        <v>0</v>
      </c>
      <c r="G117" s="179">
        <f>RES_hhdet_fech!G117/RES_summary!G$19</f>
        <v>0</v>
      </c>
      <c r="H117" s="179">
        <f>RES_hhdet_fech!H117/RES_summary!H$19</f>
        <v>0</v>
      </c>
      <c r="I117" s="179">
        <f>RES_hhdet_fech!I117/RES_summary!I$19</f>
        <v>0</v>
      </c>
      <c r="J117" s="179">
        <f>RES_hhdet_fech!J117/RES_summary!J$19</f>
        <v>0</v>
      </c>
      <c r="K117" s="179">
        <f>RES_hhdet_fech!K117/RES_summary!K$19</f>
        <v>0</v>
      </c>
      <c r="L117" s="179">
        <f>RES_hhdet_fech!L117/RES_summary!L$19</f>
        <v>0</v>
      </c>
      <c r="M117" s="179">
        <f>RES_hhdet_fech!M117/RES_summary!M$19</f>
        <v>0</v>
      </c>
      <c r="N117" s="179">
        <f>RES_hhdet_fech!N117/RES_summary!N$19</f>
        <v>0</v>
      </c>
      <c r="O117" s="179">
        <f>RES_hhdet_fech!O117/RES_summary!O$19</f>
        <v>0</v>
      </c>
      <c r="P117" s="179">
        <f>RES_hhdet_fech!P117/RES_summary!P$19</f>
        <v>0</v>
      </c>
      <c r="Q117" s="179">
        <f>RES_hhdet_fech!Q117/RES_summary!Q$19</f>
        <v>0</v>
      </c>
    </row>
    <row r="118" spans="1:17" ht="12" customHeight="1" x14ac:dyDescent="0.25">
      <c r="A118" s="148" t="s">
        <v>60</v>
      </c>
      <c r="B118" s="177">
        <f>RES_hhdet_fech!B118/RES_summary!B$19</f>
        <v>0</v>
      </c>
      <c r="C118" s="177">
        <f>RES_hhdet_fech!C118/RES_summary!C$19</f>
        <v>0</v>
      </c>
      <c r="D118" s="177">
        <f>RES_hhdet_fech!D118/RES_summary!D$19</f>
        <v>0</v>
      </c>
      <c r="E118" s="177">
        <f>RES_hhdet_fech!E118/RES_summary!E$19</f>
        <v>0</v>
      </c>
      <c r="F118" s="177">
        <f>RES_hhdet_fech!F118/RES_summary!F$19</f>
        <v>0</v>
      </c>
      <c r="G118" s="177">
        <f>RES_hhdet_fech!G118/RES_summary!G$19</f>
        <v>0</v>
      </c>
      <c r="H118" s="177">
        <f>RES_hhdet_fech!H118/RES_summary!H$19</f>
        <v>0</v>
      </c>
      <c r="I118" s="177">
        <f>RES_hhdet_fech!I118/RES_summary!I$19</f>
        <v>0</v>
      </c>
      <c r="J118" s="177">
        <f>RES_hhdet_fech!J118/RES_summary!J$19</f>
        <v>0</v>
      </c>
      <c r="K118" s="177">
        <f>RES_hhdet_fech!K118/RES_summary!K$19</f>
        <v>0</v>
      </c>
      <c r="L118" s="177">
        <f>RES_hhdet_fech!L118/RES_summary!L$19</f>
        <v>0</v>
      </c>
      <c r="M118" s="177">
        <f>RES_hhdet_fech!M118/RES_summary!M$19</f>
        <v>0</v>
      </c>
      <c r="N118" s="177">
        <f>RES_hhdet_fech!N118/RES_summary!N$19</f>
        <v>0</v>
      </c>
      <c r="O118" s="177">
        <f>RES_hhdet_fech!O118/RES_summary!O$19</f>
        <v>0</v>
      </c>
      <c r="P118" s="177">
        <f>RES_hhdet_fech!P118/RES_summary!P$19</f>
        <v>0</v>
      </c>
      <c r="Q118" s="177">
        <f>RES_hhdet_fech!Q118/RES_summary!Q$19</f>
        <v>0</v>
      </c>
    </row>
    <row r="119" spans="1:17" ht="12" customHeight="1" x14ac:dyDescent="0.25">
      <c r="A119" s="148" t="s">
        <v>59</v>
      </c>
      <c r="B119" s="177">
        <f>RES_hhdet_fech!B119/RES_summary!B$19</f>
        <v>0</v>
      </c>
      <c r="C119" s="177">
        <f>RES_hhdet_fech!C119/RES_summary!C$19</f>
        <v>0</v>
      </c>
      <c r="D119" s="177">
        <f>RES_hhdet_fech!D119/RES_summary!D$19</f>
        <v>0</v>
      </c>
      <c r="E119" s="177">
        <f>RES_hhdet_fech!E119/RES_summary!E$19</f>
        <v>0</v>
      </c>
      <c r="F119" s="177">
        <f>RES_hhdet_fech!F119/RES_summary!F$19</f>
        <v>0</v>
      </c>
      <c r="G119" s="177">
        <f>RES_hhdet_fech!G119/RES_summary!G$19</f>
        <v>0</v>
      </c>
      <c r="H119" s="177">
        <f>RES_hhdet_fech!H119/RES_summary!H$19</f>
        <v>0</v>
      </c>
      <c r="I119" s="177">
        <f>RES_hhdet_fech!I119/RES_summary!I$19</f>
        <v>0</v>
      </c>
      <c r="J119" s="177">
        <f>RES_hhdet_fech!J119/RES_summary!J$19</f>
        <v>0</v>
      </c>
      <c r="K119" s="177">
        <f>RES_hhdet_fech!K119/RES_summary!K$19</f>
        <v>0</v>
      </c>
      <c r="L119" s="177">
        <f>RES_hhdet_fech!L119/RES_summary!L$19</f>
        <v>0</v>
      </c>
      <c r="M119" s="177">
        <f>RES_hhdet_fech!M119/RES_summary!M$19</f>
        <v>0</v>
      </c>
      <c r="N119" s="177">
        <f>RES_hhdet_fech!N119/RES_summary!N$19</f>
        <v>0</v>
      </c>
      <c r="O119" s="177">
        <f>RES_hhdet_fech!O119/RES_summary!O$19</f>
        <v>0</v>
      </c>
      <c r="P119" s="177">
        <f>RES_hhdet_fech!P119/RES_summary!P$19</f>
        <v>0</v>
      </c>
      <c r="Q119" s="177">
        <f>RES_hhdet_fech!Q119/RES_summary!Q$19</f>
        <v>0</v>
      </c>
    </row>
    <row r="120" spans="1:17" ht="12" customHeight="1" x14ac:dyDescent="0.25">
      <c r="A120" s="158" t="s">
        <v>62</v>
      </c>
      <c r="B120" s="178">
        <f>RES_hhdet_fech!B120/RES_summary!B$19</f>
        <v>0</v>
      </c>
      <c r="C120" s="178">
        <f>RES_hhdet_fech!C120/RES_summary!C$19</f>
        <v>0</v>
      </c>
      <c r="D120" s="178">
        <f>RES_hhdet_fech!D120/RES_summary!D$19</f>
        <v>0</v>
      </c>
      <c r="E120" s="178">
        <f>RES_hhdet_fech!E120/RES_summary!E$19</f>
        <v>0</v>
      </c>
      <c r="F120" s="178">
        <f>RES_hhdet_fech!F120/RES_summary!F$19</f>
        <v>0</v>
      </c>
      <c r="G120" s="178">
        <f>RES_hhdet_fech!G120/RES_summary!G$19</f>
        <v>0</v>
      </c>
      <c r="H120" s="178">
        <f>RES_hhdet_fech!H120/RES_summary!H$19</f>
        <v>0</v>
      </c>
      <c r="I120" s="178">
        <f>RES_hhdet_fech!I120/RES_summary!I$19</f>
        <v>0</v>
      </c>
      <c r="J120" s="178">
        <f>RES_hhdet_fech!J120/RES_summary!J$19</f>
        <v>0</v>
      </c>
      <c r="K120" s="178">
        <f>RES_hhdet_fech!K120/RES_summary!K$19</f>
        <v>0</v>
      </c>
      <c r="L120" s="178">
        <f>RES_hhdet_fech!L120/RES_summary!L$19</f>
        <v>0</v>
      </c>
      <c r="M120" s="178">
        <f>RES_hhdet_fech!M120/RES_summary!M$19</f>
        <v>0</v>
      </c>
      <c r="N120" s="178">
        <f>RES_hhdet_fech!N120/RES_summary!N$19</f>
        <v>0</v>
      </c>
      <c r="O120" s="178">
        <f>RES_hhdet_fech!O120/RES_summary!O$19</f>
        <v>0</v>
      </c>
      <c r="P120" s="178">
        <f>RES_hhdet_fech!P120/RES_summary!P$19</f>
        <v>0</v>
      </c>
      <c r="Q120" s="178">
        <f>RES_hhdet_fech!Q120/RES_summary!Q$19</f>
        <v>0</v>
      </c>
    </row>
    <row r="121" spans="1:17" ht="12" customHeight="1" x14ac:dyDescent="0.25">
      <c r="A121" s="23" t="s">
        <v>57</v>
      </c>
      <c r="B121" s="177">
        <f>RES_hhdet_fech!B121/RES_summary!B$19</f>
        <v>0</v>
      </c>
      <c r="C121" s="177">
        <f>RES_hhdet_fech!C121/RES_summary!C$19</f>
        <v>0</v>
      </c>
      <c r="D121" s="177">
        <f>RES_hhdet_fech!D121/RES_summary!D$19</f>
        <v>0</v>
      </c>
      <c r="E121" s="177">
        <f>RES_hhdet_fech!E121/RES_summary!E$19</f>
        <v>0</v>
      </c>
      <c r="F121" s="177">
        <f>RES_hhdet_fech!F121/RES_summary!F$19</f>
        <v>0</v>
      </c>
      <c r="G121" s="177">
        <f>RES_hhdet_fech!G121/RES_summary!G$19</f>
        <v>0</v>
      </c>
      <c r="H121" s="177">
        <f>RES_hhdet_fech!H121/RES_summary!H$19</f>
        <v>0</v>
      </c>
      <c r="I121" s="177">
        <f>RES_hhdet_fech!I121/RES_summary!I$19</f>
        <v>0</v>
      </c>
      <c r="J121" s="177">
        <f>RES_hhdet_fech!J121/RES_summary!J$19</f>
        <v>0</v>
      </c>
      <c r="K121" s="177">
        <f>RES_hhdet_fech!K121/RES_summary!K$19</f>
        <v>0</v>
      </c>
      <c r="L121" s="177">
        <f>RES_hhdet_fech!L121/RES_summary!L$19</f>
        <v>0</v>
      </c>
      <c r="M121" s="177">
        <f>RES_hhdet_fech!M121/RES_summary!M$19</f>
        <v>0</v>
      </c>
      <c r="N121" s="177">
        <f>RES_hhdet_fech!N121/RES_summary!N$19</f>
        <v>0</v>
      </c>
      <c r="O121" s="177">
        <f>RES_hhdet_fech!O121/RES_summary!O$19</f>
        <v>0</v>
      </c>
      <c r="P121" s="177">
        <f>RES_hhdet_fech!P121/RES_summary!P$19</f>
        <v>0</v>
      </c>
      <c r="Q121" s="177">
        <f>RES_hhdet_fech!Q121/RES_summary!Q$19</f>
        <v>0</v>
      </c>
    </row>
    <row r="122" spans="1:17" ht="12" customHeight="1" x14ac:dyDescent="0.25">
      <c r="A122" s="29" t="s">
        <v>140</v>
      </c>
      <c r="B122" s="176">
        <f>RES_hhdet_fech!B122/RES_summary!B$19</f>
        <v>0</v>
      </c>
      <c r="C122" s="176">
        <f>RES_hhdet_fech!C122/RES_summary!C$19</f>
        <v>0</v>
      </c>
      <c r="D122" s="176">
        <f>RES_hhdet_fech!D122/RES_summary!D$19</f>
        <v>0</v>
      </c>
      <c r="E122" s="176">
        <f>RES_hhdet_fech!E122/RES_summary!E$19</f>
        <v>0</v>
      </c>
      <c r="F122" s="176">
        <f>RES_hhdet_fech!F122/RES_summary!F$19</f>
        <v>0</v>
      </c>
      <c r="G122" s="176">
        <f>RES_hhdet_fech!G122/RES_summary!G$19</f>
        <v>0</v>
      </c>
      <c r="H122" s="176">
        <f>RES_hhdet_fech!H122/RES_summary!H$19</f>
        <v>0</v>
      </c>
      <c r="I122" s="176">
        <f>RES_hhdet_fech!I122/RES_summary!I$19</f>
        <v>0</v>
      </c>
      <c r="J122" s="176">
        <f>RES_hhdet_fech!J122/RES_summary!J$19</f>
        <v>0</v>
      </c>
      <c r="K122" s="176">
        <f>RES_hhdet_fech!K122/RES_summary!K$19</f>
        <v>0</v>
      </c>
      <c r="L122" s="176">
        <f>RES_hhdet_fech!L122/RES_summary!L$19</f>
        <v>0</v>
      </c>
      <c r="M122" s="176">
        <f>RES_hhdet_fech!M122/RES_summary!M$19</f>
        <v>0</v>
      </c>
      <c r="N122" s="176">
        <f>RES_hhdet_fech!N122/RES_summary!N$19</f>
        <v>0</v>
      </c>
      <c r="O122" s="176">
        <f>RES_hhdet_fech!O122/RES_summary!O$19</f>
        <v>0</v>
      </c>
      <c r="P122" s="176">
        <f>RES_hhdet_fech!P122/RES_summary!P$19</f>
        <v>0</v>
      </c>
      <c r="Q122" s="176">
        <f>RES_hhdet_fech!Q122/RES_summary!Q$19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84">
        <f>RES_hhdet_fech!B124/RES_summary!B$19</f>
        <v>155.31972574129483</v>
      </c>
      <c r="C124" s="184">
        <f>RES_hhdet_fech!C124/RES_summary!C$19</f>
        <v>158.69627699443484</v>
      </c>
      <c r="D124" s="184">
        <f>RES_hhdet_fech!D124/RES_summary!D$19</f>
        <v>153.58174958683492</v>
      </c>
      <c r="E124" s="184">
        <f>RES_hhdet_fech!E124/RES_summary!E$19</f>
        <v>152.04284506332255</v>
      </c>
      <c r="F124" s="184">
        <f>RES_hhdet_fech!F124/RES_summary!F$19</f>
        <v>143.29232219558884</v>
      </c>
      <c r="G124" s="184">
        <f>RES_hhdet_fech!G124/RES_summary!G$19</f>
        <v>140.76964429711566</v>
      </c>
      <c r="H124" s="184">
        <f>RES_hhdet_fech!H124/RES_summary!H$19</f>
        <v>126.83169671368269</v>
      </c>
      <c r="I124" s="184">
        <f>RES_hhdet_fech!I124/RES_summary!I$19</f>
        <v>129.54133030492136</v>
      </c>
      <c r="J124" s="184">
        <f>RES_hhdet_fech!J124/RES_summary!J$19</f>
        <v>127.08045801500813</v>
      </c>
      <c r="K124" s="184">
        <f>RES_hhdet_fech!K124/RES_summary!K$19</f>
        <v>123.29320028167166</v>
      </c>
      <c r="L124" s="184">
        <f>RES_hhdet_fech!L124/RES_summary!L$19</f>
        <v>135.15109738014149</v>
      </c>
      <c r="M124" s="184">
        <f>RES_hhdet_fech!M124/RES_summary!M$19</f>
        <v>123.18013986377755</v>
      </c>
      <c r="N124" s="184">
        <f>RES_hhdet_fech!N124/RES_summary!N$19</f>
        <v>127.47858964029695</v>
      </c>
      <c r="O124" s="184">
        <f>RES_hhdet_fech!O124/RES_summary!O$19</f>
        <v>137.26197410276643</v>
      </c>
      <c r="P124" s="184">
        <f>RES_hhdet_fech!P124/RES_summary!P$19</f>
        <v>115.42306853238449</v>
      </c>
      <c r="Q124" s="184">
        <f>RES_hhdet_fech!Q124/RES_summary!Q$19</f>
        <v>124.01203167264937</v>
      </c>
    </row>
    <row r="125" spans="1:17" ht="12.95" customHeight="1" x14ac:dyDescent="0.25">
      <c r="A125" s="158" t="s">
        <v>65</v>
      </c>
      <c r="B125" s="178">
        <f>RES_hhdet_fech!B125/RES_summary!B$19</f>
        <v>126.42854134392095</v>
      </c>
      <c r="C125" s="178">
        <f>RES_hhdet_fech!C125/RES_summary!C$19</f>
        <v>129.65766959995929</v>
      </c>
      <c r="D125" s="178">
        <f>RES_hhdet_fech!D125/RES_summary!D$19</f>
        <v>124.74500528369545</v>
      </c>
      <c r="E125" s="178">
        <f>RES_hhdet_fech!E125/RES_summary!E$19</f>
        <v>123.34465963979963</v>
      </c>
      <c r="F125" s="178">
        <f>RES_hhdet_fech!F125/RES_summary!F$19</f>
        <v>115.07670043553922</v>
      </c>
      <c r="G125" s="178">
        <f>RES_hhdet_fech!G125/RES_summary!G$19</f>
        <v>112.37330631155572</v>
      </c>
      <c r="H125" s="178">
        <f>RES_hhdet_fech!H125/RES_summary!H$19</f>
        <v>99.30986338821485</v>
      </c>
      <c r="I125" s="178">
        <f>RES_hhdet_fech!I125/RES_summary!I$19</f>
        <v>101.87795434790026</v>
      </c>
      <c r="J125" s="178">
        <f>RES_hhdet_fech!J125/RES_summary!J$19</f>
        <v>99.899230224494417</v>
      </c>
      <c r="K125" s="178">
        <f>RES_hhdet_fech!K125/RES_summary!K$19</f>
        <v>96.077838093769174</v>
      </c>
      <c r="L125" s="178">
        <f>RES_hhdet_fech!L125/RES_summary!L$19</f>
        <v>108.12391350943452</v>
      </c>
      <c r="M125" s="178">
        <f>RES_hhdet_fech!M125/RES_summary!M$19</f>
        <v>96.085619970134928</v>
      </c>
      <c r="N125" s="178">
        <f>RES_hhdet_fech!N125/RES_summary!N$19</f>
        <v>100.3306494076182</v>
      </c>
      <c r="O125" s="178">
        <f>RES_hhdet_fech!O125/RES_summary!O$19</f>
        <v>110.80795896481636</v>
      </c>
      <c r="P125" s="178">
        <f>RES_hhdet_fech!P125/RES_summary!P$19</f>
        <v>88.494966597630381</v>
      </c>
      <c r="Q125" s="178">
        <f>RES_hhdet_fech!Q125/RES_summary!Q$19</f>
        <v>97.463702968884704</v>
      </c>
    </row>
    <row r="126" spans="1:17" ht="12" customHeight="1" x14ac:dyDescent="0.25">
      <c r="A126" s="23" t="s">
        <v>149</v>
      </c>
      <c r="B126" s="177">
        <f>RES_hhdet_fech!B126/RES_summary!B$19</f>
        <v>126.0226134849833</v>
      </c>
      <c r="C126" s="177">
        <f>RES_hhdet_fech!C126/RES_summary!C$19</f>
        <v>129.11980088582629</v>
      </c>
      <c r="D126" s="177">
        <f>RES_hhdet_fech!D126/RES_summary!D$19</f>
        <v>124.15772097428625</v>
      </c>
      <c r="E126" s="177">
        <f>RES_hhdet_fech!E126/RES_summary!E$19</f>
        <v>122.76087983248279</v>
      </c>
      <c r="F126" s="177">
        <f>RES_hhdet_fech!F126/RES_summary!F$19</f>
        <v>114.62952047481912</v>
      </c>
      <c r="G126" s="177">
        <f>RES_hhdet_fech!G126/RES_summary!G$19</f>
        <v>111.94613736767108</v>
      </c>
      <c r="H126" s="177">
        <f>RES_hhdet_fech!H126/RES_summary!H$19</f>
        <v>99.010037850525364</v>
      </c>
      <c r="I126" s="177">
        <f>RES_hhdet_fech!I126/RES_summary!I$19</f>
        <v>101.29119759480101</v>
      </c>
      <c r="J126" s="177">
        <f>RES_hhdet_fech!J126/RES_summary!J$19</f>
        <v>99.502667625045447</v>
      </c>
      <c r="K126" s="177">
        <f>RES_hhdet_fech!K126/RES_summary!K$19</f>
        <v>95.643127139780205</v>
      </c>
      <c r="L126" s="177">
        <f>RES_hhdet_fech!L126/RES_summary!L$19</f>
        <v>107.68904785514397</v>
      </c>
      <c r="M126" s="177">
        <f>RES_hhdet_fech!M126/RES_summary!M$19</f>
        <v>95.631419503013475</v>
      </c>
      <c r="N126" s="177">
        <f>RES_hhdet_fech!N126/RES_summary!N$19</f>
        <v>99.805645192716668</v>
      </c>
      <c r="O126" s="177">
        <f>RES_hhdet_fech!O126/RES_summary!O$19</f>
        <v>110.52965345806</v>
      </c>
      <c r="P126" s="177">
        <f>RES_hhdet_fech!P126/RES_summary!P$19</f>
        <v>87.891738556371564</v>
      </c>
      <c r="Q126" s="177">
        <f>RES_hhdet_fech!Q126/RES_summary!Q$19</f>
        <v>96.992632957078939</v>
      </c>
    </row>
    <row r="127" spans="1:17" ht="12" customHeight="1" x14ac:dyDescent="0.25">
      <c r="A127" s="23" t="s">
        <v>60</v>
      </c>
      <c r="B127" s="177">
        <f>RES_hhdet_fech!B127/RES_summary!B$19</f>
        <v>0.40592785893765665</v>
      </c>
      <c r="C127" s="177">
        <f>RES_hhdet_fech!C127/RES_summary!C$19</f>
        <v>0.5378687141329721</v>
      </c>
      <c r="D127" s="177">
        <f>RES_hhdet_fech!D127/RES_summary!D$19</f>
        <v>0.58728430940920018</v>
      </c>
      <c r="E127" s="177">
        <f>RES_hhdet_fech!E127/RES_summary!E$19</f>
        <v>0.58377980731684742</v>
      </c>
      <c r="F127" s="177">
        <f>RES_hhdet_fech!F127/RES_summary!F$19</f>
        <v>0.44717996072011151</v>
      </c>
      <c r="G127" s="177">
        <f>RES_hhdet_fech!G127/RES_summary!G$19</f>
        <v>0.42716894388464016</v>
      </c>
      <c r="H127" s="177">
        <f>RES_hhdet_fech!H127/RES_summary!H$19</f>
        <v>0.2998255376894855</v>
      </c>
      <c r="I127" s="177">
        <f>RES_hhdet_fech!I127/RES_summary!I$19</f>
        <v>0.58675675309926412</v>
      </c>
      <c r="J127" s="177">
        <f>RES_hhdet_fech!J127/RES_summary!J$19</f>
        <v>0.39656259944897043</v>
      </c>
      <c r="K127" s="177">
        <f>RES_hhdet_fech!K127/RES_summary!K$19</f>
        <v>0.43471095398897758</v>
      </c>
      <c r="L127" s="177">
        <f>RES_hhdet_fech!L127/RES_summary!L$19</f>
        <v>0.43486565429055368</v>
      </c>
      <c r="M127" s="177">
        <f>RES_hhdet_fech!M127/RES_summary!M$19</f>
        <v>0.45420046712145717</v>
      </c>
      <c r="N127" s="177">
        <f>RES_hhdet_fech!N127/RES_summary!N$19</f>
        <v>0.52500421490153237</v>
      </c>
      <c r="O127" s="177">
        <f>RES_hhdet_fech!O127/RES_summary!O$19</f>
        <v>0.27830550675635896</v>
      </c>
      <c r="P127" s="177">
        <f>RES_hhdet_fech!P127/RES_summary!P$19</f>
        <v>0.60322804125879903</v>
      </c>
      <c r="Q127" s="177">
        <f>RES_hhdet_fech!Q127/RES_summary!Q$19</f>
        <v>0.47107001180576008</v>
      </c>
    </row>
    <row r="128" spans="1:17" ht="12.95" customHeight="1" x14ac:dyDescent="0.25">
      <c r="A128" s="158" t="s">
        <v>112</v>
      </c>
      <c r="B128" s="178">
        <f>RES_hhdet_fech!B128/RES_summary!B$19</f>
        <v>4.5691264626831048E-2</v>
      </c>
      <c r="C128" s="178">
        <f>RES_hhdet_fech!C128/RES_summary!C$19</f>
        <v>5.344618301957995E-2</v>
      </c>
      <c r="D128" s="178">
        <f>RES_hhdet_fech!D128/RES_summary!D$19</f>
        <v>5.4555318842540626E-2</v>
      </c>
      <c r="E128" s="178">
        <f>RES_hhdet_fech!E128/RES_summary!E$19</f>
        <v>5.3216279158649349E-2</v>
      </c>
      <c r="F128" s="178">
        <f>RES_hhdet_fech!F128/RES_summary!F$19</f>
        <v>5.4918244502899796E-2</v>
      </c>
      <c r="G128" s="178">
        <f>RES_hhdet_fech!G128/RES_summary!G$19</f>
        <v>5.8636398409044527E-2</v>
      </c>
      <c r="H128" s="178">
        <f>RES_hhdet_fech!H128/RES_summary!H$19</f>
        <v>6.1761326407220866E-2</v>
      </c>
      <c r="I128" s="178">
        <f>RES_hhdet_fech!I128/RES_summary!I$19</f>
        <v>6.7229517705704775E-2</v>
      </c>
      <c r="J128" s="178">
        <f>RES_hhdet_fech!J128/RES_summary!J$19</f>
        <v>6.8526224465225813E-2</v>
      </c>
      <c r="K128" s="178">
        <f>RES_hhdet_fech!K128/RES_summary!K$19</f>
        <v>6.92627804678764E-2</v>
      </c>
      <c r="L128" s="178">
        <f>RES_hhdet_fech!L128/RES_summary!L$19</f>
        <v>6.7932010142153318E-2</v>
      </c>
      <c r="M128" s="178">
        <f>RES_hhdet_fech!M128/RES_summary!M$19</f>
        <v>6.9412620542468703E-2</v>
      </c>
      <c r="N128" s="178">
        <f>RES_hhdet_fech!N128/RES_summary!N$19</f>
        <v>6.2399968631981079E-2</v>
      </c>
      <c r="O128" s="178">
        <f>RES_hhdet_fech!O128/RES_summary!O$19</f>
        <v>5.8081421430996656E-2</v>
      </c>
      <c r="P128" s="178">
        <f>RES_hhdet_fech!P128/RES_summary!P$19</f>
        <v>4.8527374225185528E-2</v>
      </c>
      <c r="Q128" s="178">
        <f>RES_hhdet_fech!Q128/RES_summary!Q$19</f>
        <v>4.3841850225865855E-2</v>
      </c>
    </row>
    <row r="129" spans="1:17" ht="12" customHeight="1" x14ac:dyDescent="0.25">
      <c r="A129" s="23" t="s">
        <v>60</v>
      </c>
      <c r="B129" s="177">
        <f>RES_hhdet_fech!B129/RES_summary!B$19</f>
        <v>4.5691264626831048E-2</v>
      </c>
      <c r="C129" s="177">
        <f>RES_hhdet_fech!C129/RES_summary!C$19</f>
        <v>5.344618301957995E-2</v>
      </c>
      <c r="D129" s="177">
        <f>RES_hhdet_fech!D129/RES_summary!D$19</f>
        <v>5.4555318842540626E-2</v>
      </c>
      <c r="E129" s="177">
        <f>RES_hhdet_fech!E129/RES_summary!E$19</f>
        <v>5.3216279158649349E-2</v>
      </c>
      <c r="F129" s="177">
        <f>RES_hhdet_fech!F129/RES_summary!F$19</f>
        <v>5.4918244502899796E-2</v>
      </c>
      <c r="G129" s="177">
        <f>RES_hhdet_fech!G129/RES_summary!G$19</f>
        <v>5.8636398409044527E-2</v>
      </c>
      <c r="H129" s="177">
        <f>RES_hhdet_fech!H129/RES_summary!H$19</f>
        <v>6.1761326407220866E-2</v>
      </c>
      <c r="I129" s="177">
        <f>RES_hhdet_fech!I129/RES_summary!I$19</f>
        <v>6.7229517705704775E-2</v>
      </c>
      <c r="J129" s="177">
        <f>RES_hhdet_fech!J129/RES_summary!J$19</f>
        <v>6.8526224465225813E-2</v>
      </c>
      <c r="K129" s="177">
        <f>RES_hhdet_fech!K129/RES_summary!K$19</f>
        <v>6.92627804678764E-2</v>
      </c>
      <c r="L129" s="177">
        <f>RES_hhdet_fech!L129/RES_summary!L$19</f>
        <v>6.7932010142153318E-2</v>
      </c>
      <c r="M129" s="177">
        <f>RES_hhdet_fech!M129/RES_summary!M$19</f>
        <v>6.9412620542468703E-2</v>
      </c>
      <c r="N129" s="177">
        <f>RES_hhdet_fech!N129/RES_summary!N$19</f>
        <v>6.2399968631981079E-2</v>
      </c>
      <c r="O129" s="177">
        <f>RES_hhdet_fech!O129/RES_summary!O$19</f>
        <v>5.8081421430996656E-2</v>
      </c>
      <c r="P129" s="177">
        <f>RES_hhdet_fech!P129/RES_summary!P$19</f>
        <v>4.8527374225185528E-2</v>
      </c>
      <c r="Q129" s="177">
        <f>RES_hhdet_fech!Q129/RES_summary!Q$19</f>
        <v>4.3841850225865855E-2</v>
      </c>
    </row>
    <row r="130" spans="1:17" ht="12" customHeight="1" x14ac:dyDescent="0.25">
      <c r="A130" s="158" t="s">
        <v>63</v>
      </c>
      <c r="B130" s="178">
        <f>RES_hhdet_fech!B130/RES_summary!B$19</f>
        <v>20.352389451709033</v>
      </c>
      <c r="C130" s="178">
        <f>RES_hhdet_fech!C130/RES_summary!C$19</f>
        <v>20.419638386931283</v>
      </c>
      <c r="D130" s="178">
        <f>RES_hhdet_fech!D130/RES_summary!D$19</f>
        <v>20.192026256487242</v>
      </c>
      <c r="E130" s="178">
        <f>RES_hhdet_fech!E130/RES_summary!E$19</f>
        <v>20.138093792683641</v>
      </c>
      <c r="F130" s="178">
        <f>RES_hhdet_fech!F130/RES_summary!F$19</f>
        <v>19.895444025307192</v>
      </c>
      <c r="G130" s="178">
        <f>RES_hhdet_fech!G130/RES_summary!G$19</f>
        <v>20.073387146678105</v>
      </c>
      <c r="H130" s="178">
        <f>RES_hhdet_fech!H130/RES_summary!H$19</f>
        <v>19.41980166358449</v>
      </c>
      <c r="I130" s="178">
        <f>RES_hhdet_fech!I130/RES_summary!I$19</f>
        <v>19.145762266290291</v>
      </c>
      <c r="J130" s="178">
        <f>RES_hhdet_fech!J130/RES_summary!J$19</f>
        <v>18.96807736533016</v>
      </c>
      <c r="K130" s="178">
        <f>RES_hhdet_fech!K130/RES_summary!K$19</f>
        <v>18.940313292523108</v>
      </c>
      <c r="L130" s="178">
        <f>RES_hhdet_fech!L130/RES_summary!L$19</f>
        <v>18.832864801971503</v>
      </c>
      <c r="M130" s="178">
        <f>RES_hhdet_fech!M130/RES_summary!M$19</f>
        <v>18.804509895587945</v>
      </c>
      <c r="N130" s="178">
        <f>RES_hhdet_fech!N130/RES_summary!N$19</f>
        <v>18.68191549596704</v>
      </c>
      <c r="O130" s="178">
        <f>RES_hhdet_fech!O130/RES_summary!O$19</f>
        <v>18.435255264515419</v>
      </c>
      <c r="P130" s="178">
        <f>RES_hhdet_fech!P130/RES_summary!P$19</f>
        <v>18.444116792069423</v>
      </c>
      <c r="Q130" s="178">
        <f>RES_hhdet_fech!Q130/RES_summary!Q$19</f>
        <v>18.314455450554448</v>
      </c>
    </row>
    <row r="131" spans="1:17" ht="12" customHeight="1" x14ac:dyDescent="0.25">
      <c r="A131" s="167" t="s">
        <v>148</v>
      </c>
      <c r="B131" s="183">
        <f>RES_hhdet_fech!B131/RES_summary!B$19</f>
        <v>20.292557851722766</v>
      </c>
      <c r="C131" s="183">
        <f>RES_hhdet_fech!C131/RES_summary!C$19</f>
        <v>20.198858698514467</v>
      </c>
      <c r="D131" s="183">
        <f>RES_hhdet_fech!D131/RES_summary!D$19</f>
        <v>20.165461180505186</v>
      </c>
      <c r="E131" s="183">
        <f>RES_hhdet_fech!E131/RES_summary!E$19</f>
        <v>20.071502345431455</v>
      </c>
      <c r="F131" s="183">
        <f>RES_hhdet_fech!F131/RES_summary!F$19</f>
        <v>19.919656593004731</v>
      </c>
      <c r="G131" s="183">
        <f>RES_hhdet_fech!G131/RES_summary!G$19</f>
        <v>20.228343253001643</v>
      </c>
      <c r="H131" s="183">
        <f>RES_hhdet_fech!H131/RES_summary!H$19</f>
        <v>19.434950497970522</v>
      </c>
      <c r="I131" s="183">
        <f>RES_hhdet_fech!I131/RES_summary!I$19</f>
        <v>19.392610470446911</v>
      </c>
      <c r="J131" s="183">
        <f>RES_hhdet_fech!J131/RES_summary!J$19</f>
        <v>19.099585092782004</v>
      </c>
      <c r="K131" s="183">
        <f>RES_hhdet_fech!K131/RES_summary!K$19</f>
        <v>19.201297690491685</v>
      </c>
      <c r="L131" s="183">
        <f>RES_hhdet_fech!L131/RES_summary!L$19</f>
        <v>19.18603077141168</v>
      </c>
      <c r="M131" s="183">
        <f>RES_hhdet_fech!M131/RES_summary!M$19</f>
        <v>19.123873081137507</v>
      </c>
      <c r="N131" s="183">
        <f>RES_hhdet_fech!N131/RES_summary!N$19</f>
        <v>19.036216677918095</v>
      </c>
      <c r="O131" s="183">
        <f>RES_hhdet_fech!O131/RES_summary!O$19</f>
        <v>18.864876884830014</v>
      </c>
      <c r="P131" s="183">
        <f>RES_hhdet_fech!P131/RES_summary!P$19</f>
        <v>18.752134379633159</v>
      </c>
      <c r="Q131" s="183">
        <f>RES_hhdet_fech!Q131/RES_summary!Q$19</f>
        <v>18.633241469711898</v>
      </c>
    </row>
    <row r="132" spans="1:17" ht="12" customHeight="1" x14ac:dyDescent="0.25">
      <c r="A132" s="167" t="s">
        <v>147</v>
      </c>
      <c r="B132" s="183">
        <f>RES_hhdet_fech!B132/RES_summary!B$19</f>
        <v>19.229826524875353</v>
      </c>
      <c r="C132" s="183">
        <f>RES_hhdet_fech!C132/RES_summary!C$19</f>
        <v>19.172883748148326</v>
      </c>
      <c r="D132" s="183">
        <f>RES_hhdet_fech!D132/RES_summary!D$19</f>
        <v>19.174960787801826</v>
      </c>
      <c r="E132" s="183">
        <f>RES_hhdet_fech!E132/RES_summary!E$19</f>
        <v>19.119039423883741</v>
      </c>
      <c r="F132" s="183">
        <f>RES_hhdet_fech!F132/RES_summary!F$19</f>
        <v>19.008462841283389</v>
      </c>
      <c r="G132" s="183">
        <f>RES_hhdet_fech!G132/RES_summary!G$19</f>
        <v>19.228919008498806</v>
      </c>
      <c r="H132" s="183">
        <f>RES_hhdet_fech!H132/RES_summary!H$19</f>
        <v>18.668960715011316</v>
      </c>
      <c r="I132" s="183">
        <f>RES_hhdet_fech!I132/RES_summary!I$19</f>
        <v>18.588290047424994</v>
      </c>
      <c r="J132" s="183">
        <f>RES_hhdet_fech!J132/RES_summary!J$19</f>
        <v>18.335980373398069</v>
      </c>
      <c r="K132" s="183">
        <f>RES_hhdet_fech!K132/RES_summary!K$19</f>
        <v>18.460873404480758</v>
      </c>
      <c r="L132" s="183">
        <f>RES_hhdet_fech!L132/RES_summary!L$19</f>
        <v>18.463395094876468</v>
      </c>
      <c r="M132" s="183">
        <f>RES_hhdet_fech!M132/RES_summary!M$19</f>
        <v>18.423942130130015</v>
      </c>
      <c r="N132" s="183">
        <f>RES_hhdet_fech!N132/RES_summary!N$19</f>
        <v>18.331532597198482</v>
      </c>
      <c r="O132" s="183">
        <f>RES_hhdet_fech!O132/RES_summary!O$19</f>
        <v>18.154734659442088</v>
      </c>
      <c r="P132" s="183">
        <f>RES_hhdet_fech!P132/RES_summary!P$19</f>
        <v>18.076932642548314</v>
      </c>
      <c r="Q132" s="183">
        <f>RES_hhdet_fech!Q132/RES_summary!Q$19</f>
        <v>17.955390112711189</v>
      </c>
    </row>
    <row r="133" spans="1:17" ht="12" customHeight="1" x14ac:dyDescent="0.25">
      <c r="A133" s="166" t="s">
        <v>61</v>
      </c>
      <c r="B133" s="182">
        <f>RES_hhdet_fech!B133/RES_summary!B$19</f>
        <v>13.19016260361979</v>
      </c>
      <c r="C133" s="182">
        <f>RES_hhdet_fech!C133/RES_summary!C$19</f>
        <v>13.129258154034391</v>
      </c>
      <c r="D133" s="182">
        <f>RES_hhdet_fech!D133/RES_summary!D$19</f>
        <v>13.107549767328367</v>
      </c>
      <c r="E133" s="182">
        <f>RES_hhdet_fech!E133/RES_summary!E$19</f>
        <v>13.046476524530439</v>
      </c>
      <c r="F133" s="182">
        <f>RES_hhdet_fech!F133/RES_summary!F$19</f>
        <v>12.947776785453092</v>
      </c>
      <c r="G133" s="182">
        <f>RES_hhdet_fech!G133/RES_summary!G$19</f>
        <v>13.148423114451079</v>
      </c>
      <c r="H133" s="182">
        <f>RES_hhdet_fech!H133/RES_summary!H$19</f>
        <v>12.632717823680835</v>
      </c>
      <c r="I133" s="182">
        <f>RES_hhdet_fech!I133/RES_summary!I$19</f>
        <v>12.605196805790502</v>
      </c>
      <c r="J133" s="182">
        <f>RES_hhdet_fech!J133/RES_summary!J$19</f>
        <v>12.414730310308315</v>
      </c>
      <c r="K133" s="182">
        <f>RES_hhdet_fech!K133/RES_summary!K$19</f>
        <v>12.480843498819596</v>
      </c>
      <c r="L133" s="182">
        <f>RES_hhdet_fech!L133/RES_summary!L$19</f>
        <v>12.374989847560526</v>
      </c>
      <c r="M133" s="182">
        <f>RES_hhdet_fech!M133/RES_summary!M$19</f>
        <v>12.526136868145066</v>
      </c>
      <c r="N133" s="182">
        <f>RES_hhdet_fech!N133/RES_summary!N$19</f>
        <v>12.373540840646752</v>
      </c>
      <c r="O133" s="182">
        <f>RES_hhdet_fech!O133/RES_summary!O$19</f>
        <v>12.120683398503278</v>
      </c>
      <c r="P133" s="182">
        <f>RES_hhdet_fech!P133/RES_summary!P$19</f>
        <v>12.301400153039333</v>
      </c>
      <c r="Q133" s="182">
        <f>RES_hhdet_fech!Q133/RES_summary!Q$19</f>
        <v>12.111606955312734</v>
      </c>
    </row>
    <row r="134" spans="1:17" ht="12" customHeight="1" x14ac:dyDescent="0.25">
      <c r="A134" s="147" t="s">
        <v>59</v>
      </c>
      <c r="B134" s="181">
        <f>RES_hhdet_fech!B134/RES_summary!B$19</f>
        <v>6.0396639212555669</v>
      </c>
      <c r="C134" s="181">
        <f>RES_hhdet_fech!C134/RES_summary!C$19</f>
        <v>6.0436255941139301</v>
      </c>
      <c r="D134" s="181">
        <f>RES_hhdet_fech!D134/RES_summary!D$19</f>
        <v>6.0674110204734619</v>
      </c>
      <c r="E134" s="181">
        <f>RES_hhdet_fech!E134/RES_summary!E$19</f>
        <v>6.0725628993533034</v>
      </c>
      <c r="F134" s="181">
        <f>RES_hhdet_fech!F134/RES_summary!F$19</f>
        <v>6.0606860558302973</v>
      </c>
      <c r="G134" s="181">
        <f>RES_hhdet_fech!G134/RES_summary!G$19</f>
        <v>6.0804958940477274</v>
      </c>
      <c r="H134" s="181">
        <f>RES_hhdet_fech!H134/RES_summary!H$19</f>
        <v>6.0362428913304802</v>
      </c>
      <c r="I134" s="181">
        <f>RES_hhdet_fech!I134/RES_summary!I$19</f>
        <v>5.9830932416344949</v>
      </c>
      <c r="J134" s="181">
        <f>RES_hhdet_fech!J134/RES_summary!J$19</f>
        <v>5.921250063089758</v>
      </c>
      <c r="K134" s="181">
        <f>RES_hhdet_fech!K134/RES_summary!K$19</f>
        <v>5.980029905661163</v>
      </c>
      <c r="L134" s="181">
        <f>RES_hhdet_fech!L134/RES_summary!L$19</f>
        <v>6.0884052473159382</v>
      </c>
      <c r="M134" s="181">
        <f>RES_hhdet_fech!M134/RES_summary!M$19</f>
        <v>5.8978052619849475</v>
      </c>
      <c r="N134" s="181">
        <f>RES_hhdet_fech!N134/RES_summary!N$19</f>
        <v>5.9579917565517295</v>
      </c>
      <c r="O134" s="181">
        <f>RES_hhdet_fech!O134/RES_summary!O$19</f>
        <v>6.0340512609388099</v>
      </c>
      <c r="P134" s="181">
        <f>RES_hhdet_fech!P134/RES_summary!P$19</f>
        <v>5.7755324895089792</v>
      </c>
      <c r="Q134" s="181">
        <f>RES_hhdet_fech!Q134/RES_summary!Q$19</f>
        <v>5.8437831573984553</v>
      </c>
    </row>
    <row r="135" spans="1:17" ht="12" customHeight="1" x14ac:dyDescent="0.25">
      <c r="A135" s="163" t="s">
        <v>142</v>
      </c>
      <c r="B135" s="180">
        <f>RES_hhdet_fech!B135/RES_summary!B$19</f>
        <v>26.051816045390467</v>
      </c>
      <c r="C135" s="180">
        <f>RES_hhdet_fech!C135/RES_summary!C$19</f>
        <v>27.010410233834158</v>
      </c>
      <c r="D135" s="180">
        <f>RES_hhdet_fech!D135/RES_summary!D$19</f>
        <v>26.788751560758296</v>
      </c>
      <c r="E135" s="180">
        <f>RES_hhdet_fech!E135/RES_summary!E$19</f>
        <v>26.619138803493254</v>
      </c>
      <c r="F135" s="180">
        <f>RES_hhdet_fech!F135/RES_summary!F$19</f>
        <v>25.629245791241676</v>
      </c>
      <c r="G135" s="180">
        <f>RES_hhdet_fech!G135/RES_summary!G$19</f>
        <v>25.839839417076714</v>
      </c>
      <c r="H135" s="180">
        <f>RES_hhdet_fech!H135/RES_summary!H$19</f>
        <v>25.041158876697367</v>
      </c>
      <c r="I135" s="180">
        <f>RES_hhdet_fech!I135/RES_summary!I$19</f>
        <v>26.817818667628028</v>
      </c>
      <c r="J135" s="180">
        <f>RES_hhdet_fech!J135/RES_summary!J$19</f>
        <v>24.879656704680048</v>
      </c>
      <c r="K135" s="180">
        <f>RES_hhdet_fech!K135/RES_summary!K$19</f>
        <v>25.827106031966753</v>
      </c>
      <c r="L135" s="180">
        <f>RES_hhdet_fech!L135/RES_summary!L$19</f>
        <v>25.094157632775012</v>
      </c>
      <c r="M135" s="180">
        <f>RES_hhdet_fech!M135/RES_summary!M$19</f>
        <v>26.195040108502635</v>
      </c>
      <c r="N135" s="180">
        <f>RES_hhdet_fech!N135/RES_summary!N$19</f>
        <v>26.002322373089427</v>
      </c>
      <c r="O135" s="180">
        <f>RES_hhdet_fech!O135/RES_summary!O$19</f>
        <v>25.358308309008923</v>
      </c>
      <c r="P135" s="180">
        <f>RES_hhdet_fech!P135/RES_summary!P$19</f>
        <v>26.910156698703265</v>
      </c>
      <c r="Q135" s="180">
        <f>RES_hhdet_fech!Q135/RES_summary!Q$19</f>
        <v>25.872241415637262</v>
      </c>
    </row>
    <row r="136" spans="1:17" ht="12" customHeight="1" x14ac:dyDescent="0.25">
      <c r="A136" s="161" t="s">
        <v>141</v>
      </c>
      <c r="B136" s="179">
        <f>RES_hhdet_fech!B136/RES_summary!B$19</f>
        <v>22.973344350759362</v>
      </c>
      <c r="C136" s="179">
        <f>RES_hhdet_fech!C136/RES_summary!C$19</f>
        <v>23.600392246106161</v>
      </c>
      <c r="D136" s="179">
        <f>RES_hhdet_fech!D136/RES_summary!D$19</f>
        <v>23.480099534966342</v>
      </c>
      <c r="E136" s="179">
        <f>RES_hhdet_fech!E136/RES_summary!E$19</f>
        <v>23.375003121623909</v>
      </c>
      <c r="F136" s="179">
        <f>RES_hhdet_fech!F136/RES_summary!F$19</f>
        <v>22.719695820137371</v>
      </c>
      <c r="G136" s="179">
        <f>RES_hhdet_fech!G136/RES_summary!G$19</f>
        <v>22.87639151514761</v>
      </c>
      <c r="H136" s="179">
        <f>RES_hhdet_fech!H136/RES_summary!H$19</f>
        <v>22.312996161183776</v>
      </c>
      <c r="I136" s="179">
        <f>RES_hhdet_fech!I136/RES_summary!I$19</f>
        <v>23.414675375592733</v>
      </c>
      <c r="J136" s="179">
        <f>RES_hhdet_fech!J136/RES_summary!J$19</f>
        <v>22.093026921131784</v>
      </c>
      <c r="K136" s="179">
        <f>RES_hhdet_fech!K136/RES_summary!K$19</f>
        <v>22.767648826439554</v>
      </c>
      <c r="L136" s="179">
        <f>RES_hhdet_fech!L136/RES_summary!L$19</f>
        <v>22.27413692045582</v>
      </c>
      <c r="M136" s="179">
        <f>RES_hhdet_fech!M136/RES_summary!M$19</f>
        <v>23.055556533054183</v>
      </c>
      <c r="N136" s="179">
        <f>RES_hhdet_fech!N136/RES_summary!N$19</f>
        <v>22.859501299059858</v>
      </c>
      <c r="O136" s="179">
        <f>RES_hhdet_fech!O136/RES_summary!O$19</f>
        <v>22.326764349477028</v>
      </c>
      <c r="P136" s="179">
        <f>RES_hhdet_fech!P136/RES_summary!P$19</f>
        <v>23.428595283858265</v>
      </c>
      <c r="Q136" s="179">
        <f>RES_hhdet_fech!Q136/RES_summary!Q$19</f>
        <v>22.660740077562647</v>
      </c>
    </row>
    <row r="137" spans="1:17" ht="12" customHeight="1" x14ac:dyDescent="0.25">
      <c r="A137" s="148" t="s">
        <v>60</v>
      </c>
      <c r="B137" s="177">
        <f>RES_hhdet_fech!B137/RES_summary!B$19</f>
        <v>16.933680429503795</v>
      </c>
      <c r="C137" s="177">
        <f>RES_hhdet_fech!C137/RES_summary!C$19</f>
        <v>17.556766651992227</v>
      </c>
      <c r="D137" s="177">
        <f>RES_hhdet_fech!D137/RES_summary!D$19</f>
        <v>17.412688514492878</v>
      </c>
      <c r="E137" s="177">
        <f>RES_hhdet_fech!E137/RES_summary!E$19</f>
        <v>17.302440222270608</v>
      </c>
      <c r="F137" s="177">
        <f>RES_hhdet_fech!F137/RES_summary!F$19</f>
        <v>16.659009764307072</v>
      </c>
      <c r="G137" s="177">
        <f>RES_hhdet_fech!G137/RES_summary!G$19</f>
        <v>16.795895621099884</v>
      </c>
      <c r="H137" s="177">
        <f>RES_hhdet_fech!H137/RES_summary!H$19</f>
        <v>16.276753269853298</v>
      </c>
      <c r="I137" s="177">
        <f>RES_hhdet_fech!I137/RES_summary!I$19</f>
        <v>17.431582133958241</v>
      </c>
      <c r="J137" s="177">
        <f>RES_hhdet_fech!J137/RES_summary!J$19</f>
        <v>16.171776858042026</v>
      </c>
      <c r="K137" s="177">
        <f>RES_hhdet_fech!K137/RES_summary!K$19</f>
        <v>16.787618920778392</v>
      </c>
      <c r="L137" s="177">
        <f>RES_hhdet_fech!L137/RES_summary!L$19</f>
        <v>16.18573167313988</v>
      </c>
      <c r="M137" s="177">
        <f>RES_hhdet_fech!M137/RES_summary!M$19</f>
        <v>17.157751271069234</v>
      </c>
      <c r="N137" s="177">
        <f>RES_hhdet_fech!N137/RES_summary!N$19</f>
        <v>16.901509542508126</v>
      </c>
      <c r="O137" s="177">
        <f>RES_hhdet_fech!O137/RES_summary!O$19</f>
        <v>16.292713088538221</v>
      </c>
      <c r="P137" s="177">
        <f>RES_hhdet_fech!P137/RES_summary!P$19</f>
        <v>17.653062794349285</v>
      </c>
      <c r="Q137" s="177">
        <f>RES_hhdet_fech!Q137/RES_summary!Q$19</f>
        <v>16.816956920164195</v>
      </c>
    </row>
    <row r="138" spans="1:17" ht="12" customHeight="1" x14ac:dyDescent="0.25">
      <c r="A138" s="148" t="s">
        <v>59</v>
      </c>
      <c r="B138" s="177">
        <f>RES_hhdet_fech!B138/RES_summary!B$19</f>
        <v>6.0396639212555652</v>
      </c>
      <c r="C138" s="177">
        <f>RES_hhdet_fech!C138/RES_summary!C$19</f>
        <v>6.0436255941139336</v>
      </c>
      <c r="D138" s="177">
        <f>RES_hhdet_fech!D138/RES_summary!D$19</f>
        <v>6.0674110204734646</v>
      </c>
      <c r="E138" s="177">
        <f>RES_hhdet_fech!E138/RES_summary!E$19</f>
        <v>6.0725628993533016</v>
      </c>
      <c r="F138" s="177">
        <f>RES_hhdet_fech!F138/RES_summary!F$19</f>
        <v>6.0606860558302964</v>
      </c>
      <c r="G138" s="177">
        <f>RES_hhdet_fech!G138/RES_summary!G$19</f>
        <v>6.0804958940477212</v>
      </c>
      <c r="H138" s="177">
        <f>RES_hhdet_fech!H138/RES_summary!H$19</f>
        <v>6.0362428913304802</v>
      </c>
      <c r="I138" s="177">
        <f>RES_hhdet_fech!I138/RES_summary!I$19</f>
        <v>5.983093241634494</v>
      </c>
      <c r="J138" s="177">
        <f>RES_hhdet_fech!J138/RES_summary!J$19</f>
        <v>5.9212500630897571</v>
      </c>
      <c r="K138" s="177">
        <f>RES_hhdet_fech!K138/RES_summary!K$19</f>
        <v>5.9800299056611639</v>
      </c>
      <c r="L138" s="177">
        <f>RES_hhdet_fech!L138/RES_summary!L$19</f>
        <v>6.0884052473159382</v>
      </c>
      <c r="M138" s="177">
        <f>RES_hhdet_fech!M138/RES_summary!M$19</f>
        <v>5.8978052619849501</v>
      </c>
      <c r="N138" s="177">
        <f>RES_hhdet_fech!N138/RES_summary!N$19</f>
        <v>5.9579917565517304</v>
      </c>
      <c r="O138" s="177">
        <f>RES_hhdet_fech!O138/RES_summary!O$19</f>
        <v>6.0340512609388108</v>
      </c>
      <c r="P138" s="177">
        <f>RES_hhdet_fech!P138/RES_summary!P$19</f>
        <v>5.7755324895089846</v>
      </c>
      <c r="Q138" s="177">
        <f>RES_hhdet_fech!Q138/RES_summary!Q$19</f>
        <v>5.8437831573984509</v>
      </c>
    </row>
    <row r="139" spans="1:17" ht="12" customHeight="1" x14ac:dyDescent="0.25">
      <c r="A139" s="158" t="s">
        <v>62</v>
      </c>
      <c r="B139" s="178">
        <f>RES_hhdet_fech!B139/RES_summary!B$19</f>
        <v>8.4931036810380185</v>
      </c>
      <c r="C139" s="178">
        <f>RES_hhdet_fech!C139/RES_summary!C$19</f>
        <v>8.5655228245246882</v>
      </c>
      <c r="D139" s="178">
        <f>RES_hhdet_fech!D139/RES_summary!D$19</f>
        <v>8.5901627278096626</v>
      </c>
      <c r="E139" s="178">
        <f>RES_hhdet_fech!E139/RES_summary!E$19</f>
        <v>8.5068753516806197</v>
      </c>
      <c r="F139" s="178">
        <f>RES_hhdet_fech!F139/RES_summary!F$19</f>
        <v>8.26525949023954</v>
      </c>
      <c r="G139" s="178">
        <f>RES_hhdet_fech!G139/RES_summary!G$19</f>
        <v>8.2643144404727806</v>
      </c>
      <c r="H139" s="178">
        <f>RES_hhdet_fech!H139/RES_summary!H$19</f>
        <v>8.0402703354761353</v>
      </c>
      <c r="I139" s="178">
        <f>RES_hhdet_fech!I139/RES_summary!I$19</f>
        <v>8.4503841730250944</v>
      </c>
      <c r="J139" s="178">
        <f>RES_hhdet_fech!J139/RES_summary!J$19</f>
        <v>8.1446242007183294</v>
      </c>
      <c r="K139" s="178">
        <f>RES_hhdet_fech!K139/RES_summary!K$19</f>
        <v>8.2057861149115237</v>
      </c>
      <c r="L139" s="178">
        <f>RES_hhdet_fech!L139/RES_summary!L$19</f>
        <v>8.1263870585933375</v>
      </c>
      <c r="M139" s="178">
        <f>RES_hhdet_fech!M139/RES_summary!M$19</f>
        <v>8.2205973775122132</v>
      </c>
      <c r="N139" s="178">
        <f>RES_hhdet_fech!N139/RES_summary!N$19</f>
        <v>8.4036247680797391</v>
      </c>
      <c r="O139" s="178">
        <f>RES_hhdet_fech!O139/RES_summary!O$19</f>
        <v>7.9606784520036422</v>
      </c>
      <c r="P139" s="178">
        <f>RES_hhdet_fech!P139/RES_summary!P$19</f>
        <v>8.4354577684595036</v>
      </c>
      <c r="Q139" s="178">
        <f>RES_hhdet_fech!Q139/RES_summary!Q$19</f>
        <v>8.1900314029843635</v>
      </c>
    </row>
    <row r="140" spans="1:17" ht="12" customHeight="1" x14ac:dyDescent="0.25">
      <c r="A140" s="23" t="s">
        <v>57</v>
      </c>
      <c r="B140" s="177">
        <f>RES_hhdet_fech!B140/RES_summary!B$19</f>
        <v>14.56308802613249</v>
      </c>
      <c r="C140" s="177">
        <f>RES_hhdet_fech!C140/RES_summary!C$19</f>
        <v>14.533648791603706</v>
      </c>
      <c r="D140" s="177">
        <f>RES_hhdet_fech!D140/RES_summary!D$19</f>
        <v>14.410752011034765</v>
      </c>
      <c r="E140" s="177">
        <f>RES_hhdet_fech!E140/RES_summary!E$19</f>
        <v>13.835695016041077</v>
      </c>
      <c r="F140" s="177">
        <f>RES_hhdet_fech!F140/RES_summary!F$19</f>
        <v>14.507611125442841</v>
      </c>
      <c r="G140" s="177">
        <f>RES_hhdet_fech!G140/RES_summary!G$19</f>
        <v>15.595574864066549</v>
      </c>
      <c r="H140" s="177">
        <f>RES_hhdet_fech!H140/RES_summary!H$19</f>
        <v>12.733643481676419</v>
      </c>
      <c r="I140" s="177">
        <f>RES_hhdet_fech!I140/RES_summary!I$19</f>
        <v>14.112395207805374</v>
      </c>
      <c r="J140" s="177">
        <f>RES_hhdet_fech!J140/RES_summary!J$19</f>
        <v>14.034841503444884</v>
      </c>
      <c r="K140" s="177">
        <f>RES_hhdet_fech!K140/RES_summary!K$19</f>
        <v>10.47060151302612</v>
      </c>
      <c r="L140" s="177">
        <f>RES_hhdet_fech!L140/RES_summary!L$19</f>
        <v>15.037921981465621</v>
      </c>
      <c r="M140" s="177">
        <f>RES_hhdet_fech!M140/RES_summary!M$19</f>
        <v>14.938245734626287</v>
      </c>
      <c r="N140" s="177">
        <f>RES_hhdet_fech!N140/RES_summary!N$19</f>
        <v>11.433029421623386</v>
      </c>
      <c r="O140" s="177">
        <f>RES_hhdet_fech!O140/RES_summary!O$19</f>
        <v>12.425366574500828</v>
      </c>
      <c r="P140" s="177">
        <f>RES_hhdet_fech!P140/RES_summary!P$19</f>
        <v>12.220806345475806</v>
      </c>
      <c r="Q140" s="177">
        <f>RES_hhdet_fech!Q140/RES_summary!Q$19</f>
        <v>12.064760310151097</v>
      </c>
    </row>
    <row r="141" spans="1:17" ht="12" customHeight="1" x14ac:dyDescent="0.25">
      <c r="A141" s="29" t="s">
        <v>140</v>
      </c>
      <c r="B141" s="176">
        <f>RES_hhdet_fech!B141/RES_summary!B$19</f>
        <v>8.1372075758840499</v>
      </c>
      <c r="C141" s="176">
        <f>RES_hhdet_fech!C141/RES_summary!C$19</f>
        <v>8.2996726081472758</v>
      </c>
      <c r="D141" s="176">
        <f>RES_hhdet_fech!D141/RES_summary!D$19</f>
        <v>8.3617605659842269</v>
      </c>
      <c r="E141" s="176">
        <f>RES_hhdet_fech!E141/RES_summary!E$19</f>
        <v>8.3870104608759277</v>
      </c>
      <c r="F141" s="176">
        <f>RES_hhdet_fech!F141/RES_summary!F$19</f>
        <v>8.1137119567532174</v>
      </c>
      <c r="G141" s="176">
        <f>RES_hhdet_fech!G141/RES_summary!G$19</f>
        <v>7.9356514917654808</v>
      </c>
      <c r="H141" s="176">
        <f>RES_hhdet_fech!H141/RES_summary!H$19</f>
        <v>7.8289533003831426</v>
      </c>
      <c r="I141" s="176">
        <f>RES_hhdet_fech!I141/RES_summary!I$19</f>
        <v>7.9940141433366545</v>
      </c>
      <c r="J141" s="176">
        <f>RES_hhdet_fech!J141/RES_summary!J$19</f>
        <v>7.7042652307579882</v>
      </c>
      <c r="K141" s="176">
        <f>RES_hhdet_fech!K141/RES_summary!K$19</f>
        <v>8.1024717869993719</v>
      </c>
      <c r="L141" s="176">
        <f>RES_hhdet_fech!L141/RES_summary!L$19</f>
        <v>7.820914128612853</v>
      </c>
      <c r="M141" s="176">
        <f>RES_hhdet_fech!M141/RES_summary!M$19</f>
        <v>7.9374552027631022</v>
      </c>
      <c r="N141" s="176">
        <f>RES_hhdet_fech!N141/RES_summary!N$19</f>
        <v>8.313521183149863</v>
      </c>
      <c r="O141" s="176">
        <f>RES_hhdet_fech!O141/RES_summary!O$19</f>
        <v>7.8260081317068311</v>
      </c>
      <c r="P141" s="176">
        <f>RES_hhdet_fech!P141/RES_summary!P$19</f>
        <v>8.3118384898202482</v>
      </c>
      <c r="Q141" s="176">
        <f>RES_hhdet_fech!Q141/RES_summary!Q$19</f>
        <v>8.0121656288440661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84">
        <f>RES_hhdet_fech!B143/RES_summary!B$19</f>
        <v>132.12732796361797</v>
      </c>
      <c r="C143" s="184">
        <f>RES_hhdet_fech!C143/RES_summary!C$19</f>
        <v>134.10156020410105</v>
      </c>
      <c r="D143" s="184">
        <f>RES_hhdet_fech!D143/RES_summary!D$19</f>
        <v>125.20481116802151</v>
      </c>
      <c r="E143" s="184">
        <f>RES_hhdet_fech!E143/RES_summary!E$19</f>
        <v>122.97065847820599</v>
      </c>
      <c r="F143" s="184">
        <f>RES_hhdet_fech!F143/RES_summary!F$19</f>
        <v>114.44571326908867</v>
      </c>
      <c r="G143" s="184">
        <f>RES_hhdet_fech!G143/RES_summary!G$19</f>
        <v>109.07883255549824</v>
      </c>
      <c r="H143" s="184">
        <f>RES_hhdet_fech!H143/RES_summary!H$19</f>
        <v>101.39348171871063</v>
      </c>
      <c r="I143" s="184">
        <f>RES_hhdet_fech!I143/RES_summary!I$19</f>
        <v>97.142720047288961</v>
      </c>
      <c r="J143" s="184">
        <f>RES_hhdet_fech!J143/RES_summary!J$19</f>
        <v>94.910340950925942</v>
      </c>
      <c r="K143" s="184">
        <f>RES_hhdet_fech!K143/RES_summary!K$19</f>
        <v>91.236216694419284</v>
      </c>
      <c r="L143" s="184">
        <f>RES_hhdet_fech!L143/RES_summary!L$19</f>
        <v>95.9311705882197</v>
      </c>
      <c r="M143" s="184">
        <f>RES_hhdet_fech!M143/RES_summary!M$19</f>
        <v>87.134244779843726</v>
      </c>
      <c r="N143" s="184">
        <f>RES_hhdet_fech!N143/RES_summary!N$19</f>
        <v>85.305584231004985</v>
      </c>
      <c r="O143" s="184">
        <f>RES_hhdet_fech!O143/RES_summary!O$19</f>
        <v>86.628171180615425</v>
      </c>
      <c r="P143" s="184">
        <f>RES_hhdet_fech!P143/RES_summary!P$19</f>
        <v>75.97397794849195</v>
      </c>
      <c r="Q143" s="184">
        <f>RES_hhdet_fech!Q143/RES_summary!Q$19</f>
        <v>76.978489702493647</v>
      </c>
    </row>
    <row r="144" spans="1:17" ht="12.95" customHeight="1" x14ac:dyDescent="0.25">
      <c r="A144" s="158" t="s">
        <v>65</v>
      </c>
      <c r="B144" s="178">
        <f>RES_hhdet_fech!B144/RES_summary!B$19</f>
        <v>93.081287494692475</v>
      </c>
      <c r="C144" s="178">
        <f>RES_hhdet_fech!C144/RES_summary!C$19</f>
        <v>95.169700862769645</v>
      </c>
      <c r="D144" s="178">
        <f>RES_hhdet_fech!D144/RES_summary!D$19</f>
        <v>86.842976706175463</v>
      </c>
      <c r="E144" s="178">
        <f>RES_hhdet_fech!E144/RES_summary!E$19</f>
        <v>85.087755911284518</v>
      </c>
      <c r="F144" s="178">
        <f>RES_hhdet_fech!F144/RES_summary!F$19</f>
        <v>77.816345117130112</v>
      </c>
      <c r="G144" s="178">
        <f>RES_hhdet_fech!G144/RES_summary!G$19</f>
        <v>72.64496838433223</v>
      </c>
      <c r="H144" s="178">
        <f>RES_hhdet_fech!H144/RES_summary!H$19</f>
        <v>66.077371759254575</v>
      </c>
      <c r="I144" s="178">
        <f>RES_hhdet_fech!I144/RES_summary!I$19</f>
        <v>60.157565320433918</v>
      </c>
      <c r="J144" s="178">
        <f>RES_hhdet_fech!J144/RES_summary!J$19</f>
        <v>59.825689878954002</v>
      </c>
      <c r="K144" s="178">
        <f>RES_hhdet_fech!K144/RES_summary!K$19</f>
        <v>55.648501195115273</v>
      </c>
      <c r="L144" s="178">
        <f>RES_hhdet_fech!L144/RES_summary!L$19</f>
        <v>61.416295679673802</v>
      </c>
      <c r="M144" s="178">
        <f>RES_hhdet_fech!M144/RES_summary!M$19</f>
        <v>51.810919902078666</v>
      </c>
      <c r="N144" s="178">
        <f>RES_hhdet_fech!N144/RES_summary!N$19</f>
        <v>50.282921240571568</v>
      </c>
      <c r="O144" s="178">
        <f>RES_hhdet_fech!O144/RES_summary!O$19</f>
        <v>52.791740818050641</v>
      </c>
      <c r="P144" s="178">
        <f>RES_hhdet_fech!P144/RES_summary!P$19</f>
        <v>40.565658683477004</v>
      </c>
      <c r="Q144" s="178">
        <f>RES_hhdet_fech!Q144/RES_summary!Q$19</f>
        <v>42.686017214997051</v>
      </c>
    </row>
    <row r="145" spans="1:17" ht="12" customHeight="1" x14ac:dyDescent="0.25">
      <c r="A145" s="23" t="s">
        <v>60</v>
      </c>
      <c r="B145" s="177">
        <f>RES_hhdet_fech!B145/RES_summary!B$19</f>
        <v>93.081287494692475</v>
      </c>
      <c r="C145" s="177">
        <f>RES_hhdet_fech!C145/RES_summary!C$19</f>
        <v>95.169700862769645</v>
      </c>
      <c r="D145" s="177">
        <f>RES_hhdet_fech!D145/RES_summary!D$19</f>
        <v>86.842976706175463</v>
      </c>
      <c r="E145" s="177">
        <f>RES_hhdet_fech!E145/RES_summary!E$19</f>
        <v>85.087755911284518</v>
      </c>
      <c r="F145" s="177">
        <f>RES_hhdet_fech!F145/RES_summary!F$19</f>
        <v>77.816345117130112</v>
      </c>
      <c r="G145" s="177">
        <f>RES_hhdet_fech!G145/RES_summary!G$19</f>
        <v>72.64496838433223</v>
      </c>
      <c r="H145" s="177">
        <f>RES_hhdet_fech!H145/RES_summary!H$19</f>
        <v>66.077371759254575</v>
      </c>
      <c r="I145" s="177">
        <f>RES_hhdet_fech!I145/RES_summary!I$19</f>
        <v>60.157565320433918</v>
      </c>
      <c r="J145" s="177">
        <f>RES_hhdet_fech!J145/RES_summary!J$19</f>
        <v>59.825689878954002</v>
      </c>
      <c r="K145" s="177">
        <f>RES_hhdet_fech!K145/RES_summary!K$19</f>
        <v>55.648501195115273</v>
      </c>
      <c r="L145" s="177">
        <f>RES_hhdet_fech!L145/RES_summary!L$19</f>
        <v>61.416295679673802</v>
      </c>
      <c r="M145" s="177">
        <f>RES_hhdet_fech!M145/RES_summary!M$19</f>
        <v>51.810919902078666</v>
      </c>
      <c r="N145" s="177">
        <f>RES_hhdet_fech!N145/RES_summary!N$19</f>
        <v>50.282921240571568</v>
      </c>
      <c r="O145" s="177">
        <f>RES_hhdet_fech!O145/RES_summary!O$19</f>
        <v>52.791740818050641</v>
      </c>
      <c r="P145" s="177">
        <f>RES_hhdet_fech!P145/RES_summary!P$19</f>
        <v>40.565658683477004</v>
      </c>
      <c r="Q145" s="177">
        <f>RES_hhdet_fech!Q145/RES_summary!Q$19</f>
        <v>42.686017214997051</v>
      </c>
    </row>
    <row r="146" spans="1:17" ht="12.95" customHeight="1" x14ac:dyDescent="0.25">
      <c r="A146" s="158" t="s">
        <v>112</v>
      </c>
      <c r="B146" s="178">
        <f>RES_hhdet_fech!B146/RES_summary!B$19</f>
        <v>4.2548577467957323</v>
      </c>
      <c r="C146" s="178">
        <f>RES_hhdet_fech!C146/RES_summary!C$19</f>
        <v>3.9230428459484141</v>
      </c>
      <c r="D146" s="178">
        <f>RES_hhdet_fech!D146/RES_summary!D$19</f>
        <v>3.7215849407046417</v>
      </c>
      <c r="E146" s="178">
        <f>RES_hhdet_fech!E146/RES_summary!E$19</f>
        <v>3.58788638864764</v>
      </c>
      <c r="F146" s="178">
        <f>RES_hhdet_fech!F146/RES_summary!F$19</f>
        <v>3.5097778365749517</v>
      </c>
      <c r="G146" s="178">
        <f>RES_hhdet_fech!G146/RES_summary!G$19</f>
        <v>3.4205262649712829</v>
      </c>
      <c r="H146" s="178">
        <f>RES_hhdet_fech!H146/RES_summary!H$19</f>
        <v>3.3462598203536866</v>
      </c>
      <c r="I146" s="178">
        <f>RES_hhdet_fech!I146/RES_summary!I$19</f>
        <v>3.1903405465961994</v>
      </c>
      <c r="J146" s="178">
        <f>RES_hhdet_fech!J146/RES_summary!J$19</f>
        <v>3.2094017441168554</v>
      </c>
      <c r="K146" s="178">
        <f>RES_hhdet_fech!K146/RES_summary!K$19</f>
        <v>3.1910053071972326</v>
      </c>
      <c r="L146" s="178">
        <f>RES_hhdet_fech!L146/RES_summary!L$19</f>
        <v>3.0833427971210452</v>
      </c>
      <c r="M146" s="178">
        <f>RES_hhdet_fech!M146/RES_summary!M$19</f>
        <v>2.9479074345732315</v>
      </c>
      <c r="N146" s="178">
        <f>RES_hhdet_fech!N146/RES_summary!N$19</f>
        <v>2.7311792950777525</v>
      </c>
      <c r="O146" s="178">
        <f>RES_hhdet_fech!O146/RES_summary!O$19</f>
        <v>2.6382922828720501</v>
      </c>
      <c r="P146" s="178">
        <f>RES_hhdet_fech!P146/RES_summary!P$19</f>
        <v>2.4915613568838713</v>
      </c>
      <c r="Q146" s="178">
        <f>RES_hhdet_fech!Q146/RES_summary!Q$19</f>
        <v>2.5010651070378218</v>
      </c>
    </row>
    <row r="147" spans="1:17" ht="12" customHeight="1" x14ac:dyDescent="0.25">
      <c r="A147" s="23" t="s">
        <v>60</v>
      </c>
      <c r="B147" s="177">
        <f>RES_hhdet_fech!B147/RES_summary!B$19</f>
        <v>4.2548577467957323</v>
      </c>
      <c r="C147" s="177">
        <f>RES_hhdet_fech!C147/RES_summary!C$19</f>
        <v>3.9230428459484141</v>
      </c>
      <c r="D147" s="177">
        <f>RES_hhdet_fech!D147/RES_summary!D$19</f>
        <v>3.7215849407046417</v>
      </c>
      <c r="E147" s="177">
        <f>RES_hhdet_fech!E147/RES_summary!E$19</f>
        <v>3.58788638864764</v>
      </c>
      <c r="F147" s="177">
        <f>RES_hhdet_fech!F147/RES_summary!F$19</f>
        <v>3.5097778365749517</v>
      </c>
      <c r="G147" s="177">
        <f>RES_hhdet_fech!G147/RES_summary!G$19</f>
        <v>3.4205262649712829</v>
      </c>
      <c r="H147" s="177">
        <f>RES_hhdet_fech!H147/RES_summary!H$19</f>
        <v>3.3462598203536866</v>
      </c>
      <c r="I147" s="177">
        <f>RES_hhdet_fech!I147/RES_summary!I$19</f>
        <v>3.1903405465961994</v>
      </c>
      <c r="J147" s="177">
        <f>RES_hhdet_fech!J147/RES_summary!J$19</f>
        <v>3.2094017441168554</v>
      </c>
      <c r="K147" s="177">
        <f>RES_hhdet_fech!K147/RES_summary!K$19</f>
        <v>3.1910053071972326</v>
      </c>
      <c r="L147" s="177">
        <f>RES_hhdet_fech!L147/RES_summary!L$19</f>
        <v>3.0833427971210452</v>
      </c>
      <c r="M147" s="177">
        <f>RES_hhdet_fech!M147/RES_summary!M$19</f>
        <v>2.9479074345732315</v>
      </c>
      <c r="N147" s="177">
        <f>RES_hhdet_fech!N147/RES_summary!N$19</f>
        <v>2.7311792950777525</v>
      </c>
      <c r="O147" s="177">
        <f>RES_hhdet_fech!O147/RES_summary!O$19</f>
        <v>2.6382922828720501</v>
      </c>
      <c r="P147" s="177">
        <f>RES_hhdet_fech!P147/RES_summary!P$19</f>
        <v>2.4915613568838713</v>
      </c>
      <c r="Q147" s="177">
        <f>RES_hhdet_fech!Q147/RES_summary!Q$19</f>
        <v>2.5010651070378218</v>
      </c>
    </row>
    <row r="148" spans="1:17" ht="12" customHeight="1" x14ac:dyDescent="0.25">
      <c r="A148" s="158" t="s">
        <v>63</v>
      </c>
      <c r="B148" s="178">
        <f>RES_hhdet_fech!B148/RES_summary!B$19</f>
        <v>26.297828787420148</v>
      </c>
      <c r="C148" s="178">
        <f>RES_hhdet_fech!C148/RES_summary!C$19</f>
        <v>26.559631374310143</v>
      </c>
      <c r="D148" s="178">
        <f>RES_hhdet_fech!D148/RES_summary!D$19</f>
        <v>26.192819422592741</v>
      </c>
      <c r="E148" s="178">
        <f>RES_hhdet_fech!E148/RES_summary!E$19</f>
        <v>25.916472114087597</v>
      </c>
      <c r="F148" s="178">
        <f>RES_hhdet_fech!F148/RES_summary!F$19</f>
        <v>24.948371139917299</v>
      </c>
      <c r="G148" s="178">
        <f>RES_hhdet_fech!G148/RES_summary!G$19</f>
        <v>24.827919046525643</v>
      </c>
      <c r="H148" s="178">
        <f>RES_hhdet_fech!H148/RES_summary!H$19</f>
        <v>23.983356894846299</v>
      </c>
      <c r="I148" s="178">
        <f>RES_hhdet_fech!I148/RES_summary!I$19</f>
        <v>25.379811645730047</v>
      </c>
      <c r="J148" s="178">
        <f>RES_hhdet_fech!J148/RES_summary!J$19</f>
        <v>23.733071355216595</v>
      </c>
      <c r="K148" s="178">
        <f>RES_hhdet_fech!K148/RES_summary!K$19</f>
        <v>24.196035364158305</v>
      </c>
      <c r="L148" s="178">
        <f>RES_hhdet_fech!L148/RES_summary!L$19</f>
        <v>23.309685052719395</v>
      </c>
      <c r="M148" s="178">
        <f>RES_hhdet_fech!M148/RES_summary!M$19</f>
        <v>24.159003416648439</v>
      </c>
      <c r="N148" s="178">
        <f>RES_hhdet_fech!N148/RES_summary!N$19</f>
        <v>23.892146424382293</v>
      </c>
      <c r="O148" s="178">
        <f>RES_hhdet_fech!O148/RES_summary!O$19</f>
        <v>23.238525764698526</v>
      </c>
      <c r="P148" s="178">
        <f>RES_hhdet_fech!P148/RES_summary!P$19</f>
        <v>24.488478582570067</v>
      </c>
      <c r="Q148" s="178">
        <f>RES_hhdet_fech!Q148/RES_summary!Q$19</f>
        <v>23.615130012664906</v>
      </c>
    </row>
    <row r="149" spans="1:17" ht="12" customHeight="1" x14ac:dyDescent="0.25">
      <c r="A149" s="167" t="s">
        <v>144</v>
      </c>
      <c r="B149" s="183">
        <f>RES_hhdet_fech!B149/RES_summary!B$19</f>
        <v>31.400147165931276</v>
      </c>
      <c r="C149" s="183">
        <f>RES_hhdet_fech!C149/RES_summary!C$19</f>
        <v>31.145225358838594</v>
      </c>
      <c r="D149" s="183">
        <f>RES_hhdet_fech!D149/RES_summary!D$19</f>
        <v>30.978166866256874</v>
      </c>
      <c r="E149" s="183">
        <f>RES_hhdet_fech!E149/RES_summary!E$19</f>
        <v>30.720424320527204</v>
      </c>
      <c r="F149" s="183">
        <f>RES_hhdet_fech!F149/RES_summary!F$19</f>
        <v>30.374434610734138</v>
      </c>
      <c r="G149" s="183">
        <f>RES_hhdet_fech!G149/RES_summary!G$19</f>
        <v>30.229107944543461</v>
      </c>
      <c r="H149" s="183">
        <f>RES_hhdet_fech!H149/RES_summary!H$19</f>
        <v>29.7737690544391</v>
      </c>
      <c r="I149" s="183">
        <f>RES_hhdet_fech!I149/RES_summary!I$19</f>
        <v>29.296669064549366</v>
      </c>
      <c r="J149" s="183">
        <f>RES_hhdet_fech!J149/RES_summary!J$19</f>
        <v>28.761888795094016</v>
      </c>
      <c r="K149" s="183">
        <f>RES_hhdet_fech!K149/RES_summary!K$19</f>
        <v>28.826635801940032</v>
      </c>
      <c r="L149" s="183">
        <f>RES_hhdet_fech!L149/RES_summary!L$19</f>
        <v>28.716161150237959</v>
      </c>
      <c r="M149" s="183">
        <f>RES_hhdet_fech!M149/RES_summary!M$19</f>
        <v>28.531763450772068</v>
      </c>
      <c r="N149" s="183">
        <f>RES_hhdet_fech!N149/RES_summary!N$19</f>
        <v>28.232072660998487</v>
      </c>
      <c r="O149" s="183">
        <f>RES_hhdet_fech!O149/RES_summary!O$19</f>
        <v>27.753737721440675</v>
      </c>
      <c r="P149" s="183">
        <f>RES_hhdet_fech!P149/RES_summary!P$19</f>
        <v>27.329252732035538</v>
      </c>
      <c r="Q149" s="183">
        <f>RES_hhdet_fech!Q149/RES_summary!Q$19</f>
        <v>26.879715720146763</v>
      </c>
    </row>
    <row r="150" spans="1:17" ht="12" customHeight="1" x14ac:dyDescent="0.25">
      <c r="A150" s="167" t="s">
        <v>143</v>
      </c>
      <c r="B150" s="183">
        <f>RES_hhdet_fech!B150/RES_summary!B$19</f>
        <v>26.449759579110889</v>
      </c>
      <c r="C150" s="183">
        <f>RES_hhdet_fech!C150/RES_summary!C$19</f>
        <v>26.288022077358999</v>
      </c>
      <c r="D150" s="183">
        <f>RES_hhdet_fech!D150/RES_summary!D$19</f>
        <v>26.203219483540412</v>
      </c>
      <c r="E150" s="183">
        <f>RES_hhdet_fech!E150/RES_summary!E$19</f>
        <v>26.040838707695979</v>
      </c>
      <c r="F150" s="183">
        <f>RES_hhdet_fech!F150/RES_summary!F$19</f>
        <v>25.804068552807479</v>
      </c>
      <c r="G150" s="183">
        <f>RES_hhdet_fech!G150/RES_summary!G$19</f>
        <v>25.729416058000982</v>
      </c>
      <c r="H150" s="183">
        <f>RES_hhdet_fech!H150/RES_summary!H$19</f>
        <v>25.38919277671592</v>
      </c>
      <c r="I150" s="183">
        <f>RES_hhdet_fech!I150/RES_summary!I$19</f>
        <v>25.025928133591592</v>
      </c>
      <c r="J150" s="183">
        <f>RES_hhdet_fech!J150/RES_summary!J$19</f>
        <v>24.616477779900855</v>
      </c>
      <c r="K150" s="183">
        <f>RES_hhdet_fech!K150/RES_summary!K$19</f>
        <v>24.717343176922196</v>
      </c>
      <c r="L150" s="183">
        <f>RES_hhdet_fech!L150/RES_summary!L$19</f>
        <v>24.610329189219424</v>
      </c>
      <c r="M150" s="183">
        <f>RES_hhdet_fech!M150/RES_summary!M$19</f>
        <v>24.586110322240653</v>
      </c>
      <c r="N150" s="183">
        <f>RES_hhdet_fech!N150/RES_summary!N$19</f>
        <v>24.30883898620074</v>
      </c>
      <c r="O150" s="183">
        <f>RES_hhdet_fech!O150/RES_summary!O$19</f>
        <v>23.865827746964445</v>
      </c>
      <c r="P150" s="183">
        <f>RES_hhdet_fech!P150/RES_summary!P$19</f>
        <v>23.703522281724297</v>
      </c>
      <c r="Q150" s="183">
        <f>RES_hhdet_fech!Q150/RES_summary!Q$19</f>
        <v>23.315598375493842</v>
      </c>
    </row>
    <row r="151" spans="1:17" ht="12" customHeight="1" x14ac:dyDescent="0.25">
      <c r="A151" s="166" t="s">
        <v>57</v>
      </c>
      <c r="B151" s="182">
        <f>RES_hhdet_fech!B151/RES_summary!B$19</f>
        <v>20.410095657855329</v>
      </c>
      <c r="C151" s="182">
        <f>RES_hhdet_fech!C151/RES_summary!C$19</f>
        <v>20.244396483245069</v>
      </c>
      <c r="D151" s="182">
        <f>RES_hhdet_fech!D151/RES_summary!D$19</f>
        <v>20.135808463066954</v>
      </c>
      <c r="E151" s="182">
        <f>RES_hhdet_fech!E151/RES_summary!E$19</f>
        <v>19.968275808342675</v>
      </c>
      <c r="F151" s="182">
        <f>RES_hhdet_fech!F151/RES_summary!F$19</f>
        <v>19.74338249697718</v>
      </c>
      <c r="G151" s="182">
        <f>RES_hhdet_fech!G151/RES_summary!G$19</f>
        <v>19.648920163953257</v>
      </c>
      <c r="H151" s="182">
        <f>RES_hhdet_fech!H151/RES_summary!H$19</f>
        <v>19.352949885385438</v>
      </c>
      <c r="I151" s="182">
        <f>RES_hhdet_fech!I151/RES_summary!I$19</f>
        <v>19.042834891957096</v>
      </c>
      <c r="J151" s="182">
        <f>RES_hhdet_fech!J151/RES_summary!J$19</f>
        <v>18.695227716811097</v>
      </c>
      <c r="K151" s="182">
        <f>RES_hhdet_fech!K151/RES_summary!K$19</f>
        <v>18.737313271261034</v>
      </c>
      <c r="L151" s="182">
        <f>RES_hhdet_fech!L151/RES_summary!L$19</f>
        <v>18.521923941903484</v>
      </c>
      <c r="M151" s="182">
        <f>RES_hhdet_fech!M151/RES_summary!M$19</f>
        <v>18.688305060255708</v>
      </c>
      <c r="N151" s="182">
        <f>RES_hhdet_fech!N151/RES_summary!N$19</f>
        <v>18.350847229649016</v>
      </c>
      <c r="O151" s="182">
        <f>RES_hhdet_fech!O151/RES_summary!O$19</f>
        <v>17.831776486025635</v>
      </c>
      <c r="P151" s="182">
        <f>RES_hhdet_fech!P151/RES_summary!P$19</f>
        <v>17.927989792215314</v>
      </c>
      <c r="Q151" s="182">
        <f>RES_hhdet_fech!Q151/RES_summary!Q$19</f>
        <v>17.471815218095397</v>
      </c>
    </row>
    <row r="152" spans="1:17" ht="12" customHeight="1" x14ac:dyDescent="0.25">
      <c r="A152" s="147" t="s">
        <v>59</v>
      </c>
      <c r="B152" s="181">
        <f>RES_hhdet_fech!B152/RES_summary!B$19</f>
        <v>6.0396639212555669</v>
      </c>
      <c r="C152" s="181">
        <f>RES_hhdet_fech!C152/RES_summary!C$19</f>
        <v>6.0436255941139336</v>
      </c>
      <c r="D152" s="181">
        <f>RES_hhdet_fech!D152/RES_summary!D$19</f>
        <v>6.0674110204734628</v>
      </c>
      <c r="E152" s="181">
        <f>RES_hhdet_fech!E152/RES_summary!E$19</f>
        <v>6.0725628993533034</v>
      </c>
      <c r="F152" s="181">
        <f>RES_hhdet_fech!F152/RES_summary!F$19</f>
        <v>6.0606860558302991</v>
      </c>
      <c r="G152" s="181">
        <f>RES_hhdet_fech!G152/RES_summary!G$19</f>
        <v>6.0804958940477212</v>
      </c>
      <c r="H152" s="181">
        <f>RES_hhdet_fech!H152/RES_summary!H$19</f>
        <v>6.0362428913304855</v>
      </c>
      <c r="I152" s="181">
        <f>RES_hhdet_fech!I152/RES_summary!I$19</f>
        <v>5.983093241634494</v>
      </c>
      <c r="J152" s="181">
        <f>RES_hhdet_fech!J152/RES_summary!J$19</f>
        <v>5.9212500630897598</v>
      </c>
      <c r="K152" s="181">
        <f>RES_hhdet_fech!K152/RES_summary!K$19</f>
        <v>5.9800299056611612</v>
      </c>
      <c r="L152" s="181">
        <f>RES_hhdet_fech!L152/RES_summary!L$19</f>
        <v>6.0884052473159409</v>
      </c>
      <c r="M152" s="181">
        <f>RES_hhdet_fech!M152/RES_summary!M$19</f>
        <v>5.8978052619849475</v>
      </c>
      <c r="N152" s="181">
        <f>RES_hhdet_fech!N152/RES_summary!N$19</f>
        <v>5.9579917565517269</v>
      </c>
      <c r="O152" s="181">
        <f>RES_hhdet_fech!O152/RES_summary!O$19</f>
        <v>6.0340512609388108</v>
      </c>
      <c r="P152" s="181">
        <f>RES_hhdet_fech!P152/RES_summary!P$19</f>
        <v>5.7755324895089801</v>
      </c>
      <c r="Q152" s="181">
        <f>RES_hhdet_fech!Q152/RES_summary!Q$19</f>
        <v>5.84378315739845</v>
      </c>
    </row>
    <row r="153" spans="1:17" ht="12" customHeight="1" x14ac:dyDescent="0.25">
      <c r="A153" s="163" t="s">
        <v>142</v>
      </c>
      <c r="B153" s="180">
        <f>RES_hhdet_fech!B153/RES_summary!B$19</f>
        <v>26.051816045390467</v>
      </c>
      <c r="C153" s="180">
        <f>RES_hhdet_fech!C153/RES_summary!C$19</f>
        <v>27.010410233834207</v>
      </c>
      <c r="D153" s="180">
        <f>RES_hhdet_fech!D153/RES_summary!D$19</f>
        <v>26.788751560758289</v>
      </c>
      <c r="E153" s="180">
        <f>RES_hhdet_fech!E153/RES_summary!E$19</f>
        <v>26.619138803493243</v>
      </c>
      <c r="F153" s="180">
        <f>RES_hhdet_fech!F153/RES_summary!F$19</f>
        <v>25.629245791241672</v>
      </c>
      <c r="G153" s="180">
        <f>RES_hhdet_fech!G153/RES_summary!G$19</f>
        <v>25.839839417076728</v>
      </c>
      <c r="H153" s="180">
        <f>RES_hhdet_fech!H153/RES_summary!H$19</f>
        <v>25.041158876697352</v>
      </c>
      <c r="I153" s="180">
        <f>RES_hhdet_fech!I153/RES_summary!I$19</f>
        <v>26.817818667628028</v>
      </c>
      <c r="J153" s="180">
        <f>RES_hhdet_fech!J153/RES_summary!J$19</f>
        <v>24.879656704680031</v>
      </c>
      <c r="K153" s="180">
        <f>RES_hhdet_fech!K153/RES_summary!K$19</f>
        <v>25.827106031966736</v>
      </c>
      <c r="L153" s="180">
        <f>RES_hhdet_fech!L153/RES_summary!L$19</f>
        <v>25.094157632775005</v>
      </c>
      <c r="M153" s="180">
        <f>RES_hhdet_fech!M153/RES_summary!M$19</f>
        <v>26.195040108502653</v>
      </c>
      <c r="N153" s="180">
        <f>RES_hhdet_fech!N153/RES_summary!N$19</f>
        <v>26.002322373089438</v>
      </c>
      <c r="O153" s="180">
        <f>RES_hhdet_fech!O153/RES_summary!O$19</f>
        <v>25.358308309008915</v>
      </c>
      <c r="P153" s="180">
        <f>RES_hhdet_fech!P153/RES_summary!P$19</f>
        <v>26.91015669870319</v>
      </c>
      <c r="Q153" s="180">
        <f>RES_hhdet_fech!Q153/RES_summary!Q$19</f>
        <v>25.87224141563723</v>
      </c>
    </row>
    <row r="154" spans="1:17" ht="12" customHeight="1" x14ac:dyDescent="0.25">
      <c r="A154" s="161" t="s">
        <v>141</v>
      </c>
      <c r="B154" s="179">
        <f>RES_hhdet_fech!B154/RES_summary!B$19</f>
        <v>22.973344350759358</v>
      </c>
      <c r="C154" s="179">
        <f>RES_hhdet_fech!C154/RES_summary!C$19</f>
        <v>23.600392246106168</v>
      </c>
      <c r="D154" s="179">
        <f>RES_hhdet_fech!D154/RES_summary!D$19</f>
        <v>23.480099534966339</v>
      </c>
      <c r="E154" s="179">
        <f>RES_hhdet_fech!E154/RES_summary!E$19</f>
        <v>23.375003121623919</v>
      </c>
      <c r="F154" s="179">
        <f>RES_hhdet_fech!F154/RES_summary!F$19</f>
        <v>22.719695820137371</v>
      </c>
      <c r="G154" s="179">
        <f>RES_hhdet_fech!G154/RES_summary!G$19</f>
        <v>22.87639151514761</v>
      </c>
      <c r="H154" s="179">
        <f>RES_hhdet_fech!H154/RES_summary!H$19</f>
        <v>22.312996161183772</v>
      </c>
      <c r="I154" s="179">
        <f>RES_hhdet_fech!I154/RES_summary!I$19</f>
        <v>23.414675375592722</v>
      </c>
      <c r="J154" s="179">
        <f>RES_hhdet_fech!J154/RES_summary!J$19</f>
        <v>22.093026921131784</v>
      </c>
      <c r="K154" s="179">
        <f>RES_hhdet_fech!K154/RES_summary!K$19</f>
        <v>22.767648826439558</v>
      </c>
      <c r="L154" s="179">
        <f>RES_hhdet_fech!L154/RES_summary!L$19</f>
        <v>22.274136920455817</v>
      </c>
      <c r="M154" s="179">
        <f>RES_hhdet_fech!M154/RES_summary!M$19</f>
        <v>23.055556533054176</v>
      </c>
      <c r="N154" s="179">
        <f>RES_hhdet_fech!N154/RES_summary!N$19</f>
        <v>22.859501299059858</v>
      </c>
      <c r="O154" s="179">
        <f>RES_hhdet_fech!O154/RES_summary!O$19</f>
        <v>22.326764349477042</v>
      </c>
      <c r="P154" s="179">
        <f>RES_hhdet_fech!P154/RES_summary!P$19</f>
        <v>23.428595283858257</v>
      </c>
      <c r="Q154" s="179">
        <f>RES_hhdet_fech!Q154/RES_summary!Q$19</f>
        <v>22.660740077562654</v>
      </c>
    </row>
    <row r="155" spans="1:17" ht="12" customHeight="1" x14ac:dyDescent="0.25">
      <c r="A155" s="148" t="s">
        <v>60</v>
      </c>
      <c r="B155" s="177">
        <f>RES_hhdet_fech!B155/RES_summary!B$19</f>
        <v>16.933680429503791</v>
      </c>
      <c r="C155" s="177">
        <f>RES_hhdet_fech!C155/RES_summary!C$19</f>
        <v>17.556766651992227</v>
      </c>
      <c r="D155" s="177">
        <f>RES_hhdet_fech!D155/RES_summary!D$19</f>
        <v>17.412688514492874</v>
      </c>
      <c r="E155" s="177">
        <f>RES_hhdet_fech!E155/RES_summary!E$19</f>
        <v>17.302440222270615</v>
      </c>
      <c r="F155" s="177">
        <f>RES_hhdet_fech!F155/RES_summary!F$19</f>
        <v>16.659009764307072</v>
      </c>
      <c r="G155" s="177">
        <f>RES_hhdet_fech!G155/RES_summary!G$19</f>
        <v>16.795895621099884</v>
      </c>
      <c r="H155" s="177">
        <f>RES_hhdet_fech!H155/RES_summary!H$19</f>
        <v>16.276753269853295</v>
      </c>
      <c r="I155" s="177">
        <f>RES_hhdet_fech!I155/RES_summary!I$19</f>
        <v>17.431582133958234</v>
      </c>
      <c r="J155" s="177">
        <f>RES_hhdet_fech!J155/RES_summary!J$19</f>
        <v>16.17177685804203</v>
      </c>
      <c r="K155" s="177">
        <f>RES_hhdet_fech!K155/RES_summary!K$19</f>
        <v>16.787618920778392</v>
      </c>
      <c r="L155" s="177">
        <f>RES_hhdet_fech!L155/RES_summary!L$19</f>
        <v>16.185731673139877</v>
      </c>
      <c r="M155" s="177">
        <f>RES_hhdet_fech!M155/RES_summary!M$19</f>
        <v>17.15775127106923</v>
      </c>
      <c r="N155" s="177">
        <f>RES_hhdet_fech!N155/RES_summary!N$19</f>
        <v>16.901509542508126</v>
      </c>
      <c r="O155" s="177">
        <f>RES_hhdet_fech!O155/RES_summary!O$19</f>
        <v>16.292713088538232</v>
      </c>
      <c r="P155" s="177">
        <f>RES_hhdet_fech!P155/RES_summary!P$19</f>
        <v>17.653062794349271</v>
      </c>
      <c r="Q155" s="177">
        <f>RES_hhdet_fech!Q155/RES_summary!Q$19</f>
        <v>16.816956920164202</v>
      </c>
    </row>
    <row r="156" spans="1:17" ht="12" customHeight="1" x14ac:dyDescent="0.25">
      <c r="A156" s="148" t="s">
        <v>59</v>
      </c>
      <c r="B156" s="177">
        <f>RES_hhdet_fech!B156/RES_summary!B$19</f>
        <v>6.0396639212555669</v>
      </c>
      <c r="C156" s="177">
        <f>RES_hhdet_fech!C156/RES_summary!C$19</f>
        <v>6.0436255941139345</v>
      </c>
      <c r="D156" s="177">
        <f>RES_hhdet_fech!D156/RES_summary!D$19</f>
        <v>6.0674110204734628</v>
      </c>
      <c r="E156" s="177">
        <f>RES_hhdet_fech!E156/RES_summary!E$19</f>
        <v>6.0725628993533043</v>
      </c>
      <c r="F156" s="177">
        <f>RES_hhdet_fech!F156/RES_summary!F$19</f>
        <v>6.0606860558302964</v>
      </c>
      <c r="G156" s="177">
        <f>RES_hhdet_fech!G156/RES_summary!G$19</f>
        <v>6.0804958940477229</v>
      </c>
      <c r="H156" s="177">
        <f>RES_hhdet_fech!H156/RES_summary!H$19</f>
        <v>6.0362428913304802</v>
      </c>
      <c r="I156" s="177">
        <f>RES_hhdet_fech!I156/RES_summary!I$19</f>
        <v>5.9830932416344922</v>
      </c>
      <c r="J156" s="177">
        <f>RES_hhdet_fech!J156/RES_summary!J$19</f>
        <v>5.9212500630897544</v>
      </c>
      <c r="K156" s="177">
        <f>RES_hhdet_fech!K156/RES_summary!K$19</f>
        <v>5.980029905661163</v>
      </c>
      <c r="L156" s="177">
        <f>RES_hhdet_fech!L156/RES_summary!L$19</f>
        <v>6.0884052473159374</v>
      </c>
      <c r="M156" s="177">
        <f>RES_hhdet_fech!M156/RES_summary!M$19</f>
        <v>5.8978052619849466</v>
      </c>
      <c r="N156" s="177">
        <f>RES_hhdet_fech!N156/RES_summary!N$19</f>
        <v>5.9579917565517331</v>
      </c>
      <c r="O156" s="177">
        <f>RES_hhdet_fech!O156/RES_summary!O$19</f>
        <v>6.0340512609388108</v>
      </c>
      <c r="P156" s="177">
        <f>RES_hhdet_fech!P156/RES_summary!P$19</f>
        <v>5.7755324895089828</v>
      </c>
      <c r="Q156" s="177">
        <f>RES_hhdet_fech!Q156/RES_summary!Q$19</f>
        <v>5.8437831573984509</v>
      </c>
    </row>
    <row r="157" spans="1:17" ht="12" customHeight="1" x14ac:dyDescent="0.25">
      <c r="A157" s="158" t="s">
        <v>62</v>
      </c>
      <c r="B157" s="178">
        <f>RES_hhdet_fech!B157/RES_summary!B$19</f>
        <v>8.4933539347096243</v>
      </c>
      <c r="C157" s="178">
        <f>RES_hhdet_fech!C157/RES_summary!C$19</f>
        <v>8.4491851210728584</v>
      </c>
      <c r="D157" s="178">
        <f>RES_hhdet_fech!D157/RES_summary!D$19</f>
        <v>8.4474300985486526</v>
      </c>
      <c r="E157" s="178">
        <f>RES_hhdet_fech!E157/RES_summary!E$19</f>
        <v>8.3785440641862472</v>
      </c>
      <c r="F157" s="178">
        <f>RES_hhdet_fech!F157/RES_summary!F$19</f>
        <v>8.1712191754663053</v>
      </c>
      <c r="G157" s="178">
        <f>RES_hhdet_fech!G157/RES_summary!G$19</f>
        <v>8.1854188596690829</v>
      </c>
      <c r="H157" s="178">
        <f>RES_hhdet_fech!H157/RES_summary!H$19</f>
        <v>7.9864932442560734</v>
      </c>
      <c r="I157" s="178">
        <f>RES_hhdet_fech!I157/RES_summary!I$19</f>
        <v>8.4150025345288189</v>
      </c>
      <c r="J157" s="178">
        <f>RES_hhdet_fech!J157/RES_summary!J$19</f>
        <v>8.1421779726384944</v>
      </c>
      <c r="K157" s="178">
        <f>RES_hhdet_fech!K157/RES_summary!K$19</f>
        <v>8.2006748279484611</v>
      </c>
      <c r="L157" s="178">
        <f>RES_hhdet_fech!L157/RES_summary!L$19</f>
        <v>8.1218470587054696</v>
      </c>
      <c r="M157" s="178">
        <f>RES_hhdet_fech!M157/RES_summary!M$19</f>
        <v>8.2164140265433776</v>
      </c>
      <c r="N157" s="178">
        <f>RES_hhdet_fech!N157/RES_summary!N$19</f>
        <v>8.3993372709733656</v>
      </c>
      <c r="O157" s="178">
        <f>RES_hhdet_fech!O157/RES_summary!O$19</f>
        <v>7.9596123149941986</v>
      </c>
      <c r="P157" s="178">
        <f>RES_hhdet_fech!P157/RES_summary!P$19</f>
        <v>8.4282793255610038</v>
      </c>
      <c r="Q157" s="178">
        <f>RES_hhdet_fech!Q157/RES_summary!Q$19</f>
        <v>8.1762773677938796</v>
      </c>
    </row>
    <row r="158" spans="1:17" ht="12" customHeight="1" x14ac:dyDescent="0.25">
      <c r="A158" s="23" t="s">
        <v>57</v>
      </c>
      <c r="B158" s="177">
        <f>RES_hhdet_fech!B158/RES_summary!B$19</f>
        <v>14.563088026132485</v>
      </c>
      <c r="C158" s="177">
        <f>RES_hhdet_fech!C158/RES_summary!C$19</f>
        <v>14.149192246168807</v>
      </c>
      <c r="D158" s="177">
        <f>RES_hhdet_fech!D158/RES_summary!D$19</f>
        <v>13.843713044154127</v>
      </c>
      <c r="E158" s="177">
        <f>RES_hhdet_fech!E158/RES_summary!E$19</f>
        <v>13.209663925366169</v>
      </c>
      <c r="F158" s="177">
        <f>RES_hhdet_fech!F158/RES_summary!F$19</f>
        <v>14.062123766384238</v>
      </c>
      <c r="G158" s="177">
        <f>RES_hhdet_fech!G158/RES_summary!G$19</f>
        <v>15.384547920891572</v>
      </c>
      <c r="H158" s="177">
        <f>RES_hhdet_fech!H158/RES_summary!H$19</f>
        <v>12.62083804581918</v>
      </c>
      <c r="I158" s="177">
        <f>RES_hhdet_fech!I158/RES_summary!I$19</f>
        <v>14.071472136759779</v>
      </c>
      <c r="J158" s="177">
        <f>RES_hhdet_fech!J158/RES_summary!J$19</f>
        <v>14.040404277774599</v>
      </c>
      <c r="K158" s="177">
        <f>RES_hhdet_fech!K158/RES_summary!K$19</f>
        <v>10.469588625401828</v>
      </c>
      <c r="L158" s="177">
        <f>RES_hhdet_fech!L158/RES_summary!L$19</f>
        <v>15.033193670548073</v>
      </c>
      <c r="M158" s="177">
        <f>RES_hhdet_fech!M158/RES_summary!M$19</f>
        <v>14.922181758272517</v>
      </c>
      <c r="N158" s="177">
        <f>RES_hhdet_fech!N158/RES_summary!N$19</f>
        <v>11.424382202330591</v>
      </c>
      <c r="O158" s="177">
        <f>RES_hhdet_fech!O158/RES_summary!O$19</f>
        <v>12.437545418370391</v>
      </c>
      <c r="P158" s="177">
        <f>RES_hhdet_fech!P158/RES_summary!P$19</f>
        <v>12.195614760144172</v>
      </c>
      <c r="Q158" s="177">
        <f>RES_hhdet_fech!Q158/RES_summary!Q$19</f>
        <v>12.056692358440742</v>
      </c>
    </row>
    <row r="159" spans="1:17" ht="12" customHeight="1" x14ac:dyDescent="0.25">
      <c r="A159" s="29" t="s">
        <v>140</v>
      </c>
      <c r="B159" s="176">
        <f>RES_hhdet_fech!B159/RES_summary!B$19</f>
        <v>8.1372075758840499</v>
      </c>
      <c r="C159" s="176">
        <f>RES_hhdet_fech!C159/RES_summary!C$19</f>
        <v>8.1954223216971549</v>
      </c>
      <c r="D159" s="176">
        <f>RES_hhdet_fech!D159/RES_summary!D$19</f>
        <v>8.2357528186532942</v>
      </c>
      <c r="E159" s="176">
        <f>RES_hhdet_fech!E159/RES_summary!E$19</f>
        <v>8.2698093805630268</v>
      </c>
      <c r="F159" s="176">
        <f>RES_hhdet_fech!F159/RES_summary!F$19</f>
        <v>8.0281961377563213</v>
      </c>
      <c r="G159" s="176">
        <f>RES_hhdet_fech!G159/RES_summary!G$19</f>
        <v>7.86268268462468</v>
      </c>
      <c r="H159" s="176">
        <f>RES_hhdet_fech!H159/RES_summary!H$19</f>
        <v>7.7778547479863116</v>
      </c>
      <c r="I159" s="176">
        <f>RES_hhdet_fech!I159/RES_summary!I$19</f>
        <v>7.9590886167980752</v>
      </c>
      <c r="J159" s="176">
        <f>RES_hhdet_fech!J159/RES_summary!J$19</f>
        <v>7.7011922933081625</v>
      </c>
      <c r="K159" s="176">
        <f>RES_hhdet_fech!K159/RES_summary!K$19</f>
        <v>8.0971658197797236</v>
      </c>
      <c r="L159" s="176">
        <f>RES_hhdet_fech!L159/RES_summary!L$19</f>
        <v>7.8163545235199132</v>
      </c>
      <c r="M159" s="176">
        <f>RES_hhdet_fech!M159/RES_summary!M$19</f>
        <v>7.9337648013784516</v>
      </c>
      <c r="N159" s="176">
        <f>RES_hhdet_fech!N159/RES_summary!N$19</f>
        <v>8.3093618365713624</v>
      </c>
      <c r="O159" s="176">
        <f>RES_hhdet_fech!O159/RES_summary!O$19</f>
        <v>7.8245499198760351</v>
      </c>
      <c r="P159" s="176">
        <f>RES_hhdet_fech!P159/RES_summary!P$19</f>
        <v>8.3052533581458388</v>
      </c>
      <c r="Q159" s="176">
        <f>RES_hhdet_fech!Q159/RES_summary!Q$19</f>
        <v>7.9981550805720349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84">
        <f>RES_hhdet_fech!B161/RES_summary!B$19</f>
        <v>181.80750892655524</v>
      </c>
      <c r="C161" s="184">
        <f>RES_hhdet_fech!C161/RES_summary!C$19</f>
        <v>192.53021706689123</v>
      </c>
      <c r="D161" s="184">
        <f>RES_hhdet_fech!D161/RES_summary!D$19</f>
        <v>183.34842510564113</v>
      </c>
      <c r="E161" s="184">
        <f>RES_hhdet_fech!E161/RES_summary!E$19</f>
        <v>183.71206028030139</v>
      </c>
      <c r="F161" s="184">
        <f>RES_hhdet_fech!F161/RES_summary!F$19</f>
        <v>168.3104914903852</v>
      </c>
      <c r="G161" s="184">
        <f>RES_hhdet_fech!G161/RES_summary!G$19</f>
        <v>163.41106702844533</v>
      </c>
      <c r="H161" s="184">
        <f>RES_hhdet_fech!H161/RES_summary!H$19</f>
        <v>150.67680602489372</v>
      </c>
      <c r="I161" s="184">
        <f>RES_hhdet_fech!I161/RES_summary!I$19</f>
        <v>155.25523110630857</v>
      </c>
      <c r="J161" s="184">
        <f>RES_hhdet_fech!J161/RES_summary!J$19</f>
        <v>149.87247967980144</v>
      </c>
      <c r="K161" s="184">
        <f>RES_hhdet_fech!K161/RES_summary!K$19</f>
        <v>147.0983478154252</v>
      </c>
      <c r="L161" s="184">
        <f>RES_hhdet_fech!L161/RES_summary!L$19</f>
        <v>159.89174609009785</v>
      </c>
      <c r="M161" s="184">
        <f>RES_hhdet_fech!M161/RES_summary!M$19</f>
        <v>147.78460559857214</v>
      </c>
      <c r="N161" s="184">
        <f>RES_hhdet_fech!N161/RES_summary!N$19</f>
        <v>154.68153747248954</v>
      </c>
      <c r="O161" s="184">
        <f>RES_hhdet_fech!O161/RES_summary!O$19</f>
        <v>156.96662265477386</v>
      </c>
      <c r="P161" s="184">
        <f>RES_hhdet_fech!P161/RES_summary!P$19</f>
        <v>144.19492302223568</v>
      </c>
      <c r="Q161" s="184">
        <f>RES_hhdet_fech!Q161/RES_summary!Q$19</f>
        <v>149.52002407780179</v>
      </c>
    </row>
    <row r="162" spans="1:17" ht="12.95" customHeight="1" x14ac:dyDescent="0.25">
      <c r="A162" s="158" t="s">
        <v>65</v>
      </c>
      <c r="B162" s="178">
        <f>RES_hhdet_fech!B162/RES_summary!B$19</f>
        <v>146.97064654401186</v>
      </c>
      <c r="C162" s="178">
        <f>RES_hhdet_fech!C162/RES_summary!C$19</f>
        <v>157.19261569446718</v>
      </c>
      <c r="D162" s="178">
        <f>RES_hhdet_fech!D162/RES_summary!D$19</f>
        <v>148.28346127415327</v>
      </c>
      <c r="E162" s="178">
        <f>RES_hhdet_fech!E162/RES_summary!E$19</f>
        <v>148.9597736004047</v>
      </c>
      <c r="F162" s="178">
        <f>RES_hhdet_fech!F162/RES_summary!F$19</f>
        <v>134.68634569996456</v>
      </c>
      <c r="G162" s="178">
        <f>RES_hhdet_fech!G162/RES_summary!G$19</f>
        <v>129.91471246039896</v>
      </c>
      <c r="H162" s="178">
        <f>RES_hhdet_fech!H162/RES_summary!H$19</f>
        <v>118.16911160472374</v>
      </c>
      <c r="I162" s="178">
        <f>RES_hhdet_fech!I162/RES_summary!I$19</f>
        <v>121.06965697363503</v>
      </c>
      <c r="J162" s="178">
        <f>RES_hhdet_fech!J162/RES_summary!J$19</f>
        <v>117.4620569793673</v>
      </c>
      <c r="K162" s="178">
        <f>RES_hhdet_fech!K162/RES_summary!K$19</f>
        <v>114.29471244783645</v>
      </c>
      <c r="L162" s="178">
        <f>RES_hhdet_fech!L162/RES_summary!L$19</f>
        <v>128.01853325473064</v>
      </c>
      <c r="M162" s="178">
        <f>RES_hhdet_fech!M162/RES_summary!M$19</f>
        <v>115.10312631541021</v>
      </c>
      <c r="N162" s="178">
        <f>RES_hhdet_fech!N162/RES_summary!N$19</f>
        <v>122.12703490162198</v>
      </c>
      <c r="O162" s="178">
        <f>RES_hhdet_fech!O162/RES_summary!O$19</f>
        <v>125.48541678815377</v>
      </c>
      <c r="P162" s="178">
        <f>RES_hhdet_fech!P162/RES_summary!P$19</f>
        <v>111.16644778759881</v>
      </c>
      <c r="Q162" s="178">
        <f>RES_hhdet_fech!Q162/RES_summary!Q$19</f>
        <v>117.55538295994477</v>
      </c>
    </row>
    <row r="163" spans="1:17" ht="12" customHeight="1" x14ac:dyDescent="0.25">
      <c r="A163" s="23" t="s">
        <v>60</v>
      </c>
      <c r="B163" s="176">
        <f>RES_hhdet_fech!B163/RES_summary!B$19</f>
        <v>146.97064654401186</v>
      </c>
      <c r="C163" s="176">
        <f>RES_hhdet_fech!C163/RES_summary!C$19</f>
        <v>157.19261569446718</v>
      </c>
      <c r="D163" s="176">
        <f>RES_hhdet_fech!D163/RES_summary!D$19</f>
        <v>148.28346127415327</v>
      </c>
      <c r="E163" s="176">
        <f>RES_hhdet_fech!E163/RES_summary!E$19</f>
        <v>148.9597736004047</v>
      </c>
      <c r="F163" s="176">
        <f>RES_hhdet_fech!F163/RES_summary!F$19</f>
        <v>134.68634569996456</v>
      </c>
      <c r="G163" s="176">
        <f>RES_hhdet_fech!G163/RES_summary!G$19</f>
        <v>129.91471246039896</v>
      </c>
      <c r="H163" s="176">
        <f>RES_hhdet_fech!H163/RES_summary!H$19</f>
        <v>118.16911160472374</v>
      </c>
      <c r="I163" s="176">
        <f>RES_hhdet_fech!I163/RES_summary!I$19</f>
        <v>121.06965697363503</v>
      </c>
      <c r="J163" s="176">
        <f>RES_hhdet_fech!J163/RES_summary!J$19</f>
        <v>117.4620569793673</v>
      </c>
      <c r="K163" s="176">
        <f>RES_hhdet_fech!K163/RES_summary!K$19</f>
        <v>114.29471244783645</v>
      </c>
      <c r="L163" s="176">
        <f>RES_hhdet_fech!L163/RES_summary!L$19</f>
        <v>128.01853325473064</v>
      </c>
      <c r="M163" s="176">
        <f>RES_hhdet_fech!M163/RES_summary!M$19</f>
        <v>115.10312631541021</v>
      </c>
      <c r="N163" s="176">
        <f>RES_hhdet_fech!N163/RES_summary!N$19</f>
        <v>122.12703490162198</v>
      </c>
      <c r="O163" s="176">
        <f>RES_hhdet_fech!O163/RES_summary!O$19</f>
        <v>125.48541678815377</v>
      </c>
      <c r="P163" s="176">
        <f>RES_hhdet_fech!P163/RES_summary!P$19</f>
        <v>111.16644778759881</v>
      </c>
      <c r="Q163" s="176">
        <f>RES_hhdet_fech!Q163/RES_summary!Q$19</f>
        <v>117.55538295994477</v>
      </c>
    </row>
    <row r="164" spans="1:17" ht="12.95" customHeight="1" x14ac:dyDescent="0.25">
      <c r="A164" s="158" t="s">
        <v>112</v>
      </c>
      <c r="B164" s="178">
        <f>RES_hhdet_fech!B164/RES_summary!B$19</f>
        <v>4.5697550456812105E-2</v>
      </c>
      <c r="C164" s="178">
        <f>RES_hhdet_fech!C164/RES_summary!C$19</f>
        <v>5.2940780063951802E-2</v>
      </c>
      <c r="D164" s="178">
        <f>RES_hhdet_fech!D164/RES_summary!D$19</f>
        <v>5.4170378228380965E-2</v>
      </c>
      <c r="E164" s="178">
        <f>RES_hhdet_fech!E164/RES_summary!E$19</f>
        <v>5.3122717982792049E-2</v>
      </c>
      <c r="F164" s="178">
        <f>RES_hhdet_fech!F164/RES_summary!F$19</f>
        <v>5.5670763908400936E-2</v>
      </c>
      <c r="G164" s="178">
        <f>RES_hhdet_fech!G164/RES_summary!G$19</f>
        <v>5.9429729158093872E-2</v>
      </c>
      <c r="H164" s="178">
        <f>RES_hhdet_fech!H164/RES_summary!H$19</f>
        <v>6.2704906195935675E-2</v>
      </c>
      <c r="I164" s="178">
        <f>RES_hhdet_fech!I164/RES_summary!I$19</f>
        <v>6.9361567797849799E-2</v>
      </c>
      <c r="J164" s="178">
        <f>RES_hhdet_fech!J164/RES_summary!J$19</f>
        <v>6.9778716230286336E-2</v>
      </c>
      <c r="K164" s="178">
        <f>RES_hhdet_fech!K164/RES_summary!K$19</f>
        <v>6.9094174022754515E-2</v>
      </c>
      <c r="L164" s="178">
        <f>RES_hhdet_fech!L164/RES_summary!L$19</f>
        <v>6.739540903612444E-2</v>
      </c>
      <c r="M164" s="178">
        <f>RES_hhdet_fech!M164/RES_summary!M$19</f>
        <v>6.9916036686754918E-2</v>
      </c>
      <c r="N164" s="178">
        <f>RES_hhdet_fech!N164/RES_summary!N$19</f>
        <v>6.2778603723915347E-2</v>
      </c>
      <c r="O164" s="178">
        <f>RES_hhdet_fech!O164/RES_summary!O$19</f>
        <v>5.9413298984805109E-2</v>
      </c>
      <c r="P164" s="178">
        <f>RES_hhdet_fech!P164/RES_summary!P$19</f>
        <v>4.9342663432516483E-2</v>
      </c>
      <c r="Q164" s="178">
        <f>RES_hhdet_fech!Q164/RES_summary!Q$19</f>
        <v>4.4282132180995519E-2</v>
      </c>
    </row>
    <row r="165" spans="1:17" ht="12" customHeight="1" x14ac:dyDescent="0.25">
      <c r="A165" s="23" t="s">
        <v>60</v>
      </c>
      <c r="B165" s="177">
        <f>RES_hhdet_fech!B165/RES_summary!B$19</f>
        <v>4.5697550456812105E-2</v>
      </c>
      <c r="C165" s="177">
        <f>RES_hhdet_fech!C165/RES_summary!C$19</f>
        <v>5.2940780063951802E-2</v>
      </c>
      <c r="D165" s="177">
        <f>RES_hhdet_fech!D165/RES_summary!D$19</f>
        <v>5.4170378228380965E-2</v>
      </c>
      <c r="E165" s="177">
        <f>RES_hhdet_fech!E165/RES_summary!E$19</f>
        <v>5.3122717982792049E-2</v>
      </c>
      <c r="F165" s="177">
        <f>RES_hhdet_fech!F165/RES_summary!F$19</f>
        <v>5.5670763908400936E-2</v>
      </c>
      <c r="G165" s="177">
        <f>RES_hhdet_fech!G165/RES_summary!G$19</f>
        <v>5.9429729158093872E-2</v>
      </c>
      <c r="H165" s="177">
        <f>RES_hhdet_fech!H165/RES_summary!H$19</f>
        <v>6.2704906195935675E-2</v>
      </c>
      <c r="I165" s="177">
        <f>RES_hhdet_fech!I165/RES_summary!I$19</f>
        <v>6.9361567797849799E-2</v>
      </c>
      <c r="J165" s="177">
        <f>RES_hhdet_fech!J165/RES_summary!J$19</f>
        <v>6.9778716230286336E-2</v>
      </c>
      <c r="K165" s="177">
        <f>RES_hhdet_fech!K165/RES_summary!K$19</f>
        <v>6.9094174022754515E-2</v>
      </c>
      <c r="L165" s="177">
        <f>RES_hhdet_fech!L165/RES_summary!L$19</f>
        <v>6.739540903612444E-2</v>
      </c>
      <c r="M165" s="177">
        <f>RES_hhdet_fech!M165/RES_summary!M$19</f>
        <v>6.9916036686754918E-2</v>
      </c>
      <c r="N165" s="177">
        <f>RES_hhdet_fech!N165/RES_summary!N$19</f>
        <v>6.2778603723915347E-2</v>
      </c>
      <c r="O165" s="177">
        <f>RES_hhdet_fech!O165/RES_summary!O$19</f>
        <v>5.9413298984805109E-2</v>
      </c>
      <c r="P165" s="177">
        <f>RES_hhdet_fech!P165/RES_summary!P$19</f>
        <v>4.9342663432516483E-2</v>
      </c>
      <c r="Q165" s="177">
        <f>RES_hhdet_fech!Q165/RES_summary!Q$19</f>
        <v>4.4282132180995519E-2</v>
      </c>
    </row>
    <row r="166" spans="1:17" ht="12" customHeight="1" x14ac:dyDescent="0.25">
      <c r="A166" s="158" t="s">
        <v>63</v>
      </c>
      <c r="B166" s="178">
        <f>RES_hhdet_fech!B166/RES_summary!B$19</f>
        <v>26.298093478973023</v>
      </c>
      <c r="C166" s="178">
        <f>RES_hhdet_fech!C166/RES_summary!C$19</f>
        <v>26.739533654269245</v>
      </c>
      <c r="D166" s="178">
        <f>RES_hhdet_fech!D166/RES_summary!D$19</f>
        <v>26.433610590045557</v>
      </c>
      <c r="E166" s="178">
        <f>RES_hhdet_fech!E166/RES_summary!E$19</f>
        <v>26.195270183770987</v>
      </c>
      <c r="F166" s="178">
        <f>RES_hhdet_fech!F166/RES_summary!F$19</f>
        <v>25.284345919620062</v>
      </c>
      <c r="G166" s="178">
        <f>RES_hhdet_fech!G166/RES_summary!G$19</f>
        <v>25.156103383661037</v>
      </c>
      <c r="H166" s="178">
        <f>RES_hhdet_fech!H166/RES_summary!H$19</f>
        <v>24.389772347323934</v>
      </c>
      <c r="I166" s="178">
        <f>RES_hhdet_fech!I166/RES_summary!I$19</f>
        <v>25.645154042989056</v>
      </c>
      <c r="J166" s="178">
        <f>RES_hhdet_fech!J166/RES_summary!J$19</f>
        <v>24.181890123337958</v>
      </c>
      <c r="K166" s="178">
        <f>RES_hhdet_fech!K166/RES_summary!K$19</f>
        <v>24.527512688626608</v>
      </c>
      <c r="L166" s="178">
        <f>RES_hhdet_fech!L166/RES_summary!L$19</f>
        <v>23.683140146198468</v>
      </c>
      <c r="M166" s="178">
        <f>RES_hhdet_fech!M166/RES_summary!M$19</f>
        <v>24.390722832025343</v>
      </c>
      <c r="N166" s="178">
        <f>RES_hhdet_fech!N166/RES_summary!N$19</f>
        <v>24.076696620267935</v>
      </c>
      <c r="O166" s="178">
        <f>RES_hhdet_fech!O166/RES_summary!O$19</f>
        <v>23.441963171994558</v>
      </c>
      <c r="P166" s="178">
        <f>RES_hhdet_fech!P166/RES_summary!P$19</f>
        <v>24.524738166385536</v>
      </c>
      <c r="Q166" s="178">
        <f>RES_hhdet_fech!Q166/RES_summary!Q$19</f>
        <v>23.709554071227991</v>
      </c>
    </row>
    <row r="167" spans="1:17" ht="12" customHeight="1" x14ac:dyDescent="0.25">
      <c r="A167" s="167" t="s">
        <v>144</v>
      </c>
      <c r="B167" s="183">
        <f>RES_hhdet_fech!B167/RES_summary!B$19</f>
        <v>31.40014716593128</v>
      </c>
      <c r="C167" s="183">
        <f>RES_hhdet_fech!C167/RES_summary!C$19</f>
        <v>31.145225358838598</v>
      </c>
      <c r="D167" s="183">
        <f>RES_hhdet_fech!D167/RES_summary!D$19</f>
        <v>30.978166866256871</v>
      </c>
      <c r="E167" s="183">
        <f>RES_hhdet_fech!E167/RES_summary!E$19</f>
        <v>30.720424320527204</v>
      </c>
      <c r="F167" s="183">
        <f>RES_hhdet_fech!F167/RES_summary!F$19</f>
        <v>30.374434610734124</v>
      </c>
      <c r="G167" s="183">
        <f>RES_hhdet_fech!G167/RES_summary!G$19</f>
        <v>30.229107944543468</v>
      </c>
      <c r="H167" s="183">
        <f>RES_hhdet_fech!H167/RES_summary!H$19</f>
        <v>29.773769054439082</v>
      </c>
      <c r="I167" s="183">
        <f>RES_hhdet_fech!I167/RES_summary!I$19</f>
        <v>29.296669064549373</v>
      </c>
      <c r="J167" s="183">
        <f>RES_hhdet_fech!J167/RES_summary!J$19</f>
        <v>28.761888795093959</v>
      </c>
      <c r="K167" s="183">
        <f>RES_hhdet_fech!K167/RES_summary!K$19</f>
        <v>28.826635801940046</v>
      </c>
      <c r="L167" s="183">
        <f>RES_hhdet_fech!L167/RES_summary!L$19</f>
        <v>28.716161150237959</v>
      </c>
      <c r="M167" s="183">
        <f>RES_hhdet_fech!M167/RES_summary!M$19</f>
        <v>28.531763450772054</v>
      </c>
      <c r="N167" s="183">
        <f>RES_hhdet_fech!N167/RES_summary!N$19</f>
        <v>28.232072660998504</v>
      </c>
      <c r="O167" s="183">
        <f>RES_hhdet_fech!O167/RES_summary!O$19</f>
        <v>27.753737721440679</v>
      </c>
      <c r="P167" s="183">
        <f>RES_hhdet_fech!P167/RES_summary!P$19</f>
        <v>27.329252732035563</v>
      </c>
      <c r="Q167" s="183">
        <f>RES_hhdet_fech!Q167/RES_summary!Q$19</f>
        <v>26.879715720146784</v>
      </c>
    </row>
    <row r="168" spans="1:17" ht="12" customHeight="1" x14ac:dyDescent="0.25">
      <c r="A168" s="167" t="s">
        <v>143</v>
      </c>
      <c r="B168" s="183">
        <f>RES_hhdet_fech!B168/RES_summary!B$19</f>
        <v>26.4497595791109</v>
      </c>
      <c r="C168" s="183">
        <f>RES_hhdet_fech!C168/RES_summary!C$19</f>
        <v>26.288022077359006</v>
      </c>
      <c r="D168" s="183">
        <f>RES_hhdet_fech!D168/RES_summary!D$19</f>
        <v>26.203219483540423</v>
      </c>
      <c r="E168" s="183">
        <f>RES_hhdet_fech!E168/RES_summary!E$19</f>
        <v>26.040838707695972</v>
      </c>
      <c r="F168" s="183">
        <f>RES_hhdet_fech!F168/RES_summary!F$19</f>
        <v>25.804068552807472</v>
      </c>
      <c r="G168" s="183">
        <f>RES_hhdet_fech!G168/RES_summary!G$19</f>
        <v>25.729416058000982</v>
      </c>
      <c r="H168" s="183">
        <f>RES_hhdet_fech!H168/RES_summary!H$19</f>
        <v>25.389192776715912</v>
      </c>
      <c r="I168" s="183">
        <f>RES_hhdet_fech!I168/RES_summary!I$19</f>
        <v>25.025928133591588</v>
      </c>
      <c r="J168" s="183">
        <f>RES_hhdet_fech!J168/RES_summary!J$19</f>
        <v>24.616477779900848</v>
      </c>
      <c r="K168" s="183">
        <f>RES_hhdet_fech!K168/RES_summary!K$19</f>
        <v>24.717343176922189</v>
      </c>
      <c r="L168" s="183">
        <f>RES_hhdet_fech!L168/RES_summary!L$19</f>
        <v>24.610329189219406</v>
      </c>
      <c r="M168" s="183">
        <f>RES_hhdet_fech!M168/RES_summary!M$19</f>
        <v>24.586110322240646</v>
      </c>
      <c r="N168" s="183">
        <f>RES_hhdet_fech!N168/RES_summary!N$19</f>
        <v>24.308838986200751</v>
      </c>
      <c r="O168" s="183">
        <f>RES_hhdet_fech!O168/RES_summary!O$19</f>
        <v>23.865827746964431</v>
      </c>
      <c r="P168" s="183">
        <f>RES_hhdet_fech!P168/RES_summary!P$19</f>
        <v>23.7035222817243</v>
      </c>
      <c r="Q168" s="183">
        <f>RES_hhdet_fech!Q168/RES_summary!Q$19</f>
        <v>23.315598375493845</v>
      </c>
    </row>
    <row r="169" spans="1:17" ht="12" customHeight="1" x14ac:dyDescent="0.25">
      <c r="A169" s="166" t="s">
        <v>57</v>
      </c>
      <c r="B169" s="182">
        <f>RES_hhdet_fech!B169/RES_summary!B$19</f>
        <v>20.410095657855333</v>
      </c>
      <c r="C169" s="182">
        <f>RES_hhdet_fech!C169/RES_summary!C$19</f>
        <v>20.244396483245069</v>
      </c>
      <c r="D169" s="182">
        <f>RES_hhdet_fech!D169/RES_summary!D$19</f>
        <v>20.135808463066958</v>
      </c>
      <c r="E169" s="182">
        <f>RES_hhdet_fech!E169/RES_summary!E$19</f>
        <v>19.968275808342671</v>
      </c>
      <c r="F169" s="182">
        <f>RES_hhdet_fech!F169/RES_summary!F$19</f>
        <v>19.74338249697718</v>
      </c>
      <c r="G169" s="182">
        <f>RES_hhdet_fech!G169/RES_summary!G$19</f>
        <v>19.648920163953257</v>
      </c>
      <c r="H169" s="182">
        <f>RES_hhdet_fech!H169/RES_summary!H$19</f>
        <v>19.352949885385435</v>
      </c>
      <c r="I169" s="182">
        <f>RES_hhdet_fech!I169/RES_summary!I$19</f>
        <v>19.042834891957096</v>
      </c>
      <c r="J169" s="182">
        <f>RES_hhdet_fech!J169/RES_summary!J$19</f>
        <v>18.69522771681109</v>
      </c>
      <c r="K169" s="182">
        <f>RES_hhdet_fech!K169/RES_summary!K$19</f>
        <v>18.737313271261026</v>
      </c>
      <c r="L169" s="182">
        <f>RES_hhdet_fech!L169/RES_summary!L$19</f>
        <v>18.52192394190347</v>
      </c>
      <c r="M169" s="182">
        <f>RES_hhdet_fech!M169/RES_summary!M$19</f>
        <v>18.688305060255697</v>
      </c>
      <c r="N169" s="182">
        <f>RES_hhdet_fech!N169/RES_summary!N$19</f>
        <v>18.350847229649027</v>
      </c>
      <c r="O169" s="182">
        <f>RES_hhdet_fech!O169/RES_summary!O$19</f>
        <v>17.831776486025621</v>
      </c>
      <c r="P169" s="182">
        <f>RES_hhdet_fech!P169/RES_summary!P$19</f>
        <v>17.927989792215314</v>
      </c>
      <c r="Q169" s="182">
        <f>RES_hhdet_fech!Q169/RES_summary!Q$19</f>
        <v>17.471815218095397</v>
      </c>
    </row>
    <row r="170" spans="1:17" ht="12" customHeight="1" x14ac:dyDescent="0.25">
      <c r="A170" s="147" t="s">
        <v>59</v>
      </c>
      <c r="B170" s="181">
        <f>RES_hhdet_fech!B170/RES_summary!B$19</f>
        <v>6.0396639212555678</v>
      </c>
      <c r="C170" s="181">
        <f>RES_hhdet_fech!C170/RES_summary!C$19</f>
        <v>6.0436255941139336</v>
      </c>
      <c r="D170" s="181">
        <f>RES_hhdet_fech!D170/RES_summary!D$19</f>
        <v>6.0674110204734619</v>
      </c>
      <c r="E170" s="181">
        <f>RES_hhdet_fech!E170/RES_summary!E$19</f>
        <v>6.0725628993533007</v>
      </c>
      <c r="F170" s="181">
        <f>RES_hhdet_fech!F170/RES_summary!F$19</f>
        <v>6.0606860558302955</v>
      </c>
      <c r="G170" s="181">
        <f>RES_hhdet_fech!G170/RES_summary!G$19</f>
        <v>6.0804958940477221</v>
      </c>
      <c r="H170" s="181">
        <f>RES_hhdet_fech!H170/RES_summary!H$19</f>
        <v>6.0362428913304802</v>
      </c>
      <c r="I170" s="181">
        <f>RES_hhdet_fech!I170/RES_summary!I$19</f>
        <v>5.9830932416344931</v>
      </c>
      <c r="J170" s="181">
        <f>RES_hhdet_fech!J170/RES_summary!J$19</f>
        <v>5.9212500630897571</v>
      </c>
      <c r="K170" s="181">
        <f>RES_hhdet_fech!K170/RES_summary!K$19</f>
        <v>5.9800299056611594</v>
      </c>
      <c r="L170" s="181">
        <f>RES_hhdet_fech!L170/RES_summary!L$19</f>
        <v>6.0884052473159365</v>
      </c>
      <c r="M170" s="181">
        <f>RES_hhdet_fech!M170/RES_summary!M$19</f>
        <v>5.8978052619849466</v>
      </c>
      <c r="N170" s="181">
        <f>RES_hhdet_fech!N170/RES_summary!N$19</f>
        <v>5.9579917565517277</v>
      </c>
      <c r="O170" s="181">
        <f>RES_hhdet_fech!O170/RES_summary!O$19</f>
        <v>6.0340512609388091</v>
      </c>
      <c r="P170" s="181">
        <f>RES_hhdet_fech!P170/RES_summary!P$19</f>
        <v>5.775532489508981</v>
      </c>
      <c r="Q170" s="181">
        <f>RES_hhdet_fech!Q170/RES_summary!Q$19</f>
        <v>5.8437831573984509</v>
      </c>
    </row>
    <row r="171" spans="1:17" ht="12" customHeight="1" x14ac:dyDescent="0.25">
      <c r="A171" s="163" t="s">
        <v>142</v>
      </c>
      <c r="B171" s="180">
        <f>RES_hhdet_fech!B171/RES_summary!B$19</f>
        <v>26.051816045390471</v>
      </c>
      <c r="C171" s="180">
        <f>RES_hhdet_fech!C171/RES_summary!C$19</f>
        <v>27.0104102338342</v>
      </c>
      <c r="D171" s="180">
        <f>RES_hhdet_fech!D171/RES_summary!D$19</f>
        <v>26.788751560758289</v>
      </c>
      <c r="E171" s="180">
        <f>RES_hhdet_fech!E171/RES_summary!E$19</f>
        <v>26.61913880349325</v>
      </c>
      <c r="F171" s="180">
        <f>RES_hhdet_fech!F171/RES_summary!F$19</f>
        <v>25.629245791241669</v>
      </c>
      <c r="G171" s="180">
        <f>RES_hhdet_fech!G171/RES_summary!G$19</f>
        <v>25.8398394170767</v>
      </c>
      <c r="H171" s="180">
        <f>RES_hhdet_fech!H171/RES_summary!H$19</f>
        <v>25.041158876697345</v>
      </c>
      <c r="I171" s="180">
        <f>RES_hhdet_fech!I171/RES_summary!I$19</f>
        <v>26.817818667628035</v>
      </c>
      <c r="J171" s="180">
        <f>RES_hhdet_fech!J171/RES_summary!J$19</f>
        <v>24.879656704680027</v>
      </c>
      <c r="K171" s="180">
        <f>RES_hhdet_fech!K171/RES_summary!K$19</f>
        <v>25.82710603196675</v>
      </c>
      <c r="L171" s="180">
        <f>RES_hhdet_fech!L171/RES_summary!L$19</f>
        <v>25.094157632775012</v>
      </c>
      <c r="M171" s="180">
        <f>RES_hhdet_fech!M171/RES_summary!M$19</f>
        <v>26.195040108502624</v>
      </c>
      <c r="N171" s="180">
        <f>RES_hhdet_fech!N171/RES_summary!N$19</f>
        <v>26.002322373089424</v>
      </c>
      <c r="O171" s="180">
        <f>RES_hhdet_fech!O171/RES_summary!O$19</f>
        <v>25.358308309008912</v>
      </c>
      <c r="P171" s="180">
        <f>RES_hhdet_fech!P171/RES_summary!P$19</f>
        <v>26.910156698703172</v>
      </c>
      <c r="Q171" s="180">
        <f>RES_hhdet_fech!Q171/RES_summary!Q$19</f>
        <v>25.87224141563722</v>
      </c>
    </row>
    <row r="172" spans="1:17" ht="12" customHeight="1" x14ac:dyDescent="0.25">
      <c r="A172" s="161" t="s">
        <v>141</v>
      </c>
      <c r="B172" s="179">
        <f>RES_hhdet_fech!B172/RES_summary!B$19</f>
        <v>22.973344350759373</v>
      </c>
      <c r="C172" s="179">
        <f>RES_hhdet_fech!C172/RES_summary!C$19</f>
        <v>23.600392246106171</v>
      </c>
      <c r="D172" s="179">
        <f>RES_hhdet_fech!D172/RES_summary!D$19</f>
        <v>23.480099534966335</v>
      </c>
      <c r="E172" s="179">
        <f>RES_hhdet_fech!E172/RES_summary!E$19</f>
        <v>23.375003121623912</v>
      </c>
      <c r="F172" s="179">
        <f>RES_hhdet_fech!F172/RES_summary!F$19</f>
        <v>22.719695820137371</v>
      </c>
      <c r="G172" s="179">
        <f>RES_hhdet_fech!G172/RES_summary!G$19</f>
        <v>22.876391515147613</v>
      </c>
      <c r="H172" s="179">
        <f>RES_hhdet_fech!H172/RES_summary!H$19</f>
        <v>22.312996161183772</v>
      </c>
      <c r="I172" s="179">
        <f>RES_hhdet_fech!I172/RES_summary!I$19</f>
        <v>23.414675375592729</v>
      </c>
      <c r="J172" s="179">
        <f>RES_hhdet_fech!J172/RES_summary!J$19</f>
        <v>22.093026921131798</v>
      </c>
      <c r="K172" s="179">
        <f>RES_hhdet_fech!K172/RES_summary!K$19</f>
        <v>22.767648826439554</v>
      </c>
      <c r="L172" s="179">
        <f>RES_hhdet_fech!L172/RES_summary!L$19</f>
        <v>22.27413692045582</v>
      </c>
      <c r="M172" s="179">
        <f>RES_hhdet_fech!M172/RES_summary!M$19</f>
        <v>23.055556533054173</v>
      </c>
      <c r="N172" s="179">
        <f>RES_hhdet_fech!N172/RES_summary!N$19</f>
        <v>22.859501299059847</v>
      </c>
      <c r="O172" s="179">
        <f>RES_hhdet_fech!O172/RES_summary!O$19</f>
        <v>22.326764349477042</v>
      </c>
      <c r="P172" s="179">
        <f>RES_hhdet_fech!P172/RES_summary!P$19</f>
        <v>23.428595283858261</v>
      </c>
      <c r="Q172" s="179">
        <f>RES_hhdet_fech!Q172/RES_summary!Q$19</f>
        <v>22.660740077562647</v>
      </c>
    </row>
    <row r="173" spans="1:17" ht="12" customHeight="1" x14ac:dyDescent="0.25">
      <c r="A173" s="148" t="s">
        <v>60</v>
      </c>
      <c r="B173" s="177">
        <f>RES_hhdet_fech!B173/RES_summary!B$19</f>
        <v>16.933680429503799</v>
      </c>
      <c r="C173" s="177">
        <f>RES_hhdet_fech!C173/RES_summary!C$19</f>
        <v>17.556766651992234</v>
      </c>
      <c r="D173" s="177">
        <f>RES_hhdet_fech!D173/RES_summary!D$19</f>
        <v>17.412688514492871</v>
      </c>
      <c r="E173" s="177">
        <f>RES_hhdet_fech!E173/RES_summary!E$19</f>
        <v>17.302440222270608</v>
      </c>
      <c r="F173" s="177">
        <f>RES_hhdet_fech!F173/RES_summary!F$19</f>
        <v>16.659009764307079</v>
      </c>
      <c r="G173" s="177">
        <f>RES_hhdet_fech!G173/RES_summary!G$19</f>
        <v>16.795895621099888</v>
      </c>
      <c r="H173" s="177">
        <f>RES_hhdet_fech!H173/RES_summary!H$19</f>
        <v>16.276753269853291</v>
      </c>
      <c r="I173" s="177">
        <f>RES_hhdet_fech!I173/RES_summary!I$19</f>
        <v>17.431582133958234</v>
      </c>
      <c r="J173" s="177">
        <f>RES_hhdet_fech!J173/RES_summary!J$19</f>
        <v>16.17177685804204</v>
      </c>
      <c r="K173" s="177">
        <f>RES_hhdet_fech!K173/RES_summary!K$19</f>
        <v>16.787618920778396</v>
      </c>
      <c r="L173" s="177">
        <f>RES_hhdet_fech!L173/RES_summary!L$19</f>
        <v>16.185731673139884</v>
      </c>
      <c r="M173" s="177">
        <f>RES_hhdet_fech!M173/RES_summary!M$19</f>
        <v>17.157751271069227</v>
      </c>
      <c r="N173" s="177">
        <f>RES_hhdet_fech!N173/RES_summary!N$19</f>
        <v>16.901509542508119</v>
      </c>
      <c r="O173" s="177">
        <f>RES_hhdet_fech!O173/RES_summary!O$19</f>
        <v>16.292713088538228</v>
      </c>
      <c r="P173" s="177">
        <f>RES_hhdet_fech!P173/RES_summary!P$19</f>
        <v>17.653062794349282</v>
      </c>
      <c r="Q173" s="177">
        <f>RES_hhdet_fech!Q173/RES_summary!Q$19</f>
        <v>16.816956920164195</v>
      </c>
    </row>
    <row r="174" spans="1:17" ht="12" customHeight="1" x14ac:dyDescent="0.25">
      <c r="A174" s="159" t="s">
        <v>59</v>
      </c>
      <c r="B174" s="176">
        <f>RES_hhdet_fech!B174/RES_summary!B$19</f>
        <v>6.0396639212555669</v>
      </c>
      <c r="C174" s="176">
        <f>RES_hhdet_fech!C174/RES_summary!C$19</f>
        <v>6.0436255941139345</v>
      </c>
      <c r="D174" s="176">
        <f>RES_hhdet_fech!D174/RES_summary!D$19</f>
        <v>6.0674110204734619</v>
      </c>
      <c r="E174" s="176">
        <f>RES_hhdet_fech!E174/RES_summary!E$19</f>
        <v>6.0725628993533016</v>
      </c>
      <c r="F174" s="176">
        <f>RES_hhdet_fech!F174/RES_summary!F$19</f>
        <v>6.0606860558302955</v>
      </c>
      <c r="G174" s="176">
        <f>RES_hhdet_fech!G174/RES_summary!G$19</f>
        <v>6.0804958940477212</v>
      </c>
      <c r="H174" s="176">
        <f>RES_hhdet_fech!H174/RES_summary!H$19</f>
        <v>6.036242891330482</v>
      </c>
      <c r="I174" s="176">
        <f>RES_hhdet_fech!I174/RES_summary!I$19</f>
        <v>5.9830932416344904</v>
      </c>
      <c r="J174" s="176">
        <f>RES_hhdet_fech!J174/RES_summary!J$19</f>
        <v>5.921250063089758</v>
      </c>
      <c r="K174" s="176">
        <f>RES_hhdet_fech!K174/RES_summary!K$19</f>
        <v>5.980029905661163</v>
      </c>
      <c r="L174" s="176">
        <f>RES_hhdet_fech!L174/RES_summary!L$19</f>
        <v>6.0884052473159374</v>
      </c>
      <c r="M174" s="176">
        <f>RES_hhdet_fech!M174/RES_summary!M$19</f>
        <v>5.8978052619849457</v>
      </c>
      <c r="N174" s="176">
        <f>RES_hhdet_fech!N174/RES_summary!N$19</f>
        <v>5.9579917565517277</v>
      </c>
      <c r="O174" s="176">
        <f>RES_hhdet_fech!O174/RES_summary!O$19</f>
        <v>6.0340512609388099</v>
      </c>
      <c r="P174" s="176">
        <f>RES_hhdet_fech!P174/RES_summary!P$19</f>
        <v>5.775532489508981</v>
      </c>
      <c r="Q174" s="176">
        <f>RES_hhdet_fech!Q174/RES_summary!Q$19</f>
        <v>5.8437831573984509</v>
      </c>
    </row>
    <row r="175" spans="1:17" ht="12" customHeight="1" x14ac:dyDescent="0.25">
      <c r="A175" s="158" t="s">
        <v>62</v>
      </c>
      <c r="B175" s="178">
        <f>RES_hhdet_fech!B175/RES_summary!B$19</f>
        <v>8.493071353113546</v>
      </c>
      <c r="C175" s="178">
        <f>RES_hhdet_fech!C175/RES_summary!C$19</f>
        <v>8.5451269380908368</v>
      </c>
      <c r="D175" s="178">
        <f>RES_hhdet_fech!D175/RES_summary!D$19</f>
        <v>8.5771828632138956</v>
      </c>
      <c r="E175" s="178">
        <f>RES_hhdet_fech!E175/RES_summary!E$19</f>
        <v>8.5038937781429169</v>
      </c>
      <c r="F175" s="178">
        <f>RES_hhdet_fech!F175/RES_summary!F$19</f>
        <v>8.2841291068921858</v>
      </c>
      <c r="G175" s="178">
        <f>RES_hhdet_fech!G175/RES_summary!G$19</f>
        <v>8.2808214552272723</v>
      </c>
      <c r="H175" s="178">
        <f>RES_hhdet_fech!H175/RES_summary!H$19</f>
        <v>8.0552171666501238</v>
      </c>
      <c r="I175" s="178">
        <f>RES_hhdet_fech!I175/RES_summary!I$19</f>
        <v>8.4710585218866274</v>
      </c>
      <c r="J175" s="178">
        <f>RES_hhdet_fech!J175/RES_summary!J$19</f>
        <v>8.1587538608658825</v>
      </c>
      <c r="K175" s="178">
        <f>RES_hhdet_fech!K175/RES_summary!K$19</f>
        <v>8.2070285049393945</v>
      </c>
      <c r="L175" s="178">
        <f>RES_hhdet_fech!L175/RES_summary!L$19</f>
        <v>8.1226772801326188</v>
      </c>
      <c r="M175" s="178">
        <f>RES_hhdet_fech!M175/RES_summary!M$19</f>
        <v>8.2208404144498619</v>
      </c>
      <c r="N175" s="178">
        <f>RES_hhdet_fech!N175/RES_summary!N$19</f>
        <v>8.4150273468757</v>
      </c>
      <c r="O175" s="178">
        <f>RES_hhdet_fech!O175/RES_summary!O$19</f>
        <v>7.9798293956407189</v>
      </c>
      <c r="P175" s="178">
        <f>RES_hhdet_fech!P175/RES_summary!P$19</f>
        <v>8.4543944048188173</v>
      </c>
      <c r="Q175" s="178">
        <f>RES_hhdet_fech!Q175/RES_summary!Q$19</f>
        <v>8.2108049144480546</v>
      </c>
    </row>
    <row r="176" spans="1:17" ht="12" customHeight="1" x14ac:dyDescent="0.25">
      <c r="A176" s="23" t="s">
        <v>57</v>
      </c>
      <c r="B176" s="177">
        <f>RES_hhdet_fech!B176/RES_summary!B$19</f>
        <v>14.563088026132485</v>
      </c>
      <c r="C176" s="177">
        <f>RES_hhdet_fech!C176/RES_summary!C$19</f>
        <v>14.533648791603699</v>
      </c>
      <c r="D176" s="177">
        <f>RES_hhdet_fech!D176/RES_summary!D$19</f>
        <v>14.425445914396811</v>
      </c>
      <c r="E176" s="177">
        <f>RES_hhdet_fech!E176/RES_summary!E$19</f>
        <v>13.85206934617297</v>
      </c>
      <c r="F176" s="177">
        <f>RES_hhdet_fech!F176/RES_summary!F$19</f>
        <v>14.617405728098927</v>
      </c>
      <c r="G176" s="177">
        <f>RES_hhdet_fech!G176/RES_summary!G$19</f>
        <v>15.644916434486834</v>
      </c>
      <c r="H176" s="177">
        <f>RES_hhdet_fech!H176/RES_summary!H$19</f>
        <v>12.76472786555358</v>
      </c>
      <c r="I176" s="177">
        <f>RES_hhdet_fech!I176/RES_summary!I$19</f>
        <v>14.134823826309587</v>
      </c>
      <c r="J176" s="177">
        <f>RES_hhdet_fech!J176/RES_summary!J$19</f>
        <v>14.04415640038277</v>
      </c>
      <c r="K176" s="177">
        <f>RES_hhdet_fech!K176/RES_summary!K$19</f>
        <v>10.475871352622537</v>
      </c>
      <c r="L176" s="177">
        <f>RES_hhdet_fech!L176/RES_summary!L$19</f>
        <v>15.044125906846268</v>
      </c>
      <c r="M176" s="177">
        <f>RES_hhdet_fech!M176/RES_summary!M$19</f>
        <v>14.946886703146976</v>
      </c>
      <c r="N176" s="177">
        <f>RES_hhdet_fech!N176/RES_summary!N$19</f>
        <v>11.449374472167095</v>
      </c>
      <c r="O176" s="177">
        <f>RES_hhdet_fech!O176/RES_summary!O$19</f>
        <v>12.49744561389314</v>
      </c>
      <c r="P176" s="177">
        <f>RES_hhdet_fech!P176/RES_summary!P$19</f>
        <v>12.310361660598163</v>
      </c>
      <c r="Q176" s="177">
        <f>RES_hhdet_fech!Q176/RES_summary!Q$19</f>
        <v>12.039557752698624</v>
      </c>
    </row>
    <row r="177" spans="1:17" ht="12" customHeight="1" x14ac:dyDescent="0.25">
      <c r="A177" s="29" t="s">
        <v>140</v>
      </c>
      <c r="B177" s="176">
        <f>RES_hhdet_fech!B177/RES_summary!B$19</f>
        <v>8.1372075758840499</v>
      </c>
      <c r="C177" s="176">
        <f>RES_hhdet_fech!C177/RES_summary!C$19</f>
        <v>8.278327779814953</v>
      </c>
      <c r="D177" s="176">
        <f>RES_hhdet_fech!D177/RES_summary!D$19</f>
        <v>8.3476887356833469</v>
      </c>
      <c r="E177" s="176">
        <f>RES_hhdet_fech!E177/RES_summary!E$19</f>
        <v>8.3835997700620286</v>
      </c>
      <c r="F177" s="176">
        <f>RES_hhdet_fech!F177/RES_summary!F$19</f>
        <v>8.13040831314696</v>
      </c>
      <c r="G177" s="176">
        <f>RES_hhdet_fech!G177/RES_summary!G$19</f>
        <v>7.9507117826319851</v>
      </c>
      <c r="H177" s="176">
        <f>RES_hhdet_fech!H177/RES_summary!H$19</f>
        <v>7.8431777180425595</v>
      </c>
      <c r="I177" s="176">
        <f>RES_hhdet_fech!I177/RES_summary!I$19</f>
        <v>8.014562640693077</v>
      </c>
      <c r="J177" s="176">
        <f>RES_hhdet_fech!J177/RES_summary!J$19</f>
        <v>7.7187716061591853</v>
      </c>
      <c r="K177" s="176">
        <f>RES_hhdet_fech!K177/RES_summary!K$19</f>
        <v>8.1035370034970136</v>
      </c>
      <c r="L177" s="176">
        <f>RES_hhdet_fech!L177/RES_summary!L$19</f>
        <v>7.8167739586091374</v>
      </c>
      <c r="M177" s="176">
        <f>RES_hhdet_fech!M177/RES_summary!M$19</f>
        <v>7.9373408966736507</v>
      </c>
      <c r="N177" s="176">
        <f>RES_hhdet_fech!N177/RES_summary!N$19</f>
        <v>8.3247773724486755</v>
      </c>
      <c r="O177" s="176">
        <f>RES_hhdet_fech!O177/RES_summary!O$19</f>
        <v>7.8435841064021323</v>
      </c>
      <c r="P177" s="176">
        <f>RES_hhdet_fech!P177/RES_summary!P$19</f>
        <v>8.3284691283929515</v>
      </c>
      <c r="Q177" s="176">
        <f>RES_hhdet_fech!Q177/RES_summary!Q$19</f>
        <v>8.0350689490667833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2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269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182</v>
      </c>
    </row>
    <row r="3" spans="1:17" ht="12" customHeight="1" x14ac:dyDescent="0.25">
      <c r="A3" s="152" t="s">
        <v>172</v>
      </c>
      <c r="B3" s="184">
        <f>RES_hhdet_tesh!B3/RES_summary!B$19</f>
        <v>123.23609804244607</v>
      </c>
      <c r="C3" s="184">
        <f>RES_hhdet_tesh!C3/RES_summary!C$19</f>
        <v>129.96434491644382</v>
      </c>
      <c r="D3" s="184">
        <f>RES_hhdet_tesh!D3/RES_summary!D$19</f>
        <v>121.39664798349705</v>
      </c>
      <c r="E3" s="184">
        <f>RES_hhdet_tesh!E3/RES_summary!E$19</f>
        <v>126.58329923785173</v>
      </c>
      <c r="F3" s="184">
        <f>RES_hhdet_tesh!F3/RES_summary!F$19</f>
        <v>123.56663449376542</v>
      </c>
      <c r="G3" s="184">
        <f>RES_hhdet_tesh!G3/RES_summary!G$19</f>
        <v>110.00109525893095</v>
      </c>
      <c r="H3" s="184">
        <f>RES_hhdet_tesh!H3/RES_summary!H$19</f>
        <v>112.06955475642893</v>
      </c>
      <c r="I3" s="184">
        <f>RES_hhdet_tesh!I3/RES_summary!I$19</f>
        <v>101.83358297167945</v>
      </c>
      <c r="J3" s="184">
        <f>RES_hhdet_tesh!J3/RES_summary!J$19</f>
        <v>109.97361617214175</v>
      </c>
      <c r="K3" s="184">
        <f>RES_hhdet_tesh!K3/RES_summary!K$19</f>
        <v>110.02151899748304</v>
      </c>
      <c r="L3" s="184">
        <f>RES_hhdet_tesh!L3/RES_summary!L$19</f>
        <v>122.17862206152512</v>
      </c>
      <c r="M3" s="184">
        <f>RES_hhdet_tesh!M3/RES_summary!M$19</f>
        <v>111.90947014952391</v>
      </c>
      <c r="N3" s="184">
        <f>RES_hhdet_tesh!N3/RES_summary!N$19</f>
        <v>117.10744725096004</v>
      </c>
      <c r="O3" s="184">
        <f>RES_hhdet_tesh!O3/RES_summary!O$19</f>
        <v>126.28694208304832</v>
      </c>
      <c r="P3" s="184">
        <f>RES_hhdet_tesh!P3/RES_summary!P$19</f>
        <v>106.99652642483701</v>
      </c>
      <c r="Q3" s="184">
        <f>RES_hhdet_tesh!Q3/RES_summary!Q$19</f>
        <v>113.13267924456999</v>
      </c>
    </row>
    <row r="4" spans="1:17" ht="12.95" customHeight="1" x14ac:dyDescent="0.25">
      <c r="A4" s="158" t="s">
        <v>65</v>
      </c>
      <c r="B4" s="178">
        <f>RES_hhdet_tesh!B4/RES_summary!B$19</f>
        <v>98.895864044372274</v>
      </c>
      <c r="C4" s="178">
        <f>RES_hhdet_tesh!C4/RES_summary!C$19</f>
        <v>105.1441091534497</v>
      </c>
      <c r="D4" s="178">
        <f>RES_hhdet_tesh!D4/RES_summary!D$19</f>
        <v>96.593154678676697</v>
      </c>
      <c r="E4" s="178">
        <f>RES_hhdet_tesh!E4/RES_summary!E$19</f>
        <v>102.00464933469621</v>
      </c>
      <c r="F4" s="178">
        <f>RES_hhdet_tesh!F4/RES_summary!F$19</f>
        <v>99.18604030135576</v>
      </c>
      <c r="G4" s="178">
        <f>RES_hhdet_tesh!G4/RES_summary!G$19</f>
        <v>85.855829457170046</v>
      </c>
      <c r="H4" s="178">
        <f>RES_hhdet_tesh!H4/RES_summary!H$19</f>
        <v>87.989072147233998</v>
      </c>
      <c r="I4" s="178">
        <f>RES_hhdet_tesh!I4/RES_summary!I$19</f>
        <v>77.148744480826196</v>
      </c>
      <c r="J4" s="178">
        <f>RES_hhdet_tesh!J4/RES_summary!J$19</f>
        <v>85.752949107013379</v>
      </c>
      <c r="K4" s="178">
        <f>RES_hhdet_tesh!K4/RES_summary!K$19</f>
        <v>85.369233365416079</v>
      </c>
      <c r="L4" s="178">
        <f>RES_hhdet_tesh!L4/RES_summary!L$19</f>
        <v>97.869334844111293</v>
      </c>
      <c r="M4" s="178">
        <f>RES_hhdet_tesh!M4/RES_summary!M$19</f>
        <v>87.273106654497511</v>
      </c>
      <c r="N4" s="178">
        <f>RES_hhdet_tesh!N4/RES_summary!N$19</f>
        <v>91.996445537365361</v>
      </c>
      <c r="O4" s="178">
        <f>RES_hhdet_tesh!O4/RES_summary!O$19</f>
        <v>101.89456979932802</v>
      </c>
      <c r="P4" s="178">
        <f>RES_hhdet_tesh!P4/RES_summary!P$19</f>
        <v>81.817067362233701</v>
      </c>
      <c r="Q4" s="178">
        <f>RES_hhdet_tesh!Q4/RES_summary!Q$19</f>
        <v>88.546054058291318</v>
      </c>
    </row>
    <row r="5" spans="1:17" ht="12" customHeight="1" x14ac:dyDescent="0.25">
      <c r="A5" s="23" t="s">
        <v>58</v>
      </c>
      <c r="B5" s="177">
        <f>RES_hhdet_tesh!B5/RES_summary!B$19</f>
        <v>98.106380706317367</v>
      </c>
      <c r="C5" s="177">
        <f>RES_hhdet_tesh!C5/RES_summary!C$19</f>
        <v>104.06390415784519</v>
      </c>
      <c r="D5" s="177">
        <f>RES_hhdet_tesh!D5/RES_summary!D$19</f>
        <v>95.472914161721789</v>
      </c>
      <c r="E5" s="177">
        <f>RES_hhdet_tesh!E5/RES_summary!E$19</f>
        <v>100.8213689916293</v>
      </c>
      <c r="F5" s="177">
        <f>RES_hhdet_tesh!F5/RES_summary!F$19</f>
        <v>98.246282651651782</v>
      </c>
      <c r="G5" s="177">
        <f>RES_hhdet_tesh!G5/RES_summary!G$19</f>
        <v>85.062948886136368</v>
      </c>
      <c r="H5" s="177">
        <f>RES_hhdet_tesh!H5/RES_summary!H$19</f>
        <v>87.345324606648163</v>
      </c>
      <c r="I5" s="177">
        <f>RES_hhdet_tesh!I5/RES_summary!I$19</f>
        <v>76.083479294671505</v>
      </c>
      <c r="J5" s="177">
        <f>RES_hhdet_tesh!J5/RES_summary!J$19</f>
        <v>84.938843806936063</v>
      </c>
      <c r="K5" s="177">
        <f>RES_hhdet_tesh!K5/RES_summary!K$19</f>
        <v>84.451154211267877</v>
      </c>
      <c r="L5" s="177">
        <f>RES_hhdet_tesh!L5/RES_summary!L$19</f>
        <v>96.936396650688792</v>
      </c>
      <c r="M5" s="177">
        <f>RES_hhdet_tesh!M5/RES_summary!M$19</f>
        <v>86.30217495499943</v>
      </c>
      <c r="N5" s="177">
        <f>RES_hhdet_tesh!N5/RES_summary!N$19</f>
        <v>90.867874126211674</v>
      </c>
      <c r="O5" s="177">
        <f>RES_hhdet_tesh!O5/RES_summary!O$19</f>
        <v>101.29710298895178</v>
      </c>
      <c r="P5" s="177">
        <f>RES_hhdet_tesh!P5/RES_summary!P$19</f>
        <v>80.526986634197883</v>
      </c>
      <c r="Q5" s="177">
        <f>RES_hhdet_tesh!Q5/RES_summary!Q$19</f>
        <v>87.556072615744299</v>
      </c>
    </row>
    <row r="6" spans="1:17" ht="12" customHeight="1" x14ac:dyDescent="0.25">
      <c r="A6" s="23" t="s">
        <v>60</v>
      </c>
      <c r="B6" s="177">
        <f>RES_hhdet_tesh!B6/RES_summary!B$19</f>
        <v>0.78948333805490145</v>
      </c>
      <c r="C6" s="177">
        <f>RES_hhdet_tesh!C6/RES_summary!C$19</f>
        <v>1.0802049956045254</v>
      </c>
      <c r="D6" s="177">
        <f>RES_hhdet_tesh!D6/RES_summary!D$19</f>
        <v>1.1202405169549181</v>
      </c>
      <c r="E6" s="177">
        <f>RES_hhdet_tesh!E6/RES_summary!E$19</f>
        <v>1.1832803430669137</v>
      </c>
      <c r="F6" s="177">
        <f>RES_hhdet_tesh!F6/RES_summary!F$19</f>
        <v>0.93975764970397313</v>
      </c>
      <c r="G6" s="177">
        <f>RES_hhdet_tesh!G6/RES_summary!G$19</f>
        <v>0.79288057103369181</v>
      </c>
      <c r="H6" s="177">
        <f>RES_hhdet_tesh!H6/RES_summary!H$19</f>
        <v>0.64374754058584971</v>
      </c>
      <c r="I6" s="177">
        <f>RES_hhdet_tesh!I6/RES_summary!I$19</f>
        <v>1.0652651861546898</v>
      </c>
      <c r="J6" s="177">
        <f>RES_hhdet_tesh!J6/RES_summary!J$19</f>
        <v>0.81410530007730575</v>
      </c>
      <c r="K6" s="177">
        <f>RES_hhdet_tesh!K6/RES_summary!K$19</f>
        <v>0.91807915414820573</v>
      </c>
      <c r="L6" s="177">
        <f>RES_hhdet_tesh!L6/RES_summary!L$19</f>
        <v>0.93293819342250539</v>
      </c>
      <c r="M6" s="177">
        <f>RES_hhdet_tesh!M6/RES_summary!M$19</f>
        <v>0.97093169949808378</v>
      </c>
      <c r="N6" s="177">
        <f>RES_hhdet_tesh!N6/RES_summary!N$19</f>
        <v>1.1285714111536993</v>
      </c>
      <c r="O6" s="177">
        <f>RES_hhdet_tesh!O6/RES_summary!O$19</f>
        <v>0.59746681037623994</v>
      </c>
      <c r="P6" s="177">
        <f>RES_hhdet_tesh!P6/RES_summary!P$19</f>
        <v>1.2900807280358031</v>
      </c>
      <c r="Q6" s="177">
        <f>RES_hhdet_tesh!Q6/RES_summary!Q$19</f>
        <v>0.9899814425470207</v>
      </c>
    </row>
    <row r="7" spans="1:17" ht="12.95" customHeight="1" x14ac:dyDescent="0.25">
      <c r="A7" s="158" t="s">
        <v>112</v>
      </c>
      <c r="B7" s="178">
        <f>RES_hhdet_tesh!B7/RES_summary!B$19</f>
        <v>7.4456238861032475E-2</v>
      </c>
      <c r="C7" s="178">
        <f>RES_hhdet_tesh!C7/RES_summary!C$19</f>
        <v>9.1409667304955089E-2</v>
      </c>
      <c r="D7" s="178">
        <f>RES_hhdet_tesh!D7/RES_summary!D$19</f>
        <v>9.6166697259560063E-2</v>
      </c>
      <c r="E7" s="178">
        <f>RES_hhdet_tesh!E7/RES_summary!E$19</f>
        <v>9.5822684033318575E-2</v>
      </c>
      <c r="F7" s="178">
        <f>RES_hhdet_tesh!F7/RES_summary!F$19</f>
        <v>0.10363235565244108</v>
      </c>
      <c r="G7" s="178">
        <f>RES_hhdet_tesh!G7/RES_summary!G$19</f>
        <v>0.11456016931967</v>
      </c>
      <c r="H7" s="178">
        <f>RES_hhdet_tesh!H7/RES_summary!H$19</f>
        <v>0.12585572662073483</v>
      </c>
      <c r="I7" s="178">
        <f>RES_hhdet_tesh!I7/RES_summary!I$19</f>
        <v>0.14344355729242708</v>
      </c>
      <c r="J7" s="178">
        <f>RES_hhdet_tesh!J7/RES_summary!J$19</f>
        <v>0.16116360586783093</v>
      </c>
      <c r="K7" s="178">
        <f>RES_hhdet_tesh!K7/RES_summary!K$19</f>
        <v>0.17863123512555265</v>
      </c>
      <c r="L7" s="178">
        <f>RES_hhdet_tesh!L7/RES_summary!L$19</f>
        <v>0.19005924738826255</v>
      </c>
      <c r="M7" s="178">
        <f>RES_hhdet_tesh!M7/RES_summary!M$19</f>
        <v>0.20920542395440803</v>
      </c>
      <c r="N7" s="178">
        <f>RES_hhdet_tesh!N7/RES_summary!N$19</f>
        <v>0.1943540743784874</v>
      </c>
      <c r="O7" s="178">
        <f>RES_hhdet_tesh!O7/RES_summary!O$19</f>
        <v>0.19336269318680874</v>
      </c>
      <c r="P7" s="178">
        <f>RES_hhdet_tesh!P7/RES_summary!P$19</f>
        <v>0.16416055214615211</v>
      </c>
      <c r="Q7" s="178">
        <f>RES_hhdet_tesh!Q7/RES_summary!Q$19</f>
        <v>0.15827146532495875</v>
      </c>
    </row>
    <row r="8" spans="1:17" ht="12" customHeight="1" x14ac:dyDescent="0.25">
      <c r="A8" s="23" t="s">
        <v>60</v>
      </c>
      <c r="B8" s="177">
        <f>RES_hhdet_tesh!B8/RES_summary!B$19</f>
        <v>7.4456238861032475E-2</v>
      </c>
      <c r="C8" s="177">
        <f>RES_hhdet_tesh!C8/RES_summary!C$19</f>
        <v>9.1409667304955089E-2</v>
      </c>
      <c r="D8" s="177">
        <f>RES_hhdet_tesh!D8/RES_summary!D$19</f>
        <v>9.6166697259560063E-2</v>
      </c>
      <c r="E8" s="177">
        <f>RES_hhdet_tesh!E8/RES_summary!E$19</f>
        <v>9.5822684033318575E-2</v>
      </c>
      <c r="F8" s="177">
        <f>RES_hhdet_tesh!F8/RES_summary!F$19</f>
        <v>0.10363235565244108</v>
      </c>
      <c r="G8" s="177">
        <f>RES_hhdet_tesh!G8/RES_summary!G$19</f>
        <v>0.11456016931967</v>
      </c>
      <c r="H8" s="177">
        <f>RES_hhdet_tesh!H8/RES_summary!H$19</f>
        <v>0.12585572662073483</v>
      </c>
      <c r="I8" s="177">
        <f>RES_hhdet_tesh!I8/RES_summary!I$19</f>
        <v>0.14344355729242708</v>
      </c>
      <c r="J8" s="177">
        <f>RES_hhdet_tesh!J8/RES_summary!J$19</f>
        <v>0.16116360586783093</v>
      </c>
      <c r="K8" s="177">
        <f>RES_hhdet_tesh!K8/RES_summary!K$19</f>
        <v>0.17863123512555265</v>
      </c>
      <c r="L8" s="177">
        <f>RES_hhdet_tesh!L8/RES_summary!L$19</f>
        <v>0.19005924738826255</v>
      </c>
      <c r="M8" s="177">
        <f>RES_hhdet_tesh!M8/RES_summary!M$19</f>
        <v>0.20920542395440803</v>
      </c>
      <c r="N8" s="177">
        <f>RES_hhdet_tesh!N8/RES_summary!N$19</f>
        <v>0.1943540743784874</v>
      </c>
      <c r="O8" s="177">
        <f>RES_hhdet_tesh!O8/RES_summary!O$19</f>
        <v>0.19336269318680874</v>
      </c>
      <c r="P8" s="177">
        <f>RES_hhdet_tesh!P8/RES_summary!P$19</f>
        <v>0.16416055214615211</v>
      </c>
      <c r="Q8" s="177">
        <f>RES_hhdet_tesh!Q8/RES_summary!Q$19</f>
        <v>0.15827146532495875</v>
      </c>
    </row>
    <row r="9" spans="1:17" ht="12" customHeight="1" x14ac:dyDescent="0.25">
      <c r="A9" s="158" t="s">
        <v>63</v>
      </c>
      <c r="B9" s="178">
        <f>RES_hhdet_tesh!B9/RES_summary!B$19</f>
        <v>17.830866588797992</v>
      </c>
      <c r="C9" s="178">
        <f>RES_hhdet_tesh!C9/RES_summary!C$19</f>
        <v>18.144837446339178</v>
      </c>
      <c r="D9" s="178">
        <f>RES_hhdet_tesh!D9/RES_summary!D$19</f>
        <v>18.037429926258618</v>
      </c>
      <c r="E9" s="178">
        <f>RES_hhdet_tesh!E9/RES_summary!E$19</f>
        <v>17.768018908729736</v>
      </c>
      <c r="F9" s="178">
        <f>RES_hhdet_tesh!F9/RES_summary!F$19</f>
        <v>17.676779812700172</v>
      </c>
      <c r="G9" s="178">
        <f>RES_hhdet_tesh!G9/RES_summary!G$19</f>
        <v>17.530317523740845</v>
      </c>
      <c r="H9" s="178">
        <f>RES_hhdet_tesh!H9/RES_summary!H$19</f>
        <v>17.547593824110361</v>
      </c>
      <c r="I9" s="178">
        <f>RES_hhdet_tesh!I9/RES_summary!I$19</f>
        <v>17.971841424173444</v>
      </c>
      <c r="J9" s="178">
        <f>RES_hhdet_tesh!J9/RES_summary!J$19</f>
        <v>17.657690741883897</v>
      </c>
      <c r="K9" s="178">
        <f>RES_hhdet_tesh!K9/RES_summary!K$19</f>
        <v>17.811407442795268</v>
      </c>
      <c r="L9" s="178">
        <f>RES_hhdet_tesh!L9/RES_summary!L$19</f>
        <v>17.577584665946226</v>
      </c>
      <c r="M9" s="178">
        <f>RES_hhdet_tesh!M9/RES_summary!M$19</f>
        <v>17.770308314388313</v>
      </c>
      <c r="N9" s="178">
        <f>RES_hhdet_tesh!N9/RES_summary!N$19</f>
        <v>18.003710012382403</v>
      </c>
      <c r="O9" s="178">
        <f>RES_hhdet_tesh!O9/RES_summary!O$19</f>
        <v>17.635661159180909</v>
      </c>
      <c r="P9" s="178">
        <f>RES_hhdet_tesh!P9/RES_summary!P$19</f>
        <v>18.065062002536646</v>
      </c>
      <c r="Q9" s="178">
        <f>RES_hhdet_tesh!Q9/RES_summary!Q$19</f>
        <v>17.709390278473229</v>
      </c>
    </row>
    <row r="10" spans="1:17" ht="12" customHeight="1" x14ac:dyDescent="0.25">
      <c r="A10" s="167" t="s">
        <v>171</v>
      </c>
      <c r="B10" s="183">
        <f>RES_hhdet_tesh!B10/RES_summary!B$19</f>
        <v>17.256433788134931</v>
      </c>
      <c r="C10" s="183">
        <f>RES_hhdet_tesh!C10/RES_summary!C$19</f>
        <v>17.116300123710626</v>
      </c>
      <c r="D10" s="183">
        <f>RES_hhdet_tesh!D10/RES_summary!D$19</f>
        <v>17.024485079257513</v>
      </c>
      <c r="E10" s="183">
        <f>RES_hhdet_tesh!E10/RES_summary!E$19</f>
        <v>16.505331238084061</v>
      </c>
      <c r="F10" s="183">
        <f>RES_hhdet_tesh!F10/RES_summary!F$19</f>
        <v>17.132952945620449</v>
      </c>
      <c r="G10" s="183">
        <f>RES_hhdet_tesh!G10/RES_summary!G$19</f>
        <v>16.214198511775788</v>
      </c>
      <c r="H10" s="183">
        <f>RES_hhdet_tesh!H10/RES_summary!H$19</f>
        <v>16.991432147725668</v>
      </c>
      <c r="I10" s="183">
        <f>RES_hhdet_tesh!I10/RES_summary!I$19</f>
        <v>15.73628147450251</v>
      </c>
      <c r="J10" s="183">
        <f>RES_hhdet_tesh!J10/RES_summary!J$19</f>
        <v>16.586793779829652</v>
      </c>
      <c r="K10" s="183">
        <f>RES_hhdet_tesh!K10/RES_summary!K$19</f>
        <v>16.140942740696925</v>
      </c>
      <c r="L10" s="183">
        <f>RES_hhdet_tesh!L10/RES_summary!L$19</f>
        <v>16.200196785525208</v>
      </c>
      <c r="M10" s="183">
        <f>RES_hhdet_tesh!M10/RES_summary!M$19</f>
        <v>15.830145957627719</v>
      </c>
      <c r="N10" s="183">
        <f>RES_hhdet_tesh!N10/RES_summary!N$19</f>
        <v>16.764399739215683</v>
      </c>
      <c r="O10" s="183">
        <f>RES_hhdet_tesh!O10/RES_summary!O$19</f>
        <v>16.473244931245706</v>
      </c>
      <c r="P10" s="183">
        <f>RES_hhdet_tesh!P10/RES_summary!P$19</f>
        <v>16.425196419054146</v>
      </c>
      <c r="Q10" s="183">
        <f>RES_hhdet_tesh!Q10/RES_summary!Q$19</f>
        <v>16.379724537361589</v>
      </c>
    </row>
    <row r="11" spans="1:17" ht="12" customHeight="1" x14ac:dyDescent="0.25">
      <c r="A11" s="167" t="s">
        <v>144</v>
      </c>
      <c r="B11" s="183">
        <f>RES_hhdet_tesh!B11/RES_summary!B$19</f>
        <v>17.256232163849031</v>
      </c>
      <c r="C11" s="183">
        <f>RES_hhdet_tesh!C11/RES_summary!C$19</f>
        <v>17.116137601120613</v>
      </c>
      <c r="D11" s="183">
        <f>RES_hhdet_tesh!D11/RES_summary!D$19</f>
        <v>17.024329109978869</v>
      </c>
      <c r="E11" s="183">
        <f>RES_hhdet_tesh!E11/RES_summary!E$19</f>
        <v>16.882684385063751</v>
      </c>
      <c r="F11" s="183">
        <f>RES_hhdet_tesh!F11/RES_summary!F$19</f>
        <v>16.932742653908996</v>
      </c>
      <c r="G11" s="183">
        <f>RES_hhdet_tesh!G11/RES_summary!G$19</f>
        <v>16.965815724474652</v>
      </c>
      <c r="H11" s="183">
        <f>RES_hhdet_tesh!H11/RES_summary!H$19</f>
        <v>17.055689280716603</v>
      </c>
      <c r="I11" s="183">
        <f>RES_hhdet_tesh!I11/RES_summary!I$19</f>
        <v>17.224888041748155</v>
      </c>
      <c r="J11" s="183">
        <f>RES_hhdet_tesh!J11/RES_summary!J$19</f>
        <v>17.380563996834145</v>
      </c>
      <c r="K11" s="183">
        <f>RES_hhdet_tesh!K11/RES_summary!K$19</f>
        <v>17.525653508402474</v>
      </c>
      <c r="L11" s="183">
        <f>RES_hhdet_tesh!L11/RES_summary!L$19</f>
        <v>17.490063353605169</v>
      </c>
      <c r="M11" s="183">
        <f>RES_hhdet_tesh!M11/RES_summary!M$19</f>
        <v>17.398534204719358</v>
      </c>
      <c r="N11" s="183">
        <f>RES_hhdet_tesh!N11/RES_summary!N$19</f>
        <v>17.222989814797913</v>
      </c>
      <c r="O11" s="183">
        <f>RES_hhdet_tesh!O11/RES_summary!O$19</f>
        <v>16.946510062519465</v>
      </c>
      <c r="P11" s="183">
        <f>RES_hhdet_tesh!P11/RES_summary!P$19</f>
        <v>16.692575286665665</v>
      </c>
      <c r="Q11" s="183">
        <f>RES_hhdet_tesh!Q11/RES_summary!Q$19</f>
        <v>16.524782924656002</v>
      </c>
    </row>
    <row r="12" spans="1:17" ht="12" customHeight="1" x14ac:dyDescent="0.25">
      <c r="A12" s="167" t="s">
        <v>143</v>
      </c>
      <c r="B12" s="183">
        <f>RES_hhdet_tesh!B12/RES_summary!B$19</f>
        <v>17.256214827757443</v>
      </c>
      <c r="C12" s="183">
        <f>RES_hhdet_tesh!C12/RES_summary!C$19</f>
        <v>17.169115034842321</v>
      </c>
      <c r="D12" s="183">
        <f>RES_hhdet_tesh!D12/RES_summary!D$19</f>
        <v>17.133224941959718</v>
      </c>
      <c r="E12" s="183">
        <f>RES_hhdet_tesh!E12/RES_summary!E$19</f>
        <v>17.046307749644733</v>
      </c>
      <c r="F12" s="183">
        <f>RES_hhdet_tesh!F12/RES_summary!F$19</f>
        <v>17.097717287487868</v>
      </c>
      <c r="G12" s="183">
        <f>RES_hhdet_tesh!G12/RES_summary!G$19</f>
        <v>17.097766079102165</v>
      </c>
      <c r="H12" s="183">
        <f>RES_hhdet_tesh!H12/RES_summary!H$19</f>
        <v>17.087822913476383</v>
      </c>
      <c r="I12" s="183">
        <f>RES_hhdet_tesh!I12/RES_summary!I$19</f>
        <v>17.122030892178284</v>
      </c>
      <c r="J12" s="183">
        <f>RES_hhdet_tesh!J12/RES_summary!J$19</f>
        <v>17.199759209556234</v>
      </c>
      <c r="K12" s="183">
        <f>RES_hhdet_tesh!K12/RES_summary!K$19</f>
        <v>17.319300684408873</v>
      </c>
      <c r="L12" s="183">
        <f>RES_hhdet_tesh!L12/RES_summary!L$19</f>
        <v>17.323100538171378</v>
      </c>
      <c r="M12" s="183">
        <f>RES_hhdet_tesh!M12/RES_summary!M$19</f>
        <v>17.281181465607279</v>
      </c>
      <c r="N12" s="183">
        <f>RES_hhdet_tesh!N12/RES_summary!N$19</f>
        <v>17.136401641466552</v>
      </c>
      <c r="O12" s="183">
        <f>RES_hhdet_tesh!O12/RES_summary!O$19</f>
        <v>16.963770972930774</v>
      </c>
      <c r="P12" s="183">
        <f>RES_hhdet_tesh!P12/RES_summary!P$19</f>
        <v>16.76712673609644</v>
      </c>
      <c r="Q12" s="183">
        <f>RES_hhdet_tesh!Q12/RES_summary!Q$19</f>
        <v>16.636679840245534</v>
      </c>
    </row>
    <row r="13" spans="1:17" ht="12" customHeight="1" x14ac:dyDescent="0.25">
      <c r="A13" s="166" t="s">
        <v>57</v>
      </c>
      <c r="B13" s="182">
        <f>RES_hhdet_tesh!B13/RES_summary!B$19</f>
        <v>11.216550906501872</v>
      </c>
      <c r="C13" s="182">
        <f>RES_hhdet_tesh!C13/RES_summary!C$19</f>
        <v>11.125489440728385</v>
      </c>
      <c r="D13" s="182">
        <f>RES_hhdet_tesh!D13/RES_summary!D$19</f>
        <v>11.065813921486258</v>
      </c>
      <c r="E13" s="182">
        <f>RES_hhdet_tesh!E13/RES_summary!E$19</f>
        <v>10.97374485029143</v>
      </c>
      <c r="F13" s="182">
        <f>RES_hhdet_tesh!F13/RES_summary!F$19</f>
        <v>11.037031231657568</v>
      </c>
      <c r="G13" s="182">
        <f>RES_hhdet_tesh!G13/RES_summary!G$19</f>
        <v>11.017270185054446</v>
      </c>
      <c r="H13" s="182">
        <f>RES_hhdet_tesh!H13/RES_summary!H$19</f>
        <v>11.051580022145904</v>
      </c>
      <c r="I13" s="182">
        <f>RES_hhdet_tesh!I13/RES_summary!I$19</f>
        <v>11.138937650543792</v>
      </c>
      <c r="J13" s="182">
        <f>RES_hhdet_tesh!J13/RES_summary!J$19</f>
        <v>11.278509146466483</v>
      </c>
      <c r="K13" s="182">
        <f>RES_hhdet_tesh!K13/RES_summary!K$19</f>
        <v>11.339270778747714</v>
      </c>
      <c r="L13" s="182">
        <f>RES_hhdet_tesh!L13/RES_summary!L$19</f>
        <v>11.234695290855436</v>
      </c>
      <c r="M13" s="182">
        <f>RES_hhdet_tesh!M13/RES_summary!M$19</f>
        <v>11.383376203622332</v>
      </c>
      <c r="N13" s="182">
        <f>RES_hhdet_tesh!N13/RES_summary!N$19</f>
        <v>11.178409884914824</v>
      </c>
      <c r="O13" s="182">
        <f>RES_hhdet_tesh!O13/RES_summary!O$19</f>
        <v>10.929719711991963</v>
      </c>
      <c r="P13" s="182">
        <f>RES_hhdet_tesh!P13/RES_summary!P$19</f>
        <v>10.991594246587459</v>
      </c>
      <c r="Q13" s="182">
        <f>RES_hhdet_tesh!Q13/RES_summary!Q$19</f>
        <v>10.792896682847086</v>
      </c>
    </row>
    <row r="14" spans="1:17" ht="12" customHeight="1" x14ac:dyDescent="0.25">
      <c r="A14" s="147" t="s">
        <v>59</v>
      </c>
      <c r="B14" s="181">
        <f>RES_hhdet_tesh!B14/RES_summary!B$19</f>
        <v>6.0396639212555678</v>
      </c>
      <c r="C14" s="181">
        <f>RES_hhdet_tesh!C14/RES_summary!C$19</f>
        <v>6.0436255941139345</v>
      </c>
      <c r="D14" s="181">
        <f>RES_hhdet_tesh!D14/RES_summary!D$19</f>
        <v>6.0674110204734646</v>
      </c>
      <c r="E14" s="181">
        <f>RES_hhdet_tesh!E14/RES_summary!E$19</f>
        <v>6.0725628993533034</v>
      </c>
      <c r="F14" s="181">
        <f>RES_hhdet_tesh!F14/RES_summary!F$19</f>
        <v>6.0606860558302991</v>
      </c>
      <c r="G14" s="181">
        <f>RES_hhdet_tesh!G14/RES_summary!G$19</f>
        <v>6.0804958940477229</v>
      </c>
      <c r="H14" s="181">
        <f>RES_hhdet_tesh!H14/RES_summary!H$19</f>
        <v>6.0362428913304802</v>
      </c>
      <c r="I14" s="181">
        <f>RES_hhdet_tesh!I14/RES_summary!I$19</f>
        <v>5.983093241634494</v>
      </c>
      <c r="J14" s="181">
        <f>RES_hhdet_tesh!J14/RES_summary!J$19</f>
        <v>5.9212500630897544</v>
      </c>
      <c r="K14" s="181">
        <f>RES_hhdet_tesh!K14/RES_summary!K$19</f>
        <v>5.9800299056611577</v>
      </c>
      <c r="L14" s="181">
        <f>RES_hhdet_tesh!L14/RES_summary!L$19</f>
        <v>6.0884052473159391</v>
      </c>
      <c r="M14" s="181">
        <f>RES_hhdet_tesh!M14/RES_summary!M$19</f>
        <v>5.8978052619849493</v>
      </c>
      <c r="N14" s="181">
        <f>RES_hhdet_tesh!N14/RES_summary!N$19</f>
        <v>5.9579917565517277</v>
      </c>
      <c r="O14" s="181">
        <f>RES_hhdet_tesh!O14/RES_summary!O$19</f>
        <v>6.0340512609388117</v>
      </c>
      <c r="P14" s="181">
        <f>RES_hhdet_tesh!P14/RES_summary!P$19</f>
        <v>5.7755324895089837</v>
      </c>
      <c r="Q14" s="181">
        <f>RES_hhdet_tesh!Q14/RES_summary!Q$19</f>
        <v>5.8437831573984509</v>
      </c>
    </row>
    <row r="15" spans="1:17" ht="12" customHeight="1" x14ac:dyDescent="0.25">
      <c r="A15" s="163" t="s">
        <v>142</v>
      </c>
      <c r="B15" s="180">
        <f>RES_hhdet_tesh!B15/RES_summary!B$19</f>
        <v>18.293955797670893</v>
      </c>
      <c r="C15" s="180">
        <f>RES_hhdet_tesh!C15/RES_summary!C$19</f>
        <v>18.975365863584791</v>
      </c>
      <c r="D15" s="180">
        <f>RES_hhdet_tesh!D15/RES_summary!D$19</f>
        <v>18.8303759982991</v>
      </c>
      <c r="E15" s="180">
        <f>RES_hhdet_tesh!E15/RES_summary!E$19</f>
        <v>18.717760975678424</v>
      </c>
      <c r="F15" s="180">
        <f>RES_hhdet_tesh!F15/RES_summary!F$19</f>
        <v>18.183030920178208</v>
      </c>
      <c r="G15" s="180">
        <f>RES_hhdet_tesh!G15/RES_summary!G$19</f>
        <v>18.412387034982089</v>
      </c>
      <c r="H15" s="180">
        <f>RES_hhdet_tesh!H15/RES_summary!H$19</f>
        <v>18.065436418529647</v>
      </c>
      <c r="I15" s="180">
        <f>RES_hhdet_tesh!I15/RES_summary!I$19</f>
        <v>19.67782374730503</v>
      </c>
      <c r="J15" s="180">
        <f>RES_hhdet_tesh!J15/RES_summary!J$19</f>
        <v>18.579046757103118</v>
      </c>
      <c r="K15" s="180">
        <f>RES_hhdet_tesh!K15/RES_summary!K$19</f>
        <v>19.418917251701377</v>
      </c>
      <c r="L15" s="180">
        <f>RES_hhdet_tesh!L15/RES_summary!L$19</f>
        <v>18.919586325812134</v>
      </c>
      <c r="M15" s="180">
        <f>RES_hhdet_tesh!M15/RES_summary!M$19</f>
        <v>19.776490387279999</v>
      </c>
      <c r="N15" s="180">
        <f>RES_hhdet_tesh!N15/RES_summary!N$19</f>
        <v>19.638220971813723</v>
      </c>
      <c r="O15" s="180">
        <f>RES_hhdet_tesh!O15/RES_summary!O$19</f>
        <v>19.189352451365956</v>
      </c>
      <c r="P15" s="180">
        <f>RES_hhdet_tesh!P15/RES_summary!P$19</f>
        <v>20.384213333544931</v>
      </c>
      <c r="Q15" s="180">
        <f>RES_hhdet_tesh!Q15/RES_summary!Q$19</f>
        <v>19.612513386384929</v>
      </c>
    </row>
    <row r="16" spans="1:17" ht="12" customHeight="1" x14ac:dyDescent="0.25">
      <c r="A16" s="161" t="s">
        <v>141</v>
      </c>
      <c r="B16" s="179">
        <f>RES_hhdet_tesh!B16/RES_summary!B$19</f>
        <v>17.930735189741647</v>
      </c>
      <c r="C16" s="179">
        <f>RES_hhdet_tesh!C16/RES_summary!C$19</f>
        <v>18.377613405444045</v>
      </c>
      <c r="D16" s="179">
        <f>RES_hhdet_tesh!D16/RES_summary!D$19</f>
        <v>18.306905287362387</v>
      </c>
      <c r="E16" s="179">
        <f>RES_hhdet_tesh!E16/RES_summary!E$19</f>
        <v>18.237207794958689</v>
      </c>
      <c r="F16" s="179">
        <f>RES_hhdet_tesh!F16/RES_summary!F$19</f>
        <v>17.908856754701578</v>
      </c>
      <c r="G16" s="179">
        <f>RES_hhdet_tesh!G16/RES_summary!G$19</f>
        <v>18.065371287628917</v>
      </c>
      <c r="H16" s="179">
        <f>RES_hhdet_tesh!H16/RES_summary!H$19</f>
        <v>17.774844025469125</v>
      </c>
      <c r="I16" s="179">
        <f>RES_hhdet_tesh!I16/RES_summary!I$19</f>
        <v>18.754446629679229</v>
      </c>
      <c r="J16" s="179">
        <f>RES_hhdet_tesh!J16/RES_summary!J$19</f>
        <v>17.997491705149027</v>
      </c>
      <c r="K16" s="179">
        <f>RES_hhdet_tesh!K16/RES_summary!K$19</f>
        <v>18.542118185291734</v>
      </c>
      <c r="L16" s="179">
        <f>RES_hhdet_tesh!L16/RES_summary!L$19</f>
        <v>18.255240949317386</v>
      </c>
      <c r="M16" s="179">
        <f>RES_hhdet_tesh!M16/RES_summary!M$19</f>
        <v>18.850824998089369</v>
      </c>
      <c r="N16" s="179">
        <f>RES_hhdet_tesh!N16/RES_summary!N$19</f>
        <v>18.721268337276666</v>
      </c>
      <c r="O16" s="179">
        <f>RES_hhdet_tesh!O16/RES_summary!O$19</f>
        <v>18.445526247680302</v>
      </c>
      <c r="P16" s="179">
        <f>RES_hhdet_tesh!P16/RES_summary!P$19</f>
        <v>19.228472506929201</v>
      </c>
      <c r="Q16" s="179">
        <f>RES_hhdet_tesh!Q16/RES_summary!Q$19</f>
        <v>18.678041506846487</v>
      </c>
    </row>
    <row r="17" spans="1:17" ht="12" customHeight="1" x14ac:dyDescent="0.25">
      <c r="A17" s="148" t="s">
        <v>60</v>
      </c>
      <c r="B17" s="177">
        <f>RES_hhdet_tesh!B17/RES_summary!B$19</f>
        <v>11.891071268486076</v>
      </c>
      <c r="C17" s="177">
        <f>RES_hhdet_tesh!C17/RES_summary!C$19</f>
        <v>12.333987811330115</v>
      </c>
      <c r="D17" s="177">
        <f>RES_hhdet_tesh!D17/RES_summary!D$19</f>
        <v>12.239494266888924</v>
      </c>
      <c r="E17" s="177">
        <f>RES_hhdet_tesh!E17/RES_summary!E$19</f>
        <v>12.164644895605379</v>
      </c>
      <c r="F17" s="177">
        <f>RES_hhdet_tesh!F17/RES_summary!F$19</f>
        <v>11.848170698871277</v>
      </c>
      <c r="G17" s="177">
        <f>RES_hhdet_tesh!G17/RES_summary!G$19</f>
        <v>11.984875393581195</v>
      </c>
      <c r="H17" s="177">
        <f>RES_hhdet_tesh!H17/RES_summary!H$19</f>
        <v>11.738601134138642</v>
      </c>
      <c r="I17" s="177">
        <f>RES_hhdet_tesh!I17/RES_summary!I$19</f>
        <v>12.771353388044739</v>
      </c>
      <c r="J17" s="177">
        <f>RES_hhdet_tesh!J17/RES_summary!J$19</f>
        <v>12.076241642059273</v>
      </c>
      <c r="K17" s="177">
        <f>RES_hhdet_tesh!K17/RES_summary!K$19</f>
        <v>12.562088279630569</v>
      </c>
      <c r="L17" s="177">
        <f>RES_hhdet_tesh!L17/RES_summary!L$19</f>
        <v>12.166835702001446</v>
      </c>
      <c r="M17" s="177">
        <f>RES_hhdet_tesh!M17/RES_summary!M$19</f>
        <v>12.953019736104419</v>
      </c>
      <c r="N17" s="177">
        <f>RES_hhdet_tesh!N17/RES_summary!N$19</f>
        <v>12.763276580724934</v>
      </c>
      <c r="O17" s="177">
        <f>RES_hhdet_tesh!O17/RES_summary!O$19</f>
        <v>12.411474986741489</v>
      </c>
      <c r="P17" s="177">
        <f>RES_hhdet_tesh!P17/RES_summary!P$19</f>
        <v>13.45294001742022</v>
      </c>
      <c r="Q17" s="177">
        <f>RES_hhdet_tesh!Q17/RES_summary!Q$19</f>
        <v>12.834258349448035</v>
      </c>
    </row>
    <row r="18" spans="1:17" ht="12" customHeight="1" x14ac:dyDescent="0.25">
      <c r="A18" s="148" t="s">
        <v>59</v>
      </c>
      <c r="B18" s="177">
        <f>RES_hhdet_tesh!B18/RES_summary!B$19</f>
        <v>6.0396639212555669</v>
      </c>
      <c r="C18" s="177">
        <f>RES_hhdet_tesh!C18/RES_summary!C$19</f>
        <v>6.043625594113931</v>
      </c>
      <c r="D18" s="177">
        <f>RES_hhdet_tesh!D18/RES_summary!D$19</f>
        <v>6.0674110204734628</v>
      </c>
      <c r="E18" s="177">
        <f>RES_hhdet_tesh!E18/RES_summary!E$19</f>
        <v>6.0725628993533052</v>
      </c>
      <c r="F18" s="177">
        <f>RES_hhdet_tesh!F18/RES_summary!F$19</f>
        <v>6.0606860558303</v>
      </c>
      <c r="G18" s="177">
        <f>RES_hhdet_tesh!G18/RES_summary!G$19</f>
        <v>6.0804958940477229</v>
      </c>
      <c r="H18" s="177">
        <f>RES_hhdet_tesh!H18/RES_summary!H$19</f>
        <v>6.0362428913304811</v>
      </c>
      <c r="I18" s="177">
        <f>RES_hhdet_tesh!I18/RES_summary!I$19</f>
        <v>5.9830932416344931</v>
      </c>
      <c r="J18" s="177">
        <f>RES_hhdet_tesh!J18/RES_summary!J$19</f>
        <v>5.9212500630897535</v>
      </c>
      <c r="K18" s="177">
        <f>RES_hhdet_tesh!K18/RES_summary!K$19</f>
        <v>5.980029905661163</v>
      </c>
      <c r="L18" s="177">
        <f>RES_hhdet_tesh!L18/RES_summary!L$19</f>
        <v>6.0884052473159409</v>
      </c>
      <c r="M18" s="177">
        <f>RES_hhdet_tesh!M18/RES_summary!M$19</f>
        <v>5.8978052619849475</v>
      </c>
      <c r="N18" s="177">
        <f>RES_hhdet_tesh!N18/RES_summary!N$19</f>
        <v>5.9579917565517277</v>
      </c>
      <c r="O18" s="177">
        <f>RES_hhdet_tesh!O18/RES_summary!O$19</f>
        <v>6.0340512609388108</v>
      </c>
      <c r="P18" s="177">
        <f>RES_hhdet_tesh!P18/RES_summary!P$19</f>
        <v>5.7755324895089801</v>
      </c>
      <c r="Q18" s="177">
        <f>RES_hhdet_tesh!Q18/RES_summary!Q$19</f>
        <v>5.8437831573984518</v>
      </c>
    </row>
    <row r="19" spans="1:17" ht="12" customHeight="1" x14ac:dyDescent="0.25">
      <c r="A19" s="158" t="s">
        <v>62</v>
      </c>
      <c r="B19" s="178">
        <f>RES_hhdet_tesh!B19/RES_summary!B$19</f>
        <v>6.4349111704147903</v>
      </c>
      <c r="C19" s="178">
        <f>RES_hhdet_tesh!C19/RES_summary!C$19</f>
        <v>6.5839886493499824</v>
      </c>
      <c r="D19" s="178">
        <f>RES_hhdet_tesh!D19/RES_summary!D$19</f>
        <v>6.6698966813021787</v>
      </c>
      <c r="E19" s="178">
        <f>RES_hhdet_tesh!E19/RES_summary!E$19</f>
        <v>6.7148083103924705</v>
      </c>
      <c r="F19" s="178">
        <f>RES_hhdet_tesh!F19/RES_summary!F$19</f>
        <v>6.6001820240570304</v>
      </c>
      <c r="G19" s="178">
        <f>RES_hhdet_tesh!G19/RES_summary!G$19</f>
        <v>6.5003881087003696</v>
      </c>
      <c r="H19" s="178">
        <f>RES_hhdet_tesh!H19/RES_summary!H$19</f>
        <v>6.4070330584638349</v>
      </c>
      <c r="I19" s="178">
        <f>RES_hhdet_tesh!I19/RES_summary!I$19</f>
        <v>6.5695535093873811</v>
      </c>
      <c r="J19" s="178">
        <f>RES_hhdet_tesh!J19/RES_summary!J$19</f>
        <v>6.4018127173766111</v>
      </c>
      <c r="K19" s="178">
        <f>RES_hhdet_tesh!K19/RES_summary!K$19</f>
        <v>6.6622469541461493</v>
      </c>
      <c r="L19" s="178">
        <f>RES_hhdet_tesh!L19/RES_summary!L$19</f>
        <v>6.5416433040793374</v>
      </c>
      <c r="M19" s="178">
        <f>RES_hhdet_tesh!M19/RES_summary!M$19</f>
        <v>6.6568497566836733</v>
      </c>
      <c r="N19" s="178">
        <f>RES_hhdet_tesh!N19/RES_summary!N$19</f>
        <v>6.9129376268337728</v>
      </c>
      <c r="O19" s="178">
        <f>RES_hhdet_tesh!O19/RES_summary!O$19</f>
        <v>6.5633484313525905</v>
      </c>
      <c r="P19" s="178">
        <f>RES_hhdet_tesh!P19/RES_summary!P$19</f>
        <v>6.950236507920545</v>
      </c>
      <c r="Q19" s="178">
        <f>RES_hhdet_tesh!Q19/RES_summary!Q$19</f>
        <v>6.7189634424804741</v>
      </c>
    </row>
    <row r="20" spans="1:17" ht="12" customHeight="1" x14ac:dyDescent="0.25">
      <c r="A20" s="23" t="s">
        <v>58</v>
      </c>
      <c r="B20" s="177">
        <f>RES_hhdet_tesh!B20/RES_summary!B$19</f>
        <v>6.0495260735565868</v>
      </c>
      <c r="C20" s="177">
        <f>RES_hhdet_tesh!C20/RES_summary!C$19</f>
        <v>6.0469727967317564</v>
      </c>
      <c r="D20" s="177">
        <f>RES_hhdet_tesh!D20/RES_summary!D$19</f>
        <v>6.0190913358809786</v>
      </c>
      <c r="E20" s="177">
        <f>RES_hhdet_tesh!E20/RES_summary!E$19</f>
        <v>5.8730768508789239</v>
      </c>
      <c r="F20" s="177">
        <f>RES_hhdet_tesh!F20/RES_summary!F$19</f>
        <v>6.1240360211234703</v>
      </c>
      <c r="G20" s="177">
        <f>RES_hhdet_tesh!G20/RES_summary!G$19</f>
        <v>5.8791913854230033</v>
      </c>
      <c r="H20" s="177">
        <f>RES_hhdet_tesh!H20/RES_summary!H$19</f>
        <v>5.9301248495232812</v>
      </c>
      <c r="I20" s="177">
        <f>RES_hhdet_tesh!I20/RES_summary!I$19</f>
        <v>5.7898789817957619</v>
      </c>
      <c r="J20" s="177">
        <f>RES_hhdet_tesh!J20/RES_summary!J$19</f>
        <v>5.8647592543381606</v>
      </c>
      <c r="K20" s="177">
        <f>RES_hhdet_tesh!K20/RES_summary!K$19</f>
        <v>5.9786137460434272</v>
      </c>
      <c r="L20" s="177">
        <f>RES_hhdet_tesh!L20/RES_summary!L$19</f>
        <v>5.8381634305492396</v>
      </c>
      <c r="M20" s="177">
        <f>RES_hhdet_tesh!M20/RES_summary!M$19</f>
        <v>5.8222736959320089</v>
      </c>
      <c r="N20" s="177">
        <f>RES_hhdet_tesh!N20/RES_summary!N$19</f>
        <v>5.837949045979915</v>
      </c>
      <c r="O20" s="177">
        <f>RES_hhdet_tesh!O20/RES_summary!O$19</f>
        <v>5.7858120383928302</v>
      </c>
      <c r="P20" s="177">
        <f>RES_hhdet_tesh!P20/RES_summary!P$19</f>
        <v>5.7242194166617457</v>
      </c>
      <c r="Q20" s="177">
        <f>RES_hhdet_tesh!Q20/RES_summary!Q$19</f>
        <v>5.6449709155598242</v>
      </c>
    </row>
    <row r="21" spans="1:17" ht="12" customHeight="1" x14ac:dyDescent="0.25">
      <c r="A21" s="23" t="s">
        <v>57</v>
      </c>
      <c r="B21" s="177">
        <f>RES_hhdet_tesh!B21/RES_summary!B$19</f>
        <v>6.049291131345039</v>
      </c>
      <c r="C21" s="177">
        <f>RES_hhdet_tesh!C21/RES_summary!C$19</f>
        <v>6.0370625092266375</v>
      </c>
      <c r="D21" s="177">
        <f>RES_hhdet_tesh!D21/RES_summary!D$19</f>
        <v>6.0390683933550768</v>
      </c>
      <c r="E21" s="177">
        <f>RES_hhdet_tesh!E21/RES_summary!E$19</f>
        <v>5.8282376953161421</v>
      </c>
      <c r="F21" s="177">
        <f>RES_hhdet_tesh!F21/RES_summary!F$19</f>
        <v>6.2965940477625759</v>
      </c>
      <c r="G21" s="177">
        <f>RES_hhdet_tesh!G21/RES_summary!G$19</f>
        <v>7.0296293424967473</v>
      </c>
      <c r="H21" s="177">
        <f>RES_hhdet_tesh!H21/RES_summary!H$19</f>
        <v>5.7906413561610339</v>
      </c>
      <c r="I21" s="177">
        <f>RES_hhdet_tesh!I21/RES_summary!I$19</f>
        <v>6.5310727423989565</v>
      </c>
      <c r="J21" s="177">
        <f>RES_hhdet_tesh!J21/RES_summary!J$19</f>
        <v>6.5235570346152212</v>
      </c>
      <c r="K21" s="177">
        <f>RES_hhdet_tesh!K21/RES_summary!K$19</f>
        <v>4.8872819899622639</v>
      </c>
      <c r="L21" s="177">
        <f>RES_hhdet_tesh!L21/RES_summary!L$19</f>
        <v>7.0200653241397601</v>
      </c>
      <c r="M21" s="177">
        <f>RES_hhdet_tesh!M21/RES_summary!M$19</f>
        <v>6.9795182614150013</v>
      </c>
      <c r="N21" s="177">
        <f>RES_hhdet_tesh!N21/RES_summary!N$19</f>
        <v>5.3507932918018808</v>
      </c>
      <c r="O21" s="177">
        <f>RES_hhdet_tesh!O21/RES_summary!O$19</f>
        <v>5.8406027611411622</v>
      </c>
      <c r="P21" s="177">
        <f>RES_hhdet_tesh!P21/RES_summary!P$19</f>
        <v>5.76082718671955</v>
      </c>
      <c r="Q21" s="177">
        <f>RES_hhdet_tesh!Q21/RES_summary!Q$19</f>
        <v>5.8318358087179378</v>
      </c>
    </row>
    <row r="22" spans="1:17" ht="12" customHeight="1" x14ac:dyDescent="0.25">
      <c r="A22" s="29" t="s">
        <v>140</v>
      </c>
      <c r="B22" s="176">
        <f>RES_hhdet_tesh!B22/RES_summary!B$19</f>
        <v>6.5049538862468319</v>
      </c>
      <c r="C22" s="176">
        <f>RES_hhdet_tesh!C22/RES_summary!C$19</f>
        <v>6.6748404049979424</v>
      </c>
      <c r="D22" s="176">
        <f>RES_hhdet_tesh!D22/RES_summary!D$19</f>
        <v>6.7737878647513936</v>
      </c>
      <c r="E22" s="176">
        <f>RES_hhdet_tesh!E22/RES_summary!E$19</f>
        <v>6.8446970254067399</v>
      </c>
      <c r="F22" s="176">
        <f>RES_hhdet_tesh!F22/RES_summary!F$19</f>
        <v>6.6699580238658287</v>
      </c>
      <c r="G22" s="176">
        <f>RES_hhdet_tesh!G22/RES_summary!G$19</f>
        <v>6.5553108201632044</v>
      </c>
      <c r="H22" s="176">
        <f>RES_hhdet_tesh!H22/RES_summary!H$19</f>
        <v>6.5007315600232047</v>
      </c>
      <c r="I22" s="176">
        <f>RES_hhdet_tesh!I22/RES_summary!I$19</f>
        <v>6.6769459555616999</v>
      </c>
      <c r="J22" s="176">
        <f>RES_hhdet_tesh!J22/RES_summary!J$19</f>
        <v>6.4699833530563007</v>
      </c>
      <c r="K22" s="176">
        <f>RES_hhdet_tesh!K22/RES_summary!K$19</f>
        <v>6.8265087068509063</v>
      </c>
      <c r="L22" s="176">
        <f>RES_hhdet_tesh!L22/RES_summary!L$19</f>
        <v>6.607593580829132</v>
      </c>
      <c r="M22" s="176">
        <f>RES_hhdet_tesh!M22/RES_summary!M$19</f>
        <v>6.7297789610122862</v>
      </c>
      <c r="N22" s="176">
        <f>RES_hhdet_tesh!N22/RES_summary!N$19</f>
        <v>7.0695368954664888</v>
      </c>
      <c r="O22" s="176">
        <f>RES_hhdet_tesh!O22/RES_summary!O$19</f>
        <v>6.671504365945883</v>
      </c>
      <c r="P22" s="176">
        <f>RES_hhdet_tesh!P22/RES_summary!P$19</f>
        <v>7.0960469258365189</v>
      </c>
      <c r="Q22" s="176">
        <f>RES_hhdet_tesh!Q22/RES_summary!Q$19</f>
        <v>6.8515780791792196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84">
        <f>RES_hhdet_tesh!B24/RES_summary!B$19</f>
        <v>127.49829545382241</v>
      </c>
      <c r="C24" s="184">
        <f>RES_hhdet_tesh!C24/RES_summary!C$19</f>
        <v>131.03417419506476</v>
      </c>
      <c r="D24" s="184">
        <f>RES_hhdet_tesh!D24/RES_summary!D$19</f>
        <v>129.19017980656338</v>
      </c>
      <c r="E24" s="184">
        <f>RES_hhdet_tesh!E24/RES_summary!E$19</f>
        <v>128.10344938309603</v>
      </c>
      <c r="F24" s="184">
        <f>RES_hhdet_tesh!F24/RES_summary!F$19</f>
        <v>124.42062450920915</v>
      </c>
      <c r="G24" s="184">
        <f>RES_hhdet_tesh!G24/RES_summary!G$19</f>
        <v>119.90067971679103</v>
      </c>
      <c r="H24" s="184">
        <f>RES_hhdet_tesh!H24/RES_summary!H$19</f>
        <v>114.404761755547</v>
      </c>
      <c r="I24" s="184">
        <f>RES_hhdet_tesh!I24/RES_summary!I$19</f>
        <v>111.49687920205594</v>
      </c>
      <c r="J24" s="184">
        <f>RES_hhdet_tesh!J24/RES_summary!J$19</f>
        <v>109.40212804123173</v>
      </c>
      <c r="K24" s="184">
        <f>RES_hhdet_tesh!K24/RES_summary!K$19</f>
        <v>111.54011061514396</v>
      </c>
      <c r="L24" s="184">
        <f>RES_hhdet_tesh!L24/RES_summary!L$19</f>
        <v>117.47872748408093</v>
      </c>
      <c r="M24" s="184">
        <f>RES_hhdet_tesh!M24/RES_summary!M$19</f>
        <v>113.81754405185106</v>
      </c>
      <c r="N24" s="184">
        <f>RES_hhdet_tesh!N24/RES_summary!N$19</f>
        <v>112.41408792674352</v>
      </c>
      <c r="O24" s="184">
        <f>RES_hhdet_tesh!O24/RES_summary!O$19</f>
        <v>119.53456499386915</v>
      </c>
      <c r="P24" s="184">
        <f>RES_hhdet_tesh!P24/RES_summary!P$19</f>
        <v>107.99961484537232</v>
      </c>
      <c r="Q24" s="184">
        <f>RES_hhdet_tesh!Q24/RES_summary!Q$19</f>
        <v>112.16903078085916</v>
      </c>
    </row>
    <row r="25" spans="1:17" ht="12.95" customHeight="1" x14ac:dyDescent="0.25">
      <c r="A25" s="158" t="s">
        <v>65</v>
      </c>
      <c r="B25" s="178">
        <f>RES_hhdet_tesh!B25/RES_summary!B$19</f>
        <v>102.91093772011988</v>
      </c>
      <c r="C25" s="178">
        <f>RES_hhdet_tesh!C25/RES_summary!C$19</f>
        <v>105.72380009482013</v>
      </c>
      <c r="D25" s="178">
        <f>RES_hhdet_tesh!D25/RES_summary!D$19</f>
        <v>103.77662085797215</v>
      </c>
      <c r="E25" s="178">
        <f>RES_hhdet_tesh!E25/RES_summary!E$19</f>
        <v>102.60459871205525</v>
      </c>
      <c r="F25" s="178">
        <f>RES_hhdet_tesh!F25/RES_summary!F$19</f>
        <v>99.488728543829112</v>
      </c>
      <c r="G25" s="178">
        <f>RES_hhdet_tesh!G25/RES_summary!G$19</f>
        <v>94.861492578902556</v>
      </c>
      <c r="H25" s="178">
        <f>RES_hhdet_tesh!H25/RES_summary!H$19</f>
        <v>89.799493407209539</v>
      </c>
      <c r="I25" s="178">
        <f>RES_hhdet_tesh!I25/RES_summary!I$19</f>
        <v>85.792708542119314</v>
      </c>
      <c r="J25" s="178">
        <f>RES_hhdet_tesh!J25/RES_summary!J$19</f>
        <v>84.820271710974993</v>
      </c>
      <c r="K25" s="178">
        <f>RES_hhdet_tesh!K25/RES_summary!K$19</f>
        <v>86.14024639118675</v>
      </c>
      <c r="L25" s="178">
        <f>RES_hhdet_tesh!L25/RES_summary!L$19</f>
        <v>92.495998094183548</v>
      </c>
      <c r="M25" s="178">
        <f>RES_hhdet_tesh!M25/RES_summary!M$19</f>
        <v>88.172844417914035</v>
      </c>
      <c r="N25" s="178">
        <f>RES_hhdet_tesh!N25/RES_summary!N$19</f>
        <v>86.608341505064047</v>
      </c>
      <c r="O25" s="178">
        <f>RES_hhdet_tesh!O25/RES_summary!O$19</f>
        <v>94.460537108439667</v>
      </c>
      <c r="P25" s="178">
        <f>RES_hhdet_tesh!P25/RES_summary!P$19</f>
        <v>81.831999044120096</v>
      </c>
      <c r="Q25" s="178">
        <f>RES_hhdet_tesh!Q25/RES_summary!Q$19</f>
        <v>86.746340641958327</v>
      </c>
    </row>
    <row r="26" spans="1:17" ht="12" customHeight="1" x14ac:dyDescent="0.25">
      <c r="A26" s="23" t="s">
        <v>84</v>
      </c>
      <c r="B26" s="177">
        <f>RES_hhdet_tesh!B26/RES_summary!B$19</f>
        <v>100.88140139067404</v>
      </c>
      <c r="C26" s="177">
        <f>RES_hhdet_tesh!C26/RES_summary!C$19</f>
        <v>103.04960909084386</v>
      </c>
      <c r="D26" s="177">
        <f>RES_hhdet_tesh!D26/RES_summary!D$19</f>
        <v>100.81919191944861</v>
      </c>
      <c r="E26" s="177">
        <f>RES_hhdet_tesh!E26/RES_summary!E$19</f>
        <v>99.679890001551129</v>
      </c>
      <c r="F26" s="177">
        <f>RES_hhdet_tesh!F26/RES_summary!F$19</f>
        <v>97.165186998483748</v>
      </c>
      <c r="G26" s="177">
        <f>RES_hhdet_tesh!G26/RES_summary!G$19</f>
        <v>92.701296573324143</v>
      </c>
      <c r="H26" s="177">
        <f>RES_hhdet_tesh!H26/RES_summary!H$19</f>
        <v>88.174840429961989</v>
      </c>
      <c r="I26" s="177">
        <f>RES_hhdet_tesh!I26/RES_summary!I$19</f>
        <v>82.891251952579381</v>
      </c>
      <c r="J26" s="177">
        <f>RES_hhdet_tesh!J26/RES_summary!J$19</f>
        <v>82.83540992019671</v>
      </c>
      <c r="K26" s="177">
        <f>RES_hhdet_tesh!K26/RES_summary!K$19</f>
        <v>83.861085290071031</v>
      </c>
      <c r="L26" s="177">
        <f>RES_hhdet_tesh!L26/RES_summary!L$19</f>
        <v>90.322780032144891</v>
      </c>
      <c r="M26" s="177">
        <f>RES_hhdet_tesh!M26/RES_summary!M$19</f>
        <v>85.760743436157043</v>
      </c>
      <c r="N26" s="177">
        <f>RES_hhdet_tesh!N26/RES_summary!N$19</f>
        <v>84.000154246190846</v>
      </c>
      <c r="O26" s="177">
        <f>RES_hhdet_tesh!O26/RES_summary!O$19</f>
        <v>93.087917859541406</v>
      </c>
      <c r="P26" s="177">
        <f>RES_hhdet_tesh!P26/RES_summary!P$19</f>
        <v>78.680741541127063</v>
      </c>
      <c r="Q26" s="177">
        <f>RES_hhdet_tesh!Q26/RES_summary!Q$19</f>
        <v>84.361683067564556</v>
      </c>
    </row>
    <row r="27" spans="1:17" ht="12" customHeight="1" x14ac:dyDescent="0.25">
      <c r="A27" s="23" t="s">
        <v>60</v>
      </c>
      <c r="B27" s="177">
        <f>RES_hhdet_tesh!B27/RES_summary!B$19</f>
        <v>2.0295363294458255</v>
      </c>
      <c r="C27" s="177">
        <f>RES_hhdet_tesh!C27/RES_summary!C$19</f>
        <v>2.6741910039762633</v>
      </c>
      <c r="D27" s="177">
        <f>RES_hhdet_tesh!D27/RES_summary!D$19</f>
        <v>2.957428938523547</v>
      </c>
      <c r="E27" s="177">
        <f>RES_hhdet_tesh!E27/RES_summary!E$19</f>
        <v>2.9247087105041274</v>
      </c>
      <c r="F27" s="177">
        <f>RES_hhdet_tesh!F27/RES_summary!F$19</f>
        <v>2.323541545345353</v>
      </c>
      <c r="G27" s="177">
        <f>RES_hhdet_tesh!G27/RES_summary!G$19</f>
        <v>2.1601960055784089</v>
      </c>
      <c r="H27" s="177">
        <f>RES_hhdet_tesh!H27/RES_summary!H$19</f>
        <v>1.6246529772475491</v>
      </c>
      <c r="I27" s="177">
        <f>RES_hhdet_tesh!I27/RES_summary!I$19</f>
        <v>2.9014565895399285</v>
      </c>
      <c r="J27" s="177">
        <f>RES_hhdet_tesh!J27/RES_summary!J$19</f>
        <v>1.9848617907782709</v>
      </c>
      <c r="K27" s="177">
        <f>RES_hhdet_tesh!K27/RES_summary!K$19</f>
        <v>2.2791611011157262</v>
      </c>
      <c r="L27" s="177">
        <f>RES_hhdet_tesh!L27/RES_summary!L$19</f>
        <v>2.1732180620386421</v>
      </c>
      <c r="M27" s="177">
        <f>RES_hhdet_tesh!M27/RES_summary!M$19</f>
        <v>2.4121009817569923</v>
      </c>
      <c r="N27" s="177">
        <f>RES_hhdet_tesh!N27/RES_summary!N$19</f>
        <v>2.6081872588732113</v>
      </c>
      <c r="O27" s="177">
        <f>RES_hhdet_tesh!O27/RES_summary!O$19</f>
        <v>1.3726192488982538</v>
      </c>
      <c r="P27" s="177">
        <f>RES_hhdet_tesh!P27/RES_summary!P$19</f>
        <v>3.1512575029930265</v>
      </c>
      <c r="Q27" s="177">
        <f>RES_hhdet_tesh!Q27/RES_summary!Q$19</f>
        <v>2.3846575743937675</v>
      </c>
    </row>
    <row r="28" spans="1:17" ht="12.95" customHeight="1" x14ac:dyDescent="0.25">
      <c r="A28" s="158" t="s">
        <v>112</v>
      </c>
      <c r="B28" s="178">
        <f>RES_hhdet_tesh!B28/RES_summary!B$19</f>
        <v>7.4990781973564055E-2</v>
      </c>
      <c r="C28" s="178">
        <f>RES_hhdet_tesh!C28/RES_summary!C$19</f>
        <v>9.0710274592481294E-2</v>
      </c>
      <c r="D28" s="178">
        <f>RES_hhdet_tesh!D28/RES_summary!D$19</f>
        <v>9.5641297548652249E-2</v>
      </c>
      <c r="E28" s="178">
        <f>RES_hhdet_tesh!E28/RES_summary!E$19</f>
        <v>9.6789506062319994E-2</v>
      </c>
      <c r="F28" s="178">
        <f>RES_hhdet_tesh!F28/RES_summary!F$19</f>
        <v>0.10456626233036574</v>
      </c>
      <c r="G28" s="178">
        <f>RES_hhdet_tesh!G28/RES_summary!G$19</f>
        <v>0.11492920226717665</v>
      </c>
      <c r="H28" s="178">
        <f>RES_hhdet_tesh!H28/RES_summary!H$19</f>
        <v>0.12500745895211199</v>
      </c>
      <c r="I28" s="178">
        <f>RES_hhdet_tesh!I28/RES_summary!I$19</f>
        <v>0.14262307677142147</v>
      </c>
      <c r="J28" s="178">
        <f>RES_hhdet_tesh!J28/RES_summary!J$19</f>
        <v>0.16204774396730606</v>
      </c>
      <c r="K28" s="178">
        <f>RES_hhdet_tesh!K28/RES_summary!K$19</f>
        <v>0.17816965197548273</v>
      </c>
      <c r="L28" s="178">
        <f>RES_hhdet_tesh!L28/RES_summary!L$19</f>
        <v>0.19087529297451666</v>
      </c>
      <c r="M28" s="178">
        <f>RES_hhdet_tesh!M28/RES_summary!M$19</f>
        <v>0.20832134540895103</v>
      </c>
      <c r="N28" s="178">
        <f>RES_hhdet_tesh!N28/RES_summary!N$19</f>
        <v>0.19439766454488766</v>
      </c>
      <c r="O28" s="178">
        <f>RES_hhdet_tesh!O28/RES_summary!O$19</f>
        <v>0.19441950106137781</v>
      </c>
      <c r="P28" s="178">
        <f>RES_hhdet_tesh!P28/RES_summary!P$19</f>
        <v>0.16349196783356956</v>
      </c>
      <c r="Q28" s="178">
        <f>RES_hhdet_tesh!Q28/RES_summary!Q$19</f>
        <v>0.15735869570322991</v>
      </c>
    </row>
    <row r="29" spans="1:17" ht="12" customHeight="1" x14ac:dyDescent="0.25">
      <c r="A29" s="23" t="s">
        <v>60</v>
      </c>
      <c r="B29" s="177">
        <f>RES_hhdet_tesh!B29/RES_summary!B$19</f>
        <v>7.4990781973564055E-2</v>
      </c>
      <c r="C29" s="177">
        <f>RES_hhdet_tesh!C29/RES_summary!C$19</f>
        <v>9.0710274592481294E-2</v>
      </c>
      <c r="D29" s="177">
        <f>RES_hhdet_tesh!D29/RES_summary!D$19</f>
        <v>9.5641297548652249E-2</v>
      </c>
      <c r="E29" s="177">
        <f>RES_hhdet_tesh!E29/RES_summary!E$19</f>
        <v>9.6789506062319994E-2</v>
      </c>
      <c r="F29" s="177">
        <f>RES_hhdet_tesh!F29/RES_summary!F$19</f>
        <v>0.10456626233036574</v>
      </c>
      <c r="G29" s="177">
        <f>RES_hhdet_tesh!G29/RES_summary!G$19</f>
        <v>0.11492920226717665</v>
      </c>
      <c r="H29" s="177">
        <f>RES_hhdet_tesh!H29/RES_summary!H$19</f>
        <v>0.12500745895211199</v>
      </c>
      <c r="I29" s="177">
        <f>RES_hhdet_tesh!I29/RES_summary!I$19</f>
        <v>0.14262307677142147</v>
      </c>
      <c r="J29" s="177">
        <f>RES_hhdet_tesh!J29/RES_summary!J$19</f>
        <v>0.16204774396730606</v>
      </c>
      <c r="K29" s="177">
        <f>RES_hhdet_tesh!K29/RES_summary!K$19</f>
        <v>0.17816965197548273</v>
      </c>
      <c r="L29" s="177">
        <f>RES_hhdet_tesh!L29/RES_summary!L$19</f>
        <v>0.19087529297451666</v>
      </c>
      <c r="M29" s="177">
        <f>RES_hhdet_tesh!M29/RES_summary!M$19</f>
        <v>0.20832134540895103</v>
      </c>
      <c r="N29" s="177">
        <f>RES_hhdet_tesh!N29/RES_summary!N$19</f>
        <v>0.19439766454488766</v>
      </c>
      <c r="O29" s="177">
        <f>RES_hhdet_tesh!O29/RES_summary!O$19</f>
        <v>0.19441950106137781</v>
      </c>
      <c r="P29" s="177">
        <f>RES_hhdet_tesh!P29/RES_summary!P$19</f>
        <v>0.16349196783356956</v>
      </c>
      <c r="Q29" s="177">
        <f>RES_hhdet_tesh!Q29/RES_summary!Q$19</f>
        <v>0.15735869570322991</v>
      </c>
    </row>
    <row r="30" spans="1:17" ht="12" customHeight="1" x14ac:dyDescent="0.25">
      <c r="A30" s="158" t="s">
        <v>63</v>
      </c>
      <c r="B30" s="178">
        <f>RES_hhdet_tesh!B30/RES_summary!B$19</f>
        <v>18.032639065912594</v>
      </c>
      <c r="C30" s="178">
        <f>RES_hhdet_tesh!C30/RES_summary!C$19</f>
        <v>18.572048722133776</v>
      </c>
      <c r="D30" s="178">
        <f>RES_hhdet_tesh!D30/RES_summary!D$19</f>
        <v>18.571857150398145</v>
      </c>
      <c r="E30" s="178">
        <f>RES_hhdet_tesh!E30/RES_summary!E$19</f>
        <v>18.579793682001032</v>
      </c>
      <c r="F30" s="178">
        <f>RES_hhdet_tesh!F30/RES_summary!F$19</f>
        <v>18.166197126318917</v>
      </c>
      <c r="G30" s="178">
        <f>RES_hhdet_tesh!G30/RES_summary!G$19</f>
        <v>18.348624816040328</v>
      </c>
      <c r="H30" s="178">
        <f>RES_hhdet_tesh!H30/RES_summary!H$19</f>
        <v>18.010161397324907</v>
      </c>
      <c r="I30" s="178">
        <f>RES_hhdet_tesh!I30/RES_summary!I$19</f>
        <v>18.895490781317559</v>
      </c>
      <c r="J30" s="178">
        <f>RES_hhdet_tesh!J30/RES_summary!J$19</f>
        <v>17.946095855451855</v>
      </c>
      <c r="K30" s="178">
        <f>RES_hhdet_tesh!K30/RES_summary!K$19</f>
        <v>18.479679014218711</v>
      </c>
      <c r="L30" s="178">
        <f>RES_hhdet_tesh!L30/RES_summary!L$19</f>
        <v>18.166789050847921</v>
      </c>
      <c r="M30" s="178">
        <f>RES_hhdet_tesh!M30/RES_summary!M$19</f>
        <v>18.696508531210725</v>
      </c>
      <c r="N30" s="178">
        <f>RES_hhdet_tesh!N30/RES_summary!N$19</f>
        <v>18.59148915468678</v>
      </c>
      <c r="O30" s="178">
        <f>RES_hhdet_tesh!O30/RES_summary!O$19</f>
        <v>18.232410701956759</v>
      </c>
      <c r="P30" s="178">
        <f>RES_hhdet_tesh!P30/RES_summary!P$19</f>
        <v>18.950399823648215</v>
      </c>
      <c r="Q30" s="178">
        <f>RES_hhdet_tesh!Q30/RES_summary!Q$19</f>
        <v>18.458534033830638</v>
      </c>
    </row>
    <row r="31" spans="1:17" ht="12" customHeight="1" x14ac:dyDescent="0.25">
      <c r="A31" s="167" t="s">
        <v>169</v>
      </c>
      <c r="B31" s="183">
        <f>RES_hhdet_tesh!B31/RES_summary!B$19</f>
        <v>17.256232163849027</v>
      </c>
      <c r="C31" s="183">
        <f>RES_hhdet_tesh!C31/RES_summary!C$19</f>
        <v>17.188925052438488</v>
      </c>
      <c r="D31" s="183">
        <f>RES_hhdet_tesh!D31/RES_summary!D$19</f>
        <v>17.381457625671342</v>
      </c>
      <c r="E31" s="183">
        <f>RES_hhdet_tesh!E31/RES_summary!E$19</f>
        <v>17.490655817397702</v>
      </c>
      <c r="F31" s="183">
        <f>RES_hhdet_tesh!F31/RES_summary!F$19</f>
        <v>17.604222220243223</v>
      </c>
      <c r="G31" s="183">
        <f>RES_hhdet_tesh!G31/RES_summary!G$19</f>
        <v>17.721057126413424</v>
      </c>
      <c r="H31" s="183">
        <f>RES_hhdet_tesh!H31/RES_summary!H$19</f>
        <v>17.72693683214208</v>
      </c>
      <c r="I31" s="183">
        <f>RES_hhdet_tesh!I31/RES_summary!I$19</f>
        <v>17.502227650180252</v>
      </c>
      <c r="J31" s="183">
        <f>RES_hhdet_tesh!J31/RES_summary!J$19</f>
        <v>17.245697029757313</v>
      </c>
      <c r="K31" s="183">
        <f>RES_hhdet_tesh!K31/RES_summary!K$19</f>
        <v>17.331812125899955</v>
      </c>
      <c r="L31" s="183">
        <f>RES_hhdet_tesh!L31/RES_summary!L$19</f>
        <v>17.322200268905139</v>
      </c>
      <c r="M31" s="183">
        <f>RES_hhdet_tesh!M31/RES_summary!M$19</f>
        <v>17.212612603346749</v>
      </c>
      <c r="N31" s="183">
        <f>RES_hhdet_tesh!N31/RES_summary!N$19</f>
        <v>17.046418367509126</v>
      </c>
      <c r="O31" s="183">
        <f>RES_hhdet_tesh!O31/RES_summary!O$19</f>
        <v>16.79134798614637</v>
      </c>
      <c r="P31" s="183">
        <f>RES_hhdet_tesh!P31/RES_summary!P$19</f>
        <v>16.558387342092239</v>
      </c>
      <c r="Q31" s="183">
        <f>RES_hhdet_tesh!Q31/RES_summary!Q$19</f>
        <v>16.312212318625885</v>
      </c>
    </row>
    <row r="32" spans="1:17" ht="12" customHeight="1" x14ac:dyDescent="0.25">
      <c r="A32" s="167" t="s">
        <v>168</v>
      </c>
      <c r="B32" s="183">
        <f>RES_hhdet_tesh!B32/RES_summary!B$19</f>
        <v>17.256214827757436</v>
      </c>
      <c r="C32" s="183">
        <f>RES_hhdet_tesh!C32/RES_summary!C$19</f>
        <v>17.275295867425143</v>
      </c>
      <c r="D32" s="183">
        <f>RES_hhdet_tesh!D32/RES_summary!D$19</f>
        <v>17.4865138287505</v>
      </c>
      <c r="E32" s="183">
        <f>RES_hhdet_tesh!E32/RES_summary!E$19</f>
        <v>17.631318882221702</v>
      </c>
      <c r="F32" s="183">
        <f>RES_hhdet_tesh!F32/RES_summary!F$19</f>
        <v>17.739623015589707</v>
      </c>
      <c r="G32" s="183">
        <f>RES_hhdet_tesh!G32/RES_summary!G$19</f>
        <v>17.790866322850576</v>
      </c>
      <c r="H32" s="183">
        <f>RES_hhdet_tesh!H32/RES_summary!H$19</f>
        <v>17.648687074924201</v>
      </c>
      <c r="I32" s="183">
        <f>RES_hhdet_tesh!I32/RES_summary!I$19</f>
        <v>17.443901521648733</v>
      </c>
      <c r="J32" s="183">
        <f>RES_hhdet_tesh!J32/RES_summary!J$19</f>
        <v>17.208486873684166</v>
      </c>
      <c r="K32" s="183">
        <f>RES_hhdet_tesh!K32/RES_summary!K$19</f>
        <v>17.337420470580625</v>
      </c>
      <c r="L32" s="183">
        <f>RES_hhdet_tesh!L32/RES_summary!L$19</f>
        <v>17.34871659462997</v>
      </c>
      <c r="M32" s="183">
        <f>RES_hhdet_tesh!M32/RES_summary!M$19</f>
        <v>17.262978840475746</v>
      </c>
      <c r="N32" s="183">
        <f>RES_hhdet_tesh!N32/RES_summary!N$19</f>
        <v>17.118633546375474</v>
      </c>
      <c r="O32" s="183">
        <f>RES_hhdet_tesh!O32/RES_summary!O$19</f>
        <v>16.887423671022475</v>
      </c>
      <c r="P32" s="183">
        <f>RES_hhdet_tesh!P32/RES_summary!P$19</f>
        <v>16.693679369032591</v>
      </c>
      <c r="Q32" s="183">
        <f>RES_hhdet_tesh!Q32/RES_summary!Q$19</f>
        <v>16.49585744671506</v>
      </c>
    </row>
    <row r="33" spans="1:17" ht="12" customHeight="1" x14ac:dyDescent="0.25">
      <c r="A33" s="166" t="s">
        <v>57</v>
      </c>
      <c r="B33" s="182">
        <f>RES_hhdet_tesh!B33/RES_summary!B$19</f>
        <v>11.216550906501869</v>
      </c>
      <c r="C33" s="182">
        <f>RES_hhdet_tesh!C33/RES_summary!C$19</f>
        <v>11.231670273311209</v>
      </c>
      <c r="D33" s="182">
        <f>RES_hhdet_tesh!D33/RES_summary!D$19</f>
        <v>11.419102808277033</v>
      </c>
      <c r="E33" s="182">
        <f>RES_hhdet_tesh!E33/RES_summary!E$19</f>
        <v>11.558755982868396</v>
      </c>
      <c r="F33" s="182">
        <f>RES_hhdet_tesh!F33/RES_summary!F$19</f>
        <v>11.678936959759412</v>
      </c>
      <c r="G33" s="182">
        <f>RES_hhdet_tesh!G33/RES_summary!G$19</f>
        <v>11.710370428802852</v>
      </c>
      <c r="H33" s="182">
        <f>RES_hhdet_tesh!H33/RES_summary!H$19</f>
        <v>11.612444183593716</v>
      </c>
      <c r="I33" s="182">
        <f>RES_hhdet_tesh!I33/RES_summary!I$19</f>
        <v>11.460808280014241</v>
      </c>
      <c r="J33" s="182">
        <f>RES_hhdet_tesh!J33/RES_summary!J$19</f>
        <v>11.287236810594409</v>
      </c>
      <c r="K33" s="182">
        <f>RES_hhdet_tesh!K33/RES_summary!K$19</f>
        <v>11.357390564919461</v>
      </c>
      <c r="L33" s="182">
        <f>RES_hhdet_tesh!L33/RES_summary!L$19</f>
        <v>11.260311347314026</v>
      </c>
      <c r="M33" s="182">
        <f>RES_hhdet_tesh!M33/RES_summary!M$19</f>
        <v>11.365173578490795</v>
      </c>
      <c r="N33" s="182">
        <f>RES_hhdet_tesh!N33/RES_summary!N$19</f>
        <v>11.160641789823741</v>
      </c>
      <c r="O33" s="182">
        <f>RES_hhdet_tesh!O33/RES_summary!O$19</f>
        <v>10.853372410083663</v>
      </c>
      <c r="P33" s="182">
        <f>RES_hhdet_tesh!P33/RES_summary!P$19</f>
        <v>10.918146879523608</v>
      </c>
      <c r="Q33" s="182">
        <f>RES_hhdet_tesh!Q33/RES_summary!Q$19</f>
        <v>10.652074289316612</v>
      </c>
    </row>
    <row r="34" spans="1:17" ht="12" customHeight="1" x14ac:dyDescent="0.25">
      <c r="A34" s="147" t="s">
        <v>59</v>
      </c>
      <c r="B34" s="181">
        <f>RES_hhdet_tesh!B34/RES_summary!B$19</f>
        <v>6.0396639212555652</v>
      </c>
      <c r="C34" s="181">
        <f>RES_hhdet_tesh!C34/RES_summary!C$19</f>
        <v>6.0436255941139354</v>
      </c>
      <c r="D34" s="181">
        <f>RES_hhdet_tesh!D34/RES_summary!D$19</f>
        <v>6.0674110204734655</v>
      </c>
      <c r="E34" s="181">
        <f>RES_hhdet_tesh!E34/RES_summary!E$19</f>
        <v>6.0725628993533034</v>
      </c>
      <c r="F34" s="181">
        <f>RES_hhdet_tesh!F34/RES_summary!F$19</f>
        <v>6.0606860558302973</v>
      </c>
      <c r="G34" s="181">
        <f>RES_hhdet_tesh!G34/RES_summary!G$19</f>
        <v>6.0804958940477229</v>
      </c>
      <c r="H34" s="181">
        <f>RES_hhdet_tesh!H34/RES_summary!H$19</f>
        <v>6.0362428913304802</v>
      </c>
      <c r="I34" s="181">
        <f>RES_hhdet_tesh!I34/RES_summary!I$19</f>
        <v>5.983093241634494</v>
      </c>
      <c r="J34" s="181">
        <f>RES_hhdet_tesh!J34/RES_summary!J$19</f>
        <v>5.9212500630897571</v>
      </c>
      <c r="K34" s="181">
        <f>RES_hhdet_tesh!K34/RES_summary!K$19</f>
        <v>5.980029905661163</v>
      </c>
      <c r="L34" s="181">
        <f>RES_hhdet_tesh!L34/RES_summary!L$19</f>
        <v>6.0884052473159409</v>
      </c>
      <c r="M34" s="181">
        <f>RES_hhdet_tesh!M34/RES_summary!M$19</f>
        <v>5.897805261984951</v>
      </c>
      <c r="N34" s="181">
        <f>RES_hhdet_tesh!N34/RES_summary!N$19</f>
        <v>5.957991756551734</v>
      </c>
      <c r="O34" s="181">
        <f>RES_hhdet_tesh!O34/RES_summary!O$19</f>
        <v>6.0340512609388117</v>
      </c>
      <c r="P34" s="181">
        <f>RES_hhdet_tesh!P34/RES_summary!P$19</f>
        <v>5.7755324895089837</v>
      </c>
      <c r="Q34" s="181">
        <f>RES_hhdet_tesh!Q34/RES_summary!Q$19</f>
        <v>5.84378315739845</v>
      </c>
    </row>
    <row r="35" spans="1:17" ht="12" customHeight="1" x14ac:dyDescent="0.25">
      <c r="A35" s="163" t="s">
        <v>142</v>
      </c>
      <c r="B35" s="180">
        <f>RES_hhdet_tesh!B35/RES_summary!B$19</f>
        <v>18.293955797670893</v>
      </c>
      <c r="C35" s="180">
        <f>RES_hhdet_tesh!C35/RES_summary!C$19</f>
        <v>19.035935849139108</v>
      </c>
      <c r="D35" s="180">
        <f>RES_hhdet_tesh!D35/RES_summary!D$19</f>
        <v>18.981445179657314</v>
      </c>
      <c r="E35" s="180">
        <f>RES_hhdet_tesh!E35/RES_summary!E$19</f>
        <v>18.963740129080598</v>
      </c>
      <c r="F35" s="180">
        <f>RES_hhdet_tesh!F35/RES_summary!F$19</f>
        <v>18.367226992160663</v>
      </c>
      <c r="G35" s="180">
        <f>RES_hhdet_tesh!G35/RES_summary!G$19</f>
        <v>18.597733634405234</v>
      </c>
      <c r="H35" s="180">
        <f>RES_hhdet_tesh!H35/RES_summary!H$19</f>
        <v>18.135913206755628</v>
      </c>
      <c r="I35" s="180">
        <f>RES_hhdet_tesh!I35/RES_summary!I$19</f>
        <v>19.558119288170484</v>
      </c>
      <c r="J35" s="180">
        <f>RES_hhdet_tesh!J35/RES_summary!J$19</f>
        <v>18.282659180253525</v>
      </c>
      <c r="K35" s="180">
        <f>RES_hhdet_tesh!K35/RES_summary!K$19</f>
        <v>19.116686765020646</v>
      </c>
      <c r="L35" s="180">
        <f>RES_hhdet_tesh!L35/RES_summary!L$19</f>
        <v>18.689487531307879</v>
      </c>
      <c r="M35" s="180">
        <f>RES_hhdet_tesh!M35/RES_summary!M$19</f>
        <v>19.62249895547107</v>
      </c>
      <c r="N35" s="180">
        <f>RES_hhdet_tesh!N35/RES_summary!N$19</f>
        <v>19.592353439504407</v>
      </c>
      <c r="O35" s="180">
        <f>RES_hhdet_tesh!O35/RES_summary!O$19</f>
        <v>19.20512330725057</v>
      </c>
      <c r="P35" s="180">
        <f>RES_hhdet_tesh!P35/RES_summary!P$19</f>
        <v>20.515382091148734</v>
      </c>
      <c r="Q35" s="180">
        <f>RES_hhdet_tesh!Q35/RES_summary!Q$19</f>
        <v>19.894655111172625</v>
      </c>
    </row>
    <row r="36" spans="1:17" ht="12" customHeight="1" x14ac:dyDescent="0.25">
      <c r="A36" s="161" t="s">
        <v>141</v>
      </c>
      <c r="B36" s="179">
        <f>RES_hhdet_tesh!B36/RES_summary!B$19</f>
        <v>17.93073518974165</v>
      </c>
      <c r="C36" s="179">
        <f>RES_hhdet_tesh!C36/RES_summary!C$19</f>
        <v>18.441684066002583</v>
      </c>
      <c r="D36" s="179">
        <f>RES_hhdet_tesh!D36/RES_summary!D$19</f>
        <v>18.458804107650458</v>
      </c>
      <c r="E36" s="179">
        <f>RES_hhdet_tesh!E36/RES_summary!E$19</f>
        <v>18.493110423291231</v>
      </c>
      <c r="F36" s="179">
        <f>RES_hhdet_tesh!F36/RES_summary!F$19</f>
        <v>18.121847869766707</v>
      </c>
      <c r="G36" s="179">
        <f>RES_hhdet_tesh!G36/RES_summary!G$19</f>
        <v>18.346329748163726</v>
      </c>
      <c r="H36" s="179">
        <f>RES_hhdet_tesh!H36/RES_summary!H$19</f>
        <v>18.035810357915349</v>
      </c>
      <c r="I36" s="179">
        <f>RES_hhdet_tesh!I36/RES_summary!I$19</f>
        <v>18.910067958584342</v>
      </c>
      <c r="J36" s="179">
        <f>RES_hhdet_tesh!J36/RES_summary!J$19</f>
        <v>17.961809939592261</v>
      </c>
      <c r="K36" s="179">
        <f>RES_hhdet_tesh!K36/RES_summary!K$19</f>
        <v>18.537939888944386</v>
      </c>
      <c r="L36" s="179">
        <f>RES_hhdet_tesh!L36/RES_summary!L$19</f>
        <v>18.248255413902687</v>
      </c>
      <c r="M36" s="179">
        <f>RES_hhdet_tesh!M36/RES_summary!M$19</f>
        <v>18.853134252437179</v>
      </c>
      <c r="N36" s="179">
        <f>RES_hhdet_tesh!N36/RES_summary!N$19</f>
        <v>18.766308398892775</v>
      </c>
      <c r="O36" s="179">
        <f>RES_hhdet_tesh!O36/RES_summary!O$19</f>
        <v>18.411027634816278</v>
      </c>
      <c r="P36" s="179">
        <f>RES_hhdet_tesh!P36/RES_summary!P$19</f>
        <v>19.280083346707663</v>
      </c>
      <c r="Q36" s="179">
        <f>RES_hhdet_tesh!Q36/RES_summary!Q$19</f>
        <v>18.751071314744895</v>
      </c>
    </row>
    <row r="37" spans="1:17" ht="12" customHeight="1" x14ac:dyDescent="0.25">
      <c r="A37" s="148" t="s">
        <v>60</v>
      </c>
      <c r="B37" s="177">
        <f>RES_hhdet_tesh!B37/RES_summary!B$19</f>
        <v>11.891071268486083</v>
      </c>
      <c r="C37" s="177">
        <f>RES_hhdet_tesh!C37/RES_summary!C$19</f>
        <v>12.398058471888655</v>
      </c>
      <c r="D37" s="177">
        <f>RES_hhdet_tesh!D37/RES_summary!D$19</f>
        <v>12.391393087176995</v>
      </c>
      <c r="E37" s="177">
        <f>RES_hhdet_tesh!E37/RES_summary!E$19</f>
        <v>12.420547523937925</v>
      </c>
      <c r="F37" s="177">
        <f>RES_hhdet_tesh!F37/RES_summary!F$19</f>
        <v>12.061161813936407</v>
      </c>
      <c r="G37" s="177">
        <f>RES_hhdet_tesh!G37/RES_summary!G$19</f>
        <v>12.265833854116003</v>
      </c>
      <c r="H37" s="177">
        <f>RES_hhdet_tesh!H37/RES_summary!H$19</f>
        <v>11.999567466584864</v>
      </c>
      <c r="I37" s="177">
        <f>RES_hhdet_tesh!I37/RES_summary!I$19</f>
        <v>12.92697471694985</v>
      </c>
      <c r="J37" s="177">
        <f>RES_hhdet_tesh!J37/RES_summary!J$19</f>
        <v>12.040559876502503</v>
      </c>
      <c r="K37" s="177">
        <f>RES_hhdet_tesh!K37/RES_summary!K$19</f>
        <v>12.557909983283221</v>
      </c>
      <c r="L37" s="177">
        <f>RES_hhdet_tesh!L37/RES_summary!L$19</f>
        <v>12.15985016658675</v>
      </c>
      <c r="M37" s="177">
        <f>RES_hhdet_tesh!M37/RES_summary!M$19</f>
        <v>12.955328990452234</v>
      </c>
      <c r="N37" s="177">
        <f>RES_hhdet_tesh!N37/RES_summary!N$19</f>
        <v>12.808316642341042</v>
      </c>
      <c r="O37" s="177">
        <f>RES_hhdet_tesh!O37/RES_summary!O$19</f>
        <v>12.37697637387747</v>
      </c>
      <c r="P37" s="177">
        <f>RES_hhdet_tesh!P37/RES_summary!P$19</f>
        <v>13.504550857198682</v>
      </c>
      <c r="Q37" s="177">
        <f>RES_hhdet_tesh!Q37/RES_summary!Q$19</f>
        <v>12.907288157346446</v>
      </c>
    </row>
    <row r="38" spans="1:17" ht="12" customHeight="1" x14ac:dyDescent="0.25">
      <c r="A38" s="148" t="s">
        <v>59</v>
      </c>
      <c r="B38" s="177">
        <f>RES_hhdet_tesh!B38/RES_summary!B$19</f>
        <v>6.0396639212555678</v>
      </c>
      <c r="C38" s="177">
        <f>RES_hhdet_tesh!C38/RES_summary!C$19</f>
        <v>6.0436255941139345</v>
      </c>
      <c r="D38" s="177">
        <f>RES_hhdet_tesh!D38/RES_summary!D$19</f>
        <v>6.0674110204734655</v>
      </c>
      <c r="E38" s="177">
        <f>RES_hhdet_tesh!E38/RES_summary!E$19</f>
        <v>6.0725628993533052</v>
      </c>
      <c r="F38" s="177">
        <f>RES_hhdet_tesh!F38/RES_summary!F$19</f>
        <v>6.0606860558303008</v>
      </c>
      <c r="G38" s="177">
        <f>RES_hhdet_tesh!G38/RES_summary!G$19</f>
        <v>6.0804958940477229</v>
      </c>
      <c r="H38" s="177">
        <f>RES_hhdet_tesh!H38/RES_summary!H$19</f>
        <v>6.0362428913304811</v>
      </c>
      <c r="I38" s="177">
        <f>RES_hhdet_tesh!I38/RES_summary!I$19</f>
        <v>5.9830932416344904</v>
      </c>
      <c r="J38" s="177">
        <f>RES_hhdet_tesh!J38/RES_summary!J$19</f>
        <v>5.9212500630897571</v>
      </c>
      <c r="K38" s="177">
        <f>RES_hhdet_tesh!K38/RES_summary!K$19</f>
        <v>5.980029905661163</v>
      </c>
      <c r="L38" s="177">
        <f>RES_hhdet_tesh!L38/RES_summary!L$19</f>
        <v>6.0884052473159365</v>
      </c>
      <c r="M38" s="177">
        <f>RES_hhdet_tesh!M38/RES_summary!M$19</f>
        <v>5.8978052619849493</v>
      </c>
      <c r="N38" s="177">
        <f>RES_hhdet_tesh!N38/RES_summary!N$19</f>
        <v>5.9579917565517295</v>
      </c>
      <c r="O38" s="177">
        <f>RES_hhdet_tesh!O38/RES_summary!O$19</f>
        <v>6.0340512609388064</v>
      </c>
      <c r="P38" s="177">
        <f>RES_hhdet_tesh!P38/RES_summary!P$19</f>
        <v>5.7755324895089792</v>
      </c>
      <c r="Q38" s="177">
        <f>RES_hhdet_tesh!Q38/RES_summary!Q$19</f>
        <v>5.8437831573984509</v>
      </c>
    </row>
    <row r="39" spans="1:17" ht="12" customHeight="1" x14ac:dyDescent="0.25">
      <c r="A39" s="158" t="s">
        <v>62</v>
      </c>
      <c r="B39" s="178">
        <f>RES_hhdet_tesh!B39/RES_summary!B$19</f>
        <v>6.4797278858163798</v>
      </c>
      <c r="C39" s="178">
        <f>RES_hhdet_tesh!C39/RES_summary!C$19</f>
        <v>6.6476151035183735</v>
      </c>
      <c r="D39" s="178">
        <f>RES_hhdet_tesh!D39/RES_summary!D$19</f>
        <v>6.7460605006444405</v>
      </c>
      <c r="E39" s="178">
        <f>RES_hhdet_tesh!E39/RES_summary!E$19</f>
        <v>6.8222674829774421</v>
      </c>
      <c r="F39" s="178">
        <f>RES_hhdet_tesh!F39/RES_summary!F$19</f>
        <v>6.6611325767307576</v>
      </c>
      <c r="G39" s="178">
        <f>RES_hhdet_tesh!G39/RES_summary!G$19</f>
        <v>6.5756331195809876</v>
      </c>
      <c r="H39" s="178">
        <f>RES_hhdet_tesh!H39/RES_summary!H$19</f>
        <v>6.47009949206043</v>
      </c>
      <c r="I39" s="178">
        <f>RES_hhdet_tesh!I39/RES_summary!I$19</f>
        <v>6.6660568018476241</v>
      </c>
      <c r="J39" s="178">
        <f>RES_hhdet_tesh!J39/RES_summary!J$19</f>
        <v>6.4737127308375699</v>
      </c>
      <c r="K39" s="178">
        <f>RES_hhdet_tesh!K39/RES_summary!K$19</f>
        <v>6.7420155577630005</v>
      </c>
      <c r="L39" s="178">
        <f>RES_hhdet_tesh!L39/RES_summary!L$19</f>
        <v>6.6250650460749458</v>
      </c>
      <c r="M39" s="178">
        <f>RES_hhdet_tesh!M39/RES_summary!M$19</f>
        <v>6.7398697573173481</v>
      </c>
      <c r="N39" s="178">
        <f>RES_hhdet_tesh!N39/RES_summary!N$19</f>
        <v>7.0198596024478057</v>
      </c>
      <c r="O39" s="178">
        <f>RES_hhdet_tesh!O39/RES_summary!O$19</f>
        <v>6.6471976824113543</v>
      </c>
      <c r="P39" s="178">
        <f>RES_hhdet_tesh!P39/RES_summary!P$19</f>
        <v>7.0537240097704368</v>
      </c>
      <c r="Q39" s="178">
        <f>RES_hhdet_tesh!Q39/RES_summary!Q$19</f>
        <v>6.8067974093669745</v>
      </c>
    </row>
    <row r="40" spans="1:17" ht="12" customHeight="1" x14ac:dyDescent="0.25">
      <c r="A40" s="23" t="s">
        <v>57</v>
      </c>
      <c r="B40" s="177">
        <f>RES_hhdet_tesh!B40/RES_summary!B$19</f>
        <v>6.0492911313450399</v>
      </c>
      <c r="C40" s="177">
        <f>RES_hhdet_tesh!C40/RES_summary!C$19</f>
        <v>6.0370625092266366</v>
      </c>
      <c r="D40" s="177">
        <f>RES_hhdet_tesh!D40/RES_summary!D$19</f>
        <v>6.0390683933550742</v>
      </c>
      <c r="E40" s="177">
        <f>RES_hhdet_tesh!E40/RES_summary!E$19</f>
        <v>5.828237695316143</v>
      </c>
      <c r="F40" s="177">
        <f>RES_hhdet_tesh!F40/RES_summary!F$19</f>
        <v>6.2965940477625768</v>
      </c>
      <c r="G40" s="177">
        <f>RES_hhdet_tesh!G40/RES_summary!G$19</f>
        <v>7.0296293424967482</v>
      </c>
      <c r="H40" s="177">
        <f>RES_hhdet_tesh!H40/RES_summary!H$19</f>
        <v>5.7906413561610357</v>
      </c>
      <c r="I40" s="177">
        <f>RES_hhdet_tesh!I40/RES_summary!I$19</f>
        <v>6.531072742398953</v>
      </c>
      <c r="J40" s="177">
        <f>RES_hhdet_tesh!J40/RES_summary!J$19</f>
        <v>6.5235570346152212</v>
      </c>
      <c r="K40" s="177">
        <f>RES_hhdet_tesh!K40/RES_summary!K$19</f>
        <v>4.8872819899622648</v>
      </c>
      <c r="L40" s="177">
        <f>RES_hhdet_tesh!L40/RES_summary!L$19</f>
        <v>7.020065324139761</v>
      </c>
      <c r="M40" s="177">
        <f>RES_hhdet_tesh!M40/RES_summary!M$19</f>
        <v>6.9795182614149995</v>
      </c>
      <c r="N40" s="177">
        <f>RES_hhdet_tesh!N40/RES_summary!N$19</f>
        <v>5.3507932918018817</v>
      </c>
      <c r="O40" s="177">
        <f>RES_hhdet_tesh!O40/RES_summary!O$19</f>
        <v>5.8406027611411613</v>
      </c>
      <c r="P40" s="177">
        <f>RES_hhdet_tesh!P40/RES_summary!P$19</f>
        <v>5.7608271867195491</v>
      </c>
      <c r="Q40" s="177">
        <f>RES_hhdet_tesh!Q40/RES_summary!Q$19</f>
        <v>5.8318358087179343</v>
      </c>
    </row>
    <row r="41" spans="1:17" ht="12" customHeight="1" x14ac:dyDescent="0.25">
      <c r="A41" s="29" t="s">
        <v>140</v>
      </c>
      <c r="B41" s="176">
        <f>RES_hhdet_tesh!B41/RES_summary!B$19</f>
        <v>6.5049538862468328</v>
      </c>
      <c r="C41" s="176">
        <f>RES_hhdet_tesh!C41/RES_summary!C$19</f>
        <v>6.6748404049979397</v>
      </c>
      <c r="D41" s="176">
        <f>RES_hhdet_tesh!D41/RES_summary!D$19</f>
        <v>6.7737878647513945</v>
      </c>
      <c r="E41" s="176">
        <f>RES_hhdet_tesh!E41/RES_summary!E$19</f>
        <v>6.8446970254067399</v>
      </c>
      <c r="F41" s="176">
        <f>RES_hhdet_tesh!F41/RES_summary!F$19</f>
        <v>6.6699580238658243</v>
      </c>
      <c r="G41" s="176">
        <f>RES_hhdet_tesh!G41/RES_summary!G$19</f>
        <v>6.5553108201632027</v>
      </c>
      <c r="H41" s="176">
        <f>RES_hhdet_tesh!H41/RES_summary!H$19</f>
        <v>6.5007315600232047</v>
      </c>
      <c r="I41" s="176">
        <f>RES_hhdet_tesh!I41/RES_summary!I$19</f>
        <v>6.6769459555616963</v>
      </c>
      <c r="J41" s="176">
        <f>RES_hhdet_tesh!J41/RES_summary!J$19</f>
        <v>6.4699833530563051</v>
      </c>
      <c r="K41" s="176">
        <f>RES_hhdet_tesh!K41/RES_summary!K$19</f>
        <v>6.8265087068509072</v>
      </c>
      <c r="L41" s="176">
        <f>RES_hhdet_tesh!L41/RES_summary!L$19</f>
        <v>6.607593580829132</v>
      </c>
      <c r="M41" s="176">
        <f>RES_hhdet_tesh!M41/RES_summary!M$19</f>
        <v>6.7297789610122845</v>
      </c>
      <c r="N41" s="176">
        <f>RES_hhdet_tesh!N41/RES_summary!N$19</f>
        <v>7.0695368954664879</v>
      </c>
      <c r="O41" s="176">
        <f>RES_hhdet_tesh!O41/RES_summary!O$19</f>
        <v>6.6715043659458839</v>
      </c>
      <c r="P41" s="176">
        <f>RES_hhdet_tesh!P41/RES_summary!P$19</f>
        <v>7.0960469258365189</v>
      </c>
      <c r="Q41" s="176">
        <f>RES_hhdet_tesh!Q41/RES_summary!Q$19</f>
        <v>6.8515780791792187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84">
        <f>RES_hhdet_tesh!B43/RES_summary!B$19</f>
        <v>130.14777768678815</v>
      </c>
      <c r="C43" s="184">
        <f>RES_hhdet_tesh!C43/RES_summary!C$19</f>
        <v>130.77864398552919</v>
      </c>
      <c r="D43" s="184">
        <f>RES_hhdet_tesh!D43/RES_summary!D$19</f>
        <v>126.74868281424271</v>
      </c>
      <c r="E43" s="184">
        <f>RES_hhdet_tesh!E43/RES_summary!E$19</f>
        <v>127.22892507298987</v>
      </c>
      <c r="F43" s="184">
        <f>RES_hhdet_tesh!F43/RES_summary!F$19</f>
        <v>122.20580111949282</v>
      </c>
      <c r="G43" s="184">
        <f>RES_hhdet_tesh!G43/RES_summary!G$19</f>
        <v>115.21320818186325</v>
      </c>
      <c r="H43" s="184">
        <f>RES_hhdet_tesh!H43/RES_summary!H$19</f>
        <v>112.07971222204316</v>
      </c>
      <c r="I43" s="184">
        <f>RES_hhdet_tesh!I43/RES_summary!I$19</f>
        <v>111.30418765668566</v>
      </c>
      <c r="J43" s="184">
        <f>RES_hhdet_tesh!J43/RES_summary!J$19</f>
        <v>113.0171792818678</v>
      </c>
      <c r="K43" s="184">
        <f>RES_hhdet_tesh!K43/RES_summary!K$19</f>
        <v>106.74635644334394</v>
      </c>
      <c r="L43" s="184">
        <f>RES_hhdet_tesh!L43/RES_summary!L$19</f>
        <v>117.22130404433385</v>
      </c>
      <c r="M43" s="184">
        <f>RES_hhdet_tesh!M43/RES_summary!M$19</f>
        <v>110.32567564888865</v>
      </c>
      <c r="N43" s="184">
        <f>RES_hhdet_tesh!N43/RES_summary!N$19</f>
        <v>117.14841782447198</v>
      </c>
      <c r="O43" s="184">
        <f>RES_hhdet_tesh!O43/RES_summary!O$19</f>
        <v>119.83389795080672</v>
      </c>
      <c r="P43" s="184">
        <f>RES_hhdet_tesh!P43/RES_summary!P$19</f>
        <v>104.73351287590127</v>
      </c>
      <c r="Q43" s="184">
        <f>RES_hhdet_tesh!Q43/RES_summary!Q$19</f>
        <v>113.24081780953259</v>
      </c>
    </row>
    <row r="44" spans="1:17" ht="12.95" customHeight="1" x14ac:dyDescent="0.25">
      <c r="A44" s="158" t="s">
        <v>65</v>
      </c>
      <c r="B44" s="178">
        <f>RES_hhdet_tesh!B44/RES_summary!B$19</f>
        <v>105.75565431978239</v>
      </c>
      <c r="C44" s="178">
        <f>RES_hhdet_tesh!C44/RES_summary!C$19</f>
        <v>106.46762403971077</v>
      </c>
      <c r="D44" s="178">
        <f>RES_hhdet_tesh!D44/RES_summary!D$19</f>
        <v>102.13331227945064</v>
      </c>
      <c r="E44" s="178">
        <f>RES_hhdet_tesh!E44/RES_summary!E$19</f>
        <v>102.58951158470377</v>
      </c>
      <c r="F44" s="178">
        <f>RES_hhdet_tesh!F44/RES_summary!F$19</f>
        <v>98.023367755874304</v>
      </c>
      <c r="G44" s="178">
        <f>RES_hhdet_tesh!G44/RES_summary!G$19</f>
        <v>91.14543926280038</v>
      </c>
      <c r="H44" s="178">
        <f>RES_hhdet_tesh!H44/RES_summary!H$19</f>
        <v>88.234695946376576</v>
      </c>
      <c r="I44" s="178">
        <f>RES_hhdet_tesh!I44/RES_summary!I$19</f>
        <v>87.138466082086154</v>
      </c>
      <c r="J44" s="178">
        <f>RES_hhdet_tesh!J44/RES_summary!J$19</f>
        <v>89.152110458971507</v>
      </c>
      <c r="K44" s="178">
        <f>RES_hhdet_tesh!K44/RES_summary!K$19</f>
        <v>82.841396505544651</v>
      </c>
      <c r="L44" s="178">
        <f>RES_hhdet_tesh!L44/RES_summary!L$19</f>
        <v>93.188537259172691</v>
      </c>
      <c r="M44" s="178">
        <f>RES_hhdet_tesh!M44/RES_summary!M$19</f>
        <v>86.245676687816115</v>
      </c>
      <c r="N44" s="178">
        <f>RES_hhdet_tesh!N44/RES_summary!N$19</f>
        <v>92.403360948849183</v>
      </c>
      <c r="O44" s="178">
        <f>RES_hhdet_tesh!O44/RES_summary!O$19</f>
        <v>96.214123800456818</v>
      </c>
      <c r="P44" s="178">
        <f>RES_hhdet_tesh!P44/RES_summary!P$19</f>
        <v>80.504280226488831</v>
      </c>
      <c r="Q44" s="178">
        <f>RES_hhdet_tesh!Q44/RES_summary!Q$19</f>
        <v>89.567570802831511</v>
      </c>
    </row>
    <row r="45" spans="1:17" ht="12" customHeight="1" x14ac:dyDescent="0.25">
      <c r="A45" s="23" t="s">
        <v>166</v>
      </c>
      <c r="B45" s="177">
        <f>RES_hhdet_tesh!B45/RES_summary!B$19</f>
        <v>103.67001651255492</v>
      </c>
      <c r="C45" s="177">
        <f>RES_hhdet_tesh!C45/RES_summary!C$19</f>
        <v>103.77461865997253</v>
      </c>
      <c r="D45" s="177">
        <f>RES_hhdet_tesh!D45/RES_summary!D$19</f>
        <v>99.222714393093412</v>
      </c>
      <c r="E45" s="177">
        <f>RES_hhdet_tesh!E45/RES_summary!E$19</f>
        <v>99.665232927563096</v>
      </c>
      <c r="F45" s="177">
        <f>RES_hhdet_tesh!F45/RES_summary!F$19</f>
        <v>95.734049450885607</v>
      </c>
      <c r="G45" s="177">
        <f>RES_hhdet_tesh!G45/RES_summary!G$19</f>
        <v>89.069865618853939</v>
      </c>
      <c r="H45" s="177">
        <f>RES_hhdet_tesh!H45/RES_summary!H$19</f>
        <v>86.638353294244155</v>
      </c>
      <c r="I45" s="177">
        <f>RES_hhdet_tesh!I45/RES_summary!I$19</f>
        <v>84.191496800982904</v>
      </c>
      <c r="J45" s="177">
        <f>RES_hhdet_tesh!J45/RES_summary!J$19</f>
        <v>87.065880197646365</v>
      </c>
      <c r="K45" s="177">
        <f>RES_hhdet_tesh!K45/RES_summary!K$19</f>
        <v>80.649518766768409</v>
      </c>
      <c r="L45" s="177">
        <f>RES_hhdet_tesh!L45/RES_summary!L$19</f>
        <v>90.999047805365393</v>
      </c>
      <c r="M45" s="177">
        <f>RES_hhdet_tesh!M45/RES_summary!M$19</f>
        <v>83.88629628238246</v>
      </c>
      <c r="N45" s="177">
        <f>RES_hhdet_tesh!N45/RES_summary!N$19</f>
        <v>89.620658214727911</v>
      </c>
      <c r="O45" s="177">
        <f>RES_hhdet_tesh!O45/RES_summary!O$19</f>
        <v>94.816022938582847</v>
      </c>
      <c r="P45" s="177">
        <f>RES_hhdet_tesh!P45/RES_summary!P$19</f>
        <v>77.40415166981019</v>
      </c>
      <c r="Q45" s="177">
        <f>RES_hhdet_tesh!Q45/RES_summary!Q$19</f>
        <v>87.105357589520324</v>
      </c>
    </row>
    <row r="46" spans="1:17" ht="12" customHeight="1" x14ac:dyDescent="0.25">
      <c r="A46" s="23" t="s">
        <v>60</v>
      </c>
      <c r="B46" s="177">
        <f>RES_hhdet_tesh!B46/RES_summary!B$19</f>
        <v>2.0856378072274637</v>
      </c>
      <c r="C46" s="177">
        <f>RES_hhdet_tesh!C46/RES_summary!C$19</f>
        <v>2.6930053797382461</v>
      </c>
      <c r="D46" s="177">
        <f>RES_hhdet_tesh!D46/RES_summary!D$19</f>
        <v>2.910597886357233</v>
      </c>
      <c r="E46" s="177">
        <f>RES_hhdet_tesh!E46/RES_summary!E$19</f>
        <v>2.9242786571406802</v>
      </c>
      <c r="F46" s="177">
        <f>RES_hhdet_tesh!F46/RES_summary!F$19</f>
        <v>2.2893183049887025</v>
      </c>
      <c r="G46" s="177">
        <f>RES_hhdet_tesh!G46/RES_summary!G$19</f>
        <v>2.0755736439464387</v>
      </c>
      <c r="H46" s="177">
        <f>RES_hhdet_tesh!H46/RES_summary!H$19</f>
        <v>1.5963426521324229</v>
      </c>
      <c r="I46" s="177">
        <f>RES_hhdet_tesh!I46/RES_summary!I$19</f>
        <v>2.9469692811032568</v>
      </c>
      <c r="J46" s="177">
        <f>RES_hhdet_tesh!J46/RES_summary!J$19</f>
        <v>2.0862302613251358</v>
      </c>
      <c r="K46" s="177">
        <f>RES_hhdet_tesh!K46/RES_summary!K$19</f>
        <v>2.1918777387762307</v>
      </c>
      <c r="L46" s="177">
        <f>RES_hhdet_tesh!L46/RES_summary!L$19</f>
        <v>2.189489453807302</v>
      </c>
      <c r="M46" s="177">
        <f>RES_hhdet_tesh!M46/RES_summary!M$19</f>
        <v>2.3593804054336629</v>
      </c>
      <c r="N46" s="177">
        <f>RES_hhdet_tesh!N46/RES_summary!N$19</f>
        <v>2.7827027341212767</v>
      </c>
      <c r="O46" s="177">
        <f>RES_hhdet_tesh!O46/RES_summary!O$19</f>
        <v>1.3981008618739594</v>
      </c>
      <c r="P46" s="177">
        <f>RES_hhdet_tesh!P46/RES_summary!P$19</f>
        <v>3.100128556678643</v>
      </c>
      <c r="Q46" s="177">
        <f>RES_hhdet_tesh!Q46/RES_summary!Q$19</f>
        <v>2.4622132133111774</v>
      </c>
    </row>
    <row r="47" spans="1:17" ht="12.95" customHeight="1" x14ac:dyDescent="0.25">
      <c r="A47" s="158" t="s">
        <v>112</v>
      </c>
      <c r="B47" s="178">
        <f>RES_hhdet_tesh!B47/RES_summary!B$19</f>
        <v>7.443539927383909E-2</v>
      </c>
      <c r="C47" s="178">
        <f>RES_hhdet_tesh!C47/RES_summary!C$19</f>
        <v>9.1409487951108898E-2</v>
      </c>
      <c r="D47" s="178">
        <f>RES_hhdet_tesh!D47/RES_summary!D$19</f>
        <v>9.6093157350741823E-2</v>
      </c>
      <c r="E47" s="178">
        <f>RES_hhdet_tesh!E47/RES_summary!E$19</f>
        <v>9.5911336096606029E-2</v>
      </c>
      <c r="F47" s="178">
        <f>RES_hhdet_tesh!F47/RES_summary!F$19</f>
        <v>0.10366815923333875</v>
      </c>
      <c r="G47" s="178">
        <f>RES_hhdet_tesh!G47/RES_summary!G$19</f>
        <v>0.11464089030706645</v>
      </c>
      <c r="H47" s="178">
        <f>RES_hhdet_tesh!H47/RES_summary!H$19</f>
        <v>0.12585672348718077</v>
      </c>
      <c r="I47" s="178">
        <f>RES_hhdet_tesh!I47/RES_summary!I$19</f>
        <v>0.1434689470330843</v>
      </c>
      <c r="J47" s="178">
        <f>RES_hhdet_tesh!J47/RES_summary!J$19</f>
        <v>0.16121873233292028</v>
      </c>
      <c r="K47" s="178">
        <f>RES_hhdet_tesh!K47/RES_summary!K$19</f>
        <v>0.17863136407452543</v>
      </c>
      <c r="L47" s="178">
        <f>RES_hhdet_tesh!L47/RES_summary!L$19</f>
        <v>0.19007056941689979</v>
      </c>
      <c r="M47" s="178">
        <f>RES_hhdet_tesh!M47/RES_summary!M$19</f>
        <v>0.20914705015503954</v>
      </c>
      <c r="N47" s="178">
        <f>RES_hhdet_tesh!N47/RES_summary!N$19</f>
        <v>0.19430260751551306</v>
      </c>
      <c r="O47" s="178">
        <f>RES_hhdet_tesh!O47/RES_summary!O$19</f>
        <v>0.19337787259961367</v>
      </c>
      <c r="P47" s="178">
        <f>RES_hhdet_tesh!P47/RES_summary!P$19</f>
        <v>0.1644879769736794</v>
      </c>
      <c r="Q47" s="178">
        <f>RES_hhdet_tesh!Q47/RES_summary!Q$19</f>
        <v>0.15857517752938324</v>
      </c>
    </row>
    <row r="48" spans="1:17" ht="12" customHeight="1" x14ac:dyDescent="0.25">
      <c r="A48" s="23" t="s">
        <v>60</v>
      </c>
      <c r="B48" s="177">
        <f>RES_hhdet_tesh!B48/RES_summary!B$19</f>
        <v>7.443539927383909E-2</v>
      </c>
      <c r="C48" s="177">
        <f>RES_hhdet_tesh!C48/RES_summary!C$19</f>
        <v>9.1409487951108898E-2</v>
      </c>
      <c r="D48" s="177">
        <f>RES_hhdet_tesh!D48/RES_summary!D$19</f>
        <v>9.6093157350741823E-2</v>
      </c>
      <c r="E48" s="177">
        <f>RES_hhdet_tesh!E48/RES_summary!E$19</f>
        <v>9.5911336096606029E-2</v>
      </c>
      <c r="F48" s="177">
        <f>RES_hhdet_tesh!F48/RES_summary!F$19</f>
        <v>0.10366815923333875</v>
      </c>
      <c r="G48" s="177">
        <f>RES_hhdet_tesh!G48/RES_summary!G$19</f>
        <v>0.11464089030706645</v>
      </c>
      <c r="H48" s="177">
        <f>RES_hhdet_tesh!H48/RES_summary!H$19</f>
        <v>0.12585672348718077</v>
      </c>
      <c r="I48" s="177">
        <f>RES_hhdet_tesh!I48/RES_summary!I$19</f>
        <v>0.1434689470330843</v>
      </c>
      <c r="J48" s="177">
        <f>RES_hhdet_tesh!J48/RES_summary!J$19</f>
        <v>0.16121873233292028</v>
      </c>
      <c r="K48" s="177">
        <f>RES_hhdet_tesh!K48/RES_summary!K$19</f>
        <v>0.17863136407452543</v>
      </c>
      <c r="L48" s="177">
        <f>RES_hhdet_tesh!L48/RES_summary!L$19</f>
        <v>0.19007056941689979</v>
      </c>
      <c r="M48" s="177">
        <f>RES_hhdet_tesh!M48/RES_summary!M$19</f>
        <v>0.20914705015503954</v>
      </c>
      <c r="N48" s="177">
        <f>RES_hhdet_tesh!N48/RES_summary!N$19</f>
        <v>0.19430260751551306</v>
      </c>
      <c r="O48" s="177">
        <f>RES_hhdet_tesh!O48/RES_summary!O$19</f>
        <v>0.19337787259961367</v>
      </c>
      <c r="P48" s="177">
        <f>RES_hhdet_tesh!P48/RES_summary!P$19</f>
        <v>0.1644879769736794</v>
      </c>
      <c r="Q48" s="177">
        <f>RES_hhdet_tesh!Q48/RES_summary!Q$19</f>
        <v>0.15857517752938324</v>
      </c>
    </row>
    <row r="49" spans="1:17" ht="12" customHeight="1" x14ac:dyDescent="0.25">
      <c r="A49" s="158" t="s">
        <v>63</v>
      </c>
      <c r="B49" s="178">
        <f>RES_hhdet_tesh!B49/RES_summary!B$19</f>
        <v>17.837970456743992</v>
      </c>
      <c r="C49" s="178">
        <f>RES_hhdet_tesh!C49/RES_summary!C$19</f>
        <v>17.57196894615074</v>
      </c>
      <c r="D49" s="178">
        <f>RES_hhdet_tesh!D49/RES_summary!D$19</f>
        <v>17.773231113866728</v>
      </c>
      <c r="E49" s="178">
        <f>RES_hhdet_tesh!E49/RES_summary!E$19</f>
        <v>17.721165421270072</v>
      </c>
      <c r="F49" s="178">
        <f>RES_hhdet_tesh!F49/RES_summary!F$19</f>
        <v>17.417656561646901</v>
      </c>
      <c r="G49" s="178">
        <f>RES_hhdet_tesh!G49/RES_summary!G$19</f>
        <v>17.377466018115477</v>
      </c>
      <c r="H49" s="178">
        <f>RES_hhdet_tesh!H49/RES_summary!H$19</f>
        <v>17.249022640816481</v>
      </c>
      <c r="I49" s="178">
        <f>RES_hhdet_tesh!I49/RES_summary!I$19</f>
        <v>17.356187196670714</v>
      </c>
      <c r="J49" s="178">
        <f>RES_hhdet_tesh!J49/RES_summary!J$19</f>
        <v>17.230140138672091</v>
      </c>
      <c r="K49" s="178">
        <f>RES_hhdet_tesh!K49/RES_summary!K$19</f>
        <v>16.984422645395767</v>
      </c>
      <c r="L49" s="178">
        <f>RES_hhdet_tesh!L49/RES_summary!L$19</f>
        <v>17.217643641915686</v>
      </c>
      <c r="M49" s="178">
        <f>RES_hhdet_tesh!M49/RES_summary!M$19</f>
        <v>17.130972690110514</v>
      </c>
      <c r="N49" s="178">
        <f>RES_hhdet_tesh!N49/RES_summary!N$19</f>
        <v>17.530859982457066</v>
      </c>
      <c r="O49" s="178">
        <f>RES_hhdet_tesh!O49/RES_summary!O$19</f>
        <v>16.779221105216628</v>
      </c>
      <c r="P49" s="178">
        <f>RES_hhdet_tesh!P49/RES_summary!P$19</f>
        <v>17.010922534587845</v>
      </c>
      <c r="Q49" s="178">
        <f>RES_hhdet_tesh!Q49/RES_summary!Q$19</f>
        <v>16.707849268437002</v>
      </c>
    </row>
    <row r="50" spans="1:17" ht="12" customHeight="1" x14ac:dyDescent="0.25">
      <c r="A50" s="167" t="s">
        <v>165</v>
      </c>
      <c r="B50" s="183">
        <f>RES_hhdet_tesh!B50/RES_summary!B$19</f>
        <v>17.651720784526546</v>
      </c>
      <c r="C50" s="183">
        <f>RES_hhdet_tesh!C50/RES_summary!C$19</f>
        <v>16.76289945694332</v>
      </c>
      <c r="D50" s="183">
        <f>RES_hhdet_tesh!D50/RES_summary!D$19</f>
        <v>17.118964438525865</v>
      </c>
      <c r="E50" s="183">
        <f>RES_hhdet_tesh!E50/RES_summary!E$19</f>
        <v>17.029317695992315</v>
      </c>
      <c r="F50" s="183">
        <f>RES_hhdet_tesh!F50/RES_summary!F$19</f>
        <v>16.901611258873928</v>
      </c>
      <c r="G50" s="183">
        <f>RES_hhdet_tesh!G50/RES_summary!G$19</f>
        <v>16.607646363317361</v>
      </c>
      <c r="H50" s="183">
        <f>RES_hhdet_tesh!H50/RES_summary!H$19</f>
        <v>16.661638186969089</v>
      </c>
      <c r="I50" s="183">
        <f>RES_hhdet_tesh!I50/RES_summary!I$19</f>
        <v>16.345063414062192</v>
      </c>
      <c r="J50" s="183">
        <f>RES_hhdet_tesh!J50/RES_summary!J$19</f>
        <v>16.708575946228482</v>
      </c>
      <c r="K50" s="183">
        <f>RES_hhdet_tesh!K50/RES_summary!K$19</f>
        <v>16.0009638065007</v>
      </c>
      <c r="L50" s="183">
        <f>RES_hhdet_tesh!L50/RES_summary!L$19</f>
        <v>16.47013464486956</v>
      </c>
      <c r="M50" s="183">
        <f>RES_hhdet_tesh!M50/RES_summary!M$19</f>
        <v>16.218747120694381</v>
      </c>
      <c r="N50" s="183">
        <f>RES_hhdet_tesh!N50/RES_summary!N$19</f>
        <v>16.957911558311569</v>
      </c>
      <c r="O50" s="183">
        <f>RES_hhdet_tesh!O50/RES_summary!O$19</f>
        <v>16.079216960776428</v>
      </c>
      <c r="P50" s="183">
        <f>RES_hhdet_tesh!P50/RES_summary!P$19</f>
        <v>16.217533988068567</v>
      </c>
      <c r="Q50" s="183">
        <f>RES_hhdet_tesh!Q50/RES_summary!Q$19</f>
        <v>16.060288486513436</v>
      </c>
    </row>
    <row r="51" spans="1:17" ht="12" customHeight="1" x14ac:dyDescent="0.25">
      <c r="A51" s="167" t="s">
        <v>164</v>
      </c>
      <c r="B51" s="183">
        <f>RES_hhdet_tesh!B51/RES_summary!B$19</f>
        <v>17.513282431197823</v>
      </c>
      <c r="C51" s="183">
        <f>RES_hhdet_tesh!C51/RES_summary!C$19</f>
        <v>16.970331765469496</v>
      </c>
      <c r="D51" s="183">
        <f>RES_hhdet_tesh!D51/RES_summary!D$19</f>
        <v>17.2483092181537</v>
      </c>
      <c r="E51" s="183">
        <f>RES_hhdet_tesh!E51/RES_summary!E$19</f>
        <v>17.239643848890591</v>
      </c>
      <c r="F51" s="183">
        <f>RES_hhdet_tesh!F51/RES_summary!F$19</f>
        <v>17.187005338775872</v>
      </c>
      <c r="G51" s="183">
        <f>RES_hhdet_tesh!G51/RES_summary!G$19</f>
        <v>17.105642952699466</v>
      </c>
      <c r="H51" s="183">
        <f>RES_hhdet_tesh!H51/RES_summary!H$19</f>
        <v>17.134874239012841</v>
      </c>
      <c r="I51" s="183">
        <f>RES_hhdet_tesh!I51/RES_summary!I$19</f>
        <v>16.876311296794697</v>
      </c>
      <c r="J51" s="183">
        <f>RES_hhdet_tesh!J51/RES_summary!J$19</f>
        <v>17.055629004245429</v>
      </c>
      <c r="K51" s="183">
        <f>RES_hhdet_tesh!K51/RES_summary!K$19</f>
        <v>16.659176384822739</v>
      </c>
      <c r="L51" s="183">
        <f>RES_hhdet_tesh!L51/RES_summary!L$19</f>
        <v>16.945491969822147</v>
      </c>
      <c r="M51" s="183">
        <f>RES_hhdet_tesh!M51/RES_summary!M$19</f>
        <v>16.745005369030167</v>
      </c>
      <c r="N51" s="183">
        <f>RES_hhdet_tesh!N51/RES_summary!N$19</f>
        <v>17.187868391369957</v>
      </c>
      <c r="O51" s="183">
        <f>RES_hhdet_tesh!O51/RES_summary!O$19</f>
        <v>16.482666634822216</v>
      </c>
      <c r="P51" s="183">
        <f>RES_hhdet_tesh!P51/RES_summary!P$19</f>
        <v>16.558186851002194</v>
      </c>
      <c r="Q51" s="183">
        <f>RES_hhdet_tesh!Q51/RES_summary!Q$19</f>
        <v>16.43690057404314</v>
      </c>
    </row>
    <row r="52" spans="1:17" ht="12" customHeight="1" x14ac:dyDescent="0.25">
      <c r="A52" s="166" t="s">
        <v>163</v>
      </c>
      <c r="B52" s="182">
        <f>RES_hhdet_tesh!B52/RES_summary!B$19</f>
        <v>11.473618509942252</v>
      </c>
      <c r="C52" s="182">
        <f>RES_hhdet_tesh!C52/RES_summary!C$19</f>
        <v>10.926706171355564</v>
      </c>
      <c r="D52" s="182">
        <f>RES_hhdet_tesh!D52/RES_summary!D$19</f>
        <v>11.180898197680239</v>
      </c>
      <c r="E52" s="182">
        <f>RES_hhdet_tesh!E52/RES_summary!E$19</f>
        <v>11.167080949537294</v>
      </c>
      <c r="F52" s="182">
        <f>RES_hhdet_tesh!F52/RES_summary!F$19</f>
        <v>11.126319282945577</v>
      </c>
      <c r="G52" s="182">
        <f>RES_hhdet_tesh!G52/RES_summary!G$19</f>
        <v>11.025147058651743</v>
      </c>
      <c r="H52" s="182">
        <f>RES_hhdet_tesh!H52/RES_summary!H$19</f>
        <v>11.098631347682366</v>
      </c>
      <c r="I52" s="182">
        <f>RES_hhdet_tesh!I52/RES_summary!I$19</f>
        <v>10.893218055160203</v>
      </c>
      <c r="J52" s="182">
        <f>RES_hhdet_tesh!J52/RES_summary!J$19</f>
        <v>11.134378941155671</v>
      </c>
      <c r="K52" s="182">
        <f>RES_hhdet_tesh!K52/RES_summary!K$19</f>
        <v>10.679146479161574</v>
      </c>
      <c r="L52" s="182">
        <f>RES_hhdet_tesh!L52/RES_summary!L$19</f>
        <v>10.85708672250621</v>
      </c>
      <c r="M52" s="182">
        <f>RES_hhdet_tesh!M52/RES_summary!M$19</f>
        <v>10.847200107045218</v>
      </c>
      <c r="N52" s="182">
        <f>RES_hhdet_tesh!N52/RES_summary!N$19</f>
        <v>11.229876634818224</v>
      </c>
      <c r="O52" s="182">
        <f>RES_hhdet_tesh!O52/RES_summary!O$19</f>
        <v>10.448615373883403</v>
      </c>
      <c r="P52" s="182">
        <f>RES_hhdet_tesh!P52/RES_summary!P$19</f>
        <v>10.782654361493206</v>
      </c>
      <c r="Q52" s="182">
        <f>RES_hhdet_tesh!Q52/RES_summary!Q$19</f>
        <v>10.593117416644686</v>
      </c>
    </row>
    <row r="53" spans="1:17" ht="12" customHeight="1" x14ac:dyDescent="0.25">
      <c r="A53" s="147" t="s">
        <v>59</v>
      </c>
      <c r="B53" s="181">
        <f>RES_hhdet_tesh!B53/RES_summary!B$19</f>
        <v>6.0396639212555669</v>
      </c>
      <c r="C53" s="181">
        <f>RES_hhdet_tesh!C53/RES_summary!C$19</f>
        <v>6.0436255941139336</v>
      </c>
      <c r="D53" s="181">
        <f>RES_hhdet_tesh!D53/RES_summary!D$19</f>
        <v>6.0674110204734619</v>
      </c>
      <c r="E53" s="181">
        <f>RES_hhdet_tesh!E53/RES_summary!E$19</f>
        <v>6.0725628993533016</v>
      </c>
      <c r="F53" s="181">
        <f>RES_hhdet_tesh!F53/RES_summary!F$19</f>
        <v>6.0606860558302991</v>
      </c>
      <c r="G53" s="181">
        <f>RES_hhdet_tesh!G53/RES_summary!G$19</f>
        <v>6.0804958940477229</v>
      </c>
      <c r="H53" s="181">
        <f>RES_hhdet_tesh!H53/RES_summary!H$19</f>
        <v>6.0362428913304802</v>
      </c>
      <c r="I53" s="181">
        <f>RES_hhdet_tesh!I53/RES_summary!I$19</f>
        <v>5.9830932416344966</v>
      </c>
      <c r="J53" s="181">
        <f>RES_hhdet_tesh!J53/RES_summary!J$19</f>
        <v>5.9212500630897571</v>
      </c>
      <c r="K53" s="181">
        <f>RES_hhdet_tesh!K53/RES_summary!K$19</f>
        <v>5.9800299056611612</v>
      </c>
      <c r="L53" s="181">
        <f>RES_hhdet_tesh!L53/RES_summary!L$19</f>
        <v>6.0884052473159365</v>
      </c>
      <c r="M53" s="181">
        <f>RES_hhdet_tesh!M53/RES_summary!M$19</f>
        <v>5.8978052619849475</v>
      </c>
      <c r="N53" s="181">
        <f>RES_hhdet_tesh!N53/RES_summary!N$19</f>
        <v>5.9579917565517304</v>
      </c>
      <c r="O53" s="181">
        <f>RES_hhdet_tesh!O53/RES_summary!O$19</f>
        <v>6.0340512609388117</v>
      </c>
      <c r="P53" s="181">
        <f>RES_hhdet_tesh!P53/RES_summary!P$19</f>
        <v>5.7755324895089846</v>
      </c>
      <c r="Q53" s="181">
        <f>RES_hhdet_tesh!Q53/RES_summary!Q$19</f>
        <v>5.8437831573984527</v>
      </c>
    </row>
    <row r="54" spans="1:17" ht="12" customHeight="1" x14ac:dyDescent="0.25">
      <c r="A54" s="163" t="s">
        <v>142</v>
      </c>
      <c r="B54" s="180">
        <f>RES_hhdet_tesh!B54/RES_summary!B$19</f>
        <v>18.29395579767089</v>
      </c>
      <c r="C54" s="180">
        <f>RES_hhdet_tesh!C54/RES_summary!C$19</f>
        <v>19.033887218804821</v>
      </c>
      <c r="D54" s="180">
        <f>RES_hhdet_tesh!D54/RES_summary!D$19</f>
        <v>18.973754008793009</v>
      </c>
      <c r="E54" s="180">
        <f>RES_hhdet_tesh!E54/RES_summary!E$19</f>
        <v>18.949524969350524</v>
      </c>
      <c r="F54" s="180">
        <f>RES_hhdet_tesh!F54/RES_summary!F$19</f>
        <v>18.325564641761449</v>
      </c>
      <c r="G54" s="180">
        <f>RES_hhdet_tesh!G54/RES_summary!G$19</f>
        <v>18.563990389154572</v>
      </c>
      <c r="H54" s="180">
        <f>RES_hhdet_tesh!H54/RES_summary!H$19</f>
        <v>18.106220452893393</v>
      </c>
      <c r="I54" s="180">
        <f>RES_hhdet_tesh!I54/RES_summary!I$19</f>
        <v>19.496646498131124</v>
      </c>
      <c r="J54" s="180">
        <f>RES_hhdet_tesh!J54/RES_summary!J$19</f>
        <v>18.288483884358484</v>
      </c>
      <c r="K54" s="180">
        <f>RES_hhdet_tesh!K54/RES_summary!K$19</f>
        <v>19.109554529736911</v>
      </c>
      <c r="L54" s="180">
        <f>RES_hhdet_tesh!L54/RES_summary!L$19</f>
        <v>18.737465881570749</v>
      </c>
      <c r="M54" s="180">
        <f>RES_hhdet_tesh!M54/RES_summary!M$19</f>
        <v>19.667749216919042</v>
      </c>
      <c r="N54" s="180">
        <f>RES_hhdet_tesh!N54/RES_summary!N$19</f>
        <v>19.612742534711639</v>
      </c>
      <c r="O54" s="180">
        <f>RES_hhdet_tesh!O54/RES_summary!O$19</f>
        <v>19.256313167081853</v>
      </c>
      <c r="P54" s="180">
        <f>RES_hhdet_tesh!P54/RES_summary!P$19</f>
        <v>20.508898418498873</v>
      </c>
      <c r="Q54" s="180">
        <f>RES_hhdet_tesh!Q54/RES_summary!Q$19</f>
        <v>19.778428307274499</v>
      </c>
    </row>
    <row r="55" spans="1:17" ht="12" customHeight="1" x14ac:dyDescent="0.25">
      <c r="A55" s="161" t="s">
        <v>141</v>
      </c>
      <c r="B55" s="179">
        <f>RES_hhdet_tesh!B55/RES_summary!B$19</f>
        <v>17.930735189741647</v>
      </c>
      <c r="C55" s="179">
        <f>RES_hhdet_tesh!C55/RES_summary!C$19</f>
        <v>18.438621472446428</v>
      </c>
      <c r="D55" s="179">
        <f>RES_hhdet_tesh!D55/RES_summary!D$19</f>
        <v>18.445195368682633</v>
      </c>
      <c r="E55" s="179">
        <f>RES_hhdet_tesh!E55/RES_summary!E$19</f>
        <v>18.46549643038848</v>
      </c>
      <c r="F55" s="179">
        <f>RES_hhdet_tesh!F55/RES_summary!F$19</f>
        <v>18.030560675990859</v>
      </c>
      <c r="G55" s="179">
        <f>RES_hhdet_tesh!G55/RES_summary!G$19</f>
        <v>18.27854732486529</v>
      </c>
      <c r="H55" s="179">
        <f>RES_hhdet_tesh!H55/RES_summary!H$19</f>
        <v>17.903083279799475</v>
      </c>
      <c r="I55" s="179">
        <f>RES_hhdet_tesh!I55/RES_summary!I$19</f>
        <v>18.757747366558885</v>
      </c>
      <c r="J55" s="179">
        <f>RES_hhdet_tesh!J55/RES_summary!J$19</f>
        <v>17.890930220789759</v>
      </c>
      <c r="K55" s="179">
        <f>RES_hhdet_tesh!K55/RES_summary!K$19</f>
        <v>18.424215818548412</v>
      </c>
      <c r="L55" s="179">
        <f>RES_hhdet_tesh!L55/RES_summary!L$19</f>
        <v>18.229632219441765</v>
      </c>
      <c r="M55" s="179">
        <f>RES_hhdet_tesh!M55/RES_summary!M$19</f>
        <v>18.847403595643893</v>
      </c>
      <c r="N55" s="179">
        <f>RES_hhdet_tesh!N55/RES_summary!N$19</f>
        <v>18.752158981442005</v>
      </c>
      <c r="O55" s="179">
        <f>RES_hhdet_tesh!O55/RES_summary!O$19</f>
        <v>18.431949474215664</v>
      </c>
      <c r="P55" s="179">
        <f>RES_hhdet_tesh!P55/RES_summary!P$19</f>
        <v>19.271564464969977</v>
      </c>
      <c r="Q55" s="179">
        <f>RES_hhdet_tesh!Q55/RES_summary!Q$19</f>
        <v>18.737631267936674</v>
      </c>
    </row>
    <row r="56" spans="1:17" ht="12" customHeight="1" x14ac:dyDescent="0.25">
      <c r="A56" s="148" t="s">
        <v>60</v>
      </c>
      <c r="B56" s="177">
        <f>RES_hhdet_tesh!B56/RES_summary!B$19</f>
        <v>11.89107126848608</v>
      </c>
      <c r="C56" s="177">
        <f>RES_hhdet_tesh!C56/RES_summary!C$19</f>
        <v>12.394995878332496</v>
      </c>
      <c r="D56" s="177">
        <f>RES_hhdet_tesh!D56/RES_summary!D$19</f>
        <v>12.377784348209168</v>
      </c>
      <c r="E56" s="177">
        <f>RES_hhdet_tesh!E56/RES_summary!E$19</f>
        <v>12.392933531035178</v>
      </c>
      <c r="F56" s="177">
        <f>RES_hhdet_tesh!F56/RES_summary!F$19</f>
        <v>11.96987462016056</v>
      </c>
      <c r="G56" s="177">
        <f>RES_hhdet_tesh!G56/RES_summary!G$19</f>
        <v>12.198051430817568</v>
      </c>
      <c r="H56" s="177">
        <f>RES_hhdet_tesh!H56/RES_summary!H$19</f>
        <v>11.866840388468994</v>
      </c>
      <c r="I56" s="177">
        <f>RES_hhdet_tesh!I56/RES_summary!I$19</f>
        <v>12.774654124924398</v>
      </c>
      <c r="J56" s="177">
        <f>RES_hhdet_tesh!J56/RES_summary!J$19</f>
        <v>11.969680157700008</v>
      </c>
      <c r="K56" s="177">
        <f>RES_hhdet_tesh!K56/RES_summary!K$19</f>
        <v>12.444185912887251</v>
      </c>
      <c r="L56" s="177">
        <f>RES_hhdet_tesh!L56/RES_summary!L$19</f>
        <v>12.141226972125827</v>
      </c>
      <c r="M56" s="177">
        <f>RES_hhdet_tesh!M56/RES_summary!M$19</f>
        <v>12.949598333658944</v>
      </c>
      <c r="N56" s="177">
        <f>RES_hhdet_tesh!N56/RES_summary!N$19</f>
        <v>12.79416722489027</v>
      </c>
      <c r="O56" s="177">
        <f>RES_hhdet_tesh!O56/RES_summary!O$19</f>
        <v>12.397898213276848</v>
      </c>
      <c r="P56" s="177">
        <f>RES_hhdet_tesh!P56/RES_summary!P$19</f>
        <v>13.496031975460992</v>
      </c>
      <c r="Q56" s="177">
        <f>RES_hhdet_tesh!Q56/RES_summary!Q$19</f>
        <v>12.893848110538219</v>
      </c>
    </row>
    <row r="57" spans="1:17" ht="12" customHeight="1" x14ac:dyDescent="0.25">
      <c r="A57" s="148" t="s">
        <v>59</v>
      </c>
      <c r="B57" s="177">
        <f>RES_hhdet_tesh!B57/RES_summary!B$19</f>
        <v>6.0396639212555669</v>
      </c>
      <c r="C57" s="177">
        <f>RES_hhdet_tesh!C57/RES_summary!C$19</f>
        <v>6.043625594113931</v>
      </c>
      <c r="D57" s="177">
        <f>RES_hhdet_tesh!D57/RES_summary!D$19</f>
        <v>6.0674110204734619</v>
      </c>
      <c r="E57" s="177">
        <f>RES_hhdet_tesh!E57/RES_summary!E$19</f>
        <v>6.0725628993533034</v>
      </c>
      <c r="F57" s="177">
        <f>RES_hhdet_tesh!F57/RES_summary!F$19</f>
        <v>6.0606860558302964</v>
      </c>
      <c r="G57" s="177">
        <f>RES_hhdet_tesh!G57/RES_summary!G$19</f>
        <v>6.0804958940477212</v>
      </c>
      <c r="H57" s="177">
        <f>RES_hhdet_tesh!H57/RES_summary!H$19</f>
        <v>6.0362428913304838</v>
      </c>
      <c r="I57" s="177">
        <f>RES_hhdet_tesh!I57/RES_summary!I$19</f>
        <v>5.9830932416344922</v>
      </c>
      <c r="J57" s="177">
        <f>RES_hhdet_tesh!J57/RES_summary!J$19</f>
        <v>5.9212500630897562</v>
      </c>
      <c r="K57" s="177">
        <f>RES_hhdet_tesh!K57/RES_summary!K$19</f>
        <v>5.980029905661163</v>
      </c>
      <c r="L57" s="177">
        <f>RES_hhdet_tesh!L57/RES_summary!L$19</f>
        <v>6.0884052473159374</v>
      </c>
      <c r="M57" s="177">
        <f>RES_hhdet_tesh!M57/RES_summary!M$19</f>
        <v>5.8978052619849475</v>
      </c>
      <c r="N57" s="177">
        <f>RES_hhdet_tesh!N57/RES_summary!N$19</f>
        <v>5.9579917565517331</v>
      </c>
      <c r="O57" s="177">
        <f>RES_hhdet_tesh!O57/RES_summary!O$19</f>
        <v>6.0340512609388135</v>
      </c>
      <c r="P57" s="177">
        <f>RES_hhdet_tesh!P57/RES_summary!P$19</f>
        <v>5.7755324895089837</v>
      </c>
      <c r="Q57" s="177">
        <f>RES_hhdet_tesh!Q57/RES_summary!Q$19</f>
        <v>5.8437831573984527</v>
      </c>
    </row>
    <row r="58" spans="1:17" ht="12" customHeight="1" x14ac:dyDescent="0.25">
      <c r="A58" s="158" t="s">
        <v>62</v>
      </c>
      <c r="B58" s="178">
        <f>RES_hhdet_tesh!B58/RES_summary!B$19</f>
        <v>6.4797175109879364</v>
      </c>
      <c r="C58" s="178">
        <f>RES_hhdet_tesh!C58/RES_summary!C$19</f>
        <v>6.6476415117165537</v>
      </c>
      <c r="D58" s="178">
        <f>RES_hhdet_tesh!D58/RES_summary!D$19</f>
        <v>6.7460462635746099</v>
      </c>
      <c r="E58" s="178">
        <f>RES_hhdet_tesh!E58/RES_summary!E$19</f>
        <v>6.8223367309194058</v>
      </c>
      <c r="F58" s="178">
        <f>RES_hhdet_tesh!F58/RES_summary!F$19</f>
        <v>6.6611086427382711</v>
      </c>
      <c r="G58" s="178">
        <f>RES_hhdet_tesh!G58/RES_summary!G$19</f>
        <v>6.5756620106403059</v>
      </c>
      <c r="H58" s="178">
        <f>RES_hhdet_tesh!H58/RES_summary!H$19</f>
        <v>6.4701369113629141</v>
      </c>
      <c r="I58" s="178">
        <f>RES_hhdet_tesh!I58/RES_summary!I$19</f>
        <v>6.6660654308956975</v>
      </c>
      <c r="J58" s="178">
        <f>RES_hhdet_tesh!J58/RES_summary!J$19</f>
        <v>6.4737099518912871</v>
      </c>
      <c r="K58" s="178">
        <f>RES_hhdet_tesh!K58/RES_summary!K$19</f>
        <v>6.7419059283290004</v>
      </c>
      <c r="L58" s="178">
        <f>RES_hhdet_tesh!L58/RES_summary!L$19</f>
        <v>6.6250525738285804</v>
      </c>
      <c r="M58" s="178">
        <f>RES_hhdet_tesh!M58/RES_summary!M$19</f>
        <v>6.739879220806964</v>
      </c>
      <c r="N58" s="178">
        <f>RES_hhdet_tesh!N58/RES_summary!N$19</f>
        <v>7.0198942856502047</v>
      </c>
      <c r="O58" s="178">
        <f>RES_hhdet_tesh!O58/RES_summary!O$19</f>
        <v>6.6471751725336521</v>
      </c>
      <c r="P58" s="178">
        <f>RES_hhdet_tesh!P58/RES_summary!P$19</f>
        <v>7.0538221378509016</v>
      </c>
      <c r="Q58" s="178">
        <f>RES_hhdet_tesh!Q58/RES_summary!Q$19</f>
        <v>6.8068225607346768</v>
      </c>
    </row>
    <row r="59" spans="1:17" ht="12" customHeight="1" x14ac:dyDescent="0.25">
      <c r="A59" s="23" t="s">
        <v>57</v>
      </c>
      <c r="B59" s="177">
        <f>RES_hhdet_tesh!B59/RES_summary!B$19</f>
        <v>6.0492911313450399</v>
      </c>
      <c r="C59" s="177">
        <f>RES_hhdet_tesh!C59/RES_summary!C$19</f>
        <v>6.037062509226641</v>
      </c>
      <c r="D59" s="177">
        <f>RES_hhdet_tesh!D59/RES_summary!D$19</f>
        <v>6.0390683933550759</v>
      </c>
      <c r="E59" s="177">
        <f>RES_hhdet_tesh!E59/RES_summary!E$19</f>
        <v>5.8282376953161421</v>
      </c>
      <c r="F59" s="177">
        <f>RES_hhdet_tesh!F59/RES_summary!F$19</f>
        <v>6.2965940477625715</v>
      </c>
      <c r="G59" s="177">
        <f>RES_hhdet_tesh!G59/RES_summary!G$19</f>
        <v>7.0296293424967562</v>
      </c>
      <c r="H59" s="177">
        <f>RES_hhdet_tesh!H59/RES_summary!H$19</f>
        <v>5.7906413561610401</v>
      </c>
      <c r="I59" s="177">
        <f>RES_hhdet_tesh!I59/RES_summary!I$19</f>
        <v>6.531072742398953</v>
      </c>
      <c r="J59" s="177">
        <f>RES_hhdet_tesh!J59/RES_summary!J$19</f>
        <v>6.5235570346152256</v>
      </c>
      <c r="K59" s="177">
        <f>RES_hhdet_tesh!K59/RES_summary!K$19</f>
        <v>4.8872819899622648</v>
      </c>
      <c r="L59" s="177">
        <f>RES_hhdet_tesh!L59/RES_summary!L$19</f>
        <v>7.0200653241397575</v>
      </c>
      <c r="M59" s="177">
        <f>RES_hhdet_tesh!M59/RES_summary!M$19</f>
        <v>6.9795182614149995</v>
      </c>
      <c r="N59" s="177">
        <f>RES_hhdet_tesh!N59/RES_summary!N$19</f>
        <v>5.3507932918018843</v>
      </c>
      <c r="O59" s="177">
        <f>RES_hhdet_tesh!O59/RES_summary!O$19</f>
        <v>5.8406027611411631</v>
      </c>
      <c r="P59" s="177">
        <f>RES_hhdet_tesh!P59/RES_summary!P$19</f>
        <v>5.7608271867195455</v>
      </c>
      <c r="Q59" s="177">
        <f>RES_hhdet_tesh!Q59/RES_summary!Q$19</f>
        <v>5.8318358087179343</v>
      </c>
    </row>
    <row r="60" spans="1:17" ht="12" customHeight="1" x14ac:dyDescent="0.25">
      <c r="A60" s="29" t="s">
        <v>140</v>
      </c>
      <c r="B60" s="176">
        <f>RES_hhdet_tesh!B60/RES_summary!B$19</f>
        <v>6.5049538862468319</v>
      </c>
      <c r="C60" s="176">
        <f>RES_hhdet_tesh!C60/RES_summary!C$19</f>
        <v>6.6748404049979424</v>
      </c>
      <c r="D60" s="176">
        <f>RES_hhdet_tesh!D60/RES_summary!D$19</f>
        <v>6.7737878647513927</v>
      </c>
      <c r="E60" s="176">
        <f>RES_hhdet_tesh!E60/RES_summary!E$19</f>
        <v>6.8446970254067399</v>
      </c>
      <c r="F60" s="176">
        <f>RES_hhdet_tesh!F60/RES_summary!F$19</f>
        <v>6.6699580238658287</v>
      </c>
      <c r="G60" s="176">
        <f>RES_hhdet_tesh!G60/RES_summary!G$19</f>
        <v>6.5553108201632053</v>
      </c>
      <c r="H60" s="176">
        <f>RES_hhdet_tesh!H60/RES_summary!H$19</f>
        <v>6.5007315600232038</v>
      </c>
      <c r="I60" s="176">
        <f>RES_hhdet_tesh!I60/RES_summary!I$19</f>
        <v>6.676945955561699</v>
      </c>
      <c r="J60" s="176">
        <f>RES_hhdet_tesh!J60/RES_summary!J$19</f>
        <v>6.4699833530563016</v>
      </c>
      <c r="K60" s="176">
        <f>RES_hhdet_tesh!K60/RES_summary!K$19</f>
        <v>6.8265087068509072</v>
      </c>
      <c r="L60" s="176">
        <f>RES_hhdet_tesh!L60/RES_summary!L$19</f>
        <v>6.6075935808291337</v>
      </c>
      <c r="M60" s="176">
        <f>RES_hhdet_tesh!M60/RES_summary!M$19</f>
        <v>6.7297789610122845</v>
      </c>
      <c r="N60" s="176">
        <f>RES_hhdet_tesh!N60/RES_summary!N$19</f>
        <v>7.0695368954664879</v>
      </c>
      <c r="O60" s="176">
        <f>RES_hhdet_tesh!O60/RES_summary!O$19</f>
        <v>6.671504365945883</v>
      </c>
      <c r="P60" s="176">
        <f>RES_hhdet_tesh!P60/RES_summary!P$19</f>
        <v>7.0960469258365233</v>
      </c>
      <c r="Q60" s="176">
        <f>RES_hhdet_tesh!Q60/RES_summary!Q$19</f>
        <v>6.8515780791792213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84">
        <f>RES_hhdet_tesh!B62/RES_summary!B$19</f>
        <v>122.98341214412541</v>
      </c>
      <c r="C62" s="184">
        <f>RES_hhdet_tesh!C62/RES_summary!C$19</f>
        <v>133.17708007606686</v>
      </c>
      <c r="D62" s="184">
        <f>RES_hhdet_tesh!D62/RES_summary!D$19</f>
        <v>124.13971005367775</v>
      </c>
      <c r="E62" s="184">
        <f>RES_hhdet_tesh!E62/RES_summary!E$19</f>
        <v>128.01109692179031</v>
      </c>
      <c r="F62" s="184">
        <f>RES_hhdet_tesh!F62/RES_summary!F$19</f>
        <v>122.35139778746478</v>
      </c>
      <c r="G62" s="184">
        <f>RES_hhdet_tesh!G62/RES_summary!G$19</f>
        <v>114.9786041756911</v>
      </c>
      <c r="H62" s="184">
        <f>RES_hhdet_tesh!H62/RES_summary!H$19</f>
        <v>108.22620684161559</v>
      </c>
      <c r="I62" s="184">
        <f>RES_hhdet_tesh!I62/RES_summary!I$19</f>
        <v>103.60648549464099</v>
      </c>
      <c r="J62" s="184">
        <f>RES_hhdet_tesh!J62/RES_summary!J$19</f>
        <v>103.79128298610813</v>
      </c>
      <c r="K62" s="184">
        <f>RES_hhdet_tesh!K62/RES_summary!K$19</f>
        <v>106.12460728153668</v>
      </c>
      <c r="L62" s="184">
        <f>RES_hhdet_tesh!L62/RES_summary!L$19</f>
        <v>119.29614495498187</v>
      </c>
      <c r="M62" s="184">
        <f>RES_hhdet_tesh!M62/RES_summary!M$19</f>
        <v>105.47493304368892</v>
      </c>
      <c r="N62" s="184">
        <f>RES_hhdet_tesh!N62/RES_summary!N$19</f>
        <v>109.07463228299993</v>
      </c>
      <c r="O62" s="184">
        <f>RES_hhdet_tesh!O62/RES_summary!O$19</f>
        <v>119.50708036108647</v>
      </c>
      <c r="P62" s="184">
        <f>RES_hhdet_tesh!P62/RES_summary!P$19</f>
        <v>101.18001166578019</v>
      </c>
      <c r="Q62" s="184">
        <f>RES_hhdet_tesh!Q62/RES_summary!Q$19</f>
        <v>109.25576159320096</v>
      </c>
    </row>
    <row r="63" spans="1:17" ht="12.95" customHeight="1" x14ac:dyDescent="0.25">
      <c r="A63" s="158" t="s">
        <v>65</v>
      </c>
      <c r="B63" s="178">
        <f>RES_hhdet_tesh!B63/RES_summary!B$19</f>
        <v>99.359741135680594</v>
      </c>
      <c r="C63" s="178">
        <f>RES_hhdet_tesh!C63/RES_summary!C$19</f>
        <v>109.405685768814</v>
      </c>
      <c r="D63" s="178">
        <f>RES_hhdet_tesh!D63/RES_summary!D$19</f>
        <v>100.40621745584541</v>
      </c>
      <c r="E63" s="178">
        <f>RES_hhdet_tesh!E63/RES_summary!E$19</f>
        <v>104.27955403077513</v>
      </c>
      <c r="F63" s="178">
        <f>RES_hhdet_tesh!F63/RES_summary!F$19</f>
        <v>98.641795753474227</v>
      </c>
      <c r="G63" s="178">
        <f>RES_hhdet_tesh!G63/RES_summary!G$19</f>
        <v>91.502294147849113</v>
      </c>
      <c r="H63" s="178">
        <f>RES_hhdet_tesh!H63/RES_summary!H$19</f>
        <v>84.917791974530289</v>
      </c>
      <c r="I63" s="178">
        <f>RES_hhdet_tesh!I63/RES_summary!I$19</f>
        <v>80.785578436227425</v>
      </c>
      <c r="J63" s="178">
        <f>RES_hhdet_tesh!J63/RES_summary!J$19</f>
        <v>81.2192492639264</v>
      </c>
      <c r="K63" s="178">
        <f>RES_hhdet_tesh!K63/RES_summary!K$19</f>
        <v>82.983333497025782</v>
      </c>
      <c r="L63" s="178">
        <f>RES_hhdet_tesh!L63/RES_summary!L$19</f>
        <v>95.734729953295144</v>
      </c>
      <c r="M63" s="178">
        <f>RES_hhdet_tesh!M63/RES_summary!M$19</f>
        <v>82.39425848604607</v>
      </c>
      <c r="N63" s="178">
        <f>RES_hhdet_tesh!N63/RES_summary!N$19</f>
        <v>85.942019898773182</v>
      </c>
      <c r="O63" s="178">
        <f>RES_hhdet_tesh!O63/RES_summary!O$19</f>
        <v>96.603732025058378</v>
      </c>
      <c r="P63" s="178">
        <f>RES_hhdet_tesh!P63/RES_summary!P$19</f>
        <v>78.513057981255713</v>
      </c>
      <c r="Q63" s="178">
        <f>RES_hhdet_tesh!Q63/RES_summary!Q$19</f>
        <v>86.67736188999001</v>
      </c>
    </row>
    <row r="64" spans="1:17" ht="12" customHeight="1" x14ac:dyDescent="0.25">
      <c r="A64" s="23" t="s">
        <v>161</v>
      </c>
      <c r="B64" s="177">
        <f>RES_hhdet_tesh!B64/RES_summary!B$19</f>
        <v>97.400238979868732</v>
      </c>
      <c r="C64" s="177">
        <f>RES_hhdet_tesh!C64/RES_summary!C$19</f>
        <v>106.63836468875049</v>
      </c>
      <c r="D64" s="177">
        <f>RES_hhdet_tesh!D64/RES_summary!D$19</f>
        <v>97.544838364325358</v>
      </c>
      <c r="E64" s="177">
        <f>RES_hhdet_tesh!E64/RES_summary!E$19</f>
        <v>101.30710129639822</v>
      </c>
      <c r="F64" s="177">
        <f>RES_hhdet_tesh!F64/RES_summary!F$19</f>
        <v>96.338034172686747</v>
      </c>
      <c r="G64" s="177">
        <f>RES_hhdet_tesh!G64/RES_summary!G$19</f>
        <v>89.418594166478542</v>
      </c>
      <c r="H64" s="177">
        <f>RES_hhdet_tesh!H64/RES_summary!H$19</f>
        <v>83.381458769095602</v>
      </c>
      <c r="I64" s="177">
        <f>RES_hhdet_tesh!I64/RES_summary!I$19</f>
        <v>78.053459904516643</v>
      </c>
      <c r="J64" s="177">
        <f>RES_hhdet_tesh!J64/RES_summary!J$19</f>
        <v>79.318654261248469</v>
      </c>
      <c r="K64" s="177">
        <f>RES_hhdet_tesh!K64/RES_summary!K$19</f>
        <v>80.787700286407457</v>
      </c>
      <c r="L64" s="177">
        <f>RES_hhdet_tesh!L64/RES_summary!L$19</f>
        <v>93.485417025323443</v>
      </c>
      <c r="M64" s="177">
        <f>RES_hhdet_tesh!M64/RES_summary!M$19</f>
        <v>80.140239427260298</v>
      </c>
      <c r="N64" s="177">
        <f>RES_hhdet_tesh!N64/RES_summary!N$19</f>
        <v>83.35389873854173</v>
      </c>
      <c r="O64" s="177">
        <f>RES_hhdet_tesh!O64/RES_summary!O$19</f>
        <v>95.199969711693811</v>
      </c>
      <c r="P64" s="177">
        <f>RES_hhdet_tesh!P64/RES_summary!P$19</f>
        <v>75.489609135615723</v>
      </c>
      <c r="Q64" s="177">
        <f>RES_hhdet_tesh!Q64/RES_summary!Q$19</f>
        <v>84.294600542020717</v>
      </c>
    </row>
    <row r="65" spans="1:17" ht="12" customHeight="1" x14ac:dyDescent="0.25">
      <c r="A65" s="23" t="s">
        <v>60</v>
      </c>
      <c r="B65" s="177">
        <f>RES_hhdet_tesh!B65/RES_summary!B$19</f>
        <v>1.9595021558118775</v>
      </c>
      <c r="C65" s="177">
        <f>RES_hhdet_tesh!C65/RES_summary!C$19</f>
        <v>2.7673210800635109</v>
      </c>
      <c r="D65" s="177">
        <f>RES_hhdet_tesh!D65/RES_summary!D$19</f>
        <v>2.8613790915200519</v>
      </c>
      <c r="E65" s="177">
        <f>RES_hhdet_tesh!E65/RES_summary!E$19</f>
        <v>2.9724527343769069</v>
      </c>
      <c r="F65" s="177">
        <f>RES_hhdet_tesh!F65/RES_summary!F$19</f>
        <v>2.3037615807874787</v>
      </c>
      <c r="G65" s="177">
        <f>RES_hhdet_tesh!G65/RES_summary!G$19</f>
        <v>2.0836999813705761</v>
      </c>
      <c r="H65" s="177">
        <f>RES_hhdet_tesh!H65/RES_summary!H$19</f>
        <v>1.5363332054346794</v>
      </c>
      <c r="I65" s="177">
        <f>RES_hhdet_tesh!I65/RES_summary!I$19</f>
        <v>2.7321185317107917</v>
      </c>
      <c r="J65" s="177">
        <f>RES_hhdet_tesh!J65/RES_summary!J$19</f>
        <v>1.900595002677935</v>
      </c>
      <c r="K65" s="177">
        <f>RES_hhdet_tesh!K65/RES_summary!K$19</f>
        <v>2.1956332106183245</v>
      </c>
      <c r="L65" s="177">
        <f>RES_hhdet_tesh!L65/RES_summary!L$19</f>
        <v>2.2493129279717001</v>
      </c>
      <c r="M65" s="177">
        <f>RES_hhdet_tesh!M65/RES_summary!M$19</f>
        <v>2.2540190587857736</v>
      </c>
      <c r="N65" s="177">
        <f>RES_hhdet_tesh!N65/RES_summary!N$19</f>
        <v>2.5881211602314513</v>
      </c>
      <c r="O65" s="177">
        <f>RES_hhdet_tesh!O65/RES_summary!O$19</f>
        <v>1.4037623133645778</v>
      </c>
      <c r="P65" s="177">
        <f>RES_hhdet_tesh!P65/RES_summary!P$19</f>
        <v>3.0234488456400008</v>
      </c>
      <c r="Q65" s="177">
        <f>RES_hhdet_tesh!Q65/RES_summary!Q$19</f>
        <v>2.3827613479692737</v>
      </c>
    </row>
    <row r="66" spans="1:17" ht="12.95" customHeight="1" x14ac:dyDescent="0.25">
      <c r="A66" s="158" t="s">
        <v>112</v>
      </c>
      <c r="B66" s="178">
        <f>RES_hhdet_tesh!B66/RES_summary!B$19</f>
        <v>7.4433122499900167E-2</v>
      </c>
      <c r="C66" s="178">
        <f>RES_hhdet_tesh!C66/RES_summary!C$19</f>
        <v>9.1409167570287692E-2</v>
      </c>
      <c r="D66" s="178">
        <f>RES_hhdet_tesh!D66/RES_summary!D$19</f>
        <v>9.6100543908400518E-2</v>
      </c>
      <c r="E66" s="178">
        <f>RES_hhdet_tesh!E66/RES_summary!E$19</f>
        <v>9.5920886200681274E-2</v>
      </c>
      <c r="F66" s="178">
        <f>RES_hhdet_tesh!F66/RES_summary!F$19</f>
        <v>0.103672052757973</v>
      </c>
      <c r="G66" s="178">
        <f>RES_hhdet_tesh!G66/RES_summary!G$19</f>
        <v>0.11464185117685957</v>
      </c>
      <c r="H66" s="178">
        <f>RES_hhdet_tesh!H66/RES_summary!H$19</f>
        <v>0.12584755829542965</v>
      </c>
      <c r="I66" s="178">
        <f>RES_hhdet_tesh!I66/RES_summary!I$19</f>
        <v>0.14347229849919962</v>
      </c>
      <c r="J66" s="178">
        <f>RES_hhdet_tesh!J66/RES_summary!J$19</f>
        <v>0.16121256287303476</v>
      </c>
      <c r="K66" s="178">
        <f>RES_hhdet_tesh!K66/RES_summary!K$19</f>
        <v>0.17862531603194495</v>
      </c>
      <c r="L66" s="178">
        <f>RES_hhdet_tesh!L66/RES_summary!L$19</f>
        <v>0.19007184593280935</v>
      </c>
      <c r="M66" s="178">
        <f>RES_hhdet_tesh!M66/RES_summary!M$19</f>
        <v>0.20914723841752692</v>
      </c>
      <c r="N66" s="178">
        <f>RES_hhdet_tesh!N66/RES_summary!N$19</f>
        <v>0.19428991183179598</v>
      </c>
      <c r="O66" s="178">
        <f>RES_hhdet_tesh!O66/RES_summary!O$19</f>
        <v>0.19338609414348021</v>
      </c>
      <c r="P66" s="178">
        <f>RES_hhdet_tesh!P66/RES_summary!P$19</f>
        <v>0.16449623920364953</v>
      </c>
      <c r="Q66" s="178">
        <f>RES_hhdet_tesh!Q66/RES_summary!Q$19</f>
        <v>0.15858174177654252</v>
      </c>
    </row>
    <row r="67" spans="1:17" ht="12" customHeight="1" x14ac:dyDescent="0.25">
      <c r="A67" s="23" t="s">
        <v>60</v>
      </c>
      <c r="B67" s="177">
        <f>RES_hhdet_tesh!B67/RES_summary!B$19</f>
        <v>7.4433122499900167E-2</v>
      </c>
      <c r="C67" s="177">
        <f>RES_hhdet_tesh!C67/RES_summary!C$19</f>
        <v>9.1409167570287692E-2</v>
      </c>
      <c r="D67" s="177">
        <f>RES_hhdet_tesh!D67/RES_summary!D$19</f>
        <v>9.6100543908400518E-2</v>
      </c>
      <c r="E67" s="177">
        <f>RES_hhdet_tesh!E67/RES_summary!E$19</f>
        <v>9.5920886200681274E-2</v>
      </c>
      <c r="F67" s="177">
        <f>RES_hhdet_tesh!F67/RES_summary!F$19</f>
        <v>0.103672052757973</v>
      </c>
      <c r="G67" s="177">
        <f>RES_hhdet_tesh!G67/RES_summary!G$19</f>
        <v>0.11464185117685957</v>
      </c>
      <c r="H67" s="177">
        <f>RES_hhdet_tesh!H67/RES_summary!H$19</f>
        <v>0.12584755829542965</v>
      </c>
      <c r="I67" s="177">
        <f>RES_hhdet_tesh!I67/RES_summary!I$19</f>
        <v>0.14347229849919962</v>
      </c>
      <c r="J67" s="177">
        <f>RES_hhdet_tesh!J67/RES_summary!J$19</f>
        <v>0.16121256287303476</v>
      </c>
      <c r="K67" s="177">
        <f>RES_hhdet_tesh!K67/RES_summary!K$19</f>
        <v>0.17862531603194495</v>
      </c>
      <c r="L67" s="177">
        <f>RES_hhdet_tesh!L67/RES_summary!L$19</f>
        <v>0.19007184593280935</v>
      </c>
      <c r="M67" s="177">
        <f>RES_hhdet_tesh!M67/RES_summary!M$19</f>
        <v>0.20914723841752692</v>
      </c>
      <c r="N67" s="177">
        <f>RES_hhdet_tesh!N67/RES_summary!N$19</f>
        <v>0.19428991183179598</v>
      </c>
      <c r="O67" s="177">
        <f>RES_hhdet_tesh!O67/RES_summary!O$19</f>
        <v>0.19338609414348021</v>
      </c>
      <c r="P67" s="177">
        <f>RES_hhdet_tesh!P67/RES_summary!P$19</f>
        <v>0.16449623920364953</v>
      </c>
      <c r="Q67" s="177">
        <f>RES_hhdet_tesh!Q67/RES_summary!Q$19</f>
        <v>0.15858174177654252</v>
      </c>
    </row>
    <row r="68" spans="1:17" ht="12" customHeight="1" x14ac:dyDescent="0.25">
      <c r="A68" s="158" t="s">
        <v>63</v>
      </c>
      <c r="B68" s="178">
        <f>RES_hhdet_tesh!B68/RES_summary!B$19</f>
        <v>17.416425293363687</v>
      </c>
      <c r="C68" s="178">
        <f>RES_hhdet_tesh!C68/RES_summary!C$19</f>
        <v>17.451875567613762</v>
      </c>
      <c r="D68" s="178">
        <f>RES_hhdet_tesh!D68/RES_summary!D$19</f>
        <v>17.349555516938512</v>
      </c>
      <c r="E68" s="178">
        <f>RES_hhdet_tesh!E68/RES_summary!E$19</f>
        <v>17.282004922420281</v>
      </c>
      <c r="F68" s="178">
        <f>RES_hhdet_tesh!F68/RES_summary!F$19</f>
        <v>17.298089493310087</v>
      </c>
      <c r="G68" s="178">
        <f>RES_hhdet_tesh!G68/RES_summary!G$19</f>
        <v>17.124518596026753</v>
      </c>
      <c r="H68" s="178">
        <f>RES_hhdet_tesh!H68/RES_summary!H$19</f>
        <v>16.937688337999642</v>
      </c>
      <c r="I68" s="178">
        <f>RES_hhdet_tesh!I68/RES_summary!I$19</f>
        <v>16.558235698300575</v>
      </c>
      <c r="J68" s="178">
        <f>RES_hhdet_tesh!J68/RES_summary!J$19</f>
        <v>16.301959726064549</v>
      </c>
      <c r="K68" s="178">
        <f>RES_hhdet_tesh!K68/RES_summary!K$19</f>
        <v>16.724473955672849</v>
      </c>
      <c r="L68" s="178">
        <f>RES_hhdet_tesh!L68/RES_summary!L$19</f>
        <v>17.072992569992618</v>
      </c>
      <c r="M68" s="178">
        <f>RES_hhdet_tesh!M68/RES_summary!M$19</f>
        <v>16.753376125494086</v>
      </c>
      <c r="N68" s="178">
        <f>RES_hhdet_tesh!N68/RES_summary!N$19</f>
        <v>16.78842775013425</v>
      </c>
      <c r="O68" s="178">
        <f>RES_hhdet_tesh!O68/RES_summary!O$19</f>
        <v>16.624338081673031</v>
      </c>
      <c r="P68" s="178">
        <f>RES_hhdet_tesh!P68/RES_summary!P$19</f>
        <v>16.464767456288826</v>
      </c>
      <c r="Q68" s="178">
        <f>RES_hhdet_tesh!Q68/RES_summary!Q$19</f>
        <v>16.47001985375088</v>
      </c>
    </row>
    <row r="69" spans="1:17" ht="12" customHeight="1" x14ac:dyDescent="0.25">
      <c r="A69" s="167" t="s">
        <v>160</v>
      </c>
      <c r="B69" s="183">
        <f>RES_hhdet_tesh!B69/RES_summary!B$19</f>
        <v>17.256232600260706</v>
      </c>
      <c r="C69" s="183">
        <f>RES_hhdet_tesh!C69/RES_summary!C$19</f>
        <v>17.223386373528299</v>
      </c>
      <c r="D69" s="183">
        <f>RES_hhdet_tesh!D69/RES_summary!D$19</f>
        <v>17.059593927825762</v>
      </c>
      <c r="E69" s="183">
        <f>RES_hhdet_tesh!E69/RES_summary!E$19</f>
        <v>17.024901374990197</v>
      </c>
      <c r="F69" s="183">
        <f>RES_hhdet_tesh!F69/RES_summary!F$19</f>
        <v>17.119146218401269</v>
      </c>
      <c r="G69" s="183">
        <f>RES_hhdet_tesh!G69/RES_summary!G$19</f>
        <v>16.790320298722929</v>
      </c>
      <c r="H69" s="183">
        <f>RES_hhdet_tesh!H69/RES_summary!H$19</f>
        <v>16.582483983950258</v>
      </c>
      <c r="I69" s="183">
        <f>RES_hhdet_tesh!I69/RES_summary!I$19</f>
        <v>15.892130455015696</v>
      </c>
      <c r="J69" s="183">
        <f>RES_hhdet_tesh!J69/RES_summary!J$19</f>
        <v>15.75656696215465</v>
      </c>
      <c r="K69" s="183">
        <f>RES_hhdet_tesh!K69/RES_summary!K$19</f>
        <v>16.234399959706632</v>
      </c>
      <c r="L69" s="183">
        <f>RES_hhdet_tesh!L69/RES_summary!L$19</f>
        <v>16.696337072877615</v>
      </c>
      <c r="M69" s="183">
        <f>RES_hhdet_tesh!M69/RES_summary!M$19</f>
        <v>16.228711658741343</v>
      </c>
      <c r="N69" s="183">
        <f>RES_hhdet_tesh!N69/RES_summary!N$19</f>
        <v>16.28674994164971</v>
      </c>
      <c r="O69" s="183">
        <f>RES_hhdet_tesh!O69/RES_summary!O$19</f>
        <v>16.209862059090938</v>
      </c>
      <c r="P69" s="183">
        <f>RES_hhdet_tesh!P69/RES_summary!P$19</f>
        <v>16.013473611994186</v>
      </c>
      <c r="Q69" s="183">
        <f>RES_hhdet_tesh!Q69/RES_summary!Q$19</f>
        <v>16.119626432264749</v>
      </c>
    </row>
    <row r="70" spans="1:17" ht="12" customHeight="1" x14ac:dyDescent="0.25">
      <c r="A70" s="167" t="s">
        <v>159</v>
      </c>
      <c r="B70" s="183">
        <f>RES_hhdet_tesh!B70/RES_summary!B$19</f>
        <v>17.256215111425021</v>
      </c>
      <c r="C70" s="183">
        <f>RES_hhdet_tesh!C70/RES_summary!C$19</f>
        <v>17.284280464099332</v>
      </c>
      <c r="D70" s="183">
        <f>RES_hhdet_tesh!D70/RES_summary!D$19</f>
        <v>17.211606413115728</v>
      </c>
      <c r="E70" s="183">
        <f>RES_hhdet_tesh!E70/RES_summary!E$19</f>
        <v>17.242194245342734</v>
      </c>
      <c r="F70" s="183">
        <f>RES_hhdet_tesh!F70/RES_summary!F$19</f>
        <v>17.323032122074736</v>
      </c>
      <c r="G70" s="183">
        <f>RES_hhdet_tesh!G70/RES_summary!G$19</f>
        <v>17.201815789533704</v>
      </c>
      <c r="H70" s="183">
        <f>RES_hhdet_tesh!H70/RES_summary!H$19</f>
        <v>17.047814939169406</v>
      </c>
      <c r="I70" s="183">
        <f>RES_hhdet_tesh!I70/RES_summary!I$19</f>
        <v>16.541197326822893</v>
      </c>
      <c r="J70" s="183">
        <f>RES_hhdet_tesh!J70/RES_summary!J$19</f>
        <v>16.389956514019079</v>
      </c>
      <c r="K70" s="183">
        <f>RES_hhdet_tesh!K70/RES_summary!K$19</f>
        <v>16.828201152674769</v>
      </c>
      <c r="L70" s="183">
        <f>RES_hhdet_tesh!L70/RES_summary!L$19</f>
        <v>17.150058005338757</v>
      </c>
      <c r="M70" s="183">
        <f>RES_hhdet_tesh!M70/RES_summary!M$19</f>
        <v>16.814273008858255</v>
      </c>
      <c r="N70" s="183">
        <f>RES_hhdet_tesh!N70/RES_summary!N$19</f>
        <v>16.817805130461863</v>
      </c>
      <c r="O70" s="183">
        <f>RES_hhdet_tesh!O70/RES_summary!O$19</f>
        <v>16.728786839220078</v>
      </c>
      <c r="P70" s="183">
        <f>RES_hhdet_tesh!P70/RES_summary!P$19</f>
        <v>16.562833982889238</v>
      </c>
      <c r="Q70" s="183">
        <f>RES_hhdet_tesh!Q70/RES_summary!Q$19</f>
        <v>16.595665163016012</v>
      </c>
    </row>
    <row r="71" spans="1:17" ht="12" customHeight="1" x14ac:dyDescent="0.25">
      <c r="A71" s="166" t="s">
        <v>109</v>
      </c>
      <c r="B71" s="182">
        <f>RES_hhdet_tesh!B71/RES_summary!B$19</f>
        <v>11.216551190169451</v>
      </c>
      <c r="C71" s="182">
        <f>RES_hhdet_tesh!C71/RES_summary!C$19</f>
        <v>11.2406548699854</v>
      </c>
      <c r="D71" s="182">
        <f>RES_hhdet_tesh!D71/RES_summary!D$19</f>
        <v>11.144195392642265</v>
      </c>
      <c r="E71" s="182">
        <f>RES_hhdet_tesh!E71/RES_summary!E$19</f>
        <v>11.169631345989433</v>
      </c>
      <c r="F71" s="182">
        <f>RES_hhdet_tesh!F71/RES_summary!F$19</f>
        <v>11.262346066244438</v>
      </c>
      <c r="G71" s="182">
        <f>RES_hhdet_tesh!G71/RES_summary!G$19</f>
        <v>11.12131989548598</v>
      </c>
      <c r="H71" s="182">
        <f>RES_hhdet_tesh!H71/RES_summary!H$19</f>
        <v>11.011572047838929</v>
      </c>
      <c r="I71" s="182">
        <f>RES_hhdet_tesh!I71/RES_summary!I$19</f>
        <v>10.558104085188397</v>
      </c>
      <c r="J71" s="182">
        <f>RES_hhdet_tesh!J71/RES_summary!J$19</f>
        <v>10.468706450929322</v>
      </c>
      <c r="K71" s="182">
        <f>RES_hhdet_tesh!K71/RES_summary!K$19</f>
        <v>10.84817124701361</v>
      </c>
      <c r="L71" s="182">
        <f>RES_hhdet_tesh!L71/RES_summary!L$19</f>
        <v>11.061652758022818</v>
      </c>
      <c r="M71" s="182">
        <f>RES_hhdet_tesh!M71/RES_summary!M$19</f>
        <v>10.916467746873312</v>
      </c>
      <c r="N71" s="182">
        <f>RES_hhdet_tesh!N71/RES_summary!N$19</f>
        <v>10.859813373910132</v>
      </c>
      <c r="O71" s="182">
        <f>RES_hhdet_tesh!O71/RES_summary!O$19</f>
        <v>10.694735578281264</v>
      </c>
      <c r="P71" s="182">
        <f>RES_hhdet_tesh!P71/RES_summary!P$19</f>
        <v>10.787301493380253</v>
      </c>
      <c r="Q71" s="182">
        <f>RES_hhdet_tesh!Q71/RES_summary!Q$19</f>
        <v>10.751882005617558</v>
      </c>
    </row>
    <row r="72" spans="1:17" ht="12" customHeight="1" x14ac:dyDescent="0.25">
      <c r="A72" s="147" t="s">
        <v>59</v>
      </c>
      <c r="B72" s="181">
        <f>RES_hhdet_tesh!B72/RES_summary!B$19</f>
        <v>6.0396639212555678</v>
      </c>
      <c r="C72" s="181">
        <f>RES_hhdet_tesh!C72/RES_summary!C$19</f>
        <v>6.0436255941139345</v>
      </c>
      <c r="D72" s="181">
        <f>RES_hhdet_tesh!D72/RES_summary!D$19</f>
        <v>6.0674110204734628</v>
      </c>
      <c r="E72" s="181">
        <f>RES_hhdet_tesh!E72/RES_summary!E$19</f>
        <v>6.0725628993533016</v>
      </c>
      <c r="F72" s="181">
        <f>RES_hhdet_tesh!F72/RES_summary!F$19</f>
        <v>6.0606860558302973</v>
      </c>
      <c r="G72" s="181">
        <f>RES_hhdet_tesh!G72/RES_summary!G$19</f>
        <v>6.0804958940477256</v>
      </c>
      <c r="H72" s="181">
        <f>RES_hhdet_tesh!H72/RES_summary!H$19</f>
        <v>6.0362428913304775</v>
      </c>
      <c r="I72" s="181">
        <f>RES_hhdet_tesh!I72/RES_summary!I$19</f>
        <v>5.9830932416344949</v>
      </c>
      <c r="J72" s="181">
        <f>RES_hhdet_tesh!J72/RES_summary!J$19</f>
        <v>5.921250063089758</v>
      </c>
      <c r="K72" s="181">
        <f>RES_hhdet_tesh!K72/RES_summary!K$19</f>
        <v>5.9800299056611612</v>
      </c>
      <c r="L72" s="181">
        <f>RES_hhdet_tesh!L72/RES_summary!L$19</f>
        <v>6.0884052473159391</v>
      </c>
      <c r="M72" s="181">
        <f>RES_hhdet_tesh!M72/RES_summary!M$19</f>
        <v>5.8978052619849475</v>
      </c>
      <c r="N72" s="181">
        <f>RES_hhdet_tesh!N72/RES_summary!N$19</f>
        <v>5.9579917565517277</v>
      </c>
      <c r="O72" s="181">
        <f>RES_hhdet_tesh!O72/RES_summary!O$19</f>
        <v>6.0340512609388117</v>
      </c>
      <c r="P72" s="181">
        <f>RES_hhdet_tesh!P72/RES_summary!P$19</f>
        <v>5.7755324895089828</v>
      </c>
      <c r="Q72" s="181">
        <f>RES_hhdet_tesh!Q72/RES_summary!Q$19</f>
        <v>5.8437831573984518</v>
      </c>
    </row>
    <row r="73" spans="1:17" ht="12" customHeight="1" x14ac:dyDescent="0.25">
      <c r="A73" s="163" t="s">
        <v>142</v>
      </c>
      <c r="B73" s="180">
        <f>RES_hhdet_tesh!B73/RES_summary!B$19</f>
        <v>18.293955797670897</v>
      </c>
      <c r="C73" s="180">
        <f>RES_hhdet_tesh!C73/RES_summary!C$19</f>
        <v>18.983172284093019</v>
      </c>
      <c r="D73" s="180">
        <f>RES_hhdet_tesh!D73/RES_summary!D$19</f>
        <v>18.965100645619884</v>
      </c>
      <c r="E73" s="180">
        <f>RES_hhdet_tesh!E73/RES_summary!E$19</f>
        <v>18.895003335550026</v>
      </c>
      <c r="F73" s="180">
        <f>RES_hhdet_tesh!F73/RES_summary!F$19</f>
        <v>18.308543270823371</v>
      </c>
      <c r="G73" s="180">
        <f>RES_hhdet_tesh!G73/RES_summary!G$19</f>
        <v>18.561342880454628</v>
      </c>
      <c r="H73" s="180">
        <f>RES_hhdet_tesh!H73/RES_summary!H$19</f>
        <v>18.123152787214512</v>
      </c>
      <c r="I73" s="180">
        <f>RES_hhdet_tesh!I73/RES_summary!I$19</f>
        <v>19.579334668356967</v>
      </c>
      <c r="J73" s="180">
        <f>RES_hhdet_tesh!J73/RES_summary!J$19</f>
        <v>18.334457061534842</v>
      </c>
      <c r="K73" s="180">
        <f>RES_hhdet_tesh!K73/RES_summary!K$19</f>
        <v>19.36595426180218</v>
      </c>
      <c r="L73" s="180">
        <f>RES_hhdet_tesh!L73/RES_summary!L$19</f>
        <v>18.950424995656551</v>
      </c>
      <c r="M73" s="180">
        <f>RES_hhdet_tesh!M73/RES_summary!M$19</f>
        <v>19.847278877566687</v>
      </c>
      <c r="N73" s="180">
        <f>RES_hhdet_tesh!N73/RES_summary!N$19</f>
        <v>19.784275076996337</v>
      </c>
      <c r="O73" s="180">
        <f>RES_hhdet_tesh!O73/RES_summary!O$19</f>
        <v>19.49139992464832</v>
      </c>
      <c r="P73" s="180">
        <f>RES_hhdet_tesh!P73/RES_summary!P$19</f>
        <v>20.811878256467804</v>
      </c>
      <c r="Q73" s="180">
        <f>RES_hhdet_tesh!Q73/RES_summary!Q$19</f>
        <v>20.088902080897867</v>
      </c>
    </row>
    <row r="74" spans="1:17" ht="12" customHeight="1" x14ac:dyDescent="0.25">
      <c r="A74" s="161" t="s">
        <v>141</v>
      </c>
      <c r="B74" s="179">
        <f>RES_hhdet_tesh!B74/RES_summary!B$19</f>
        <v>17.930735189741643</v>
      </c>
      <c r="C74" s="179">
        <f>RES_hhdet_tesh!C74/RES_summary!C$19</f>
        <v>18.382687578774394</v>
      </c>
      <c r="D74" s="179">
        <f>RES_hhdet_tesh!D74/RES_summary!D$19</f>
        <v>18.451860225360054</v>
      </c>
      <c r="E74" s="179">
        <f>RES_hhdet_tesh!E74/RES_summary!E$19</f>
        <v>18.405380034839045</v>
      </c>
      <c r="F74" s="179">
        <f>RES_hhdet_tesh!F74/RES_summary!F$19</f>
        <v>18.03007154304473</v>
      </c>
      <c r="G74" s="179">
        <f>RES_hhdet_tesh!G74/RES_summary!G$19</f>
        <v>18.303963110482435</v>
      </c>
      <c r="H74" s="179">
        <f>RES_hhdet_tesh!H74/RES_summary!H$19</f>
        <v>18.002408117098589</v>
      </c>
      <c r="I74" s="179">
        <f>RES_hhdet_tesh!I74/RES_summary!I$19</f>
        <v>18.917713169599605</v>
      </c>
      <c r="J74" s="179">
        <f>RES_hhdet_tesh!J74/RES_summary!J$19</f>
        <v>17.984850601910068</v>
      </c>
      <c r="K74" s="179">
        <f>RES_hhdet_tesh!K74/RES_summary!K$19</f>
        <v>18.557594258811349</v>
      </c>
      <c r="L74" s="179">
        <f>RES_hhdet_tesh!L74/RES_summary!L$19</f>
        <v>18.270401610919325</v>
      </c>
      <c r="M74" s="179">
        <f>RES_hhdet_tesh!M74/RES_summary!M$19</f>
        <v>18.87021671132009</v>
      </c>
      <c r="N74" s="179">
        <f>RES_hhdet_tesh!N74/RES_summary!N$19</f>
        <v>18.823908358647124</v>
      </c>
      <c r="O74" s="179">
        <f>RES_hhdet_tesh!O74/RES_summary!O$19</f>
        <v>18.57070115124024</v>
      </c>
      <c r="P74" s="179">
        <f>RES_hhdet_tesh!P74/RES_summary!P$19</f>
        <v>19.428772321510628</v>
      </c>
      <c r="Q74" s="179">
        <f>RES_hhdet_tesh!Q74/RES_summary!Q$19</f>
        <v>18.90156950998243</v>
      </c>
    </row>
    <row r="75" spans="1:17" ht="12" customHeight="1" x14ac:dyDescent="0.25">
      <c r="A75" s="148" t="s">
        <v>60</v>
      </c>
      <c r="B75" s="177">
        <f>RES_hhdet_tesh!B75/RES_summary!B$19</f>
        <v>11.891071268486073</v>
      </c>
      <c r="C75" s="177">
        <f>RES_hhdet_tesh!C75/RES_summary!C$19</f>
        <v>12.339061984660459</v>
      </c>
      <c r="D75" s="177">
        <f>RES_hhdet_tesh!D75/RES_summary!D$19</f>
        <v>12.384449204886591</v>
      </c>
      <c r="E75" s="177">
        <f>RES_hhdet_tesh!E75/RES_summary!E$19</f>
        <v>12.332817135485742</v>
      </c>
      <c r="F75" s="177">
        <f>RES_hhdet_tesh!F75/RES_summary!F$19</f>
        <v>11.969385487214433</v>
      </c>
      <c r="G75" s="177">
        <f>RES_hhdet_tesh!G75/RES_summary!G$19</f>
        <v>12.223467216434713</v>
      </c>
      <c r="H75" s="177">
        <f>RES_hhdet_tesh!H75/RES_summary!H$19</f>
        <v>11.966165225768107</v>
      </c>
      <c r="I75" s="177">
        <f>RES_hhdet_tesh!I75/RES_summary!I$19</f>
        <v>12.934619927965109</v>
      </c>
      <c r="J75" s="177">
        <f>RES_hhdet_tesh!J75/RES_summary!J$19</f>
        <v>12.063600538820312</v>
      </c>
      <c r="K75" s="177">
        <f>RES_hhdet_tesh!K75/RES_summary!K$19</f>
        <v>12.577564353150185</v>
      </c>
      <c r="L75" s="177">
        <f>RES_hhdet_tesh!L75/RES_summary!L$19</f>
        <v>12.181996363603387</v>
      </c>
      <c r="M75" s="177">
        <f>RES_hhdet_tesh!M75/RES_summary!M$19</f>
        <v>12.972411449335148</v>
      </c>
      <c r="N75" s="177">
        <f>RES_hhdet_tesh!N75/RES_summary!N$19</f>
        <v>12.865916602095394</v>
      </c>
      <c r="O75" s="177">
        <f>RES_hhdet_tesh!O75/RES_summary!O$19</f>
        <v>12.536649890301433</v>
      </c>
      <c r="P75" s="177">
        <f>RES_hhdet_tesh!P75/RES_summary!P$19</f>
        <v>13.653239832001647</v>
      </c>
      <c r="Q75" s="177">
        <f>RES_hhdet_tesh!Q75/RES_summary!Q$19</f>
        <v>13.057786352583982</v>
      </c>
    </row>
    <row r="76" spans="1:17" ht="12" customHeight="1" x14ac:dyDescent="0.25">
      <c r="A76" s="148" t="s">
        <v>59</v>
      </c>
      <c r="B76" s="177">
        <f>RES_hhdet_tesh!B76/RES_summary!B$19</f>
        <v>6.0396639212555669</v>
      </c>
      <c r="C76" s="177">
        <f>RES_hhdet_tesh!C76/RES_summary!C$19</f>
        <v>6.0436255941139336</v>
      </c>
      <c r="D76" s="177">
        <f>RES_hhdet_tesh!D76/RES_summary!D$19</f>
        <v>6.0674110204734646</v>
      </c>
      <c r="E76" s="177">
        <f>RES_hhdet_tesh!E76/RES_summary!E$19</f>
        <v>6.0725628993533016</v>
      </c>
      <c r="F76" s="177">
        <f>RES_hhdet_tesh!F76/RES_summary!F$19</f>
        <v>6.0606860558302991</v>
      </c>
      <c r="G76" s="177">
        <f>RES_hhdet_tesh!G76/RES_summary!G$19</f>
        <v>6.0804958940477229</v>
      </c>
      <c r="H76" s="177">
        <f>RES_hhdet_tesh!H76/RES_summary!H$19</f>
        <v>6.0362428913304784</v>
      </c>
      <c r="I76" s="177">
        <f>RES_hhdet_tesh!I76/RES_summary!I$19</f>
        <v>5.9830932416344922</v>
      </c>
      <c r="J76" s="177">
        <f>RES_hhdet_tesh!J76/RES_summary!J$19</f>
        <v>5.9212500630897562</v>
      </c>
      <c r="K76" s="177">
        <f>RES_hhdet_tesh!K76/RES_summary!K$19</f>
        <v>5.9800299056611612</v>
      </c>
      <c r="L76" s="177">
        <f>RES_hhdet_tesh!L76/RES_summary!L$19</f>
        <v>6.0884052473159365</v>
      </c>
      <c r="M76" s="177">
        <f>RES_hhdet_tesh!M76/RES_summary!M$19</f>
        <v>5.8978052619849475</v>
      </c>
      <c r="N76" s="177">
        <f>RES_hhdet_tesh!N76/RES_summary!N$19</f>
        <v>5.9579917565517295</v>
      </c>
      <c r="O76" s="177">
        <f>RES_hhdet_tesh!O76/RES_summary!O$19</f>
        <v>6.0340512609388099</v>
      </c>
      <c r="P76" s="177">
        <f>RES_hhdet_tesh!P76/RES_summary!P$19</f>
        <v>5.7755324895089837</v>
      </c>
      <c r="Q76" s="177">
        <f>RES_hhdet_tesh!Q76/RES_summary!Q$19</f>
        <v>5.8437831573984553</v>
      </c>
    </row>
    <row r="77" spans="1:17" ht="12" customHeight="1" x14ac:dyDescent="0.25">
      <c r="A77" s="158" t="s">
        <v>62</v>
      </c>
      <c r="B77" s="178">
        <f>RES_hhdet_tesh!B77/RES_summary!B$19</f>
        <v>6.1328125925812458</v>
      </c>
      <c r="C77" s="178">
        <f>RES_hhdet_tesh!C77/RES_summary!C$19</f>
        <v>6.2281095720688011</v>
      </c>
      <c r="D77" s="178">
        <f>RES_hhdet_tesh!D77/RES_summary!D$19</f>
        <v>6.2878365369854174</v>
      </c>
      <c r="E77" s="178">
        <f>RES_hhdet_tesh!E77/RES_summary!E$19</f>
        <v>6.3536170823942113</v>
      </c>
      <c r="F77" s="178">
        <f>RES_hhdet_tesh!F77/RES_summary!F$19</f>
        <v>6.3078404879224745</v>
      </c>
      <c r="G77" s="178">
        <f>RES_hhdet_tesh!G77/RES_summary!G$19</f>
        <v>6.2371495806383717</v>
      </c>
      <c r="H77" s="178">
        <f>RES_hhdet_tesh!H77/RES_summary!H$19</f>
        <v>6.2448789707902357</v>
      </c>
      <c r="I77" s="178">
        <f>RES_hhdet_tesh!I77/RES_summary!I$19</f>
        <v>6.1191990616137897</v>
      </c>
      <c r="J77" s="178">
        <f>RES_hhdet_tesh!J77/RES_summary!J$19</f>
        <v>6.1088614332441598</v>
      </c>
      <c r="K77" s="178">
        <f>RES_hhdet_tesh!K77/RES_summary!K$19</f>
        <v>6.2381745128061183</v>
      </c>
      <c r="L77" s="178">
        <f>RES_hhdet_tesh!L77/RES_summary!L$19</f>
        <v>6.2983505857613169</v>
      </c>
      <c r="M77" s="178">
        <f>RES_hhdet_tesh!M77/RES_summary!M$19</f>
        <v>6.1181511937312383</v>
      </c>
      <c r="N77" s="178">
        <f>RES_hhdet_tesh!N77/RES_summary!N$19</f>
        <v>6.1498947222607034</v>
      </c>
      <c r="O77" s="178">
        <f>RES_hhdet_tesh!O77/RES_summary!O$19</f>
        <v>6.0856241602115748</v>
      </c>
      <c r="P77" s="178">
        <f>RES_hhdet_tesh!P77/RES_summary!P$19</f>
        <v>6.0376899890320024</v>
      </c>
      <c r="Q77" s="178">
        <f>RES_hhdet_tesh!Q77/RES_summary!Q$19</f>
        <v>5.9497981076835273</v>
      </c>
    </row>
    <row r="78" spans="1:17" ht="12" customHeight="1" x14ac:dyDescent="0.25">
      <c r="A78" s="23" t="s">
        <v>109</v>
      </c>
      <c r="B78" s="177">
        <f>RES_hhdet_tesh!B78/RES_summary!B$19</f>
        <v>6.0492975721110902</v>
      </c>
      <c r="C78" s="177">
        <f>RES_hhdet_tesh!C78/RES_summary!C$19</f>
        <v>6.1499369779580544</v>
      </c>
      <c r="D78" s="177">
        <f>RES_hhdet_tesh!D78/RES_summary!D$19</f>
        <v>6.1904498032154258</v>
      </c>
      <c r="E78" s="177">
        <f>RES_hhdet_tesh!E78/RES_summary!E$19</f>
        <v>6.2759369783087777</v>
      </c>
      <c r="F78" s="177">
        <f>RES_hhdet_tesh!F78/RES_summary!F$19</f>
        <v>6.2635831221691687</v>
      </c>
      <c r="G78" s="177">
        <f>RES_hhdet_tesh!G78/RES_summary!G$19</f>
        <v>6.1903934049286304</v>
      </c>
      <c r="H78" s="177">
        <f>RES_hhdet_tesh!H78/RES_summary!H$19</f>
        <v>6.2114707913069456</v>
      </c>
      <c r="I78" s="177">
        <f>RES_hhdet_tesh!I78/RES_summary!I$19</f>
        <v>6.0497508518268983</v>
      </c>
      <c r="J78" s="177">
        <f>RES_hhdet_tesh!J78/RES_summary!J$19</f>
        <v>6.067599535886095</v>
      </c>
      <c r="K78" s="177">
        <f>RES_hhdet_tesh!K78/RES_summary!K$19</f>
        <v>6.1993296791300017</v>
      </c>
      <c r="L78" s="177">
        <f>RES_hhdet_tesh!L78/RES_summary!L$19</f>
        <v>6.2771603949870487</v>
      </c>
      <c r="M78" s="177">
        <f>RES_hhdet_tesh!M78/RES_summary!M$19</f>
        <v>6.0749596807175115</v>
      </c>
      <c r="N78" s="177">
        <f>RES_hhdet_tesh!N78/RES_summary!N$19</f>
        <v>6.0809648826891198</v>
      </c>
      <c r="O78" s="177">
        <f>RES_hhdet_tesh!O78/RES_summary!O$19</f>
        <v>6.0698234014854</v>
      </c>
      <c r="P78" s="177">
        <f>RES_hhdet_tesh!P78/RES_summary!P$19</f>
        <v>6.0129962166461217</v>
      </c>
      <c r="Q78" s="177">
        <f>RES_hhdet_tesh!Q78/RES_summary!Q$19</f>
        <v>5.9462113503527876</v>
      </c>
    </row>
    <row r="79" spans="1:17" ht="12" customHeight="1" x14ac:dyDescent="0.25">
      <c r="A79" s="29" t="s">
        <v>140</v>
      </c>
      <c r="B79" s="176">
        <f>RES_hhdet_tesh!B79/RES_summary!B$19</f>
        <v>6.5049538862468328</v>
      </c>
      <c r="C79" s="176">
        <f>RES_hhdet_tesh!C79/RES_summary!C$19</f>
        <v>6.6748404049979415</v>
      </c>
      <c r="D79" s="176">
        <f>RES_hhdet_tesh!D79/RES_summary!D$19</f>
        <v>6.7737878647513972</v>
      </c>
      <c r="E79" s="176">
        <f>RES_hhdet_tesh!E79/RES_summary!E$19</f>
        <v>6.8446970254067399</v>
      </c>
      <c r="F79" s="176">
        <f>RES_hhdet_tesh!F79/RES_summary!F$19</f>
        <v>6.6699580238658287</v>
      </c>
      <c r="G79" s="176">
        <f>RES_hhdet_tesh!G79/RES_summary!G$19</f>
        <v>6.5553108201632089</v>
      </c>
      <c r="H79" s="176">
        <f>RES_hhdet_tesh!H79/RES_summary!H$19</f>
        <v>6.5007315600232003</v>
      </c>
      <c r="I79" s="176">
        <f>RES_hhdet_tesh!I79/RES_summary!I$19</f>
        <v>6.6769459555616955</v>
      </c>
      <c r="J79" s="176">
        <f>RES_hhdet_tesh!J79/RES_summary!J$19</f>
        <v>6.4699833530563016</v>
      </c>
      <c r="K79" s="176">
        <f>RES_hhdet_tesh!K79/RES_summary!K$19</f>
        <v>6.8265087068509054</v>
      </c>
      <c r="L79" s="176">
        <f>RES_hhdet_tesh!L79/RES_summary!L$19</f>
        <v>6.6075935808291311</v>
      </c>
      <c r="M79" s="176">
        <f>RES_hhdet_tesh!M79/RES_summary!M$19</f>
        <v>6.7297789610122845</v>
      </c>
      <c r="N79" s="176">
        <f>RES_hhdet_tesh!N79/RES_summary!N$19</f>
        <v>7.0695368954664861</v>
      </c>
      <c r="O79" s="176">
        <f>RES_hhdet_tesh!O79/RES_summary!O$19</f>
        <v>6.6715043659458813</v>
      </c>
      <c r="P79" s="176">
        <f>RES_hhdet_tesh!P79/RES_summary!P$19</f>
        <v>7.0960469258365197</v>
      </c>
      <c r="Q79" s="176">
        <f>RES_hhdet_tesh!Q79/RES_summary!Q$19</f>
        <v>6.8515780791792222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84">
        <f>RES_hhdet_tesh!B81/RES_summary!B$19</f>
        <v>125.84832810951166</v>
      </c>
      <c r="C81" s="184">
        <f>RES_hhdet_tesh!C81/RES_summary!C$19</f>
        <v>134.01101674447133</v>
      </c>
      <c r="D81" s="184">
        <f>RES_hhdet_tesh!D81/RES_summary!D$19</f>
        <v>126.98055137306851</v>
      </c>
      <c r="E81" s="184">
        <f>RES_hhdet_tesh!E81/RES_summary!E$19</f>
        <v>126.39129796640735</v>
      </c>
      <c r="F81" s="184">
        <f>RES_hhdet_tesh!F81/RES_summary!F$19</f>
        <v>116.71314003102621</v>
      </c>
      <c r="G81" s="184">
        <f>RES_hhdet_tesh!G81/RES_summary!G$19</f>
        <v>122.18026637427943</v>
      </c>
      <c r="H81" s="184">
        <f>RES_hhdet_tesh!H81/RES_summary!H$19</f>
        <v>114.10605606211425</v>
      </c>
      <c r="I81" s="184">
        <f>RES_hhdet_tesh!I81/RES_summary!I$19</f>
        <v>111.23548292688307</v>
      </c>
      <c r="J81" s="184">
        <f>RES_hhdet_tesh!J81/RES_summary!J$19</f>
        <v>112.10605967889502</v>
      </c>
      <c r="K81" s="184">
        <f>RES_hhdet_tesh!K81/RES_summary!K$19</f>
        <v>110.38881671279078</v>
      </c>
      <c r="L81" s="184">
        <f>RES_hhdet_tesh!L81/RES_summary!L$19</f>
        <v>120.93942402640637</v>
      </c>
      <c r="M81" s="184">
        <f>RES_hhdet_tesh!M81/RES_summary!M$19</f>
        <v>112.08173948157784</v>
      </c>
      <c r="N81" s="184">
        <f>RES_hhdet_tesh!N81/RES_summary!N$19</f>
        <v>116.2340870756674</v>
      </c>
      <c r="O81" s="184">
        <f>RES_hhdet_tesh!O81/RES_summary!O$19</f>
        <v>124.53765952441726</v>
      </c>
      <c r="P81" s="184">
        <f>RES_hhdet_tesh!P81/RES_summary!P$19</f>
        <v>106.21814747995688</v>
      </c>
      <c r="Q81" s="184">
        <f>RES_hhdet_tesh!Q81/RES_summary!Q$19</f>
        <v>111.6205989531082</v>
      </c>
    </row>
    <row r="82" spans="1:17" ht="12.95" customHeight="1" x14ac:dyDescent="0.25">
      <c r="A82" s="158" t="s">
        <v>65</v>
      </c>
      <c r="B82" s="178">
        <f>RES_hhdet_tesh!B82/RES_summary!B$19</f>
        <v>101.69835775702222</v>
      </c>
      <c r="C82" s="178">
        <f>RES_hhdet_tesh!C82/RES_summary!C$19</f>
        <v>109.40174667466977</v>
      </c>
      <c r="D82" s="178">
        <f>RES_hhdet_tesh!D82/RES_summary!D$19</f>
        <v>102.3115549159179</v>
      </c>
      <c r="E82" s="178">
        <f>RES_hhdet_tesh!E82/RES_summary!E$19</f>
        <v>101.65776819947723</v>
      </c>
      <c r="F82" s="178">
        <f>RES_hhdet_tesh!F82/RES_summary!F$19</f>
        <v>92.297617901090774</v>
      </c>
      <c r="G82" s="178">
        <f>RES_hhdet_tesh!G82/RES_summary!G$19</f>
        <v>97.75204952263546</v>
      </c>
      <c r="H82" s="178">
        <f>RES_hhdet_tesh!H82/RES_summary!H$19</f>
        <v>89.954588534482497</v>
      </c>
      <c r="I82" s="178">
        <f>RES_hhdet_tesh!I82/RES_summary!I$19</f>
        <v>86.613814751770718</v>
      </c>
      <c r="J82" s="178">
        <f>RES_hhdet_tesh!J82/RES_summary!J$19</f>
        <v>88.153599470106684</v>
      </c>
      <c r="K82" s="178">
        <f>RES_hhdet_tesh!K82/RES_summary!K$19</f>
        <v>85.807708814410205</v>
      </c>
      <c r="L82" s="178">
        <f>RES_hhdet_tesh!L82/RES_summary!L$19</f>
        <v>96.482478297478153</v>
      </c>
      <c r="M82" s="178">
        <f>RES_hhdet_tesh!M82/RES_summary!M$19</f>
        <v>87.247702904093259</v>
      </c>
      <c r="N82" s="178">
        <f>RES_hhdet_tesh!N82/RES_summary!N$19</f>
        <v>91.150693863020294</v>
      </c>
      <c r="O82" s="178">
        <f>RES_hhdet_tesh!O82/RES_summary!O$19</f>
        <v>100.1353115745992</v>
      </c>
      <c r="P82" s="178">
        <f>RES_hhdet_tesh!P82/RES_summary!P$19</f>
        <v>81.258114343170305</v>
      </c>
      <c r="Q82" s="178">
        <f>RES_hhdet_tesh!Q82/RES_summary!Q$19</f>
        <v>87.165105568357333</v>
      </c>
    </row>
    <row r="83" spans="1:17" ht="12" customHeight="1" x14ac:dyDescent="0.25">
      <c r="A83" s="23" t="s">
        <v>157</v>
      </c>
      <c r="B83" s="177">
        <f>RES_hhdet_tesh!B83/RES_summary!B$19</f>
        <v>100.88650217810043</v>
      </c>
      <c r="C83" s="177">
        <f>RES_hhdet_tesh!C83/RES_summary!C$19</f>
        <v>108.27780055693368</v>
      </c>
      <c r="D83" s="177">
        <f>RES_hhdet_tesh!D83/RES_summary!D$19</f>
        <v>101.12499516900064</v>
      </c>
      <c r="E83" s="177">
        <f>RES_hhdet_tesh!E83/RES_summary!E$19</f>
        <v>100.47851176739245</v>
      </c>
      <c r="F83" s="177">
        <f>RES_hhdet_tesh!F83/RES_summary!F$19</f>
        <v>91.423125964438483</v>
      </c>
      <c r="G83" s="177">
        <f>RES_hhdet_tesh!G83/RES_summary!G$19</f>
        <v>96.849307084116646</v>
      </c>
      <c r="H83" s="177">
        <f>RES_hhdet_tesh!H83/RES_summary!H$19</f>
        <v>89.296460840664025</v>
      </c>
      <c r="I83" s="177">
        <f>RES_hhdet_tesh!I83/RES_summary!I$19</f>
        <v>85.417856449195313</v>
      </c>
      <c r="J83" s="177">
        <f>RES_hhdet_tesh!J83/RES_summary!J$19</f>
        <v>87.316703324879697</v>
      </c>
      <c r="K83" s="177">
        <f>RES_hhdet_tesh!K83/RES_summary!K$19</f>
        <v>84.884914200681806</v>
      </c>
      <c r="L83" s="177">
        <f>RES_hhdet_tesh!L83/RES_summary!L$19</f>
        <v>95.562760296501139</v>
      </c>
      <c r="M83" s="177">
        <f>RES_hhdet_tesh!M83/RES_summary!M$19</f>
        <v>86.277053826670866</v>
      </c>
      <c r="N83" s="177">
        <f>RES_hhdet_tesh!N83/RES_summary!N$19</f>
        <v>90.032497756640879</v>
      </c>
      <c r="O83" s="177">
        <f>RES_hhdet_tesh!O83/RES_summary!O$19</f>
        <v>99.548160312953627</v>
      </c>
      <c r="P83" s="177">
        <f>RES_hhdet_tesh!P83/RES_summary!P$19</f>
        <v>79.976847112623702</v>
      </c>
      <c r="Q83" s="177">
        <f>RES_hhdet_tesh!Q83/RES_summary!Q$19</f>
        <v>86.190563700082578</v>
      </c>
    </row>
    <row r="84" spans="1:17" ht="12" customHeight="1" x14ac:dyDescent="0.25">
      <c r="A84" s="23" t="s">
        <v>60</v>
      </c>
      <c r="B84" s="177">
        <f>RES_hhdet_tesh!B84/RES_summary!B$19</f>
        <v>0.81185557892179949</v>
      </c>
      <c r="C84" s="177">
        <f>RES_hhdet_tesh!C84/RES_summary!C$19</f>
        <v>1.1239461177360863</v>
      </c>
      <c r="D84" s="177">
        <f>RES_hhdet_tesh!D84/RES_summary!D$19</f>
        <v>1.1865597469172497</v>
      </c>
      <c r="E84" s="177">
        <f>RES_hhdet_tesh!E84/RES_summary!E$19</f>
        <v>1.1792564320847916</v>
      </c>
      <c r="F84" s="177">
        <f>RES_hhdet_tesh!F84/RES_summary!F$19</f>
        <v>0.87449193665228675</v>
      </c>
      <c r="G84" s="177">
        <f>RES_hhdet_tesh!G84/RES_summary!G$19</f>
        <v>0.90274243851881175</v>
      </c>
      <c r="H84" s="177">
        <f>RES_hhdet_tesh!H84/RES_summary!H$19</f>
        <v>0.65812769381845948</v>
      </c>
      <c r="I84" s="177">
        <f>RES_hhdet_tesh!I84/RES_summary!I$19</f>
        <v>1.195958302575409</v>
      </c>
      <c r="J84" s="177">
        <f>RES_hhdet_tesh!J84/RES_summary!J$19</f>
        <v>0.83689614522699096</v>
      </c>
      <c r="K84" s="177">
        <f>RES_hhdet_tesh!K84/RES_summary!K$19</f>
        <v>0.92279461372840554</v>
      </c>
      <c r="L84" s="177">
        <f>RES_hhdet_tesh!L84/RES_summary!L$19</f>
        <v>0.91971800097700651</v>
      </c>
      <c r="M84" s="177">
        <f>RES_hhdet_tesh!M84/RES_summary!M$19</f>
        <v>0.97064907742240492</v>
      </c>
      <c r="N84" s="177">
        <f>RES_hhdet_tesh!N84/RES_summary!N$19</f>
        <v>1.1181961063794126</v>
      </c>
      <c r="O84" s="177">
        <f>RES_hhdet_tesh!O84/RES_summary!O$19</f>
        <v>0.58715126164555731</v>
      </c>
      <c r="P84" s="177">
        <f>RES_hhdet_tesh!P84/RES_summary!P$19</f>
        <v>1.2812672305465993</v>
      </c>
      <c r="Q84" s="177">
        <f>RES_hhdet_tesh!Q84/RES_summary!Q$19</f>
        <v>0.97454186827476719</v>
      </c>
    </row>
    <row r="85" spans="1:17" ht="12.95" customHeight="1" x14ac:dyDescent="0.25">
      <c r="A85" s="158" t="s">
        <v>112</v>
      </c>
      <c r="B85" s="178">
        <f>RES_hhdet_tesh!B85/RES_summary!B$19</f>
        <v>7.4430656485195881E-2</v>
      </c>
      <c r="C85" s="178">
        <f>RES_hhdet_tesh!C85/RES_summary!C$19</f>
        <v>9.1411255069255903E-2</v>
      </c>
      <c r="D85" s="178">
        <f>RES_hhdet_tesh!D85/RES_summary!D$19</f>
        <v>9.6093219295109417E-2</v>
      </c>
      <c r="E85" s="178">
        <f>RES_hhdet_tesh!E85/RES_summary!E$19</f>
        <v>9.5915233222356844E-2</v>
      </c>
      <c r="F85" s="178">
        <f>RES_hhdet_tesh!F85/RES_summary!F$19</f>
        <v>0.1036709517344708</v>
      </c>
      <c r="G85" s="178">
        <f>RES_hhdet_tesh!G85/RES_summary!G$19</f>
        <v>0.11465114050334571</v>
      </c>
      <c r="H85" s="178">
        <f>RES_hhdet_tesh!H85/RES_summary!H$19</f>
        <v>0.12585763330286709</v>
      </c>
      <c r="I85" s="178">
        <f>RES_hhdet_tesh!I85/RES_summary!I$19</f>
        <v>0.14348145645729943</v>
      </c>
      <c r="J85" s="178">
        <f>RES_hhdet_tesh!J85/RES_summary!J$19</f>
        <v>0.16121469463870811</v>
      </c>
      <c r="K85" s="178">
        <f>RES_hhdet_tesh!K85/RES_summary!K$19</f>
        <v>0.17863154289522976</v>
      </c>
      <c r="L85" s="178">
        <f>RES_hhdet_tesh!L85/RES_summary!L$19</f>
        <v>0.19007362966753516</v>
      </c>
      <c r="M85" s="178">
        <f>RES_hhdet_tesh!M85/RES_summary!M$19</f>
        <v>0.20914962030443457</v>
      </c>
      <c r="N85" s="178">
        <f>RES_hhdet_tesh!N85/RES_summary!N$19</f>
        <v>0.19430112391413845</v>
      </c>
      <c r="O85" s="178">
        <f>RES_hhdet_tesh!O85/RES_summary!O$19</f>
        <v>0.19337990052592319</v>
      </c>
      <c r="P85" s="178">
        <f>RES_hhdet_tesh!P85/RES_summary!P$19</f>
        <v>0.16449520512191101</v>
      </c>
      <c r="Q85" s="178">
        <f>RES_hhdet_tesh!Q85/RES_summary!Q$19</f>
        <v>0.1585812252841253</v>
      </c>
    </row>
    <row r="86" spans="1:17" ht="12" customHeight="1" x14ac:dyDescent="0.25">
      <c r="A86" s="23" t="s">
        <v>60</v>
      </c>
      <c r="B86" s="177">
        <f>RES_hhdet_tesh!B86/RES_summary!B$19</f>
        <v>7.4430656485195881E-2</v>
      </c>
      <c r="C86" s="177">
        <f>RES_hhdet_tesh!C86/RES_summary!C$19</f>
        <v>9.1411255069255903E-2</v>
      </c>
      <c r="D86" s="177">
        <f>RES_hhdet_tesh!D86/RES_summary!D$19</f>
        <v>9.6093219295109417E-2</v>
      </c>
      <c r="E86" s="177">
        <f>RES_hhdet_tesh!E86/RES_summary!E$19</f>
        <v>9.5915233222356844E-2</v>
      </c>
      <c r="F86" s="177">
        <f>RES_hhdet_tesh!F86/RES_summary!F$19</f>
        <v>0.1036709517344708</v>
      </c>
      <c r="G86" s="177">
        <f>RES_hhdet_tesh!G86/RES_summary!G$19</f>
        <v>0.11465114050334571</v>
      </c>
      <c r="H86" s="177">
        <f>RES_hhdet_tesh!H86/RES_summary!H$19</f>
        <v>0.12585763330286709</v>
      </c>
      <c r="I86" s="177">
        <f>RES_hhdet_tesh!I86/RES_summary!I$19</f>
        <v>0.14348145645729943</v>
      </c>
      <c r="J86" s="177">
        <f>RES_hhdet_tesh!J86/RES_summary!J$19</f>
        <v>0.16121469463870811</v>
      </c>
      <c r="K86" s="177">
        <f>RES_hhdet_tesh!K86/RES_summary!K$19</f>
        <v>0.17863154289522976</v>
      </c>
      <c r="L86" s="177">
        <f>RES_hhdet_tesh!L86/RES_summary!L$19</f>
        <v>0.19007362966753516</v>
      </c>
      <c r="M86" s="177">
        <f>RES_hhdet_tesh!M86/RES_summary!M$19</f>
        <v>0.20914962030443457</v>
      </c>
      <c r="N86" s="177">
        <f>RES_hhdet_tesh!N86/RES_summary!N$19</f>
        <v>0.19430112391413845</v>
      </c>
      <c r="O86" s="177">
        <f>RES_hhdet_tesh!O86/RES_summary!O$19</f>
        <v>0.19337990052592319</v>
      </c>
      <c r="P86" s="177">
        <f>RES_hhdet_tesh!P86/RES_summary!P$19</f>
        <v>0.16449520512191101</v>
      </c>
      <c r="Q86" s="177">
        <f>RES_hhdet_tesh!Q86/RES_summary!Q$19</f>
        <v>0.1585812252841253</v>
      </c>
    </row>
    <row r="87" spans="1:17" ht="12" customHeight="1" x14ac:dyDescent="0.25">
      <c r="A87" s="158" t="s">
        <v>63</v>
      </c>
      <c r="B87" s="178">
        <f>RES_hhdet_tesh!B87/RES_summary!B$19</f>
        <v>17.611510860779198</v>
      </c>
      <c r="C87" s="178">
        <f>RES_hhdet_tesh!C87/RES_summary!C$19</f>
        <v>17.877037913959217</v>
      </c>
      <c r="D87" s="178">
        <f>RES_hhdet_tesh!D87/RES_summary!D$19</f>
        <v>17.877288075473949</v>
      </c>
      <c r="E87" s="178">
        <f>RES_hhdet_tesh!E87/RES_summary!E$19</f>
        <v>17.845983349999351</v>
      </c>
      <c r="F87" s="178">
        <f>RES_hhdet_tesh!F87/RES_summary!F$19</f>
        <v>17.659331708359865</v>
      </c>
      <c r="G87" s="178">
        <f>RES_hhdet_tesh!G87/RES_summary!G$19</f>
        <v>17.778224658333169</v>
      </c>
      <c r="H87" s="178">
        <f>RES_hhdet_tesh!H87/RES_summary!H$19</f>
        <v>17.561707288679536</v>
      </c>
      <c r="I87" s="178">
        <f>RES_hhdet_tesh!I87/RES_summary!I$19</f>
        <v>17.863877478013411</v>
      </c>
      <c r="J87" s="178">
        <f>RES_hhdet_tesh!J87/RES_summary!J$19</f>
        <v>17.331062909025942</v>
      </c>
      <c r="K87" s="178">
        <f>RES_hhdet_tesh!K87/RES_summary!K$19</f>
        <v>17.7166751336568</v>
      </c>
      <c r="L87" s="178">
        <f>RES_hhdet_tesh!L87/RES_summary!L$19</f>
        <v>17.690492901833551</v>
      </c>
      <c r="M87" s="178">
        <f>RES_hhdet_tesh!M87/RES_summary!M$19</f>
        <v>17.936068172667344</v>
      </c>
      <c r="N87" s="178">
        <f>RES_hhdet_tesh!N87/RES_summary!N$19</f>
        <v>17.902978916578054</v>
      </c>
      <c r="O87" s="178">
        <f>RES_hhdet_tesh!O87/RES_summary!O$19</f>
        <v>17.609545967127026</v>
      </c>
      <c r="P87" s="178">
        <f>RES_hhdet_tesh!P87/RES_summary!P$19</f>
        <v>17.809805177677802</v>
      </c>
      <c r="Q87" s="178">
        <f>RES_hhdet_tesh!Q87/RES_summary!Q$19</f>
        <v>17.53822452329165</v>
      </c>
    </row>
    <row r="88" spans="1:17" ht="12" customHeight="1" x14ac:dyDescent="0.25">
      <c r="A88" s="167" t="s">
        <v>156</v>
      </c>
      <c r="B88" s="183">
        <f>RES_hhdet_tesh!B88/RES_summary!B$19</f>
        <v>17.256242662827798</v>
      </c>
      <c r="C88" s="183">
        <f>RES_hhdet_tesh!C88/RES_summary!C$19</f>
        <v>17.260050295238475</v>
      </c>
      <c r="D88" s="183">
        <f>RES_hhdet_tesh!D88/RES_summary!D$19</f>
        <v>17.242115195767408</v>
      </c>
      <c r="E88" s="183">
        <f>RES_hhdet_tesh!E88/RES_summary!E$19</f>
        <v>17.161429454947818</v>
      </c>
      <c r="F88" s="183">
        <f>RES_hhdet_tesh!F88/RES_summary!F$19</f>
        <v>17.090159505038464</v>
      </c>
      <c r="G88" s="183">
        <f>RES_hhdet_tesh!G88/RES_summary!G$19</f>
        <v>17.108253672953669</v>
      </c>
      <c r="H88" s="183">
        <f>RES_hhdet_tesh!H88/RES_summary!H$19</f>
        <v>16.920061716430695</v>
      </c>
      <c r="I88" s="183">
        <f>RES_hhdet_tesh!I88/RES_summary!I$19</f>
        <v>16.750379441842519</v>
      </c>
      <c r="J88" s="183">
        <f>RES_hhdet_tesh!J88/RES_summary!J$19</f>
        <v>16.560469874195466</v>
      </c>
      <c r="K88" s="183">
        <f>RES_hhdet_tesh!K88/RES_summary!K$19</f>
        <v>16.748601986244779</v>
      </c>
      <c r="L88" s="183">
        <f>RES_hhdet_tesh!L88/RES_summary!L$19</f>
        <v>16.93485725975416</v>
      </c>
      <c r="M88" s="183">
        <f>RES_hhdet_tesh!M88/RES_summary!M$19</f>
        <v>16.924553093897103</v>
      </c>
      <c r="N88" s="183">
        <f>RES_hhdet_tesh!N88/RES_summary!N$19</f>
        <v>16.874438760529554</v>
      </c>
      <c r="O88" s="183">
        <f>RES_hhdet_tesh!O88/RES_summary!O$19</f>
        <v>16.710236444310624</v>
      </c>
      <c r="P88" s="183">
        <f>RES_hhdet_tesh!P88/RES_summary!P$19</f>
        <v>16.551617454895659</v>
      </c>
      <c r="Q88" s="183">
        <f>RES_hhdet_tesh!Q88/RES_summary!Q$19</f>
        <v>16.406204216271586</v>
      </c>
    </row>
    <row r="89" spans="1:17" ht="12" customHeight="1" x14ac:dyDescent="0.25">
      <c r="A89" s="167" t="s">
        <v>155</v>
      </c>
      <c r="B89" s="183">
        <f>RES_hhdet_tesh!B89/RES_summary!B$19</f>
        <v>17.256221652093632</v>
      </c>
      <c r="C89" s="183">
        <f>RES_hhdet_tesh!C89/RES_summary!C$19</f>
        <v>17.347641547631756</v>
      </c>
      <c r="D89" s="183">
        <f>RES_hhdet_tesh!D89/RES_summary!D$19</f>
        <v>17.389409380628024</v>
      </c>
      <c r="E89" s="183">
        <f>RES_hhdet_tesh!E89/RES_summary!E$19</f>
        <v>17.408076255943019</v>
      </c>
      <c r="F89" s="183">
        <f>RES_hhdet_tesh!F89/RES_summary!F$19</f>
        <v>17.430718906680205</v>
      </c>
      <c r="G89" s="183">
        <f>RES_hhdet_tesh!G89/RES_summary!G$19</f>
        <v>17.738273323063826</v>
      </c>
      <c r="H89" s="183">
        <f>RES_hhdet_tesh!H89/RES_summary!H$19</f>
        <v>17.62709553486464</v>
      </c>
      <c r="I89" s="183">
        <f>RES_hhdet_tesh!I89/RES_summary!I$19</f>
        <v>17.466563279881612</v>
      </c>
      <c r="J89" s="183">
        <f>RES_hhdet_tesh!J89/RES_summary!J$19</f>
        <v>17.285540950438438</v>
      </c>
      <c r="K89" s="183">
        <f>RES_hhdet_tesh!K89/RES_summary!K$19</f>
        <v>17.467286316711778</v>
      </c>
      <c r="L89" s="183">
        <f>RES_hhdet_tesh!L89/RES_summary!L$19</f>
        <v>17.507831403880129</v>
      </c>
      <c r="M89" s="183">
        <f>RES_hhdet_tesh!M89/RES_summary!M$19</f>
        <v>17.547183512054058</v>
      </c>
      <c r="N89" s="183">
        <f>RES_hhdet_tesh!N89/RES_summary!N$19</f>
        <v>17.45517567778268</v>
      </c>
      <c r="O89" s="183">
        <f>RES_hhdet_tesh!O89/RES_summary!O$19</f>
        <v>17.27525231521075</v>
      </c>
      <c r="P89" s="183">
        <f>RES_hhdet_tesh!P89/RES_summary!P$19</f>
        <v>17.131745994236663</v>
      </c>
      <c r="Q89" s="183">
        <f>RES_hhdet_tesh!Q89/RES_summary!Q$19</f>
        <v>16.957079985348127</v>
      </c>
    </row>
    <row r="90" spans="1:17" ht="12" customHeight="1" x14ac:dyDescent="0.25">
      <c r="A90" s="166" t="s">
        <v>55</v>
      </c>
      <c r="B90" s="182">
        <f>RES_hhdet_tesh!B90/RES_summary!B$19</f>
        <v>11.216557730838067</v>
      </c>
      <c r="C90" s="182">
        <f>RES_hhdet_tesh!C90/RES_summary!C$19</f>
        <v>11.304015953517823</v>
      </c>
      <c r="D90" s="182">
        <f>RES_hhdet_tesh!D90/RES_summary!D$19</f>
        <v>11.321998360154563</v>
      </c>
      <c r="E90" s="182">
        <f>RES_hhdet_tesh!E90/RES_summary!E$19</f>
        <v>11.33551335658972</v>
      </c>
      <c r="F90" s="182">
        <f>RES_hhdet_tesh!F90/RES_summary!F$19</f>
        <v>11.370032850849906</v>
      </c>
      <c r="G90" s="182">
        <f>RES_hhdet_tesh!G90/RES_summary!G$19</f>
        <v>11.657777429016098</v>
      </c>
      <c r="H90" s="182">
        <f>RES_hhdet_tesh!H90/RES_summary!H$19</f>
        <v>11.590852643534159</v>
      </c>
      <c r="I90" s="182">
        <f>RES_hhdet_tesh!I90/RES_summary!I$19</f>
        <v>11.483470038247118</v>
      </c>
      <c r="J90" s="182">
        <f>RES_hhdet_tesh!J90/RES_summary!J$19</f>
        <v>11.36429088734868</v>
      </c>
      <c r="K90" s="182">
        <f>RES_hhdet_tesh!K90/RES_summary!K$19</f>
        <v>11.487256411050616</v>
      </c>
      <c r="L90" s="182">
        <f>RES_hhdet_tesh!L90/RES_summary!L$19</f>
        <v>11.419426156564189</v>
      </c>
      <c r="M90" s="182">
        <f>RES_hhdet_tesh!M90/RES_summary!M$19</f>
        <v>11.649378250069107</v>
      </c>
      <c r="N90" s="182">
        <f>RES_hhdet_tesh!N90/RES_summary!N$19</f>
        <v>11.497183921230944</v>
      </c>
      <c r="O90" s="182">
        <f>RES_hhdet_tesh!O90/RES_summary!O$19</f>
        <v>11.241201054271935</v>
      </c>
      <c r="P90" s="182">
        <f>RES_hhdet_tesh!P90/RES_summary!P$19</f>
        <v>11.356213504727679</v>
      </c>
      <c r="Q90" s="182">
        <f>RES_hhdet_tesh!Q90/RES_summary!Q$19</f>
        <v>11.113296827949672</v>
      </c>
    </row>
    <row r="91" spans="1:17" ht="12" customHeight="1" x14ac:dyDescent="0.25">
      <c r="A91" s="147" t="s">
        <v>59</v>
      </c>
      <c r="B91" s="181">
        <f>RES_hhdet_tesh!B91/RES_summary!B$19</f>
        <v>6.0396639212555652</v>
      </c>
      <c r="C91" s="181">
        <f>RES_hhdet_tesh!C91/RES_summary!C$19</f>
        <v>6.0436255941139319</v>
      </c>
      <c r="D91" s="181">
        <f>RES_hhdet_tesh!D91/RES_summary!D$19</f>
        <v>6.0674110204734619</v>
      </c>
      <c r="E91" s="181">
        <f>RES_hhdet_tesh!E91/RES_summary!E$19</f>
        <v>6.0725628993533016</v>
      </c>
      <c r="F91" s="181">
        <f>RES_hhdet_tesh!F91/RES_summary!F$19</f>
        <v>6.0606860558302991</v>
      </c>
      <c r="G91" s="181">
        <f>RES_hhdet_tesh!G91/RES_summary!G$19</f>
        <v>6.0804958940477256</v>
      </c>
      <c r="H91" s="181">
        <f>RES_hhdet_tesh!H91/RES_summary!H$19</f>
        <v>6.0362428913304811</v>
      </c>
      <c r="I91" s="181">
        <f>RES_hhdet_tesh!I91/RES_summary!I$19</f>
        <v>5.9830932416344949</v>
      </c>
      <c r="J91" s="181">
        <f>RES_hhdet_tesh!J91/RES_summary!J$19</f>
        <v>5.9212500630897562</v>
      </c>
      <c r="K91" s="181">
        <f>RES_hhdet_tesh!K91/RES_summary!K$19</f>
        <v>5.980029905661163</v>
      </c>
      <c r="L91" s="181">
        <f>RES_hhdet_tesh!L91/RES_summary!L$19</f>
        <v>6.0884052473159391</v>
      </c>
      <c r="M91" s="181">
        <f>RES_hhdet_tesh!M91/RES_summary!M$19</f>
        <v>5.8978052619849501</v>
      </c>
      <c r="N91" s="181">
        <f>RES_hhdet_tesh!N91/RES_summary!N$19</f>
        <v>5.957991756551734</v>
      </c>
      <c r="O91" s="181">
        <f>RES_hhdet_tesh!O91/RES_summary!O$19</f>
        <v>6.0340512609388108</v>
      </c>
      <c r="P91" s="181">
        <f>RES_hhdet_tesh!P91/RES_summary!P$19</f>
        <v>5.7755324895089846</v>
      </c>
      <c r="Q91" s="181">
        <f>RES_hhdet_tesh!Q91/RES_summary!Q$19</f>
        <v>5.8437831573984527</v>
      </c>
    </row>
    <row r="92" spans="1:17" ht="12" customHeight="1" x14ac:dyDescent="0.25">
      <c r="A92" s="163" t="s">
        <v>144</v>
      </c>
      <c r="B92" s="180">
        <f>RES_hhdet_tesh!B92/RES_summary!B$19</f>
        <v>17.256232163849038</v>
      </c>
      <c r="C92" s="180">
        <f>RES_hhdet_tesh!C92/RES_summary!C$19</f>
        <v>17.116137601120602</v>
      </c>
      <c r="D92" s="180">
        <f>RES_hhdet_tesh!D92/RES_summary!D$19</f>
        <v>17.062229201616812</v>
      </c>
      <c r="E92" s="180">
        <f>RES_hhdet_tesh!E92/RES_summary!E$19</f>
        <v>17.128011250626002</v>
      </c>
      <c r="F92" s="180">
        <f>RES_hhdet_tesh!F92/RES_summary!F$19</f>
        <v>17.120175404319113</v>
      </c>
      <c r="G92" s="180">
        <f>RES_hhdet_tesh!G92/RES_summary!G$19</f>
        <v>17.226318498892439</v>
      </c>
      <c r="H92" s="180">
        <f>RES_hhdet_tesh!H92/RES_summary!H$19</f>
        <v>17.207347844406613</v>
      </c>
      <c r="I92" s="180">
        <f>RES_hhdet_tesh!I92/RES_summary!I$19</f>
        <v>17.149118671153403</v>
      </c>
      <c r="J92" s="180">
        <f>RES_hhdet_tesh!J92/RES_summary!J$19</f>
        <v>17.023750603974555</v>
      </c>
      <c r="K92" s="180">
        <f>RES_hhdet_tesh!K92/RES_summary!K$19</f>
        <v>17.36048992419596</v>
      </c>
      <c r="L92" s="180">
        <f>RES_hhdet_tesh!L92/RES_summary!L$19</f>
        <v>17.386632169852291</v>
      </c>
      <c r="M92" s="180">
        <f>RES_hhdet_tesh!M92/RES_summary!M$19</f>
        <v>17.324949986269878</v>
      </c>
      <c r="N92" s="180">
        <f>RES_hhdet_tesh!N92/RES_summary!N$19</f>
        <v>17.190531576422867</v>
      </c>
      <c r="O92" s="180">
        <f>RES_hhdet_tesh!O92/RES_summary!O$19</f>
        <v>16.914245359712879</v>
      </c>
      <c r="P92" s="180">
        <f>RES_hhdet_tesh!P92/RES_summary!P$19</f>
        <v>16.797586371324744</v>
      </c>
      <c r="Q92" s="180">
        <f>RES_hhdet_tesh!Q92/RES_summary!Q$19</f>
        <v>16.743080080607413</v>
      </c>
    </row>
    <row r="93" spans="1:17" ht="12" customHeight="1" x14ac:dyDescent="0.25">
      <c r="A93" s="161" t="s">
        <v>143</v>
      </c>
      <c r="B93" s="179">
        <f>RES_hhdet_tesh!B93/RES_summary!B$19</f>
        <v>17.256214827757447</v>
      </c>
      <c r="C93" s="179">
        <f>RES_hhdet_tesh!C93/RES_summary!C$19</f>
        <v>17.169115034842324</v>
      </c>
      <c r="D93" s="179">
        <f>RES_hhdet_tesh!D93/RES_summary!D$19</f>
        <v>17.157860001524384</v>
      </c>
      <c r="E93" s="179">
        <f>RES_hhdet_tesh!E93/RES_summary!E$19</f>
        <v>17.282972696269042</v>
      </c>
      <c r="F93" s="179">
        <f>RES_hhdet_tesh!F93/RES_summary!F$19</f>
        <v>17.269623270753048</v>
      </c>
      <c r="G93" s="179">
        <f>RES_hhdet_tesh!G93/RES_summary!G$19</f>
        <v>17.510327232825116</v>
      </c>
      <c r="H93" s="179">
        <f>RES_hhdet_tesh!H93/RES_summary!H$19</f>
        <v>17.560714503440064</v>
      </c>
      <c r="I93" s="179">
        <f>RES_hhdet_tesh!I93/RES_summary!I$19</f>
        <v>17.483867427900339</v>
      </c>
      <c r="J93" s="179">
        <f>RES_hhdet_tesh!J93/RES_summary!J$19</f>
        <v>17.256008299614741</v>
      </c>
      <c r="K93" s="179">
        <f>RES_hhdet_tesh!K93/RES_summary!K$19</f>
        <v>17.369029757479812</v>
      </c>
      <c r="L93" s="179">
        <f>RES_hhdet_tesh!L93/RES_summary!L$19</f>
        <v>17.370494270922656</v>
      </c>
      <c r="M93" s="179">
        <f>RES_hhdet_tesh!M93/RES_summary!M$19</f>
        <v>17.307152511854024</v>
      </c>
      <c r="N93" s="179">
        <f>RES_hhdet_tesh!N93/RES_summary!N$19</f>
        <v>17.190655053586248</v>
      </c>
      <c r="O93" s="179">
        <f>RES_hhdet_tesh!O93/RES_summary!O$19</f>
        <v>16.953925990096067</v>
      </c>
      <c r="P93" s="179">
        <f>RES_hhdet_tesh!P93/RES_summary!P$19</f>
        <v>16.851711590873126</v>
      </c>
      <c r="Q93" s="179">
        <f>RES_hhdet_tesh!Q93/RES_summary!Q$19</f>
        <v>16.754628987269406</v>
      </c>
    </row>
    <row r="94" spans="1:17" ht="12" customHeight="1" x14ac:dyDescent="0.25">
      <c r="A94" s="148" t="s">
        <v>57</v>
      </c>
      <c r="B94" s="177">
        <f>RES_hhdet_tesh!B94/RES_summary!B$19</f>
        <v>11.216550906501874</v>
      </c>
      <c r="C94" s="177">
        <f>RES_hhdet_tesh!C94/RES_summary!C$19</f>
        <v>11.125489440728389</v>
      </c>
      <c r="D94" s="177">
        <f>RES_hhdet_tesh!D94/RES_summary!D$19</f>
        <v>11.090448981050921</v>
      </c>
      <c r="E94" s="177">
        <f>RES_hhdet_tesh!E94/RES_summary!E$19</f>
        <v>11.210409796915744</v>
      </c>
      <c r="F94" s="177">
        <f>RES_hhdet_tesh!F94/RES_summary!F$19</f>
        <v>11.20893721492275</v>
      </c>
      <c r="G94" s="177">
        <f>RES_hhdet_tesh!G94/RES_summary!G$19</f>
        <v>11.429831338777399</v>
      </c>
      <c r="H94" s="177">
        <f>RES_hhdet_tesh!H94/RES_summary!H$19</f>
        <v>11.524471612109581</v>
      </c>
      <c r="I94" s="177">
        <f>RES_hhdet_tesh!I94/RES_summary!I$19</f>
        <v>11.500774186265838</v>
      </c>
      <c r="J94" s="177">
        <f>RES_hhdet_tesh!J94/RES_summary!J$19</f>
        <v>11.334758236524983</v>
      </c>
      <c r="K94" s="177">
        <f>RES_hhdet_tesh!K94/RES_summary!K$19</f>
        <v>11.388999851818653</v>
      </c>
      <c r="L94" s="177">
        <f>RES_hhdet_tesh!L94/RES_summary!L$19</f>
        <v>11.282089023606716</v>
      </c>
      <c r="M94" s="177">
        <f>RES_hhdet_tesh!M94/RES_summary!M$19</f>
        <v>11.409347249869075</v>
      </c>
      <c r="N94" s="177">
        <f>RES_hhdet_tesh!N94/RES_summary!N$19</f>
        <v>11.23266329703452</v>
      </c>
      <c r="O94" s="177">
        <f>RES_hhdet_tesh!O94/RES_summary!O$19</f>
        <v>10.919874729157252</v>
      </c>
      <c r="P94" s="177">
        <f>RES_hhdet_tesh!P94/RES_summary!P$19</f>
        <v>11.076179101364144</v>
      </c>
      <c r="Q94" s="177">
        <f>RES_hhdet_tesh!Q94/RES_summary!Q$19</f>
        <v>10.910845829870954</v>
      </c>
    </row>
    <row r="95" spans="1:17" ht="12" customHeight="1" x14ac:dyDescent="0.25">
      <c r="A95" s="148" t="s">
        <v>59</v>
      </c>
      <c r="B95" s="177">
        <f>RES_hhdet_tesh!B95/RES_summary!B$19</f>
        <v>6.0396639212555687</v>
      </c>
      <c r="C95" s="177">
        <f>RES_hhdet_tesh!C95/RES_summary!C$19</f>
        <v>6.0436255941139336</v>
      </c>
      <c r="D95" s="177">
        <f>RES_hhdet_tesh!D95/RES_summary!D$19</f>
        <v>6.0674110204734619</v>
      </c>
      <c r="E95" s="177">
        <f>RES_hhdet_tesh!E95/RES_summary!E$19</f>
        <v>6.0725628993533034</v>
      </c>
      <c r="F95" s="177">
        <f>RES_hhdet_tesh!F95/RES_summary!F$19</f>
        <v>6.0606860558302964</v>
      </c>
      <c r="G95" s="177">
        <f>RES_hhdet_tesh!G95/RES_summary!G$19</f>
        <v>6.0804958940477194</v>
      </c>
      <c r="H95" s="177">
        <f>RES_hhdet_tesh!H95/RES_summary!H$19</f>
        <v>6.0362428913304838</v>
      </c>
      <c r="I95" s="177">
        <f>RES_hhdet_tesh!I95/RES_summary!I$19</f>
        <v>5.983093241634502</v>
      </c>
      <c r="J95" s="177">
        <f>RES_hhdet_tesh!J95/RES_summary!J$19</f>
        <v>5.9212500630897607</v>
      </c>
      <c r="K95" s="177">
        <f>RES_hhdet_tesh!K95/RES_summary!K$19</f>
        <v>5.9800299056611612</v>
      </c>
      <c r="L95" s="177">
        <f>RES_hhdet_tesh!L95/RES_summary!L$19</f>
        <v>6.0884052473159418</v>
      </c>
      <c r="M95" s="177">
        <f>RES_hhdet_tesh!M95/RES_summary!M$19</f>
        <v>5.8978052619849493</v>
      </c>
      <c r="N95" s="177">
        <f>RES_hhdet_tesh!N95/RES_summary!N$19</f>
        <v>5.9579917565517304</v>
      </c>
      <c r="O95" s="177">
        <f>RES_hhdet_tesh!O95/RES_summary!O$19</f>
        <v>6.0340512609388117</v>
      </c>
      <c r="P95" s="177">
        <f>RES_hhdet_tesh!P95/RES_summary!P$19</f>
        <v>5.7755324895089828</v>
      </c>
      <c r="Q95" s="177">
        <f>RES_hhdet_tesh!Q95/RES_summary!Q$19</f>
        <v>5.8437831573984518</v>
      </c>
    </row>
    <row r="96" spans="1:17" ht="12" customHeight="1" x14ac:dyDescent="0.25">
      <c r="A96" s="163" t="s">
        <v>142</v>
      </c>
      <c r="B96" s="180">
        <f>RES_hhdet_tesh!B96/RES_summary!B$19</f>
        <v>18.29395579767089</v>
      </c>
      <c r="C96" s="180">
        <f>RES_hhdet_tesh!C96/RES_summary!C$19</f>
        <v>19.039665899870371</v>
      </c>
      <c r="D96" s="180">
        <f>RES_hhdet_tesh!D96/RES_summary!D$19</f>
        <v>18.984303661821841</v>
      </c>
      <c r="E96" s="180">
        <f>RES_hhdet_tesh!E96/RES_summary!E$19</f>
        <v>18.956760895205036</v>
      </c>
      <c r="F96" s="180">
        <f>RES_hhdet_tesh!F96/RES_summary!F$19</f>
        <v>18.392752553656024</v>
      </c>
      <c r="G96" s="180">
        <f>RES_hhdet_tesh!G96/RES_summary!G$19</f>
        <v>18.641438184241885</v>
      </c>
      <c r="H96" s="180">
        <f>RES_hhdet_tesh!H96/RES_summary!H$19</f>
        <v>18.180405355562268</v>
      </c>
      <c r="I96" s="180">
        <f>RES_hhdet_tesh!I96/RES_summary!I$19</f>
        <v>19.595709195480776</v>
      </c>
      <c r="J96" s="180">
        <f>RES_hhdet_tesh!J96/RES_summary!J$19</f>
        <v>18.315763785933964</v>
      </c>
      <c r="K96" s="180">
        <f>RES_hhdet_tesh!K96/RES_summary!K$19</f>
        <v>19.125688586260758</v>
      </c>
      <c r="L96" s="180">
        <f>RES_hhdet_tesh!L96/RES_summary!L$19</f>
        <v>18.692995717563623</v>
      </c>
      <c r="M96" s="180">
        <f>RES_hhdet_tesh!M96/RES_summary!M$19</f>
        <v>19.610212523286247</v>
      </c>
      <c r="N96" s="180">
        <f>RES_hhdet_tesh!N96/RES_summary!N$19</f>
        <v>19.651180641450324</v>
      </c>
      <c r="O96" s="180">
        <f>RES_hhdet_tesh!O96/RES_summary!O$19</f>
        <v>19.243095166489812</v>
      </c>
      <c r="P96" s="180">
        <f>RES_hhdet_tesh!P96/RES_summary!P$19</f>
        <v>20.588255298763244</v>
      </c>
      <c r="Q96" s="180">
        <f>RES_hhdet_tesh!Q96/RES_summary!Q$19</f>
        <v>19.904072792713244</v>
      </c>
    </row>
    <row r="97" spans="1:17" ht="12" customHeight="1" x14ac:dyDescent="0.25">
      <c r="A97" s="161" t="s">
        <v>141</v>
      </c>
      <c r="B97" s="179">
        <f>RES_hhdet_tesh!B97/RES_summary!B$19</f>
        <v>17.930735189741643</v>
      </c>
      <c r="C97" s="179">
        <f>RES_hhdet_tesh!C97/RES_summary!C$19</f>
        <v>18.447788255471213</v>
      </c>
      <c r="D97" s="179">
        <f>RES_hhdet_tesh!D97/RES_summary!D$19</f>
        <v>18.463798870964258</v>
      </c>
      <c r="E97" s="179">
        <f>RES_hhdet_tesh!E97/RES_summary!E$19</f>
        <v>18.479874772379286</v>
      </c>
      <c r="F97" s="179">
        <f>RES_hhdet_tesh!F97/RES_summary!F$19</f>
        <v>18.179730016818773</v>
      </c>
      <c r="G97" s="179">
        <f>RES_hhdet_tesh!G97/RES_summary!G$19</f>
        <v>18.350187544453391</v>
      </c>
      <c r="H97" s="179">
        <f>RES_hhdet_tesh!H97/RES_summary!H$19</f>
        <v>18.040508770868065</v>
      </c>
      <c r="I97" s="179">
        <f>RES_hhdet_tesh!I97/RES_summary!I$19</f>
        <v>18.891857933784937</v>
      </c>
      <c r="J97" s="179">
        <f>RES_hhdet_tesh!J97/RES_summary!J$19</f>
        <v>17.94084383036078</v>
      </c>
      <c r="K97" s="179">
        <f>RES_hhdet_tesh!K97/RES_summary!K$19</f>
        <v>18.526763353533131</v>
      </c>
      <c r="L97" s="179">
        <f>RES_hhdet_tesh!L97/RES_summary!L$19</f>
        <v>18.261298011168403</v>
      </c>
      <c r="M97" s="179">
        <f>RES_hhdet_tesh!M97/RES_summary!M$19</f>
        <v>18.870016763586612</v>
      </c>
      <c r="N97" s="179">
        <f>RES_hhdet_tesh!N97/RES_summary!N$19</f>
        <v>18.853110057145731</v>
      </c>
      <c r="O97" s="179">
        <f>RES_hhdet_tesh!O97/RES_summary!O$19</f>
        <v>18.498658644426666</v>
      </c>
      <c r="P97" s="179">
        <f>RES_hhdet_tesh!P97/RES_summary!P$19</f>
        <v>19.332025117638636</v>
      </c>
      <c r="Q97" s="179">
        <f>RES_hhdet_tesh!Q97/RES_summary!Q$19</f>
        <v>18.792789923024152</v>
      </c>
    </row>
    <row r="98" spans="1:17" ht="12" customHeight="1" x14ac:dyDescent="0.25">
      <c r="A98" s="148" t="s">
        <v>60</v>
      </c>
      <c r="B98" s="177">
        <f>RES_hhdet_tesh!B98/RES_summary!B$19</f>
        <v>11.89107126848608</v>
      </c>
      <c r="C98" s="177">
        <f>RES_hhdet_tesh!C98/RES_summary!C$19</f>
        <v>12.404162661357283</v>
      </c>
      <c r="D98" s="177">
        <f>RES_hhdet_tesh!D98/RES_summary!D$19</f>
        <v>12.396387850490797</v>
      </c>
      <c r="E98" s="177">
        <f>RES_hhdet_tesh!E98/RES_summary!E$19</f>
        <v>12.407311873025982</v>
      </c>
      <c r="F98" s="177">
        <f>RES_hhdet_tesh!F98/RES_summary!F$19</f>
        <v>12.119043960988474</v>
      </c>
      <c r="G98" s="177">
        <f>RES_hhdet_tesh!G98/RES_summary!G$19</f>
        <v>12.269691650405672</v>
      </c>
      <c r="H98" s="177">
        <f>RES_hhdet_tesh!H98/RES_summary!H$19</f>
        <v>12.00426587953759</v>
      </c>
      <c r="I98" s="177">
        <f>RES_hhdet_tesh!I98/RES_summary!I$19</f>
        <v>12.90876469215044</v>
      </c>
      <c r="J98" s="177">
        <f>RES_hhdet_tesh!J98/RES_summary!J$19</f>
        <v>12.019593767271031</v>
      </c>
      <c r="K98" s="177">
        <f>RES_hhdet_tesh!K98/RES_summary!K$19</f>
        <v>12.546733447871967</v>
      </c>
      <c r="L98" s="177">
        <f>RES_hhdet_tesh!L98/RES_summary!L$19</f>
        <v>12.172892763852467</v>
      </c>
      <c r="M98" s="177">
        <f>RES_hhdet_tesh!M98/RES_summary!M$19</f>
        <v>12.972211501601665</v>
      </c>
      <c r="N98" s="177">
        <f>RES_hhdet_tesh!N98/RES_summary!N$19</f>
        <v>12.895118300593998</v>
      </c>
      <c r="O98" s="177">
        <f>RES_hhdet_tesh!O98/RES_summary!O$19</f>
        <v>12.464607383487856</v>
      </c>
      <c r="P98" s="177">
        <f>RES_hhdet_tesh!P98/RES_summary!P$19</f>
        <v>13.556492628129659</v>
      </c>
      <c r="Q98" s="177">
        <f>RES_hhdet_tesh!Q98/RES_summary!Q$19</f>
        <v>12.949006765625699</v>
      </c>
    </row>
    <row r="99" spans="1:17" ht="12" customHeight="1" x14ac:dyDescent="0.25">
      <c r="A99" s="148" t="s">
        <v>59</v>
      </c>
      <c r="B99" s="177">
        <f>RES_hhdet_tesh!B99/RES_summary!B$19</f>
        <v>6.0396639212555652</v>
      </c>
      <c r="C99" s="177">
        <f>RES_hhdet_tesh!C99/RES_summary!C$19</f>
        <v>6.0436255941139336</v>
      </c>
      <c r="D99" s="177">
        <f>RES_hhdet_tesh!D99/RES_summary!D$19</f>
        <v>6.0674110204734628</v>
      </c>
      <c r="E99" s="177">
        <f>RES_hhdet_tesh!E99/RES_summary!E$19</f>
        <v>6.0725628993533034</v>
      </c>
      <c r="F99" s="177">
        <f>RES_hhdet_tesh!F99/RES_summary!F$19</f>
        <v>6.0606860558302973</v>
      </c>
      <c r="G99" s="177">
        <f>RES_hhdet_tesh!G99/RES_summary!G$19</f>
        <v>6.0804958940477221</v>
      </c>
      <c r="H99" s="177">
        <f>RES_hhdet_tesh!H99/RES_summary!H$19</f>
        <v>6.0362428913304811</v>
      </c>
      <c r="I99" s="177">
        <f>RES_hhdet_tesh!I99/RES_summary!I$19</f>
        <v>5.9830932416344931</v>
      </c>
      <c r="J99" s="177">
        <f>RES_hhdet_tesh!J99/RES_summary!J$19</f>
        <v>5.9212500630897527</v>
      </c>
      <c r="K99" s="177">
        <f>RES_hhdet_tesh!K99/RES_summary!K$19</f>
        <v>5.980029905661163</v>
      </c>
      <c r="L99" s="177">
        <f>RES_hhdet_tesh!L99/RES_summary!L$19</f>
        <v>6.0884052473159374</v>
      </c>
      <c r="M99" s="177">
        <f>RES_hhdet_tesh!M99/RES_summary!M$19</f>
        <v>5.8978052619849501</v>
      </c>
      <c r="N99" s="177">
        <f>RES_hhdet_tesh!N99/RES_summary!N$19</f>
        <v>5.9579917565517304</v>
      </c>
      <c r="O99" s="177">
        <f>RES_hhdet_tesh!O99/RES_summary!O$19</f>
        <v>6.0340512609388108</v>
      </c>
      <c r="P99" s="177">
        <f>RES_hhdet_tesh!P99/RES_summary!P$19</f>
        <v>5.7755324895089792</v>
      </c>
      <c r="Q99" s="177">
        <f>RES_hhdet_tesh!Q99/RES_summary!Q$19</f>
        <v>5.8437831573984509</v>
      </c>
    </row>
    <row r="100" spans="1:17" ht="12" customHeight="1" x14ac:dyDescent="0.25">
      <c r="A100" s="158" t="s">
        <v>62</v>
      </c>
      <c r="B100" s="178">
        <f>RES_hhdet_tesh!B100/RES_summary!B$19</f>
        <v>6.464028835225025</v>
      </c>
      <c r="C100" s="178">
        <f>RES_hhdet_tesh!C100/RES_summary!C$19</f>
        <v>6.640820900773087</v>
      </c>
      <c r="D100" s="178">
        <f>RES_hhdet_tesh!D100/RES_summary!D$19</f>
        <v>6.6956151623815368</v>
      </c>
      <c r="E100" s="178">
        <f>RES_hhdet_tesh!E100/RES_summary!E$19</f>
        <v>6.7916311837084153</v>
      </c>
      <c r="F100" s="178">
        <f>RES_hhdet_tesh!F100/RES_summary!F$19</f>
        <v>6.6525194698411036</v>
      </c>
      <c r="G100" s="178">
        <f>RES_hhdet_tesh!G100/RES_summary!G$19</f>
        <v>6.5353410528074463</v>
      </c>
      <c r="H100" s="178">
        <f>RES_hhdet_tesh!H100/RES_summary!H$19</f>
        <v>6.4639026056493494</v>
      </c>
      <c r="I100" s="178">
        <f>RES_hhdet_tesh!I100/RES_summary!I$19</f>
        <v>6.6143092406416306</v>
      </c>
      <c r="J100" s="178">
        <f>RES_hhdet_tesh!J100/RES_summary!J$19</f>
        <v>6.4601826051236904</v>
      </c>
      <c r="K100" s="178">
        <f>RES_hhdet_tesh!K100/RES_summary!K$19</f>
        <v>6.6858012218285525</v>
      </c>
      <c r="L100" s="178">
        <f>RES_hhdet_tesh!L100/RES_summary!L$19</f>
        <v>6.5763791974271468</v>
      </c>
      <c r="M100" s="178">
        <f>RES_hhdet_tesh!M100/RES_summary!M$19</f>
        <v>6.688818784512784</v>
      </c>
      <c r="N100" s="178">
        <f>RES_hhdet_tesh!N100/RES_summary!N$19</f>
        <v>6.9861131721549228</v>
      </c>
      <c r="O100" s="178">
        <f>RES_hhdet_tesh!O100/RES_summary!O$19</f>
        <v>6.5994220821651393</v>
      </c>
      <c r="P100" s="178">
        <f>RES_hhdet_tesh!P100/RES_summary!P$19</f>
        <v>6.985732753986861</v>
      </c>
      <c r="Q100" s="178">
        <f>RES_hhdet_tesh!Q100/RES_summary!Q$19</f>
        <v>6.7586876361751003</v>
      </c>
    </row>
    <row r="101" spans="1:17" ht="12" customHeight="1" x14ac:dyDescent="0.25">
      <c r="A101" s="23" t="s">
        <v>55</v>
      </c>
      <c r="B101" s="177">
        <f>RES_hhdet_tesh!B101/RES_summary!B$19</f>
        <v>6.0492043811933121</v>
      </c>
      <c r="C101" s="177">
        <f>RES_hhdet_tesh!C101/RES_summary!C$19</f>
        <v>6.4750375778636506</v>
      </c>
      <c r="D101" s="177">
        <f>RES_hhdet_tesh!D101/RES_summary!D$19</f>
        <v>5.4818767497801915</v>
      </c>
      <c r="E101" s="177">
        <f>RES_hhdet_tesh!E101/RES_summary!E$19</f>
        <v>6.0984600259532344</v>
      </c>
      <c r="F101" s="177">
        <f>RES_hhdet_tesh!F101/RES_summary!F$19</f>
        <v>6.4622965637296446</v>
      </c>
      <c r="G101" s="177">
        <f>RES_hhdet_tesh!G101/RES_summary!G$19</f>
        <v>5.6057343599155569</v>
      </c>
      <c r="H101" s="177">
        <f>RES_hhdet_tesh!H101/RES_summary!H$19</f>
        <v>6.314857972593062</v>
      </c>
      <c r="I101" s="177">
        <f>RES_hhdet_tesh!I101/RES_summary!I$19</f>
        <v>5.4186956884636732</v>
      </c>
      <c r="J101" s="177">
        <f>RES_hhdet_tesh!J101/RES_summary!J$19</f>
        <v>6.1472362671705163</v>
      </c>
      <c r="K101" s="177">
        <f>RES_hhdet_tesh!K101/RES_summary!K$19</f>
        <v>5.3561575362243783</v>
      </c>
      <c r="L101" s="177">
        <f>RES_hhdet_tesh!L101/RES_summary!L$19</f>
        <v>5.4048157699251362</v>
      </c>
      <c r="M101" s="177">
        <f>RES_hhdet_tesh!M101/RES_summary!M$19</f>
        <v>5.4091815466086155</v>
      </c>
      <c r="N101" s="177">
        <f>RES_hhdet_tesh!N101/RES_summary!N$19</f>
        <v>6.1361088860949682</v>
      </c>
      <c r="O101" s="177">
        <f>RES_hhdet_tesh!O101/RES_summary!O$19</f>
        <v>5.3598486748736685</v>
      </c>
      <c r="P101" s="177">
        <f>RES_hhdet_tesh!P101/RES_summary!P$19</f>
        <v>5.17543869698188</v>
      </c>
      <c r="Q101" s="177">
        <f>RES_hhdet_tesh!Q101/RES_summary!Q$19</f>
        <v>5.6438051897255672</v>
      </c>
    </row>
    <row r="102" spans="1:17" ht="12" customHeight="1" x14ac:dyDescent="0.25">
      <c r="A102" s="23" t="s">
        <v>57</v>
      </c>
      <c r="B102" s="177">
        <f>RES_hhdet_tesh!B102/RES_summary!B$19</f>
        <v>6.049291131345039</v>
      </c>
      <c r="C102" s="177">
        <f>RES_hhdet_tesh!C102/RES_summary!C$19</f>
        <v>6.0370625092266375</v>
      </c>
      <c r="D102" s="177">
        <f>RES_hhdet_tesh!D102/RES_summary!D$19</f>
        <v>6.0390683933550768</v>
      </c>
      <c r="E102" s="177">
        <f>RES_hhdet_tesh!E102/RES_summary!E$19</f>
        <v>5.828237695316143</v>
      </c>
      <c r="F102" s="177">
        <f>RES_hhdet_tesh!F102/RES_summary!F$19</f>
        <v>6.296594047762575</v>
      </c>
      <c r="G102" s="177">
        <f>RES_hhdet_tesh!G102/RES_summary!G$19</f>
        <v>7.0296293424967455</v>
      </c>
      <c r="H102" s="177">
        <f>RES_hhdet_tesh!H102/RES_summary!H$19</f>
        <v>5.7906413561610339</v>
      </c>
      <c r="I102" s="177">
        <f>RES_hhdet_tesh!I102/RES_summary!I$19</f>
        <v>6.5310727423989619</v>
      </c>
      <c r="J102" s="177">
        <f>RES_hhdet_tesh!J102/RES_summary!J$19</f>
        <v>6.5235570346152194</v>
      </c>
      <c r="K102" s="177">
        <f>RES_hhdet_tesh!K102/RES_summary!K$19</f>
        <v>4.8872819899622666</v>
      </c>
      <c r="L102" s="177">
        <f>RES_hhdet_tesh!L102/RES_summary!L$19</f>
        <v>7.0200653241397628</v>
      </c>
      <c r="M102" s="177">
        <f>RES_hhdet_tesh!M102/RES_summary!M$19</f>
        <v>6.9795182614150004</v>
      </c>
      <c r="N102" s="177">
        <f>RES_hhdet_tesh!N102/RES_summary!N$19</f>
        <v>5.3507932918018826</v>
      </c>
      <c r="O102" s="177">
        <f>RES_hhdet_tesh!O102/RES_summary!O$19</f>
        <v>5.8406027611411613</v>
      </c>
      <c r="P102" s="177">
        <f>RES_hhdet_tesh!P102/RES_summary!P$19</f>
        <v>5.7608271867195455</v>
      </c>
      <c r="Q102" s="177">
        <f>RES_hhdet_tesh!Q102/RES_summary!Q$19</f>
        <v>5.8318358087179334</v>
      </c>
    </row>
    <row r="103" spans="1:17" ht="12" customHeight="1" x14ac:dyDescent="0.25">
      <c r="A103" s="29" t="s">
        <v>140</v>
      </c>
      <c r="B103" s="176">
        <f>RES_hhdet_tesh!B103/RES_summary!B$19</f>
        <v>6.5049538862468292</v>
      </c>
      <c r="C103" s="176">
        <f>RES_hhdet_tesh!C103/RES_summary!C$19</f>
        <v>6.6748404049979433</v>
      </c>
      <c r="D103" s="176">
        <f>RES_hhdet_tesh!D103/RES_summary!D$19</f>
        <v>6.7737878647513936</v>
      </c>
      <c r="E103" s="176">
        <f>RES_hhdet_tesh!E103/RES_summary!E$19</f>
        <v>6.844697025406739</v>
      </c>
      <c r="F103" s="176">
        <f>RES_hhdet_tesh!F103/RES_summary!F$19</f>
        <v>6.6699580238658278</v>
      </c>
      <c r="G103" s="176">
        <f>RES_hhdet_tesh!G103/RES_summary!G$19</f>
        <v>6.5553108201632009</v>
      </c>
      <c r="H103" s="176">
        <f>RES_hhdet_tesh!H103/RES_summary!H$19</f>
        <v>6.5007315600232021</v>
      </c>
      <c r="I103" s="176">
        <f>RES_hhdet_tesh!I103/RES_summary!I$19</f>
        <v>6.6769459555616999</v>
      </c>
      <c r="J103" s="176">
        <f>RES_hhdet_tesh!J103/RES_summary!J$19</f>
        <v>6.4699833530563033</v>
      </c>
      <c r="K103" s="176">
        <f>RES_hhdet_tesh!K103/RES_summary!K$19</f>
        <v>6.8265087068509027</v>
      </c>
      <c r="L103" s="176">
        <f>RES_hhdet_tesh!L103/RES_summary!L$19</f>
        <v>6.607593580829132</v>
      </c>
      <c r="M103" s="176">
        <f>RES_hhdet_tesh!M103/RES_summary!M$19</f>
        <v>6.7297789610122845</v>
      </c>
      <c r="N103" s="176">
        <f>RES_hhdet_tesh!N103/RES_summary!N$19</f>
        <v>7.0695368954664906</v>
      </c>
      <c r="O103" s="176">
        <f>RES_hhdet_tesh!O103/RES_summary!O$19</f>
        <v>6.6715043659458804</v>
      </c>
      <c r="P103" s="176">
        <f>RES_hhdet_tesh!P103/RES_summary!P$19</f>
        <v>7.096046925836518</v>
      </c>
      <c r="Q103" s="176">
        <f>RES_hhdet_tesh!Q103/RES_summary!Q$19</f>
        <v>6.8515780791792213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84">
        <f>RES_hhdet_tesh!B105/RES_summary!B$19</f>
        <v>0</v>
      </c>
      <c r="C105" s="184">
        <f>RES_hhdet_tesh!C105/RES_summary!C$19</f>
        <v>0</v>
      </c>
      <c r="D105" s="184">
        <f>RES_hhdet_tesh!D105/RES_summary!D$19</f>
        <v>0</v>
      </c>
      <c r="E105" s="184">
        <f>RES_hhdet_tesh!E105/RES_summary!E$19</f>
        <v>0</v>
      </c>
      <c r="F105" s="184">
        <f>RES_hhdet_tesh!F105/RES_summary!F$19</f>
        <v>0</v>
      </c>
      <c r="G105" s="184">
        <f>RES_hhdet_tesh!G105/RES_summary!G$19</f>
        <v>0</v>
      </c>
      <c r="H105" s="184">
        <f>RES_hhdet_tesh!H105/RES_summary!H$19</f>
        <v>0</v>
      </c>
      <c r="I105" s="184">
        <f>RES_hhdet_tesh!I105/RES_summary!I$19</f>
        <v>0</v>
      </c>
      <c r="J105" s="184">
        <f>RES_hhdet_tesh!J105/RES_summary!J$19</f>
        <v>0</v>
      </c>
      <c r="K105" s="184">
        <f>RES_hhdet_tesh!K105/RES_summary!K$19</f>
        <v>0</v>
      </c>
      <c r="L105" s="184">
        <f>RES_hhdet_tesh!L105/RES_summary!L$19</f>
        <v>0</v>
      </c>
      <c r="M105" s="184">
        <f>RES_hhdet_tesh!M105/RES_summary!M$19</f>
        <v>0</v>
      </c>
      <c r="N105" s="184">
        <f>RES_hhdet_tesh!N105/RES_summary!N$19</f>
        <v>0</v>
      </c>
      <c r="O105" s="184">
        <f>RES_hhdet_tesh!O105/RES_summary!O$19</f>
        <v>0</v>
      </c>
      <c r="P105" s="184">
        <f>RES_hhdet_tesh!P105/RES_summary!P$19</f>
        <v>0</v>
      </c>
      <c r="Q105" s="184">
        <f>RES_hhdet_tesh!Q105/RES_summary!Q$19</f>
        <v>0</v>
      </c>
    </row>
    <row r="106" spans="1:17" ht="12.95" customHeight="1" x14ac:dyDescent="0.25">
      <c r="A106" s="158" t="s">
        <v>65</v>
      </c>
      <c r="B106" s="178">
        <f>RES_hhdet_tesh!B106/RES_summary!B$19</f>
        <v>0</v>
      </c>
      <c r="C106" s="178">
        <f>RES_hhdet_tesh!C106/RES_summary!C$19</f>
        <v>0</v>
      </c>
      <c r="D106" s="178">
        <f>RES_hhdet_tesh!D106/RES_summary!D$19</f>
        <v>0</v>
      </c>
      <c r="E106" s="178">
        <f>RES_hhdet_tesh!E106/RES_summary!E$19</f>
        <v>0</v>
      </c>
      <c r="F106" s="178">
        <f>RES_hhdet_tesh!F106/RES_summary!F$19</f>
        <v>0</v>
      </c>
      <c r="G106" s="178">
        <f>RES_hhdet_tesh!G106/RES_summary!G$19</f>
        <v>0</v>
      </c>
      <c r="H106" s="178">
        <f>RES_hhdet_tesh!H106/RES_summary!H$19</f>
        <v>0</v>
      </c>
      <c r="I106" s="178">
        <f>RES_hhdet_tesh!I106/RES_summary!I$19</f>
        <v>0</v>
      </c>
      <c r="J106" s="178">
        <f>RES_hhdet_tesh!J106/RES_summary!J$19</f>
        <v>0</v>
      </c>
      <c r="K106" s="178">
        <f>RES_hhdet_tesh!K106/RES_summary!K$19</f>
        <v>0</v>
      </c>
      <c r="L106" s="178">
        <f>RES_hhdet_tesh!L106/RES_summary!L$19</f>
        <v>0</v>
      </c>
      <c r="M106" s="178">
        <f>RES_hhdet_tesh!M106/RES_summary!M$19</f>
        <v>0</v>
      </c>
      <c r="N106" s="178">
        <f>RES_hhdet_tesh!N106/RES_summary!N$19</f>
        <v>0</v>
      </c>
      <c r="O106" s="178">
        <f>RES_hhdet_tesh!O106/RES_summary!O$19</f>
        <v>0</v>
      </c>
      <c r="P106" s="178">
        <f>RES_hhdet_tesh!P106/RES_summary!P$19</f>
        <v>0</v>
      </c>
      <c r="Q106" s="178">
        <f>RES_hhdet_tesh!Q106/RES_summary!Q$19</f>
        <v>0</v>
      </c>
    </row>
    <row r="107" spans="1:17" ht="12" customHeight="1" x14ac:dyDescent="0.25">
      <c r="A107" s="23" t="s">
        <v>153</v>
      </c>
      <c r="B107" s="177">
        <f>RES_hhdet_tesh!B107/RES_summary!B$19</f>
        <v>0</v>
      </c>
      <c r="C107" s="177">
        <f>RES_hhdet_tesh!C107/RES_summary!C$19</f>
        <v>0</v>
      </c>
      <c r="D107" s="177">
        <f>RES_hhdet_tesh!D107/RES_summary!D$19</f>
        <v>0</v>
      </c>
      <c r="E107" s="177">
        <f>RES_hhdet_tesh!E107/RES_summary!E$19</f>
        <v>0</v>
      </c>
      <c r="F107" s="177">
        <f>RES_hhdet_tesh!F107/RES_summary!F$19</f>
        <v>0</v>
      </c>
      <c r="G107" s="177">
        <f>RES_hhdet_tesh!G107/RES_summary!G$19</f>
        <v>0</v>
      </c>
      <c r="H107" s="177">
        <f>RES_hhdet_tesh!H107/RES_summary!H$19</f>
        <v>0</v>
      </c>
      <c r="I107" s="177">
        <f>RES_hhdet_tesh!I107/RES_summary!I$19</f>
        <v>0</v>
      </c>
      <c r="J107" s="177">
        <f>RES_hhdet_tesh!J107/RES_summary!J$19</f>
        <v>0</v>
      </c>
      <c r="K107" s="177">
        <f>RES_hhdet_tesh!K107/RES_summary!K$19</f>
        <v>0</v>
      </c>
      <c r="L107" s="177">
        <f>RES_hhdet_tesh!L107/RES_summary!L$19</f>
        <v>0</v>
      </c>
      <c r="M107" s="177">
        <f>RES_hhdet_tesh!M107/RES_summary!M$19</f>
        <v>0</v>
      </c>
      <c r="N107" s="177">
        <f>RES_hhdet_tesh!N107/RES_summary!N$19</f>
        <v>0</v>
      </c>
      <c r="O107" s="177">
        <f>RES_hhdet_tesh!O107/RES_summary!O$19</f>
        <v>0</v>
      </c>
      <c r="P107" s="177">
        <f>RES_hhdet_tesh!P107/RES_summary!P$19</f>
        <v>0</v>
      </c>
      <c r="Q107" s="177">
        <f>RES_hhdet_tesh!Q107/RES_summary!Q$19</f>
        <v>0</v>
      </c>
    </row>
    <row r="108" spans="1:17" ht="12" customHeight="1" x14ac:dyDescent="0.25">
      <c r="A108" s="23" t="s">
        <v>60</v>
      </c>
      <c r="B108" s="177">
        <f>RES_hhdet_tesh!B108/RES_summary!B$19</f>
        <v>0</v>
      </c>
      <c r="C108" s="177">
        <f>RES_hhdet_tesh!C108/RES_summary!C$19</f>
        <v>0</v>
      </c>
      <c r="D108" s="177">
        <f>RES_hhdet_tesh!D108/RES_summary!D$19</f>
        <v>0</v>
      </c>
      <c r="E108" s="177">
        <f>RES_hhdet_tesh!E108/RES_summary!E$19</f>
        <v>0</v>
      </c>
      <c r="F108" s="177">
        <f>RES_hhdet_tesh!F108/RES_summary!F$19</f>
        <v>0</v>
      </c>
      <c r="G108" s="177">
        <f>RES_hhdet_tesh!G108/RES_summary!G$19</f>
        <v>0</v>
      </c>
      <c r="H108" s="177">
        <f>RES_hhdet_tesh!H108/RES_summary!H$19</f>
        <v>0</v>
      </c>
      <c r="I108" s="177">
        <f>RES_hhdet_tesh!I108/RES_summary!I$19</f>
        <v>0</v>
      </c>
      <c r="J108" s="177">
        <f>RES_hhdet_tesh!J108/RES_summary!J$19</f>
        <v>0</v>
      </c>
      <c r="K108" s="177">
        <f>RES_hhdet_tesh!K108/RES_summary!K$19</f>
        <v>0</v>
      </c>
      <c r="L108" s="177">
        <f>RES_hhdet_tesh!L108/RES_summary!L$19</f>
        <v>0</v>
      </c>
      <c r="M108" s="177">
        <f>RES_hhdet_tesh!M108/RES_summary!M$19</f>
        <v>0</v>
      </c>
      <c r="N108" s="177">
        <f>RES_hhdet_tesh!N108/RES_summary!N$19</f>
        <v>0</v>
      </c>
      <c r="O108" s="177">
        <f>RES_hhdet_tesh!O108/RES_summary!O$19</f>
        <v>0</v>
      </c>
      <c r="P108" s="177">
        <f>RES_hhdet_tesh!P108/RES_summary!P$19</f>
        <v>0</v>
      </c>
      <c r="Q108" s="177">
        <f>RES_hhdet_tesh!Q108/RES_summary!Q$19</f>
        <v>0</v>
      </c>
    </row>
    <row r="109" spans="1:17" ht="12.95" customHeight="1" x14ac:dyDescent="0.25">
      <c r="A109" s="158" t="s">
        <v>112</v>
      </c>
      <c r="B109" s="178">
        <f>RES_hhdet_tesh!B109/RES_summary!B$19</f>
        <v>0</v>
      </c>
      <c r="C109" s="178">
        <f>RES_hhdet_tesh!C109/RES_summary!C$19</f>
        <v>0</v>
      </c>
      <c r="D109" s="178">
        <f>RES_hhdet_tesh!D109/RES_summary!D$19</f>
        <v>0</v>
      </c>
      <c r="E109" s="178">
        <f>RES_hhdet_tesh!E109/RES_summary!E$19</f>
        <v>0</v>
      </c>
      <c r="F109" s="178">
        <f>RES_hhdet_tesh!F109/RES_summary!F$19</f>
        <v>0</v>
      </c>
      <c r="G109" s="178">
        <f>RES_hhdet_tesh!G109/RES_summary!G$19</f>
        <v>0</v>
      </c>
      <c r="H109" s="178">
        <f>RES_hhdet_tesh!H109/RES_summary!H$19</f>
        <v>0</v>
      </c>
      <c r="I109" s="178">
        <f>RES_hhdet_tesh!I109/RES_summary!I$19</f>
        <v>0</v>
      </c>
      <c r="J109" s="178">
        <f>RES_hhdet_tesh!J109/RES_summary!J$19</f>
        <v>0</v>
      </c>
      <c r="K109" s="178">
        <f>RES_hhdet_tesh!K109/RES_summary!K$19</f>
        <v>0</v>
      </c>
      <c r="L109" s="178">
        <f>RES_hhdet_tesh!L109/RES_summary!L$19</f>
        <v>0</v>
      </c>
      <c r="M109" s="178">
        <f>RES_hhdet_tesh!M109/RES_summary!M$19</f>
        <v>0</v>
      </c>
      <c r="N109" s="178">
        <f>RES_hhdet_tesh!N109/RES_summary!N$19</f>
        <v>0</v>
      </c>
      <c r="O109" s="178">
        <f>RES_hhdet_tesh!O109/RES_summary!O$19</f>
        <v>0</v>
      </c>
      <c r="P109" s="178">
        <f>RES_hhdet_tesh!P109/RES_summary!P$19</f>
        <v>0</v>
      </c>
      <c r="Q109" s="178">
        <f>RES_hhdet_tesh!Q109/RES_summary!Q$19</f>
        <v>0</v>
      </c>
    </row>
    <row r="110" spans="1:17" ht="12" customHeight="1" x14ac:dyDescent="0.25">
      <c r="A110" s="23" t="s">
        <v>60</v>
      </c>
      <c r="B110" s="177">
        <f>RES_hhdet_tesh!B110/RES_summary!B$19</f>
        <v>0</v>
      </c>
      <c r="C110" s="177">
        <f>RES_hhdet_tesh!C110/RES_summary!C$19</f>
        <v>0</v>
      </c>
      <c r="D110" s="177">
        <f>RES_hhdet_tesh!D110/RES_summary!D$19</f>
        <v>0</v>
      </c>
      <c r="E110" s="177">
        <f>RES_hhdet_tesh!E110/RES_summary!E$19</f>
        <v>0</v>
      </c>
      <c r="F110" s="177">
        <f>RES_hhdet_tesh!F110/RES_summary!F$19</f>
        <v>0</v>
      </c>
      <c r="G110" s="177">
        <f>RES_hhdet_tesh!G110/RES_summary!G$19</f>
        <v>0</v>
      </c>
      <c r="H110" s="177">
        <f>RES_hhdet_tesh!H110/RES_summary!H$19</f>
        <v>0</v>
      </c>
      <c r="I110" s="177">
        <f>RES_hhdet_tesh!I110/RES_summary!I$19</f>
        <v>0</v>
      </c>
      <c r="J110" s="177">
        <f>RES_hhdet_tesh!J110/RES_summary!J$19</f>
        <v>0</v>
      </c>
      <c r="K110" s="177">
        <f>RES_hhdet_tesh!K110/RES_summary!K$19</f>
        <v>0</v>
      </c>
      <c r="L110" s="177">
        <f>RES_hhdet_tesh!L110/RES_summary!L$19</f>
        <v>0</v>
      </c>
      <c r="M110" s="177">
        <f>RES_hhdet_tesh!M110/RES_summary!M$19</f>
        <v>0</v>
      </c>
      <c r="N110" s="177">
        <f>RES_hhdet_tesh!N110/RES_summary!N$19</f>
        <v>0</v>
      </c>
      <c r="O110" s="177">
        <f>RES_hhdet_tesh!O110/RES_summary!O$19</f>
        <v>0</v>
      </c>
      <c r="P110" s="177">
        <f>RES_hhdet_tesh!P110/RES_summary!P$19</f>
        <v>0</v>
      </c>
      <c r="Q110" s="177">
        <f>RES_hhdet_tesh!Q110/RES_summary!Q$19</f>
        <v>0</v>
      </c>
    </row>
    <row r="111" spans="1:17" ht="12" customHeight="1" x14ac:dyDescent="0.25">
      <c r="A111" s="158" t="s">
        <v>63</v>
      </c>
      <c r="B111" s="178">
        <f>RES_hhdet_tesh!B111/RES_summary!B$19</f>
        <v>0</v>
      </c>
      <c r="C111" s="178">
        <f>RES_hhdet_tesh!C111/RES_summary!C$19</f>
        <v>0</v>
      </c>
      <c r="D111" s="178">
        <f>RES_hhdet_tesh!D111/RES_summary!D$19</f>
        <v>0</v>
      </c>
      <c r="E111" s="178">
        <f>RES_hhdet_tesh!E111/RES_summary!E$19</f>
        <v>0</v>
      </c>
      <c r="F111" s="178">
        <f>RES_hhdet_tesh!F111/RES_summary!F$19</f>
        <v>0</v>
      </c>
      <c r="G111" s="178">
        <f>RES_hhdet_tesh!G111/RES_summary!G$19</f>
        <v>0</v>
      </c>
      <c r="H111" s="178">
        <f>RES_hhdet_tesh!H111/RES_summary!H$19</f>
        <v>0</v>
      </c>
      <c r="I111" s="178">
        <f>RES_hhdet_tesh!I111/RES_summary!I$19</f>
        <v>0</v>
      </c>
      <c r="J111" s="178">
        <f>RES_hhdet_tesh!J111/RES_summary!J$19</f>
        <v>0</v>
      </c>
      <c r="K111" s="178">
        <f>RES_hhdet_tesh!K111/RES_summary!K$19</f>
        <v>0</v>
      </c>
      <c r="L111" s="178">
        <f>RES_hhdet_tesh!L111/RES_summary!L$19</f>
        <v>0</v>
      </c>
      <c r="M111" s="178">
        <f>RES_hhdet_tesh!M111/RES_summary!M$19</f>
        <v>0</v>
      </c>
      <c r="N111" s="178">
        <f>RES_hhdet_tesh!N111/RES_summary!N$19</f>
        <v>0</v>
      </c>
      <c r="O111" s="178">
        <f>RES_hhdet_tesh!O111/RES_summary!O$19</f>
        <v>0</v>
      </c>
      <c r="P111" s="178">
        <f>RES_hhdet_tesh!P111/RES_summary!P$19</f>
        <v>0</v>
      </c>
      <c r="Q111" s="178">
        <f>RES_hhdet_tesh!Q111/RES_summary!Q$19</f>
        <v>0</v>
      </c>
    </row>
    <row r="112" spans="1:17" ht="12" customHeight="1" x14ac:dyDescent="0.25">
      <c r="A112" s="167" t="s">
        <v>152</v>
      </c>
      <c r="B112" s="183">
        <f>RES_hhdet_tesh!B112/RES_summary!B$19</f>
        <v>0</v>
      </c>
      <c r="C112" s="183">
        <f>RES_hhdet_tesh!C112/RES_summary!C$19</f>
        <v>0</v>
      </c>
      <c r="D112" s="183">
        <f>RES_hhdet_tesh!D112/RES_summary!D$19</f>
        <v>0</v>
      </c>
      <c r="E112" s="183">
        <f>RES_hhdet_tesh!E112/RES_summary!E$19</f>
        <v>0</v>
      </c>
      <c r="F112" s="183">
        <f>RES_hhdet_tesh!F112/RES_summary!F$19</f>
        <v>0</v>
      </c>
      <c r="G112" s="183">
        <f>RES_hhdet_tesh!G112/RES_summary!G$19</f>
        <v>0</v>
      </c>
      <c r="H112" s="183">
        <f>RES_hhdet_tesh!H112/RES_summary!H$19</f>
        <v>0</v>
      </c>
      <c r="I112" s="183">
        <f>RES_hhdet_tesh!I112/RES_summary!I$19</f>
        <v>0</v>
      </c>
      <c r="J112" s="183">
        <f>RES_hhdet_tesh!J112/RES_summary!J$19</f>
        <v>0</v>
      </c>
      <c r="K112" s="183">
        <f>RES_hhdet_tesh!K112/RES_summary!K$19</f>
        <v>0</v>
      </c>
      <c r="L112" s="183">
        <f>RES_hhdet_tesh!L112/RES_summary!L$19</f>
        <v>0</v>
      </c>
      <c r="M112" s="183">
        <f>RES_hhdet_tesh!M112/RES_summary!M$19</f>
        <v>0</v>
      </c>
      <c r="N112" s="183">
        <f>RES_hhdet_tesh!N112/RES_summary!N$19</f>
        <v>0</v>
      </c>
      <c r="O112" s="183">
        <f>RES_hhdet_tesh!O112/RES_summary!O$19</f>
        <v>0</v>
      </c>
      <c r="P112" s="183">
        <f>RES_hhdet_tesh!P112/RES_summary!P$19</f>
        <v>0</v>
      </c>
      <c r="Q112" s="183">
        <f>RES_hhdet_tesh!Q112/RES_summary!Q$19</f>
        <v>0</v>
      </c>
    </row>
    <row r="113" spans="1:17" ht="12" customHeight="1" x14ac:dyDescent="0.25">
      <c r="A113" s="167" t="s">
        <v>151</v>
      </c>
      <c r="B113" s="183">
        <f>RES_hhdet_tesh!B113/RES_summary!B$19</f>
        <v>0</v>
      </c>
      <c r="C113" s="183">
        <f>RES_hhdet_tesh!C113/RES_summary!C$19</f>
        <v>0</v>
      </c>
      <c r="D113" s="183">
        <f>RES_hhdet_tesh!D113/RES_summary!D$19</f>
        <v>0</v>
      </c>
      <c r="E113" s="183">
        <f>RES_hhdet_tesh!E113/RES_summary!E$19</f>
        <v>0</v>
      </c>
      <c r="F113" s="183">
        <f>RES_hhdet_tesh!F113/RES_summary!F$19</f>
        <v>0</v>
      </c>
      <c r="G113" s="183">
        <f>RES_hhdet_tesh!G113/RES_summary!G$19</f>
        <v>0</v>
      </c>
      <c r="H113" s="183">
        <f>RES_hhdet_tesh!H113/RES_summary!H$19</f>
        <v>0</v>
      </c>
      <c r="I113" s="183">
        <f>RES_hhdet_tesh!I113/RES_summary!I$19</f>
        <v>0</v>
      </c>
      <c r="J113" s="183">
        <f>RES_hhdet_tesh!J113/RES_summary!J$19</f>
        <v>0</v>
      </c>
      <c r="K113" s="183">
        <f>RES_hhdet_tesh!K113/RES_summary!K$19</f>
        <v>0</v>
      </c>
      <c r="L113" s="183">
        <f>RES_hhdet_tesh!L113/RES_summary!L$19</f>
        <v>0</v>
      </c>
      <c r="M113" s="183">
        <f>RES_hhdet_tesh!M113/RES_summary!M$19</f>
        <v>0</v>
      </c>
      <c r="N113" s="183">
        <f>RES_hhdet_tesh!N113/RES_summary!N$19</f>
        <v>0</v>
      </c>
      <c r="O113" s="183">
        <f>RES_hhdet_tesh!O113/RES_summary!O$19</f>
        <v>0</v>
      </c>
      <c r="P113" s="183">
        <f>RES_hhdet_tesh!P113/RES_summary!P$19</f>
        <v>0</v>
      </c>
      <c r="Q113" s="183">
        <f>RES_hhdet_tesh!Q113/RES_summary!Q$19</f>
        <v>0</v>
      </c>
    </row>
    <row r="114" spans="1:17" ht="12" customHeight="1" x14ac:dyDescent="0.25">
      <c r="A114" s="166" t="s">
        <v>79</v>
      </c>
      <c r="B114" s="182">
        <f>RES_hhdet_tesh!B114/RES_summary!B$19</f>
        <v>0</v>
      </c>
      <c r="C114" s="182">
        <f>RES_hhdet_tesh!C114/RES_summary!C$19</f>
        <v>0</v>
      </c>
      <c r="D114" s="182">
        <f>RES_hhdet_tesh!D114/RES_summary!D$19</f>
        <v>0</v>
      </c>
      <c r="E114" s="182">
        <f>RES_hhdet_tesh!E114/RES_summary!E$19</f>
        <v>0</v>
      </c>
      <c r="F114" s="182">
        <f>RES_hhdet_tesh!F114/RES_summary!F$19</f>
        <v>0</v>
      </c>
      <c r="G114" s="182">
        <f>RES_hhdet_tesh!G114/RES_summary!G$19</f>
        <v>0</v>
      </c>
      <c r="H114" s="182">
        <f>RES_hhdet_tesh!H114/RES_summary!H$19</f>
        <v>0</v>
      </c>
      <c r="I114" s="182">
        <f>RES_hhdet_tesh!I114/RES_summary!I$19</f>
        <v>0</v>
      </c>
      <c r="J114" s="182">
        <f>RES_hhdet_tesh!J114/RES_summary!J$19</f>
        <v>0</v>
      </c>
      <c r="K114" s="182">
        <f>RES_hhdet_tesh!K114/RES_summary!K$19</f>
        <v>0</v>
      </c>
      <c r="L114" s="182">
        <f>RES_hhdet_tesh!L114/RES_summary!L$19</f>
        <v>0</v>
      </c>
      <c r="M114" s="182">
        <f>RES_hhdet_tesh!M114/RES_summary!M$19</f>
        <v>0</v>
      </c>
      <c r="N114" s="182">
        <f>RES_hhdet_tesh!N114/RES_summary!N$19</f>
        <v>0</v>
      </c>
      <c r="O114" s="182">
        <f>RES_hhdet_tesh!O114/RES_summary!O$19</f>
        <v>0</v>
      </c>
      <c r="P114" s="182">
        <f>RES_hhdet_tesh!P114/RES_summary!P$19</f>
        <v>0</v>
      </c>
      <c r="Q114" s="182">
        <f>RES_hhdet_tesh!Q114/RES_summary!Q$19</f>
        <v>0</v>
      </c>
    </row>
    <row r="115" spans="1:17" ht="12" customHeight="1" x14ac:dyDescent="0.25">
      <c r="A115" s="147" t="s">
        <v>59</v>
      </c>
      <c r="B115" s="181">
        <f>RES_hhdet_tesh!B115/RES_summary!B$19</f>
        <v>0</v>
      </c>
      <c r="C115" s="181">
        <f>RES_hhdet_tesh!C115/RES_summary!C$19</f>
        <v>0</v>
      </c>
      <c r="D115" s="181">
        <f>RES_hhdet_tesh!D115/RES_summary!D$19</f>
        <v>0</v>
      </c>
      <c r="E115" s="181">
        <f>RES_hhdet_tesh!E115/RES_summary!E$19</f>
        <v>0</v>
      </c>
      <c r="F115" s="181">
        <f>RES_hhdet_tesh!F115/RES_summary!F$19</f>
        <v>0</v>
      </c>
      <c r="G115" s="181">
        <f>RES_hhdet_tesh!G115/RES_summary!G$19</f>
        <v>0</v>
      </c>
      <c r="H115" s="181">
        <f>RES_hhdet_tesh!H115/RES_summary!H$19</f>
        <v>0</v>
      </c>
      <c r="I115" s="181">
        <f>RES_hhdet_tesh!I115/RES_summary!I$19</f>
        <v>0</v>
      </c>
      <c r="J115" s="181">
        <f>RES_hhdet_tesh!J115/RES_summary!J$19</f>
        <v>0</v>
      </c>
      <c r="K115" s="181">
        <f>RES_hhdet_tesh!K115/RES_summary!K$19</f>
        <v>0</v>
      </c>
      <c r="L115" s="181">
        <f>RES_hhdet_tesh!L115/RES_summary!L$19</f>
        <v>0</v>
      </c>
      <c r="M115" s="181">
        <f>RES_hhdet_tesh!M115/RES_summary!M$19</f>
        <v>0</v>
      </c>
      <c r="N115" s="181">
        <f>RES_hhdet_tesh!N115/RES_summary!N$19</f>
        <v>0</v>
      </c>
      <c r="O115" s="181">
        <f>RES_hhdet_tesh!O115/RES_summary!O$19</f>
        <v>0</v>
      </c>
      <c r="P115" s="181">
        <f>RES_hhdet_tesh!P115/RES_summary!P$19</f>
        <v>0</v>
      </c>
      <c r="Q115" s="181">
        <f>RES_hhdet_tesh!Q115/RES_summary!Q$19</f>
        <v>0</v>
      </c>
    </row>
    <row r="116" spans="1:17" ht="12" customHeight="1" x14ac:dyDescent="0.25">
      <c r="A116" s="163" t="s">
        <v>142</v>
      </c>
      <c r="B116" s="180">
        <f>RES_hhdet_tesh!B116/RES_summary!B$19</f>
        <v>0</v>
      </c>
      <c r="C116" s="180">
        <f>RES_hhdet_tesh!C116/RES_summary!C$19</f>
        <v>0</v>
      </c>
      <c r="D116" s="180">
        <f>RES_hhdet_tesh!D116/RES_summary!D$19</f>
        <v>0</v>
      </c>
      <c r="E116" s="180">
        <f>RES_hhdet_tesh!E116/RES_summary!E$19</f>
        <v>0</v>
      </c>
      <c r="F116" s="180">
        <f>RES_hhdet_tesh!F116/RES_summary!F$19</f>
        <v>0</v>
      </c>
      <c r="G116" s="180">
        <f>RES_hhdet_tesh!G116/RES_summary!G$19</f>
        <v>0</v>
      </c>
      <c r="H116" s="180">
        <f>RES_hhdet_tesh!H116/RES_summary!H$19</f>
        <v>0</v>
      </c>
      <c r="I116" s="180">
        <f>RES_hhdet_tesh!I116/RES_summary!I$19</f>
        <v>0</v>
      </c>
      <c r="J116" s="180">
        <f>RES_hhdet_tesh!J116/RES_summary!J$19</f>
        <v>0</v>
      </c>
      <c r="K116" s="180">
        <f>RES_hhdet_tesh!K116/RES_summary!K$19</f>
        <v>0</v>
      </c>
      <c r="L116" s="180">
        <f>RES_hhdet_tesh!L116/RES_summary!L$19</f>
        <v>0</v>
      </c>
      <c r="M116" s="180">
        <f>RES_hhdet_tesh!M116/RES_summary!M$19</f>
        <v>0</v>
      </c>
      <c r="N116" s="180">
        <f>RES_hhdet_tesh!N116/RES_summary!N$19</f>
        <v>0</v>
      </c>
      <c r="O116" s="180">
        <f>RES_hhdet_tesh!O116/RES_summary!O$19</f>
        <v>0</v>
      </c>
      <c r="P116" s="180">
        <f>RES_hhdet_tesh!P116/RES_summary!P$19</f>
        <v>0</v>
      </c>
      <c r="Q116" s="180">
        <f>RES_hhdet_tesh!Q116/RES_summary!Q$19</f>
        <v>0</v>
      </c>
    </row>
    <row r="117" spans="1:17" ht="12" customHeight="1" x14ac:dyDescent="0.25">
      <c r="A117" s="161" t="s">
        <v>141</v>
      </c>
      <c r="B117" s="179">
        <f>RES_hhdet_tesh!B117/RES_summary!B$19</f>
        <v>0</v>
      </c>
      <c r="C117" s="179">
        <f>RES_hhdet_tesh!C117/RES_summary!C$19</f>
        <v>0</v>
      </c>
      <c r="D117" s="179">
        <f>RES_hhdet_tesh!D117/RES_summary!D$19</f>
        <v>0</v>
      </c>
      <c r="E117" s="179">
        <f>RES_hhdet_tesh!E117/RES_summary!E$19</f>
        <v>0</v>
      </c>
      <c r="F117" s="179">
        <f>RES_hhdet_tesh!F117/RES_summary!F$19</f>
        <v>0</v>
      </c>
      <c r="G117" s="179">
        <f>RES_hhdet_tesh!G117/RES_summary!G$19</f>
        <v>0</v>
      </c>
      <c r="H117" s="179">
        <f>RES_hhdet_tesh!H117/RES_summary!H$19</f>
        <v>0</v>
      </c>
      <c r="I117" s="179">
        <f>RES_hhdet_tesh!I117/RES_summary!I$19</f>
        <v>0</v>
      </c>
      <c r="J117" s="179">
        <f>RES_hhdet_tesh!J117/RES_summary!J$19</f>
        <v>0</v>
      </c>
      <c r="K117" s="179">
        <f>RES_hhdet_tesh!K117/RES_summary!K$19</f>
        <v>0</v>
      </c>
      <c r="L117" s="179">
        <f>RES_hhdet_tesh!L117/RES_summary!L$19</f>
        <v>0</v>
      </c>
      <c r="M117" s="179">
        <f>RES_hhdet_tesh!M117/RES_summary!M$19</f>
        <v>0</v>
      </c>
      <c r="N117" s="179">
        <f>RES_hhdet_tesh!N117/RES_summary!N$19</f>
        <v>0</v>
      </c>
      <c r="O117" s="179">
        <f>RES_hhdet_tesh!O117/RES_summary!O$19</f>
        <v>0</v>
      </c>
      <c r="P117" s="179">
        <f>RES_hhdet_tesh!P117/RES_summary!P$19</f>
        <v>0</v>
      </c>
      <c r="Q117" s="179">
        <f>RES_hhdet_tesh!Q117/RES_summary!Q$19</f>
        <v>0</v>
      </c>
    </row>
    <row r="118" spans="1:17" ht="12" customHeight="1" x14ac:dyDescent="0.25">
      <c r="A118" s="148" t="s">
        <v>60</v>
      </c>
      <c r="B118" s="177">
        <f>RES_hhdet_tesh!B118/RES_summary!B$19</f>
        <v>0</v>
      </c>
      <c r="C118" s="177">
        <f>RES_hhdet_tesh!C118/RES_summary!C$19</f>
        <v>0</v>
      </c>
      <c r="D118" s="177">
        <f>RES_hhdet_tesh!D118/RES_summary!D$19</f>
        <v>0</v>
      </c>
      <c r="E118" s="177">
        <f>RES_hhdet_tesh!E118/RES_summary!E$19</f>
        <v>0</v>
      </c>
      <c r="F118" s="177">
        <f>RES_hhdet_tesh!F118/RES_summary!F$19</f>
        <v>0</v>
      </c>
      <c r="G118" s="177">
        <f>RES_hhdet_tesh!G118/RES_summary!G$19</f>
        <v>0</v>
      </c>
      <c r="H118" s="177">
        <f>RES_hhdet_tesh!H118/RES_summary!H$19</f>
        <v>0</v>
      </c>
      <c r="I118" s="177">
        <f>RES_hhdet_tesh!I118/RES_summary!I$19</f>
        <v>0</v>
      </c>
      <c r="J118" s="177">
        <f>RES_hhdet_tesh!J118/RES_summary!J$19</f>
        <v>0</v>
      </c>
      <c r="K118" s="177">
        <f>RES_hhdet_tesh!K118/RES_summary!K$19</f>
        <v>0</v>
      </c>
      <c r="L118" s="177">
        <f>RES_hhdet_tesh!L118/RES_summary!L$19</f>
        <v>0</v>
      </c>
      <c r="M118" s="177">
        <f>RES_hhdet_tesh!M118/RES_summary!M$19</f>
        <v>0</v>
      </c>
      <c r="N118" s="177">
        <f>RES_hhdet_tesh!N118/RES_summary!N$19</f>
        <v>0</v>
      </c>
      <c r="O118" s="177">
        <f>RES_hhdet_tesh!O118/RES_summary!O$19</f>
        <v>0</v>
      </c>
      <c r="P118" s="177">
        <f>RES_hhdet_tesh!P118/RES_summary!P$19</f>
        <v>0</v>
      </c>
      <c r="Q118" s="177">
        <f>RES_hhdet_tesh!Q118/RES_summary!Q$19</f>
        <v>0</v>
      </c>
    </row>
    <row r="119" spans="1:17" ht="12" customHeight="1" x14ac:dyDescent="0.25">
      <c r="A119" s="148" t="s">
        <v>59</v>
      </c>
      <c r="B119" s="177">
        <f>RES_hhdet_tesh!B119/RES_summary!B$19</f>
        <v>0</v>
      </c>
      <c r="C119" s="177">
        <f>RES_hhdet_tesh!C119/RES_summary!C$19</f>
        <v>0</v>
      </c>
      <c r="D119" s="177">
        <f>RES_hhdet_tesh!D119/RES_summary!D$19</f>
        <v>0</v>
      </c>
      <c r="E119" s="177">
        <f>RES_hhdet_tesh!E119/RES_summary!E$19</f>
        <v>0</v>
      </c>
      <c r="F119" s="177">
        <f>RES_hhdet_tesh!F119/RES_summary!F$19</f>
        <v>0</v>
      </c>
      <c r="G119" s="177">
        <f>RES_hhdet_tesh!G119/RES_summary!G$19</f>
        <v>0</v>
      </c>
      <c r="H119" s="177">
        <f>RES_hhdet_tesh!H119/RES_summary!H$19</f>
        <v>0</v>
      </c>
      <c r="I119" s="177">
        <f>RES_hhdet_tesh!I119/RES_summary!I$19</f>
        <v>0</v>
      </c>
      <c r="J119" s="177">
        <f>RES_hhdet_tesh!J119/RES_summary!J$19</f>
        <v>0</v>
      </c>
      <c r="K119" s="177">
        <f>RES_hhdet_tesh!K119/RES_summary!K$19</f>
        <v>0</v>
      </c>
      <c r="L119" s="177">
        <f>RES_hhdet_tesh!L119/RES_summary!L$19</f>
        <v>0</v>
      </c>
      <c r="M119" s="177">
        <f>RES_hhdet_tesh!M119/RES_summary!M$19</f>
        <v>0</v>
      </c>
      <c r="N119" s="177">
        <f>RES_hhdet_tesh!N119/RES_summary!N$19</f>
        <v>0</v>
      </c>
      <c r="O119" s="177">
        <f>RES_hhdet_tesh!O119/RES_summary!O$19</f>
        <v>0</v>
      </c>
      <c r="P119" s="177">
        <f>RES_hhdet_tesh!P119/RES_summary!P$19</f>
        <v>0</v>
      </c>
      <c r="Q119" s="177">
        <f>RES_hhdet_tesh!Q119/RES_summary!Q$19</f>
        <v>0</v>
      </c>
    </row>
    <row r="120" spans="1:17" ht="12" customHeight="1" x14ac:dyDescent="0.25">
      <c r="A120" s="158" t="s">
        <v>62</v>
      </c>
      <c r="B120" s="178">
        <f>RES_hhdet_tesh!B120/RES_summary!B$19</f>
        <v>0</v>
      </c>
      <c r="C120" s="178">
        <f>RES_hhdet_tesh!C120/RES_summary!C$19</f>
        <v>0</v>
      </c>
      <c r="D120" s="178">
        <f>RES_hhdet_tesh!D120/RES_summary!D$19</f>
        <v>0</v>
      </c>
      <c r="E120" s="178">
        <f>RES_hhdet_tesh!E120/RES_summary!E$19</f>
        <v>0</v>
      </c>
      <c r="F120" s="178">
        <f>RES_hhdet_tesh!F120/RES_summary!F$19</f>
        <v>0</v>
      </c>
      <c r="G120" s="178">
        <f>RES_hhdet_tesh!G120/RES_summary!G$19</f>
        <v>0</v>
      </c>
      <c r="H120" s="178">
        <f>RES_hhdet_tesh!H120/RES_summary!H$19</f>
        <v>0</v>
      </c>
      <c r="I120" s="178">
        <f>RES_hhdet_tesh!I120/RES_summary!I$19</f>
        <v>0</v>
      </c>
      <c r="J120" s="178">
        <f>RES_hhdet_tesh!J120/RES_summary!J$19</f>
        <v>0</v>
      </c>
      <c r="K120" s="178">
        <f>RES_hhdet_tesh!K120/RES_summary!K$19</f>
        <v>0</v>
      </c>
      <c r="L120" s="178">
        <f>RES_hhdet_tesh!L120/RES_summary!L$19</f>
        <v>0</v>
      </c>
      <c r="M120" s="178">
        <f>RES_hhdet_tesh!M120/RES_summary!M$19</f>
        <v>0</v>
      </c>
      <c r="N120" s="178">
        <f>RES_hhdet_tesh!N120/RES_summary!N$19</f>
        <v>0</v>
      </c>
      <c r="O120" s="178">
        <f>RES_hhdet_tesh!O120/RES_summary!O$19</f>
        <v>0</v>
      </c>
      <c r="P120" s="178">
        <f>RES_hhdet_tesh!P120/RES_summary!P$19</f>
        <v>0</v>
      </c>
      <c r="Q120" s="178">
        <f>RES_hhdet_tesh!Q120/RES_summary!Q$19</f>
        <v>0</v>
      </c>
    </row>
    <row r="121" spans="1:17" ht="12" customHeight="1" x14ac:dyDescent="0.25">
      <c r="A121" s="23" t="s">
        <v>57</v>
      </c>
      <c r="B121" s="177">
        <f>RES_hhdet_tesh!B121/RES_summary!B$19</f>
        <v>0</v>
      </c>
      <c r="C121" s="177">
        <f>RES_hhdet_tesh!C121/RES_summary!C$19</f>
        <v>0</v>
      </c>
      <c r="D121" s="177">
        <f>RES_hhdet_tesh!D121/RES_summary!D$19</f>
        <v>0</v>
      </c>
      <c r="E121" s="177">
        <f>RES_hhdet_tesh!E121/RES_summary!E$19</f>
        <v>0</v>
      </c>
      <c r="F121" s="177">
        <f>RES_hhdet_tesh!F121/RES_summary!F$19</f>
        <v>0</v>
      </c>
      <c r="G121" s="177">
        <f>RES_hhdet_tesh!G121/RES_summary!G$19</f>
        <v>0</v>
      </c>
      <c r="H121" s="177">
        <f>RES_hhdet_tesh!H121/RES_summary!H$19</f>
        <v>0</v>
      </c>
      <c r="I121" s="177">
        <f>RES_hhdet_tesh!I121/RES_summary!I$19</f>
        <v>0</v>
      </c>
      <c r="J121" s="177">
        <f>RES_hhdet_tesh!J121/RES_summary!J$19</f>
        <v>0</v>
      </c>
      <c r="K121" s="177">
        <f>RES_hhdet_tesh!K121/RES_summary!K$19</f>
        <v>0</v>
      </c>
      <c r="L121" s="177">
        <f>RES_hhdet_tesh!L121/RES_summary!L$19</f>
        <v>0</v>
      </c>
      <c r="M121" s="177">
        <f>RES_hhdet_tesh!M121/RES_summary!M$19</f>
        <v>0</v>
      </c>
      <c r="N121" s="177">
        <f>RES_hhdet_tesh!N121/RES_summary!N$19</f>
        <v>0</v>
      </c>
      <c r="O121" s="177">
        <f>RES_hhdet_tesh!O121/RES_summary!O$19</f>
        <v>0</v>
      </c>
      <c r="P121" s="177">
        <f>RES_hhdet_tesh!P121/RES_summary!P$19</f>
        <v>0</v>
      </c>
      <c r="Q121" s="177">
        <f>RES_hhdet_tesh!Q121/RES_summary!Q$19</f>
        <v>0</v>
      </c>
    </row>
    <row r="122" spans="1:17" ht="12" customHeight="1" x14ac:dyDescent="0.25">
      <c r="A122" s="29" t="s">
        <v>140</v>
      </c>
      <c r="B122" s="176">
        <f>RES_hhdet_tesh!B122/RES_summary!B$19</f>
        <v>0</v>
      </c>
      <c r="C122" s="176">
        <f>RES_hhdet_tesh!C122/RES_summary!C$19</f>
        <v>0</v>
      </c>
      <c r="D122" s="176">
        <f>RES_hhdet_tesh!D122/RES_summary!D$19</f>
        <v>0</v>
      </c>
      <c r="E122" s="176">
        <f>RES_hhdet_tesh!E122/RES_summary!E$19</f>
        <v>0</v>
      </c>
      <c r="F122" s="176">
        <f>RES_hhdet_tesh!F122/RES_summary!F$19</f>
        <v>0</v>
      </c>
      <c r="G122" s="176">
        <f>RES_hhdet_tesh!G122/RES_summary!G$19</f>
        <v>0</v>
      </c>
      <c r="H122" s="176">
        <f>RES_hhdet_tesh!H122/RES_summary!H$19</f>
        <v>0</v>
      </c>
      <c r="I122" s="176">
        <f>RES_hhdet_tesh!I122/RES_summary!I$19</f>
        <v>0</v>
      </c>
      <c r="J122" s="176">
        <f>RES_hhdet_tesh!J122/RES_summary!J$19</f>
        <v>0</v>
      </c>
      <c r="K122" s="176">
        <f>RES_hhdet_tesh!K122/RES_summary!K$19</f>
        <v>0</v>
      </c>
      <c r="L122" s="176">
        <f>RES_hhdet_tesh!L122/RES_summary!L$19</f>
        <v>0</v>
      </c>
      <c r="M122" s="176">
        <f>RES_hhdet_tesh!M122/RES_summary!M$19</f>
        <v>0</v>
      </c>
      <c r="N122" s="176">
        <f>RES_hhdet_tesh!N122/RES_summary!N$19</f>
        <v>0</v>
      </c>
      <c r="O122" s="176">
        <f>RES_hhdet_tesh!O122/RES_summary!O$19</f>
        <v>0</v>
      </c>
      <c r="P122" s="176">
        <f>RES_hhdet_tesh!P122/RES_summary!P$19</f>
        <v>0</v>
      </c>
      <c r="Q122" s="176">
        <f>RES_hhdet_tesh!Q122/RES_summary!Q$19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84">
        <f>RES_hhdet_tesh!B124/RES_summary!B$19</f>
        <v>125.15618430836543</v>
      </c>
      <c r="C124" s="184">
        <f>RES_hhdet_tesh!C124/RES_summary!C$19</f>
        <v>128.24660885051961</v>
      </c>
      <c r="D124" s="184">
        <f>RES_hhdet_tesh!D124/RES_summary!D$19</f>
        <v>124.84362273663983</v>
      </c>
      <c r="E124" s="184">
        <f>RES_hhdet_tesh!E124/RES_summary!E$19</f>
        <v>124.28351057265385</v>
      </c>
      <c r="F124" s="184">
        <f>RES_hhdet_tesh!F124/RES_summary!F$19</f>
        <v>117.91981931010356</v>
      </c>
      <c r="G124" s="184">
        <f>RES_hhdet_tesh!G124/RES_summary!G$19</f>
        <v>116.26120654358078</v>
      </c>
      <c r="H124" s="184">
        <f>RES_hhdet_tesh!H124/RES_summary!H$19</f>
        <v>105.20377627386979</v>
      </c>
      <c r="I124" s="184">
        <f>RES_hhdet_tesh!I124/RES_summary!I$19</f>
        <v>108.12385393943039</v>
      </c>
      <c r="J124" s="184">
        <f>RES_hhdet_tesh!J124/RES_summary!J$19</f>
        <v>106.51276904781359</v>
      </c>
      <c r="K124" s="184">
        <f>RES_hhdet_tesh!K124/RES_summary!K$19</f>
        <v>104.22605817781334</v>
      </c>
      <c r="L124" s="184">
        <f>RES_hhdet_tesh!L124/RES_summary!L$19</f>
        <v>114.58396738170751</v>
      </c>
      <c r="M124" s="184">
        <f>RES_hhdet_tesh!M124/RES_summary!M$19</f>
        <v>105.10952126834293</v>
      </c>
      <c r="N124" s="184">
        <f>RES_hhdet_tesh!N124/RES_summary!N$19</f>
        <v>109.18534682387599</v>
      </c>
      <c r="O124" s="184">
        <f>RES_hhdet_tesh!O124/RES_summary!O$19</f>
        <v>118.26611116120029</v>
      </c>
      <c r="P124" s="184">
        <f>RES_hhdet_tesh!P124/RES_summary!P$19</f>
        <v>99.873695528657578</v>
      </c>
      <c r="Q124" s="184">
        <f>RES_hhdet_tesh!Q124/RES_summary!Q$19</f>
        <v>107.41358565544672</v>
      </c>
    </row>
    <row r="125" spans="1:17" ht="12.95" customHeight="1" x14ac:dyDescent="0.25">
      <c r="A125" s="158" t="s">
        <v>65</v>
      </c>
      <c r="B125" s="178">
        <f>RES_hhdet_tesh!B125/RES_summary!B$19</f>
        <v>101.2924473043136</v>
      </c>
      <c r="C125" s="178">
        <f>RES_hhdet_tesh!C125/RES_summary!C$19</f>
        <v>104.17138002873763</v>
      </c>
      <c r="D125" s="178">
        <f>RES_hhdet_tesh!D125/RES_summary!D$19</f>
        <v>100.69033113217834</v>
      </c>
      <c r="E125" s="178">
        <f>RES_hhdet_tesh!E125/RES_summary!E$19</f>
        <v>100.06566456643142</v>
      </c>
      <c r="F125" s="178">
        <f>RES_hhdet_tesh!F125/RES_summary!F$19</f>
        <v>93.947390000834034</v>
      </c>
      <c r="G125" s="178">
        <f>RES_hhdet_tesh!G125/RES_summary!G$19</f>
        <v>92.08346969553962</v>
      </c>
      <c r="H125" s="178">
        <f>RES_hhdet_tesh!H125/RES_summary!H$19</f>
        <v>81.662028152142739</v>
      </c>
      <c r="I125" s="178">
        <f>RES_hhdet_tesh!I125/RES_summary!I$19</f>
        <v>84.401558655306346</v>
      </c>
      <c r="J125" s="178">
        <f>RES_hhdet_tesh!J125/RES_summary!J$19</f>
        <v>83.146469008534197</v>
      </c>
      <c r="K125" s="178">
        <f>RES_hhdet_tesh!K125/RES_summary!K$19</f>
        <v>80.410041287486791</v>
      </c>
      <c r="L125" s="178">
        <f>RES_hhdet_tesh!L125/RES_summary!L$19</f>
        <v>90.803787950045958</v>
      </c>
      <c r="M125" s="178">
        <f>RES_hhdet_tesh!M125/RES_summary!M$19</f>
        <v>81.198269691397115</v>
      </c>
      <c r="N125" s="178">
        <f>RES_hhdet_tesh!N125/RES_summary!N$19</f>
        <v>85.067313977355681</v>
      </c>
      <c r="O125" s="178">
        <f>RES_hhdet_tesh!O125/RES_summary!O$19</f>
        <v>94.648540273565914</v>
      </c>
      <c r="P125" s="178">
        <f>RES_hhdet_tesh!P125/RES_summary!P$19</f>
        <v>75.910354735228864</v>
      </c>
      <c r="Q125" s="178">
        <f>RES_hhdet_tesh!Q125/RES_summary!Q$19</f>
        <v>83.795945384518959</v>
      </c>
    </row>
    <row r="126" spans="1:17" ht="12" customHeight="1" x14ac:dyDescent="0.25">
      <c r="A126" s="23" t="s">
        <v>149</v>
      </c>
      <c r="B126" s="177">
        <f>RES_hhdet_tesh!B126/RES_summary!B$19</f>
        <v>100.88651944537595</v>
      </c>
      <c r="C126" s="177">
        <f>RES_hhdet_tesh!C126/RES_summary!C$19</f>
        <v>103.63351131460466</v>
      </c>
      <c r="D126" s="177">
        <f>RES_hhdet_tesh!D126/RES_summary!D$19</f>
        <v>100.10304682276913</v>
      </c>
      <c r="E126" s="177">
        <f>RES_hhdet_tesh!E126/RES_summary!E$19</f>
        <v>99.481884759114592</v>
      </c>
      <c r="F126" s="177">
        <f>RES_hhdet_tesh!F126/RES_summary!F$19</f>
        <v>93.500210040113927</v>
      </c>
      <c r="G126" s="177">
        <f>RES_hhdet_tesh!G126/RES_summary!G$19</f>
        <v>91.656300751654982</v>
      </c>
      <c r="H126" s="177">
        <f>RES_hhdet_tesh!H126/RES_summary!H$19</f>
        <v>81.362202614453253</v>
      </c>
      <c r="I126" s="177">
        <f>RES_hhdet_tesh!I126/RES_summary!I$19</f>
        <v>83.814801902207094</v>
      </c>
      <c r="J126" s="177">
        <f>RES_hhdet_tesh!J126/RES_summary!J$19</f>
        <v>82.749906409085227</v>
      </c>
      <c r="K126" s="177">
        <f>RES_hhdet_tesh!K126/RES_summary!K$19</f>
        <v>79.975330333497823</v>
      </c>
      <c r="L126" s="177">
        <f>RES_hhdet_tesh!L126/RES_summary!L$19</f>
        <v>90.368922295755397</v>
      </c>
      <c r="M126" s="177">
        <f>RES_hhdet_tesh!M126/RES_summary!M$19</f>
        <v>80.744069224275663</v>
      </c>
      <c r="N126" s="177">
        <f>RES_hhdet_tesh!N126/RES_summary!N$19</f>
        <v>84.542309762454153</v>
      </c>
      <c r="O126" s="177">
        <f>RES_hhdet_tesh!O126/RES_summary!O$19</f>
        <v>94.370234766809546</v>
      </c>
      <c r="P126" s="177">
        <f>RES_hhdet_tesh!P126/RES_summary!P$19</f>
        <v>75.307126693970062</v>
      </c>
      <c r="Q126" s="177">
        <f>RES_hhdet_tesh!Q126/RES_summary!Q$19</f>
        <v>83.324875372713194</v>
      </c>
    </row>
    <row r="127" spans="1:17" ht="12" customHeight="1" x14ac:dyDescent="0.25">
      <c r="A127" s="23" t="s">
        <v>60</v>
      </c>
      <c r="B127" s="177">
        <f>RES_hhdet_tesh!B127/RES_summary!B$19</f>
        <v>0.4059278589376567</v>
      </c>
      <c r="C127" s="177">
        <f>RES_hhdet_tesh!C127/RES_summary!C$19</f>
        <v>0.5378687141329721</v>
      </c>
      <c r="D127" s="177">
        <f>RES_hhdet_tesh!D127/RES_summary!D$19</f>
        <v>0.58728430940920018</v>
      </c>
      <c r="E127" s="177">
        <f>RES_hhdet_tesh!E127/RES_summary!E$19</f>
        <v>0.58377980731684742</v>
      </c>
      <c r="F127" s="177">
        <f>RES_hhdet_tesh!F127/RES_summary!F$19</f>
        <v>0.44717996072011179</v>
      </c>
      <c r="G127" s="177">
        <f>RES_hhdet_tesh!G127/RES_summary!G$19</f>
        <v>0.42716894388464005</v>
      </c>
      <c r="H127" s="177">
        <f>RES_hhdet_tesh!H127/RES_summary!H$19</f>
        <v>0.2998255376894855</v>
      </c>
      <c r="I127" s="177">
        <f>RES_hhdet_tesh!I127/RES_summary!I$19</f>
        <v>0.58675675309926412</v>
      </c>
      <c r="J127" s="177">
        <f>RES_hhdet_tesh!J127/RES_summary!J$19</f>
        <v>0.39656259944897043</v>
      </c>
      <c r="K127" s="177">
        <f>RES_hhdet_tesh!K127/RES_summary!K$19</f>
        <v>0.43471095398897752</v>
      </c>
      <c r="L127" s="177">
        <f>RES_hhdet_tesh!L127/RES_summary!L$19</f>
        <v>0.43486565429055368</v>
      </c>
      <c r="M127" s="177">
        <f>RES_hhdet_tesh!M127/RES_summary!M$19</f>
        <v>0.45420046712145695</v>
      </c>
      <c r="N127" s="177">
        <f>RES_hhdet_tesh!N127/RES_summary!N$19</f>
        <v>0.5250042149015326</v>
      </c>
      <c r="O127" s="177">
        <f>RES_hhdet_tesh!O127/RES_summary!O$19</f>
        <v>0.27830550675635896</v>
      </c>
      <c r="P127" s="177">
        <f>RES_hhdet_tesh!P127/RES_summary!P$19</f>
        <v>0.60322804125879914</v>
      </c>
      <c r="Q127" s="177">
        <f>RES_hhdet_tesh!Q127/RES_summary!Q$19</f>
        <v>0.47107001180576025</v>
      </c>
    </row>
    <row r="128" spans="1:17" ht="12.95" customHeight="1" x14ac:dyDescent="0.25">
      <c r="A128" s="158" t="s">
        <v>112</v>
      </c>
      <c r="B128" s="178">
        <f>RES_hhdet_tesh!B128/RES_summary!B$19</f>
        <v>7.4442590895108296E-2</v>
      </c>
      <c r="C128" s="178">
        <f>RES_hhdet_tesh!C128/RES_summary!C$19</f>
        <v>9.1393673868966865E-2</v>
      </c>
      <c r="D128" s="178">
        <f>RES_hhdet_tesh!D128/RES_summary!D$19</f>
        <v>9.6098635131123114E-2</v>
      </c>
      <c r="E128" s="178">
        <f>RES_hhdet_tesh!E128/RES_summary!E$19</f>
        <v>9.5926116964934777E-2</v>
      </c>
      <c r="F128" s="178">
        <f>RES_hhdet_tesh!F128/RES_summary!F$19</f>
        <v>0.10366738057779674</v>
      </c>
      <c r="G128" s="178">
        <f>RES_hhdet_tesh!G128/RES_summary!G$19</f>
        <v>0.11463330236892022</v>
      </c>
      <c r="H128" s="178">
        <f>RES_hhdet_tesh!H128/RES_summary!H$19</f>
        <v>0.12584101410999993</v>
      </c>
      <c r="I128" s="178">
        <f>RES_hhdet_tesh!I128/RES_summary!I$19</f>
        <v>0.1434825304871932</v>
      </c>
      <c r="J128" s="178">
        <f>RES_hhdet_tesh!J128/RES_summary!J$19</f>
        <v>0.16120346076141417</v>
      </c>
      <c r="K128" s="178">
        <f>RES_hhdet_tesh!K128/RES_summary!K$19</f>
        <v>0.17862248347731841</v>
      </c>
      <c r="L128" s="178">
        <f>RES_hhdet_tesh!L128/RES_summary!L$19</f>
        <v>0.19005775819371495</v>
      </c>
      <c r="M128" s="178">
        <f>RES_hhdet_tesh!M128/RES_summary!M$19</f>
        <v>0.20914649082929582</v>
      </c>
      <c r="N128" s="178">
        <f>RES_hhdet_tesh!N128/RES_summary!N$19</f>
        <v>0.19429263993574289</v>
      </c>
      <c r="O128" s="178">
        <f>RES_hhdet_tesh!O128/RES_summary!O$19</f>
        <v>0.19337664175863609</v>
      </c>
      <c r="P128" s="178">
        <f>RES_hhdet_tesh!P128/RES_summary!P$19</f>
        <v>0.1644832429622082</v>
      </c>
      <c r="Q128" s="178">
        <f>RES_hhdet_tesh!Q128/RES_summary!Q$19</f>
        <v>0.15858934221120619</v>
      </c>
    </row>
    <row r="129" spans="1:17" ht="12" customHeight="1" x14ac:dyDescent="0.25">
      <c r="A129" s="23" t="s">
        <v>60</v>
      </c>
      <c r="B129" s="177">
        <f>RES_hhdet_tesh!B129/RES_summary!B$19</f>
        <v>7.4442590895108296E-2</v>
      </c>
      <c r="C129" s="177">
        <f>RES_hhdet_tesh!C129/RES_summary!C$19</f>
        <v>9.1393673868966865E-2</v>
      </c>
      <c r="D129" s="177">
        <f>RES_hhdet_tesh!D129/RES_summary!D$19</f>
        <v>9.6098635131123114E-2</v>
      </c>
      <c r="E129" s="177">
        <f>RES_hhdet_tesh!E129/RES_summary!E$19</f>
        <v>9.5926116964934777E-2</v>
      </c>
      <c r="F129" s="177">
        <f>RES_hhdet_tesh!F129/RES_summary!F$19</f>
        <v>0.10366738057779674</v>
      </c>
      <c r="G129" s="177">
        <f>RES_hhdet_tesh!G129/RES_summary!G$19</f>
        <v>0.11463330236892022</v>
      </c>
      <c r="H129" s="177">
        <f>RES_hhdet_tesh!H129/RES_summary!H$19</f>
        <v>0.12584101410999993</v>
      </c>
      <c r="I129" s="177">
        <f>RES_hhdet_tesh!I129/RES_summary!I$19</f>
        <v>0.1434825304871932</v>
      </c>
      <c r="J129" s="177">
        <f>RES_hhdet_tesh!J129/RES_summary!J$19</f>
        <v>0.16120346076141417</v>
      </c>
      <c r="K129" s="177">
        <f>RES_hhdet_tesh!K129/RES_summary!K$19</f>
        <v>0.17862248347731841</v>
      </c>
      <c r="L129" s="177">
        <f>RES_hhdet_tesh!L129/RES_summary!L$19</f>
        <v>0.19005775819371495</v>
      </c>
      <c r="M129" s="177">
        <f>RES_hhdet_tesh!M129/RES_summary!M$19</f>
        <v>0.20914649082929582</v>
      </c>
      <c r="N129" s="177">
        <f>RES_hhdet_tesh!N129/RES_summary!N$19</f>
        <v>0.19429263993574289</v>
      </c>
      <c r="O129" s="177">
        <f>RES_hhdet_tesh!O129/RES_summary!O$19</f>
        <v>0.19337664175863609</v>
      </c>
      <c r="P129" s="177">
        <f>RES_hhdet_tesh!P129/RES_summary!P$19</f>
        <v>0.1644832429622082</v>
      </c>
      <c r="Q129" s="177">
        <f>RES_hhdet_tesh!Q129/RES_summary!Q$19</f>
        <v>0.15858934221120619</v>
      </c>
    </row>
    <row r="130" spans="1:17" ht="12" customHeight="1" x14ac:dyDescent="0.25">
      <c r="A130" s="158" t="s">
        <v>63</v>
      </c>
      <c r="B130" s="178">
        <f>RES_hhdet_tesh!B130/RES_summary!B$19</f>
        <v>17.309577317570533</v>
      </c>
      <c r="C130" s="178">
        <f>RES_hhdet_tesh!C130/RES_summary!C$19</f>
        <v>17.336193016793835</v>
      </c>
      <c r="D130" s="178">
        <f>RES_hhdet_tesh!D130/RES_summary!D$19</f>
        <v>17.311147169868121</v>
      </c>
      <c r="E130" s="178">
        <f>RES_hhdet_tesh!E130/RES_summary!E$19</f>
        <v>17.299583818201327</v>
      </c>
      <c r="F130" s="178">
        <f>RES_hhdet_tesh!F130/RES_summary!F$19</f>
        <v>17.207653338978414</v>
      </c>
      <c r="G130" s="178">
        <f>RES_hhdet_tesh!G130/RES_summary!G$19</f>
        <v>17.487441226336049</v>
      </c>
      <c r="H130" s="178">
        <f>RES_hhdet_tesh!H130/RES_summary!H$19</f>
        <v>16.945769560871387</v>
      </c>
      <c r="I130" s="178">
        <f>RES_hhdet_tesh!I130/RES_summary!I$19</f>
        <v>16.912747480713318</v>
      </c>
      <c r="J130" s="178">
        <f>RES_hhdet_tesh!J130/RES_summary!J$19</f>
        <v>16.73138660560717</v>
      </c>
      <c r="K130" s="178">
        <f>RES_hhdet_tesh!K130/RES_summary!K$19</f>
        <v>16.895488288582353</v>
      </c>
      <c r="L130" s="178">
        <f>RES_hhdet_tesh!L130/RES_summary!L$19</f>
        <v>16.965069478967759</v>
      </c>
      <c r="M130" s="178">
        <f>RES_hhdet_tesh!M130/RES_summary!M$19</f>
        <v>16.9622255902697</v>
      </c>
      <c r="N130" s="178">
        <f>RES_hhdet_tesh!N130/RES_summary!N$19</f>
        <v>16.903847341018544</v>
      </c>
      <c r="O130" s="178">
        <f>RES_hhdet_tesh!O130/RES_summary!O$19</f>
        <v>16.777018878559986</v>
      </c>
      <c r="P130" s="178">
        <f>RES_hhdet_tesh!P130/RES_summary!P$19</f>
        <v>16.745036323860475</v>
      </c>
      <c r="Q130" s="178">
        <f>RES_hhdet_tesh!Q130/RES_summary!Q$19</f>
        <v>16.65222868194164</v>
      </c>
    </row>
    <row r="131" spans="1:17" ht="12" customHeight="1" x14ac:dyDescent="0.25">
      <c r="A131" s="167" t="s">
        <v>148</v>
      </c>
      <c r="B131" s="183">
        <f>RES_hhdet_tesh!B131/RES_summary!B$19</f>
        <v>17.256227981943084</v>
      </c>
      <c r="C131" s="183">
        <f>RES_hhdet_tesh!C131/RES_summary!C$19</f>
        <v>17.192447381165717</v>
      </c>
      <c r="D131" s="183">
        <f>RES_hhdet_tesh!D131/RES_summary!D$19</f>
        <v>17.210261351005421</v>
      </c>
      <c r="E131" s="183">
        <f>RES_hhdet_tesh!E131/RES_summary!E$19</f>
        <v>17.165041981376767</v>
      </c>
      <c r="F131" s="183">
        <f>RES_hhdet_tesh!F131/RES_summary!F$19</f>
        <v>17.085202588319142</v>
      </c>
      <c r="G131" s="183">
        <f>RES_hhdet_tesh!G131/RES_summary!G$19</f>
        <v>17.367270478817971</v>
      </c>
      <c r="H131" s="183">
        <f>RES_hhdet_tesh!H131/RES_summary!H$19</f>
        <v>16.700151116637553</v>
      </c>
      <c r="I131" s="183">
        <f>RES_hhdet_tesh!I131/RES_summary!I$19</f>
        <v>16.729290911772956</v>
      </c>
      <c r="J131" s="183">
        <f>RES_hhdet_tesh!J131/RES_summary!J$19</f>
        <v>16.508323246134914</v>
      </c>
      <c r="K131" s="183">
        <f>RES_hhdet_tesh!K131/RES_summary!K$19</f>
        <v>16.63532895693508</v>
      </c>
      <c r="L131" s="183">
        <f>RES_hhdet_tesh!L131/RES_summary!L$19</f>
        <v>16.70539936749919</v>
      </c>
      <c r="M131" s="183">
        <f>RES_hhdet_tesh!M131/RES_summary!M$19</f>
        <v>16.683565675504187</v>
      </c>
      <c r="N131" s="183">
        <f>RES_hhdet_tesh!N131/RES_summary!N$19</f>
        <v>16.641020844244412</v>
      </c>
      <c r="O131" s="183">
        <f>RES_hhdet_tesh!O131/RES_summary!O$19</f>
        <v>16.524999371401865</v>
      </c>
      <c r="P131" s="183">
        <f>RES_hhdet_tesh!P131/RES_summary!P$19</f>
        <v>16.448473855734587</v>
      </c>
      <c r="Q131" s="183">
        <f>RES_hhdet_tesh!Q131/RES_summary!Q$19</f>
        <v>16.374413424872074</v>
      </c>
    </row>
    <row r="132" spans="1:17" ht="12" customHeight="1" x14ac:dyDescent="0.25">
      <c r="A132" s="167" t="s">
        <v>147</v>
      </c>
      <c r="B132" s="183">
        <f>RES_hhdet_tesh!B132/RES_summary!B$19</f>
        <v>17.256212109518565</v>
      </c>
      <c r="C132" s="183">
        <f>RES_hhdet_tesh!C132/RES_summary!C$19</f>
        <v>17.231612591193421</v>
      </c>
      <c r="D132" s="183">
        <f>RES_hhdet_tesh!D132/RES_summary!D$19</f>
        <v>17.296311680934643</v>
      </c>
      <c r="E132" s="183">
        <f>RES_hhdet_tesh!E132/RES_summary!E$19</f>
        <v>17.301824567283731</v>
      </c>
      <c r="F132" s="183">
        <f>RES_hhdet_tesh!F132/RES_summary!F$19</f>
        <v>17.277748747922839</v>
      </c>
      <c r="G132" s="183">
        <f>RES_hhdet_tesh!G132/RES_summary!G$19</f>
        <v>17.519212055080651</v>
      </c>
      <c r="H132" s="183">
        <f>RES_hhdet_tesh!H132/RES_summary!H$19</f>
        <v>17.045272099841792</v>
      </c>
      <c r="I132" s="183">
        <f>RES_hhdet_tesh!I132/RES_summary!I$19</f>
        <v>17.046185835334708</v>
      </c>
      <c r="J132" s="183">
        <f>RES_hhdet_tesh!J132/RES_summary!J$19</f>
        <v>16.844945264482966</v>
      </c>
      <c r="K132" s="183">
        <f>RES_hhdet_tesh!K132/RES_summary!K$19</f>
        <v>16.998803851351212</v>
      </c>
      <c r="L132" s="183">
        <f>RES_hhdet_tesh!L132/RES_summary!L$19</f>
        <v>17.037177738572563</v>
      </c>
      <c r="M132" s="183">
        <f>RES_hhdet_tesh!M132/RES_summary!M$19</f>
        <v>17.011526721323801</v>
      </c>
      <c r="N132" s="183">
        <f>RES_hhdet_tesh!N132/RES_summary!N$19</f>
        <v>16.94701368389811</v>
      </c>
      <c r="O132" s="183">
        <f>RES_hhdet_tesh!O132/RES_summary!O$19</f>
        <v>16.838437917529621</v>
      </c>
      <c r="P132" s="183">
        <f>RES_hhdet_tesh!P132/RES_summary!P$19</f>
        <v>16.753989455736402</v>
      </c>
      <c r="Q132" s="183">
        <f>RES_hhdet_tesh!Q132/RES_summary!Q$19</f>
        <v>16.659362856544249</v>
      </c>
    </row>
    <row r="133" spans="1:17" ht="12" customHeight="1" x14ac:dyDescent="0.25">
      <c r="A133" s="166" t="s">
        <v>61</v>
      </c>
      <c r="B133" s="182">
        <f>RES_hhdet_tesh!B133/RES_summary!B$19</f>
        <v>11.216548188262998</v>
      </c>
      <c r="C133" s="182">
        <f>RES_hhdet_tesh!C133/RES_summary!C$19</f>
        <v>11.18798699707949</v>
      </c>
      <c r="D133" s="182">
        <f>RES_hhdet_tesh!D133/RES_summary!D$19</f>
        <v>11.228900660461179</v>
      </c>
      <c r="E133" s="182">
        <f>RES_hhdet_tesh!E133/RES_summary!E$19</f>
        <v>11.229261667930421</v>
      </c>
      <c r="F133" s="182">
        <f>RES_hhdet_tesh!F133/RES_summary!F$19</f>
        <v>11.21706269209254</v>
      </c>
      <c r="G133" s="182">
        <f>RES_hhdet_tesh!G133/RES_summary!G$19</f>
        <v>11.438716161032923</v>
      </c>
      <c r="H133" s="182">
        <f>RES_hhdet_tesh!H133/RES_summary!H$19</f>
        <v>11.009029208511315</v>
      </c>
      <c r="I133" s="182">
        <f>RES_hhdet_tesh!I133/RES_summary!I$19</f>
        <v>11.063092593700214</v>
      </c>
      <c r="J133" s="182">
        <f>RES_hhdet_tesh!J133/RES_summary!J$19</f>
        <v>10.923695201393208</v>
      </c>
      <c r="K133" s="182">
        <f>RES_hhdet_tesh!K133/RES_summary!K$19</f>
        <v>11.01877394569005</v>
      </c>
      <c r="L133" s="182">
        <f>RES_hhdet_tesh!L133/RES_summary!L$19</f>
        <v>10.948772491256619</v>
      </c>
      <c r="M133" s="182">
        <f>RES_hhdet_tesh!M133/RES_summary!M$19</f>
        <v>11.113721459338857</v>
      </c>
      <c r="N133" s="182">
        <f>RES_hhdet_tesh!N133/RES_summary!N$19</f>
        <v>10.989021927346382</v>
      </c>
      <c r="O133" s="182">
        <f>RES_hhdet_tesh!O133/RES_summary!O$19</f>
        <v>10.804386656590809</v>
      </c>
      <c r="P133" s="182">
        <f>RES_hhdet_tesh!P133/RES_summary!P$19</f>
        <v>10.978456966227421</v>
      </c>
      <c r="Q133" s="182">
        <f>RES_hhdet_tesh!Q133/RES_summary!Q$19</f>
        <v>10.8155796991458</v>
      </c>
    </row>
    <row r="134" spans="1:17" ht="12" customHeight="1" x14ac:dyDescent="0.25">
      <c r="A134" s="147" t="s">
        <v>59</v>
      </c>
      <c r="B134" s="181">
        <f>RES_hhdet_tesh!B134/RES_summary!B$19</f>
        <v>6.0396639212555643</v>
      </c>
      <c r="C134" s="181">
        <f>RES_hhdet_tesh!C134/RES_summary!C$19</f>
        <v>6.0436255941139336</v>
      </c>
      <c r="D134" s="181">
        <f>RES_hhdet_tesh!D134/RES_summary!D$19</f>
        <v>6.0674110204734655</v>
      </c>
      <c r="E134" s="181">
        <f>RES_hhdet_tesh!E134/RES_summary!E$19</f>
        <v>6.0725628993533034</v>
      </c>
      <c r="F134" s="181">
        <f>RES_hhdet_tesh!F134/RES_summary!F$19</f>
        <v>6.0606860558302973</v>
      </c>
      <c r="G134" s="181">
        <f>RES_hhdet_tesh!G134/RES_summary!G$19</f>
        <v>6.0804958940477256</v>
      </c>
      <c r="H134" s="181">
        <f>RES_hhdet_tesh!H134/RES_summary!H$19</f>
        <v>6.0362428913304784</v>
      </c>
      <c r="I134" s="181">
        <f>RES_hhdet_tesh!I134/RES_summary!I$19</f>
        <v>5.983093241634494</v>
      </c>
      <c r="J134" s="181">
        <f>RES_hhdet_tesh!J134/RES_summary!J$19</f>
        <v>5.921250063089758</v>
      </c>
      <c r="K134" s="181">
        <f>RES_hhdet_tesh!K134/RES_summary!K$19</f>
        <v>5.9800299056611603</v>
      </c>
      <c r="L134" s="181">
        <f>RES_hhdet_tesh!L134/RES_summary!L$19</f>
        <v>6.0884052473159382</v>
      </c>
      <c r="M134" s="181">
        <f>RES_hhdet_tesh!M134/RES_summary!M$19</f>
        <v>5.8978052619849448</v>
      </c>
      <c r="N134" s="181">
        <f>RES_hhdet_tesh!N134/RES_summary!N$19</f>
        <v>5.9579917565517277</v>
      </c>
      <c r="O134" s="181">
        <f>RES_hhdet_tesh!O134/RES_summary!O$19</f>
        <v>6.0340512609388099</v>
      </c>
      <c r="P134" s="181">
        <f>RES_hhdet_tesh!P134/RES_summary!P$19</f>
        <v>5.7755324895089828</v>
      </c>
      <c r="Q134" s="181">
        <f>RES_hhdet_tesh!Q134/RES_summary!Q$19</f>
        <v>5.8437831573984527</v>
      </c>
    </row>
    <row r="135" spans="1:17" ht="12" customHeight="1" x14ac:dyDescent="0.25">
      <c r="A135" s="163" t="s">
        <v>142</v>
      </c>
      <c r="B135" s="180">
        <f>RES_hhdet_tesh!B135/RES_summary!B$19</f>
        <v>18.293955797670893</v>
      </c>
      <c r="C135" s="180">
        <f>RES_hhdet_tesh!C135/RES_summary!C$19</f>
        <v>19.140509447249343</v>
      </c>
      <c r="D135" s="180">
        <f>RES_hhdet_tesh!D135/RES_summary!D$19</f>
        <v>19.145850317878999</v>
      </c>
      <c r="E135" s="180">
        <f>RES_hhdet_tesh!E135/RES_summary!E$19</f>
        <v>19.167391877739735</v>
      </c>
      <c r="F135" s="180">
        <f>RES_hhdet_tesh!F135/RES_summary!F$19</f>
        <v>18.792732357844613</v>
      </c>
      <c r="G135" s="180">
        <f>RES_hhdet_tesh!G135/RES_summary!G$19</f>
        <v>19.019309337538797</v>
      </c>
      <c r="H135" s="180">
        <f>RES_hhdet_tesh!H135/RES_summary!H$19</f>
        <v>18.506568460330712</v>
      </c>
      <c r="I135" s="180">
        <f>RES_hhdet_tesh!I135/RES_summary!I$19</f>
        <v>20.039465909885763</v>
      </c>
      <c r="J135" s="180">
        <f>RES_hhdet_tesh!J135/RES_summary!J$19</f>
        <v>18.719527669341389</v>
      </c>
      <c r="K135" s="180">
        <f>RES_hhdet_tesh!K135/RES_summary!K$19</f>
        <v>19.515349520214365</v>
      </c>
      <c r="L135" s="180">
        <f>RES_hhdet_tesh!L135/RES_summary!L$19</f>
        <v>19.010924566281869</v>
      </c>
      <c r="M135" s="180">
        <f>RES_hhdet_tesh!M135/RES_summary!M$19</f>
        <v>19.977882264722261</v>
      </c>
      <c r="N135" s="180">
        <f>RES_hhdet_tesh!N135/RES_summary!N$19</f>
        <v>19.953683894510846</v>
      </c>
      <c r="O135" s="180">
        <f>RES_hhdet_tesh!O135/RES_summary!O$19</f>
        <v>19.563791370645053</v>
      </c>
      <c r="P135" s="180">
        <f>RES_hhdet_tesh!P135/RES_summary!P$19</f>
        <v>20.823199525137014</v>
      </c>
      <c r="Q135" s="180">
        <f>RES_hhdet_tesh!Q135/RES_summary!Q$19</f>
        <v>20.030512048166774</v>
      </c>
    </row>
    <row r="136" spans="1:17" ht="12" customHeight="1" x14ac:dyDescent="0.25">
      <c r="A136" s="161" t="s">
        <v>141</v>
      </c>
      <c r="B136" s="179">
        <f>RES_hhdet_tesh!B136/RES_summary!B$19</f>
        <v>17.930735189741643</v>
      </c>
      <c r="C136" s="179">
        <f>RES_hhdet_tesh!C136/RES_summary!C$19</f>
        <v>18.607701978168379</v>
      </c>
      <c r="D136" s="179">
        <f>RES_hhdet_tesh!D136/RES_summary!D$19</f>
        <v>18.689636007078587</v>
      </c>
      <c r="E136" s="179">
        <f>RES_hhdet_tesh!E136/RES_summary!E$19</f>
        <v>18.707574909860853</v>
      </c>
      <c r="F136" s="179">
        <f>RES_hhdet_tesh!F136/RES_summary!F$19</f>
        <v>18.317261272026123</v>
      </c>
      <c r="G136" s="179">
        <f>RES_hhdet_tesh!G136/RES_summary!G$19</f>
        <v>18.494406112732811</v>
      </c>
      <c r="H136" s="179">
        <f>RES_hhdet_tesh!H136/RES_summary!H$19</f>
        <v>18.153562002174919</v>
      </c>
      <c r="I136" s="179">
        <f>RES_hhdet_tesh!I136/RES_summary!I$19</f>
        <v>19.012479984541745</v>
      </c>
      <c r="J136" s="179">
        <f>RES_hhdet_tesh!J136/RES_summary!J$19</f>
        <v>18.136347989344372</v>
      </c>
      <c r="K136" s="179">
        <f>RES_hhdet_tesh!K136/RES_summary!K$19</f>
        <v>18.665007093800487</v>
      </c>
      <c r="L136" s="179">
        <f>RES_hhdet_tesh!L136/RES_summary!L$19</f>
        <v>18.366712425062147</v>
      </c>
      <c r="M136" s="179">
        <f>RES_hhdet_tesh!M136/RES_summary!M$19</f>
        <v>19.014797767281681</v>
      </c>
      <c r="N136" s="179">
        <f>RES_hhdet_tesh!N136/RES_summary!N$19</f>
        <v>18.930629511676862</v>
      </c>
      <c r="O136" s="179">
        <f>RES_hhdet_tesh!O136/RES_summary!O$19</f>
        <v>18.601218221469701</v>
      </c>
      <c r="P136" s="179">
        <f>RES_hhdet_tesh!P136/RES_summary!P$19</f>
        <v>19.45480137783429</v>
      </c>
      <c r="Q136" s="179">
        <f>RES_hhdet_tesh!Q136/RES_summary!Q$19</f>
        <v>18.888229533880747</v>
      </c>
    </row>
    <row r="137" spans="1:17" ht="12" customHeight="1" x14ac:dyDescent="0.25">
      <c r="A137" s="148" t="s">
        <v>60</v>
      </c>
      <c r="B137" s="177">
        <f>RES_hhdet_tesh!B137/RES_summary!B$19</f>
        <v>11.891071268486078</v>
      </c>
      <c r="C137" s="177">
        <f>RES_hhdet_tesh!C137/RES_summary!C$19</f>
        <v>12.564076384054445</v>
      </c>
      <c r="D137" s="177">
        <f>RES_hhdet_tesh!D137/RES_summary!D$19</f>
        <v>12.622224986605122</v>
      </c>
      <c r="E137" s="177">
        <f>RES_hhdet_tesh!E137/RES_summary!E$19</f>
        <v>12.635012010507548</v>
      </c>
      <c r="F137" s="177">
        <f>RES_hhdet_tesh!F137/RES_summary!F$19</f>
        <v>12.256575216195825</v>
      </c>
      <c r="G137" s="177">
        <f>RES_hhdet_tesh!G137/RES_summary!G$19</f>
        <v>12.413910218685089</v>
      </c>
      <c r="H137" s="177">
        <f>RES_hhdet_tesh!H137/RES_summary!H$19</f>
        <v>12.117319110844441</v>
      </c>
      <c r="I137" s="177">
        <f>RES_hhdet_tesh!I137/RES_summary!I$19</f>
        <v>13.029386742907246</v>
      </c>
      <c r="J137" s="177">
        <f>RES_hhdet_tesh!J137/RES_summary!J$19</f>
        <v>12.215097926254623</v>
      </c>
      <c r="K137" s="177">
        <f>RES_hhdet_tesh!K137/RES_summary!K$19</f>
        <v>12.68497718813933</v>
      </c>
      <c r="L137" s="177">
        <f>RES_hhdet_tesh!L137/RES_summary!L$19</f>
        <v>12.278307177746212</v>
      </c>
      <c r="M137" s="177">
        <f>RES_hhdet_tesh!M137/RES_summary!M$19</f>
        <v>13.116992505296732</v>
      </c>
      <c r="N137" s="177">
        <f>RES_hhdet_tesh!N137/RES_summary!N$19</f>
        <v>12.972637755125133</v>
      </c>
      <c r="O137" s="177">
        <f>RES_hhdet_tesh!O137/RES_summary!O$19</f>
        <v>12.567166960530894</v>
      </c>
      <c r="P137" s="177">
        <f>RES_hhdet_tesh!P137/RES_summary!P$19</f>
        <v>13.679268888325305</v>
      </c>
      <c r="Q137" s="177">
        <f>RES_hhdet_tesh!Q137/RES_summary!Q$19</f>
        <v>13.044446376482293</v>
      </c>
    </row>
    <row r="138" spans="1:17" ht="12" customHeight="1" x14ac:dyDescent="0.25">
      <c r="A138" s="148" t="s">
        <v>59</v>
      </c>
      <c r="B138" s="177">
        <f>RES_hhdet_tesh!B138/RES_summary!B$19</f>
        <v>6.0396639212555669</v>
      </c>
      <c r="C138" s="177">
        <f>RES_hhdet_tesh!C138/RES_summary!C$19</f>
        <v>6.0436255941139336</v>
      </c>
      <c r="D138" s="177">
        <f>RES_hhdet_tesh!D138/RES_summary!D$19</f>
        <v>6.0674110204734646</v>
      </c>
      <c r="E138" s="177">
        <f>RES_hhdet_tesh!E138/RES_summary!E$19</f>
        <v>6.0725628993533016</v>
      </c>
      <c r="F138" s="177">
        <f>RES_hhdet_tesh!F138/RES_summary!F$19</f>
        <v>6.0606860558302964</v>
      </c>
      <c r="G138" s="177">
        <f>RES_hhdet_tesh!G138/RES_summary!G$19</f>
        <v>6.0804958940477229</v>
      </c>
      <c r="H138" s="177">
        <f>RES_hhdet_tesh!H138/RES_summary!H$19</f>
        <v>6.0362428913304802</v>
      </c>
      <c r="I138" s="177">
        <f>RES_hhdet_tesh!I138/RES_summary!I$19</f>
        <v>5.983093241634494</v>
      </c>
      <c r="J138" s="177">
        <f>RES_hhdet_tesh!J138/RES_summary!J$19</f>
        <v>5.9212500630897544</v>
      </c>
      <c r="K138" s="177">
        <f>RES_hhdet_tesh!K138/RES_summary!K$19</f>
        <v>5.980029905661163</v>
      </c>
      <c r="L138" s="177">
        <f>RES_hhdet_tesh!L138/RES_summary!L$19</f>
        <v>6.0884052473159374</v>
      </c>
      <c r="M138" s="177">
        <f>RES_hhdet_tesh!M138/RES_summary!M$19</f>
        <v>5.8978052619849475</v>
      </c>
      <c r="N138" s="177">
        <f>RES_hhdet_tesh!N138/RES_summary!N$19</f>
        <v>5.9579917565517331</v>
      </c>
      <c r="O138" s="177">
        <f>RES_hhdet_tesh!O138/RES_summary!O$19</f>
        <v>6.0340512609388108</v>
      </c>
      <c r="P138" s="177">
        <f>RES_hhdet_tesh!P138/RES_summary!P$19</f>
        <v>5.7755324895089828</v>
      </c>
      <c r="Q138" s="177">
        <f>RES_hhdet_tesh!Q138/RES_summary!Q$19</f>
        <v>5.8437831573984527</v>
      </c>
    </row>
    <row r="139" spans="1:17" ht="12" customHeight="1" x14ac:dyDescent="0.25">
      <c r="A139" s="158" t="s">
        <v>62</v>
      </c>
      <c r="B139" s="178">
        <f>RES_hhdet_tesh!B139/RES_summary!B$19</f>
        <v>6.4797170955861816</v>
      </c>
      <c r="C139" s="178">
        <f>RES_hhdet_tesh!C139/RES_summary!C$19</f>
        <v>6.6476421311191469</v>
      </c>
      <c r="D139" s="178">
        <f>RES_hhdet_tesh!D139/RES_summary!D$19</f>
        <v>6.7460457994622329</v>
      </c>
      <c r="E139" s="178">
        <f>RES_hhdet_tesh!E139/RES_summary!E$19</f>
        <v>6.8223360710561662</v>
      </c>
      <c r="F139" s="178">
        <f>RES_hhdet_tesh!F139/RES_summary!F$19</f>
        <v>6.6611085897133178</v>
      </c>
      <c r="G139" s="178">
        <f>RES_hhdet_tesh!G139/RES_summary!G$19</f>
        <v>6.5756623193361987</v>
      </c>
      <c r="H139" s="178">
        <f>RES_hhdet_tesh!H139/RES_summary!H$19</f>
        <v>6.4701375467456597</v>
      </c>
      <c r="I139" s="178">
        <f>RES_hhdet_tesh!I139/RES_summary!I$19</f>
        <v>6.6660652729235297</v>
      </c>
      <c r="J139" s="178">
        <f>RES_hhdet_tesh!J139/RES_summary!J$19</f>
        <v>6.4737099729108092</v>
      </c>
      <c r="K139" s="178">
        <f>RES_hhdet_tesh!K139/RES_summary!K$19</f>
        <v>6.7419061182668809</v>
      </c>
      <c r="L139" s="178">
        <f>RES_hhdet_tesh!L139/RES_summary!L$19</f>
        <v>6.6250521945000935</v>
      </c>
      <c r="M139" s="178">
        <f>RES_hhdet_tesh!M139/RES_summary!M$19</f>
        <v>6.7398794958468145</v>
      </c>
      <c r="N139" s="178">
        <f>RES_hhdet_tesh!N139/RES_summary!N$19</f>
        <v>7.0198928655660353</v>
      </c>
      <c r="O139" s="178">
        <f>RES_hhdet_tesh!O139/RES_summary!O$19</f>
        <v>6.6471753673157554</v>
      </c>
      <c r="P139" s="178">
        <f>RES_hhdet_tesh!P139/RES_summary!P$19</f>
        <v>7.0538212266060318</v>
      </c>
      <c r="Q139" s="178">
        <f>RES_hhdet_tesh!Q139/RES_summary!Q$19</f>
        <v>6.8068222467749138</v>
      </c>
    </row>
    <row r="140" spans="1:17" ht="12" customHeight="1" x14ac:dyDescent="0.25">
      <c r="A140" s="23" t="s">
        <v>57</v>
      </c>
      <c r="B140" s="177">
        <f>RES_hhdet_tesh!B140/RES_summary!B$19</f>
        <v>6.0492911313450417</v>
      </c>
      <c r="C140" s="177">
        <f>RES_hhdet_tesh!C140/RES_summary!C$19</f>
        <v>6.0370625092266375</v>
      </c>
      <c r="D140" s="177">
        <f>RES_hhdet_tesh!D140/RES_summary!D$19</f>
        <v>6.0390683933550759</v>
      </c>
      <c r="E140" s="177">
        <f>RES_hhdet_tesh!E140/RES_summary!E$19</f>
        <v>5.8282376953161403</v>
      </c>
      <c r="F140" s="177">
        <f>RES_hhdet_tesh!F140/RES_summary!F$19</f>
        <v>6.2965940477625777</v>
      </c>
      <c r="G140" s="177">
        <f>RES_hhdet_tesh!G140/RES_summary!G$19</f>
        <v>7.0296293424967686</v>
      </c>
      <c r="H140" s="177">
        <f>RES_hhdet_tesh!H140/RES_summary!H$19</f>
        <v>5.7906413561610375</v>
      </c>
      <c r="I140" s="177">
        <f>RES_hhdet_tesh!I140/RES_summary!I$19</f>
        <v>6.5310727423989521</v>
      </c>
      <c r="J140" s="177">
        <f>RES_hhdet_tesh!J140/RES_summary!J$19</f>
        <v>6.5235570346152221</v>
      </c>
      <c r="K140" s="177">
        <f>RES_hhdet_tesh!K140/RES_summary!K$19</f>
        <v>4.8872819899622639</v>
      </c>
      <c r="L140" s="177">
        <f>RES_hhdet_tesh!L140/RES_summary!L$19</f>
        <v>7.0200653241397575</v>
      </c>
      <c r="M140" s="177">
        <f>RES_hhdet_tesh!M140/RES_summary!M$19</f>
        <v>6.9795182614150013</v>
      </c>
      <c r="N140" s="177">
        <f>RES_hhdet_tesh!N140/RES_summary!N$19</f>
        <v>5.3507932918018817</v>
      </c>
      <c r="O140" s="177">
        <f>RES_hhdet_tesh!O140/RES_summary!O$19</f>
        <v>5.8406027611411613</v>
      </c>
      <c r="P140" s="177">
        <f>RES_hhdet_tesh!P140/RES_summary!P$19</f>
        <v>5.76082718671955</v>
      </c>
      <c r="Q140" s="177">
        <f>RES_hhdet_tesh!Q140/RES_summary!Q$19</f>
        <v>5.8318358087179361</v>
      </c>
    </row>
    <row r="141" spans="1:17" ht="12" customHeight="1" x14ac:dyDescent="0.25">
      <c r="A141" s="29" t="s">
        <v>140</v>
      </c>
      <c r="B141" s="176">
        <f>RES_hhdet_tesh!B141/RES_summary!B$19</f>
        <v>6.5049538862468301</v>
      </c>
      <c r="C141" s="176">
        <f>RES_hhdet_tesh!C141/RES_summary!C$19</f>
        <v>6.6748404049979451</v>
      </c>
      <c r="D141" s="176">
        <f>RES_hhdet_tesh!D141/RES_summary!D$19</f>
        <v>6.7737878647513936</v>
      </c>
      <c r="E141" s="176">
        <f>RES_hhdet_tesh!E141/RES_summary!E$19</f>
        <v>6.8446970254067399</v>
      </c>
      <c r="F141" s="176">
        <f>RES_hhdet_tesh!F141/RES_summary!F$19</f>
        <v>6.669958023865826</v>
      </c>
      <c r="G141" s="176">
        <f>RES_hhdet_tesh!G141/RES_summary!G$19</f>
        <v>6.5553108201631982</v>
      </c>
      <c r="H141" s="176">
        <f>RES_hhdet_tesh!H141/RES_summary!H$19</f>
        <v>6.5007315600232047</v>
      </c>
      <c r="I141" s="176">
        <f>RES_hhdet_tesh!I141/RES_summary!I$19</f>
        <v>6.6769459555616928</v>
      </c>
      <c r="J141" s="176">
        <f>RES_hhdet_tesh!J141/RES_summary!J$19</f>
        <v>6.4699833530563033</v>
      </c>
      <c r="K141" s="176">
        <f>RES_hhdet_tesh!K141/RES_summary!K$19</f>
        <v>6.8265087068509036</v>
      </c>
      <c r="L141" s="176">
        <f>RES_hhdet_tesh!L141/RES_summary!L$19</f>
        <v>6.607593580829132</v>
      </c>
      <c r="M141" s="176">
        <f>RES_hhdet_tesh!M141/RES_summary!M$19</f>
        <v>6.7297789610122827</v>
      </c>
      <c r="N141" s="176">
        <f>RES_hhdet_tesh!N141/RES_summary!N$19</f>
        <v>7.069536895466487</v>
      </c>
      <c r="O141" s="176">
        <f>RES_hhdet_tesh!O141/RES_summary!O$19</f>
        <v>6.6715043659458804</v>
      </c>
      <c r="P141" s="176">
        <f>RES_hhdet_tesh!P141/RES_summary!P$19</f>
        <v>7.096046925836518</v>
      </c>
      <c r="Q141" s="176">
        <f>RES_hhdet_tesh!Q141/RES_summary!Q$19</f>
        <v>6.8515780791792267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84">
        <f>RES_hhdet_tesh!B143/RES_summary!B$19</f>
        <v>143.21793335969971</v>
      </c>
      <c r="C143" s="184">
        <f>RES_hhdet_tesh!C143/RES_summary!C$19</f>
        <v>151.16667213553967</v>
      </c>
      <c r="D143" s="184">
        <f>RES_hhdet_tesh!D143/RES_summary!D$19</f>
        <v>144.51252065447531</v>
      </c>
      <c r="E143" s="184">
        <f>RES_hhdet_tesh!E143/RES_summary!E$19</f>
        <v>145.83559679566972</v>
      </c>
      <c r="F143" s="184">
        <f>RES_hhdet_tesh!F143/RES_summary!F$19</f>
        <v>138.24788968963159</v>
      </c>
      <c r="G143" s="184">
        <f>RES_hhdet_tesh!G143/RES_summary!G$19</f>
        <v>134.96308337064326</v>
      </c>
      <c r="H143" s="184">
        <f>RES_hhdet_tesh!H143/RES_summary!H$19</f>
        <v>127.709538724487</v>
      </c>
      <c r="I143" s="184">
        <f>RES_hhdet_tesh!I143/RES_summary!I$19</f>
        <v>126.93525678601917</v>
      </c>
      <c r="J143" s="184">
        <f>RES_hhdet_tesh!J143/RES_summary!J$19</f>
        <v>126.84167692642067</v>
      </c>
      <c r="K143" s="184">
        <f>RES_hhdet_tesh!K143/RES_summary!K$19</f>
        <v>125.28516528036974</v>
      </c>
      <c r="L143" s="184">
        <f>RES_hhdet_tesh!L143/RES_summary!L$19</f>
        <v>136.9344506892422</v>
      </c>
      <c r="M143" s="184">
        <f>RES_hhdet_tesh!M143/RES_summary!M$19</f>
        <v>127.12791874378698</v>
      </c>
      <c r="N143" s="184">
        <f>RES_hhdet_tesh!N143/RES_summary!N$19</f>
        <v>132.24655671410048</v>
      </c>
      <c r="O143" s="184">
        <f>RES_hhdet_tesh!O143/RES_summary!O$19</f>
        <v>140.47021978903913</v>
      </c>
      <c r="P143" s="184">
        <f>RES_hhdet_tesh!P143/RES_summary!P$19</f>
        <v>122.0989877296896</v>
      </c>
      <c r="Q143" s="184">
        <f>RES_hhdet_tesh!Q143/RES_summary!Q$19</f>
        <v>129.9284632030045</v>
      </c>
    </row>
    <row r="144" spans="1:17" ht="12.95" customHeight="1" x14ac:dyDescent="0.25">
      <c r="A144" s="158" t="s">
        <v>65</v>
      </c>
      <c r="B144" s="178">
        <f>RES_hhdet_tesh!B144/RES_summary!B$19</f>
        <v>111.77335790555843</v>
      </c>
      <c r="C144" s="178">
        <f>RES_hhdet_tesh!C144/RES_summary!C$19</f>
        <v>118.58551985658819</v>
      </c>
      <c r="D144" s="178">
        <f>RES_hhdet_tesh!D144/RES_summary!D$19</f>
        <v>111.74073669736609</v>
      </c>
      <c r="E144" s="178">
        <f>RES_hhdet_tesh!E144/RES_summary!E$19</f>
        <v>112.93601505778204</v>
      </c>
      <c r="F144" s="178">
        <f>RES_hhdet_tesh!F144/RES_summary!F$19</f>
        <v>106.00909409201553</v>
      </c>
      <c r="G144" s="178">
        <f>RES_hhdet_tesh!G144/RES_summary!G$19</f>
        <v>102.59398284711033</v>
      </c>
      <c r="H144" s="178">
        <f>RES_hhdet_tesh!H144/RES_summary!H$19</f>
        <v>95.92010647570487</v>
      </c>
      <c r="I144" s="178">
        <f>RES_hhdet_tesh!I144/RES_summary!I$19</f>
        <v>93.659562437174756</v>
      </c>
      <c r="J144" s="178">
        <f>RES_hhdet_tesh!J144/RES_summary!J$19</f>
        <v>94.79763049994564</v>
      </c>
      <c r="K144" s="178">
        <f>RES_hhdet_tesh!K144/RES_summary!K$19</f>
        <v>92.057601943818142</v>
      </c>
      <c r="L144" s="178">
        <f>RES_hhdet_tesh!L144/RES_summary!L$19</f>
        <v>104.29952123182906</v>
      </c>
      <c r="M144" s="178">
        <f>RES_hhdet_tesh!M144/RES_summary!M$19</f>
        <v>93.577359986797603</v>
      </c>
      <c r="N144" s="178">
        <f>RES_hhdet_tesh!N144/RES_summary!N$19</f>
        <v>98.471371689429503</v>
      </c>
      <c r="O144" s="178">
        <f>RES_hhdet_tesh!O144/RES_summary!O$19</f>
        <v>107.42474691891535</v>
      </c>
      <c r="P144" s="178">
        <f>RES_hhdet_tesh!P144/RES_summary!P$19</f>
        <v>87.678222796144567</v>
      </c>
      <c r="Q144" s="178">
        <f>RES_hhdet_tesh!Q144/RES_summary!Q$19</f>
        <v>95.972349982342919</v>
      </c>
    </row>
    <row r="145" spans="1:17" ht="12" customHeight="1" x14ac:dyDescent="0.25">
      <c r="A145" s="23" t="s">
        <v>60</v>
      </c>
      <c r="B145" s="177">
        <f>RES_hhdet_tesh!B145/RES_summary!B$19</f>
        <v>111.77335790555843</v>
      </c>
      <c r="C145" s="177">
        <f>RES_hhdet_tesh!C145/RES_summary!C$19</f>
        <v>118.58551985658819</v>
      </c>
      <c r="D145" s="177">
        <f>RES_hhdet_tesh!D145/RES_summary!D$19</f>
        <v>111.74073669736609</v>
      </c>
      <c r="E145" s="177">
        <f>RES_hhdet_tesh!E145/RES_summary!E$19</f>
        <v>112.93601505778204</v>
      </c>
      <c r="F145" s="177">
        <f>RES_hhdet_tesh!F145/RES_summary!F$19</f>
        <v>106.00909409201553</v>
      </c>
      <c r="G145" s="177">
        <f>RES_hhdet_tesh!G145/RES_summary!G$19</f>
        <v>102.59398284711033</v>
      </c>
      <c r="H145" s="177">
        <f>RES_hhdet_tesh!H145/RES_summary!H$19</f>
        <v>95.92010647570487</v>
      </c>
      <c r="I145" s="177">
        <f>RES_hhdet_tesh!I145/RES_summary!I$19</f>
        <v>93.659562437174756</v>
      </c>
      <c r="J145" s="177">
        <f>RES_hhdet_tesh!J145/RES_summary!J$19</f>
        <v>94.79763049994564</v>
      </c>
      <c r="K145" s="177">
        <f>RES_hhdet_tesh!K145/RES_summary!K$19</f>
        <v>92.057601943818142</v>
      </c>
      <c r="L145" s="177">
        <f>RES_hhdet_tesh!L145/RES_summary!L$19</f>
        <v>104.29952123182906</v>
      </c>
      <c r="M145" s="177">
        <f>RES_hhdet_tesh!M145/RES_summary!M$19</f>
        <v>93.577359986797603</v>
      </c>
      <c r="N145" s="177">
        <f>RES_hhdet_tesh!N145/RES_summary!N$19</f>
        <v>98.471371689429503</v>
      </c>
      <c r="O145" s="177">
        <f>RES_hhdet_tesh!O145/RES_summary!O$19</f>
        <v>107.42474691891535</v>
      </c>
      <c r="P145" s="177">
        <f>RES_hhdet_tesh!P145/RES_summary!P$19</f>
        <v>87.678222796144567</v>
      </c>
      <c r="Q145" s="177">
        <f>RES_hhdet_tesh!Q145/RES_summary!Q$19</f>
        <v>95.972349982342919</v>
      </c>
    </row>
    <row r="146" spans="1:17" ht="12.95" customHeight="1" x14ac:dyDescent="0.25">
      <c r="A146" s="158" t="s">
        <v>112</v>
      </c>
      <c r="B146" s="178">
        <f>RES_hhdet_tesh!B146/RES_summary!B$19</f>
        <v>6.9322361100856424</v>
      </c>
      <c r="C146" s="178">
        <f>RES_hhdet_tesh!C146/RES_summary!C$19</f>
        <v>6.9968595950907826</v>
      </c>
      <c r="D146" s="178">
        <f>RES_hhdet_tesh!D146/RES_summary!D$19</f>
        <v>7.011569791400083</v>
      </c>
      <c r="E146" s="178">
        <f>RES_hhdet_tesh!E146/RES_summary!E$19</f>
        <v>7.0460701062176136</v>
      </c>
      <c r="F146" s="178">
        <f>RES_hhdet_tesh!F146/RES_summary!F$19</f>
        <v>7.1034677246541698</v>
      </c>
      <c r="G146" s="178">
        <f>RES_hhdet_tesh!G146/RES_summary!G$19</f>
        <v>7.1454259202661907</v>
      </c>
      <c r="H146" s="178">
        <f>RES_hhdet_tesh!H146/RES_summary!H$19</f>
        <v>7.1580763622354864</v>
      </c>
      <c r="I146" s="178">
        <f>RES_hhdet_tesh!I146/RES_summary!I$19</f>
        <v>7.2653321279020817</v>
      </c>
      <c r="J146" s="178">
        <f>RES_hhdet_tesh!J146/RES_summary!J$19</f>
        <v>7.4217866737026155</v>
      </c>
      <c r="K146" s="178">
        <f>RES_hhdet_tesh!K146/RES_summary!K$19</f>
        <v>7.672789851202241</v>
      </c>
      <c r="L146" s="178">
        <f>RES_hhdet_tesh!L146/RES_summary!L$19</f>
        <v>7.5930191545262726</v>
      </c>
      <c r="M146" s="178">
        <f>RES_hhdet_tesh!M146/RES_summary!M$19</f>
        <v>7.6855001028208783</v>
      </c>
      <c r="N146" s="178">
        <f>RES_hhdet_tesh!N146/RES_summary!N$19</f>
        <v>7.6716203346698615</v>
      </c>
      <c r="O146" s="178">
        <f>RES_hhdet_tesh!O146/RES_summary!O$19</f>
        <v>7.6773355850156726</v>
      </c>
      <c r="P146" s="178">
        <f>RES_hhdet_tesh!P146/RES_summary!P$19</f>
        <v>7.6662055601960084</v>
      </c>
      <c r="Q146" s="178">
        <f>RES_hhdet_tesh!Q146/RES_summary!Q$19</f>
        <v>7.9785776180778294</v>
      </c>
    </row>
    <row r="147" spans="1:17" ht="12" customHeight="1" x14ac:dyDescent="0.25">
      <c r="A147" s="23" t="s">
        <v>60</v>
      </c>
      <c r="B147" s="177">
        <f>RES_hhdet_tesh!B147/RES_summary!B$19</f>
        <v>6.9322361100856424</v>
      </c>
      <c r="C147" s="177">
        <f>RES_hhdet_tesh!C147/RES_summary!C$19</f>
        <v>6.9968595950907826</v>
      </c>
      <c r="D147" s="177">
        <f>RES_hhdet_tesh!D147/RES_summary!D$19</f>
        <v>7.011569791400083</v>
      </c>
      <c r="E147" s="177">
        <f>RES_hhdet_tesh!E147/RES_summary!E$19</f>
        <v>7.0460701062176136</v>
      </c>
      <c r="F147" s="177">
        <f>RES_hhdet_tesh!F147/RES_summary!F$19</f>
        <v>7.1034677246541698</v>
      </c>
      <c r="G147" s="177">
        <f>RES_hhdet_tesh!G147/RES_summary!G$19</f>
        <v>7.1454259202661907</v>
      </c>
      <c r="H147" s="177">
        <f>RES_hhdet_tesh!H147/RES_summary!H$19</f>
        <v>7.1580763622354864</v>
      </c>
      <c r="I147" s="177">
        <f>RES_hhdet_tesh!I147/RES_summary!I$19</f>
        <v>7.2653321279020817</v>
      </c>
      <c r="J147" s="177">
        <f>RES_hhdet_tesh!J147/RES_summary!J$19</f>
        <v>7.4217866737026155</v>
      </c>
      <c r="K147" s="177">
        <f>RES_hhdet_tesh!K147/RES_summary!K$19</f>
        <v>7.672789851202241</v>
      </c>
      <c r="L147" s="177">
        <f>RES_hhdet_tesh!L147/RES_summary!L$19</f>
        <v>7.5930191545262726</v>
      </c>
      <c r="M147" s="177">
        <f>RES_hhdet_tesh!M147/RES_summary!M$19</f>
        <v>7.6855001028208783</v>
      </c>
      <c r="N147" s="177">
        <f>RES_hhdet_tesh!N147/RES_summary!N$19</f>
        <v>7.6716203346698615</v>
      </c>
      <c r="O147" s="177">
        <f>RES_hhdet_tesh!O147/RES_summary!O$19</f>
        <v>7.6773355850156726</v>
      </c>
      <c r="P147" s="177">
        <f>RES_hhdet_tesh!P147/RES_summary!P$19</f>
        <v>7.6662055601960084</v>
      </c>
      <c r="Q147" s="177">
        <f>RES_hhdet_tesh!Q147/RES_summary!Q$19</f>
        <v>7.9785776180778294</v>
      </c>
    </row>
    <row r="148" spans="1:17" ht="12" customHeight="1" x14ac:dyDescent="0.25">
      <c r="A148" s="158" t="s">
        <v>63</v>
      </c>
      <c r="B148" s="178">
        <f>RES_hhdet_tesh!B148/RES_summary!B$19</f>
        <v>18.032639994096456</v>
      </c>
      <c r="C148" s="178">
        <f>RES_hhdet_tesh!C148/RES_summary!C$19</f>
        <v>18.936635778773574</v>
      </c>
      <c r="D148" s="178">
        <f>RES_hhdet_tesh!D148/RES_summary!D$19</f>
        <v>19.014158919046618</v>
      </c>
      <c r="E148" s="178">
        <f>RES_hhdet_tesh!E148/RES_summary!E$19</f>
        <v>19.031188622071035</v>
      </c>
      <c r="F148" s="178">
        <f>RES_hhdet_tesh!F148/RES_summary!F$19</f>
        <v>18.47421974808729</v>
      </c>
      <c r="G148" s="178">
        <f>RES_hhdet_tesh!G148/RES_summary!G$19</f>
        <v>18.648012481818256</v>
      </c>
      <c r="H148" s="178">
        <f>RES_hhdet_tesh!H148/RES_summary!H$19</f>
        <v>18.161215419500355</v>
      </c>
      <c r="I148" s="178">
        <f>RES_hhdet_tesh!I148/RES_summary!I$19</f>
        <v>19.344296739076011</v>
      </c>
      <c r="J148" s="178">
        <f>RES_hhdet_tesh!J148/RES_summary!J$19</f>
        <v>18.148549560100349</v>
      </c>
      <c r="K148" s="178">
        <f>RES_hhdet_tesh!K148/RES_summary!K$19</f>
        <v>18.812873404584728</v>
      </c>
      <c r="L148" s="178">
        <f>RES_hhdet_tesh!L148/RES_summary!L$19</f>
        <v>18.416856579744834</v>
      </c>
      <c r="M148" s="178">
        <f>RES_hhdet_tesh!M148/RES_summary!M$19</f>
        <v>19.125178890615722</v>
      </c>
      <c r="N148" s="178">
        <f>RES_hhdet_tesh!N148/RES_summary!N$19</f>
        <v>19.083672639257074</v>
      </c>
      <c r="O148" s="178">
        <f>RES_hhdet_tesh!O148/RES_summary!O$19</f>
        <v>18.720960617051606</v>
      </c>
      <c r="P148" s="178">
        <f>RES_hhdet_tesh!P148/RES_summary!P$19</f>
        <v>19.700736468147781</v>
      </c>
      <c r="Q148" s="178">
        <f>RES_hhdet_tesh!Q148/RES_summary!Q$19</f>
        <v>19.170712274477481</v>
      </c>
    </row>
    <row r="149" spans="1:17" ht="12" customHeight="1" x14ac:dyDescent="0.25">
      <c r="A149" s="167" t="s">
        <v>144</v>
      </c>
      <c r="B149" s="183">
        <f>RES_hhdet_tesh!B149/RES_summary!B$19</f>
        <v>17.256232163849038</v>
      </c>
      <c r="C149" s="183">
        <f>RES_hhdet_tesh!C149/RES_summary!C$19</f>
        <v>17.116137601120617</v>
      </c>
      <c r="D149" s="183">
        <f>RES_hhdet_tesh!D149/RES_summary!D$19</f>
        <v>17.062318590794447</v>
      </c>
      <c r="E149" s="183">
        <f>RES_hhdet_tesh!E149/RES_summary!E$19</f>
        <v>17.128184941634501</v>
      </c>
      <c r="F149" s="183">
        <f>RES_hhdet_tesh!F149/RES_summary!F$19</f>
        <v>17.120008522340527</v>
      </c>
      <c r="G149" s="183">
        <f>RES_hhdet_tesh!G149/RES_summary!G$19</f>
        <v>17.226508126975975</v>
      </c>
      <c r="H149" s="183">
        <f>RES_hhdet_tesh!H149/RES_summary!H$19</f>
        <v>17.207369025069234</v>
      </c>
      <c r="I149" s="183">
        <f>RES_hhdet_tesh!I149/RES_summary!I$19</f>
        <v>17.149271886024916</v>
      </c>
      <c r="J149" s="183">
        <f>RES_hhdet_tesh!J149/RES_summary!J$19</f>
        <v>17.023988133621287</v>
      </c>
      <c r="K149" s="183">
        <f>RES_hhdet_tesh!K149/RES_summary!K$19</f>
        <v>17.360208297986603</v>
      </c>
      <c r="L149" s="183">
        <f>RES_hhdet_tesh!L149/RES_summary!L$19</f>
        <v>17.386835262855186</v>
      </c>
      <c r="M149" s="183">
        <f>RES_hhdet_tesh!M149/RES_summary!M$19</f>
        <v>17.324851209096867</v>
      </c>
      <c r="N149" s="183">
        <f>RES_hhdet_tesh!N149/RES_summary!N$19</f>
        <v>17.190418576945913</v>
      </c>
      <c r="O149" s="183">
        <f>RES_hhdet_tesh!O149/RES_summary!O$19</f>
        <v>16.914164074521267</v>
      </c>
      <c r="P149" s="183">
        <f>RES_hhdet_tesh!P149/RES_summary!P$19</f>
        <v>16.797423356962689</v>
      </c>
      <c r="Q149" s="183">
        <f>RES_hhdet_tesh!Q149/RES_summary!Q$19</f>
        <v>16.747876782937514</v>
      </c>
    </row>
    <row r="150" spans="1:17" ht="12" customHeight="1" x14ac:dyDescent="0.25">
      <c r="A150" s="167" t="s">
        <v>143</v>
      </c>
      <c r="B150" s="183">
        <f>RES_hhdet_tesh!B150/RES_summary!B$19</f>
        <v>17.256214827757432</v>
      </c>
      <c r="C150" s="183">
        <f>RES_hhdet_tesh!C150/RES_summary!C$19</f>
        <v>17.169115034842314</v>
      </c>
      <c r="D150" s="183">
        <f>RES_hhdet_tesh!D150/RES_summary!D$19</f>
        <v>17.157918104489841</v>
      </c>
      <c r="E150" s="183">
        <f>RES_hhdet_tesh!E150/RES_summary!E$19</f>
        <v>17.282058180759996</v>
      </c>
      <c r="F150" s="183">
        <f>RES_hhdet_tesh!F150/RES_summary!F$19</f>
        <v>17.269071619620718</v>
      </c>
      <c r="G150" s="183">
        <f>RES_hhdet_tesh!G150/RES_summary!G$19</f>
        <v>17.509632644287795</v>
      </c>
      <c r="H150" s="183">
        <f>RES_hhdet_tesh!H150/RES_summary!H$19</f>
        <v>17.560372336474369</v>
      </c>
      <c r="I150" s="183">
        <f>RES_hhdet_tesh!I150/RES_summary!I$19</f>
        <v>17.483949572187939</v>
      </c>
      <c r="J150" s="183">
        <f>RES_hhdet_tesh!J150/RES_summary!J$19</f>
        <v>17.256018772744024</v>
      </c>
      <c r="K150" s="183">
        <f>RES_hhdet_tesh!K150/RES_summary!K$19</f>
        <v>17.369023667624322</v>
      </c>
      <c r="L150" s="183">
        <f>RES_hhdet_tesh!L150/RES_summary!L$19</f>
        <v>17.370532490808287</v>
      </c>
      <c r="M150" s="183">
        <f>RES_hhdet_tesh!M150/RES_summary!M$19</f>
        <v>17.307085923617549</v>
      </c>
      <c r="N150" s="183">
        <f>RES_hhdet_tesh!N150/RES_summary!N$19</f>
        <v>17.190636439008756</v>
      </c>
      <c r="O150" s="183">
        <f>RES_hhdet_tesh!O150/RES_summary!O$19</f>
        <v>16.953988661979633</v>
      </c>
      <c r="P150" s="183">
        <f>RES_hhdet_tesh!P150/RES_summary!P$19</f>
        <v>16.851792092951115</v>
      </c>
      <c r="Q150" s="183">
        <f>RES_hhdet_tesh!Q150/RES_summary!Q$19</f>
        <v>16.754757210954292</v>
      </c>
    </row>
    <row r="151" spans="1:17" ht="12" customHeight="1" x14ac:dyDescent="0.25">
      <c r="A151" s="166" t="s">
        <v>57</v>
      </c>
      <c r="B151" s="182">
        <f>RES_hhdet_tesh!B151/RES_summary!B$19</f>
        <v>11.216550906501869</v>
      </c>
      <c r="C151" s="182">
        <f>RES_hhdet_tesh!C151/RES_summary!C$19</f>
        <v>11.125489440728387</v>
      </c>
      <c r="D151" s="182">
        <f>RES_hhdet_tesh!D151/RES_summary!D$19</f>
        <v>11.09050708401638</v>
      </c>
      <c r="E151" s="182">
        <f>RES_hhdet_tesh!E151/RES_summary!E$19</f>
        <v>11.209495281406697</v>
      </c>
      <c r="F151" s="182">
        <f>RES_hhdet_tesh!F151/RES_summary!F$19</f>
        <v>11.208385563790419</v>
      </c>
      <c r="G151" s="182">
        <f>RES_hhdet_tesh!G151/RES_summary!G$19</f>
        <v>11.429136750240072</v>
      </c>
      <c r="H151" s="182">
        <f>RES_hhdet_tesh!H151/RES_summary!H$19</f>
        <v>11.524129445143886</v>
      </c>
      <c r="I151" s="182">
        <f>RES_hhdet_tesh!I151/RES_summary!I$19</f>
        <v>11.500856330553445</v>
      </c>
      <c r="J151" s="182">
        <f>RES_hhdet_tesh!J151/RES_summary!J$19</f>
        <v>11.334768709654263</v>
      </c>
      <c r="K151" s="182">
        <f>RES_hhdet_tesh!K151/RES_summary!K$19</f>
        <v>11.388993761963164</v>
      </c>
      <c r="L151" s="182">
        <f>RES_hhdet_tesh!L151/RES_summary!L$19</f>
        <v>11.282127243492351</v>
      </c>
      <c r="M151" s="182">
        <f>RES_hhdet_tesh!M151/RES_summary!M$19</f>
        <v>11.4092806616326</v>
      </c>
      <c r="N151" s="182">
        <f>RES_hhdet_tesh!N151/RES_summary!N$19</f>
        <v>11.23264468245703</v>
      </c>
      <c r="O151" s="182">
        <f>RES_hhdet_tesh!O151/RES_summary!O$19</f>
        <v>10.919937401040823</v>
      </c>
      <c r="P151" s="182">
        <f>RES_hhdet_tesh!P151/RES_summary!P$19</f>
        <v>11.076259603442134</v>
      </c>
      <c r="Q151" s="182">
        <f>RES_hhdet_tesh!Q151/RES_summary!Q$19</f>
        <v>10.910974053555838</v>
      </c>
    </row>
    <row r="152" spans="1:17" ht="12" customHeight="1" x14ac:dyDescent="0.25">
      <c r="A152" s="147" t="s">
        <v>59</v>
      </c>
      <c r="B152" s="181">
        <f>RES_hhdet_tesh!B152/RES_summary!B$19</f>
        <v>6.0396639212555652</v>
      </c>
      <c r="C152" s="181">
        <f>RES_hhdet_tesh!C152/RES_summary!C$19</f>
        <v>6.043625594113931</v>
      </c>
      <c r="D152" s="181">
        <f>RES_hhdet_tesh!D152/RES_summary!D$19</f>
        <v>6.0674110204734628</v>
      </c>
      <c r="E152" s="181">
        <f>RES_hhdet_tesh!E152/RES_summary!E$19</f>
        <v>6.0725628993533016</v>
      </c>
      <c r="F152" s="181">
        <f>RES_hhdet_tesh!F152/RES_summary!F$19</f>
        <v>6.0606860558302973</v>
      </c>
      <c r="G152" s="181">
        <f>RES_hhdet_tesh!G152/RES_summary!G$19</f>
        <v>6.0804958940477212</v>
      </c>
      <c r="H152" s="181">
        <f>RES_hhdet_tesh!H152/RES_summary!H$19</f>
        <v>6.0362428913304838</v>
      </c>
      <c r="I152" s="181">
        <f>RES_hhdet_tesh!I152/RES_summary!I$19</f>
        <v>5.983093241634494</v>
      </c>
      <c r="J152" s="181">
        <f>RES_hhdet_tesh!J152/RES_summary!J$19</f>
        <v>5.9212500630897607</v>
      </c>
      <c r="K152" s="181">
        <f>RES_hhdet_tesh!K152/RES_summary!K$19</f>
        <v>5.9800299056611577</v>
      </c>
      <c r="L152" s="181">
        <f>RES_hhdet_tesh!L152/RES_summary!L$19</f>
        <v>6.0884052473159374</v>
      </c>
      <c r="M152" s="181">
        <f>RES_hhdet_tesh!M152/RES_summary!M$19</f>
        <v>5.8978052619849475</v>
      </c>
      <c r="N152" s="181">
        <f>RES_hhdet_tesh!N152/RES_summary!N$19</f>
        <v>5.9579917565517269</v>
      </c>
      <c r="O152" s="181">
        <f>RES_hhdet_tesh!O152/RES_summary!O$19</f>
        <v>6.0340512609388108</v>
      </c>
      <c r="P152" s="181">
        <f>RES_hhdet_tesh!P152/RES_summary!P$19</f>
        <v>5.7755324895089828</v>
      </c>
      <c r="Q152" s="181">
        <f>RES_hhdet_tesh!Q152/RES_summary!Q$19</f>
        <v>5.8437831573984544</v>
      </c>
    </row>
    <row r="153" spans="1:17" ht="12" customHeight="1" x14ac:dyDescent="0.25">
      <c r="A153" s="163" t="s">
        <v>142</v>
      </c>
      <c r="B153" s="180">
        <f>RES_hhdet_tesh!B153/RES_summary!B$19</f>
        <v>18.293955797670893</v>
      </c>
      <c r="C153" s="180">
        <f>RES_hhdet_tesh!C153/RES_summary!C$19</f>
        <v>19.244680540092777</v>
      </c>
      <c r="D153" s="180">
        <f>RES_hhdet_tesh!D153/RES_summary!D$19</f>
        <v>19.249689854252996</v>
      </c>
      <c r="E153" s="180">
        <f>RES_hhdet_tesh!E153/RES_summary!E$19</f>
        <v>19.241220167904064</v>
      </c>
      <c r="F153" s="180">
        <f>RES_hhdet_tesh!F153/RES_summary!F$19</f>
        <v>18.597653642685337</v>
      </c>
      <c r="G153" s="180">
        <f>RES_hhdet_tesh!G153/RES_summary!G$19</f>
        <v>18.791330257369378</v>
      </c>
      <c r="H153" s="180">
        <f>RES_hhdet_tesh!H153/RES_summary!H$19</f>
        <v>18.232793033650285</v>
      </c>
      <c r="I153" s="180">
        <f>RES_hhdet_tesh!I153/RES_summary!I$19</f>
        <v>19.687450494926587</v>
      </c>
      <c r="J153" s="180">
        <f>RES_hhdet_tesh!J153/RES_summary!J$19</f>
        <v>18.289548753367075</v>
      </c>
      <c r="K153" s="180">
        <f>RES_hhdet_tesh!K153/RES_summary!K$19</f>
        <v>19.129078680317317</v>
      </c>
      <c r="L153" s="180">
        <f>RES_hhdet_tesh!L153/RES_summary!L$19</f>
        <v>18.681886004711007</v>
      </c>
      <c r="M153" s="180">
        <f>RES_hhdet_tesh!M153/RES_summary!M$19</f>
        <v>19.587282870726398</v>
      </c>
      <c r="N153" s="180">
        <f>RES_hhdet_tesh!N153/RES_summary!N$19</f>
        <v>19.596824900617204</v>
      </c>
      <c r="O153" s="180">
        <f>RES_hhdet_tesh!O153/RES_summary!O$19</f>
        <v>19.24105517373744</v>
      </c>
      <c r="P153" s="180">
        <f>RES_hhdet_tesh!P153/RES_summary!P$19</f>
        <v>20.530791838834471</v>
      </c>
      <c r="Q153" s="180">
        <f>RES_hhdet_tesh!Q153/RES_summary!Q$19</f>
        <v>19.979915557949077</v>
      </c>
    </row>
    <row r="154" spans="1:17" ht="12" customHeight="1" x14ac:dyDescent="0.25">
      <c r="A154" s="161" t="s">
        <v>141</v>
      </c>
      <c r="B154" s="179">
        <f>RES_hhdet_tesh!B154/RES_summary!B$19</f>
        <v>17.930735189741643</v>
      </c>
      <c r="C154" s="179">
        <f>RES_hhdet_tesh!C154/RES_summary!C$19</f>
        <v>18.733938707480956</v>
      </c>
      <c r="D154" s="179">
        <f>RES_hhdet_tesh!D154/RES_summary!D$19</f>
        <v>18.746846647672271</v>
      </c>
      <c r="E154" s="179">
        <f>RES_hhdet_tesh!E154/RES_summary!E$19</f>
        <v>18.74351733532669</v>
      </c>
      <c r="F154" s="179">
        <f>RES_hhdet_tesh!F154/RES_summary!F$19</f>
        <v>18.311631243347769</v>
      </c>
      <c r="G154" s="179">
        <f>RES_hhdet_tesh!G154/RES_summary!G$19</f>
        <v>18.504158327882337</v>
      </c>
      <c r="H154" s="179">
        <f>RES_hhdet_tesh!H154/RES_summary!H$19</f>
        <v>18.115442354923054</v>
      </c>
      <c r="I154" s="179">
        <f>RES_hhdet_tesh!I154/RES_summary!I$19</f>
        <v>19.009871082436682</v>
      </c>
      <c r="J154" s="179">
        <f>RES_hhdet_tesh!J154/RES_summary!J$19</f>
        <v>18.024152652131828</v>
      </c>
      <c r="K154" s="179">
        <f>RES_hhdet_tesh!K154/RES_summary!K$19</f>
        <v>18.609959482466266</v>
      </c>
      <c r="L154" s="179">
        <f>RES_hhdet_tesh!L154/RES_summary!L$19</f>
        <v>18.306999043842122</v>
      </c>
      <c r="M154" s="179">
        <f>RES_hhdet_tesh!M154/RES_summary!M$19</f>
        <v>18.928395580430649</v>
      </c>
      <c r="N154" s="179">
        <f>RES_hhdet_tesh!N154/RES_summary!N$19</f>
        <v>18.867296812904446</v>
      </c>
      <c r="O154" s="179">
        <f>RES_hhdet_tesh!O154/RES_summary!O$19</f>
        <v>18.526095764288545</v>
      </c>
      <c r="P154" s="179">
        <f>RES_hhdet_tesh!P154/RES_summary!P$19</f>
        <v>19.369352895729683</v>
      </c>
      <c r="Q154" s="179">
        <f>RES_hhdet_tesh!Q154/RES_summary!Q$19</f>
        <v>18.853479504277061</v>
      </c>
    </row>
    <row r="155" spans="1:17" ht="12" customHeight="1" x14ac:dyDescent="0.25">
      <c r="A155" s="148" t="s">
        <v>60</v>
      </c>
      <c r="B155" s="177">
        <f>RES_hhdet_tesh!B155/RES_summary!B$19</f>
        <v>11.891071268486076</v>
      </c>
      <c r="C155" s="177">
        <f>RES_hhdet_tesh!C155/RES_summary!C$19</f>
        <v>12.690313113367022</v>
      </c>
      <c r="D155" s="177">
        <f>RES_hhdet_tesh!D155/RES_summary!D$19</f>
        <v>12.679435627198808</v>
      </c>
      <c r="E155" s="177">
        <f>RES_hhdet_tesh!E155/RES_summary!E$19</f>
        <v>12.670954435973384</v>
      </c>
      <c r="F155" s="177">
        <f>RES_hhdet_tesh!F155/RES_summary!F$19</f>
        <v>12.25094518751747</v>
      </c>
      <c r="G155" s="177">
        <f>RES_hhdet_tesh!G155/RES_summary!G$19</f>
        <v>12.423662433834613</v>
      </c>
      <c r="H155" s="177">
        <f>RES_hhdet_tesh!H155/RES_summary!H$19</f>
        <v>12.079199463592575</v>
      </c>
      <c r="I155" s="177">
        <f>RES_hhdet_tesh!I155/RES_summary!I$19</f>
        <v>13.026777840802191</v>
      </c>
      <c r="J155" s="177">
        <f>RES_hhdet_tesh!J155/RES_summary!J$19</f>
        <v>12.102902589042078</v>
      </c>
      <c r="K155" s="177">
        <f>RES_hhdet_tesh!K155/RES_summary!K$19</f>
        <v>12.6299295768051</v>
      </c>
      <c r="L155" s="177">
        <f>RES_hhdet_tesh!L155/RES_summary!L$19</f>
        <v>12.218593796526186</v>
      </c>
      <c r="M155" s="177">
        <f>RES_hhdet_tesh!M155/RES_summary!M$19</f>
        <v>13.030590318445705</v>
      </c>
      <c r="N155" s="177">
        <f>RES_hhdet_tesh!N155/RES_summary!N$19</f>
        <v>12.90930505635272</v>
      </c>
      <c r="O155" s="177">
        <f>RES_hhdet_tesh!O155/RES_summary!O$19</f>
        <v>12.492044503349737</v>
      </c>
      <c r="P155" s="177">
        <f>RES_hhdet_tesh!P155/RES_summary!P$19</f>
        <v>13.593820406220702</v>
      </c>
      <c r="Q155" s="177">
        <f>RES_hhdet_tesh!Q155/RES_summary!Q$19</f>
        <v>13.009696346878608</v>
      </c>
    </row>
    <row r="156" spans="1:17" ht="12" customHeight="1" x14ac:dyDescent="0.25">
      <c r="A156" s="148" t="s">
        <v>59</v>
      </c>
      <c r="B156" s="177">
        <f>RES_hhdet_tesh!B156/RES_summary!B$19</f>
        <v>6.0396639212555669</v>
      </c>
      <c r="C156" s="177">
        <f>RES_hhdet_tesh!C156/RES_summary!C$19</f>
        <v>6.0436255941139345</v>
      </c>
      <c r="D156" s="177">
        <f>RES_hhdet_tesh!D156/RES_summary!D$19</f>
        <v>6.0674110204734628</v>
      </c>
      <c r="E156" s="177">
        <f>RES_hhdet_tesh!E156/RES_summary!E$19</f>
        <v>6.0725628993533043</v>
      </c>
      <c r="F156" s="177">
        <f>RES_hhdet_tesh!F156/RES_summary!F$19</f>
        <v>6.0606860558302964</v>
      </c>
      <c r="G156" s="177">
        <f>RES_hhdet_tesh!G156/RES_summary!G$19</f>
        <v>6.0804958940477221</v>
      </c>
      <c r="H156" s="177">
        <f>RES_hhdet_tesh!H156/RES_summary!H$19</f>
        <v>6.0362428913304811</v>
      </c>
      <c r="I156" s="177">
        <f>RES_hhdet_tesh!I156/RES_summary!I$19</f>
        <v>5.9830932416344922</v>
      </c>
      <c r="J156" s="177">
        <f>RES_hhdet_tesh!J156/RES_summary!J$19</f>
        <v>5.9212500630897527</v>
      </c>
      <c r="K156" s="177">
        <f>RES_hhdet_tesh!K156/RES_summary!K$19</f>
        <v>5.980029905661163</v>
      </c>
      <c r="L156" s="177">
        <f>RES_hhdet_tesh!L156/RES_summary!L$19</f>
        <v>6.0884052473159374</v>
      </c>
      <c r="M156" s="177">
        <f>RES_hhdet_tesh!M156/RES_summary!M$19</f>
        <v>5.8978052619849466</v>
      </c>
      <c r="N156" s="177">
        <f>RES_hhdet_tesh!N156/RES_summary!N$19</f>
        <v>5.9579917565517304</v>
      </c>
      <c r="O156" s="177">
        <f>RES_hhdet_tesh!O156/RES_summary!O$19</f>
        <v>6.0340512609388108</v>
      </c>
      <c r="P156" s="177">
        <f>RES_hhdet_tesh!P156/RES_summary!P$19</f>
        <v>5.7755324895089828</v>
      </c>
      <c r="Q156" s="177">
        <f>RES_hhdet_tesh!Q156/RES_summary!Q$19</f>
        <v>5.8437831573984509</v>
      </c>
    </row>
    <row r="157" spans="1:17" ht="12" customHeight="1" x14ac:dyDescent="0.25">
      <c r="A157" s="158" t="s">
        <v>62</v>
      </c>
      <c r="B157" s="178">
        <f>RES_hhdet_tesh!B157/RES_summary!B$19</f>
        <v>6.4796993499592137</v>
      </c>
      <c r="C157" s="178">
        <f>RES_hhdet_tesh!C157/RES_summary!C$19</f>
        <v>6.6476569050871301</v>
      </c>
      <c r="D157" s="178">
        <f>RES_hhdet_tesh!D157/RES_summary!D$19</f>
        <v>6.7460552466625332</v>
      </c>
      <c r="E157" s="178">
        <f>RES_hhdet_tesh!E157/RES_summary!E$19</f>
        <v>6.8223230095990184</v>
      </c>
      <c r="F157" s="178">
        <f>RES_hhdet_tesh!F157/RES_summary!F$19</f>
        <v>6.6611081248745982</v>
      </c>
      <c r="G157" s="178">
        <f>RES_hhdet_tesh!G157/RES_summary!G$19</f>
        <v>6.5756621214484969</v>
      </c>
      <c r="H157" s="178">
        <f>RES_hhdet_tesh!H157/RES_summary!H$19</f>
        <v>6.4701404670462797</v>
      </c>
      <c r="I157" s="178">
        <f>RES_hhdet_tesh!I157/RES_summary!I$19</f>
        <v>6.666065481866319</v>
      </c>
      <c r="J157" s="178">
        <f>RES_hhdet_tesh!J157/RES_summary!J$19</f>
        <v>6.4737101926720726</v>
      </c>
      <c r="K157" s="178">
        <f>RES_hhdet_tesh!K157/RES_summary!K$19</f>
        <v>6.7419000807646139</v>
      </c>
      <c r="L157" s="178">
        <f>RES_hhdet_tesh!L157/RES_summary!L$19</f>
        <v>6.6250537231420221</v>
      </c>
      <c r="M157" s="178">
        <f>RES_hhdet_tesh!M157/RES_summary!M$19</f>
        <v>6.7398797635527528</v>
      </c>
      <c r="N157" s="178">
        <f>RES_hhdet_tesh!N157/RES_summary!N$19</f>
        <v>7.0198920507440361</v>
      </c>
      <c r="O157" s="178">
        <f>RES_hhdet_tesh!O157/RES_summary!O$19</f>
        <v>6.6471766680564999</v>
      </c>
      <c r="P157" s="178">
        <f>RES_hhdet_tesh!P157/RES_summary!P$19</f>
        <v>7.0538229052012351</v>
      </c>
      <c r="Q157" s="178">
        <f>RES_hhdet_tesh!Q157/RES_summary!Q$19</f>
        <v>6.80682332810626</v>
      </c>
    </row>
    <row r="158" spans="1:17" ht="12" customHeight="1" x14ac:dyDescent="0.25">
      <c r="A158" s="23" t="s">
        <v>57</v>
      </c>
      <c r="B158" s="177">
        <f>RES_hhdet_tesh!B158/RES_summary!B$19</f>
        <v>6.0492911313450399</v>
      </c>
      <c r="C158" s="177">
        <f>RES_hhdet_tesh!C158/RES_summary!C$19</f>
        <v>6.0370625092266401</v>
      </c>
      <c r="D158" s="177">
        <f>RES_hhdet_tesh!D158/RES_summary!D$19</f>
        <v>6.0390683933550777</v>
      </c>
      <c r="E158" s="177">
        <f>RES_hhdet_tesh!E158/RES_summary!E$19</f>
        <v>5.8282376953161403</v>
      </c>
      <c r="F158" s="177">
        <f>RES_hhdet_tesh!F158/RES_summary!F$19</f>
        <v>6.2965940477625981</v>
      </c>
      <c r="G158" s="177">
        <f>RES_hhdet_tesh!G158/RES_summary!G$19</f>
        <v>7.0296293424967606</v>
      </c>
      <c r="H158" s="177">
        <f>RES_hhdet_tesh!H158/RES_summary!H$19</f>
        <v>5.7906413561610339</v>
      </c>
      <c r="I158" s="177">
        <f>RES_hhdet_tesh!I158/RES_summary!I$19</f>
        <v>6.5310727423989672</v>
      </c>
      <c r="J158" s="177">
        <f>RES_hhdet_tesh!J158/RES_summary!J$19</f>
        <v>6.523557034615223</v>
      </c>
      <c r="K158" s="177">
        <f>RES_hhdet_tesh!K158/RES_summary!K$19</f>
        <v>4.8872819899622648</v>
      </c>
      <c r="L158" s="177">
        <f>RES_hhdet_tesh!L158/RES_summary!L$19</f>
        <v>7.0200653241397575</v>
      </c>
      <c r="M158" s="177">
        <f>RES_hhdet_tesh!M158/RES_summary!M$19</f>
        <v>6.9795182614150031</v>
      </c>
      <c r="N158" s="177">
        <f>RES_hhdet_tesh!N158/RES_summary!N$19</f>
        <v>5.350793291801879</v>
      </c>
      <c r="O158" s="177">
        <f>RES_hhdet_tesh!O158/RES_summary!O$19</f>
        <v>5.8406027611411622</v>
      </c>
      <c r="P158" s="177">
        <f>RES_hhdet_tesh!P158/RES_summary!P$19</f>
        <v>5.7608271867195517</v>
      </c>
      <c r="Q158" s="177">
        <f>RES_hhdet_tesh!Q158/RES_summary!Q$19</f>
        <v>5.8318358087179361</v>
      </c>
    </row>
    <row r="159" spans="1:17" ht="12" customHeight="1" x14ac:dyDescent="0.25">
      <c r="A159" s="29" t="s">
        <v>140</v>
      </c>
      <c r="B159" s="176">
        <f>RES_hhdet_tesh!B159/RES_summary!B$19</f>
        <v>6.5049538862468328</v>
      </c>
      <c r="C159" s="176">
        <f>RES_hhdet_tesh!C159/RES_summary!C$19</f>
        <v>6.6748404049979451</v>
      </c>
      <c r="D159" s="176">
        <f>RES_hhdet_tesh!D159/RES_summary!D$19</f>
        <v>6.7737878647513945</v>
      </c>
      <c r="E159" s="176">
        <f>RES_hhdet_tesh!E159/RES_summary!E$19</f>
        <v>6.8446970254067399</v>
      </c>
      <c r="F159" s="176">
        <f>RES_hhdet_tesh!F159/RES_summary!F$19</f>
        <v>6.6699580238658287</v>
      </c>
      <c r="G159" s="176">
        <f>RES_hhdet_tesh!G159/RES_summary!G$19</f>
        <v>6.5553108201632044</v>
      </c>
      <c r="H159" s="176">
        <f>RES_hhdet_tesh!H159/RES_summary!H$19</f>
        <v>6.5007315600232047</v>
      </c>
      <c r="I159" s="176">
        <f>RES_hhdet_tesh!I159/RES_summary!I$19</f>
        <v>6.6769459555616963</v>
      </c>
      <c r="J159" s="176">
        <f>RES_hhdet_tesh!J159/RES_summary!J$19</f>
        <v>6.4699833530563007</v>
      </c>
      <c r="K159" s="176">
        <f>RES_hhdet_tesh!K159/RES_summary!K$19</f>
        <v>6.8265087068509054</v>
      </c>
      <c r="L159" s="176">
        <f>RES_hhdet_tesh!L159/RES_summary!L$19</f>
        <v>6.6075935808291311</v>
      </c>
      <c r="M159" s="176">
        <f>RES_hhdet_tesh!M159/RES_summary!M$19</f>
        <v>6.7297789610122845</v>
      </c>
      <c r="N159" s="176">
        <f>RES_hhdet_tesh!N159/RES_summary!N$19</f>
        <v>7.069536895466487</v>
      </c>
      <c r="O159" s="176">
        <f>RES_hhdet_tesh!O159/RES_summary!O$19</f>
        <v>6.6715043659458813</v>
      </c>
      <c r="P159" s="176">
        <f>RES_hhdet_tesh!P159/RES_summary!P$19</f>
        <v>7.0960469258365197</v>
      </c>
      <c r="Q159" s="176">
        <f>RES_hhdet_tesh!Q159/RES_summary!Q$19</f>
        <v>6.8515780791792222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84">
        <f>RES_hhdet_tesh!B161/RES_summary!B$19</f>
        <v>136.36029768086189</v>
      </c>
      <c r="C161" s="184">
        <f>RES_hhdet_tesh!C161/RES_summary!C$19</f>
        <v>146.52117409605557</v>
      </c>
      <c r="D161" s="184">
        <f>RES_hhdet_tesh!D161/RES_summary!D$19</f>
        <v>140.78434257858586</v>
      </c>
      <c r="E161" s="184">
        <f>RES_hhdet_tesh!E161/RES_summary!E$19</f>
        <v>142.28147637291255</v>
      </c>
      <c r="F161" s="184">
        <f>RES_hhdet_tesh!F161/RES_summary!F$19</f>
        <v>131.0262813043459</v>
      </c>
      <c r="G161" s="184">
        <f>RES_hhdet_tesh!G161/RES_summary!G$19</f>
        <v>128.07287856269895</v>
      </c>
      <c r="H161" s="184">
        <f>RES_hhdet_tesh!H161/RES_summary!H$19</f>
        <v>118.78345134452989</v>
      </c>
      <c r="I161" s="184">
        <f>RES_hhdet_tesh!I161/RES_summary!I$19</f>
        <v>122.89735537736945</v>
      </c>
      <c r="J161" s="184">
        <f>RES_hhdet_tesh!J161/RES_summary!J$19</f>
        <v>119.48807112232815</v>
      </c>
      <c r="K161" s="184">
        <f>RES_hhdet_tesh!K161/RES_summary!K$19</f>
        <v>118.52762052007277</v>
      </c>
      <c r="L161" s="184">
        <f>RES_hhdet_tesh!L161/RES_summary!L$19</f>
        <v>129.97697138690489</v>
      </c>
      <c r="M161" s="184">
        <f>RES_hhdet_tesh!M161/RES_summary!M$19</f>
        <v>120.60214874605478</v>
      </c>
      <c r="N161" s="184">
        <f>RES_hhdet_tesh!N161/RES_summary!N$19</f>
        <v>127.13729551494593</v>
      </c>
      <c r="O161" s="184">
        <f>RES_hhdet_tesh!O161/RES_summary!O$19</f>
        <v>129.64938015839897</v>
      </c>
      <c r="P161" s="184">
        <f>RES_hhdet_tesh!P161/RES_summary!P$19</f>
        <v>119.50914593087928</v>
      </c>
      <c r="Q161" s="184">
        <f>RES_hhdet_tesh!Q161/RES_summary!Q$19</f>
        <v>124.92609453226949</v>
      </c>
    </row>
    <row r="162" spans="1:17" ht="12.95" customHeight="1" x14ac:dyDescent="0.25">
      <c r="A162" s="158" t="s">
        <v>65</v>
      </c>
      <c r="B162" s="178">
        <f>RES_hhdet_tesh!B162/RES_summary!B$19</f>
        <v>111.77350438472939</v>
      </c>
      <c r="C162" s="178">
        <f>RES_hhdet_tesh!C162/RES_summary!C$19</f>
        <v>121.07963007763738</v>
      </c>
      <c r="D162" s="178">
        <f>RES_hhdet_tesh!D162/RES_summary!D$19</f>
        <v>115.23640746204897</v>
      </c>
      <c r="E162" s="178">
        <f>RES_hhdet_tesh!E162/RES_summary!E$19</f>
        <v>116.66855083007655</v>
      </c>
      <c r="F162" s="178">
        <f>RES_hhdet_tesh!F162/RES_summary!F$19</f>
        <v>106.0660164882791</v>
      </c>
      <c r="G162" s="178">
        <f>RES_hhdet_tesh!G162/RES_summary!G$19</f>
        <v>103.00415364508237</v>
      </c>
      <c r="H162" s="178">
        <f>RES_hhdet_tesh!H162/RES_summary!H$19</f>
        <v>94.21888911778646</v>
      </c>
      <c r="I162" s="178">
        <f>RES_hhdet_tesh!I162/RES_summary!I$19</f>
        <v>97.156632231533067</v>
      </c>
      <c r="J162" s="178">
        <f>RES_hhdet_tesh!J162/RES_summary!J$19</f>
        <v>94.925041144866469</v>
      </c>
      <c r="K162" s="178">
        <f>RES_hhdet_tesh!K162/RES_summary!K$19</f>
        <v>93.022772137757144</v>
      </c>
      <c r="L162" s="178">
        <f>RES_hhdet_tesh!L162/RES_summary!L$19</f>
        <v>104.88417706943967</v>
      </c>
      <c r="M162" s="178">
        <f>RES_hhdet_tesh!M162/RES_summary!M$19</f>
        <v>94.759406624223743</v>
      </c>
      <c r="N162" s="178">
        <f>RES_hhdet_tesh!N162/RES_summary!N$19</f>
        <v>101.08161660623789</v>
      </c>
      <c r="O162" s="178">
        <f>RES_hhdet_tesh!O162/RES_summary!O$19</f>
        <v>104.33816875023855</v>
      </c>
      <c r="P162" s="178">
        <f>RES_hhdet_tesh!P162/RES_summary!P$19</f>
        <v>92.999679813821814</v>
      </c>
      <c r="Q162" s="178">
        <f>RES_hhdet_tesh!Q162/RES_summary!Q$19</f>
        <v>99.239477433484751</v>
      </c>
    </row>
    <row r="163" spans="1:17" ht="12" customHeight="1" x14ac:dyDescent="0.25">
      <c r="A163" s="23" t="s">
        <v>60</v>
      </c>
      <c r="B163" s="176">
        <f>RES_hhdet_tesh!B163/RES_summary!B$19</f>
        <v>111.77350438472939</v>
      </c>
      <c r="C163" s="176">
        <f>RES_hhdet_tesh!C163/RES_summary!C$19</f>
        <v>121.07963007763738</v>
      </c>
      <c r="D163" s="176">
        <f>RES_hhdet_tesh!D163/RES_summary!D$19</f>
        <v>115.23640746204897</v>
      </c>
      <c r="E163" s="176">
        <f>RES_hhdet_tesh!E163/RES_summary!E$19</f>
        <v>116.66855083007655</v>
      </c>
      <c r="F163" s="176">
        <f>RES_hhdet_tesh!F163/RES_summary!F$19</f>
        <v>106.0660164882791</v>
      </c>
      <c r="G163" s="176">
        <f>RES_hhdet_tesh!G163/RES_summary!G$19</f>
        <v>103.00415364508237</v>
      </c>
      <c r="H163" s="176">
        <f>RES_hhdet_tesh!H163/RES_summary!H$19</f>
        <v>94.21888911778646</v>
      </c>
      <c r="I163" s="176">
        <f>RES_hhdet_tesh!I163/RES_summary!I$19</f>
        <v>97.156632231533067</v>
      </c>
      <c r="J163" s="176">
        <f>RES_hhdet_tesh!J163/RES_summary!J$19</f>
        <v>94.925041144866469</v>
      </c>
      <c r="K163" s="176">
        <f>RES_hhdet_tesh!K163/RES_summary!K$19</f>
        <v>93.022772137757144</v>
      </c>
      <c r="L163" s="176">
        <f>RES_hhdet_tesh!L163/RES_summary!L$19</f>
        <v>104.88417706943967</v>
      </c>
      <c r="M163" s="176">
        <f>RES_hhdet_tesh!M163/RES_summary!M$19</f>
        <v>94.759406624223743</v>
      </c>
      <c r="N163" s="176">
        <f>RES_hhdet_tesh!N163/RES_summary!N$19</f>
        <v>101.08161660623789</v>
      </c>
      <c r="O163" s="176">
        <f>RES_hhdet_tesh!O163/RES_summary!O$19</f>
        <v>104.33816875023855</v>
      </c>
      <c r="P163" s="176">
        <f>RES_hhdet_tesh!P163/RES_summary!P$19</f>
        <v>92.999679813821814</v>
      </c>
      <c r="Q163" s="176">
        <f>RES_hhdet_tesh!Q163/RES_summary!Q$19</f>
        <v>99.239477433484751</v>
      </c>
    </row>
    <row r="164" spans="1:17" ht="12.95" customHeight="1" x14ac:dyDescent="0.25">
      <c r="A164" s="158" t="s">
        <v>112</v>
      </c>
      <c r="B164" s="178">
        <f>RES_hhdet_tesh!B164/RES_summary!B$19</f>
        <v>7.4452832097087238E-2</v>
      </c>
      <c r="C164" s="178">
        <f>RES_hhdet_tesh!C164/RES_summary!C$19</f>
        <v>9.140897156941391E-2</v>
      </c>
      <c r="D164" s="178">
        <f>RES_hhdet_tesh!D164/RES_summary!D$19</f>
        <v>9.608349749960815E-2</v>
      </c>
      <c r="E164" s="178">
        <f>RES_hhdet_tesh!E164/RES_summary!E$19</f>
        <v>9.5922256700674127E-2</v>
      </c>
      <c r="F164" s="178">
        <f>RES_hhdet_tesh!F164/RES_summary!F$19</f>
        <v>0.10368019539915935</v>
      </c>
      <c r="G164" s="178">
        <f>RES_hhdet_tesh!G164/RES_summary!G$19</f>
        <v>0.11467060978497544</v>
      </c>
      <c r="H164" s="178">
        <f>RES_hhdet_tesh!H164/RES_summary!H$19</f>
        <v>0.12584448020760389</v>
      </c>
      <c r="I164" s="178">
        <f>RES_hhdet_tesh!I164/RES_summary!I$19</f>
        <v>0.14345320532723571</v>
      </c>
      <c r="J164" s="178">
        <f>RES_hhdet_tesh!J164/RES_summary!J$19</f>
        <v>0.1612120191126056</v>
      </c>
      <c r="K164" s="178">
        <f>RES_hhdet_tesh!K164/RES_summary!K$19</f>
        <v>0.17862922370997755</v>
      </c>
      <c r="L164" s="178">
        <f>RES_hhdet_tesh!L164/RES_summary!L$19</f>
        <v>0.19007909176763413</v>
      </c>
      <c r="M164" s="178">
        <f>RES_hhdet_tesh!M164/RES_summary!M$19</f>
        <v>0.20915261750216901</v>
      </c>
      <c r="N164" s="178">
        <f>RES_hhdet_tesh!N164/RES_summary!N$19</f>
        <v>0.19430726759288669</v>
      </c>
      <c r="O164" s="178">
        <f>RES_hhdet_tesh!O164/RES_summary!O$19</f>
        <v>0.19341593339629795</v>
      </c>
      <c r="P164" s="178">
        <f>RES_hhdet_tesh!P164/RES_summary!P$19</f>
        <v>0.16449837996212702</v>
      </c>
      <c r="Q164" s="178">
        <f>RES_hhdet_tesh!Q164/RES_summary!Q$19</f>
        <v>0.15859049352264842</v>
      </c>
    </row>
    <row r="165" spans="1:17" ht="12" customHeight="1" x14ac:dyDescent="0.25">
      <c r="A165" s="23" t="s">
        <v>60</v>
      </c>
      <c r="B165" s="177">
        <f>RES_hhdet_tesh!B165/RES_summary!B$19</f>
        <v>7.4452832097087238E-2</v>
      </c>
      <c r="C165" s="177">
        <f>RES_hhdet_tesh!C165/RES_summary!C$19</f>
        <v>9.140897156941391E-2</v>
      </c>
      <c r="D165" s="177">
        <f>RES_hhdet_tesh!D165/RES_summary!D$19</f>
        <v>9.608349749960815E-2</v>
      </c>
      <c r="E165" s="177">
        <f>RES_hhdet_tesh!E165/RES_summary!E$19</f>
        <v>9.5922256700674127E-2</v>
      </c>
      <c r="F165" s="177">
        <f>RES_hhdet_tesh!F165/RES_summary!F$19</f>
        <v>0.10368019539915935</v>
      </c>
      <c r="G165" s="177">
        <f>RES_hhdet_tesh!G165/RES_summary!G$19</f>
        <v>0.11467060978497544</v>
      </c>
      <c r="H165" s="177">
        <f>RES_hhdet_tesh!H165/RES_summary!H$19</f>
        <v>0.12584448020760389</v>
      </c>
      <c r="I165" s="177">
        <f>RES_hhdet_tesh!I165/RES_summary!I$19</f>
        <v>0.14345320532723571</v>
      </c>
      <c r="J165" s="177">
        <f>RES_hhdet_tesh!J165/RES_summary!J$19</f>
        <v>0.1612120191126056</v>
      </c>
      <c r="K165" s="177">
        <f>RES_hhdet_tesh!K165/RES_summary!K$19</f>
        <v>0.17862922370997755</v>
      </c>
      <c r="L165" s="177">
        <f>RES_hhdet_tesh!L165/RES_summary!L$19</f>
        <v>0.19007909176763413</v>
      </c>
      <c r="M165" s="177">
        <f>RES_hhdet_tesh!M165/RES_summary!M$19</f>
        <v>0.20915261750216901</v>
      </c>
      <c r="N165" s="177">
        <f>RES_hhdet_tesh!N165/RES_summary!N$19</f>
        <v>0.19430726759288669</v>
      </c>
      <c r="O165" s="177">
        <f>RES_hhdet_tesh!O165/RES_summary!O$19</f>
        <v>0.19341593339629795</v>
      </c>
      <c r="P165" s="177">
        <f>RES_hhdet_tesh!P165/RES_summary!P$19</f>
        <v>0.16449837996212702</v>
      </c>
      <c r="Q165" s="177">
        <f>RES_hhdet_tesh!Q165/RES_summary!Q$19</f>
        <v>0.15859049352264842</v>
      </c>
    </row>
    <row r="166" spans="1:17" ht="12" customHeight="1" x14ac:dyDescent="0.25">
      <c r="A166" s="158" t="s">
        <v>63</v>
      </c>
      <c r="B166" s="178">
        <f>RES_hhdet_tesh!B166/RES_summary!B$19</f>
        <v>18.032621076058142</v>
      </c>
      <c r="C166" s="178">
        <f>RES_hhdet_tesh!C166/RES_summary!C$19</f>
        <v>18.702496859840625</v>
      </c>
      <c r="D166" s="178">
        <f>RES_hhdet_tesh!D166/RES_summary!D$19</f>
        <v>18.705806521742655</v>
      </c>
      <c r="E166" s="178">
        <f>RES_hhdet_tesh!E166/RES_summary!E$19</f>
        <v>18.694666075511474</v>
      </c>
      <c r="F166" s="178">
        <f>RES_hhdet_tesh!F166/RES_summary!F$19</f>
        <v>18.195474111775408</v>
      </c>
      <c r="G166" s="178">
        <f>RES_hhdet_tesh!G166/RES_summary!G$19</f>
        <v>18.3783934789023</v>
      </c>
      <c r="H166" s="178">
        <f>RES_hhdet_tesh!H166/RES_summary!H$19</f>
        <v>17.968579623697185</v>
      </c>
      <c r="I166" s="178">
        <f>RES_hhdet_tesh!I166/RES_summary!I$19</f>
        <v>18.931204324685527</v>
      </c>
      <c r="J166" s="178">
        <f>RES_hhdet_tesh!J166/RES_summary!J$19</f>
        <v>17.928108117502379</v>
      </c>
      <c r="K166" s="178">
        <f>RES_hhdet_tesh!K166/RES_summary!K$19</f>
        <v>18.58430792202364</v>
      </c>
      <c r="L166" s="178">
        <f>RES_hhdet_tesh!L166/RES_summary!L$19</f>
        <v>18.277663455864101</v>
      </c>
      <c r="M166" s="178">
        <f>RES_hhdet_tesh!M166/RES_summary!M$19</f>
        <v>18.893709892976517</v>
      </c>
      <c r="N166" s="178">
        <f>RES_hhdet_tesh!N166/RES_summary!N$19</f>
        <v>18.841478447325063</v>
      </c>
      <c r="O166" s="178">
        <f>RES_hhdet_tesh!O166/RES_summary!O$19</f>
        <v>18.470616377048334</v>
      </c>
      <c r="P166" s="178">
        <f>RES_hhdet_tesh!P166/RES_summary!P$19</f>
        <v>19.291146439745201</v>
      </c>
      <c r="Q166" s="178">
        <f>RES_hhdet_tesh!Q166/RES_summary!Q$19</f>
        <v>18.72119965441092</v>
      </c>
    </row>
    <row r="167" spans="1:17" ht="12" customHeight="1" x14ac:dyDescent="0.25">
      <c r="A167" s="167" t="s">
        <v>144</v>
      </c>
      <c r="B167" s="183">
        <f>RES_hhdet_tesh!B167/RES_summary!B$19</f>
        <v>17.256232163849031</v>
      </c>
      <c r="C167" s="183">
        <f>RES_hhdet_tesh!C167/RES_summary!C$19</f>
        <v>17.116137601120617</v>
      </c>
      <c r="D167" s="183">
        <f>RES_hhdet_tesh!D167/RES_summary!D$19</f>
        <v>17.062226928792221</v>
      </c>
      <c r="E167" s="183">
        <f>RES_hhdet_tesh!E167/RES_summary!E$19</f>
        <v>17.128002813500377</v>
      </c>
      <c r="F167" s="183">
        <f>RES_hhdet_tesh!F167/RES_summary!F$19</f>
        <v>17.120172150676026</v>
      </c>
      <c r="G167" s="183">
        <f>RES_hhdet_tesh!G167/RES_summary!G$19</f>
        <v>17.226316004307439</v>
      </c>
      <c r="H167" s="183">
        <f>RES_hhdet_tesh!H167/RES_summary!H$19</f>
        <v>17.207344689322326</v>
      </c>
      <c r="I167" s="183">
        <f>RES_hhdet_tesh!I167/RES_summary!I$19</f>
        <v>17.149102351051813</v>
      </c>
      <c r="J167" s="183">
        <f>RES_hhdet_tesh!J167/RES_summary!J$19</f>
        <v>17.023720449420658</v>
      </c>
      <c r="K167" s="183">
        <f>RES_hhdet_tesh!K167/RES_summary!K$19</f>
        <v>17.360488962707286</v>
      </c>
      <c r="L167" s="183">
        <f>RES_hhdet_tesh!L167/RES_summary!L$19</f>
        <v>17.38663006757815</v>
      </c>
      <c r="M167" s="183">
        <f>RES_hhdet_tesh!M167/RES_summary!M$19</f>
        <v>17.324935459430776</v>
      </c>
      <c r="N167" s="183">
        <f>RES_hhdet_tesh!N167/RES_summary!N$19</f>
        <v>17.190518710913228</v>
      </c>
      <c r="O167" s="183">
        <f>RES_hhdet_tesh!O167/RES_summary!O$19</f>
        <v>16.914231174397177</v>
      </c>
      <c r="P167" s="183">
        <f>RES_hhdet_tesh!P167/RES_summary!P$19</f>
        <v>16.797582650320781</v>
      </c>
      <c r="Q167" s="183">
        <f>RES_hhdet_tesh!Q167/RES_summary!Q$19</f>
        <v>16.743135703660098</v>
      </c>
    </row>
    <row r="168" spans="1:17" ht="12" customHeight="1" x14ac:dyDescent="0.25">
      <c r="A168" s="167" t="s">
        <v>143</v>
      </c>
      <c r="B168" s="183">
        <f>RES_hhdet_tesh!B168/RES_summary!B$19</f>
        <v>17.256214827757436</v>
      </c>
      <c r="C168" s="183">
        <f>RES_hhdet_tesh!C168/RES_summary!C$19</f>
        <v>17.169115034842314</v>
      </c>
      <c r="D168" s="183">
        <f>RES_hhdet_tesh!D168/RES_summary!D$19</f>
        <v>17.157858524188402</v>
      </c>
      <c r="E168" s="183">
        <f>RES_hhdet_tesh!E168/RES_summary!E$19</f>
        <v>17.283015360274298</v>
      </c>
      <c r="F168" s="183">
        <f>RES_hhdet_tesh!F168/RES_summary!F$19</f>
        <v>17.269685989365019</v>
      </c>
      <c r="G168" s="183">
        <f>RES_hhdet_tesh!G168/RES_summary!G$19</f>
        <v>17.510392312787971</v>
      </c>
      <c r="H168" s="183">
        <f>RES_hhdet_tesh!H168/RES_summary!H$19</f>
        <v>17.560771509577133</v>
      </c>
      <c r="I168" s="183">
        <f>RES_hhdet_tesh!I168/RES_summary!I$19</f>
        <v>17.483869806454063</v>
      </c>
      <c r="J168" s="183">
        <f>RES_hhdet_tesh!J168/RES_summary!J$19</f>
        <v>17.256009761333917</v>
      </c>
      <c r="K168" s="183">
        <f>RES_hhdet_tesh!K168/RES_summary!K$19</f>
        <v>17.369031577612009</v>
      </c>
      <c r="L168" s="183">
        <f>RES_hhdet_tesh!L168/RES_summary!L$19</f>
        <v>17.37049088534145</v>
      </c>
      <c r="M168" s="183">
        <f>RES_hhdet_tesh!M168/RES_summary!M$19</f>
        <v>17.307140329528195</v>
      </c>
      <c r="N168" s="183">
        <f>RES_hhdet_tesh!N168/RES_summary!N$19</f>
        <v>17.190642728606626</v>
      </c>
      <c r="O168" s="183">
        <f>RES_hhdet_tesh!O168/RES_summary!O$19</f>
        <v>16.953918991322396</v>
      </c>
      <c r="P168" s="183">
        <f>RES_hhdet_tesh!P168/RES_summary!P$19</f>
        <v>16.851714855165319</v>
      </c>
      <c r="Q168" s="183">
        <f>RES_hhdet_tesh!Q168/RES_summary!Q$19</f>
        <v>16.75463667213349</v>
      </c>
    </row>
    <row r="169" spans="1:17" ht="12" customHeight="1" x14ac:dyDescent="0.25">
      <c r="A169" s="166" t="s">
        <v>57</v>
      </c>
      <c r="B169" s="182">
        <f>RES_hhdet_tesh!B169/RES_summary!B$19</f>
        <v>11.216550906501872</v>
      </c>
      <c r="C169" s="182">
        <f>RES_hhdet_tesh!C169/RES_summary!C$19</f>
        <v>11.125489440728387</v>
      </c>
      <c r="D169" s="182">
        <f>RES_hhdet_tesh!D169/RES_summary!D$19</f>
        <v>11.090447503714937</v>
      </c>
      <c r="E169" s="182">
        <f>RES_hhdet_tesh!E169/RES_summary!E$19</f>
        <v>11.210452460920997</v>
      </c>
      <c r="F169" s="182">
        <f>RES_hhdet_tesh!F169/RES_summary!F$19</f>
        <v>11.208999933534722</v>
      </c>
      <c r="G169" s="182">
        <f>RES_hhdet_tesh!G169/RES_summary!G$19</f>
        <v>11.429896418740249</v>
      </c>
      <c r="H169" s="182">
        <f>RES_hhdet_tesh!H169/RES_summary!H$19</f>
        <v>11.524528618246652</v>
      </c>
      <c r="I169" s="182">
        <f>RES_hhdet_tesh!I169/RES_summary!I$19</f>
        <v>11.500776564819569</v>
      </c>
      <c r="J169" s="182">
        <f>RES_hhdet_tesh!J169/RES_summary!J$19</f>
        <v>11.334759698244167</v>
      </c>
      <c r="K169" s="182">
        <f>RES_hhdet_tesh!K169/RES_summary!K$19</f>
        <v>11.389001671950853</v>
      </c>
      <c r="L169" s="182">
        <f>RES_hhdet_tesh!L169/RES_summary!L$19</f>
        <v>11.282085638025514</v>
      </c>
      <c r="M169" s="182">
        <f>RES_hhdet_tesh!M169/RES_summary!M$19</f>
        <v>11.409335067543246</v>
      </c>
      <c r="N169" s="182">
        <f>RES_hhdet_tesh!N169/RES_summary!N$19</f>
        <v>11.232650972054895</v>
      </c>
      <c r="O169" s="182">
        <f>RES_hhdet_tesh!O169/RES_summary!O$19</f>
        <v>10.919867730383588</v>
      </c>
      <c r="P169" s="182">
        <f>RES_hhdet_tesh!P169/RES_summary!P$19</f>
        <v>11.076182365656338</v>
      </c>
      <c r="Q169" s="182">
        <f>RES_hhdet_tesh!Q169/RES_summary!Q$19</f>
        <v>10.910853514735038</v>
      </c>
    </row>
    <row r="170" spans="1:17" ht="12" customHeight="1" x14ac:dyDescent="0.25">
      <c r="A170" s="147" t="s">
        <v>59</v>
      </c>
      <c r="B170" s="181">
        <f>RES_hhdet_tesh!B170/RES_summary!B$19</f>
        <v>6.0396639212555669</v>
      </c>
      <c r="C170" s="181">
        <f>RES_hhdet_tesh!C170/RES_summary!C$19</f>
        <v>6.0436255941139301</v>
      </c>
      <c r="D170" s="181">
        <f>RES_hhdet_tesh!D170/RES_summary!D$19</f>
        <v>6.0674110204734619</v>
      </c>
      <c r="E170" s="181">
        <f>RES_hhdet_tesh!E170/RES_summary!E$19</f>
        <v>6.0725628993533007</v>
      </c>
      <c r="F170" s="181">
        <f>RES_hhdet_tesh!F170/RES_summary!F$19</f>
        <v>6.0606860558302955</v>
      </c>
      <c r="G170" s="181">
        <f>RES_hhdet_tesh!G170/RES_summary!G$19</f>
        <v>6.0804958940477221</v>
      </c>
      <c r="H170" s="181">
        <f>RES_hhdet_tesh!H170/RES_summary!H$19</f>
        <v>6.0362428913304802</v>
      </c>
      <c r="I170" s="181">
        <f>RES_hhdet_tesh!I170/RES_summary!I$19</f>
        <v>5.983093241634494</v>
      </c>
      <c r="J170" s="181">
        <f>RES_hhdet_tesh!J170/RES_summary!J$19</f>
        <v>5.9212500630897544</v>
      </c>
      <c r="K170" s="181">
        <f>RES_hhdet_tesh!K170/RES_summary!K$19</f>
        <v>5.9800299056611568</v>
      </c>
      <c r="L170" s="181">
        <f>RES_hhdet_tesh!L170/RES_summary!L$19</f>
        <v>6.0884052473159365</v>
      </c>
      <c r="M170" s="181">
        <f>RES_hhdet_tesh!M170/RES_summary!M$19</f>
        <v>5.8978052619849466</v>
      </c>
      <c r="N170" s="181">
        <f>RES_hhdet_tesh!N170/RES_summary!N$19</f>
        <v>5.9579917565517277</v>
      </c>
      <c r="O170" s="181">
        <f>RES_hhdet_tesh!O170/RES_summary!O$19</f>
        <v>6.0340512609388108</v>
      </c>
      <c r="P170" s="181">
        <f>RES_hhdet_tesh!P170/RES_summary!P$19</f>
        <v>5.7755324895089801</v>
      </c>
      <c r="Q170" s="181">
        <f>RES_hhdet_tesh!Q170/RES_summary!Q$19</f>
        <v>5.8437831573984509</v>
      </c>
    </row>
    <row r="171" spans="1:17" ht="12" customHeight="1" x14ac:dyDescent="0.25">
      <c r="A171" s="163" t="s">
        <v>142</v>
      </c>
      <c r="B171" s="180">
        <f>RES_hhdet_tesh!B171/RES_summary!B$19</f>
        <v>18.29395579767089</v>
      </c>
      <c r="C171" s="180">
        <f>RES_hhdet_tesh!C171/RES_summary!C$19</f>
        <v>19.093914469680634</v>
      </c>
      <c r="D171" s="180">
        <f>RES_hhdet_tesh!D171/RES_summary!D$19</f>
        <v>19.039427513836149</v>
      </c>
      <c r="E171" s="180">
        <f>RES_hhdet_tesh!E171/RES_summary!E$19</f>
        <v>19.006394455833487</v>
      </c>
      <c r="F171" s="180">
        <f>RES_hhdet_tesh!F171/RES_summary!F$19</f>
        <v>18.382317270104213</v>
      </c>
      <c r="G171" s="180">
        <f>RES_hhdet_tesh!G171/RES_summary!G$19</f>
        <v>18.594343682818224</v>
      </c>
      <c r="H171" s="180">
        <f>RES_hhdet_tesh!H171/RES_summary!H$19</f>
        <v>18.101890623672897</v>
      </c>
      <c r="I171" s="180">
        <f>RES_hhdet_tesh!I171/RES_summary!I$19</f>
        <v>19.503967836161166</v>
      </c>
      <c r="J171" s="180">
        <f>RES_hhdet_tesh!J171/RES_summary!J$19</f>
        <v>18.218904691012643</v>
      </c>
      <c r="K171" s="180">
        <f>RES_hhdet_tesh!K171/RES_summary!K$19</f>
        <v>19.131349433419732</v>
      </c>
      <c r="L171" s="180">
        <f>RES_hhdet_tesh!L171/RES_summary!L$19</f>
        <v>18.736528349819316</v>
      </c>
      <c r="M171" s="180">
        <f>RES_hhdet_tesh!M171/RES_summary!M$19</f>
        <v>19.678999543671381</v>
      </c>
      <c r="N171" s="180">
        <f>RES_hhdet_tesh!N171/RES_summary!N$19</f>
        <v>19.640149520204915</v>
      </c>
      <c r="O171" s="180">
        <f>RES_hhdet_tesh!O171/RES_summary!O$19</f>
        <v>19.271655242718694</v>
      </c>
      <c r="P171" s="180">
        <f>RES_hhdet_tesh!P171/RES_summary!P$19</f>
        <v>20.493755293224496</v>
      </c>
      <c r="Q171" s="180">
        <f>RES_hhdet_tesh!Q171/RES_summary!Q$19</f>
        <v>19.77430212214729</v>
      </c>
    </row>
    <row r="172" spans="1:17" ht="12" customHeight="1" x14ac:dyDescent="0.25">
      <c r="A172" s="161" t="s">
        <v>141</v>
      </c>
      <c r="B172" s="179">
        <f>RES_hhdet_tesh!B172/RES_summary!B$19</f>
        <v>17.930735189741643</v>
      </c>
      <c r="C172" s="179">
        <f>RES_hhdet_tesh!C172/RES_summary!C$19</f>
        <v>18.533823426181918</v>
      </c>
      <c r="D172" s="179">
        <f>RES_hhdet_tesh!D172/RES_summary!D$19</f>
        <v>18.561472453358537</v>
      </c>
      <c r="E172" s="179">
        <f>RES_hhdet_tesh!E172/RES_summary!E$19</f>
        <v>18.57980606540648</v>
      </c>
      <c r="F172" s="179">
        <f>RES_hhdet_tesh!F172/RES_summary!F$19</f>
        <v>18.173253046051205</v>
      </c>
      <c r="G172" s="179">
        <f>RES_hhdet_tesh!G172/RES_summary!G$19</f>
        <v>18.371701182193963</v>
      </c>
      <c r="H172" s="179">
        <f>RES_hhdet_tesh!H172/RES_summary!H$19</f>
        <v>17.997629851595573</v>
      </c>
      <c r="I172" s="179">
        <f>RES_hhdet_tesh!I172/RES_summary!I$19</f>
        <v>18.847781749335937</v>
      </c>
      <c r="J172" s="179">
        <f>RES_hhdet_tesh!J172/RES_summary!J$19</f>
        <v>17.904634099676475</v>
      </c>
      <c r="K172" s="179">
        <f>RES_hhdet_tesh!K172/RES_summary!K$19</f>
        <v>18.551423936752592</v>
      </c>
      <c r="L172" s="179">
        <f>RES_hhdet_tesh!L172/RES_summary!L$19</f>
        <v>18.283612185349636</v>
      </c>
      <c r="M172" s="179">
        <f>RES_hhdet_tesh!M172/RES_summary!M$19</f>
        <v>18.888837376435845</v>
      </c>
      <c r="N172" s="179">
        <f>RES_hhdet_tesh!N172/RES_summary!N$19</f>
        <v>18.788353023431892</v>
      </c>
      <c r="O172" s="179">
        <f>RES_hhdet_tesh!O172/RES_summary!O$19</f>
        <v>18.437960246283527</v>
      </c>
      <c r="P172" s="179">
        <f>RES_hhdet_tesh!P172/RES_summary!P$19</f>
        <v>19.252944353117091</v>
      </c>
      <c r="Q172" s="179">
        <f>RES_hhdet_tesh!Q172/RES_summary!Q$19</f>
        <v>18.700340406425731</v>
      </c>
    </row>
    <row r="173" spans="1:17" ht="12" customHeight="1" x14ac:dyDescent="0.25">
      <c r="A173" s="148" t="s">
        <v>60</v>
      </c>
      <c r="B173" s="177">
        <f>RES_hhdet_tesh!B173/RES_summary!B$19</f>
        <v>11.891071268486078</v>
      </c>
      <c r="C173" s="177">
        <f>RES_hhdet_tesh!C173/RES_summary!C$19</f>
        <v>12.490197832067985</v>
      </c>
      <c r="D173" s="177">
        <f>RES_hhdet_tesh!D173/RES_summary!D$19</f>
        <v>12.494061432885074</v>
      </c>
      <c r="E173" s="177">
        <f>RES_hhdet_tesh!E173/RES_summary!E$19</f>
        <v>12.507243166053176</v>
      </c>
      <c r="F173" s="177">
        <f>RES_hhdet_tesh!F173/RES_summary!F$19</f>
        <v>12.112566990220909</v>
      </c>
      <c r="G173" s="177">
        <f>RES_hhdet_tesh!G173/RES_summary!G$19</f>
        <v>12.291205288146237</v>
      </c>
      <c r="H173" s="177">
        <f>RES_hhdet_tesh!H173/RES_summary!H$19</f>
        <v>11.961386960265092</v>
      </c>
      <c r="I173" s="177">
        <f>RES_hhdet_tesh!I173/RES_summary!I$19</f>
        <v>12.864688507701446</v>
      </c>
      <c r="J173" s="177">
        <f>RES_hhdet_tesh!J173/RES_summary!J$19</f>
        <v>11.983384036586719</v>
      </c>
      <c r="K173" s="177">
        <f>RES_hhdet_tesh!K173/RES_summary!K$19</f>
        <v>12.571394031091426</v>
      </c>
      <c r="L173" s="177">
        <f>RES_hhdet_tesh!L173/RES_summary!L$19</f>
        <v>12.195206938033701</v>
      </c>
      <c r="M173" s="177">
        <f>RES_hhdet_tesh!M173/RES_summary!M$19</f>
        <v>12.991032114450903</v>
      </c>
      <c r="N173" s="177">
        <f>RES_hhdet_tesh!N173/RES_summary!N$19</f>
        <v>12.830361266880161</v>
      </c>
      <c r="O173" s="177">
        <f>RES_hhdet_tesh!O173/RES_summary!O$19</f>
        <v>12.403908985344714</v>
      </c>
      <c r="P173" s="177">
        <f>RES_hhdet_tesh!P173/RES_summary!P$19</f>
        <v>13.477411863608111</v>
      </c>
      <c r="Q173" s="177">
        <f>RES_hhdet_tesh!Q173/RES_summary!Q$19</f>
        <v>12.856557249027274</v>
      </c>
    </row>
    <row r="174" spans="1:17" ht="12" customHeight="1" x14ac:dyDescent="0.25">
      <c r="A174" s="159" t="s">
        <v>59</v>
      </c>
      <c r="B174" s="176">
        <f>RES_hhdet_tesh!B174/RES_summary!B$19</f>
        <v>6.0396639212555669</v>
      </c>
      <c r="C174" s="176">
        <f>RES_hhdet_tesh!C174/RES_summary!C$19</f>
        <v>6.0436255941139319</v>
      </c>
      <c r="D174" s="176">
        <f>RES_hhdet_tesh!D174/RES_summary!D$19</f>
        <v>6.0674110204734619</v>
      </c>
      <c r="E174" s="176">
        <f>RES_hhdet_tesh!E174/RES_summary!E$19</f>
        <v>6.0725628993533034</v>
      </c>
      <c r="F174" s="176">
        <f>RES_hhdet_tesh!F174/RES_summary!F$19</f>
        <v>6.0606860558302973</v>
      </c>
      <c r="G174" s="176">
        <f>RES_hhdet_tesh!G174/RES_summary!G$19</f>
        <v>6.0804958940477238</v>
      </c>
      <c r="H174" s="176">
        <f>RES_hhdet_tesh!H174/RES_summary!H$19</f>
        <v>6.036242891330482</v>
      </c>
      <c r="I174" s="176">
        <f>RES_hhdet_tesh!I174/RES_summary!I$19</f>
        <v>5.9830932416344922</v>
      </c>
      <c r="J174" s="176">
        <f>RES_hhdet_tesh!J174/RES_summary!J$19</f>
        <v>5.9212500630897562</v>
      </c>
      <c r="K174" s="176">
        <f>RES_hhdet_tesh!K174/RES_summary!K$19</f>
        <v>5.9800299056611612</v>
      </c>
      <c r="L174" s="176">
        <f>RES_hhdet_tesh!L174/RES_summary!L$19</f>
        <v>6.0884052473159391</v>
      </c>
      <c r="M174" s="176">
        <f>RES_hhdet_tesh!M174/RES_summary!M$19</f>
        <v>5.8978052619849475</v>
      </c>
      <c r="N174" s="176">
        <f>RES_hhdet_tesh!N174/RES_summary!N$19</f>
        <v>5.9579917565517295</v>
      </c>
      <c r="O174" s="176">
        <f>RES_hhdet_tesh!O174/RES_summary!O$19</f>
        <v>6.0340512609388135</v>
      </c>
      <c r="P174" s="176">
        <f>RES_hhdet_tesh!P174/RES_summary!P$19</f>
        <v>5.7755324895089846</v>
      </c>
      <c r="Q174" s="176">
        <f>RES_hhdet_tesh!Q174/RES_summary!Q$19</f>
        <v>5.8437831573984527</v>
      </c>
    </row>
    <row r="175" spans="1:17" ht="12" customHeight="1" x14ac:dyDescent="0.25">
      <c r="A175" s="158" t="s">
        <v>62</v>
      </c>
      <c r="B175" s="178">
        <f>RES_hhdet_tesh!B175/RES_summary!B$19</f>
        <v>6.479719387977279</v>
      </c>
      <c r="C175" s="178">
        <f>RES_hhdet_tesh!C175/RES_summary!C$19</f>
        <v>6.647638187008158</v>
      </c>
      <c r="D175" s="178">
        <f>RES_hhdet_tesh!D175/RES_summary!D$19</f>
        <v>6.7460450972946147</v>
      </c>
      <c r="E175" s="178">
        <f>RES_hhdet_tesh!E175/RES_summary!E$19</f>
        <v>6.8223372106238314</v>
      </c>
      <c r="F175" s="178">
        <f>RES_hhdet_tesh!F175/RES_summary!F$19</f>
        <v>6.6611105088922287</v>
      </c>
      <c r="G175" s="178">
        <f>RES_hhdet_tesh!G175/RES_summary!G$19</f>
        <v>6.5756608289293013</v>
      </c>
      <c r="H175" s="178">
        <f>RES_hhdet_tesh!H175/RES_summary!H$19</f>
        <v>6.4701381228386365</v>
      </c>
      <c r="I175" s="178">
        <f>RES_hhdet_tesh!I175/RES_summary!I$19</f>
        <v>6.6660656158236202</v>
      </c>
      <c r="J175" s="178">
        <f>RES_hhdet_tesh!J175/RES_summary!J$19</f>
        <v>6.4737098408466958</v>
      </c>
      <c r="K175" s="178">
        <f>RES_hhdet_tesh!K175/RES_summary!K$19</f>
        <v>6.7419112365820268</v>
      </c>
      <c r="L175" s="178">
        <f>RES_hhdet_tesh!L175/RES_summary!L$19</f>
        <v>6.6250517698334859</v>
      </c>
      <c r="M175" s="178">
        <f>RES_hhdet_tesh!M175/RES_summary!M$19</f>
        <v>6.7398796113523591</v>
      </c>
      <c r="N175" s="178">
        <f>RES_hhdet_tesh!N175/RES_summary!N$19</f>
        <v>7.019893193790093</v>
      </c>
      <c r="O175" s="178">
        <f>RES_hhdet_tesh!O175/RES_summary!O$19</f>
        <v>6.6471790977157879</v>
      </c>
      <c r="P175" s="178">
        <f>RES_hhdet_tesh!P175/RES_summary!P$19</f>
        <v>7.0538212973501437</v>
      </c>
      <c r="Q175" s="178">
        <f>RES_hhdet_tesh!Q175/RES_summary!Q$19</f>
        <v>6.8068269508511641</v>
      </c>
    </row>
    <row r="176" spans="1:17" ht="12" customHeight="1" x14ac:dyDescent="0.25">
      <c r="A176" s="23" t="s">
        <v>57</v>
      </c>
      <c r="B176" s="177">
        <f>RES_hhdet_tesh!B176/RES_summary!B$19</f>
        <v>6.0492911313450399</v>
      </c>
      <c r="C176" s="177">
        <f>RES_hhdet_tesh!C176/RES_summary!C$19</f>
        <v>6.0370625092266401</v>
      </c>
      <c r="D176" s="177">
        <f>RES_hhdet_tesh!D176/RES_summary!D$19</f>
        <v>6.0390683933550768</v>
      </c>
      <c r="E176" s="177">
        <f>RES_hhdet_tesh!E176/RES_summary!E$19</f>
        <v>5.8282376953161403</v>
      </c>
      <c r="F176" s="177">
        <f>RES_hhdet_tesh!F176/RES_summary!F$19</f>
        <v>6.2965940477625768</v>
      </c>
      <c r="G176" s="177">
        <f>RES_hhdet_tesh!G176/RES_summary!G$19</f>
        <v>7.0296293424967686</v>
      </c>
      <c r="H176" s="177">
        <f>RES_hhdet_tesh!H176/RES_summary!H$19</f>
        <v>5.7906413561610366</v>
      </c>
      <c r="I176" s="177">
        <f>RES_hhdet_tesh!I176/RES_summary!I$19</f>
        <v>6.5310727423989654</v>
      </c>
      <c r="J176" s="177">
        <f>RES_hhdet_tesh!J176/RES_summary!J$19</f>
        <v>6.5235570346152212</v>
      </c>
      <c r="K176" s="177">
        <f>RES_hhdet_tesh!K176/RES_summary!K$19</f>
        <v>4.8872819899622648</v>
      </c>
      <c r="L176" s="177">
        <f>RES_hhdet_tesh!L176/RES_summary!L$19</f>
        <v>7.0200653241397584</v>
      </c>
      <c r="M176" s="177">
        <f>RES_hhdet_tesh!M176/RES_summary!M$19</f>
        <v>6.9795182614149995</v>
      </c>
      <c r="N176" s="177">
        <f>RES_hhdet_tesh!N176/RES_summary!N$19</f>
        <v>5.3507932918018817</v>
      </c>
      <c r="O176" s="177">
        <f>RES_hhdet_tesh!O176/RES_summary!O$19</f>
        <v>5.8406027611411631</v>
      </c>
      <c r="P176" s="177">
        <f>RES_hhdet_tesh!P176/RES_summary!P$19</f>
        <v>5.7608271867195517</v>
      </c>
      <c r="Q176" s="177">
        <f>RES_hhdet_tesh!Q176/RES_summary!Q$19</f>
        <v>5.8318358087179361</v>
      </c>
    </row>
    <row r="177" spans="1:17" ht="12" customHeight="1" x14ac:dyDescent="0.25">
      <c r="A177" s="29" t="s">
        <v>140</v>
      </c>
      <c r="B177" s="176">
        <f>RES_hhdet_tesh!B177/RES_summary!B$19</f>
        <v>6.5049538862468328</v>
      </c>
      <c r="C177" s="176">
        <f>RES_hhdet_tesh!C177/RES_summary!C$19</f>
        <v>6.6748404049979424</v>
      </c>
      <c r="D177" s="176">
        <f>RES_hhdet_tesh!D177/RES_summary!D$19</f>
        <v>6.7737878647513936</v>
      </c>
      <c r="E177" s="176">
        <f>RES_hhdet_tesh!E177/RES_summary!E$19</f>
        <v>6.8446970254067407</v>
      </c>
      <c r="F177" s="176">
        <f>RES_hhdet_tesh!F177/RES_summary!F$19</f>
        <v>6.6699580238658234</v>
      </c>
      <c r="G177" s="176">
        <f>RES_hhdet_tesh!G177/RES_summary!G$19</f>
        <v>6.5553108201632018</v>
      </c>
      <c r="H177" s="176">
        <f>RES_hhdet_tesh!H177/RES_summary!H$19</f>
        <v>6.500731560023203</v>
      </c>
      <c r="I177" s="176">
        <f>RES_hhdet_tesh!I177/RES_summary!I$19</f>
        <v>6.6769459555616963</v>
      </c>
      <c r="J177" s="176">
        <f>RES_hhdet_tesh!J177/RES_summary!J$19</f>
        <v>6.4699833530563007</v>
      </c>
      <c r="K177" s="176">
        <f>RES_hhdet_tesh!K177/RES_summary!K$19</f>
        <v>6.8265087068509107</v>
      </c>
      <c r="L177" s="176">
        <f>RES_hhdet_tesh!L177/RES_summary!L$19</f>
        <v>6.6075935808291346</v>
      </c>
      <c r="M177" s="176">
        <f>RES_hhdet_tesh!M177/RES_summary!M$19</f>
        <v>6.7297789610122845</v>
      </c>
      <c r="N177" s="176">
        <f>RES_hhdet_tesh!N177/RES_summary!N$19</f>
        <v>7.069536895466487</v>
      </c>
      <c r="O177" s="176">
        <f>RES_hhdet_tesh!O177/RES_summary!O$19</f>
        <v>6.6715043659458813</v>
      </c>
      <c r="P177" s="176">
        <f>RES_hhdet_tesh!P177/RES_summary!P$19</f>
        <v>7.0960469258365224</v>
      </c>
      <c r="Q177" s="176">
        <f>RES_hhdet_tesh!Q177/RES_summary!Q$19</f>
        <v>6.8515780791792258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3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270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183</v>
      </c>
    </row>
    <row r="3" spans="1:17" ht="12" customHeight="1" x14ac:dyDescent="0.25">
      <c r="A3" s="152" t="s">
        <v>172</v>
      </c>
      <c r="B3" s="184">
        <f>RES_hhdet_emih!B3/RES_summary!B$19</f>
        <v>74.884108820554971</v>
      </c>
      <c r="C3" s="184">
        <f>RES_hhdet_emih!C3/RES_summary!C$19</f>
        <v>79.072586189991</v>
      </c>
      <c r="D3" s="184">
        <f>RES_hhdet_emih!D3/RES_summary!D$19</f>
        <v>72.944905686991433</v>
      </c>
      <c r="E3" s="184">
        <f>RES_hhdet_emih!E3/RES_summary!E$19</f>
        <v>76.738266806820661</v>
      </c>
      <c r="F3" s="184">
        <f>RES_hhdet_emih!F3/RES_summary!F$19</f>
        <v>74.754455250323645</v>
      </c>
      <c r="G3" s="184">
        <f>RES_hhdet_emih!G3/RES_summary!G$19</f>
        <v>64.711087731727332</v>
      </c>
      <c r="H3" s="184">
        <f>RES_hhdet_emih!H3/RES_summary!H$19</f>
        <v>66.25033375797328</v>
      </c>
      <c r="I3" s="184">
        <f>RES_hhdet_emih!I3/RES_summary!I$19</f>
        <v>57.856809691650312</v>
      </c>
      <c r="J3" s="184">
        <f>RES_hhdet_emih!J3/RES_summary!J$19</f>
        <v>64.197032320029791</v>
      </c>
      <c r="K3" s="184">
        <f>RES_hhdet_emih!K3/RES_summary!K$19</f>
        <v>63.654436934497447</v>
      </c>
      <c r="L3" s="184">
        <f>RES_hhdet_emih!L3/RES_summary!L$19</f>
        <v>71.136563654556525</v>
      </c>
      <c r="M3" s="184">
        <f>RES_hhdet_emih!M3/RES_summary!M$19</f>
        <v>62.620186002267289</v>
      </c>
      <c r="N3" s="184">
        <f>RES_hhdet_emih!N3/RES_summary!N$19</f>
        <v>65.667369054656817</v>
      </c>
      <c r="O3" s="184">
        <f>RES_hhdet_emih!O3/RES_summary!O$19</f>
        <v>71.961641312267489</v>
      </c>
      <c r="P3" s="184">
        <f>RES_hhdet_emih!P3/RES_summary!P$19</f>
        <v>58.306326800852389</v>
      </c>
      <c r="Q3" s="184">
        <f>RES_hhdet_emih!Q3/RES_summary!Q$19</f>
        <v>62.605182036415719</v>
      </c>
    </row>
    <row r="4" spans="1:17" ht="12.95" customHeight="1" x14ac:dyDescent="0.25">
      <c r="A4" s="158" t="s">
        <v>65</v>
      </c>
      <c r="B4" s="178">
        <f>RES_hhdet_emih!B4/RES_summary!B$19</f>
        <v>69.575641393525615</v>
      </c>
      <c r="C4" s="178">
        <f>RES_hhdet_emih!C4/RES_summary!C$19</f>
        <v>73.779945802908912</v>
      </c>
      <c r="D4" s="178">
        <f>RES_hhdet_emih!D4/RES_summary!D$19</f>
        <v>67.732751809542819</v>
      </c>
      <c r="E4" s="178">
        <f>RES_hhdet_emih!E4/RES_summary!E$19</f>
        <v>71.358275576343516</v>
      </c>
      <c r="F4" s="178">
        <f>RES_hhdet_emih!F4/RES_summary!F$19</f>
        <v>69.217037514384458</v>
      </c>
      <c r="G4" s="178">
        <f>RES_hhdet_emih!G4/RES_summary!G$19</f>
        <v>59.532225043077915</v>
      </c>
      <c r="H4" s="178">
        <f>RES_hhdet_emih!H4/RES_summary!H$19</f>
        <v>60.74758255096642</v>
      </c>
      <c r="I4" s="178">
        <f>RES_hhdet_emih!I4/RES_summary!I$19</f>
        <v>52.695945582183953</v>
      </c>
      <c r="J4" s="178">
        <f>RES_hhdet_emih!J4/RES_summary!J$19</f>
        <v>58.631507754179232</v>
      </c>
      <c r="K4" s="178">
        <f>RES_hhdet_emih!K4/RES_summary!K$19</f>
        <v>58.095985725267212</v>
      </c>
      <c r="L4" s="178">
        <f>RES_hhdet_emih!L4/RES_summary!L$19</f>
        <v>65.563342717514786</v>
      </c>
      <c r="M4" s="178">
        <f>RES_hhdet_emih!M4/RES_summary!M$19</f>
        <v>57.141627972224462</v>
      </c>
      <c r="N4" s="178">
        <f>RES_hhdet_emih!N4/RES_summary!N$19</f>
        <v>60.0056764016595</v>
      </c>
      <c r="O4" s="178">
        <f>RES_hhdet_emih!O4/RES_summary!O$19</f>
        <v>66.145919700868518</v>
      </c>
      <c r="P4" s="178">
        <f>RES_hhdet_emih!P4/RES_summary!P$19</f>
        <v>52.644735758343181</v>
      </c>
      <c r="Q4" s="178">
        <f>RES_hhdet_emih!Q4/RES_summary!Q$19</f>
        <v>56.963820400228052</v>
      </c>
    </row>
    <row r="5" spans="1:17" ht="12" customHeight="1" x14ac:dyDescent="0.25">
      <c r="A5" s="23" t="s">
        <v>58</v>
      </c>
      <c r="B5" s="177">
        <f>RES_hhdet_emih!B5/RES_summary!B$19</f>
        <v>69.575641393525615</v>
      </c>
      <c r="C5" s="177">
        <f>RES_hhdet_emih!C5/RES_summary!C$19</f>
        <v>73.779945802908912</v>
      </c>
      <c r="D5" s="177">
        <f>RES_hhdet_emih!D5/RES_summary!D$19</f>
        <v>67.732751809542819</v>
      </c>
      <c r="E5" s="177">
        <f>RES_hhdet_emih!E5/RES_summary!E$19</f>
        <v>71.358275576343516</v>
      </c>
      <c r="F5" s="177">
        <f>RES_hhdet_emih!F5/RES_summary!F$19</f>
        <v>69.217037514384458</v>
      </c>
      <c r="G5" s="177">
        <f>RES_hhdet_emih!G5/RES_summary!G$19</f>
        <v>59.532225043077915</v>
      </c>
      <c r="H5" s="177">
        <f>RES_hhdet_emih!H5/RES_summary!H$19</f>
        <v>60.74758255096642</v>
      </c>
      <c r="I5" s="177">
        <f>RES_hhdet_emih!I5/RES_summary!I$19</f>
        <v>52.695945582183953</v>
      </c>
      <c r="J5" s="177">
        <f>RES_hhdet_emih!J5/RES_summary!J$19</f>
        <v>58.631507754179232</v>
      </c>
      <c r="K5" s="177">
        <f>RES_hhdet_emih!K5/RES_summary!K$19</f>
        <v>58.095985725267212</v>
      </c>
      <c r="L5" s="177">
        <f>RES_hhdet_emih!L5/RES_summary!L$19</f>
        <v>65.563342717514786</v>
      </c>
      <c r="M5" s="177">
        <f>RES_hhdet_emih!M5/RES_summary!M$19</f>
        <v>57.141627972224462</v>
      </c>
      <c r="N5" s="177">
        <f>RES_hhdet_emih!N5/RES_summary!N$19</f>
        <v>60.0056764016595</v>
      </c>
      <c r="O5" s="177">
        <f>RES_hhdet_emih!O5/RES_summary!O$19</f>
        <v>66.145919700868518</v>
      </c>
      <c r="P5" s="177">
        <f>RES_hhdet_emih!P5/RES_summary!P$19</f>
        <v>52.644735758343181</v>
      </c>
      <c r="Q5" s="177">
        <f>RES_hhdet_emih!Q5/RES_summary!Q$19</f>
        <v>56.963820400228052</v>
      </c>
    </row>
    <row r="6" spans="1:17" ht="12" customHeight="1" x14ac:dyDescent="0.25">
      <c r="A6" s="23" t="s">
        <v>60</v>
      </c>
      <c r="B6" s="177">
        <f>RES_hhdet_emih!B6/RES_summary!B$19</f>
        <v>0</v>
      </c>
      <c r="C6" s="177">
        <f>RES_hhdet_emih!C6/RES_summary!C$19</f>
        <v>0</v>
      </c>
      <c r="D6" s="177">
        <f>RES_hhdet_emih!D6/RES_summary!D$19</f>
        <v>0</v>
      </c>
      <c r="E6" s="177">
        <f>RES_hhdet_emih!E6/RES_summary!E$19</f>
        <v>0</v>
      </c>
      <c r="F6" s="177">
        <f>RES_hhdet_emih!F6/RES_summary!F$19</f>
        <v>0</v>
      </c>
      <c r="G6" s="177">
        <f>RES_hhdet_emih!G6/RES_summary!G$19</f>
        <v>0</v>
      </c>
      <c r="H6" s="177">
        <f>RES_hhdet_emih!H6/RES_summary!H$19</f>
        <v>0</v>
      </c>
      <c r="I6" s="177">
        <f>RES_hhdet_emih!I6/RES_summary!I$19</f>
        <v>0</v>
      </c>
      <c r="J6" s="177">
        <f>RES_hhdet_emih!J6/RES_summary!J$19</f>
        <v>0</v>
      </c>
      <c r="K6" s="177">
        <f>RES_hhdet_emih!K6/RES_summary!K$19</f>
        <v>0</v>
      </c>
      <c r="L6" s="177">
        <f>RES_hhdet_emih!L6/RES_summary!L$19</f>
        <v>0</v>
      </c>
      <c r="M6" s="177">
        <f>RES_hhdet_emih!M6/RES_summary!M$19</f>
        <v>0</v>
      </c>
      <c r="N6" s="177">
        <f>RES_hhdet_emih!N6/RES_summary!N$19</f>
        <v>0</v>
      </c>
      <c r="O6" s="177">
        <f>RES_hhdet_emih!O6/RES_summary!O$19</f>
        <v>0</v>
      </c>
      <c r="P6" s="177">
        <f>RES_hhdet_emih!P6/RES_summary!P$19</f>
        <v>0</v>
      </c>
      <c r="Q6" s="177">
        <f>RES_hhdet_emih!Q6/RES_summary!Q$19</f>
        <v>0</v>
      </c>
    </row>
    <row r="7" spans="1:17" ht="12.95" customHeight="1" x14ac:dyDescent="0.25">
      <c r="A7" s="158" t="s">
        <v>112</v>
      </c>
      <c r="B7" s="178">
        <f>RES_hhdet_emih!B7/RES_summary!B$19</f>
        <v>0</v>
      </c>
      <c r="C7" s="178">
        <f>RES_hhdet_emih!C7/RES_summary!C$19</f>
        <v>0</v>
      </c>
      <c r="D7" s="178">
        <f>RES_hhdet_emih!D7/RES_summary!D$19</f>
        <v>0</v>
      </c>
      <c r="E7" s="178">
        <f>RES_hhdet_emih!E7/RES_summary!E$19</f>
        <v>0</v>
      </c>
      <c r="F7" s="178">
        <f>RES_hhdet_emih!F7/RES_summary!F$19</f>
        <v>0</v>
      </c>
      <c r="G7" s="178">
        <f>RES_hhdet_emih!G7/RES_summary!G$19</f>
        <v>0</v>
      </c>
      <c r="H7" s="178">
        <f>RES_hhdet_emih!H7/RES_summary!H$19</f>
        <v>0</v>
      </c>
      <c r="I7" s="178">
        <f>RES_hhdet_emih!I7/RES_summary!I$19</f>
        <v>0</v>
      </c>
      <c r="J7" s="178">
        <f>RES_hhdet_emih!J7/RES_summary!J$19</f>
        <v>0</v>
      </c>
      <c r="K7" s="178">
        <f>RES_hhdet_emih!K7/RES_summary!K$19</f>
        <v>0</v>
      </c>
      <c r="L7" s="178">
        <f>RES_hhdet_emih!L7/RES_summary!L$19</f>
        <v>0</v>
      </c>
      <c r="M7" s="178">
        <f>RES_hhdet_emih!M7/RES_summary!M$19</f>
        <v>0</v>
      </c>
      <c r="N7" s="178">
        <f>RES_hhdet_emih!N7/RES_summary!N$19</f>
        <v>0</v>
      </c>
      <c r="O7" s="178">
        <f>RES_hhdet_emih!O7/RES_summary!O$19</f>
        <v>0</v>
      </c>
      <c r="P7" s="178">
        <f>RES_hhdet_emih!P7/RES_summary!P$19</f>
        <v>0</v>
      </c>
      <c r="Q7" s="178">
        <f>RES_hhdet_emih!Q7/RES_summary!Q$19</f>
        <v>0</v>
      </c>
    </row>
    <row r="8" spans="1:17" ht="12" customHeight="1" x14ac:dyDescent="0.25">
      <c r="A8" s="23" t="s">
        <v>60</v>
      </c>
      <c r="B8" s="177">
        <f>RES_hhdet_emih!B8/RES_summary!B$19</f>
        <v>0</v>
      </c>
      <c r="C8" s="177">
        <f>RES_hhdet_emih!C8/RES_summary!C$19</f>
        <v>0</v>
      </c>
      <c r="D8" s="177">
        <f>RES_hhdet_emih!D8/RES_summary!D$19</f>
        <v>0</v>
      </c>
      <c r="E8" s="177">
        <f>RES_hhdet_emih!E8/RES_summary!E$19</f>
        <v>0</v>
      </c>
      <c r="F8" s="177">
        <f>RES_hhdet_emih!F8/RES_summary!F$19</f>
        <v>0</v>
      </c>
      <c r="G8" s="177">
        <f>RES_hhdet_emih!G8/RES_summary!G$19</f>
        <v>0</v>
      </c>
      <c r="H8" s="177">
        <f>RES_hhdet_emih!H8/RES_summary!H$19</f>
        <v>0</v>
      </c>
      <c r="I8" s="177">
        <f>RES_hhdet_emih!I8/RES_summary!I$19</f>
        <v>0</v>
      </c>
      <c r="J8" s="177">
        <f>RES_hhdet_emih!J8/RES_summary!J$19</f>
        <v>0</v>
      </c>
      <c r="K8" s="177">
        <f>RES_hhdet_emih!K8/RES_summary!K$19</f>
        <v>0</v>
      </c>
      <c r="L8" s="177">
        <f>RES_hhdet_emih!L8/RES_summary!L$19</f>
        <v>0</v>
      </c>
      <c r="M8" s="177">
        <f>RES_hhdet_emih!M8/RES_summary!M$19</f>
        <v>0</v>
      </c>
      <c r="N8" s="177">
        <f>RES_hhdet_emih!N8/RES_summary!N$19</f>
        <v>0</v>
      </c>
      <c r="O8" s="177">
        <f>RES_hhdet_emih!O8/RES_summary!O$19</f>
        <v>0</v>
      </c>
      <c r="P8" s="177">
        <f>RES_hhdet_emih!P8/RES_summary!P$19</f>
        <v>0</v>
      </c>
      <c r="Q8" s="177">
        <f>RES_hhdet_emih!Q8/RES_summary!Q$19</f>
        <v>0</v>
      </c>
    </row>
    <row r="9" spans="1:17" ht="12" customHeight="1" x14ac:dyDescent="0.25">
      <c r="A9" s="158" t="s">
        <v>63</v>
      </c>
      <c r="B9" s="178">
        <f>RES_hhdet_emih!B9/RES_summary!B$19</f>
        <v>4.4166102455526701</v>
      </c>
      <c r="C9" s="178">
        <f>RES_hhdet_emih!C9/RES_summary!C$19</f>
        <v>4.4282540202566283</v>
      </c>
      <c r="D9" s="178">
        <f>RES_hhdet_emih!D9/RES_summary!D$19</f>
        <v>4.3736603441575008</v>
      </c>
      <c r="E9" s="178">
        <f>RES_hhdet_emih!E9/RES_summary!E$19</f>
        <v>4.5537680161333283</v>
      </c>
      <c r="F9" s="178">
        <f>RES_hhdet_emih!F9/RES_summary!F$19</f>
        <v>4.6794881184766695</v>
      </c>
      <c r="G9" s="178">
        <f>RES_hhdet_emih!G9/RES_summary!G$19</f>
        <v>4.3285717619454891</v>
      </c>
      <c r="H9" s="178">
        <f>RES_hhdet_emih!H9/RES_summary!H$19</f>
        <v>4.6309924339057815</v>
      </c>
      <c r="I9" s="178">
        <f>RES_hhdet_emih!I9/RES_summary!I$19</f>
        <v>4.2570124826181255</v>
      </c>
      <c r="J9" s="178">
        <f>RES_hhdet_emih!J9/RES_summary!J$19</f>
        <v>4.6354040773943561</v>
      </c>
      <c r="K9" s="178">
        <f>RES_hhdet_emih!K9/RES_summary!K$19</f>
        <v>4.8054723359114959</v>
      </c>
      <c r="L9" s="178">
        <f>RES_hhdet_emih!L9/RES_summary!L$19</f>
        <v>4.7890100654662069</v>
      </c>
      <c r="M9" s="178">
        <f>RES_hhdet_emih!M9/RES_summary!M$19</f>
        <v>4.8010297119557901</v>
      </c>
      <c r="N9" s="178">
        <f>RES_hhdet_emih!N9/RES_summary!N$19</f>
        <v>5.0380695476859492</v>
      </c>
      <c r="O9" s="178">
        <f>RES_hhdet_emih!O9/RES_summary!O$19</f>
        <v>5.1520144101398104</v>
      </c>
      <c r="P9" s="178">
        <f>RES_hhdet_emih!P9/RES_summary!P$19</f>
        <v>5.1137808435457552</v>
      </c>
      <c r="Q9" s="178">
        <f>RES_hhdet_emih!Q9/RES_summary!Q$19</f>
        <v>5.0858406927257347</v>
      </c>
    </row>
    <row r="10" spans="1:17" ht="12" customHeight="1" x14ac:dyDescent="0.25">
      <c r="A10" s="167" t="s">
        <v>171</v>
      </c>
      <c r="B10" s="183">
        <f>RES_hhdet_emih!B10/RES_summary!B$19</f>
        <v>13.456606200728592</v>
      </c>
      <c r="C10" s="183">
        <f>RES_hhdet_emih!C10/RES_summary!C$19</f>
        <v>13.343588456561683</v>
      </c>
      <c r="D10" s="183">
        <f>RES_hhdet_emih!D10/RES_summary!D$19</f>
        <v>13.280580415296644</v>
      </c>
      <c r="E10" s="183">
        <f>RES_hhdet_emih!E10/RES_summary!E$19</f>
        <v>12.845189928605103</v>
      </c>
      <c r="F10" s="183">
        <f>RES_hhdet_emih!F10/RES_summary!F$19</f>
        <v>13.285602110566469</v>
      </c>
      <c r="G10" s="183">
        <f>RES_hhdet_emih!G10/RES_summary!G$19</f>
        <v>12.491871898904618</v>
      </c>
      <c r="H10" s="183">
        <f>RES_hhdet_emih!H10/RES_summary!H$19</f>
        <v>13.01606509580817</v>
      </c>
      <c r="I10" s="183">
        <f>RES_hhdet_emih!I10/RES_summary!I$19</f>
        <v>12.053529517678808</v>
      </c>
      <c r="J10" s="183">
        <f>RES_hhdet_emih!J10/RES_summary!J$19</f>
        <v>12.688364961681076</v>
      </c>
      <c r="K10" s="183">
        <f>RES_hhdet_emih!K10/RES_summary!K$19</f>
        <v>12.354770889928661</v>
      </c>
      <c r="L10" s="183">
        <f>RES_hhdet_emih!L10/RES_summary!L$19</f>
        <v>12.315084481129542</v>
      </c>
      <c r="M10" s="183">
        <f>RES_hhdet_emih!M10/RES_summary!M$19</f>
        <v>11.880548671421781</v>
      </c>
      <c r="N10" s="183">
        <f>RES_hhdet_emih!N10/RES_summary!N$19</f>
        <v>12.498416209591126</v>
      </c>
      <c r="O10" s="183">
        <f>RES_hhdet_emih!O10/RES_summary!O$19</f>
        <v>12.019960826627052</v>
      </c>
      <c r="P10" s="183">
        <f>RES_hhdet_emih!P10/RES_summary!P$19</f>
        <v>11.955905604637202</v>
      </c>
      <c r="Q10" s="183">
        <f>RES_hhdet_emih!Q10/RES_summary!Q$19</f>
        <v>11.819328929194338</v>
      </c>
    </row>
    <row r="11" spans="1:17" ht="12" customHeight="1" x14ac:dyDescent="0.25">
      <c r="A11" s="167" t="s">
        <v>144</v>
      </c>
      <c r="B11" s="183">
        <f>RES_hhdet_emih!B11/RES_summary!B$19</f>
        <v>7.1341413445503878</v>
      </c>
      <c r="C11" s="183">
        <f>RES_hhdet_emih!C11/RES_summary!C$19</f>
        <v>7.0762228834044283</v>
      </c>
      <c r="D11" s="183">
        <f>RES_hhdet_emih!D11/RES_summary!D$19</f>
        <v>7.0382670454082739</v>
      </c>
      <c r="E11" s="183">
        <f>RES_hhdet_emih!E11/RES_summary!E$19</f>
        <v>6.9797077099369202</v>
      </c>
      <c r="F11" s="183">
        <f>RES_hhdet_emih!F11/RES_summary!F$19</f>
        <v>6.9010985403562772</v>
      </c>
      <c r="G11" s="183">
        <f>RES_hhdet_emih!G11/RES_summary!G$19</f>
        <v>6.8680801926314174</v>
      </c>
      <c r="H11" s="183">
        <f>RES_hhdet_emih!H11/RES_summary!H$19</f>
        <v>6.7646267920944991</v>
      </c>
      <c r="I11" s="183">
        <f>RES_hhdet_emih!I11/RES_summary!I$19</f>
        <v>6.6562292503450813</v>
      </c>
      <c r="J11" s="183">
        <f>RES_hhdet_emih!J11/RES_summary!J$19</f>
        <v>6.5347266978121157</v>
      </c>
      <c r="K11" s="183">
        <f>RES_hhdet_emih!K11/RES_summary!K$19</f>
        <v>6.5494372753146806</v>
      </c>
      <c r="L11" s="183">
        <f>RES_hhdet_emih!L11/RES_summary!L$19</f>
        <v>6.5243373362580988</v>
      </c>
      <c r="M11" s="183">
        <f>RES_hhdet_emih!M11/RES_summary!M$19</f>
        <v>6.4824420150467708</v>
      </c>
      <c r="N11" s="183">
        <f>RES_hhdet_emih!N11/RES_summary!N$19</f>
        <v>6.4143520012450441</v>
      </c>
      <c r="O11" s="183">
        <f>RES_hhdet_emih!O11/RES_summary!O$19</f>
        <v>6.30567387783341</v>
      </c>
      <c r="P11" s="183">
        <f>RES_hhdet_emih!P11/RES_summary!P$19</f>
        <v>6.2092305109583057</v>
      </c>
      <c r="Q11" s="183">
        <f>RES_hhdet_emih!Q11/RES_summary!Q$19</f>
        <v>6.1070953023086822</v>
      </c>
    </row>
    <row r="12" spans="1:17" ht="12" customHeight="1" x14ac:dyDescent="0.25">
      <c r="A12" s="167" t="s">
        <v>143</v>
      </c>
      <c r="B12" s="183">
        <f>RES_hhdet_emih!B12/RES_summary!B$19</f>
        <v>4.6371918739577538</v>
      </c>
      <c r="C12" s="183">
        <f>RES_hhdet_emih!C12/RES_summary!C$19</f>
        <v>4.5995448742128762</v>
      </c>
      <c r="D12" s="183">
        <f>RES_hhdet_emih!D12/RES_summary!D$19</f>
        <v>4.5748735795153754</v>
      </c>
      <c r="E12" s="183">
        <f>RES_hhdet_emih!E12/RES_summary!E$19</f>
        <v>4.5368100114589947</v>
      </c>
      <c r="F12" s="183">
        <f>RES_hhdet_emih!F12/RES_summary!F$19</f>
        <v>4.4857140512315805</v>
      </c>
      <c r="G12" s="183">
        <f>RES_hhdet_emih!G12/RES_summary!G$19</f>
        <v>4.4642521252104226</v>
      </c>
      <c r="H12" s="183">
        <f>RES_hhdet_emih!H12/RES_summary!H$19</f>
        <v>4.3970074148614282</v>
      </c>
      <c r="I12" s="183">
        <f>RES_hhdet_emih!I12/RES_summary!I$19</f>
        <v>4.326549012724306</v>
      </c>
      <c r="J12" s="183">
        <f>RES_hhdet_emih!J12/RES_summary!J$19</f>
        <v>4.2475723535778762</v>
      </c>
      <c r="K12" s="183">
        <f>RES_hhdet_emih!K12/RES_summary!K$19</f>
        <v>4.2571342289545404</v>
      </c>
      <c r="L12" s="183">
        <f>RES_hhdet_emih!L12/RES_summary!L$19</f>
        <v>4.2081975818864708</v>
      </c>
      <c r="M12" s="183">
        <f>RES_hhdet_emih!M12/RES_summary!M$19</f>
        <v>4.2459995198556344</v>
      </c>
      <c r="N12" s="183">
        <f>RES_hhdet_emih!N12/RES_summary!N$19</f>
        <v>4.1693288008092777</v>
      </c>
      <c r="O12" s="183">
        <f>RES_hhdet_emih!O12/RES_summary!O$19</f>
        <v>4.0513954665079668</v>
      </c>
      <c r="P12" s="183">
        <f>RES_hhdet_emih!P12/RES_summary!P$19</f>
        <v>4.073255215188647</v>
      </c>
      <c r="Q12" s="183">
        <f>RES_hhdet_emih!Q12/RES_summary!Q$19</f>
        <v>3.9696119465006423</v>
      </c>
    </row>
    <row r="13" spans="1:17" ht="12" customHeight="1" x14ac:dyDescent="0.25">
      <c r="A13" s="166" t="s">
        <v>57</v>
      </c>
      <c r="B13" s="182">
        <f>RES_hhdet_emih!B13/RES_summary!B$19</f>
        <v>4.6371918739577538</v>
      </c>
      <c r="C13" s="182">
        <f>RES_hhdet_emih!C13/RES_summary!C$19</f>
        <v>4.5995448742128762</v>
      </c>
      <c r="D13" s="182">
        <f>RES_hhdet_emih!D13/RES_summary!D$19</f>
        <v>4.5748735795153754</v>
      </c>
      <c r="E13" s="182">
        <f>RES_hhdet_emih!E13/RES_summary!E$19</f>
        <v>4.5368100114589947</v>
      </c>
      <c r="F13" s="182">
        <f>RES_hhdet_emih!F13/RES_summary!F$19</f>
        <v>4.4857140512315805</v>
      </c>
      <c r="G13" s="182">
        <f>RES_hhdet_emih!G13/RES_summary!G$19</f>
        <v>4.4642521252104226</v>
      </c>
      <c r="H13" s="182">
        <f>RES_hhdet_emih!H13/RES_summary!H$19</f>
        <v>4.3970074148614282</v>
      </c>
      <c r="I13" s="182">
        <f>RES_hhdet_emih!I13/RES_summary!I$19</f>
        <v>4.326549012724306</v>
      </c>
      <c r="J13" s="182">
        <f>RES_hhdet_emih!J13/RES_summary!J$19</f>
        <v>4.2475723535778762</v>
      </c>
      <c r="K13" s="182">
        <f>RES_hhdet_emih!K13/RES_summary!K$19</f>
        <v>4.2571342289545404</v>
      </c>
      <c r="L13" s="182">
        <f>RES_hhdet_emih!L13/RES_summary!L$19</f>
        <v>4.2081975818864708</v>
      </c>
      <c r="M13" s="182">
        <f>RES_hhdet_emih!M13/RES_summary!M$19</f>
        <v>4.2459995198556344</v>
      </c>
      <c r="N13" s="182">
        <f>RES_hhdet_emih!N13/RES_summary!N$19</f>
        <v>4.1693288008092777</v>
      </c>
      <c r="O13" s="182">
        <f>RES_hhdet_emih!O13/RES_summary!O$19</f>
        <v>4.0513954665079668</v>
      </c>
      <c r="P13" s="182">
        <f>RES_hhdet_emih!P13/RES_summary!P$19</f>
        <v>4.073255215188647</v>
      </c>
      <c r="Q13" s="182">
        <f>RES_hhdet_emih!Q13/RES_summary!Q$19</f>
        <v>3.9696119465006423</v>
      </c>
    </row>
    <row r="14" spans="1:17" ht="12" customHeight="1" x14ac:dyDescent="0.25">
      <c r="A14" s="147" t="s">
        <v>59</v>
      </c>
      <c r="B14" s="181">
        <f>RES_hhdet_emih!B14/RES_summary!B$19</f>
        <v>0</v>
      </c>
      <c r="C14" s="181">
        <f>RES_hhdet_emih!C14/RES_summary!C$19</f>
        <v>0</v>
      </c>
      <c r="D14" s="181">
        <f>RES_hhdet_emih!D14/RES_summary!D$19</f>
        <v>0</v>
      </c>
      <c r="E14" s="181">
        <f>RES_hhdet_emih!E14/RES_summary!E$19</f>
        <v>0</v>
      </c>
      <c r="F14" s="181">
        <f>RES_hhdet_emih!F14/RES_summary!F$19</f>
        <v>0</v>
      </c>
      <c r="G14" s="181">
        <f>RES_hhdet_emih!G14/RES_summary!G$19</f>
        <v>0</v>
      </c>
      <c r="H14" s="181">
        <f>RES_hhdet_emih!H14/RES_summary!H$19</f>
        <v>0</v>
      </c>
      <c r="I14" s="181">
        <f>RES_hhdet_emih!I14/RES_summary!I$19</f>
        <v>0</v>
      </c>
      <c r="J14" s="181">
        <f>RES_hhdet_emih!J14/RES_summary!J$19</f>
        <v>0</v>
      </c>
      <c r="K14" s="181">
        <f>RES_hhdet_emih!K14/RES_summary!K$19</f>
        <v>0</v>
      </c>
      <c r="L14" s="181">
        <f>RES_hhdet_emih!L14/RES_summary!L$19</f>
        <v>0</v>
      </c>
      <c r="M14" s="181">
        <f>RES_hhdet_emih!M14/RES_summary!M$19</f>
        <v>0</v>
      </c>
      <c r="N14" s="181">
        <f>RES_hhdet_emih!N14/RES_summary!N$19</f>
        <v>0</v>
      </c>
      <c r="O14" s="181">
        <f>RES_hhdet_emih!O14/RES_summary!O$19</f>
        <v>0</v>
      </c>
      <c r="P14" s="181">
        <f>RES_hhdet_emih!P14/RES_summary!P$19</f>
        <v>0</v>
      </c>
      <c r="Q14" s="181">
        <f>RES_hhdet_emih!Q14/RES_summary!Q$19</f>
        <v>0</v>
      </c>
    </row>
    <row r="15" spans="1:17" ht="12" customHeight="1" x14ac:dyDescent="0.25">
      <c r="A15" s="163" t="s">
        <v>142</v>
      </c>
      <c r="B15" s="180">
        <f>RES_hhdet_emih!B15/RES_summary!B$19</f>
        <v>0</v>
      </c>
      <c r="C15" s="180">
        <f>RES_hhdet_emih!C15/RES_summary!C$19</f>
        <v>0</v>
      </c>
      <c r="D15" s="180">
        <f>RES_hhdet_emih!D15/RES_summary!D$19</f>
        <v>0</v>
      </c>
      <c r="E15" s="180">
        <f>RES_hhdet_emih!E15/RES_summary!E$19</f>
        <v>0</v>
      </c>
      <c r="F15" s="180">
        <f>RES_hhdet_emih!F15/RES_summary!F$19</f>
        <v>0</v>
      </c>
      <c r="G15" s="180">
        <f>RES_hhdet_emih!G15/RES_summary!G$19</f>
        <v>0</v>
      </c>
      <c r="H15" s="180">
        <f>RES_hhdet_emih!H15/RES_summary!H$19</f>
        <v>0</v>
      </c>
      <c r="I15" s="180">
        <f>RES_hhdet_emih!I15/RES_summary!I$19</f>
        <v>0</v>
      </c>
      <c r="J15" s="180">
        <f>RES_hhdet_emih!J15/RES_summary!J$19</f>
        <v>0</v>
      </c>
      <c r="K15" s="180">
        <f>RES_hhdet_emih!K15/RES_summary!K$19</f>
        <v>0</v>
      </c>
      <c r="L15" s="180">
        <f>RES_hhdet_emih!L15/RES_summary!L$19</f>
        <v>0</v>
      </c>
      <c r="M15" s="180">
        <f>RES_hhdet_emih!M15/RES_summary!M$19</f>
        <v>0</v>
      </c>
      <c r="N15" s="180">
        <f>RES_hhdet_emih!N15/RES_summary!N$19</f>
        <v>0</v>
      </c>
      <c r="O15" s="180">
        <f>RES_hhdet_emih!O15/RES_summary!O$19</f>
        <v>0</v>
      </c>
      <c r="P15" s="180">
        <f>RES_hhdet_emih!P15/RES_summary!P$19</f>
        <v>0</v>
      </c>
      <c r="Q15" s="180">
        <f>RES_hhdet_emih!Q15/RES_summary!Q$19</f>
        <v>0</v>
      </c>
    </row>
    <row r="16" spans="1:17" ht="12" customHeight="1" x14ac:dyDescent="0.25">
      <c r="A16" s="161" t="s">
        <v>141</v>
      </c>
      <c r="B16" s="179">
        <f>RES_hhdet_emih!B16/RES_summary!B$19</f>
        <v>0</v>
      </c>
      <c r="C16" s="179">
        <f>RES_hhdet_emih!C16/RES_summary!C$19</f>
        <v>0</v>
      </c>
      <c r="D16" s="179">
        <f>RES_hhdet_emih!D16/RES_summary!D$19</f>
        <v>0</v>
      </c>
      <c r="E16" s="179">
        <f>RES_hhdet_emih!E16/RES_summary!E$19</f>
        <v>0</v>
      </c>
      <c r="F16" s="179">
        <f>RES_hhdet_emih!F16/RES_summary!F$19</f>
        <v>0</v>
      </c>
      <c r="G16" s="179">
        <f>RES_hhdet_emih!G16/RES_summary!G$19</f>
        <v>0</v>
      </c>
      <c r="H16" s="179">
        <f>RES_hhdet_emih!H16/RES_summary!H$19</f>
        <v>0</v>
      </c>
      <c r="I16" s="179">
        <f>RES_hhdet_emih!I16/RES_summary!I$19</f>
        <v>0</v>
      </c>
      <c r="J16" s="179">
        <f>RES_hhdet_emih!J16/RES_summary!J$19</f>
        <v>0</v>
      </c>
      <c r="K16" s="179">
        <f>RES_hhdet_emih!K16/RES_summary!K$19</f>
        <v>0</v>
      </c>
      <c r="L16" s="179">
        <f>RES_hhdet_emih!L16/RES_summary!L$19</f>
        <v>0</v>
      </c>
      <c r="M16" s="179">
        <f>RES_hhdet_emih!M16/RES_summary!M$19</f>
        <v>0</v>
      </c>
      <c r="N16" s="179">
        <f>RES_hhdet_emih!N16/RES_summary!N$19</f>
        <v>0</v>
      </c>
      <c r="O16" s="179">
        <f>RES_hhdet_emih!O16/RES_summary!O$19</f>
        <v>0</v>
      </c>
      <c r="P16" s="179">
        <f>RES_hhdet_emih!P16/RES_summary!P$19</f>
        <v>0</v>
      </c>
      <c r="Q16" s="179">
        <f>RES_hhdet_emih!Q16/RES_summary!Q$19</f>
        <v>0</v>
      </c>
    </row>
    <row r="17" spans="1:17" ht="12" customHeight="1" x14ac:dyDescent="0.25">
      <c r="A17" s="148" t="s">
        <v>60</v>
      </c>
      <c r="B17" s="177">
        <f>RES_hhdet_emih!B17/RES_summary!B$19</f>
        <v>0</v>
      </c>
      <c r="C17" s="177">
        <f>RES_hhdet_emih!C17/RES_summary!C$19</f>
        <v>0</v>
      </c>
      <c r="D17" s="177">
        <f>RES_hhdet_emih!D17/RES_summary!D$19</f>
        <v>0</v>
      </c>
      <c r="E17" s="177">
        <f>RES_hhdet_emih!E17/RES_summary!E$19</f>
        <v>0</v>
      </c>
      <c r="F17" s="177">
        <f>RES_hhdet_emih!F17/RES_summary!F$19</f>
        <v>0</v>
      </c>
      <c r="G17" s="177">
        <f>RES_hhdet_emih!G17/RES_summary!G$19</f>
        <v>0</v>
      </c>
      <c r="H17" s="177">
        <f>RES_hhdet_emih!H17/RES_summary!H$19</f>
        <v>0</v>
      </c>
      <c r="I17" s="177">
        <f>RES_hhdet_emih!I17/RES_summary!I$19</f>
        <v>0</v>
      </c>
      <c r="J17" s="177">
        <f>RES_hhdet_emih!J17/RES_summary!J$19</f>
        <v>0</v>
      </c>
      <c r="K17" s="177">
        <f>RES_hhdet_emih!K17/RES_summary!K$19</f>
        <v>0</v>
      </c>
      <c r="L17" s="177">
        <f>RES_hhdet_emih!L17/RES_summary!L$19</f>
        <v>0</v>
      </c>
      <c r="M17" s="177">
        <f>RES_hhdet_emih!M17/RES_summary!M$19</f>
        <v>0</v>
      </c>
      <c r="N17" s="177">
        <f>RES_hhdet_emih!N17/RES_summary!N$19</f>
        <v>0</v>
      </c>
      <c r="O17" s="177">
        <f>RES_hhdet_emih!O17/RES_summary!O$19</f>
        <v>0</v>
      </c>
      <c r="P17" s="177">
        <f>RES_hhdet_emih!P17/RES_summary!P$19</f>
        <v>0</v>
      </c>
      <c r="Q17" s="177">
        <f>RES_hhdet_emih!Q17/RES_summary!Q$19</f>
        <v>0</v>
      </c>
    </row>
    <row r="18" spans="1:17" ht="12" customHeight="1" x14ac:dyDescent="0.25">
      <c r="A18" s="148" t="s">
        <v>59</v>
      </c>
      <c r="B18" s="177">
        <f>RES_hhdet_emih!B18/RES_summary!B$19</f>
        <v>0</v>
      </c>
      <c r="C18" s="177">
        <f>RES_hhdet_emih!C18/RES_summary!C$19</f>
        <v>0</v>
      </c>
      <c r="D18" s="177">
        <f>RES_hhdet_emih!D18/RES_summary!D$19</f>
        <v>0</v>
      </c>
      <c r="E18" s="177">
        <f>RES_hhdet_emih!E18/RES_summary!E$19</f>
        <v>0</v>
      </c>
      <c r="F18" s="177">
        <f>RES_hhdet_emih!F18/RES_summary!F$19</f>
        <v>0</v>
      </c>
      <c r="G18" s="177">
        <f>RES_hhdet_emih!G18/RES_summary!G$19</f>
        <v>0</v>
      </c>
      <c r="H18" s="177">
        <f>RES_hhdet_emih!H18/RES_summary!H$19</f>
        <v>0</v>
      </c>
      <c r="I18" s="177">
        <f>RES_hhdet_emih!I18/RES_summary!I$19</f>
        <v>0</v>
      </c>
      <c r="J18" s="177">
        <f>RES_hhdet_emih!J18/RES_summary!J$19</f>
        <v>0</v>
      </c>
      <c r="K18" s="177">
        <f>RES_hhdet_emih!K18/RES_summary!K$19</f>
        <v>0</v>
      </c>
      <c r="L18" s="177">
        <f>RES_hhdet_emih!L18/RES_summary!L$19</f>
        <v>0</v>
      </c>
      <c r="M18" s="177">
        <f>RES_hhdet_emih!M18/RES_summary!M$19</f>
        <v>0</v>
      </c>
      <c r="N18" s="177">
        <f>RES_hhdet_emih!N18/RES_summary!N$19</f>
        <v>0</v>
      </c>
      <c r="O18" s="177">
        <f>RES_hhdet_emih!O18/RES_summary!O$19</f>
        <v>0</v>
      </c>
      <c r="P18" s="177">
        <f>RES_hhdet_emih!P18/RES_summary!P$19</f>
        <v>0</v>
      </c>
      <c r="Q18" s="177">
        <f>RES_hhdet_emih!Q18/RES_summary!Q$19</f>
        <v>0</v>
      </c>
    </row>
    <row r="19" spans="1:17" ht="12" customHeight="1" x14ac:dyDescent="0.25">
      <c r="A19" s="158" t="s">
        <v>62</v>
      </c>
      <c r="B19" s="178">
        <f>RES_hhdet_emih!B19/RES_summary!B$19</f>
        <v>0.89185718147668325</v>
      </c>
      <c r="C19" s="178">
        <f>RES_hhdet_emih!C19/RES_summary!C$19</f>
        <v>0.86438636682545889</v>
      </c>
      <c r="D19" s="178">
        <f>RES_hhdet_emih!D19/RES_summary!D$19</f>
        <v>0.83849353329112286</v>
      </c>
      <c r="E19" s="178">
        <f>RES_hhdet_emih!E19/RES_summary!E$19</f>
        <v>0.82622321434381862</v>
      </c>
      <c r="F19" s="178">
        <f>RES_hhdet_emih!F19/RES_summary!F$19</f>
        <v>0.85792961746252094</v>
      </c>
      <c r="G19" s="178">
        <f>RES_hhdet_emih!G19/RES_summary!G$19</f>
        <v>0.8502909267039348</v>
      </c>
      <c r="H19" s="178">
        <f>RES_hhdet_emih!H19/RES_summary!H$19</f>
        <v>0.87175877310108918</v>
      </c>
      <c r="I19" s="178">
        <f>RES_hhdet_emih!I19/RES_summary!I$19</f>
        <v>0.90385162684823528</v>
      </c>
      <c r="J19" s="178">
        <f>RES_hhdet_emih!J19/RES_summary!J$19</f>
        <v>0.93012048845620821</v>
      </c>
      <c r="K19" s="178">
        <f>RES_hhdet_emih!K19/RES_summary!K$19</f>
        <v>0.75297887331874092</v>
      </c>
      <c r="L19" s="178">
        <f>RES_hhdet_emih!L19/RES_summary!L$19</f>
        <v>0.78421087157554104</v>
      </c>
      <c r="M19" s="178">
        <f>RES_hhdet_emih!M19/RES_summary!M$19</f>
        <v>0.67752831808704339</v>
      </c>
      <c r="N19" s="178">
        <f>RES_hhdet_emih!N19/RES_summary!N$19</f>
        <v>0.62362310531136711</v>
      </c>
      <c r="O19" s="178">
        <f>RES_hhdet_emih!O19/RES_summary!O$19</f>
        <v>0.66370720125916194</v>
      </c>
      <c r="P19" s="178">
        <f>RES_hhdet_emih!P19/RES_summary!P$19</f>
        <v>0.54781019896345473</v>
      </c>
      <c r="Q19" s="178">
        <f>RES_hhdet_emih!Q19/RES_summary!Q$19</f>
        <v>0.55552094346193748</v>
      </c>
    </row>
    <row r="20" spans="1:17" ht="12" customHeight="1" x14ac:dyDescent="0.25">
      <c r="A20" s="23" t="s">
        <v>58</v>
      </c>
      <c r="B20" s="177">
        <f>RES_hhdet_emih!B20/RES_summary!B$19</f>
        <v>6.986693187636317</v>
      </c>
      <c r="C20" s="177">
        <f>RES_hhdet_emih!C20/RES_summary!C$19</f>
        <v>6.9687198790536211</v>
      </c>
      <c r="D20" s="177">
        <f>RES_hhdet_emih!D20/RES_summary!D$19</f>
        <v>6.9388624535731998</v>
      </c>
      <c r="E20" s="177">
        <f>RES_hhdet_emih!E20/RES_summary!E$19</f>
        <v>6.7449101112573402</v>
      </c>
      <c r="F20" s="177">
        <f>RES_hhdet_emih!F20/RES_summary!F$19</f>
        <v>6.9414133818296353</v>
      </c>
      <c r="G20" s="177">
        <f>RES_hhdet_emih!G20/RES_summary!G$19</f>
        <v>6.5925335100528111</v>
      </c>
      <c r="H20" s="177">
        <f>RES_hhdet_emih!H20/RES_summary!H$19</f>
        <v>6.5110190785304001</v>
      </c>
      <c r="I20" s="177">
        <f>RES_hhdet_emih!I20/RES_summary!I$19</f>
        <v>6.2668122386413767</v>
      </c>
      <c r="J20" s="177">
        <f>RES_hhdet_emih!J20/RES_summary!J$19</f>
        <v>6.2222073086335072</v>
      </c>
      <c r="K20" s="177">
        <f>RES_hhdet_emih!K20/RES_summary!K$19</f>
        <v>6.3262717336301399</v>
      </c>
      <c r="L20" s="177">
        <f>RES_hhdet_emih!L20/RES_summary!L$19</f>
        <v>6.1804759345825451</v>
      </c>
      <c r="M20" s="177">
        <f>RES_hhdet_emih!M20/RES_summary!M$19</f>
        <v>6.1093094207020666</v>
      </c>
      <c r="N20" s="177">
        <f>RES_hhdet_emih!N20/RES_summary!N$19</f>
        <v>6.1361442645975952</v>
      </c>
      <c r="O20" s="177">
        <f>RES_hhdet_emih!O20/RES_summary!O$19</f>
        <v>6.0495461138273017</v>
      </c>
      <c r="P20" s="177">
        <f>RES_hhdet_emih!P20/RES_summary!P$19</f>
        <v>5.9882130261776974</v>
      </c>
      <c r="Q20" s="177">
        <f>RES_hhdet_emih!Q20/RES_summary!Q$19</f>
        <v>5.8781063024877982</v>
      </c>
    </row>
    <row r="21" spans="1:17" ht="12" customHeight="1" x14ac:dyDescent="0.25">
      <c r="A21" s="23" t="s">
        <v>57</v>
      </c>
      <c r="B21" s="177">
        <f>RES_hhdet_emih!B21/RES_summary!B$19</f>
        <v>3.3087465432099386</v>
      </c>
      <c r="C21" s="177">
        <f>RES_hhdet_emih!C21/RES_summary!C$19</f>
        <v>3.3020579229594067</v>
      </c>
      <c r="D21" s="177">
        <f>RES_hhdet_emih!D21/RES_summary!D$19</f>
        <v>3.3031550700518424</v>
      </c>
      <c r="E21" s="177">
        <f>RES_hhdet_emih!E21/RES_summary!E$19</f>
        <v>3.1878381960260156</v>
      </c>
      <c r="F21" s="177">
        <f>RES_hhdet_emih!F21/RES_summary!F$19</f>
        <v>3.3545949821883734</v>
      </c>
      <c r="G21" s="177">
        <f>RES_hhdet_emih!G21/RES_summary!G$19</f>
        <v>3.5997630370683735</v>
      </c>
      <c r="H21" s="177">
        <f>RES_hhdet_emih!H21/RES_summary!H$19</f>
        <v>2.9150197821585109</v>
      </c>
      <c r="I21" s="177">
        <f>RES_hhdet_emih!I21/RES_summary!I$19</f>
        <v>3.2178867830114903</v>
      </c>
      <c r="J21" s="177">
        <f>RES_hhdet_emih!J21/RES_summary!J$19</f>
        <v>3.1866818930782927</v>
      </c>
      <c r="K21" s="177">
        <f>RES_hhdet_emih!K21/RES_summary!K$19</f>
        <v>2.3759703132769867</v>
      </c>
      <c r="L21" s="177">
        <f>RES_hhdet_emih!L21/RES_summary!L$19</f>
        <v>3.4128308621598564</v>
      </c>
      <c r="M21" s="177">
        <f>RES_hhdet_emih!M21/RES_summary!M$19</f>
        <v>3.3931187568378216</v>
      </c>
      <c r="N21" s="177">
        <f>RES_hhdet_emih!N21/RES_summary!N$19</f>
        <v>2.601308056280391</v>
      </c>
      <c r="O21" s="177">
        <f>RES_hhdet_emih!O21/RES_summary!O$19</f>
        <v>2.8394307512061774</v>
      </c>
      <c r="P21" s="177">
        <f>RES_hhdet_emih!P21/RES_summary!P$19</f>
        <v>2.7888838945717844</v>
      </c>
      <c r="Q21" s="177">
        <f>RES_hhdet_emih!Q21/RES_summary!Q$19</f>
        <v>2.7358945660428331</v>
      </c>
    </row>
    <row r="22" spans="1:17" ht="12" customHeight="1" x14ac:dyDescent="0.25">
      <c r="A22" s="29" t="s">
        <v>140</v>
      </c>
      <c r="B22" s="176">
        <f>RES_hhdet_emih!B22/RES_summary!B$19</f>
        <v>0</v>
      </c>
      <c r="C22" s="176">
        <f>RES_hhdet_emih!C22/RES_summary!C$19</f>
        <v>0</v>
      </c>
      <c r="D22" s="176">
        <f>RES_hhdet_emih!D22/RES_summary!D$19</f>
        <v>0</v>
      </c>
      <c r="E22" s="176">
        <f>RES_hhdet_emih!E22/RES_summary!E$19</f>
        <v>0</v>
      </c>
      <c r="F22" s="176">
        <f>RES_hhdet_emih!F22/RES_summary!F$19</f>
        <v>0</v>
      </c>
      <c r="G22" s="176">
        <f>RES_hhdet_emih!G22/RES_summary!G$19</f>
        <v>0</v>
      </c>
      <c r="H22" s="176">
        <f>RES_hhdet_emih!H22/RES_summary!H$19</f>
        <v>0</v>
      </c>
      <c r="I22" s="176">
        <f>RES_hhdet_emih!I22/RES_summary!I$19</f>
        <v>0</v>
      </c>
      <c r="J22" s="176">
        <f>RES_hhdet_emih!J22/RES_summary!J$19</f>
        <v>0</v>
      </c>
      <c r="K22" s="176">
        <f>RES_hhdet_emih!K22/RES_summary!K$19</f>
        <v>0</v>
      </c>
      <c r="L22" s="176">
        <f>RES_hhdet_emih!L22/RES_summary!L$19</f>
        <v>0</v>
      </c>
      <c r="M22" s="176">
        <f>RES_hhdet_emih!M22/RES_summary!M$19</f>
        <v>0</v>
      </c>
      <c r="N22" s="176">
        <f>RES_hhdet_emih!N22/RES_summary!N$19</f>
        <v>0</v>
      </c>
      <c r="O22" s="176">
        <f>RES_hhdet_emih!O22/RES_summary!O$19</f>
        <v>0</v>
      </c>
      <c r="P22" s="176">
        <f>RES_hhdet_emih!P22/RES_summary!P$19</f>
        <v>0</v>
      </c>
      <c r="Q22" s="176">
        <f>RES_hhdet_emih!Q22/RES_summary!Q$19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84">
        <f>RES_hhdet_emih!B24/RES_summary!B$19</f>
        <v>38.607443686099295</v>
      </c>
      <c r="C24" s="184">
        <f>RES_hhdet_emih!C24/RES_summary!C$19</f>
        <v>39.167279372256097</v>
      </c>
      <c r="D24" s="184">
        <f>RES_hhdet_emih!D24/RES_summary!D$19</f>
        <v>38.033904891644895</v>
      </c>
      <c r="E24" s="184">
        <f>RES_hhdet_emih!E24/RES_summary!E$19</f>
        <v>37.280499137949526</v>
      </c>
      <c r="F24" s="184">
        <f>RES_hhdet_emih!F24/RES_summary!F$19</f>
        <v>36.109039553602123</v>
      </c>
      <c r="G24" s="184">
        <f>RES_hhdet_emih!G24/RES_summary!G$19</f>
        <v>34.320284656462114</v>
      </c>
      <c r="H24" s="184">
        <f>RES_hhdet_emih!H24/RES_summary!H$19</f>
        <v>32.356484079326201</v>
      </c>
      <c r="I24" s="184">
        <f>RES_hhdet_emih!I24/RES_summary!I$19</f>
        <v>30.424670933812141</v>
      </c>
      <c r="J24" s="184">
        <f>RES_hhdet_emih!J24/RES_summary!J$19</f>
        <v>30.202599780843475</v>
      </c>
      <c r="K24" s="184">
        <f>RES_hhdet_emih!K24/RES_summary!K$19</f>
        <v>30.182111624006669</v>
      </c>
      <c r="L24" s="184">
        <f>RES_hhdet_emih!L24/RES_summary!L$19</f>
        <v>32.228214303236427</v>
      </c>
      <c r="M24" s="184">
        <f>RES_hhdet_emih!M24/RES_summary!M$19</f>
        <v>30.4956113671658</v>
      </c>
      <c r="N24" s="184">
        <f>RES_hhdet_emih!N24/RES_summary!N$19</f>
        <v>29.695890455733082</v>
      </c>
      <c r="O24" s="184">
        <f>RES_hhdet_emih!O24/RES_summary!O$19</f>
        <v>32.507454131641147</v>
      </c>
      <c r="P24" s="184">
        <f>RES_hhdet_emih!P24/RES_summary!P$19</f>
        <v>27.472595626593225</v>
      </c>
      <c r="Q24" s="184">
        <f>RES_hhdet_emih!Q24/RES_summary!Q$19</f>
        <v>29.225127295220258</v>
      </c>
    </row>
    <row r="25" spans="1:17" ht="12.95" customHeight="1" x14ac:dyDescent="0.25">
      <c r="A25" s="158" t="s">
        <v>65</v>
      </c>
      <c r="B25" s="178">
        <f>RES_hhdet_emih!B25/RES_summary!B$19</f>
        <v>37.18311330566064</v>
      </c>
      <c r="C25" s="178">
        <f>RES_hhdet_emih!C25/RES_summary!C$19</f>
        <v>37.781633932235444</v>
      </c>
      <c r="D25" s="178">
        <f>RES_hhdet_emih!D25/RES_summary!D$19</f>
        <v>36.659740287641064</v>
      </c>
      <c r="E25" s="178">
        <f>RES_hhdet_emih!E25/RES_summary!E$19</f>
        <v>35.959108293376822</v>
      </c>
      <c r="F25" s="178">
        <f>RES_hhdet_emih!F25/RES_summary!F$19</f>
        <v>34.781825833705881</v>
      </c>
      <c r="G25" s="178">
        <f>RES_hhdet_emih!G25/RES_summary!G$19</f>
        <v>32.951109989986179</v>
      </c>
      <c r="H25" s="178">
        <f>RES_hhdet_emih!H25/RES_summary!H$19</f>
        <v>31.037753358890047</v>
      </c>
      <c r="I25" s="178">
        <f>RES_hhdet_emih!I25/RES_summary!I$19</f>
        <v>28.995914705945793</v>
      </c>
      <c r="J25" s="178">
        <f>RES_hhdet_emih!J25/RES_summary!J$19</f>
        <v>28.795806467236918</v>
      </c>
      <c r="K25" s="178">
        <f>RES_hhdet_emih!K25/RES_summary!K$19</f>
        <v>28.926561656967124</v>
      </c>
      <c r="L25" s="178">
        <f>RES_hhdet_emih!L25/RES_summary!L$19</f>
        <v>30.974763277863779</v>
      </c>
      <c r="M25" s="178">
        <f>RES_hhdet_emih!M25/RES_summary!M$19</f>
        <v>29.233519312597075</v>
      </c>
      <c r="N25" s="178">
        <f>RES_hhdet_emih!N25/RES_summary!N$19</f>
        <v>28.505461348386174</v>
      </c>
      <c r="O25" s="178">
        <f>RES_hhdet_emih!O25/RES_summary!O$19</f>
        <v>31.334048277709805</v>
      </c>
      <c r="P25" s="178">
        <f>RES_hhdet_emih!P25/RES_summary!P$19</f>
        <v>26.277208490280199</v>
      </c>
      <c r="Q25" s="178">
        <f>RES_hhdet_emih!Q25/RES_summary!Q$19</f>
        <v>28.007455889654757</v>
      </c>
    </row>
    <row r="26" spans="1:17" ht="12" customHeight="1" x14ac:dyDescent="0.25">
      <c r="A26" s="23" t="s">
        <v>84</v>
      </c>
      <c r="B26" s="177">
        <f>RES_hhdet_emih!B26/RES_summary!B$19</f>
        <v>37.18311330566064</v>
      </c>
      <c r="C26" s="177">
        <f>RES_hhdet_emih!C26/RES_summary!C$19</f>
        <v>37.781633932235444</v>
      </c>
      <c r="D26" s="177">
        <f>RES_hhdet_emih!D26/RES_summary!D$19</f>
        <v>36.659740287641064</v>
      </c>
      <c r="E26" s="177">
        <f>RES_hhdet_emih!E26/RES_summary!E$19</f>
        <v>35.959108293376822</v>
      </c>
      <c r="F26" s="177">
        <f>RES_hhdet_emih!F26/RES_summary!F$19</f>
        <v>34.781825833705881</v>
      </c>
      <c r="G26" s="177">
        <f>RES_hhdet_emih!G26/RES_summary!G$19</f>
        <v>32.951109989986179</v>
      </c>
      <c r="H26" s="177">
        <f>RES_hhdet_emih!H26/RES_summary!H$19</f>
        <v>31.037753358890047</v>
      </c>
      <c r="I26" s="177">
        <f>RES_hhdet_emih!I26/RES_summary!I$19</f>
        <v>28.995914705945793</v>
      </c>
      <c r="J26" s="177">
        <f>RES_hhdet_emih!J26/RES_summary!J$19</f>
        <v>28.795806467236918</v>
      </c>
      <c r="K26" s="177">
        <f>RES_hhdet_emih!K26/RES_summary!K$19</f>
        <v>28.926561656967124</v>
      </c>
      <c r="L26" s="177">
        <f>RES_hhdet_emih!L26/RES_summary!L$19</f>
        <v>30.974763277863779</v>
      </c>
      <c r="M26" s="177">
        <f>RES_hhdet_emih!M26/RES_summary!M$19</f>
        <v>29.233519312597075</v>
      </c>
      <c r="N26" s="177">
        <f>RES_hhdet_emih!N26/RES_summary!N$19</f>
        <v>28.505461348386174</v>
      </c>
      <c r="O26" s="177">
        <f>RES_hhdet_emih!O26/RES_summary!O$19</f>
        <v>31.334048277709805</v>
      </c>
      <c r="P26" s="177">
        <f>RES_hhdet_emih!P26/RES_summary!P$19</f>
        <v>26.277208490280199</v>
      </c>
      <c r="Q26" s="177">
        <f>RES_hhdet_emih!Q26/RES_summary!Q$19</f>
        <v>28.007455889654757</v>
      </c>
    </row>
    <row r="27" spans="1:17" ht="12" customHeight="1" x14ac:dyDescent="0.25">
      <c r="A27" s="23" t="s">
        <v>60</v>
      </c>
      <c r="B27" s="177">
        <f>RES_hhdet_emih!B27/RES_summary!B$19</f>
        <v>0</v>
      </c>
      <c r="C27" s="177">
        <f>RES_hhdet_emih!C27/RES_summary!C$19</f>
        <v>0</v>
      </c>
      <c r="D27" s="177">
        <f>RES_hhdet_emih!D27/RES_summary!D$19</f>
        <v>0</v>
      </c>
      <c r="E27" s="177">
        <f>RES_hhdet_emih!E27/RES_summary!E$19</f>
        <v>0</v>
      </c>
      <c r="F27" s="177">
        <f>RES_hhdet_emih!F27/RES_summary!F$19</f>
        <v>0</v>
      </c>
      <c r="G27" s="177">
        <f>RES_hhdet_emih!G27/RES_summary!G$19</f>
        <v>0</v>
      </c>
      <c r="H27" s="177">
        <f>RES_hhdet_emih!H27/RES_summary!H$19</f>
        <v>0</v>
      </c>
      <c r="I27" s="177">
        <f>RES_hhdet_emih!I27/RES_summary!I$19</f>
        <v>0</v>
      </c>
      <c r="J27" s="177">
        <f>RES_hhdet_emih!J27/RES_summary!J$19</f>
        <v>0</v>
      </c>
      <c r="K27" s="177">
        <f>RES_hhdet_emih!K27/RES_summary!K$19</f>
        <v>0</v>
      </c>
      <c r="L27" s="177">
        <f>RES_hhdet_emih!L27/RES_summary!L$19</f>
        <v>0</v>
      </c>
      <c r="M27" s="177">
        <f>RES_hhdet_emih!M27/RES_summary!M$19</f>
        <v>0</v>
      </c>
      <c r="N27" s="177">
        <f>RES_hhdet_emih!N27/RES_summary!N$19</f>
        <v>0</v>
      </c>
      <c r="O27" s="177">
        <f>RES_hhdet_emih!O27/RES_summary!O$19</f>
        <v>0</v>
      </c>
      <c r="P27" s="177">
        <f>RES_hhdet_emih!P27/RES_summary!P$19</f>
        <v>0</v>
      </c>
      <c r="Q27" s="177">
        <f>RES_hhdet_emih!Q27/RES_summary!Q$19</f>
        <v>0</v>
      </c>
    </row>
    <row r="28" spans="1:17" ht="12.95" customHeight="1" x14ac:dyDescent="0.25">
      <c r="A28" s="158" t="s">
        <v>112</v>
      </c>
      <c r="B28" s="178">
        <f>RES_hhdet_emih!B28/RES_summary!B$19</f>
        <v>0</v>
      </c>
      <c r="C28" s="178">
        <f>RES_hhdet_emih!C28/RES_summary!C$19</f>
        <v>0</v>
      </c>
      <c r="D28" s="178">
        <f>RES_hhdet_emih!D28/RES_summary!D$19</f>
        <v>0</v>
      </c>
      <c r="E28" s="178">
        <f>RES_hhdet_emih!E28/RES_summary!E$19</f>
        <v>0</v>
      </c>
      <c r="F28" s="178">
        <f>RES_hhdet_emih!F28/RES_summary!F$19</f>
        <v>0</v>
      </c>
      <c r="G28" s="178">
        <f>RES_hhdet_emih!G28/RES_summary!G$19</f>
        <v>0</v>
      </c>
      <c r="H28" s="178">
        <f>RES_hhdet_emih!H28/RES_summary!H$19</f>
        <v>0</v>
      </c>
      <c r="I28" s="178">
        <f>RES_hhdet_emih!I28/RES_summary!I$19</f>
        <v>0</v>
      </c>
      <c r="J28" s="178">
        <f>RES_hhdet_emih!J28/RES_summary!J$19</f>
        <v>0</v>
      </c>
      <c r="K28" s="178">
        <f>RES_hhdet_emih!K28/RES_summary!K$19</f>
        <v>0</v>
      </c>
      <c r="L28" s="178">
        <f>RES_hhdet_emih!L28/RES_summary!L$19</f>
        <v>0</v>
      </c>
      <c r="M28" s="178">
        <f>RES_hhdet_emih!M28/RES_summary!M$19</f>
        <v>0</v>
      </c>
      <c r="N28" s="178">
        <f>RES_hhdet_emih!N28/RES_summary!N$19</f>
        <v>0</v>
      </c>
      <c r="O28" s="178">
        <f>RES_hhdet_emih!O28/RES_summary!O$19</f>
        <v>0</v>
      </c>
      <c r="P28" s="178">
        <f>RES_hhdet_emih!P28/RES_summary!P$19</f>
        <v>0</v>
      </c>
      <c r="Q28" s="178">
        <f>RES_hhdet_emih!Q28/RES_summary!Q$19</f>
        <v>0</v>
      </c>
    </row>
    <row r="29" spans="1:17" ht="12" customHeight="1" x14ac:dyDescent="0.25">
      <c r="A29" s="23" t="s">
        <v>60</v>
      </c>
      <c r="B29" s="177">
        <f>RES_hhdet_emih!B29/RES_summary!B$19</f>
        <v>0</v>
      </c>
      <c r="C29" s="177">
        <f>RES_hhdet_emih!C29/RES_summary!C$19</f>
        <v>0</v>
      </c>
      <c r="D29" s="177">
        <f>RES_hhdet_emih!D29/RES_summary!D$19</f>
        <v>0</v>
      </c>
      <c r="E29" s="177">
        <f>RES_hhdet_emih!E29/RES_summary!E$19</f>
        <v>0</v>
      </c>
      <c r="F29" s="177">
        <f>RES_hhdet_emih!F29/RES_summary!F$19</f>
        <v>0</v>
      </c>
      <c r="G29" s="177">
        <f>RES_hhdet_emih!G29/RES_summary!G$19</f>
        <v>0</v>
      </c>
      <c r="H29" s="177">
        <f>RES_hhdet_emih!H29/RES_summary!H$19</f>
        <v>0</v>
      </c>
      <c r="I29" s="177">
        <f>RES_hhdet_emih!I29/RES_summary!I$19</f>
        <v>0</v>
      </c>
      <c r="J29" s="177">
        <f>RES_hhdet_emih!J29/RES_summary!J$19</f>
        <v>0</v>
      </c>
      <c r="K29" s="177">
        <f>RES_hhdet_emih!K29/RES_summary!K$19</f>
        <v>0</v>
      </c>
      <c r="L29" s="177">
        <f>RES_hhdet_emih!L29/RES_summary!L$19</f>
        <v>0</v>
      </c>
      <c r="M29" s="177">
        <f>RES_hhdet_emih!M29/RES_summary!M$19</f>
        <v>0</v>
      </c>
      <c r="N29" s="177">
        <f>RES_hhdet_emih!N29/RES_summary!N$19</f>
        <v>0</v>
      </c>
      <c r="O29" s="177">
        <f>RES_hhdet_emih!O29/RES_summary!O$19</f>
        <v>0</v>
      </c>
      <c r="P29" s="177">
        <f>RES_hhdet_emih!P29/RES_summary!P$19</f>
        <v>0</v>
      </c>
      <c r="Q29" s="177">
        <f>RES_hhdet_emih!Q29/RES_summary!Q$19</f>
        <v>0</v>
      </c>
    </row>
    <row r="30" spans="1:17" ht="12" customHeight="1" x14ac:dyDescent="0.25">
      <c r="A30" s="158" t="s">
        <v>63</v>
      </c>
      <c r="B30" s="178">
        <f>RES_hhdet_emih!B30/RES_summary!B$19</f>
        <v>1.2411544661788585</v>
      </c>
      <c r="C30" s="178">
        <f>RES_hhdet_emih!C30/RES_summary!C$19</f>
        <v>1.2446880267085527</v>
      </c>
      <c r="D30" s="178">
        <f>RES_hhdet_emih!D30/RES_summary!D$19</f>
        <v>1.254578034571789</v>
      </c>
      <c r="E30" s="178">
        <f>RES_hhdet_emih!E30/RES_summary!E$19</f>
        <v>1.2556436031445044</v>
      </c>
      <c r="F30" s="178">
        <f>RES_hhdet_emih!F30/RES_summary!F$19</f>
        <v>1.253235587724997</v>
      </c>
      <c r="G30" s="178">
        <f>RES_hhdet_emih!G30/RES_summary!G$19</f>
        <v>1.2209602904842958</v>
      </c>
      <c r="H30" s="178">
        <f>RES_hhdet_emih!H30/RES_summary!H$19</f>
        <v>1.1963506525312442</v>
      </c>
      <c r="I30" s="178">
        <f>RES_hhdet_emih!I30/RES_summary!I$19</f>
        <v>1.1906939344766854</v>
      </c>
      <c r="J30" s="178">
        <f>RES_hhdet_emih!J30/RES_summary!J$19</f>
        <v>1.1862971295944691</v>
      </c>
      <c r="K30" s="178">
        <f>RES_hhdet_emih!K30/RES_summary!K$19</f>
        <v>1.1523657208445375</v>
      </c>
      <c r="L30" s="178">
        <f>RES_hhdet_emih!L30/RES_summary!L$19</f>
        <v>1.1093792626382597</v>
      </c>
      <c r="M30" s="178">
        <f>RES_hhdet_emih!M30/RES_summary!M$19</f>
        <v>1.1254816647606154</v>
      </c>
      <c r="N30" s="178">
        <f>RES_hhdet_emih!N30/RES_summary!N$19</f>
        <v>1.115633335731923</v>
      </c>
      <c r="O30" s="178">
        <f>RES_hhdet_emih!O30/RES_summary!O$19</f>
        <v>1.0908054098665101</v>
      </c>
      <c r="P30" s="178">
        <f>RES_hhdet_emih!P30/RES_summary!P$19</f>
        <v>1.1083957164977727</v>
      </c>
      <c r="Q30" s="178">
        <f>RES_hhdet_emih!Q30/RES_summary!Q$19</f>
        <v>1.0961248016786229</v>
      </c>
    </row>
    <row r="31" spans="1:17" ht="12" customHeight="1" x14ac:dyDescent="0.25">
      <c r="A31" s="167" t="s">
        <v>169</v>
      </c>
      <c r="B31" s="183">
        <f>RES_hhdet_emih!B31/RES_summary!B$19</f>
        <v>7.1341413445503878</v>
      </c>
      <c r="C31" s="183">
        <f>RES_hhdet_emih!C31/RES_summary!C$19</f>
        <v>7.0762228834044301</v>
      </c>
      <c r="D31" s="183">
        <f>RES_hhdet_emih!D31/RES_summary!D$19</f>
        <v>7.0382670454082694</v>
      </c>
      <c r="E31" s="183">
        <f>RES_hhdet_emih!E31/RES_summary!E$19</f>
        <v>6.9797077099369194</v>
      </c>
      <c r="F31" s="183">
        <f>RES_hhdet_emih!F31/RES_summary!F$19</f>
        <v>6.9010985403562763</v>
      </c>
      <c r="G31" s="183">
        <f>RES_hhdet_emih!G31/RES_summary!G$19</f>
        <v>6.8680801926314166</v>
      </c>
      <c r="H31" s="183">
        <f>RES_hhdet_emih!H31/RES_summary!H$19</f>
        <v>6.7646267920944991</v>
      </c>
      <c r="I31" s="183">
        <f>RES_hhdet_emih!I31/RES_summary!I$19</f>
        <v>6.6562292503450813</v>
      </c>
      <c r="J31" s="183">
        <f>RES_hhdet_emih!J31/RES_summary!J$19</f>
        <v>6.5347266978121175</v>
      </c>
      <c r="K31" s="183">
        <f>RES_hhdet_emih!K31/RES_summary!K$19</f>
        <v>6.5494372753146806</v>
      </c>
      <c r="L31" s="183">
        <f>RES_hhdet_emih!L31/RES_summary!L$19</f>
        <v>6.524337336258097</v>
      </c>
      <c r="M31" s="183">
        <f>RES_hhdet_emih!M31/RES_summary!M$19</f>
        <v>6.4824420150467708</v>
      </c>
      <c r="N31" s="183">
        <f>RES_hhdet_emih!N31/RES_summary!N$19</f>
        <v>6.414352001245045</v>
      </c>
      <c r="O31" s="183">
        <f>RES_hhdet_emih!O31/RES_summary!O$19</f>
        <v>6.3056738778334083</v>
      </c>
      <c r="P31" s="183">
        <f>RES_hhdet_emih!P31/RES_summary!P$19</f>
        <v>6.2092305109583101</v>
      </c>
      <c r="Q31" s="183">
        <f>RES_hhdet_emih!Q31/RES_summary!Q$19</f>
        <v>6.1070953023086796</v>
      </c>
    </row>
    <row r="32" spans="1:17" ht="12" customHeight="1" x14ac:dyDescent="0.25">
      <c r="A32" s="167" t="s">
        <v>168</v>
      </c>
      <c r="B32" s="183">
        <f>RES_hhdet_emih!B32/RES_summary!B$19</f>
        <v>4.6371918739577529</v>
      </c>
      <c r="C32" s="183">
        <f>RES_hhdet_emih!C32/RES_summary!C$19</f>
        <v>4.5995448742128744</v>
      </c>
      <c r="D32" s="183">
        <f>RES_hhdet_emih!D32/RES_summary!D$19</f>
        <v>4.5748735795153754</v>
      </c>
      <c r="E32" s="183">
        <f>RES_hhdet_emih!E32/RES_summary!E$19</f>
        <v>4.5368100114589964</v>
      </c>
      <c r="F32" s="183">
        <f>RES_hhdet_emih!F32/RES_summary!F$19</f>
        <v>4.4857140512315796</v>
      </c>
      <c r="G32" s="183">
        <f>RES_hhdet_emih!G32/RES_summary!G$19</f>
        <v>4.4642521252104226</v>
      </c>
      <c r="H32" s="183">
        <f>RES_hhdet_emih!H32/RES_summary!H$19</f>
        <v>4.3970074148614273</v>
      </c>
      <c r="I32" s="183">
        <f>RES_hhdet_emih!I32/RES_summary!I$19</f>
        <v>4.326549012724306</v>
      </c>
      <c r="J32" s="183">
        <f>RES_hhdet_emih!J32/RES_summary!J$19</f>
        <v>4.2475723535778762</v>
      </c>
      <c r="K32" s="183">
        <f>RES_hhdet_emih!K32/RES_summary!K$19</f>
        <v>4.257134228954544</v>
      </c>
      <c r="L32" s="183">
        <f>RES_hhdet_emih!L32/RES_summary!L$19</f>
        <v>4.2081975818864716</v>
      </c>
      <c r="M32" s="183">
        <f>RES_hhdet_emih!M32/RES_summary!M$19</f>
        <v>4.2459995198556353</v>
      </c>
      <c r="N32" s="183">
        <f>RES_hhdet_emih!N32/RES_summary!N$19</f>
        <v>4.1693288008092786</v>
      </c>
      <c r="O32" s="183">
        <f>RES_hhdet_emih!O32/RES_summary!O$19</f>
        <v>4.0513954665079668</v>
      </c>
      <c r="P32" s="183">
        <f>RES_hhdet_emih!P32/RES_summary!P$19</f>
        <v>4.0732552151886505</v>
      </c>
      <c r="Q32" s="183">
        <f>RES_hhdet_emih!Q32/RES_summary!Q$19</f>
        <v>3.9696119465006396</v>
      </c>
    </row>
    <row r="33" spans="1:17" ht="12" customHeight="1" x14ac:dyDescent="0.25">
      <c r="A33" s="166" t="s">
        <v>57</v>
      </c>
      <c r="B33" s="182">
        <f>RES_hhdet_emih!B33/RES_summary!B$19</f>
        <v>4.6371918739577529</v>
      </c>
      <c r="C33" s="182">
        <f>RES_hhdet_emih!C33/RES_summary!C$19</f>
        <v>4.5995448742128744</v>
      </c>
      <c r="D33" s="182">
        <f>RES_hhdet_emih!D33/RES_summary!D$19</f>
        <v>4.5748735795153754</v>
      </c>
      <c r="E33" s="182">
        <f>RES_hhdet_emih!E33/RES_summary!E$19</f>
        <v>4.5368100114589964</v>
      </c>
      <c r="F33" s="182">
        <f>RES_hhdet_emih!F33/RES_summary!F$19</f>
        <v>4.4857140512315796</v>
      </c>
      <c r="G33" s="182">
        <f>RES_hhdet_emih!G33/RES_summary!G$19</f>
        <v>4.4642521252104226</v>
      </c>
      <c r="H33" s="182">
        <f>RES_hhdet_emih!H33/RES_summary!H$19</f>
        <v>4.3970074148614273</v>
      </c>
      <c r="I33" s="182">
        <f>RES_hhdet_emih!I33/RES_summary!I$19</f>
        <v>4.326549012724306</v>
      </c>
      <c r="J33" s="182">
        <f>RES_hhdet_emih!J33/RES_summary!J$19</f>
        <v>4.2475723535778762</v>
      </c>
      <c r="K33" s="182">
        <f>RES_hhdet_emih!K33/RES_summary!K$19</f>
        <v>4.257134228954544</v>
      </c>
      <c r="L33" s="182">
        <f>RES_hhdet_emih!L33/RES_summary!L$19</f>
        <v>4.2081975818864716</v>
      </c>
      <c r="M33" s="182">
        <f>RES_hhdet_emih!M33/RES_summary!M$19</f>
        <v>4.2459995198556353</v>
      </c>
      <c r="N33" s="182">
        <f>RES_hhdet_emih!N33/RES_summary!N$19</f>
        <v>4.1693288008092786</v>
      </c>
      <c r="O33" s="182">
        <f>RES_hhdet_emih!O33/RES_summary!O$19</f>
        <v>4.0513954665079668</v>
      </c>
      <c r="P33" s="182">
        <f>RES_hhdet_emih!P33/RES_summary!P$19</f>
        <v>4.0732552151886505</v>
      </c>
      <c r="Q33" s="182">
        <f>RES_hhdet_emih!Q33/RES_summary!Q$19</f>
        <v>3.9696119465006396</v>
      </c>
    </row>
    <row r="34" spans="1:17" ht="12" customHeight="1" x14ac:dyDescent="0.25">
      <c r="A34" s="147" t="s">
        <v>59</v>
      </c>
      <c r="B34" s="181">
        <f>RES_hhdet_emih!B34/RES_summary!B$19</f>
        <v>0</v>
      </c>
      <c r="C34" s="181">
        <f>RES_hhdet_emih!C34/RES_summary!C$19</f>
        <v>0</v>
      </c>
      <c r="D34" s="181">
        <f>RES_hhdet_emih!D34/RES_summary!D$19</f>
        <v>0</v>
      </c>
      <c r="E34" s="181">
        <f>RES_hhdet_emih!E34/RES_summary!E$19</f>
        <v>0</v>
      </c>
      <c r="F34" s="181">
        <f>RES_hhdet_emih!F34/RES_summary!F$19</f>
        <v>0</v>
      </c>
      <c r="G34" s="181">
        <f>RES_hhdet_emih!G34/RES_summary!G$19</f>
        <v>0</v>
      </c>
      <c r="H34" s="181">
        <f>RES_hhdet_emih!H34/RES_summary!H$19</f>
        <v>0</v>
      </c>
      <c r="I34" s="181">
        <f>RES_hhdet_emih!I34/RES_summary!I$19</f>
        <v>0</v>
      </c>
      <c r="J34" s="181">
        <f>RES_hhdet_emih!J34/RES_summary!J$19</f>
        <v>0</v>
      </c>
      <c r="K34" s="181">
        <f>RES_hhdet_emih!K34/RES_summary!K$19</f>
        <v>0</v>
      </c>
      <c r="L34" s="181">
        <f>RES_hhdet_emih!L34/RES_summary!L$19</f>
        <v>0</v>
      </c>
      <c r="M34" s="181">
        <f>RES_hhdet_emih!M34/RES_summary!M$19</f>
        <v>0</v>
      </c>
      <c r="N34" s="181">
        <f>RES_hhdet_emih!N34/RES_summary!N$19</f>
        <v>0</v>
      </c>
      <c r="O34" s="181">
        <f>RES_hhdet_emih!O34/RES_summary!O$19</f>
        <v>0</v>
      </c>
      <c r="P34" s="181">
        <f>RES_hhdet_emih!P34/RES_summary!P$19</f>
        <v>0</v>
      </c>
      <c r="Q34" s="181">
        <f>RES_hhdet_emih!Q34/RES_summary!Q$19</f>
        <v>0</v>
      </c>
    </row>
    <row r="35" spans="1:17" ht="12" customHeight="1" x14ac:dyDescent="0.25">
      <c r="A35" s="163" t="s">
        <v>142</v>
      </c>
      <c r="B35" s="180">
        <f>RES_hhdet_emih!B35/RES_summary!B$19</f>
        <v>0</v>
      </c>
      <c r="C35" s="180">
        <f>RES_hhdet_emih!C35/RES_summary!C$19</f>
        <v>0</v>
      </c>
      <c r="D35" s="180">
        <f>RES_hhdet_emih!D35/RES_summary!D$19</f>
        <v>0</v>
      </c>
      <c r="E35" s="180">
        <f>RES_hhdet_emih!E35/RES_summary!E$19</f>
        <v>0</v>
      </c>
      <c r="F35" s="180">
        <f>RES_hhdet_emih!F35/RES_summary!F$19</f>
        <v>0</v>
      </c>
      <c r="G35" s="180">
        <f>RES_hhdet_emih!G35/RES_summary!G$19</f>
        <v>0</v>
      </c>
      <c r="H35" s="180">
        <f>RES_hhdet_emih!H35/RES_summary!H$19</f>
        <v>0</v>
      </c>
      <c r="I35" s="180">
        <f>RES_hhdet_emih!I35/RES_summary!I$19</f>
        <v>0</v>
      </c>
      <c r="J35" s="180">
        <f>RES_hhdet_emih!J35/RES_summary!J$19</f>
        <v>0</v>
      </c>
      <c r="K35" s="180">
        <f>RES_hhdet_emih!K35/RES_summary!K$19</f>
        <v>0</v>
      </c>
      <c r="L35" s="180">
        <f>RES_hhdet_emih!L35/RES_summary!L$19</f>
        <v>0</v>
      </c>
      <c r="M35" s="180">
        <f>RES_hhdet_emih!M35/RES_summary!M$19</f>
        <v>0</v>
      </c>
      <c r="N35" s="180">
        <f>RES_hhdet_emih!N35/RES_summary!N$19</f>
        <v>0</v>
      </c>
      <c r="O35" s="180">
        <f>RES_hhdet_emih!O35/RES_summary!O$19</f>
        <v>0</v>
      </c>
      <c r="P35" s="180">
        <f>RES_hhdet_emih!P35/RES_summary!P$19</f>
        <v>0</v>
      </c>
      <c r="Q35" s="180">
        <f>RES_hhdet_emih!Q35/RES_summary!Q$19</f>
        <v>0</v>
      </c>
    </row>
    <row r="36" spans="1:17" ht="12" customHeight="1" x14ac:dyDescent="0.25">
      <c r="A36" s="161" t="s">
        <v>141</v>
      </c>
      <c r="B36" s="179">
        <f>RES_hhdet_emih!B36/RES_summary!B$19</f>
        <v>0</v>
      </c>
      <c r="C36" s="179">
        <f>RES_hhdet_emih!C36/RES_summary!C$19</f>
        <v>0</v>
      </c>
      <c r="D36" s="179">
        <f>RES_hhdet_emih!D36/RES_summary!D$19</f>
        <v>0</v>
      </c>
      <c r="E36" s="179">
        <f>RES_hhdet_emih!E36/RES_summary!E$19</f>
        <v>0</v>
      </c>
      <c r="F36" s="179">
        <f>RES_hhdet_emih!F36/RES_summary!F$19</f>
        <v>0</v>
      </c>
      <c r="G36" s="179">
        <f>RES_hhdet_emih!G36/RES_summary!G$19</f>
        <v>0</v>
      </c>
      <c r="H36" s="179">
        <f>RES_hhdet_emih!H36/RES_summary!H$19</f>
        <v>0</v>
      </c>
      <c r="I36" s="179">
        <f>RES_hhdet_emih!I36/RES_summary!I$19</f>
        <v>0</v>
      </c>
      <c r="J36" s="179">
        <f>RES_hhdet_emih!J36/RES_summary!J$19</f>
        <v>0</v>
      </c>
      <c r="K36" s="179">
        <f>RES_hhdet_emih!K36/RES_summary!K$19</f>
        <v>0</v>
      </c>
      <c r="L36" s="179">
        <f>RES_hhdet_emih!L36/RES_summary!L$19</f>
        <v>0</v>
      </c>
      <c r="M36" s="179">
        <f>RES_hhdet_emih!M36/RES_summary!M$19</f>
        <v>0</v>
      </c>
      <c r="N36" s="179">
        <f>RES_hhdet_emih!N36/RES_summary!N$19</f>
        <v>0</v>
      </c>
      <c r="O36" s="179">
        <f>RES_hhdet_emih!O36/RES_summary!O$19</f>
        <v>0</v>
      </c>
      <c r="P36" s="179">
        <f>RES_hhdet_emih!P36/RES_summary!P$19</f>
        <v>0</v>
      </c>
      <c r="Q36" s="179">
        <f>RES_hhdet_emih!Q36/RES_summary!Q$19</f>
        <v>0</v>
      </c>
    </row>
    <row r="37" spans="1:17" ht="12" customHeight="1" x14ac:dyDescent="0.25">
      <c r="A37" s="148" t="s">
        <v>60</v>
      </c>
      <c r="B37" s="177">
        <f>RES_hhdet_emih!B37/RES_summary!B$19</f>
        <v>0</v>
      </c>
      <c r="C37" s="177">
        <f>RES_hhdet_emih!C37/RES_summary!C$19</f>
        <v>0</v>
      </c>
      <c r="D37" s="177">
        <f>RES_hhdet_emih!D37/RES_summary!D$19</f>
        <v>0</v>
      </c>
      <c r="E37" s="177">
        <f>RES_hhdet_emih!E37/RES_summary!E$19</f>
        <v>0</v>
      </c>
      <c r="F37" s="177">
        <f>RES_hhdet_emih!F37/RES_summary!F$19</f>
        <v>0</v>
      </c>
      <c r="G37" s="177">
        <f>RES_hhdet_emih!G37/RES_summary!G$19</f>
        <v>0</v>
      </c>
      <c r="H37" s="177">
        <f>RES_hhdet_emih!H37/RES_summary!H$19</f>
        <v>0</v>
      </c>
      <c r="I37" s="177">
        <f>RES_hhdet_emih!I37/RES_summary!I$19</f>
        <v>0</v>
      </c>
      <c r="J37" s="177">
        <f>RES_hhdet_emih!J37/RES_summary!J$19</f>
        <v>0</v>
      </c>
      <c r="K37" s="177">
        <f>RES_hhdet_emih!K37/RES_summary!K$19</f>
        <v>0</v>
      </c>
      <c r="L37" s="177">
        <f>RES_hhdet_emih!L37/RES_summary!L$19</f>
        <v>0</v>
      </c>
      <c r="M37" s="177">
        <f>RES_hhdet_emih!M37/RES_summary!M$19</f>
        <v>0</v>
      </c>
      <c r="N37" s="177">
        <f>RES_hhdet_emih!N37/RES_summary!N$19</f>
        <v>0</v>
      </c>
      <c r="O37" s="177">
        <f>RES_hhdet_emih!O37/RES_summary!O$19</f>
        <v>0</v>
      </c>
      <c r="P37" s="177">
        <f>RES_hhdet_emih!P37/RES_summary!P$19</f>
        <v>0</v>
      </c>
      <c r="Q37" s="177">
        <f>RES_hhdet_emih!Q37/RES_summary!Q$19</f>
        <v>0</v>
      </c>
    </row>
    <row r="38" spans="1:17" ht="12" customHeight="1" x14ac:dyDescent="0.25">
      <c r="A38" s="148" t="s">
        <v>59</v>
      </c>
      <c r="B38" s="177">
        <f>RES_hhdet_emih!B38/RES_summary!B$19</f>
        <v>0</v>
      </c>
      <c r="C38" s="177">
        <f>RES_hhdet_emih!C38/RES_summary!C$19</f>
        <v>0</v>
      </c>
      <c r="D38" s="177">
        <f>RES_hhdet_emih!D38/RES_summary!D$19</f>
        <v>0</v>
      </c>
      <c r="E38" s="177">
        <f>RES_hhdet_emih!E38/RES_summary!E$19</f>
        <v>0</v>
      </c>
      <c r="F38" s="177">
        <f>RES_hhdet_emih!F38/RES_summary!F$19</f>
        <v>0</v>
      </c>
      <c r="G38" s="177">
        <f>RES_hhdet_emih!G38/RES_summary!G$19</f>
        <v>0</v>
      </c>
      <c r="H38" s="177">
        <f>RES_hhdet_emih!H38/RES_summary!H$19</f>
        <v>0</v>
      </c>
      <c r="I38" s="177">
        <f>RES_hhdet_emih!I38/RES_summary!I$19</f>
        <v>0</v>
      </c>
      <c r="J38" s="177">
        <f>RES_hhdet_emih!J38/RES_summary!J$19</f>
        <v>0</v>
      </c>
      <c r="K38" s="177">
        <f>RES_hhdet_emih!K38/RES_summary!K$19</f>
        <v>0</v>
      </c>
      <c r="L38" s="177">
        <f>RES_hhdet_emih!L38/RES_summary!L$19</f>
        <v>0</v>
      </c>
      <c r="M38" s="177">
        <f>RES_hhdet_emih!M38/RES_summary!M$19</f>
        <v>0</v>
      </c>
      <c r="N38" s="177">
        <f>RES_hhdet_emih!N38/RES_summary!N$19</f>
        <v>0</v>
      </c>
      <c r="O38" s="177">
        <f>RES_hhdet_emih!O38/RES_summary!O$19</f>
        <v>0</v>
      </c>
      <c r="P38" s="177">
        <f>RES_hhdet_emih!P38/RES_summary!P$19</f>
        <v>0</v>
      </c>
      <c r="Q38" s="177">
        <f>RES_hhdet_emih!Q38/RES_summary!Q$19</f>
        <v>0</v>
      </c>
    </row>
    <row r="39" spans="1:17" ht="12" customHeight="1" x14ac:dyDescent="0.25">
      <c r="A39" s="158" t="s">
        <v>62</v>
      </c>
      <c r="B39" s="178">
        <f>RES_hhdet_emih!B39/RES_summary!B$19</f>
        <v>0.18317591425979299</v>
      </c>
      <c r="C39" s="178">
        <f>RES_hhdet_emih!C39/RES_summary!C$19</f>
        <v>0.14095741331210118</v>
      </c>
      <c r="D39" s="178">
        <f>RES_hhdet_emih!D39/RES_summary!D$19</f>
        <v>0.11958656943204476</v>
      </c>
      <c r="E39" s="178">
        <f>RES_hhdet_emih!E39/RES_summary!E$19</f>
        <v>6.574724142820193E-2</v>
      </c>
      <c r="F39" s="178">
        <f>RES_hhdet_emih!F39/RES_summary!F$19</f>
        <v>7.3978132171247185E-2</v>
      </c>
      <c r="G39" s="178">
        <f>RES_hhdet_emih!G39/RES_summary!G$19</f>
        <v>0.14821437599163967</v>
      </c>
      <c r="H39" s="178">
        <f>RES_hhdet_emih!H39/RES_summary!H$19</f>
        <v>0.1223800679049148</v>
      </c>
      <c r="I39" s="178">
        <f>RES_hhdet_emih!I39/RES_summary!I$19</f>
        <v>0.2380622933896617</v>
      </c>
      <c r="J39" s="178">
        <f>RES_hhdet_emih!J39/RES_summary!J$19</f>
        <v>0.22049618401208909</v>
      </c>
      <c r="K39" s="178">
        <f>RES_hhdet_emih!K39/RES_summary!K$19</f>
        <v>0.10318424619500856</v>
      </c>
      <c r="L39" s="178">
        <f>RES_hhdet_emih!L39/RES_summary!L$19</f>
        <v>0.14407176273438682</v>
      </c>
      <c r="M39" s="178">
        <f>RES_hhdet_emih!M39/RES_summary!M$19</f>
        <v>0.13661038980811122</v>
      </c>
      <c r="N39" s="178">
        <f>RES_hhdet_emih!N39/RES_summary!N$19</f>
        <v>7.4795771614983325E-2</v>
      </c>
      <c r="O39" s="178">
        <f>RES_hhdet_emih!O39/RES_summary!O$19</f>
        <v>8.2600444064833314E-2</v>
      </c>
      <c r="P39" s="178">
        <f>RES_hhdet_emih!P39/RES_summary!P$19</f>
        <v>8.6991419815251214E-2</v>
      </c>
      <c r="Q39" s="178">
        <f>RES_hhdet_emih!Q39/RES_summary!Q$19</f>
        <v>0.12154660388687513</v>
      </c>
    </row>
    <row r="40" spans="1:17" ht="12" customHeight="1" x14ac:dyDescent="0.25">
      <c r="A40" s="23" t="s">
        <v>57</v>
      </c>
      <c r="B40" s="177">
        <f>RES_hhdet_emih!B40/RES_summary!B$19</f>
        <v>3.3087465432099394</v>
      </c>
      <c r="C40" s="177">
        <f>RES_hhdet_emih!C40/RES_summary!C$19</f>
        <v>3.3020579229594071</v>
      </c>
      <c r="D40" s="177">
        <f>RES_hhdet_emih!D40/RES_summary!D$19</f>
        <v>3.1688039562756281</v>
      </c>
      <c r="E40" s="177">
        <f>RES_hhdet_emih!E40/RES_summary!E$19</f>
        <v>2.979525649623747</v>
      </c>
      <c r="F40" s="177">
        <f>RES_hhdet_emih!F40/RES_summary!F$19</f>
        <v>3.1296736753883914</v>
      </c>
      <c r="G40" s="177">
        <f>RES_hhdet_emih!G40/RES_summary!G$19</f>
        <v>3.4592947561543856</v>
      </c>
      <c r="H40" s="177">
        <f>RES_hhdet_emih!H40/RES_summary!H$19</f>
        <v>2.8369252599226926</v>
      </c>
      <c r="I40" s="177">
        <f>RES_hhdet_emih!I40/RES_summary!I$19</f>
        <v>3.1891286119656583</v>
      </c>
      <c r="J40" s="177">
        <f>RES_hhdet_emih!J40/RES_summary!J$19</f>
        <v>3.1674968426533683</v>
      </c>
      <c r="K40" s="177">
        <f>RES_hhdet_emih!K40/RES_summary!K$19</f>
        <v>2.3682114957650962</v>
      </c>
      <c r="L40" s="177">
        <f>RES_hhdet_emih!L40/RES_summary!L$19</f>
        <v>3.4012906359489063</v>
      </c>
      <c r="M40" s="177">
        <f>RES_hhdet_emih!M40/RES_summary!M$19</f>
        <v>3.3810000863167335</v>
      </c>
      <c r="N40" s="177">
        <f>RES_hhdet_emih!N40/RES_summary!N$19</f>
        <v>2.5877970845969349</v>
      </c>
      <c r="O40" s="177">
        <f>RES_hhdet_emih!O40/RES_summary!O$19</f>
        <v>2.8236201550719882</v>
      </c>
      <c r="P40" s="177">
        <f>RES_hhdet_emih!P40/RES_summary!P$19</f>
        <v>2.7444389864295387</v>
      </c>
      <c r="Q40" s="177">
        <f>RES_hhdet_emih!Q40/RES_summary!Q$19</f>
        <v>2.7678507341256826</v>
      </c>
    </row>
    <row r="41" spans="1:17" ht="12" customHeight="1" x14ac:dyDescent="0.25">
      <c r="A41" s="29" t="s">
        <v>140</v>
      </c>
      <c r="B41" s="176">
        <f>RES_hhdet_emih!B41/RES_summary!B$19</f>
        <v>0</v>
      </c>
      <c r="C41" s="176">
        <f>RES_hhdet_emih!C41/RES_summary!C$19</f>
        <v>0</v>
      </c>
      <c r="D41" s="176">
        <f>RES_hhdet_emih!D41/RES_summary!D$19</f>
        <v>0</v>
      </c>
      <c r="E41" s="176">
        <f>RES_hhdet_emih!E41/RES_summary!E$19</f>
        <v>0</v>
      </c>
      <c r="F41" s="176">
        <f>RES_hhdet_emih!F41/RES_summary!F$19</f>
        <v>0</v>
      </c>
      <c r="G41" s="176">
        <f>RES_hhdet_emih!G41/RES_summary!G$19</f>
        <v>0</v>
      </c>
      <c r="H41" s="176">
        <f>RES_hhdet_emih!H41/RES_summary!H$19</f>
        <v>0</v>
      </c>
      <c r="I41" s="176">
        <f>RES_hhdet_emih!I41/RES_summary!I$19</f>
        <v>0</v>
      </c>
      <c r="J41" s="176">
        <f>RES_hhdet_emih!J41/RES_summary!J$19</f>
        <v>0</v>
      </c>
      <c r="K41" s="176">
        <f>RES_hhdet_emih!K41/RES_summary!K$19</f>
        <v>0</v>
      </c>
      <c r="L41" s="176">
        <f>RES_hhdet_emih!L41/RES_summary!L$19</f>
        <v>0</v>
      </c>
      <c r="M41" s="176">
        <f>RES_hhdet_emih!M41/RES_summary!M$19</f>
        <v>0</v>
      </c>
      <c r="N41" s="176">
        <f>RES_hhdet_emih!N41/RES_summary!N$19</f>
        <v>0</v>
      </c>
      <c r="O41" s="176">
        <f>RES_hhdet_emih!O41/RES_summary!O$19</f>
        <v>0</v>
      </c>
      <c r="P41" s="176">
        <f>RES_hhdet_emih!P41/RES_summary!P$19</f>
        <v>0</v>
      </c>
      <c r="Q41" s="176">
        <f>RES_hhdet_emih!Q41/RES_summary!Q$19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84">
        <f>RES_hhdet_emih!B43/RES_summary!B$19</f>
        <v>51.704926066612465</v>
      </c>
      <c r="C43" s="184">
        <f>RES_hhdet_emih!C43/RES_summary!C$19</f>
        <v>51.152632979358764</v>
      </c>
      <c r="D43" s="184">
        <f>RES_hhdet_emih!D43/RES_summary!D$19</f>
        <v>48.802796971224886</v>
      </c>
      <c r="E43" s="184">
        <f>RES_hhdet_emih!E43/RES_summary!E$19</f>
        <v>48.583782523827516</v>
      </c>
      <c r="F43" s="184">
        <f>RES_hhdet_emih!F43/RES_summary!F$19</f>
        <v>46.693078823291664</v>
      </c>
      <c r="G43" s="184">
        <f>RES_hhdet_emih!G43/RES_summary!G$19</f>
        <v>43.221010879437422</v>
      </c>
      <c r="H43" s="184">
        <f>RES_hhdet_emih!H43/RES_summary!H$19</f>
        <v>41.972911269267293</v>
      </c>
      <c r="I43" s="184">
        <f>RES_hhdet_emih!I43/RES_summary!I$19</f>
        <v>40.965926956626035</v>
      </c>
      <c r="J43" s="184">
        <f>RES_hhdet_emih!J43/RES_summary!J$19</f>
        <v>41.988370824089124</v>
      </c>
      <c r="K43" s="184">
        <f>RES_hhdet_emih!K43/RES_summary!K$19</f>
        <v>38.693336860404926</v>
      </c>
      <c r="L43" s="184">
        <f>RES_hhdet_emih!L43/RES_summary!L$19</f>
        <v>42.530168890574707</v>
      </c>
      <c r="M43" s="184">
        <f>RES_hhdet_emih!M43/RES_summary!M$19</f>
        <v>39.566662823486965</v>
      </c>
      <c r="N43" s="184">
        <f>RES_hhdet_emih!N43/RES_summary!N$19</f>
        <v>41.596203755209359</v>
      </c>
      <c r="O43" s="184">
        <f>RES_hhdet_emih!O43/RES_summary!O$19</f>
        <v>43.205763806035648</v>
      </c>
      <c r="P43" s="184">
        <f>RES_hhdet_emih!P43/RES_summary!P$19</f>
        <v>35.859596183355102</v>
      </c>
      <c r="Q43" s="184">
        <f>RES_hhdet_emih!Q43/RES_summary!Q$19</f>
        <v>39.387764182461964</v>
      </c>
    </row>
    <row r="44" spans="1:17" ht="12.95" customHeight="1" x14ac:dyDescent="0.25">
      <c r="A44" s="158" t="s">
        <v>65</v>
      </c>
      <c r="B44" s="178">
        <f>RES_hhdet_emih!B44/RES_summary!B$19</f>
        <v>46.341151216470735</v>
      </c>
      <c r="C44" s="178">
        <f>RES_hhdet_emih!C44/RES_summary!C$19</f>
        <v>46.120306851415492</v>
      </c>
      <c r="D44" s="178">
        <f>RES_hhdet_emih!D44/RES_summary!D$19</f>
        <v>43.736107794247424</v>
      </c>
      <c r="E44" s="178">
        <f>RES_hhdet_emih!E44/RES_summary!E$19</f>
        <v>43.636316050536799</v>
      </c>
      <c r="F44" s="178">
        <f>RES_hhdet_emih!F44/RES_summary!F$19</f>
        <v>41.667622459566132</v>
      </c>
      <c r="G44" s="178">
        <f>RES_hhdet_emih!G44/RES_summary!G$19</f>
        <v>38.443199695434714</v>
      </c>
      <c r="H44" s="178">
        <f>RES_hhdet_emih!H44/RES_summary!H$19</f>
        <v>37.192944671749324</v>
      </c>
      <c r="I44" s="178">
        <f>RES_hhdet_emih!I44/RES_summary!I$19</f>
        <v>35.974866909767677</v>
      </c>
      <c r="J44" s="178">
        <f>RES_hhdet_emih!J44/RES_summary!J$19</f>
        <v>36.902725963228718</v>
      </c>
      <c r="K44" s="178">
        <f>RES_hhdet_emih!K44/RES_summary!K$19</f>
        <v>33.974951495260122</v>
      </c>
      <c r="L44" s="178">
        <f>RES_hhdet_emih!L44/RES_summary!L$19</f>
        <v>37.953909420624164</v>
      </c>
      <c r="M44" s="178">
        <f>RES_hhdet_emih!M44/RES_summary!M$19</f>
        <v>34.779887528035431</v>
      </c>
      <c r="N44" s="178">
        <f>RES_hhdet_emih!N44/RES_summary!N$19</f>
        <v>36.741095182699631</v>
      </c>
      <c r="O44" s="178">
        <f>RES_hhdet_emih!O44/RES_summary!O$19</f>
        <v>38.507780572747684</v>
      </c>
      <c r="P44" s="178">
        <f>RES_hhdet_emih!P44/RES_summary!P$19</f>
        <v>31.030315684366972</v>
      </c>
      <c r="Q44" s="178">
        <f>RES_hhdet_emih!Q44/RES_summary!Q$19</f>
        <v>34.4492155603687</v>
      </c>
    </row>
    <row r="45" spans="1:17" ht="12" customHeight="1" x14ac:dyDescent="0.25">
      <c r="A45" s="23" t="s">
        <v>166</v>
      </c>
      <c r="B45" s="177">
        <f>RES_hhdet_emih!B45/RES_summary!B$19</f>
        <v>46.341151216470735</v>
      </c>
      <c r="C45" s="177">
        <f>RES_hhdet_emih!C45/RES_summary!C$19</f>
        <v>46.120306851415492</v>
      </c>
      <c r="D45" s="177">
        <f>RES_hhdet_emih!D45/RES_summary!D$19</f>
        <v>43.736107794247424</v>
      </c>
      <c r="E45" s="177">
        <f>RES_hhdet_emih!E45/RES_summary!E$19</f>
        <v>43.636316050536799</v>
      </c>
      <c r="F45" s="177">
        <f>RES_hhdet_emih!F45/RES_summary!F$19</f>
        <v>41.667622459566132</v>
      </c>
      <c r="G45" s="177">
        <f>RES_hhdet_emih!G45/RES_summary!G$19</f>
        <v>38.443199695434714</v>
      </c>
      <c r="H45" s="177">
        <f>RES_hhdet_emih!H45/RES_summary!H$19</f>
        <v>37.192944671749324</v>
      </c>
      <c r="I45" s="177">
        <f>RES_hhdet_emih!I45/RES_summary!I$19</f>
        <v>35.974866909767677</v>
      </c>
      <c r="J45" s="177">
        <f>RES_hhdet_emih!J45/RES_summary!J$19</f>
        <v>36.902725963228718</v>
      </c>
      <c r="K45" s="177">
        <f>RES_hhdet_emih!K45/RES_summary!K$19</f>
        <v>33.974951495260122</v>
      </c>
      <c r="L45" s="177">
        <f>RES_hhdet_emih!L45/RES_summary!L$19</f>
        <v>37.953909420624164</v>
      </c>
      <c r="M45" s="177">
        <f>RES_hhdet_emih!M45/RES_summary!M$19</f>
        <v>34.779887528035431</v>
      </c>
      <c r="N45" s="177">
        <f>RES_hhdet_emih!N45/RES_summary!N$19</f>
        <v>36.741095182699631</v>
      </c>
      <c r="O45" s="177">
        <f>RES_hhdet_emih!O45/RES_summary!O$19</f>
        <v>38.507780572747684</v>
      </c>
      <c r="P45" s="177">
        <f>RES_hhdet_emih!P45/RES_summary!P$19</f>
        <v>31.030315684366972</v>
      </c>
      <c r="Q45" s="177">
        <f>RES_hhdet_emih!Q45/RES_summary!Q$19</f>
        <v>34.4492155603687</v>
      </c>
    </row>
    <row r="46" spans="1:17" ht="12" customHeight="1" x14ac:dyDescent="0.25">
      <c r="A46" s="23" t="s">
        <v>60</v>
      </c>
      <c r="B46" s="177">
        <f>RES_hhdet_emih!B46/RES_summary!B$19</f>
        <v>0</v>
      </c>
      <c r="C46" s="177">
        <f>RES_hhdet_emih!C46/RES_summary!C$19</f>
        <v>0</v>
      </c>
      <c r="D46" s="177">
        <f>RES_hhdet_emih!D46/RES_summary!D$19</f>
        <v>0</v>
      </c>
      <c r="E46" s="177">
        <f>RES_hhdet_emih!E46/RES_summary!E$19</f>
        <v>0</v>
      </c>
      <c r="F46" s="177">
        <f>RES_hhdet_emih!F46/RES_summary!F$19</f>
        <v>0</v>
      </c>
      <c r="G46" s="177">
        <f>RES_hhdet_emih!G46/RES_summary!G$19</f>
        <v>0</v>
      </c>
      <c r="H46" s="177">
        <f>RES_hhdet_emih!H46/RES_summary!H$19</f>
        <v>0</v>
      </c>
      <c r="I46" s="177">
        <f>RES_hhdet_emih!I46/RES_summary!I$19</f>
        <v>0</v>
      </c>
      <c r="J46" s="177">
        <f>RES_hhdet_emih!J46/RES_summary!J$19</f>
        <v>0</v>
      </c>
      <c r="K46" s="177">
        <f>RES_hhdet_emih!K46/RES_summary!K$19</f>
        <v>0</v>
      </c>
      <c r="L46" s="177">
        <f>RES_hhdet_emih!L46/RES_summary!L$19</f>
        <v>0</v>
      </c>
      <c r="M46" s="177">
        <f>RES_hhdet_emih!M46/RES_summary!M$19</f>
        <v>0</v>
      </c>
      <c r="N46" s="177">
        <f>RES_hhdet_emih!N46/RES_summary!N$19</f>
        <v>0</v>
      </c>
      <c r="O46" s="177">
        <f>RES_hhdet_emih!O46/RES_summary!O$19</f>
        <v>0</v>
      </c>
      <c r="P46" s="177">
        <f>RES_hhdet_emih!P46/RES_summary!P$19</f>
        <v>0</v>
      </c>
      <c r="Q46" s="177">
        <f>RES_hhdet_emih!Q46/RES_summary!Q$19</f>
        <v>0</v>
      </c>
    </row>
    <row r="47" spans="1:17" ht="12.95" customHeight="1" x14ac:dyDescent="0.25">
      <c r="A47" s="158" t="s">
        <v>112</v>
      </c>
      <c r="B47" s="178">
        <f>RES_hhdet_emih!B47/RES_summary!B$19</f>
        <v>0</v>
      </c>
      <c r="C47" s="178">
        <f>RES_hhdet_emih!C47/RES_summary!C$19</f>
        <v>0</v>
      </c>
      <c r="D47" s="178">
        <f>RES_hhdet_emih!D47/RES_summary!D$19</f>
        <v>0</v>
      </c>
      <c r="E47" s="178">
        <f>RES_hhdet_emih!E47/RES_summary!E$19</f>
        <v>0</v>
      </c>
      <c r="F47" s="178">
        <f>RES_hhdet_emih!F47/RES_summary!F$19</f>
        <v>0</v>
      </c>
      <c r="G47" s="178">
        <f>RES_hhdet_emih!G47/RES_summary!G$19</f>
        <v>0</v>
      </c>
      <c r="H47" s="178">
        <f>RES_hhdet_emih!H47/RES_summary!H$19</f>
        <v>0</v>
      </c>
      <c r="I47" s="178">
        <f>RES_hhdet_emih!I47/RES_summary!I$19</f>
        <v>0</v>
      </c>
      <c r="J47" s="178">
        <f>RES_hhdet_emih!J47/RES_summary!J$19</f>
        <v>0</v>
      </c>
      <c r="K47" s="178">
        <f>RES_hhdet_emih!K47/RES_summary!K$19</f>
        <v>0</v>
      </c>
      <c r="L47" s="178">
        <f>RES_hhdet_emih!L47/RES_summary!L$19</f>
        <v>0</v>
      </c>
      <c r="M47" s="178">
        <f>RES_hhdet_emih!M47/RES_summary!M$19</f>
        <v>0</v>
      </c>
      <c r="N47" s="178">
        <f>RES_hhdet_emih!N47/RES_summary!N$19</f>
        <v>0</v>
      </c>
      <c r="O47" s="178">
        <f>RES_hhdet_emih!O47/RES_summary!O$19</f>
        <v>0</v>
      </c>
      <c r="P47" s="178">
        <f>RES_hhdet_emih!P47/RES_summary!P$19</f>
        <v>0</v>
      </c>
      <c r="Q47" s="178">
        <f>RES_hhdet_emih!Q47/RES_summary!Q$19</f>
        <v>0</v>
      </c>
    </row>
    <row r="48" spans="1:17" ht="12" customHeight="1" x14ac:dyDescent="0.25">
      <c r="A48" s="23" t="s">
        <v>60</v>
      </c>
      <c r="B48" s="177">
        <f>RES_hhdet_emih!B48/RES_summary!B$19</f>
        <v>0</v>
      </c>
      <c r="C48" s="177">
        <f>RES_hhdet_emih!C48/RES_summary!C$19</f>
        <v>0</v>
      </c>
      <c r="D48" s="177">
        <f>RES_hhdet_emih!D48/RES_summary!D$19</f>
        <v>0</v>
      </c>
      <c r="E48" s="177">
        <f>RES_hhdet_emih!E48/RES_summary!E$19</f>
        <v>0</v>
      </c>
      <c r="F48" s="177">
        <f>RES_hhdet_emih!F48/RES_summary!F$19</f>
        <v>0</v>
      </c>
      <c r="G48" s="177">
        <f>RES_hhdet_emih!G48/RES_summary!G$19</f>
        <v>0</v>
      </c>
      <c r="H48" s="177">
        <f>RES_hhdet_emih!H48/RES_summary!H$19</f>
        <v>0</v>
      </c>
      <c r="I48" s="177">
        <f>RES_hhdet_emih!I48/RES_summary!I$19</f>
        <v>0</v>
      </c>
      <c r="J48" s="177">
        <f>RES_hhdet_emih!J48/RES_summary!J$19</f>
        <v>0</v>
      </c>
      <c r="K48" s="177">
        <f>RES_hhdet_emih!K48/RES_summary!K$19</f>
        <v>0</v>
      </c>
      <c r="L48" s="177">
        <f>RES_hhdet_emih!L48/RES_summary!L$19</f>
        <v>0</v>
      </c>
      <c r="M48" s="177">
        <f>RES_hhdet_emih!M48/RES_summary!M$19</f>
        <v>0</v>
      </c>
      <c r="N48" s="177">
        <f>RES_hhdet_emih!N48/RES_summary!N$19</f>
        <v>0</v>
      </c>
      <c r="O48" s="177">
        <f>RES_hhdet_emih!O48/RES_summary!O$19</f>
        <v>0</v>
      </c>
      <c r="P48" s="177">
        <f>RES_hhdet_emih!P48/RES_summary!P$19</f>
        <v>0</v>
      </c>
      <c r="Q48" s="177">
        <f>RES_hhdet_emih!Q48/RES_summary!Q$19</f>
        <v>0</v>
      </c>
    </row>
    <row r="49" spans="1:17" ht="12" customHeight="1" x14ac:dyDescent="0.25">
      <c r="A49" s="158" t="s">
        <v>63</v>
      </c>
      <c r="B49" s="178">
        <f>RES_hhdet_emih!B49/RES_summary!B$19</f>
        <v>5.180523600170643</v>
      </c>
      <c r="C49" s="178">
        <f>RES_hhdet_emih!C49/RES_summary!C$19</f>
        <v>4.8915054415397066</v>
      </c>
      <c r="D49" s="178">
        <f>RES_hhdet_emih!D49/RES_summary!D$19</f>
        <v>4.9425112161550526</v>
      </c>
      <c r="E49" s="178">
        <f>RES_hhdet_emih!E49/RES_summary!E$19</f>
        <v>4.8778557663537976</v>
      </c>
      <c r="F49" s="178">
        <f>RES_hhdet_emih!F49/RES_summary!F$19</f>
        <v>4.9463671800406201</v>
      </c>
      <c r="G49" s="178">
        <f>RES_hhdet_emih!G49/RES_summary!G$19</f>
        <v>4.6248747973332067</v>
      </c>
      <c r="H49" s="178">
        <f>RES_hhdet_emih!H49/RES_summary!H$19</f>
        <v>4.6547183052626631</v>
      </c>
      <c r="I49" s="178">
        <f>RES_hhdet_emih!I49/RES_summary!I$19</f>
        <v>4.751233499332761</v>
      </c>
      <c r="J49" s="178">
        <f>RES_hhdet_emih!J49/RES_summary!J$19</f>
        <v>4.8637487748308059</v>
      </c>
      <c r="K49" s="178">
        <f>RES_hhdet_emih!K49/RES_summary!K$19</f>
        <v>4.6145797798500547</v>
      </c>
      <c r="L49" s="178">
        <f>RES_hhdet_emih!L49/RES_summary!L$19</f>
        <v>4.431644462995088</v>
      </c>
      <c r="M49" s="178">
        <f>RES_hhdet_emih!M49/RES_summary!M$19</f>
        <v>4.6495255762679504</v>
      </c>
      <c r="N49" s="178">
        <f>RES_hhdet_emih!N49/RES_summary!N$19</f>
        <v>4.7799747825863532</v>
      </c>
      <c r="O49" s="178">
        <f>RES_hhdet_emih!O49/RES_summary!O$19</f>
        <v>4.6148433530334705</v>
      </c>
      <c r="P49" s="178">
        <f>RES_hhdet_emih!P49/RES_summary!P$19</f>
        <v>4.7409056296760532</v>
      </c>
      <c r="Q49" s="178">
        <f>RES_hhdet_emih!Q49/RES_summary!Q$19</f>
        <v>4.8184887155093401</v>
      </c>
    </row>
    <row r="50" spans="1:17" ht="12" customHeight="1" x14ac:dyDescent="0.25">
      <c r="A50" s="167" t="s">
        <v>165</v>
      </c>
      <c r="B50" s="183">
        <f>RES_hhdet_emih!B50/RES_summary!B$19</f>
        <v>8.8667974047806215</v>
      </c>
      <c r="C50" s="183">
        <f>RES_hhdet_emih!C50/RES_summary!C$19</f>
        <v>8.4010406857491216</v>
      </c>
      <c r="D50" s="183">
        <f>RES_hhdet_emih!D50/RES_summary!D$19</f>
        <v>8.5448055153677931</v>
      </c>
      <c r="E50" s="183">
        <f>RES_hhdet_emih!E50/RES_summary!E$19</f>
        <v>8.4793246461884664</v>
      </c>
      <c r="F50" s="183">
        <f>RES_hhdet_emih!F50/RES_summary!F$19</f>
        <v>8.3835752341316816</v>
      </c>
      <c r="G50" s="183">
        <f>RES_hhdet_emih!G50/RES_summary!G$19</f>
        <v>8.1996070674476922</v>
      </c>
      <c r="H50" s="183">
        <f>RES_hhdet_emih!H50/RES_summary!H$19</f>
        <v>8.2089613808316386</v>
      </c>
      <c r="I50" s="183">
        <f>RES_hhdet_emih!I50/RES_summary!I$19</f>
        <v>8.0118117426855058</v>
      </c>
      <c r="J50" s="183">
        <f>RES_hhdet_emih!J50/RES_summary!J$19</f>
        <v>8.1474615532939492</v>
      </c>
      <c r="K50" s="183">
        <f>RES_hhdet_emih!K50/RES_summary!K$19</f>
        <v>7.7453834184587702</v>
      </c>
      <c r="L50" s="183">
        <f>RES_hhdet_emih!L50/RES_summary!L$19</f>
        <v>7.8888552847658007</v>
      </c>
      <c r="M50" s="183">
        <f>RES_hhdet_emih!M50/RES_summary!M$19</f>
        <v>7.7184647443224836</v>
      </c>
      <c r="N50" s="183">
        <f>RES_hhdet_emih!N50/RES_summary!N$19</f>
        <v>8.0073803362619458</v>
      </c>
      <c r="O50" s="183">
        <f>RES_hhdet_emih!O50/RES_summary!O$19</f>
        <v>7.5211828575905333</v>
      </c>
      <c r="P50" s="183">
        <f>RES_hhdet_emih!P50/RES_summary!P$19</f>
        <v>7.5491846451894249</v>
      </c>
      <c r="Q50" s="183">
        <f>RES_hhdet_emih!Q50/RES_summary!Q$19</f>
        <v>7.4409078946600093</v>
      </c>
    </row>
    <row r="51" spans="1:17" ht="12" customHeight="1" x14ac:dyDescent="0.25">
      <c r="A51" s="167" t="s">
        <v>164</v>
      </c>
      <c r="B51" s="183">
        <f>RES_hhdet_emih!B51/RES_summary!B$19</f>
        <v>5.7634183131074055</v>
      </c>
      <c r="C51" s="183">
        <f>RES_hhdet_emih!C51/RES_summary!C$19</f>
        <v>5.4606764457369223</v>
      </c>
      <c r="D51" s="183">
        <f>RES_hhdet_emih!D51/RES_summary!D$19</f>
        <v>5.5541235849890551</v>
      </c>
      <c r="E51" s="183">
        <f>RES_hhdet_emih!E51/RES_summary!E$19</f>
        <v>5.5115610200225014</v>
      </c>
      <c r="F51" s="183">
        <f>RES_hhdet_emih!F51/RES_summary!F$19</f>
        <v>5.4493239021855917</v>
      </c>
      <c r="G51" s="183">
        <f>RES_hhdet_emih!G51/RES_summary!G$19</f>
        <v>5.3297445938410011</v>
      </c>
      <c r="H51" s="183">
        <f>RES_hhdet_emih!H51/RES_summary!H$19</f>
        <v>5.3358248975405713</v>
      </c>
      <c r="I51" s="183">
        <f>RES_hhdet_emih!I51/RES_summary!I$19</f>
        <v>5.2076776327455825</v>
      </c>
      <c r="J51" s="183">
        <f>RES_hhdet_emih!J51/RES_summary!J$19</f>
        <v>5.2958500096410663</v>
      </c>
      <c r="K51" s="183">
        <f>RES_hhdet_emih!K51/RES_summary!K$19</f>
        <v>5.0344992219982023</v>
      </c>
      <c r="L51" s="183">
        <f>RES_hhdet_emih!L51/RES_summary!L$19</f>
        <v>5.0883116586739439</v>
      </c>
      <c r="M51" s="183">
        <f>RES_hhdet_emih!M51/RES_summary!M$19</f>
        <v>5.0555944075312249</v>
      </c>
      <c r="N51" s="183">
        <f>RES_hhdet_emih!N51/RES_summary!N$19</f>
        <v>5.2047972185702669</v>
      </c>
      <c r="O51" s="183">
        <f>RES_hhdet_emih!O51/RES_summary!O$19</f>
        <v>4.8323599860019169</v>
      </c>
      <c r="P51" s="183">
        <f>RES_hhdet_emih!P51/RES_summary!P$19</f>
        <v>4.9522651272442602</v>
      </c>
      <c r="Q51" s="183">
        <f>RES_hhdet_emih!Q51/RES_summary!Q$19</f>
        <v>4.8365901315290047</v>
      </c>
    </row>
    <row r="52" spans="1:17" ht="12" customHeight="1" x14ac:dyDescent="0.25">
      <c r="A52" s="166" t="s">
        <v>163</v>
      </c>
      <c r="B52" s="182">
        <f>RES_hhdet_emih!B52/RES_summary!B$19</f>
        <v>5.7634183131074055</v>
      </c>
      <c r="C52" s="182">
        <f>RES_hhdet_emih!C52/RES_summary!C$19</f>
        <v>5.4606764457369223</v>
      </c>
      <c r="D52" s="182">
        <f>RES_hhdet_emih!D52/RES_summary!D$19</f>
        <v>5.5541235849890551</v>
      </c>
      <c r="E52" s="182">
        <f>RES_hhdet_emih!E52/RES_summary!E$19</f>
        <v>5.5115610200225014</v>
      </c>
      <c r="F52" s="182">
        <f>RES_hhdet_emih!F52/RES_summary!F$19</f>
        <v>5.4493239021855917</v>
      </c>
      <c r="G52" s="182">
        <f>RES_hhdet_emih!G52/RES_summary!G$19</f>
        <v>5.3297445938410011</v>
      </c>
      <c r="H52" s="182">
        <f>RES_hhdet_emih!H52/RES_summary!H$19</f>
        <v>5.3358248975405713</v>
      </c>
      <c r="I52" s="182">
        <f>RES_hhdet_emih!I52/RES_summary!I$19</f>
        <v>5.2076776327455825</v>
      </c>
      <c r="J52" s="182">
        <f>RES_hhdet_emih!J52/RES_summary!J$19</f>
        <v>5.2958500096410663</v>
      </c>
      <c r="K52" s="182">
        <f>RES_hhdet_emih!K52/RES_summary!K$19</f>
        <v>5.0344992219982023</v>
      </c>
      <c r="L52" s="182">
        <f>RES_hhdet_emih!L52/RES_summary!L$19</f>
        <v>5.0883116586739439</v>
      </c>
      <c r="M52" s="182">
        <f>RES_hhdet_emih!M52/RES_summary!M$19</f>
        <v>5.0555944075312249</v>
      </c>
      <c r="N52" s="182">
        <f>RES_hhdet_emih!N52/RES_summary!N$19</f>
        <v>5.2047972185702669</v>
      </c>
      <c r="O52" s="182">
        <f>RES_hhdet_emih!O52/RES_summary!O$19</f>
        <v>4.8323599860019169</v>
      </c>
      <c r="P52" s="182">
        <f>RES_hhdet_emih!P52/RES_summary!P$19</f>
        <v>4.9522651272442602</v>
      </c>
      <c r="Q52" s="182">
        <f>RES_hhdet_emih!Q52/RES_summary!Q$19</f>
        <v>4.8365901315290047</v>
      </c>
    </row>
    <row r="53" spans="1:17" ht="12" customHeight="1" x14ac:dyDescent="0.25">
      <c r="A53" s="147" t="s">
        <v>59</v>
      </c>
      <c r="B53" s="181">
        <f>RES_hhdet_emih!B53/RES_summary!B$19</f>
        <v>0</v>
      </c>
      <c r="C53" s="181">
        <f>RES_hhdet_emih!C53/RES_summary!C$19</f>
        <v>0</v>
      </c>
      <c r="D53" s="181">
        <f>RES_hhdet_emih!D53/RES_summary!D$19</f>
        <v>0</v>
      </c>
      <c r="E53" s="181">
        <f>RES_hhdet_emih!E53/RES_summary!E$19</f>
        <v>0</v>
      </c>
      <c r="F53" s="181">
        <f>RES_hhdet_emih!F53/RES_summary!F$19</f>
        <v>0</v>
      </c>
      <c r="G53" s="181">
        <f>RES_hhdet_emih!G53/RES_summary!G$19</f>
        <v>0</v>
      </c>
      <c r="H53" s="181">
        <f>RES_hhdet_emih!H53/RES_summary!H$19</f>
        <v>0</v>
      </c>
      <c r="I53" s="181">
        <f>RES_hhdet_emih!I53/RES_summary!I$19</f>
        <v>0</v>
      </c>
      <c r="J53" s="181">
        <f>RES_hhdet_emih!J53/RES_summary!J$19</f>
        <v>0</v>
      </c>
      <c r="K53" s="181">
        <f>RES_hhdet_emih!K53/RES_summary!K$19</f>
        <v>0</v>
      </c>
      <c r="L53" s="181">
        <f>RES_hhdet_emih!L53/RES_summary!L$19</f>
        <v>0</v>
      </c>
      <c r="M53" s="181">
        <f>RES_hhdet_emih!M53/RES_summary!M$19</f>
        <v>0</v>
      </c>
      <c r="N53" s="181">
        <f>RES_hhdet_emih!N53/RES_summary!N$19</f>
        <v>0</v>
      </c>
      <c r="O53" s="181">
        <f>RES_hhdet_emih!O53/RES_summary!O$19</f>
        <v>0</v>
      </c>
      <c r="P53" s="181">
        <f>RES_hhdet_emih!P53/RES_summary!P$19</f>
        <v>0</v>
      </c>
      <c r="Q53" s="181">
        <f>RES_hhdet_emih!Q53/RES_summary!Q$19</f>
        <v>0</v>
      </c>
    </row>
    <row r="54" spans="1:17" ht="12" customHeight="1" x14ac:dyDescent="0.25">
      <c r="A54" s="163" t="s">
        <v>142</v>
      </c>
      <c r="B54" s="180">
        <f>RES_hhdet_emih!B54/RES_summary!B$19</f>
        <v>0</v>
      </c>
      <c r="C54" s="180">
        <f>RES_hhdet_emih!C54/RES_summary!C$19</f>
        <v>0</v>
      </c>
      <c r="D54" s="180">
        <f>RES_hhdet_emih!D54/RES_summary!D$19</f>
        <v>0</v>
      </c>
      <c r="E54" s="180">
        <f>RES_hhdet_emih!E54/RES_summary!E$19</f>
        <v>0</v>
      </c>
      <c r="F54" s="180">
        <f>RES_hhdet_emih!F54/RES_summary!F$19</f>
        <v>0</v>
      </c>
      <c r="G54" s="180">
        <f>RES_hhdet_emih!G54/RES_summary!G$19</f>
        <v>0</v>
      </c>
      <c r="H54" s="180">
        <f>RES_hhdet_emih!H54/RES_summary!H$19</f>
        <v>0</v>
      </c>
      <c r="I54" s="180">
        <f>RES_hhdet_emih!I54/RES_summary!I$19</f>
        <v>0</v>
      </c>
      <c r="J54" s="180">
        <f>RES_hhdet_emih!J54/RES_summary!J$19</f>
        <v>0</v>
      </c>
      <c r="K54" s="180">
        <f>RES_hhdet_emih!K54/RES_summary!K$19</f>
        <v>0</v>
      </c>
      <c r="L54" s="180">
        <f>RES_hhdet_emih!L54/RES_summary!L$19</f>
        <v>0</v>
      </c>
      <c r="M54" s="180">
        <f>RES_hhdet_emih!M54/RES_summary!M$19</f>
        <v>0</v>
      </c>
      <c r="N54" s="180">
        <f>RES_hhdet_emih!N54/RES_summary!N$19</f>
        <v>0</v>
      </c>
      <c r="O54" s="180">
        <f>RES_hhdet_emih!O54/RES_summary!O$19</f>
        <v>0</v>
      </c>
      <c r="P54" s="180">
        <f>RES_hhdet_emih!P54/RES_summary!P$19</f>
        <v>0</v>
      </c>
      <c r="Q54" s="180">
        <f>RES_hhdet_emih!Q54/RES_summary!Q$19</f>
        <v>0</v>
      </c>
    </row>
    <row r="55" spans="1:17" ht="12" customHeight="1" x14ac:dyDescent="0.25">
      <c r="A55" s="161" t="s">
        <v>141</v>
      </c>
      <c r="B55" s="179">
        <f>RES_hhdet_emih!B55/RES_summary!B$19</f>
        <v>0</v>
      </c>
      <c r="C55" s="179">
        <f>RES_hhdet_emih!C55/RES_summary!C$19</f>
        <v>0</v>
      </c>
      <c r="D55" s="179">
        <f>RES_hhdet_emih!D55/RES_summary!D$19</f>
        <v>0</v>
      </c>
      <c r="E55" s="179">
        <f>RES_hhdet_emih!E55/RES_summary!E$19</f>
        <v>0</v>
      </c>
      <c r="F55" s="179">
        <f>RES_hhdet_emih!F55/RES_summary!F$19</f>
        <v>0</v>
      </c>
      <c r="G55" s="179">
        <f>RES_hhdet_emih!G55/RES_summary!G$19</f>
        <v>0</v>
      </c>
      <c r="H55" s="179">
        <f>RES_hhdet_emih!H55/RES_summary!H$19</f>
        <v>0</v>
      </c>
      <c r="I55" s="179">
        <f>RES_hhdet_emih!I55/RES_summary!I$19</f>
        <v>0</v>
      </c>
      <c r="J55" s="179">
        <f>RES_hhdet_emih!J55/RES_summary!J$19</f>
        <v>0</v>
      </c>
      <c r="K55" s="179">
        <f>RES_hhdet_emih!K55/RES_summary!K$19</f>
        <v>0</v>
      </c>
      <c r="L55" s="179">
        <f>RES_hhdet_emih!L55/RES_summary!L$19</f>
        <v>0</v>
      </c>
      <c r="M55" s="179">
        <f>RES_hhdet_emih!M55/RES_summary!M$19</f>
        <v>0</v>
      </c>
      <c r="N55" s="179">
        <f>RES_hhdet_emih!N55/RES_summary!N$19</f>
        <v>0</v>
      </c>
      <c r="O55" s="179">
        <f>RES_hhdet_emih!O55/RES_summary!O$19</f>
        <v>0</v>
      </c>
      <c r="P55" s="179">
        <f>RES_hhdet_emih!P55/RES_summary!P$19</f>
        <v>0</v>
      </c>
      <c r="Q55" s="179">
        <f>RES_hhdet_emih!Q55/RES_summary!Q$19</f>
        <v>0</v>
      </c>
    </row>
    <row r="56" spans="1:17" ht="12" customHeight="1" x14ac:dyDescent="0.25">
      <c r="A56" s="148" t="s">
        <v>60</v>
      </c>
      <c r="B56" s="177">
        <f>RES_hhdet_emih!B56/RES_summary!B$19</f>
        <v>0</v>
      </c>
      <c r="C56" s="177">
        <f>RES_hhdet_emih!C56/RES_summary!C$19</f>
        <v>0</v>
      </c>
      <c r="D56" s="177">
        <f>RES_hhdet_emih!D56/RES_summary!D$19</f>
        <v>0</v>
      </c>
      <c r="E56" s="177">
        <f>RES_hhdet_emih!E56/RES_summary!E$19</f>
        <v>0</v>
      </c>
      <c r="F56" s="177">
        <f>RES_hhdet_emih!F56/RES_summary!F$19</f>
        <v>0</v>
      </c>
      <c r="G56" s="177">
        <f>RES_hhdet_emih!G56/RES_summary!G$19</f>
        <v>0</v>
      </c>
      <c r="H56" s="177">
        <f>RES_hhdet_emih!H56/RES_summary!H$19</f>
        <v>0</v>
      </c>
      <c r="I56" s="177">
        <f>RES_hhdet_emih!I56/RES_summary!I$19</f>
        <v>0</v>
      </c>
      <c r="J56" s="177">
        <f>RES_hhdet_emih!J56/RES_summary!J$19</f>
        <v>0</v>
      </c>
      <c r="K56" s="177">
        <f>RES_hhdet_emih!K56/RES_summary!K$19</f>
        <v>0</v>
      </c>
      <c r="L56" s="177">
        <f>RES_hhdet_emih!L56/RES_summary!L$19</f>
        <v>0</v>
      </c>
      <c r="M56" s="177">
        <f>RES_hhdet_emih!M56/RES_summary!M$19</f>
        <v>0</v>
      </c>
      <c r="N56" s="177">
        <f>RES_hhdet_emih!N56/RES_summary!N$19</f>
        <v>0</v>
      </c>
      <c r="O56" s="177">
        <f>RES_hhdet_emih!O56/RES_summary!O$19</f>
        <v>0</v>
      </c>
      <c r="P56" s="177">
        <f>RES_hhdet_emih!P56/RES_summary!P$19</f>
        <v>0</v>
      </c>
      <c r="Q56" s="177">
        <f>RES_hhdet_emih!Q56/RES_summary!Q$19</f>
        <v>0</v>
      </c>
    </row>
    <row r="57" spans="1:17" ht="12" customHeight="1" x14ac:dyDescent="0.25">
      <c r="A57" s="148" t="s">
        <v>59</v>
      </c>
      <c r="B57" s="177">
        <f>RES_hhdet_emih!B57/RES_summary!B$19</f>
        <v>0</v>
      </c>
      <c r="C57" s="177">
        <f>RES_hhdet_emih!C57/RES_summary!C$19</f>
        <v>0</v>
      </c>
      <c r="D57" s="177">
        <f>RES_hhdet_emih!D57/RES_summary!D$19</f>
        <v>0</v>
      </c>
      <c r="E57" s="177">
        <f>RES_hhdet_emih!E57/RES_summary!E$19</f>
        <v>0</v>
      </c>
      <c r="F57" s="177">
        <f>RES_hhdet_emih!F57/RES_summary!F$19</f>
        <v>0</v>
      </c>
      <c r="G57" s="177">
        <f>RES_hhdet_emih!G57/RES_summary!G$19</f>
        <v>0</v>
      </c>
      <c r="H57" s="177">
        <f>RES_hhdet_emih!H57/RES_summary!H$19</f>
        <v>0</v>
      </c>
      <c r="I57" s="177">
        <f>RES_hhdet_emih!I57/RES_summary!I$19</f>
        <v>0</v>
      </c>
      <c r="J57" s="177">
        <f>RES_hhdet_emih!J57/RES_summary!J$19</f>
        <v>0</v>
      </c>
      <c r="K57" s="177">
        <f>RES_hhdet_emih!K57/RES_summary!K$19</f>
        <v>0</v>
      </c>
      <c r="L57" s="177">
        <f>RES_hhdet_emih!L57/RES_summary!L$19</f>
        <v>0</v>
      </c>
      <c r="M57" s="177">
        <f>RES_hhdet_emih!M57/RES_summary!M$19</f>
        <v>0</v>
      </c>
      <c r="N57" s="177">
        <f>RES_hhdet_emih!N57/RES_summary!N$19</f>
        <v>0</v>
      </c>
      <c r="O57" s="177">
        <f>RES_hhdet_emih!O57/RES_summary!O$19</f>
        <v>0</v>
      </c>
      <c r="P57" s="177">
        <f>RES_hhdet_emih!P57/RES_summary!P$19</f>
        <v>0</v>
      </c>
      <c r="Q57" s="177">
        <f>RES_hhdet_emih!Q57/RES_summary!Q$19</f>
        <v>0</v>
      </c>
    </row>
    <row r="58" spans="1:17" ht="12" customHeight="1" x14ac:dyDescent="0.25">
      <c r="A58" s="158" t="s">
        <v>62</v>
      </c>
      <c r="B58" s="178">
        <f>RES_hhdet_emih!B58/RES_summary!B$19</f>
        <v>0.18325124997108158</v>
      </c>
      <c r="C58" s="178">
        <f>RES_hhdet_emih!C58/RES_summary!C$19</f>
        <v>0.14082068640356196</v>
      </c>
      <c r="D58" s="178">
        <f>RES_hhdet_emih!D58/RES_summary!D$19</f>
        <v>0.12417796082241105</v>
      </c>
      <c r="E58" s="178">
        <f>RES_hhdet_emih!E58/RES_summary!E$19</f>
        <v>6.9610706936918842E-2</v>
      </c>
      <c r="F58" s="178">
        <f>RES_hhdet_emih!F58/RES_summary!F$19</f>
        <v>7.9089183684910289E-2</v>
      </c>
      <c r="G58" s="178">
        <f>RES_hhdet_emih!G58/RES_summary!G$19</f>
        <v>0.15293638666950307</v>
      </c>
      <c r="H58" s="178">
        <f>RES_hhdet_emih!H58/RES_summary!H$19</f>
        <v>0.12524829225530196</v>
      </c>
      <c r="I58" s="178">
        <f>RES_hhdet_emih!I58/RES_summary!I$19</f>
        <v>0.23982654752559748</v>
      </c>
      <c r="J58" s="178">
        <f>RES_hhdet_emih!J58/RES_summary!J$19</f>
        <v>0.22189608602959482</v>
      </c>
      <c r="K58" s="178">
        <f>RES_hhdet_emih!K58/RES_summary!K$19</f>
        <v>0.10380558529475248</v>
      </c>
      <c r="L58" s="178">
        <f>RES_hhdet_emih!L58/RES_summary!L$19</f>
        <v>0.14461500695545243</v>
      </c>
      <c r="M58" s="178">
        <f>RES_hhdet_emih!M58/RES_summary!M$19</f>
        <v>0.137249719183585</v>
      </c>
      <c r="N58" s="178">
        <f>RES_hhdet_emih!N58/RES_summary!N$19</f>
        <v>7.5133789923376909E-2</v>
      </c>
      <c r="O58" s="178">
        <f>RES_hhdet_emih!O58/RES_summary!O$19</f>
        <v>8.3139880254495965E-2</v>
      </c>
      <c r="P58" s="178">
        <f>RES_hhdet_emih!P58/RES_summary!P$19</f>
        <v>8.837486931207772E-2</v>
      </c>
      <c r="Q58" s="178">
        <f>RES_hhdet_emih!Q58/RES_summary!Q$19</f>
        <v>0.12005990658392257</v>
      </c>
    </row>
    <row r="59" spans="1:17" ht="12" customHeight="1" x14ac:dyDescent="0.25">
      <c r="A59" s="23" t="s">
        <v>57</v>
      </c>
      <c r="B59" s="177">
        <f>RES_hhdet_emih!B59/RES_summary!B$19</f>
        <v>3.3087465432099394</v>
      </c>
      <c r="C59" s="177">
        <f>RES_hhdet_emih!C59/RES_summary!C$19</f>
        <v>3.302057922959408</v>
      </c>
      <c r="D59" s="177">
        <f>RES_hhdet_emih!D59/RES_summary!D$19</f>
        <v>3.2887779314941326</v>
      </c>
      <c r="E59" s="177">
        <f>RES_hhdet_emih!E59/RES_summary!E$19</f>
        <v>3.1643792786502725</v>
      </c>
      <c r="F59" s="177">
        <f>RES_hhdet_emih!F59/RES_summary!F$19</f>
        <v>3.3368493979096479</v>
      </c>
      <c r="G59" s="177">
        <f>RES_hhdet_emih!G59/RES_summary!G$19</f>
        <v>3.5644382090438711</v>
      </c>
      <c r="H59" s="177">
        <f>RES_hhdet_emih!H59/RES_summary!H$19</f>
        <v>2.9069654098168058</v>
      </c>
      <c r="I59" s="177">
        <f>RES_hhdet_emih!I59/RES_summary!I$19</f>
        <v>3.2153108570772786</v>
      </c>
      <c r="J59" s="177">
        <f>RES_hhdet_emih!J59/RES_summary!J$19</f>
        <v>3.1899838910787142</v>
      </c>
      <c r="K59" s="177">
        <f>RES_hhdet_emih!K59/RES_summary!K$19</f>
        <v>2.3793847895163815</v>
      </c>
      <c r="L59" s="177">
        <f>RES_hhdet_emih!L59/RES_summary!L$19</f>
        <v>3.4165546678252294</v>
      </c>
      <c r="M59" s="177">
        <f>RES_hhdet_emih!M59/RES_summary!M$19</f>
        <v>3.3936403167996025</v>
      </c>
      <c r="N59" s="177">
        <f>RES_hhdet_emih!N59/RES_summary!N$19</f>
        <v>2.6013080562803945</v>
      </c>
      <c r="O59" s="177">
        <f>RES_hhdet_emih!O59/RES_summary!O$19</f>
        <v>2.8394307512061858</v>
      </c>
      <c r="P59" s="177">
        <f>RES_hhdet_emih!P59/RES_summary!P$19</f>
        <v>2.7945639416248031</v>
      </c>
      <c r="Q59" s="177">
        <f>RES_hhdet_emih!Q59/RES_summary!Q$19</f>
        <v>2.7355321977322977</v>
      </c>
    </row>
    <row r="60" spans="1:17" ht="12" customHeight="1" x14ac:dyDescent="0.25">
      <c r="A60" s="29" t="s">
        <v>140</v>
      </c>
      <c r="B60" s="176">
        <f>RES_hhdet_emih!B60/RES_summary!B$19</f>
        <v>0</v>
      </c>
      <c r="C60" s="176">
        <f>RES_hhdet_emih!C60/RES_summary!C$19</f>
        <v>0</v>
      </c>
      <c r="D60" s="176">
        <f>RES_hhdet_emih!D60/RES_summary!D$19</f>
        <v>0</v>
      </c>
      <c r="E60" s="176">
        <f>RES_hhdet_emih!E60/RES_summary!E$19</f>
        <v>0</v>
      </c>
      <c r="F60" s="176">
        <f>RES_hhdet_emih!F60/RES_summary!F$19</f>
        <v>0</v>
      </c>
      <c r="G60" s="176">
        <f>RES_hhdet_emih!G60/RES_summary!G$19</f>
        <v>0</v>
      </c>
      <c r="H60" s="176">
        <f>RES_hhdet_emih!H60/RES_summary!H$19</f>
        <v>0</v>
      </c>
      <c r="I60" s="176">
        <f>RES_hhdet_emih!I60/RES_summary!I$19</f>
        <v>0</v>
      </c>
      <c r="J60" s="176">
        <f>RES_hhdet_emih!J60/RES_summary!J$19</f>
        <v>0</v>
      </c>
      <c r="K60" s="176">
        <f>RES_hhdet_emih!K60/RES_summary!K$19</f>
        <v>0</v>
      </c>
      <c r="L60" s="176">
        <f>RES_hhdet_emih!L60/RES_summary!L$19</f>
        <v>0</v>
      </c>
      <c r="M60" s="176">
        <f>RES_hhdet_emih!M60/RES_summary!M$19</f>
        <v>0</v>
      </c>
      <c r="N60" s="176">
        <f>RES_hhdet_emih!N60/RES_summary!N$19</f>
        <v>0</v>
      </c>
      <c r="O60" s="176">
        <f>RES_hhdet_emih!O60/RES_summary!O$19</f>
        <v>0</v>
      </c>
      <c r="P60" s="176">
        <f>RES_hhdet_emih!P60/RES_summary!P$19</f>
        <v>0</v>
      </c>
      <c r="Q60" s="176">
        <f>RES_hhdet_emih!Q60/RES_summary!Q$19</f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84">
        <f>RES_hhdet_emih!B62/RES_summary!B$19</f>
        <v>37.626682402948703</v>
      </c>
      <c r="C62" s="184">
        <f>RES_hhdet_emih!C62/RES_summary!C$19</f>
        <v>40.558255679789511</v>
      </c>
      <c r="D62" s="184">
        <f>RES_hhdet_emih!D62/RES_summary!D$19</f>
        <v>37.356719031242172</v>
      </c>
      <c r="E62" s="184">
        <f>RES_hhdet_emih!E62/RES_summary!E$19</f>
        <v>38.495491266860746</v>
      </c>
      <c r="F62" s="184">
        <f>RES_hhdet_emih!F62/RES_summary!F$19</f>
        <v>36.805391565754185</v>
      </c>
      <c r="G62" s="184">
        <f>RES_hhdet_emih!G62/RES_summary!G$19</f>
        <v>34.137432772295497</v>
      </c>
      <c r="H62" s="184">
        <f>RES_hhdet_emih!H62/RES_summary!H$19</f>
        <v>31.984168067430357</v>
      </c>
      <c r="I62" s="184">
        <f>RES_hhdet_emih!I62/RES_summary!I$19</f>
        <v>29.929049178354646</v>
      </c>
      <c r="J62" s="184">
        <f>RES_hhdet_emih!J62/RES_summary!J$19</f>
        <v>30.093392820883519</v>
      </c>
      <c r="K62" s="184">
        <f>RES_hhdet_emih!K62/RES_summary!K$19</f>
        <v>30.665316261676661</v>
      </c>
      <c r="L62" s="184">
        <f>RES_hhdet_emih!L62/RES_summary!L$19</f>
        <v>34.241593197247632</v>
      </c>
      <c r="M62" s="184">
        <f>RES_hhdet_emih!M62/RES_summary!M$19</f>
        <v>29.898129748304353</v>
      </c>
      <c r="N62" s="184">
        <f>RES_hhdet_emih!N62/RES_summary!N$19</f>
        <v>30.577465019975818</v>
      </c>
      <c r="O62" s="184">
        <f>RES_hhdet_emih!O62/RES_summary!O$19</f>
        <v>33.944972800749952</v>
      </c>
      <c r="P62" s="184">
        <f>RES_hhdet_emih!P62/RES_summary!P$19</f>
        <v>28.022762840070868</v>
      </c>
      <c r="Q62" s="184">
        <f>RES_hhdet_emih!Q62/RES_summary!Q$19</f>
        <v>30.382678310564575</v>
      </c>
    </row>
    <row r="63" spans="1:17" ht="12.95" customHeight="1" x14ac:dyDescent="0.25">
      <c r="A63" s="158" t="s">
        <v>65</v>
      </c>
      <c r="B63" s="178">
        <f>RES_hhdet_emih!B63/RES_summary!B$19</f>
        <v>30.720544293132725</v>
      </c>
      <c r="C63" s="178">
        <f>RES_hhdet_emih!C63/RES_summary!C$19</f>
        <v>33.423999065594607</v>
      </c>
      <c r="D63" s="178">
        <f>RES_hhdet_emih!D63/RES_summary!D$19</f>
        <v>30.414818487703744</v>
      </c>
      <c r="E63" s="178">
        <f>RES_hhdet_emih!E63/RES_summary!E$19</f>
        <v>31.39443125737651</v>
      </c>
      <c r="F63" s="178">
        <f>RES_hhdet_emih!F63/RES_summary!F$19</f>
        <v>29.672386120663855</v>
      </c>
      <c r="G63" s="178">
        <f>RES_hhdet_emih!G63/RES_summary!G$19</f>
        <v>27.393627840866497</v>
      </c>
      <c r="H63" s="178">
        <f>RES_hhdet_emih!H63/RES_summary!H$19</f>
        <v>25.399239238021384</v>
      </c>
      <c r="I63" s="178">
        <f>RES_hhdet_emih!I63/RES_summary!I$19</f>
        <v>23.637749701318366</v>
      </c>
      <c r="J63" s="178">
        <f>RES_hhdet_emih!J63/RES_summary!J$19</f>
        <v>23.869482395263027</v>
      </c>
      <c r="K63" s="178">
        <f>RES_hhdet_emih!K63/RES_summary!K$19</f>
        <v>24.144867961695493</v>
      </c>
      <c r="L63" s="178">
        <f>RES_hhdet_emih!L63/RES_summary!L$19</f>
        <v>27.752527548402391</v>
      </c>
      <c r="M63" s="178">
        <f>RES_hhdet_emih!M63/RES_summary!M$19</f>
        <v>23.618262487066374</v>
      </c>
      <c r="N63" s="178">
        <f>RES_hhdet_emih!N63/RES_summary!N$19</f>
        <v>24.389486951281452</v>
      </c>
      <c r="O63" s="178">
        <f>RES_hhdet_emih!O63/RES_summary!O$19</f>
        <v>27.639250700385659</v>
      </c>
      <c r="P63" s="178">
        <f>RES_hhdet_emih!P63/RES_summary!P$19</f>
        <v>21.737914651239517</v>
      </c>
      <c r="Q63" s="178">
        <f>RES_hhdet_emih!Q63/RES_summary!Q$19</f>
        <v>24.066205546254338</v>
      </c>
    </row>
    <row r="64" spans="1:17" ht="12" customHeight="1" x14ac:dyDescent="0.25">
      <c r="A64" s="23" t="s">
        <v>161</v>
      </c>
      <c r="B64" s="177">
        <f>RES_hhdet_emih!B64/RES_summary!B$19</f>
        <v>30.720544293132725</v>
      </c>
      <c r="C64" s="177">
        <f>RES_hhdet_emih!C64/RES_summary!C$19</f>
        <v>33.423999065594607</v>
      </c>
      <c r="D64" s="177">
        <f>RES_hhdet_emih!D64/RES_summary!D$19</f>
        <v>30.414818487703744</v>
      </c>
      <c r="E64" s="177">
        <f>RES_hhdet_emih!E64/RES_summary!E$19</f>
        <v>31.39443125737651</v>
      </c>
      <c r="F64" s="177">
        <f>RES_hhdet_emih!F64/RES_summary!F$19</f>
        <v>29.672386120663855</v>
      </c>
      <c r="G64" s="177">
        <f>RES_hhdet_emih!G64/RES_summary!G$19</f>
        <v>27.393627840866497</v>
      </c>
      <c r="H64" s="177">
        <f>RES_hhdet_emih!H64/RES_summary!H$19</f>
        <v>25.399239238021384</v>
      </c>
      <c r="I64" s="177">
        <f>RES_hhdet_emih!I64/RES_summary!I$19</f>
        <v>23.637749701318366</v>
      </c>
      <c r="J64" s="177">
        <f>RES_hhdet_emih!J64/RES_summary!J$19</f>
        <v>23.869482395263027</v>
      </c>
      <c r="K64" s="177">
        <f>RES_hhdet_emih!K64/RES_summary!K$19</f>
        <v>24.144867961695493</v>
      </c>
      <c r="L64" s="177">
        <f>RES_hhdet_emih!L64/RES_summary!L$19</f>
        <v>27.752527548402391</v>
      </c>
      <c r="M64" s="177">
        <f>RES_hhdet_emih!M64/RES_summary!M$19</f>
        <v>23.618262487066374</v>
      </c>
      <c r="N64" s="177">
        <f>RES_hhdet_emih!N64/RES_summary!N$19</f>
        <v>24.389486951281452</v>
      </c>
      <c r="O64" s="177">
        <f>RES_hhdet_emih!O64/RES_summary!O$19</f>
        <v>27.639250700385659</v>
      </c>
      <c r="P64" s="177">
        <f>RES_hhdet_emih!P64/RES_summary!P$19</f>
        <v>21.737914651239517</v>
      </c>
      <c r="Q64" s="177">
        <f>RES_hhdet_emih!Q64/RES_summary!Q$19</f>
        <v>24.066205546254338</v>
      </c>
    </row>
    <row r="65" spans="1:17" ht="12" customHeight="1" x14ac:dyDescent="0.25">
      <c r="A65" s="23" t="s">
        <v>60</v>
      </c>
      <c r="B65" s="177">
        <f>RES_hhdet_emih!B65/RES_summary!B$19</f>
        <v>0</v>
      </c>
      <c r="C65" s="177">
        <f>RES_hhdet_emih!C65/RES_summary!C$19</f>
        <v>0</v>
      </c>
      <c r="D65" s="177">
        <f>RES_hhdet_emih!D65/RES_summary!D$19</f>
        <v>0</v>
      </c>
      <c r="E65" s="177">
        <f>RES_hhdet_emih!E65/RES_summary!E$19</f>
        <v>0</v>
      </c>
      <c r="F65" s="177">
        <f>RES_hhdet_emih!F65/RES_summary!F$19</f>
        <v>0</v>
      </c>
      <c r="G65" s="177">
        <f>RES_hhdet_emih!G65/RES_summary!G$19</f>
        <v>0</v>
      </c>
      <c r="H65" s="177">
        <f>RES_hhdet_emih!H65/RES_summary!H$19</f>
        <v>0</v>
      </c>
      <c r="I65" s="177">
        <f>RES_hhdet_emih!I65/RES_summary!I$19</f>
        <v>0</v>
      </c>
      <c r="J65" s="177">
        <f>RES_hhdet_emih!J65/RES_summary!J$19</f>
        <v>0</v>
      </c>
      <c r="K65" s="177">
        <f>RES_hhdet_emih!K65/RES_summary!K$19</f>
        <v>0</v>
      </c>
      <c r="L65" s="177">
        <f>RES_hhdet_emih!L65/RES_summary!L$19</f>
        <v>0</v>
      </c>
      <c r="M65" s="177">
        <f>RES_hhdet_emih!M65/RES_summary!M$19</f>
        <v>0</v>
      </c>
      <c r="N65" s="177">
        <f>RES_hhdet_emih!N65/RES_summary!N$19</f>
        <v>0</v>
      </c>
      <c r="O65" s="177">
        <f>RES_hhdet_emih!O65/RES_summary!O$19</f>
        <v>0</v>
      </c>
      <c r="P65" s="177">
        <f>RES_hhdet_emih!P65/RES_summary!P$19</f>
        <v>0</v>
      </c>
      <c r="Q65" s="177">
        <f>RES_hhdet_emih!Q65/RES_summary!Q$19</f>
        <v>0</v>
      </c>
    </row>
    <row r="66" spans="1:17" ht="12.95" customHeight="1" x14ac:dyDescent="0.25">
      <c r="A66" s="158" t="s">
        <v>112</v>
      </c>
      <c r="B66" s="178">
        <f>RES_hhdet_emih!B66/RES_summary!B$19</f>
        <v>0</v>
      </c>
      <c r="C66" s="178">
        <f>RES_hhdet_emih!C66/RES_summary!C$19</f>
        <v>0</v>
      </c>
      <c r="D66" s="178">
        <f>RES_hhdet_emih!D66/RES_summary!D$19</f>
        <v>0</v>
      </c>
      <c r="E66" s="178">
        <f>RES_hhdet_emih!E66/RES_summary!E$19</f>
        <v>0</v>
      </c>
      <c r="F66" s="178">
        <f>RES_hhdet_emih!F66/RES_summary!F$19</f>
        <v>0</v>
      </c>
      <c r="G66" s="178">
        <f>RES_hhdet_emih!G66/RES_summary!G$19</f>
        <v>0</v>
      </c>
      <c r="H66" s="178">
        <f>RES_hhdet_emih!H66/RES_summary!H$19</f>
        <v>0</v>
      </c>
      <c r="I66" s="178">
        <f>RES_hhdet_emih!I66/RES_summary!I$19</f>
        <v>0</v>
      </c>
      <c r="J66" s="178">
        <f>RES_hhdet_emih!J66/RES_summary!J$19</f>
        <v>0</v>
      </c>
      <c r="K66" s="178">
        <f>RES_hhdet_emih!K66/RES_summary!K$19</f>
        <v>0</v>
      </c>
      <c r="L66" s="178">
        <f>RES_hhdet_emih!L66/RES_summary!L$19</f>
        <v>0</v>
      </c>
      <c r="M66" s="178">
        <f>RES_hhdet_emih!M66/RES_summary!M$19</f>
        <v>0</v>
      </c>
      <c r="N66" s="178">
        <f>RES_hhdet_emih!N66/RES_summary!N$19</f>
        <v>0</v>
      </c>
      <c r="O66" s="178">
        <f>RES_hhdet_emih!O66/RES_summary!O$19</f>
        <v>0</v>
      </c>
      <c r="P66" s="178">
        <f>RES_hhdet_emih!P66/RES_summary!P$19</f>
        <v>0</v>
      </c>
      <c r="Q66" s="178">
        <f>RES_hhdet_emih!Q66/RES_summary!Q$19</f>
        <v>0</v>
      </c>
    </row>
    <row r="67" spans="1:17" ht="12" customHeight="1" x14ac:dyDescent="0.25">
      <c r="A67" s="23" t="s">
        <v>60</v>
      </c>
      <c r="B67" s="177">
        <f>RES_hhdet_emih!B67/RES_summary!B$19</f>
        <v>0</v>
      </c>
      <c r="C67" s="177">
        <f>RES_hhdet_emih!C67/RES_summary!C$19</f>
        <v>0</v>
      </c>
      <c r="D67" s="177">
        <f>RES_hhdet_emih!D67/RES_summary!D$19</f>
        <v>0</v>
      </c>
      <c r="E67" s="177">
        <f>RES_hhdet_emih!E67/RES_summary!E$19</f>
        <v>0</v>
      </c>
      <c r="F67" s="177">
        <f>RES_hhdet_emih!F67/RES_summary!F$19</f>
        <v>0</v>
      </c>
      <c r="G67" s="177">
        <f>RES_hhdet_emih!G67/RES_summary!G$19</f>
        <v>0</v>
      </c>
      <c r="H67" s="177">
        <f>RES_hhdet_emih!H67/RES_summary!H$19</f>
        <v>0</v>
      </c>
      <c r="I67" s="177">
        <f>RES_hhdet_emih!I67/RES_summary!I$19</f>
        <v>0</v>
      </c>
      <c r="J67" s="177">
        <f>RES_hhdet_emih!J67/RES_summary!J$19</f>
        <v>0</v>
      </c>
      <c r="K67" s="177">
        <f>RES_hhdet_emih!K67/RES_summary!K$19</f>
        <v>0</v>
      </c>
      <c r="L67" s="177">
        <f>RES_hhdet_emih!L67/RES_summary!L$19</f>
        <v>0</v>
      </c>
      <c r="M67" s="177">
        <f>RES_hhdet_emih!M67/RES_summary!M$19</f>
        <v>0</v>
      </c>
      <c r="N67" s="177">
        <f>RES_hhdet_emih!N67/RES_summary!N$19</f>
        <v>0</v>
      </c>
      <c r="O67" s="177">
        <f>RES_hhdet_emih!O67/RES_summary!O$19</f>
        <v>0</v>
      </c>
      <c r="P67" s="177">
        <f>RES_hhdet_emih!P67/RES_summary!P$19</f>
        <v>0</v>
      </c>
      <c r="Q67" s="177">
        <f>RES_hhdet_emih!Q67/RES_summary!Q$19</f>
        <v>0</v>
      </c>
    </row>
    <row r="68" spans="1:17" ht="12" customHeight="1" x14ac:dyDescent="0.25">
      <c r="A68" s="158" t="s">
        <v>63</v>
      </c>
      <c r="B68" s="178">
        <f>RES_hhdet_emih!B68/RES_summary!B$19</f>
        <v>4.675221937001357</v>
      </c>
      <c r="C68" s="178">
        <f>RES_hhdet_emih!C68/RES_summary!C$19</f>
        <v>4.8146386610829861</v>
      </c>
      <c r="D68" s="178">
        <f>RES_hhdet_emih!D68/RES_summary!D$19</f>
        <v>4.6825825737611213</v>
      </c>
      <c r="E68" s="178">
        <f>RES_hhdet_emih!E68/RES_summary!E$19</f>
        <v>4.7662478780341404</v>
      </c>
      <c r="F68" s="178">
        <f>RES_hhdet_emih!F68/RES_summary!F$19</f>
        <v>4.764834252038276</v>
      </c>
      <c r="G68" s="178">
        <f>RES_hhdet_emih!G68/RES_summary!G$19</f>
        <v>4.480125235882797</v>
      </c>
      <c r="H68" s="178">
        <f>RES_hhdet_emih!H68/RES_summary!H$19</f>
        <v>4.3122724766096576</v>
      </c>
      <c r="I68" s="178">
        <f>RES_hhdet_emih!I68/RES_summary!I$19</f>
        <v>4.0956886908935877</v>
      </c>
      <c r="J68" s="178">
        <f>RES_hhdet_emih!J68/RES_summary!J$19</f>
        <v>4.0324672724713633</v>
      </c>
      <c r="K68" s="178">
        <f>RES_hhdet_emih!K68/RES_summary!K$19</f>
        <v>4.2007610690674131</v>
      </c>
      <c r="L68" s="178">
        <f>RES_hhdet_emih!L68/RES_summary!L$19</f>
        <v>4.155441986207058</v>
      </c>
      <c r="M68" s="178">
        <f>RES_hhdet_emih!M68/RES_summary!M$19</f>
        <v>4.0415859491960315</v>
      </c>
      <c r="N68" s="178">
        <f>RES_hhdet_emih!N68/RES_summary!N$19</f>
        <v>3.9702592352795829</v>
      </c>
      <c r="O68" s="178">
        <f>RES_hhdet_emih!O68/RES_summary!O$19</f>
        <v>3.9993637486526414</v>
      </c>
      <c r="P68" s="178">
        <f>RES_hhdet_emih!P68/RES_summary!P$19</f>
        <v>4.0043370434208159</v>
      </c>
      <c r="Q68" s="178">
        <f>RES_hhdet_emih!Q68/RES_summary!Q$19</f>
        <v>4.0302654185217062</v>
      </c>
    </row>
    <row r="69" spans="1:17" ht="12" customHeight="1" x14ac:dyDescent="0.25">
      <c r="A69" s="167" t="s">
        <v>160</v>
      </c>
      <c r="B69" s="183">
        <f>RES_hhdet_emih!B69/RES_summary!B$19</f>
        <v>6.0890067506968482</v>
      </c>
      <c r="C69" s="183">
        <f>RES_hhdet_emih!C69/RES_summary!C$19</f>
        <v>6.0581655463921757</v>
      </c>
      <c r="D69" s="183">
        <f>RES_hhdet_emih!D69/RES_summary!D$19</f>
        <v>5.9887143079462399</v>
      </c>
      <c r="E69" s="183">
        <f>RES_hhdet_emih!E69/RES_summary!E$19</f>
        <v>5.9572172501440743</v>
      </c>
      <c r="F69" s="183">
        <f>RES_hhdet_emih!F69/RES_summary!F$19</f>
        <v>5.9739127000150427</v>
      </c>
      <c r="G69" s="183">
        <f>RES_hhdet_emih!G69/RES_summary!G$19</f>
        <v>5.849413200447235</v>
      </c>
      <c r="H69" s="183">
        <f>RES_hhdet_emih!H69/RES_summary!H$19</f>
        <v>5.7695043492045901</v>
      </c>
      <c r="I69" s="183">
        <f>RES_hhdet_emih!I69/RES_summary!I$19</f>
        <v>5.511510831861826</v>
      </c>
      <c r="J69" s="183">
        <f>RES_hhdet_emih!J69/RES_summary!J$19</f>
        <v>5.4424318783773211</v>
      </c>
      <c r="K69" s="183">
        <f>RES_hhdet_emih!K69/RES_summary!K$19</f>
        <v>5.5889097651996034</v>
      </c>
      <c r="L69" s="183">
        <f>RES_hhdet_emih!L69/RES_summary!L$19</f>
        <v>5.7116441007530909</v>
      </c>
      <c r="M69" s="183">
        <f>RES_hhdet_emih!M69/RES_summary!M$19</f>
        <v>5.5251952460667599</v>
      </c>
      <c r="N69" s="183">
        <f>RES_hhdet_emih!N69/RES_summary!N$19</f>
        <v>5.518322342349169</v>
      </c>
      <c r="O69" s="183">
        <f>RES_hhdet_emih!O69/RES_summary!O$19</f>
        <v>5.4637156162976259</v>
      </c>
      <c r="P69" s="183">
        <f>RES_hhdet_emih!P69/RES_summary!P$19</f>
        <v>5.3725221187318954</v>
      </c>
      <c r="Q69" s="183">
        <f>RES_hhdet_emih!Q69/RES_summary!Q$19</f>
        <v>5.3779138642278301</v>
      </c>
    </row>
    <row r="70" spans="1:17" ht="12" customHeight="1" x14ac:dyDescent="0.25">
      <c r="A70" s="167" t="s">
        <v>159</v>
      </c>
      <c r="B70" s="183">
        <f>RES_hhdet_emih!B70/RES_summary!B$19</f>
        <v>3.9578543879529486</v>
      </c>
      <c r="C70" s="183">
        <f>RES_hhdet_emih!C70/RES_summary!C$19</f>
        <v>3.9378076051549114</v>
      </c>
      <c r="D70" s="183">
        <f>RES_hhdet_emih!D70/RES_summary!D$19</f>
        <v>3.8926643001650554</v>
      </c>
      <c r="E70" s="183">
        <f>RES_hhdet_emih!E70/RES_summary!E$19</f>
        <v>3.8721912125936506</v>
      </c>
      <c r="F70" s="183">
        <f>RES_hhdet_emih!F70/RES_summary!F$19</f>
        <v>3.8830432550097767</v>
      </c>
      <c r="G70" s="183">
        <f>RES_hhdet_emih!G70/RES_summary!G$19</f>
        <v>3.8021185802907032</v>
      </c>
      <c r="H70" s="183">
        <f>RES_hhdet_emih!H70/RES_summary!H$19</f>
        <v>3.7501778269829833</v>
      </c>
      <c r="I70" s="183">
        <f>RES_hhdet_emih!I70/RES_summary!I$19</f>
        <v>3.5824820407101905</v>
      </c>
      <c r="J70" s="183">
        <f>RES_hhdet_emih!J70/RES_summary!J$19</f>
        <v>3.537580720945261</v>
      </c>
      <c r="K70" s="183">
        <f>RES_hhdet_emih!K70/RES_summary!K$19</f>
        <v>3.6327913473797411</v>
      </c>
      <c r="L70" s="183">
        <f>RES_hhdet_emih!L70/RES_summary!L$19</f>
        <v>3.6840104449857436</v>
      </c>
      <c r="M70" s="183">
        <f>RES_hhdet_emih!M70/RES_summary!M$19</f>
        <v>3.6190028861737273</v>
      </c>
      <c r="N70" s="183">
        <f>RES_hhdet_emih!N70/RES_summary!N$19</f>
        <v>3.5869095225269612</v>
      </c>
      <c r="O70" s="183">
        <f>RES_hhdet_emih!O70/RES_summary!O$19</f>
        <v>3.5104372834712256</v>
      </c>
      <c r="P70" s="183">
        <f>RES_hhdet_emih!P70/RES_summary!P$19</f>
        <v>3.524374509888121</v>
      </c>
      <c r="Q70" s="183">
        <f>RES_hhdet_emih!Q70/RES_summary!Q$19</f>
        <v>3.49564401174809</v>
      </c>
    </row>
    <row r="71" spans="1:17" ht="12" customHeight="1" x14ac:dyDescent="0.25">
      <c r="A71" s="166" t="s">
        <v>109</v>
      </c>
      <c r="B71" s="182">
        <f>RES_hhdet_emih!B71/RES_summary!B$19</f>
        <v>3.9578543879529486</v>
      </c>
      <c r="C71" s="182">
        <f>RES_hhdet_emih!C71/RES_summary!C$19</f>
        <v>3.9378076051549114</v>
      </c>
      <c r="D71" s="182">
        <f>RES_hhdet_emih!D71/RES_summary!D$19</f>
        <v>3.8926643001650554</v>
      </c>
      <c r="E71" s="182">
        <f>RES_hhdet_emih!E71/RES_summary!E$19</f>
        <v>3.8721912125936506</v>
      </c>
      <c r="F71" s="182">
        <f>RES_hhdet_emih!F71/RES_summary!F$19</f>
        <v>3.8830432550097767</v>
      </c>
      <c r="G71" s="182">
        <f>RES_hhdet_emih!G71/RES_summary!G$19</f>
        <v>3.8021185802907032</v>
      </c>
      <c r="H71" s="182">
        <f>RES_hhdet_emih!H71/RES_summary!H$19</f>
        <v>3.7501778269829833</v>
      </c>
      <c r="I71" s="182">
        <f>RES_hhdet_emih!I71/RES_summary!I$19</f>
        <v>3.5824820407101905</v>
      </c>
      <c r="J71" s="182">
        <f>RES_hhdet_emih!J71/RES_summary!J$19</f>
        <v>3.537580720945261</v>
      </c>
      <c r="K71" s="182">
        <f>RES_hhdet_emih!K71/RES_summary!K$19</f>
        <v>3.6327913473797411</v>
      </c>
      <c r="L71" s="182">
        <f>RES_hhdet_emih!L71/RES_summary!L$19</f>
        <v>3.6840104449857436</v>
      </c>
      <c r="M71" s="182">
        <f>RES_hhdet_emih!M71/RES_summary!M$19</f>
        <v>3.6190028861737273</v>
      </c>
      <c r="N71" s="182">
        <f>RES_hhdet_emih!N71/RES_summary!N$19</f>
        <v>3.5869095225269612</v>
      </c>
      <c r="O71" s="182">
        <f>RES_hhdet_emih!O71/RES_summary!O$19</f>
        <v>3.5104372834712256</v>
      </c>
      <c r="P71" s="182">
        <f>RES_hhdet_emih!P71/RES_summary!P$19</f>
        <v>3.524374509888121</v>
      </c>
      <c r="Q71" s="182">
        <f>RES_hhdet_emih!Q71/RES_summary!Q$19</f>
        <v>3.49564401174809</v>
      </c>
    </row>
    <row r="72" spans="1:17" ht="12" customHeight="1" x14ac:dyDescent="0.25">
      <c r="A72" s="147" t="s">
        <v>59</v>
      </c>
      <c r="B72" s="181">
        <f>RES_hhdet_emih!B72/RES_summary!B$19</f>
        <v>0</v>
      </c>
      <c r="C72" s="181">
        <f>RES_hhdet_emih!C72/RES_summary!C$19</f>
        <v>0</v>
      </c>
      <c r="D72" s="181">
        <f>RES_hhdet_emih!D72/RES_summary!D$19</f>
        <v>0</v>
      </c>
      <c r="E72" s="181">
        <f>RES_hhdet_emih!E72/RES_summary!E$19</f>
        <v>0</v>
      </c>
      <c r="F72" s="181">
        <f>RES_hhdet_emih!F72/RES_summary!F$19</f>
        <v>0</v>
      </c>
      <c r="G72" s="181">
        <f>RES_hhdet_emih!G72/RES_summary!G$19</f>
        <v>0</v>
      </c>
      <c r="H72" s="181">
        <f>RES_hhdet_emih!H72/RES_summary!H$19</f>
        <v>0</v>
      </c>
      <c r="I72" s="181">
        <f>RES_hhdet_emih!I72/RES_summary!I$19</f>
        <v>0</v>
      </c>
      <c r="J72" s="181">
        <f>RES_hhdet_emih!J72/RES_summary!J$19</f>
        <v>0</v>
      </c>
      <c r="K72" s="181">
        <f>RES_hhdet_emih!K72/RES_summary!K$19</f>
        <v>0</v>
      </c>
      <c r="L72" s="181">
        <f>RES_hhdet_emih!L72/RES_summary!L$19</f>
        <v>0</v>
      </c>
      <c r="M72" s="181">
        <f>RES_hhdet_emih!M72/RES_summary!M$19</f>
        <v>0</v>
      </c>
      <c r="N72" s="181">
        <f>RES_hhdet_emih!N72/RES_summary!N$19</f>
        <v>0</v>
      </c>
      <c r="O72" s="181">
        <f>RES_hhdet_emih!O72/RES_summary!O$19</f>
        <v>0</v>
      </c>
      <c r="P72" s="181">
        <f>RES_hhdet_emih!P72/RES_summary!P$19</f>
        <v>0</v>
      </c>
      <c r="Q72" s="181">
        <f>RES_hhdet_emih!Q72/RES_summary!Q$19</f>
        <v>0</v>
      </c>
    </row>
    <row r="73" spans="1:17" ht="12" customHeight="1" x14ac:dyDescent="0.25">
      <c r="A73" s="163" t="s">
        <v>142</v>
      </c>
      <c r="B73" s="180">
        <f>RES_hhdet_emih!B73/RES_summary!B$19</f>
        <v>0</v>
      </c>
      <c r="C73" s="180">
        <f>RES_hhdet_emih!C73/RES_summary!C$19</f>
        <v>0</v>
      </c>
      <c r="D73" s="180">
        <f>RES_hhdet_emih!D73/RES_summary!D$19</f>
        <v>0</v>
      </c>
      <c r="E73" s="180">
        <f>RES_hhdet_emih!E73/RES_summary!E$19</f>
        <v>0</v>
      </c>
      <c r="F73" s="180">
        <f>RES_hhdet_emih!F73/RES_summary!F$19</f>
        <v>0</v>
      </c>
      <c r="G73" s="180">
        <f>RES_hhdet_emih!G73/RES_summary!G$19</f>
        <v>0</v>
      </c>
      <c r="H73" s="180">
        <f>RES_hhdet_emih!H73/RES_summary!H$19</f>
        <v>0</v>
      </c>
      <c r="I73" s="180">
        <f>RES_hhdet_emih!I73/RES_summary!I$19</f>
        <v>0</v>
      </c>
      <c r="J73" s="180">
        <f>RES_hhdet_emih!J73/RES_summary!J$19</f>
        <v>0</v>
      </c>
      <c r="K73" s="180">
        <f>RES_hhdet_emih!K73/RES_summary!K$19</f>
        <v>0</v>
      </c>
      <c r="L73" s="180">
        <f>RES_hhdet_emih!L73/RES_summary!L$19</f>
        <v>0</v>
      </c>
      <c r="M73" s="180">
        <f>RES_hhdet_emih!M73/RES_summary!M$19</f>
        <v>0</v>
      </c>
      <c r="N73" s="180">
        <f>RES_hhdet_emih!N73/RES_summary!N$19</f>
        <v>0</v>
      </c>
      <c r="O73" s="180">
        <f>RES_hhdet_emih!O73/RES_summary!O$19</f>
        <v>0</v>
      </c>
      <c r="P73" s="180">
        <f>RES_hhdet_emih!P73/RES_summary!P$19</f>
        <v>0</v>
      </c>
      <c r="Q73" s="180">
        <f>RES_hhdet_emih!Q73/RES_summary!Q$19</f>
        <v>0</v>
      </c>
    </row>
    <row r="74" spans="1:17" ht="12" customHeight="1" x14ac:dyDescent="0.25">
      <c r="A74" s="161" t="s">
        <v>141</v>
      </c>
      <c r="B74" s="179">
        <f>RES_hhdet_emih!B74/RES_summary!B$19</f>
        <v>0</v>
      </c>
      <c r="C74" s="179">
        <f>RES_hhdet_emih!C74/RES_summary!C$19</f>
        <v>0</v>
      </c>
      <c r="D74" s="179">
        <f>RES_hhdet_emih!D74/RES_summary!D$19</f>
        <v>0</v>
      </c>
      <c r="E74" s="179">
        <f>RES_hhdet_emih!E74/RES_summary!E$19</f>
        <v>0</v>
      </c>
      <c r="F74" s="179">
        <f>RES_hhdet_emih!F74/RES_summary!F$19</f>
        <v>0</v>
      </c>
      <c r="G74" s="179">
        <f>RES_hhdet_emih!G74/RES_summary!G$19</f>
        <v>0</v>
      </c>
      <c r="H74" s="179">
        <f>RES_hhdet_emih!H74/RES_summary!H$19</f>
        <v>0</v>
      </c>
      <c r="I74" s="179">
        <f>RES_hhdet_emih!I74/RES_summary!I$19</f>
        <v>0</v>
      </c>
      <c r="J74" s="179">
        <f>RES_hhdet_emih!J74/RES_summary!J$19</f>
        <v>0</v>
      </c>
      <c r="K74" s="179">
        <f>RES_hhdet_emih!K74/RES_summary!K$19</f>
        <v>0</v>
      </c>
      <c r="L74" s="179">
        <f>RES_hhdet_emih!L74/RES_summary!L$19</f>
        <v>0</v>
      </c>
      <c r="M74" s="179">
        <f>RES_hhdet_emih!M74/RES_summary!M$19</f>
        <v>0</v>
      </c>
      <c r="N74" s="179">
        <f>RES_hhdet_emih!N74/RES_summary!N$19</f>
        <v>0</v>
      </c>
      <c r="O74" s="179">
        <f>RES_hhdet_emih!O74/RES_summary!O$19</f>
        <v>0</v>
      </c>
      <c r="P74" s="179">
        <f>RES_hhdet_emih!P74/RES_summary!P$19</f>
        <v>0</v>
      </c>
      <c r="Q74" s="179">
        <f>RES_hhdet_emih!Q74/RES_summary!Q$19</f>
        <v>0</v>
      </c>
    </row>
    <row r="75" spans="1:17" ht="12" customHeight="1" x14ac:dyDescent="0.25">
      <c r="A75" s="148" t="s">
        <v>60</v>
      </c>
      <c r="B75" s="177">
        <f>RES_hhdet_emih!B75/RES_summary!B$19</f>
        <v>0</v>
      </c>
      <c r="C75" s="177">
        <f>RES_hhdet_emih!C75/RES_summary!C$19</f>
        <v>0</v>
      </c>
      <c r="D75" s="177">
        <f>RES_hhdet_emih!D75/RES_summary!D$19</f>
        <v>0</v>
      </c>
      <c r="E75" s="177">
        <f>RES_hhdet_emih!E75/RES_summary!E$19</f>
        <v>0</v>
      </c>
      <c r="F75" s="177">
        <f>RES_hhdet_emih!F75/RES_summary!F$19</f>
        <v>0</v>
      </c>
      <c r="G75" s="177">
        <f>RES_hhdet_emih!G75/RES_summary!G$19</f>
        <v>0</v>
      </c>
      <c r="H75" s="177">
        <f>RES_hhdet_emih!H75/RES_summary!H$19</f>
        <v>0</v>
      </c>
      <c r="I75" s="177">
        <f>RES_hhdet_emih!I75/RES_summary!I$19</f>
        <v>0</v>
      </c>
      <c r="J75" s="177">
        <f>RES_hhdet_emih!J75/RES_summary!J$19</f>
        <v>0</v>
      </c>
      <c r="K75" s="177">
        <f>RES_hhdet_emih!K75/RES_summary!K$19</f>
        <v>0</v>
      </c>
      <c r="L75" s="177">
        <f>RES_hhdet_emih!L75/RES_summary!L$19</f>
        <v>0</v>
      </c>
      <c r="M75" s="177">
        <f>RES_hhdet_emih!M75/RES_summary!M$19</f>
        <v>0</v>
      </c>
      <c r="N75" s="177">
        <f>RES_hhdet_emih!N75/RES_summary!N$19</f>
        <v>0</v>
      </c>
      <c r="O75" s="177">
        <f>RES_hhdet_emih!O75/RES_summary!O$19</f>
        <v>0</v>
      </c>
      <c r="P75" s="177">
        <f>RES_hhdet_emih!P75/RES_summary!P$19</f>
        <v>0</v>
      </c>
      <c r="Q75" s="177">
        <f>RES_hhdet_emih!Q75/RES_summary!Q$19</f>
        <v>0</v>
      </c>
    </row>
    <row r="76" spans="1:17" ht="12" customHeight="1" x14ac:dyDescent="0.25">
      <c r="A76" s="148" t="s">
        <v>59</v>
      </c>
      <c r="B76" s="177">
        <f>RES_hhdet_emih!B76/RES_summary!B$19</f>
        <v>0</v>
      </c>
      <c r="C76" s="177">
        <f>RES_hhdet_emih!C76/RES_summary!C$19</f>
        <v>0</v>
      </c>
      <c r="D76" s="177">
        <f>RES_hhdet_emih!D76/RES_summary!D$19</f>
        <v>0</v>
      </c>
      <c r="E76" s="177">
        <f>RES_hhdet_emih!E76/RES_summary!E$19</f>
        <v>0</v>
      </c>
      <c r="F76" s="177">
        <f>RES_hhdet_emih!F76/RES_summary!F$19</f>
        <v>0</v>
      </c>
      <c r="G76" s="177">
        <f>RES_hhdet_emih!G76/RES_summary!G$19</f>
        <v>0</v>
      </c>
      <c r="H76" s="177">
        <f>RES_hhdet_emih!H76/RES_summary!H$19</f>
        <v>0</v>
      </c>
      <c r="I76" s="177">
        <f>RES_hhdet_emih!I76/RES_summary!I$19</f>
        <v>0</v>
      </c>
      <c r="J76" s="177">
        <f>RES_hhdet_emih!J76/RES_summary!J$19</f>
        <v>0</v>
      </c>
      <c r="K76" s="177">
        <f>RES_hhdet_emih!K76/RES_summary!K$19</f>
        <v>0</v>
      </c>
      <c r="L76" s="177">
        <f>RES_hhdet_emih!L76/RES_summary!L$19</f>
        <v>0</v>
      </c>
      <c r="M76" s="177">
        <f>RES_hhdet_emih!M76/RES_summary!M$19</f>
        <v>0</v>
      </c>
      <c r="N76" s="177">
        <f>RES_hhdet_emih!N76/RES_summary!N$19</f>
        <v>0</v>
      </c>
      <c r="O76" s="177">
        <f>RES_hhdet_emih!O76/RES_summary!O$19</f>
        <v>0</v>
      </c>
      <c r="P76" s="177">
        <f>RES_hhdet_emih!P76/RES_summary!P$19</f>
        <v>0</v>
      </c>
      <c r="Q76" s="177">
        <f>RES_hhdet_emih!Q76/RES_summary!Q$19</f>
        <v>0</v>
      </c>
    </row>
    <row r="77" spans="1:17" ht="12" customHeight="1" x14ac:dyDescent="0.25">
      <c r="A77" s="158" t="s">
        <v>62</v>
      </c>
      <c r="B77" s="178">
        <f>RES_hhdet_emih!B77/RES_summary!B$19</f>
        <v>2.2309161728146245</v>
      </c>
      <c r="C77" s="178">
        <f>RES_hhdet_emih!C77/RES_summary!C$19</f>
        <v>2.3196179531119223</v>
      </c>
      <c r="D77" s="178">
        <f>RES_hhdet_emih!D77/RES_summary!D$19</f>
        <v>2.2593179697773076</v>
      </c>
      <c r="E77" s="178">
        <f>RES_hhdet_emih!E77/RES_summary!E$19</f>
        <v>2.3348121314501009</v>
      </c>
      <c r="F77" s="178">
        <f>RES_hhdet_emih!F77/RES_summary!F$19</f>
        <v>2.3681711930520564</v>
      </c>
      <c r="G77" s="178">
        <f>RES_hhdet_emih!G77/RES_summary!G$19</f>
        <v>2.2636796955462062</v>
      </c>
      <c r="H77" s="178">
        <f>RES_hhdet_emih!H77/RES_summary!H$19</f>
        <v>2.2726563527993147</v>
      </c>
      <c r="I77" s="178">
        <f>RES_hhdet_emih!I77/RES_summary!I$19</f>
        <v>2.1956107861426939</v>
      </c>
      <c r="J77" s="178">
        <f>RES_hhdet_emih!J77/RES_summary!J$19</f>
        <v>2.1914431531491303</v>
      </c>
      <c r="K77" s="178">
        <f>RES_hhdet_emih!K77/RES_summary!K$19</f>
        <v>2.3196872309137531</v>
      </c>
      <c r="L77" s="178">
        <f>RES_hhdet_emih!L77/RES_summary!L$19</f>
        <v>2.3336236626381832</v>
      </c>
      <c r="M77" s="178">
        <f>RES_hhdet_emih!M77/RES_summary!M$19</f>
        <v>2.2382813120419458</v>
      </c>
      <c r="N77" s="178">
        <f>RES_hhdet_emih!N77/RES_summary!N$19</f>
        <v>2.2177188334147875</v>
      </c>
      <c r="O77" s="178">
        <f>RES_hhdet_emih!O77/RES_summary!O$19</f>
        <v>2.3063583517116486</v>
      </c>
      <c r="P77" s="178">
        <f>RES_hhdet_emih!P77/RES_summary!P$19</f>
        <v>2.2805111454105327</v>
      </c>
      <c r="Q77" s="178">
        <f>RES_hhdet_emih!Q77/RES_summary!Q$19</f>
        <v>2.2862073457885366</v>
      </c>
    </row>
    <row r="78" spans="1:17" ht="12" customHeight="1" x14ac:dyDescent="0.25">
      <c r="A78" s="23" t="s">
        <v>109</v>
      </c>
      <c r="B78" s="177">
        <f>RES_hhdet_emih!B78/RES_summary!B$19</f>
        <v>2.731572813212177</v>
      </c>
      <c r="C78" s="177">
        <f>RES_hhdet_emih!C78/RES_summary!C$19</f>
        <v>2.725523566457805</v>
      </c>
      <c r="D78" s="177">
        <f>RES_hhdet_emih!D78/RES_summary!D$19</f>
        <v>2.7120949971309969</v>
      </c>
      <c r="E78" s="177">
        <f>RES_hhdet_emih!E78/RES_summary!E$19</f>
        <v>2.7041378430203564</v>
      </c>
      <c r="F78" s="177">
        <f>RES_hhdet_emih!F78/RES_summary!F$19</f>
        <v>2.6576048941411536</v>
      </c>
      <c r="G78" s="177">
        <f>RES_hhdet_emih!G78/RES_summary!G$19</f>
        <v>2.5963443713363774</v>
      </c>
      <c r="H78" s="177">
        <f>RES_hhdet_emih!H78/RES_summary!H$19</f>
        <v>2.5694104781563247</v>
      </c>
      <c r="I78" s="177">
        <f>RES_hhdet_emih!I78/RES_summary!I$19</f>
        <v>2.4689986617919524</v>
      </c>
      <c r="J78" s="177">
        <f>RES_hhdet_emih!J78/RES_summary!J$19</f>
        <v>2.4418380959382731</v>
      </c>
      <c r="K78" s="177">
        <f>RES_hhdet_emih!K78/RES_summary!K$19</f>
        <v>2.4728448504734066</v>
      </c>
      <c r="L78" s="177">
        <f>RES_hhdet_emih!L78/RES_summary!L$19</f>
        <v>2.4935300514499925</v>
      </c>
      <c r="M78" s="177">
        <f>RES_hhdet_emih!M78/RES_summary!M$19</f>
        <v>2.3963427369625374</v>
      </c>
      <c r="N78" s="177">
        <f>RES_hhdet_emih!N78/RES_summary!N$19</f>
        <v>2.3839432714147102</v>
      </c>
      <c r="O78" s="177">
        <f>RES_hhdet_emih!O78/RES_summary!O$19</f>
        <v>2.3685591420691465</v>
      </c>
      <c r="P78" s="177">
        <f>RES_hhdet_emih!P78/RES_summary!P$19</f>
        <v>2.3337204372759559</v>
      </c>
      <c r="Q78" s="177">
        <f>RES_hhdet_emih!Q78/RES_summary!Q$19</f>
        <v>2.2953005516883014</v>
      </c>
    </row>
    <row r="79" spans="1:17" ht="12" customHeight="1" x14ac:dyDescent="0.25">
      <c r="A79" s="29" t="s">
        <v>140</v>
      </c>
      <c r="B79" s="176">
        <f>RES_hhdet_emih!B79/RES_summary!B$19</f>
        <v>0</v>
      </c>
      <c r="C79" s="176">
        <f>RES_hhdet_emih!C79/RES_summary!C$19</f>
        <v>0</v>
      </c>
      <c r="D79" s="176">
        <f>RES_hhdet_emih!D79/RES_summary!D$19</f>
        <v>0</v>
      </c>
      <c r="E79" s="176">
        <f>RES_hhdet_emih!E79/RES_summary!E$19</f>
        <v>0</v>
      </c>
      <c r="F79" s="176">
        <f>RES_hhdet_emih!F79/RES_summary!F$19</f>
        <v>0</v>
      </c>
      <c r="G79" s="176">
        <f>RES_hhdet_emih!G79/RES_summary!G$19</f>
        <v>0</v>
      </c>
      <c r="H79" s="176">
        <f>RES_hhdet_emih!H79/RES_summary!H$19</f>
        <v>0</v>
      </c>
      <c r="I79" s="176">
        <f>RES_hhdet_emih!I79/RES_summary!I$19</f>
        <v>0</v>
      </c>
      <c r="J79" s="176">
        <f>RES_hhdet_emih!J79/RES_summary!J$19</f>
        <v>0</v>
      </c>
      <c r="K79" s="176">
        <f>RES_hhdet_emih!K79/RES_summary!K$19</f>
        <v>0</v>
      </c>
      <c r="L79" s="176">
        <f>RES_hhdet_emih!L79/RES_summary!L$19</f>
        <v>0</v>
      </c>
      <c r="M79" s="176">
        <f>RES_hhdet_emih!M79/RES_summary!M$19</f>
        <v>0</v>
      </c>
      <c r="N79" s="176">
        <f>RES_hhdet_emih!N79/RES_summary!N$19</f>
        <v>0</v>
      </c>
      <c r="O79" s="176">
        <f>RES_hhdet_emih!O79/RES_summary!O$19</f>
        <v>0</v>
      </c>
      <c r="P79" s="176">
        <f>RES_hhdet_emih!P79/RES_summary!P$19</f>
        <v>0</v>
      </c>
      <c r="Q79" s="176">
        <f>RES_hhdet_emih!Q79/RES_summary!Q$19</f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84">
        <f>RES_hhdet_emih!B81/RES_summary!B$19</f>
        <v>0.74464483722766361</v>
      </c>
      <c r="C81" s="184">
        <f>RES_hhdet_emih!C81/RES_summary!C$19</f>
        <v>0.59944240668501969</v>
      </c>
      <c r="D81" s="184">
        <f>RES_hhdet_emih!D81/RES_summary!D$19</f>
        <v>0.52359952790543973</v>
      </c>
      <c r="E81" s="184">
        <f>RES_hhdet_emih!E81/RES_summary!E$19</f>
        <v>0.47058779722688659</v>
      </c>
      <c r="F81" s="184">
        <f>RES_hhdet_emih!F81/RES_summary!F$19</f>
        <v>0.43119901707333852</v>
      </c>
      <c r="G81" s="184">
        <f>RES_hhdet_emih!G81/RES_summary!G$19</f>
        <v>0.48467893170128329</v>
      </c>
      <c r="H81" s="184">
        <f>RES_hhdet_emih!H81/RES_summary!H$19</f>
        <v>0.47098335013731019</v>
      </c>
      <c r="I81" s="184">
        <f>RES_hhdet_emih!I81/RES_summary!I$19</f>
        <v>0.6369190696663678</v>
      </c>
      <c r="J81" s="184">
        <f>RES_hhdet_emih!J81/RES_summary!J$19</f>
        <v>0.64577589062045837</v>
      </c>
      <c r="K81" s="184">
        <f>RES_hhdet_emih!K81/RES_summary!K$19</f>
        <v>0.5029287927229078</v>
      </c>
      <c r="L81" s="184">
        <f>RES_hhdet_emih!L81/RES_summary!L$19</f>
        <v>0.50681608671425737</v>
      </c>
      <c r="M81" s="184">
        <f>RES_hhdet_emih!M81/RES_summary!M$19</f>
        <v>0.45347005226672871</v>
      </c>
      <c r="N81" s="184">
        <f>RES_hhdet_emih!N81/RES_summary!N$19</f>
        <v>0.31003221597129188</v>
      </c>
      <c r="O81" s="184">
        <f>RES_hhdet_emih!O81/RES_summary!O$19</f>
        <v>0.29772301188211958</v>
      </c>
      <c r="P81" s="184">
        <f>RES_hhdet_emih!P81/RES_summary!P$19</f>
        <v>0.28758473376433852</v>
      </c>
      <c r="Q81" s="184">
        <f>RES_hhdet_emih!Q81/RES_summary!Q$19</f>
        <v>0.30243060961345353</v>
      </c>
    </row>
    <row r="82" spans="1:17" ht="12.95" customHeight="1" x14ac:dyDescent="0.25">
      <c r="A82" s="158" t="s">
        <v>65</v>
      </c>
      <c r="B82" s="178">
        <f>RES_hhdet_emih!B82/RES_summary!B$19</f>
        <v>0</v>
      </c>
      <c r="C82" s="178">
        <f>RES_hhdet_emih!C82/RES_summary!C$19</f>
        <v>0</v>
      </c>
      <c r="D82" s="178">
        <f>RES_hhdet_emih!D82/RES_summary!D$19</f>
        <v>0</v>
      </c>
      <c r="E82" s="178">
        <f>RES_hhdet_emih!E82/RES_summary!E$19</f>
        <v>0</v>
      </c>
      <c r="F82" s="178">
        <f>RES_hhdet_emih!F82/RES_summary!F$19</f>
        <v>0</v>
      </c>
      <c r="G82" s="178">
        <f>RES_hhdet_emih!G82/RES_summary!G$19</f>
        <v>0</v>
      </c>
      <c r="H82" s="178">
        <f>RES_hhdet_emih!H82/RES_summary!H$19</f>
        <v>0</v>
      </c>
      <c r="I82" s="178">
        <f>RES_hhdet_emih!I82/RES_summary!I$19</f>
        <v>0</v>
      </c>
      <c r="J82" s="178">
        <f>RES_hhdet_emih!J82/RES_summary!J$19</f>
        <v>0</v>
      </c>
      <c r="K82" s="178">
        <f>RES_hhdet_emih!K82/RES_summary!K$19</f>
        <v>0</v>
      </c>
      <c r="L82" s="178">
        <f>RES_hhdet_emih!L82/RES_summary!L$19</f>
        <v>0</v>
      </c>
      <c r="M82" s="178">
        <f>RES_hhdet_emih!M82/RES_summary!M$19</f>
        <v>0</v>
      </c>
      <c r="N82" s="178">
        <f>RES_hhdet_emih!N82/RES_summary!N$19</f>
        <v>0</v>
      </c>
      <c r="O82" s="178">
        <f>RES_hhdet_emih!O82/RES_summary!O$19</f>
        <v>0</v>
      </c>
      <c r="P82" s="178">
        <f>RES_hhdet_emih!P82/RES_summary!P$19</f>
        <v>0</v>
      </c>
      <c r="Q82" s="178">
        <f>RES_hhdet_emih!Q82/RES_summary!Q$19</f>
        <v>0</v>
      </c>
    </row>
    <row r="83" spans="1:17" ht="12" customHeight="1" x14ac:dyDescent="0.25">
      <c r="A83" s="23" t="s">
        <v>157</v>
      </c>
      <c r="B83" s="177">
        <f>RES_hhdet_emih!B83/RES_summary!B$19</f>
        <v>0</v>
      </c>
      <c r="C83" s="177">
        <f>RES_hhdet_emih!C83/RES_summary!C$19</f>
        <v>0</v>
      </c>
      <c r="D83" s="177">
        <f>RES_hhdet_emih!D83/RES_summary!D$19</f>
        <v>0</v>
      </c>
      <c r="E83" s="177">
        <f>RES_hhdet_emih!E83/RES_summary!E$19</f>
        <v>0</v>
      </c>
      <c r="F83" s="177">
        <f>RES_hhdet_emih!F83/RES_summary!F$19</f>
        <v>0</v>
      </c>
      <c r="G83" s="177">
        <f>RES_hhdet_emih!G83/RES_summary!G$19</f>
        <v>0</v>
      </c>
      <c r="H83" s="177">
        <f>RES_hhdet_emih!H83/RES_summary!H$19</f>
        <v>0</v>
      </c>
      <c r="I83" s="177">
        <f>RES_hhdet_emih!I83/RES_summary!I$19</f>
        <v>0</v>
      </c>
      <c r="J83" s="177">
        <f>RES_hhdet_emih!J83/RES_summary!J$19</f>
        <v>0</v>
      </c>
      <c r="K83" s="177">
        <f>RES_hhdet_emih!K83/RES_summary!K$19</f>
        <v>0</v>
      </c>
      <c r="L83" s="177">
        <f>RES_hhdet_emih!L83/RES_summary!L$19</f>
        <v>0</v>
      </c>
      <c r="M83" s="177">
        <f>RES_hhdet_emih!M83/RES_summary!M$19</f>
        <v>0</v>
      </c>
      <c r="N83" s="177">
        <f>RES_hhdet_emih!N83/RES_summary!N$19</f>
        <v>0</v>
      </c>
      <c r="O83" s="177">
        <f>RES_hhdet_emih!O83/RES_summary!O$19</f>
        <v>0</v>
      </c>
      <c r="P83" s="177">
        <f>RES_hhdet_emih!P83/RES_summary!P$19</f>
        <v>0</v>
      </c>
      <c r="Q83" s="177">
        <f>RES_hhdet_emih!Q83/RES_summary!Q$19</f>
        <v>0</v>
      </c>
    </row>
    <row r="84" spans="1:17" ht="12" customHeight="1" x14ac:dyDescent="0.25">
      <c r="A84" s="23" t="s">
        <v>60</v>
      </c>
      <c r="B84" s="177">
        <f>RES_hhdet_emih!B84/RES_summary!B$19</f>
        <v>0</v>
      </c>
      <c r="C84" s="177">
        <f>RES_hhdet_emih!C84/RES_summary!C$19</f>
        <v>0</v>
      </c>
      <c r="D84" s="177">
        <f>RES_hhdet_emih!D84/RES_summary!D$19</f>
        <v>0</v>
      </c>
      <c r="E84" s="177">
        <f>RES_hhdet_emih!E84/RES_summary!E$19</f>
        <v>0</v>
      </c>
      <c r="F84" s="177">
        <f>RES_hhdet_emih!F84/RES_summary!F$19</f>
        <v>0</v>
      </c>
      <c r="G84" s="177">
        <f>RES_hhdet_emih!G84/RES_summary!G$19</f>
        <v>0</v>
      </c>
      <c r="H84" s="177">
        <f>RES_hhdet_emih!H84/RES_summary!H$19</f>
        <v>0</v>
      </c>
      <c r="I84" s="177">
        <f>RES_hhdet_emih!I84/RES_summary!I$19</f>
        <v>0</v>
      </c>
      <c r="J84" s="177">
        <f>RES_hhdet_emih!J84/RES_summary!J$19</f>
        <v>0</v>
      </c>
      <c r="K84" s="177">
        <f>RES_hhdet_emih!K84/RES_summary!K$19</f>
        <v>0</v>
      </c>
      <c r="L84" s="177">
        <f>RES_hhdet_emih!L84/RES_summary!L$19</f>
        <v>0</v>
      </c>
      <c r="M84" s="177">
        <f>RES_hhdet_emih!M84/RES_summary!M$19</f>
        <v>0</v>
      </c>
      <c r="N84" s="177">
        <f>RES_hhdet_emih!N84/RES_summary!N$19</f>
        <v>0</v>
      </c>
      <c r="O84" s="177">
        <f>RES_hhdet_emih!O84/RES_summary!O$19</f>
        <v>0</v>
      </c>
      <c r="P84" s="177">
        <f>RES_hhdet_emih!P84/RES_summary!P$19</f>
        <v>0</v>
      </c>
      <c r="Q84" s="177">
        <f>RES_hhdet_emih!Q84/RES_summary!Q$19</f>
        <v>0</v>
      </c>
    </row>
    <row r="85" spans="1:17" ht="12.95" customHeight="1" x14ac:dyDescent="0.25">
      <c r="A85" s="158" t="s">
        <v>112</v>
      </c>
      <c r="B85" s="178">
        <f>RES_hhdet_emih!B85/RES_summary!B$19</f>
        <v>0</v>
      </c>
      <c r="C85" s="178">
        <f>RES_hhdet_emih!C85/RES_summary!C$19</f>
        <v>0</v>
      </c>
      <c r="D85" s="178">
        <f>RES_hhdet_emih!D85/RES_summary!D$19</f>
        <v>0</v>
      </c>
      <c r="E85" s="178">
        <f>RES_hhdet_emih!E85/RES_summary!E$19</f>
        <v>0</v>
      </c>
      <c r="F85" s="178">
        <f>RES_hhdet_emih!F85/RES_summary!F$19</f>
        <v>0</v>
      </c>
      <c r="G85" s="178">
        <f>RES_hhdet_emih!G85/RES_summary!G$19</f>
        <v>0</v>
      </c>
      <c r="H85" s="178">
        <f>RES_hhdet_emih!H85/RES_summary!H$19</f>
        <v>0</v>
      </c>
      <c r="I85" s="178">
        <f>RES_hhdet_emih!I85/RES_summary!I$19</f>
        <v>0</v>
      </c>
      <c r="J85" s="178">
        <f>RES_hhdet_emih!J85/RES_summary!J$19</f>
        <v>0</v>
      </c>
      <c r="K85" s="178">
        <f>RES_hhdet_emih!K85/RES_summary!K$19</f>
        <v>0</v>
      </c>
      <c r="L85" s="178">
        <f>RES_hhdet_emih!L85/RES_summary!L$19</f>
        <v>0</v>
      </c>
      <c r="M85" s="178">
        <f>RES_hhdet_emih!M85/RES_summary!M$19</f>
        <v>0</v>
      </c>
      <c r="N85" s="178">
        <f>RES_hhdet_emih!N85/RES_summary!N$19</f>
        <v>0</v>
      </c>
      <c r="O85" s="178">
        <f>RES_hhdet_emih!O85/RES_summary!O$19</f>
        <v>0</v>
      </c>
      <c r="P85" s="178">
        <f>RES_hhdet_emih!P85/RES_summary!P$19</f>
        <v>0</v>
      </c>
      <c r="Q85" s="178">
        <f>RES_hhdet_emih!Q85/RES_summary!Q$19</f>
        <v>0</v>
      </c>
    </row>
    <row r="86" spans="1:17" ht="12" customHeight="1" x14ac:dyDescent="0.25">
      <c r="A86" s="23" t="s">
        <v>60</v>
      </c>
      <c r="B86" s="177">
        <f>RES_hhdet_emih!B86/RES_summary!B$19</f>
        <v>0</v>
      </c>
      <c r="C86" s="177">
        <f>RES_hhdet_emih!C86/RES_summary!C$19</f>
        <v>0</v>
      </c>
      <c r="D86" s="177">
        <f>RES_hhdet_emih!D86/RES_summary!D$19</f>
        <v>0</v>
      </c>
      <c r="E86" s="177">
        <f>RES_hhdet_emih!E86/RES_summary!E$19</f>
        <v>0</v>
      </c>
      <c r="F86" s="177">
        <f>RES_hhdet_emih!F86/RES_summary!F$19</f>
        <v>0</v>
      </c>
      <c r="G86" s="177">
        <f>RES_hhdet_emih!G86/RES_summary!G$19</f>
        <v>0</v>
      </c>
      <c r="H86" s="177">
        <f>RES_hhdet_emih!H86/RES_summary!H$19</f>
        <v>0</v>
      </c>
      <c r="I86" s="177">
        <f>RES_hhdet_emih!I86/RES_summary!I$19</f>
        <v>0</v>
      </c>
      <c r="J86" s="177">
        <f>RES_hhdet_emih!J86/RES_summary!J$19</f>
        <v>0</v>
      </c>
      <c r="K86" s="177">
        <f>RES_hhdet_emih!K86/RES_summary!K$19</f>
        <v>0</v>
      </c>
      <c r="L86" s="177">
        <f>RES_hhdet_emih!L86/RES_summary!L$19</f>
        <v>0</v>
      </c>
      <c r="M86" s="177">
        <f>RES_hhdet_emih!M86/RES_summary!M$19</f>
        <v>0</v>
      </c>
      <c r="N86" s="177">
        <f>RES_hhdet_emih!N86/RES_summary!N$19</f>
        <v>0</v>
      </c>
      <c r="O86" s="177">
        <f>RES_hhdet_emih!O86/RES_summary!O$19</f>
        <v>0</v>
      </c>
      <c r="P86" s="177">
        <f>RES_hhdet_emih!P86/RES_summary!P$19</f>
        <v>0</v>
      </c>
      <c r="Q86" s="177">
        <f>RES_hhdet_emih!Q86/RES_summary!Q$19</f>
        <v>0</v>
      </c>
    </row>
    <row r="87" spans="1:17" ht="12" customHeight="1" x14ac:dyDescent="0.25">
      <c r="A87" s="158" t="s">
        <v>63</v>
      </c>
      <c r="B87" s="178">
        <f>RES_hhdet_emih!B87/RES_summary!B$19</f>
        <v>0.56807190196390922</v>
      </c>
      <c r="C87" s="178">
        <f>RES_hhdet_emih!C87/RES_summary!C$19</f>
        <v>0.46418792182285468</v>
      </c>
      <c r="D87" s="178">
        <f>RES_hhdet_emih!D87/RES_summary!D$19</f>
        <v>0.40427438973796442</v>
      </c>
      <c r="E87" s="178">
        <f>RES_hhdet_emih!E87/RES_summary!E$19</f>
        <v>0.40383826247600541</v>
      </c>
      <c r="F87" s="178">
        <f>RES_hhdet_emih!F87/RES_summary!F$19</f>
        <v>0.35585138541364875</v>
      </c>
      <c r="G87" s="178">
        <f>RES_hhdet_emih!G87/RES_summary!G$19</f>
        <v>0.33861904869751769</v>
      </c>
      <c r="H87" s="178">
        <f>RES_hhdet_emih!H87/RES_summary!H$19</f>
        <v>0.35127473085210903</v>
      </c>
      <c r="I87" s="178">
        <f>RES_hhdet_emih!I87/RES_summary!I$19</f>
        <v>0.40746563297344951</v>
      </c>
      <c r="J87" s="178">
        <f>RES_hhdet_emih!J87/RES_summary!J$19</f>
        <v>0.43316639436460791</v>
      </c>
      <c r="K87" s="178">
        <f>RES_hhdet_emih!K87/RES_summary!K$19</f>
        <v>0.40330028648764221</v>
      </c>
      <c r="L87" s="178">
        <f>RES_hhdet_emih!L87/RES_summary!L$19</f>
        <v>0.36789977256192052</v>
      </c>
      <c r="M87" s="178">
        <f>RES_hhdet_emih!M87/RES_summary!M$19</f>
        <v>0.3212989296036981</v>
      </c>
      <c r="N87" s="178">
        <f>RES_hhdet_emih!N87/RES_summary!N$19</f>
        <v>0.23776854284013496</v>
      </c>
      <c r="O87" s="178">
        <f>RES_hhdet_emih!O87/RES_summary!O$19</f>
        <v>0.21777722612772057</v>
      </c>
      <c r="P87" s="178">
        <f>RES_hhdet_emih!P87/RES_summary!P$19</f>
        <v>0.2026081461007351</v>
      </c>
      <c r="Q87" s="178">
        <f>RES_hhdet_emih!Q87/RES_summary!Q$19</f>
        <v>0.18730968812263937</v>
      </c>
    </row>
    <row r="88" spans="1:17" ht="12" customHeight="1" x14ac:dyDescent="0.25">
      <c r="A88" s="167" t="s">
        <v>156</v>
      </c>
      <c r="B88" s="183">
        <f>RES_hhdet_emih!B88/RES_summary!B$19</f>
        <v>0</v>
      </c>
      <c r="C88" s="183">
        <f>RES_hhdet_emih!C88/RES_summary!C$19</f>
        <v>0</v>
      </c>
      <c r="D88" s="183">
        <f>RES_hhdet_emih!D88/RES_summary!D$19</f>
        <v>0</v>
      </c>
      <c r="E88" s="183">
        <f>RES_hhdet_emih!E88/RES_summary!E$19</f>
        <v>0</v>
      </c>
      <c r="F88" s="183">
        <f>RES_hhdet_emih!F88/RES_summary!F$19</f>
        <v>0</v>
      </c>
      <c r="G88" s="183">
        <f>RES_hhdet_emih!G88/RES_summary!G$19</f>
        <v>0</v>
      </c>
      <c r="H88" s="183">
        <f>RES_hhdet_emih!H88/RES_summary!H$19</f>
        <v>0</v>
      </c>
      <c r="I88" s="183">
        <f>RES_hhdet_emih!I88/RES_summary!I$19</f>
        <v>0</v>
      </c>
      <c r="J88" s="183">
        <f>RES_hhdet_emih!J88/RES_summary!J$19</f>
        <v>0</v>
      </c>
      <c r="K88" s="183">
        <f>RES_hhdet_emih!K88/RES_summary!K$19</f>
        <v>0</v>
      </c>
      <c r="L88" s="183">
        <f>RES_hhdet_emih!L88/RES_summary!L$19</f>
        <v>0</v>
      </c>
      <c r="M88" s="183">
        <f>RES_hhdet_emih!M88/RES_summary!M$19</f>
        <v>0</v>
      </c>
      <c r="N88" s="183">
        <f>RES_hhdet_emih!N88/RES_summary!N$19</f>
        <v>0</v>
      </c>
      <c r="O88" s="183">
        <f>RES_hhdet_emih!O88/RES_summary!O$19</f>
        <v>0</v>
      </c>
      <c r="P88" s="183">
        <f>RES_hhdet_emih!P88/RES_summary!P$19</f>
        <v>0</v>
      </c>
      <c r="Q88" s="183">
        <f>RES_hhdet_emih!Q88/RES_summary!Q$19</f>
        <v>0</v>
      </c>
    </row>
    <row r="89" spans="1:17" ht="12" customHeight="1" x14ac:dyDescent="0.25">
      <c r="A89" s="167" t="s">
        <v>155</v>
      </c>
      <c r="B89" s="183">
        <f>RES_hhdet_emih!B89/RES_summary!B$19</f>
        <v>0</v>
      </c>
      <c r="C89" s="183">
        <f>RES_hhdet_emih!C89/RES_summary!C$19</f>
        <v>0</v>
      </c>
      <c r="D89" s="183">
        <f>RES_hhdet_emih!D89/RES_summary!D$19</f>
        <v>0</v>
      </c>
      <c r="E89" s="183">
        <f>RES_hhdet_emih!E89/RES_summary!E$19</f>
        <v>0</v>
      </c>
      <c r="F89" s="183">
        <f>RES_hhdet_emih!F89/RES_summary!F$19</f>
        <v>0</v>
      </c>
      <c r="G89" s="183">
        <f>RES_hhdet_emih!G89/RES_summary!G$19</f>
        <v>0</v>
      </c>
      <c r="H89" s="183">
        <f>RES_hhdet_emih!H89/RES_summary!H$19</f>
        <v>0</v>
      </c>
      <c r="I89" s="183">
        <f>RES_hhdet_emih!I89/RES_summary!I$19</f>
        <v>0</v>
      </c>
      <c r="J89" s="183">
        <f>RES_hhdet_emih!J89/RES_summary!J$19</f>
        <v>0</v>
      </c>
      <c r="K89" s="183">
        <f>RES_hhdet_emih!K89/RES_summary!K$19</f>
        <v>0</v>
      </c>
      <c r="L89" s="183">
        <f>RES_hhdet_emih!L89/RES_summary!L$19</f>
        <v>0</v>
      </c>
      <c r="M89" s="183">
        <f>RES_hhdet_emih!M89/RES_summary!M$19</f>
        <v>0</v>
      </c>
      <c r="N89" s="183">
        <f>RES_hhdet_emih!N89/RES_summary!N$19</f>
        <v>0</v>
      </c>
      <c r="O89" s="183">
        <f>RES_hhdet_emih!O89/RES_summary!O$19</f>
        <v>0</v>
      </c>
      <c r="P89" s="183">
        <f>RES_hhdet_emih!P89/RES_summary!P$19</f>
        <v>0</v>
      </c>
      <c r="Q89" s="183">
        <f>RES_hhdet_emih!Q89/RES_summary!Q$19</f>
        <v>0</v>
      </c>
    </row>
    <row r="90" spans="1:17" ht="12" customHeight="1" x14ac:dyDescent="0.25">
      <c r="A90" s="166" t="s">
        <v>55</v>
      </c>
      <c r="B90" s="182">
        <f>RES_hhdet_emih!B90/RES_summary!B$19</f>
        <v>0</v>
      </c>
      <c r="C90" s="182">
        <f>RES_hhdet_emih!C90/RES_summary!C$19</f>
        <v>0</v>
      </c>
      <c r="D90" s="182">
        <f>RES_hhdet_emih!D90/RES_summary!D$19</f>
        <v>0</v>
      </c>
      <c r="E90" s="182">
        <f>RES_hhdet_emih!E90/RES_summary!E$19</f>
        <v>0</v>
      </c>
      <c r="F90" s="182">
        <f>RES_hhdet_emih!F90/RES_summary!F$19</f>
        <v>0</v>
      </c>
      <c r="G90" s="182">
        <f>RES_hhdet_emih!G90/RES_summary!G$19</f>
        <v>0</v>
      </c>
      <c r="H90" s="182">
        <f>RES_hhdet_emih!H90/RES_summary!H$19</f>
        <v>0</v>
      </c>
      <c r="I90" s="182">
        <f>RES_hhdet_emih!I90/RES_summary!I$19</f>
        <v>0</v>
      </c>
      <c r="J90" s="182">
        <f>RES_hhdet_emih!J90/RES_summary!J$19</f>
        <v>0</v>
      </c>
      <c r="K90" s="182">
        <f>RES_hhdet_emih!K90/RES_summary!K$19</f>
        <v>0</v>
      </c>
      <c r="L90" s="182">
        <f>RES_hhdet_emih!L90/RES_summary!L$19</f>
        <v>0</v>
      </c>
      <c r="M90" s="182">
        <f>RES_hhdet_emih!M90/RES_summary!M$19</f>
        <v>0</v>
      </c>
      <c r="N90" s="182">
        <f>RES_hhdet_emih!N90/RES_summary!N$19</f>
        <v>0</v>
      </c>
      <c r="O90" s="182">
        <f>RES_hhdet_emih!O90/RES_summary!O$19</f>
        <v>0</v>
      </c>
      <c r="P90" s="182">
        <f>RES_hhdet_emih!P90/RES_summary!P$19</f>
        <v>0</v>
      </c>
      <c r="Q90" s="182">
        <f>RES_hhdet_emih!Q90/RES_summary!Q$19</f>
        <v>0</v>
      </c>
    </row>
    <row r="91" spans="1:17" ht="12" customHeight="1" x14ac:dyDescent="0.25">
      <c r="A91" s="147" t="s">
        <v>59</v>
      </c>
      <c r="B91" s="181">
        <f>RES_hhdet_emih!B91/RES_summary!B$19</f>
        <v>0</v>
      </c>
      <c r="C91" s="181">
        <f>RES_hhdet_emih!C91/RES_summary!C$19</f>
        <v>0</v>
      </c>
      <c r="D91" s="181">
        <f>RES_hhdet_emih!D91/RES_summary!D$19</f>
        <v>0</v>
      </c>
      <c r="E91" s="181">
        <f>RES_hhdet_emih!E91/RES_summary!E$19</f>
        <v>0</v>
      </c>
      <c r="F91" s="181">
        <f>RES_hhdet_emih!F91/RES_summary!F$19</f>
        <v>0</v>
      </c>
      <c r="G91" s="181">
        <f>RES_hhdet_emih!G91/RES_summary!G$19</f>
        <v>0</v>
      </c>
      <c r="H91" s="181">
        <f>RES_hhdet_emih!H91/RES_summary!H$19</f>
        <v>0</v>
      </c>
      <c r="I91" s="181">
        <f>RES_hhdet_emih!I91/RES_summary!I$19</f>
        <v>0</v>
      </c>
      <c r="J91" s="181">
        <f>RES_hhdet_emih!J91/RES_summary!J$19</f>
        <v>0</v>
      </c>
      <c r="K91" s="181">
        <f>RES_hhdet_emih!K91/RES_summary!K$19</f>
        <v>0</v>
      </c>
      <c r="L91" s="181">
        <f>RES_hhdet_emih!L91/RES_summary!L$19</f>
        <v>0</v>
      </c>
      <c r="M91" s="181">
        <f>RES_hhdet_emih!M91/RES_summary!M$19</f>
        <v>0</v>
      </c>
      <c r="N91" s="181">
        <f>RES_hhdet_emih!N91/RES_summary!N$19</f>
        <v>0</v>
      </c>
      <c r="O91" s="181">
        <f>RES_hhdet_emih!O91/RES_summary!O$19</f>
        <v>0</v>
      </c>
      <c r="P91" s="181">
        <f>RES_hhdet_emih!P91/RES_summary!P$19</f>
        <v>0</v>
      </c>
      <c r="Q91" s="181">
        <f>RES_hhdet_emih!Q91/RES_summary!Q$19</f>
        <v>0</v>
      </c>
    </row>
    <row r="92" spans="1:17" ht="12" customHeight="1" x14ac:dyDescent="0.25">
      <c r="A92" s="163" t="s">
        <v>144</v>
      </c>
      <c r="B92" s="180">
        <f>RES_hhdet_emih!B92/RES_summary!B$19</f>
        <v>7.1341413445503887</v>
      </c>
      <c r="C92" s="180">
        <f>RES_hhdet_emih!C92/RES_summary!C$19</f>
        <v>7.0762228834044274</v>
      </c>
      <c r="D92" s="180">
        <f>RES_hhdet_emih!D92/RES_summary!D$19</f>
        <v>7.038267045408273</v>
      </c>
      <c r="E92" s="180">
        <f>RES_hhdet_emih!E92/RES_summary!E$19</f>
        <v>6.9797077099369158</v>
      </c>
      <c r="F92" s="180">
        <f>RES_hhdet_emih!F92/RES_summary!F$19</f>
        <v>6.9010985403562808</v>
      </c>
      <c r="G92" s="180">
        <f>RES_hhdet_emih!G92/RES_summary!G$19</f>
        <v>6.8680801926314183</v>
      </c>
      <c r="H92" s="180">
        <f>RES_hhdet_emih!H92/RES_summary!H$19</f>
        <v>6.7646267920945</v>
      </c>
      <c r="I92" s="180">
        <f>RES_hhdet_emih!I92/RES_summary!I$19</f>
        <v>6.6562292503450973</v>
      </c>
      <c r="J92" s="180">
        <f>RES_hhdet_emih!J92/RES_summary!J$19</f>
        <v>6.5347266978121201</v>
      </c>
      <c r="K92" s="180">
        <f>RES_hhdet_emih!K92/RES_summary!K$19</f>
        <v>6.5494372753146761</v>
      </c>
      <c r="L92" s="180">
        <f>RES_hhdet_emih!L92/RES_summary!L$19</f>
        <v>6.5243373362580961</v>
      </c>
      <c r="M92" s="180">
        <f>RES_hhdet_emih!M92/RES_summary!M$19</f>
        <v>6.482442015046769</v>
      </c>
      <c r="N92" s="180">
        <f>RES_hhdet_emih!N92/RES_summary!N$19</f>
        <v>6.4143520012450406</v>
      </c>
      <c r="O92" s="180">
        <f>RES_hhdet_emih!O92/RES_summary!O$19</f>
        <v>6.3056738778334127</v>
      </c>
      <c r="P92" s="180">
        <f>RES_hhdet_emih!P92/RES_summary!P$19</f>
        <v>6.2092305109583066</v>
      </c>
      <c r="Q92" s="180">
        <f>RES_hhdet_emih!Q92/RES_summary!Q$19</f>
        <v>6.1070953023086787</v>
      </c>
    </row>
    <row r="93" spans="1:17" ht="12" customHeight="1" x14ac:dyDescent="0.25">
      <c r="A93" s="161" t="s">
        <v>143</v>
      </c>
      <c r="B93" s="179">
        <f>RES_hhdet_emih!B93/RES_summary!B$19</f>
        <v>4.637191873957752</v>
      </c>
      <c r="C93" s="179">
        <f>RES_hhdet_emih!C93/RES_summary!C$19</f>
        <v>4.5995448742128753</v>
      </c>
      <c r="D93" s="179">
        <f>RES_hhdet_emih!D93/RES_summary!D$19</f>
        <v>4.5748735795153745</v>
      </c>
      <c r="E93" s="179">
        <f>RES_hhdet_emih!E93/RES_summary!E$19</f>
        <v>4.5368100114589929</v>
      </c>
      <c r="F93" s="179">
        <f>RES_hhdet_emih!F93/RES_summary!F$19</f>
        <v>4.4857140512315787</v>
      </c>
      <c r="G93" s="179">
        <f>RES_hhdet_emih!G93/RES_summary!G$19</f>
        <v>4.4642521252104208</v>
      </c>
      <c r="H93" s="179">
        <f>RES_hhdet_emih!H93/RES_summary!H$19</f>
        <v>4.3970074148614318</v>
      </c>
      <c r="I93" s="179">
        <f>RES_hhdet_emih!I93/RES_summary!I$19</f>
        <v>4.3265490127243122</v>
      </c>
      <c r="J93" s="179">
        <f>RES_hhdet_emih!J93/RES_summary!J$19</f>
        <v>4.2475723535778771</v>
      </c>
      <c r="K93" s="179">
        <f>RES_hhdet_emih!K93/RES_summary!K$19</f>
        <v>4.2571342289545422</v>
      </c>
      <c r="L93" s="179">
        <f>RES_hhdet_emih!L93/RES_summary!L$19</f>
        <v>4.2081975818864708</v>
      </c>
      <c r="M93" s="179">
        <f>RES_hhdet_emih!M93/RES_summary!M$19</f>
        <v>4.2459995198556353</v>
      </c>
      <c r="N93" s="179">
        <f>RES_hhdet_emih!N93/RES_summary!N$19</f>
        <v>4.1693288008092768</v>
      </c>
      <c r="O93" s="179">
        <f>RES_hhdet_emih!O93/RES_summary!O$19</f>
        <v>4.0513954665079677</v>
      </c>
      <c r="P93" s="179">
        <f>RES_hhdet_emih!P93/RES_summary!P$19</f>
        <v>4.0732552151886487</v>
      </c>
      <c r="Q93" s="179">
        <f>RES_hhdet_emih!Q93/RES_summary!Q$19</f>
        <v>3.9696119465006401</v>
      </c>
    </row>
    <row r="94" spans="1:17" ht="12" customHeight="1" x14ac:dyDescent="0.25">
      <c r="A94" s="148" t="s">
        <v>57</v>
      </c>
      <c r="B94" s="177">
        <f>RES_hhdet_emih!B94/RES_summary!B$19</f>
        <v>4.637191873957752</v>
      </c>
      <c r="C94" s="177">
        <f>RES_hhdet_emih!C94/RES_summary!C$19</f>
        <v>4.5995448742128753</v>
      </c>
      <c r="D94" s="177">
        <f>RES_hhdet_emih!D94/RES_summary!D$19</f>
        <v>4.5748735795153745</v>
      </c>
      <c r="E94" s="177">
        <f>RES_hhdet_emih!E94/RES_summary!E$19</f>
        <v>4.5368100114589929</v>
      </c>
      <c r="F94" s="177">
        <f>RES_hhdet_emih!F94/RES_summary!F$19</f>
        <v>4.4857140512315787</v>
      </c>
      <c r="G94" s="177">
        <f>RES_hhdet_emih!G94/RES_summary!G$19</f>
        <v>4.4642521252104208</v>
      </c>
      <c r="H94" s="177">
        <f>RES_hhdet_emih!H94/RES_summary!H$19</f>
        <v>4.3970074148614318</v>
      </c>
      <c r="I94" s="177">
        <f>RES_hhdet_emih!I94/RES_summary!I$19</f>
        <v>4.3265490127243122</v>
      </c>
      <c r="J94" s="177">
        <f>RES_hhdet_emih!J94/RES_summary!J$19</f>
        <v>4.2475723535778771</v>
      </c>
      <c r="K94" s="177">
        <f>RES_hhdet_emih!K94/RES_summary!K$19</f>
        <v>4.2571342289545422</v>
      </c>
      <c r="L94" s="177">
        <f>RES_hhdet_emih!L94/RES_summary!L$19</f>
        <v>4.2081975818864708</v>
      </c>
      <c r="M94" s="177">
        <f>RES_hhdet_emih!M94/RES_summary!M$19</f>
        <v>4.2459995198556353</v>
      </c>
      <c r="N94" s="177">
        <f>RES_hhdet_emih!N94/RES_summary!N$19</f>
        <v>4.1693288008092768</v>
      </c>
      <c r="O94" s="177">
        <f>RES_hhdet_emih!O94/RES_summary!O$19</f>
        <v>4.0513954665079677</v>
      </c>
      <c r="P94" s="177">
        <f>RES_hhdet_emih!P94/RES_summary!P$19</f>
        <v>4.0732552151886487</v>
      </c>
      <c r="Q94" s="177">
        <f>RES_hhdet_emih!Q94/RES_summary!Q$19</f>
        <v>3.9696119465006401</v>
      </c>
    </row>
    <row r="95" spans="1:17" ht="12" customHeight="1" x14ac:dyDescent="0.25">
      <c r="A95" s="148" t="s">
        <v>59</v>
      </c>
      <c r="B95" s="177">
        <f>RES_hhdet_emih!B95/RES_summary!B$19</f>
        <v>0</v>
      </c>
      <c r="C95" s="177">
        <f>RES_hhdet_emih!C95/RES_summary!C$19</f>
        <v>0</v>
      </c>
      <c r="D95" s="177">
        <f>RES_hhdet_emih!D95/RES_summary!D$19</f>
        <v>0</v>
      </c>
      <c r="E95" s="177">
        <f>RES_hhdet_emih!E95/RES_summary!E$19</f>
        <v>0</v>
      </c>
      <c r="F95" s="177">
        <f>RES_hhdet_emih!F95/RES_summary!F$19</f>
        <v>0</v>
      </c>
      <c r="G95" s="177">
        <f>RES_hhdet_emih!G95/RES_summary!G$19</f>
        <v>0</v>
      </c>
      <c r="H95" s="177">
        <f>RES_hhdet_emih!H95/RES_summary!H$19</f>
        <v>0</v>
      </c>
      <c r="I95" s="177">
        <f>RES_hhdet_emih!I95/RES_summary!I$19</f>
        <v>0</v>
      </c>
      <c r="J95" s="177">
        <f>RES_hhdet_emih!J95/RES_summary!J$19</f>
        <v>0</v>
      </c>
      <c r="K95" s="177">
        <f>RES_hhdet_emih!K95/RES_summary!K$19</f>
        <v>0</v>
      </c>
      <c r="L95" s="177">
        <f>RES_hhdet_emih!L95/RES_summary!L$19</f>
        <v>0</v>
      </c>
      <c r="M95" s="177">
        <f>RES_hhdet_emih!M95/RES_summary!M$19</f>
        <v>0</v>
      </c>
      <c r="N95" s="177">
        <f>RES_hhdet_emih!N95/RES_summary!N$19</f>
        <v>0</v>
      </c>
      <c r="O95" s="177">
        <f>RES_hhdet_emih!O95/RES_summary!O$19</f>
        <v>0</v>
      </c>
      <c r="P95" s="177">
        <f>RES_hhdet_emih!P95/RES_summary!P$19</f>
        <v>0</v>
      </c>
      <c r="Q95" s="177">
        <f>RES_hhdet_emih!Q95/RES_summary!Q$19</f>
        <v>0</v>
      </c>
    </row>
    <row r="96" spans="1:17" ht="12" customHeight="1" x14ac:dyDescent="0.25">
      <c r="A96" s="163" t="s">
        <v>142</v>
      </c>
      <c r="B96" s="180">
        <f>RES_hhdet_emih!B96/RES_summary!B$19</f>
        <v>0</v>
      </c>
      <c r="C96" s="180">
        <f>RES_hhdet_emih!C96/RES_summary!C$19</f>
        <v>0</v>
      </c>
      <c r="D96" s="180">
        <f>RES_hhdet_emih!D96/RES_summary!D$19</f>
        <v>0</v>
      </c>
      <c r="E96" s="180">
        <f>RES_hhdet_emih!E96/RES_summary!E$19</f>
        <v>0</v>
      </c>
      <c r="F96" s="180">
        <f>RES_hhdet_emih!F96/RES_summary!F$19</f>
        <v>0</v>
      </c>
      <c r="G96" s="180">
        <f>RES_hhdet_emih!G96/RES_summary!G$19</f>
        <v>0</v>
      </c>
      <c r="H96" s="180">
        <f>RES_hhdet_emih!H96/RES_summary!H$19</f>
        <v>0</v>
      </c>
      <c r="I96" s="180">
        <f>RES_hhdet_emih!I96/RES_summary!I$19</f>
        <v>0</v>
      </c>
      <c r="J96" s="180">
        <f>RES_hhdet_emih!J96/RES_summary!J$19</f>
        <v>0</v>
      </c>
      <c r="K96" s="180">
        <f>RES_hhdet_emih!K96/RES_summary!K$19</f>
        <v>0</v>
      </c>
      <c r="L96" s="180">
        <f>RES_hhdet_emih!L96/RES_summary!L$19</f>
        <v>0</v>
      </c>
      <c r="M96" s="180">
        <f>RES_hhdet_emih!M96/RES_summary!M$19</f>
        <v>0</v>
      </c>
      <c r="N96" s="180">
        <f>RES_hhdet_emih!N96/RES_summary!N$19</f>
        <v>0</v>
      </c>
      <c r="O96" s="180">
        <f>RES_hhdet_emih!O96/RES_summary!O$19</f>
        <v>0</v>
      </c>
      <c r="P96" s="180">
        <f>RES_hhdet_emih!P96/RES_summary!P$19</f>
        <v>0</v>
      </c>
      <c r="Q96" s="180">
        <f>RES_hhdet_emih!Q96/RES_summary!Q$19</f>
        <v>0</v>
      </c>
    </row>
    <row r="97" spans="1:17" ht="12" customHeight="1" x14ac:dyDescent="0.25">
      <c r="A97" s="161" t="s">
        <v>141</v>
      </c>
      <c r="B97" s="179">
        <f>RES_hhdet_emih!B97/RES_summary!B$19</f>
        <v>0</v>
      </c>
      <c r="C97" s="179">
        <f>RES_hhdet_emih!C97/RES_summary!C$19</f>
        <v>0</v>
      </c>
      <c r="D97" s="179">
        <f>RES_hhdet_emih!D97/RES_summary!D$19</f>
        <v>0</v>
      </c>
      <c r="E97" s="179">
        <f>RES_hhdet_emih!E97/RES_summary!E$19</f>
        <v>0</v>
      </c>
      <c r="F97" s="179">
        <f>RES_hhdet_emih!F97/RES_summary!F$19</f>
        <v>0</v>
      </c>
      <c r="G97" s="179">
        <f>RES_hhdet_emih!G97/RES_summary!G$19</f>
        <v>0</v>
      </c>
      <c r="H97" s="179">
        <f>RES_hhdet_emih!H97/RES_summary!H$19</f>
        <v>0</v>
      </c>
      <c r="I97" s="179">
        <f>RES_hhdet_emih!I97/RES_summary!I$19</f>
        <v>0</v>
      </c>
      <c r="J97" s="179">
        <f>RES_hhdet_emih!J97/RES_summary!J$19</f>
        <v>0</v>
      </c>
      <c r="K97" s="179">
        <f>RES_hhdet_emih!K97/RES_summary!K$19</f>
        <v>0</v>
      </c>
      <c r="L97" s="179">
        <f>RES_hhdet_emih!L97/RES_summary!L$19</f>
        <v>0</v>
      </c>
      <c r="M97" s="179">
        <f>RES_hhdet_emih!M97/RES_summary!M$19</f>
        <v>0</v>
      </c>
      <c r="N97" s="179">
        <f>RES_hhdet_emih!N97/RES_summary!N$19</f>
        <v>0</v>
      </c>
      <c r="O97" s="179">
        <f>RES_hhdet_emih!O97/RES_summary!O$19</f>
        <v>0</v>
      </c>
      <c r="P97" s="179">
        <f>RES_hhdet_emih!P97/RES_summary!P$19</f>
        <v>0</v>
      </c>
      <c r="Q97" s="179">
        <f>RES_hhdet_emih!Q97/RES_summary!Q$19</f>
        <v>0</v>
      </c>
    </row>
    <row r="98" spans="1:17" ht="12" customHeight="1" x14ac:dyDescent="0.25">
      <c r="A98" s="148" t="s">
        <v>60</v>
      </c>
      <c r="B98" s="177">
        <f>RES_hhdet_emih!B98/RES_summary!B$19</f>
        <v>0</v>
      </c>
      <c r="C98" s="177">
        <f>RES_hhdet_emih!C98/RES_summary!C$19</f>
        <v>0</v>
      </c>
      <c r="D98" s="177">
        <f>RES_hhdet_emih!D98/RES_summary!D$19</f>
        <v>0</v>
      </c>
      <c r="E98" s="177">
        <f>RES_hhdet_emih!E98/RES_summary!E$19</f>
        <v>0</v>
      </c>
      <c r="F98" s="177">
        <f>RES_hhdet_emih!F98/RES_summary!F$19</f>
        <v>0</v>
      </c>
      <c r="G98" s="177">
        <f>RES_hhdet_emih!G98/RES_summary!G$19</f>
        <v>0</v>
      </c>
      <c r="H98" s="177">
        <f>RES_hhdet_emih!H98/RES_summary!H$19</f>
        <v>0</v>
      </c>
      <c r="I98" s="177">
        <f>RES_hhdet_emih!I98/RES_summary!I$19</f>
        <v>0</v>
      </c>
      <c r="J98" s="177">
        <f>RES_hhdet_emih!J98/RES_summary!J$19</f>
        <v>0</v>
      </c>
      <c r="K98" s="177">
        <f>RES_hhdet_emih!K98/RES_summary!K$19</f>
        <v>0</v>
      </c>
      <c r="L98" s="177">
        <f>RES_hhdet_emih!L98/RES_summary!L$19</f>
        <v>0</v>
      </c>
      <c r="M98" s="177">
        <f>RES_hhdet_emih!M98/RES_summary!M$19</f>
        <v>0</v>
      </c>
      <c r="N98" s="177">
        <f>RES_hhdet_emih!N98/RES_summary!N$19</f>
        <v>0</v>
      </c>
      <c r="O98" s="177">
        <f>RES_hhdet_emih!O98/RES_summary!O$19</f>
        <v>0</v>
      </c>
      <c r="P98" s="177">
        <f>RES_hhdet_emih!P98/RES_summary!P$19</f>
        <v>0</v>
      </c>
      <c r="Q98" s="177">
        <f>RES_hhdet_emih!Q98/RES_summary!Q$19</f>
        <v>0</v>
      </c>
    </row>
    <row r="99" spans="1:17" ht="12" customHeight="1" x14ac:dyDescent="0.25">
      <c r="A99" s="148" t="s">
        <v>59</v>
      </c>
      <c r="B99" s="177">
        <f>RES_hhdet_emih!B99/RES_summary!B$19</f>
        <v>0</v>
      </c>
      <c r="C99" s="177">
        <f>RES_hhdet_emih!C99/RES_summary!C$19</f>
        <v>0</v>
      </c>
      <c r="D99" s="177">
        <f>RES_hhdet_emih!D99/RES_summary!D$19</f>
        <v>0</v>
      </c>
      <c r="E99" s="177">
        <f>RES_hhdet_emih!E99/RES_summary!E$19</f>
        <v>0</v>
      </c>
      <c r="F99" s="177">
        <f>RES_hhdet_emih!F99/RES_summary!F$19</f>
        <v>0</v>
      </c>
      <c r="G99" s="177">
        <f>RES_hhdet_emih!G99/RES_summary!G$19</f>
        <v>0</v>
      </c>
      <c r="H99" s="177">
        <f>RES_hhdet_emih!H99/RES_summary!H$19</f>
        <v>0</v>
      </c>
      <c r="I99" s="177">
        <f>RES_hhdet_emih!I99/RES_summary!I$19</f>
        <v>0</v>
      </c>
      <c r="J99" s="177">
        <f>RES_hhdet_emih!J99/RES_summary!J$19</f>
        <v>0</v>
      </c>
      <c r="K99" s="177">
        <f>RES_hhdet_emih!K99/RES_summary!K$19</f>
        <v>0</v>
      </c>
      <c r="L99" s="177">
        <f>RES_hhdet_emih!L99/RES_summary!L$19</f>
        <v>0</v>
      </c>
      <c r="M99" s="177">
        <f>RES_hhdet_emih!M99/RES_summary!M$19</f>
        <v>0</v>
      </c>
      <c r="N99" s="177">
        <f>RES_hhdet_emih!N99/RES_summary!N$19</f>
        <v>0</v>
      </c>
      <c r="O99" s="177">
        <f>RES_hhdet_emih!O99/RES_summary!O$19</f>
        <v>0</v>
      </c>
      <c r="P99" s="177">
        <f>RES_hhdet_emih!P99/RES_summary!P$19</f>
        <v>0</v>
      </c>
      <c r="Q99" s="177">
        <f>RES_hhdet_emih!Q99/RES_summary!Q$19</f>
        <v>0</v>
      </c>
    </row>
    <row r="100" spans="1:17" ht="12" customHeight="1" x14ac:dyDescent="0.25">
      <c r="A100" s="158" t="s">
        <v>62</v>
      </c>
      <c r="B100" s="178">
        <f>RES_hhdet_emih!B100/RES_summary!B$19</f>
        <v>0.17657293526375439</v>
      </c>
      <c r="C100" s="178">
        <f>RES_hhdet_emih!C100/RES_summary!C$19</f>
        <v>0.13525448486216496</v>
      </c>
      <c r="D100" s="178">
        <f>RES_hhdet_emih!D100/RES_summary!D$19</f>
        <v>0.11932513816747529</v>
      </c>
      <c r="E100" s="178">
        <f>RES_hhdet_emih!E100/RES_summary!E$19</f>
        <v>6.6749534750881245E-2</v>
      </c>
      <c r="F100" s="178">
        <f>RES_hhdet_emih!F100/RES_summary!F$19</f>
        <v>7.5347631659689759E-2</v>
      </c>
      <c r="G100" s="178">
        <f>RES_hhdet_emih!G100/RES_summary!G$19</f>
        <v>0.14605988300376563</v>
      </c>
      <c r="H100" s="178">
        <f>RES_hhdet_emih!H100/RES_summary!H$19</f>
        <v>0.11970861928520117</v>
      </c>
      <c r="I100" s="178">
        <f>RES_hhdet_emih!I100/RES_summary!I$19</f>
        <v>0.22945343669291821</v>
      </c>
      <c r="J100" s="178">
        <f>RES_hhdet_emih!J100/RES_summary!J$19</f>
        <v>0.21260949625585046</v>
      </c>
      <c r="K100" s="178">
        <f>RES_hhdet_emih!K100/RES_summary!K$19</f>
        <v>9.9628506235265549E-2</v>
      </c>
      <c r="L100" s="178">
        <f>RES_hhdet_emih!L100/RES_summary!L$19</f>
        <v>0.13891631415233682</v>
      </c>
      <c r="M100" s="178">
        <f>RES_hhdet_emih!M100/RES_summary!M$19</f>
        <v>0.13217112266303063</v>
      </c>
      <c r="N100" s="178">
        <f>RES_hhdet_emih!N100/RES_summary!N$19</f>
        <v>7.2263673131156933E-2</v>
      </c>
      <c r="O100" s="178">
        <f>RES_hhdet_emih!O100/RES_summary!O$19</f>
        <v>7.9945785754399021E-2</v>
      </c>
      <c r="P100" s="178">
        <f>RES_hhdet_emih!P100/RES_summary!P$19</f>
        <v>8.4976587663603415E-2</v>
      </c>
      <c r="Q100" s="178">
        <f>RES_hhdet_emih!Q100/RES_summary!Q$19</f>
        <v>0.11512092149081411</v>
      </c>
    </row>
    <row r="101" spans="1:17" ht="12" customHeight="1" x14ac:dyDescent="0.25">
      <c r="A101" s="23" t="s">
        <v>55</v>
      </c>
      <c r="B101" s="177">
        <f>RES_hhdet_emih!B101/RES_summary!B$19</f>
        <v>0</v>
      </c>
      <c r="C101" s="177">
        <f>RES_hhdet_emih!C101/RES_summary!C$19</f>
        <v>0</v>
      </c>
      <c r="D101" s="177">
        <f>RES_hhdet_emih!D101/RES_summary!D$19</f>
        <v>0</v>
      </c>
      <c r="E101" s="177">
        <f>RES_hhdet_emih!E101/RES_summary!E$19</f>
        <v>0</v>
      </c>
      <c r="F101" s="177">
        <f>RES_hhdet_emih!F101/RES_summary!F$19</f>
        <v>0</v>
      </c>
      <c r="G101" s="177">
        <f>RES_hhdet_emih!G101/RES_summary!G$19</f>
        <v>0</v>
      </c>
      <c r="H101" s="177">
        <f>RES_hhdet_emih!H101/RES_summary!H$19</f>
        <v>0</v>
      </c>
      <c r="I101" s="177">
        <f>RES_hhdet_emih!I101/RES_summary!I$19</f>
        <v>0</v>
      </c>
      <c r="J101" s="177">
        <f>RES_hhdet_emih!J101/RES_summary!J$19</f>
        <v>0</v>
      </c>
      <c r="K101" s="177">
        <f>RES_hhdet_emih!K101/RES_summary!K$19</f>
        <v>0</v>
      </c>
      <c r="L101" s="177">
        <f>RES_hhdet_emih!L101/RES_summary!L$19</f>
        <v>0</v>
      </c>
      <c r="M101" s="177">
        <f>RES_hhdet_emih!M101/RES_summary!M$19</f>
        <v>0</v>
      </c>
      <c r="N101" s="177">
        <f>RES_hhdet_emih!N101/RES_summary!N$19</f>
        <v>0</v>
      </c>
      <c r="O101" s="177">
        <f>RES_hhdet_emih!O101/RES_summary!O$19</f>
        <v>0</v>
      </c>
      <c r="P101" s="177">
        <f>RES_hhdet_emih!P101/RES_summary!P$19</f>
        <v>0</v>
      </c>
      <c r="Q101" s="177">
        <f>RES_hhdet_emih!Q101/RES_summary!Q$19</f>
        <v>0</v>
      </c>
    </row>
    <row r="102" spans="1:17" ht="12" customHeight="1" x14ac:dyDescent="0.25">
      <c r="A102" s="23" t="s">
        <v>57</v>
      </c>
      <c r="B102" s="177">
        <f>RES_hhdet_emih!B102/RES_summary!B$19</f>
        <v>3.3087465432099394</v>
      </c>
      <c r="C102" s="177">
        <f>RES_hhdet_emih!C102/RES_summary!C$19</f>
        <v>3.3020579229594076</v>
      </c>
      <c r="D102" s="177">
        <f>RES_hhdet_emih!D102/RES_summary!D$19</f>
        <v>3.291556419469535</v>
      </c>
      <c r="E102" s="177">
        <f>RES_hhdet_emih!E102/RES_summary!E$19</f>
        <v>3.1687122974564801</v>
      </c>
      <c r="F102" s="177">
        <f>RES_hhdet_emih!F102/RES_summary!F$19</f>
        <v>3.3225187645866314</v>
      </c>
      <c r="G102" s="177">
        <f>RES_hhdet_emih!G102/RES_summary!G$19</f>
        <v>3.5518232878564322</v>
      </c>
      <c r="H102" s="177">
        <f>RES_hhdet_emih!H102/RES_summary!H$19</f>
        <v>2.8946295158973774</v>
      </c>
      <c r="I102" s="177">
        <f>RES_hhdet_emih!I102/RES_summary!I$19</f>
        <v>3.2093743690075232</v>
      </c>
      <c r="J102" s="177">
        <f>RES_hhdet_emih!J102/RES_summary!J$19</f>
        <v>3.1886178852623077</v>
      </c>
      <c r="K102" s="177">
        <f>RES_hhdet_emih!K102/RES_summary!K$19</f>
        <v>2.3800098319773588</v>
      </c>
      <c r="L102" s="177">
        <f>RES_hhdet_emih!L102/RES_summary!L$19</f>
        <v>3.4182528385005044</v>
      </c>
      <c r="M102" s="177">
        <f>RES_hhdet_emih!M102/RES_summary!M$19</f>
        <v>3.3984488882933799</v>
      </c>
      <c r="N102" s="177">
        <f>RES_hhdet_emih!N102/RES_summary!N$19</f>
        <v>2.6013080562803945</v>
      </c>
      <c r="O102" s="177">
        <f>RES_hhdet_emih!O102/RES_summary!O$19</f>
        <v>2.8355721941394938</v>
      </c>
      <c r="P102" s="177">
        <f>RES_hhdet_emih!P102/RES_summary!P$19</f>
        <v>2.7881279284841565</v>
      </c>
      <c r="Q102" s="177">
        <f>RES_hhdet_emih!Q102/RES_summary!Q$19</f>
        <v>2.7362399748045432</v>
      </c>
    </row>
    <row r="103" spans="1:17" ht="12" customHeight="1" x14ac:dyDescent="0.25">
      <c r="A103" s="29" t="s">
        <v>140</v>
      </c>
      <c r="B103" s="176">
        <f>RES_hhdet_emih!B103/RES_summary!B$19</f>
        <v>0</v>
      </c>
      <c r="C103" s="176">
        <f>RES_hhdet_emih!C103/RES_summary!C$19</f>
        <v>0</v>
      </c>
      <c r="D103" s="176">
        <f>RES_hhdet_emih!D103/RES_summary!D$19</f>
        <v>0</v>
      </c>
      <c r="E103" s="176">
        <f>RES_hhdet_emih!E103/RES_summary!E$19</f>
        <v>0</v>
      </c>
      <c r="F103" s="176">
        <f>RES_hhdet_emih!F103/RES_summary!F$19</f>
        <v>0</v>
      </c>
      <c r="G103" s="176">
        <f>RES_hhdet_emih!G103/RES_summary!G$19</f>
        <v>0</v>
      </c>
      <c r="H103" s="176">
        <f>RES_hhdet_emih!H103/RES_summary!H$19</f>
        <v>0</v>
      </c>
      <c r="I103" s="176">
        <f>RES_hhdet_emih!I103/RES_summary!I$19</f>
        <v>0</v>
      </c>
      <c r="J103" s="176">
        <f>RES_hhdet_emih!J103/RES_summary!J$19</f>
        <v>0</v>
      </c>
      <c r="K103" s="176">
        <f>RES_hhdet_emih!K103/RES_summary!K$19</f>
        <v>0</v>
      </c>
      <c r="L103" s="176">
        <f>RES_hhdet_emih!L103/RES_summary!L$19</f>
        <v>0</v>
      </c>
      <c r="M103" s="176">
        <f>RES_hhdet_emih!M103/RES_summary!M$19</f>
        <v>0</v>
      </c>
      <c r="N103" s="176">
        <f>RES_hhdet_emih!N103/RES_summary!N$19</f>
        <v>0</v>
      </c>
      <c r="O103" s="176">
        <f>RES_hhdet_emih!O103/RES_summary!O$19</f>
        <v>0</v>
      </c>
      <c r="P103" s="176">
        <f>RES_hhdet_emih!P103/RES_summary!P$19</f>
        <v>0</v>
      </c>
      <c r="Q103" s="176">
        <f>RES_hhdet_emih!Q103/RES_summary!Q$19</f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84">
        <f>RES_hhdet_emih!B105/RES_summary!B$19</f>
        <v>0</v>
      </c>
      <c r="C105" s="184">
        <f>RES_hhdet_emih!C105/RES_summary!C$19</f>
        <v>0</v>
      </c>
      <c r="D105" s="184">
        <f>RES_hhdet_emih!D105/RES_summary!D$19</f>
        <v>0</v>
      </c>
      <c r="E105" s="184">
        <f>RES_hhdet_emih!E105/RES_summary!E$19</f>
        <v>0</v>
      </c>
      <c r="F105" s="184">
        <f>RES_hhdet_emih!F105/RES_summary!F$19</f>
        <v>0</v>
      </c>
      <c r="G105" s="184">
        <f>RES_hhdet_emih!G105/RES_summary!G$19</f>
        <v>0</v>
      </c>
      <c r="H105" s="184">
        <f>RES_hhdet_emih!H105/RES_summary!H$19</f>
        <v>0</v>
      </c>
      <c r="I105" s="184">
        <f>RES_hhdet_emih!I105/RES_summary!I$19</f>
        <v>0</v>
      </c>
      <c r="J105" s="184">
        <f>RES_hhdet_emih!J105/RES_summary!J$19</f>
        <v>0</v>
      </c>
      <c r="K105" s="184">
        <f>RES_hhdet_emih!K105/RES_summary!K$19</f>
        <v>0</v>
      </c>
      <c r="L105" s="184">
        <f>RES_hhdet_emih!L105/RES_summary!L$19</f>
        <v>0</v>
      </c>
      <c r="M105" s="184">
        <f>RES_hhdet_emih!M105/RES_summary!M$19</f>
        <v>0</v>
      </c>
      <c r="N105" s="184">
        <f>RES_hhdet_emih!N105/RES_summary!N$19</f>
        <v>0</v>
      </c>
      <c r="O105" s="184">
        <f>RES_hhdet_emih!O105/RES_summary!O$19</f>
        <v>0</v>
      </c>
      <c r="P105" s="184">
        <f>RES_hhdet_emih!P105/RES_summary!P$19</f>
        <v>0</v>
      </c>
      <c r="Q105" s="184">
        <f>RES_hhdet_emih!Q105/RES_summary!Q$19</f>
        <v>0</v>
      </c>
    </row>
    <row r="106" spans="1:17" ht="12.95" customHeight="1" x14ac:dyDescent="0.25">
      <c r="A106" s="158" t="s">
        <v>65</v>
      </c>
      <c r="B106" s="178">
        <f>RES_hhdet_emih!B106/RES_summary!B$19</f>
        <v>0</v>
      </c>
      <c r="C106" s="178">
        <f>RES_hhdet_emih!C106/RES_summary!C$19</f>
        <v>0</v>
      </c>
      <c r="D106" s="178">
        <f>RES_hhdet_emih!D106/RES_summary!D$19</f>
        <v>0</v>
      </c>
      <c r="E106" s="178">
        <f>RES_hhdet_emih!E106/RES_summary!E$19</f>
        <v>0</v>
      </c>
      <c r="F106" s="178">
        <f>RES_hhdet_emih!F106/RES_summary!F$19</f>
        <v>0</v>
      </c>
      <c r="G106" s="178">
        <f>RES_hhdet_emih!G106/RES_summary!G$19</f>
        <v>0</v>
      </c>
      <c r="H106" s="178">
        <f>RES_hhdet_emih!H106/RES_summary!H$19</f>
        <v>0</v>
      </c>
      <c r="I106" s="178">
        <f>RES_hhdet_emih!I106/RES_summary!I$19</f>
        <v>0</v>
      </c>
      <c r="J106" s="178">
        <f>RES_hhdet_emih!J106/RES_summary!J$19</f>
        <v>0</v>
      </c>
      <c r="K106" s="178">
        <f>RES_hhdet_emih!K106/RES_summary!K$19</f>
        <v>0</v>
      </c>
      <c r="L106" s="178">
        <f>RES_hhdet_emih!L106/RES_summary!L$19</f>
        <v>0</v>
      </c>
      <c r="M106" s="178">
        <f>RES_hhdet_emih!M106/RES_summary!M$19</f>
        <v>0</v>
      </c>
      <c r="N106" s="178">
        <f>RES_hhdet_emih!N106/RES_summary!N$19</f>
        <v>0</v>
      </c>
      <c r="O106" s="178">
        <f>RES_hhdet_emih!O106/RES_summary!O$19</f>
        <v>0</v>
      </c>
      <c r="P106" s="178">
        <f>RES_hhdet_emih!P106/RES_summary!P$19</f>
        <v>0</v>
      </c>
      <c r="Q106" s="178">
        <f>RES_hhdet_emih!Q106/RES_summary!Q$19</f>
        <v>0</v>
      </c>
    </row>
    <row r="107" spans="1:17" ht="12" customHeight="1" x14ac:dyDescent="0.25">
      <c r="A107" s="23" t="s">
        <v>153</v>
      </c>
      <c r="B107" s="177">
        <f>RES_hhdet_emih!B107/RES_summary!B$19</f>
        <v>0</v>
      </c>
      <c r="C107" s="177">
        <f>RES_hhdet_emih!C107/RES_summary!C$19</f>
        <v>0</v>
      </c>
      <c r="D107" s="177">
        <f>RES_hhdet_emih!D107/RES_summary!D$19</f>
        <v>0</v>
      </c>
      <c r="E107" s="177">
        <f>RES_hhdet_emih!E107/RES_summary!E$19</f>
        <v>0</v>
      </c>
      <c r="F107" s="177">
        <f>RES_hhdet_emih!F107/RES_summary!F$19</f>
        <v>0</v>
      </c>
      <c r="G107" s="177">
        <f>RES_hhdet_emih!G107/RES_summary!G$19</f>
        <v>0</v>
      </c>
      <c r="H107" s="177">
        <f>RES_hhdet_emih!H107/RES_summary!H$19</f>
        <v>0</v>
      </c>
      <c r="I107" s="177">
        <f>RES_hhdet_emih!I107/RES_summary!I$19</f>
        <v>0</v>
      </c>
      <c r="J107" s="177">
        <f>RES_hhdet_emih!J107/RES_summary!J$19</f>
        <v>0</v>
      </c>
      <c r="K107" s="177">
        <f>RES_hhdet_emih!K107/RES_summary!K$19</f>
        <v>0</v>
      </c>
      <c r="L107" s="177">
        <f>RES_hhdet_emih!L107/RES_summary!L$19</f>
        <v>0</v>
      </c>
      <c r="M107" s="177">
        <f>RES_hhdet_emih!M107/RES_summary!M$19</f>
        <v>0</v>
      </c>
      <c r="N107" s="177">
        <f>RES_hhdet_emih!N107/RES_summary!N$19</f>
        <v>0</v>
      </c>
      <c r="O107" s="177">
        <f>RES_hhdet_emih!O107/RES_summary!O$19</f>
        <v>0</v>
      </c>
      <c r="P107" s="177">
        <f>RES_hhdet_emih!P107/RES_summary!P$19</f>
        <v>0</v>
      </c>
      <c r="Q107" s="177">
        <f>RES_hhdet_emih!Q107/RES_summary!Q$19</f>
        <v>0</v>
      </c>
    </row>
    <row r="108" spans="1:17" ht="12" customHeight="1" x14ac:dyDescent="0.25">
      <c r="A108" s="23" t="s">
        <v>60</v>
      </c>
      <c r="B108" s="177">
        <f>RES_hhdet_emih!B108/RES_summary!B$19</f>
        <v>0</v>
      </c>
      <c r="C108" s="177">
        <f>RES_hhdet_emih!C108/RES_summary!C$19</f>
        <v>0</v>
      </c>
      <c r="D108" s="177">
        <f>RES_hhdet_emih!D108/RES_summary!D$19</f>
        <v>0</v>
      </c>
      <c r="E108" s="177">
        <f>RES_hhdet_emih!E108/RES_summary!E$19</f>
        <v>0</v>
      </c>
      <c r="F108" s="177">
        <f>RES_hhdet_emih!F108/RES_summary!F$19</f>
        <v>0</v>
      </c>
      <c r="G108" s="177">
        <f>RES_hhdet_emih!G108/RES_summary!G$19</f>
        <v>0</v>
      </c>
      <c r="H108" s="177">
        <f>RES_hhdet_emih!H108/RES_summary!H$19</f>
        <v>0</v>
      </c>
      <c r="I108" s="177">
        <f>RES_hhdet_emih!I108/RES_summary!I$19</f>
        <v>0</v>
      </c>
      <c r="J108" s="177">
        <f>RES_hhdet_emih!J108/RES_summary!J$19</f>
        <v>0</v>
      </c>
      <c r="K108" s="177">
        <f>RES_hhdet_emih!K108/RES_summary!K$19</f>
        <v>0</v>
      </c>
      <c r="L108" s="177">
        <f>RES_hhdet_emih!L108/RES_summary!L$19</f>
        <v>0</v>
      </c>
      <c r="M108" s="177">
        <f>RES_hhdet_emih!M108/RES_summary!M$19</f>
        <v>0</v>
      </c>
      <c r="N108" s="177">
        <f>RES_hhdet_emih!N108/RES_summary!N$19</f>
        <v>0</v>
      </c>
      <c r="O108" s="177">
        <f>RES_hhdet_emih!O108/RES_summary!O$19</f>
        <v>0</v>
      </c>
      <c r="P108" s="177">
        <f>RES_hhdet_emih!P108/RES_summary!P$19</f>
        <v>0</v>
      </c>
      <c r="Q108" s="177">
        <f>RES_hhdet_emih!Q108/RES_summary!Q$19</f>
        <v>0</v>
      </c>
    </row>
    <row r="109" spans="1:17" ht="12.95" customHeight="1" x14ac:dyDescent="0.25">
      <c r="A109" s="158" t="s">
        <v>112</v>
      </c>
      <c r="B109" s="178">
        <f>RES_hhdet_emih!B109/RES_summary!B$19</f>
        <v>0</v>
      </c>
      <c r="C109" s="178">
        <f>RES_hhdet_emih!C109/RES_summary!C$19</f>
        <v>0</v>
      </c>
      <c r="D109" s="178">
        <f>RES_hhdet_emih!D109/RES_summary!D$19</f>
        <v>0</v>
      </c>
      <c r="E109" s="178">
        <f>RES_hhdet_emih!E109/RES_summary!E$19</f>
        <v>0</v>
      </c>
      <c r="F109" s="178">
        <f>RES_hhdet_emih!F109/RES_summary!F$19</f>
        <v>0</v>
      </c>
      <c r="G109" s="178">
        <f>RES_hhdet_emih!G109/RES_summary!G$19</f>
        <v>0</v>
      </c>
      <c r="H109" s="178">
        <f>RES_hhdet_emih!H109/RES_summary!H$19</f>
        <v>0</v>
      </c>
      <c r="I109" s="178">
        <f>RES_hhdet_emih!I109/RES_summary!I$19</f>
        <v>0</v>
      </c>
      <c r="J109" s="178">
        <f>RES_hhdet_emih!J109/RES_summary!J$19</f>
        <v>0</v>
      </c>
      <c r="K109" s="178">
        <f>RES_hhdet_emih!K109/RES_summary!K$19</f>
        <v>0</v>
      </c>
      <c r="L109" s="178">
        <f>RES_hhdet_emih!L109/RES_summary!L$19</f>
        <v>0</v>
      </c>
      <c r="M109" s="178">
        <f>RES_hhdet_emih!M109/RES_summary!M$19</f>
        <v>0</v>
      </c>
      <c r="N109" s="178">
        <f>RES_hhdet_emih!N109/RES_summary!N$19</f>
        <v>0</v>
      </c>
      <c r="O109" s="178">
        <f>RES_hhdet_emih!O109/RES_summary!O$19</f>
        <v>0</v>
      </c>
      <c r="P109" s="178">
        <f>RES_hhdet_emih!P109/RES_summary!P$19</f>
        <v>0</v>
      </c>
      <c r="Q109" s="178">
        <f>RES_hhdet_emih!Q109/RES_summary!Q$19</f>
        <v>0</v>
      </c>
    </row>
    <row r="110" spans="1:17" ht="12" customHeight="1" x14ac:dyDescent="0.25">
      <c r="A110" s="23" t="s">
        <v>60</v>
      </c>
      <c r="B110" s="177">
        <f>RES_hhdet_emih!B110/RES_summary!B$19</f>
        <v>0</v>
      </c>
      <c r="C110" s="177">
        <f>RES_hhdet_emih!C110/RES_summary!C$19</f>
        <v>0</v>
      </c>
      <c r="D110" s="177">
        <f>RES_hhdet_emih!D110/RES_summary!D$19</f>
        <v>0</v>
      </c>
      <c r="E110" s="177">
        <f>RES_hhdet_emih!E110/RES_summary!E$19</f>
        <v>0</v>
      </c>
      <c r="F110" s="177">
        <f>RES_hhdet_emih!F110/RES_summary!F$19</f>
        <v>0</v>
      </c>
      <c r="G110" s="177">
        <f>RES_hhdet_emih!G110/RES_summary!G$19</f>
        <v>0</v>
      </c>
      <c r="H110" s="177">
        <f>RES_hhdet_emih!H110/RES_summary!H$19</f>
        <v>0</v>
      </c>
      <c r="I110" s="177">
        <f>RES_hhdet_emih!I110/RES_summary!I$19</f>
        <v>0</v>
      </c>
      <c r="J110" s="177">
        <f>RES_hhdet_emih!J110/RES_summary!J$19</f>
        <v>0</v>
      </c>
      <c r="K110" s="177">
        <f>RES_hhdet_emih!K110/RES_summary!K$19</f>
        <v>0</v>
      </c>
      <c r="L110" s="177">
        <f>RES_hhdet_emih!L110/RES_summary!L$19</f>
        <v>0</v>
      </c>
      <c r="M110" s="177">
        <f>RES_hhdet_emih!M110/RES_summary!M$19</f>
        <v>0</v>
      </c>
      <c r="N110" s="177">
        <f>RES_hhdet_emih!N110/RES_summary!N$19</f>
        <v>0</v>
      </c>
      <c r="O110" s="177">
        <f>RES_hhdet_emih!O110/RES_summary!O$19</f>
        <v>0</v>
      </c>
      <c r="P110" s="177">
        <f>RES_hhdet_emih!P110/RES_summary!P$19</f>
        <v>0</v>
      </c>
      <c r="Q110" s="177">
        <f>RES_hhdet_emih!Q110/RES_summary!Q$19</f>
        <v>0</v>
      </c>
    </row>
    <row r="111" spans="1:17" ht="12" customHeight="1" x14ac:dyDescent="0.25">
      <c r="A111" s="158" t="s">
        <v>63</v>
      </c>
      <c r="B111" s="178">
        <f>RES_hhdet_emih!B111/RES_summary!B$19</f>
        <v>0</v>
      </c>
      <c r="C111" s="178">
        <f>RES_hhdet_emih!C111/RES_summary!C$19</f>
        <v>0</v>
      </c>
      <c r="D111" s="178">
        <f>RES_hhdet_emih!D111/RES_summary!D$19</f>
        <v>0</v>
      </c>
      <c r="E111" s="178">
        <f>RES_hhdet_emih!E111/RES_summary!E$19</f>
        <v>0</v>
      </c>
      <c r="F111" s="178">
        <f>RES_hhdet_emih!F111/RES_summary!F$19</f>
        <v>0</v>
      </c>
      <c r="G111" s="178">
        <f>RES_hhdet_emih!G111/RES_summary!G$19</f>
        <v>0</v>
      </c>
      <c r="H111" s="178">
        <f>RES_hhdet_emih!H111/RES_summary!H$19</f>
        <v>0</v>
      </c>
      <c r="I111" s="178">
        <f>RES_hhdet_emih!I111/RES_summary!I$19</f>
        <v>0</v>
      </c>
      <c r="J111" s="178">
        <f>RES_hhdet_emih!J111/RES_summary!J$19</f>
        <v>0</v>
      </c>
      <c r="K111" s="178">
        <f>RES_hhdet_emih!K111/RES_summary!K$19</f>
        <v>0</v>
      </c>
      <c r="L111" s="178">
        <f>RES_hhdet_emih!L111/RES_summary!L$19</f>
        <v>0</v>
      </c>
      <c r="M111" s="178">
        <f>RES_hhdet_emih!M111/RES_summary!M$19</f>
        <v>0</v>
      </c>
      <c r="N111" s="178">
        <f>RES_hhdet_emih!N111/RES_summary!N$19</f>
        <v>0</v>
      </c>
      <c r="O111" s="178">
        <f>RES_hhdet_emih!O111/RES_summary!O$19</f>
        <v>0</v>
      </c>
      <c r="P111" s="178">
        <f>RES_hhdet_emih!P111/RES_summary!P$19</f>
        <v>0</v>
      </c>
      <c r="Q111" s="178">
        <f>RES_hhdet_emih!Q111/RES_summary!Q$19</f>
        <v>0</v>
      </c>
    </row>
    <row r="112" spans="1:17" ht="12" customHeight="1" x14ac:dyDescent="0.25">
      <c r="A112" s="167" t="s">
        <v>152</v>
      </c>
      <c r="B112" s="183">
        <f>RES_hhdet_emih!B112/RES_summary!B$19</f>
        <v>0</v>
      </c>
      <c r="C112" s="183">
        <f>RES_hhdet_emih!C112/RES_summary!C$19</f>
        <v>0</v>
      </c>
      <c r="D112" s="183">
        <f>RES_hhdet_emih!D112/RES_summary!D$19</f>
        <v>0</v>
      </c>
      <c r="E112" s="183">
        <f>RES_hhdet_emih!E112/RES_summary!E$19</f>
        <v>0</v>
      </c>
      <c r="F112" s="183">
        <f>RES_hhdet_emih!F112/RES_summary!F$19</f>
        <v>0</v>
      </c>
      <c r="G112" s="183">
        <f>RES_hhdet_emih!G112/RES_summary!G$19</f>
        <v>0</v>
      </c>
      <c r="H112" s="183">
        <f>RES_hhdet_emih!H112/RES_summary!H$19</f>
        <v>0</v>
      </c>
      <c r="I112" s="183">
        <f>RES_hhdet_emih!I112/RES_summary!I$19</f>
        <v>0</v>
      </c>
      <c r="J112" s="183">
        <f>RES_hhdet_emih!J112/RES_summary!J$19</f>
        <v>0</v>
      </c>
      <c r="K112" s="183">
        <f>RES_hhdet_emih!K112/RES_summary!K$19</f>
        <v>0</v>
      </c>
      <c r="L112" s="183">
        <f>RES_hhdet_emih!L112/RES_summary!L$19</f>
        <v>0</v>
      </c>
      <c r="M112" s="183">
        <f>RES_hhdet_emih!M112/RES_summary!M$19</f>
        <v>0</v>
      </c>
      <c r="N112" s="183">
        <f>RES_hhdet_emih!N112/RES_summary!N$19</f>
        <v>0</v>
      </c>
      <c r="O112" s="183">
        <f>RES_hhdet_emih!O112/RES_summary!O$19</f>
        <v>0</v>
      </c>
      <c r="P112" s="183">
        <f>RES_hhdet_emih!P112/RES_summary!P$19</f>
        <v>0</v>
      </c>
      <c r="Q112" s="183">
        <f>RES_hhdet_emih!Q112/RES_summary!Q$19</f>
        <v>0</v>
      </c>
    </row>
    <row r="113" spans="1:17" ht="12" customHeight="1" x14ac:dyDescent="0.25">
      <c r="A113" s="167" t="s">
        <v>151</v>
      </c>
      <c r="B113" s="183">
        <f>RES_hhdet_emih!B113/RES_summary!B$19</f>
        <v>0</v>
      </c>
      <c r="C113" s="183">
        <f>RES_hhdet_emih!C113/RES_summary!C$19</f>
        <v>0</v>
      </c>
      <c r="D113" s="183">
        <f>RES_hhdet_emih!D113/RES_summary!D$19</f>
        <v>0</v>
      </c>
      <c r="E113" s="183">
        <f>RES_hhdet_emih!E113/RES_summary!E$19</f>
        <v>0</v>
      </c>
      <c r="F113" s="183">
        <f>RES_hhdet_emih!F113/RES_summary!F$19</f>
        <v>0</v>
      </c>
      <c r="G113" s="183">
        <f>RES_hhdet_emih!G113/RES_summary!G$19</f>
        <v>0</v>
      </c>
      <c r="H113" s="183">
        <f>RES_hhdet_emih!H113/RES_summary!H$19</f>
        <v>0</v>
      </c>
      <c r="I113" s="183">
        <f>RES_hhdet_emih!I113/RES_summary!I$19</f>
        <v>0</v>
      </c>
      <c r="J113" s="183">
        <f>RES_hhdet_emih!J113/RES_summary!J$19</f>
        <v>0</v>
      </c>
      <c r="K113" s="183">
        <f>RES_hhdet_emih!K113/RES_summary!K$19</f>
        <v>0</v>
      </c>
      <c r="L113" s="183">
        <f>RES_hhdet_emih!L113/RES_summary!L$19</f>
        <v>0</v>
      </c>
      <c r="M113" s="183">
        <f>RES_hhdet_emih!M113/RES_summary!M$19</f>
        <v>0</v>
      </c>
      <c r="N113" s="183">
        <f>RES_hhdet_emih!N113/RES_summary!N$19</f>
        <v>0</v>
      </c>
      <c r="O113" s="183">
        <f>RES_hhdet_emih!O113/RES_summary!O$19</f>
        <v>0</v>
      </c>
      <c r="P113" s="183">
        <f>RES_hhdet_emih!P113/RES_summary!P$19</f>
        <v>0</v>
      </c>
      <c r="Q113" s="183">
        <f>RES_hhdet_emih!Q113/RES_summary!Q$19</f>
        <v>0</v>
      </c>
    </row>
    <row r="114" spans="1:17" ht="12" customHeight="1" x14ac:dyDescent="0.25">
      <c r="A114" s="166" t="s">
        <v>79</v>
      </c>
      <c r="B114" s="182">
        <f>RES_hhdet_emih!B114/RES_summary!B$19</f>
        <v>0</v>
      </c>
      <c r="C114" s="182">
        <f>RES_hhdet_emih!C114/RES_summary!C$19</f>
        <v>0</v>
      </c>
      <c r="D114" s="182">
        <f>RES_hhdet_emih!D114/RES_summary!D$19</f>
        <v>0</v>
      </c>
      <c r="E114" s="182">
        <f>RES_hhdet_emih!E114/RES_summary!E$19</f>
        <v>0</v>
      </c>
      <c r="F114" s="182">
        <f>RES_hhdet_emih!F114/RES_summary!F$19</f>
        <v>0</v>
      </c>
      <c r="G114" s="182">
        <f>RES_hhdet_emih!G114/RES_summary!G$19</f>
        <v>0</v>
      </c>
      <c r="H114" s="182">
        <f>RES_hhdet_emih!H114/RES_summary!H$19</f>
        <v>0</v>
      </c>
      <c r="I114" s="182">
        <f>RES_hhdet_emih!I114/RES_summary!I$19</f>
        <v>0</v>
      </c>
      <c r="J114" s="182">
        <f>RES_hhdet_emih!J114/RES_summary!J$19</f>
        <v>0</v>
      </c>
      <c r="K114" s="182">
        <f>RES_hhdet_emih!K114/RES_summary!K$19</f>
        <v>0</v>
      </c>
      <c r="L114" s="182">
        <f>RES_hhdet_emih!L114/RES_summary!L$19</f>
        <v>0</v>
      </c>
      <c r="M114" s="182">
        <f>RES_hhdet_emih!M114/RES_summary!M$19</f>
        <v>0</v>
      </c>
      <c r="N114" s="182">
        <f>RES_hhdet_emih!N114/RES_summary!N$19</f>
        <v>0</v>
      </c>
      <c r="O114" s="182">
        <f>RES_hhdet_emih!O114/RES_summary!O$19</f>
        <v>0</v>
      </c>
      <c r="P114" s="182">
        <f>RES_hhdet_emih!P114/RES_summary!P$19</f>
        <v>0</v>
      </c>
      <c r="Q114" s="182">
        <f>RES_hhdet_emih!Q114/RES_summary!Q$19</f>
        <v>0</v>
      </c>
    </row>
    <row r="115" spans="1:17" ht="12" customHeight="1" x14ac:dyDescent="0.25">
      <c r="A115" s="147" t="s">
        <v>59</v>
      </c>
      <c r="B115" s="181">
        <f>RES_hhdet_emih!B115/RES_summary!B$19</f>
        <v>0</v>
      </c>
      <c r="C115" s="181">
        <f>RES_hhdet_emih!C115/RES_summary!C$19</f>
        <v>0</v>
      </c>
      <c r="D115" s="181">
        <f>RES_hhdet_emih!D115/RES_summary!D$19</f>
        <v>0</v>
      </c>
      <c r="E115" s="181">
        <f>RES_hhdet_emih!E115/RES_summary!E$19</f>
        <v>0</v>
      </c>
      <c r="F115" s="181">
        <f>RES_hhdet_emih!F115/RES_summary!F$19</f>
        <v>0</v>
      </c>
      <c r="G115" s="181">
        <f>RES_hhdet_emih!G115/RES_summary!G$19</f>
        <v>0</v>
      </c>
      <c r="H115" s="181">
        <f>RES_hhdet_emih!H115/RES_summary!H$19</f>
        <v>0</v>
      </c>
      <c r="I115" s="181">
        <f>RES_hhdet_emih!I115/RES_summary!I$19</f>
        <v>0</v>
      </c>
      <c r="J115" s="181">
        <f>RES_hhdet_emih!J115/RES_summary!J$19</f>
        <v>0</v>
      </c>
      <c r="K115" s="181">
        <f>RES_hhdet_emih!K115/RES_summary!K$19</f>
        <v>0</v>
      </c>
      <c r="L115" s="181">
        <f>RES_hhdet_emih!L115/RES_summary!L$19</f>
        <v>0</v>
      </c>
      <c r="M115" s="181">
        <f>RES_hhdet_emih!M115/RES_summary!M$19</f>
        <v>0</v>
      </c>
      <c r="N115" s="181">
        <f>RES_hhdet_emih!N115/RES_summary!N$19</f>
        <v>0</v>
      </c>
      <c r="O115" s="181">
        <f>RES_hhdet_emih!O115/RES_summary!O$19</f>
        <v>0</v>
      </c>
      <c r="P115" s="181">
        <f>RES_hhdet_emih!P115/RES_summary!P$19</f>
        <v>0</v>
      </c>
      <c r="Q115" s="181">
        <f>RES_hhdet_emih!Q115/RES_summary!Q$19</f>
        <v>0</v>
      </c>
    </row>
    <row r="116" spans="1:17" ht="12" customHeight="1" x14ac:dyDescent="0.25">
      <c r="A116" s="163" t="s">
        <v>142</v>
      </c>
      <c r="B116" s="180">
        <f>RES_hhdet_emih!B116/RES_summary!B$19</f>
        <v>0</v>
      </c>
      <c r="C116" s="180">
        <f>RES_hhdet_emih!C116/RES_summary!C$19</f>
        <v>0</v>
      </c>
      <c r="D116" s="180">
        <f>RES_hhdet_emih!D116/RES_summary!D$19</f>
        <v>0</v>
      </c>
      <c r="E116" s="180">
        <f>RES_hhdet_emih!E116/RES_summary!E$19</f>
        <v>0</v>
      </c>
      <c r="F116" s="180">
        <f>RES_hhdet_emih!F116/RES_summary!F$19</f>
        <v>0</v>
      </c>
      <c r="G116" s="180">
        <f>RES_hhdet_emih!G116/RES_summary!G$19</f>
        <v>0</v>
      </c>
      <c r="H116" s="180">
        <f>RES_hhdet_emih!H116/RES_summary!H$19</f>
        <v>0</v>
      </c>
      <c r="I116" s="180">
        <f>RES_hhdet_emih!I116/RES_summary!I$19</f>
        <v>0</v>
      </c>
      <c r="J116" s="180">
        <f>RES_hhdet_emih!J116/RES_summary!J$19</f>
        <v>0</v>
      </c>
      <c r="K116" s="180">
        <f>RES_hhdet_emih!K116/RES_summary!K$19</f>
        <v>0</v>
      </c>
      <c r="L116" s="180">
        <f>RES_hhdet_emih!L116/RES_summary!L$19</f>
        <v>0</v>
      </c>
      <c r="M116" s="180">
        <f>RES_hhdet_emih!M116/RES_summary!M$19</f>
        <v>0</v>
      </c>
      <c r="N116" s="180">
        <f>RES_hhdet_emih!N116/RES_summary!N$19</f>
        <v>0</v>
      </c>
      <c r="O116" s="180">
        <f>RES_hhdet_emih!O116/RES_summary!O$19</f>
        <v>0</v>
      </c>
      <c r="P116" s="180">
        <f>RES_hhdet_emih!P116/RES_summary!P$19</f>
        <v>0</v>
      </c>
      <c r="Q116" s="180">
        <f>RES_hhdet_emih!Q116/RES_summary!Q$19</f>
        <v>0</v>
      </c>
    </row>
    <row r="117" spans="1:17" ht="12" customHeight="1" x14ac:dyDescent="0.25">
      <c r="A117" s="161" t="s">
        <v>141</v>
      </c>
      <c r="B117" s="179">
        <f>RES_hhdet_emih!B117/RES_summary!B$19</f>
        <v>0</v>
      </c>
      <c r="C117" s="179">
        <f>RES_hhdet_emih!C117/RES_summary!C$19</f>
        <v>0</v>
      </c>
      <c r="D117" s="179">
        <f>RES_hhdet_emih!D117/RES_summary!D$19</f>
        <v>0</v>
      </c>
      <c r="E117" s="179">
        <f>RES_hhdet_emih!E117/RES_summary!E$19</f>
        <v>0</v>
      </c>
      <c r="F117" s="179">
        <f>RES_hhdet_emih!F117/RES_summary!F$19</f>
        <v>0</v>
      </c>
      <c r="G117" s="179">
        <f>RES_hhdet_emih!G117/RES_summary!G$19</f>
        <v>0</v>
      </c>
      <c r="H117" s="179">
        <f>RES_hhdet_emih!H117/RES_summary!H$19</f>
        <v>0</v>
      </c>
      <c r="I117" s="179">
        <f>RES_hhdet_emih!I117/RES_summary!I$19</f>
        <v>0</v>
      </c>
      <c r="J117" s="179">
        <f>RES_hhdet_emih!J117/RES_summary!J$19</f>
        <v>0</v>
      </c>
      <c r="K117" s="179">
        <f>RES_hhdet_emih!K117/RES_summary!K$19</f>
        <v>0</v>
      </c>
      <c r="L117" s="179">
        <f>RES_hhdet_emih!L117/RES_summary!L$19</f>
        <v>0</v>
      </c>
      <c r="M117" s="179">
        <f>RES_hhdet_emih!M117/RES_summary!M$19</f>
        <v>0</v>
      </c>
      <c r="N117" s="179">
        <f>RES_hhdet_emih!N117/RES_summary!N$19</f>
        <v>0</v>
      </c>
      <c r="O117" s="179">
        <f>RES_hhdet_emih!O117/RES_summary!O$19</f>
        <v>0</v>
      </c>
      <c r="P117" s="179">
        <f>RES_hhdet_emih!P117/RES_summary!P$19</f>
        <v>0</v>
      </c>
      <c r="Q117" s="179">
        <f>RES_hhdet_emih!Q117/RES_summary!Q$19</f>
        <v>0</v>
      </c>
    </row>
    <row r="118" spans="1:17" ht="12" customHeight="1" x14ac:dyDescent="0.25">
      <c r="A118" s="148" t="s">
        <v>60</v>
      </c>
      <c r="B118" s="177">
        <f>RES_hhdet_emih!B118/RES_summary!B$19</f>
        <v>0</v>
      </c>
      <c r="C118" s="177">
        <f>RES_hhdet_emih!C118/RES_summary!C$19</f>
        <v>0</v>
      </c>
      <c r="D118" s="177">
        <f>RES_hhdet_emih!D118/RES_summary!D$19</f>
        <v>0</v>
      </c>
      <c r="E118" s="177">
        <f>RES_hhdet_emih!E118/RES_summary!E$19</f>
        <v>0</v>
      </c>
      <c r="F118" s="177">
        <f>RES_hhdet_emih!F118/RES_summary!F$19</f>
        <v>0</v>
      </c>
      <c r="G118" s="177">
        <f>RES_hhdet_emih!G118/RES_summary!G$19</f>
        <v>0</v>
      </c>
      <c r="H118" s="177">
        <f>RES_hhdet_emih!H118/RES_summary!H$19</f>
        <v>0</v>
      </c>
      <c r="I118" s="177">
        <f>RES_hhdet_emih!I118/RES_summary!I$19</f>
        <v>0</v>
      </c>
      <c r="J118" s="177">
        <f>RES_hhdet_emih!J118/RES_summary!J$19</f>
        <v>0</v>
      </c>
      <c r="K118" s="177">
        <f>RES_hhdet_emih!K118/RES_summary!K$19</f>
        <v>0</v>
      </c>
      <c r="L118" s="177">
        <f>RES_hhdet_emih!L118/RES_summary!L$19</f>
        <v>0</v>
      </c>
      <c r="M118" s="177">
        <f>RES_hhdet_emih!M118/RES_summary!M$19</f>
        <v>0</v>
      </c>
      <c r="N118" s="177">
        <f>RES_hhdet_emih!N118/RES_summary!N$19</f>
        <v>0</v>
      </c>
      <c r="O118" s="177">
        <f>RES_hhdet_emih!O118/RES_summary!O$19</f>
        <v>0</v>
      </c>
      <c r="P118" s="177">
        <f>RES_hhdet_emih!P118/RES_summary!P$19</f>
        <v>0</v>
      </c>
      <c r="Q118" s="177">
        <f>RES_hhdet_emih!Q118/RES_summary!Q$19</f>
        <v>0</v>
      </c>
    </row>
    <row r="119" spans="1:17" ht="12" customHeight="1" x14ac:dyDescent="0.25">
      <c r="A119" s="148" t="s">
        <v>59</v>
      </c>
      <c r="B119" s="177">
        <f>RES_hhdet_emih!B119/RES_summary!B$19</f>
        <v>0</v>
      </c>
      <c r="C119" s="177">
        <f>RES_hhdet_emih!C119/RES_summary!C$19</f>
        <v>0</v>
      </c>
      <c r="D119" s="177">
        <f>RES_hhdet_emih!D119/RES_summary!D$19</f>
        <v>0</v>
      </c>
      <c r="E119" s="177">
        <f>RES_hhdet_emih!E119/RES_summary!E$19</f>
        <v>0</v>
      </c>
      <c r="F119" s="177">
        <f>RES_hhdet_emih!F119/RES_summary!F$19</f>
        <v>0</v>
      </c>
      <c r="G119" s="177">
        <f>RES_hhdet_emih!G119/RES_summary!G$19</f>
        <v>0</v>
      </c>
      <c r="H119" s="177">
        <f>RES_hhdet_emih!H119/RES_summary!H$19</f>
        <v>0</v>
      </c>
      <c r="I119" s="177">
        <f>RES_hhdet_emih!I119/RES_summary!I$19</f>
        <v>0</v>
      </c>
      <c r="J119" s="177">
        <f>RES_hhdet_emih!J119/RES_summary!J$19</f>
        <v>0</v>
      </c>
      <c r="K119" s="177">
        <f>RES_hhdet_emih!K119/RES_summary!K$19</f>
        <v>0</v>
      </c>
      <c r="L119" s="177">
        <f>RES_hhdet_emih!L119/RES_summary!L$19</f>
        <v>0</v>
      </c>
      <c r="M119" s="177">
        <f>RES_hhdet_emih!M119/RES_summary!M$19</f>
        <v>0</v>
      </c>
      <c r="N119" s="177">
        <f>RES_hhdet_emih!N119/RES_summary!N$19</f>
        <v>0</v>
      </c>
      <c r="O119" s="177">
        <f>RES_hhdet_emih!O119/RES_summary!O$19</f>
        <v>0</v>
      </c>
      <c r="P119" s="177">
        <f>RES_hhdet_emih!P119/RES_summary!P$19</f>
        <v>0</v>
      </c>
      <c r="Q119" s="177">
        <f>RES_hhdet_emih!Q119/RES_summary!Q$19</f>
        <v>0</v>
      </c>
    </row>
    <row r="120" spans="1:17" ht="12" customHeight="1" x14ac:dyDescent="0.25">
      <c r="A120" s="158" t="s">
        <v>62</v>
      </c>
      <c r="B120" s="178">
        <f>RES_hhdet_emih!B120/RES_summary!B$19</f>
        <v>0</v>
      </c>
      <c r="C120" s="178">
        <f>RES_hhdet_emih!C120/RES_summary!C$19</f>
        <v>0</v>
      </c>
      <c r="D120" s="178">
        <f>RES_hhdet_emih!D120/RES_summary!D$19</f>
        <v>0</v>
      </c>
      <c r="E120" s="178">
        <f>RES_hhdet_emih!E120/RES_summary!E$19</f>
        <v>0</v>
      </c>
      <c r="F120" s="178">
        <f>RES_hhdet_emih!F120/RES_summary!F$19</f>
        <v>0</v>
      </c>
      <c r="G120" s="178">
        <f>RES_hhdet_emih!G120/RES_summary!G$19</f>
        <v>0</v>
      </c>
      <c r="H120" s="178">
        <f>RES_hhdet_emih!H120/RES_summary!H$19</f>
        <v>0</v>
      </c>
      <c r="I120" s="178">
        <f>RES_hhdet_emih!I120/RES_summary!I$19</f>
        <v>0</v>
      </c>
      <c r="J120" s="178">
        <f>RES_hhdet_emih!J120/RES_summary!J$19</f>
        <v>0</v>
      </c>
      <c r="K120" s="178">
        <f>RES_hhdet_emih!K120/RES_summary!K$19</f>
        <v>0</v>
      </c>
      <c r="L120" s="178">
        <f>RES_hhdet_emih!L120/RES_summary!L$19</f>
        <v>0</v>
      </c>
      <c r="M120" s="178">
        <f>RES_hhdet_emih!M120/RES_summary!M$19</f>
        <v>0</v>
      </c>
      <c r="N120" s="178">
        <f>RES_hhdet_emih!N120/RES_summary!N$19</f>
        <v>0</v>
      </c>
      <c r="O120" s="178">
        <f>RES_hhdet_emih!O120/RES_summary!O$19</f>
        <v>0</v>
      </c>
      <c r="P120" s="178">
        <f>RES_hhdet_emih!P120/RES_summary!P$19</f>
        <v>0</v>
      </c>
      <c r="Q120" s="178">
        <f>RES_hhdet_emih!Q120/RES_summary!Q$19</f>
        <v>0</v>
      </c>
    </row>
    <row r="121" spans="1:17" ht="12" customHeight="1" x14ac:dyDescent="0.25">
      <c r="A121" s="23" t="s">
        <v>57</v>
      </c>
      <c r="B121" s="177">
        <f>RES_hhdet_emih!B121/RES_summary!B$19</f>
        <v>0</v>
      </c>
      <c r="C121" s="177">
        <f>RES_hhdet_emih!C121/RES_summary!C$19</f>
        <v>0</v>
      </c>
      <c r="D121" s="177">
        <f>RES_hhdet_emih!D121/RES_summary!D$19</f>
        <v>0</v>
      </c>
      <c r="E121" s="177">
        <f>RES_hhdet_emih!E121/RES_summary!E$19</f>
        <v>0</v>
      </c>
      <c r="F121" s="177">
        <f>RES_hhdet_emih!F121/RES_summary!F$19</f>
        <v>0</v>
      </c>
      <c r="G121" s="177">
        <f>RES_hhdet_emih!G121/RES_summary!G$19</f>
        <v>0</v>
      </c>
      <c r="H121" s="177">
        <f>RES_hhdet_emih!H121/RES_summary!H$19</f>
        <v>0</v>
      </c>
      <c r="I121" s="177">
        <f>RES_hhdet_emih!I121/RES_summary!I$19</f>
        <v>0</v>
      </c>
      <c r="J121" s="177">
        <f>RES_hhdet_emih!J121/RES_summary!J$19</f>
        <v>0</v>
      </c>
      <c r="K121" s="177">
        <f>RES_hhdet_emih!K121/RES_summary!K$19</f>
        <v>0</v>
      </c>
      <c r="L121" s="177">
        <f>RES_hhdet_emih!L121/RES_summary!L$19</f>
        <v>0</v>
      </c>
      <c r="M121" s="177">
        <f>RES_hhdet_emih!M121/RES_summary!M$19</f>
        <v>0</v>
      </c>
      <c r="N121" s="177">
        <f>RES_hhdet_emih!N121/RES_summary!N$19</f>
        <v>0</v>
      </c>
      <c r="O121" s="177">
        <f>RES_hhdet_emih!O121/RES_summary!O$19</f>
        <v>0</v>
      </c>
      <c r="P121" s="177">
        <f>RES_hhdet_emih!P121/RES_summary!P$19</f>
        <v>0</v>
      </c>
      <c r="Q121" s="177">
        <f>RES_hhdet_emih!Q121/RES_summary!Q$19</f>
        <v>0</v>
      </c>
    </row>
    <row r="122" spans="1:17" ht="12" customHeight="1" x14ac:dyDescent="0.25">
      <c r="A122" s="29" t="s">
        <v>140</v>
      </c>
      <c r="B122" s="176">
        <f>RES_hhdet_emih!B122/RES_summary!B$19</f>
        <v>0</v>
      </c>
      <c r="C122" s="176">
        <f>RES_hhdet_emih!C122/RES_summary!C$19</f>
        <v>0</v>
      </c>
      <c r="D122" s="176">
        <f>RES_hhdet_emih!D122/RES_summary!D$19</f>
        <v>0</v>
      </c>
      <c r="E122" s="176">
        <f>RES_hhdet_emih!E122/RES_summary!E$19</f>
        <v>0</v>
      </c>
      <c r="F122" s="176">
        <f>RES_hhdet_emih!F122/RES_summary!F$19</f>
        <v>0</v>
      </c>
      <c r="G122" s="176">
        <f>RES_hhdet_emih!G122/RES_summary!G$19</f>
        <v>0</v>
      </c>
      <c r="H122" s="176">
        <f>RES_hhdet_emih!H122/RES_summary!H$19</f>
        <v>0</v>
      </c>
      <c r="I122" s="176">
        <f>RES_hhdet_emih!I122/RES_summary!I$19</f>
        <v>0</v>
      </c>
      <c r="J122" s="176">
        <f>RES_hhdet_emih!J122/RES_summary!J$19</f>
        <v>0</v>
      </c>
      <c r="K122" s="176">
        <f>RES_hhdet_emih!K122/RES_summary!K$19</f>
        <v>0</v>
      </c>
      <c r="L122" s="176">
        <f>RES_hhdet_emih!L122/RES_summary!L$19</f>
        <v>0</v>
      </c>
      <c r="M122" s="176">
        <f>RES_hhdet_emih!M122/RES_summary!M$19</f>
        <v>0</v>
      </c>
      <c r="N122" s="176">
        <f>RES_hhdet_emih!N122/RES_summary!N$19</f>
        <v>0</v>
      </c>
      <c r="O122" s="176">
        <f>RES_hhdet_emih!O122/RES_summary!O$19</f>
        <v>0</v>
      </c>
      <c r="P122" s="176">
        <f>RES_hhdet_emih!P122/RES_summary!P$19</f>
        <v>0</v>
      </c>
      <c r="Q122" s="176">
        <f>RES_hhdet_emih!Q122/RES_summary!Q$19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84">
        <f>RES_hhdet_emih!B124/RES_summary!B$19</f>
        <v>0.1832542663666499</v>
      </c>
      <c r="C124" s="184">
        <f>RES_hhdet_emih!C124/RES_summary!C$19</f>
        <v>0.14081747948270001</v>
      </c>
      <c r="D124" s="184">
        <f>RES_hhdet_emih!D124/RES_summary!D$19</f>
        <v>0.12362716509535877</v>
      </c>
      <c r="E124" s="184">
        <f>RES_hhdet_emih!E124/RES_summary!E$19</f>
        <v>6.9153049219721305E-2</v>
      </c>
      <c r="F124" s="184">
        <f>RES_hhdet_emih!F124/RES_summary!F$19</f>
        <v>7.8124818435744939E-2</v>
      </c>
      <c r="G124" s="184">
        <f>RES_hhdet_emih!G124/RES_summary!G$19</f>
        <v>0.1520329547358131</v>
      </c>
      <c r="H124" s="184">
        <f>RES_hhdet_emih!H124/RES_summary!H$19</f>
        <v>0.12464809390706318</v>
      </c>
      <c r="I124" s="184">
        <f>RES_hhdet_emih!I124/RES_summary!I$19</f>
        <v>0.23916154480249238</v>
      </c>
      <c r="J124" s="184">
        <f>RES_hhdet_emih!J124/RES_summary!J$19</f>
        <v>0.22181000927805122</v>
      </c>
      <c r="K124" s="184">
        <f>RES_hhdet_emih!K124/RES_summary!K$19</f>
        <v>0.10378550984878111</v>
      </c>
      <c r="L124" s="184">
        <f>RES_hhdet_emih!L124/RES_summary!L$19</f>
        <v>0.14461502132838458</v>
      </c>
      <c r="M124" s="184">
        <f>RES_hhdet_emih!M124/RES_summary!M$19</f>
        <v>0.13726730440453322</v>
      </c>
      <c r="N124" s="184">
        <f>RES_hhdet_emih!N124/RES_summary!N$19</f>
        <v>7.5028675647075521E-2</v>
      </c>
      <c r="O124" s="184">
        <f>RES_hhdet_emih!O124/RES_summary!O$19</f>
        <v>8.265970906229779E-2</v>
      </c>
      <c r="P124" s="184">
        <f>RES_hhdet_emih!P124/RES_summary!P$19</f>
        <v>8.7807981537732532E-2</v>
      </c>
      <c r="Q124" s="184">
        <f>RES_hhdet_emih!Q124/RES_summary!Q$19</f>
        <v>0.12030618106692915</v>
      </c>
    </row>
    <row r="125" spans="1:17" ht="12.95" customHeight="1" x14ac:dyDescent="0.25">
      <c r="A125" s="158" t="s">
        <v>65</v>
      </c>
      <c r="B125" s="178">
        <f>RES_hhdet_emih!B125/RES_summary!B$19</f>
        <v>0</v>
      </c>
      <c r="C125" s="178">
        <f>RES_hhdet_emih!C125/RES_summary!C$19</f>
        <v>0</v>
      </c>
      <c r="D125" s="178">
        <f>RES_hhdet_emih!D125/RES_summary!D$19</f>
        <v>0</v>
      </c>
      <c r="E125" s="178">
        <f>RES_hhdet_emih!E125/RES_summary!E$19</f>
        <v>0</v>
      </c>
      <c r="F125" s="178">
        <f>RES_hhdet_emih!F125/RES_summary!F$19</f>
        <v>0</v>
      </c>
      <c r="G125" s="178">
        <f>RES_hhdet_emih!G125/RES_summary!G$19</f>
        <v>0</v>
      </c>
      <c r="H125" s="178">
        <f>RES_hhdet_emih!H125/RES_summary!H$19</f>
        <v>0</v>
      </c>
      <c r="I125" s="178">
        <f>RES_hhdet_emih!I125/RES_summary!I$19</f>
        <v>0</v>
      </c>
      <c r="J125" s="178">
        <f>RES_hhdet_emih!J125/RES_summary!J$19</f>
        <v>0</v>
      </c>
      <c r="K125" s="178">
        <f>RES_hhdet_emih!K125/RES_summary!K$19</f>
        <v>0</v>
      </c>
      <c r="L125" s="178">
        <f>RES_hhdet_emih!L125/RES_summary!L$19</f>
        <v>0</v>
      </c>
      <c r="M125" s="178">
        <f>RES_hhdet_emih!M125/RES_summary!M$19</f>
        <v>0</v>
      </c>
      <c r="N125" s="178">
        <f>RES_hhdet_emih!N125/RES_summary!N$19</f>
        <v>0</v>
      </c>
      <c r="O125" s="178">
        <f>RES_hhdet_emih!O125/RES_summary!O$19</f>
        <v>0</v>
      </c>
      <c r="P125" s="178">
        <f>RES_hhdet_emih!P125/RES_summary!P$19</f>
        <v>0</v>
      </c>
      <c r="Q125" s="178">
        <f>RES_hhdet_emih!Q125/RES_summary!Q$19</f>
        <v>0</v>
      </c>
    </row>
    <row r="126" spans="1:17" ht="12" customHeight="1" x14ac:dyDescent="0.25">
      <c r="A126" s="23" t="s">
        <v>149</v>
      </c>
      <c r="B126" s="177">
        <f>RES_hhdet_emih!B126/RES_summary!B$19</f>
        <v>0</v>
      </c>
      <c r="C126" s="177">
        <f>RES_hhdet_emih!C126/RES_summary!C$19</f>
        <v>0</v>
      </c>
      <c r="D126" s="177">
        <f>RES_hhdet_emih!D126/RES_summary!D$19</f>
        <v>0</v>
      </c>
      <c r="E126" s="177">
        <f>RES_hhdet_emih!E126/RES_summary!E$19</f>
        <v>0</v>
      </c>
      <c r="F126" s="177">
        <f>RES_hhdet_emih!F126/RES_summary!F$19</f>
        <v>0</v>
      </c>
      <c r="G126" s="177">
        <f>RES_hhdet_emih!G126/RES_summary!G$19</f>
        <v>0</v>
      </c>
      <c r="H126" s="177">
        <f>RES_hhdet_emih!H126/RES_summary!H$19</f>
        <v>0</v>
      </c>
      <c r="I126" s="177">
        <f>RES_hhdet_emih!I126/RES_summary!I$19</f>
        <v>0</v>
      </c>
      <c r="J126" s="177">
        <f>RES_hhdet_emih!J126/RES_summary!J$19</f>
        <v>0</v>
      </c>
      <c r="K126" s="177">
        <f>RES_hhdet_emih!K126/RES_summary!K$19</f>
        <v>0</v>
      </c>
      <c r="L126" s="177">
        <f>RES_hhdet_emih!L126/RES_summary!L$19</f>
        <v>0</v>
      </c>
      <c r="M126" s="177">
        <f>RES_hhdet_emih!M126/RES_summary!M$19</f>
        <v>0</v>
      </c>
      <c r="N126" s="177">
        <f>RES_hhdet_emih!N126/RES_summary!N$19</f>
        <v>0</v>
      </c>
      <c r="O126" s="177">
        <f>RES_hhdet_emih!O126/RES_summary!O$19</f>
        <v>0</v>
      </c>
      <c r="P126" s="177">
        <f>RES_hhdet_emih!P126/RES_summary!P$19</f>
        <v>0</v>
      </c>
      <c r="Q126" s="177">
        <f>RES_hhdet_emih!Q126/RES_summary!Q$19</f>
        <v>0</v>
      </c>
    </row>
    <row r="127" spans="1:17" ht="12" customHeight="1" x14ac:dyDescent="0.25">
      <c r="A127" s="23" t="s">
        <v>60</v>
      </c>
      <c r="B127" s="177">
        <f>RES_hhdet_emih!B127/RES_summary!B$19</f>
        <v>0</v>
      </c>
      <c r="C127" s="177">
        <f>RES_hhdet_emih!C127/RES_summary!C$19</f>
        <v>0</v>
      </c>
      <c r="D127" s="177">
        <f>RES_hhdet_emih!D127/RES_summary!D$19</f>
        <v>0</v>
      </c>
      <c r="E127" s="177">
        <f>RES_hhdet_emih!E127/RES_summary!E$19</f>
        <v>0</v>
      </c>
      <c r="F127" s="177">
        <f>RES_hhdet_emih!F127/RES_summary!F$19</f>
        <v>0</v>
      </c>
      <c r="G127" s="177">
        <f>RES_hhdet_emih!G127/RES_summary!G$19</f>
        <v>0</v>
      </c>
      <c r="H127" s="177">
        <f>RES_hhdet_emih!H127/RES_summary!H$19</f>
        <v>0</v>
      </c>
      <c r="I127" s="177">
        <f>RES_hhdet_emih!I127/RES_summary!I$19</f>
        <v>0</v>
      </c>
      <c r="J127" s="177">
        <f>RES_hhdet_emih!J127/RES_summary!J$19</f>
        <v>0</v>
      </c>
      <c r="K127" s="177">
        <f>RES_hhdet_emih!K127/RES_summary!K$19</f>
        <v>0</v>
      </c>
      <c r="L127" s="177">
        <f>RES_hhdet_emih!L127/RES_summary!L$19</f>
        <v>0</v>
      </c>
      <c r="M127" s="177">
        <f>RES_hhdet_emih!M127/RES_summary!M$19</f>
        <v>0</v>
      </c>
      <c r="N127" s="177">
        <f>RES_hhdet_emih!N127/RES_summary!N$19</f>
        <v>0</v>
      </c>
      <c r="O127" s="177">
        <f>RES_hhdet_emih!O127/RES_summary!O$19</f>
        <v>0</v>
      </c>
      <c r="P127" s="177">
        <f>RES_hhdet_emih!P127/RES_summary!P$19</f>
        <v>0</v>
      </c>
      <c r="Q127" s="177">
        <f>RES_hhdet_emih!Q127/RES_summary!Q$19</f>
        <v>0</v>
      </c>
    </row>
    <row r="128" spans="1:17" ht="12.95" customHeight="1" x14ac:dyDescent="0.25">
      <c r="A128" s="158" t="s">
        <v>112</v>
      </c>
      <c r="B128" s="178">
        <f>RES_hhdet_emih!B128/RES_summary!B$19</f>
        <v>0</v>
      </c>
      <c r="C128" s="178">
        <f>RES_hhdet_emih!C128/RES_summary!C$19</f>
        <v>0</v>
      </c>
      <c r="D128" s="178">
        <f>RES_hhdet_emih!D128/RES_summary!D$19</f>
        <v>0</v>
      </c>
      <c r="E128" s="178">
        <f>RES_hhdet_emih!E128/RES_summary!E$19</f>
        <v>0</v>
      </c>
      <c r="F128" s="178">
        <f>RES_hhdet_emih!F128/RES_summary!F$19</f>
        <v>0</v>
      </c>
      <c r="G128" s="178">
        <f>RES_hhdet_emih!G128/RES_summary!G$19</f>
        <v>0</v>
      </c>
      <c r="H128" s="178">
        <f>RES_hhdet_emih!H128/RES_summary!H$19</f>
        <v>0</v>
      </c>
      <c r="I128" s="178">
        <f>RES_hhdet_emih!I128/RES_summary!I$19</f>
        <v>0</v>
      </c>
      <c r="J128" s="178">
        <f>RES_hhdet_emih!J128/RES_summary!J$19</f>
        <v>0</v>
      </c>
      <c r="K128" s="178">
        <f>RES_hhdet_emih!K128/RES_summary!K$19</f>
        <v>0</v>
      </c>
      <c r="L128" s="178">
        <f>RES_hhdet_emih!L128/RES_summary!L$19</f>
        <v>0</v>
      </c>
      <c r="M128" s="178">
        <f>RES_hhdet_emih!M128/RES_summary!M$19</f>
        <v>0</v>
      </c>
      <c r="N128" s="178">
        <f>RES_hhdet_emih!N128/RES_summary!N$19</f>
        <v>0</v>
      </c>
      <c r="O128" s="178">
        <f>RES_hhdet_emih!O128/RES_summary!O$19</f>
        <v>0</v>
      </c>
      <c r="P128" s="178">
        <f>RES_hhdet_emih!P128/RES_summary!P$19</f>
        <v>0</v>
      </c>
      <c r="Q128" s="178">
        <f>RES_hhdet_emih!Q128/RES_summary!Q$19</f>
        <v>0</v>
      </c>
    </row>
    <row r="129" spans="1:17" ht="12" customHeight="1" x14ac:dyDescent="0.25">
      <c r="A129" s="23" t="s">
        <v>60</v>
      </c>
      <c r="B129" s="177">
        <f>RES_hhdet_emih!B129/RES_summary!B$19</f>
        <v>0</v>
      </c>
      <c r="C129" s="177">
        <f>RES_hhdet_emih!C129/RES_summary!C$19</f>
        <v>0</v>
      </c>
      <c r="D129" s="177">
        <f>RES_hhdet_emih!D129/RES_summary!D$19</f>
        <v>0</v>
      </c>
      <c r="E129" s="177">
        <f>RES_hhdet_emih!E129/RES_summary!E$19</f>
        <v>0</v>
      </c>
      <c r="F129" s="177">
        <f>RES_hhdet_emih!F129/RES_summary!F$19</f>
        <v>0</v>
      </c>
      <c r="G129" s="177">
        <f>RES_hhdet_emih!G129/RES_summary!G$19</f>
        <v>0</v>
      </c>
      <c r="H129" s="177">
        <f>RES_hhdet_emih!H129/RES_summary!H$19</f>
        <v>0</v>
      </c>
      <c r="I129" s="177">
        <f>RES_hhdet_emih!I129/RES_summary!I$19</f>
        <v>0</v>
      </c>
      <c r="J129" s="177">
        <f>RES_hhdet_emih!J129/RES_summary!J$19</f>
        <v>0</v>
      </c>
      <c r="K129" s="177">
        <f>RES_hhdet_emih!K129/RES_summary!K$19</f>
        <v>0</v>
      </c>
      <c r="L129" s="177">
        <f>RES_hhdet_emih!L129/RES_summary!L$19</f>
        <v>0</v>
      </c>
      <c r="M129" s="177">
        <f>RES_hhdet_emih!M129/RES_summary!M$19</f>
        <v>0</v>
      </c>
      <c r="N129" s="177">
        <f>RES_hhdet_emih!N129/RES_summary!N$19</f>
        <v>0</v>
      </c>
      <c r="O129" s="177">
        <f>RES_hhdet_emih!O129/RES_summary!O$19</f>
        <v>0</v>
      </c>
      <c r="P129" s="177">
        <f>RES_hhdet_emih!P129/RES_summary!P$19</f>
        <v>0</v>
      </c>
      <c r="Q129" s="177">
        <f>RES_hhdet_emih!Q129/RES_summary!Q$19</f>
        <v>0</v>
      </c>
    </row>
    <row r="130" spans="1:17" ht="12" customHeight="1" x14ac:dyDescent="0.25">
      <c r="A130" s="158" t="s">
        <v>63</v>
      </c>
      <c r="B130" s="178">
        <f>RES_hhdet_emih!B130/RES_summary!B$19</f>
        <v>0</v>
      </c>
      <c r="C130" s="178">
        <f>RES_hhdet_emih!C130/RES_summary!C$19</f>
        <v>0</v>
      </c>
      <c r="D130" s="178">
        <f>RES_hhdet_emih!D130/RES_summary!D$19</f>
        <v>0</v>
      </c>
      <c r="E130" s="178">
        <f>RES_hhdet_emih!E130/RES_summary!E$19</f>
        <v>0</v>
      </c>
      <c r="F130" s="178">
        <f>RES_hhdet_emih!F130/RES_summary!F$19</f>
        <v>0</v>
      </c>
      <c r="G130" s="178">
        <f>RES_hhdet_emih!G130/RES_summary!G$19</f>
        <v>0</v>
      </c>
      <c r="H130" s="178">
        <f>RES_hhdet_emih!H130/RES_summary!H$19</f>
        <v>0</v>
      </c>
      <c r="I130" s="178">
        <f>RES_hhdet_emih!I130/RES_summary!I$19</f>
        <v>0</v>
      </c>
      <c r="J130" s="178">
        <f>RES_hhdet_emih!J130/RES_summary!J$19</f>
        <v>0</v>
      </c>
      <c r="K130" s="178">
        <f>RES_hhdet_emih!K130/RES_summary!K$19</f>
        <v>0</v>
      </c>
      <c r="L130" s="178">
        <f>RES_hhdet_emih!L130/RES_summary!L$19</f>
        <v>0</v>
      </c>
      <c r="M130" s="178">
        <f>RES_hhdet_emih!M130/RES_summary!M$19</f>
        <v>0</v>
      </c>
      <c r="N130" s="178">
        <f>RES_hhdet_emih!N130/RES_summary!N$19</f>
        <v>0</v>
      </c>
      <c r="O130" s="178">
        <f>RES_hhdet_emih!O130/RES_summary!O$19</f>
        <v>0</v>
      </c>
      <c r="P130" s="178">
        <f>RES_hhdet_emih!P130/RES_summary!P$19</f>
        <v>0</v>
      </c>
      <c r="Q130" s="178">
        <f>RES_hhdet_emih!Q130/RES_summary!Q$19</f>
        <v>0</v>
      </c>
    </row>
    <row r="131" spans="1:17" ht="12" customHeight="1" x14ac:dyDescent="0.25">
      <c r="A131" s="167" t="s">
        <v>148</v>
      </c>
      <c r="B131" s="183">
        <f>RES_hhdet_emih!B131/RES_summary!B$19</f>
        <v>0</v>
      </c>
      <c r="C131" s="183">
        <f>RES_hhdet_emih!C131/RES_summary!C$19</f>
        <v>0</v>
      </c>
      <c r="D131" s="183">
        <f>RES_hhdet_emih!D131/RES_summary!D$19</f>
        <v>0</v>
      </c>
      <c r="E131" s="183">
        <f>RES_hhdet_emih!E131/RES_summary!E$19</f>
        <v>0</v>
      </c>
      <c r="F131" s="183">
        <f>RES_hhdet_emih!F131/RES_summary!F$19</f>
        <v>0</v>
      </c>
      <c r="G131" s="183">
        <f>RES_hhdet_emih!G131/RES_summary!G$19</f>
        <v>0</v>
      </c>
      <c r="H131" s="183">
        <f>RES_hhdet_emih!H131/RES_summary!H$19</f>
        <v>0</v>
      </c>
      <c r="I131" s="183">
        <f>RES_hhdet_emih!I131/RES_summary!I$19</f>
        <v>0</v>
      </c>
      <c r="J131" s="183">
        <f>RES_hhdet_emih!J131/RES_summary!J$19</f>
        <v>0</v>
      </c>
      <c r="K131" s="183">
        <f>RES_hhdet_emih!K131/RES_summary!K$19</f>
        <v>0</v>
      </c>
      <c r="L131" s="183">
        <f>RES_hhdet_emih!L131/RES_summary!L$19</f>
        <v>0</v>
      </c>
      <c r="M131" s="183">
        <f>RES_hhdet_emih!M131/RES_summary!M$19</f>
        <v>0</v>
      </c>
      <c r="N131" s="183">
        <f>RES_hhdet_emih!N131/RES_summary!N$19</f>
        <v>0</v>
      </c>
      <c r="O131" s="183">
        <f>RES_hhdet_emih!O131/RES_summary!O$19</f>
        <v>0</v>
      </c>
      <c r="P131" s="183">
        <f>RES_hhdet_emih!P131/RES_summary!P$19</f>
        <v>0</v>
      </c>
      <c r="Q131" s="183">
        <f>RES_hhdet_emih!Q131/RES_summary!Q$19</f>
        <v>0</v>
      </c>
    </row>
    <row r="132" spans="1:17" ht="12" customHeight="1" x14ac:dyDescent="0.25">
      <c r="A132" s="167" t="s">
        <v>147</v>
      </c>
      <c r="B132" s="183">
        <f>RES_hhdet_emih!B132/RES_summary!B$19</f>
        <v>0</v>
      </c>
      <c r="C132" s="183">
        <f>RES_hhdet_emih!C132/RES_summary!C$19</f>
        <v>0</v>
      </c>
      <c r="D132" s="183">
        <f>RES_hhdet_emih!D132/RES_summary!D$19</f>
        <v>0</v>
      </c>
      <c r="E132" s="183">
        <f>RES_hhdet_emih!E132/RES_summary!E$19</f>
        <v>0</v>
      </c>
      <c r="F132" s="183">
        <f>RES_hhdet_emih!F132/RES_summary!F$19</f>
        <v>0</v>
      </c>
      <c r="G132" s="183">
        <f>RES_hhdet_emih!G132/RES_summary!G$19</f>
        <v>0</v>
      </c>
      <c r="H132" s="183">
        <f>RES_hhdet_emih!H132/RES_summary!H$19</f>
        <v>0</v>
      </c>
      <c r="I132" s="183">
        <f>RES_hhdet_emih!I132/RES_summary!I$19</f>
        <v>0</v>
      </c>
      <c r="J132" s="183">
        <f>RES_hhdet_emih!J132/RES_summary!J$19</f>
        <v>0</v>
      </c>
      <c r="K132" s="183">
        <f>RES_hhdet_emih!K132/RES_summary!K$19</f>
        <v>0</v>
      </c>
      <c r="L132" s="183">
        <f>RES_hhdet_emih!L132/RES_summary!L$19</f>
        <v>0</v>
      </c>
      <c r="M132" s="183">
        <f>RES_hhdet_emih!M132/RES_summary!M$19</f>
        <v>0</v>
      </c>
      <c r="N132" s="183">
        <f>RES_hhdet_emih!N132/RES_summary!N$19</f>
        <v>0</v>
      </c>
      <c r="O132" s="183">
        <f>RES_hhdet_emih!O132/RES_summary!O$19</f>
        <v>0</v>
      </c>
      <c r="P132" s="183">
        <f>RES_hhdet_emih!P132/RES_summary!P$19</f>
        <v>0</v>
      </c>
      <c r="Q132" s="183">
        <f>RES_hhdet_emih!Q132/RES_summary!Q$19</f>
        <v>0</v>
      </c>
    </row>
    <row r="133" spans="1:17" ht="12" customHeight="1" x14ac:dyDescent="0.25">
      <c r="A133" s="166" t="s">
        <v>61</v>
      </c>
      <c r="B133" s="182">
        <f>RES_hhdet_emih!B133/RES_summary!B$19</f>
        <v>0</v>
      </c>
      <c r="C133" s="182">
        <f>RES_hhdet_emih!C133/RES_summary!C$19</f>
        <v>0</v>
      </c>
      <c r="D133" s="182">
        <f>RES_hhdet_emih!D133/RES_summary!D$19</f>
        <v>0</v>
      </c>
      <c r="E133" s="182">
        <f>RES_hhdet_emih!E133/RES_summary!E$19</f>
        <v>0</v>
      </c>
      <c r="F133" s="182">
        <f>RES_hhdet_emih!F133/RES_summary!F$19</f>
        <v>0</v>
      </c>
      <c r="G133" s="182">
        <f>RES_hhdet_emih!G133/RES_summary!G$19</f>
        <v>0</v>
      </c>
      <c r="H133" s="182">
        <f>RES_hhdet_emih!H133/RES_summary!H$19</f>
        <v>0</v>
      </c>
      <c r="I133" s="182">
        <f>RES_hhdet_emih!I133/RES_summary!I$19</f>
        <v>0</v>
      </c>
      <c r="J133" s="182">
        <f>RES_hhdet_emih!J133/RES_summary!J$19</f>
        <v>0</v>
      </c>
      <c r="K133" s="182">
        <f>RES_hhdet_emih!K133/RES_summary!K$19</f>
        <v>0</v>
      </c>
      <c r="L133" s="182">
        <f>RES_hhdet_emih!L133/RES_summary!L$19</f>
        <v>0</v>
      </c>
      <c r="M133" s="182">
        <f>RES_hhdet_emih!M133/RES_summary!M$19</f>
        <v>0</v>
      </c>
      <c r="N133" s="182">
        <f>RES_hhdet_emih!N133/RES_summary!N$19</f>
        <v>0</v>
      </c>
      <c r="O133" s="182">
        <f>RES_hhdet_emih!O133/RES_summary!O$19</f>
        <v>0</v>
      </c>
      <c r="P133" s="182">
        <f>RES_hhdet_emih!P133/RES_summary!P$19</f>
        <v>0</v>
      </c>
      <c r="Q133" s="182">
        <f>RES_hhdet_emih!Q133/RES_summary!Q$19</f>
        <v>0</v>
      </c>
    </row>
    <row r="134" spans="1:17" ht="12" customHeight="1" x14ac:dyDescent="0.25">
      <c r="A134" s="147" t="s">
        <v>59</v>
      </c>
      <c r="B134" s="181">
        <f>RES_hhdet_emih!B134/RES_summary!B$19</f>
        <v>0</v>
      </c>
      <c r="C134" s="181">
        <f>RES_hhdet_emih!C134/RES_summary!C$19</f>
        <v>0</v>
      </c>
      <c r="D134" s="181">
        <f>RES_hhdet_emih!D134/RES_summary!D$19</f>
        <v>0</v>
      </c>
      <c r="E134" s="181">
        <f>RES_hhdet_emih!E134/RES_summary!E$19</f>
        <v>0</v>
      </c>
      <c r="F134" s="181">
        <f>RES_hhdet_emih!F134/RES_summary!F$19</f>
        <v>0</v>
      </c>
      <c r="G134" s="181">
        <f>RES_hhdet_emih!G134/RES_summary!G$19</f>
        <v>0</v>
      </c>
      <c r="H134" s="181">
        <f>RES_hhdet_emih!H134/RES_summary!H$19</f>
        <v>0</v>
      </c>
      <c r="I134" s="181">
        <f>RES_hhdet_emih!I134/RES_summary!I$19</f>
        <v>0</v>
      </c>
      <c r="J134" s="181">
        <f>RES_hhdet_emih!J134/RES_summary!J$19</f>
        <v>0</v>
      </c>
      <c r="K134" s="181">
        <f>RES_hhdet_emih!K134/RES_summary!K$19</f>
        <v>0</v>
      </c>
      <c r="L134" s="181">
        <f>RES_hhdet_emih!L134/RES_summary!L$19</f>
        <v>0</v>
      </c>
      <c r="M134" s="181">
        <f>RES_hhdet_emih!M134/RES_summary!M$19</f>
        <v>0</v>
      </c>
      <c r="N134" s="181">
        <f>RES_hhdet_emih!N134/RES_summary!N$19</f>
        <v>0</v>
      </c>
      <c r="O134" s="181">
        <f>RES_hhdet_emih!O134/RES_summary!O$19</f>
        <v>0</v>
      </c>
      <c r="P134" s="181">
        <f>RES_hhdet_emih!P134/RES_summary!P$19</f>
        <v>0</v>
      </c>
      <c r="Q134" s="181">
        <f>RES_hhdet_emih!Q134/RES_summary!Q$19</f>
        <v>0</v>
      </c>
    </row>
    <row r="135" spans="1:17" ht="12" customHeight="1" x14ac:dyDescent="0.25">
      <c r="A135" s="163" t="s">
        <v>142</v>
      </c>
      <c r="B135" s="180">
        <f>RES_hhdet_emih!B135/RES_summary!B$19</f>
        <v>0</v>
      </c>
      <c r="C135" s="180">
        <f>RES_hhdet_emih!C135/RES_summary!C$19</f>
        <v>0</v>
      </c>
      <c r="D135" s="180">
        <f>RES_hhdet_emih!D135/RES_summary!D$19</f>
        <v>0</v>
      </c>
      <c r="E135" s="180">
        <f>RES_hhdet_emih!E135/RES_summary!E$19</f>
        <v>0</v>
      </c>
      <c r="F135" s="180">
        <f>RES_hhdet_emih!F135/RES_summary!F$19</f>
        <v>0</v>
      </c>
      <c r="G135" s="180">
        <f>RES_hhdet_emih!G135/RES_summary!G$19</f>
        <v>0</v>
      </c>
      <c r="H135" s="180">
        <f>RES_hhdet_emih!H135/RES_summary!H$19</f>
        <v>0</v>
      </c>
      <c r="I135" s="180">
        <f>RES_hhdet_emih!I135/RES_summary!I$19</f>
        <v>0</v>
      </c>
      <c r="J135" s="180">
        <f>RES_hhdet_emih!J135/RES_summary!J$19</f>
        <v>0</v>
      </c>
      <c r="K135" s="180">
        <f>RES_hhdet_emih!K135/RES_summary!K$19</f>
        <v>0</v>
      </c>
      <c r="L135" s="180">
        <f>RES_hhdet_emih!L135/RES_summary!L$19</f>
        <v>0</v>
      </c>
      <c r="M135" s="180">
        <f>RES_hhdet_emih!M135/RES_summary!M$19</f>
        <v>0</v>
      </c>
      <c r="N135" s="180">
        <f>RES_hhdet_emih!N135/RES_summary!N$19</f>
        <v>0</v>
      </c>
      <c r="O135" s="180">
        <f>RES_hhdet_emih!O135/RES_summary!O$19</f>
        <v>0</v>
      </c>
      <c r="P135" s="180">
        <f>RES_hhdet_emih!P135/RES_summary!P$19</f>
        <v>0</v>
      </c>
      <c r="Q135" s="180">
        <f>RES_hhdet_emih!Q135/RES_summary!Q$19</f>
        <v>0</v>
      </c>
    </row>
    <row r="136" spans="1:17" ht="12" customHeight="1" x14ac:dyDescent="0.25">
      <c r="A136" s="161" t="s">
        <v>141</v>
      </c>
      <c r="B136" s="179">
        <f>RES_hhdet_emih!B136/RES_summary!B$19</f>
        <v>0</v>
      </c>
      <c r="C136" s="179">
        <f>RES_hhdet_emih!C136/RES_summary!C$19</f>
        <v>0</v>
      </c>
      <c r="D136" s="179">
        <f>RES_hhdet_emih!D136/RES_summary!D$19</f>
        <v>0</v>
      </c>
      <c r="E136" s="179">
        <f>RES_hhdet_emih!E136/RES_summary!E$19</f>
        <v>0</v>
      </c>
      <c r="F136" s="179">
        <f>RES_hhdet_emih!F136/RES_summary!F$19</f>
        <v>0</v>
      </c>
      <c r="G136" s="179">
        <f>RES_hhdet_emih!G136/RES_summary!G$19</f>
        <v>0</v>
      </c>
      <c r="H136" s="179">
        <f>RES_hhdet_emih!H136/RES_summary!H$19</f>
        <v>0</v>
      </c>
      <c r="I136" s="179">
        <f>RES_hhdet_emih!I136/RES_summary!I$19</f>
        <v>0</v>
      </c>
      <c r="J136" s="179">
        <f>RES_hhdet_emih!J136/RES_summary!J$19</f>
        <v>0</v>
      </c>
      <c r="K136" s="179">
        <f>RES_hhdet_emih!K136/RES_summary!K$19</f>
        <v>0</v>
      </c>
      <c r="L136" s="179">
        <f>RES_hhdet_emih!L136/RES_summary!L$19</f>
        <v>0</v>
      </c>
      <c r="M136" s="179">
        <f>RES_hhdet_emih!M136/RES_summary!M$19</f>
        <v>0</v>
      </c>
      <c r="N136" s="179">
        <f>RES_hhdet_emih!N136/RES_summary!N$19</f>
        <v>0</v>
      </c>
      <c r="O136" s="179">
        <f>RES_hhdet_emih!O136/RES_summary!O$19</f>
        <v>0</v>
      </c>
      <c r="P136" s="179">
        <f>RES_hhdet_emih!P136/RES_summary!P$19</f>
        <v>0</v>
      </c>
      <c r="Q136" s="179">
        <f>RES_hhdet_emih!Q136/RES_summary!Q$19</f>
        <v>0</v>
      </c>
    </row>
    <row r="137" spans="1:17" ht="12" customHeight="1" x14ac:dyDescent="0.25">
      <c r="A137" s="148" t="s">
        <v>60</v>
      </c>
      <c r="B137" s="177">
        <f>RES_hhdet_emih!B137/RES_summary!B$19</f>
        <v>0</v>
      </c>
      <c r="C137" s="177">
        <f>RES_hhdet_emih!C137/RES_summary!C$19</f>
        <v>0</v>
      </c>
      <c r="D137" s="177">
        <f>RES_hhdet_emih!D137/RES_summary!D$19</f>
        <v>0</v>
      </c>
      <c r="E137" s="177">
        <f>RES_hhdet_emih!E137/RES_summary!E$19</f>
        <v>0</v>
      </c>
      <c r="F137" s="177">
        <f>RES_hhdet_emih!F137/RES_summary!F$19</f>
        <v>0</v>
      </c>
      <c r="G137" s="177">
        <f>RES_hhdet_emih!G137/RES_summary!G$19</f>
        <v>0</v>
      </c>
      <c r="H137" s="177">
        <f>RES_hhdet_emih!H137/RES_summary!H$19</f>
        <v>0</v>
      </c>
      <c r="I137" s="177">
        <f>RES_hhdet_emih!I137/RES_summary!I$19</f>
        <v>0</v>
      </c>
      <c r="J137" s="177">
        <f>RES_hhdet_emih!J137/RES_summary!J$19</f>
        <v>0</v>
      </c>
      <c r="K137" s="177">
        <f>RES_hhdet_emih!K137/RES_summary!K$19</f>
        <v>0</v>
      </c>
      <c r="L137" s="177">
        <f>RES_hhdet_emih!L137/RES_summary!L$19</f>
        <v>0</v>
      </c>
      <c r="M137" s="177">
        <f>RES_hhdet_emih!M137/RES_summary!M$19</f>
        <v>0</v>
      </c>
      <c r="N137" s="177">
        <f>RES_hhdet_emih!N137/RES_summary!N$19</f>
        <v>0</v>
      </c>
      <c r="O137" s="177">
        <f>RES_hhdet_emih!O137/RES_summary!O$19</f>
        <v>0</v>
      </c>
      <c r="P137" s="177">
        <f>RES_hhdet_emih!P137/RES_summary!P$19</f>
        <v>0</v>
      </c>
      <c r="Q137" s="177">
        <f>RES_hhdet_emih!Q137/RES_summary!Q$19</f>
        <v>0</v>
      </c>
    </row>
    <row r="138" spans="1:17" ht="12" customHeight="1" x14ac:dyDescent="0.25">
      <c r="A138" s="148" t="s">
        <v>59</v>
      </c>
      <c r="B138" s="177">
        <f>RES_hhdet_emih!B138/RES_summary!B$19</f>
        <v>0</v>
      </c>
      <c r="C138" s="177">
        <f>RES_hhdet_emih!C138/RES_summary!C$19</f>
        <v>0</v>
      </c>
      <c r="D138" s="177">
        <f>RES_hhdet_emih!D138/RES_summary!D$19</f>
        <v>0</v>
      </c>
      <c r="E138" s="177">
        <f>RES_hhdet_emih!E138/RES_summary!E$19</f>
        <v>0</v>
      </c>
      <c r="F138" s="177">
        <f>RES_hhdet_emih!F138/RES_summary!F$19</f>
        <v>0</v>
      </c>
      <c r="G138" s="177">
        <f>RES_hhdet_emih!G138/RES_summary!G$19</f>
        <v>0</v>
      </c>
      <c r="H138" s="177">
        <f>RES_hhdet_emih!H138/RES_summary!H$19</f>
        <v>0</v>
      </c>
      <c r="I138" s="177">
        <f>RES_hhdet_emih!I138/RES_summary!I$19</f>
        <v>0</v>
      </c>
      <c r="J138" s="177">
        <f>RES_hhdet_emih!J138/RES_summary!J$19</f>
        <v>0</v>
      </c>
      <c r="K138" s="177">
        <f>RES_hhdet_emih!K138/RES_summary!K$19</f>
        <v>0</v>
      </c>
      <c r="L138" s="177">
        <f>RES_hhdet_emih!L138/RES_summary!L$19</f>
        <v>0</v>
      </c>
      <c r="M138" s="177">
        <f>RES_hhdet_emih!M138/RES_summary!M$19</f>
        <v>0</v>
      </c>
      <c r="N138" s="177">
        <f>RES_hhdet_emih!N138/RES_summary!N$19</f>
        <v>0</v>
      </c>
      <c r="O138" s="177">
        <f>RES_hhdet_emih!O138/RES_summary!O$19</f>
        <v>0</v>
      </c>
      <c r="P138" s="177">
        <f>RES_hhdet_emih!P138/RES_summary!P$19</f>
        <v>0</v>
      </c>
      <c r="Q138" s="177">
        <f>RES_hhdet_emih!Q138/RES_summary!Q$19</f>
        <v>0</v>
      </c>
    </row>
    <row r="139" spans="1:17" ht="12" customHeight="1" x14ac:dyDescent="0.25">
      <c r="A139" s="158" t="s">
        <v>62</v>
      </c>
      <c r="B139" s="178">
        <f>RES_hhdet_emih!B139/RES_summary!B$19</f>
        <v>0.1832542663666499</v>
      </c>
      <c r="C139" s="178">
        <f>RES_hhdet_emih!C139/RES_summary!C$19</f>
        <v>0.14081747948270001</v>
      </c>
      <c r="D139" s="178">
        <f>RES_hhdet_emih!D139/RES_summary!D$19</f>
        <v>0.12362716509535877</v>
      </c>
      <c r="E139" s="178">
        <f>RES_hhdet_emih!E139/RES_summary!E$19</f>
        <v>6.9153049219721305E-2</v>
      </c>
      <c r="F139" s="178">
        <f>RES_hhdet_emih!F139/RES_summary!F$19</f>
        <v>7.8124818435744939E-2</v>
      </c>
      <c r="G139" s="178">
        <f>RES_hhdet_emih!G139/RES_summary!G$19</f>
        <v>0.1520329547358131</v>
      </c>
      <c r="H139" s="178">
        <f>RES_hhdet_emih!H139/RES_summary!H$19</f>
        <v>0.12464809390706318</v>
      </c>
      <c r="I139" s="178">
        <f>RES_hhdet_emih!I139/RES_summary!I$19</f>
        <v>0.23916154480249238</v>
      </c>
      <c r="J139" s="178">
        <f>RES_hhdet_emih!J139/RES_summary!J$19</f>
        <v>0.22181000927805122</v>
      </c>
      <c r="K139" s="178">
        <f>RES_hhdet_emih!K139/RES_summary!K$19</f>
        <v>0.10378550984878111</v>
      </c>
      <c r="L139" s="178">
        <f>RES_hhdet_emih!L139/RES_summary!L$19</f>
        <v>0.14461502132838458</v>
      </c>
      <c r="M139" s="178">
        <f>RES_hhdet_emih!M139/RES_summary!M$19</f>
        <v>0.13726730440453322</v>
      </c>
      <c r="N139" s="178">
        <f>RES_hhdet_emih!N139/RES_summary!N$19</f>
        <v>7.5028675647075521E-2</v>
      </c>
      <c r="O139" s="178">
        <f>RES_hhdet_emih!O139/RES_summary!O$19</f>
        <v>8.265970906229779E-2</v>
      </c>
      <c r="P139" s="178">
        <f>RES_hhdet_emih!P139/RES_summary!P$19</f>
        <v>8.7807981537732532E-2</v>
      </c>
      <c r="Q139" s="178">
        <f>RES_hhdet_emih!Q139/RES_summary!Q$19</f>
        <v>0.12030618106692915</v>
      </c>
    </row>
    <row r="140" spans="1:17" ht="12" customHeight="1" x14ac:dyDescent="0.25">
      <c r="A140" s="23" t="s">
        <v>57</v>
      </c>
      <c r="B140" s="177">
        <f>RES_hhdet_emih!B140/RES_summary!B$19</f>
        <v>3.3087465432099394</v>
      </c>
      <c r="C140" s="177">
        <f>RES_hhdet_emih!C140/RES_summary!C$19</f>
        <v>3.3020579229594089</v>
      </c>
      <c r="D140" s="177">
        <f>RES_hhdet_emih!D140/RES_summary!D$19</f>
        <v>3.2741356651834868</v>
      </c>
      <c r="E140" s="177">
        <f>RES_hhdet_emih!E140/RES_summary!E$19</f>
        <v>3.143482204810264</v>
      </c>
      <c r="F140" s="177">
        <f>RES_hhdet_emih!F140/RES_summary!F$19</f>
        <v>3.2961421420653818</v>
      </c>
      <c r="G140" s="177">
        <f>RES_hhdet_emih!G140/RES_summary!G$19</f>
        <v>3.5433284704628596</v>
      </c>
      <c r="H140" s="177">
        <f>RES_hhdet_emih!H140/RES_summary!H$19</f>
        <v>2.8930951166992092</v>
      </c>
      <c r="I140" s="177">
        <f>RES_hhdet_emih!I140/RES_summary!I$19</f>
        <v>3.2063487343102421</v>
      </c>
      <c r="J140" s="177">
        <f>RES_hhdet_emih!J140/RES_summary!J$19</f>
        <v>3.1887284637498068</v>
      </c>
      <c r="K140" s="177">
        <f>RES_hhdet_emih!K140/RES_summary!K$19</f>
        <v>2.3789299700301592</v>
      </c>
      <c r="L140" s="177">
        <f>RES_hhdet_emih!L140/RES_summary!L$19</f>
        <v>3.4166292398940472</v>
      </c>
      <c r="M140" s="177">
        <f>RES_hhdet_emih!M140/RES_summary!M$19</f>
        <v>3.3939827080199017</v>
      </c>
      <c r="N140" s="177">
        <f>RES_hhdet_emih!N140/RES_summary!N$19</f>
        <v>2.5975944462693836</v>
      </c>
      <c r="O140" s="177">
        <f>RES_hhdet_emih!O140/RES_summary!O$19</f>
        <v>2.8230543293924009</v>
      </c>
      <c r="P140" s="177">
        <f>RES_hhdet_emih!P140/RES_summary!P$19</f>
        <v>2.7765780635447843</v>
      </c>
      <c r="Q140" s="177">
        <f>RES_hhdet_emih!Q140/RES_summary!Q$19</f>
        <v>2.7411242656252925</v>
      </c>
    </row>
    <row r="141" spans="1:17" ht="12" customHeight="1" x14ac:dyDescent="0.25">
      <c r="A141" s="29" t="s">
        <v>140</v>
      </c>
      <c r="B141" s="176">
        <f>RES_hhdet_emih!B141/RES_summary!B$19</f>
        <v>0</v>
      </c>
      <c r="C141" s="176">
        <f>RES_hhdet_emih!C141/RES_summary!C$19</f>
        <v>0</v>
      </c>
      <c r="D141" s="176">
        <f>RES_hhdet_emih!D141/RES_summary!D$19</f>
        <v>0</v>
      </c>
      <c r="E141" s="176">
        <f>RES_hhdet_emih!E141/RES_summary!E$19</f>
        <v>0</v>
      </c>
      <c r="F141" s="176">
        <f>RES_hhdet_emih!F141/RES_summary!F$19</f>
        <v>0</v>
      </c>
      <c r="G141" s="176">
        <f>RES_hhdet_emih!G141/RES_summary!G$19</f>
        <v>0</v>
      </c>
      <c r="H141" s="176">
        <f>RES_hhdet_emih!H141/RES_summary!H$19</f>
        <v>0</v>
      </c>
      <c r="I141" s="176">
        <f>RES_hhdet_emih!I141/RES_summary!I$19</f>
        <v>0</v>
      </c>
      <c r="J141" s="176">
        <f>RES_hhdet_emih!J141/RES_summary!J$19</f>
        <v>0</v>
      </c>
      <c r="K141" s="176">
        <f>RES_hhdet_emih!K141/RES_summary!K$19</f>
        <v>0</v>
      </c>
      <c r="L141" s="176">
        <f>RES_hhdet_emih!L141/RES_summary!L$19</f>
        <v>0</v>
      </c>
      <c r="M141" s="176">
        <f>RES_hhdet_emih!M141/RES_summary!M$19</f>
        <v>0</v>
      </c>
      <c r="N141" s="176">
        <f>RES_hhdet_emih!N141/RES_summary!N$19</f>
        <v>0</v>
      </c>
      <c r="O141" s="176">
        <f>RES_hhdet_emih!O141/RES_summary!O$19</f>
        <v>0</v>
      </c>
      <c r="P141" s="176">
        <f>RES_hhdet_emih!P141/RES_summary!P$19</f>
        <v>0</v>
      </c>
      <c r="Q141" s="176">
        <f>RES_hhdet_emih!Q141/RES_summary!Q$19</f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84">
        <f>RES_hhdet_emih!B143/RES_summary!B$19</f>
        <v>1.4246302845400807</v>
      </c>
      <c r="C143" s="184">
        <f>RES_hhdet_emih!C143/RES_summary!C$19</f>
        <v>0.74606522464540936</v>
      </c>
      <c r="D143" s="184">
        <f>RES_hhdet_emih!D143/RES_summary!D$19</f>
        <v>0.4743831421017799</v>
      </c>
      <c r="E143" s="184">
        <f>RES_hhdet_emih!E143/RES_summary!E$19</f>
        <v>0.32386999819508716</v>
      </c>
      <c r="F143" s="184">
        <f>RES_hhdet_emih!F143/RES_summary!F$19</f>
        <v>0.27368813037983059</v>
      </c>
      <c r="G143" s="184">
        <f>RES_hhdet_emih!G143/RES_summary!G$19</f>
        <v>0.30692987409843647</v>
      </c>
      <c r="H143" s="184">
        <f>RES_hhdet_emih!H143/RES_summary!H$19</f>
        <v>0.27390051087497369</v>
      </c>
      <c r="I143" s="184">
        <f>RES_hhdet_emih!I143/RES_summary!I$19</f>
        <v>0.36594229482972884</v>
      </c>
      <c r="J143" s="184">
        <f>RES_hhdet_emih!J143/RES_summary!J$19</f>
        <v>0.35121698095111287</v>
      </c>
      <c r="K143" s="184">
        <f>RES_hhdet_emih!K143/RES_summary!K$19</f>
        <v>0.21420792849007569</v>
      </c>
      <c r="L143" s="184">
        <f>RES_hhdet_emih!L143/RES_summary!L$19</f>
        <v>0.24199245694701166</v>
      </c>
      <c r="M143" s="184">
        <f>RES_hhdet_emih!M143/RES_summary!M$19</f>
        <v>0.21568376008129467</v>
      </c>
      <c r="N143" s="184">
        <f>RES_hhdet_emih!N143/RES_summary!N$19</f>
        <v>0.12445758635980675</v>
      </c>
      <c r="O143" s="184">
        <f>RES_hhdet_emih!O143/RES_summary!O$19</f>
        <v>0.12562898891434549</v>
      </c>
      <c r="P143" s="184">
        <f>RES_hhdet_emih!P143/RES_summary!P$19</f>
        <v>0.12263130228137092</v>
      </c>
      <c r="Q143" s="184">
        <f>RES_hhdet_emih!Q143/RES_summary!Q$19</f>
        <v>0.15008146699473487</v>
      </c>
    </row>
    <row r="144" spans="1:17" ht="12.95" customHeight="1" x14ac:dyDescent="0.25">
      <c r="A144" s="158" t="s">
        <v>65</v>
      </c>
      <c r="B144" s="178">
        <f>RES_hhdet_emih!B144/RES_summary!B$19</f>
        <v>0</v>
      </c>
      <c r="C144" s="178">
        <f>RES_hhdet_emih!C144/RES_summary!C$19</f>
        <v>0</v>
      </c>
      <c r="D144" s="178">
        <f>RES_hhdet_emih!D144/RES_summary!D$19</f>
        <v>0</v>
      </c>
      <c r="E144" s="178">
        <f>RES_hhdet_emih!E144/RES_summary!E$19</f>
        <v>0</v>
      </c>
      <c r="F144" s="178">
        <f>RES_hhdet_emih!F144/RES_summary!F$19</f>
        <v>0</v>
      </c>
      <c r="G144" s="178">
        <f>RES_hhdet_emih!G144/RES_summary!G$19</f>
        <v>0</v>
      </c>
      <c r="H144" s="178">
        <f>RES_hhdet_emih!H144/RES_summary!H$19</f>
        <v>0</v>
      </c>
      <c r="I144" s="178">
        <f>RES_hhdet_emih!I144/RES_summary!I$19</f>
        <v>0</v>
      </c>
      <c r="J144" s="178">
        <f>RES_hhdet_emih!J144/RES_summary!J$19</f>
        <v>0</v>
      </c>
      <c r="K144" s="178">
        <f>RES_hhdet_emih!K144/RES_summary!K$19</f>
        <v>0</v>
      </c>
      <c r="L144" s="178">
        <f>RES_hhdet_emih!L144/RES_summary!L$19</f>
        <v>0</v>
      </c>
      <c r="M144" s="178">
        <f>RES_hhdet_emih!M144/RES_summary!M$19</f>
        <v>0</v>
      </c>
      <c r="N144" s="178">
        <f>RES_hhdet_emih!N144/RES_summary!N$19</f>
        <v>0</v>
      </c>
      <c r="O144" s="178">
        <f>RES_hhdet_emih!O144/RES_summary!O$19</f>
        <v>0</v>
      </c>
      <c r="P144" s="178">
        <f>RES_hhdet_emih!P144/RES_summary!P$19</f>
        <v>0</v>
      </c>
      <c r="Q144" s="178">
        <f>RES_hhdet_emih!Q144/RES_summary!Q$19</f>
        <v>0</v>
      </c>
    </row>
    <row r="145" spans="1:17" ht="12" customHeight="1" x14ac:dyDescent="0.25">
      <c r="A145" s="23" t="s">
        <v>60</v>
      </c>
      <c r="B145" s="177">
        <f>RES_hhdet_emih!B145/RES_summary!B$19</f>
        <v>0</v>
      </c>
      <c r="C145" s="177">
        <f>RES_hhdet_emih!C145/RES_summary!C$19</f>
        <v>0</v>
      </c>
      <c r="D145" s="177">
        <f>RES_hhdet_emih!D145/RES_summary!D$19</f>
        <v>0</v>
      </c>
      <c r="E145" s="177">
        <f>RES_hhdet_emih!E145/RES_summary!E$19</f>
        <v>0</v>
      </c>
      <c r="F145" s="177">
        <f>RES_hhdet_emih!F145/RES_summary!F$19</f>
        <v>0</v>
      </c>
      <c r="G145" s="177">
        <f>RES_hhdet_emih!G145/RES_summary!G$19</f>
        <v>0</v>
      </c>
      <c r="H145" s="177">
        <f>RES_hhdet_emih!H145/RES_summary!H$19</f>
        <v>0</v>
      </c>
      <c r="I145" s="177">
        <f>RES_hhdet_emih!I145/RES_summary!I$19</f>
        <v>0</v>
      </c>
      <c r="J145" s="177">
        <f>RES_hhdet_emih!J145/RES_summary!J$19</f>
        <v>0</v>
      </c>
      <c r="K145" s="177">
        <f>RES_hhdet_emih!K145/RES_summary!K$19</f>
        <v>0</v>
      </c>
      <c r="L145" s="177">
        <f>RES_hhdet_emih!L145/RES_summary!L$19</f>
        <v>0</v>
      </c>
      <c r="M145" s="177">
        <f>RES_hhdet_emih!M145/RES_summary!M$19</f>
        <v>0</v>
      </c>
      <c r="N145" s="177">
        <f>RES_hhdet_emih!N145/RES_summary!N$19</f>
        <v>0</v>
      </c>
      <c r="O145" s="177">
        <f>RES_hhdet_emih!O145/RES_summary!O$19</f>
        <v>0</v>
      </c>
      <c r="P145" s="177">
        <f>RES_hhdet_emih!P145/RES_summary!P$19</f>
        <v>0</v>
      </c>
      <c r="Q145" s="177">
        <f>RES_hhdet_emih!Q145/RES_summary!Q$19</f>
        <v>0</v>
      </c>
    </row>
    <row r="146" spans="1:17" ht="12.95" customHeight="1" x14ac:dyDescent="0.25">
      <c r="A146" s="158" t="s">
        <v>112</v>
      </c>
      <c r="B146" s="178">
        <f>RES_hhdet_emih!B146/RES_summary!B$19</f>
        <v>0</v>
      </c>
      <c r="C146" s="178">
        <f>RES_hhdet_emih!C146/RES_summary!C$19</f>
        <v>0</v>
      </c>
      <c r="D146" s="178">
        <f>RES_hhdet_emih!D146/RES_summary!D$19</f>
        <v>0</v>
      </c>
      <c r="E146" s="178">
        <f>RES_hhdet_emih!E146/RES_summary!E$19</f>
        <v>0</v>
      </c>
      <c r="F146" s="178">
        <f>RES_hhdet_emih!F146/RES_summary!F$19</f>
        <v>0</v>
      </c>
      <c r="G146" s="178">
        <f>RES_hhdet_emih!G146/RES_summary!G$19</f>
        <v>0</v>
      </c>
      <c r="H146" s="178">
        <f>RES_hhdet_emih!H146/RES_summary!H$19</f>
        <v>0</v>
      </c>
      <c r="I146" s="178">
        <f>RES_hhdet_emih!I146/RES_summary!I$19</f>
        <v>0</v>
      </c>
      <c r="J146" s="178">
        <f>RES_hhdet_emih!J146/RES_summary!J$19</f>
        <v>0</v>
      </c>
      <c r="K146" s="178">
        <f>RES_hhdet_emih!K146/RES_summary!K$19</f>
        <v>0</v>
      </c>
      <c r="L146" s="178">
        <f>RES_hhdet_emih!L146/RES_summary!L$19</f>
        <v>0</v>
      </c>
      <c r="M146" s="178">
        <f>RES_hhdet_emih!M146/RES_summary!M$19</f>
        <v>0</v>
      </c>
      <c r="N146" s="178">
        <f>RES_hhdet_emih!N146/RES_summary!N$19</f>
        <v>0</v>
      </c>
      <c r="O146" s="178">
        <f>RES_hhdet_emih!O146/RES_summary!O$19</f>
        <v>0</v>
      </c>
      <c r="P146" s="178">
        <f>RES_hhdet_emih!P146/RES_summary!P$19</f>
        <v>0</v>
      </c>
      <c r="Q146" s="178">
        <f>RES_hhdet_emih!Q146/RES_summary!Q$19</f>
        <v>0</v>
      </c>
    </row>
    <row r="147" spans="1:17" ht="12" customHeight="1" x14ac:dyDescent="0.25">
      <c r="A147" s="23" t="s">
        <v>60</v>
      </c>
      <c r="B147" s="177">
        <f>RES_hhdet_emih!B147/RES_summary!B$19</f>
        <v>0</v>
      </c>
      <c r="C147" s="177">
        <f>RES_hhdet_emih!C147/RES_summary!C$19</f>
        <v>0</v>
      </c>
      <c r="D147" s="177">
        <f>RES_hhdet_emih!D147/RES_summary!D$19</f>
        <v>0</v>
      </c>
      <c r="E147" s="177">
        <f>RES_hhdet_emih!E147/RES_summary!E$19</f>
        <v>0</v>
      </c>
      <c r="F147" s="177">
        <f>RES_hhdet_emih!F147/RES_summary!F$19</f>
        <v>0</v>
      </c>
      <c r="G147" s="177">
        <f>RES_hhdet_emih!G147/RES_summary!G$19</f>
        <v>0</v>
      </c>
      <c r="H147" s="177">
        <f>RES_hhdet_emih!H147/RES_summary!H$19</f>
        <v>0</v>
      </c>
      <c r="I147" s="177">
        <f>RES_hhdet_emih!I147/RES_summary!I$19</f>
        <v>0</v>
      </c>
      <c r="J147" s="177">
        <f>RES_hhdet_emih!J147/RES_summary!J$19</f>
        <v>0</v>
      </c>
      <c r="K147" s="177">
        <f>RES_hhdet_emih!K147/RES_summary!K$19</f>
        <v>0</v>
      </c>
      <c r="L147" s="177">
        <f>RES_hhdet_emih!L147/RES_summary!L$19</f>
        <v>0</v>
      </c>
      <c r="M147" s="177">
        <f>RES_hhdet_emih!M147/RES_summary!M$19</f>
        <v>0</v>
      </c>
      <c r="N147" s="177">
        <f>RES_hhdet_emih!N147/RES_summary!N$19</f>
        <v>0</v>
      </c>
      <c r="O147" s="177">
        <f>RES_hhdet_emih!O147/RES_summary!O$19</f>
        <v>0</v>
      </c>
      <c r="P147" s="177">
        <f>RES_hhdet_emih!P147/RES_summary!P$19</f>
        <v>0</v>
      </c>
      <c r="Q147" s="177">
        <f>RES_hhdet_emih!Q147/RES_summary!Q$19</f>
        <v>0</v>
      </c>
    </row>
    <row r="148" spans="1:17" ht="12" customHeight="1" x14ac:dyDescent="0.25">
      <c r="A148" s="158" t="s">
        <v>63</v>
      </c>
      <c r="B148" s="178">
        <f>RES_hhdet_emih!B148/RES_summary!B$19</f>
        <v>1.2412471601940045</v>
      </c>
      <c r="C148" s="178">
        <f>RES_hhdet_emih!C148/RES_summary!C$19</f>
        <v>0.60904723787339643</v>
      </c>
      <c r="D148" s="178">
        <f>RES_hhdet_emih!D148/RES_summary!D$19</f>
        <v>0.35566094206796495</v>
      </c>
      <c r="E148" s="178">
        <f>RES_hhdet_emih!E148/RES_summary!E$19</f>
        <v>0.25780738807592923</v>
      </c>
      <c r="F148" s="178">
        <f>RES_hhdet_emih!F148/RES_summary!F$19</f>
        <v>0.19795832460161439</v>
      </c>
      <c r="G148" s="178">
        <f>RES_hhdet_emih!G148/RES_summary!G$19</f>
        <v>0.15695556694884377</v>
      </c>
      <c r="H148" s="178">
        <f>RES_hhdet_emih!H148/RES_summary!H$19</f>
        <v>0.150368448391062</v>
      </c>
      <c r="I148" s="178">
        <f>RES_hhdet_emih!I148/RES_summary!I$19</f>
        <v>0.12747884910803917</v>
      </c>
      <c r="J148" s="178">
        <f>RES_hhdet_emih!J148/RES_summary!J$19</f>
        <v>0.12930597078120026</v>
      </c>
      <c r="K148" s="178">
        <f>RES_hhdet_emih!K148/RES_summary!K$19</f>
        <v>0.11042505273287316</v>
      </c>
      <c r="L148" s="178">
        <f>RES_hhdet_emih!L148/RES_summary!L$19</f>
        <v>9.7410248089003504E-2</v>
      </c>
      <c r="M148" s="178">
        <f>RES_hhdet_emih!M148/RES_summary!M$19</f>
        <v>7.8560433063232182E-2</v>
      </c>
      <c r="N148" s="178">
        <f>RES_hhdet_emih!N148/RES_summary!N$19</f>
        <v>4.948442711449557E-2</v>
      </c>
      <c r="O148" s="178">
        <f>RES_hhdet_emih!O148/RES_summary!O$19</f>
        <v>4.2892683836324337E-2</v>
      </c>
      <c r="P148" s="178">
        <f>RES_hhdet_emih!P148/RES_summary!P$19</f>
        <v>3.5007808780392127E-2</v>
      </c>
      <c r="Q148" s="178">
        <f>RES_hhdet_emih!Q148/RES_summary!Q$19</f>
        <v>2.9858641864412415E-2</v>
      </c>
    </row>
    <row r="149" spans="1:17" ht="12" customHeight="1" x14ac:dyDescent="0.25">
      <c r="A149" s="167" t="s">
        <v>144</v>
      </c>
      <c r="B149" s="183">
        <f>RES_hhdet_emih!B149/RES_summary!B$19</f>
        <v>7.134141344550387</v>
      </c>
      <c r="C149" s="183">
        <f>RES_hhdet_emih!C149/RES_summary!C$19</f>
        <v>7.0762228834044274</v>
      </c>
      <c r="D149" s="183">
        <f>RES_hhdet_emih!D149/RES_summary!D$19</f>
        <v>7.0382670454082739</v>
      </c>
      <c r="E149" s="183">
        <f>RES_hhdet_emih!E149/RES_summary!E$19</f>
        <v>6.9797077099369176</v>
      </c>
      <c r="F149" s="183">
        <f>RES_hhdet_emih!F149/RES_summary!F$19</f>
        <v>6.9010985403562799</v>
      </c>
      <c r="G149" s="183">
        <f>RES_hhdet_emih!G149/RES_summary!G$19</f>
        <v>6.8680801926314183</v>
      </c>
      <c r="H149" s="183">
        <f>RES_hhdet_emih!H149/RES_summary!H$19</f>
        <v>6.7646267920945</v>
      </c>
      <c r="I149" s="183">
        <f>RES_hhdet_emih!I149/RES_summary!I$19</f>
        <v>6.6562292503450822</v>
      </c>
      <c r="J149" s="183">
        <f>RES_hhdet_emih!J149/RES_summary!J$19</f>
        <v>6.5347266978121219</v>
      </c>
      <c r="K149" s="183">
        <f>RES_hhdet_emih!K149/RES_summary!K$19</f>
        <v>6.5494372753146779</v>
      </c>
      <c r="L149" s="183">
        <f>RES_hhdet_emih!L149/RES_summary!L$19</f>
        <v>6.5243373362580943</v>
      </c>
      <c r="M149" s="183">
        <f>RES_hhdet_emih!M149/RES_summary!M$19</f>
        <v>6.4824420150467699</v>
      </c>
      <c r="N149" s="183">
        <f>RES_hhdet_emih!N149/RES_summary!N$19</f>
        <v>6.4143520012450397</v>
      </c>
      <c r="O149" s="183">
        <f>RES_hhdet_emih!O149/RES_summary!O$19</f>
        <v>6.3056738778334109</v>
      </c>
      <c r="P149" s="183">
        <f>RES_hhdet_emih!P149/RES_summary!P$19</f>
        <v>6.2092305109583066</v>
      </c>
      <c r="Q149" s="183">
        <f>RES_hhdet_emih!Q149/RES_summary!Q$19</f>
        <v>6.1070953023086787</v>
      </c>
    </row>
    <row r="150" spans="1:17" ht="12" customHeight="1" x14ac:dyDescent="0.25">
      <c r="A150" s="167" t="s">
        <v>143</v>
      </c>
      <c r="B150" s="183">
        <f>RES_hhdet_emih!B150/RES_summary!B$19</f>
        <v>4.6371918739577511</v>
      </c>
      <c r="C150" s="183">
        <f>RES_hhdet_emih!C150/RES_summary!C$19</f>
        <v>4.5995448742128753</v>
      </c>
      <c r="D150" s="183">
        <f>RES_hhdet_emih!D150/RES_summary!D$19</f>
        <v>4.5748735795153737</v>
      </c>
      <c r="E150" s="183">
        <f>RES_hhdet_emih!E150/RES_summary!E$19</f>
        <v>4.5368100114589947</v>
      </c>
      <c r="F150" s="183">
        <f>RES_hhdet_emih!F150/RES_summary!F$19</f>
        <v>4.4857140512315796</v>
      </c>
      <c r="G150" s="183">
        <f>RES_hhdet_emih!G150/RES_summary!G$19</f>
        <v>4.4642521252104235</v>
      </c>
      <c r="H150" s="183">
        <f>RES_hhdet_emih!H150/RES_summary!H$19</f>
        <v>4.3970074148614309</v>
      </c>
      <c r="I150" s="183">
        <f>RES_hhdet_emih!I150/RES_summary!I$19</f>
        <v>4.326549012724306</v>
      </c>
      <c r="J150" s="183">
        <f>RES_hhdet_emih!J150/RES_summary!J$19</f>
        <v>4.2475723535778762</v>
      </c>
      <c r="K150" s="183">
        <f>RES_hhdet_emih!K150/RES_summary!K$19</f>
        <v>4.2571342289545431</v>
      </c>
      <c r="L150" s="183">
        <f>RES_hhdet_emih!L150/RES_summary!L$19</f>
        <v>4.2081975818864716</v>
      </c>
      <c r="M150" s="183">
        <f>RES_hhdet_emih!M150/RES_summary!M$19</f>
        <v>4.2459995198556353</v>
      </c>
      <c r="N150" s="183">
        <f>RES_hhdet_emih!N150/RES_summary!N$19</f>
        <v>4.1693288008092759</v>
      </c>
      <c r="O150" s="183">
        <f>RES_hhdet_emih!O150/RES_summary!O$19</f>
        <v>4.0513954665079659</v>
      </c>
      <c r="P150" s="183">
        <f>RES_hhdet_emih!P150/RES_summary!P$19</f>
        <v>4.0732552151886487</v>
      </c>
      <c r="Q150" s="183">
        <f>RES_hhdet_emih!Q150/RES_summary!Q$19</f>
        <v>3.9696119465006405</v>
      </c>
    </row>
    <row r="151" spans="1:17" ht="12" customHeight="1" x14ac:dyDescent="0.25">
      <c r="A151" s="166" t="s">
        <v>57</v>
      </c>
      <c r="B151" s="182">
        <f>RES_hhdet_emih!B151/RES_summary!B$19</f>
        <v>4.6371918739577511</v>
      </c>
      <c r="C151" s="182">
        <f>RES_hhdet_emih!C151/RES_summary!C$19</f>
        <v>4.5995448742128753</v>
      </c>
      <c r="D151" s="182">
        <f>RES_hhdet_emih!D151/RES_summary!D$19</f>
        <v>4.5748735795153737</v>
      </c>
      <c r="E151" s="182">
        <f>RES_hhdet_emih!E151/RES_summary!E$19</f>
        <v>4.5368100114589947</v>
      </c>
      <c r="F151" s="182">
        <f>RES_hhdet_emih!F151/RES_summary!F$19</f>
        <v>4.4857140512315796</v>
      </c>
      <c r="G151" s="182">
        <f>RES_hhdet_emih!G151/RES_summary!G$19</f>
        <v>4.4642521252104235</v>
      </c>
      <c r="H151" s="182">
        <f>RES_hhdet_emih!H151/RES_summary!H$19</f>
        <v>4.3970074148614309</v>
      </c>
      <c r="I151" s="182">
        <f>RES_hhdet_emih!I151/RES_summary!I$19</f>
        <v>4.326549012724306</v>
      </c>
      <c r="J151" s="182">
        <f>RES_hhdet_emih!J151/RES_summary!J$19</f>
        <v>4.2475723535778762</v>
      </c>
      <c r="K151" s="182">
        <f>RES_hhdet_emih!K151/RES_summary!K$19</f>
        <v>4.2571342289545431</v>
      </c>
      <c r="L151" s="182">
        <f>RES_hhdet_emih!L151/RES_summary!L$19</f>
        <v>4.2081975818864716</v>
      </c>
      <c r="M151" s="182">
        <f>RES_hhdet_emih!M151/RES_summary!M$19</f>
        <v>4.2459995198556353</v>
      </c>
      <c r="N151" s="182">
        <f>RES_hhdet_emih!N151/RES_summary!N$19</f>
        <v>4.1693288008092759</v>
      </c>
      <c r="O151" s="182">
        <f>RES_hhdet_emih!O151/RES_summary!O$19</f>
        <v>4.0513954665079659</v>
      </c>
      <c r="P151" s="182">
        <f>RES_hhdet_emih!P151/RES_summary!P$19</f>
        <v>4.0732552151886487</v>
      </c>
      <c r="Q151" s="182">
        <f>RES_hhdet_emih!Q151/RES_summary!Q$19</f>
        <v>3.9696119465006405</v>
      </c>
    </row>
    <row r="152" spans="1:17" ht="12" customHeight="1" x14ac:dyDescent="0.25">
      <c r="A152" s="147" t="s">
        <v>59</v>
      </c>
      <c r="B152" s="181">
        <f>RES_hhdet_emih!B152/RES_summary!B$19</f>
        <v>0</v>
      </c>
      <c r="C152" s="181">
        <f>RES_hhdet_emih!C152/RES_summary!C$19</f>
        <v>0</v>
      </c>
      <c r="D152" s="181">
        <f>RES_hhdet_emih!D152/RES_summary!D$19</f>
        <v>0</v>
      </c>
      <c r="E152" s="181">
        <f>RES_hhdet_emih!E152/RES_summary!E$19</f>
        <v>0</v>
      </c>
      <c r="F152" s="181">
        <f>RES_hhdet_emih!F152/RES_summary!F$19</f>
        <v>0</v>
      </c>
      <c r="G152" s="181">
        <f>RES_hhdet_emih!G152/RES_summary!G$19</f>
        <v>0</v>
      </c>
      <c r="H152" s="181">
        <f>RES_hhdet_emih!H152/RES_summary!H$19</f>
        <v>0</v>
      </c>
      <c r="I152" s="181">
        <f>RES_hhdet_emih!I152/RES_summary!I$19</f>
        <v>0</v>
      </c>
      <c r="J152" s="181">
        <f>RES_hhdet_emih!J152/RES_summary!J$19</f>
        <v>0</v>
      </c>
      <c r="K152" s="181">
        <f>RES_hhdet_emih!K152/RES_summary!K$19</f>
        <v>0</v>
      </c>
      <c r="L152" s="181">
        <f>RES_hhdet_emih!L152/RES_summary!L$19</f>
        <v>0</v>
      </c>
      <c r="M152" s="181">
        <f>RES_hhdet_emih!M152/RES_summary!M$19</f>
        <v>0</v>
      </c>
      <c r="N152" s="181">
        <f>RES_hhdet_emih!N152/RES_summary!N$19</f>
        <v>0</v>
      </c>
      <c r="O152" s="181">
        <f>RES_hhdet_emih!O152/RES_summary!O$19</f>
        <v>0</v>
      </c>
      <c r="P152" s="181">
        <f>RES_hhdet_emih!P152/RES_summary!P$19</f>
        <v>0</v>
      </c>
      <c r="Q152" s="181">
        <f>RES_hhdet_emih!Q152/RES_summary!Q$19</f>
        <v>0</v>
      </c>
    </row>
    <row r="153" spans="1:17" ht="12" customHeight="1" x14ac:dyDescent="0.25">
      <c r="A153" s="163" t="s">
        <v>142</v>
      </c>
      <c r="B153" s="180">
        <f>RES_hhdet_emih!B153/RES_summary!B$19</f>
        <v>0</v>
      </c>
      <c r="C153" s="180">
        <f>RES_hhdet_emih!C153/RES_summary!C$19</f>
        <v>0</v>
      </c>
      <c r="D153" s="180">
        <f>RES_hhdet_emih!D153/RES_summary!D$19</f>
        <v>0</v>
      </c>
      <c r="E153" s="180">
        <f>RES_hhdet_emih!E153/RES_summary!E$19</f>
        <v>0</v>
      </c>
      <c r="F153" s="180">
        <f>RES_hhdet_emih!F153/RES_summary!F$19</f>
        <v>0</v>
      </c>
      <c r="G153" s="180">
        <f>RES_hhdet_emih!G153/RES_summary!G$19</f>
        <v>0</v>
      </c>
      <c r="H153" s="180">
        <f>RES_hhdet_emih!H153/RES_summary!H$19</f>
        <v>0</v>
      </c>
      <c r="I153" s="180">
        <f>RES_hhdet_emih!I153/RES_summary!I$19</f>
        <v>0</v>
      </c>
      <c r="J153" s="180">
        <f>RES_hhdet_emih!J153/RES_summary!J$19</f>
        <v>0</v>
      </c>
      <c r="K153" s="180">
        <f>RES_hhdet_emih!K153/RES_summary!K$19</f>
        <v>0</v>
      </c>
      <c r="L153" s="180">
        <f>RES_hhdet_emih!L153/RES_summary!L$19</f>
        <v>0</v>
      </c>
      <c r="M153" s="180">
        <f>RES_hhdet_emih!M153/RES_summary!M$19</f>
        <v>0</v>
      </c>
      <c r="N153" s="180">
        <f>RES_hhdet_emih!N153/RES_summary!N$19</f>
        <v>0</v>
      </c>
      <c r="O153" s="180">
        <f>RES_hhdet_emih!O153/RES_summary!O$19</f>
        <v>0</v>
      </c>
      <c r="P153" s="180">
        <f>RES_hhdet_emih!P153/RES_summary!P$19</f>
        <v>0</v>
      </c>
      <c r="Q153" s="180">
        <f>RES_hhdet_emih!Q153/RES_summary!Q$19</f>
        <v>0</v>
      </c>
    </row>
    <row r="154" spans="1:17" ht="12" customHeight="1" x14ac:dyDescent="0.25">
      <c r="A154" s="161" t="s">
        <v>141</v>
      </c>
      <c r="B154" s="179">
        <f>RES_hhdet_emih!B154/RES_summary!B$19</f>
        <v>0</v>
      </c>
      <c r="C154" s="179">
        <f>RES_hhdet_emih!C154/RES_summary!C$19</f>
        <v>0</v>
      </c>
      <c r="D154" s="179">
        <f>RES_hhdet_emih!D154/RES_summary!D$19</f>
        <v>0</v>
      </c>
      <c r="E154" s="179">
        <f>RES_hhdet_emih!E154/RES_summary!E$19</f>
        <v>0</v>
      </c>
      <c r="F154" s="179">
        <f>RES_hhdet_emih!F154/RES_summary!F$19</f>
        <v>0</v>
      </c>
      <c r="G154" s="179">
        <f>RES_hhdet_emih!G154/RES_summary!G$19</f>
        <v>0</v>
      </c>
      <c r="H154" s="179">
        <f>RES_hhdet_emih!H154/RES_summary!H$19</f>
        <v>0</v>
      </c>
      <c r="I154" s="179">
        <f>RES_hhdet_emih!I154/RES_summary!I$19</f>
        <v>0</v>
      </c>
      <c r="J154" s="179">
        <f>RES_hhdet_emih!J154/RES_summary!J$19</f>
        <v>0</v>
      </c>
      <c r="K154" s="179">
        <f>RES_hhdet_emih!K154/RES_summary!K$19</f>
        <v>0</v>
      </c>
      <c r="L154" s="179">
        <f>RES_hhdet_emih!L154/RES_summary!L$19</f>
        <v>0</v>
      </c>
      <c r="M154" s="179">
        <f>RES_hhdet_emih!M154/RES_summary!M$19</f>
        <v>0</v>
      </c>
      <c r="N154" s="179">
        <f>RES_hhdet_emih!N154/RES_summary!N$19</f>
        <v>0</v>
      </c>
      <c r="O154" s="179">
        <f>RES_hhdet_emih!O154/RES_summary!O$19</f>
        <v>0</v>
      </c>
      <c r="P154" s="179">
        <f>RES_hhdet_emih!P154/RES_summary!P$19</f>
        <v>0</v>
      </c>
      <c r="Q154" s="179">
        <f>RES_hhdet_emih!Q154/RES_summary!Q$19</f>
        <v>0</v>
      </c>
    </row>
    <row r="155" spans="1:17" ht="12" customHeight="1" x14ac:dyDescent="0.25">
      <c r="A155" s="148" t="s">
        <v>60</v>
      </c>
      <c r="B155" s="177">
        <f>RES_hhdet_emih!B155/RES_summary!B$19</f>
        <v>0</v>
      </c>
      <c r="C155" s="177">
        <f>RES_hhdet_emih!C155/RES_summary!C$19</f>
        <v>0</v>
      </c>
      <c r="D155" s="177">
        <f>RES_hhdet_emih!D155/RES_summary!D$19</f>
        <v>0</v>
      </c>
      <c r="E155" s="177">
        <f>RES_hhdet_emih!E155/RES_summary!E$19</f>
        <v>0</v>
      </c>
      <c r="F155" s="177">
        <f>RES_hhdet_emih!F155/RES_summary!F$19</f>
        <v>0</v>
      </c>
      <c r="G155" s="177">
        <f>RES_hhdet_emih!G155/RES_summary!G$19</f>
        <v>0</v>
      </c>
      <c r="H155" s="177">
        <f>RES_hhdet_emih!H155/RES_summary!H$19</f>
        <v>0</v>
      </c>
      <c r="I155" s="177">
        <f>RES_hhdet_emih!I155/RES_summary!I$19</f>
        <v>0</v>
      </c>
      <c r="J155" s="177">
        <f>RES_hhdet_emih!J155/RES_summary!J$19</f>
        <v>0</v>
      </c>
      <c r="K155" s="177">
        <f>RES_hhdet_emih!K155/RES_summary!K$19</f>
        <v>0</v>
      </c>
      <c r="L155" s="177">
        <f>RES_hhdet_emih!L155/RES_summary!L$19</f>
        <v>0</v>
      </c>
      <c r="M155" s="177">
        <f>RES_hhdet_emih!M155/RES_summary!M$19</f>
        <v>0</v>
      </c>
      <c r="N155" s="177">
        <f>RES_hhdet_emih!N155/RES_summary!N$19</f>
        <v>0</v>
      </c>
      <c r="O155" s="177">
        <f>RES_hhdet_emih!O155/RES_summary!O$19</f>
        <v>0</v>
      </c>
      <c r="P155" s="177">
        <f>RES_hhdet_emih!P155/RES_summary!P$19</f>
        <v>0</v>
      </c>
      <c r="Q155" s="177">
        <f>RES_hhdet_emih!Q155/RES_summary!Q$19</f>
        <v>0</v>
      </c>
    </row>
    <row r="156" spans="1:17" ht="12" customHeight="1" x14ac:dyDescent="0.25">
      <c r="A156" s="148" t="s">
        <v>59</v>
      </c>
      <c r="B156" s="177">
        <f>RES_hhdet_emih!B156/RES_summary!B$19</f>
        <v>0</v>
      </c>
      <c r="C156" s="177">
        <f>RES_hhdet_emih!C156/RES_summary!C$19</f>
        <v>0</v>
      </c>
      <c r="D156" s="177">
        <f>RES_hhdet_emih!D156/RES_summary!D$19</f>
        <v>0</v>
      </c>
      <c r="E156" s="177">
        <f>RES_hhdet_emih!E156/RES_summary!E$19</f>
        <v>0</v>
      </c>
      <c r="F156" s="177">
        <f>RES_hhdet_emih!F156/RES_summary!F$19</f>
        <v>0</v>
      </c>
      <c r="G156" s="177">
        <f>RES_hhdet_emih!G156/RES_summary!G$19</f>
        <v>0</v>
      </c>
      <c r="H156" s="177">
        <f>RES_hhdet_emih!H156/RES_summary!H$19</f>
        <v>0</v>
      </c>
      <c r="I156" s="177">
        <f>RES_hhdet_emih!I156/RES_summary!I$19</f>
        <v>0</v>
      </c>
      <c r="J156" s="177">
        <f>RES_hhdet_emih!J156/RES_summary!J$19</f>
        <v>0</v>
      </c>
      <c r="K156" s="177">
        <f>RES_hhdet_emih!K156/RES_summary!K$19</f>
        <v>0</v>
      </c>
      <c r="L156" s="177">
        <f>RES_hhdet_emih!L156/RES_summary!L$19</f>
        <v>0</v>
      </c>
      <c r="M156" s="177">
        <f>RES_hhdet_emih!M156/RES_summary!M$19</f>
        <v>0</v>
      </c>
      <c r="N156" s="177">
        <f>RES_hhdet_emih!N156/RES_summary!N$19</f>
        <v>0</v>
      </c>
      <c r="O156" s="177">
        <f>RES_hhdet_emih!O156/RES_summary!O$19</f>
        <v>0</v>
      </c>
      <c r="P156" s="177">
        <f>RES_hhdet_emih!P156/RES_summary!P$19</f>
        <v>0</v>
      </c>
      <c r="Q156" s="177">
        <f>RES_hhdet_emih!Q156/RES_summary!Q$19</f>
        <v>0</v>
      </c>
    </row>
    <row r="157" spans="1:17" ht="12" customHeight="1" x14ac:dyDescent="0.25">
      <c r="A157" s="158" t="s">
        <v>62</v>
      </c>
      <c r="B157" s="178">
        <f>RES_hhdet_emih!B157/RES_summary!B$19</f>
        <v>0.18338312434607618</v>
      </c>
      <c r="C157" s="178">
        <f>RES_hhdet_emih!C157/RES_summary!C$19</f>
        <v>0.13701798677201302</v>
      </c>
      <c r="D157" s="178">
        <f>RES_hhdet_emih!D157/RES_summary!D$19</f>
        <v>0.11872220003381496</v>
      </c>
      <c r="E157" s="178">
        <f>RES_hhdet_emih!E157/RES_summary!E$19</f>
        <v>6.6062610119157941E-2</v>
      </c>
      <c r="F157" s="178">
        <f>RES_hhdet_emih!F157/RES_summary!F$19</f>
        <v>7.5729805778216239E-2</v>
      </c>
      <c r="G157" s="178">
        <f>RES_hhdet_emih!G157/RES_summary!G$19</f>
        <v>0.1499743071495927</v>
      </c>
      <c r="H157" s="178">
        <f>RES_hhdet_emih!H157/RES_summary!H$19</f>
        <v>0.12353206248391169</v>
      </c>
      <c r="I157" s="178">
        <f>RES_hhdet_emih!I157/RES_summary!I$19</f>
        <v>0.2384634457216897</v>
      </c>
      <c r="J157" s="178">
        <f>RES_hhdet_emih!J157/RES_summary!J$19</f>
        <v>0.2219110101699126</v>
      </c>
      <c r="K157" s="178">
        <f>RES_hhdet_emih!K157/RES_summary!K$19</f>
        <v>0.10378287575720255</v>
      </c>
      <c r="L157" s="178">
        <f>RES_hhdet_emih!L157/RES_summary!L$19</f>
        <v>0.14458220885800815</v>
      </c>
      <c r="M157" s="178">
        <f>RES_hhdet_emih!M157/RES_summary!M$19</f>
        <v>0.13712332701806251</v>
      </c>
      <c r="N157" s="178">
        <f>RES_hhdet_emih!N157/RES_summary!N$19</f>
        <v>7.4973159245311172E-2</v>
      </c>
      <c r="O157" s="178">
        <f>RES_hhdet_emih!O157/RES_summary!O$19</f>
        <v>8.2736305078021169E-2</v>
      </c>
      <c r="P157" s="178">
        <f>RES_hhdet_emih!P157/RES_summary!P$19</f>
        <v>8.7623493500978797E-2</v>
      </c>
      <c r="Q157" s="178">
        <f>RES_hhdet_emih!Q157/RES_summary!Q$19</f>
        <v>0.12022282513032247</v>
      </c>
    </row>
    <row r="158" spans="1:17" ht="12" customHeight="1" x14ac:dyDescent="0.25">
      <c r="A158" s="23" t="s">
        <v>57</v>
      </c>
      <c r="B158" s="177">
        <f>RES_hhdet_emih!B158/RES_summary!B$19</f>
        <v>3.3087465432099394</v>
      </c>
      <c r="C158" s="177">
        <f>RES_hhdet_emih!C158/RES_summary!C$19</f>
        <v>3.2147090541316223</v>
      </c>
      <c r="D158" s="177">
        <f>RES_hhdet_emih!D158/RES_summary!D$19</f>
        <v>3.1453039079239713</v>
      </c>
      <c r="E158" s="177">
        <f>RES_hhdet_emih!E158/RES_summary!E$19</f>
        <v>3.0012473845924905</v>
      </c>
      <c r="F158" s="177">
        <f>RES_hhdet_emih!F158/RES_summary!F$19</f>
        <v>3.1949270181381029</v>
      </c>
      <c r="G158" s="177">
        <f>RES_hhdet_emih!G158/RES_summary!G$19</f>
        <v>3.4953829614127576</v>
      </c>
      <c r="H158" s="177">
        <f>RES_hhdet_emih!H158/RES_summary!H$19</f>
        <v>2.8674656214109735</v>
      </c>
      <c r="I158" s="177">
        <f>RES_hhdet_emih!I158/RES_summary!I$19</f>
        <v>3.1970509761962576</v>
      </c>
      <c r="J158" s="177">
        <f>RES_hhdet_emih!J158/RES_summary!J$19</f>
        <v>3.1899923310217111</v>
      </c>
      <c r="K158" s="177">
        <f>RES_hhdet_emih!K158/RES_summary!K$19</f>
        <v>2.3786998410616662</v>
      </c>
      <c r="L158" s="177">
        <f>RES_hhdet_emih!L158/RES_summary!L$19</f>
        <v>3.4155549634510569</v>
      </c>
      <c r="M158" s="177">
        <f>RES_hhdet_emih!M158/RES_summary!M$19</f>
        <v>3.3903329583146635</v>
      </c>
      <c r="N158" s="177">
        <f>RES_hhdet_emih!N158/RES_summary!N$19</f>
        <v>2.595629790360412</v>
      </c>
      <c r="O158" s="177">
        <f>RES_hhdet_emih!O158/RES_summary!O$19</f>
        <v>2.8258213735441218</v>
      </c>
      <c r="P158" s="177">
        <f>RES_hhdet_emih!P158/RES_summary!P$19</f>
        <v>2.7708545129671553</v>
      </c>
      <c r="Q158" s="177">
        <f>RES_hhdet_emih!Q158/RES_summary!Q$19</f>
        <v>2.7392912198259056</v>
      </c>
    </row>
    <row r="159" spans="1:17" ht="12" customHeight="1" x14ac:dyDescent="0.25">
      <c r="A159" s="29" t="s">
        <v>140</v>
      </c>
      <c r="B159" s="176">
        <f>RES_hhdet_emih!B159/RES_summary!B$19</f>
        <v>0</v>
      </c>
      <c r="C159" s="176">
        <f>RES_hhdet_emih!C159/RES_summary!C$19</f>
        <v>0</v>
      </c>
      <c r="D159" s="176">
        <f>RES_hhdet_emih!D159/RES_summary!D$19</f>
        <v>0</v>
      </c>
      <c r="E159" s="176">
        <f>RES_hhdet_emih!E159/RES_summary!E$19</f>
        <v>0</v>
      </c>
      <c r="F159" s="176">
        <f>RES_hhdet_emih!F159/RES_summary!F$19</f>
        <v>0</v>
      </c>
      <c r="G159" s="176">
        <f>RES_hhdet_emih!G159/RES_summary!G$19</f>
        <v>0</v>
      </c>
      <c r="H159" s="176">
        <f>RES_hhdet_emih!H159/RES_summary!H$19</f>
        <v>0</v>
      </c>
      <c r="I159" s="176">
        <f>RES_hhdet_emih!I159/RES_summary!I$19</f>
        <v>0</v>
      </c>
      <c r="J159" s="176">
        <f>RES_hhdet_emih!J159/RES_summary!J$19</f>
        <v>0</v>
      </c>
      <c r="K159" s="176">
        <f>RES_hhdet_emih!K159/RES_summary!K$19</f>
        <v>0</v>
      </c>
      <c r="L159" s="176">
        <f>RES_hhdet_emih!L159/RES_summary!L$19</f>
        <v>0</v>
      </c>
      <c r="M159" s="176">
        <f>RES_hhdet_emih!M159/RES_summary!M$19</f>
        <v>0</v>
      </c>
      <c r="N159" s="176">
        <f>RES_hhdet_emih!N159/RES_summary!N$19</f>
        <v>0</v>
      </c>
      <c r="O159" s="176">
        <f>RES_hhdet_emih!O159/RES_summary!O$19</f>
        <v>0</v>
      </c>
      <c r="P159" s="176">
        <f>RES_hhdet_emih!P159/RES_summary!P$19</f>
        <v>0</v>
      </c>
      <c r="Q159" s="176">
        <f>RES_hhdet_emih!Q159/RES_summary!Q$19</f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84">
        <f>RES_hhdet_emih!B161/RES_summary!B$19</f>
        <v>1.4246991704469041</v>
      </c>
      <c r="C161" s="184">
        <f>RES_hhdet_emih!C161/RES_summary!C$19</f>
        <v>1.0577702533687572</v>
      </c>
      <c r="D161" s="184">
        <f>RES_hhdet_emih!D161/RES_summary!D$19</f>
        <v>0.88390879203680894</v>
      </c>
      <c r="E161" s="184">
        <f>RES_hhdet_emih!E161/RES_summary!E$19</f>
        <v>0.80159900291328667</v>
      </c>
      <c r="F161" s="184">
        <f>RES_hhdet_emih!F161/RES_summary!F$19</f>
        <v>0.7652492480112757</v>
      </c>
      <c r="G161" s="184">
        <f>RES_hhdet_emih!G161/RES_summary!G$19</f>
        <v>0.82304740864075598</v>
      </c>
      <c r="H161" s="184">
        <f>RES_hhdet_emih!H161/RES_summary!H$19</f>
        <v>0.85618645729814935</v>
      </c>
      <c r="I161" s="184">
        <f>RES_hhdet_emih!I161/RES_summary!I$19</f>
        <v>1.0795307938676897</v>
      </c>
      <c r="J161" s="184">
        <f>RES_hhdet_emih!J161/RES_summary!J$19</f>
        <v>1.1067568301403852</v>
      </c>
      <c r="K161" s="184">
        <f>RES_hhdet_emih!K161/RES_summary!K$19</f>
        <v>0.93806750201008704</v>
      </c>
      <c r="L161" s="184">
        <f>RES_hhdet_emih!L161/RES_summary!L$19</f>
        <v>0.91476246992397559</v>
      </c>
      <c r="M161" s="184">
        <f>RES_hhdet_emih!M161/RES_summary!M$19</f>
        <v>0.85870971889869185</v>
      </c>
      <c r="N161" s="184">
        <f>RES_hhdet_emih!N161/RES_summary!N$19</f>
        <v>0.65552808645530503</v>
      </c>
      <c r="O161" s="184">
        <f>RES_hhdet_emih!O161/RES_summary!O$19</f>
        <v>0.66154738484185394</v>
      </c>
      <c r="P161" s="184">
        <f>RES_hhdet_emih!P161/RES_summary!P$19</f>
        <v>0.66074680545150388</v>
      </c>
      <c r="Q161" s="184">
        <f>RES_hhdet_emih!Q161/RES_summary!Q$19</f>
        <v>0.72228689687050296</v>
      </c>
    </row>
    <row r="162" spans="1:17" ht="12.95" customHeight="1" x14ac:dyDescent="0.25">
      <c r="A162" s="158" t="s">
        <v>65</v>
      </c>
      <c r="B162" s="178">
        <f>RES_hhdet_emih!B162/RES_summary!B$19</f>
        <v>0</v>
      </c>
      <c r="C162" s="178">
        <f>RES_hhdet_emih!C162/RES_summary!C$19</f>
        <v>0</v>
      </c>
      <c r="D162" s="178">
        <f>RES_hhdet_emih!D162/RES_summary!D$19</f>
        <v>0</v>
      </c>
      <c r="E162" s="178">
        <f>RES_hhdet_emih!E162/RES_summary!E$19</f>
        <v>0</v>
      </c>
      <c r="F162" s="178">
        <f>RES_hhdet_emih!F162/RES_summary!F$19</f>
        <v>0</v>
      </c>
      <c r="G162" s="178">
        <f>RES_hhdet_emih!G162/RES_summary!G$19</f>
        <v>0</v>
      </c>
      <c r="H162" s="178">
        <f>RES_hhdet_emih!H162/RES_summary!H$19</f>
        <v>0</v>
      </c>
      <c r="I162" s="178">
        <f>RES_hhdet_emih!I162/RES_summary!I$19</f>
        <v>0</v>
      </c>
      <c r="J162" s="178">
        <f>RES_hhdet_emih!J162/RES_summary!J$19</f>
        <v>0</v>
      </c>
      <c r="K162" s="178">
        <f>RES_hhdet_emih!K162/RES_summary!K$19</f>
        <v>0</v>
      </c>
      <c r="L162" s="178">
        <f>RES_hhdet_emih!L162/RES_summary!L$19</f>
        <v>0</v>
      </c>
      <c r="M162" s="178">
        <f>RES_hhdet_emih!M162/RES_summary!M$19</f>
        <v>0</v>
      </c>
      <c r="N162" s="178">
        <f>RES_hhdet_emih!N162/RES_summary!N$19</f>
        <v>0</v>
      </c>
      <c r="O162" s="178">
        <f>RES_hhdet_emih!O162/RES_summary!O$19</f>
        <v>0</v>
      </c>
      <c r="P162" s="178">
        <f>RES_hhdet_emih!P162/RES_summary!P$19</f>
        <v>0</v>
      </c>
      <c r="Q162" s="178">
        <f>RES_hhdet_emih!Q162/RES_summary!Q$19</f>
        <v>0</v>
      </c>
    </row>
    <row r="163" spans="1:17" ht="12" customHeight="1" x14ac:dyDescent="0.25">
      <c r="A163" s="23" t="s">
        <v>60</v>
      </c>
      <c r="B163" s="176">
        <f>RES_hhdet_emih!B163/RES_summary!B$19</f>
        <v>0</v>
      </c>
      <c r="C163" s="176">
        <f>RES_hhdet_emih!C163/RES_summary!C$19</f>
        <v>0</v>
      </c>
      <c r="D163" s="176">
        <f>RES_hhdet_emih!D163/RES_summary!D$19</f>
        <v>0</v>
      </c>
      <c r="E163" s="176">
        <f>RES_hhdet_emih!E163/RES_summary!E$19</f>
        <v>0</v>
      </c>
      <c r="F163" s="176">
        <f>RES_hhdet_emih!F163/RES_summary!F$19</f>
        <v>0</v>
      </c>
      <c r="G163" s="176">
        <f>RES_hhdet_emih!G163/RES_summary!G$19</f>
        <v>0</v>
      </c>
      <c r="H163" s="176">
        <f>RES_hhdet_emih!H163/RES_summary!H$19</f>
        <v>0</v>
      </c>
      <c r="I163" s="176">
        <f>RES_hhdet_emih!I163/RES_summary!I$19</f>
        <v>0</v>
      </c>
      <c r="J163" s="176">
        <f>RES_hhdet_emih!J163/RES_summary!J$19</f>
        <v>0</v>
      </c>
      <c r="K163" s="176">
        <f>RES_hhdet_emih!K163/RES_summary!K$19</f>
        <v>0</v>
      </c>
      <c r="L163" s="176">
        <f>RES_hhdet_emih!L163/RES_summary!L$19</f>
        <v>0</v>
      </c>
      <c r="M163" s="176">
        <f>RES_hhdet_emih!M163/RES_summary!M$19</f>
        <v>0</v>
      </c>
      <c r="N163" s="176">
        <f>RES_hhdet_emih!N163/RES_summary!N$19</f>
        <v>0</v>
      </c>
      <c r="O163" s="176">
        <f>RES_hhdet_emih!O163/RES_summary!O$19</f>
        <v>0</v>
      </c>
      <c r="P163" s="176">
        <f>RES_hhdet_emih!P163/RES_summary!P$19</f>
        <v>0</v>
      </c>
      <c r="Q163" s="176">
        <f>RES_hhdet_emih!Q163/RES_summary!Q$19</f>
        <v>0</v>
      </c>
    </row>
    <row r="164" spans="1:17" ht="12.95" customHeight="1" x14ac:dyDescent="0.25">
      <c r="A164" s="158" t="s">
        <v>112</v>
      </c>
      <c r="B164" s="178">
        <f>RES_hhdet_emih!B164/RES_summary!B$19</f>
        <v>0</v>
      </c>
      <c r="C164" s="178">
        <f>RES_hhdet_emih!C164/RES_summary!C$19</f>
        <v>0</v>
      </c>
      <c r="D164" s="178">
        <f>RES_hhdet_emih!D164/RES_summary!D$19</f>
        <v>0</v>
      </c>
      <c r="E164" s="178">
        <f>RES_hhdet_emih!E164/RES_summary!E$19</f>
        <v>0</v>
      </c>
      <c r="F164" s="178">
        <f>RES_hhdet_emih!F164/RES_summary!F$19</f>
        <v>0</v>
      </c>
      <c r="G164" s="178">
        <f>RES_hhdet_emih!G164/RES_summary!G$19</f>
        <v>0</v>
      </c>
      <c r="H164" s="178">
        <f>RES_hhdet_emih!H164/RES_summary!H$19</f>
        <v>0</v>
      </c>
      <c r="I164" s="178">
        <f>RES_hhdet_emih!I164/RES_summary!I$19</f>
        <v>0</v>
      </c>
      <c r="J164" s="178">
        <f>RES_hhdet_emih!J164/RES_summary!J$19</f>
        <v>0</v>
      </c>
      <c r="K164" s="178">
        <f>RES_hhdet_emih!K164/RES_summary!K$19</f>
        <v>0</v>
      </c>
      <c r="L164" s="178">
        <f>RES_hhdet_emih!L164/RES_summary!L$19</f>
        <v>0</v>
      </c>
      <c r="M164" s="178">
        <f>RES_hhdet_emih!M164/RES_summary!M$19</f>
        <v>0</v>
      </c>
      <c r="N164" s="178">
        <f>RES_hhdet_emih!N164/RES_summary!N$19</f>
        <v>0</v>
      </c>
      <c r="O164" s="178">
        <f>RES_hhdet_emih!O164/RES_summary!O$19</f>
        <v>0</v>
      </c>
      <c r="P164" s="178">
        <f>RES_hhdet_emih!P164/RES_summary!P$19</f>
        <v>0</v>
      </c>
      <c r="Q164" s="178">
        <f>RES_hhdet_emih!Q164/RES_summary!Q$19</f>
        <v>0</v>
      </c>
    </row>
    <row r="165" spans="1:17" ht="12" customHeight="1" x14ac:dyDescent="0.25">
      <c r="A165" s="23" t="s">
        <v>60</v>
      </c>
      <c r="B165" s="177">
        <f>RES_hhdet_emih!B165/RES_summary!B$19</f>
        <v>0</v>
      </c>
      <c r="C165" s="177">
        <f>RES_hhdet_emih!C165/RES_summary!C$19</f>
        <v>0</v>
      </c>
      <c r="D165" s="177">
        <f>RES_hhdet_emih!D165/RES_summary!D$19</f>
        <v>0</v>
      </c>
      <c r="E165" s="177">
        <f>RES_hhdet_emih!E165/RES_summary!E$19</f>
        <v>0</v>
      </c>
      <c r="F165" s="177">
        <f>RES_hhdet_emih!F165/RES_summary!F$19</f>
        <v>0</v>
      </c>
      <c r="G165" s="177">
        <f>RES_hhdet_emih!G165/RES_summary!G$19</f>
        <v>0</v>
      </c>
      <c r="H165" s="177">
        <f>RES_hhdet_emih!H165/RES_summary!H$19</f>
        <v>0</v>
      </c>
      <c r="I165" s="177">
        <f>RES_hhdet_emih!I165/RES_summary!I$19</f>
        <v>0</v>
      </c>
      <c r="J165" s="177">
        <f>RES_hhdet_emih!J165/RES_summary!J$19</f>
        <v>0</v>
      </c>
      <c r="K165" s="177">
        <f>RES_hhdet_emih!K165/RES_summary!K$19</f>
        <v>0</v>
      </c>
      <c r="L165" s="177">
        <f>RES_hhdet_emih!L165/RES_summary!L$19</f>
        <v>0</v>
      </c>
      <c r="M165" s="177">
        <f>RES_hhdet_emih!M165/RES_summary!M$19</f>
        <v>0</v>
      </c>
      <c r="N165" s="177">
        <f>RES_hhdet_emih!N165/RES_summary!N$19</f>
        <v>0</v>
      </c>
      <c r="O165" s="177">
        <f>RES_hhdet_emih!O165/RES_summary!O$19</f>
        <v>0</v>
      </c>
      <c r="P165" s="177">
        <f>RES_hhdet_emih!P165/RES_summary!P$19</f>
        <v>0</v>
      </c>
      <c r="Q165" s="177">
        <f>RES_hhdet_emih!Q165/RES_summary!Q$19</f>
        <v>0</v>
      </c>
    </row>
    <row r="166" spans="1:17" ht="12" customHeight="1" x14ac:dyDescent="0.25">
      <c r="A166" s="158" t="s">
        <v>63</v>
      </c>
      <c r="B166" s="178">
        <f>RES_hhdet_emih!B166/RES_summary!B$19</f>
        <v>1.2414615500339381</v>
      </c>
      <c r="C166" s="178">
        <f>RES_hhdet_emih!C166/RES_summary!C$19</f>
        <v>0.91693235348104696</v>
      </c>
      <c r="D166" s="178">
        <f>RES_hhdet_emih!D166/RES_summary!D$19</f>
        <v>0.76015243840834168</v>
      </c>
      <c r="E166" s="178">
        <f>RES_hhdet_emih!E166/RES_summary!E$19</f>
        <v>0.73236764050948289</v>
      </c>
      <c r="F166" s="178">
        <f>RES_hhdet_emih!F166/RES_summary!F$19</f>
        <v>0.68655024672914289</v>
      </c>
      <c r="G166" s="178">
        <f>RES_hhdet_emih!G166/RES_summary!G$19</f>
        <v>0.67054461830568279</v>
      </c>
      <c r="H166" s="178">
        <f>RES_hhdet_emih!H166/RES_summary!H$19</f>
        <v>0.73123643500656643</v>
      </c>
      <c r="I166" s="178">
        <f>RES_hhdet_emih!I166/RES_summary!I$19</f>
        <v>0.83999670225419765</v>
      </c>
      <c r="J166" s="178">
        <f>RES_hhdet_emih!J166/RES_summary!J$19</f>
        <v>0.88480747172115981</v>
      </c>
      <c r="K166" s="178">
        <f>RES_hhdet_emih!K166/RES_summary!K$19</f>
        <v>0.83423603906434518</v>
      </c>
      <c r="L166" s="178">
        <f>RES_hhdet_emih!L166/RES_summary!L$19</f>
        <v>0.77009130646786716</v>
      </c>
      <c r="M166" s="178">
        <f>RES_hhdet_emih!M166/RES_summary!M$19</f>
        <v>0.72136144213052822</v>
      </c>
      <c r="N166" s="178">
        <f>RES_hhdet_emih!N166/RES_summary!N$19</f>
        <v>0.5803926440082503</v>
      </c>
      <c r="O166" s="178">
        <f>RES_hhdet_emih!O166/RES_summary!O$19</f>
        <v>0.57842091806833107</v>
      </c>
      <c r="P166" s="178">
        <f>RES_hhdet_emih!P166/RES_summary!P$19</f>
        <v>0.57229550626061521</v>
      </c>
      <c r="Q166" s="178">
        <f>RES_hhdet_emih!Q166/RES_summary!Q$19</f>
        <v>0.60224464657387256</v>
      </c>
    </row>
    <row r="167" spans="1:17" ht="12" customHeight="1" x14ac:dyDescent="0.25">
      <c r="A167" s="167" t="s">
        <v>144</v>
      </c>
      <c r="B167" s="183">
        <f>RES_hhdet_emih!B167/RES_summary!B$19</f>
        <v>7.1341413445503887</v>
      </c>
      <c r="C167" s="183">
        <f>RES_hhdet_emih!C167/RES_summary!C$19</f>
        <v>7.0762228834044301</v>
      </c>
      <c r="D167" s="183">
        <f>RES_hhdet_emih!D167/RES_summary!D$19</f>
        <v>7.038267045408273</v>
      </c>
      <c r="E167" s="183">
        <f>RES_hhdet_emih!E167/RES_summary!E$19</f>
        <v>6.9797077099369202</v>
      </c>
      <c r="F167" s="183">
        <f>RES_hhdet_emih!F167/RES_summary!F$19</f>
        <v>6.9010985403562772</v>
      </c>
      <c r="G167" s="183">
        <f>RES_hhdet_emih!G167/RES_summary!G$19</f>
        <v>6.8680801926314201</v>
      </c>
      <c r="H167" s="183">
        <f>RES_hhdet_emih!H167/RES_summary!H$19</f>
        <v>6.7646267920944965</v>
      </c>
      <c r="I167" s="183">
        <f>RES_hhdet_emih!I167/RES_summary!I$19</f>
        <v>6.6562292503450822</v>
      </c>
      <c r="J167" s="183">
        <f>RES_hhdet_emih!J167/RES_summary!J$19</f>
        <v>6.5347266978121104</v>
      </c>
      <c r="K167" s="183">
        <f>RES_hhdet_emih!K167/RES_summary!K$19</f>
        <v>6.5494372753146797</v>
      </c>
      <c r="L167" s="183">
        <f>RES_hhdet_emih!L167/RES_summary!L$19</f>
        <v>6.5243373362580961</v>
      </c>
      <c r="M167" s="183">
        <f>RES_hhdet_emih!M167/RES_summary!M$19</f>
        <v>6.4824420150467672</v>
      </c>
      <c r="N167" s="183">
        <f>RES_hhdet_emih!N167/RES_summary!N$19</f>
        <v>6.4143520012450423</v>
      </c>
      <c r="O167" s="183">
        <f>RES_hhdet_emih!O167/RES_summary!O$19</f>
        <v>6.3056738778334118</v>
      </c>
      <c r="P167" s="183">
        <f>RES_hhdet_emih!P167/RES_summary!P$19</f>
        <v>6.2092305109583092</v>
      </c>
      <c r="Q167" s="183">
        <f>RES_hhdet_emih!Q167/RES_summary!Q$19</f>
        <v>6.1070953023086822</v>
      </c>
    </row>
    <row r="168" spans="1:17" ht="12" customHeight="1" x14ac:dyDescent="0.25">
      <c r="A168" s="167" t="s">
        <v>143</v>
      </c>
      <c r="B168" s="183">
        <f>RES_hhdet_emih!B168/RES_summary!B$19</f>
        <v>4.6371918739577529</v>
      </c>
      <c r="C168" s="183">
        <f>RES_hhdet_emih!C168/RES_summary!C$19</f>
        <v>4.5995448742128744</v>
      </c>
      <c r="D168" s="183">
        <f>RES_hhdet_emih!D168/RES_summary!D$19</f>
        <v>4.5748735795153754</v>
      </c>
      <c r="E168" s="183">
        <f>RES_hhdet_emih!E168/RES_summary!E$19</f>
        <v>4.5368100114589938</v>
      </c>
      <c r="F168" s="183">
        <f>RES_hhdet_emih!F168/RES_summary!F$19</f>
        <v>4.4857140512315796</v>
      </c>
      <c r="G168" s="183">
        <f>RES_hhdet_emih!G168/RES_summary!G$19</f>
        <v>4.4642521252104235</v>
      </c>
      <c r="H168" s="183">
        <f>RES_hhdet_emih!H168/RES_summary!H$19</f>
        <v>4.3970074148614309</v>
      </c>
      <c r="I168" s="183">
        <f>RES_hhdet_emih!I168/RES_summary!I$19</f>
        <v>4.326549012724306</v>
      </c>
      <c r="J168" s="183">
        <f>RES_hhdet_emih!J168/RES_summary!J$19</f>
        <v>4.2475723535778744</v>
      </c>
      <c r="K168" s="183">
        <f>RES_hhdet_emih!K168/RES_summary!K$19</f>
        <v>4.2571342289545422</v>
      </c>
      <c r="L168" s="183">
        <f>RES_hhdet_emih!L168/RES_summary!L$19</f>
        <v>4.2081975818864681</v>
      </c>
      <c r="M168" s="183">
        <f>RES_hhdet_emih!M168/RES_summary!M$19</f>
        <v>4.2459995198556335</v>
      </c>
      <c r="N168" s="183">
        <f>RES_hhdet_emih!N168/RES_summary!N$19</f>
        <v>4.1693288008092768</v>
      </c>
      <c r="O168" s="183">
        <f>RES_hhdet_emih!O168/RES_summary!O$19</f>
        <v>4.0513954665079632</v>
      </c>
      <c r="P168" s="183">
        <f>RES_hhdet_emih!P168/RES_summary!P$19</f>
        <v>4.0732552151886479</v>
      </c>
      <c r="Q168" s="183">
        <f>RES_hhdet_emih!Q168/RES_summary!Q$19</f>
        <v>3.9696119465006401</v>
      </c>
    </row>
    <row r="169" spans="1:17" ht="12" customHeight="1" x14ac:dyDescent="0.25">
      <c r="A169" s="166" t="s">
        <v>57</v>
      </c>
      <c r="B169" s="182">
        <f>RES_hhdet_emih!B169/RES_summary!B$19</f>
        <v>4.6371918739577529</v>
      </c>
      <c r="C169" s="182">
        <f>RES_hhdet_emih!C169/RES_summary!C$19</f>
        <v>4.5995448742128744</v>
      </c>
      <c r="D169" s="182">
        <f>RES_hhdet_emih!D169/RES_summary!D$19</f>
        <v>4.5748735795153754</v>
      </c>
      <c r="E169" s="182">
        <f>RES_hhdet_emih!E169/RES_summary!E$19</f>
        <v>4.5368100114589938</v>
      </c>
      <c r="F169" s="182">
        <f>RES_hhdet_emih!F169/RES_summary!F$19</f>
        <v>4.4857140512315796</v>
      </c>
      <c r="G169" s="182">
        <f>RES_hhdet_emih!G169/RES_summary!G$19</f>
        <v>4.4642521252104235</v>
      </c>
      <c r="H169" s="182">
        <f>RES_hhdet_emih!H169/RES_summary!H$19</f>
        <v>4.3970074148614309</v>
      </c>
      <c r="I169" s="182">
        <f>RES_hhdet_emih!I169/RES_summary!I$19</f>
        <v>4.326549012724306</v>
      </c>
      <c r="J169" s="182">
        <f>RES_hhdet_emih!J169/RES_summary!J$19</f>
        <v>4.2475723535778744</v>
      </c>
      <c r="K169" s="182">
        <f>RES_hhdet_emih!K169/RES_summary!K$19</f>
        <v>4.2571342289545422</v>
      </c>
      <c r="L169" s="182">
        <f>RES_hhdet_emih!L169/RES_summary!L$19</f>
        <v>4.2081975818864681</v>
      </c>
      <c r="M169" s="182">
        <f>RES_hhdet_emih!M169/RES_summary!M$19</f>
        <v>4.2459995198556335</v>
      </c>
      <c r="N169" s="182">
        <f>RES_hhdet_emih!N169/RES_summary!N$19</f>
        <v>4.1693288008092768</v>
      </c>
      <c r="O169" s="182">
        <f>RES_hhdet_emih!O169/RES_summary!O$19</f>
        <v>4.0513954665079632</v>
      </c>
      <c r="P169" s="182">
        <f>RES_hhdet_emih!P169/RES_summary!P$19</f>
        <v>4.0732552151886479</v>
      </c>
      <c r="Q169" s="182">
        <f>RES_hhdet_emih!Q169/RES_summary!Q$19</f>
        <v>3.9696119465006401</v>
      </c>
    </row>
    <row r="170" spans="1:17" ht="12" customHeight="1" x14ac:dyDescent="0.25">
      <c r="A170" s="147" t="s">
        <v>59</v>
      </c>
      <c r="B170" s="181">
        <f>RES_hhdet_emih!B170/RES_summary!B$19</f>
        <v>0</v>
      </c>
      <c r="C170" s="181">
        <f>RES_hhdet_emih!C170/RES_summary!C$19</f>
        <v>0</v>
      </c>
      <c r="D170" s="181">
        <f>RES_hhdet_emih!D170/RES_summary!D$19</f>
        <v>0</v>
      </c>
      <c r="E170" s="181">
        <f>RES_hhdet_emih!E170/RES_summary!E$19</f>
        <v>0</v>
      </c>
      <c r="F170" s="181">
        <f>RES_hhdet_emih!F170/RES_summary!F$19</f>
        <v>0</v>
      </c>
      <c r="G170" s="181">
        <f>RES_hhdet_emih!G170/RES_summary!G$19</f>
        <v>0</v>
      </c>
      <c r="H170" s="181">
        <f>RES_hhdet_emih!H170/RES_summary!H$19</f>
        <v>0</v>
      </c>
      <c r="I170" s="181">
        <f>RES_hhdet_emih!I170/RES_summary!I$19</f>
        <v>0</v>
      </c>
      <c r="J170" s="181">
        <f>RES_hhdet_emih!J170/RES_summary!J$19</f>
        <v>0</v>
      </c>
      <c r="K170" s="181">
        <f>RES_hhdet_emih!K170/RES_summary!K$19</f>
        <v>0</v>
      </c>
      <c r="L170" s="181">
        <f>RES_hhdet_emih!L170/RES_summary!L$19</f>
        <v>0</v>
      </c>
      <c r="M170" s="181">
        <f>RES_hhdet_emih!M170/RES_summary!M$19</f>
        <v>0</v>
      </c>
      <c r="N170" s="181">
        <f>RES_hhdet_emih!N170/RES_summary!N$19</f>
        <v>0</v>
      </c>
      <c r="O170" s="181">
        <f>RES_hhdet_emih!O170/RES_summary!O$19</f>
        <v>0</v>
      </c>
      <c r="P170" s="181">
        <f>RES_hhdet_emih!P170/RES_summary!P$19</f>
        <v>0</v>
      </c>
      <c r="Q170" s="181">
        <f>RES_hhdet_emih!Q170/RES_summary!Q$19</f>
        <v>0</v>
      </c>
    </row>
    <row r="171" spans="1:17" ht="12" customHeight="1" x14ac:dyDescent="0.25">
      <c r="A171" s="163" t="s">
        <v>142</v>
      </c>
      <c r="B171" s="180">
        <f>RES_hhdet_emih!B171/RES_summary!B$19</f>
        <v>0</v>
      </c>
      <c r="C171" s="180">
        <f>RES_hhdet_emih!C171/RES_summary!C$19</f>
        <v>0</v>
      </c>
      <c r="D171" s="180">
        <f>RES_hhdet_emih!D171/RES_summary!D$19</f>
        <v>0</v>
      </c>
      <c r="E171" s="180">
        <f>RES_hhdet_emih!E171/RES_summary!E$19</f>
        <v>0</v>
      </c>
      <c r="F171" s="180">
        <f>RES_hhdet_emih!F171/RES_summary!F$19</f>
        <v>0</v>
      </c>
      <c r="G171" s="180">
        <f>RES_hhdet_emih!G171/RES_summary!G$19</f>
        <v>0</v>
      </c>
      <c r="H171" s="180">
        <f>RES_hhdet_emih!H171/RES_summary!H$19</f>
        <v>0</v>
      </c>
      <c r="I171" s="180">
        <f>RES_hhdet_emih!I171/RES_summary!I$19</f>
        <v>0</v>
      </c>
      <c r="J171" s="180">
        <f>RES_hhdet_emih!J171/RES_summary!J$19</f>
        <v>0</v>
      </c>
      <c r="K171" s="180">
        <f>RES_hhdet_emih!K171/RES_summary!K$19</f>
        <v>0</v>
      </c>
      <c r="L171" s="180">
        <f>RES_hhdet_emih!L171/RES_summary!L$19</f>
        <v>0</v>
      </c>
      <c r="M171" s="180">
        <f>RES_hhdet_emih!M171/RES_summary!M$19</f>
        <v>0</v>
      </c>
      <c r="N171" s="180">
        <f>RES_hhdet_emih!N171/RES_summary!N$19</f>
        <v>0</v>
      </c>
      <c r="O171" s="180">
        <f>RES_hhdet_emih!O171/RES_summary!O$19</f>
        <v>0</v>
      </c>
      <c r="P171" s="180">
        <f>RES_hhdet_emih!P171/RES_summary!P$19</f>
        <v>0</v>
      </c>
      <c r="Q171" s="180">
        <f>RES_hhdet_emih!Q171/RES_summary!Q$19</f>
        <v>0</v>
      </c>
    </row>
    <row r="172" spans="1:17" ht="12" customHeight="1" x14ac:dyDescent="0.25">
      <c r="A172" s="161" t="s">
        <v>141</v>
      </c>
      <c r="B172" s="179">
        <f>RES_hhdet_emih!B172/RES_summary!B$19</f>
        <v>0</v>
      </c>
      <c r="C172" s="179">
        <f>RES_hhdet_emih!C172/RES_summary!C$19</f>
        <v>0</v>
      </c>
      <c r="D172" s="179">
        <f>RES_hhdet_emih!D172/RES_summary!D$19</f>
        <v>0</v>
      </c>
      <c r="E172" s="179">
        <f>RES_hhdet_emih!E172/RES_summary!E$19</f>
        <v>0</v>
      </c>
      <c r="F172" s="179">
        <f>RES_hhdet_emih!F172/RES_summary!F$19</f>
        <v>0</v>
      </c>
      <c r="G172" s="179">
        <f>RES_hhdet_emih!G172/RES_summary!G$19</f>
        <v>0</v>
      </c>
      <c r="H172" s="179">
        <f>RES_hhdet_emih!H172/RES_summary!H$19</f>
        <v>0</v>
      </c>
      <c r="I172" s="179">
        <f>RES_hhdet_emih!I172/RES_summary!I$19</f>
        <v>0</v>
      </c>
      <c r="J172" s="179">
        <f>RES_hhdet_emih!J172/RES_summary!J$19</f>
        <v>0</v>
      </c>
      <c r="K172" s="179">
        <f>RES_hhdet_emih!K172/RES_summary!K$19</f>
        <v>0</v>
      </c>
      <c r="L172" s="179">
        <f>RES_hhdet_emih!L172/RES_summary!L$19</f>
        <v>0</v>
      </c>
      <c r="M172" s="179">
        <f>RES_hhdet_emih!M172/RES_summary!M$19</f>
        <v>0</v>
      </c>
      <c r="N172" s="179">
        <f>RES_hhdet_emih!N172/RES_summary!N$19</f>
        <v>0</v>
      </c>
      <c r="O172" s="179">
        <f>RES_hhdet_emih!O172/RES_summary!O$19</f>
        <v>0</v>
      </c>
      <c r="P172" s="179">
        <f>RES_hhdet_emih!P172/RES_summary!P$19</f>
        <v>0</v>
      </c>
      <c r="Q172" s="179">
        <f>RES_hhdet_emih!Q172/RES_summary!Q$19</f>
        <v>0</v>
      </c>
    </row>
    <row r="173" spans="1:17" ht="12" customHeight="1" x14ac:dyDescent="0.25">
      <c r="A173" s="148" t="s">
        <v>60</v>
      </c>
      <c r="B173" s="177">
        <f>RES_hhdet_emih!B173/RES_summary!B$19</f>
        <v>0</v>
      </c>
      <c r="C173" s="177">
        <f>RES_hhdet_emih!C173/RES_summary!C$19</f>
        <v>0</v>
      </c>
      <c r="D173" s="177">
        <f>RES_hhdet_emih!D173/RES_summary!D$19</f>
        <v>0</v>
      </c>
      <c r="E173" s="177">
        <f>RES_hhdet_emih!E173/RES_summary!E$19</f>
        <v>0</v>
      </c>
      <c r="F173" s="177">
        <f>RES_hhdet_emih!F173/RES_summary!F$19</f>
        <v>0</v>
      </c>
      <c r="G173" s="177">
        <f>RES_hhdet_emih!G173/RES_summary!G$19</f>
        <v>0</v>
      </c>
      <c r="H173" s="177">
        <f>RES_hhdet_emih!H173/RES_summary!H$19</f>
        <v>0</v>
      </c>
      <c r="I173" s="177">
        <f>RES_hhdet_emih!I173/RES_summary!I$19</f>
        <v>0</v>
      </c>
      <c r="J173" s="177">
        <f>RES_hhdet_emih!J173/RES_summary!J$19</f>
        <v>0</v>
      </c>
      <c r="K173" s="177">
        <f>RES_hhdet_emih!K173/RES_summary!K$19</f>
        <v>0</v>
      </c>
      <c r="L173" s="177">
        <f>RES_hhdet_emih!L173/RES_summary!L$19</f>
        <v>0</v>
      </c>
      <c r="M173" s="177">
        <f>RES_hhdet_emih!M173/RES_summary!M$19</f>
        <v>0</v>
      </c>
      <c r="N173" s="177">
        <f>RES_hhdet_emih!N173/RES_summary!N$19</f>
        <v>0</v>
      </c>
      <c r="O173" s="177">
        <f>RES_hhdet_emih!O173/RES_summary!O$19</f>
        <v>0</v>
      </c>
      <c r="P173" s="177">
        <f>RES_hhdet_emih!P173/RES_summary!P$19</f>
        <v>0</v>
      </c>
      <c r="Q173" s="177">
        <f>RES_hhdet_emih!Q173/RES_summary!Q$19</f>
        <v>0</v>
      </c>
    </row>
    <row r="174" spans="1:17" ht="12" customHeight="1" x14ac:dyDescent="0.25">
      <c r="A174" s="159" t="s">
        <v>59</v>
      </c>
      <c r="B174" s="176">
        <f>RES_hhdet_emih!B174/RES_summary!B$19</f>
        <v>0</v>
      </c>
      <c r="C174" s="176">
        <f>RES_hhdet_emih!C174/RES_summary!C$19</f>
        <v>0</v>
      </c>
      <c r="D174" s="176">
        <f>RES_hhdet_emih!D174/RES_summary!D$19</f>
        <v>0</v>
      </c>
      <c r="E174" s="176">
        <f>RES_hhdet_emih!E174/RES_summary!E$19</f>
        <v>0</v>
      </c>
      <c r="F174" s="176">
        <f>RES_hhdet_emih!F174/RES_summary!F$19</f>
        <v>0</v>
      </c>
      <c r="G174" s="176">
        <f>RES_hhdet_emih!G174/RES_summary!G$19</f>
        <v>0</v>
      </c>
      <c r="H174" s="176">
        <f>RES_hhdet_emih!H174/RES_summary!H$19</f>
        <v>0</v>
      </c>
      <c r="I174" s="176">
        <f>RES_hhdet_emih!I174/RES_summary!I$19</f>
        <v>0</v>
      </c>
      <c r="J174" s="176">
        <f>RES_hhdet_emih!J174/RES_summary!J$19</f>
        <v>0</v>
      </c>
      <c r="K174" s="176">
        <f>RES_hhdet_emih!K174/RES_summary!K$19</f>
        <v>0</v>
      </c>
      <c r="L174" s="176">
        <f>RES_hhdet_emih!L174/RES_summary!L$19</f>
        <v>0</v>
      </c>
      <c r="M174" s="176">
        <f>RES_hhdet_emih!M174/RES_summary!M$19</f>
        <v>0</v>
      </c>
      <c r="N174" s="176">
        <f>RES_hhdet_emih!N174/RES_summary!N$19</f>
        <v>0</v>
      </c>
      <c r="O174" s="176">
        <f>RES_hhdet_emih!O174/RES_summary!O$19</f>
        <v>0</v>
      </c>
      <c r="P174" s="176">
        <f>RES_hhdet_emih!P174/RES_summary!P$19</f>
        <v>0</v>
      </c>
      <c r="Q174" s="176">
        <f>RES_hhdet_emih!Q174/RES_summary!Q$19</f>
        <v>0</v>
      </c>
    </row>
    <row r="175" spans="1:17" ht="12" customHeight="1" x14ac:dyDescent="0.25">
      <c r="A175" s="158" t="s">
        <v>62</v>
      </c>
      <c r="B175" s="178">
        <f>RES_hhdet_emih!B175/RES_summary!B$19</f>
        <v>0.18323762041296604</v>
      </c>
      <c r="C175" s="178">
        <f>RES_hhdet_emih!C175/RES_summary!C$19</f>
        <v>0.14083789988771023</v>
      </c>
      <c r="D175" s="178">
        <f>RES_hhdet_emih!D175/RES_summary!D$19</f>
        <v>0.12375635362846733</v>
      </c>
      <c r="E175" s="178">
        <f>RES_hhdet_emih!E175/RES_summary!E$19</f>
        <v>6.9231362403803676E-2</v>
      </c>
      <c r="F175" s="178">
        <f>RES_hhdet_emih!F175/RES_summary!F$19</f>
        <v>7.869900128213278E-2</v>
      </c>
      <c r="G175" s="178">
        <f>RES_hhdet_emih!G175/RES_summary!G$19</f>
        <v>0.15250279033507327</v>
      </c>
      <c r="H175" s="178">
        <f>RES_hhdet_emih!H175/RES_summary!H$19</f>
        <v>0.12495002229158286</v>
      </c>
      <c r="I175" s="178">
        <f>RES_hhdet_emih!I175/RES_summary!I$19</f>
        <v>0.23953409161349193</v>
      </c>
      <c r="J175" s="178">
        <f>RES_hhdet_emih!J175/RES_summary!J$19</f>
        <v>0.22194935841922553</v>
      </c>
      <c r="K175" s="178">
        <f>RES_hhdet_emih!K175/RES_summary!K$19</f>
        <v>0.10383146294574182</v>
      </c>
      <c r="L175" s="178">
        <f>RES_hhdet_emih!L175/RES_summary!L$19</f>
        <v>0.14467116345610834</v>
      </c>
      <c r="M175" s="178">
        <f>RES_hhdet_emih!M175/RES_summary!M$19</f>
        <v>0.13734827676816361</v>
      </c>
      <c r="N175" s="178">
        <f>RES_hhdet_emih!N175/RES_summary!N$19</f>
        <v>7.5135442447054807E-2</v>
      </c>
      <c r="O175" s="178">
        <f>RES_hhdet_emih!O175/RES_summary!O$19</f>
        <v>8.3126466773522908E-2</v>
      </c>
      <c r="P175" s="178">
        <f>RES_hhdet_emih!P175/RES_summary!P$19</f>
        <v>8.8451299190888746E-2</v>
      </c>
      <c r="Q175" s="178">
        <f>RES_hhdet_emih!Q175/RES_summary!Q$19</f>
        <v>0.12004225029663029</v>
      </c>
    </row>
    <row r="176" spans="1:17" ht="12" customHeight="1" x14ac:dyDescent="0.25">
      <c r="A176" s="23" t="s">
        <v>57</v>
      </c>
      <c r="B176" s="177">
        <f>RES_hhdet_emih!B176/RES_summary!B$19</f>
        <v>3.3087465432099394</v>
      </c>
      <c r="C176" s="177">
        <f>RES_hhdet_emih!C176/RES_summary!C$19</f>
        <v>3.302057922959408</v>
      </c>
      <c r="D176" s="177">
        <f>RES_hhdet_emih!D176/RES_summary!D$19</f>
        <v>3.277474133087285</v>
      </c>
      <c r="E176" s="177">
        <f>RES_hhdet_emih!E176/RES_summary!E$19</f>
        <v>3.1472024671697336</v>
      </c>
      <c r="F176" s="177">
        <f>RES_hhdet_emih!F176/RES_summary!F$19</f>
        <v>3.3210875733742888</v>
      </c>
      <c r="G176" s="177">
        <f>RES_hhdet_emih!G176/RES_summary!G$19</f>
        <v>3.5545389191171366</v>
      </c>
      <c r="H176" s="177">
        <f>RES_hhdet_emih!H176/RES_summary!H$19</f>
        <v>2.9001575163439006</v>
      </c>
      <c r="I176" s="177">
        <f>RES_hhdet_emih!I176/RES_summary!I$19</f>
        <v>3.2114445363689565</v>
      </c>
      <c r="J176" s="177">
        <f>RES_hhdet_emih!J176/RES_summary!J$19</f>
        <v>3.1908448166131747</v>
      </c>
      <c r="K176" s="177">
        <f>RES_hhdet_emih!K176/RES_summary!K$19</f>
        <v>2.380127282270299</v>
      </c>
      <c r="L176" s="177">
        <f>RES_hhdet_emih!L176/RES_summary!L$19</f>
        <v>3.4180387772545786</v>
      </c>
      <c r="M176" s="177">
        <f>RES_hhdet_emih!M176/RES_summary!M$19</f>
        <v>3.3959459437478956</v>
      </c>
      <c r="N176" s="177">
        <f>RES_hhdet_emih!N176/RES_summary!N$19</f>
        <v>2.601308056280395</v>
      </c>
      <c r="O176" s="177">
        <f>RES_hhdet_emih!O176/RES_summary!O$19</f>
        <v>2.839430751206184</v>
      </c>
      <c r="P176" s="177">
        <f>RES_hhdet_emih!P176/RES_summary!P$19</f>
        <v>2.7969251107373472</v>
      </c>
      <c r="Q176" s="177">
        <f>RES_hhdet_emih!Q176/RES_summary!Q$19</f>
        <v>2.7353982221720585</v>
      </c>
    </row>
    <row r="177" spans="1:17" ht="12" customHeight="1" x14ac:dyDescent="0.25">
      <c r="A177" s="29" t="s">
        <v>140</v>
      </c>
      <c r="B177" s="176">
        <f>RES_hhdet_emih!B177/RES_summary!B$19</f>
        <v>0</v>
      </c>
      <c r="C177" s="176">
        <f>RES_hhdet_emih!C177/RES_summary!C$19</f>
        <v>0</v>
      </c>
      <c r="D177" s="176">
        <f>RES_hhdet_emih!D177/RES_summary!D$19</f>
        <v>0</v>
      </c>
      <c r="E177" s="176">
        <f>RES_hhdet_emih!E177/RES_summary!E$19</f>
        <v>0</v>
      </c>
      <c r="F177" s="176">
        <f>RES_hhdet_emih!F177/RES_summary!F$19</f>
        <v>0</v>
      </c>
      <c r="G177" s="176">
        <f>RES_hhdet_emih!G177/RES_summary!G$19</f>
        <v>0</v>
      </c>
      <c r="H177" s="176">
        <f>RES_hhdet_emih!H177/RES_summary!H$19</f>
        <v>0</v>
      </c>
      <c r="I177" s="176">
        <f>RES_hhdet_emih!I177/RES_summary!I$19</f>
        <v>0</v>
      </c>
      <c r="J177" s="176">
        <f>RES_hhdet_emih!J177/RES_summary!J$19</f>
        <v>0</v>
      </c>
      <c r="K177" s="176">
        <f>RES_hhdet_emih!K177/RES_summary!K$19</f>
        <v>0</v>
      </c>
      <c r="L177" s="176">
        <f>RES_hhdet_emih!L177/RES_summary!L$19</f>
        <v>0</v>
      </c>
      <c r="M177" s="176">
        <f>RES_hhdet_emih!M177/RES_summary!M$19</f>
        <v>0</v>
      </c>
      <c r="N177" s="176">
        <f>RES_hhdet_emih!N177/RES_summary!N$19</f>
        <v>0</v>
      </c>
      <c r="O177" s="176">
        <f>RES_hhdet_emih!O177/RES_summary!O$19</f>
        <v>0</v>
      </c>
      <c r="P177" s="176">
        <f>RES_hhdet_emih!P177/RES_summary!P$19</f>
        <v>0</v>
      </c>
      <c r="Q177" s="176">
        <f>RES_hhdet_emih!Q177/RES_summary!Q$19</f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271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175</v>
      </c>
    </row>
    <row r="3" spans="1:17" ht="12" customHeight="1" x14ac:dyDescent="0.25">
      <c r="A3" s="152" t="s">
        <v>172</v>
      </c>
      <c r="B3" s="168"/>
      <c r="C3" s="168">
        <f t="shared" ref="C3" si="0">SUM(C4,C7,C9,C19)</f>
        <v>0</v>
      </c>
      <c r="D3" s="168">
        <f t="shared" ref="D3" si="1">SUM(D4,D7,D9,D19)</f>
        <v>0</v>
      </c>
      <c r="E3" s="168">
        <f t="shared" ref="E3" si="2">SUM(E4,E7,E9,E19)</f>
        <v>0</v>
      </c>
      <c r="F3" s="168">
        <f t="shared" ref="F3" si="3">SUM(F4,F7,F9,F19)</f>
        <v>7.7889714140065616</v>
      </c>
      <c r="G3" s="168">
        <f t="shared" ref="G3" si="4">SUM(G4,G7,G9,G19)</f>
        <v>0</v>
      </c>
      <c r="H3" s="168">
        <f t="shared" ref="H3" si="5">SUM(H4,H7,H9,H19)</f>
        <v>2.606096463054953</v>
      </c>
      <c r="I3" s="168">
        <f t="shared" ref="I3" si="6">SUM(I4,I7,I9,I19)</f>
        <v>2.5164367873289928</v>
      </c>
      <c r="J3" s="168">
        <f t="shared" ref="J3" si="7">SUM(J4,J7,J9,J19)</f>
        <v>2.8670633067201283</v>
      </c>
      <c r="K3" s="168">
        <f t="shared" ref="K3" si="8">SUM(K4,K7,K9,K19)</f>
        <v>0</v>
      </c>
      <c r="L3" s="168">
        <f t="shared" ref="L3" si="9">SUM(L4,L7,L9,L19)</f>
        <v>6.0259785089633819</v>
      </c>
      <c r="M3" s="168">
        <f t="shared" ref="M3" si="10">SUM(M4,M7,M9,M19)</f>
        <v>0</v>
      </c>
      <c r="N3" s="168">
        <f t="shared" ref="N3" si="11">SUM(N4,N7,N9,N19)</f>
        <v>1.0968232685966226</v>
      </c>
      <c r="O3" s="168">
        <f t="shared" ref="O3" si="12">SUM(O4,O7,O9,O19)</f>
        <v>0</v>
      </c>
      <c r="P3" s="168">
        <f t="shared" ref="P3" si="13">SUM(P4,P7,P9,P19)</f>
        <v>0.10524989285011765</v>
      </c>
      <c r="Q3" s="168">
        <f t="shared" ref="Q3" si="14">SUM(Q4,Q7,Q9,Q19)</f>
        <v>0.29376985838815745</v>
      </c>
    </row>
    <row r="4" spans="1:17" ht="12.95" customHeight="1" x14ac:dyDescent="0.25">
      <c r="A4" s="158" t="s">
        <v>65</v>
      </c>
      <c r="B4" s="157"/>
      <c r="C4" s="157">
        <f t="shared" ref="C4" si="15">SUM(C5:C6)</f>
        <v>0</v>
      </c>
      <c r="D4" s="157">
        <f t="shared" ref="D4:Q4" si="16">SUM(D5:D6)</f>
        <v>0</v>
      </c>
      <c r="E4" s="157">
        <f t="shared" si="16"/>
        <v>0</v>
      </c>
      <c r="F4" s="157">
        <f t="shared" si="16"/>
        <v>6.5365869137438164</v>
      </c>
      <c r="G4" s="157">
        <f t="shared" si="16"/>
        <v>0</v>
      </c>
      <c r="H4" s="157">
        <f t="shared" si="16"/>
        <v>2.1239660439314845</v>
      </c>
      <c r="I4" s="157">
        <f t="shared" si="16"/>
        <v>2.0345815203405624</v>
      </c>
      <c r="J4" s="157">
        <f t="shared" si="16"/>
        <v>2.3382387979036086</v>
      </c>
      <c r="K4" s="157">
        <f t="shared" si="16"/>
        <v>0</v>
      </c>
      <c r="L4" s="157">
        <f t="shared" si="16"/>
        <v>5.1367582339455948</v>
      </c>
      <c r="M4" s="157">
        <f t="shared" si="16"/>
        <v>0</v>
      </c>
      <c r="N4" s="157">
        <f t="shared" si="16"/>
        <v>0.8833738568768319</v>
      </c>
      <c r="O4" s="157">
        <f t="shared" si="16"/>
        <v>0</v>
      </c>
      <c r="P4" s="157">
        <f t="shared" si="16"/>
        <v>8.1703387887845341E-2</v>
      </c>
      <c r="Q4" s="157">
        <f t="shared" si="16"/>
        <v>0.23612312309753941</v>
      </c>
    </row>
    <row r="5" spans="1:17" ht="12" customHeight="1" x14ac:dyDescent="0.25">
      <c r="A5" s="23" t="s">
        <v>58</v>
      </c>
      <c r="B5" s="156"/>
      <c r="C5" s="156">
        <v>0</v>
      </c>
      <c r="D5" s="156">
        <v>0</v>
      </c>
      <c r="E5" s="156">
        <v>0</v>
      </c>
      <c r="F5" s="156">
        <v>6.504057913419989</v>
      </c>
      <c r="G5" s="156">
        <v>0</v>
      </c>
      <c r="H5" s="156">
        <v>2.1157685441273641</v>
      </c>
      <c r="I5" s="156">
        <v>2.0196307182915048</v>
      </c>
      <c r="J5" s="156">
        <v>2.3263655400442707</v>
      </c>
      <c r="K5" s="156">
        <v>0</v>
      </c>
      <c r="L5" s="156">
        <v>5.1099062451193902</v>
      </c>
      <c r="M5" s="156">
        <v>0</v>
      </c>
      <c r="N5" s="156">
        <v>0.87730297777676891</v>
      </c>
      <c r="O5" s="156">
        <v>0</v>
      </c>
      <c r="P5" s="156">
        <v>8.0974658302833749E-2</v>
      </c>
      <c r="Q5" s="156">
        <v>0.23463250557726389</v>
      </c>
    </row>
    <row r="6" spans="1:17" ht="12" customHeight="1" x14ac:dyDescent="0.25">
      <c r="A6" s="23" t="s">
        <v>60</v>
      </c>
      <c r="B6" s="156"/>
      <c r="C6" s="156">
        <v>0</v>
      </c>
      <c r="D6" s="156">
        <v>0</v>
      </c>
      <c r="E6" s="156">
        <v>0</v>
      </c>
      <c r="F6" s="156">
        <v>3.2529000323827002E-2</v>
      </c>
      <c r="G6" s="156">
        <v>0</v>
      </c>
      <c r="H6" s="156">
        <v>8.19749980412042E-3</v>
      </c>
      <c r="I6" s="156">
        <v>1.4950802049057474E-2</v>
      </c>
      <c r="J6" s="156">
        <v>1.1873257859338088E-2</v>
      </c>
      <c r="K6" s="156">
        <v>0</v>
      </c>
      <c r="L6" s="156">
        <v>2.6851988826205021E-2</v>
      </c>
      <c r="M6" s="156">
        <v>0</v>
      </c>
      <c r="N6" s="156">
        <v>6.0708791000629401E-3</v>
      </c>
      <c r="O6" s="156">
        <v>0</v>
      </c>
      <c r="P6" s="156">
        <v>7.2872958501158801E-4</v>
      </c>
      <c r="Q6" s="156">
        <v>1.4906175202755109E-3</v>
      </c>
    </row>
    <row r="7" spans="1:17" ht="12.95" customHeight="1" x14ac:dyDescent="0.25">
      <c r="A7" s="158" t="s">
        <v>112</v>
      </c>
      <c r="B7" s="157"/>
      <c r="C7" s="157">
        <f t="shared" ref="C7:Q7" si="17">C8</f>
        <v>0</v>
      </c>
      <c r="D7" s="157">
        <f t="shared" si="17"/>
        <v>0</v>
      </c>
      <c r="E7" s="157">
        <f t="shared" si="17"/>
        <v>0</v>
      </c>
      <c r="F7" s="157">
        <f t="shared" si="17"/>
        <v>2.9612720491155996E-3</v>
      </c>
      <c r="G7" s="157">
        <f t="shared" si="17"/>
        <v>0</v>
      </c>
      <c r="H7" s="157">
        <f t="shared" si="17"/>
        <v>1.2762034890426114E-3</v>
      </c>
      <c r="I7" s="157">
        <f t="shared" si="17"/>
        <v>8.202776760727734E-4</v>
      </c>
      <c r="J7" s="157">
        <f t="shared" si="17"/>
        <v>4.4741168815328183E-3</v>
      </c>
      <c r="K7" s="157">
        <f t="shared" si="17"/>
        <v>0</v>
      </c>
      <c r="L7" s="157">
        <f t="shared" si="17"/>
        <v>2.2703487314709317E-3</v>
      </c>
      <c r="M7" s="157">
        <f t="shared" si="17"/>
        <v>0</v>
      </c>
      <c r="N7" s="157">
        <f t="shared" si="17"/>
        <v>9.9402046141316806E-4</v>
      </c>
      <c r="O7" s="157">
        <f t="shared" si="17"/>
        <v>0</v>
      </c>
      <c r="P7" s="157">
        <f t="shared" si="17"/>
        <v>1.1193117642383618E-4</v>
      </c>
      <c r="Q7" s="157">
        <f t="shared" si="17"/>
        <v>1.1506144109100223E-3</v>
      </c>
    </row>
    <row r="8" spans="1:17" ht="12" customHeight="1" x14ac:dyDescent="0.25">
      <c r="A8" s="23" t="s">
        <v>60</v>
      </c>
      <c r="B8" s="156"/>
      <c r="C8" s="156">
        <v>0</v>
      </c>
      <c r="D8" s="156">
        <v>0</v>
      </c>
      <c r="E8" s="156">
        <v>0</v>
      </c>
      <c r="F8" s="156">
        <v>2.9612720491155996E-3</v>
      </c>
      <c r="G8" s="156">
        <v>0</v>
      </c>
      <c r="H8" s="156">
        <v>1.2762034890426114E-3</v>
      </c>
      <c r="I8" s="156">
        <v>8.202776760727734E-4</v>
      </c>
      <c r="J8" s="156">
        <v>4.4741168815328183E-3</v>
      </c>
      <c r="K8" s="156">
        <v>0</v>
      </c>
      <c r="L8" s="156">
        <v>2.2703487314709317E-3</v>
      </c>
      <c r="M8" s="156">
        <v>0</v>
      </c>
      <c r="N8" s="156">
        <v>9.9402046141316806E-4</v>
      </c>
      <c r="O8" s="156">
        <v>0</v>
      </c>
      <c r="P8" s="156">
        <v>1.1193117642383618E-4</v>
      </c>
      <c r="Q8" s="156">
        <v>1.1506144109100223E-3</v>
      </c>
    </row>
    <row r="9" spans="1:17" ht="12" customHeight="1" x14ac:dyDescent="0.25">
      <c r="A9" s="158" t="s">
        <v>63</v>
      </c>
      <c r="B9" s="157"/>
      <c r="C9" s="157">
        <f t="shared" ref="C9" si="18">SUM(C10:C12,C15:C16)</f>
        <v>0</v>
      </c>
      <c r="D9" s="157">
        <f t="shared" ref="D9" si="19">SUM(D10:D12,D15:D16)</f>
        <v>0</v>
      </c>
      <c r="E9" s="157">
        <f t="shared" ref="E9" si="20">SUM(E10:E12,E15:E16)</f>
        <v>0</v>
      </c>
      <c r="F9" s="157">
        <f t="shared" ref="F9" si="21">SUM(F10:F12,F15:F16)</f>
        <v>0.91073477819106063</v>
      </c>
      <c r="G9" s="157">
        <f t="shared" ref="G9" si="22">SUM(G10:G12,G15:G16)</f>
        <v>0</v>
      </c>
      <c r="H9" s="157">
        <f t="shared" ref="H9" si="23">SUM(H10:H12,H15:H16)</f>
        <v>0.34149364565529705</v>
      </c>
      <c r="I9" s="157">
        <f t="shared" ref="I9" si="24">SUM(I10:I12,I15:I16)</f>
        <v>0.35736042057643291</v>
      </c>
      <c r="J9" s="157">
        <f t="shared" ref="J9" si="25">SUM(J10:J12,J15:J16)</f>
        <v>0.38547037138527174</v>
      </c>
      <c r="K9" s="157">
        <f t="shared" ref="K9" si="26">SUM(K10:K12,K15:K16)</f>
        <v>0</v>
      </c>
      <c r="L9" s="157">
        <f t="shared" ref="L9" si="27">SUM(L10:L12,L15:L16)</f>
        <v>0.67102626341581562</v>
      </c>
      <c r="M9" s="157">
        <f t="shared" ref="M9" si="28">SUM(M10:M12,M15:M16)</f>
        <v>0</v>
      </c>
      <c r="N9" s="157">
        <f t="shared" ref="N9" si="29">SUM(N10:N12,N15:N16)</f>
        <v>0.17011258404146259</v>
      </c>
      <c r="O9" s="157">
        <f t="shared" ref="O9" si="30">SUM(O10:O12,O15:O16)</f>
        <v>0</v>
      </c>
      <c r="P9" s="157">
        <f t="shared" ref="P9" si="31">SUM(P10:P12,P15:P16)</f>
        <v>1.7076531828420959E-2</v>
      </c>
      <c r="Q9" s="157">
        <f t="shared" ref="Q9" si="32">SUM(Q10:Q12,Q15:Q16)</f>
        <v>4.5217254466457316E-2</v>
      </c>
    </row>
    <row r="10" spans="1:17" ht="12" customHeight="1" x14ac:dyDescent="0.25">
      <c r="A10" s="167" t="s">
        <v>171</v>
      </c>
      <c r="B10" s="132"/>
      <c r="C10" s="132">
        <v>0</v>
      </c>
      <c r="D10" s="132">
        <v>0</v>
      </c>
      <c r="E10" s="132">
        <v>0</v>
      </c>
      <c r="F10" s="132">
        <v>0.27317820574471319</v>
      </c>
      <c r="G10" s="132">
        <v>0</v>
      </c>
      <c r="H10" s="132">
        <v>0.15716305211184242</v>
      </c>
      <c r="I10" s="132">
        <v>4.9376795572307508E-2</v>
      </c>
      <c r="J10" s="132">
        <v>0.15963499653112134</v>
      </c>
      <c r="K10" s="132">
        <v>0</v>
      </c>
      <c r="L10" s="132">
        <v>0.15821113721660102</v>
      </c>
      <c r="M10" s="132">
        <v>0</v>
      </c>
      <c r="N10" s="132">
        <v>0.17011258404146259</v>
      </c>
      <c r="O10" s="132">
        <v>0</v>
      </c>
      <c r="P10" s="132">
        <v>1.7076531828420959E-2</v>
      </c>
      <c r="Q10" s="132">
        <v>4.5217254466457316E-2</v>
      </c>
    </row>
    <row r="11" spans="1:17" ht="12" customHeight="1" x14ac:dyDescent="0.25">
      <c r="A11" s="167" t="s">
        <v>144</v>
      </c>
      <c r="B11" s="132"/>
      <c r="C11" s="132">
        <v>0</v>
      </c>
      <c r="D11" s="132">
        <v>0</v>
      </c>
      <c r="E11" s="132">
        <v>0</v>
      </c>
      <c r="F11" s="132">
        <v>0</v>
      </c>
      <c r="G11" s="132">
        <v>0</v>
      </c>
      <c r="H11" s="132">
        <v>0</v>
      </c>
      <c r="I11" s="132">
        <v>0</v>
      </c>
      <c r="J11" s="132">
        <v>0</v>
      </c>
      <c r="K11" s="132">
        <v>0</v>
      </c>
      <c r="L11" s="132">
        <v>0</v>
      </c>
      <c r="M11" s="132">
        <v>0</v>
      </c>
      <c r="N11" s="132">
        <v>0</v>
      </c>
      <c r="O11" s="132">
        <v>0</v>
      </c>
      <c r="P11" s="132">
        <v>0</v>
      </c>
      <c r="Q11" s="132">
        <v>0</v>
      </c>
    </row>
    <row r="12" spans="1:17" ht="12" customHeight="1" x14ac:dyDescent="0.25">
      <c r="A12" s="167" t="s">
        <v>143</v>
      </c>
      <c r="B12" s="132"/>
      <c r="C12" s="132">
        <f t="shared" ref="C12" si="33">SUM(C13:C14)</f>
        <v>0</v>
      </c>
      <c r="D12" s="132">
        <f t="shared" ref="D12" si="34">SUM(D13:D14)</f>
        <v>0</v>
      </c>
      <c r="E12" s="132">
        <f t="shared" ref="E12" si="35">SUM(E13:E14)</f>
        <v>0</v>
      </c>
      <c r="F12" s="132">
        <f t="shared" ref="F12" si="36">SUM(F13:F14)</f>
        <v>0</v>
      </c>
      <c r="G12" s="132">
        <f t="shared" ref="G12" si="37">SUM(G13:G14)</f>
        <v>0</v>
      </c>
      <c r="H12" s="132">
        <f t="shared" ref="H12" si="38">SUM(H13:H14)</f>
        <v>0</v>
      </c>
      <c r="I12" s="132">
        <f t="shared" ref="I12" si="39">SUM(I13:I14)</f>
        <v>0</v>
      </c>
      <c r="J12" s="132">
        <f t="shared" ref="J12" si="40">SUM(J13:J14)</f>
        <v>0</v>
      </c>
      <c r="K12" s="132">
        <f t="shared" ref="K12" si="41">SUM(K13:K14)</f>
        <v>0</v>
      </c>
      <c r="L12" s="132">
        <f t="shared" ref="L12" si="42">SUM(L13:L14)</f>
        <v>0</v>
      </c>
      <c r="M12" s="132">
        <f t="shared" ref="M12" si="43">SUM(M13:M14)</f>
        <v>0</v>
      </c>
      <c r="N12" s="132">
        <f t="shared" ref="N12" si="44">SUM(N13:N14)</f>
        <v>0</v>
      </c>
      <c r="O12" s="132">
        <f t="shared" ref="O12" si="45">SUM(O13:O14)</f>
        <v>0</v>
      </c>
      <c r="P12" s="132">
        <f t="shared" ref="P12" si="46">SUM(P13:P14)</f>
        <v>0</v>
      </c>
      <c r="Q12" s="132">
        <f t="shared" ref="Q12" si="47">SUM(Q13:Q14)</f>
        <v>0</v>
      </c>
    </row>
    <row r="13" spans="1:17" ht="12" customHeight="1" x14ac:dyDescent="0.25">
      <c r="A13" s="166" t="s">
        <v>57</v>
      </c>
      <c r="B13" s="165"/>
      <c r="C13" s="165">
        <v>0</v>
      </c>
      <c r="D13" s="165">
        <v>0</v>
      </c>
      <c r="E13" s="165">
        <v>0</v>
      </c>
      <c r="F13" s="165">
        <v>0</v>
      </c>
      <c r="G13" s="165">
        <v>0</v>
      </c>
      <c r="H13" s="165">
        <v>0</v>
      </c>
      <c r="I13" s="165">
        <v>0</v>
      </c>
      <c r="J13" s="165">
        <v>0</v>
      </c>
      <c r="K13" s="165">
        <v>0</v>
      </c>
      <c r="L13" s="165">
        <v>0</v>
      </c>
      <c r="M13" s="165">
        <v>0</v>
      </c>
      <c r="N13" s="165">
        <v>0</v>
      </c>
      <c r="O13" s="165">
        <v>0</v>
      </c>
      <c r="P13" s="165">
        <v>0</v>
      </c>
      <c r="Q13" s="165">
        <v>0</v>
      </c>
    </row>
    <row r="14" spans="1:17" ht="12" customHeight="1" x14ac:dyDescent="0.25">
      <c r="A14" s="147" t="s">
        <v>59</v>
      </c>
      <c r="B14" s="164"/>
      <c r="C14" s="164">
        <v>0</v>
      </c>
      <c r="D14" s="164">
        <v>0</v>
      </c>
      <c r="E14" s="164">
        <v>0</v>
      </c>
      <c r="F14" s="164">
        <v>0</v>
      </c>
      <c r="G14" s="164">
        <v>0</v>
      </c>
      <c r="H14" s="164">
        <v>0</v>
      </c>
      <c r="I14" s="164">
        <v>0</v>
      </c>
      <c r="J14" s="164">
        <v>0</v>
      </c>
      <c r="K14" s="164">
        <v>0</v>
      </c>
      <c r="L14" s="164">
        <v>0</v>
      </c>
      <c r="M14" s="164">
        <v>0</v>
      </c>
      <c r="N14" s="164">
        <v>0</v>
      </c>
      <c r="O14" s="164">
        <v>0</v>
      </c>
      <c r="P14" s="164">
        <v>0</v>
      </c>
      <c r="Q14" s="164">
        <v>0</v>
      </c>
    </row>
    <row r="15" spans="1:17" ht="12" customHeight="1" x14ac:dyDescent="0.25">
      <c r="A15" s="163" t="s">
        <v>142</v>
      </c>
      <c r="B15" s="162"/>
      <c r="C15" s="162">
        <v>0</v>
      </c>
      <c r="D15" s="162">
        <v>0</v>
      </c>
      <c r="E15" s="162">
        <v>0</v>
      </c>
      <c r="F15" s="162">
        <v>0.38225735505781694</v>
      </c>
      <c r="G15" s="162">
        <v>0</v>
      </c>
      <c r="H15" s="162">
        <v>7.1131938938832684E-2</v>
      </c>
      <c r="I15" s="162">
        <v>0.18263592058138259</v>
      </c>
      <c r="J15" s="162">
        <v>0.13300383726231951</v>
      </c>
      <c r="K15" s="162">
        <v>0</v>
      </c>
      <c r="L15" s="162">
        <v>7.6608164354747349E-2</v>
      </c>
      <c r="M15" s="162">
        <v>0</v>
      </c>
      <c r="N15" s="162">
        <v>0</v>
      </c>
      <c r="O15" s="162">
        <v>0</v>
      </c>
      <c r="P15" s="162">
        <v>0</v>
      </c>
      <c r="Q15" s="162">
        <v>0</v>
      </c>
    </row>
    <row r="16" spans="1:17" ht="12" customHeight="1" x14ac:dyDescent="0.25">
      <c r="A16" s="161" t="s">
        <v>141</v>
      </c>
      <c r="B16" s="160"/>
      <c r="C16" s="160">
        <f t="shared" ref="C16" si="48">SUM(C17:C18)</f>
        <v>0</v>
      </c>
      <c r="D16" s="160">
        <f t="shared" ref="D16" si="49">SUM(D17:D18)</f>
        <v>0</v>
      </c>
      <c r="E16" s="160">
        <f t="shared" ref="E16" si="50">SUM(E17:E18)</f>
        <v>0</v>
      </c>
      <c r="F16" s="160">
        <f t="shared" ref="F16" si="51">SUM(F17:F18)</f>
        <v>0.25529921738853045</v>
      </c>
      <c r="G16" s="160">
        <f t="shared" ref="G16" si="52">SUM(G17:G18)</f>
        <v>0</v>
      </c>
      <c r="H16" s="160">
        <f t="shared" ref="H16" si="53">SUM(H17:H18)</f>
        <v>0.11319865460462195</v>
      </c>
      <c r="I16" s="160">
        <f t="shared" ref="I16" si="54">SUM(I17:I18)</f>
        <v>0.12534770442274279</v>
      </c>
      <c r="J16" s="160">
        <f t="shared" ref="J16" si="55">SUM(J17:J18)</f>
        <v>9.2831537591830882E-2</v>
      </c>
      <c r="K16" s="160">
        <f t="shared" ref="K16" si="56">SUM(K17:K18)</f>
        <v>0</v>
      </c>
      <c r="L16" s="160">
        <f t="shared" ref="L16" si="57">SUM(L17:L18)</f>
        <v>0.43620696184446722</v>
      </c>
      <c r="M16" s="160">
        <f t="shared" ref="M16" si="58">SUM(M17:M18)</f>
        <v>0</v>
      </c>
      <c r="N16" s="160">
        <f t="shared" ref="N16" si="59">SUM(N17:N18)</f>
        <v>0</v>
      </c>
      <c r="O16" s="160">
        <f t="shared" ref="O16" si="60">SUM(O17:O18)</f>
        <v>0</v>
      </c>
      <c r="P16" s="160">
        <f t="shared" ref="P16" si="61">SUM(P17:P18)</f>
        <v>0</v>
      </c>
      <c r="Q16" s="160">
        <f t="shared" ref="Q16" si="62">SUM(Q17:Q18)</f>
        <v>0</v>
      </c>
    </row>
    <row r="17" spans="1:17" ht="12" customHeight="1" x14ac:dyDescent="0.25">
      <c r="A17" s="148" t="s">
        <v>60</v>
      </c>
      <c r="B17" s="156"/>
      <c r="C17" s="156">
        <v>0</v>
      </c>
      <c r="D17" s="156">
        <v>0</v>
      </c>
      <c r="E17" s="156">
        <v>0</v>
      </c>
      <c r="F17" s="156">
        <v>0.18719582290911885</v>
      </c>
      <c r="G17" s="156">
        <v>0</v>
      </c>
      <c r="H17" s="156">
        <v>8.2575489108183631E-2</v>
      </c>
      <c r="I17" s="156">
        <v>9.3317920060757995E-2</v>
      </c>
      <c r="J17" s="156">
        <v>6.7951345765486587E-2</v>
      </c>
      <c r="K17" s="156">
        <v>0</v>
      </c>
      <c r="L17" s="156">
        <v>0.31697429460829724</v>
      </c>
      <c r="M17" s="156">
        <v>0</v>
      </c>
      <c r="N17" s="156">
        <v>0</v>
      </c>
      <c r="O17" s="156">
        <v>0</v>
      </c>
      <c r="P17" s="156">
        <v>0</v>
      </c>
      <c r="Q17" s="156">
        <v>0</v>
      </c>
    </row>
    <row r="18" spans="1:17" ht="12" customHeight="1" x14ac:dyDescent="0.25">
      <c r="A18" s="148" t="s">
        <v>59</v>
      </c>
      <c r="B18" s="156"/>
      <c r="C18" s="156">
        <v>0</v>
      </c>
      <c r="D18" s="156">
        <v>0</v>
      </c>
      <c r="E18" s="156">
        <v>0</v>
      </c>
      <c r="F18" s="156">
        <v>6.8103394479411605E-2</v>
      </c>
      <c r="G18" s="156">
        <v>0</v>
      </c>
      <c r="H18" s="156">
        <v>3.0623165496438315E-2</v>
      </c>
      <c r="I18" s="156">
        <v>3.2029784361984802E-2</v>
      </c>
      <c r="J18" s="156">
        <v>2.4880191826344301E-2</v>
      </c>
      <c r="K18" s="156">
        <v>0</v>
      </c>
      <c r="L18" s="156">
        <v>0.11923266723616999</v>
      </c>
      <c r="M18" s="156">
        <v>0</v>
      </c>
      <c r="N18" s="156">
        <v>0</v>
      </c>
      <c r="O18" s="156">
        <v>0</v>
      </c>
      <c r="P18" s="156">
        <v>0</v>
      </c>
      <c r="Q18" s="156">
        <v>0</v>
      </c>
    </row>
    <row r="19" spans="1:17" ht="12" customHeight="1" x14ac:dyDescent="0.25">
      <c r="A19" s="158" t="s">
        <v>62</v>
      </c>
      <c r="B19" s="157"/>
      <c r="C19" s="157">
        <f t="shared" ref="C19" si="63">SUM(C20:C22)</f>
        <v>0</v>
      </c>
      <c r="D19" s="157">
        <f t="shared" ref="D19" si="64">SUM(D20:D22)</f>
        <v>0</v>
      </c>
      <c r="E19" s="157">
        <f t="shared" ref="E19" si="65">SUM(E20:E22)</f>
        <v>0</v>
      </c>
      <c r="F19" s="157">
        <f t="shared" ref="F19" si="66">SUM(F20:F22)</f>
        <v>0.33868845002256848</v>
      </c>
      <c r="G19" s="157">
        <f t="shared" ref="G19" si="67">SUM(G20:G22)</f>
        <v>0</v>
      </c>
      <c r="H19" s="157">
        <f t="shared" ref="H19" si="68">SUM(H20:H22)</f>
        <v>0.13936056997912885</v>
      </c>
      <c r="I19" s="157">
        <f t="shared" ref="I19" si="69">SUM(I20:I22)</f>
        <v>0.12367456873592442</v>
      </c>
      <c r="J19" s="157">
        <f t="shared" ref="J19" si="70">SUM(J20:J22)</f>
        <v>0.13888002054971513</v>
      </c>
      <c r="K19" s="157">
        <f t="shared" ref="K19" si="71">SUM(K20:K22)</f>
        <v>0</v>
      </c>
      <c r="L19" s="157">
        <f t="shared" ref="L19" si="72">SUM(L20:L22)</f>
        <v>0.21592366287050085</v>
      </c>
      <c r="M19" s="157">
        <f t="shared" ref="M19" si="73">SUM(M20:M22)</f>
        <v>0</v>
      </c>
      <c r="N19" s="157">
        <f t="shared" ref="N19" si="74">SUM(N20:N22)</f>
        <v>4.2342807216914941E-2</v>
      </c>
      <c r="O19" s="157">
        <f t="shared" ref="O19" si="75">SUM(O20:O22)</f>
        <v>0</v>
      </c>
      <c r="P19" s="157">
        <f t="shared" ref="P19" si="76">SUM(P20:P22)</f>
        <v>6.3580419574275158E-3</v>
      </c>
      <c r="Q19" s="157">
        <f t="shared" ref="Q19" si="77">SUM(Q20:Q22)</f>
        <v>1.1278866413250684E-2</v>
      </c>
    </row>
    <row r="20" spans="1:17" ht="12" customHeight="1" x14ac:dyDescent="0.25">
      <c r="A20" s="23" t="s">
        <v>58</v>
      </c>
      <c r="B20" s="156"/>
      <c r="C20" s="156">
        <v>0</v>
      </c>
      <c r="D20" s="156">
        <v>0</v>
      </c>
      <c r="E20" s="156">
        <v>0</v>
      </c>
      <c r="F20" s="156">
        <v>8.3953309583715038E-2</v>
      </c>
      <c r="G20" s="156">
        <v>0</v>
      </c>
      <c r="H20" s="156">
        <v>5.861372491795213E-2</v>
      </c>
      <c r="I20" s="156">
        <v>2.6485198898662726E-2</v>
      </c>
      <c r="J20" s="156">
        <v>5.4246440680710994E-2</v>
      </c>
      <c r="K20" s="156">
        <v>0</v>
      </c>
      <c r="L20" s="156">
        <v>0</v>
      </c>
      <c r="M20" s="156">
        <v>0</v>
      </c>
      <c r="N20" s="156">
        <v>0</v>
      </c>
      <c r="O20" s="156">
        <v>0</v>
      </c>
      <c r="P20" s="156">
        <v>0</v>
      </c>
      <c r="Q20" s="156">
        <v>0</v>
      </c>
    </row>
    <row r="21" spans="1:17" ht="12" customHeight="1" x14ac:dyDescent="0.25">
      <c r="A21" s="23" t="s">
        <v>57</v>
      </c>
      <c r="B21" s="156"/>
      <c r="C21" s="156">
        <v>0</v>
      </c>
      <c r="D21" s="156">
        <v>0</v>
      </c>
      <c r="E21" s="156">
        <v>0</v>
      </c>
      <c r="F21" s="156">
        <v>3.1680512595823801E-2</v>
      </c>
      <c r="G21" s="156">
        <v>0</v>
      </c>
      <c r="H21" s="156">
        <v>2.338524233992826E-2</v>
      </c>
      <c r="I21" s="156">
        <v>0</v>
      </c>
      <c r="J21" s="156">
        <v>0</v>
      </c>
      <c r="K21" s="156">
        <v>0</v>
      </c>
      <c r="L21" s="156">
        <v>0</v>
      </c>
      <c r="M21" s="156">
        <v>0</v>
      </c>
      <c r="N21" s="156">
        <v>0</v>
      </c>
      <c r="O21" s="156">
        <v>0</v>
      </c>
      <c r="P21" s="156">
        <v>6.3580419574275158E-3</v>
      </c>
      <c r="Q21" s="156">
        <v>0</v>
      </c>
    </row>
    <row r="22" spans="1:17" ht="12" customHeight="1" x14ac:dyDescent="0.25">
      <c r="A22" s="29" t="s">
        <v>140</v>
      </c>
      <c r="B22" s="57"/>
      <c r="C22" s="57">
        <v>0</v>
      </c>
      <c r="D22" s="57">
        <v>0</v>
      </c>
      <c r="E22" s="57">
        <v>0</v>
      </c>
      <c r="F22" s="57">
        <v>0.22305462784302962</v>
      </c>
      <c r="G22" s="57">
        <v>0</v>
      </c>
      <c r="H22" s="57">
        <v>5.7361602721248468E-2</v>
      </c>
      <c r="I22" s="57">
        <v>9.7189369837261688E-2</v>
      </c>
      <c r="J22" s="57">
        <v>8.4633579869004133E-2</v>
      </c>
      <c r="K22" s="57">
        <v>0</v>
      </c>
      <c r="L22" s="57">
        <v>0.21592366287050085</v>
      </c>
      <c r="M22" s="57">
        <v>0</v>
      </c>
      <c r="N22" s="57">
        <v>4.2342807216914941E-2</v>
      </c>
      <c r="O22" s="57">
        <v>0</v>
      </c>
      <c r="P22" s="57">
        <v>0</v>
      </c>
      <c r="Q22" s="57">
        <v>1.1278866413250684E-2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68">
        <f t="shared" ref="C24" si="78">SUM(C25,C28,C30,C39)</f>
        <v>0.32895069705916818</v>
      </c>
      <c r="D24" s="168">
        <f t="shared" ref="D24" si="79">SUM(D25,D28,D30,D39)</f>
        <v>0.54011413238480011</v>
      </c>
      <c r="E24" s="168">
        <f t="shared" ref="E24" si="80">SUM(E25,E28,E30,E39)</f>
        <v>0.5030622522400634</v>
      </c>
      <c r="F24" s="168">
        <f t="shared" ref="F24" si="81">SUM(F25,F28,F30,F39)</f>
        <v>0.5835083406053172</v>
      </c>
      <c r="G24" s="168">
        <f t="shared" ref="G24" si="82">SUM(G25,G28,G30,G39)</f>
        <v>0.39842915242980725</v>
      </c>
      <c r="H24" s="168">
        <f t="shared" ref="H24" si="83">SUM(H25,H28,H30,H39)</f>
        <v>0.58935798815752571</v>
      </c>
      <c r="I24" s="168">
        <f t="shared" ref="I24" si="84">SUM(I25,I28,I30,I39)</f>
        <v>0.30121213380807998</v>
      </c>
      <c r="J24" s="168">
        <f t="shared" ref="J24" si="85">SUM(J25,J28,J30,J39)</f>
        <v>0.29309333647277347</v>
      </c>
      <c r="K24" s="168">
        <f t="shared" ref="K24" si="86">SUM(K25,K28,K30,K39)</f>
        <v>0.38122936020576398</v>
      </c>
      <c r="L24" s="168">
        <f t="shared" ref="L24" si="87">SUM(L25,L28,L30,L39)</f>
        <v>0.2293017224915731</v>
      </c>
      <c r="M24" s="168">
        <f t="shared" ref="M24" si="88">SUM(M25,M28,M30,M39)</f>
        <v>0.20056463982014272</v>
      </c>
      <c r="N24" s="168">
        <f t="shared" ref="N24" si="89">SUM(N25,N28,N30,N39)</f>
        <v>4.8529521582173052E-2</v>
      </c>
      <c r="O24" s="168">
        <f t="shared" ref="O24" si="90">SUM(O25,O28,O30,O39)</f>
        <v>0</v>
      </c>
      <c r="P24" s="168">
        <f t="shared" ref="P24" si="91">SUM(P25,P28,P30,P39)</f>
        <v>0.28505124360455913</v>
      </c>
      <c r="Q24" s="168">
        <f t="shared" ref="Q24" si="92">SUM(Q25,Q28,Q30,Q39)</f>
        <v>2.778580655968918E-2</v>
      </c>
    </row>
    <row r="25" spans="1:17" ht="12.95" customHeight="1" x14ac:dyDescent="0.25">
      <c r="A25" s="158" t="s">
        <v>65</v>
      </c>
      <c r="B25" s="157"/>
      <c r="C25" s="157">
        <f t="shared" ref="C25:Q25" si="93">SUM(C26:C27)</f>
        <v>0.27346966891683572</v>
      </c>
      <c r="D25" s="157">
        <f t="shared" si="93"/>
        <v>0.4352936653564829</v>
      </c>
      <c r="E25" s="157">
        <f t="shared" si="93"/>
        <v>0.40891226928919255</v>
      </c>
      <c r="F25" s="157">
        <f t="shared" si="93"/>
        <v>0.4689249968253833</v>
      </c>
      <c r="G25" s="157">
        <f t="shared" si="93"/>
        <v>0.31117677631980334</v>
      </c>
      <c r="H25" s="157">
        <f t="shared" si="93"/>
        <v>0.46585156399009336</v>
      </c>
      <c r="I25" s="157">
        <f t="shared" si="93"/>
        <v>0.22954464970712682</v>
      </c>
      <c r="J25" s="157">
        <f t="shared" si="93"/>
        <v>0.2226906972494129</v>
      </c>
      <c r="K25" s="157">
        <f t="shared" si="93"/>
        <v>0.3081498441476494</v>
      </c>
      <c r="L25" s="157">
        <f t="shared" si="93"/>
        <v>0.18888225631373637</v>
      </c>
      <c r="M25" s="157">
        <f t="shared" si="93"/>
        <v>0.16211137937486844</v>
      </c>
      <c r="N25" s="157">
        <f t="shared" si="93"/>
        <v>3.9042760704440065E-2</v>
      </c>
      <c r="O25" s="157">
        <f t="shared" si="93"/>
        <v>0</v>
      </c>
      <c r="P25" s="157">
        <f t="shared" si="93"/>
        <v>0.22276426577892616</v>
      </c>
      <c r="Q25" s="157">
        <f t="shared" si="93"/>
        <v>2.1482085819267142E-2</v>
      </c>
    </row>
    <row r="26" spans="1:17" ht="12" customHeight="1" x14ac:dyDescent="0.25">
      <c r="A26" s="23" t="s">
        <v>84</v>
      </c>
      <c r="B26" s="156"/>
      <c r="C26" s="156">
        <v>0.26914151784688972</v>
      </c>
      <c r="D26" s="156">
        <v>0.42745884101187154</v>
      </c>
      <c r="E26" s="156">
        <v>0.40149299036883207</v>
      </c>
      <c r="F26" s="156">
        <v>0.46191416781350741</v>
      </c>
      <c r="G26" s="156">
        <v>0.30660989938695987</v>
      </c>
      <c r="H26" s="156">
        <v>0.460376446345997</v>
      </c>
      <c r="I26" s="156">
        <v>0.22444202683291392</v>
      </c>
      <c r="J26" s="156">
        <v>0.21925698039560179</v>
      </c>
      <c r="K26" s="156">
        <v>0.30273052840839654</v>
      </c>
      <c r="L26" s="156">
        <v>0.18591859773056049</v>
      </c>
      <c r="M26" s="156">
        <v>0.15912825264365135</v>
      </c>
      <c r="N26" s="156">
        <v>3.8247653807743344E-2</v>
      </c>
      <c r="O26" s="156">
        <v>0</v>
      </c>
      <c r="P26" s="156">
        <v>0.21685565418877095</v>
      </c>
      <c r="Q26" s="156">
        <v>2.1074407363612178E-2</v>
      </c>
    </row>
    <row r="27" spans="1:17" ht="12" customHeight="1" x14ac:dyDescent="0.25">
      <c r="A27" s="23" t="s">
        <v>60</v>
      </c>
      <c r="B27" s="156"/>
      <c r="C27" s="156">
        <v>4.3281510699459888E-3</v>
      </c>
      <c r="D27" s="156">
        <v>7.8348243446113679E-3</v>
      </c>
      <c r="E27" s="156">
        <v>7.4192789203605045E-3</v>
      </c>
      <c r="F27" s="156">
        <v>7.0108290118758958E-3</v>
      </c>
      <c r="G27" s="156">
        <v>4.5668769328434406E-3</v>
      </c>
      <c r="H27" s="156">
        <v>5.4751176440963664E-3</v>
      </c>
      <c r="I27" s="156">
        <v>5.1026228742128881E-3</v>
      </c>
      <c r="J27" s="156">
        <v>3.4337168538110985E-3</v>
      </c>
      <c r="K27" s="156">
        <v>5.4193157392528396E-3</v>
      </c>
      <c r="L27" s="156">
        <v>2.9636585831758749E-3</v>
      </c>
      <c r="M27" s="156">
        <v>2.9831267312170795E-3</v>
      </c>
      <c r="N27" s="156">
        <v>7.9510689669672334E-4</v>
      </c>
      <c r="O27" s="156">
        <v>0</v>
      </c>
      <c r="P27" s="156">
        <v>5.9086115901551975E-3</v>
      </c>
      <c r="Q27" s="156">
        <v>4.0767845565496241E-4</v>
      </c>
    </row>
    <row r="28" spans="1:17" ht="12.95" customHeight="1" x14ac:dyDescent="0.25">
      <c r="A28" s="158" t="s">
        <v>112</v>
      </c>
      <c r="B28" s="157"/>
      <c r="C28" s="157">
        <f t="shared" ref="C28:Q28" si="94">C29</f>
        <v>3.0425732381140759E-4</v>
      </c>
      <c r="D28" s="157">
        <f t="shared" si="94"/>
        <v>1.7425283597216249E-4</v>
      </c>
      <c r="E28" s="157">
        <f t="shared" si="94"/>
        <v>1.1408115333047013E-4</v>
      </c>
      <c r="F28" s="157">
        <f t="shared" si="94"/>
        <v>2.7373807714257329E-4</v>
      </c>
      <c r="G28" s="157">
        <f t="shared" si="94"/>
        <v>2.1379704084451747E-4</v>
      </c>
      <c r="H28" s="157">
        <f t="shared" si="94"/>
        <v>3.0583473631790628E-4</v>
      </c>
      <c r="I28" s="157">
        <f t="shared" si="94"/>
        <v>2.0722106515726346E-4</v>
      </c>
      <c r="J28" s="157">
        <f t="shared" si="94"/>
        <v>6.2446727228067009E-4</v>
      </c>
      <c r="K28" s="157">
        <f t="shared" si="94"/>
        <v>5.1428236974615049E-4</v>
      </c>
      <c r="L28" s="157">
        <f t="shared" si="94"/>
        <v>5.0545058017372781E-4</v>
      </c>
      <c r="M28" s="157">
        <f t="shared" si="94"/>
        <v>3.7376922756515469E-4</v>
      </c>
      <c r="N28" s="157">
        <f t="shared" si="94"/>
        <v>7.4142435295907022E-5</v>
      </c>
      <c r="O28" s="157">
        <f t="shared" si="94"/>
        <v>0</v>
      </c>
      <c r="P28" s="157">
        <f t="shared" si="94"/>
        <v>0</v>
      </c>
      <c r="Q28" s="157">
        <f t="shared" si="94"/>
        <v>3.7465760294453206E-4</v>
      </c>
    </row>
    <row r="29" spans="1:17" ht="12" customHeight="1" x14ac:dyDescent="0.25">
      <c r="A29" s="23" t="s">
        <v>60</v>
      </c>
      <c r="B29" s="156"/>
      <c r="C29" s="156">
        <v>3.0425732381140759E-4</v>
      </c>
      <c r="D29" s="156">
        <v>1.7425283597216249E-4</v>
      </c>
      <c r="E29" s="156">
        <v>1.1408115333047013E-4</v>
      </c>
      <c r="F29" s="156">
        <v>2.7373807714257329E-4</v>
      </c>
      <c r="G29" s="156">
        <v>2.1379704084451747E-4</v>
      </c>
      <c r="H29" s="156">
        <v>3.0583473631790628E-4</v>
      </c>
      <c r="I29" s="156">
        <v>2.0722106515726346E-4</v>
      </c>
      <c r="J29" s="156">
        <v>6.2446727228067009E-4</v>
      </c>
      <c r="K29" s="156">
        <v>5.1428236974615049E-4</v>
      </c>
      <c r="L29" s="156">
        <v>5.0545058017372781E-4</v>
      </c>
      <c r="M29" s="156">
        <v>3.7376922756515469E-4</v>
      </c>
      <c r="N29" s="156">
        <v>7.4142435295907022E-5</v>
      </c>
      <c r="O29" s="156">
        <v>0</v>
      </c>
      <c r="P29" s="156">
        <v>0</v>
      </c>
      <c r="Q29" s="156">
        <v>3.7465760294453206E-4</v>
      </c>
    </row>
    <row r="30" spans="1:17" ht="12" customHeight="1" x14ac:dyDescent="0.25">
      <c r="A30" s="158" t="s">
        <v>63</v>
      </c>
      <c r="B30" s="157"/>
      <c r="C30" s="157">
        <f t="shared" ref="C30" si="95">SUM(C31:C32,C35:C36)</f>
        <v>4.1619330681800903E-2</v>
      </c>
      <c r="D30" s="157">
        <f t="shared" ref="D30" si="96">SUM(D31:D32,D35:D36)</f>
        <v>7.7417007851371067E-2</v>
      </c>
      <c r="E30" s="157">
        <f t="shared" ref="E30" si="97">SUM(E31:E32,E35:E36)</f>
        <v>7.2880388219323841E-2</v>
      </c>
      <c r="F30" s="157">
        <f t="shared" ref="F30" si="98">SUM(F31:F32,F35:F36)</f>
        <v>8.5730518044118131E-2</v>
      </c>
      <c r="G30" s="157">
        <f t="shared" ref="G30" si="99">SUM(G31:G32,G35:G36)</f>
        <v>5.6377688730782138E-2</v>
      </c>
      <c r="H30" s="157">
        <f t="shared" ref="H30" si="100">SUM(H31:H32,H35:H36)</f>
        <v>9.0330261618889976E-2</v>
      </c>
      <c r="I30" s="157">
        <f t="shared" ref="I30" si="101">SUM(I31:I32,I35:I36)</f>
        <v>4.692218560629989E-2</v>
      </c>
      <c r="J30" s="157">
        <f t="shared" ref="J30" si="102">SUM(J31:J32,J35:J36)</f>
        <v>4.5709499295847902E-2</v>
      </c>
      <c r="K30" s="157">
        <f t="shared" ref="K30" si="103">SUM(K31:K32,K35:K36)</f>
        <v>5.3582979461451199E-2</v>
      </c>
      <c r="L30" s="157">
        <f t="shared" ref="L30" si="104">SUM(L31:L32,L35:L36)</f>
        <v>2.9545463581585683E-2</v>
      </c>
      <c r="M30" s="157">
        <f t="shared" ref="M30" si="105">SUM(M31:M32,M35:M36)</f>
        <v>2.863505918712491E-2</v>
      </c>
      <c r="N30" s="157">
        <f t="shared" ref="N30" si="106">SUM(N31:N32,N35:N36)</f>
        <v>6.974408402573776E-3</v>
      </c>
      <c r="O30" s="157">
        <f t="shared" ref="O30" si="107">SUM(O31:O32,O35:O36)</f>
        <v>0</v>
      </c>
      <c r="P30" s="157">
        <f t="shared" ref="P30" si="108">SUM(P31:P32,P35:P36)</f>
        <v>4.3695991193194589E-2</v>
      </c>
      <c r="Q30" s="157">
        <f t="shared" ref="Q30" si="109">SUM(Q31:Q32,Q35:Q36)</f>
        <v>3.9256007577127298E-3</v>
      </c>
    </row>
    <row r="31" spans="1:17" ht="12" customHeight="1" x14ac:dyDescent="0.25">
      <c r="A31" s="167" t="s">
        <v>169</v>
      </c>
      <c r="B31" s="132"/>
      <c r="C31" s="132">
        <v>0</v>
      </c>
      <c r="D31" s="132">
        <v>5.602740840314166E-2</v>
      </c>
      <c r="E31" s="132">
        <v>4.8584112349948895E-2</v>
      </c>
      <c r="F31" s="132">
        <v>5.7081570627872162E-2</v>
      </c>
      <c r="G31" s="132">
        <v>1.5172336102058715E-2</v>
      </c>
      <c r="H31" s="132">
        <v>3.8652924466512292E-2</v>
      </c>
      <c r="I31" s="132">
        <v>2.3831600734102287E-2</v>
      </c>
      <c r="J31" s="132">
        <v>2.4934528722177666E-2</v>
      </c>
      <c r="K31" s="132">
        <v>0</v>
      </c>
      <c r="L31" s="132">
        <v>0</v>
      </c>
      <c r="M31" s="132">
        <v>0</v>
      </c>
      <c r="N31" s="132">
        <v>0</v>
      </c>
      <c r="O31" s="132">
        <v>0</v>
      </c>
      <c r="P31" s="132">
        <v>0</v>
      </c>
      <c r="Q31" s="132">
        <v>1.2744565939975586E-3</v>
      </c>
    </row>
    <row r="32" spans="1:17" ht="12" customHeight="1" x14ac:dyDescent="0.25">
      <c r="A32" s="167" t="s">
        <v>168</v>
      </c>
      <c r="B32" s="132"/>
      <c r="C32" s="132">
        <f t="shared" ref="C32" si="110">SUM(C33:C34)</f>
        <v>0</v>
      </c>
      <c r="D32" s="132">
        <f t="shared" ref="D32" si="111">SUM(D33:D34)</f>
        <v>2.1389599448229407E-2</v>
      </c>
      <c r="E32" s="132">
        <f t="shared" ref="E32" si="112">SUM(E33:E34)</f>
        <v>2.4296275869374946E-2</v>
      </c>
      <c r="F32" s="132">
        <f t="shared" ref="F32" si="113">SUM(F33:F34)</f>
        <v>2.8648947416245976E-2</v>
      </c>
      <c r="G32" s="132">
        <f t="shared" ref="G32" si="114">SUM(G33:G34)</f>
        <v>4.1205352628723421E-2</v>
      </c>
      <c r="H32" s="132">
        <f t="shared" ref="H32" si="115">SUM(H33:H34)</f>
        <v>5.1677337152377684E-2</v>
      </c>
      <c r="I32" s="132">
        <f t="shared" ref="I32" si="116">SUM(I33:I34)</f>
        <v>2.3090584872197607E-2</v>
      </c>
      <c r="J32" s="132">
        <f t="shared" ref="J32" si="117">SUM(J33:J34)</f>
        <v>2.077497057367024E-2</v>
      </c>
      <c r="K32" s="132">
        <f t="shared" ref="K32" si="118">SUM(K33:K34)</f>
        <v>0</v>
      </c>
      <c r="L32" s="132">
        <f t="shared" ref="L32" si="119">SUM(L33:L34)</f>
        <v>0</v>
      </c>
      <c r="M32" s="132">
        <f t="shared" ref="M32" si="120">SUM(M33:M34)</f>
        <v>0</v>
      </c>
      <c r="N32" s="132">
        <f t="shared" ref="N32" si="121">SUM(N33:N34)</f>
        <v>0</v>
      </c>
      <c r="O32" s="132">
        <f t="shared" ref="O32" si="122">SUM(O33:O34)</f>
        <v>0</v>
      </c>
      <c r="P32" s="132">
        <f t="shared" ref="P32" si="123">SUM(P33:P34)</f>
        <v>0</v>
      </c>
      <c r="Q32" s="132">
        <f t="shared" ref="Q32" si="124">SUM(Q33:Q34)</f>
        <v>2.6511441637151714E-3</v>
      </c>
    </row>
    <row r="33" spans="1:17" ht="12" customHeight="1" x14ac:dyDescent="0.25">
      <c r="A33" s="166" t="s">
        <v>57</v>
      </c>
      <c r="B33" s="165"/>
      <c r="C33" s="165">
        <v>0</v>
      </c>
      <c r="D33" s="165">
        <v>1.6436792351482332E-2</v>
      </c>
      <c r="E33" s="165">
        <v>1.8630534258939957E-2</v>
      </c>
      <c r="F33" s="165">
        <v>2.192007534847408E-2</v>
      </c>
      <c r="G33" s="165">
        <v>3.146751105054936E-2</v>
      </c>
      <c r="H33" s="165">
        <v>3.9391126961599125E-2</v>
      </c>
      <c r="I33" s="165">
        <v>1.7570185326704062E-2</v>
      </c>
      <c r="J33" s="165">
        <v>1.5777757043777166E-2</v>
      </c>
      <c r="K33" s="165">
        <v>0</v>
      </c>
      <c r="L33" s="165">
        <v>0</v>
      </c>
      <c r="M33" s="165">
        <v>0</v>
      </c>
      <c r="N33" s="165">
        <v>0</v>
      </c>
      <c r="O33" s="165">
        <v>0</v>
      </c>
      <c r="P33" s="165">
        <v>0</v>
      </c>
      <c r="Q33" s="165">
        <v>1.9866657590760809E-3</v>
      </c>
    </row>
    <row r="34" spans="1:17" ht="12" customHeight="1" x14ac:dyDescent="0.25">
      <c r="A34" s="147" t="s">
        <v>59</v>
      </c>
      <c r="B34" s="164"/>
      <c r="C34" s="164">
        <v>0</v>
      </c>
      <c r="D34" s="164">
        <v>4.9528070967470765E-3</v>
      </c>
      <c r="E34" s="164">
        <v>5.6657416104349892E-3</v>
      </c>
      <c r="F34" s="164">
        <v>6.7288720677718969E-3</v>
      </c>
      <c r="G34" s="164">
        <v>9.7378415781740613E-3</v>
      </c>
      <c r="H34" s="164">
        <v>1.228621019077856E-2</v>
      </c>
      <c r="I34" s="164">
        <v>5.5203995454935458E-3</v>
      </c>
      <c r="J34" s="164">
        <v>4.9972135298930751E-3</v>
      </c>
      <c r="K34" s="164">
        <v>0</v>
      </c>
      <c r="L34" s="164">
        <v>0</v>
      </c>
      <c r="M34" s="164">
        <v>0</v>
      </c>
      <c r="N34" s="164">
        <v>0</v>
      </c>
      <c r="O34" s="164">
        <v>0</v>
      </c>
      <c r="P34" s="164">
        <v>0</v>
      </c>
      <c r="Q34" s="164">
        <v>6.644784046390906E-4</v>
      </c>
    </row>
    <row r="35" spans="1:17" ht="12" customHeight="1" x14ac:dyDescent="0.25">
      <c r="A35" s="163" t="s">
        <v>142</v>
      </c>
      <c r="B35" s="162"/>
      <c r="C35" s="162">
        <v>2.1175140126556486E-2</v>
      </c>
      <c r="D35" s="162">
        <v>0</v>
      </c>
      <c r="E35" s="162">
        <v>0</v>
      </c>
      <c r="F35" s="162">
        <v>0</v>
      </c>
      <c r="G35" s="162">
        <v>0</v>
      </c>
      <c r="H35" s="162">
        <v>0</v>
      </c>
      <c r="I35" s="162">
        <v>0</v>
      </c>
      <c r="J35" s="162">
        <v>0</v>
      </c>
      <c r="K35" s="162">
        <v>0</v>
      </c>
      <c r="L35" s="162">
        <v>0</v>
      </c>
      <c r="M35" s="162">
        <v>1.0580259043920291E-2</v>
      </c>
      <c r="N35" s="162">
        <v>2.4520753801677065E-3</v>
      </c>
      <c r="O35" s="162">
        <v>0</v>
      </c>
      <c r="P35" s="162">
        <v>1.451489586727148E-2</v>
      </c>
      <c r="Q35" s="162">
        <v>0</v>
      </c>
    </row>
    <row r="36" spans="1:17" ht="12" customHeight="1" x14ac:dyDescent="0.25">
      <c r="A36" s="161" t="s">
        <v>141</v>
      </c>
      <c r="B36" s="160"/>
      <c r="C36" s="160">
        <f t="shared" ref="C36" si="125">SUM(C37:C38)</f>
        <v>2.0444190555244414E-2</v>
      </c>
      <c r="D36" s="160">
        <f t="shared" ref="D36" si="126">SUM(D37:D38)</f>
        <v>0</v>
      </c>
      <c r="E36" s="160">
        <f t="shared" ref="E36" si="127">SUM(E37:E38)</f>
        <v>0</v>
      </c>
      <c r="F36" s="160">
        <f t="shared" ref="F36" si="128">SUM(F37:F38)</f>
        <v>0</v>
      </c>
      <c r="G36" s="160">
        <f t="shared" ref="G36" si="129">SUM(G37:G38)</f>
        <v>0</v>
      </c>
      <c r="H36" s="160">
        <f t="shared" ref="H36" si="130">SUM(H37:H38)</f>
        <v>0</v>
      </c>
      <c r="I36" s="160">
        <f t="shared" ref="I36" si="131">SUM(I37:I38)</f>
        <v>0</v>
      </c>
      <c r="J36" s="160">
        <f t="shared" ref="J36" si="132">SUM(J37:J38)</f>
        <v>0</v>
      </c>
      <c r="K36" s="160">
        <f t="shared" ref="K36" si="133">SUM(K37:K38)</f>
        <v>5.3582979461451199E-2</v>
      </c>
      <c r="L36" s="160">
        <f t="shared" ref="L36" si="134">SUM(L37:L38)</f>
        <v>2.9545463581585683E-2</v>
      </c>
      <c r="M36" s="160">
        <f t="shared" ref="M36" si="135">SUM(M37:M38)</f>
        <v>1.8054800143204621E-2</v>
      </c>
      <c r="N36" s="160">
        <f t="shared" ref="N36" si="136">SUM(N37:N38)</f>
        <v>4.52233302240607E-3</v>
      </c>
      <c r="O36" s="160">
        <f t="shared" ref="O36" si="137">SUM(O37:O38)</f>
        <v>0</v>
      </c>
      <c r="P36" s="160">
        <f t="shared" ref="P36" si="138">SUM(P37:P38)</f>
        <v>2.9181095325923112E-2</v>
      </c>
      <c r="Q36" s="160">
        <f t="shared" ref="Q36" si="139">SUM(Q37:Q38)</f>
        <v>0</v>
      </c>
    </row>
    <row r="37" spans="1:17" ht="12" customHeight="1" x14ac:dyDescent="0.25">
      <c r="A37" s="148" t="s">
        <v>60</v>
      </c>
      <c r="B37" s="156"/>
      <c r="C37" s="156">
        <v>1.5208810058083262E-2</v>
      </c>
      <c r="D37" s="156">
        <v>0</v>
      </c>
      <c r="E37" s="156">
        <v>0</v>
      </c>
      <c r="F37" s="156">
        <v>0</v>
      </c>
      <c r="G37" s="156">
        <v>0</v>
      </c>
      <c r="H37" s="156">
        <v>0</v>
      </c>
      <c r="I37" s="156">
        <v>0</v>
      </c>
      <c r="J37" s="156">
        <v>0</v>
      </c>
      <c r="K37" s="156">
        <v>3.9509158222527291E-2</v>
      </c>
      <c r="L37" s="156">
        <v>2.1469516300355311E-2</v>
      </c>
      <c r="M37" s="156">
        <v>1.3436230422885108E-2</v>
      </c>
      <c r="N37" s="156">
        <v>3.3436536402366452E-3</v>
      </c>
      <c r="O37" s="156">
        <v>0</v>
      </c>
      <c r="P37" s="156">
        <v>2.1987477352145353E-2</v>
      </c>
      <c r="Q37" s="156">
        <v>0</v>
      </c>
    </row>
    <row r="38" spans="1:17" ht="12" customHeight="1" x14ac:dyDescent="0.25">
      <c r="A38" s="148" t="s">
        <v>59</v>
      </c>
      <c r="B38" s="156"/>
      <c r="C38" s="156">
        <v>5.2353804971611521E-3</v>
      </c>
      <c r="D38" s="156">
        <v>0</v>
      </c>
      <c r="E38" s="156">
        <v>0</v>
      </c>
      <c r="F38" s="156">
        <v>0</v>
      </c>
      <c r="G38" s="156">
        <v>0</v>
      </c>
      <c r="H38" s="156">
        <v>0</v>
      </c>
      <c r="I38" s="156">
        <v>0</v>
      </c>
      <c r="J38" s="156">
        <v>0</v>
      </c>
      <c r="K38" s="156">
        <v>1.4073821238923909E-2</v>
      </c>
      <c r="L38" s="156">
        <v>8.0759472812303723E-3</v>
      </c>
      <c r="M38" s="156">
        <v>4.6185697203195136E-3</v>
      </c>
      <c r="N38" s="156">
        <v>1.1786793821694252E-3</v>
      </c>
      <c r="O38" s="156">
        <v>0</v>
      </c>
      <c r="P38" s="156">
        <v>7.1936179737777609E-3</v>
      </c>
      <c r="Q38" s="156">
        <v>0</v>
      </c>
    </row>
    <row r="39" spans="1:17" ht="12" customHeight="1" x14ac:dyDescent="0.25">
      <c r="A39" s="158" t="s">
        <v>62</v>
      </c>
      <c r="B39" s="157"/>
      <c r="C39" s="157">
        <f t="shared" ref="C39" si="140">SUM(C40:C41)</f>
        <v>1.3557440136720141E-2</v>
      </c>
      <c r="D39" s="157">
        <f t="shared" ref="D39" si="141">SUM(D40:D41)</f>
        <v>2.722920634097397E-2</v>
      </c>
      <c r="E39" s="157">
        <f t="shared" ref="E39" si="142">SUM(E40:E41)</f>
        <v>2.1155513578216548E-2</v>
      </c>
      <c r="F39" s="157">
        <f t="shared" ref="F39" si="143">SUM(F40:F41)</f>
        <v>2.8579087658673091E-2</v>
      </c>
      <c r="G39" s="157">
        <f t="shared" ref="G39" si="144">SUM(G40:G41)</f>
        <v>3.0660890338377263E-2</v>
      </c>
      <c r="H39" s="157">
        <f t="shared" ref="H39" si="145">SUM(H40:H41)</f>
        <v>3.2870327812224424E-2</v>
      </c>
      <c r="I39" s="157">
        <f t="shared" ref="I39" si="146">SUM(I40:I41)</f>
        <v>2.4538077429496E-2</v>
      </c>
      <c r="J39" s="157">
        <f t="shared" ref="J39" si="147">SUM(J40:J41)</f>
        <v>2.4068672655231993E-2</v>
      </c>
      <c r="K39" s="157">
        <f t="shared" ref="K39" si="148">SUM(K40:K41)</f>
        <v>1.8982254226917256E-2</v>
      </c>
      <c r="L39" s="157">
        <f t="shared" ref="L39" si="149">SUM(L40:L41)</f>
        <v>1.0368552016077321E-2</v>
      </c>
      <c r="M39" s="157">
        <f t="shared" ref="M39" si="150">SUM(M40:M41)</f>
        <v>9.4444320305841958E-3</v>
      </c>
      <c r="N39" s="157">
        <f t="shared" ref="N39" si="151">SUM(N40:N41)</f>
        <v>2.4382100398633029E-3</v>
      </c>
      <c r="O39" s="157">
        <f t="shared" ref="O39" si="152">SUM(O40:O41)</f>
        <v>0</v>
      </c>
      <c r="P39" s="157">
        <f t="shared" ref="P39" si="153">SUM(P40:P41)</f>
        <v>1.8590986632438401E-2</v>
      </c>
      <c r="Q39" s="157">
        <f t="shared" ref="Q39" si="154">SUM(Q40:Q41)</f>
        <v>2.0034623797647757E-3</v>
      </c>
    </row>
    <row r="40" spans="1:17" ht="12" customHeight="1" x14ac:dyDescent="0.25">
      <c r="A40" s="23" t="s">
        <v>57</v>
      </c>
      <c r="B40" s="156"/>
      <c r="C40" s="156">
        <v>0</v>
      </c>
      <c r="D40" s="156">
        <v>1.2799879129788088E-2</v>
      </c>
      <c r="E40" s="156">
        <v>0</v>
      </c>
      <c r="F40" s="156">
        <v>1.0586081966839226E-2</v>
      </c>
      <c r="G40" s="156">
        <v>2.8999185032058974E-2</v>
      </c>
      <c r="H40" s="156">
        <v>1.8619665138063991E-2</v>
      </c>
      <c r="I40" s="156">
        <v>2.4538077429496E-2</v>
      </c>
      <c r="J40" s="156">
        <v>2.4068672655231993E-2</v>
      </c>
      <c r="K40" s="156">
        <v>0</v>
      </c>
      <c r="L40" s="156">
        <v>0</v>
      </c>
      <c r="M40" s="156">
        <v>0</v>
      </c>
      <c r="N40" s="156">
        <v>0</v>
      </c>
      <c r="O40" s="156">
        <v>0</v>
      </c>
      <c r="P40" s="156">
        <v>1.1996067082210109E-2</v>
      </c>
      <c r="Q40" s="156">
        <v>2.0034623797647757E-3</v>
      </c>
    </row>
    <row r="41" spans="1:17" ht="12" customHeight="1" x14ac:dyDescent="0.25">
      <c r="A41" s="29" t="s">
        <v>140</v>
      </c>
      <c r="B41" s="57"/>
      <c r="C41" s="57">
        <v>1.3557440136720141E-2</v>
      </c>
      <c r="D41" s="57">
        <v>1.442932721118588E-2</v>
      </c>
      <c r="E41" s="57">
        <v>2.1155513578216548E-2</v>
      </c>
      <c r="F41" s="57">
        <v>1.7993005691833867E-2</v>
      </c>
      <c r="G41" s="57">
        <v>1.6617053063182903E-3</v>
      </c>
      <c r="H41" s="57">
        <v>1.4250662674160435E-2</v>
      </c>
      <c r="I41" s="57">
        <v>0</v>
      </c>
      <c r="J41" s="57">
        <v>0</v>
      </c>
      <c r="K41" s="57">
        <v>1.8982254226917256E-2</v>
      </c>
      <c r="L41" s="57">
        <v>1.0368552016077321E-2</v>
      </c>
      <c r="M41" s="57">
        <v>9.4444320305841958E-3</v>
      </c>
      <c r="N41" s="57">
        <v>2.4382100398633029E-3</v>
      </c>
      <c r="O41" s="57">
        <v>0</v>
      </c>
      <c r="P41" s="57">
        <v>6.5949195502282921E-3</v>
      </c>
      <c r="Q41" s="57"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68">
        <f t="shared" ref="C43" si="155">SUM(C44,C47,C49,C58)</f>
        <v>50.942387044775167</v>
      </c>
      <c r="D43" s="168">
        <f t="shared" ref="D43" si="156">SUM(D44,D47,D49,D58)</f>
        <v>64.119715079014469</v>
      </c>
      <c r="E43" s="168">
        <f t="shared" ref="E43" si="157">SUM(E44,E47,E49,E58)</f>
        <v>60.151472860600229</v>
      </c>
      <c r="F43" s="168">
        <f t="shared" ref="F43" si="158">SUM(F44,F47,F49,F58)</f>
        <v>49.941599779705392</v>
      </c>
      <c r="G43" s="168">
        <f t="shared" ref="G43" si="159">SUM(G44,G47,G49,G58)</f>
        <v>33.491339062503066</v>
      </c>
      <c r="H43" s="168">
        <f t="shared" ref="H43" si="160">SUM(H44,H47,H49,H58)</f>
        <v>24.308779282731937</v>
      </c>
      <c r="I43" s="168">
        <f t="shared" ref="I43" si="161">SUM(I44,I47,I49,I58)</f>
        <v>9.8626457659225331</v>
      </c>
      <c r="J43" s="168">
        <f t="shared" ref="J43" si="162">SUM(J44,J47,J49,J58)</f>
        <v>37.118496410305504</v>
      </c>
      <c r="K43" s="168">
        <f t="shared" ref="K43" si="163">SUM(K44,K47,K49,K58)</f>
        <v>11.465176480134064</v>
      </c>
      <c r="L43" s="168">
        <f t="shared" ref="L43" si="164">SUM(L44,L47,L49,L58)</f>
        <v>40.440132896784576</v>
      </c>
      <c r="M43" s="168">
        <f t="shared" ref="M43" si="165">SUM(M44,M47,M49,M58)</f>
        <v>0</v>
      </c>
      <c r="N43" s="168">
        <f t="shared" ref="N43" si="166">SUM(N44,N47,N49,N58)</f>
        <v>39.93202202356386</v>
      </c>
      <c r="O43" s="168">
        <f t="shared" ref="O43" si="167">SUM(O44,O47,O49,O58)</f>
        <v>0</v>
      </c>
      <c r="P43" s="168">
        <f t="shared" ref="P43" si="168">SUM(P44,P47,P49,P58)</f>
        <v>43.810942392395738</v>
      </c>
      <c r="Q43" s="168">
        <f t="shared" ref="Q43" si="169">SUM(Q44,Q47,Q49,Q58)</f>
        <v>46.883197235482044</v>
      </c>
    </row>
    <row r="44" spans="1:17" ht="12.95" customHeight="1" x14ac:dyDescent="0.25">
      <c r="A44" s="158" t="s">
        <v>65</v>
      </c>
      <c r="B44" s="157"/>
      <c r="C44" s="157">
        <f t="shared" ref="C44:Q44" si="170">SUM(C45:C46)</f>
        <v>42.263810410056173</v>
      </c>
      <c r="D44" s="157">
        <f t="shared" si="170"/>
        <v>52.586382825562083</v>
      </c>
      <c r="E44" s="157">
        <f t="shared" si="170"/>
        <v>49.628366075163832</v>
      </c>
      <c r="F44" s="157">
        <f t="shared" si="170"/>
        <v>40.69480346994488</v>
      </c>
      <c r="G44" s="157">
        <f t="shared" si="170"/>
        <v>27.326907431184249</v>
      </c>
      <c r="H44" s="157">
        <f t="shared" si="170"/>
        <v>19.60655818710983</v>
      </c>
      <c r="I44" s="157">
        <f t="shared" si="170"/>
        <v>7.9056221725891795</v>
      </c>
      <c r="J44" s="157">
        <f t="shared" si="170"/>
        <v>29.867549225467574</v>
      </c>
      <c r="K44" s="157">
        <f t="shared" si="170"/>
        <v>9.0986551638421869</v>
      </c>
      <c r="L44" s="157">
        <f t="shared" si="170"/>
        <v>33.305774256118461</v>
      </c>
      <c r="M44" s="157">
        <f t="shared" si="170"/>
        <v>0</v>
      </c>
      <c r="N44" s="157">
        <f t="shared" si="170"/>
        <v>32.500619020837078</v>
      </c>
      <c r="O44" s="157">
        <f t="shared" si="170"/>
        <v>0</v>
      </c>
      <c r="P44" s="157">
        <f t="shared" si="170"/>
        <v>34.538177291672298</v>
      </c>
      <c r="Q44" s="157">
        <f t="shared" si="170"/>
        <v>37.973958784767667</v>
      </c>
    </row>
    <row r="45" spans="1:17" ht="12" customHeight="1" x14ac:dyDescent="0.25">
      <c r="A45" s="23" t="s">
        <v>166</v>
      </c>
      <c r="B45" s="156"/>
      <c r="C45" s="156">
        <v>41.611718374987802</v>
      </c>
      <c r="D45" s="156">
        <v>51.66435377937664</v>
      </c>
      <c r="E45" s="156">
        <v>48.751651921311407</v>
      </c>
      <c r="F45" s="156">
        <v>40.103541379373645</v>
      </c>
      <c r="G45" s="156">
        <v>26.937594406749731</v>
      </c>
      <c r="H45" s="156">
        <v>19.383877156359123</v>
      </c>
      <c r="I45" s="156">
        <v>7.7361229346945342</v>
      </c>
      <c r="J45" s="156">
        <v>29.422691135190849</v>
      </c>
      <c r="K45" s="156">
        <v>8.9444592704513006</v>
      </c>
      <c r="L45" s="156">
        <v>32.800393660206467</v>
      </c>
      <c r="M45" s="156">
        <v>0</v>
      </c>
      <c r="N45" s="156">
        <v>31.856698401412473</v>
      </c>
      <c r="O45" s="156">
        <v>0</v>
      </c>
      <c r="P45" s="156">
        <v>33.641436518610284</v>
      </c>
      <c r="Q45" s="156">
        <v>37.263355589390898</v>
      </c>
    </row>
    <row r="46" spans="1:17" ht="12" customHeight="1" x14ac:dyDescent="0.25">
      <c r="A46" s="23" t="s">
        <v>60</v>
      </c>
      <c r="B46" s="156"/>
      <c r="C46" s="156">
        <v>0.65209203506837365</v>
      </c>
      <c r="D46" s="156">
        <v>0.92202904618544401</v>
      </c>
      <c r="E46" s="156">
        <v>0.87671415385242613</v>
      </c>
      <c r="F46" s="156">
        <v>0.59126209057123424</v>
      </c>
      <c r="G46" s="156">
        <v>0.38931302443451632</v>
      </c>
      <c r="H46" s="156">
        <v>0.22268103075070778</v>
      </c>
      <c r="I46" s="156">
        <v>0.16949923789464519</v>
      </c>
      <c r="J46" s="156">
        <v>0.44485809027672457</v>
      </c>
      <c r="K46" s="156">
        <v>0.15419589339088541</v>
      </c>
      <c r="L46" s="156">
        <v>0.50538059591199569</v>
      </c>
      <c r="M46" s="156">
        <v>0</v>
      </c>
      <c r="N46" s="156">
        <v>0.64392061942460233</v>
      </c>
      <c r="O46" s="156">
        <v>0</v>
      </c>
      <c r="P46" s="156">
        <v>0.89674077306201638</v>
      </c>
      <c r="Q46" s="156">
        <v>0.71060319537676875</v>
      </c>
    </row>
    <row r="47" spans="1:17" ht="12.95" customHeight="1" x14ac:dyDescent="0.25">
      <c r="A47" s="158" t="s">
        <v>112</v>
      </c>
      <c r="B47" s="157"/>
      <c r="C47" s="157">
        <f t="shared" ref="C47:Q47" si="171">C48</f>
        <v>4.9193373532600275E-2</v>
      </c>
      <c r="D47" s="157">
        <f t="shared" si="171"/>
        <v>2.5683189052508507E-2</v>
      </c>
      <c r="E47" s="157">
        <f t="shared" si="171"/>
        <v>1.1703115324730557E-2</v>
      </c>
      <c r="F47" s="157">
        <f t="shared" si="171"/>
        <v>3.0142061252215854E-2</v>
      </c>
      <c r="G47" s="157">
        <f t="shared" si="171"/>
        <v>2.4578639027592254E-2</v>
      </c>
      <c r="H47" s="157">
        <f t="shared" si="171"/>
        <v>2.4306181809276694E-2</v>
      </c>
      <c r="I47" s="157">
        <f t="shared" si="171"/>
        <v>1.4472826864999922E-2</v>
      </c>
      <c r="J47" s="157">
        <f t="shared" si="171"/>
        <v>8.158108089551018E-2</v>
      </c>
      <c r="K47" s="157">
        <f t="shared" si="171"/>
        <v>5.7209914352709584E-2</v>
      </c>
      <c r="L47" s="157">
        <f t="shared" si="171"/>
        <v>5.6586180342779263E-2</v>
      </c>
      <c r="M47" s="157">
        <f t="shared" si="171"/>
        <v>0</v>
      </c>
      <c r="N47" s="157">
        <f t="shared" si="171"/>
        <v>1.1401812351858904E-2</v>
      </c>
      <c r="O47" s="157">
        <f t="shared" si="171"/>
        <v>0</v>
      </c>
      <c r="P47" s="157">
        <f t="shared" si="171"/>
        <v>7.4786743465651622E-4</v>
      </c>
      <c r="Q47" s="157">
        <f t="shared" si="171"/>
        <v>3.9017442629603327E-2</v>
      </c>
    </row>
    <row r="48" spans="1:17" ht="12" customHeight="1" x14ac:dyDescent="0.25">
      <c r="A48" s="23" t="s">
        <v>60</v>
      </c>
      <c r="B48" s="156"/>
      <c r="C48" s="156">
        <v>4.9193373532600275E-2</v>
      </c>
      <c r="D48" s="156">
        <v>2.5683189052508507E-2</v>
      </c>
      <c r="E48" s="156">
        <v>1.1703115324730557E-2</v>
      </c>
      <c r="F48" s="156">
        <v>3.0142061252215854E-2</v>
      </c>
      <c r="G48" s="156">
        <v>2.4578639027592254E-2</v>
      </c>
      <c r="H48" s="156">
        <v>2.4306181809276694E-2</v>
      </c>
      <c r="I48" s="156">
        <v>1.4472826864999922E-2</v>
      </c>
      <c r="J48" s="156">
        <v>8.158108089551018E-2</v>
      </c>
      <c r="K48" s="156">
        <v>5.7209914352709584E-2</v>
      </c>
      <c r="L48" s="156">
        <v>5.6586180342779263E-2</v>
      </c>
      <c r="M48" s="156">
        <v>0</v>
      </c>
      <c r="N48" s="156">
        <v>1.1401812351858904E-2</v>
      </c>
      <c r="O48" s="156">
        <v>0</v>
      </c>
      <c r="P48" s="156">
        <v>7.4786743465651622E-4</v>
      </c>
      <c r="Q48" s="156">
        <v>3.9017442629603327E-2</v>
      </c>
    </row>
    <row r="49" spans="1:17" ht="12" customHeight="1" x14ac:dyDescent="0.25">
      <c r="A49" s="158" t="s">
        <v>63</v>
      </c>
      <c r="B49" s="157"/>
      <c r="C49" s="157">
        <f t="shared" ref="C49" si="172">SUM(C50:C51,C54:C55)</f>
        <v>6.5776000993162489</v>
      </c>
      <c r="D49" s="157">
        <f t="shared" ref="D49" si="173">SUM(D50:D51,D54:D55)</f>
        <v>8.789794850453907</v>
      </c>
      <c r="E49" s="157">
        <f t="shared" ref="E49" si="174">SUM(E50:E51,E54:E55)</f>
        <v>7.9475555402620675</v>
      </c>
      <c r="F49" s="157">
        <f t="shared" ref="F49" si="175">SUM(F50:F51,F54:F55)</f>
        <v>7.0790934246714974</v>
      </c>
      <c r="G49" s="157">
        <f t="shared" ref="G49" si="176">SUM(G50:G51,G54:G55)</f>
        <v>4.6230833324215288</v>
      </c>
      <c r="H49" s="157">
        <f t="shared" ref="H49" si="177">SUM(H50:H51,H54:H55)</f>
        <v>3.573640726408092</v>
      </c>
      <c r="I49" s="157">
        <f t="shared" ref="I49" si="178">SUM(I50:I51,I54:I55)</f>
        <v>1.4777649152086836</v>
      </c>
      <c r="J49" s="157">
        <f t="shared" ref="J49" si="179">SUM(J50:J51,J54:J55)</f>
        <v>5.5161064757039373</v>
      </c>
      <c r="K49" s="157">
        <f t="shared" ref="K49" si="180">SUM(K50:K51,K54:K55)</f>
        <v>1.7379278984835489</v>
      </c>
      <c r="L49" s="157">
        <f t="shared" ref="L49" si="181">SUM(L50:L51,L54:L55)</f>
        <v>5.294982621268387</v>
      </c>
      <c r="M49" s="157">
        <f t="shared" ref="M49" si="182">SUM(M50:M51,M54:M55)</f>
        <v>0</v>
      </c>
      <c r="N49" s="157">
        <f t="shared" ref="N49" si="183">SUM(N50:N51,N54:N55)</f>
        <v>5.5378693240310692</v>
      </c>
      <c r="O49" s="157">
        <f t="shared" ref="O49" si="184">SUM(O50:O51,O54:O55)</f>
        <v>0</v>
      </c>
      <c r="P49" s="157">
        <f t="shared" ref="P49" si="185">SUM(P50:P51,P54:P55)</f>
        <v>6.9370919793869419</v>
      </c>
      <c r="Q49" s="157">
        <f t="shared" ref="Q49" si="186">SUM(Q50:Q51,Q54:Q55)</f>
        <v>6.6395490053703679</v>
      </c>
    </row>
    <row r="50" spans="1:17" ht="12" customHeight="1" x14ac:dyDescent="0.25">
      <c r="A50" s="167" t="s">
        <v>165</v>
      </c>
      <c r="B50" s="132"/>
      <c r="C50" s="132">
        <v>1.0900404694143639</v>
      </c>
      <c r="D50" s="132">
        <v>2.3498237263739727</v>
      </c>
      <c r="E50" s="132">
        <v>0.83546942743582842</v>
      </c>
      <c r="F50" s="132">
        <v>1.8978766959073627</v>
      </c>
      <c r="G50" s="132">
        <v>0</v>
      </c>
      <c r="H50" s="132">
        <v>0</v>
      </c>
      <c r="I50" s="132">
        <v>3.919220142764919E-2</v>
      </c>
      <c r="J50" s="132">
        <v>1.7606659648396754</v>
      </c>
      <c r="K50" s="132">
        <v>0</v>
      </c>
      <c r="L50" s="132">
        <v>0</v>
      </c>
      <c r="M50" s="132">
        <v>0</v>
      </c>
      <c r="N50" s="132">
        <v>9.6862146664422777E-2</v>
      </c>
      <c r="O50" s="132">
        <v>0</v>
      </c>
      <c r="P50" s="132">
        <v>1.2909584012441953</v>
      </c>
      <c r="Q50" s="132">
        <v>0.64796698921345075</v>
      </c>
    </row>
    <row r="51" spans="1:17" ht="12" customHeight="1" x14ac:dyDescent="0.25">
      <c r="A51" s="167" t="s">
        <v>164</v>
      </c>
      <c r="B51" s="132"/>
      <c r="C51" s="132">
        <f t="shared" ref="C51" si="187">SUM(C52:C53)</f>
        <v>2.3745377282848716</v>
      </c>
      <c r="D51" s="132">
        <f t="shared" ref="D51" si="188">SUM(D52:D53)</f>
        <v>2.1516964626734225</v>
      </c>
      <c r="E51" s="132">
        <f t="shared" ref="E51" si="189">SUM(E52:E53)</f>
        <v>3.5551345374806438</v>
      </c>
      <c r="F51" s="132">
        <f t="shared" ref="F51" si="190">SUM(F52:F53)</f>
        <v>4.0964754726422621</v>
      </c>
      <c r="G51" s="132">
        <f t="shared" ref="G51" si="191">SUM(G52:G53)</f>
        <v>2.0253171821096365</v>
      </c>
      <c r="H51" s="132">
        <f t="shared" ref="H51" si="192">SUM(H52:H53)</f>
        <v>3.0288449300693845</v>
      </c>
      <c r="I51" s="132">
        <f t="shared" ref="I51" si="193">SUM(I52:I53)</f>
        <v>1.4385727137810345</v>
      </c>
      <c r="J51" s="132">
        <f t="shared" ref="J51" si="194">SUM(J52:J53)</f>
        <v>1.4461739721545159</v>
      </c>
      <c r="K51" s="132">
        <f t="shared" ref="K51" si="195">SUM(K52:K53)</f>
        <v>1.7379278984835489</v>
      </c>
      <c r="L51" s="132">
        <f t="shared" ref="L51" si="196">SUM(L52:L53)</f>
        <v>1.9526263986580785</v>
      </c>
      <c r="M51" s="132">
        <f t="shared" ref="M51" si="197">SUM(M52:M53)</f>
        <v>0</v>
      </c>
      <c r="N51" s="132">
        <f t="shared" ref="N51" si="198">SUM(N52:N53)</f>
        <v>2.454784821466649</v>
      </c>
      <c r="O51" s="132">
        <f t="shared" ref="O51" si="199">SUM(O52:O53)</f>
        <v>0</v>
      </c>
      <c r="P51" s="132">
        <f t="shared" ref="P51" si="200">SUM(P52:P53)</f>
        <v>2.6058207686637429</v>
      </c>
      <c r="Q51" s="132">
        <f t="shared" ref="Q51" si="201">SUM(Q52:Q53)</f>
        <v>5.5429013681854373</v>
      </c>
    </row>
    <row r="52" spans="1:17" ht="12" customHeight="1" x14ac:dyDescent="0.25">
      <c r="A52" s="166" t="s">
        <v>163</v>
      </c>
      <c r="B52" s="165"/>
      <c r="C52" s="165">
        <v>1.8307510044963655</v>
      </c>
      <c r="D52" s="165">
        <v>1.66417095983784</v>
      </c>
      <c r="E52" s="165">
        <v>2.7438751225194662</v>
      </c>
      <c r="F52" s="165">
        <v>3.154900875373015</v>
      </c>
      <c r="G52" s="165">
        <v>1.5515041118359096</v>
      </c>
      <c r="H52" s="165">
        <v>2.3248903570617689</v>
      </c>
      <c r="I52" s="165">
        <v>1.1004228286046358</v>
      </c>
      <c r="J52" s="165">
        <v>1.1132732084425403</v>
      </c>
      <c r="K52" s="165">
        <v>1.3192094707550643</v>
      </c>
      <c r="L52" s="165">
        <v>1.4797304241138138</v>
      </c>
      <c r="M52" s="165">
        <v>0</v>
      </c>
      <c r="N52" s="165">
        <v>1.8803389854077031</v>
      </c>
      <c r="O52" s="165">
        <v>0</v>
      </c>
      <c r="P52" s="165">
        <v>1.9874127737930078</v>
      </c>
      <c r="Q52" s="165">
        <v>4.1916440067625667</v>
      </c>
    </row>
    <row r="53" spans="1:17" ht="12" customHeight="1" x14ac:dyDescent="0.25">
      <c r="A53" s="147" t="s">
        <v>59</v>
      </c>
      <c r="B53" s="164"/>
      <c r="C53" s="164">
        <v>0.5437867237885059</v>
      </c>
      <c r="D53" s="164">
        <v>0.48752550283558238</v>
      </c>
      <c r="E53" s="164">
        <v>0.81125941496117748</v>
      </c>
      <c r="F53" s="164">
        <v>0.94157459726924675</v>
      </c>
      <c r="G53" s="164">
        <v>0.47381307027372688</v>
      </c>
      <c r="H53" s="164">
        <v>0.70395457300761533</v>
      </c>
      <c r="I53" s="164">
        <v>0.3381498851763986</v>
      </c>
      <c r="J53" s="164">
        <v>0.33290076371197563</v>
      </c>
      <c r="K53" s="164">
        <v>0.4187184277284845</v>
      </c>
      <c r="L53" s="164">
        <v>0.47289597454426474</v>
      </c>
      <c r="M53" s="164">
        <v>0</v>
      </c>
      <c r="N53" s="164">
        <v>0.57444583605894584</v>
      </c>
      <c r="O53" s="164">
        <v>0</v>
      </c>
      <c r="P53" s="164">
        <v>0.61840799487073528</v>
      </c>
      <c r="Q53" s="164">
        <v>1.3512573614228709</v>
      </c>
    </row>
    <row r="54" spans="1:17" ht="12" customHeight="1" x14ac:dyDescent="0.25">
      <c r="A54" s="163" t="s">
        <v>142</v>
      </c>
      <c r="B54" s="162"/>
      <c r="C54" s="162">
        <v>1.6539755271190046</v>
      </c>
      <c r="D54" s="162">
        <v>2.5897096834549358</v>
      </c>
      <c r="E54" s="162">
        <v>1.4793430324799279</v>
      </c>
      <c r="F54" s="162">
        <v>0.80273474330023964</v>
      </c>
      <c r="G54" s="162">
        <v>0</v>
      </c>
      <c r="H54" s="162">
        <v>0</v>
      </c>
      <c r="I54" s="162">
        <v>0</v>
      </c>
      <c r="J54" s="162">
        <v>1.3527526778275154</v>
      </c>
      <c r="K54" s="162">
        <v>0</v>
      </c>
      <c r="L54" s="162">
        <v>0</v>
      </c>
      <c r="M54" s="162">
        <v>0</v>
      </c>
      <c r="N54" s="162">
        <v>0.9951077871881594</v>
      </c>
      <c r="O54" s="162">
        <v>0</v>
      </c>
      <c r="P54" s="162">
        <v>1.0060371012441123</v>
      </c>
      <c r="Q54" s="162">
        <v>0.14425177602325259</v>
      </c>
    </row>
    <row r="55" spans="1:17" ht="12" customHeight="1" x14ac:dyDescent="0.25">
      <c r="A55" s="161" t="s">
        <v>141</v>
      </c>
      <c r="B55" s="160"/>
      <c r="C55" s="160">
        <f t="shared" ref="C55" si="202">SUM(C56:C57)</f>
        <v>1.4590463744980084</v>
      </c>
      <c r="D55" s="160">
        <f t="shared" ref="D55" si="203">SUM(D56:D57)</f>
        <v>1.6985649779515746</v>
      </c>
      <c r="E55" s="160">
        <f t="shared" ref="E55" si="204">SUM(E56:E57)</f>
        <v>2.0776085428656663</v>
      </c>
      <c r="F55" s="160">
        <f t="shared" ref="F55" si="205">SUM(F56:F57)</f>
        <v>0.28200651282163214</v>
      </c>
      <c r="G55" s="160">
        <f t="shared" ref="G55" si="206">SUM(G56:G57)</f>
        <v>2.5977661503118923</v>
      </c>
      <c r="H55" s="160">
        <f t="shared" ref="H55" si="207">SUM(H56:H57)</f>
        <v>0.54479579633870734</v>
      </c>
      <c r="I55" s="160">
        <f t="shared" ref="I55" si="208">SUM(I56:I57)</f>
        <v>0</v>
      </c>
      <c r="J55" s="160">
        <f t="shared" ref="J55" si="209">SUM(J56:J57)</f>
        <v>0.95651386088223078</v>
      </c>
      <c r="K55" s="160">
        <f t="shared" ref="K55" si="210">SUM(K56:K57)</f>
        <v>0</v>
      </c>
      <c r="L55" s="160">
        <f t="shared" ref="L55" si="211">SUM(L56:L57)</f>
        <v>3.3423562226103081</v>
      </c>
      <c r="M55" s="160">
        <f t="shared" ref="M55" si="212">SUM(M56:M57)</f>
        <v>0</v>
      </c>
      <c r="N55" s="160">
        <f t="shared" ref="N55" si="213">SUM(N56:N57)</f>
        <v>1.9911145687118383</v>
      </c>
      <c r="O55" s="160">
        <f t="shared" ref="O55" si="214">SUM(O56:O57)</f>
        <v>0</v>
      </c>
      <c r="P55" s="160">
        <f t="shared" ref="P55" si="215">SUM(P56:P57)</f>
        <v>2.0342757082348926</v>
      </c>
      <c r="Q55" s="160">
        <f t="shared" ref="Q55" si="216">SUM(Q56:Q57)</f>
        <v>0.3044288719482271</v>
      </c>
    </row>
    <row r="56" spans="1:17" ht="12" customHeight="1" x14ac:dyDescent="0.25">
      <c r="A56" s="148" t="s">
        <v>60</v>
      </c>
      <c r="B56" s="156"/>
      <c r="C56" s="156">
        <v>1.0854114823334438</v>
      </c>
      <c r="D56" s="156">
        <v>1.2596446977855467</v>
      </c>
      <c r="E56" s="156">
        <v>1.5378692114465295</v>
      </c>
      <c r="F56" s="156">
        <v>0.20677870372409557</v>
      </c>
      <c r="G56" s="156">
        <v>1.9072854685046901</v>
      </c>
      <c r="H56" s="156">
        <v>0.39741443486126315</v>
      </c>
      <c r="I56" s="156">
        <v>0</v>
      </c>
      <c r="J56" s="156">
        <v>0.70015434168580049</v>
      </c>
      <c r="K56" s="156">
        <v>0</v>
      </c>
      <c r="L56" s="156">
        <v>2.428757673907338</v>
      </c>
      <c r="M56" s="156">
        <v>0</v>
      </c>
      <c r="N56" s="156">
        <v>1.4721599322332604</v>
      </c>
      <c r="O56" s="156">
        <v>0</v>
      </c>
      <c r="P56" s="156">
        <v>1.5327934254441564</v>
      </c>
      <c r="Q56" s="156">
        <v>0.22592233118973096</v>
      </c>
    </row>
    <row r="57" spans="1:17" ht="12" customHeight="1" x14ac:dyDescent="0.25">
      <c r="A57" s="148" t="s">
        <v>59</v>
      </c>
      <c r="B57" s="156"/>
      <c r="C57" s="156">
        <v>0.37363489216456469</v>
      </c>
      <c r="D57" s="156">
        <v>0.43892028016602797</v>
      </c>
      <c r="E57" s="156">
        <v>0.53973933141913666</v>
      </c>
      <c r="F57" s="156">
        <v>7.5227809097536555E-2</v>
      </c>
      <c r="G57" s="156">
        <v>0.69048068180720223</v>
      </c>
      <c r="H57" s="156">
        <v>0.14738136147744413</v>
      </c>
      <c r="I57" s="156">
        <v>0</v>
      </c>
      <c r="J57" s="156">
        <v>0.25635951919643024</v>
      </c>
      <c r="K57" s="156">
        <v>0</v>
      </c>
      <c r="L57" s="156">
        <v>0.91359854870296997</v>
      </c>
      <c r="M57" s="156">
        <v>0</v>
      </c>
      <c r="N57" s="156">
        <v>0.51895463647857798</v>
      </c>
      <c r="O57" s="156">
        <v>0</v>
      </c>
      <c r="P57" s="156">
        <v>0.50148228279073614</v>
      </c>
      <c r="Q57" s="156">
        <v>7.8506540758496168E-2</v>
      </c>
    </row>
    <row r="58" spans="1:17" ht="12" customHeight="1" x14ac:dyDescent="0.25">
      <c r="A58" s="158" t="s">
        <v>62</v>
      </c>
      <c r="B58" s="157"/>
      <c r="C58" s="157">
        <f t="shared" ref="C58" si="217">SUM(C59:C60)</f>
        <v>2.051783161870143</v>
      </c>
      <c r="D58" s="157">
        <f t="shared" ref="D58" si="218">SUM(D59:D60)</f>
        <v>2.717854213945968</v>
      </c>
      <c r="E58" s="157">
        <f t="shared" ref="E58" si="219">SUM(E59:E60)</f>
        <v>2.5638481298496005</v>
      </c>
      <c r="F58" s="157">
        <f t="shared" ref="F58" si="220">SUM(F59:F60)</f>
        <v>2.1375608238368002</v>
      </c>
      <c r="G58" s="157">
        <f t="shared" ref="G58" si="221">SUM(G59:G60)</f>
        <v>1.5167696598696963</v>
      </c>
      <c r="H58" s="157">
        <f t="shared" ref="H58" si="222">SUM(H59:H60)</f>
        <v>1.1042741874047366</v>
      </c>
      <c r="I58" s="157">
        <f t="shared" ref="I58" si="223">SUM(I59:I60)</f>
        <v>0.46478585125966926</v>
      </c>
      <c r="J58" s="157">
        <f t="shared" ref="J58" si="224">SUM(J59:J60)</f>
        <v>1.6532596282384815</v>
      </c>
      <c r="K58" s="157">
        <f t="shared" ref="K58" si="225">SUM(K59:K60)</f>
        <v>0.57138350345561961</v>
      </c>
      <c r="L58" s="157">
        <f t="shared" ref="L58" si="226">SUM(L59:L60)</f>
        <v>1.7827898390549473</v>
      </c>
      <c r="M58" s="157">
        <f t="shared" ref="M58" si="227">SUM(M59:M60)</f>
        <v>0</v>
      </c>
      <c r="N58" s="157">
        <f t="shared" ref="N58" si="228">SUM(N59:N60)</f>
        <v>1.8821318663438569</v>
      </c>
      <c r="O58" s="157">
        <f t="shared" ref="O58" si="229">SUM(O59:O60)</f>
        <v>0</v>
      </c>
      <c r="P58" s="157">
        <f t="shared" ref="P58" si="230">SUM(P59:P60)</f>
        <v>2.3349252539018406</v>
      </c>
      <c r="Q58" s="157">
        <f t="shared" ref="Q58" si="231">SUM(Q59:Q60)</f>
        <v>2.230672002714404</v>
      </c>
    </row>
    <row r="59" spans="1:17" ht="12" customHeight="1" x14ac:dyDescent="0.25">
      <c r="A59" s="23" t="s">
        <v>57</v>
      </c>
      <c r="B59" s="156"/>
      <c r="C59" s="156">
        <v>0</v>
      </c>
      <c r="D59" s="156">
        <v>2.3687201848164287E-2</v>
      </c>
      <c r="E59" s="156">
        <v>0</v>
      </c>
      <c r="F59" s="156">
        <v>0</v>
      </c>
      <c r="G59" s="156">
        <v>3.2661054018043255E-3</v>
      </c>
      <c r="H59" s="156">
        <v>0</v>
      </c>
      <c r="I59" s="156">
        <v>0</v>
      </c>
      <c r="J59" s="156">
        <v>0</v>
      </c>
      <c r="K59" s="156">
        <v>0</v>
      </c>
      <c r="L59" s="156">
        <v>0</v>
      </c>
      <c r="M59" s="156">
        <v>0</v>
      </c>
      <c r="N59" s="156">
        <v>0</v>
      </c>
      <c r="O59" s="156">
        <v>0</v>
      </c>
      <c r="P59" s="156">
        <v>3.2621832177864513E-3</v>
      </c>
      <c r="Q59" s="156">
        <v>0</v>
      </c>
    </row>
    <row r="60" spans="1:17" ht="12" customHeight="1" x14ac:dyDescent="0.25">
      <c r="A60" s="29" t="s">
        <v>140</v>
      </c>
      <c r="B60" s="57"/>
      <c r="C60" s="57">
        <v>2.051783161870143</v>
      </c>
      <c r="D60" s="57">
        <v>2.6941670120978038</v>
      </c>
      <c r="E60" s="57">
        <v>2.5638481298496005</v>
      </c>
      <c r="F60" s="57">
        <v>2.1375608238368002</v>
      </c>
      <c r="G60" s="57">
        <v>1.5135035544678919</v>
      </c>
      <c r="H60" s="57">
        <v>1.1042741874047366</v>
      </c>
      <c r="I60" s="57">
        <v>0.46478585125966926</v>
      </c>
      <c r="J60" s="57">
        <v>1.6532596282384815</v>
      </c>
      <c r="K60" s="57">
        <v>0.57138350345561961</v>
      </c>
      <c r="L60" s="57">
        <v>1.7827898390549473</v>
      </c>
      <c r="M60" s="57">
        <v>0</v>
      </c>
      <c r="N60" s="57">
        <v>1.8821318663438569</v>
      </c>
      <c r="O60" s="57">
        <v>0</v>
      </c>
      <c r="P60" s="57">
        <v>2.331663070684054</v>
      </c>
      <c r="Q60" s="57">
        <v>2.230672002714404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68">
        <f t="shared" ref="C62" si="232">SUM(C63,C66,C68,C77)</f>
        <v>56.563676243485119</v>
      </c>
      <c r="D62" s="168">
        <f t="shared" ref="D62" si="233">SUM(D63,D66,D68,D77)</f>
        <v>42.747408562321738</v>
      </c>
      <c r="E62" s="168">
        <f t="shared" ref="E62" si="234">SUM(E63,E66,E68,E77)</f>
        <v>49.622719137550042</v>
      </c>
      <c r="F62" s="168">
        <f t="shared" ref="F62" si="235">SUM(F63,F66,F68,F77)</f>
        <v>54.641390213480221</v>
      </c>
      <c r="G62" s="168">
        <f t="shared" ref="G62" si="236">SUM(G63,G66,G68,G77)</f>
        <v>31.891377162910256</v>
      </c>
      <c r="H62" s="168">
        <f t="shared" ref="H62" si="237">SUM(H63,H66,H68,H77)</f>
        <v>30.639764127804845</v>
      </c>
      <c r="I62" s="168">
        <f t="shared" ref="I62" si="238">SUM(I63,I66,I68,I77)</f>
        <v>27.440467499619906</v>
      </c>
      <c r="J62" s="168">
        <f t="shared" ref="J62" si="239">SUM(J63,J66,J68,J77)</f>
        <v>28.842268420275435</v>
      </c>
      <c r="K62" s="168">
        <f t="shared" ref="K62" si="240">SUM(K63,K66,K68,K77)</f>
        <v>32.760239931342461</v>
      </c>
      <c r="L62" s="168">
        <f t="shared" ref="L62" si="241">SUM(L63,L66,L68,L77)</f>
        <v>35.12237360478602</v>
      </c>
      <c r="M62" s="168">
        <f t="shared" ref="M62" si="242">SUM(M63,M66,M68,M77)</f>
        <v>27.105954603312405</v>
      </c>
      <c r="N62" s="168">
        <f t="shared" ref="N62" si="243">SUM(N63,N66,N68,N77)</f>
        <v>31.149969420210919</v>
      </c>
      <c r="O62" s="168">
        <f t="shared" ref="O62" si="244">SUM(O63,O66,O68,O77)</f>
        <v>37.113951397251519</v>
      </c>
      <c r="P62" s="168">
        <f t="shared" ref="P62" si="245">SUM(P63,P66,P68,P77)</f>
        <v>35.790978784737412</v>
      </c>
      <c r="Q62" s="168">
        <f t="shared" ref="Q62" si="246">SUM(Q63,Q66,Q68,Q77)</f>
        <v>37.709394179577728</v>
      </c>
    </row>
    <row r="63" spans="1:17" ht="12.95" customHeight="1" x14ac:dyDescent="0.25">
      <c r="A63" s="158" t="s">
        <v>65</v>
      </c>
      <c r="B63" s="157"/>
      <c r="C63" s="157">
        <f t="shared" ref="C63:Q63" si="247">SUM(C64:C65)</f>
        <v>45.782109805938312</v>
      </c>
      <c r="D63" s="157">
        <f t="shared" si="247"/>
        <v>34.208188191971153</v>
      </c>
      <c r="E63" s="157">
        <f t="shared" si="247"/>
        <v>39.843431772876087</v>
      </c>
      <c r="F63" s="157">
        <f t="shared" si="247"/>
        <v>43.441133040435453</v>
      </c>
      <c r="G63" s="157">
        <f t="shared" si="247"/>
        <v>25.365077412719042</v>
      </c>
      <c r="H63" s="157">
        <f t="shared" si="247"/>
        <v>23.906734488675347</v>
      </c>
      <c r="I63" s="157">
        <f t="shared" si="247"/>
        <v>21.133895358161723</v>
      </c>
      <c r="J63" s="157">
        <f t="shared" si="247"/>
        <v>22.239289865019611</v>
      </c>
      <c r="K63" s="157">
        <f t="shared" si="247"/>
        <v>25.349191069875182</v>
      </c>
      <c r="L63" s="157">
        <f t="shared" si="247"/>
        <v>28.067336078597297</v>
      </c>
      <c r="M63" s="157">
        <f t="shared" si="247"/>
        <v>21.024562438743281</v>
      </c>
      <c r="N63" s="157">
        <f t="shared" si="247"/>
        <v>24.37612735964257</v>
      </c>
      <c r="O63" s="157">
        <f t="shared" si="247"/>
        <v>29.831241064059252</v>
      </c>
      <c r="P63" s="157">
        <f t="shared" si="247"/>
        <v>27.361578461506603</v>
      </c>
      <c r="Q63" s="157">
        <f t="shared" si="247"/>
        <v>29.603996388816821</v>
      </c>
    </row>
    <row r="64" spans="1:17" ht="12" customHeight="1" x14ac:dyDescent="0.25">
      <c r="A64" s="23" t="s">
        <v>161</v>
      </c>
      <c r="B64" s="156"/>
      <c r="C64" s="156">
        <v>45.029036381198004</v>
      </c>
      <c r="D64" s="156">
        <v>33.570236059433682</v>
      </c>
      <c r="E64" s="156">
        <v>39.095718542663775</v>
      </c>
      <c r="F64" s="156">
        <v>42.770366243548345</v>
      </c>
      <c r="G64" s="156">
        <v>24.981243609676724</v>
      </c>
      <c r="H64" s="156">
        <v>23.618162388101126</v>
      </c>
      <c r="I64" s="156">
        <v>20.651732854085999</v>
      </c>
      <c r="J64" s="156">
        <v>21.887326485553018</v>
      </c>
      <c r="K64" s="156">
        <v>24.892043570649374</v>
      </c>
      <c r="L64" s="156">
        <v>27.615293728491046</v>
      </c>
      <c r="M64" s="156">
        <v>20.62714899286529</v>
      </c>
      <c r="N64" s="156">
        <v>23.86486713316566</v>
      </c>
      <c r="O64" s="156">
        <v>29.528514579799015</v>
      </c>
      <c r="P64" s="156">
        <v>26.614764836899091</v>
      </c>
      <c r="Q64" s="156">
        <v>29.024544575995186</v>
      </c>
    </row>
    <row r="65" spans="1:17" ht="12" customHeight="1" x14ac:dyDescent="0.25">
      <c r="A65" s="23" t="s">
        <v>60</v>
      </c>
      <c r="B65" s="156"/>
      <c r="C65" s="156">
        <v>0.75307342474030547</v>
      </c>
      <c r="D65" s="156">
        <v>0.63795213253747451</v>
      </c>
      <c r="E65" s="156">
        <v>0.74771323021230973</v>
      </c>
      <c r="F65" s="156">
        <v>0.67076679688710905</v>
      </c>
      <c r="G65" s="156">
        <v>0.38383380304231851</v>
      </c>
      <c r="H65" s="156">
        <v>0.28857210057422156</v>
      </c>
      <c r="I65" s="156">
        <v>0.4821625040757242</v>
      </c>
      <c r="J65" s="156">
        <v>0.35196337946659251</v>
      </c>
      <c r="K65" s="156">
        <v>0.45714749922580911</v>
      </c>
      <c r="L65" s="156">
        <v>0.45204235010625071</v>
      </c>
      <c r="M65" s="156">
        <v>0.3974134458779896</v>
      </c>
      <c r="N65" s="156">
        <v>0.51126022647691161</v>
      </c>
      <c r="O65" s="156">
        <v>0.30272648426023568</v>
      </c>
      <c r="P65" s="156">
        <v>0.74681362460751111</v>
      </c>
      <c r="Q65" s="156">
        <v>0.57945181282163327</v>
      </c>
    </row>
    <row r="66" spans="1:17" ht="12.95" customHeight="1" x14ac:dyDescent="0.25">
      <c r="A66" s="158" t="s">
        <v>112</v>
      </c>
      <c r="B66" s="157"/>
      <c r="C66" s="157">
        <f t="shared" ref="C66:Q66" si="248">C67</f>
        <v>3.9258401397593963E-2</v>
      </c>
      <c r="D66" s="157">
        <f t="shared" si="248"/>
        <v>1.8363369547676867E-2</v>
      </c>
      <c r="E66" s="157">
        <f t="shared" si="248"/>
        <v>1.0144194443025105E-2</v>
      </c>
      <c r="F66" s="157">
        <f t="shared" si="248"/>
        <v>2.7102422265758326E-2</v>
      </c>
      <c r="G66" s="157">
        <f t="shared" si="248"/>
        <v>2.1024625861041132E-2</v>
      </c>
      <c r="H66" s="157">
        <f t="shared" si="248"/>
        <v>2.3229548824287412E-2</v>
      </c>
      <c r="I66" s="157">
        <f t="shared" si="248"/>
        <v>2.0178046492694231E-2</v>
      </c>
      <c r="J66" s="157">
        <f t="shared" si="248"/>
        <v>6.003662423433731E-2</v>
      </c>
      <c r="K66" s="157">
        <f t="shared" si="248"/>
        <v>6.0029708971920739E-2</v>
      </c>
      <c r="L66" s="157">
        <f t="shared" si="248"/>
        <v>5.0110697633865449E-2</v>
      </c>
      <c r="M66" s="157">
        <f t="shared" si="248"/>
        <v>4.1227102591150491E-2</v>
      </c>
      <c r="N66" s="157">
        <f t="shared" si="248"/>
        <v>1.171791059753074E-2</v>
      </c>
      <c r="O66" s="157">
        <f t="shared" si="248"/>
        <v>3.8785471678066591E-2</v>
      </c>
      <c r="P66" s="157">
        <f t="shared" si="248"/>
        <v>9.1333195866613679E-4</v>
      </c>
      <c r="Q66" s="157">
        <f t="shared" si="248"/>
        <v>5.4455150447033453E-2</v>
      </c>
    </row>
    <row r="67" spans="1:17" ht="12" customHeight="1" x14ac:dyDescent="0.25">
      <c r="A67" s="23" t="s">
        <v>60</v>
      </c>
      <c r="B67" s="156"/>
      <c r="C67" s="156">
        <v>3.9258401397593963E-2</v>
      </c>
      <c r="D67" s="156">
        <v>1.8363369547676867E-2</v>
      </c>
      <c r="E67" s="156">
        <v>1.0144194443025105E-2</v>
      </c>
      <c r="F67" s="156">
        <v>2.7102422265758326E-2</v>
      </c>
      <c r="G67" s="156">
        <v>2.1024625861041132E-2</v>
      </c>
      <c r="H67" s="156">
        <v>2.3229548824287412E-2</v>
      </c>
      <c r="I67" s="156">
        <v>2.0178046492694231E-2</v>
      </c>
      <c r="J67" s="156">
        <v>6.003662423433731E-2</v>
      </c>
      <c r="K67" s="156">
        <v>6.0029708971920739E-2</v>
      </c>
      <c r="L67" s="156">
        <v>5.0110697633865449E-2</v>
      </c>
      <c r="M67" s="156">
        <v>4.1227102591150491E-2</v>
      </c>
      <c r="N67" s="156">
        <v>1.171791059753074E-2</v>
      </c>
      <c r="O67" s="156">
        <v>3.8785471678066591E-2</v>
      </c>
      <c r="P67" s="156">
        <v>9.1333195866613679E-4</v>
      </c>
      <c r="Q67" s="156">
        <v>5.4455150447033453E-2</v>
      </c>
    </row>
    <row r="68" spans="1:17" ht="12" customHeight="1" x14ac:dyDescent="0.25">
      <c r="A68" s="158" t="s">
        <v>63</v>
      </c>
      <c r="B68" s="157"/>
      <c r="C68" s="157">
        <f t="shared" ref="C68" si="249">SUM(C69:C70,C73:C74)</f>
        <v>7.3258436052325653</v>
      </c>
      <c r="D68" s="157">
        <f t="shared" ref="D68" si="250">SUM(D69:D70,D73:D74)</f>
        <v>5.9380942863532873</v>
      </c>
      <c r="E68" s="157">
        <f t="shared" ref="E68" si="251">SUM(E69:E70,E73:E74)</f>
        <v>6.5478107245448633</v>
      </c>
      <c r="F68" s="157">
        <f t="shared" ref="F68" si="252">SUM(F69:F70,F73:F74)</f>
        <v>7.499522118165487</v>
      </c>
      <c r="G68" s="157">
        <f t="shared" ref="G68" si="253">SUM(G69:G70,G73:G74)</f>
        <v>4.4637420608615503</v>
      </c>
      <c r="H68" s="157">
        <f t="shared" ref="H68" si="254">SUM(H69:H70,H73:H74)</f>
        <v>4.4608891655448897</v>
      </c>
      <c r="I68" s="157">
        <f t="shared" ref="I68" si="255">SUM(I69:I70,I73:I74)</f>
        <v>4.2991972986597435</v>
      </c>
      <c r="J68" s="157">
        <f t="shared" ref="J68" si="256">SUM(J69:J70,J73:J74)</f>
        <v>4.4454146237249503</v>
      </c>
      <c r="K68" s="157">
        <f t="shared" ref="K68" si="257">SUM(K69:K70,K73:K74)</f>
        <v>4.9068587156402677</v>
      </c>
      <c r="L68" s="157">
        <f t="shared" ref="L68" si="258">SUM(L69:L70,L73:L74)</f>
        <v>4.6860355496744113</v>
      </c>
      <c r="M68" s="157">
        <f t="shared" ref="M68" si="259">SUM(M69:M70,M73:M74)</f>
        <v>4.1269904523924144</v>
      </c>
      <c r="N68" s="157">
        <f t="shared" ref="N68" si="260">SUM(N69:N70,N73:N74)</f>
        <v>4.535077023566533</v>
      </c>
      <c r="O68" s="157">
        <f t="shared" ref="O68" si="261">SUM(O69:O70,O73:O74)</f>
        <v>4.8273991785892365</v>
      </c>
      <c r="P68" s="157">
        <f t="shared" ref="P68" si="262">SUM(P69:P70,P73:P74)</f>
        <v>5.764931885000502</v>
      </c>
      <c r="Q68" s="157">
        <f t="shared" ref="Q68" si="263">SUM(Q69:Q70,Q73:Q74)</f>
        <v>5.409200564464629</v>
      </c>
    </row>
    <row r="69" spans="1:17" ht="12" customHeight="1" x14ac:dyDescent="0.25">
      <c r="A69" s="167" t="s">
        <v>160</v>
      </c>
      <c r="B69" s="132"/>
      <c r="C69" s="132">
        <v>2.0397065418127265</v>
      </c>
      <c r="D69" s="132">
        <v>1.7929672950503655</v>
      </c>
      <c r="E69" s="132">
        <v>1.2243899503847431</v>
      </c>
      <c r="F69" s="132">
        <v>1.529581812001114</v>
      </c>
      <c r="G69" s="132">
        <v>0</v>
      </c>
      <c r="H69" s="132">
        <v>0</v>
      </c>
      <c r="I69" s="132">
        <v>0.7916885106501117</v>
      </c>
      <c r="J69" s="132">
        <v>1.4088883566853916</v>
      </c>
      <c r="K69" s="132">
        <v>0</v>
      </c>
      <c r="L69" s="132">
        <v>0</v>
      </c>
      <c r="M69" s="132">
        <v>0.55695880452859436</v>
      </c>
      <c r="N69" s="132">
        <v>0</v>
      </c>
      <c r="O69" s="132">
        <v>0</v>
      </c>
      <c r="P69" s="132">
        <v>1.3269654577092376</v>
      </c>
      <c r="Q69" s="132">
        <v>0.44351718937937579</v>
      </c>
    </row>
    <row r="70" spans="1:17" ht="12" customHeight="1" x14ac:dyDescent="0.25">
      <c r="A70" s="167" t="s">
        <v>159</v>
      </c>
      <c r="B70" s="132"/>
      <c r="C70" s="132">
        <f t="shared" ref="C70" si="264">SUM(C71:C72)</f>
        <v>4.7217784425577429</v>
      </c>
      <c r="D70" s="132">
        <f t="shared" ref="D70" si="265">SUM(D71:D72)</f>
        <v>1.5463563596644041</v>
      </c>
      <c r="E70" s="132">
        <f t="shared" ref="E70" si="266">SUM(E71:E72)</f>
        <v>4.9647088806683985</v>
      </c>
      <c r="F70" s="132">
        <f t="shared" ref="F70" si="267">SUM(F71:F72)</f>
        <v>3.9468753416265301</v>
      </c>
      <c r="G70" s="132">
        <f t="shared" ref="G70" si="268">SUM(G71:G72)</f>
        <v>2.836339736880265</v>
      </c>
      <c r="H70" s="132">
        <f t="shared" ref="H70" si="269">SUM(H71:H72)</f>
        <v>2.7215223574969749</v>
      </c>
      <c r="I70" s="132">
        <f t="shared" ref="I70" si="270">SUM(I71:I72)</f>
        <v>2.0027004839109548</v>
      </c>
      <c r="J70" s="132">
        <f t="shared" ref="J70" si="271">SUM(J71:J72)</f>
        <v>1.3560663094239245</v>
      </c>
      <c r="K70" s="132">
        <f t="shared" ref="K70" si="272">SUM(K71:K72)</f>
        <v>4.9068587156402677</v>
      </c>
      <c r="L70" s="132">
        <f t="shared" ref="L70" si="273">SUM(L71:L72)</f>
        <v>3.4640189709962819</v>
      </c>
      <c r="M70" s="132">
        <f t="shared" ref="M70" si="274">SUM(M71:M72)</f>
        <v>2.0493118633571066</v>
      </c>
      <c r="N70" s="132">
        <f t="shared" ref="N70" si="275">SUM(N71:N72)</f>
        <v>2.393147457102982</v>
      </c>
      <c r="O70" s="132">
        <f t="shared" ref="O70" si="276">SUM(O71:O72)</f>
        <v>4.8273991785892365</v>
      </c>
      <c r="P70" s="132">
        <f t="shared" ref="P70" si="277">SUM(P71:P72)</f>
        <v>2.7284554294904897</v>
      </c>
      <c r="Q70" s="132">
        <f t="shared" ref="Q70" si="278">SUM(Q71:Q72)</f>
        <v>4.9233027829808362</v>
      </c>
    </row>
    <row r="71" spans="1:17" ht="12" customHeight="1" x14ac:dyDescent="0.25">
      <c r="A71" s="166" t="s">
        <v>109</v>
      </c>
      <c r="B71" s="165"/>
      <c r="C71" s="165">
        <v>3.6043621354051076</v>
      </c>
      <c r="D71" s="165">
        <v>1.1760729507106045</v>
      </c>
      <c r="E71" s="165">
        <v>3.7703383477093335</v>
      </c>
      <c r="F71" s="165">
        <v>3.0007926866391532</v>
      </c>
      <c r="G71" s="165">
        <v>2.1438042919513616</v>
      </c>
      <c r="H71" s="165">
        <v>2.0537760927593616</v>
      </c>
      <c r="I71" s="165">
        <v>1.4975101331114573</v>
      </c>
      <c r="J71" s="165">
        <v>1.0134738659855045</v>
      </c>
      <c r="K71" s="165">
        <v>3.6825892416956614</v>
      </c>
      <c r="L71" s="165">
        <v>2.5971374375973357</v>
      </c>
      <c r="M71" s="165">
        <v>1.5419959860259322</v>
      </c>
      <c r="N71" s="165">
        <v>1.7921683979806535</v>
      </c>
      <c r="O71" s="165">
        <v>3.5839007218364709</v>
      </c>
      <c r="P71" s="165">
        <v>2.0505311311045458</v>
      </c>
      <c r="Q71" s="165">
        <v>3.6821027377832367</v>
      </c>
    </row>
    <row r="72" spans="1:17" ht="12" customHeight="1" x14ac:dyDescent="0.25">
      <c r="A72" s="147" t="s">
        <v>59</v>
      </c>
      <c r="B72" s="164"/>
      <c r="C72" s="164">
        <v>1.1174163071526353</v>
      </c>
      <c r="D72" s="164">
        <v>0.37028340895379969</v>
      </c>
      <c r="E72" s="164">
        <v>1.1943705329590653</v>
      </c>
      <c r="F72" s="164">
        <v>0.94608265498737665</v>
      </c>
      <c r="G72" s="164">
        <v>0.6925354449289034</v>
      </c>
      <c r="H72" s="164">
        <v>0.66774626473761323</v>
      </c>
      <c r="I72" s="164">
        <v>0.50519035079949759</v>
      </c>
      <c r="J72" s="164">
        <v>0.34259244343842005</v>
      </c>
      <c r="K72" s="164">
        <v>1.2242694739446063</v>
      </c>
      <c r="L72" s="164">
        <v>0.86688153339894602</v>
      </c>
      <c r="M72" s="164">
        <v>0.50731587733117445</v>
      </c>
      <c r="N72" s="164">
        <v>0.60097905912232841</v>
      </c>
      <c r="O72" s="164">
        <v>1.2434984567527658</v>
      </c>
      <c r="P72" s="164">
        <v>0.67792429838594415</v>
      </c>
      <c r="Q72" s="164">
        <v>1.2412000451975993</v>
      </c>
    </row>
    <row r="73" spans="1:17" ht="12" customHeight="1" x14ac:dyDescent="0.25">
      <c r="A73" s="163" t="s">
        <v>142</v>
      </c>
      <c r="B73" s="162"/>
      <c r="C73" s="162">
        <v>0.44316454805988509</v>
      </c>
      <c r="D73" s="162">
        <v>1.5306121533766333</v>
      </c>
      <c r="E73" s="162">
        <v>0.27232163879216603</v>
      </c>
      <c r="F73" s="162">
        <v>1.3047022442702729</v>
      </c>
      <c r="G73" s="162">
        <v>0</v>
      </c>
      <c r="H73" s="162">
        <v>0.36419803710148629</v>
      </c>
      <c r="I73" s="162">
        <v>0.70732985736287468</v>
      </c>
      <c r="J73" s="162">
        <v>0.88439367407479863</v>
      </c>
      <c r="K73" s="162">
        <v>0</v>
      </c>
      <c r="L73" s="162">
        <v>0.45894297008034207</v>
      </c>
      <c r="M73" s="162">
        <v>0.51955136525778489</v>
      </c>
      <c r="N73" s="162">
        <v>0.55876911717464361</v>
      </c>
      <c r="O73" s="162">
        <v>0</v>
      </c>
      <c r="P73" s="162">
        <v>0.56938535335451324</v>
      </c>
      <c r="Q73" s="162">
        <v>1.3745223015882862E-2</v>
      </c>
    </row>
    <row r="74" spans="1:17" ht="12" customHeight="1" x14ac:dyDescent="0.25">
      <c r="A74" s="161" t="s">
        <v>141</v>
      </c>
      <c r="B74" s="160"/>
      <c r="C74" s="160">
        <f t="shared" ref="C74" si="279">SUM(C75:C76)</f>
        <v>0.12119407280221095</v>
      </c>
      <c r="D74" s="160">
        <f t="shared" ref="D74" si="280">SUM(D75:D76)</f>
        <v>1.0681584782618838</v>
      </c>
      <c r="E74" s="160">
        <f t="shared" ref="E74" si="281">SUM(E75:E76)</f>
        <v>8.6390254699556357E-2</v>
      </c>
      <c r="F74" s="160">
        <f t="shared" ref="F74" si="282">SUM(F75:F76)</f>
        <v>0.71836272026756998</v>
      </c>
      <c r="G74" s="160">
        <f t="shared" ref="G74" si="283">SUM(G75:G76)</f>
        <v>1.6274023239812849</v>
      </c>
      <c r="H74" s="160">
        <f t="shared" ref="H74" si="284">SUM(H75:H76)</f>
        <v>1.3751687709464284</v>
      </c>
      <c r="I74" s="160">
        <f t="shared" ref="I74" si="285">SUM(I75:I76)</f>
        <v>0.79747844673580204</v>
      </c>
      <c r="J74" s="160">
        <f t="shared" ref="J74" si="286">SUM(J75:J76)</f>
        <v>0.79606628354083619</v>
      </c>
      <c r="K74" s="160">
        <f t="shared" ref="K74" si="287">SUM(K75:K76)</f>
        <v>0</v>
      </c>
      <c r="L74" s="160">
        <f t="shared" ref="L74" si="288">SUM(L75:L76)</f>
        <v>0.76307360859778672</v>
      </c>
      <c r="M74" s="160">
        <f t="shared" ref="M74" si="289">SUM(M75:M76)</f>
        <v>1.0011684192489285</v>
      </c>
      <c r="N74" s="160">
        <f t="shared" ref="N74" si="290">SUM(N75:N76)</f>
        <v>1.5831604492889071</v>
      </c>
      <c r="O74" s="160">
        <f t="shared" ref="O74" si="291">SUM(O75:O76)</f>
        <v>0</v>
      </c>
      <c r="P74" s="160">
        <f t="shared" ref="P74" si="292">SUM(P75:P76)</f>
        <v>1.1401256444462622</v>
      </c>
      <c r="Q74" s="160">
        <f t="shared" ref="Q74" si="293">SUM(Q75:Q76)</f>
        <v>2.8635369088533372E-2</v>
      </c>
    </row>
    <row r="75" spans="1:17" ht="12" customHeight="1" x14ac:dyDescent="0.25">
      <c r="A75" s="148" t="s">
        <v>60</v>
      </c>
      <c r="B75" s="156"/>
      <c r="C75" s="156">
        <v>9.0158503875885296E-2</v>
      </c>
      <c r="D75" s="156">
        <v>0.79213935351469356</v>
      </c>
      <c r="E75" s="156">
        <v>6.3947038207794779E-2</v>
      </c>
      <c r="F75" s="156">
        <v>0.52673291341535577</v>
      </c>
      <c r="G75" s="156">
        <v>1.1948422699893921</v>
      </c>
      <c r="H75" s="156">
        <v>1.0031500309241712</v>
      </c>
      <c r="I75" s="156">
        <v>0.59370078044418184</v>
      </c>
      <c r="J75" s="156">
        <v>0.58270903066340518</v>
      </c>
      <c r="K75" s="156">
        <v>0</v>
      </c>
      <c r="L75" s="156">
        <v>0.55449531982878697</v>
      </c>
      <c r="M75" s="156">
        <v>0.7450611176223525</v>
      </c>
      <c r="N75" s="156">
        <v>1.1705330352975978</v>
      </c>
      <c r="O75" s="156">
        <v>0</v>
      </c>
      <c r="P75" s="156">
        <v>0.85906599823868335</v>
      </c>
      <c r="Q75" s="156">
        <v>2.1250840295003421E-2</v>
      </c>
    </row>
    <row r="76" spans="1:17" ht="12" customHeight="1" x14ac:dyDescent="0.25">
      <c r="A76" s="148" t="s">
        <v>59</v>
      </c>
      <c r="B76" s="156"/>
      <c r="C76" s="156">
        <v>3.1035568926325661E-2</v>
      </c>
      <c r="D76" s="156">
        <v>0.27601912474719026</v>
      </c>
      <c r="E76" s="156">
        <v>2.2443216491761581E-2</v>
      </c>
      <c r="F76" s="156">
        <v>0.19162980685221415</v>
      </c>
      <c r="G76" s="156">
        <v>0.43256005399189268</v>
      </c>
      <c r="H76" s="156">
        <v>0.37201874002225732</v>
      </c>
      <c r="I76" s="156">
        <v>0.20377766629162014</v>
      </c>
      <c r="J76" s="156">
        <v>0.21335725287743099</v>
      </c>
      <c r="K76" s="156">
        <v>0</v>
      </c>
      <c r="L76" s="156">
        <v>0.20857828876899978</v>
      </c>
      <c r="M76" s="156">
        <v>0.25610730162657608</v>
      </c>
      <c r="N76" s="156">
        <v>0.41262741399130931</v>
      </c>
      <c r="O76" s="156">
        <v>0</v>
      </c>
      <c r="P76" s="156">
        <v>0.28105964620757889</v>
      </c>
      <c r="Q76" s="156">
        <v>7.3845287935299523E-3</v>
      </c>
    </row>
    <row r="77" spans="1:17" ht="12" customHeight="1" x14ac:dyDescent="0.25">
      <c r="A77" s="158" t="s">
        <v>62</v>
      </c>
      <c r="B77" s="157"/>
      <c r="C77" s="157">
        <f t="shared" ref="C77" si="294">SUM(C78:C79)</f>
        <v>3.4164644309166459</v>
      </c>
      <c r="D77" s="157">
        <f t="shared" ref="D77" si="295">SUM(D78:D79)</f>
        <v>2.5827627144496113</v>
      </c>
      <c r="E77" s="157">
        <f t="shared" ref="E77" si="296">SUM(E78:E79)</f>
        <v>3.2213324456860684</v>
      </c>
      <c r="F77" s="157">
        <f t="shared" ref="F77" si="297">SUM(F78:F79)</f>
        <v>3.6736326326135265</v>
      </c>
      <c r="G77" s="157">
        <f t="shared" ref="G77" si="298">SUM(G78:G79)</f>
        <v>2.041533063468624</v>
      </c>
      <c r="H77" s="157">
        <f t="shared" ref="H77" si="299">SUM(H78:H79)</f>
        <v>2.2489109247603247</v>
      </c>
      <c r="I77" s="157">
        <f t="shared" ref="I77" si="300">SUM(I78:I79)</f>
        <v>1.9871967963057473</v>
      </c>
      <c r="J77" s="157">
        <f t="shared" ref="J77" si="301">SUM(J78:J79)</f>
        <v>2.0975273072965344</v>
      </c>
      <c r="K77" s="157">
        <f t="shared" ref="K77" si="302">SUM(K78:K79)</f>
        <v>2.4441604368550864</v>
      </c>
      <c r="L77" s="157">
        <f t="shared" ref="L77" si="303">SUM(L78:L79)</f>
        <v>2.3188912788804421</v>
      </c>
      <c r="M77" s="157">
        <f t="shared" ref="M77" si="304">SUM(M78:M79)</f>
        <v>1.9131746095855606</v>
      </c>
      <c r="N77" s="157">
        <f t="shared" ref="N77" si="305">SUM(N78:N79)</f>
        <v>2.2270471264042828</v>
      </c>
      <c r="O77" s="157">
        <f t="shared" ref="O77" si="306">SUM(O78:O79)</f>
        <v>2.4165256829249619</v>
      </c>
      <c r="P77" s="157">
        <f t="shared" ref="P77" si="307">SUM(P78:P79)</f>
        <v>2.6635551062716378</v>
      </c>
      <c r="Q77" s="157">
        <f t="shared" ref="Q77" si="308">SUM(Q78:Q79)</f>
        <v>2.6417420758492445</v>
      </c>
    </row>
    <row r="78" spans="1:17" ht="12" customHeight="1" x14ac:dyDescent="0.25">
      <c r="A78" s="23" t="s">
        <v>109</v>
      </c>
      <c r="B78" s="156"/>
      <c r="C78" s="156">
        <v>3.2734512449404898</v>
      </c>
      <c r="D78" s="156">
        <v>2.0638581031982612</v>
      </c>
      <c r="E78" s="156">
        <v>3.2213324456860684</v>
      </c>
      <c r="F78" s="156">
        <v>3.6736326326135265</v>
      </c>
      <c r="G78" s="156">
        <v>1.6262144931517291</v>
      </c>
      <c r="H78" s="156">
        <v>2.1972202058072363</v>
      </c>
      <c r="I78" s="156">
        <v>1.834111513946781</v>
      </c>
      <c r="J78" s="156">
        <v>2.0082015365908257</v>
      </c>
      <c r="K78" s="156">
        <v>2.4441604368550864</v>
      </c>
      <c r="L78" s="156">
        <v>2.2612713546315528</v>
      </c>
      <c r="M78" s="156">
        <v>1.7670050314443693</v>
      </c>
      <c r="N78" s="156">
        <v>2.2270471264042828</v>
      </c>
      <c r="O78" s="156">
        <v>2.4165256829249619</v>
      </c>
      <c r="P78" s="156">
        <v>2.4627554866992747</v>
      </c>
      <c r="Q78" s="156">
        <v>2.6417420758492445</v>
      </c>
    </row>
    <row r="79" spans="1:17" ht="12" customHeight="1" x14ac:dyDescent="0.25">
      <c r="A79" s="29" t="s">
        <v>140</v>
      </c>
      <c r="B79" s="57"/>
      <c r="C79" s="57">
        <v>0.14301318597615625</v>
      </c>
      <c r="D79" s="57">
        <v>0.51890461125134979</v>
      </c>
      <c r="E79" s="57">
        <v>0</v>
      </c>
      <c r="F79" s="57">
        <v>0</v>
      </c>
      <c r="G79" s="57">
        <v>0.41531857031689495</v>
      </c>
      <c r="H79" s="57">
        <v>5.1690718953088487E-2</v>
      </c>
      <c r="I79" s="57">
        <v>0.15308528235896635</v>
      </c>
      <c r="J79" s="57">
        <v>8.9325770705708643E-2</v>
      </c>
      <c r="K79" s="57">
        <v>0</v>
      </c>
      <c r="L79" s="57">
        <v>5.7619924248889176E-2</v>
      </c>
      <c r="M79" s="57">
        <v>0.14616957814119144</v>
      </c>
      <c r="N79" s="57">
        <v>0</v>
      </c>
      <c r="O79" s="57">
        <v>0</v>
      </c>
      <c r="P79" s="57">
        <v>0.200799619572363</v>
      </c>
      <c r="Q79" s="57"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68">
        <f t="shared" ref="C81" si="309">SUM(C82,C85,C87,C100)</f>
        <v>44.974509989245107</v>
      </c>
      <c r="D81" s="168">
        <f t="shared" ref="D81" si="310">SUM(D82,D85,D87,D100)</f>
        <v>47.812204132790427</v>
      </c>
      <c r="E81" s="168">
        <f t="shared" ref="E81" si="311">SUM(E82,E85,E87,E100)</f>
        <v>45.429988801877514</v>
      </c>
      <c r="F81" s="168">
        <f t="shared" ref="F81" si="312">SUM(F82,F85,F87,F100)</f>
        <v>99.335086188103617</v>
      </c>
      <c r="G81" s="168">
        <f t="shared" ref="G81" si="313">SUM(G82,G85,G87,G100)</f>
        <v>71.603948854068989</v>
      </c>
      <c r="H81" s="168">
        <f t="shared" ref="H81" si="314">SUM(H82,H85,H87,H100)</f>
        <v>70.579690931981119</v>
      </c>
      <c r="I81" s="168">
        <f t="shared" ref="I81" si="315">SUM(I82,I85,I87,I100)</f>
        <v>34.205129618781903</v>
      </c>
      <c r="J81" s="168">
        <f t="shared" ref="J81" si="316">SUM(J82,J85,J87,J100)</f>
        <v>40.536917647494349</v>
      </c>
      <c r="K81" s="168">
        <f t="shared" ref="K81" si="317">SUM(K82,K85,K87,K100)</f>
        <v>52.930181867867368</v>
      </c>
      <c r="L81" s="168">
        <f t="shared" ref="L81" si="318">SUM(L82,L85,L87,L100)</f>
        <v>51.957726264664494</v>
      </c>
      <c r="M81" s="168">
        <f t="shared" ref="M81" si="319">SUM(M82,M85,M87,M100)</f>
        <v>61.088918798247605</v>
      </c>
      <c r="N81" s="168">
        <f t="shared" ref="N81" si="320">SUM(N82,N85,N87,N100)</f>
        <v>48.82240118951065</v>
      </c>
      <c r="O81" s="168">
        <f t="shared" ref="O81" si="321">SUM(O82,O85,O87,O100)</f>
        <v>68.494465933025126</v>
      </c>
      <c r="P81" s="168">
        <f t="shared" ref="P81" si="322">SUM(P82,P85,P87,P100)</f>
        <v>65.019682691679506</v>
      </c>
      <c r="Q81" s="168">
        <f t="shared" ref="Q81" si="323">SUM(Q82,Q85,Q87,Q100)</f>
        <v>71.6999262132246</v>
      </c>
    </row>
    <row r="82" spans="1:17" ht="12.95" customHeight="1" x14ac:dyDescent="0.25">
      <c r="A82" s="158" t="s">
        <v>65</v>
      </c>
      <c r="B82" s="157"/>
      <c r="C82" s="157">
        <f t="shared" ref="C82:Q82" si="324">SUM(C83:C84)</f>
        <v>37.944768945167574</v>
      </c>
      <c r="D82" s="157">
        <f t="shared" si="324"/>
        <v>40.006841893380681</v>
      </c>
      <c r="E82" s="157">
        <f t="shared" si="324"/>
        <v>38.117839016338266</v>
      </c>
      <c r="F82" s="157">
        <f t="shared" si="324"/>
        <v>82.507244440491718</v>
      </c>
      <c r="G82" s="157">
        <f t="shared" si="324"/>
        <v>59.489072361962265</v>
      </c>
      <c r="H82" s="157">
        <f t="shared" si="324"/>
        <v>58.788013889467905</v>
      </c>
      <c r="I82" s="157">
        <f t="shared" si="324"/>
        <v>27.832532740313059</v>
      </c>
      <c r="J82" s="157">
        <f t="shared" si="324"/>
        <v>33.253976601024327</v>
      </c>
      <c r="K82" s="157">
        <f t="shared" si="324"/>
        <v>43.26643081437728</v>
      </c>
      <c r="L82" s="157">
        <f t="shared" si="324"/>
        <v>43.74991875173216</v>
      </c>
      <c r="M82" s="157">
        <f t="shared" si="324"/>
        <v>50.09165045630634</v>
      </c>
      <c r="N82" s="157">
        <f t="shared" si="324"/>
        <v>40.391995179527939</v>
      </c>
      <c r="O82" s="157">
        <f t="shared" si="324"/>
        <v>57.247924566105624</v>
      </c>
      <c r="P82" s="157">
        <f t="shared" si="324"/>
        <v>52.349337498570158</v>
      </c>
      <c r="Q82" s="157">
        <f t="shared" si="324"/>
        <v>58.891130770295</v>
      </c>
    </row>
    <row r="83" spans="1:17" ht="12" customHeight="1" x14ac:dyDescent="0.25">
      <c r="A83" s="23" t="s">
        <v>157</v>
      </c>
      <c r="B83" s="156"/>
      <c r="C83" s="156">
        <v>37.7485510029003</v>
      </c>
      <c r="D83" s="156">
        <v>39.770839890712416</v>
      </c>
      <c r="E83" s="156">
        <v>37.890704632834016</v>
      </c>
      <c r="F83" s="156">
        <v>82.099212483624527</v>
      </c>
      <c r="G83" s="156">
        <v>59.198329328365944</v>
      </c>
      <c r="H83" s="156">
        <v>58.557465416159118</v>
      </c>
      <c r="I83" s="156">
        <v>27.62410009376967</v>
      </c>
      <c r="J83" s="156">
        <v>33.081467184999802</v>
      </c>
      <c r="K83" s="156">
        <v>43.009152196583038</v>
      </c>
      <c r="L83" s="156">
        <v>43.517065688702111</v>
      </c>
      <c r="M83" s="156">
        <v>49.77660662182182</v>
      </c>
      <c r="N83" s="156">
        <v>40.109026531996683</v>
      </c>
      <c r="O83" s="156">
        <v>57.054793561066695</v>
      </c>
      <c r="P83" s="156">
        <v>51.867903814987407</v>
      </c>
      <c r="Q83" s="156">
        <v>58.504260396134278</v>
      </c>
    </row>
    <row r="84" spans="1:17" ht="12" customHeight="1" x14ac:dyDescent="0.25">
      <c r="A84" s="23" t="s">
        <v>60</v>
      </c>
      <c r="B84" s="156"/>
      <c r="C84" s="156">
        <v>0.19621794226727279</v>
      </c>
      <c r="D84" s="156">
        <v>0.23600200266826213</v>
      </c>
      <c r="E84" s="156">
        <v>0.22713438350424936</v>
      </c>
      <c r="F84" s="156">
        <v>0.40803195686719457</v>
      </c>
      <c r="G84" s="156">
        <v>0.29074303359632153</v>
      </c>
      <c r="H84" s="156">
        <v>0.23054847330878395</v>
      </c>
      <c r="I84" s="156">
        <v>0.20843264654339069</v>
      </c>
      <c r="J84" s="156">
        <v>0.17250941602452258</v>
      </c>
      <c r="K84" s="156">
        <v>0.25727861779424271</v>
      </c>
      <c r="L84" s="156">
        <v>0.23285306303004696</v>
      </c>
      <c r="M84" s="156">
        <v>0.31504383448451867</v>
      </c>
      <c r="N84" s="156">
        <v>0.28296864753125212</v>
      </c>
      <c r="O84" s="156">
        <v>0.19313100503893174</v>
      </c>
      <c r="P84" s="156">
        <v>0.48143368358274724</v>
      </c>
      <c r="Q84" s="156">
        <v>0.38687037416072295</v>
      </c>
    </row>
    <row r="85" spans="1:17" ht="12.95" customHeight="1" x14ac:dyDescent="0.25">
      <c r="A85" s="158" t="s">
        <v>112</v>
      </c>
      <c r="B85" s="157"/>
      <c r="C85" s="157">
        <f t="shared" ref="C85:Q85" si="325">C86</f>
        <v>3.6594165483192095E-2</v>
      </c>
      <c r="D85" s="157">
        <f t="shared" si="325"/>
        <v>1.7641562839959813E-2</v>
      </c>
      <c r="E85" s="157">
        <f t="shared" si="325"/>
        <v>7.8035248927219216E-3</v>
      </c>
      <c r="F85" s="157">
        <f t="shared" si="325"/>
        <v>3.5859633803793693E-2</v>
      </c>
      <c r="G85" s="157">
        <f t="shared" si="325"/>
        <v>2.918285485172227E-2</v>
      </c>
      <c r="H85" s="157">
        <f t="shared" si="325"/>
        <v>3.3895803717341279E-2</v>
      </c>
      <c r="I85" s="157">
        <f t="shared" si="325"/>
        <v>2.262383196831709E-2</v>
      </c>
      <c r="J85" s="157">
        <f t="shared" si="325"/>
        <v>6.6528438885762375E-2</v>
      </c>
      <c r="K85" s="157">
        <f t="shared" si="325"/>
        <v>6.6522991867801057E-2</v>
      </c>
      <c r="L85" s="157">
        <f t="shared" si="325"/>
        <v>5.8875751402046907E-2</v>
      </c>
      <c r="M85" s="157">
        <f t="shared" si="325"/>
        <v>5.4427653854722376E-2</v>
      </c>
      <c r="N85" s="157">
        <f t="shared" si="325"/>
        <v>1.8846646392460271E-2</v>
      </c>
      <c r="O85" s="157">
        <f t="shared" si="325"/>
        <v>5.5387780678570732E-2</v>
      </c>
      <c r="P85" s="157">
        <f t="shared" si="325"/>
        <v>1.138909741188444E-3</v>
      </c>
      <c r="Q85" s="157">
        <f t="shared" si="325"/>
        <v>8.0881539558498125E-2</v>
      </c>
    </row>
    <row r="86" spans="1:17" ht="12" customHeight="1" x14ac:dyDescent="0.25">
      <c r="A86" s="23" t="s">
        <v>60</v>
      </c>
      <c r="B86" s="156"/>
      <c r="C86" s="156">
        <v>3.6594165483192095E-2</v>
      </c>
      <c r="D86" s="156">
        <v>1.7641562839959813E-2</v>
      </c>
      <c r="E86" s="156">
        <v>7.8035248927219216E-3</v>
      </c>
      <c r="F86" s="156">
        <v>3.5859633803793693E-2</v>
      </c>
      <c r="G86" s="156">
        <v>2.918285485172227E-2</v>
      </c>
      <c r="H86" s="156">
        <v>3.3895803717341279E-2</v>
      </c>
      <c r="I86" s="156">
        <v>2.262383196831709E-2</v>
      </c>
      <c r="J86" s="156">
        <v>6.6528438885762375E-2</v>
      </c>
      <c r="K86" s="156">
        <v>6.6522991867801057E-2</v>
      </c>
      <c r="L86" s="156">
        <v>5.8875751402046907E-2</v>
      </c>
      <c r="M86" s="156">
        <v>5.4427653854722376E-2</v>
      </c>
      <c r="N86" s="156">
        <v>1.8846646392460271E-2</v>
      </c>
      <c r="O86" s="156">
        <v>5.5387780678570732E-2</v>
      </c>
      <c r="P86" s="156">
        <v>1.138909741188444E-3</v>
      </c>
      <c r="Q86" s="156">
        <v>8.0881539558498125E-2</v>
      </c>
    </row>
    <row r="87" spans="1:17" ht="12" customHeight="1" x14ac:dyDescent="0.25">
      <c r="A87" s="158" t="s">
        <v>63</v>
      </c>
      <c r="B87" s="157"/>
      <c r="C87" s="157">
        <f t="shared" ref="C87" si="326">SUM(C88:C89,C92:C93,C96:C97)</f>
        <v>5.3029308186653461</v>
      </c>
      <c r="D87" s="157">
        <f t="shared" ref="D87" si="327">SUM(D88:D89,D92:D93,D96:D97)</f>
        <v>5.9389720899439506</v>
      </c>
      <c r="E87" s="157">
        <f t="shared" ref="E87" si="328">SUM(E88:E89,E92:E93,E96:E97)</f>
        <v>5.4695044380396087</v>
      </c>
      <c r="F87" s="157">
        <f t="shared" ref="F87" si="329">SUM(F88:F89,F92:F93,F96:F97)</f>
        <v>12.632277186394685</v>
      </c>
      <c r="G87" s="157">
        <f t="shared" ref="G87" si="330">SUM(G88:G89,G92:G93,G96:G97)</f>
        <v>9.3697301562680799</v>
      </c>
      <c r="H87" s="157">
        <f t="shared" ref="H87" si="331">SUM(H88:H89,H92:H93,H96:H97)</f>
        <v>8.8832925927741933</v>
      </c>
      <c r="I87" s="157">
        <f t="shared" ref="I87" si="332">SUM(I88:I89,I92:I93,I96:I97)</f>
        <v>4.8596584355270842</v>
      </c>
      <c r="J87" s="157">
        <f t="shared" ref="J87" si="333">SUM(J88:J89,J92:J93,J96:J97)</f>
        <v>5.5280769003212136</v>
      </c>
      <c r="K87" s="157">
        <f t="shared" ref="K87" si="334">SUM(K88:K89,K92:K93,K96:K97)</f>
        <v>7.2589568946692022</v>
      </c>
      <c r="L87" s="157">
        <f t="shared" ref="L87" si="335">SUM(L88:L89,L92:L93,L96:L97)</f>
        <v>6.1033334376000177</v>
      </c>
      <c r="M87" s="157">
        <f t="shared" ref="M87" si="336">SUM(M88:M89,M92:M93,M96:M97)</f>
        <v>8.3403802051670084</v>
      </c>
      <c r="N87" s="157">
        <f t="shared" ref="N87" si="337">SUM(N88:N89,N92:N93,N96:N97)</f>
        <v>6.2265194304861691</v>
      </c>
      <c r="O87" s="157">
        <f t="shared" ref="O87" si="338">SUM(O88:O89,O92:O93,O96:O97)</f>
        <v>8.566288346130861</v>
      </c>
      <c r="P87" s="157">
        <f t="shared" ref="P87" si="339">SUM(P88:P89,P92:P93,P96:P97)</f>
        <v>9.5747015876951131</v>
      </c>
      <c r="Q87" s="157">
        <f t="shared" ref="Q87" si="340">SUM(Q88:Q89,Q92:Q93,Q96:Q97)</f>
        <v>9.4253101683449962</v>
      </c>
    </row>
    <row r="88" spans="1:17" ht="12" customHeight="1" x14ac:dyDescent="0.25">
      <c r="A88" s="167" t="s">
        <v>156</v>
      </c>
      <c r="B88" s="132"/>
      <c r="C88" s="132">
        <v>1.011775222838678</v>
      </c>
      <c r="D88" s="132">
        <v>1.5040512096475358</v>
      </c>
      <c r="E88" s="132">
        <v>0.42874168805954943</v>
      </c>
      <c r="F88" s="132">
        <v>1.4962880373953991</v>
      </c>
      <c r="G88" s="132">
        <v>0</v>
      </c>
      <c r="H88" s="132">
        <v>0</v>
      </c>
      <c r="I88" s="132">
        <v>0.56913697779314498</v>
      </c>
      <c r="J88" s="132">
        <v>1.0795634296822771</v>
      </c>
      <c r="K88" s="132">
        <v>0</v>
      </c>
      <c r="L88" s="132">
        <v>0</v>
      </c>
      <c r="M88" s="132">
        <v>0</v>
      </c>
      <c r="N88" s="132">
        <v>0</v>
      </c>
      <c r="O88" s="132">
        <v>0</v>
      </c>
      <c r="P88" s="132">
        <v>0.97776078136982214</v>
      </c>
      <c r="Q88" s="132">
        <v>0.23242029340201695</v>
      </c>
    </row>
    <row r="89" spans="1:17" ht="12" customHeight="1" x14ac:dyDescent="0.25">
      <c r="A89" s="167" t="s">
        <v>155</v>
      </c>
      <c r="B89" s="132"/>
      <c r="C89" s="132">
        <f t="shared" ref="C89" si="341">SUM(C90:C91)</f>
        <v>2.2021701367414841</v>
      </c>
      <c r="D89" s="132">
        <f t="shared" ref="D89" si="342">SUM(D90:D91)</f>
        <v>1.1878873812328432</v>
      </c>
      <c r="E89" s="132">
        <f t="shared" ref="E89" si="343">SUM(E90:E91)</f>
        <v>2.0926098836803155</v>
      </c>
      <c r="F89" s="132">
        <f t="shared" ref="F89" si="344">SUM(F90:F91)</f>
        <v>3.1407435114388309</v>
      </c>
      <c r="G89" s="132">
        <f t="shared" ref="G89" si="345">SUM(G90:G91)</f>
        <v>7.8244678000541557</v>
      </c>
      <c r="H89" s="132">
        <f t="shared" ref="H89" si="346">SUM(H90:H91)</f>
        <v>3.7856681693989249</v>
      </c>
      <c r="I89" s="132">
        <f t="shared" ref="I89" si="347">SUM(I90:I91)</f>
        <v>2.159907427411869</v>
      </c>
      <c r="J89" s="132">
        <f t="shared" ref="J89" si="348">SUM(J90:J91)</f>
        <v>1.9496093964936485</v>
      </c>
      <c r="K89" s="132">
        <f t="shared" ref="K89" si="349">SUM(K90:K91)</f>
        <v>4.4971257317982269</v>
      </c>
      <c r="L89" s="132">
        <f t="shared" ref="L89" si="350">SUM(L90:L91)</f>
        <v>2.4100237306981698</v>
      </c>
      <c r="M89" s="132">
        <f t="shared" ref="M89" si="351">SUM(M90:M91)</f>
        <v>4.9123329226860371</v>
      </c>
      <c r="N89" s="132">
        <f t="shared" ref="N89" si="352">SUM(N90:N91)</f>
        <v>3.0271794173276216</v>
      </c>
      <c r="O89" s="132">
        <f t="shared" ref="O89" si="353">SUM(O90:O91)</f>
        <v>7.7831299588152048</v>
      </c>
      <c r="P89" s="132">
        <f t="shared" ref="P89" si="354">SUM(P90:P91)</f>
        <v>4.693943750919229</v>
      </c>
      <c r="Q89" s="132">
        <f t="shared" ref="Q89" si="355">SUM(Q90:Q91)</f>
        <v>4.4532184295370199</v>
      </c>
    </row>
    <row r="90" spans="1:17" ht="12" customHeight="1" x14ac:dyDescent="0.25">
      <c r="A90" s="166" t="s">
        <v>55</v>
      </c>
      <c r="B90" s="165"/>
      <c r="C90" s="165">
        <v>1.7642879433786121</v>
      </c>
      <c r="D90" s="165">
        <v>0.94969627582746008</v>
      </c>
      <c r="E90" s="165">
        <v>1.6695137651075047</v>
      </c>
      <c r="F90" s="165">
        <v>2.5009641921820065</v>
      </c>
      <c r="G90" s="165">
        <v>6.2203569909893996</v>
      </c>
      <c r="H90" s="165">
        <v>3.0046894465137939</v>
      </c>
      <c r="I90" s="165">
        <v>1.7117294322989427</v>
      </c>
      <c r="J90" s="165">
        <v>1.5424883169144503</v>
      </c>
      <c r="K90" s="165">
        <v>3.5523486091000214</v>
      </c>
      <c r="L90" s="165">
        <v>1.8918053023920225</v>
      </c>
      <c r="M90" s="165">
        <v>3.8897085698795646</v>
      </c>
      <c r="N90" s="165">
        <v>2.3829559619948069</v>
      </c>
      <c r="O90" s="165">
        <v>6.0739059572725713</v>
      </c>
      <c r="P90" s="165">
        <v>3.7033783652659418</v>
      </c>
      <c r="Q90" s="165">
        <v>3.4868441760606017</v>
      </c>
    </row>
    <row r="91" spans="1:17" ht="12" customHeight="1" x14ac:dyDescent="0.25">
      <c r="A91" s="147" t="s">
        <v>59</v>
      </c>
      <c r="B91" s="164"/>
      <c r="C91" s="164">
        <v>0.4378821933628721</v>
      </c>
      <c r="D91" s="164">
        <v>0.23819110540538307</v>
      </c>
      <c r="E91" s="164">
        <v>0.42309611857281093</v>
      </c>
      <c r="F91" s="164">
        <v>0.6397793192568243</v>
      </c>
      <c r="G91" s="164">
        <v>1.604110809064756</v>
      </c>
      <c r="H91" s="164">
        <v>0.78097872288513104</v>
      </c>
      <c r="I91" s="164">
        <v>0.44817799511292616</v>
      </c>
      <c r="J91" s="164">
        <v>0.40712107957919813</v>
      </c>
      <c r="K91" s="164">
        <v>0.94477712269820568</v>
      </c>
      <c r="L91" s="164">
        <v>0.51821842830614739</v>
      </c>
      <c r="M91" s="164">
        <v>1.0226243528064722</v>
      </c>
      <c r="N91" s="164">
        <v>0.64422345533281489</v>
      </c>
      <c r="O91" s="164">
        <v>1.7092240015426332</v>
      </c>
      <c r="P91" s="164">
        <v>0.99056538565328711</v>
      </c>
      <c r="Q91" s="164">
        <v>0.96637425347641781</v>
      </c>
    </row>
    <row r="92" spans="1:17" ht="12" customHeight="1" x14ac:dyDescent="0.25">
      <c r="A92" s="163" t="s">
        <v>144</v>
      </c>
      <c r="B92" s="162"/>
      <c r="C92" s="162">
        <v>0</v>
      </c>
      <c r="D92" s="162">
        <v>0</v>
      </c>
      <c r="E92" s="162">
        <v>0</v>
      </c>
      <c r="F92" s="162">
        <v>0</v>
      </c>
      <c r="G92" s="162">
        <v>0</v>
      </c>
      <c r="H92" s="162">
        <v>0</v>
      </c>
      <c r="I92" s="162">
        <v>0</v>
      </c>
      <c r="J92" s="162">
        <v>0</v>
      </c>
      <c r="K92" s="162">
        <v>0</v>
      </c>
      <c r="L92" s="162">
        <v>0</v>
      </c>
      <c r="M92" s="162">
        <v>0</v>
      </c>
      <c r="N92" s="162">
        <v>0</v>
      </c>
      <c r="O92" s="162">
        <v>0</v>
      </c>
      <c r="P92" s="162">
        <v>0</v>
      </c>
      <c r="Q92" s="162">
        <v>0</v>
      </c>
    </row>
    <row r="93" spans="1:17" ht="12" customHeight="1" x14ac:dyDescent="0.25">
      <c r="A93" s="161" t="s">
        <v>143</v>
      </c>
      <c r="B93" s="160"/>
      <c r="C93" s="160">
        <f t="shared" ref="C93" si="356">SUM(C94:C95)</f>
        <v>0</v>
      </c>
      <c r="D93" s="160">
        <f t="shared" ref="D93" si="357">SUM(D94:D95)</f>
        <v>0</v>
      </c>
      <c r="E93" s="160">
        <f t="shared" ref="E93" si="358">SUM(E94:E95)</f>
        <v>0</v>
      </c>
      <c r="F93" s="160">
        <f t="shared" ref="F93" si="359">SUM(F94:F95)</f>
        <v>0</v>
      </c>
      <c r="G93" s="160">
        <f t="shared" ref="G93" si="360">SUM(G94:G95)</f>
        <v>0</v>
      </c>
      <c r="H93" s="160">
        <f t="shared" ref="H93" si="361">SUM(H94:H95)</f>
        <v>0</v>
      </c>
      <c r="I93" s="160">
        <f t="shared" ref="I93" si="362">SUM(I94:I95)</f>
        <v>0</v>
      </c>
      <c r="J93" s="160">
        <f t="shared" ref="J93" si="363">SUM(J94:J95)</f>
        <v>0</v>
      </c>
      <c r="K93" s="160">
        <f t="shared" ref="K93" si="364">SUM(K94:K95)</f>
        <v>0</v>
      </c>
      <c r="L93" s="160">
        <f t="shared" ref="L93" si="365">SUM(L94:L95)</f>
        <v>0</v>
      </c>
      <c r="M93" s="160">
        <f t="shared" ref="M93" si="366">SUM(M94:M95)</f>
        <v>0</v>
      </c>
      <c r="N93" s="160">
        <f t="shared" ref="N93" si="367">SUM(N94:N95)</f>
        <v>0</v>
      </c>
      <c r="O93" s="160">
        <f t="shared" ref="O93" si="368">SUM(O94:O95)</f>
        <v>0</v>
      </c>
      <c r="P93" s="160">
        <f t="shared" ref="P93" si="369">SUM(P94:P95)</f>
        <v>0</v>
      </c>
      <c r="Q93" s="160">
        <f t="shared" ref="Q93" si="370">SUM(Q94:Q95)</f>
        <v>0</v>
      </c>
    </row>
    <row r="94" spans="1:17" ht="12" customHeight="1" x14ac:dyDescent="0.25">
      <c r="A94" s="148" t="s">
        <v>57</v>
      </c>
      <c r="B94" s="156"/>
      <c r="C94" s="156">
        <v>0</v>
      </c>
      <c r="D94" s="156">
        <v>0</v>
      </c>
      <c r="E94" s="156">
        <v>0</v>
      </c>
      <c r="F94" s="156">
        <v>0</v>
      </c>
      <c r="G94" s="156">
        <v>0</v>
      </c>
      <c r="H94" s="156">
        <v>0</v>
      </c>
      <c r="I94" s="156">
        <v>0</v>
      </c>
      <c r="J94" s="156">
        <v>0</v>
      </c>
      <c r="K94" s="156">
        <v>0</v>
      </c>
      <c r="L94" s="156">
        <v>0</v>
      </c>
      <c r="M94" s="156">
        <v>0</v>
      </c>
      <c r="N94" s="156">
        <v>0</v>
      </c>
      <c r="O94" s="156">
        <v>0</v>
      </c>
      <c r="P94" s="156">
        <v>0</v>
      </c>
      <c r="Q94" s="156">
        <v>0</v>
      </c>
    </row>
    <row r="95" spans="1:17" ht="12" customHeight="1" x14ac:dyDescent="0.25">
      <c r="A95" s="148" t="s">
        <v>59</v>
      </c>
      <c r="B95" s="156"/>
      <c r="C95" s="156">
        <v>0</v>
      </c>
      <c r="D95" s="156">
        <v>0</v>
      </c>
      <c r="E95" s="156">
        <v>0</v>
      </c>
      <c r="F95" s="156">
        <v>0</v>
      </c>
      <c r="G95" s="156">
        <v>0</v>
      </c>
      <c r="H95" s="156">
        <v>0</v>
      </c>
      <c r="I95" s="156">
        <v>0</v>
      </c>
      <c r="J95" s="156">
        <v>0</v>
      </c>
      <c r="K95" s="156">
        <v>0</v>
      </c>
      <c r="L95" s="156">
        <v>0</v>
      </c>
      <c r="M95" s="156">
        <v>0</v>
      </c>
      <c r="N95" s="156">
        <v>0</v>
      </c>
      <c r="O95" s="156">
        <v>0</v>
      </c>
      <c r="P95" s="156">
        <v>0</v>
      </c>
      <c r="Q95" s="156">
        <v>0</v>
      </c>
    </row>
    <row r="96" spans="1:17" ht="12" customHeight="1" x14ac:dyDescent="0.25">
      <c r="A96" s="163" t="s">
        <v>142</v>
      </c>
      <c r="B96" s="162"/>
      <c r="C96" s="162">
        <v>0.89686105636982427</v>
      </c>
      <c r="D96" s="162">
        <v>1.7824788522797506</v>
      </c>
      <c r="E96" s="162">
        <v>1.3025047088165054</v>
      </c>
      <c r="F96" s="162">
        <v>3.5501786725666213</v>
      </c>
      <c r="G96" s="162">
        <v>0</v>
      </c>
      <c r="H96" s="162">
        <v>0.32785977339619743</v>
      </c>
      <c r="I96" s="162">
        <v>1.2587998234292825</v>
      </c>
      <c r="J96" s="162">
        <v>1.4634038811151251</v>
      </c>
      <c r="K96" s="162">
        <v>0</v>
      </c>
      <c r="L96" s="162">
        <v>0</v>
      </c>
      <c r="M96" s="162">
        <v>0.68750874610803769</v>
      </c>
      <c r="N96" s="162">
        <v>0</v>
      </c>
      <c r="O96" s="162">
        <v>0.25246917968714433</v>
      </c>
      <c r="P96" s="162">
        <v>1.2973593036651767</v>
      </c>
      <c r="Q96" s="162">
        <v>0.40751230700766133</v>
      </c>
    </row>
    <row r="97" spans="1:17" ht="12" customHeight="1" x14ac:dyDescent="0.25">
      <c r="A97" s="161" t="s">
        <v>141</v>
      </c>
      <c r="B97" s="160"/>
      <c r="C97" s="160">
        <f t="shared" ref="C97" si="371">SUM(C98:C99)</f>
        <v>1.1921244027153606</v>
      </c>
      <c r="D97" s="160">
        <f t="shared" ref="D97" si="372">SUM(D98:D99)</f>
        <v>1.4645546467838209</v>
      </c>
      <c r="E97" s="160">
        <f t="shared" ref="E97" si="373">SUM(E98:E99)</f>
        <v>1.645648157483238</v>
      </c>
      <c r="F97" s="160">
        <f t="shared" ref="F97" si="374">SUM(F98:F99)</f>
        <v>4.445066964993833</v>
      </c>
      <c r="G97" s="160">
        <f t="shared" ref="G97" si="375">SUM(G98:G99)</f>
        <v>1.5452623562139243</v>
      </c>
      <c r="H97" s="160">
        <f t="shared" ref="H97" si="376">SUM(H98:H99)</f>
        <v>4.7697646499790718</v>
      </c>
      <c r="I97" s="160">
        <f t="shared" ref="I97" si="377">SUM(I98:I99)</f>
        <v>0.87181420689278744</v>
      </c>
      <c r="J97" s="160">
        <f t="shared" ref="J97" si="378">SUM(J98:J99)</f>
        <v>1.0355001930301626</v>
      </c>
      <c r="K97" s="160">
        <f t="shared" ref="K97" si="379">SUM(K98:K99)</f>
        <v>2.7618311628709757</v>
      </c>
      <c r="L97" s="160">
        <f t="shared" ref="L97" si="380">SUM(L98:L99)</f>
        <v>3.6933097069018483</v>
      </c>
      <c r="M97" s="160">
        <f t="shared" ref="M97" si="381">SUM(M98:M99)</f>
        <v>2.7405385363729331</v>
      </c>
      <c r="N97" s="160">
        <f t="shared" ref="N97" si="382">SUM(N98:N99)</f>
        <v>3.1993400131585474</v>
      </c>
      <c r="O97" s="160">
        <f t="shared" ref="O97" si="383">SUM(O98:O99)</f>
        <v>0.53068920762851313</v>
      </c>
      <c r="P97" s="160">
        <f t="shared" ref="P97" si="384">SUM(P98:P99)</f>
        <v>2.6056377517408853</v>
      </c>
      <c r="Q97" s="160">
        <f t="shared" ref="Q97" si="385">SUM(Q98:Q99)</f>
        <v>4.332159138398298</v>
      </c>
    </row>
    <row r="98" spans="1:17" ht="12" customHeight="1" x14ac:dyDescent="0.25">
      <c r="A98" s="148" t="s">
        <v>60</v>
      </c>
      <c r="B98" s="156"/>
      <c r="C98" s="156">
        <v>0.88684330922815158</v>
      </c>
      <c r="D98" s="156">
        <v>1.086104164035707</v>
      </c>
      <c r="E98" s="156">
        <v>1.2181272756880539</v>
      </c>
      <c r="F98" s="156">
        <v>3.2593048146004335</v>
      </c>
      <c r="G98" s="156">
        <v>1.1345349298204856</v>
      </c>
      <c r="H98" s="156">
        <v>3.4794198771940565</v>
      </c>
      <c r="I98" s="156">
        <v>0.64904171034737557</v>
      </c>
      <c r="J98" s="156">
        <v>0.75797119688139936</v>
      </c>
      <c r="K98" s="156">
        <v>2.0364232354096248</v>
      </c>
      <c r="L98" s="156">
        <v>2.6837816484290924</v>
      </c>
      <c r="M98" s="156">
        <v>2.0394857304118155</v>
      </c>
      <c r="N98" s="156">
        <v>2.3654792401070952</v>
      </c>
      <c r="O98" s="156">
        <v>0.38726466870590598</v>
      </c>
      <c r="P98" s="156">
        <v>1.9633053665193527</v>
      </c>
      <c r="Q98" s="156">
        <v>3.2149759166019196</v>
      </c>
    </row>
    <row r="99" spans="1:17" ht="12" customHeight="1" x14ac:dyDescent="0.25">
      <c r="A99" s="148" t="s">
        <v>59</v>
      </c>
      <c r="B99" s="156"/>
      <c r="C99" s="156">
        <v>0.30528109348720905</v>
      </c>
      <c r="D99" s="156">
        <v>0.37845048274811388</v>
      </c>
      <c r="E99" s="156">
        <v>0.42752088179518399</v>
      </c>
      <c r="F99" s="156">
        <v>1.1857621503933993</v>
      </c>
      <c r="G99" s="156">
        <v>0.41072742639343868</v>
      </c>
      <c r="H99" s="156">
        <v>1.2903447727850148</v>
      </c>
      <c r="I99" s="156">
        <v>0.22277249654541192</v>
      </c>
      <c r="J99" s="156">
        <v>0.2775289961487632</v>
      </c>
      <c r="K99" s="156">
        <v>0.72540792746135097</v>
      </c>
      <c r="L99" s="156">
        <v>1.0095280584727562</v>
      </c>
      <c r="M99" s="156">
        <v>0.70105280596111763</v>
      </c>
      <c r="N99" s="156">
        <v>0.83386077305145223</v>
      </c>
      <c r="O99" s="156">
        <v>0.14342453892260715</v>
      </c>
      <c r="P99" s="156">
        <v>0.64233238522153246</v>
      </c>
      <c r="Q99" s="156">
        <v>1.1171832217963789</v>
      </c>
    </row>
    <row r="100" spans="1:17" ht="12" customHeight="1" x14ac:dyDescent="0.25">
      <c r="A100" s="158" t="s">
        <v>62</v>
      </c>
      <c r="B100" s="157"/>
      <c r="C100" s="157">
        <f t="shared" ref="C100" si="386">SUM(C101:C103)</f>
        <v>1.6902160599289957</v>
      </c>
      <c r="D100" s="157">
        <f t="shared" ref="D100" si="387">SUM(D101:D103)</f>
        <v>1.8487485866258304</v>
      </c>
      <c r="E100" s="157">
        <f t="shared" ref="E100" si="388">SUM(E101:E103)</f>
        <v>1.8348418226069163</v>
      </c>
      <c r="F100" s="157">
        <f t="shared" ref="F100" si="389">SUM(F101:F103)</f>
        <v>4.1597049274134097</v>
      </c>
      <c r="G100" s="157">
        <f t="shared" ref="G100" si="390">SUM(G101:G103)</f>
        <v>2.715963480986932</v>
      </c>
      <c r="H100" s="157">
        <f t="shared" ref="H100" si="391">SUM(H101:H103)</f>
        <v>2.874488646021669</v>
      </c>
      <c r="I100" s="157">
        <f t="shared" ref="I100" si="392">SUM(I101:I103)</f>
        <v>1.4903146109734424</v>
      </c>
      <c r="J100" s="157">
        <f t="shared" ref="J100" si="393">SUM(J101:J103)</f>
        <v>1.6883357072630503</v>
      </c>
      <c r="K100" s="157">
        <f t="shared" ref="K100" si="394">SUM(K101:K103)</f>
        <v>2.3382711669530862</v>
      </c>
      <c r="L100" s="157">
        <f t="shared" ref="L100" si="395">SUM(L101:L103)</f>
        <v>2.0455983239302684</v>
      </c>
      <c r="M100" s="157">
        <f t="shared" ref="M100" si="396">SUM(M101:M103)</f>
        <v>2.6024604829195348</v>
      </c>
      <c r="N100" s="157">
        <f t="shared" ref="N100" si="397">SUM(N101:N103)</f>
        <v>2.1850399331040768</v>
      </c>
      <c r="O100" s="157">
        <f t="shared" ref="O100" si="398">SUM(O101:O103)</f>
        <v>2.6248652401100658</v>
      </c>
      <c r="P100" s="157">
        <f t="shared" ref="P100" si="399">SUM(P101:P103)</f>
        <v>3.0945046956730509</v>
      </c>
      <c r="Q100" s="157">
        <f t="shared" ref="Q100" si="400">SUM(Q101:Q103)</f>
        <v>3.3026037350261048</v>
      </c>
    </row>
    <row r="101" spans="1:17" ht="12" customHeight="1" x14ac:dyDescent="0.25">
      <c r="A101" s="23" t="s">
        <v>55</v>
      </c>
      <c r="B101" s="156"/>
      <c r="C101" s="156">
        <v>0.2502652573153053</v>
      </c>
      <c r="D101" s="156">
        <v>0.15744696451942405</v>
      </c>
      <c r="E101" s="156">
        <v>0.23460430349760067</v>
      </c>
      <c r="F101" s="156">
        <v>0.36730000123562589</v>
      </c>
      <c r="G101" s="156">
        <v>0.13717583745103842</v>
      </c>
      <c r="H101" s="156">
        <v>0.15786362095695899</v>
      </c>
      <c r="I101" s="156">
        <v>0.1480288189222225</v>
      </c>
      <c r="J101" s="156">
        <v>0.13868111949791384</v>
      </c>
      <c r="K101" s="156">
        <v>0.14788473214532483</v>
      </c>
      <c r="L101" s="156">
        <v>0.15951052887204908</v>
      </c>
      <c r="M101" s="156">
        <v>0.13502829062249061</v>
      </c>
      <c r="N101" s="156">
        <v>0.21251644230379585</v>
      </c>
      <c r="O101" s="156">
        <v>0.21223936203503171</v>
      </c>
      <c r="P101" s="156">
        <v>0.17417883781071125</v>
      </c>
      <c r="Q101" s="156">
        <v>0.48031023862711103</v>
      </c>
    </row>
    <row r="102" spans="1:17" ht="12" customHeight="1" x14ac:dyDescent="0.25">
      <c r="A102" s="23" t="s">
        <v>57</v>
      </c>
      <c r="B102" s="156"/>
      <c r="C102" s="156">
        <v>0</v>
      </c>
      <c r="D102" s="156">
        <v>0</v>
      </c>
      <c r="E102" s="156">
        <v>0</v>
      </c>
      <c r="F102" s="156">
        <v>0</v>
      </c>
      <c r="G102" s="156">
        <v>0</v>
      </c>
      <c r="H102" s="156">
        <v>0</v>
      </c>
      <c r="I102" s="156">
        <v>0</v>
      </c>
      <c r="J102" s="156">
        <v>0</v>
      </c>
      <c r="K102" s="156">
        <v>0</v>
      </c>
      <c r="L102" s="156">
        <v>0</v>
      </c>
      <c r="M102" s="156">
        <v>0</v>
      </c>
      <c r="N102" s="156">
        <v>0</v>
      </c>
      <c r="O102" s="156">
        <v>0</v>
      </c>
      <c r="P102" s="156">
        <v>0</v>
      </c>
      <c r="Q102" s="156">
        <v>0</v>
      </c>
    </row>
    <row r="103" spans="1:17" ht="12" customHeight="1" x14ac:dyDescent="0.25">
      <c r="A103" s="29" t="s">
        <v>140</v>
      </c>
      <c r="B103" s="57"/>
      <c r="C103" s="57">
        <v>1.4399508026136905</v>
      </c>
      <c r="D103" s="57">
        <v>1.6913016221064063</v>
      </c>
      <c r="E103" s="57">
        <v>1.6002375191093157</v>
      </c>
      <c r="F103" s="57">
        <v>3.7924049261777837</v>
      </c>
      <c r="G103" s="57">
        <v>2.5787876435358936</v>
      </c>
      <c r="H103" s="57">
        <v>2.7166250250647099</v>
      </c>
      <c r="I103" s="57">
        <v>1.3422857920512199</v>
      </c>
      <c r="J103" s="57">
        <v>1.5496545877651364</v>
      </c>
      <c r="K103" s="57">
        <v>2.1903864348077615</v>
      </c>
      <c r="L103" s="57">
        <v>1.8860877950582196</v>
      </c>
      <c r="M103" s="57">
        <v>2.4674321922970441</v>
      </c>
      <c r="N103" s="57">
        <v>1.9725234908002811</v>
      </c>
      <c r="O103" s="57">
        <v>2.4126258780750343</v>
      </c>
      <c r="P103" s="57">
        <v>2.9203258578623394</v>
      </c>
      <c r="Q103" s="57">
        <v>2.8222934963989936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68">
        <f t="shared" ref="C105" si="401">SUM(C106,C109,C111,C120)</f>
        <v>0</v>
      </c>
      <c r="D105" s="168">
        <f t="shared" ref="D105" si="402">SUM(D106,D109,D111,D120)</f>
        <v>0</v>
      </c>
      <c r="E105" s="168">
        <f t="shared" ref="E105" si="403">SUM(E106,E109,E111,E120)</f>
        <v>0</v>
      </c>
      <c r="F105" s="168">
        <f t="shared" ref="F105" si="404">SUM(F106,F109,F111,F120)</f>
        <v>0</v>
      </c>
      <c r="G105" s="168">
        <f t="shared" ref="G105" si="405">SUM(G106,G109,G111,G120)</f>
        <v>0</v>
      </c>
      <c r="H105" s="168">
        <f t="shared" ref="H105" si="406">SUM(H106,H109,H111,H120)</f>
        <v>0</v>
      </c>
      <c r="I105" s="168">
        <f t="shared" ref="I105" si="407">SUM(I106,I109,I111,I120)</f>
        <v>0</v>
      </c>
      <c r="J105" s="168">
        <f t="shared" ref="J105" si="408">SUM(J106,J109,J111,J120)</f>
        <v>0</v>
      </c>
      <c r="K105" s="168">
        <f t="shared" ref="K105" si="409">SUM(K106,K109,K111,K120)</f>
        <v>0</v>
      </c>
      <c r="L105" s="168">
        <f t="shared" ref="L105" si="410">SUM(L106,L109,L111,L120)</f>
        <v>0</v>
      </c>
      <c r="M105" s="168">
        <f t="shared" ref="M105" si="411">SUM(M106,M109,M111,M120)</f>
        <v>0</v>
      </c>
      <c r="N105" s="168">
        <f t="shared" ref="N105" si="412">SUM(N106,N109,N111,N120)</f>
        <v>0</v>
      </c>
      <c r="O105" s="168">
        <f t="shared" ref="O105" si="413">SUM(O106,O109,O111,O120)</f>
        <v>0</v>
      </c>
      <c r="P105" s="168">
        <f t="shared" ref="P105" si="414">SUM(P106,P109,P111,P120)</f>
        <v>0</v>
      </c>
      <c r="Q105" s="168">
        <f t="shared" ref="Q105" si="415">SUM(Q106,Q109,Q111,Q120)</f>
        <v>0</v>
      </c>
    </row>
    <row r="106" spans="1:17" ht="12.95" customHeight="1" x14ac:dyDescent="0.25">
      <c r="A106" s="158" t="s">
        <v>65</v>
      </c>
      <c r="B106" s="157"/>
      <c r="C106" s="157">
        <f t="shared" ref="C106:Q106" si="416">SUM(C107:C108)</f>
        <v>0</v>
      </c>
      <c r="D106" s="157">
        <f t="shared" si="416"/>
        <v>0</v>
      </c>
      <c r="E106" s="157">
        <f t="shared" si="416"/>
        <v>0</v>
      </c>
      <c r="F106" s="157">
        <f t="shared" si="416"/>
        <v>0</v>
      </c>
      <c r="G106" s="157">
        <f t="shared" si="416"/>
        <v>0</v>
      </c>
      <c r="H106" s="157">
        <f t="shared" si="416"/>
        <v>0</v>
      </c>
      <c r="I106" s="157">
        <f t="shared" si="416"/>
        <v>0</v>
      </c>
      <c r="J106" s="157">
        <f t="shared" si="416"/>
        <v>0</v>
      </c>
      <c r="K106" s="157">
        <f t="shared" si="416"/>
        <v>0</v>
      </c>
      <c r="L106" s="157">
        <f t="shared" si="416"/>
        <v>0</v>
      </c>
      <c r="M106" s="157">
        <f t="shared" si="416"/>
        <v>0</v>
      </c>
      <c r="N106" s="157">
        <f t="shared" si="416"/>
        <v>0</v>
      </c>
      <c r="O106" s="157">
        <f t="shared" si="416"/>
        <v>0</v>
      </c>
      <c r="P106" s="157">
        <f t="shared" si="416"/>
        <v>0</v>
      </c>
      <c r="Q106" s="157">
        <f t="shared" si="416"/>
        <v>0</v>
      </c>
    </row>
    <row r="107" spans="1:17" ht="12" customHeight="1" x14ac:dyDescent="0.25">
      <c r="A107" s="23" t="s">
        <v>153</v>
      </c>
      <c r="B107" s="156"/>
      <c r="C107" s="156">
        <v>0</v>
      </c>
      <c r="D107" s="156">
        <v>0</v>
      </c>
      <c r="E107" s="156">
        <v>0</v>
      </c>
      <c r="F107" s="156">
        <v>0</v>
      </c>
      <c r="G107" s="156">
        <v>0</v>
      </c>
      <c r="H107" s="156">
        <v>0</v>
      </c>
      <c r="I107" s="156">
        <v>0</v>
      </c>
      <c r="J107" s="156">
        <v>0</v>
      </c>
      <c r="K107" s="156">
        <v>0</v>
      </c>
      <c r="L107" s="156">
        <v>0</v>
      </c>
      <c r="M107" s="156">
        <v>0</v>
      </c>
      <c r="N107" s="156">
        <v>0</v>
      </c>
      <c r="O107" s="156">
        <v>0</v>
      </c>
      <c r="P107" s="156">
        <v>0</v>
      </c>
      <c r="Q107" s="156">
        <v>0</v>
      </c>
    </row>
    <row r="108" spans="1:17" ht="12" customHeight="1" x14ac:dyDescent="0.25">
      <c r="A108" s="23" t="s">
        <v>60</v>
      </c>
      <c r="B108" s="156"/>
      <c r="C108" s="156">
        <v>0</v>
      </c>
      <c r="D108" s="156">
        <v>0</v>
      </c>
      <c r="E108" s="156">
        <v>0</v>
      </c>
      <c r="F108" s="156">
        <v>0</v>
      </c>
      <c r="G108" s="156">
        <v>0</v>
      </c>
      <c r="H108" s="156">
        <v>0</v>
      </c>
      <c r="I108" s="156">
        <v>0</v>
      </c>
      <c r="J108" s="156">
        <v>0</v>
      </c>
      <c r="K108" s="156">
        <v>0</v>
      </c>
      <c r="L108" s="156">
        <v>0</v>
      </c>
      <c r="M108" s="156">
        <v>0</v>
      </c>
      <c r="N108" s="156">
        <v>0</v>
      </c>
      <c r="O108" s="156">
        <v>0</v>
      </c>
      <c r="P108" s="156">
        <v>0</v>
      </c>
      <c r="Q108" s="156">
        <v>0</v>
      </c>
    </row>
    <row r="109" spans="1:17" ht="12.95" customHeight="1" x14ac:dyDescent="0.25">
      <c r="A109" s="158" t="s">
        <v>112</v>
      </c>
      <c r="B109" s="157"/>
      <c r="C109" s="157">
        <f t="shared" ref="C109:Q109" si="417">C110</f>
        <v>0</v>
      </c>
      <c r="D109" s="157">
        <f t="shared" si="417"/>
        <v>0</v>
      </c>
      <c r="E109" s="157">
        <f t="shared" si="417"/>
        <v>0</v>
      </c>
      <c r="F109" s="157">
        <f t="shared" si="417"/>
        <v>0</v>
      </c>
      <c r="G109" s="157">
        <f t="shared" si="417"/>
        <v>0</v>
      </c>
      <c r="H109" s="157">
        <f t="shared" si="417"/>
        <v>0</v>
      </c>
      <c r="I109" s="157">
        <f t="shared" si="417"/>
        <v>0</v>
      </c>
      <c r="J109" s="157">
        <f t="shared" si="417"/>
        <v>0</v>
      </c>
      <c r="K109" s="157">
        <f t="shared" si="417"/>
        <v>0</v>
      </c>
      <c r="L109" s="157">
        <f t="shared" si="417"/>
        <v>0</v>
      </c>
      <c r="M109" s="157">
        <f t="shared" si="417"/>
        <v>0</v>
      </c>
      <c r="N109" s="157">
        <f t="shared" si="417"/>
        <v>0</v>
      </c>
      <c r="O109" s="157">
        <f t="shared" si="417"/>
        <v>0</v>
      </c>
      <c r="P109" s="157">
        <f t="shared" si="417"/>
        <v>0</v>
      </c>
      <c r="Q109" s="157">
        <f t="shared" si="417"/>
        <v>0</v>
      </c>
    </row>
    <row r="110" spans="1:17" ht="12" customHeight="1" x14ac:dyDescent="0.25">
      <c r="A110" s="23" t="s">
        <v>60</v>
      </c>
      <c r="B110" s="156"/>
      <c r="C110" s="156">
        <v>0</v>
      </c>
      <c r="D110" s="156">
        <v>0</v>
      </c>
      <c r="E110" s="156">
        <v>0</v>
      </c>
      <c r="F110" s="156">
        <v>0</v>
      </c>
      <c r="G110" s="156">
        <v>0</v>
      </c>
      <c r="H110" s="156">
        <v>0</v>
      </c>
      <c r="I110" s="156">
        <v>0</v>
      </c>
      <c r="J110" s="156">
        <v>0</v>
      </c>
      <c r="K110" s="156">
        <v>0</v>
      </c>
      <c r="L110" s="156">
        <v>0</v>
      </c>
      <c r="M110" s="156">
        <v>0</v>
      </c>
      <c r="N110" s="156">
        <v>0</v>
      </c>
      <c r="O110" s="156">
        <v>0</v>
      </c>
      <c r="P110" s="156">
        <v>0</v>
      </c>
      <c r="Q110" s="156">
        <v>0</v>
      </c>
    </row>
    <row r="111" spans="1:17" ht="12" customHeight="1" x14ac:dyDescent="0.25">
      <c r="A111" s="158" t="s">
        <v>63</v>
      </c>
      <c r="B111" s="157"/>
      <c r="C111" s="157">
        <f t="shared" ref="C111" si="418">SUM(C112:C113,C116:C117)</f>
        <v>0</v>
      </c>
      <c r="D111" s="157">
        <f t="shared" ref="D111" si="419">SUM(D112:D113,D116:D117)</f>
        <v>0</v>
      </c>
      <c r="E111" s="157">
        <f t="shared" ref="E111" si="420">SUM(E112:E113,E116:E117)</f>
        <v>0</v>
      </c>
      <c r="F111" s="157">
        <f t="shared" ref="F111" si="421">SUM(F112:F113,F116:F117)</f>
        <v>0</v>
      </c>
      <c r="G111" s="157">
        <f t="shared" ref="G111" si="422">SUM(G112:G113,G116:G117)</f>
        <v>0</v>
      </c>
      <c r="H111" s="157">
        <f t="shared" ref="H111" si="423">SUM(H112:H113,H116:H117)</f>
        <v>0</v>
      </c>
      <c r="I111" s="157">
        <f t="shared" ref="I111" si="424">SUM(I112:I113,I116:I117)</f>
        <v>0</v>
      </c>
      <c r="J111" s="157">
        <f t="shared" ref="J111" si="425">SUM(J112:J113,J116:J117)</f>
        <v>0</v>
      </c>
      <c r="K111" s="157">
        <f t="shared" ref="K111" si="426">SUM(K112:K113,K116:K117)</f>
        <v>0</v>
      </c>
      <c r="L111" s="157">
        <f t="shared" ref="L111" si="427">SUM(L112:L113,L116:L117)</f>
        <v>0</v>
      </c>
      <c r="M111" s="157">
        <f t="shared" ref="M111" si="428">SUM(M112:M113,M116:M117)</f>
        <v>0</v>
      </c>
      <c r="N111" s="157">
        <f t="shared" ref="N111" si="429">SUM(N112:N113,N116:N117)</f>
        <v>0</v>
      </c>
      <c r="O111" s="157">
        <f t="shared" ref="O111" si="430">SUM(O112:O113,O116:O117)</f>
        <v>0</v>
      </c>
      <c r="P111" s="157">
        <f t="shared" ref="P111" si="431">SUM(P112:P113,P116:P117)</f>
        <v>0</v>
      </c>
      <c r="Q111" s="157">
        <f t="shared" ref="Q111" si="432">SUM(Q112:Q113,Q116:Q117)</f>
        <v>0</v>
      </c>
    </row>
    <row r="112" spans="1:17" ht="12" customHeight="1" x14ac:dyDescent="0.25">
      <c r="A112" s="167" t="s">
        <v>152</v>
      </c>
      <c r="B112" s="132"/>
      <c r="C112" s="132">
        <v>0</v>
      </c>
      <c r="D112" s="132">
        <v>0</v>
      </c>
      <c r="E112" s="132">
        <v>0</v>
      </c>
      <c r="F112" s="132">
        <v>0</v>
      </c>
      <c r="G112" s="132">
        <v>0</v>
      </c>
      <c r="H112" s="132">
        <v>0</v>
      </c>
      <c r="I112" s="132">
        <v>0</v>
      </c>
      <c r="J112" s="132">
        <v>0</v>
      </c>
      <c r="K112" s="132">
        <v>0</v>
      </c>
      <c r="L112" s="132">
        <v>0</v>
      </c>
      <c r="M112" s="132">
        <v>0</v>
      </c>
      <c r="N112" s="132">
        <v>0</v>
      </c>
      <c r="O112" s="132">
        <v>0</v>
      </c>
      <c r="P112" s="132">
        <v>0</v>
      </c>
      <c r="Q112" s="132">
        <v>0</v>
      </c>
    </row>
    <row r="113" spans="1:17" ht="12" customHeight="1" x14ac:dyDescent="0.25">
      <c r="A113" s="167" t="s">
        <v>151</v>
      </c>
      <c r="B113" s="132"/>
      <c r="C113" s="132">
        <f t="shared" ref="C113" si="433">SUM(C114:C115)</f>
        <v>0</v>
      </c>
      <c r="D113" s="132">
        <f t="shared" ref="D113" si="434">SUM(D114:D115)</f>
        <v>0</v>
      </c>
      <c r="E113" s="132">
        <f t="shared" ref="E113" si="435">SUM(E114:E115)</f>
        <v>0</v>
      </c>
      <c r="F113" s="132">
        <f t="shared" ref="F113" si="436">SUM(F114:F115)</f>
        <v>0</v>
      </c>
      <c r="G113" s="132">
        <f t="shared" ref="G113" si="437">SUM(G114:G115)</f>
        <v>0</v>
      </c>
      <c r="H113" s="132">
        <f t="shared" ref="H113" si="438">SUM(H114:H115)</f>
        <v>0</v>
      </c>
      <c r="I113" s="132">
        <f t="shared" ref="I113" si="439">SUM(I114:I115)</f>
        <v>0</v>
      </c>
      <c r="J113" s="132">
        <f t="shared" ref="J113" si="440">SUM(J114:J115)</f>
        <v>0</v>
      </c>
      <c r="K113" s="132">
        <f t="shared" ref="K113" si="441">SUM(K114:K115)</f>
        <v>0</v>
      </c>
      <c r="L113" s="132">
        <f t="shared" ref="L113" si="442">SUM(L114:L115)</f>
        <v>0</v>
      </c>
      <c r="M113" s="132">
        <f t="shared" ref="M113" si="443">SUM(M114:M115)</f>
        <v>0</v>
      </c>
      <c r="N113" s="132">
        <f t="shared" ref="N113" si="444">SUM(N114:N115)</f>
        <v>0</v>
      </c>
      <c r="O113" s="132">
        <f t="shared" ref="O113" si="445">SUM(O114:O115)</f>
        <v>0</v>
      </c>
      <c r="P113" s="132">
        <f t="shared" ref="P113" si="446">SUM(P114:P115)</f>
        <v>0</v>
      </c>
      <c r="Q113" s="132">
        <f t="shared" ref="Q113" si="447">SUM(Q114:Q115)</f>
        <v>0</v>
      </c>
    </row>
    <row r="114" spans="1:17" ht="12" customHeight="1" x14ac:dyDescent="0.25">
      <c r="A114" s="166" t="s">
        <v>79</v>
      </c>
      <c r="B114" s="165"/>
      <c r="C114" s="165">
        <v>0</v>
      </c>
      <c r="D114" s="165">
        <v>0</v>
      </c>
      <c r="E114" s="165">
        <v>0</v>
      </c>
      <c r="F114" s="165">
        <v>0</v>
      </c>
      <c r="G114" s="165">
        <v>0</v>
      </c>
      <c r="H114" s="165">
        <v>0</v>
      </c>
      <c r="I114" s="165">
        <v>0</v>
      </c>
      <c r="J114" s="165">
        <v>0</v>
      </c>
      <c r="K114" s="165">
        <v>0</v>
      </c>
      <c r="L114" s="165">
        <v>0</v>
      </c>
      <c r="M114" s="165">
        <v>0</v>
      </c>
      <c r="N114" s="165">
        <v>0</v>
      </c>
      <c r="O114" s="165">
        <v>0</v>
      </c>
      <c r="P114" s="165">
        <v>0</v>
      </c>
      <c r="Q114" s="165">
        <v>0</v>
      </c>
    </row>
    <row r="115" spans="1:17" ht="12" customHeight="1" x14ac:dyDescent="0.25">
      <c r="A115" s="147" t="s">
        <v>59</v>
      </c>
      <c r="B115" s="164"/>
      <c r="C115" s="164">
        <v>0</v>
      </c>
      <c r="D115" s="164">
        <v>0</v>
      </c>
      <c r="E115" s="164">
        <v>0</v>
      </c>
      <c r="F115" s="164">
        <v>0</v>
      </c>
      <c r="G115" s="164">
        <v>0</v>
      </c>
      <c r="H115" s="164">
        <v>0</v>
      </c>
      <c r="I115" s="164">
        <v>0</v>
      </c>
      <c r="J115" s="164">
        <v>0</v>
      </c>
      <c r="K115" s="164">
        <v>0</v>
      </c>
      <c r="L115" s="164">
        <v>0</v>
      </c>
      <c r="M115" s="164">
        <v>0</v>
      </c>
      <c r="N115" s="164">
        <v>0</v>
      </c>
      <c r="O115" s="164">
        <v>0</v>
      </c>
      <c r="P115" s="164">
        <v>0</v>
      </c>
      <c r="Q115" s="164">
        <v>0</v>
      </c>
    </row>
    <row r="116" spans="1:17" ht="12" customHeight="1" x14ac:dyDescent="0.25">
      <c r="A116" s="163" t="s">
        <v>142</v>
      </c>
      <c r="B116" s="162"/>
      <c r="C116" s="162">
        <v>0</v>
      </c>
      <c r="D116" s="162">
        <v>0</v>
      </c>
      <c r="E116" s="162">
        <v>0</v>
      </c>
      <c r="F116" s="162">
        <v>0</v>
      </c>
      <c r="G116" s="162">
        <v>0</v>
      </c>
      <c r="H116" s="162">
        <v>0</v>
      </c>
      <c r="I116" s="162">
        <v>0</v>
      </c>
      <c r="J116" s="162">
        <v>0</v>
      </c>
      <c r="K116" s="162">
        <v>0</v>
      </c>
      <c r="L116" s="162">
        <v>0</v>
      </c>
      <c r="M116" s="162">
        <v>0</v>
      </c>
      <c r="N116" s="162">
        <v>0</v>
      </c>
      <c r="O116" s="162">
        <v>0</v>
      </c>
      <c r="P116" s="162">
        <v>0</v>
      </c>
      <c r="Q116" s="162">
        <v>0</v>
      </c>
    </row>
    <row r="117" spans="1:17" ht="12" customHeight="1" x14ac:dyDescent="0.25">
      <c r="A117" s="161" t="s">
        <v>141</v>
      </c>
      <c r="B117" s="160"/>
      <c r="C117" s="160">
        <f t="shared" ref="C117" si="448">SUM(C118:C119)</f>
        <v>0</v>
      </c>
      <c r="D117" s="160">
        <f t="shared" ref="D117" si="449">SUM(D118:D119)</f>
        <v>0</v>
      </c>
      <c r="E117" s="160">
        <f t="shared" ref="E117" si="450">SUM(E118:E119)</f>
        <v>0</v>
      </c>
      <c r="F117" s="160">
        <f t="shared" ref="F117" si="451">SUM(F118:F119)</f>
        <v>0</v>
      </c>
      <c r="G117" s="160">
        <f t="shared" ref="G117" si="452">SUM(G118:G119)</f>
        <v>0</v>
      </c>
      <c r="H117" s="160">
        <f t="shared" ref="H117" si="453">SUM(H118:H119)</f>
        <v>0</v>
      </c>
      <c r="I117" s="160">
        <f t="shared" ref="I117" si="454">SUM(I118:I119)</f>
        <v>0</v>
      </c>
      <c r="J117" s="160">
        <f t="shared" ref="J117" si="455">SUM(J118:J119)</f>
        <v>0</v>
      </c>
      <c r="K117" s="160">
        <f t="shared" ref="K117" si="456">SUM(K118:K119)</f>
        <v>0</v>
      </c>
      <c r="L117" s="160">
        <f t="shared" ref="L117" si="457">SUM(L118:L119)</f>
        <v>0</v>
      </c>
      <c r="M117" s="160">
        <f t="shared" ref="M117" si="458">SUM(M118:M119)</f>
        <v>0</v>
      </c>
      <c r="N117" s="160">
        <f t="shared" ref="N117" si="459">SUM(N118:N119)</f>
        <v>0</v>
      </c>
      <c r="O117" s="160">
        <f t="shared" ref="O117" si="460">SUM(O118:O119)</f>
        <v>0</v>
      </c>
      <c r="P117" s="160">
        <f t="shared" ref="P117" si="461">SUM(P118:P119)</f>
        <v>0</v>
      </c>
      <c r="Q117" s="160">
        <f t="shared" ref="Q117" si="462">SUM(Q118:Q119)</f>
        <v>0</v>
      </c>
    </row>
    <row r="118" spans="1:17" ht="12" customHeight="1" x14ac:dyDescent="0.25">
      <c r="A118" s="148" t="s">
        <v>60</v>
      </c>
      <c r="B118" s="156"/>
      <c r="C118" s="156">
        <v>0</v>
      </c>
      <c r="D118" s="156">
        <v>0</v>
      </c>
      <c r="E118" s="156">
        <v>0</v>
      </c>
      <c r="F118" s="156">
        <v>0</v>
      </c>
      <c r="G118" s="156">
        <v>0</v>
      </c>
      <c r="H118" s="156">
        <v>0</v>
      </c>
      <c r="I118" s="156">
        <v>0</v>
      </c>
      <c r="J118" s="156">
        <v>0</v>
      </c>
      <c r="K118" s="156">
        <v>0</v>
      </c>
      <c r="L118" s="156">
        <v>0</v>
      </c>
      <c r="M118" s="156">
        <v>0</v>
      </c>
      <c r="N118" s="156">
        <v>0</v>
      </c>
      <c r="O118" s="156">
        <v>0</v>
      </c>
      <c r="P118" s="156">
        <v>0</v>
      </c>
      <c r="Q118" s="156">
        <v>0</v>
      </c>
    </row>
    <row r="119" spans="1:17" ht="12" customHeight="1" x14ac:dyDescent="0.25">
      <c r="A119" s="148" t="s">
        <v>59</v>
      </c>
      <c r="B119" s="156"/>
      <c r="C119" s="156">
        <v>0</v>
      </c>
      <c r="D119" s="156">
        <v>0</v>
      </c>
      <c r="E119" s="156">
        <v>0</v>
      </c>
      <c r="F119" s="156">
        <v>0</v>
      </c>
      <c r="G119" s="156">
        <v>0</v>
      </c>
      <c r="H119" s="156">
        <v>0</v>
      </c>
      <c r="I119" s="156">
        <v>0</v>
      </c>
      <c r="J119" s="156">
        <v>0</v>
      </c>
      <c r="K119" s="156">
        <v>0</v>
      </c>
      <c r="L119" s="156">
        <v>0</v>
      </c>
      <c r="M119" s="156">
        <v>0</v>
      </c>
      <c r="N119" s="156">
        <v>0</v>
      </c>
      <c r="O119" s="156">
        <v>0</v>
      </c>
      <c r="P119" s="156">
        <v>0</v>
      </c>
      <c r="Q119" s="156">
        <v>0</v>
      </c>
    </row>
    <row r="120" spans="1:17" ht="12" customHeight="1" x14ac:dyDescent="0.25">
      <c r="A120" s="158" t="s">
        <v>62</v>
      </c>
      <c r="B120" s="157"/>
      <c r="C120" s="157">
        <f t="shared" ref="C120" si="463">SUM(C121:C122)</f>
        <v>0</v>
      </c>
      <c r="D120" s="157">
        <f t="shared" ref="D120" si="464">SUM(D121:D122)</f>
        <v>0</v>
      </c>
      <c r="E120" s="157">
        <f t="shared" ref="E120" si="465">SUM(E121:E122)</f>
        <v>0</v>
      </c>
      <c r="F120" s="157">
        <f t="shared" ref="F120" si="466">SUM(F121:F122)</f>
        <v>0</v>
      </c>
      <c r="G120" s="157">
        <f t="shared" ref="G120" si="467">SUM(G121:G122)</f>
        <v>0</v>
      </c>
      <c r="H120" s="157">
        <f t="shared" ref="H120" si="468">SUM(H121:H122)</f>
        <v>0</v>
      </c>
      <c r="I120" s="157">
        <f t="shared" ref="I120" si="469">SUM(I121:I122)</f>
        <v>0</v>
      </c>
      <c r="J120" s="157">
        <f t="shared" ref="J120" si="470">SUM(J121:J122)</f>
        <v>0</v>
      </c>
      <c r="K120" s="157">
        <f t="shared" ref="K120" si="471">SUM(K121:K122)</f>
        <v>0</v>
      </c>
      <c r="L120" s="157">
        <f t="shared" ref="L120" si="472">SUM(L121:L122)</f>
        <v>0</v>
      </c>
      <c r="M120" s="157">
        <f t="shared" ref="M120" si="473">SUM(M121:M122)</f>
        <v>0</v>
      </c>
      <c r="N120" s="157">
        <f t="shared" ref="N120" si="474">SUM(N121:N122)</f>
        <v>0</v>
      </c>
      <c r="O120" s="157">
        <f t="shared" ref="O120" si="475">SUM(O121:O122)</f>
        <v>0</v>
      </c>
      <c r="P120" s="157">
        <f t="shared" ref="P120" si="476">SUM(P121:P122)</f>
        <v>0</v>
      </c>
      <c r="Q120" s="157">
        <f t="shared" ref="Q120" si="477">SUM(Q121:Q122)</f>
        <v>0</v>
      </c>
    </row>
    <row r="121" spans="1:17" ht="12" customHeight="1" x14ac:dyDescent="0.25">
      <c r="A121" s="23" t="s">
        <v>57</v>
      </c>
      <c r="B121" s="156"/>
      <c r="C121" s="156">
        <v>0</v>
      </c>
      <c r="D121" s="156">
        <v>0</v>
      </c>
      <c r="E121" s="156">
        <v>0</v>
      </c>
      <c r="F121" s="156">
        <v>0</v>
      </c>
      <c r="G121" s="156">
        <v>0</v>
      </c>
      <c r="H121" s="156">
        <v>0</v>
      </c>
      <c r="I121" s="156">
        <v>0</v>
      </c>
      <c r="J121" s="156">
        <v>0</v>
      </c>
      <c r="K121" s="156">
        <v>0</v>
      </c>
      <c r="L121" s="156">
        <v>0</v>
      </c>
      <c r="M121" s="156">
        <v>0</v>
      </c>
      <c r="N121" s="156">
        <v>0</v>
      </c>
      <c r="O121" s="156">
        <v>0</v>
      </c>
      <c r="P121" s="156">
        <v>0</v>
      </c>
      <c r="Q121" s="156">
        <v>0</v>
      </c>
    </row>
    <row r="122" spans="1:17" ht="12" customHeight="1" x14ac:dyDescent="0.25">
      <c r="A122" s="29" t="s">
        <v>140</v>
      </c>
      <c r="B122" s="57"/>
      <c r="C122" s="57">
        <v>0</v>
      </c>
      <c r="D122" s="57">
        <v>0</v>
      </c>
      <c r="E122" s="57">
        <v>0</v>
      </c>
      <c r="F122" s="57">
        <v>0</v>
      </c>
      <c r="G122" s="57">
        <v>0</v>
      </c>
      <c r="H122" s="57">
        <v>0</v>
      </c>
      <c r="I122" s="57">
        <v>0</v>
      </c>
      <c r="J122" s="57">
        <v>0</v>
      </c>
      <c r="K122" s="57">
        <v>0</v>
      </c>
      <c r="L122" s="57">
        <v>0</v>
      </c>
      <c r="M122" s="57">
        <v>0</v>
      </c>
      <c r="N122" s="57">
        <v>0</v>
      </c>
      <c r="O122" s="57">
        <v>0</v>
      </c>
      <c r="P122" s="57">
        <v>0</v>
      </c>
      <c r="Q122" s="57"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68">
        <f t="shared" ref="C124" si="478">SUM(C125,C128,C130,C139)</f>
        <v>16.399437353850526</v>
      </c>
      <c r="D124" s="168">
        <f t="shared" ref="D124" si="479">SUM(D125,D128,D130,D139)</f>
        <v>26.495842229472448</v>
      </c>
      <c r="E124" s="168">
        <f t="shared" ref="E124" si="480">SUM(E125,E128,E130,E139)</f>
        <v>28.782121048253103</v>
      </c>
      <c r="F124" s="168">
        <f t="shared" ref="F124" si="481">SUM(F125,F128,F130,F139)</f>
        <v>44.781826764818078</v>
      </c>
      <c r="G124" s="168">
        <f t="shared" ref="G124" si="482">SUM(G125,G128,G130,G139)</f>
        <v>17.987263767069471</v>
      </c>
      <c r="H124" s="168">
        <f t="shared" ref="H124" si="483">SUM(H125,H128,H130,H139)</f>
        <v>14.685037748148066</v>
      </c>
      <c r="I124" s="168">
        <f t="shared" ref="I124" si="484">SUM(I125,I128,I130,I139)</f>
        <v>33.682408269113076</v>
      </c>
      <c r="J124" s="168">
        <f t="shared" ref="J124" si="485">SUM(J125,J128,J130,J139)</f>
        <v>24.89360018855648</v>
      </c>
      <c r="K124" s="168">
        <f t="shared" ref="K124" si="486">SUM(K125,K128,K130,K139)</f>
        <v>27.090608668213921</v>
      </c>
      <c r="L124" s="168">
        <f t="shared" ref="L124" si="487">SUM(L125,L128,L130,L139)</f>
        <v>15.866083695841088</v>
      </c>
      <c r="M124" s="168">
        <f t="shared" ref="M124" si="488">SUM(M125,M128,M130,M139)</f>
        <v>31.91726281761213</v>
      </c>
      <c r="N124" s="168">
        <f t="shared" ref="N124" si="489">SUM(N125,N128,N130,N139)</f>
        <v>13.347419648181351</v>
      </c>
      <c r="O124" s="168">
        <f t="shared" ref="O124" si="490">SUM(O125,O128,O130,O139)</f>
        <v>69.631257311705582</v>
      </c>
      <c r="P124" s="168">
        <f t="shared" ref="P124" si="491">SUM(P125,P128,P130,P139)</f>
        <v>25.804740219843904</v>
      </c>
      <c r="Q124" s="168">
        <f t="shared" ref="Q124" si="492">SUM(Q125,Q128,Q130,Q139)</f>
        <v>13.202183932054394</v>
      </c>
    </row>
    <row r="125" spans="1:17" ht="12.95" customHeight="1" x14ac:dyDescent="0.25">
      <c r="A125" s="158" t="s">
        <v>65</v>
      </c>
      <c r="B125" s="157"/>
      <c r="C125" s="157">
        <f t="shared" ref="C125:Q125" si="493">SUM(C126:C127)</f>
        <v>13.304728205000595</v>
      </c>
      <c r="D125" s="157">
        <f t="shared" si="493"/>
        <v>21.623220098778312</v>
      </c>
      <c r="E125" s="157">
        <f t="shared" si="493"/>
        <v>23.281791824530011</v>
      </c>
      <c r="F125" s="157">
        <f t="shared" si="493"/>
        <v>35.959801717377189</v>
      </c>
      <c r="G125" s="157">
        <f t="shared" si="493"/>
        <v>14.368033294485306</v>
      </c>
      <c r="H125" s="157">
        <f t="shared" si="493"/>
        <v>11.423909374094176</v>
      </c>
      <c r="I125" s="157">
        <f t="shared" si="493"/>
        <v>26.772924430757392</v>
      </c>
      <c r="J125" s="157">
        <f t="shared" si="493"/>
        <v>19.437338880078507</v>
      </c>
      <c r="K125" s="157">
        <f t="shared" si="493"/>
        <v>21.281354841479406</v>
      </c>
      <c r="L125" s="157">
        <f t="shared" si="493"/>
        <v>12.664015420955467</v>
      </c>
      <c r="M125" s="157">
        <f t="shared" si="493"/>
        <v>24.896138807908869</v>
      </c>
      <c r="N125" s="157">
        <f t="shared" si="493"/>
        <v>10.464720218577908</v>
      </c>
      <c r="O125" s="157">
        <f t="shared" si="493"/>
        <v>56.656067655923486</v>
      </c>
      <c r="P125" s="157">
        <f t="shared" si="493"/>
        <v>19.666730201779892</v>
      </c>
      <c r="Q125" s="157">
        <f t="shared" si="493"/>
        <v>10.382770177797013</v>
      </c>
    </row>
    <row r="126" spans="1:17" ht="12" customHeight="1" x14ac:dyDescent="0.25">
      <c r="A126" s="23" t="s">
        <v>149</v>
      </c>
      <c r="B126" s="156"/>
      <c r="C126" s="156">
        <v>13.249535195026008</v>
      </c>
      <c r="D126" s="156">
        <v>21.521420609058993</v>
      </c>
      <c r="E126" s="156">
        <v>23.171601079466498</v>
      </c>
      <c r="F126" s="156">
        <v>35.82006445815253</v>
      </c>
      <c r="G126" s="156">
        <v>14.313415540415775</v>
      </c>
      <c r="H126" s="156">
        <v>11.389419549481143</v>
      </c>
      <c r="I126" s="156">
        <v>26.618728223044798</v>
      </c>
      <c r="J126" s="156">
        <v>19.360179910831871</v>
      </c>
      <c r="K126" s="156">
        <v>21.185065850710394</v>
      </c>
      <c r="L126" s="156">
        <v>12.613081772947075</v>
      </c>
      <c r="M126" s="156">
        <v>24.77845379032156</v>
      </c>
      <c r="N126" s="156">
        <v>10.409961057195449</v>
      </c>
      <c r="O126" s="156">
        <v>56.513770155210466</v>
      </c>
      <c r="P126" s="156">
        <v>19.532671468343377</v>
      </c>
      <c r="Q126" s="156">
        <v>10.332587273585045</v>
      </c>
    </row>
    <row r="127" spans="1:17" ht="12" customHeight="1" x14ac:dyDescent="0.25">
      <c r="A127" s="23" t="s">
        <v>60</v>
      </c>
      <c r="B127" s="156"/>
      <c r="C127" s="156">
        <v>5.5193009974587752E-2</v>
      </c>
      <c r="D127" s="156">
        <v>0.10179948971932068</v>
      </c>
      <c r="E127" s="156">
        <v>0.11019074506351421</v>
      </c>
      <c r="F127" s="156">
        <v>0.13973725922466212</v>
      </c>
      <c r="G127" s="156">
        <v>5.461775406953108E-2</v>
      </c>
      <c r="H127" s="156">
        <v>3.4489824613032405E-2</v>
      </c>
      <c r="I127" s="156">
        <v>0.15419620771259568</v>
      </c>
      <c r="J127" s="156">
        <v>7.7158969246636996E-2</v>
      </c>
      <c r="K127" s="156">
        <v>9.628899076901086E-2</v>
      </c>
      <c r="L127" s="156">
        <v>5.0933648008392958E-2</v>
      </c>
      <c r="M127" s="156">
        <v>0.11768501758730929</v>
      </c>
      <c r="N127" s="156">
        <v>5.4759161382459086E-2</v>
      </c>
      <c r="O127" s="156">
        <v>0.14229750071302091</v>
      </c>
      <c r="P127" s="156">
        <v>0.13405873343651412</v>
      </c>
      <c r="Q127" s="156">
        <v>5.0182904211968957E-2</v>
      </c>
    </row>
    <row r="128" spans="1:17" ht="12.95" customHeight="1" x14ac:dyDescent="0.25">
      <c r="A128" s="158" t="s">
        <v>112</v>
      </c>
      <c r="B128" s="157"/>
      <c r="C128" s="157">
        <f t="shared" ref="C128:Q128" si="494">C129</f>
        <v>1.6217589652321077E-2</v>
      </c>
      <c r="D128" s="157">
        <f t="shared" si="494"/>
        <v>1.1454558022907223E-2</v>
      </c>
      <c r="E128" s="157">
        <f t="shared" si="494"/>
        <v>8.0742532377692296E-3</v>
      </c>
      <c r="F128" s="157">
        <f t="shared" si="494"/>
        <v>2.1230688095224045E-2</v>
      </c>
      <c r="G128" s="157">
        <f t="shared" si="494"/>
        <v>1.3089930210974479E-2</v>
      </c>
      <c r="H128" s="157">
        <f t="shared" si="494"/>
        <v>1.3706814502074321E-2</v>
      </c>
      <c r="I128" s="157">
        <f t="shared" si="494"/>
        <v>2.1051194328380183E-2</v>
      </c>
      <c r="J128" s="157">
        <f t="shared" si="494"/>
        <v>3.439980960849788E-2</v>
      </c>
      <c r="K128" s="157">
        <f t="shared" si="494"/>
        <v>3.9406332684813188E-2</v>
      </c>
      <c r="L128" s="157">
        <f t="shared" si="494"/>
        <v>3.3960504279332261E-2</v>
      </c>
      <c r="M128" s="157">
        <f t="shared" si="494"/>
        <v>4.0422572740780781E-2</v>
      </c>
      <c r="N128" s="157">
        <f t="shared" si="494"/>
        <v>1.0377296656268751E-2</v>
      </c>
      <c r="O128" s="157">
        <f t="shared" si="494"/>
        <v>4.8736173581464572E-2</v>
      </c>
      <c r="P128" s="157">
        <f t="shared" si="494"/>
        <v>7.3989481270240077E-4</v>
      </c>
      <c r="Q128" s="157">
        <f t="shared" si="494"/>
        <v>5.0797525474135151E-2</v>
      </c>
    </row>
    <row r="129" spans="1:17" ht="12" customHeight="1" x14ac:dyDescent="0.25">
      <c r="A129" s="23" t="s">
        <v>60</v>
      </c>
      <c r="B129" s="156"/>
      <c r="C129" s="156">
        <v>1.6217589652321077E-2</v>
      </c>
      <c r="D129" s="156">
        <v>1.1454558022907223E-2</v>
      </c>
      <c r="E129" s="156">
        <v>8.0742532377692296E-3</v>
      </c>
      <c r="F129" s="156">
        <v>2.1230688095224045E-2</v>
      </c>
      <c r="G129" s="156">
        <v>1.3089930210974479E-2</v>
      </c>
      <c r="H129" s="156">
        <v>1.3706814502074321E-2</v>
      </c>
      <c r="I129" s="156">
        <v>2.1051194328380183E-2</v>
      </c>
      <c r="J129" s="156">
        <v>3.439980960849788E-2</v>
      </c>
      <c r="K129" s="156">
        <v>3.9406332684813188E-2</v>
      </c>
      <c r="L129" s="156">
        <v>3.3960504279332261E-2</v>
      </c>
      <c r="M129" s="156">
        <v>4.0422572740780781E-2</v>
      </c>
      <c r="N129" s="156">
        <v>1.0377296656268751E-2</v>
      </c>
      <c r="O129" s="156">
        <v>4.8736173581464572E-2</v>
      </c>
      <c r="P129" s="156">
        <v>7.3989481270240077E-4</v>
      </c>
      <c r="Q129" s="156">
        <v>5.0797525474135151E-2</v>
      </c>
    </row>
    <row r="130" spans="1:17" ht="12" customHeight="1" x14ac:dyDescent="0.25">
      <c r="A130" s="158" t="s">
        <v>63</v>
      </c>
      <c r="B130" s="157"/>
      <c r="C130" s="157">
        <f t="shared" ref="C130" si="495">SUM(C131:C132,C135:C136)</f>
        <v>2.2484141082955533</v>
      </c>
      <c r="D130" s="157">
        <f t="shared" ref="D130" si="496">SUM(D131:D132,D135:D136)</f>
        <v>3.4415926866055653</v>
      </c>
      <c r="E130" s="157">
        <f t="shared" ref="E130" si="497">SUM(E131:E132,E135:E136)</f>
        <v>3.940496032939131</v>
      </c>
      <c r="F130" s="157">
        <f t="shared" ref="F130" si="498">SUM(F131:F132,F135:F136)</f>
        <v>6.3131415214746802</v>
      </c>
      <c r="G130" s="157">
        <f t="shared" ref="G130" si="499">SUM(G131:G132,G135:G136)</f>
        <v>2.6089056445190568</v>
      </c>
      <c r="H130" s="157">
        <f t="shared" ref="H130" si="500">SUM(H131:H132,H135:H136)</f>
        <v>2.3685506179450257</v>
      </c>
      <c r="I130" s="157">
        <f t="shared" ref="I130" si="501">SUM(I131:I132,I135:I136)</f>
        <v>4.8342871046564664</v>
      </c>
      <c r="J130" s="157">
        <f t="shared" ref="J130" si="502">SUM(J131:J132,J135:J136)</f>
        <v>3.9539373463255867</v>
      </c>
      <c r="K130" s="157">
        <f t="shared" ref="K130" si="503">SUM(K131:K132,K135:K136)</f>
        <v>4.0239222484102113</v>
      </c>
      <c r="L130" s="157">
        <f t="shared" ref="L130" si="504">SUM(L131:L132,L135:L136)</f>
        <v>2.283409814400688</v>
      </c>
      <c r="M130" s="157">
        <f t="shared" ref="M130" si="505">SUM(M131:M132,M135:M136)</f>
        <v>4.9980690901843845</v>
      </c>
      <c r="N130" s="157">
        <f t="shared" ref="N130" si="506">SUM(N131:N132,N135:N136)</f>
        <v>2.0329691163623087</v>
      </c>
      <c r="O130" s="157">
        <f t="shared" ref="O130" si="507">SUM(O131:O132,O135:O136)</f>
        <v>9.0943828584191735</v>
      </c>
      <c r="P130" s="157">
        <f t="shared" ref="P130" si="508">SUM(P131:P132,P135:P136)</f>
        <v>4.3552501667129651</v>
      </c>
      <c r="Q130" s="157">
        <f t="shared" ref="Q130" si="509">SUM(Q131:Q132,Q135:Q136)</f>
        <v>1.9501256154737341</v>
      </c>
    </row>
    <row r="131" spans="1:17" ht="12" customHeight="1" x14ac:dyDescent="0.25">
      <c r="A131" s="167" t="s">
        <v>148</v>
      </c>
      <c r="B131" s="132"/>
      <c r="C131" s="132">
        <v>0.32152446737029022</v>
      </c>
      <c r="D131" s="132">
        <v>1.2031381683401543</v>
      </c>
      <c r="E131" s="132">
        <v>0.47085400725469262</v>
      </c>
      <c r="F131" s="132">
        <v>1.3376265116921622</v>
      </c>
      <c r="G131" s="132">
        <v>0</v>
      </c>
      <c r="H131" s="132">
        <v>0</v>
      </c>
      <c r="I131" s="132">
        <v>0</v>
      </c>
      <c r="J131" s="132">
        <v>0.36370275399809321</v>
      </c>
      <c r="K131" s="132">
        <v>0</v>
      </c>
      <c r="L131" s="132">
        <v>0</v>
      </c>
      <c r="M131" s="132">
        <v>0</v>
      </c>
      <c r="N131" s="132">
        <v>0</v>
      </c>
      <c r="O131" s="132">
        <v>0</v>
      </c>
      <c r="P131" s="132">
        <v>0.53157718268498999</v>
      </c>
      <c r="Q131" s="132">
        <v>0.13209370886156777</v>
      </c>
    </row>
    <row r="132" spans="1:17" ht="12" customHeight="1" x14ac:dyDescent="0.25">
      <c r="A132" s="167" t="s">
        <v>147</v>
      </c>
      <c r="B132" s="132"/>
      <c r="C132" s="132">
        <f t="shared" ref="C132" si="510">SUM(C133:C134)</f>
        <v>0.78685914671176582</v>
      </c>
      <c r="D132" s="132">
        <f t="shared" ref="D132" si="511">SUM(D133:D134)</f>
        <v>1.9574921871420456</v>
      </c>
      <c r="E132" s="132">
        <f t="shared" ref="E132" si="512">SUM(E133:E134)</f>
        <v>2.1156778776467697</v>
      </c>
      <c r="F132" s="132">
        <f t="shared" ref="F132" si="513">SUM(F133:F134)</f>
        <v>3.4827641914453693</v>
      </c>
      <c r="G132" s="132">
        <f t="shared" ref="G132" si="514">SUM(G133:G134)</f>
        <v>1.8162118636896416</v>
      </c>
      <c r="H132" s="132">
        <f t="shared" ref="H132" si="515">SUM(H133:H134)</f>
        <v>1.0394907321707183</v>
      </c>
      <c r="I132" s="132">
        <f t="shared" ref="I132" si="516">SUM(I133:I134)</f>
        <v>4.8342871046564664</v>
      </c>
      <c r="J132" s="132">
        <f t="shared" ref="J132" si="517">SUM(J133:J134)</f>
        <v>1.5212497400143425</v>
      </c>
      <c r="K132" s="132">
        <f t="shared" ref="K132" si="518">SUM(K133:K134)</f>
        <v>3.957182322856764</v>
      </c>
      <c r="L132" s="132">
        <f t="shared" ref="L132" si="519">SUM(L133:L134)</f>
        <v>1.3628264734227822</v>
      </c>
      <c r="M132" s="132">
        <f t="shared" ref="M132" si="520">SUM(M133:M134)</f>
        <v>3.3997768354780256</v>
      </c>
      <c r="N132" s="132">
        <f t="shared" ref="N132" si="521">SUM(N133:N134)</f>
        <v>1.2674590796310152</v>
      </c>
      <c r="O132" s="132">
        <f t="shared" ref="O132" si="522">SUM(O133:O134)</f>
        <v>8.1416089188328229</v>
      </c>
      <c r="P132" s="132">
        <f t="shared" ref="P132" si="523">SUM(P133:P134)</f>
        <v>1.9172195968371206</v>
      </c>
      <c r="Q132" s="132">
        <f t="shared" ref="Q132" si="524">SUM(Q133:Q134)</f>
        <v>1.2938672055585616</v>
      </c>
    </row>
    <row r="133" spans="1:17" ht="12" customHeight="1" x14ac:dyDescent="0.25">
      <c r="A133" s="166" t="s">
        <v>61</v>
      </c>
      <c r="B133" s="165"/>
      <c r="C133" s="165">
        <v>0.53882749218879133</v>
      </c>
      <c r="D133" s="165">
        <v>1.3380953706274659</v>
      </c>
      <c r="E133" s="165">
        <v>1.4436991917965307</v>
      </c>
      <c r="F133" s="165">
        <v>2.3723145697644985</v>
      </c>
      <c r="G133" s="165">
        <v>1.2418962313337802</v>
      </c>
      <c r="H133" s="165">
        <v>0.70339175813280486</v>
      </c>
      <c r="I133" s="165">
        <v>3.2782542242680046</v>
      </c>
      <c r="J133" s="165">
        <v>1.029991572433425</v>
      </c>
      <c r="K133" s="165">
        <v>2.675332427981612</v>
      </c>
      <c r="L133" s="165">
        <v>0.9134270098175834</v>
      </c>
      <c r="M133" s="165">
        <v>2.3114526555477375</v>
      </c>
      <c r="N133" s="165">
        <v>0.85551803170345186</v>
      </c>
      <c r="O133" s="165">
        <v>5.4355993580043771</v>
      </c>
      <c r="P133" s="165">
        <v>1.3046729723620551</v>
      </c>
      <c r="Q133" s="165">
        <v>0.87276360734709202</v>
      </c>
    </row>
    <row r="134" spans="1:17" ht="12" customHeight="1" x14ac:dyDescent="0.25">
      <c r="A134" s="147" t="s">
        <v>59</v>
      </c>
      <c r="B134" s="164"/>
      <c r="C134" s="164">
        <v>0.24803165452297449</v>
      </c>
      <c r="D134" s="164">
        <v>0.61939681651457978</v>
      </c>
      <c r="E134" s="164">
        <v>0.67197868585023901</v>
      </c>
      <c r="F134" s="164">
        <v>1.1104496216808708</v>
      </c>
      <c r="G134" s="164">
        <v>0.57431563235586147</v>
      </c>
      <c r="H134" s="164">
        <v>0.33609897403791339</v>
      </c>
      <c r="I134" s="164">
        <v>1.5560328803884615</v>
      </c>
      <c r="J134" s="164">
        <v>0.49125816758091762</v>
      </c>
      <c r="K134" s="164">
        <v>1.281849894875152</v>
      </c>
      <c r="L134" s="164">
        <v>0.44939946360519872</v>
      </c>
      <c r="M134" s="164">
        <v>1.0883241799302881</v>
      </c>
      <c r="N134" s="164">
        <v>0.41194104792756336</v>
      </c>
      <c r="O134" s="164">
        <v>2.7060095608284467</v>
      </c>
      <c r="P134" s="164">
        <v>0.61254662447506547</v>
      </c>
      <c r="Q134" s="164">
        <v>0.42110359821146953</v>
      </c>
    </row>
    <row r="135" spans="1:17" ht="12" customHeight="1" x14ac:dyDescent="0.25">
      <c r="A135" s="163" t="s">
        <v>142</v>
      </c>
      <c r="B135" s="162"/>
      <c r="C135" s="162">
        <v>0.62510520202005426</v>
      </c>
      <c r="D135" s="162">
        <v>0.21832738752761868</v>
      </c>
      <c r="E135" s="162">
        <v>0.80324775592232778</v>
      </c>
      <c r="F135" s="162">
        <v>1.1052802454342836</v>
      </c>
      <c r="G135" s="162">
        <v>0.26331727177783754</v>
      </c>
      <c r="H135" s="162">
        <v>0.24069058340520905</v>
      </c>
      <c r="I135" s="162">
        <v>0</v>
      </c>
      <c r="J135" s="162">
        <v>0.56357260345548255</v>
      </c>
      <c r="K135" s="162">
        <v>3.2066194151359688E-2</v>
      </c>
      <c r="L135" s="162">
        <v>0.2581624336107895</v>
      </c>
      <c r="M135" s="162">
        <v>0.53041494393817246</v>
      </c>
      <c r="N135" s="162">
        <v>0.26914147660815546</v>
      </c>
      <c r="O135" s="162">
        <v>0.30754873852700199</v>
      </c>
      <c r="P135" s="162">
        <v>0.21923351455574433</v>
      </c>
      <c r="Q135" s="162">
        <v>5.7160968157892116E-2</v>
      </c>
    </row>
    <row r="136" spans="1:17" ht="12" customHeight="1" x14ac:dyDescent="0.25">
      <c r="A136" s="161" t="s">
        <v>141</v>
      </c>
      <c r="B136" s="160"/>
      <c r="C136" s="160">
        <f t="shared" ref="C136" si="525">SUM(C137:C138)</f>
        <v>0.51492529219344285</v>
      </c>
      <c r="D136" s="160">
        <f t="shared" ref="D136" si="526">SUM(D137:D138)</f>
        <v>6.2634943595746437E-2</v>
      </c>
      <c r="E136" s="160">
        <f t="shared" ref="E136" si="527">SUM(E137:E138)</f>
        <v>0.55071639211534096</v>
      </c>
      <c r="F136" s="160">
        <f t="shared" ref="F136" si="528">SUM(F137:F138)</f>
        <v>0.38747057290286469</v>
      </c>
      <c r="G136" s="160">
        <f t="shared" ref="G136" si="529">SUM(G137:G138)</f>
        <v>0.52937650905157763</v>
      </c>
      <c r="H136" s="160">
        <f t="shared" ref="H136" si="530">SUM(H137:H138)</f>
        <v>1.0883693023690981</v>
      </c>
      <c r="I136" s="160">
        <f t="shared" ref="I136" si="531">SUM(I137:I138)</f>
        <v>0</v>
      </c>
      <c r="J136" s="160">
        <f t="shared" ref="J136" si="532">SUM(J137:J138)</f>
        <v>1.5054122488576687</v>
      </c>
      <c r="K136" s="160">
        <f t="shared" ref="K136" si="533">SUM(K137:K138)</f>
        <v>3.4673731402087536E-2</v>
      </c>
      <c r="L136" s="160">
        <f t="shared" ref="L136" si="534">SUM(L137:L138)</f>
        <v>0.66242090736711656</v>
      </c>
      <c r="M136" s="160">
        <f t="shared" ref="M136" si="535">SUM(M137:M138)</f>
        <v>1.0678773107681863</v>
      </c>
      <c r="N136" s="160">
        <f t="shared" ref="N136" si="536">SUM(N137:N138)</f>
        <v>0.49636856012313813</v>
      </c>
      <c r="O136" s="160">
        <f t="shared" ref="O136" si="537">SUM(O137:O138)</f>
        <v>0.64522520105934911</v>
      </c>
      <c r="P136" s="160">
        <f t="shared" ref="P136" si="538">SUM(P137:P138)</f>
        <v>1.6872198726351104</v>
      </c>
      <c r="Q136" s="160">
        <f t="shared" ref="Q136" si="539">SUM(Q137:Q138)</f>
        <v>0.46700373289571251</v>
      </c>
    </row>
    <row r="137" spans="1:17" ht="12" customHeight="1" x14ac:dyDescent="0.25">
      <c r="A137" s="148" t="s">
        <v>60</v>
      </c>
      <c r="B137" s="156"/>
      <c r="C137" s="156">
        <v>0.3830624128605648</v>
      </c>
      <c r="D137" s="156">
        <v>4.6449665229544211E-2</v>
      </c>
      <c r="E137" s="156">
        <v>0.40764646765695256</v>
      </c>
      <c r="F137" s="156">
        <v>0.28410926398271868</v>
      </c>
      <c r="G137" s="156">
        <v>0.38866936616315234</v>
      </c>
      <c r="H137" s="156">
        <v>0.79393724057380577</v>
      </c>
      <c r="I137" s="156">
        <v>0</v>
      </c>
      <c r="J137" s="156">
        <v>1.1019400399409958</v>
      </c>
      <c r="K137" s="156">
        <v>2.5566512984147288E-2</v>
      </c>
      <c r="L137" s="156">
        <v>0.48135499479108829</v>
      </c>
      <c r="M137" s="156">
        <v>0.79470531365879227</v>
      </c>
      <c r="N137" s="156">
        <v>0.36699741808747455</v>
      </c>
      <c r="O137" s="156">
        <v>0.47084606232253273</v>
      </c>
      <c r="P137" s="156">
        <v>1.2712925379705744</v>
      </c>
      <c r="Q137" s="156">
        <v>0.34657216096129295</v>
      </c>
    </row>
    <row r="138" spans="1:17" ht="12" customHeight="1" x14ac:dyDescent="0.25">
      <c r="A138" s="148" t="s">
        <v>59</v>
      </c>
      <c r="B138" s="156"/>
      <c r="C138" s="156">
        <v>0.13186287933287802</v>
      </c>
      <c r="D138" s="156">
        <v>1.6185278366202229E-2</v>
      </c>
      <c r="E138" s="156">
        <v>0.14306992445838837</v>
      </c>
      <c r="F138" s="156">
        <v>0.10336130892014599</v>
      </c>
      <c r="G138" s="156">
        <v>0.14070714288842534</v>
      </c>
      <c r="H138" s="156">
        <v>0.2944320617952923</v>
      </c>
      <c r="I138" s="156">
        <v>0</v>
      </c>
      <c r="J138" s="156">
        <v>0.4034722089166729</v>
      </c>
      <c r="K138" s="156">
        <v>9.1072184179402486E-3</v>
      </c>
      <c r="L138" s="156">
        <v>0.1810659125760283</v>
      </c>
      <c r="M138" s="156">
        <v>0.27317199710939394</v>
      </c>
      <c r="N138" s="156">
        <v>0.12937114203566358</v>
      </c>
      <c r="O138" s="156">
        <v>0.17437913873681643</v>
      </c>
      <c r="P138" s="156">
        <v>0.41592733466453607</v>
      </c>
      <c r="Q138" s="156">
        <v>0.12043157193441953</v>
      </c>
    </row>
    <row r="139" spans="1:17" ht="12" customHeight="1" x14ac:dyDescent="0.25">
      <c r="A139" s="158" t="s">
        <v>62</v>
      </c>
      <c r="B139" s="157"/>
      <c r="C139" s="157">
        <f t="shared" ref="C139" si="540">SUM(C140:C141)</f>
        <v>0.83007745090205476</v>
      </c>
      <c r="D139" s="157">
        <f t="shared" ref="D139" si="541">SUM(D140:D141)</f>
        <v>1.4195748860656636</v>
      </c>
      <c r="E139" s="157">
        <f t="shared" ref="E139" si="542">SUM(E140:E141)</f>
        <v>1.5517589375461927</v>
      </c>
      <c r="F139" s="157">
        <f t="shared" ref="F139" si="543">SUM(F140:F141)</f>
        <v>2.4876528378709786</v>
      </c>
      <c r="G139" s="157">
        <f t="shared" ref="G139" si="544">SUM(G140:G141)</f>
        <v>0.99723489785413522</v>
      </c>
      <c r="H139" s="157">
        <f t="shared" ref="H139" si="545">SUM(H140:H141)</f>
        <v>0.87887094160678958</v>
      </c>
      <c r="I139" s="157">
        <f t="shared" ref="I139" si="546">SUM(I140:I141)</f>
        <v>2.0541455393708379</v>
      </c>
      <c r="J139" s="157">
        <f t="shared" ref="J139" si="547">SUM(J140:J141)</f>
        <v>1.4679241525438891</v>
      </c>
      <c r="K139" s="157">
        <f t="shared" ref="K139" si="548">SUM(K140:K141)</f>
        <v>1.7459252456394923</v>
      </c>
      <c r="L139" s="157">
        <f t="shared" ref="L139" si="549">SUM(L140:L141)</f>
        <v>0.88469795620560177</v>
      </c>
      <c r="M139" s="157">
        <f t="shared" ref="M139" si="550">SUM(M140:M141)</f>
        <v>1.9826323467780975</v>
      </c>
      <c r="N139" s="157">
        <f t="shared" ref="N139" si="551">SUM(N140:N141)</f>
        <v>0.83935301658486627</v>
      </c>
      <c r="O139" s="157">
        <f t="shared" ref="O139" si="552">SUM(O140:O141)</f>
        <v>3.8320706237814499</v>
      </c>
      <c r="P139" s="157">
        <f t="shared" ref="P139" si="553">SUM(P140:P141)</f>
        <v>1.7820199565383446</v>
      </c>
      <c r="Q139" s="157">
        <f t="shared" ref="Q139" si="554">SUM(Q140:Q141)</f>
        <v>0.81849061330951212</v>
      </c>
    </row>
    <row r="140" spans="1:17" ht="12" customHeight="1" x14ac:dyDescent="0.25">
      <c r="A140" s="23" t="s">
        <v>57</v>
      </c>
      <c r="B140" s="156"/>
      <c r="C140" s="156">
        <v>0</v>
      </c>
      <c r="D140" s="156">
        <v>0</v>
      </c>
      <c r="E140" s="156">
        <v>0</v>
      </c>
      <c r="F140" s="156">
        <v>0</v>
      </c>
      <c r="G140" s="156">
        <v>0</v>
      </c>
      <c r="H140" s="156">
        <v>0</v>
      </c>
      <c r="I140" s="156">
        <v>0</v>
      </c>
      <c r="J140" s="156">
        <v>0</v>
      </c>
      <c r="K140" s="156">
        <v>0</v>
      </c>
      <c r="L140" s="156">
        <v>0</v>
      </c>
      <c r="M140" s="156">
        <v>0</v>
      </c>
      <c r="N140" s="156">
        <v>0</v>
      </c>
      <c r="O140" s="156">
        <v>0</v>
      </c>
      <c r="P140" s="156">
        <v>0</v>
      </c>
      <c r="Q140" s="156">
        <v>0</v>
      </c>
    </row>
    <row r="141" spans="1:17" ht="12" customHeight="1" x14ac:dyDescent="0.25">
      <c r="A141" s="29" t="s">
        <v>140</v>
      </c>
      <c r="B141" s="57"/>
      <c r="C141" s="57">
        <v>0.83007745090205476</v>
      </c>
      <c r="D141" s="57">
        <v>1.4195748860656636</v>
      </c>
      <c r="E141" s="57">
        <v>1.5517589375461927</v>
      </c>
      <c r="F141" s="57">
        <v>2.4876528378709786</v>
      </c>
      <c r="G141" s="57">
        <v>0.99723489785413522</v>
      </c>
      <c r="H141" s="57">
        <v>0.87887094160678958</v>
      </c>
      <c r="I141" s="57">
        <v>2.0541455393708379</v>
      </c>
      <c r="J141" s="57">
        <v>1.4679241525438891</v>
      </c>
      <c r="K141" s="57">
        <v>1.7459252456394923</v>
      </c>
      <c r="L141" s="57">
        <v>0.88469795620560177</v>
      </c>
      <c r="M141" s="57">
        <v>1.9826323467780975</v>
      </c>
      <c r="N141" s="57">
        <v>0.83935301658486627</v>
      </c>
      <c r="O141" s="57">
        <v>3.8320706237814499</v>
      </c>
      <c r="P141" s="57">
        <v>1.7820199565383446</v>
      </c>
      <c r="Q141" s="57">
        <v>0.81849061330951212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68">
        <f t="shared" ref="C143" si="555">SUM(C144,C146,C148,C157)</f>
        <v>3.9031159636647312</v>
      </c>
      <c r="D143" s="168">
        <f t="shared" ref="D143" si="556">SUM(D144,D146,D148,D157)</f>
        <v>4.7050055061547305</v>
      </c>
      <c r="E143" s="168">
        <f t="shared" ref="E143" si="557">SUM(E144,E146,E148,E157)</f>
        <v>5.1584088757215989</v>
      </c>
      <c r="F143" s="168">
        <f t="shared" ref="F143" si="558">SUM(F144,F146,F148,F157)</f>
        <v>4.7445977527789012</v>
      </c>
      <c r="G143" s="168">
        <f t="shared" ref="G143" si="559">SUM(G144,G146,G148,G157)</f>
        <v>4.8915217148693877</v>
      </c>
      <c r="H143" s="168">
        <f t="shared" ref="H143" si="560">SUM(H144,H146,H148,H157)</f>
        <v>3.1163707309870308</v>
      </c>
      <c r="I143" s="168">
        <f t="shared" ref="I143" si="561">SUM(I144,I146,I148,I157)</f>
        <v>8.1431983452649614</v>
      </c>
      <c r="J143" s="168">
        <f t="shared" ref="J143" si="562">SUM(J144,J146,J148,J157)</f>
        <v>1.7913113389583559</v>
      </c>
      <c r="K143" s="168">
        <f t="shared" ref="K143" si="563">SUM(K144,K146,K148,K157)</f>
        <v>3.668318091712055</v>
      </c>
      <c r="L143" s="168">
        <f t="shared" ref="L143" si="564">SUM(L144,L146,L148,L157)</f>
        <v>1.9053946835303606</v>
      </c>
      <c r="M143" s="168">
        <f t="shared" ref="M143" si="565">SUM(M144,M146,M148,M157)</f>
        <v>3.9288557312656733</v>
      </c>
      <c r="N143" s="168">
        <f t="shared" ref="N143" si="566">SUM(N144,N146,N148,N157)</f>
        <v>7.0048185995883134</v>
      </c>
      <c r="O143" s="168">
        <f t="shared" ref="O143" si="567">SUM(O144,O146,O148,O157)</f>
        <v>4.1003858214349567</v>
      </c>
      <c r="P143" s="168">
        <f t="shared" ref="P143" si="568">SUM(P144,P146,P148,P157)</f>
        <v>9.0457484871410934</v>
      </c>
      <c r="Q143" s="168">
        <f t="shared" ref="Q143" si="569">SUM(Q144,Q146,Q148,Q157)</f>
        <v>7.1146209872703574</v>
      </c>
    </row>
    <row r="144" spans="1:17" ht="12.95" customHeight="1" x14ac:dyDescent="0.25">
      <c r="A144" s="158" t="s">
        <v>65</v>
      </c>
      <c r="B144" s="157"/>
      <c r="C144" s="157">
        <f t="shared" ref="C144:Q144" si="570">C145</f>
        <v>2.79963710599952</v>
      </c>
      <c r="D144" s="157">
        <f t="shared" si="570"/>
        <v>3.2861231104094539</v>
      </c>
      <c r="E144" s="157">
        <f t="shared" si="570"/>
        <v>3.5834406796613187</v>
      </c>
      <c r="F144" s="157">
        <f t="shared" si="570"/>
        <v>3.2140189631988356</v>
      </c>
      <c r="G144" s="157">
        <f t="shared" si="570"/>
        <v>3.2558067892876705</v>
      </c>
      <c r="H144" s="157">
        <f t="shared" si="570"/>
        <v>2.0083170867108602</v>
      </c>
      <c r="I144" s="157">
        <f t="shared" si="570"/>
        <v>4.9483742177299277</v>
      </c>
      <c r="J144" s="157">
        <f t="shared" si="570"/>
        <v>1.0774221220907449</v>
      </c>
      <c r="K144" s="157">
        <f t="shared" si="570"/>
        <v>2.111097159254129</v>
      </c>
      <c r="L144" s="157">
        <f t="shared" si="570"/>
        <v>1.1198663990960291</v>
      </c>
      <c r="M144" s="157">
        <f t="shared" si="570"/>
        <v>2.1178442097039323</v>
      </c>
      <c r="N144" s="157">
        <f t="shared" si="570"/>
        <v>3.7513352352606306</v>
      </c>
      <c r="O144" s="157">
        <f t="shared" si="570"/>
        <v>2.2757820371331907</v>
      </c>
      <c r="P144" s="157">
        <f t="shared" si="570"/>
        <v>4.3840812215030329</v>
      </c>
      <c r="Q144" s="157">
        <f t="shared" si="570"/>
        <v>3.6223948104134465</v>
      </c>
    </row>
    <row r="145" spans="1:17" ht="12" customHeight="1" x14ac:dyDescent="0.25">
      <c r="A145" s="23" t="s">
        <v>60</v>
      </c>
      <c r="B145" s="156"/>
      <c r="C145" s="156">
        <v>2.79963710599952</v>
      </c>
      <c r="D145" s="156">
        <v>3.2861231104094539</v>
      </c>
      <c r="E145" s="156">
        <v>3.5834406796613187</v>
      </c>
      <c r="F145" s="156">
        <v>3.2140189631988356</v>
      </c>
      <c r="G145" s="156">
        <v>3.2558067892876705</v>
      </c>
      <c r="H145" s="156">
        <v>2.0083170867108602</v>
      </c>
      <c r="I145" s="156">
        <v>4.9483742177299277</v>
      </c>
      <c r="J145" s="156">
        <v>1.0774221220907449</v>
      </c>
      <c r="K145" s="156">
        <v>2.111097159254129</v>
      </c>
      <c r="L145" s="156">
        <v>1.1198663990960291</v>
      </c>
      <c r="M145" s="156">
        <v>2.1178442097039323</v>
      </c>
      <c r="N145" s="156">
        <v>3.7513352352606306</v>
      </c>
      <c r="O145" s="156">
        <v>2.2757820371331907</v>
      </c>
      <c r="P145" s="156">
        <v>4.3840812215030329</v>
      </c>
      <c r="Q145" s="156">
        <v>3.6223948104134465</v>
      </c>
    </row>
    <row r="146" spans="1:17" ht="12.95" customHeight="1" x14ac:dyDescent="0.25">
      <c r="A146" s="158" t="s">
        <v>112</v>
      </c>
      <c r="B146" s="157"/>
      <c r="C146" s="157">
        <f t="shared" ref="C146:Q146" si="571">C147</f>
        <v>0.12123484389079769</v>
      </c>
      <c r="D146" s="157">
        <f t="shared" si="571"/>
        <v>0.14559331398782027</v>
      </c>
      <c r="E146" s="157">
        <f t="shared" si="571"/>
        <v>0.15525361844702262</v>
      </c>
      <c r="F146" s="157">
        <f t="shared" si="571"/>
        <v>0.14928943510616047</v>
      </c>
      <c r="G146" s="157">
        <f t="shared" si="571"/>
        <v>0.17809451367993678</v>
      </c>
      <c r="H146" s="157">
        <f t="shared" si="571"/>
        <v>0.11521635527732899</v>
      </c>
      <c r="I146" s="157">
        <f t="shared" si="571"/>
        <v>0.3244913107579796</v>
      </c>
      <c r="J146" s="157">
        <f t="shared" si="571"/>
        <v>7.1563957582305313E-2</v>
      </c>
      <c r="K146" s="157">
        <f t="shared" si="571"/>
        <v>0.15205953828015423</v>
      </c>
      <c r="L146" s="157">
        <f t="shared" si="571"/>
        <v>7.1735163109665351E-2</v>
      </c>
      <c r="M146" s="157">
        <f t="shared" si="571"/>
        <v>0.15645674713002758</v>
      </c>
      <c r="N146" s="157">
        <f t="shared" si="571"/>
        <v>0.25549200864457333</v>
      </c>
      <c r="O146" s="157">
        <f t="shared" si="571"/>
        <v>0.1480139034723304</v>
      </c>
      <c r="P146" s="157">
        <f t="shared" si="571"/>
        <v>0.35314319749327855</v>
      </c>
      <c r="Q146" s="157">
        <f t="shared" si="571"/>
        <v>0.27974766040550131</v>
      </c>
    </row>
    <row r="147" spans="1:17" ht="12" customHeight="1" x14ac:dyDescent="0.25">
      <c r="A147" s="23" t="s">
        <v>60</v>
      </c>
      <c r="B147" s="156"/>
      <c r="C147" s="156">
        <v>0.12123484389079769</v>
      </c>
      <c r="D147" s="156">
        <v>0.14559331398782027</v>
      </c>
      <c r="E147" s="156">
        <v>0.15525361844702262</v>
      </c>
      <c r="F147" s="156">
        <v>0.14928943510616047</v>
      </c>
      <c r="G147" s="156">
        <v>0.17809451367993678</v>
      </c>
      <c r="H147" s="156">
        <v>0.11521635527732899</v>
      </c>
      <c r="I147" s="156">
        <v>0.3244913107579796</v>
      </c>
      <c r="J147" s="156">
        <v>7.1563957582305313E-2</v>
      </c>
      <c r="K147" s="156">
        <v>0.15205953828015423</v>
      </c>
      <c r="L147" s="156">
        <v>7.1735163109665351E-2</v>
      </c>
      <c r="M147" s="156">
        <v>0.15645674713002758</v>
      </c>
      <c r="N147" s="156">
        <v>0.25549200864457333</v>
      </c>
      <c r="O147" s="156">
        <v>0.1480139034723304</v>
      </c>
      <c r="P147" s="156">
        <v>0.35314319749327855</v>
      </c>
      <c r="Q147" s="156">
        <v>0.27974766040550131</v>
      </c>
    </row>
    <row r="148" spans="1:17" ht="12" customHeight="1" x14ac:dyDescent="0.25">
      <c r="A148" s="158" t="s">
        <v>63</v>
      </c>
      <c r="B148" s="157"/>
      <c r="C148" s="157">
        <f t="shared" ref="C148" si="572">SUM(C149:C150,C153:C154)</f>
        <v>0.74062281016760034</v>
      </c>
      <c r="D148" s="157">
        <f t="shared" ref="D148" si="573">SUM(D149:D150,D153:D154)</f>
        <v>0.95674504141481576</v>
      </c>
      <c r="E148" s="157">
        <f t="shared" ref="E148" si="574">SUM(E149:E150,E153:E154)</f>
        <v>1.0605310867279305</v>
      </c>
      <c r="F148" s="157">
        <f t="shared" ref="F148" si="575">SUM(F149:F150,F153:F154)</f>
        <v>1.0310467799976157</v>
      </c>
      <c r="G148" s="157">
        <f t="shared" ref="G148" si="576">SUM(G149:G150,G153:G154)</f>
        <v>1.0857152424987664</v>
      </c>
      <c r="H148" s="157">
        <f t="shared" ref="H148" si="577">SUM(H149:H150,H153:H154)</f>
        <v>0.73646236914981933</v>
      </c>
      <c r="I148" s="157">
        <f t="shared" ref="I148" si="578">SUM(I149:I150,I153:I154)</f>
        <v>2.1443375962209057</v>
      </c>
      <c r="J148" s="157">
        <f t="shared" ref="J148" si="579">SUM(J149:J150,J153:J154)</f>
        <v>0.47705322088423752</v>
      </c>
      <c r="K148" s="157">
        <f t="shared" ref="K148" si="580">SUM(K149:K150,K153:K154)</f>
        <v>1.0365983628954734</v>
      </c>
      <c r="L148" s="157">
        <f t="shared" ref="L148" si="581">SUM(L149:L150,L153:L154)</f>
        <v>0.52808685279569501</v>
      </c>
      <c r="M148" s="157">
        <f t="shared" ref="M148" si="582">SUM(M149:M150,M153:M154)</f>
        <v>1.2313122164848012</v>
      </c>
      <c r="N148" s="157">
        <f t="shared" ref="N148" si="583">SUM(N149:N150,N153:N154)</f>
        <v>2.1981134135093083</v>
      </c>
      <c r="O148" s="157">
        <f t="shared" ref="O148" si="584">SUM(O149:O150,O153:O154)</f>
        <v>1.2403871219765481</v>
      </c>
      <c r="P148" s="157">
        <f t="shared" ref="P148" si="585">SUM(P149:P150,P153:P154)</f>
        <v>3.1823467029292942</v>
      </c>
      <c r="Q148" s="157">
        <f t="shared" ref="Q148" si="586">SUM(Q149:Q150,Q153:Q154)</f>
        <v>2.3736309796082287</v>
      </c>
    </row>
    <row r="149" spans="1:17" ht="12" customHeight="1" x14ac:dyDescent="0.25">
      <c r="A149" s="167" t="s">
        <v>144</v>
      </c>
      <c r="B149" s="132"/>
      <c r="C149" s="132">
        <v>0</v>
      </c>
      <c r="D149" s="132">
        <v>0</v>
      </c>
      <c r="E149" s="132">
        <v>0</v>
      </c>
      <c r="F149" s="132">
        <v>0</v>
      </c>
      <c r="G149" s="132">
        <v>0</v>
      </c>
      <c r="H149" s="132">
        <v>0</v>
      </c>
      <c r="I149" s="132">
        <v>0</v>
      </c>
      <c r="J149" s="132">
        <v>0</v>
      </c>
      <c r="K149" s="132">
        <v>0</v>
      </c>
      <c r="L149" s="132">
        <v>0</v>
      </c>
      <c r="M149" s="132">
        <v>0</v>
      </c>
      <c r="N149" s="132">
        <v>0</v>
      </c>
      <c r="O149" s="132">
        <v>0</v>
      </c>
      <c r="P149" s="132">
        <v>0</v>
      </c>
      <c r="Q149" s="132">
        <v>0</v>
      </c>
    </row>
    <row r="150" spans="1:17" ht="12" customHeight="1" x14ac:dyDescent="0.25">
      <c r="A150" s="167" t="s">
        <v>143</v>
      </c>
      <c r="B150" s="132"/>
      <c r="C150" s="132">
        <f t="shared" ref="C150" si="587">SUM(C151:C152)</f>
        <v>0</v>
      </c>
      <c r="D150" s="132">
        <f t="shared" ref="D150" si="588">SUM(D151:D152)</f>
        <v>0</v>
      </c>
      <c r="E150" s="132">
        <f t="shared" ref="E150" si="589">SUM(E151:E152)</f>
        <v>0</v>
      </c>
      <c r="F150" s="132">
        <f t="shared" ref="F150" si="590">SUM(F151:F152)</f>
        <v>0</v>
      </c>
      <c r="G150" s="132">
        <f t="shared" ref="G150" si="591">SUM(G151:G152)</f>
        <v>0</v>
      </c>
      <c r="H150" s="132">
        <f t="shared" ref="H150" si="592">SUM(H151:H152)</f>
        <v>0</v>
      </c>
      <c r="I150" s="132">
        <f t="shared" ref="I150" si="593">SUM(I151:I152)</f>
        <v>0</v>
      </c>
      <c r="J150" s="132">
        <f t="shared" ref="J150" si="594">SUM(J151:J152)</f>
        <v>0</v>
      </c>
      <c r="K150" s="132">
        <f t="shared" ref="K150" si="595">SUM(K151:K152)</f>
        <v>0</v>
      </c>
      <c r="L150" s="132">
        <f t="shared" ref="L150" si="596">SUM(L151:L152)</f>
        <v>0</v>
      </c>
      <c r="M150" s="132">
        <f t="shared" ref="M150" si="597">SUM(M151:M152)</f>
        <v>0</v>
      </c>
      <c r="N150" s="132">
        <f t="shared" ref="N150" si="598">SUM(N151:N152)</f>
        <v>0</v>
      </c>
      <c r="O150" s="132">
        <f t="shared" ref="O150" si="599">SUM(O151:O152)</f>
        <v>0</v>
      </c>
      <c r="P150" s="132">
        <f t="shared" ref="P150" si="600">SUM(P151:P152)</f>
        <v>0</v>
      </c>
      <c r="Q150" s="132">
        <f t="shared" ref="Q150" si="601">SUM(Q151:Q152)</f>
        <v>0</v>
      </c>
    </row>
    <row r="151" spans="1:17" ht="12" customHeight="1" x14ac:dyDescent="0.25">
      <c r="A151" s="166" t="s">
        <v>57</v>
      </c>
      <c r="B151" s="165"/>
      <c r="C151" s="165">
        <v>0</v>
      </c>
      <c r="D151" s="165">
        <v>0</v>
      </c>
      <c r="E151" s="165">
        <v>0</v>
      </c>
      <c r="F151" s="165">
        <v>0</v>
      </c>
      <c r="G151" s="165">
        <v>0</v>
      </c>
      <c r="H151" s="165">
        <v>0</v>
      </c>
      <c r="I151" s="165">
        <v>0</v>
      </c>
      <c r="J151" s="165">
        <v>0</v>
      </c>
      <c r="K151" s="165">
        <v>0</v>
      </c>
      <c r="L151" s="165">
        <v>0</v>
      </c>
      <c r="M151" s="165">
        <v>0</v>
      </c>
      <c r="N151" s="165">
        <v>0</v>
      </c>
      <c r="O151" s="165">
        <v>0</v>
      </c>
      <c r="P151" s="165">
        <v>0</v>
      </c>
      <c r="Q151" s="165">
        <v>0</v>
      </c>
    </row>
    <row r="152" spans="1:17" ht="12" customHeight="1" x14ac:dyDescent="0.25">
      <c r="A152" s="147" t="s">
        <v>59</v>
      </c>
      <c r="B152" s="164"/>
      <c r="C152" s="164">
        <v>0</v>
      </c>
      <c r="D152" s="164">
        <v>0</v>
      </c>
      <c r="E152" s="164">
        <v>0</v>
      </c>
      <c r="F152" s="164">
        <v>0</v>
      </c>
      <c r="G152" s="164">
        <v>0</v>
      </c>
      <c r="H152" s="164">
        <v>0</v>
      </c>
      <c r="I152" s="164">
        <v>0</v>
      </c>
      <c r="J152" s="164">
        <v>0</v>
      </c>
      <c r="K152" s="164">
        <v>0</v>
      </c>
      <c r="L152" s="164">
        <v>0</v>
      </c>
      <c r="M152" s="164">
        <v>0</v>
      </c>
      <c r="N152" s="164">
        <v>0</v>
      </c>
      <c r="O152" s="164">
        <v>0</v>
      </c>
      <c r="P152" s="164">
        <v>0</v>
      </c>
      <c r="Q152" s="164">
        <v>0</v>
      </c>
    </row>
    <row r="153" spans="1:17" ht="12" customHeight="1" x14ac:dyDescent="0.25">
      <c r="A153" s="163" t="s">
        <v>142</v>
      </c>
      <c r="B153" s="162"/>
      <c r="C153" s="162">
        <v>0.29185102559684362</v>
      </c>
      <c r="D153" s="162">
        <v>0.38857631626615313</v>
      </c>
      <c r="E153" s="162">
        <v>0.33707066146487141</v>
      </c>
      <c r="F153" s="162">
        <v>0.34890531234248501</v>
      </c>
      <c r="G153" s="162">
        <v>0</v>
      </c>
      <c r="H153" s="162">
        <v>0</v>
      </c>
      <c r="I153" s="162">
        <v>5.7404606348741699E-3</v>
      </c>
      <c r="J153" s="162">
        <v>3.6218921030953276E-2</v>
      </c>
      <c r="K153" s="162">
        <v>0</v>
      </c>
      <c r="L153" s="162">
        <v>0</v>
      </c>
      <c r="M153" s="162">
        <v>0</v>
      </c>
      <c r="N153" s="162">
        <v>0</v>
      </c>
      <c r="O153" s="162">
        <v>0</v>
      </c>
      <c r="P153" s="162">
        <v>0</v>
      </c>
      <c r="Q153" s="162">
        <v>0</v>
      </c>
    </row>
    <row r="154" spans="1:17" ht="12" customHeight="1" x14ac:dyDescent="0.25">
      <c r="A154" s="161" t="s">
        <v>141</v>
      </c>
      <c r="B154" s="160"/>
      <c r="C154" s="160">
        <f t="shared" ref="C154" si="602">SUM(C155:C156)</f>
        <v>0.44877178457075673</v>
      </c>
      <c r="D154" s="160">
        <f t="shared" ref="D154" si="603">SUM(D155:D156)</f>
        <v>0.56816872514866257</v>
      </c>
      <c r="E154" s="160">
        <f t="shared" ref="E154" si="604">SUM(E155:E156)</f>
        <v>0.72346042526305909</v>
      </c>
      <c r="F154" s="160">
        <f t="shared" ref="F154" si="605">SUM(F155:F156)</f>
        <v>0.68214146765513062</v>
      </c>
      <c r="G154" s="160">
        <f t="shared" ref="G154" si="606">SUM(G155:G156)</f>
        <v>1.0857152424987664</v>
      </c>
      <c r="H154" s="160">
        <f t="shared" ref="H154" si="607">SUM(H155:H156)</f>
        <v>0.73646236914981933</v>
      </c>
      <c r="I154" s="160">
        <f t="shared" ref="I154" si="608">SUM(I155:I156)</f>
        <v>2.1385971355860316</v>
      </c>
      <c r="J154" s="160">
        <f t="shared" ref="J154" si="609">SUM(J155:J156)</f>
        <v>0.44083429985328426</v>
      </c>
      <c r="K154" s="160">
        <f t="shared" ref="K154" si="610">SUM(K155:K156)</f>
        <v>1.0365983628954734</v>
      </c>
      <c r="L154" s="160">
        <f t="shared" ref="L154" si="611">SUM(L155:L156)</f>
        <v>0.52808685279569501</v>
      </c>
      <c r="M154" s="160">
        <f t="shared" ref="M154" si="612">SUM(M155:M156)</f>
        <v>1.2313122164848012</v>
      </c>
      <c r="N154" s="160">
        <f t="shared" ref="N154" si="613">SUM(N155:N156)</f>
        <v>2.1981134135093083</v>
      </c>
      <c r="O154" s="160">
        <f t="shared" ref="O154" si="614">SUM(O155:O156)</f>
        <v>1.2403871219765481</v>
      </c>
      <c r="P154" s="160">
        <f t="shared" ref="P154" si="615">SUM(P155:P156)</f>
        <v>3.1823467029292942</v>
      </c>
      <c r="Q154" s="160">
        <f t="shared" ref="Q154" si="616">SUM(Q155:Q156)</f>
        <v>2.3736309796082287</v>
      </c>
    </row>
    <row r="155" spans="1:17" ht="12" customHeight="1" x14ac:dyDescent="0.25">
      <c r="A155" s="148" t="s">
        <v>60</v>
      </c>
      <c r="B155" s="156"/>
      <c r="C155" s="156">
        <v>0.33384959959751764</v>
      </c>
      <c r="D155" s="156">
        <v>0.4213502170191869</v>
      </c>
      <c r="E155" s="156">
        <v>0.53551354394099127</v>
      </c>
      <c r="F155" s="156">
        <v>0.50017401026264574</v>
      </c>
      <c r="G155" s="156">
        <v>0.79713445519463821</v>
      </c>
      <c r="H155" s="156">
        <v>0.53723023965900529</v>
      </c>
      <c r="I155" s="156">
        <v>1.5921267761531812</v>
      </c>
      <c r="J155" s="156">
        <v>0.32268434533882756</v>
      </c>
      <c r="K155" s="156">
        <v>0.76433093389877771</v>
      </c>
      <c r="L155" s="156">
        <v>0.383739766438013</v>
      </c>
      <c r="M155" s="156">
        <v>0.91633219598002591</v>
      </c>
      <c r="N155" s="156">
        <v>1.6252075820862555</v>
      </c>
      <c r="O155" s="156">
        <v>0.90515899127832788</v>
      </c>
      <c r="P155" s="156">
        <v>2.3978461149528081</v>
      </c>
      <c r="Q155" s="156">
        <v>1.7615157224261386</v>
      </c>
    </row>
    <row r="156" spans="1:17" ht="12" customHeight="1" x14ac:dyDescent="0.25">
      <c r="A156" s="148" t="s">
        <v>59</v>
      </c>
      <c r="B156" s="156"/>
      <c r="C156" s="156">
        <v>0.1149221849732391</v>
      </c>
      <c r="D156" s="156">
        <v>0.14681850812947569</v>
      </c>
      <c r="E156" s="156">
        <v>0.18794688132206785</v>
      </c>
      <c r="F156" s="156">
        <v>0.18196745739248485</v>
      </c>
      <c r="G156" s="156">
        <v>0.28858078730412828</v>
      </c>
      <c r="H156" s="156">
        <v>0.19923212949081401</v>
      </c>
      <c r="I156" s="156">
        <v>0.54647035943285049</v>
      </c>
      <c r="J156" s="156">
        <v>0.11814995451445669</v>
      </c>
      <c r="K156" s="156">
        <v>0.2722674289966957</v>
      </c>
      <c r="L156" s="156">
        <v>0.14434708635768195</v>
      </c>
      <c r="M156" s="156">
        <v>0.31498002050477519</v>
      </c>
      <c r="N156" s="156">
        <v>0.57290583142305285</v>
      </c>
      <c r="O156" s="156">
        <v>0.33522813069822016</v>
      </c>
      <c r="P156" s="156">
        <v>0.78450058797648592</v>
      </c>
      <c r="Q156" s="156">
        <v>0.61211525718208992</v>
      </c>
    </row>
    <row r="157" spans="1:17" ht="12" customHeight="1" x14ac:dyDescent="0.25">
      <c r="A157" s="158" t="s">
        <v>62</v>
      </c>
      <c r="B157" s="157"/>
      <c r="C157" s="157">
        <f t="shared" ref="C157" si="617">SUM(C158:C159)</f>
        <v>0.24162120360681338</v>
      </c>
      <c r="D157" s="157">
        <f t="shared" ref="D157" si="618">SUM(D158:D159)</f>
        <v>0.31654404034263994</v>
      </c>
      <c r="E157" s="157">
        <f t="shared" ref="E157" si="619">SUM(E158:E159)</f>
        <v>0.35918349088532664</v>
      </c>
      <c r="F157" s="157">
        <f t="shared" ref="F157" si="620">SUM(F158:F159)</f>
        <v>0.35024257447628926</v>
      </c>
      <c r="G157" s="157">
        <f t="shared" ref="G157" si="621">SUM(G158:G159)</f>
        <v>0.37190516940301399</v>
      </c>
      <c r="H157" s="157">
        <f t="shared" ref="H157" si="622">SUM(H158:H159)</f>
        <v>0.256374919849022</v>
      </c>
      <c r="I157" s="157">
        <f t="shared" ref="I157" si="623">SUM(I158:I159)</f>
        <v>0.72599522055614862</v>
      </c>
      <c r="J157" s="157">
        <f t="shared" ref="J157" si="624">SUM(J158:J159)</f>
        <v>0.16527203840106811</v>
      </c>
      <c r="K157" s="157">
        <f t="shared" ref="K157" si="625">SUM(K158:K159)</f>
        <v>0.36856303128229845</v>
      </c>
      <c r="L157" s="157">
        <f t="shared" ref="L157" si="626">SUM(L158:L159)</f>
        <v>0.18570626852897093</v>
      </c>
      <c r="M157" s="157">
        <f t="shared" ref="M157" si="627">SUM(M158:M159)</f>
        <v>0.42324255794691235</v>
      </c>
      <c r="N157" s="157">
        <f t="shared" ref="N157" si="628">SUM(N158:N159)</f>
        <v>0.7998779421738007</v>
      </c>
      <c r="O157" s="157">
        <f t="shared" ref="O157" si="629">SUM(O158:O159)</f>
        <v>0.43620275885288784</v>
      </c>
      <c r="P157" s="157">
        <f t="shared" ref="P157" si="630">SUM(P158:P159)</f>
        <v>1.1261773652154869</v>
      </c>
      <c r="Q157" s="157">
        <f t="shared" ref="Q157" si="631">SUM(Q158:Q159)</f>
        <v>0.83884753684318092</v>
      </c>
    </row>
    <row r="158" spans="1:17" ht="12" customHeight="1" x14ac:dyDescent="0.25">
      <c r="A158" s="23" t="s">
        <v>57</v>
      </c>
      <c r="B158" s="156"/>
      <c r="C158" s="156">
        <v>0</v>
      </c>
      <c r="D158" s="156">
        <v>0</v>
      </c>
      <c r="E158" s="156">
        <v>0</v>
      </c>
      <c r="F158" s="156">
        <v>0</v>
      </c>
      <c r="G158" s="156">
        <v>0</v>
      </c>
      <c r="H158" s="156">
        <v>0</v>
      </c>
      <c r="I158" s="156">
        <v>0</v>
      </c>
      <c r="J158" s="156">
        <v>0</v>
      </c>
      <c r="K158" s="156">
        <v>0</v>
      </c>
      <c r="L158" s="156">
        <v>0</v>
      </c>
      <c r="M158" s="156">
        <v>0</v>
      </c>
      <c r="N158" s="156">
        <v>0</v>
      </c>
      <c r="O158" s="156">
        <v>0</v>
      </c>
      <c r="P158" s="156">
        <v>0</v>
      </c>
      <c r="Q158" s="156">
        <v>0</v>
      </c>
    </row>
    <row r="159" spans="1:17" ht="12" customHeight="1" x14ac:dyDescent="0.25">
      <c r="A159" s="29" t="s">
        <v>140</v>
      </c>
      <c r="B159" s="57"/>
      <c r="C159" s="57">
        <v>0.24162120360681338</v>
      </c>
      <c r="D159" s="57">
        <v>0.31654404034263994</v>
      </c>
      <c r="E159" s="57">
        <v>0.35918349088532664</v>
      </c>
      <c r="F159" s="57">
        <v>0.35024257447628926</v>
      </c>
      <c r="G159" s="57">
        <v>0.37190516940301399</v>
      </c>
      <c r="H159" s="57">
        <v>0.256374919849022</v>
      </c>
      <c r="I159" s="57">
        <v>0.72599522055614862</v>
      </c>
      <c r="J159" s="57">
        <v>0.16527203840106811</v>
      </c>
      <c r="K159" s="57">
        <v>0.36856303128229845</v>
      </c>
      <c r="L159" s="57">
        <v>0.18570626852897093</v>
      </c>
      <c r="M159" s="57">
        <v>0.42324255794691235</v>
      </c>
      <c r="N159" s="57">
        <v>0.7998779421738007</v>
      </c>
      <c r="O159" s="57">
        <v>0.43620275885288784</v>
      </c>
      <c r="P159" s="57">
        <v>1.1261773652154869</v>
      </c>
      <c r="Q159" s="57">
        <v>0.83884753684318092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68">
        <f t="shared" ref="C161" si="632">SUM(C162,C164,C166,C175)</f>
        <v>25.725099564526051</v>
      </c>
      <c r="D161" s="168">
        <f t="shared" ref="D161" si="633">SUM(D162,D164,D166,D175)</f>
        <v>19.170654760290116</v>
      </c>
      <c r="E161" s="168">
        <f t="shared" ref="E161" si="634">SUM(E162,E164,E166,E175)</f>
        <v>16.790180424078237</v>
      </c>
      <c r="F161" s="168">
        <f t="shared" ref="F161" si="635">SUM(F162,F164,F166,F175)</f>
        <v>11.373751839934252</v>
      </c>
      <c r="G161" s="168">
        <f t="shared" ref="G161" si="636">SUM(G162,G164,G166,G175)</f>
        <v>11.323906015249145</v>
      </c>
      <c r="H161" s="168">
        <f t="shared" ref="H161" si="637">SUM(H162,H164,H166,H175)</f>
        <v>7.5820040385110632</v>
      </c>
      <c r="I161" s="168">
        <f t="shared" ref="I161" si="638">SUM(I162,I164,I166,I175)</f>
        <v>9.018447329588092</v>
      </c>
      <c r="J161" s="168">
        <f t="shared" ref="J161" si="639">SUM(J162,J164,J166,J175)</f>
        <v>10.079887777046943</v>
      </c>
      <c r="K161" s="168">
        <f t="shared" ref="K161" si="640">SUM(K162,K164,K166,K175)</f>
        <v>9.6916612077763418</v>
      </c>
      <c r="L161" s="168">
        <f t="shared" ref="L161" si="641">SUM(L162,L164,L166,L175)</f>
        <v>9.284676566654964</v>
      </c>
      <c r="M161" s="168">
        <f t="shared" ref="M161" si="642">SUM(M162,M164,M166,M175)</f>
        <v>2.9997216119093433</v>
      </c>
      <c r="N161" s="168">
        <f t="shared" ref="N161" si="643">SUM(N162,N164,N166,N175)</f>
        <v>0</v>
      </c>
      <c r="O161" s="168">
        <f t="shared" ref="O161" si="644">SUM(O162,O164,O166,O175)</f>
        <v>0.25394208743852892</v>
      </c>
      <c r="P161" s="168">
        <f t="shared" ref="P161" si="645">SUM(P162,P164,P166,P175)</f>
        <v>3.3473599015322142</v>
      </c>
      <c r="Q161" s="168">
        <f t="shared" ref="Q161" si="646">SUM(Q162,Q164,Q166,Q175)</f>
        <v>0</v>
      </c>
    </row>
    <row r="162" spans="1:17" ht="12.95" customHeight="1" x14ac:dyDescent="0.25">
      <c r="A162" s="158" t="s">
        <v>65</v>
      </c>
      <c r="B162" s="157"/>
      <c r="C162" s="157">
        <f t="shared" ref="C162:Q162" si="647">C163</f>
        <v>21.162014085739216</v>
      </c>
      <c r="D162" s="157">
        <f t="shared" si="647"/>
        <v>15.600824835414054</v>
      </c>
      <c r="E162" s="157">
        <f t="shared" si="647"/>
        <v>13.730762979680215</v>
      </c>
      <c r="F162" s="157">
        <f t="shared" si="647"/>
        <v>9.1820462012426773</v>
      </c>
      <c r="G162" s="157">
        <f t="shared" si="647"/>
        <v>9.1230295999334867</v>
      </c>
      <c r="H162" s="157">
        <f t="shared" si="647"/>
        <v>6.0300398240435404</v>
      </c>
      <c r="I162" s="157">
        <f t="shared" si="647"/>
        <v>7.0860207431675235</v>
      </c>
      <c r="J162" s="157">
        <f t="shared" si="647"/>
        <v>7.9656556525152356</v>
      </c>
      <c r="K162" s="157">
        <f t="shared" si="647"/>
        <v>7.631561784217511</v>
      </c>
      <c r="L162" s="157">
        <f t="shared" si="647"/>
        <v>7.5368578485292872</v>
      </c>
      <c r="M162" s="157">
        <f t="shared" si="647"/>
        <v>2.3518648795010537</v>
      </c>
      <c r="N162" s="157">
        <f t="shared" si="647"/>
        <v>0</v>
      </c>
      <c r="O162" s="157">
        <f t="shared" si="647"/>
        <v>0.19926610417369214</v>
      </c>
      <c r="P162" s="157">
        <f t="shared" si="647"/>
        <v>2.6043877846330052</v>
      </c>
      <c r="Q162" s="157">
        <f t="shared" si="647"/>
        <v>0</v>
      </c>
    </row>
    <row r="163" spans="1:17" ht="12" customHeight="1" x14ac:dyDescent="0.25">
      <c r="A163" s="23" t="s">
        <v>60</v>
      </c>
      <c r="B163" s="57"/>
      <c r="C163" s="57">
        <v>21.162014085739216</v>
      </c>
      <c r="D163" s="57">
        <v>15.600824835414054</v>
      </c>
      <c r="E163" s="57">
        <v>13.730762979680215</v>
      </c>
      <c r="F163" s="57">
        <v>9.1820462012426773</v>
      </c>
      <c r="G163" s="57">
        <v>9.1230295999334867</v>
      </c>
      <c r="H163" s="57">
        <v>6.0300398240435404</v>
      </c>
      <c r="I163" s="57">
        <v>7.0860207431675235</v>
      </c>
      <c r="J163" s="57">
        <v>7.9656556525152356</v>
      </c>
      <c r="K163" s="57">
        <v>7.631561784217511</v>
      </c>
      <c r="L163" s="57">
        <v>7.5368578485292872</v>
      </c>
      <c r="M163" s="57">
        <v>2.3518648795010537</v>
      </c>
      <c r="N163" s="57">
        <v>0</v>
      </c>
      <c r="O163" s="57">
        <v>0.19926610417369214</v>
      </c>
      <c r="P163" s="57">
        <v>2.6043877846330052</v>
      </c>
      <c r="Q163" s="57">
        <v>0</v>
      </c>
    </row>
    <row r="164" spans="1:17" ht="12.95" customHeight="1" x14ac:dyDescent="0.25">
      <c r="A164" s="158" t="s">
        <v>112</v>
      </c>
      <c r="B164" s="157"/>
      <c r="C164" s="157">
        <f t="shared" ref="C164:Q164" si="648">C165</f>
        <v>1.4186629176801602E-2</v>
      </c>
      <c r="D164" s="157">
        <f t="shared" si="648"/>
        <v>7.6676786939423721E-3</v>
      </c>
      <c r="E164" s="157">
        <f t="shared" si="648"/>
        <v>4.0567538468335856E-3</v>
      </c>
      <c r="F164" s="157">
        <f t="shared" si="648"/>
        <v>7.8928785397677555E-3</v>
      </c>
      <c r="G164" s="157">
        <f t="shared" si="648"/>
        <v>7.4876878321824599E-3</v>
      </c>
      <c r="H164" s="157">
        <f t="shared" si="648"/>
        <v>7.2258511183668052E-3</v>
      </c>
      <c r="I164" s="157">
        <f t="shared" si="648"/>
        <v>6.7663348515796121E-3</v>
      </c>
      <c r="J164" s="157">
        <f t="shared" si="648"/>
        <v>1.7899711762699177E-2</v>
      </c>
      <c r="K164" s="157">
        <f t="shared" si="648"/>
        <v>2.0571086252896536E-2</v>
      </c>
      <c r="L164" s="157">
        <f t="shared" si="648"/>
        <v>1.7968922286428827E-2</v>
      </c>
      <c r="M164" s="157">
        <f t="shared" si="648"/>
        <v>1.2285877156242055E-2</v>
      </c>
      <c r="N164" s="157">
        <f t="shared" si="648"/>
        <v>0</v>
      </c>
      <c r="O164" s="157">
        <f t="shared" si="648"/>
        <v>6.9844718924443284E-3</v>
      </c>
      <c r="P164" s="157">
        <f t="shared" si="648"/>
        <v>2.6274997762312146E-4</v>
      </c>
      <c r="Q164" s="157">
        <f t="shared" si="648"/>
        <v>0</v>
      </c>
    </row>
    <row r="165" spans="1:17" ht="12" customHeight="1" x14ac:dyDescent="0.25">
      <c r="A165" s="23" t="s">
        <v>60</v>
      </c>
      <c r="B165" s="156"/>
      <c r="C165" s="156">
        <v>1.4186629176801602E-2</v>
      </c>
      <c r="D165" s="156">
        <v>7.6676786939423721E-3</v>
      </c>
      <c r="E165" s="156">
        <v>4.0567538468335856E-3</v>
      </c>
      <c r="F165" s="156">
        <v>7.8928785397677555E-3</v>
      </c>
      <c r="G165" s="156">
        <v>7.4876878321824599E-3</v>
      </c>
      <c r="H165" s="156">
        <v>7.2258511183668052E-3</v>
      </c>
      <c r="I165" s="156">
        <v>6.7663348515796121E-3</v>
      </c>
      <c r="J165" s="156">
        <v>1.7899711762699177E-2</v>
      </c>
      <c r="K165" s="156">
        <v>2.0571086252896536E-2</v>
      </c>
      <c r="L165" s="156">
        <v>1.7968922286428827E-2</v>
      </c>
      <c r="M165" s="156">
        <v>1.2285877156242055E-2</v>
      </c>
      <c r="N165" s="156">
        <v>0</v>
      </c>
      <c r="O165" s="156">
        <v>6.9844718924443284E-3</v>
      </c>
      <c r="P165" s="156">
        <v>2.6274997762312146E-4</v>
      </c>
      <c r="Q165" s="156">
        <v>0</v>
      </c>
    </row>
    <row r="166" spans="1:17" ht="12" customHeight="1" x14ac:dyDescent="0.25">
      <c r="A166" s="158" t="s">
        <v>63</v>
      </c>
      <c r="B166" s="157"/>
      <c r="C166" s="157">
        <f t="shared" ref="C166" si="649">SUM(C167:C168,C171:C172)</f>
        <v>3.4190559956044346</v>
      </c>
      <c r="D166" s="157">
        <f t="shared" ref="D166" si="650">SUM(D167:D168,D171:D172)</f>
        <v>2.672734723118535</v>
      </c>
      <c r="E166" s="157">
        <f t="shared" ref="E166" si="651">SUM(E167:E168,E171:E172)</f>
        <v>2.2763762137031391</v>
      </c>
      <c r="F166" s="157">
        <f t="shared" ref="F166" si="652">SUM(F167:F168,F171:F172)</f>
        <v>1.6261984251620303</v>
      </c>
      <c r="G166" s="157">
        <f t="shared" ref="G166" si="653">SUM(G167:G168,G171:G172)</f>
        <v>1.6323616891459782</v>
      </c>
      <c r="H166" s="157">
        <f t="shared" ref="H166" si="654">SUM(H167:H168,H171:H172)</f>
        <v>1.1454769890578711</v>
      </c>
      <c r="I166" s="157">
        <f t="shared" ref="I166" si="655">SUM(I167:I168,I171:I172)</f>
        <v>1.4588334017795344</v>
      </c>
      <c r="J166" s="157">
        <f t="shared" ref="J166" si="656">SUM(J167:J168,J171:J172)</f>
        <v>1.5753508984402766</v>
      </c>
      <c r="K166" s="157">
        <f t="shared" ref="K166" si="657">SUM(K167:K168,K171:K172)</f>
        <v>1.5064399738430176</v>
      </c>
      <c r="L166" s="157">
        <f t="shared" ref="L166" si="658">SUM(L167:L168,L171:L172)</f>
        <v>1.2812977690035061</v>
      </c>
      <c r="M166" s="157">
        <f t="shared" ref="M166" si="659">SUM(M167:M168,M171:M172)</f>
        <v>0.47818578408987933</v>
      </c>
      <c r="N166" s="157">
        <f t="shared" ref="N166" si="660">SUM(N167:N168,N171:N172)</f>
        <v>0</v>
      </c>
      <c r="O166" s="157">
        <f t="shared" ref="O166" si="661">SUM(O167:O168,O171:O172)</f>
        <v>3.5616409377015296E-2</v>
      </c>
      <c r="P166" s="157">
        <f t="shared" ref="P166" si="662">SUM(P167:P168,P171:P172)</f>
        <v>0.55396153510735879</v>
      </c>
      <c r="Q166" s="157">
        <f t="shared" ref="Q166" si="663">SUM(Q167:Q168,Q171:Q172)</f>
        <v>0</v>
      </c>
    </row>
    <row r="167" spans="1:17" ht="12" customHeight="1" x14ac:dyDescent="0.25">
      <c r="A167" s="167" t="s">
        <v>144</v>
      </c>
      <c r="B167" s="132"/>
      <c r="C167" s="132">
        <v>0</v>
      </c>
      <c r="D167" s="132">
        <v>0</v>
      </c>
      <c r="E167" s="132">
        <v>0</v>
      </c>
      <c r="F167" s="132">
        <v>0</v>
      </c>
      <c r="G167" s="132">
        <v>0</v>
      </c>
      <c r="H167" s="132">
        <v>0</v>
      </c>
      <c r="I167" s="132">
        <v>0</v>
      </c>
      <c r="J167" s="132">
        <v>0</v>
      </c>
      <c r="K167" s="132">
        <v>0</v>
      </c>
      <c r="L167" s="132">
        <v>0</v>
      </c>
      <c r="M167" s="132">
        <v>0</v>
      </c>
      <c r="N167" s="132">
        <v>0</v>
      </c>
      <c r="O167" s="132">
        <v>0</v>
      </c>
      <c r="P167" s="132">
        <v>0</v>
      </c>
      <c r="Q167" s="132">
        <v>0</v>
      </c>
    </row>
    <row r="168" spans="1:17" ht="12" customHeight="1" x14ac:dyDescent="0.25">
      <c r="A168" s="167" t="s">
        <v>143</v>
      </c>
      <c r="B168" s="132"/>
      <c r="C168" s="132">
        <f t="shared" ref="C168" si="664">SUM(C169:C170)</f>
        <v>0</v>
      </c>
      <c r="D168" s="132">
        <f t="shared" ref="D168" si="665">SUM(D169:D170)</f>
        <v>0</v>
      </c>
      <c r="E168" s="132">
        <f t="shared" ref="E168" si="666">SUM(E169:E170)</f>
        <v>0</v>
      </c>
      <c r="F168" s="132">
        <f t="shared" ref="F168" si="667">SUM(F169:F170)</f>
        <v>0</v>
      </c>
      <c r="G168" s="132">
        <f t="shared" ref="G168" si="668">SUM(G169:G170)</f>
        <v>0</v>
      </c>
      <c r="H168" s="132">
        <f t="shared" ref="H168" si="669">SUM(H169:H170)</f>
        <v>0</v>
      </c>
      <c r="I168" s="132">
        <f t="shared" ref="I168" si="670">SUM(I169:I170)</f>
        <v>0</v>
      </c>
      <c r="J168" s="132">
        <f t="shared" ref="J168" si="671">SUM(J169:J170)</f>
        <v>0</v>
      </c>
      <c r="K168" s="132">
        <f t="shared" ref="K168" si="672">SUM(K169:K170)</f>
        <v>0</v>
      </c>
      <c r="L168" s="132">
        <f t="shared" ref="L168" si="673">SUM(L169:L170)</f>
        <v>0</v>
      </c>
      <c r="M168" s="132">
        <f t="shared" ref="M168" si="674">SUM(M169:M170)</f>
        <v>0</v>
      </c>
      <c r="N168" s="132">
        <f t="shared" ref="N168" si="675">SUM(N169:N170)</f>
        <v>0</v>
      </c>
      <c r="O168" s="132">
        <f t="shared" ref="O168" si="676">SUM(O169:O170)</f>
        <v>0</v>
      </c>
      <c r="P168" s="132">
        <f t="shared" ref="P168" si="677">SUM(P169:P170)</f>
        <v>0</v>
      </c>
      <c r="Q168" s="132">
        <f t="shared" ref="Q168" si="678">SUM(Q169:Q170)</f>
        <v>0</v>
      </c>
    </row>
    <row r="169" spans="1:17" ht="12" customHeight="1" x14ac:dyDescent="0.25">
      <c r="A169" s="166" t="s">
        <v>57</v>
      </c>
      <c r="B169" s="165"/>
      <c r="C169" s="165">
        <v>0</v>
      </c>
      <c r="D169" s="165">
        <v>0</v>
      </c>
      <c r="E169" s="165">
        <v>0</v>
      </c>
      <c r="F169" s="165">
        <v>0</v>
      </c>
      <c r="G169" s="165">
        <v>0</v>
      </c>
      <c r="H169" s="165">
        <v>0</v>
      </c>
      <c r="I169" s="165">
        <v>0</v>
      </c>
      <c r="J169" s="165">
        <v>0</v>
      </c>
      <c r="K169" s="165">
        <v>0</v>
      </c>
      <c r="L169" s="165">
        <v>0</v>
      </c>
      <c r="M169" s="165">
        <v>0</v>
      </c>
      <c r="N169" s="165">
        <v>0</v>
      </c>
      <c r="O169" s="165">
        <v>0</v>
      </c>
      <c r="P169" s="165">
        <v>0</v>
      </c>
      <c r="Q169" s="165">
        <v>0</v>
      </c>
    </row>
    <row r="170" spans="1:17" ht="12" customHeight="1" x14ac:dyDescent="0.25">
      <c r="A170" s="147" t="s">
        <v>59</v>
      </c>
      <c r="B170" s="164"/>
      <c r="C170" s="164">
        <v>0</v>
      </c>
      <c r="D170" s="164">
        <v>0</v>
      </c>
      <c r="E170" s="164">
        <v>0</v>
      </c>
      <c r="F170" s="164">
        <v>0</v>
      </c>
      <c r="G170" s="164">
        <v>0</v>
      </c>
      <c r="H170" s="164">
        <v>0</v>
      </c>
      <c r="I170" s="164">
        <v>0</v>
      </c>
      <c r="J170" s="164">
        <v>0</v>
      </c>
      <c r="K170" s="164">
        <v>0</v>
      </c>
      <c r="L170" s="164">
        <v>0</v>
      </c>
      <c r="M170" s="164">
        <v>0</v>
      </c>
      <c r="N170" s="164">
        <v>0</v>
      </c>
      <c r="O170" s="164">
        <v>0</v>
      </c>
      <c r="P170" s="164">
        <v>0</v>
      </c>
      <c r="Q170" s="164">
        <v>0</v>
      </c>
    </row>
    <row r="171" spans="1:17" ht="12" customHeight="1" x14ac:dyDescent="0.25">
      <c r="A171" s="163" t="s">
        <v>142</v>
      </c>
      <c r="B171" s="162"/>
      <c r="C171" s="162">
        <v>1.2328519004128766</v>
      </c>
      <c r="D171" s="162">
        <v>1.2092276173233973</v>
      </c>
      <c r="E171" s="162">
        <v>0.73360535984264885</v>
      </c>
      <c r="F171" s="162">
        <v>0.56053572108535032</v>
      </c>
      <c r="G171" s="162">
        <v>0</v>
      </c>
      <c r="H171" s="162">
        <v>0</v>
      </c>
      <c r="I171" s="162">
        <v>0.77001645229875815</v>
      </c>
      <c r="J171" s="162">
        <v>0.83256380885693138</v>
      </c>
      <c r="K171" s="162">
        <v>0</v>
      </c>
      <c r="L171" s="162">
        <v>0</v>
      </c>
      <c r="M171" s="162">
        <v>0.1761545948711041</v>
      </c>
      <c r="N171" s="162">
        <v>0</v>
      </c>
      <c r="O171" s="162">
        <v>1.1491186568854258E-2</v>
      </c>
      <c r="P171" s="162">
        <v>0.18403067947995821</v>
      </c>
      <c r="Q171" s="162">
        <v>0</v>
      </c>
    </row>
    <row r="172" spans="1:17" ht="12" customHeight="1" x14ac:dyDescent="0.25">
      <c r="A172" s="161" t="s">
        <v>141</v>
      </c>
      <c r="B172" s="160"/>
      <c r="C172" s="160">
        <f t="shared" ref="C172" si="679">SUM(C173:C174)</f>
        <v>2.1862040951915578</v>
      </c>
      <c r="D172" s="160">
        <f t="shared" ref="D172" si="680">SUM(D173:D174)</f>
        <v>1.4635071057951374</v>
      </c>
      <c r="E172" s="160">
        <f t="shared" ref="E172" si="681">SUM(E173:E174)</f>
        <v>1.5427708538604903</v>
      </c>
      <c r="F172" s="160">
        <f t="shared" ref="F172" si="682">SUM(F173:F174)</f>
        <v>1.06566270407668</v>
      </c>
      <c r="G172" s="160">
        <f t="shared" ref="G172" si="683">SUM(G173:G174)</f>
        <v>1.6323616891459782</v>
      </c>
      <c r="H172" s="160">
        <f t="shared" ref="H172" si="684">SUM(H173:H174)</f>
        <v>1.1454769890578711</v>
      </c>
      <c r="I172" s="160">
        <f t="shared" ref="I172" si="685">SUM(I173:I174)</f>
        <v>0.6888169494807761</v>
      </c>
      <c r="J172" s="160">
        <f t="shared" ref="J172" si="686">SUM(J173:J174)</f>
        <v>0.74278708958334538</v>
      </c>
      <c r="K172" s="160">
        <f t="shared" ref="K172" si="687">SUM(K173:K174)</f>
        <v>1.5064399738430176</v>
      </c>
      <c r="L172" s="160">
        <f t="shared" ref="L172" si="688">SUM(L173:L174)</f>
        <v>1.2812977690035061</v>
      </c>
      <c r="M172" s="160">
        <f t="shared" ref="M172" si="689">SUM(M173:M174)</f>
        <v>0.30203118921877525</v>
      </c>
      <c r="N172" s="160">
        <f t="shared" ref="N172" si="690">SUM(N173:N174)</f>
        <v>0</v>
      </c>
      <c r="O172" s="160">
        <f t="shared" ref="O172" si="691">SUM(O173:O174)</f>
        <v>2.412522280816104E-2</v>
      </c>
      <c r="P172" s="160">
        <f t="shared" ref="P172" si="692">SUM(P173:P174)</f>
        <v>0.36993085562740058</v>
      </c>
      <c r="Q172" s="160">
        <f t="shared" ref="Q172" si="693">SUM(Q173:Q174)</f>
        <v>0</v>
      </c>
    </row>
    <row r="173" spans="1:17" ht="12" customHeight="1" x14ac:dyDescent="0.25">
      <c r="A173" s="148" t="s">
        <v>60</v>
      </c>
      <c r="B173" s="156"/>
      <c r="C173" s="156">
        <v>1.6263575093435476</v>
      </c>
      <c r="D173" s="156">
        <v>1.0853273144778528</v>
      </c>
      <c r="E173" s="156">
        <v>1.1419763384283155</v>
      </c>
      <c r="F173" s="156">
        <v>0.78138745928702991</v>
      </c>
      <c r="G173" s="156">
        <v>1.198483446509647</v>
      </c>
      <c r="H173" s="156">
        <v>0.83559582014467804</v>
      </c>
      <c r="I173" s="156">
        <v>0.51280528290615923</v>
      </c>
      <c r="J173" s="156">
        <v>0.543709429615857</v>
      </c>
      <c r="K173" s="156">
        <v>1.1107664388487837</v>
      </c>
      <c r="L173" s="156">
        <v>0.93106825896530032</v>
      </c>
      <c r="M173" s="156">
        <v>0.22476907088716058</v>
      </c>
      <c r="N173" s="156">
        <v>0</v>
      </c>
      <c r="O173" s="156">
        <v>1.7605118558956492E-2</v>
      </c>
      <c r="P173" s="156">
        <v>0.27873684037971996</v>
      </c>
      <c r="Q173" s="156">
        <v>0</v>
      </c>
    </row>
    <row r="174" spans="1:17" ht="12" customHeight="1" x14ac:dyDescent="0.25">
      <c r="A174" s="159" t="s">
        <v>59</v>
      </c>
      <c r="B174" s="57"/>
      <c r="C174" s="57">
        <v>0.55984658584801039</v>
      </c>
      <c r="D174" s="57">
        <v>0.37817979131728452</v>
      </c>
      <c r="E174" s="57">
        <v>0.40079451543217487</v>
      </c>
      <c r="F174" s="57">
        <v>0.28427524478965005</v>
      </c>
      <c r="G174" s="57">
        <v>0.43387824263633129</v>
      </c>
      <c r="H174" s="57">
        <v>0.30988116891319306</v>
      </c>
      <c r="I174" s="57">
        <v>0.17601166657461684</v>
      </c>
      <c r="J174" s="57">
        <v>0.19907765996748836</v>
      </c>
      <c r="K174" s="57">
        <v>0.39567353499423408</v>
      </c>
      <c r="L174" s="57">
        <v>0.35022951003820568</v>
      </c>
      <c r="M174" s="57">
        <v>7.7262118331614685E-2</v>
      </c>
      <c r="N174" s="57">
        <v>0</v>
      </c>
      <c r="O174" s="57">
        <v>6.5201042492045473E-3</v>
      </c>
      <c r="P174" s="57">
        <v>9.1194015247680629E-2</v>
      </c>
      <c r="Q174" s="57">
        <v>0</v>
      </c>
    </row>
    <row r="175" spans="1:17" ht="12" customHeight="1" x14ac:dyDescent="0.25">
      <c r="A175" s="158" t="s">
        <v>62</v>
      </c>
      <c r="B175" s="157"/>
      <c r="C175" s="157">
        <f t="shared" ref="C175" si="694">SUM(C176:C177)</f>
        <v>1.1298428540055987</v>
      </c>
      <c r="D175" s="157">
        <f t="shared" ref="D175" si="695">SUM(D176:D177)</f>
        <v>0.88942752306358597</v>
      </c>
      <c r="E175" s="157">
        <f t="shared" ref="E175" si="696">SUM(E176:E177)</f>
        <v>0.77898447684804861</v>
      </c>
      <c r="F175" s="157">
        <f t="shared" ref="F175" si="697">SUM(F176:F177)</f>
        <v>0.55761433498977686</v>
      </c>
      <c r="G175" s="157">
        <f t="shared" ref="G175" si="698">SUM(G176:G177)</f>
        <v>0.56102703833749801</v>
      </c>
      <c r="H175" s="157">
        <f t="shared" ref="H175" si="699">SUM(H176:H177)</f>
        <v>0.3992613742912845</v>
      </c>
      <c r="I175" s="157">
        <f t="shared" ref="I175" si="700">SUM(I176:I177)</f>
        <v>0.46682684978945516</v>
      </c>
      <c r="J175" s="157">
        <f t="shared" ref="J175" si="701">SUM(J176:J177)</f>
        <v>0.52098151432873119</v>
      </c>
      <c r="K175" s="157">
        <f t="shared" ref="K175" si="702">SUM(K176:K177)</f>
        <v>0.53308836346291555</v>
      </c>
      <c r="L175" s="157">
        <f t="shared" ref="L175" si="703">SUM(L176:L177)</f>
        <v>0.44855202683574252</v>
      </c>
      <c r="M175" s="157">
        <f t="shared" ref="M175" si="704">SUM(M176:M177)</f>
        <v>0.15738507116216774</v>
      </c>
      <c r="N175" s="157">
        <f t="shared" ref="N175" si="705">SUM(N176:N177)</f>
        <v>0</v>
      </c>
      <c r="O175" s="157">
        <f t="shared" ref="O175" si="706">SUM(O176:O177)</f>
        <v>1.207510199537715E-2</v>
      </c>
      <c r="P175" s="157">
        <f t="shared" ref="P175" si="707">SUM(P176:P177)</f>
        <v>0.18874783181422639</v>
      </c>
      <c r="Q175" s="157">
        <f t="shared" ref="Q175" si="708">SUM(Q176:Q177)</f>
        <v>0</v>
      </c>
    </row>
    <row r="176" spans="1:17" ht="12" customHeight="1" x14ac:dyDescent="0.25">
      <c r="A176" s="23" t="s">
        <v>57</v>
      </c>
      <c r="B176" s="156"/>
      <c r="C176" s="156">
        <v>0</v>
      </c>
      <c r="D176" s="156">
        <v>0</v>
      </c>
      <c r="E176" s="156">
        <v>0</v>
      </c>
      <c r="F176" s="156">
        <v>0</v>
      </c>
      <c r="G176" s="156">
        <v>0</v>
      </c>
      <c r="H176" s="156">
        <v>0</v>
      </c>
      <c r="I176" s="156">
        <v>0</v>
      </c>
      <c r="J176" s="156">
        <v>0</v>
      </c>
      <c r="K176" s="156">
        <v>0</v>
      </c>
      <c r="L176" s="156">
        <v>0</v>
      </c>
      <c r="M176" s="156">
        <v>0</v>
      </c>
      <c r="N176" s="156">
        <v>0</v>
      </c>
      <c r="O176" s="156">
        <v>0</v>
      </c>
      <c r="P176" s="156">
        <v>0</v>
      </c>
      <c r="Q176" s="156">
        <v>0</v>
      </c>
    </row>
    <row r="177" spans="1:17" ht="12" customHeight="1" x14ac:dyDescent="0.25">
      <c r="A177" s="29" t="s">
        <v>140</v>
      </c>
      <c r="B177" s="57"/>
      <c r="C177" s="57">
        <v>1.1298428540055987</v>
      </c>
      <c r="D177" s="57">
        <v>0.88942752306358597</v>
      </c>
      <c r="E177" s="57">
        <v>0.77898447684804861</v>
      </c>
      <c r="F177" s="57">
        <v>0.55761433498977686</v>
      </c>
      <c r="G177" s="57">
        <v>0.56102703833749801</v>
      </c>
      <c r="H177" s="57">
        <v>0.3992613742912845</v>
      </c>
      <c r="I177" s="57">
        <v>0.46682684978945516</v>
      </c>
      <c r="J177" s="57">
        <v>0.52098151432873119</v>
      </c>
      <c r="K177" s="57">
        <v>0.53308836346291555</v>
      </c>
      <c r="L177" s="57">
        <v>0.44855202683574252</v>
      </c>
      <c r="M177" s="57">
        <v>0.15738507116216774</v>
      </c>
      <c r="N177" s="57">
        <v>0</v>
      </c>
      <c r="O177" s="57">
        <v>1.207510199537715E-2</v>
      </c>
      <c r="P177" s="57">
        <v>0.18874783181422639</v>
      </c>
      <c r="Q177" s="57"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272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175</v>
      </c>
    </row>
    <row r="3" spans="1:17" ht="12" customHeight="1" x14ac:dyDescent="0.25">
      <c r="A3" s="152" t="s">
        <v>172</v>
      </c>
      <c r="B3" s="168"/>
      <c r="C3" s="168">
        <f t="shared" ref="C3" si="0">SUM(C4,C7,C9,C19)</f>
        <v>0</v>
      </c>
      <c r="D3" s="168">
        <f t="shared" ref="D3" si="1">SUM(D4,D7,D9,D19)</f>
        <v>0</v>
      </c>
      <c r="E3" s="168">
        <f t="shared" ref="E3" si="2">SUM(E4,E7,E9,E19)</f>
        <v>0</v>
      </c>
      <c r="F3" s="168">
        <f t="shared" ref="F3" si="3">SUM(F4,F7,F9,F19)</f>
        <v>4.4433997161604548</v>
      </c>
      <c r="G3" s="168">
        <f t="shared" ref="G3" si="4">SUM(G4,G7,G9,G19)</f>
        <v>0</v>
      </c>
      <c r="H3" s="168">
        <f t="shared" ref="H3" si="5">SUM(H4,H7,H9,H19)</f>
        <v>1.4842130950895214</v>
      </c>
      <c r="I3" s="168">
        <f t="shared" ref="I3" si="6">SUM(I4,I7,I9,I19)</f>
        <v>1.4956776844309894</v>
      </c>
      <c r="J3" s="168">
        <f t="shared" ref="J3" si="7">SUM(J4,J7,J9,J19)</f>
        <v>1.674548967640642</v>
      </c>
      <c r="K3" s="168">
        <f t="shared" ref="K3" si="8">SUM(K4,K7,K9,K19)</f>
        <v>0</v>
      </c>
      <c r="L3" s="168">
        <f t="shared" ref="L3" si="9">SUM(L4,L7,L9,L19)</f>
        <v>3.6078788517193372</v>
      </c>
      <c r="M3" s="168">
        <f t="shared" ref="M3" si="10">SUM(M4,M7,M9,M19)</f>
        <v>0</v>
      </c>
      <c r="N3" s="168">
        <f t="shared" ref="N3" si="11">SUM(N4,N7,N9,N19)</f>
        <v>0.62989112044407924</v>
      </c>
      <c r="O3" s="168">
        <f t="shared" ref="O3" si="12">SUM(O4,O7,O9,O19)</f>
        <v>0</v>
      </c>
      <c r="P3" s="168">
        <f t="shared" ref="P3" si="13">SUM(P4,P7,P9,P19)</f>
        <v>5.8903720050458186E-2</v>
      </c>
      <c r="Q3" s="168">
        <f t="shared" ref="Q3" si="14">SUM(Q4,Q7,Q9,Q19)</f>
        <v>0.17207325849323407</v>
      </c>
    </row>
    <row r="4" spans="1:17" ht="12.95" customHeight="1" x14ac:dyDescent="0.25">
      <c r="A4" s="158" t="s">
        <v>65</v>
      </c>
      <c r="B4" s="157"/>
      <c r="C4" s="157">
        <f t="shared" ref="C4:Q4" si="15">SUM(C5:C6)</f>
        <v>0</v>
      </c>
      <c r="D4" s="157">
        <f t="shared" si="15"/>
        <v>0</v>
      </c>
      <c r="E4" s="157">
        <f t="shared" si="15"/>
        <v>0</v>
      </c>
      <c r="F4" s="157">
        <f t="shared" si="15"/>
        <v>3.5794591468413706</v>
      </c>
      <c r="G4" s="157">
        <f t="shared" si="15"/>
        <v>0</v>
      </c>
      <c r="H4" s="157">
        <f t="shared" si="15"/>
        <v>1.1756694664179519</v>
      </c>
      <c r="I4" s="157">
        <f t="shared" si="15"/>
        <v>1.1347303097227446</v>
      </c>
      <c r="J4" s="157">
        <f t="shared" si="15"/>
        <v>1.3099906022348959</v>
      </c>
      <c r="K4" s="157">
        <f t="shared" si="15"/>
        <v>0</v>
      </c>
      <c r="L4" s="157">
        <f t="shared" si="15"/>
        <v>2.911592617371729</v>
      </c>
      <c r="M4" s="157">
        <f t="shared" si="15"/>
        <v>0</v>
      </c>
      <c r="N4" s="157">
        <f t="shared" si="15"/>
        <v>0.50448539712288032</v>
      </c>
      <c r="O4" s="157">
        <f t="shared" si="15"/>
        <v>0</v>
      </c>
      <c r="P4" s="157">
        <f t="shared" si="15"/>
        <v>4.6719981770531549E-2</v>
      </c>
      <c r="Q4" s="157">
        <f t="shared" si="15"/>
        <v>0.13476063485463119</v>
      </c>
    </row>
    <row r="5" spans="1:17" ht="12" customHeight="1" x14ac:dyDescent="0.25">
      <c r="A5" s="23" t="s">
        <v>58</v>
      </c>
      <c r="B5" s="156"/>
      <c r="C5" s="156">
        <v>0</v>
      </c>
      <c r="D5" s="156">
        <v>0</v>
      </c>
      <c r="E5" s="156">
        <v>0</v>
      </c>
      <c r="F5" s="156">
        <v>3.5455448570398342</v>
      </c>
      <c r="G5" s="156">
        <v>0</v>
      </c>
      <c r="H5" s="156">
        <v>1.1670680082018452</v>
      </c>
      <c r="I5" s="156">
        <v>1.1190620224063828</v>
      </c>
      <c r="J5" s="156">
        <v>1.2975540586123551</v>
      </c>
      <c r="K5" s="156">
        <v>0</v>
      </c>
      <c r="L5" s="156">
        <v>2.883837897665503</v>
      </c>
      <c r="M5" s="156">
        <v>0</v>
      </c>
      <c r="N5" s="156">
        <v>0.49829659500980128</v>
      </c>
      <c r="O5" s="156">
        <v>0</v>
      </c>
      <c r="P5" s="156">
        <v>4.5983307259460426E-2</v>
      </c>
      <c r="Q5" s="156">
        <v>0.13325395531808049</v>
      </c>
    </row>
    <row r="6" spans="1:17" ht="12" customHeight="1" x14ac:dyDescent="0.25">
      <c r="A6" s="23" t="s">
        <v>60</v>
      </c>
      <c r="B6" s="156"/>
      <c r="C6" s="156">
        <v>0</v>
      </c>
      <c r="D6" s="156">
        <v>0</v>
      </c>
      <c r="E6" s="156">
        <v>0</v>
      </c>
      <c r="F6" s="156">
        <v>3.3914289801536261E-2</v>
      </c>
      <c r="G6" s="156">
        <v>0</v>
      </c>
      <c r="H6" s="156">
        <v>8.6014582161067429E-3</v>
      </c>
      <c r="I6" s="156">
        <v>1.5668287316361825E-2</v>
      </c>
      <c r="J6" s="156">
        <v>1.2436543622540768E-2</v>
      </c>
      <c r="K6" s="156">
        <v>0</v>
      </c>
      <c r="L6" s="156">
        <v>2.7754719706225991E-2</v>
      </c>
      <c r="M6" s="156">
        <v>0</v>
      </c>
      <c r="N6" s="156">
        <v>6.1888021130789951E-3</v>
      </c>
      <c r="O6" s="156">
        <v>0</v>
      </c>
      <c r="P6" s="156">
        <v>7.3667451107112508E-4</v>
      </c>
      <c r="Q6" s="156">
        <v>1.5066795365507061E-3</v>
      </c>
    </row>
    <row r="7" spans="1:17" ht="12.95" customHeight="1" x14ac:dyDescent="0.25">
      <c r="A7" s="158" t="s">
        <v>112</v>
      </c>
      <c r="B7" s="157"/>
      <c r="C7" s="157">
        <f t="shared" ref="C7:Q7" si="16">C8</f>
        <v>0</v>
      </c>
      <c r="D7" s="157">
        <f t="shared" si="16"/>
        <v>0</v>
      </c>
      <c r="E7" s="157">
        <f t="shared" si="16"/>
        <v>0</v>
      </c>
      <c r="F7" s="157">
        <f t="shared" si="16"/>
        <v>6.2944851338848978E-3</v>
      </c>
      <c r="G7" s="157">
        <f t="shared" si="16"/>
        <v>0</v>
      </c>
      <c r="H7" s="157">
        <f t="shared" si="16"/>
        <v>2.8950924830850283E-3</v>
      </c>
      <c r="I7" s="157">
        <f t="shared" si="16"/>
        <v>1.8493995677705966E-3</v>
      </c>
      <c r="J7" s="157">
        <f t="shared" si="16"/>
        <v>1.1398446201462948E-2</v>
      </c>
      <c r="K7" s="157">
        <f t="shared" si="16"/>
        <v>0</v>
      </c>
      <c r="L7" s="157">
        <f t="shared" si="16"/>
        <v>7.5664473951618507E-3</v>
      </c>
      <c r="M7" s="157">
        <f t="shared" si="16"/>
        <v>0</v>
      </c>
      <c r="N7" s="157">
        <f t="shared" si="16"/>
        <v>3.6360741742065025E-3</v>
      </c>
      <c r="O7" s="157">
        <f t="shared" si="16"/>
        <v>0</v>
      </c>
      <c r="P7" s="157">
        <f t="shared" si="16"/>
        <v>4.2451776226455287E-4</v>
      </c>
      <c r="Q7" s="157">
        <f t="shared" si="16"/>
        <v>4.4915121379353815E-3</v>
      </c>
    </row>
    <row r="8" spans="1:17" ht="12" customHeight="1" x14ac:dyDescent="0.25">
      <c r="A8" s="23" t="s">
        <v>60</v>
      </c>
      <c r="B8" s="156"/>
      <c r="C8" s="156">
        <v>0</v>
      </c>
      <c r="D8" s="156">
        <v>0</v>
      </c>
      <c r="E8" s="156">
        <v>0</v>
      </c>
      <c r="F8" s="156">
        <v>6.2944851338848978E-3</v>
      </c>
      <c r="G8" s="156">
        <v>0</v>
      </c>
      <c r="H8" s="156">
        <v>2.8950924830850283E-3</v>
      </c>
      <c r="I8" s="156">
        <v>1.8493995677705966E-3</v>
      </c>
      <c r="J8" s="156">
        <v>1.1398446201462948E-2</v>
      </c>
      <c r="K8" s="156">
        <v>0</v>
      </c>
      <c r="L8" s="156">
        <v>7.5664473951618507E-3</v>
      </c>
      <c r="M8" s="156">
        <v>0</v>
      </c>
      <c r="N8" s="156">
        <v>3.6360741742065025E-3</v>
      </c>
      <c r="O8" s="156">
        <v>0</v>
      </c>
      <c r="P8" s="156">
        <v>4.2451776226455287E-4</v>
      </c>
      <c r="Q8" s="156">
        <v>4.4915121379353815E-3</v>
      </c>
    </row>
    <row r="9" spans="1:17" ht="12" customHeight="1" x14ac:dyDescent="0.25">
      <c r="A9" s="158" t="s">
        <v>63</v>
      </c>
      <c r="B9" s="157"/>
      <c r="C9" s="157">
        <f t="shared" ref="C9" si="17">SUM(C10:C12,C15:C16)</f>
        <v>0</v>
      </c>
      <c r="D9" s="157">
        <f t="shared" ref="D9" si="18">SUM(D10:D12,D15:D16)</f>
        <v>0</v>
      </c>
      <c r="E9" s="157">
        <f t="shared" ref="E9" si="19">SUM(E10:E12,E15:E16)</f>
        <v>0</v>
      </c>
      <c r="F9" s="157">
        <f t="shared" ref="F9" si="20">SUM(F10:F12,F15:F16)</f>
        <v>0.62666090450266831</v>
      </c>
      <c r="G9" s="157">
        <f t="shared" ref="G9" si="21">SUM(G10:G12,G15:G16)</f>
        <v>0</v>
      </c>
      <c r="H9" s="157">
        <f t="shared" ref="H9" si="22">SUM(H10:H12,H15:H16)</f>
        <v>0.22540432914357972</v>
      </c>
      <c r="I9" s="157">
        <f t="shared" ref="I9" si="23">SUM(I10:I12,I15:I16)</f>
        <v>0.26627302508847023</v>
      </c>
      <c r="J9" s="157">
        <f t="shared" ref="J9" si="24">SUM(J10:J12,J15:J16)</f>
        <v>0.26022523210454446</v>
      </c>
      <c r="K9" s="157">
        <f t="shared" ref="K9" si="25">SUM(K10:K12,K15:K16)</f>
        <v>0</v>
      </c>
      <c r="L9" s="157">
        <f t="shared" ref="L9" si="26">SUM(L10:L12,L15:L16)</f>
        <v>0.503472938219657</v>
      </c>
      <c r="M9" s="157">
        <f t="shared" ref="M9" si="27">SUM(M10:M12,M15:M16)</f>
        <v>0</v>
      </c>
      <c r="N9" s="157">
        <f t="shared" ref="N9" si="28">SUM(N10:N12,N15:N16)</f>
        <v>8.5653028479119875E-2</v>
      </c>
      <c r="O9" s="157">
        <f t="shared" ref="O9" si="29">SUM(O10:O12,O15:O16)</f>
        <v>0</v>
      </c>
      <c r="P9" s="157">
        <f t="shared" ref="P9" si="30">SUM(P10:P12,P15:P16)</f>
        <v>8.7055361843382424E-3</v>
      </c>
      <c r="Q9" s="157">
        <f t="shared" ref="Q9" si="31">SUM(Q10:Q12,Q15:Q16)</f>
        <v>2.3140591895467775E-2</v>
      </c>
    </row>
    <row r="10" spans="1:17" ht="12" customHeight="1" x14ac:dyDescent="0.25">
      <c r="A10" s="167" t="s">
        <v>171</v>
      </c>
      <c r="B10" s="132"/>
      <c r="C10" s="132">
        <v>0</v>
      </c>
      <c r="D10" s="132">
        <v>0</v>
      </c>
      <c r="E10" s="132">
        <v>0</v>
      </c>
      <c r="F10" s="132">
        <v>0.13596687512034819</v>
      </c>
      <c r="G10" s="132">
        <v>0</v>
      </c>
      <c r="H10" s="132">
        <v>7.9064216477265331E-2</v>
      </c>
      <c r="I10" s="132">
        <v>2.4900178458747969E-2</v>
      </c>
      <c r="J10" s="132">
        <v>8.0855894565863506E-2</v>
      </c>
      <c r="K10" s="132">
        <v>0</v>
      </c>
      <c r="L10" s="132">
        <v>8.0214423243593763E-2</v>
      </c>
      <c r="M10" s="132">
        <v>0</v>
      </c>
      <c r="N10" s="132">
        <v>8.5653028479119875E-2</v>
      </c>
      <c r="O10" s="132">
        <v>0</v>
      </c>
      <c r="P10" s="132">
        <v>8.7055361843382424E-3</v>
      </c>
      <c r="Q10" s="132">
        <v>2.3140591895467775E-2</v>
      </c>
    </row>
    <row r="11" spans="1:17" ht="12" customHeight="1" x14ac:dyDescent="0.25">
      <c r="A11" s="167" t="s">
        <v>144</v>
      </c>
      <c r="B11" s="132"/>
      <c r="C11" s="132">
        <v>0</v>
      </c>
      <c r="D11" s="132">
        <v>0</v>
      </c>
      <c r="E11" s="132">
        <v>0</v>
      </c>
      <c r="F11" s="132">
        <v>0</v>
      </c>
      <c r="G11" s="132">
        <v>0</v>
      </c>
      <c r="H11" s="132">
        <v>0</v>
      </c>
      <c r="I11" s="132">
        <v>0</v>
      </c>
      <c r="J11" s="132">
        <v>0</v>
      </c>
      <c r="K11" s="132">
        <v>0</v>
      </c>
      <c r="L11" s="132">
        <v>0</v>
      </c>
      <c r="M11" s="132">
        <v>0</v>
      </c>
      <c r="N11" s="132">
        <v>0</v>
      </c>
      <c r="O11" s="132">
        <v>0</v>
      </c>
      <c r="P11" s="132">
        <v>0</v>
      </c>
      <c r="Q11" s="132">
        <v>0</v>
      </c>
    </row>
    <row r="12" spans="1:17" ht="12" customHeight="1" x14ac:dyDescent="0.25">
      <c r="A12" s="167" t="s">
        <v>143</v>
      </c>
      <c r="B12" s="132"/>
      <c r="C12" s="132">
        <f t="shared" ref="C12" si="32">SUM(C13:C14)</f>
        <v>0</v>
      </c>
      <c r="D12" s="132">
        <f t="shared" ref="D12" si="33">SUM(D13:D14)</f>
        <v>0</v>
      </c>
      <c r="E12" s="132">
        <f t="shared" ref="E12" si="34">SUM(E13:E14)</f>
        <v>0</v>
      </c>
      <c r="F12" s="132">
        <f t="shared" ref="F12" si="35">SUM(F13:F14)</f>
        <v>0</v>
      </c>
      <c r="G12" s="132">
        <f t="shared" ref="G12" si="36">SUM(G13:G14)</f>
        <v>0</v>
      </c>
      <c r="H12" s="132">
        <f t="shared" ref="H12" si="37">SUM(H13:H14)</f>
        <v>0</v>
      </c>
      <c r="I12" s="132">
        <f t="shared" ref="I12" si="38">SUM(I13:I14)</f>
        <v>0</v>
      </c>
      <c r="J12" s="132">
        <f t="shared" ref="J12" si="39">SUM(J13:J14)</f>
        <v>0</v>
      </c>
      <c r="K12" s="132">
        <f t="shared" ref="K12" si="40">SUM(K13:K14)</f>
        <v>0</v>
      </c>
      <c r="L12" s="132">
        <f t="shared" ref="L12" si="41">SUM(L13:L14)</f>
        <v>0</v>
      </c>
      <c r="M12" s="132">
        <f t="shared" ref="M12" si="42">SUM(M13:M14)</f>
        <v>0</v>
      </c>
      <c r="N12" s="132">
        <f t="shared" ref="N12" si="43">SUM(N13:N14)</f>
        <v>0</v>
      </c>
      <c r="O12" s="132">
        <f t="shared" ref="O12" si="44">SUM(O13:O14)</f>
        <v>0</v>
      </c>
      <c r="P12" s="132">
        <f t="shared" ref="P12" si="45">SUM(P13:P14)</f>
        <v>0</v>
      </c>
      <c r="Q12" s="132">
        <f t="shared" ref="Q12" si="46">SUM(Q13:Q14)</f>
        <v>0</v>
      </c>
    </row>
    <row r="13" spans="1:17" ht="12" customHeight="1" x14ac:dyDescent="0.25">
      <c r="A13" s="166" t="s">
        <v>57</v>
      </c>
      <c r="B13" s="165"/>
      <c r="C13" s="165">
        <v>0</v>
      </c>
      <c r="D13" s="165">
        <v>0</v>
      </c>
      <c r="E13" s="165">
        <v>0</v>
      </c>
      <c r="F13" s="165">
        <v>0</v>
      </c>
      <c r="G13" s="165">
        <v>0</v>
      </c>
      <c r="H13" s="165">
        <v>0</v>
      </c>
      <c r="I13" s="165">
        <v>0</v>
      </c>
      <c r="J13" s="165">
        <v>0</v>
      </c>
      <c r="K13" s="165">
        <v>0</v>
      </c>
      <c r="L13" s="165">
        <v>0</v>
      </c>
      <c r="M13" s="165">
        <v>0</v>
      </c>
      <c r="N13" s="165">
        <v>0</v>
      </c>
      <c r="O13" s="165">
        <v>0</v>
      </c>
      <c r="P13" s="165">
        <v>0</v>
      </c>
      <c r="Q13" s="165">
        <v>0</v>
      </c>
    </row>
    <row r="14" spans="1:17" ht="12" customHeight="1" x14ac:dyDescent="0.25">
      <c r="A14" s="147" t="s">
        <v>59</v>
      </c>
      <c r="B14" s="164"/>
      <c r="C14" s="164">
        <v>0</v>
      </c>
      <c r="D14" s="164">
        <v>0</v>
      </c>
      <c r="E14" s="164">
        <v>0</v>
      </c>
      <c r="F14" s="164">
        <v>0</v>
      </c>
      <c r="G14" s="164">
        <v>0</v>
      </c>
      <c r="H14" s="164">
        <v>0</v>
      </c>
      <c r="I14" s="164">
        <v>0</v>
      </c>
      <c r="J14" s="164">
        <v>0</v>
      </c>
      <c r="K14" s="164">
        <v>0</v>
      </c>
      <c r="L14" s="164">
        <v>0</v>
      </c>
      <c r="M14" s="164">
        <v>0</v>
      </c>
      <c r="N14" s="164">
        <v>0</v>
      </c>
      <c r="O14" s="164">
        <v>0</v>
      </c>
      <c r="P14" s="164">
        <v>0</v>
      </c>
      <c r="Q14" s="164">
        <v>0</v>
      </c>
    </row>
    <row r="15" spans="1:17" ht="12" customHeight="1" x14ac:dyDescent="0.25">
      <c r="A15" s="163" t="s">
        <v>142</v>
      </c>
      <c r="B15" s="162"/>
      <c r="C15" s="162">
        <v>0</v>
      </c>
      <c r="D15" s="162">
        <v>0</v>
      </c>
      <c r="E15" s="162">
        <v>0</v>
      </c>
      <c r="F15" s="162">
        <v>0.28325920610706978</v>
      </c>
      <c r="G15" s="162">
        <v>0</v>
      </c>
      <c r="H15" s="162">
        <v>5.3709651225149986E-2</v>
      </c>
      <c r="I15" s="162">
        <v>0.13886019191273394</v>
      </c>
      <c r="J15" s="162">
        <v>0.10202592868446472</v>
      </c>
      <c r="K15" s="162">
        <v>0</v>
      </c>
      <c r="L15" s="162">
        <v>5.9024105616762926E-2</v>
      </c>
      <c r="M15" s="162">
        <v>0</v>
      </c>
      <c r="N15" s="162">
        <v>0</v>
      </c>
      <c r="O15" s="162">
        <v>0</v>
      </c>
      <c r="P15" s="162">
        <v>0</v>
      </c>
      <c r="Q15" s="162">
        <v>0</v>
      </c>
    </row>
    <row r="16" spans="1:17" ht="12" customHeight="1" x14ac:dyDescent="0.25">
      <c r="A16" s="161" t="s">
        <v>141</v>
      </c>
      <c r="B16" s="160"/>
      <c r="C16" s="160">
        <f t="shared" ref="C16" si="47">SUM(C17:C18)</f>
        <v>0</v>
      </c>
      <c r="D16" s="160">
        <f t="shared" ref="D16" si="48">SUM(D17:D18)</f>
        <v>0</v>
      </c>
      <c r="E16" s="160">
        <f t="shared" ref="E16" si="49">SUM(E17:E18)</f>
        <v>0</v>
      </c>
      <c r="F16" s="160">
        <f t="shared" ref="F16" si="50">SUM(F17:F18)</f>
        <v>0.20743482327525029</v>
      </c>
      <c r="G16" s="160">
        <f t="shared" ref="G16" si="51">SUM(G17:G18)</f>
        <v>0</v>
      </c>
      <c r="H16" s="160">
        <f t="shared" ref="H16" si="52">SUM(H17:H18)</f>
        <v>9.2630461441164408E-2</v>
      </c>
      <c r="I16" s="160">
        <f t="shared" ref="I16" si="53">SUM(I17:I18)</f>
        <v>0.1025126547169883</v>
      </c>
      <c r="J16" s="160">
        <f t="shared" ref="J16" si="54">SUM(J17:J18)</f>
        <v>7.7343408854216228E-2</v>
      </c>
      <c r="K16" s="160">
        <f t="shared" ref="K16" si="55">SUM(K17:K18)</f>
        <v>0</v>
      </c>
      <c r="L16" s="160">
        <f t="shared" ref="L16" si="56">SUM(L17:L18)</f>
        <v>0.36423440935930024</v>
      </c>
      <c r="M16" s="160">
        <f t="shared" ref="M16" si="57">SUM(M17:M18)</f>
        <v>0</v>
      </c>
      <c r="N16" s="160">
        <f t="shared" ref="N16" si="58">SUM(N17:N18)</f>
        <v>0</v>
      </c>
      <c r="O16" s="160">
        <f t="shared" ref="O16" si="59">SUM(O17:O18)</f>
        <v>0</v>
      </c>
      <c r="P16" s="160">
        <f t="shared" ref="P16" si="60">SUM(P17:P18)</f>
        <v>0</v>
      </c>
      <c r="Q16" s="160">
        <f t="shared" ref="Q16" si="61">SUM(Q17:Q18)</f>
        <v>0</v>
      </c>
    </row>
    <row r="17" spans="1:17" ht="12" customHeight="1" x14ac:dyDescent="0.25">
      <c r="A17" s="148" t="s">
        <v>60</v>
      </c>
      <c r="B17" s="156"/>
      <c r="C17" s="156">
        <v>0</v>
      </c>
      <c r="D17" s="156">
        <v>0</v>
      </c>
      <c r="E17" s="156">
        <v>0</v>
      </c>
      <c r="F17" s="156">
        <v>0.1372350691458929</v>
      </c>
      <c r="G17" s="156">
        <v>0</v>
      </c>
      <c r="H17" s="156">
        <v>6.1173647328269055E-2</v>
      </c>
      <c r="I17" s="156">
        <v>6.9808796067882775E-2</v>
      </c>
      <c r="J17" s="156">
        <v>5.1897103776793643E-2</v>
      </c>
      <c r="K17" s="156">
        <v>0</v>
      </c>
      <c r="L17" s="156">
        <v>0.24275659948798717</v>
      </c>
      <c r="M17" s="156">
        <v>0</v>
      </c>
      <c r="N17" s="156">
        <v>0</v>
      </c>
      <c r="O17" s="156">
        <v>0</v>
      </c>
      <c r="P17" s="156">
        <v>0</v>
      </c>
      <c r="Q17" s="156">
        <v>0</v>
      </c>
    </row>
    <row r="18" spans="1:17" ht="12" customHeight="1" x14ac:dyDescent="0.25">
      <c r="A18" s="148" t="s">
        <v>59</v>
      </c>
      <c r="B18" s="156"/>
      <c r="C18" s="156">
        <v>0</v>
      </c>
      <c r="D18" s="156">
        <v>0</v>
      </c>
      <c r="E18" s="156">
        <v>0</v>
      </c>
      <c r="F18" s="156">
        <v>7.0199754129357389E-2</v>
      </c>
      <c r="G18" s="156">
        <v>0</v>
      </c>
      <c r="H18" s="156">
        <v>3.1456814112895345E-2</v>
      </c>
      <c r="I18" s="156">
        <v>3.2703858649105522E-2</v>
      </c>
      <c r="J18" s="156">
        <v>2.5446305077422581E-2</v>
      </c>
      <c r="K18" s="156">
        <v>0</v>
      </c>
      <c r="L18" s="156">
        <v>0.12147780987131306</v>
      </c>
      <c r="M18" s="156">
        <v>0</v>
      </c>
      <c r="N18" s="156">
        <v>0</v>
      </c>
      <c r="O18" s="156">
        <v>0</v>
      </c>
      <c r="P18" s="156">
        <v>0</v>
      </c>
      <c r="Q18" s="156">
        <v>0</v>
      </c>
    </row>
    <row r="19" spans="1:17" ht="12" customHeight="1" x14ac:dyDescent="0.25">
      <c r="A19" s="158" t="s">
        <v>62</v>
      </c>
      <c r="B19" s="157"/>
      <c r="C19" s="157">
        <f t="shared" ref="C19" si="62">SUM(C20:C22)</f>
        <v>0</v>
      </c>
      <c r="D19" s="157">
        <f t="shared" ref="D19" si="63">SUM(D20:D22)</f>
        <v>0</v>
      </c>
      <c r="E19" s="157">
        <f t="shared" ref="E19" si="64">SUM(E20:E22)</f>
        <v>0</v>
      </c>
      <c r="F19" s="157">
        <f t="shared" ref="F19" si="65">SUM(F20:F22)</f>
        <v>0.23098517968253038</v>
      </c>
      <c r="G19" s="157">
        <f t="shared" ref="G19" si="66">SUM(G20:G22)</f>
        <v>0</v>
      </c>
      <c r="H19" s="157">
        <f t="shared" ref="H19" si="67">SUM(H20:H22)</f>
        <v>8.0244207044904703E-2</v>
      </c>
      <c r="I19" s="157">
        <f t="shared" ref="I19" si="68">SUM(I20:I22)</f>
        <v>9.2824950052003946E-2</v>
      </c>
      <c r="J19" s="157">
        <f t="shared" ref="J19" si="69">SUM(J20:J22)</f>
        <v>9.2934687099738678E-2</v>
      </c>
      <c r="K19" s="157">
        <f t="shared" ref="K19" si="70">SUM(K20:K22)</f>
        <v>0</v>
      </c>
      <c r="L19" s="157">
        <f t="shared" ref="L19" si="71">SUM(L20:L22)</f>
        <v>0.18524684873278904</v>
      </c>
      <c r="M19" s="157">
        <f t="shared" ref="M19" si="72">SUM(M20:M22)</f>
        <v>0</v>
      </c>
      <c r="N19" s="157">
        <f t="shared" ref="N19" si="73">SUM(N20:N22)</f>
        <v>3.6116620667872537E-2</v>
      </c>
      <c r="O19" s="157">
        <f t="shared" ref="O19" si="74">SUM(O20:O22)</f>
        <v>0</v>
      </c>
      <c r="P19" s="157">
        <f t="shared" ref="P19" si="75">SUM(P20:P22)</f>
        <v>3.0536843333238417E-3</v>
      </c>
      <c r="Q19" s="157">
        <f t="shared" ref="Q19" si="76">SUM(Q20:Q22)</f>
        <v>9.680519605199717E-3</v>
      </c>
    </row>
    <row r="20" spans="1:17" ht="12" customHeight="1" x14ac:dyDescent="0.25">
      <c r="A20" s="23" t="s">
        <v>58</v>
      </c>
      <c r="B20" s="156"/>
      <c r="C20" s="156">
        <v>0</v>
      </c>
      <c r="D20" s="156">
        <v>0</v>
      </c>
      <c r="E20" s="156">
        <v>0</v>
      </c>
      <c r="F20" s="156">
        <v>2.8985401499051676E-2</v>
      </c>
      <c r="G20" s="156">
        <v>0</v>
      </c>
      <c r="H20" s="156">
        <v>2.0624682902446987E-2</v>
      </c>
      <c r="I20" s="156">
        <v>9.4496173406584671E-3</v>
      </c>
      <c r="J20" s="156">
        <v>1.9605002446039542E-2</v>
      </c>
      <c r="K20" s="156">
        <v>0</v>
      </c>
      <c r="L20" s="156">
        <v>0</v>
      </c>
      <c r="M20" s="156">
        <v>0</v>
      </c>
      <c r="N20" s="156">
        <v>0</v>
      </c>
      <c r="O20" s="156">
        <v>0</v>
      </c>
      <c r="P20" s="156">
        <v>0</v>
      </c>
      <c r="Q20" s="156">
        <v>0</v>
      </c>
    </row>
    <row r="21" spans="1:17" ht="12" customHeight="1" x14ac:dyDescent="0.25">
      <c r="A21" s="23" t="s">
        <v>57</v>
      </c>
      <c r="B21" s="156"/>
      <c r="C21" s="156">
        <v>0</v>
      </c>
      <c r="D21" s="156">
        <v>0</v>
      </c>
      <c r="E21" s="156">
        <v>0</v>
      </c>
      <c r="F21" s="156">
        <v>1.4333842534385107E-2</v>
      </c>
      <c r="G21" s="156">
        <v>0</v>
      </c>
      <c r="H21" s="156">
        <v>1.081025675615045E-2</v>
      </c>
      <c r="I21" s="156">
        <v>0</v>
      </c>
      <c r="J21" s="156">
        <v>0</v>
      </c>
      <c r="K21" s="156">
        <v>0</v>
      </c>
      <c r="L21" s="156">
        <v>0</v>
      </c>
      <c r="M21" s="156">
        <v>0</v>
      </c>
      <c r="N21" s="156">
        <v>0</v>
      </c>
      <c r="O21" s="156">
        <v>0</v>
      </c>
      <c r="P21" s="156">
        <v>3.0536843333238417E-3</v>
      </c>
      <c r="Q21" s="156">
        <v>0</v>
      </c>
    </row>
    <row r="22" spans="1:17" ht="12" customHeight="1" x14ac:dyDescent="0.25">
      <c r="A22" s="29" t="s">
        <v>140</v>
      </c>
      <c r="B22" s="57"/>
      <c r="C22" s="57">
        <v>0</v>
      </c>
      <c r="D22" s="57">
        <v>0</v>
      </c>
      <c r="E22" s="57">
        <v>0</v>
      </c>
      <c r="F22" s="57">
        <v>0.18766593564909359</v>
      </c>
      <c r="G22" s="57">
        <v>0</v>
      </c>
      <c r="H22" s="57">
        <v>4.8809267386307267E-2</v>
      </c>
      <c r="I22" s="57">
        <v>8.3375332711345479E-2</v>
      </c>
      <c r="J22" s="57">
        <v>7.3329684653699129E-2</v>
      </c>
      <c r="K22" s="57">
        <v>0</v>
      </c>
      <c r="L22" s="57">
        <v>0.18524684873278904</v>
      </c>
      <c r="M22" s="57">
        <v>0</v>
      </c>
      <c r="N22" s="57">
        <v>3.6116620667872537E-2</v>
      </c>
      <c r="O22" s="57">
        <v>0</v>
      </c>
      <c r="P22" s="57">
        <v>0</v>
      </c>
      <c r="Q22" s="57">
        <v>9.680519605199717E-3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68">
        <f t="shared" ref="C24" si="77">SUM(C25,C28,C30,C39)</f>
        <v>0.22540036748385556</v>
      </c>
      <c r="D24" s="168">
        <f t="shared" ref="D24" si="78">SUM(D25,D28,D30,D39)</f>
        <v>0.35484077498356736</v>
      </c>
      <c r="E24" s="168">
        <f t="shared" ref="E24" si="79">SUM(E25,E28,E30,E39)</f>
        <v>0.33334578070745846</v>
      </c>
      <c r="F24" s="168">
        <f t="shared" ref="F24" si="80">SUM(F25,F28,F30,F39)</f>
        <v>0.38113611258632124</v>
      </c>
      <c r="G24" s="168">
        <f t="shared" ref="G24" si="81">SUM(G25,G28,G30,G39)</f>
        <v>0.255684310991379</v>
      </c>
      <c r="H24" s="168">
        <f t="shared" ref="H24" si="82">SUM(H25,H28,H30,H39)</f>
        <v>0.38643703137112573</v>
      </c>
      <c r="I24" s="168">
        <f t="shared" ref="I24" si="83">SUM(I25,I28,I30,I39)</f>
        <v>0.19536740989490559</v>
      </c>
      <c r="J24" s="168">
        <f t="shared" ref="J24" si="84">SUM(J25,J28,J30,J39)</f>
        <v>0.19178669589573766</v>
      </c>
      <c r="K24" s="168">
        <f t="shared" ref="K24" si="85">SUM(K25,K28,K30,K39)</f>
        <v>0.28038567639564344</v>
      </c>
      <c r="L24" s="168">
        <f t="shared" ref="L24" si="86">SUM(L25,L28,L30,L39)</f>
        <v>0.16937596947687572</v>
      </c>
      <c r="M24" s="168">
        <f t="shared" ref="M24" si="87">SUM(M25,M28,M30,M39)</f>
        <v>0.14785611744000751</v>
      </c>
      <c r="N24" s="168">
        <f t="shared" ref="N24" si="88">SUM(N25,N28,N30,N39)</f>
        <v>3.590822585201936E-2</v>
      </c>
      <c r="O24" s="168">
        <f t="shared" ref="O24" si="89">SUM(O25,O28,O30,O39)</f>
        <v>0</v>
      </c>
      <c r="P24" s="168">
        <f t="shared" ref="P24" si="90">SUM(P25,P28,P30,P39)</f>
        <v>0.20701376959594309</v>
      </c>
      <c r="Q24" s="168">
        <f t="shared" ref="Q24" si="91">SUM(Q25,Q28,Q30,Q39)</f>
        <v>2.0521037596098003E-2</v>
      </c>
    </row>
    <row r="25" spans="1:17" ht="12.95" customHeight="1" x14ac:dyDescent="0.25">
      <c r="A25" s="158" t="s">
        <v>65</v>
      </c>
      <c r="B25" s="157"/>
      <c r="C25" s="157">
        <f t="shared" ref="C25:Q25" si="92">SUM(C26:C27)</f>
        <v>0.1819111944508372</v>
      </c>
      <c r="D25" s="157">
        <f t="shared" si="92"/>
        <v>0.28891953337561821</v>
      </c>
      <c r="E25" s="157">
        <f t="shared" si="92"/>
        <v>0.26983892289334227</v>
      </c>
      <c r="F25" s="157">
        <f t="shared" si="92"/>
        <v>0.30669159292928011</v>
      </c>
      <c r="G25" s="157">
        <f t="shared" si="92"/>
        <v>0.20267886145955577</v>
      </c>
      <c r="H25" s="157">
        <f t="shared" si="92"/>
        <v>0.30548672722412656</v>
      </c>
      <c r="I25" s="157">
        <f t="shared" si="92"/>
        <v>0.15271497956759367</v>
      </c>
      <c r="J25" s="157">
        <f t="shared" si="92"/>
        <v>0.14888443931889256</v>
      </c>
      <c r="K25" s="157">
        <f t="shared" si="92"/>
        <v>0.21824074167125501</v>
      </c>
      <c r="L25" s="157">
        <f t="shared" si="92"/>
        <v>0.13418915800567841</v>
      </c>
      <c r="M25" s="157">
        <f t="shared" si="92"/>
        <v>0.11535744939695614</v>
      </c>
      <c r="N25" s="157">
        <f t="shared" si="92"/>
        <v>2.7890298007765102E-2</v>
      </c>
      <c r="O25" s="157">
        <f t="shared" si="92"/>
        <v>0</v>
      </c>
      <c r="P25" s="157">
        <f t="shared" si="92"/>
        <v>0.16007633641615623</v>
      </c>
      <c r="Q25" s="157">
        <f t="shared" si="92"/>
        <v>1.5370805475927767E-2</v>
      </c>
    </row>
    <row r="26" spans="1:17" ht="12" customHeight="1" x14ac:dyDescent="0.25">
      <c r="A26" s="23" t="s">
        <v>84</v>
      </c>
      <c r="B26" s="156"/>
      <c r="C26" s="156">
        <v>0.17730990997859244</v>
      </c>
      <c r="D26" s="156">
        <v>0.28068589672561417</v>
      </c>
      <c r="E26" s="156">
        <v>0.26214725743072509</v>
      </c>
      <c r="F26" s="156">
        <v>0.2995288653699929</v>
      </c>
      <c r="G26" s="156">
        <v>0.19806343685429834</v>
      </c>
      <c r="H26" s="156">
        <v>0.29995985950958731</v>
      </c>
      <c r="I26" s="156">
        <v>0.14755025296882548</v>
      </c>
      <c r="J26" s="156">
        <v>0.14540042507460338</v>
      </c>
      <c r="K26" s="156">
        <v>0.21246636987718198</v>
      </c>
      <c r="L26" s="156">
        <v>0.13103634806885547</v>
      </c>
      <c r="M26" s="156">
        <v>0.11220167259537608</v>
      </c>
      <c r="N26" s="156">
        <v>2.7050389072367967E-2</v>
      </c>
      <c r="O26" s="156">
        <v>0</v>
      </c>
      <c r="P26" s="156">
        <v>0.15391197819351185</v>
      </c>
      <c r="Q26" s="156">
        <v>1.4948261914649574E-2</v>
      </c>
    </row>
    <row r="27" spans="1:17" ht="12" customHeight="1" x14ac:dyDescent="0.25">
      <c r="A27" s="23" t="s">
        <v>60</v>
      </c>
      <c r="B27" s="156"/>
      <c r="C27" s="156">
        <v>4.6012844722447665E-3</v>
      </c>
      <c r="D27" s="156">
        <v>8.2336366500040392E-3</v>
      </c>
      <c r="E27" s="156">
        <v>7.6916654626171758E-3</v>
      </c>
      <c r="F27" s="156">
        <v>7.1627275592871971E-3</v>
      </c>
      <c r="G27" s="156">
        <v>4.6154246052574318E-3</v>
      </c>
      <c r="H27" s="156">
        <v>5.5268677145392528E-3</v>
      </c>
      <c r="I27" s="156">
        <v>5.1647265987681892E-3</v>
      </c>
      <c r="J27" s="156">
        <v>3.4840142442891854E-3</v>
      </c>
      <c r="K27" s="156">
        <v>5.7743717940730351E-3</v>
      </c>
      <c r="L27" s="156">
        <v>3.1528099368229407E-3</v>
      </c>
      <c r="M27" s="156">
        <v>3.1557768015800531E-3</v>
      </c>
      <c r="N27" s="156">
        <v>8.3990893539713507E-4</v>
      </c>
      <c r="O27" s="156">
        <v>0</v>
      </c>
      <c r="P27" s="156">
        <v>6.1643582226443725E-3</v>
      </c>
      <c r="Q27" s="156">
        <v>4.2254356127819335E-4</v>
      </c>
    </row>
    <row r="28" spans="1:17" ht="12.95" customHeight="1" x14ac:dyDescent="0.25">
      <c r="A28" s="158" t="s">
        <v>112</v>
      </c>
      <c r="B28" s="157"/>
      <c r="C28" s="157">
        <f t="shared" ref="C28:Q28" si="93">C29</f>
        <v>5.8828923819201004E-4</v>
      </c>
      <c r="D28" s="157">
        <f t="shared" si="93"/>
        <v>3.4868868737054324E-4</v>
      </c>
      <c r="E28" s="157">
        <f t="shared" si="93"/>
        <v>2.3574357645834418E-4</v>
      </c>
      <c r="F28" s="157">
        <f t="shared" si="93"/>
        <v>5.897920126064504E-4</v>
      </c>
      <c r="G28" s="157">
        <f t="shared" si="93"/>
        <v>4.7986443839642868E-4</v>
      </c>
      <c r="H28" s="157">
        <f t="shared" si="93"/>
        <v>7.2405502932260568E-4</v>
      </c>
      <c r="I28" s="157">
        <f t="shared" si="93"/>
        <v>5.0985711072370349E-4</v>
      </c>
      <c r="J28" s="157">
        <f t="shared" si="93"/>
        <v>1.7075239245004572E-3</v>
      </c>
      <c r="K28" s="157">
        <f t="shared" si="93"/>
        <v>1.5150356394398113E-3</v>
      </c>
      <c r="L28" s="157">
        <f t="shared" si="93"/>
        <v>1.6259225402647985E-3</v>
      </c>
      <c r="M28" s="157">
        <f t="shared" si="93"/>
        <v>1.2691729112474192E-3</v>
      </c>
      <c r="N28" s="157">
        <f t="shared" si="93"/>
        <v>2.6447366119168667E-4</v>
      </c>
      <c r="O28" s="157">
        <f t="shared" si="93"/>
        <v>0</v>
      </c>
      <c r="P28" s="157">
        <f t="shared" si="93"/>
        <v>0</v>
      </c>
      <c r="Q28" s="157">
        <f t="shared" si="93"/>
        <v>1.4433930240211872E-3</v>
      </c>
    </row>
    <row r="29" spans="1:17" ht="12" customHeight="1" x14ac:dyDescent="0.25">
      <c r="A29" s="23" t="s">
        <v>60</v>
      </c>
      <c r="B29" s="156"/>
      <c r="C29" s="156">
        <v>5.8828923819201004E-4</v>
      </c>
      <c r="D29" s="156">
        <v>3.4868868737054324E-4</v>
      </c>
      <c r="E29" s="156">
        <v>2.3574357645834418E-4</v>
      </c>
      <c r="F29" s="156">
        <v>5.897920126064504E-4</v>
      </c>
      <c r="G29" s="156">
        <v>4.7986443839642868E-4</v>
      </c>
      <c r="H29" s="156">
        <v>7.2405502932260568E-4</v>
      </c>
      <c r="I29" s="156">
        <v>5.0985711072370349E-4</v>
      </c>
      <c r="J29" s="156">
        <v>1.7075239245004572E-3</v>
      </c>
      <c r="K29" s="156">
        <v>1.5150356394398113E-3</v>
      </c>
      <c r="L29" s="156">
        <v>1.6259225402647985E-3</v>
      </c>
      <c r="M29" s="156">
        <v>1.2691729112474192E-3</v>
      </c>
      <c r="N29" s="156">
        <v>2.6447366119168667E-4</v>
      </c>
      <c r="O29" s="156">
        <v>0</v>
      </c>
      <c r="P29" s="156">
        <v>0</v>
      </c>
      <c r="Q29" s="156">
        <v>1.4433930240211872E-3</v>
      </c>
    </row>
    <row r="30" spans="1:17" ht="12" customHeight="1" x14ac:dyDescent="0.25">
      <c r="A30" s="158" t="s">
        <v>63</v>
      </c>
      <c r="B30" s="157"/>
      <c r="C30" s="157">
        <f t="shared" ref="C30" si="94">SUM(C31:C32,C35:C36)</f>
        <v>3.162485109952945E-2</v>
      </c>
      <c r="D30" s="157">
        <f t="shared" ref="D30" si="95">SUM(D31:D32,D35:D36)</f>
        <v>4.7711436816206904E-2</v>
      </c>
      <c r="E30" s="157">
        <f t="shared" ref="E30" si="96">SUM(E31:E32,E35:E36)</f>
        <v>4.5507693118075482E-2</v>
      </c>
      <c r="F30" s="157">
        <f t="shared" ref="F30" si="97">SUM(F31:F32,F35:F36)</f>
        <v>5.3803160390524983E-2</v>
      </c>
      <c r="G30" s="157">
        <f t="shared" ref="G30" si="98">SUM(G31:G32,G35:G36)</f>
        <v>3.7707249614722632E-2</v>
      </c>
      <c r="H30" s="157">
        <f t="shared" ref="H30" si="99">SUM(H31:H32,H35:H36)</f>
        <v>5.9432940347047408E-2</v>
      </c>
      <c r="I30" s="157">
        <f t="shared" ref="I30" si="100">SUM(I31:I32,I35:I36)</f>
        <v>3.0674642835034155E-2</v>
      </c>
      <c r="J30" s="157">
        <f t="shared" ref="J30" si="101">SUM(J31:J32,J35:J36)</f>
        <v>2.987920396055941E-2</v>
      </c>
      <c r="K30" s="157">
        <f t="shared" ref="K30" si="102">SUM(K31:K32,K35:K36)</f>
        <v>4.4300911103734249E-2</v>
      </c>
      <c r="L30" s="157">
        <f t="shared" ref="L30" si="103">SUM(L31:L32,L35:L36)</f>
        <v>2.4633367316391389E-2</v>
      </c>
      <c r="M30" s="157">
        <f t="shared" ref="M30" si="104">SUM(M31:M32,M35:M36)</f>
        <v>2.3094249399095806E-2</v>
      </c>
      <c r="N30" s="157">
        <f t="shared" ref="N30" si="105">SUM(N31:N32,N35:N36)</f>
        <v>5.6527350063449939E-3</v>
      </c>
      <c r="O30" s="157">
        <f t="shared" ref="O30" si="106">SUM(O31:O32,O35:O36)</f>
        <v>0</v>
      </c>
      <c r="P30" s="157">
        <f t="shared" ref="P30" si="107">SUM(P31:P32,P35:P36)</f>
        <v>3.5468427703021936E-2</v>
      </c>
      <c r="Q30" s="157">
        <f t="shared" ref="Q30" si="108">SUM(Q31:Q32,Q35:Q36)</f>
        <v>2.7361068010237797E-3</v>
      </c>
    </row>
    <row r="31" spans="1:17" ht="12" customHeight="1" x14ac:dyDescent="0.25">
      <c r="A31" s="167" t="s">
        <v>169</v>
      </c>
      <c r="B31" s="132"/>
      <c r="C31" s="132">
        <v>0</v>
      </c>
      <c r="D31" s="132">
        <v>3.300584474199543E-2</v>
      </c>
      <c r="E31" s="132">
        <v>2.8754022291046916E-2</v>
      </c>
      <c r="F31" s="132">
        <v>3.3972291488612222E-2</v>
      </c>
      <c r="G31" s="132">
        <v>9.0682339953251506E-3</v>
      </c>
      <c r="H31" s="132">
        <v>2.3330805885197956E-2</v>
      </c>
      <c r="I31" s="132">
        <v>1.4464411507279349E-2</v>
      </c>
      <c r="J31" s="132">
        <v>1.5219003370836098E-2</v>
      </c>
      <c r="K31" s="132">
        <v>0</v>
      </c>
      <c r="L31" s="132">
        <v>0</v>
      </c>
      <c r="M31" s="132">
        <v>0</v>
      </c>
      <c r="N31" s="132">
        <v>0</v>
      </c>
      <c r="O31" s="132">
        <v>0</v>
      </c>
      <c r="P31" s="132">
        <v>0</v>
      </c>
      <c r="Q31" s="132">
        <v>8.0256965889184575E-4</v>
      </c>
    </row>
    <row r="32" spans="1:17" ht="12" customHeight="1" x14ac:dyDescent="0.25">
      <c r="A32" s="167" t="s">
        <v>168</v>
      </c>
      <c r="B32" s="132"/>
      <c r="C32" s="132">
        <f t="shared" ref="C32" si="109">SUM(C33:C34)</f>
        <v>0</v>
      </c>
      <c r="D32" s="132">
        <f t="shared" ref="D32" si="110">SUM(D33:D34)</f>
        <v>1.4705592074211475E-2</v>
      </c>
      <c r="E32" s="132">
        <f t="shared" ref="E32" si="111">SUM(E33:E34)</f>
        <v>1.6753670827028565E-2</v>
      </c>
      <c r="F32" s="132">
        <f t="shared" ref="F32" si="112">SUM(F33:F34)</f>
        <v>1.9830868901912761E-2</v>
      </c>
      <c r="G32" s="132">
        <f t="shared" ref="G32" si="113">SUM(G33:G34)</f>
        <v>2.8639015619397482E-2</v>
      </c>
      <c r="H32" s="132">
        <f t="shared" ref="H32" si="114">SUM(H33:H34)</f>
        <v>3.6102134461849456E-2</v>
      </c>
      <c r="I32" s="132">
        <f t="shared" ref="I32" si="115">SUM(I33:I34)</f>
        <v>1.6210231327754804E-2</v>
      </c>
      <c r="J32" s="132">
        <f t="shared" ref="J32" si="116">SUM(J33:J34)</f>
        <v>1.4660200589723312E-2</v>
      </c>
      <c r="K32" s="132">
        <f t="shared" ref="K32" si="117">SUM(K33:K34)</f>
        <v>0</v>
      </c>
      <c r="L32" s="132">
        <f t="shared" ref="L32" si="118">SUM(L33:L34)</f>
        <v>0</v>
      </c>
      <c r="M32" s="132">
        <f t="shared" ref="M32" si="119">SUM(M33:M34)</f>
        <v>0</v>
      </c>
      <c r="N32" s="132">
        <f t="shared" ref="N32" si="120">SUM(N33:N34)</f>
        <v>0</v>
      </c>
      <c r="O32" s="132">
        <f t="shared" ref="O32" si="121">SUM(O33:O34)</f>
        <v>0</v>
      </c>
      <c r="P32" s="132">
        <f t="shared" ref="P32" si="122">SUM(P33:P34)</f>
        <v>0</v>
      </c>
      <c r="Q32" s="132">
        <f t="shared" ref="Q32" si="123">SUM(Q33:Q34)</f>
        <v>1.9335371421319338E-3</v>
      </c>
    </row>
    <row r="33" spans="1:17" ht="12" customHeight="1" x14ac:dyDescent="0.25">
      <c r="A33" s="166" t="s">
        <v>57</v>
      </c>
      <c r="B33" s="165"/>
      <c r="C33" s="165">
        <v>0</v>
      </c>
      <c r="D33" s="165">
        <v>9.6030958140959442E-3</v>
      </c>
      <c r="E33" s="165">
        <v>1.09833866768861E-2</v>
      </c>
      <c r="F33" s="165">
        <v>1.3055715307994858E-2</v>
      </c>
      <c r="G33" s="165">
        <v>1.8850879745449037E-2</v>
      </c>
      <c r="H33" s="165">
        <v>2.3754402781750419E-2</v>
      </c>
      <c r="I33" s="165">
        <v>1.0650275294865287E-2</v>
      </c>
      <c r="J33" s="165">
        <v>9.6157876611493547E-3</v>
      </c>
      <c r="K33" s="165">
        <v>0</v>
      </c>
      <c r="L33" s="165">
        <v>0</v>
      </c>
      <c r="M33" s="165">
        <v>0</v>
      </c>
      <c r="N33" s="165">
        <v>0</v>
      </c>
      <c r="O33" s="165">
        <v>0</v>
      </c>
      <c r="P33" s="165">
        <v>0</v>
      </c>
      <c r="Q33" s="165">
        <v>1.2485668808470307E-3</v>
      </c>
    </row>
    <row r="34" spans="1:17" ht="12" customHeight="1" x14ac:dyDescent="0.25">
      <c r="A34" s="147" t="s">
        <v>59</v>
      </c>
      <c r="B34" s="164"/>
      <c r="C34" s="164">
        <v>0</v>
      </c>
      <c r="D34" s="164">
        <v>5.1024962601155313E-3</v>
      </c>
      <c r="E34" s="164">
        <v>5.770284150142465E-3</v>
      </c>
      <c r="F34" s="164">
        <v>6.7751535939179017E-3</v>
      </c>
      <c r="G34" s="164">
        <v>9.7881358739484465E-3</v>
      </c>
      <c r="H34" s="164">
        <v>1.2347731680099035E-2</v>
      </c>
      <c r="I34" s="164">
        <v>5.5599560328895179E-3</v>
      </c>
      <c r="J34" s="164">
        <v>5.0444129285739572E-3</v>
      </c>
      <c r="K34" s="164">
        <v>0</v>
      </c>
      <c r="L34" s="164">
        <v>0</v>
      </c>
      <c r="M34" s="164">
        <v>0</v>
      </c>
      <c r="N34" s="164">
        <v>0</v>
      </c>
      <c r="O34" s="164">
        <v>0</v>
      </c>
      <c r="P34" s="164">
        <v>0</v>
      </c>
      <c r="Q34" s="164">
        <v>6.8497026128490303E-4</v>
      </c>
    </row>
    <row r="35" spans="1:17" ht="12" customHeight="1" x14ac:dyDescent="0.25">
      <c r="A35" s="163" t="s">
        <v>142</v>
      </c>
      <c r="B35" s="162"/>
      <c r="C35" s="162">
        <v>1.5367278167481738E-2</v>
      </c>
      <c r="D35" s="162">
        <v>0</v>
      </c>
      <c r="E35" s="162">
        <v>0</v>
      </c>
      <c r="F35" s="162">
        <v>0</v>
      </c>
      <c r="G35" s="162">
        <v>0</v>
      </c>
      <c r="H35" s="162">
        <v>0</v>
      </c>
      <c r="I35" s="162">
        <v>0</v>
      </c>
      <c r="J35" s="162">
        <v>0</v>
      </c>
      <c r="K35" s="162">
        <v>0</v>
      </c>
      <c r="L35" s="162">
        <v>0</v>
      </c>
      <c r="M35" s="162">
        <v>8.1218159631459945E-3</v>
      </c>
      <c r="N35" s="162">
        <v>1.8806426513378646E-3</v>
      </c>
      <c r="O35" s="162">
        <v>0</v>
      </c>
      <c r="P35" s="162">
        <v>1.124418938695307E-2</v>
      </c>
      <c r="Q35" s="162">
        <v>0</v>
      </c>
    </row>
    <row r="36" spans="1:17" ht="12" customHeight="1" x14ac:dyDescent="0.25">
      <c r="A36" s="161" t="s">
        <v>141</v>
      </c>
      <c r="B36" s="160"/>
      <c r="C36" s="160">
        <f t="shared" ref="C36" si="124">SUM(C37:C38)</f>
        <v>1.6257572932047708E-2</v>
      </c>
      <c r="D36" s="160">
        <f t="shared" ref="D36" si="125">SUM(D37:D38)</f>
        <v>0</v>
      </c>
      <c r="E36" s="160">
        <f t="shared" ref="E36" si="126">SUM(E37:E38)</f>
        <v>0</v>
      </c>
      <c r="F36" s="160">
        <f t="shared" ref="F36" si="127">SUM(F37:F38)</f>
        <v>0</v>
      </c>
      <c r="G36" s="160">
        <f t="shared" ref="G36" si="128">SUM(G37:G38)</f>
        <v>0</v>
      </c>
      <c r="H36" s="160">
        <f t="shared" ref="H36" si="129">SUM(H37:H38)</f>
        <v>0</v>
      </c>
      <c r="I36" s="160">
        <f t="shared" ref="I36" si="130">SUM(I37:I38)</f>
        <v>0</v>
      </c>
      <c r="J36" s="160">
        <f t="shared" ref="J36" si="131">SUM(J37:J38)</f>
        <v>0</v>
      </c>
      <c r="K36" s="160">
        <f t="shared" ref="K36" si="132">SUM(K37:K38)</f>
        <v>4.4300911103734249E-2</v>
      </c>
      <c r="L36" s="160">
        <f t="shared" ref="L36" si="133">SUM(L37:L38)</f>
        <v>2.4633367316391389E-2</v>
      </c>
      <c r="M36" s="160">
        <f t="shared" ref="M36" si="134">SUM(M37:M38)</f>
        <v>1.4972433435949811E-2</v>
      </c>
      <c r="N36" s="160">
        <f t="shared" ref="N36" si="135">SUM(N37:N38)</f>
        <v>3.7720923550071291E-3</v>
      </c>
      <c r="O36" s="160">
        <f t="shared" ref="O36" si="136">SUM(O37:O38)</f>
        <v>0</v>
      </c>
      <c r="P36" s="160">
        <f t="shared" ref="P36" si="137">SUM(P37:P38)</f>
        <v>2.4224238316068864E-2</v>
      </c>
      <c r="Q36" s="160">
        <f t="shared" ref="Q36" si="138">SUM(Q37:Q38)</f>
        <v>0</v>
      </c>
    </row>
    <row r="37" spans="1:17" ht="12" customHeight="1" x14ac:dyDescent="0.25">
      <c r="A37" s="148" t="s">
        <v>60</v>
      </c>
      <c r="B37" s="156"/>
      <c r="C37" s="156">
        <v>1.0929714395991837E-2</v>
      </c>
      <c r="D37" s="156">
        <v>0</v>
      </c>
      <c r="E37" s="156">
        <v>0</v>
      </c>
      <c r="F37" s="156">
        <v>0</v>
      </c>
      <c r="G37" s="156">
        <v>0</v>
      </c>
      <c r="H37" s="156">
        <v>0</v>
      </c>
      <c r="I37" s="156">
        <v>0</v>
      </c>
      <c r="J37" s="156">
        <v>0</v>
      </c>
      <c r="K37" s="156">
        <v>3.0010176813115453E-2</v>
      </c>
      <c r="L37" s="156">
        <v>1.6414613280654064E-2</v>
      </c>
      <c r="M37" s="156">
        <v>1.0288623544135728E-2</v>
      </c>
      <c r="N37" s="156">
        <v>2.5745155765390603E-3</v>
      </c>
      <c r="O37" s="156">
        <v>0</v>
      </c>
      <c r="P37" s="156">
        <v>1.696763714313072E-2</v>
      </c>
      <c r="Q37" s="156">
        <v>0</v>
      </c>
    </row>
    <row r="38" spans="1:17" ht="12" customHeight="1" x14ac:dyDescent="0.25">
      <c r="A38" s="148" t="s">
        <v>59</v>
      </c>
      <c r="B38" s="156"/>
      <c r="C38" s="156">
        <v>5.327858536055872E-3</v>
      </c>
      <c r="D38" s="156">
        <v>0</v>
      </c>
      <c r="E38" s="156">
        <v>0</v>
      </c>
      <c r="F38" s="156">
        <v>0</v>
      </c>
      <c r="G38" s="156">
        <v>0</v>
      </c>
      <c r="H38" s="156">
        <v>0</v>
      </c>
      <c r="I38" s="156">
        <v>0</v>
      </c>
      <c r="J38" s="156">
        <v>0</v>
      </c>
      <c r="K38" s="156">
        <v>1.4290734290618798E-2</v>
      </c>
      <c r="L38" s="156">
        <v>8.2187540357373263E-3</v>
      </c>
      <c r="M38" s="156">
        <v>4.6838098918140841E-3</v>
      </c>
      <c r="N38" s="156">
        <v>1.197576778468069E-3</v>
      </c>
      <c r="O38" s="156">
        <v>0</v>
      </c>
      <c r="P38" s="156">
        <v>7.2566011729381453E-3</v>
      </c>
      <c r="Q38" s="156">
        <v>0</v>
      </c>
    </row>
    <row r="39" spans="1:17" ht="12" customHeight="1" x14ac:dyDescent="0.25">
      <c r="A39" s="158" t="s">
        <v>62</v>
      </c>
      <c r="B39" s="157"/>
      <c r="C39" s="157">
        <f t="shared" ref="C39" si="139">SUM(C40:C41)</f>
        <v>1.1276032695296886E-2</v>
      </c>
      <c r="D39" s="157">
        <f t="shared" ref="D39" si="140">SUM(D40:D41)</f>
        <v>1.7861116104371699E-2</v>
      </c>
      <c r="E39" s="157">
        <f t="shared" ref="E39" si="141">SUM(E40:E41)</f>
        <v>1.7763421119582425E-2</v>
      </c>
      <c r="F39" s="157">
        <f t="shared" ref="F39" si="142">SUM(F40:F41)</f>
        <v>2.0051567253909722E-2</v>
      </c>
      <c r="G39" s="157">
        <f t="shared" ref="G39" si="143">SUM(G40:G41)</f>
        <v>1.4818335478704155E-2</v>
      </c>
      <c r="H39" s="157">
        <f t="shared" ref="H39" si="144">SUM(H40:H41)</f>
        <v>2.0793308770629137E-2</v>
      </c>
      <c r="I39" s="157">
        <f t="shared" ref="I39" si="145">SUM(I40:I41)</f>
        <v>1.1467930381554064E-2</v>
      </c>
      <c r="J39" s="157">
        <f t="shared" ref="J39" si="146">SUM(J40:J41)</f>
        <v>1.1315528691785245E-2</v>
      </c>
      <c r="K39" s="157">
        <f t="shared" ref="K39" si="147">SUM(K40:K41)</f>
        <v>1.6328987981214352E-2</v>
      </c>
      <c r="L39" s="157">
        <f t="shared" ref="L39" si="148">SUM(L40:L41)</f>
        <v>8.9275216145411219E-3</v>
      </c>
      <c r="M39" s="157">
        <f t="shared" ref="M39" si="149">SUM(M40:M41)</f>
        <v>8.1352457327081486E-3</v>
      </c>
      <c r="N39" s="157">
        <f t="shared" ref="N39" si="150">SUM(N40:N41)</f>
        <v>2.1007191767175768E-3</v>
      </c>
      <c r="O39" s="157">
        <f t="shared" ref="O39" si="151">SUM(O40:O41)</f>
        <v>0</v>
      </c>
      <c r="P39" s="157">
        <f t="shared" ref="P39" si="152">SUM(P40:P41)</f>
        <v>1.1469005476764913E-2</v>
      </c>
      <c r="Q39" s="157">
        <f t="shared" ref="Q39" si="153">SUM(Q40:Q41)</f>
        <v>9.7073229512527077E-4</v>
      </c>
    </row>
    <row r="40" spans="1:17" ht="12" customHeight="1" x14ac:dyDescent="0.25">
      <c r="A40" s="23" t="s">
        <v>57</v>
      </c>
      <c r="B40" s="156"/>
      <c r="C40" s="156">
        <v>0</v>
      </c>
      <c r="D40" s="156">
        <v>5.8031167696283919E-3</v>
      </c>
      <c r="E40" s="156">
        <v>0</v>
      </c>
      <c r="F40" s="156">
        <v>4.8679671314171055E-3</v>
      </c>
      <c r="G40" s="156">
        <v>1.3409306028956644E-2</v>
      </c>
      <c r="H40" s="156">
        <v>8.6571205125338738E-3</v>
      </c>
      <c r="I40" s="156">
        <v>1.1467930381554064E-2</v>
      </c>
      <c r="J40" s="156">
        <v>1.1315528691785245E-2</v>
      </c>
      <c r="K40" s="156">
        <v>0</v>
      </c>
      <c r="L40" s="156">
        <v>0</v>
      </c>
      <c r="M40" s="156">
        <v>0</v>
      </c>
      <c r="N40" s="156">
        <v>0</v>
      </c>
      <c r="O40" s="156">
        <v>0</v>
      </c>
      <c r="P40" s="156">
        <v>5.7941466858179302E-3</v>
      </c>
      <c r="Q40" s="156">
        <v>9.7073229512527077E-4</v>
      </c>
    </row>
    <row r="41" spans="1:17" ht="12" customHeight="1" x14ac:dyDescent="0.25">
      <c r="A41" s="29" t="s">
        <v>140</v>
      </c>
      <c r="B41" s="57"/>
      <c r="C41" s="57">
        <v>1.1276032695296886E-2</v>
      </c>
      <c r="D41" s="57">
        <v>1.2057999334743306E-2</v>
      </c>
      <c r="E41" s="57">
        <v>1.7763421119582425E-2</v>
      </c>
      <c r="F41" s="57">
        <v>1.5183600122492617E-2</v>
      </c>
      <c r="G41" s="57">
        <v>1.4090294497475103E-3</v>
      </c>
      <c r="H41" s="57">
        <v>1.2136188258095263E-2</v>
      </c>
      <c r="I41" s="57">
        <v>0</v>
      </c>
      <c r="J41" s="57">
        <v>0</v>
      </c>
      <c r="K41" s="57">
        <v>1.6328987981214352E-2</v>
      </c>
      <c r="L41" s="57">
        <v>8.9275216145411219E-3</v>
      </c>
      <c r="M41" s="57">
        <v>8.1352457327081486E-3</v>
      </c>
      <c r="N41" s="57">
        <v>2.1007191767175768E-3</v>
      </c>
      <c r="O41" s="57">
        <v>0</v>
      </c>
      <c r="P41" s="57">
        <v>5.6748587909469838E-3</v>
      </c>
      <c r="Q41" s="57"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68">
        <f t="shared" ref="C43" si="154">SUM(C44,C47,C49,C58)</f>
        <v>34.079713396702118</v>
      </c>
      <c r="D43" s="168">
        <f t="shared" ref="D43" si="155">SUM(D44,D47,D49,D58)</f>
        <v>43.11172068523851</v>
      </c>
      <c r="E43" s="168">
        <f t="shared" ref="E43" si="156">SUM(E44,E47,E49,E58)</f>
        <v>40.724394356849054</v>
      </c>
      <c r="F43" s="168">
        <f t="shared" ref="F43" si="157">SUM(F44,F47,F49,F58)</f>
        <v>33.69325962190149</v>
      </c>
      <c r="G43" s="168">
        <f t="shared" ref="G43" si="158">SUM(G44,G47,G49,G58)</f>
        <v>23.143675476267074</v>
      </c>
      <c r="H43" s="168">
        <f t="shared" ref="H43" si="159">SUM(H44,H47,H49,H58)</f>
        <v>16.739287136209157</v>
      </c>
      <c r="I43" s="168">
        <f t="shared" ref="I43" si="160">SUM(I44,I47,I49,I58)</f>
        <v>6.8481909474625819</v>
      </c>
      <c r="J43" s="168">
        <f t="shared" ref="J43" si="161">SUM(J44,J47,J49,J58)</f>
        <v>25.975843407189622</v>
      </c>
      <c r="K43" s="168">
        <f t="shared" ref="K43" si="162">SUM(K44,K47,K49,K58)</f>
        <v>8.1838668164555077</v>
      </c>
      <c r="L43" s="168">
        <f t="shared" ref="L43" si="163">SUM(L44,L47,L49,L58)</f>
        <v>29.028816213571247</v>
      </c>
      <c r="M43" s="168">
        <f t="shared" ref="M43" si="164">SUM(M44,M47,M49,M58)</f>
        <v>0</v>
      </c>
      <c r="N43" s="168">
        <f t="shared" ref="N43" si="165">SUM(N44,N47,N49,N58)</f>
        <v>28.616955511430728</v>
      </c>
      <c r="O43" s="168">
        <f t="shared" ref="O43" si="166">SUM(O44,O47,O49,O58)</f>
        <v>0</v>
      </c>
      <c r="P43" s="168">
        <f t="shared" ref="P43" si="167">SUM(P44,P47,P49,P58)</f>
        <v>31.481138231636049</v>
      </c>
      <c r="Q43" s="168">
        <f t="shared" ref="Q43" si="168">SUM(Q44,Q47,Q49,Q58)</f>
        <v>33.723750840640854</v>
      </c>
    </row>
    <row r="44" spans="1:17" ht="12.95" customHeight="1" x14ac:dyDescent="0.25">
      <c r="A44" s="158" t="s">
        <v>65</v>
      </c>
      <c r="B44" s="157"/>
      <c r="C44" s="157">
        <f t="shared" ref="C44:Q44" si="169">SUM(C45:C46)</f>
        <v>27.725598326006057</v>
      </c>
      <c r="D44" s="157">
        <f t="shared" si="169"/>
        <v>34.78687550852667</v>
      </c>
      <c r="E44" s="157">
        <f t="shared" si="169"/>
        <v>32.92445177411679</v>
      </c>
      <c r="F44" s="157">
        <f t="shared" si="169"/>
        <v>27.150113537013617</v>
      </c>
      <c r="G44" s="157">
        <f t="shared" si="169"/>
        <v>18.315378880569522</v>
      </c>
      <c r="H44" s="157">
        <f t="shared" si="169"/>
        <v>13.239915330096929</v>
      </c>
      <c r="I44" s="157">
        <f t="shared" si="169"/>
        <v>5.4081879282850949</v>
      </c>
      <c r="J44" s="157">
        <f t="shared" si="169"/>
        <v>20.481852834295253</v>
      </c>
      <c r="K44" s="157">
        <f t="shared" si="169"/>
        <v>6.3179781378363131</v>
      </c>
      <c r="L44" s="157">
        <f t="shared" si="169"/>
        <v>23.17016906434284</v>
      </c>
      <c r="M44" s="157">
        <f t="shared" si="169"/>
        <v>0</v>
      </c>
      <c r="N44" s="157">
        <f t="shared" si="169"/>
        <v>22.7760346744593</v>
      </c>
      <c r="O44" s="157">
        <f t="shared" si="169"/>
        <v>0</v>
      </c>
      <c r="P44" s="157">
        <f t="shared" si="169"/>
        <v>24.414775995798621</v>
      </c>
      <c r="Q44" s="157">
        <f t="shared" si="169"/>
        <v>27.013551621511695</v>
      </c>
    </row>
    <row r="45" spans="1:17" ht="12" customHeight="1" x14ac:dyDescent="0.25">
      <c r="A45" s="23" t="s">
        <v>166</v>
      </c>
      <c r="B45" s="156"/>
      <c r="C45" s="156">
        <v>27.024303579158442</v>
      </c>
      <c r="D45" s="156">
        <v>33.795518192599673</v>
      </c>
      <c r="E45" s="156">
        <v>31.985951627914098</v>
      </c>
      <c r="F45" s="156">
        <v>26.516027468295764</v>
      </c>
      <c r="G45" s="156">
        <v>17.898299123306028</v>
      </c>
      <c r="H45" s="156">
        <v>13.000378701955768</v>
      </c>
      <c r="I45" s="156">
        <v>5.2252863417908371</v>
      </c>
      <c r="J45" s="156">
        <v>20.002561194748711</v>
      </c>
      <c r="K45" s="156">
        <v>6.1508124909671</v>
      </c>
      <c r="L45" s="156">
        <v>22.625779783199601</v>
      </c>
      <c r="M45" s="156">
        <v>0</v>
      </c>
      <c r="N45" s="156">
        <v>22.090140424399035</v>
      </c>
      <c r="O45" s="156">
        <v>0</v>
      </c>
      <c r="P45" s="156">
        <v>23.47459065339762</v>
      </c>
      <c r="Q45" s="156">
        <v>26.270948878747046</v>
      </c>
    </row>
    <row r="46" spans="1:17" ht="12" customHeight="1" x14ac:dyDescent="0.25">
      <c r="A46" s="23" t="s">
        <v>60</v>
      </c>
      <c r="B46" s="156"/>
      <c r="C46" s="156">
        <v>0.70129474684761506</v>
      </c>
      <c r="D46" s="156">
        <v>0.99135731592699616</v>
      </c>
      <c r="E46" s="156">
        <v>0.93850014620269295</v>
      </c>
      <c r="F46" s="156">
        <v>0.63408606871785445</v>
      </c>
      <c r="G46" s="156">
        <v>0.41707975726349422</v>
      </c>
      <c r="H46" s="156">
        <v>0.23953662814116147</v>
      </c>
      <c r="I46" s="156">
        <v>0.18290158649425786</v>
      </c>
      <c r="J46" s="156">
        <v>0.4792916395465408</v>
      </c>
      <c r="K46" s="156">
        <v>0.16716564686921273</v>
      </c>
      <c r="L46" s="156">
        <v>0.5443892811432377</v>
      </c>
      <c r="M46" s="156">
        <v>0</v>
      </c>
      <c r="N46" s="156">
        <v>0.68589425006026494</v>
      </c>
      <c r="O46" s="156">
        <v>0</v>
      </c>
      <c r="P46" s="156">
        <v>0.94018534240100082</v>
      </c>
      <c r="Q46" s="156">
        <v>0.74260274276465021</v>
      </c>
    </row>
    <row r="47" spans="1:17" ht="12.95" customHeight="1" x14ac:dyDescent="0.25">
      <c r="A47" s="158" t="s">
        <v>112</v>
      </c>
      <c r="B47" s="157"/>
      <c r="C47" s="157">
        <f t="shared" ref="C47:Q47" si="170">C48</f>
        <v>9.5177160935120617E-2</v>
      </c>
      <c r="D47" s="157">
        <f t="shared" si="170"/>
        <v>5.1320145132221127E-2</v>
      </c>
      <c r="E47" s="157">
        <f t="shared" si="170"/>
        <v>2.414361679555372E-2</v>
      </c>
      <c r="F47" s="157">
        <f t="shared" si="170"/>
        <v>6.4760430163898916E-2</v>
      </c>
      <c r="G47" s="157">
        <f t="shared" si="170"/>
        <v>5.4963337108473419E-2</v>
      </c>
      <c r="H47" s="157">
        <f t="shared" si="170"/>
        <v>5.7061504886718753E-2</v>
      </c>
      <c r="I47" s="157">
        <f t="shared" si="170"/>
        <v>3.4966620370300142E-2</v>
      </c>
      <c r="J47" s="157">
        <f t="shared" si="170"/>
        <v>0.22355493585835384</v>
      </c>
      <c r="K47" s="157">
        <f t="shared" si="170"/>
        <v>0.17024887662542235</v>
      </c>
      <c r="L47" s="157">
        <f t="shared" si="170"/>
        <v>0.18160938434347065</v>
      </c>
      <c r="M47" s="157">
        <f t="shared" si="170"/>
        <v>0</v>
      </c>
      <c r="N47" s="157">
        <f t="shared" si="170"/>
        <v>4.1121315495311749E-2</v>
      </c>
      <c r="O47" s="157">
        <f t="shared" si="170"/>
        <v>0</v>
      </c>
      <c r="P47" s="157">
        <f t="shared" si="170"/>
        <v>2.9487936909032486E-3</v>
      </c>
      <c r="Q47" s="157">
        <f t="shared" si="170"/>
        <v>0.15493517633506859</v>
      </c>
    </row>
    <row r="48" spans="1:17" ht="12" customHeight="1" x14ac:dyDescent="0.25">
      <c r="A48" s="23" t="s">
        <v>60</v>
      </c>
      <c r="B48" s="156"/>
      <c r="C48" s="156">
        <v>9.5177160935120617E-2</v>
      </c>
      <c r="D48" s="156">
        <v>5.1320145132221127E-2</v>
      </c>
      <c r="E48" s="156">
        <v>2.414361679555372E-2</v>
      </c>
      <c r="F48" s="156">
        <v>6.4760430163898916E-2</v>
      </c>
      <c r="G48" s="156">
        <v>5.4963337108473419E-2</v>
      </c>
      <c r="H48" s="156">
        <v>5.7061504886718753E-2</v>
      </c>
      <c r="I48" s="156">
        <v>3.4966620370300142E-2</v>
      </c>
      <c r="J48" s="156">
        <v>0.22355493585835384</v>
      </c>
      <c r="K48" s="156">
        <v>0.17024887662542235</v>
      </c>
      <c r="L48" s="156">
        <v>0.18160938434347065</v>
      </c>
      <c r="M48" s="156">
        <v>0</v>
      </c>
      <c r="N48" s="156">
        <v>4.1121315495311749E-2</v>
      </c>
      <c r="O48" s="156">
        <v>0</v>
      </c>
      <c r="P48" s="156">
        <v>2.9487936909032486E-3</v>
      </c>
      <c r="Q48" s="156">
        <v>0.15493517633506859</v>
      </c>
    </row>
    <row r="49" spans="1:17" ht="12" customHeight="1" x14ac:dyDescent="0.25">
      <c r="A49" s="158" t="s">
        <v>63</v>
      </c>
      <c r="B49" s="157"/>
      <c r="C49" s="157">
        <f t="shared" ref="C49" si="171">SUM(C50:C51,C54:C55)</f>
        <v>4.5524230901162088</v>
      </c>
      <c r="D49" s="157">
        <f t="shared" ref="D49" si="172">SUM(D50:D51,D54:D55)</f>
        <v>6.011239257558687</v>
      </c>
      <c r="E49" s="157">
        <f t="shared" ref="E49" si="173">SUM(E50:E51,E54:E55)</f>
        <v>5.6227348324791997</v>
      </c>
      <c r="F49" s="157">
        <f t="shared" ref="F49" si="174">SUM(F50:F51,F54:F55)</f>
        <v>4.67379378831812</v>
      </c>
      <c r="G49" s="157">
        <f t="shared" ref="G49" si="175">SUM(G50:G51,G54:G55)</f>
        <v>3.4873418485012202</v>
      </c>
      <c r="H49" s="157">
        <f t="shared" ref="H49" si="176">SUM(H50:H51,H54:H55)</f>
        <v>2.5000902559388583</v>
      </c>
      <c r="I49" s="157">
        <f t="shared" ref="I49" si="177">SUM(I50:I51,I54:I55)</f>
        <v>1.0062391494655822</v>
      </c>
      <c r="J49" s="157">
        <f t="shared" ref="J49" si="178">SUM(J50:J51,J54:J55)</f>
        <v>3.8434721576048911</v>
      </c>
      <c r="K49" s="157">
        <f t="shared" ref="K49" si="179">SUM(K50:K51,K54:K55)</f>
        <v>1.202425347136598</v>
      </c>
      <c r="L49" s="157">
        <f t="shared" ref="L49" si="180">SUM(L50:L51,L54:L55)</f>
        <v>4.1384563713744935</v>
      </c>
      <c r="M49" s="157">
        <f t="shared" ref="M49" si="181">SUM(M50:M51,M54:M55)</f>
        <v>0</v>
      </c>
      <c r="N49" s="157">
        <f t="shared" ref="N49" si="182">SUM(N50:N51,N54:N55)</f>
        <v>4.1764415928310754</v>
      </c>
      <c r="O49" s="157">
        <f t="shared" ref="O49" si="183">SUM(O50:O51,O54:O55)</f>
        <v>0</v>
      </c>
      <c r="P49" s="157">
        <f t="shared" ref="P49" si="184">SUM(P50:P51,P54:P55)</f>
        <v>5.0554384453332553</v>
      </c>
      <c r="Q49" s="157">
        <f t="shared" ref="Q49" si="185">SUM(Q50:Q51,Q54:Q55)</f>
        <v>4.6381654865190791</v>
      </c>
    </row>
    <row r="50" spans="1:17" ht="12" customHeight="1" x14ac:dyDescent="0.25">
      <c r="A50" s="167" t="s">
        <v>165</v>
      </c>
      <c r="B50" s="132"/>
      <c r="C50" s="132">
        <v>0.60895972740820092</v>
      </c>
      <c r="D50" s="132">
        <v>1.3217657079422689</v>
      </c>
      <c r="E50" s="132">
        <v>0.47318397716316279</v>
      </c>
      <c r="F50" s="132">
        <v>1.0829265494352889</v>
      </c>
      <c r="G50" s="132">
        <v>0</v>
      </c>
      <c r="H50" s="132">
        <v>0</v>
      </c>
      <c r="I50" s="132">
        <v>2.2725763744125001E-2</v>
      </c>
      <c r="J50" s="132">
        <v>1.02718292193049</v>
      </c>
      <c r="K50" s="132">
        <v>0</v>
      </c>
      <c r="L50" s="132">
        <v>0</v>
      </c>
      <c r="M50" s="132">
        <v>0</v>
      </c>
      <c r="N50" s="132">
        <v>5.7620789113895121E-2</v>
      </c>
      <c r="O50" s="132">
        <v>0</v>
      </c>
      <c r="P50" s="132">
        <v>0.77540987868571021</v>
      </c>
      <c r="Q50" s="132">
        <v>0.39120551619626937</v>
      </c>
    </row>
    <row r="51" spans="1:17" ht="12" customHeight="1" x14ac:dyDescent="0.25">
      <c r="A51" s="167" t="s">
        <v>164</v>
      </c>
      <c r="B51" s="132"/>
      <c r="C51" s="132">
        <f t="shared" ref="C51" si="186">SUM(C52:C53)</f>
        <v>1.5829064927065235</v>
      </c>
      <c r="D51" s="132">
        <f t="shared" ref="D51" si="187">SUM(D52:D53)</f>
        <v>1.4349611056181937</v>
      </c>
      <c r="E51" s="132">
        <f t="shared" ref="E51" si="188">SUM(E52:E53)</f>
        <v>2.3844436338041031</v>
      </c>
      <c r="F51" s="132">
        <f t="shared" ref="F51" si="189">SUM(F52:F53)</f>
        <v>2.7646689898595298</v>
      </c>
      <c r="G51" s="132">
        <f t="shared" ref="G51" si="190">SUM(G52:G53)</f>
        <v>1.3729127556975718</v>
      </c>
      <c r="H51" s="132">
        <f t="shared" ref="H51" si="191">SUM(H52:H53)</f>
        <v>2.0537064561262897</v>
      </c>
      <c r="I51" s="132">
        <f t="shared" ref="I51" si="192">SUM(I52:I53)</f>
        <v>0.98351338572145719</v>
      </c>
      <c r="J51" s="132">
        <f t="shared" ref="J51" si="193">SUM(J52:J53)</f>
        <v>0.98718555855619461</v>
      </c>
      <c r="K51" s="132">
        <f t="shared" ref="K51" si="194">SUM(K52:K53)</f>
        <v>1.202425347136598</v>
      </c>
      <c r="L51" s="132">
        <f t="shared" ref="L51" si="195">SUM(L52:L53)</f>
        <v>1.3548515850472951</v>
      </c>
      <c r="M51" s="132">
        <f t="shared" ref="M51" si="196">SUM(M52:M53)</f>
        <v>0</v>
      </c>
      <c r="N51" s="132">
        <f t="shared" ref="N51" si="197">SUM(N52:N53)</f>
        <v>1.6992546032086904</v>
      </c>
      <c r="O51" s="132">
        <f t="shared" ref="O51" si="198">SUM(O52:O53)</f>
        <v>0</v>
      </c>
      <c r="P51" s="132">
        <f t="shared" ref="P51" si="199">SUM(P52:P53)</f>
        <v>1.8143450503668204</v>
      </c>
      <c r="Q51" s="132">
        <f t="shared" ref="Q51" si="200">SUM(Q52:Q53)</f>
        <v>3.8806464796088713</v>
      </c>
    </row>
    <row r="52" spans="1:17" ht="12" customHeight="1" x14ac:dyDescent="0.25">
      <c r="A52" s="166" t="s">
        <v>163</v>
      </c>
      <c r="B52" s="165"/>
      <c r="C52" s="165">
        <v>1.0191877437380585</v>
      </c>
      <c r="D52" s="165">
        <v>0.93018705988070804</v>
      </c>
      <c r="E52" s="165">
        <v>1.5445374226807356</v>
      </c>
      <c r="F52" s="165">
        <v>1.7897585580797082</v>
      </c>
      <c r="G52" s="165">
        <v>0.88488723119734125</v>
      </c>
      <c r="H52" s="165">
        <v>1.3302304140058887</v>
      </c>
      <c r="I52" s="165">
        <v>0.63483219658715029</v>
      </c>
      <c r="J52" s="165">
        <v>0.6444616080394967</v>
      </c>
      <c r="K52" s="165">
        <v>0.77079899484268954</v>
      </c>
      <c r="L52" s="165">
        <v>0.8680622068205357</v>
      </c>
      <c r="M52" s="165">
        <v>0</v>
      </c>
      <c r="N52" s="165">
        <v>1.1102260693805337</v>
      </c>
      <c r="O52" s="165">
        <v>0</v>
      </c>
      <c r="P52" s="165">
        <v>1.1814974517821268</v>
      </c>
      <c r="Q52" s="165">
        <v>2.5009668718141955</v>
      </c>
    </row>
    <row r="53" spans="1:17" ht="12" customHeight="1" x14ac:dyDescent="0.25">
      <c r="A53" s="147" t="s">
        <v>59</v>
      </c>
      <c r="B53" s="164"/>
      <c r="C53" s="164">
        <v>0.56371874896846486</v>
      </c>
      <c r="D53" s="164">
        <v>0.50477404573748563</v>
      </c>
      <c r="E53" s="164">
        <v>0.8399062111233675</v>
      </c>
      <c r="F53" s="164">
        <v>0.9749104317798214</v>
      </c>
      <c r="G53" s="164">
        <v>0.48802552450023057</v>
      </c>
      <c r="H53" s="164">
        <v>0.72347604212040084</v>
      </c>
      <c r="I53" s="164">
        <v>0.3486811891343069</v>
      </c>
      <c r="J53" s="164">
        <v>0.34272395051669785</v>
      </c>
      <c r="K53" s="164">
        <v>0.43162635229390839</v>
      </c>
      <c r="L53" s="164">
        <v>0.48678937822675933</v>
      </c>
      <c r="M53" s="164">
        <v>0</v>
      </c>
      <c r="N53" s="164">
        <v>0.58902853382815668</v>
      </c>
      <c r="O53" s="164">
        <v>0</v>
      </c>
      <c r="P53" s="164">
        <v>0.63284759858469353</v>
      </c>
      <c r="Q53" s="164">
        <v>1.3796796077946756</v>
      </c>
    </row>
    <row r="54" spans="1:17" ht="12" customHeight="1" x14ac:dyDescent="0.25">
      <c r="A54" s="163" t="s">
        <v>142</v>
      </c>
      <c r="B54" s="162"/>
      <c r="C54" s="162">
        <v>1.200377458974778</v>
      </c>
      <c r="D54" s="162">
        <v>1.8938884962514935</v>
      </c>
      <c r="E54" s="162">
        <v>1.0906487525055717</v>
      </c>
      <c r="F54" s="162">
        <v>0.59689012127440944</v>
      </c>
      <c r="G54" s="162">
        <v>0</v>
      </c>
      <c r="H54" s="162">
        <v>0</v>
      </c>
      <c r="I54" s="162">
        <v>0</v>
      </c>
      <c r="J54" s="162">
        <v>1.0358964506326946</v>
      </c>
      <c r="K54" s="162">
        <v>0</v>
      </c>
      <c r="L54" s="162">
        <v>0</v>
      </c>
      <c r="M54" s="162">
        <v>0</v>
      </c>
      <c r="N54" s="162">
        <v>0.76335927424525507</v>
      </c>
      <c r="O54" s="162">
        <v>0</v>
      </c>
      <c r="P54" s="162">
        <v>0.78187227265969084</v>
      </c>
      <c r="Q54" s="162">
        <v>0.11246842077132993</v>
      </c>
    </row>
    <row r="55" spans="1:17" ht="12" customHeight="1" x14ac:dyDescent="0.25">
      <c r="A55" s="161" t="s">
        <v>141</v>
      </c>
      <c r="B55" s="160"/>
      <c r="C55" s="160">
        <f t="shared" ref="C55" si="201">SUM(C56:C57)</f>
        <v>1.1601794110267059</v>
      </c>
      <c r="D55" s="160">
        <f t="shared" ref="D55" si="202">SUM(D56:D57)</f>
        <v>1.3606239477467308</v>
      </c>
      <c r="E55" s="160">
        <f t="shared" ref="E55" si="203">SUM(E56:E57)</f>
        <v>1.6744584690063617</v>
      </c>
      <c r="F55" s="160">
        <f t="shared" ref="F55" si="204">SUM(F56:F57)</f>
        <v>0.22930812774889239</v>
      </c>
      <c r="G55" s="160">
        <f t="shared" ref="G55" si="205">SUM(G56:G57)</f>
        <v>2.1144290928036487</v>
      </c>
      <c r="H55" s="160">
        <f t="shared" ref="H55" si="206">SUM(H56:H57)</f>
        <v>0.44638379981256859</v>
      </c>
      <c r="I55" s="160">
        <f t="shared" ref="I55" si="207">SUM(I56:I57)</f>
        <v>0</v>
      </c>
      <c r="J55" s="160">
        <f t="shared" ref="J55" si="208">SUM(J56:J57)</f>
        <v>0.7932072264855119</v>
      </c>
      <c r="K55" s="160">
        <f t="shared" ref="K55" si="209">SUM(K56:K57)</f>
        <v>0</v>
      </c>
      <c r="L55" s="160">
        <f t="shared" ref="L55" si="210">SUM(L56:L57)</f>
        <v>2.7836047863271984</v>
      </c>
      <c r="M55" s="160">
        <f t="shared" ref="M55" si="211">SUM(M56:M57)</f>
        <v>0</v>
      </c>
      <c r="N55" s="160">
        <f t="shared" ref="N55" si="212">SUM(N56:N57)</f>
        <v>1.6562069262632348</v>
      </c>
      <c r="O55" s="160">
        <f t="shared" ref="O55" si="213">SUM(O56:O57)</f>
        <v>0</v>
      </c>
      <c r="P55" s="160">
        <f t="shared" ref="P55" si="214">SUM(P56:P57)</f>
        <v>1.6838112436210337</v>
      </c>
      <c r="Q55" s="160">
        <f t="shared" ref="Q55" si="215">SUM(Q56:Q57)</f>
        <v>0.25384506994260919</v>
      </c>
    </row>
    <row r="56" spans="1:17" ht="12" customHeight="1" x14ac:dyDescent="0.25">
      <c r="A56" s="148" t="s">
        <v>60</v>
      </c>
      <c r="B56" s="156"/>
      <c r="C56" s="156">
        <v>0.77990749141911064</v>
      </c>
      <c r="D56" s="156">
        <v>0.91305673198846071</v>
      </c>
      <c r="E56" s="156">
        <v>1.1237960801705995</v>
      </c>
      <c r="F56" s="156">
        <v>0.1522298495239203</v>
      </c>
      <c r="G56" s="156">
        <v>1.4110483925464752</v>
      </c>
      <c r="H56" s="156">
        <v>0.29588005717154764</v>
      </c>
      <c r="I56" s="156">
        <v>0</v>
      </c>
      <c r="J56" s="156">
        <v>0.53068435696960492</v>
      </c>
      <c r="K56" s="156">
        <v>0</v>
      </c>
      <c r="L56" s="156">
        <v>1.8539253619966478</v>
      </c>
      <c r="M56" s="156">
        <v>0</v>
      </c>
      <c r="N56" s="156">
        <v>1.1299919329077641</v>
      </c>
      <c r="O56" s="156">
        <v>0</v>
      </c>
      <c r="P56" s="156">
        <v>1.1791865899552236</v>
      </c>
      <c r="Q56" s="156">
        <v>0.1746773500154041</v>
      </c>
    </row>
    <row r="57" spans="1:17" ht="12" customHeight="1" x14ac:dyDescent="0.25">
      <c r="A57" s="148" t="s">
        <v>59</v>
      </c>
      <c r="B57" s="156"/>
      <c r="C57" s="156">
        <v>0.38027191960759527</v>
      </c>
      <c r="D57" s="156">
        <v>0.44756721575827013</v>
      </c>
      <c r="E57" s="156">
        <v>0.55066238883576235</v>
      </c>
      <c r="F57" s="156">
        <v>7.7078278224972097E-2</v>
      </c>
      <c r="G57" s="156">
        <v>0.7033807002571737</v>
      </c>
      <c r="H57" s="156">
        <v>0.15050374264102098</v>
      </c>
      <c r="I57" s="156">
        <v>0</v>
      </c>
      <c r="J57" s="156">
        <v>0.26252286951590692</v>
      </c>
      <c r="K57" s="156">
        <v>0</v>
      </c>
      <c r="L57" s="156">
        <v>0.92967942433055062</v>
      </c>
      <c r="M57" s="156">
        <v>0</v>
      </c>
      <c r="N57" s="156">
        <v>0.52621499335547073</v>
      </c>
      <c r="O57" s="156">
        <v>0</v>
      </c>
      <c r="P57" s="156">
        <v>0.50462465366581011</v>
      </c>
      <c r="Q57" s="156">
        <v>7.9167719927205102E-2</v>
      </c>
    </row>
    <row r="58" spans="1:17" ht="12" customHeight="1" x14ac:dyDescent="0.25">
      <c r="A58" s="158" t="s">
        <v>62</v>
      </c>
      <c r="B58" s="157"/>
      <c r="C58" s="157">
        <f t="shared" ref="C58" si="216">SUM(C59:C60)</f>
        <v>1.7065148196447291</v>
      </c>
      <c r="D58" s="157">
        <f t="shared" ref="D58" si="217">SUM(D59:D60)</f>
        <v>2.2622857740209286</v>
      </c>
      <c r="E58" s="157">
        <f t="shared" ref="E58" si="218">SUM(E59:E60)</f>
        <v>2.1530641334575105</v>
      </c>
      <c r="F58" s="157">
        <f t="shared" ref="F58" si="219">SUM(F59:F60)</f>
        <v>1.8045918664058476</v>
      </c>
      <c r="G58" s="157">
        <f t="shared" ref="G58" si="220">SUM(G59:G60)</f>
        <v>1.2859914100878582</v>
      </c>
      <c r="H58" s="157">
        <f t="shared" ref="H58" si="221">SUM(H59:H60)</f>
        <v>0.94222004528665171</v>
      </c>
      <c r="I58" s="157">
        <f t="shared" ref="I58" si="222">SUM(I59:I60)</f>
        <v>0.3987972493416056</v>
      </c>
      <c r="J58" s="157">
        <f t="shared" ref="J58" si="223">SUM(J59:J60)</f>
        <v>1.4269634794311243</v>
      </c>
      <c r="K58" s="157">
        <f t="shared" ref="K58" si="224">SUM(K59:K60)</f>
        <v>0.49321445485717458</v>
      </c>
      <c r="L58" s="157">
        <f t="shared" ref="L58" si="225">SUM(L59:L60)</f>
        <v>1.5385813935104404</v>
      </c>
      <c r="M58" s="157">
        <f t="shared" ref="M58" si="226">SUM(M59:M60)</f>
        <v>0</v>
      </c>
      <c r="N58" s="157">
        <f t="shared" ref="N58" si="227">SUM(N59:N60)</f>
        <v>1.6233579286450417</v>
      </c>
      <c r="O58" s="157">
        <f t="shared" ref="O58" si="228">SUM(O59:O60)</f>
        <v>0</v>
      </c>
      <c r="P58" s="157">
        <f t="shared" ref="P58" si="229">SUM(P59:P60)</f>
        <v>2.007974996813267</v>
      </c>
      <c r="Q58" s="157">
        <f t="shared" ref="Q58" si="230">SUM(Q59:Q60)</f>
        <v>1.9170985562750145</v>
      </c>
    </row>
    <row r="59" spans="1:17" ht="12" customHeight="1" x14ac:dyDescent="0.25">
      <c r="A59" s="23" t="s">
        <v>57</v>
      </c>
      <c r="B59" s="156"/>
      <c r="C59" s="156">
        <v>0</v>
      </c>
      <c r="D59" s="156">
        <v>1.0750008067290736E-2</v>
      </c>
      <c r="E59" s="156">
        <v>0</v>
      </c>
      <c r="F59" s="156">
        <v>0</v>
      </c>
      <c r="G59" s="156">
        <v>1.5108661286245451E-3</v>
      </c>
      <c r="H59" s="156">
        <v>0</v>
      </c>
      <c r="I59" s="156">
        <v>0</v>
      </c>
      <c r="J59" s="156">
        <v>0</v>
      </c>
      <c r="K59" s="156">
        <v>0</v>
      </c>
      <c r="L59" s="156">
        <v>0</v>
      </c>
      <c r="M59" s="156">
        <v>0</v>
      </c>
      <c r="N59" s="156">
        <v>0</v>
      </c>
      <c r="O59" s="156">
        <v>0</v>
      </c>
      <c r="P59" s="156">
        <v>1.5537060615998892E-3</v>
      </c>
      <c r="Q59" s="156">
        <v>0</v>
      </c>
    </row>
    <row r="60" spans="1:17" ht="12" customHeight="1" x14ac:dyDescent="0.25">
      <c r="A60" s="29" t="s">
        <v>140</v>
      </c>
      <c r="B60" s="57"/>
      <c r="C60" s="57">
        <v>1.7065148196447291</v>
      </c>
      <c r="D60" s="57">
        <v>2.2515357659536379</v>
      </c>
      <c r="E60" s="57">
        <v>2.1530641334575105</v>
      </c>
      <c r="F60" s="57">
        <v>1.8045918664058476</v>
      </c>
      <c r="G60" s="57">
        <v>1.2844805439592337</v>
      </c>
      <c r="H60" s="57">
        <v>0.94222004528665171</v>
      </c>
      <c r="I60" s="57">
        <v>0.3987972493416056</v>
      </c>
      <c r="J60" s="57">
        <v>1.4269634794311243</v>
      </c>
      <c r="K60" s="57">
        <v>0.49321445485717458</v>
      </c>
      <c r="L60" s="57">
        <v>1.5385813935104404</v>
      </c>
      <c r="M60" s="57">
        <v>0</v>
      </c>
      <c r="N60" s="57">
        <v>1.6233579286450417</v>
      </c>
      <c r="O60" s="57">
        <v>0</v>
      </c>
      <c r="P60" s="57">
        <v>2.0064212907516672</v>
      </c>
      <c r="Q60" s="57">
        <v>1.9170985562750145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68">
        <f t="shared" ref="C62" si="231">SUM(C63,C66,C68,C77)</f>
        <v>37.929326005861128</v>
      </c>
      <c r="D62" s="168">
        <f t="shared" ref="D62" si="232">SUM(D63,D66,D68,D77)</f>
        <v>29.150485407185826</v>
      </c>
      <c r="E62" s="168">
        <f t="shared" ref="E62" si="233">SUM(E63,E66,E68,E77)</f>
        <v>33.617867255657885</v>
      </c>
      <c r="F62" s="168">
        <f t="shared" ref="F62" si="234">SUM(F63,F66,F68,F77)</f>
        <v>37.287273081214352</v>
      </c>
      <c r="G62" s="168">
        <f t="shared" ref="G62" si="235">SUM(G63,G66,G68,G77)</f>
        <v>22.187467123639042</v>
      </c>
      <c r="H62" s="168">
        <f t="shared" ref="H62" si="236">SUM(H63,H66,H68,H77)</f>
        <v>21.262406911081445</v>
      </c>
      <c r="I62" s="168">
        <f t="shared" ref="I62" si="237">SUM(I63,I66,I68,I77)</f>
        <v>19.220709187289089</v>
      </c>
      <c r="J62" s="168">
        <f t="shared" ref="J62" si="238">SUM(J63,J66,J68,J77)</f>
        <v>20.271057552861166</v>
      </c>
      <c r="K62" s="168">
        <f t="shared" ref="K62" si="239">SUM(K63,K66,K68,K77)</f>
        <v>23.289768592378188</v>
      </c>
      <c r="L62" s="168">
        <f t="shared" ref="L62" si="240">SUM(L63,L66,L68,L77)</f>
        <v>25.073757179167572</v>
      </c>
      <c r="M62" s="168">
        <f t="shared" ref="M62" si="241">SUM(M63,M66,M68,M77)</f>
        <v>19.402538332332579</v>
      </c>
      <c r="N62" s="168">
        <f t="shared" ref="N62" si="242">SUM(N63,N66,N68,N77)</f>
        <v>22.34018306108209</v>
      </c>
      <c r="O62" s="168">
        <f t="shared" ref="O62" si="243">SUM(O63,O66,O68,O77)</f>
        <v>26.954397792920251</v>
      </c>
      <c r="P62" s="168">
        <f t="shared" ref="P62" si="244">SUM(P63,P66,P68,P77)</f>
        <v>25.831735324329465</v>
      </c>
      <c r="Q62" s="168">
        <f t="shared" ref="Q62" si="245">SUM(Q63,Q66,Q68,Q77)</f>
        <v>27.586396600756331</v>
      </c>
    </row>
    <row r="63" spans="1:17" ht="12.95" customHeight="1" x14ac:dyDescent="0.25">
      <c r="A63" s="158" t="s">
        <v>65</v>
      </c>
      <c r="B63" s="157"/>
      <c r="C63" s="157">
        <f t="shared" ref="C63:Q63" si="246">SUM(C64:C65)</f>
        <v>31.239407171843279</v>
      </c>
      <c r="D63" s="157">
        <f t="shared" si="246"/>
        <v>23.54038742220887</v>
      </c>
      <c r="E63" s="157">
        <f t="shared" si="246"/>
        <v>27.50064622363713</v>
      </c>
      <c r="F63" s="157">
        <f t="shared" si="246"/>
        <v>30.122216181015151</v>
      </c>
      <c r="G63" s="157">
        <f t="shared" si="246"/>
        <v>17.629919765803447</v>
      </c>
      <c r="H63" s="157">
        <f t="shared" si="246"/>
        <v>16.694777127036613</v>
      </c>
      <c r="I63" s="157">
        <f t="shared" si="246"/>
        <v>14.975323037084479</v>
      </c>
      <c r="J63" s="157">
        <f t="shared" si="246"/>
        <v>15.794689774250241</v>
      </c>
      <c r="K63" s="157">
        <f t="shared" si="246"/>
        <v>18.293666432735282</v>
      </c>
      <c r="L63" s="157">
        <f t="shared" si="246"/>
        <v>20.18473730615003</v>
      </c>
      <c r="M63" s="157">
        <f t="shared" si="246"/>
        <v>15.149154633534254</v>
      </c>
      <c r="N63" s="157">
        <f t="shared" si="246"/>
        <v>17.628774290875487</v>
      </c>
      <c r="O63" s="157">
        <f t="shared" si="246"/>
        <v>21.985421333521604</v>
      </c>
      <c r="P63" s="157">
        <f t="shared" si="246"/>
        <v>20.126185448013509</v>
      </c>
      <c r="Q63" s="157">
        <f t="shared" si="246"/>
        <v>22.039807516077904</v>
      </c>
    </row>
    <row r="64" spans="1:17" ht="12" customHeight="1" x14ac:dyDescent="0.25">
      <c r="A64" s="23" t="s">
        <v>161</v>
      </c>
      <c r="B64" s="156"/>
      <c r="C64" s="156">
        <v>30.449233705191773</v>
      </c>
      <c r="D64" s="156">
        <v>22.869532826916387</v>
      </c>
      <c r="E64" s="156">
        <v>26.716749784643369</v>
      </c>
      <c r="F64" s="156">
        <v>29.418717184104874</v>
      </c>
      <c r="G64" s="156">
        <v>17.228449356458164</v>
      </c>
      <c r="H64" s="156">
        <v>16.392735118392643</v>
      </c>
      <c r="I64" s="156">
        <v>14.468866830667983</v>
      </c>
      <c r="J64" s="156">
        <v>15.425081476637947</v>
      </c>
      <c r="K64" s="156">
        <v>17.809639341137103</v>
      </c>
      <c r="L64" s="156">
        <v>19.71049153773782</v>
      </c>
      <c r="M64" s="156">
        <v>14.734726687996496</v>
      </c>
      <c r="N64" s="156">
        <v>17.097888423579153</v>
      </c>
      <c r="O64" s="156">
        <v>21.66594810754485</v>
      </c>
      <c r="P64" s="156">
        <v>19.351148865252199</v>
      </c>
      <c r="Q64" s="156">
        <v>21.433933037195569</v>
      </c>
    </row>
    <row r="65" spans="1:17" ht="12" customHeight="1" x14ac:dyDescent="0.25">
      <c r="A65" s="23" t="s">
        <v>60</v>
      </c>
      <c r="B65" s="156"/>
      <c r="C65" s="156">
        <v>0.79017346665150623</v>
      </c>
      <c r="D65" s="156">
        <v>0.67085459529248148</v>
      </c>
      <c r="E65" s="156">
        <v>0.7838964389937616</v>
      </c>
      <c r="F65" s="156">
        <v>0.70349899691027817</v>
      </c>
      <c r="G65" s="156">
        <v>0.40147040934528211</v>
      </c>
      <c r="H65" s="156">
        <v>0.30204200864396769</v>
      </c>
      <c r="I65" s="156">
        <v>0.50645620641649625</v>
      </c>
      <c r="J65" s="156">
        <v>0.36960829761229252</v>
      </c>
      <c r="K65" s="156">
        <v>0.48402709159818019</v>
      </c>
      <c r="L65" s="156">
        <v>0.47424576841221089</v>
      </c>
      <c r="M65" s="156">
        <v>0.41442794553775752</v>
      </c>
      <c r="N65" s="156">
        <v>0.53088586729633458</v>
      </c>
      <c r="O65" s="156">
        <v>0.31947322597675365</v>
      </c>
      <c r="P65" s="156">
        <v>0.77503658276130993</v>
      </c>
      <c r="Q65" s="156">
        <v>0.60587447888233337</v>
      </c>
    </row>
    <row r="66" spans="1:17" ht="12.95" customHeight="1" x14ac:dyDescent="0.25">
      <c r="A66" s="158" t="s">
        <v>112</v>
      </c>
      <c r="B66" s="157"/>
      <c r="C66" s="157">
        <f t="shared" ref="C66:Q66" si="247">C67</f>
        <v>7.5983918975975798E-2</v>
      </c>
      <c r="D66" s="157">
        <f t="shared" si="247"/>
        <v>3.6721382518005434E-2</v>
      </c>
      <c r="E66" s="157">
        <f t="shared" si="247"/>
        <v>2.096939460884148E-2</v>
      </c>
      <c r="F66" s="157">
        <f t="shared" si="247"/>
        <v>5.8487582840576958E-2</v>
      </c>
      <c r="G66" s="157">
        <f t="shared" si="247"/>
        <v>4.7376291091730138E-2</v>
      </c>
      <c r="H66" s="157">
        <f t="shared" si="247"/>
        <v>5.5253877115270036E-2</v>
      </c>
      <c r="I66" s="157">
        <f t="shared" si="247"/>
        <v>4.9744126191220643E-2</v>
      </c>
      <c r="J66" s="157">
        <f t="shared" si="247"/>
        <v>0.16431835703418846</v>
      </c>
      <c r="K66" s="157">
        <f t="shared" si="247"/>
        <v>0.17710758787757686</v>
      </c>
      <c r="L66" s="157">
        <f t="shared" si="247"/>
        <v>0.16080041652499852</v>
      </c>
      <c r="M66" s="157">
        <f t="shared" si="247"/>
        <v>0.14021495461091038</v>
      </c>
      <c r="N66" s="157">
        <f t="shared" si="247"/>
        <v>4.1747041410889307E-2</v>
      </c>
      <c r="O66" s="157">
        <f t="shared" si="247"/>
        <v>0.14120823278179095</v>
      </c>
      <c r="P66" s="157">
        <f t="shared" si="247"/>
        <v>3.3939704999749465E-3</v>
      </c>
      <c r="Q66" s="157">
        <f t="shared" si="247"/>
        <v>0.20728864746502784</v>
      </c>
    </row>
    <row r="67" spans="1:17" ht="12" customHeight="1" x14ac:dyDescent="0.25">
      <c r="A67" s="23" t="s">
        <v>60</v>
      </c>
      <c r="B67" s="156"/>
      <c r="C67" s="156">
        <v>7.5983918975975798E-2</v>
      </c>
      <c r="D67" s="156">
        <v>3.6721382518005434E-2</v>
      </c>
      <c r="E67" s="156">
        <v>2.096939460884148E-2</v>
      </c>
      <c r="F67" s="156">
        <v>5.8487582840576958E-2</v>
      </c>
      <c r="G67" s="156">
        <v>4.7376291091730138E-2</v>
      </c>
      <c r="H67" s="156">
        <v>5.5253877115270036E-2</v>
      </c>
      <c r="I67" s="156">
        <v>4.9744126191220643E-2</v>
      </c>
      <c r="J67" s="156">
        <v>0.16431835703418846</v>
      </c>
      <c r="K67" s="156">
        <v>0.17710758787757686</v>
      </c>
      <c r="L67" s="156">
        <v>0.16080041652499852</v>
      </c>
      <c r="M67" s="156">
        <v>0.14021495461091038</v>
      </c>
      <c r="N67" s="156">
        <v>4.1747041410889307E-2</v>
      </c>
      <c r="O67" s="156">
        <v>0.14120823278179095</v>
      </c>
      <c r="P67" s="156">
        <v>3.3939704999749465E-3</v>
      </c>
      <c r="Q67" s="156">
        <v>0.20728864746502784</v>
      </c>
    </row>
    <row r="68" spans="1:17" ht="12" customHeight="1" x14ac:dyDescent="0.25">
      <c r="A68" s="158" t="s">
        <v>63</v>
      </c>
      <c r="B68" s="157"/>
      <c r="C68" s="157">
        <f t="shared" ref="C68" si="248">SUM(C69:C70,C73:C74)</f>
        <v>4.878920363360213</v>
      </c>
      <c r="D68" s="157">
        <f t="shared" ref="D68" si="249">SUM(D69:D70,D73:D74)</f>
        <v>4.1111215981552158</v>
      </c>
      <c r="E68" s="157">
        <f t="shared" ref="E68" si="250">SUM(E69:E70,E73:E74)</f>
        <v>4.4719629806002441</v>
      </c>
      <c r="F68" s="157">
        <f t="shared" ref="F68" si="251">SUM(F69:F70,F73:F74)</f>
        <v>5.2347006920760917</v>
      </c>
      <c r="G68" s="157">
        <f t="shared" ref="G68" si="252">SUM(G69:G70,G73:G74)</f>
        <v>3.3225730060173726</v>
      </c>
      <c r="H68" s="157">
        <f t="shared" ref="H68" si="253">SUM(H69:H70,H73:H74)</f>
        <v>3.3254762976066314</v>
      </c>
      <c r="I68" s="157">
        <f t="shared" ref="I68" si="254">SUM(I69:I70,I73:I74)</f>
        <v>3.1011836006285578</v>
      </c>
      <c r="J68" s="157">
        <f t="shared" ref="J68" si="255">SUM(J69:J70,J73:J74)</f>
        <v>3.1684647177815535</v>
      </c>
      <c r="K68" s="157">
        <f t="shared" ref="K68" si="256">SUM(K69:K70,K73:K74)</f>
        <v>3.5208670833878646</v>
      </c>
      <c r="L68" s="157">
        <f t="shared" ref="L68" si="257">SUM(L69:L70,L73:L74)</f>
        <v>3.478399407748328</v>
      </c>
      <c r="M68" s="157">
        <f t="shared" ref="M68" si="258">SUM(M69:M70,M73:M74)</f>
        <v>3.0491311536759422</v>
      </c>
      <c r="N68" s="157">
        <f t="shared" ref="N68" si="259">SUM(N69:N70,N73:N74)</f>
        <v>3.4837913036930912</v>
      </c>
      <c r="O68" s="157">
        <f t="shared" ref="O68" si="260">SUM(O69:O70,O73:O74)</f>
        <v>3.5419642599463499</v>
      </c>
      <c r="P68" s="157">
        <f t="shared" ref="P68" si="261">SUM(P69:P70,P73:P74)</f>
        <v>4.2172206942490327</v>
      </c>
      <c r="Q68" s="157">
        <f t="shared" ref="Q68" si="262">SUM(Q69:Q70,Q73:Q74)</f>
        <v>3.9295748143251434</v>
      </c>
    </row>
    <row r="69" spans="1:17" ht="12" customHeight="1" x14ac:dyDescent="0.25">
      <c r="A69" s="167" t="s">
        <v>160</v>
      </c>
      <c r="B69" s="132"/>
      <c r="C69" s="132">
        <v>1.2046796042702401</v>
      </c>
      <c r="D69" s="132">
        <v>1.0658587763283009</v>
      </c>
      <c r="E69" s="132">
        <v>0.7328042927527878</v>
      </c>
      <c r="F69" s="132">
        <v>0.92185204541747012</v>
      </c>
      <c r="G69" s="132">
        <v>0</v>
      </c>
      <c r="H69" s="132">
        <v>0</v>
      </c>
      <c r="I69" s="132">
        <v>0.48391313973130545</v>
      </c>
      <c r="J69" s="132">
        <v>0.86605704974148856</v>
      </c>
      <c r="K69" s="132">
        <v>0</v>
      </c>
      <c r="L69" s="132">
        <v>0</v>
      </c>
      <c r="M69" s="132">
        <v>0.34638083091447608</v>
      </c>
      <c r="N69" s="132">
        <v>0</v>
      </c>
      <c r="O69" s="132">
        <v>0</v>
      </c>
      <c r="P69" s="132">
        <v>0.83940671243296205</v>
      </c>
      <c r="Q69" s="132">
        <v>0.28299715256706337</v>
      </c>
    </row>
    <row r="70" spans="1:17" ht="12" customHeight="1" x14ac:dyDescent="0.25">
      <c r="A70" s="167" t="s">
        <v>159</v>
      </c>
      <c r="B70" s="132"/>
      <c r="C70" s="132">
        <f t="shared" ref="C70" si="263">SUM(C71:C72)</f>
        <v>3.2572741859906102</v>
      </c>
      <c r="D70" s="132">
        <f t="shared" ref="D70" si="264">SUM(D71:D72)</f>
        <v>1.0749967255422901</v>
      </c>
      <c r="E70" s="132">
        <f t="shared" ref="E70" si="265">SUM(E71:E72)</f>
        <v>3.470192492238013</v>
      </c>
      <c r="F70" s="132">
        <f t="shared" ref="F70" si="266">SUM(F71:F72)</f>
        <v>2.7678380402526637</v>
      </c>
      <c r="G70" s="132">
        <f t="shared" ref="G70" si="267">SUM(G71:G72)</f>
        <v>2.000502403408237</v>
      </c>
      <c r="H70" s="132">
        <f t="shared" ref="H70" si="268">SUM(H71:H72)</f>
        <v>1.9269852395986575</v>
      </c>
      <c r="I70" s="132">
        <f t="shared" ref="I70" si="269">SUM(I71:I72)</f>
        <v>1.434505187019931</v>
      </c>
      <c r="J70" s="132">
        <f t="shared" ref="J70" si="270">SUM(J71:J72)</f>
        <v>0.97582224456248046</v>
      </c>
      <c r="K70" s="132">
        <f t="shared" ref="K70" si="271">SUM(K71:K72)</f>
        <v>3.5208670833878646</v>
      </c>
      <c r="L70" s="132">
        <f t="shared" ref="L70" si="272">SUM(L71:L72)</f>
        <v>2.4928765343771477</v>
      </c>
      <c r="M70" s="132">
        <f t="shared" ref="M70" si="273">SUM(M71:M72)</f>
        <v>1.4771419134683774</v>
      </c>
      <c r="N70" s="132">
        <f t="shared" ref="N70" si="274">SUM(N71:N72)</f>
        <v>1.7382808548691266</v>
      </c>
      <c r="O70" s="132">
        <f t="shared" ref="O70" si="275">SUM(O71:O72)</f>
        <v>3.5419642599463499</v>
      </c>
      <c r="P70" s="132">
        <f t="shared" ref="P70" si="276">SUM(P71:P72)</f>
        <v>1.9898879502546256</v>
      </c>
      <c r="Q70" s="132">
        <f t="shared" ref="Q70" si="277">SUM(Q71:Q72)</f>
        <v>3.611869160859102</v>
      </c>
    </row>
    <row r="71" spans="1:17" ht="12" customHeight="1" x14ac:dyDescent="0.25">
      <c r="A71" s="166" t="s">
        <v>109</v>
      </c>
      <c r="B71" s="165"/>
      <c r="C71" s="165">
        <v>2.1183349239028328</v>
      </c>
      <c r="D71" s="165">
        <v>0.69604040833543779</v>
      </c>
      <c r="E71" s="165">
        <v>2.2480184532423135</v>
      </c>
      <c r="F71" s="165">
        <v>1.799474228586021</v>
      </c>
      <c r="G71" s="165">
        <v>1.2933650407725144</v>
      </c>
      <c r="H71" s="165">
        <v>1.2446836663043108</v>
      </c>
      <c r="I71" s="165">
        <v>0.91563233156883828</v>
      </c>
      <c r="J71" s="165">
        <v>0.62328393720103537</v>
      </c>
      <c r="K71" s="165">
        <v>2.2697000536206433</v>
      </c>
      <c r="L71" s="165">
        <v>1.6078857916001934</v>
      </c>
      <c r="M71" s="165">
        <v>0.95901690471167267</v>
      </c>
      <c r="N71" s="165">
        <v>1.1224654780383494</v>
      </c>
      <c r="O71" s="165">
        <v>2.264382441591021</v>
      </c>
      <c r="P71" s="165">
        <v>1.2960053381937378</v>
      </c>
      <c r="Q71" s="165">
        <v>2.3400322105696429</v>
      </c>
    </row>
    <row r="72" spans="1:17" ht="12" customHeight="1" x14ac:dyDescent="0.25">
      <c r="A72" s="147" t="s">
        <v>59</v>
      </c>
      <c r="B72" s="164"/>
      <c r="C72" s="164">
        <v>1.1389392620877774</v>
      </c>
      <c r="D72" s="164">
        <v>0.37895631720685236</v>
      </c>
      <c r="E72" s="164">
        <v>1.2221740389956992</v>
      </c>
      <c r="F72" s="164">
        <v>0.96836381166664243</v>
      </c>
      <c r="G72" s="164">
        <v>0.70713736263572258</v>
      </c>
      <c r="H72" s="164">
        <v>0.68230157329434682</v>
      </c>
      <c r="I72" s="164">
        <v>0.51887285545109274</v>
      </c>
      <c r="J72" s="164">
        <v>0.35253830736144509</v>
      </c>
      <c r="K72" s="164">
        <v>1.2511670297672213</v>
      </c>
      <c r="L72" s="164">
        <v>0.88499074277695455</v>
      </c>
      <c r="M72" s="164">
        <v>0.51812500875670486</v>
      </c>
      <c r="N72" s="164">
        <v>0.61581537683077736</v>
      </c>
      <c r="O72" s="164">
        <v>1.2775818183553291</v>
      </c>
      <c r="P72" s="164">
        <v>0.69388261206088797</v>
      </c>
      <c r="Q72" s="164">
        <v>1.2718369502894591</v>
      </c>
    </row>
    <row r="73" spans="1:17" ht="12" customHeight="1" x14ac:dyDescent="0.25">
      <c r="A73" s="163" t="s">
        <v>142</v>
      </c>
      <c r="B73" s="162"/>
      <c r="C73" s="162">
        <v>0.32073042129457202</v>
      </c>
      <c r="D73" s="162">
        <v>1.1153677687542298</v>
      </c>
      <c r="E73" s="162">
        <v>0.1995027262094024</v>
      </c>
      <c r="F73" s="162">
        <v>0.96238446589276128</v>
      </c>
      <c r="G73" s="162">
        <v>0</v>
      </c>
      <c r="H73" s="162">
        <v>0.27225414670108838</v>
      </c>
      <c r="I73" s="162">
        <v>0.53142679461712494</v>
      </c>
      <c r="J73" s="162">
        <v>0.66892940457808803</v>
      </c>
      <c r="K73" s="162">
        <v>0</v>
      </c>
      <c r="L73" s="162">
        <v>0.3512069608040298</v>
      </c>
      <c r="M73" s="162">
        <v>0.3991493227497197</v>
      </c>
      <c r="N73" s="162">
        <v>0.43100385928596319</v>
      </c>
      <c r="O73" s="162">
        <v>0</v>
      </c>
      <c r="P73" s="162">
        <v>0.44205072664377432</v>
      </c>
      <c r="Q73" s="162">
        <v>1.070480533682713E-2</v>
      </c>
    </row>
    <row r="74" spans="1:17" ht="12" customHeight="1" x14ac:dyDescent="0.25">
      <c r="A74" s="161" t="s">
        <v>141</v>
      </c>
      <c r="B74" s="160"/>
      <c r="C74" s="160">
        <f t="shared" ref="C74" si="278">SUM(C75:C76)</f>
        <v>9.623615180479142E-2</v>
      </c>
      <c r="D74" s="160">
        <f t="shared" ref="D74" si="279">SUM(D75:D76)</f>
        <v>0.85489832753039541</v>
      </c>
      <c r="E74" s="160">
        <f t="shared" ref="E74" si="280">SUM(E75:E76)</f>
        <v>6.946346940004014E-2</v>
      </c>
      <c r="F74" s="160">
        <f t="shared" ref="F74" si="281">SUM(F75:F76)</f>
        <v>0.58262614051319672</v>
      </c>
      <c r="G74" s="160">
        <f t="shared" ref="G74" si="282">SUM(G75:G76)</f>
        <v>1.3220706026091353</v>
      </c>
      <c r="H74" s="160">
        <f t="shared" ref="H74" si="283">SUM(H75:H76)</f>
        <v>1.1262369113068855</v>
      </c>
      <c r="I74" s="160">
        <f t="shared" ref="I74" si="284">SUM(I75:I76)</f>
        <v>0.6513384792601965</v>
      </c>
      <c r="J74" s="160">
        <f t="shared" ref="J74" si="285">SUM(J75:J76)</f>
        <v>0.65765601889949643</v>
      </c>
      <c r="K74" s="160">
        <f t="shared" ref="K74" si="286">SUM(K75:K76)</f>
        <v>0</v>
      </c>
      <c r="L74" s="160">
        <f t="shared" ref="L74" si="287">SUM(L75:L76)</f>
        <v>0.63431591256715081</v>
      </c>
      <c r="M74" s="160">
        <f t="shared" ref="M74" si="288">SUM(M75:M76)</f>
        <v>0.8264590865433693</v>
      </c>
      <c r="N74" s="160">
        <f t="shared" ref="N74" si="289">SUM(N75:N76)</f>
        <v>1.3145065895380013</v>
      </c>
      <c r="O74" s="160">
        <f t="shared" ref="O74" si="290">SUM(O75:O76)</f>
        <v>0</v>
      </c>
      <c r="P74" s="160">
        <f t="shared" ref="P74" si="291">SUM(P75:P76)</f>
        <v>0.94587530491767047</v>
      </c>
      <c r="Q74" s="160">
        <f t="shared" ref="Q74" si="292">SUM(Q75:Q76)</f>
        <v>2.4003695562151019E-2</v>
      </c>
    </row>
    <row r="75" spans="1:17" ht="12" customHeight="1" x14ac:dyDescent="0.25">
      <c r="A75" s="148" t="s">
        <v>60</v>
      </c>
      <c r="B75" s="156"/>
      <c r="C75" s="156">
        <v>6.4596857080660083E-2</v>
      </c>
      <c r="D75" s="156">
        <v>0.57378740047528654</v>
      </c>
      <c r="E75" s="156">
        <v>4.6545100621965839E-2</v>
      </c>
      <c r="F75" s="156">
        <v>0.38678032164662024</v>
      </c>
      <c r="G75" s="156">
        <v>0.88288457375387031</v>
      </c>
      <c r="H75" s="156">
        <v>0.74860745720217303</v>
      </c>
      <c r="I75" s="156">
        <v>0.44534006822917382</v>
      </c>
      <c r="J75" s="156">
        <v>0.44113235520075955</v>
      </c>
      <c r="K75" s="156">
        <v>0</v>
      </c>
      <c r="L75" s="156">
        <v>0.4229372897665592</v>
      </c>
      <c r="M75" s="156">
        <v>0.56815284533805732</v>
      </c>
      <c r="N75" s="156">
        <v>0.8984495584909582</v>
      </c>
      <c r="O75" s="156">
        <v>0</v>
      </c>
      <c r="P75" s="156">
        <v>0.66469780877047868</v>
      </c>
      <c r="Q75" s="156">
        <v>1.6582492165928473E-2</v>
      </c>
    </row>
    <row r="76" spans="1:17" ht="12" customHeight="1" x14ac:dyDescent="0.25">
      <c r="A76" s="148" t="s">
        <v>59</v>
      </c>
      <c r="B76" s="156"/>
      <c r="C76" s="156">
        <v>3.1639294724131337E-2</v>
      </c>
      <c r="D76" s="156">
        <v>0.28111092705510882</v>
      </c>
      <c r="E76" s="156">
        <v>2.2918368778074304E-2</v>
      </c>
      <c r="F76" s="156">
        <v>0.19584581886657654</v>
      </c>
      <c r="G76" s="156">
        <v>0.43918602885526503</v>
      </c>
      <c r="H76" s="156">
        <v>0.37762945410471244</v>
      </c>
      <c r="I76" s="156">
        <v>0.20599841103102265</v>
      </c>
      <c r="J76" s="156">
        <v>0.21652366369873685</v>
      </c>
      <c r="K76" s="156">
        <v>0</v>
      </c>
      <c r="L76" s="156">
        <v>0.21137862280059164</v>
      </c>
      <c r="M76" s="156">
        <v>0.25830624120531198</v>
      </c>
      <c r="N76" s="156">
        <v>0.41605703104704311</v>
      </c>
      <c r="O76" s="156">
        <v>0</v>
      </c>
      <c r="P76" s="156">
        <v>0.28117749614719173</v>
      </c>
      <c r="Q76" s="156">
        <v>7.4212033962225438E-3</v>
      </c>
    </row>
    <row r="77" spans="1:17" ht="12" customHeight="1" x14ac:dyDescent="0.25">
      <c r="A77" s="158" t="s">
        <v>62</v>
      </c>
      <c r="B77" s="157"/>
      <c r="C77" s="157">
        <f t="shared" ref="C77" si="293">SUM(C78:C79)</f>
        <v>1.7350145516816555</v>
      </c>
      <c r="D77" s="157">
        <f t="shared" ref="D77" si="294">SUM(D78:D79)</f>
        <v>1.4622550043037337</v>
      </c>
      <c r="E77" s="157">
        <f t="shared" ref="E77" si="295">SUM(E78:E79)</f>
        <v>1.6242886568116706</v>
      </c>
      <c r="F77" s="157">
        <f t="shared" ref="F77" si="296">SUM(F78:F79)</f>
        <v>1.8718686252825303</v>
      </c>
      <c r="G77" s="157">
        <f t="shared" ref="G77" si="297">SUM(G78:G79)</f>
        <v>1.1875980607264935</v>
      </c>
      <c r="H77" s="157">
        <f t="shared" ref="H77" si="298">SUM(H78:H79)</f>
        <v>1.1868996093229314</v>
      </c>
      <c r="I77" s="157">
        <f t="shared" ref="I77" si="299">SUM(I78:I79)</f>
        <v>1.0944584233848287</v>
      </c>
      <c r="J77" s="157">
        <f t="shared" ref="J77" si="300">SUM(J78:J79)</f>
        <v>1.143584703795185</v>
      </c>
      <c r="K77" s="157">
        <f t="shared" ref="K77" si="301">SUM(K78:K79)</f>
        <v>1.2981274883774658</v>
      </c>
      <c r="L77" s="157">
        <f t="shared" ref="L77" si="302">SUM(L78:L79)</f>
        <v>1.2498200487442166</v>
      </c>
      <c r="M77" s="157">
        <f t="shared" ref="M77" si="303">SUM(M78:M79)</f>
        <v>1.0640375905114701</v>
      </c>
      <c r="N77" s="157">
        <f t="shared" ref="N77" si="304">SUM(N78:N79)</f>
        <v>1.185870425102622</v>
      </c>
      <c r="O77" s="157">
        <f t="shared" ref="O77" si="305">SUM(O78:O79)</f>
        <v>1.2858039666705066</v>
      </c>
      <c r="P77" s="157">
        <f t="shared" ref="P77" si="306">SUM(P78:P79)</f>
        <v>1.4849352115669474</v>
      </c>
      <c r="Q77" s="157">
        <f t="shared" ref="Q77" si="307">SUM(Q78:Q79)</f>
        <v>1.4097256228882555</v>
      </c>
    </row>
    <row r="78" spans="1:17" ht="12" customHeight="1" x14ac:dyDescent="0.25">
      <c r="A78" s="23" t="s">
        <v>109</v>
      </c>
      <c r="B78" s="156"/>
      <c r="C78" s="156">
        <v>1.6164577320471856</v>
      </c>
      <c r="D78" s="156">
        <v>1.0300056661561487</v>
      </c>
      <c r="E78" s="156">
        <v>1.6242886568116706</v>
      </c>
      <c r="F78" s="156">
        <v>1.8718686252825303</v>
      </c>
      <c r="G78" s="156">
        <v>0.83760369696964554</v>
      </c>
      <c r="H78" s="156">
        <v>1.1430978536151932</v>
      </c>
      <c r="I78" s="156">
        <v>0.96397259945910263</v>
      </c>
      <c r="J78" s="156">
        <v>1.0668952406811079</v>
      </c>
      <c r="K78" s="156">
        <v>1.2981274883774658</v>
      </c>
      <c r="L78" s="156">
        <v>1.2007149822207752</v>
      </c>
      <c r="M78" s="156">
        <v>0.93964254121871471</v>
      </c>
      <c r="N78" s="156">
        <v>1.185870425102622</v>
      </c>
      <c r="O78" s="156">
        <v>1.2858039666705066</v>
      </c>
      <c r="P78" s="156">
        <v>1.3121428892398315</v>
      </c>
      <c r="Q78" s="156">
        <v>1.4097256228882555</v>
      </c>
    </row>
    <row r="79" spans="1:17" ht="12" customHeight="1" x14ac:dyDescent="0.25">
      <c r="A79" s="29" t="s">
        <v>140</v>
      </c>
      <c r="B79" s="57"/>
      <c r="C79" s="57">
        <v>0.11855681963446986</v>
      </c>
      <c r="D79" s="57">
        <v>0.43224933814758482</v>
      </c>
      <c r="E79" s="57">
        <v>0</v>
      </c>
      <c r="F79" s="57">
        <v>0</v>
      </c>
      <c r="G79" s="57">
        <v>0.34999436375684789</v>
      </c>
      <c r="H79" s="57">
        <v>4.3801755707738192E-2</v>
      </c>
      <c r="I79" s="57">
        <v>0.130485823925726</v>
      </c>
      <c r="J79" s="57">
        <v>7.6689463114077094E-2</v>
      </c>
      <c r="K79" s="57">
        <v>0</v>
      </c>
      <c r="L79" s="57">
        <v>4.9105066523441376E-2</v>
      </c>
      <c r="M79" s="57">
        <v>0.12439504929275529</v>
      </c>
      <c r="N79" s="57">
        <v>0</v>
      </c>
      <c r="O79" s="57">
        <v>0</v>
      </c>
      <c r="P79" s="57">
        <v>0.17279232232711597</v>
      </c>
      <c r="Q79" s="57"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68">
        <f t="shared" ref="C81" si="308">SUM(C82,C85,C87,C100)</f>
        <v>26.207822404238563</v>
      </c>
      <c r="D81" s="168">
        <f t="shared" ref="D81" si="309">SUM(D82,D85,D87,D100)</f>
        <v>28.218837608997244</v>
      </c>
      <c r="E81" s="168">
        <f t="shared" ref="E81" si="310">SUM(E82,E85,E87,E100)</f>
        <v>26.934069906339253</v>
      </c>
      <c r="F81" s="168">
        <f t="shared" ref="F81" si="311">SUM(F82,F85,F87,F100)</f>
        <v>59.409050061031081</v>
      </c>
      <c r="G81" s="168">
        <f t="shared" ref="G81" si="312">SUM(G82,G85,G87,G100)</f>
        <v>42.532864745776173</v>
      </c>
      <c r="H81" s="168">
        <f t="shared" ref="H81" si="313">SUM(H82,H85,H87,H100)</f>
        <v>42.678620169735382</v>
      </c>
      <c r="I81" s="168">
        <f t="shared" ref="I81" si="314">SUM(I82,I85,I87,I100)</f>
        <v>20.85800281811397</v>
      </c>
      <c r="J81" s="168">
        <f t="shared" ref="J81" si="315">SUM(J82,J85,J87,J100)</f>
        <v>24.859838237021439</v>
      </c>
      <c r="K81" s="168">
        <f t="shared" ref="K81" si="316">SUM(K82,K85,K87,K100)</f>
        <v>32.894755856740488</v>
      </c>
      <c r="L81" s="168">
        <f t="shared" ref="L81" si="317">SUM(L82,L85,L87,L100)</f>
        <v>32.648838515288034</v>
      </c>
      <c r="M81" s="168">
        <f t="shared" ref="M81" si="318">SUM(M82,M85,M87,M100)</f>
        <v>38.465020733521513</v>
      </c>
      <c r="N81" s="168">
        <f t="shared" ref="N81" si="319">SUM(N82,N85,N87,N100)</f>
        <v>30.939798601483876</v>
      </c>
      <c r="O81" s="168">
        <f t="shared" ref="O81" si="320">SUM(O82,O85,O87,O100)</f>
        <v>42.852480799383905</v>
      </c>
      <c r="P81" s="168">
        <f t="shared" ref="P81" si="321">SUM(P82,P85,P87,P100)</f>
        <v>41.081813505346034</v>
      </c>
      <c r="Q81" s="168">
        <f t="shared" ref="Q81" si="322">SUM(Q82,Q85,Q87,Q100)</f>
        <v>45.534468592029171</v>
      </c>
    </row>
    <row r="82" spans="1:17" ht="12.95" customHeight="1" x14ac:dyDescent="0.25">
      <c r="A82" s="158" t="s">
        <v>65</v>
      </c>
      <c r="B82" s="157"/>
      <c r="C82" s="157">
        <f t="shared" ref="C82:Q82" si="323">SUM(C83:C84)</f>
        <v>21.411836925109942</v>
      </c>
      <c r="D82" s="157">
        <f t="shared" si="323"/>
        <v>22.753693040659186</v>
      </c>
      <c r="E82" s="157">
        <f t="shared" si="323"/>
        <v>21.702978762651064</v>
      </c>
      <c r="F82" s="157">
        <f t="shared" si="323"/>
        <v>47.045141376482448</v>
      </c>
      <c r="G82" s="157">
        <f t="shared" si="323"/>
        <v>34.132861437679949</v>
      </c>
      <c r="H82" s="157">
        <f t="shared" si="323"/>
        <v>33.713502944953596</v>
      </c>
      <c r="I82" s="157">
        <f t="shared" si="323"/>
        <v>16.290649742534963</v>
      </c>
      <c r="J82" s="157">
        <f t="shared" si="323"/>
        <v>19.534541698700661</v>
      </c>
      <c r="K82" s="157">
        <f t="shared" si="323"/>
        <v>25.650713708948327</v>
      </c>
      <c r="L82" s="157">
        <f t="shared" si="323"/>
        <v>26.179573807561084</v>
      </c>
      <c r="M82" s="157">
        <f t="shared" si="323"/>
        <v>30.210572576814204</v>
      </c>
      <c r="N82" s="157">
        <f t="shared" si="323"/>
        <v>24.503037530647692</v>
      </c>
      <c r="O82" s="157">
        <f t="shared" si="323"/>
        <v>34.839343262335873</v>
      </c>
      <c r="P82" s="157">
        <f t="shared" si="323"/>
        <v>31.839153762352641</v>
      </c>
      <c r="Q82" s="157">
        <f t="shared" si="323"/>
        <v>35.717116064410632</v>
      </c>
    </row>
    <row r="83" spans="1:17" ht="12" customHeight="1" x14ac:dyDescent="0.25">
      <c r="A83" s="23" t="s">
        <v>157</v>
      </c>
      <c r="B83" s="156"/>
      <c r="C83" s="156">
        <v>21.191860994952808</v>
      </c>
      <c r="D83" s="156">
        <v>22.489806754521268</v>
      </c>
      <c r="E83" s="156">
        <v>21.451218589724235</v>
      </c>
      <c r="F83" s="156">
        <v>46.59940293026937</v>
      </c>
      <c r="G83" s="156">
        <v>33.817643672749703</v>
      </c>
      <c r="H83" s="156">
        <v>33.466847490182673</v>
      </c>
      <c r="I83" s="156">
        <v>16.065709438614977</v>
      </c>
      <c r="J83" s="156">
        <v>19.349088322494936</v>
      </c>
      <c r="K83" s="156">
        <v>25.374860399543429</v>
      </c>
      <c r="L83" s="156">
        <v>25.930017352196387</v>
      </c>
      <c r="M83" s="156">
        <v>29.874473591694546</v>
      </c>
      <c r="N83" s="156">
        <v>24.202445181867397</v>
      </c>
      <c r="O83" s="156">
        <v>34.63506003766998</v>
      </c>
      <c r="P83" s="156">
        <v>31.337118184813232</v>
      </c>
      <c r="Q83" s="156">
        <v>35.317783960217859</v>
      </c>
    </row>
    <row r="84" spans="1:17" ht="12" customHeight="1" x14ac:dyDescent="0.25">
      <c r="A84" s="23" t="s">
        <v>60</v>
      </c>
      <c r="B84" s="156"/>
      <c r="C84" s="156">
        <v>0.21997593015713282</v>
      </c>
      <c r="D84" s="156">
        <v>0.2638862861379192</v>
      </c>
      <c r="E84" s="156">
        <v>0.25176017292682917</v>
      </c>
      <c r="F84" s="156">
        <v>0.44573844621308023</v>
      </c>
      <c r="G84" s="156">
        <v>0.31521776493024639</v>
      </c>
      <c r="H84" s="156">
        <v>0.24665545477092435</v>
      </c>
      <c r="I84" s="156">
        <v>0.22494030391998562</v>
      </c>
      <c r="J84" s="156">
        <v>0.18545337620572505</v>
      </c>
      <c r="K84" s="156">
        <v>0.27585330940489805</v>
      </c>
      <c r="L84" s="156">
        <v>0.24955645536469842</v>
      </c>
      <c r="M84" s="156">
        <v>0.33609898511965952</v>
      </c>
      <c r="N84" s="156">
        <v>0.30059234878029473</v>
      </c>
      <c r="O84" s="156">
        <v>0.2042832246658941</v>
      </c>
      <c r="P84" s="156">
        <v>0.50203557753940986</v>
      </c>
      <c r="Q84" s="156">
        <v>0.39933210419277437</v>
      </c>
    </row>
    <row r="85" spans="1:17" ht="12.95" customHeight="1" x14ac:dyDescent="0.25">
      <c r="A85" s="158" t="s">
        <v>112</v>
      </c>
      <c r="B85" s="157"/>
      <c r="C85" s="157">
        <f t="shared" ref="C85:Q85" si="324">C86</f>
        <v>7.0801566018150061E-2</v>
      </c>
      <c r="D85" s="157">
        <f t="shared" si="324"/>
        <v>3.524675367116361E-2</v>
      </c>
      <c r="E85" s="157">
        <f t="shared" si="324"/>
        <v>1.6101810296038764E-2</v>
      </c>
      <c r="F85" s="157">
        <f t="shared" si="324"/>
        <v>7.7213701580155489E-2</v>
      </c>
      <c r="G85" s="157">
        <f t="shared" si="324"/>
        <v>6.5587871754378066E-2</v>
      </c>
      <c r="H85" s="157">
        <f t="shared" si="324"/>
        <v>8.0476937179404143E-2</v>
      </c>
      <c r="I85" s="157">
        <f t="shared" si="324"/>
        <v>5.5721450318990839E-2</v>
      </c>
      <c r="J85" s="157">
        <f t="shared" si="324"/>
        <v>0.18181921265307516</v>
      </c>
      <c r="K85" s="157">
        <f t="shared" si="324"/>
        <v>0.196036283937703</v>
      </c>
      <c r="L85" s="157">
        <f t="shared" si="324"/>
        <v>0.18875256037698185</v>
      </c>
      <c r="M85" s="157">
        <f t="shared" si="324"/>
        <v>0.18581811958784716</v>
      </c>
      <c r="N85" s="157">
        <f t="shared" si="324"/>
        <v>6.6899302666266161E-2</v>
      </c>
      <c r="O85" s="157">
        <f t="shared" si="324"/>
        <v>0.20166608193577704</v>
      </c>
      <c r="P85" s="157">
        <f t="shared" si="324"/>
        <v>4.2325887426650508E-3</v>
      </c>
      <c r="Q85" s="157">
        <f t="shared" si="324"/>
        <v>0.30387371384712053</v>
      </c>
    </row>
    <row r="86" spans="1:17" ht="12" customHeight="1" x14ac:dyDescent="0.25">
      <c r="A86" s="23" t="s">
        <v>60</v>
      </c>
      <c r="B86" s="156"/>
      <c r="C86" s="156">
        <v>7.0801566018150061E-2</v>
      </c>
      <c r="D86" s="156">
        <v>3.524675367116361E-2</v>
      </c>
      <c r="E86" s="156">
        <v>1.6101810296038764E-2</v>
      </c>
      <c r="F86" s="156">
        <v>7.7213701580155489E-2</v>
      </c>
      <c r="G86" s="156">
        <v>6.5587871754378066E-2</v>
      </c>
      <c r="H86" s="156">
        <v>8.0476937179404143E-2</v>
      </c>
      <c r="I86" s="156">
        <v>5.5721450318990839E-2</v>
      </c>
      <c r="J86" s="156">
        <v>0.18181921265307516</v>
      </c>
      <c r="K86" s="156">
        <v>0.196036283937703</v>
      </c>
      <c r="L86" s="156">
        <v>0.18875256037698185</v>
      </c>
      <c r="M86" s="156">
        <v>0.18581811958784716</v>
      </c>
      <c r="N86" s="156">
        <v>6.6899302666266161E-2</v>
      </c>
      <c r="O86" s="156">
        <v>0.20166608193577704</v>
      </c>
      <c r="P86" s="156">
        <v>4.2325887426650508E-3</v>
      </c>
      <c r="Q86" s="156">
        <v>0.30387371384712053</v>
      </c>
    </row>
    <row r="87" spans="1:17" ht="12" customHeight="1" x14ac:dyDescent="0.25">
      <c r="A87" s="158" t="s">
        <v>63</v>
      </c>
      <c r="B87" s="157"/>
      <c r="C87" s="157">
        <f t="shared" ref="C87" si="325">SUM(C88:C89,C92:C93,C96:C97)</f>
        <v>3.4448943171258581</v>
      </c>
      <c r="D87" s="157">
        <f t="shared" ref="D87" si="326">SUM(D88:D89,D92:D93,D96:D97)</f>
        <v>3.964033573097169</v>
      </c>
      <c r="E87" s="157">
        <f t="shared" ref="E87" si="327">SUM(E88:E89,E92:E93,E96:E97)</f>
        <v>3.7923377986189828</v>
      </c>
      <c r="F87" s="157">
        <f t="shared" ref="F87" si="328">SUM(F88:F89,F92:F93,F96:F97)</f>
        <v>8.9617946831530446</v>
      </c>
      <c r="G87" s="157">
        <f t="shared" ref="G87" si="329">SUM(G88:G89,G92:G93,G96:G97)</f>
        <v>6.1011454754395542</v>
      </c>
      <c r="H87" s="157">
        <f t="shared" ref="H87" si="330">SUM(H88:H89,H92:H93,H96:H97)</f>
        <v>6.5171216053196002</v>
      </c>
      <c r="I87" s="157">
        <f t="shared" ref="I87" si="331">SUM(I88:I89,I92:I93,I96:I97)</f>
        <v>3.3119558946669163</v>
      </c>
      <c r="J87" s="157">
        <f t="shared" ref="J87" si="332">SUM(J88:J89,J92:J93,J96:J97)</f>
        <v>3.7627400255843502</v>
      </c>
      <c r="K87" s="157">
        <f t="shared" ref="K87" si="333">SUM(K88:K89,K92:K93,K96:K97)</f>
        <v>5.1135429688455751</v>
      </c>
      <c r="L87" s="157">
        <f t="shared" ref="L87" si="334">SUM(L88:L89,L92:L93,L96:L97)</f>
        <v>4.6027369092493995</v>
      </c>
      <c r="M87" s="157">
        <f t="shared" ref="M87" si="335">SUM(M88:M89,M92:M93,M96:M97)</f>
        <v>5.8989786725059075</v>
      </c>
      <c r="N87" s="157">
        <f t="shared" ref="N87" si="336">SUM(N88:N89,N92:N93,N96:N97)</f>
        <v>4.5982753643895826</v>
      </c>
      <c r="O87" s="157">
        <f t="shared" ref="O87" si="337">SUM(O88:O89,O92:O93,O96:O97)</f>
        <v>5.6615639400371336</v>
      </c>
      <c r="P87" s="157">
        <f t="shared" ref="P87" si="338">SUM(P88:P89,P92:P93,P96:P97)</f>
        <v>6.6643297554751992</v>
      </c>
      <c r="Q87" s="157">
        <f t="shared" ref="Q87" si="339">SUM(Q88:Q89,Q92:Q93,Q96:Q97)</f>
        <v>6.9152344640101742</v>
      </c>
    </row>
    <row r="88" spans="1:17" ht="12" customHeight="1" x14ac:dyDescent="0.25">
      <c r="A88" s="167" t="s">
        <v>156</v>
      </c>
      <c r="B88" s="132"/>
      <c r="C88" s="132">
        <v>0.5080760442429515</v>
      </c>
      <c r="D88" s="132">
        <v>0.76066283059905238</v>
      </c>
      <c r="E88" s="132">
        <v>0.21834670104145829</v>
      </c>
      <c r="F88" s="132">
        <v>0.76663996242856525</v>
      </c>
      <c r="G88" s="132">
        <v>0</v>
      </c>
      <c r="H88" s="132">
        <v>0</v>
      </c>
      <c r="I88" s="132">
        <v>0.29461074059570536</v>
      </c>
      <c r="J88" s="132">
        <v>0.56165140375412159</v>
      </c>
      <c r="K88" s="132">
        <v>0</v>
      </c>
      <c r="L88" s="132">
        <v>0</v>
      </c>
      <c r="M88" s="132">
        <v>0</v>
      </c>
      <c r="N88" s="132">
        <v>0</v>
      </c>
      <c r="O88" s="132">
        <v>0</v>
      </c>
      <c r="P88" s="132">
        <v>0.50963488543995983</v>
      </c>
      <c r="Q88" s="132">
        <v>0.12189828494021065</v>
      </c>
    </row>
    <row r="89" spans="1:17" ht="12" customHeight="1" x14ac:dyDescent="0.25">
      <c r="A89" s="167" t="s">
        <v>155</v>
      </c>
      <c r="B89" s="132"/>
      <c r="C89" s="132">
        <f t="shared" ref="C89" si="340">SUM(C90:C91)</f>
        <v>1.3378674902279977</v>
      </c>
      <c r="D89" s="132">
        <f t="shared" ref="D89" si="341">SUM(D90:D91)</f>
        <v>0.72646323783380684</v>
      </c>
      <c r="E89" s="132">
        <f t="shared" ref="E89" si="342">SUM(E90:E91)</f>
        <v>1.2870273047505951</v>
      </c>
      <c r="F89" s="132">
        <f t="shared" ref="F89" si="343">SUM(F90:F91)</f>
        <v>1.9406249801145639</v>
      </c>
      <c r="G89" s="132">
        <f t="shared" ref="G89" si="344">SUM(G90:G91)</f>
        <v>4.8422501122261341</v>
      </c>
      <c r="H89" s="132">
        <f t="shared" ref="H89" si="345">SUM(H90:H91)</f>
        <v>2.3531264667007599</v>
      </c>
      <c r="I89" s="132">
        <f t="shared" ref="I89" si="346">SUM(I90:I91)</f>
        <v>1.3512134551799879</v>
      </c>
      <c r="J89" s="132">
        <f t="shared" ref="J89" si="347">SUM(J90:J91)</f>
        <v>1.2284339431414986</v>
      </c>
      <c r="K89" s="132">
        <f t="shared" ref="K89" si="348">SUM(K90:K91)</f>
        <v>2.8370784804371314</v>
      </c>
      <c r="L89" s="132">
        <f t="shared" ref="L89" si="349">SUM(L90:L91)</f>
        <v>1.5331490415533642</v>
      </c>
      <c r="M89" s="132">
        <f t="shared" ref="M89" si="350">SUM(M90:M91)</f>
        <v>3.1085042280938873</v>
      </c>
      <c r="N89" s="132">
        <f t="shared" ref="N89" si="351">SUM(N90:N91)</f>
        <v>1.9345584383400394</v>
      </c>
      <c r="O89" s="132">
        <f t="shared" ref="O89" si="352">SUM(O90:O91)</f>
        <v>5.0219830589114611</v>
      </c>
      <c r="P89" s="132">
        <f t="shared" ref="P89" si="353">SUM(P90:P91)</f>
        <v>2.9879241179277236</v>
      </c>
      <c r="Q89" s="132">
        <f t="shared" ref="Q89" si="354">SUM(Q90:Q91)</f>
        <v>2.8548871458958609</v>
      </c>
    </row>
    <row r="90" spans="1:17" ht="12" customHeight="1" x14ac:dyDescent="0.25">
      <c r="A90" s="166" t="s">
        <v>55</v>
      </c>
      <c r="B90" s="165"/>
      <c r="C90" s="165">
        <v>0.8717770315754948</v>
      </c>
      <c r="D90" s="165">
        <v>0.47298993355287178</v>
      </c>
      <c r="E90" s="165">
        <v>0.83806590623793908</v>
      </c>
      <c r="F90" s="165">
        <v>1.2658668809481111</v>
      </c>
      <c r="G90" s="165">
        <v>3.1823770575551298</v>
      </c>
      <c r="H90" s="165">
        <v>1.5473191299827003</v>
      </c>
      <c r="I90" s="165">
        <v>0.88836132095362763</v>
      </c>
      <c r="J90" s="165">
        <v>0.80762764126271935</v>
      </c>
      <c r="K90" s="165">
        <v>1.8657877000547329</v>
      </c>
      <c r="L90" s="165">
        <v>0.99999148170605023</v>
      </c>
      <c r="M90" s="165">
        <v>2.0637010788727896</v>
      </c>
      <c r="N90" s="165">
        <v>1.2742337620969815</v>
      </c>
      <c r="O90" s="165">
        <v>3.2678608813524952</v>
      </c>
      <c r="P90" s="165">
        <v>1.9806214865972998</v>
      </c>
      <c r="Q90" s="165">
        <v>1.8710301708815942</v>
      </c>
    </row>
    <row r="91" spans="1:17" ht="12" customHeight="1" x14ac:dyDescent="0.25">
      <c r="A91" s="147" t="s">
        <v>59</v>
      </c>
      <c r="B91" s="164"/>
      <c r="C91" s="164">
        <v>0.46609045865250281</v>
      </c>
      <c r="D91" s="164">
        <v>0.25347330428093506</v>
      </c>
      <c r="E91" s="164">
        <v>0.4489613985126561</v>
      </c>
      <c r="F91" s="164">
        <v>0.6747580991664528</v>
      </c>
      <c r="G91" s="164">
        <v>1.6598730546710041</v>
      </c>
      <c r="H91" s="164">
        <v>0.80580733671805971</v>
      </c>
      <c r="I91" s="164">
        <v>0.4628521342263604</v>
      </c>
      <c r="J91" s="164">
        <v>0.42080630187877915</v>
      </c>
      <c r="K91" s="164">
        <v>0.97129078038239858</v>
      </c>
      <c r="L91" s="164">
        <v>0.53315755984731406</v>
      </c>
      <c r="M91" s="164">
        <v>1.0448031492210976</v>
      </c>
      <c r="N91" s="164">
        <v>0.66032467624305791</v>
      </c>
      <c r="O91" s="164">
        <v>1.7541221775589664</v>
      </c>
      <c r="P91" s="164">
        <v>1.0073026313304239</v>
      </c>
      <c r="Q91" s="164">
        <v>0.98385697501426672</v>
      </c>
    </row>
    <row r="92" spans="1:17" ht="12" customHeight="1" x14ac:dyDescent="0.25">
      <c r="A92" s="163" t="s">
        <v>144</v>
      </c>
      <c r="B92" s="162"/>
      <c r="C92" s="162">
        <v>0</v>
      </c>
      <c r="D92" s="162">
        <v>0</v>
      </c>
      <c r="E92" s="162">
        <v>0</v>
      </c>
      <c r="F92" s="162">
        <v>0</v>
      </c>
      <c r="G92" s="162">
        <v>0</v>
      </c>
      <c r="H92" s="162">
        <v>0</v>
      </c>
      <c r="I92" s="162">
        <v>0</v>
      </c>
      <c r="J92" s="162">
        <v>0</v>
      </c>
      <c r="K92" s="162">
        <v>0</v>
      </c>
      <c r="L92" s="162">
        <v>0</v>
      </c>
      <c r="M92" s="162">
        <v>0</v>
      </c>
      <c r="N92" s="162">
        <v>0</v>
      </c>
      <c r="O92" s="162">
        <v>0</v>
      </c>
      <c r="P92" s="162">
        <v>0</v>
      </c>
      <c r="Q92" s="162">
        <v>0</v>
      </c>
    </row>
    <row r="93" spans="1:17" ht="12" customHeight="1" x14ac:dyDescent="0.25">
      <c r="A93" s="161" t="s">
        <v>143</v>
      </c>
      <c r="B93" s="160"/>
      <c r="C93" s="160">
        <f t="shared" ref="C93" si="355">SUM(C94:C95)</f>
        <v>0</v>
      </c>
      <c r="D93" s="160">
        <f t="shared" ref="D93" si="356">SUM(D94:D95)</f>
        <v>0</v>
      </c>
      <c r="E93" s="160">
        <f t="shared" ref="E93" si="357">SUM(E94:E95)</f>
        <v>0</v>
      </c>
      <c r="F93" s="160">
        <f t="shared" ref="F93" si="358">SUM(F94:F95)</f>
        <v>0</v>
      </c>
      <c r="G93" s="160">
        <f t="shared" ref="G93" si="359">SUM(G94:G95)</f>
        <v>0</v>
      </c>
      <c r="H93" s="160">
        <f t="shared" ref="H93" si="360">SUM(H94:H95)</f>
        <v>0</v>
      </c>
      <c r="I93" s="160">
        <f t="shared" ref="I93" si="361">SUM(I94:I95)</f>
        <v>0</v>
      </c>
      <c r="J93" s="160">
        <f t="shared" ref="J93" si="362">SUM(J94:J95)</f>
        <v>0</v>
      </c>
      <c r="K93" s="160">
        <f t="shared" ref="K93" si="363">SUM(K94:K95)</f>
        <v>0</v>
      </c>
      <c r="L93" s="160">
        <f t="shared" ref="L93" si="364">SUM(L94:L95)</f>
        <v>0</v>
      </c>
      <c r="M93" s="160">
        <f t="shared" ref="M93" si="365">SUM(M94:M95)</f>
        <v>0</v>
      </c>
      <c r="N93" s="160">
        <f t="shared" ref="N93" si="366">SUM(N94:N95)</f>
        <v>0</v>
      </c>
      <c r="O93" s="160">
        <f t="shared" ref="O93" si="367">SUM(O94:O95)</f>
        <v>0</v>
      </c>
      <c r="P93" s="160">
        <f t="shared" ref="P93" si="368">SUM(P94:P95)</f>
        <v>0</v>
      </c>
      <c r="Q93" s="160">
        <f t="shared" ref="Q93" si="369">SUM(Q94:Q95)</f>
        <v>0</v>
      </c>
    </row>
    <row r="94" spans="1:17" ht="12" customHeight="1" x14ac:dyDescent="0.25">
      <c r="A94" s="148" t="s">
        <v>57</v>
      </c>
      <c r="B94" s="156"/>
      <c r="C94" s="156">
        <v>0</v>
      </c>
      <c r="D94" s="156">
        <v>0</v>
      </c>
      <c r="E94" s="156">
        <v>0</v>
      </c>
      <c r="F94" s="156">
        <v>0</v>
      </c>
      <c r="G94" s="156">
        <v>0</v>
      </c>
      <c r="H94" s="156">
        <v>0</v>
      </c>
      <c r="I94" s="156">
        <v>0</v>
      </c>
      <c r="J94" s="156">
        <v>0</v>
      </c>
      <c r="K94" s="156">
        <v>0</v>
      </c>
      <c r="L94" s="156">
        <v>0</v>
      </c>
      <c r="M94" s="156">
        <v>0</v>
      </c>
      <c r="N94" s="156">
        <v>0</v>
      </c>
      <c r="O94" s="156">
        <v>0</v>
      </c>
      <c r="P94" s="156">
        <v>0</v>
      </c>
      <c r="Q94" s="156">
        <v>0</v>
      </c>
    </row>
    <row r="95" spans="1:17" ht="12" customHeight="1" x14ac:dyDescent="0.25">
      <c r="A95" s="148" t="s">
        <v>59</v>
      </c>
      <c r="B95" s="156"/>
      <c r="C95" s="156">
        <v>0</v>
      </c>
      <c r="D95" s="156">
        <v>0</v>
      </c>
      <c r="E95" s="156">
        <v>0</v>
      </c>
      <c r="F95" s="156">
        <v>0</v>
      </c>
      <c r="G95" s="156">
        <v>0</v>
      </c>
      <c r="H95" s="156">
        <v>0</v>
      </c>
      <c r="I95" s="156">
        <v>0</v>
      </c>
      <c r="J95" s="156">
        <v>0</v>
      </c>
      <c r="K95" s="156">
        <v>0</v>
      </c>
      <c r="L95" s="156">
        <v>0</v>
      </c>
      <c r="M95" s="156">
        <v>0</v>
      </c>
      <c r="N95" s="156">
        <v>0</v>
      </c>
      <c r="O95" s="156">
        <v>0</v>
      </c>
      <c r="P95" s="156">
        <v>0</v>
      </c>
      <c r="Q95" s="156">
        <v>0</v>
      </c>
    </row>
    <row r="96" spans="1:17" ht="12" customHeight="1" x14ac:dyDescent="0.25">
      <c r="A96" s="163" t="s">
        <v>142</v>
      </c>
      <c r="B96" s="162"/>
      <c r="C96" s="162">
        <v>0.65082458516159858</v>
      </c>
      <c r="D96" s="162">
        <v>1.3032322694052441</v>
      </c>
      <c r="E96" s="162">
        <v>0.9601385813789195</v>
      </c>
      <c r="F96" s="162">
        <v>2.6334413536816954</v>
      </c>
      <c r="G96" s="162">
        <v>0</v>
      </c>
      <c r="H96" s="162">
        <v>0.2466175195554601</v>
      </c>
      <c r="I96" s="162">
        <v>0.95365245615370586</v>
      </c>
      <c r="J96" s="162">
        <v>1.1164575240020198</v>
      </c>
      <c r="K96" s="162">
        <v>0</v>
      </c>
      <c r="L96" s="162">
        <v>0</v>
      </c>
      <c r="M96" s="162">
        <v>0.52555827407232503</v>
      </c>
      <c r="N96" s="162">
        <v>0</v>
      </c>
      <c r="O96" s="162">
        <v>0.19426421586090117</v>
      </c>
      <c r="P96" s="162">
        <v>1.0047720332671857</v>
      </c>
      <c r="Q96" s="162">
        <v>0.31706228330246655</v>
      </c>
    </row>
    <row r="97" spans="1:17" ht="12" customHeight="1" x14ac:dyDescent="0.25">
      <c r="A97" s="161" t="s">
        <v>141</v>
      </c>
      <c r="B97" s="160"/>
      <c r="C97" s="160">
        <f t="shared" ref="C97" si="370">SUM(C98:C99)</f>
        <v>0.94812619749331029</v>
      </c>
      <c r="D97" s="160">
        <f t="shared" ref="D97" si="371">SUM(D98:D99)</f>
        <v>1.1736752352590654</v>
      </c>
      <c r="E97" s="160">
        <f t="shared" ref="E97" si="372">SUM(E98:E99)</f>
        <v>1.3268252114480097</v>
      </c>
      <c r="F97" s="160">
        <f t="shared" ref="F97" si="373">SUM(F98:F99)</f>
        <v>3.6210883869282187</v>
      </c>
      <c r="G97" s="160">
        <f t="shared" ref="G97" si="374">SUM(G98:G99)</f>
        <v>1.2588953632134203</v>
      </c>
      <c r="H97" s="160">
        <f t="shared" ref="H97" si="375">SUM(H98:H99)</f>
        <v>3.9173776190633798</v>
      </c>
      <c r="I97" s="160">
        <f t="shared" ref="I97" si="376">SUM(I98:I99)</f>
        <v>0.71247924273751728</v>
      </c>
      <c r="J97" s="160">
        <f t="shared" ref="J97" si="377">SUM(J98:J99)</f>
        <v>0.85619715468671009</v>
      </c>
      <c r="K97" s="160">
        <f t="shared" ref="K97" si="378">SUM(K98:K99)</f>
        <v>2.2764644884084433</v>
      </c>
      <c r="L97" s="160">
        <f t="shared" ref="L97" si="379">SUM(L98:L99)</f>
        <v>3.0695878676960353</v>
      </c>
      <c r="M97" s="160">
        <f t="shared" ref="M97" si="380">SUM(M98:M99)</f>
        <v>2.2649161703396952</v>
      </c>
      <c r="N97" s="160">
        <f t="shared" ref="N97" si="381">SUM(N98:N99)</f>
        <v>2.6637169260495428</v>
      </c>
      <c r="O97" s="160">
        <f t="shared" ref="O97" si="382">SUM(O98:O99)</f>
        <v>0.44531666526477087</v>
      </c>
      <c r="P97" s="160">
        <f t="shared" ref="P97" si="383">SUM(P98:P99)</f>
        <v>2.1619987188403305</v>
      </c>
      <c r="Q97" s="160">
        <f t="shared" ref="Q97" si="384">SUM(Q98:Q99)</f>
        <v>3.6213867498716361</v>
      </c>
    </row>
    <row r="98" spans="1:17" ht="12" customHeight="1" x14ac:dyDescent="0.25">
      <c r="A98" s="148" t="s">
        <v>60</v>
      </c>
      <c r="B98" s="156"/>
      <c r="C98" s="156">
        <v>0.63751336552300286</v>
      </c>
      <c r="D98" s="156">
        <v>0.78799241307092815</v>
      </c>
      <c r="E98" s="156">
        <v>0.89082498675988442</v>
      </c>
      <c r="F98" s="156">
        <v>2.4139043488109571</v>
      </c>
      <c r="G98" s="156">
        <v>0.84174932214373854</v>
      </c>
      <c r="H98" s="156">
        <v>2.6066472452109219</v>
      </c>
      <c r="I98" s="156">
        <v>0.48683548885323985</v>
      </c>
      <c r="J98" s="156">
        <v>0.57361527034821858</v>
      </c>
      <c r="K98" s="156">
        <v>1.541672044629427</v>
      </c>
      <c r="L98" s="156">
        <v>2.0461723980318327</v>
      </c>
      <c r="M98" s="156">
        <v>1.5570188391003719</v>
      </c>
      <c r="N98" s="156">
        <v>1.821924593692406</v>
      </c>
      <c r="O98" s="156">
        <v>0.30005945298751618</v>
      </c>
      <c r="P98" s="156">
        <v>1.5160915380377258</v>
      </c>
      <c r="Q98" s="156">
        <v>2.4952847191455736</v>
      </c>
    </row>
    <row r="99" spans="1:17" ht="12" customHeight="1" x14ac:dyDescent="0.25">
      <c r="A99" s="148" t="s">
        <v>59</v>
      </c>
      <c r="B99" s="156"/>
      <c r="C99" s="156">
        <v>0.31061283197030742</v>
      </c>
      <c r="D99" s="156">
        <v>0.38568282218813721</v>
      </c>
      <c r="E99" s="156">
        <v>0.43600022468812516</v>
      </c>
      <c r="F99" s="156">
        <v>1.2071840381172618</v>
      </c>
      <c r="G99" s="156">
        <v>0.41714604106968178</v>
      </c>
      <c r="H99" s="156">
        <v>1.3107303738524578</v>
      </c>
      <c r="I99" s="156">
        <v>0.22564375388427738</v>
      </c>
      <c r="J99" s="156">
        <v>0.28258188433849152</v>
      </c>
      <c r="K99" s="156">
        <v>0.7347924437790162</v>
      </c>
      <c r="L99" s="156">
        <v>1.0234154696642028</v>
      </c>
      <c r="M99" s="156">
        <v>0.70789733123932319</v>
      </c>
      <c r="N99" s="156">
        <v>0.84179233235713657</v>
      </c>
      <c r="O99" s="156">
        <v>0.14525721227725472</v>
      </c>
      <c r="P99" s="156">
        <v>0.64590718080260467</v>
      </c>
      <c r="Q99" s="156">
        <v>1.1261020307260623</v>
      </c>
    </row>
    <row r="100" spans="1:17" ht="12" customHeight="1" x14ac:dyDescent="0.25">
      <c r="A100" s="158" t="s">
        <v>62</v>
      </c>
      <c r="B100" s="157"/>
      <c r="C100" s="157">
        <f t="shared" ref="C100" si="385">SUM(C101:C103)</f>
        <v>1.2802895959846128</v>
      </c>
      <c r="D100" s="157">
        <f t="shared" ref="D100" si="386">SUM(D101:D103)</f>
        <v>1.4658642415697249</v>
      </c>
      <c r="E100" s="157">
        <f t="shared" ref="E100" si="387">SUM(E101:E103)</f>
        <v>1.4226515347731665</v>
      </c>
      <c r="F100" s="157">
        <f t="shared" ref="F100" si="388">SUM(F101:F103)</f>
        <v>3.3249002998154307</v>
      </c>
      <c r="G100" s="157">
        <f t="shared" ref="G100" si="389">SUM(G101:G103)</f>
        <v>2.233269960902291</v>
      </c>
      <c r="H100" s="157">
        <f t="shared" ref="H100" si="390">SUM(H101:H103)</f>
        <v>2.3675186822827814</v>
      </c>
      <c r="I100" s="157">
        <f t="shared" ref="I100" si="391">SUM(I101:I103)</f>
        <v>1.199675730593099</v>
      </c>
      <c r="J100" s="157">
        <f t="shared" ref="J100" si="392">SUM(J101:J103)</f>
        <v>1.3807373000833543</v>
      </c>
      <c r="K100" s="157">
        <f t="shared" ref="K100" si="393">SUM(K101:K103)</f>
        <v>1.9344628950088845</v>
      </c>
      <c r="L100" s="157">
        <f t="shared" ref="L100" si="394">SUM(L101:L103)</f>
        <v>1.6777752381005691</v>
      </c>
      <c r="M100" s="157">
        <f t="shared" ref="M100" si="395">SUM(M101:M103)</f>
        <v>2.1696513646135536</v>
      </c>
      <c r="N100" s="157">
        <f t="shared" ref="N100" si="396">SUM(N101:N103)</f>
        <v>1.7715864037803364</v>
      </c>
      <c r="O100" s="157">
        <f t="shared" ref="O100" si="397">SUM(O101:O103)</f>
        <v>2.1499075150751183</v>
      </c>
      <c r="P100" s="157">
        <f t="shared" ref="P100" si="398">SUM(P101:P103)</f>
        <v>2.5740973987755305</v>
      </c>
      <c r="Q100" s="157">
        <f t="shared" ref="Q100" si="399">SUM(Q101:Q103)</f>
        <v>2.5982443497612433</v>
      </c>
    </row>
    <row r="101" spans="1:17" ht="12" customHeight="1" x14ac:dyDescent="0.25">
      <c r="A101" s="23" t="s">
        <v>55</v>
      </c>
      <c r="B101" s="156"/>
      <c r="C101" s="156">
        <v>8.2649120447925328E-2</v>
      </c>
      <c r="D101" s="156">
        <v>5.2410096831595747E-2</v>
      </c>
      <c r="E101" s="156">
        <v>7.8716857858364048E-2</v>
      </c>
      <c r="F101" s="156">
        <v>0.12424945750199351</v>
      </c>
      <c r="G101" s="156">
        <v>4.6763956132298591E-2</v>
      </c>
      <c r="H101" s="156">
        <v>5.4226779191157523E-2</v>
      </c>
      <c r="I101" s="156">
        <v>5.1212266092343833E-2</v>
      </c>
      <c r="J101" s="156">
        <v>4.8373966954739715E-2</v>
      </c>
      <c r="K101" s="156">
        <v>5.185778281980246E-2</v>
      </c>
      <c r="L101" s="156">
        <v>5.6117553402617405E-2</v>
      </c>
      <c r="M101" s="156">
        <v>4.7663310848190692E-2</v>
      </c>
      <c r="N101" s="156">
        <v>7.5130351420676367E-2</v>
      </c>
      <c r="O101" s="156">
        <v>7.4999906621423723E-2</v>
      </c>
      <c r="P101" s="156">
        <v>6.1501955427529044E-2</v>
      </c>
      <c r="Q101" s="156">
        <v>0.16957702300485575</v>
      </c>
    </row>
    <row r="102" spans="1:17" ht="12" customHeight="1" x14ac:dyDescent="0.25">
      <c r="A102" s="23" t="s">
        <v>57</v>
      </c>
      <c r="B102" s="156"/>
      <c r="C102" s="156">
        <v>0</v>
      </c>
      <c r="D102" s="156">
        <v>0</v>
      </c>
      <c r="E102" s="156">
        <v>0</v>
      </c>
      <c r="F102" s="156">
        <v>0</v>
      </c>
      <c r="G102" s="156">
        <v>0</v>
      </c>
      <c r="H102" s="156">
        <v>0</v>
      </c>
      <c r="I102" s="156">
        <v>0</v>
      </c>
      <c r="J102" s="156">
        <v>0</v>
      </c>
      <c r="K102" s="156">
        <v>0</v>
      </c>
      <c r="L102" s="156">
        <v>0</v>
      </c>
      <c r="M102" s="156">
        <v>0</v>
      </c>
      <c r="N102" s="156">
        <v>0</v>
      </c>
      <c r="O102" s="156">
        <v>0</v>
      </c>
      <c r="P102" s="156">
        <v>0</v>
      </c>
      <c r="Q102" s="156">
        <v>0</v>
      </c>
    </row>
    <row r="103" spans="1:17" ht="12" customHeight="1" x14ac:dyDescent="0.25">
      <c r="A103" s="29" t="s">
        <v>140</v>
      </c>
      <c r="B103" s="57"/>
      <c r="C103" s="57">
        <v>1.1976404755366874</v>
      </c>
      <c r="D103" s="57">
        <v>1.4134541447381292</v>
      </c>
      <c r="E103" s="57">
        <v>1.3439346769148024</v>
      </c>
      <c r="F103" s="57">
        <v>3.2006508423134372</v>
      </c>
      <c r="G103" s="57">
        <v>2.1865060047699925</v>
      </c>
      <c r="H103" s="57">
        <v>2.3132919030916237</v>
      </c>
      <c r="I103" s="57">
        <v>1.1484634645007552</v>
      </c>
      <c r="J103" s="57">
        <v>1.3323633331286147</v>
      </c>
      <c r="K103" s="57">
        <v>1.8826051121890821</v>
      </c>
      <c r="L103" s="57">
        <v>1.6216576846979516</v>
      </c>
      <c r="M103" s="57">
        <v>2.1219880537653628</v>
      </c>
      <c r="N103" s="57">
        <v>1.6964560523596601</v>
      </c>
      <c r="O103" s="57">
        <v>2.0749076084536946</v>
      </c>
      <c r="P103" s="57">
        <v>2.5125954433480016</v>
      </c>
      <c r="Q103" s="57">
        <v>2.4286673267563876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68">
        <f t="shared" ref="C105" si="400">SUM(C106,C109,C111,C120)</f>
        <v>0</v>
      </c>
      <c r="D105" s="168">
        <f t="shared" ref="D105" si="401">SUM(D106,D109,D111,D120)</f>
        <v>0</v>
      </c>
      <c r="E105" s="168">
        <f t="shared" ref="E105" si="402">SUM(E106,E109,E111,E120)</f>
        <v>0</v>
      </c>
      <c r="F105" s="168">
        <f t="shared" ref="F105" si="403">SUM(F106,F109,F111,F120)</f>
        <v>0</v>
      </c>
      <c r="G105" s="168">
        <f t="shared" ref="G105" si="404">SUM(G106,G109,G111,G120)</f>
        <v>0</v>
      </c>
      <c r="H105" s="168">
        <f t="shared" ref="H105" si="405">SUM(H106,H109,H111,H120)</f>
        <v>0</v>
      </c>
      <c r="I105" s="168">
        <f t="shared" ref="I105" si="406">SUM(I106,I109,I111,I120)</f>
        <v>0</v>
      </c>
      <c r="J105" s="168">
        <f t="shared" ref="J105" si="407">SUM(J106,J109,J111,J120)</f>
        <v>0</v>
      </c>
      <c r="K105" s="168">
        <f t="shared" ref="K105" si="408">SUM(K106,K109,K111,K120)</f>
        <v>0</v>
      </c>
      <c r="L105" s="168">
        <f t="shared" ref="L105" si="409">SUM(L106,L109,L111,L120)</f>
        <v>0</v>
      </c>
      <c r="M105" s="168">
        <f t="shared" ref="M105" si="410">SUM(M106,M109,M111,M120)</f>
        <v>0</v>
      </c>
      <c r="N105" s="168">
        <f t="shared" ref="N105" si="411">SUM(N106,N109,N111,N120)</f>
        <v>0</v>
      </c>
      <c r="O105" s="168">
        <f t="shared" ref="O105" si="412">SUM(O106,O109,O111,O120)</f>
        <v>0</v>
      </c>
      <c r="P105" s="168">
        <f t="shared" ref="P105" si="413">SUM(P106,P109,P111,P120)</f>
        <v>0</v>
      </c>
      <c r="Q105" s="168">
        <f t="shared" ref="Q105" si="414">SUM(Q106,Q109,Q111,Q120)</f>
        <v>0</v>
      </c>
    </row>
    <row r="106" spans="1:17" ht="12.95" customHeight="1" x14ac:dyDescent="0.25">
      <c r="A106" s="158" t="s">
        <v>65</v>
      </c>
      <c r="B106" s="157"/>
      <c r="C106" s="157">
        <f t="shared" ref="C106:Q106" si="415">SUM(C107:C108)</f>
        <v>0</v>
      </c>
      <c r="D106" s="157">
        <f t="shared" si="415"/>
        <v>0</v>
      </c>
      <c r="E106" s="157">
        <f t="shared" si="415"/>
        <v>0</v>
      </c>
      <c r="F106" s="157">
        <f t="shared" si="415"/>
        <v>0</v>
      </c>
      <c r="G106" s="157">
        <f t="shared" si="415"/>
        <v>0</v>
      </c>
      <c r="H106" s="157">
        <f t="shared" si="415"/>
        <v>0</v>
      </c>
      <c r="I106" s="157">
        <f t="shared" si="415"/>
        <v>0</v>
      </c>
      <c r="J106" s="157">
        <f t="shared" si="415"/>
        <v>0</v>
      </c>
      <c r="K106" s="157">
        <f t="shared" si="415"/>
        <v>0</v>
      </c>
      <c r="L106" s="157">
        <f t="shared" si="415"/>
        <v>0</v>
      </c>
      <c r="M106" s="157">
        <f t="shared" si="415"/>
        <v>0</v>
      </c>
      <c r="N106" s="157">
        <f t="shared" si="415"/>
        <v>0</v>
      </c>
      <c r="O106" s="157">
        <f t="shared" si="415"/>
        <v>0</v>
      </c>
      <c r="P106" s="157">
        <f t="shared" si="415"/>
        <v>0</v>
      </c>
      <c r="Q106" s="157">
        <f t="shared" si="415"/>
        <v>0</v>
      </c>
    </row>
    <row r="107" spans="1:17" ht="12" customHeight="1" x14ac:dyDescent="0.25">
      <c r="A107" s="23" t="s">
        <v>153</v>
      </c>
      <c r="B107" s="156"/>
      <c r="C107" s="156">
        <v>0</v>
      </c>
      <c r="D107" s="156">
        <v>0</v>
      </c>
      <c r="E107" s="156">
        <v>0</v>
      </c>
      <c r="F107" s="156">
        <v>0</v>
      </c>
      <c r="G107" s="156">
        <v>0</v>
      </c>
      <c r="H107" s="156">
        <v>0</v>
      </c>
      <c r="I107" s="156">
        <v>0</v>
      </c>
      <c r="J107" s="156">
        <v>0</v>
      </c>
      <c r="K107" s="156">
        <v>0</v>
      </c>
      <c r="L107" s="156">
        <v>0</v>
      </c>
      <c r="M107" s="156">
        <v>0</v>
      </c>
      <c r="N107" s="156">
        <v>0</v>
      </c>
      <c r="O107" s="156">
        <v>0</v>
      </c>
      <c r="P107" s="156">
        <v>0</v>
      </c>
      <c r="Q107" s="156">
        <v>0</v>
      </c>
    </row>
    <row r="108" spans="1:17" ht="12" customHeight="1" x14ac:dyDescent="0.25">
      <c r="A108" s="23" t="s">
        <v>60</v>
      </c>
      <c r="B108" s="156"/>
      <c r="C108" s="156">
        <v>0</v>
      </c>
      <c r="D108" s="156">
        <v>0</v>
      </c>
      <c r="E108" s="156">
        <v>0</v>
      </c>
      <c r="F108" s="156">
        <v>0</v>
      </c>
      <c r="G108" s="156">
        <v>0</v>
      </c>
      <c r="H108" s="156">
        <v>0</v>
      </c>
      <c r="I108" s="156">
        <v>0</v>
      </c>
      <c r="J108" s="156">
        <v>0</v>
      </c>
      <c r="K108" s="156">
        <v>0</v>
      </c>
      <c r="L108" s="156">
        <v>0</v>
      </c>
      <c r="M108" s="156">
        <v>0</v>
      </c>
      <c r="N108" s="156">
        <v>0</v>
      </c>
      <c r="O108" s="156">
        <v>0</v>
      </c>
      <c r="P108" s="156">
        <v>0</v>
      </c>
      <c r="Q108" s="156">
        <v>0</v>
      </c>
    </row>
    <row r="109" spans="1:17" ht="12.95" customHeight="1" x14ac:dyDescent="0.25">
      <c r="A109" s="158" t="s">
        <v>112</v>
      </c>
      <c r="B109" s="157"/>
      <c r="C109" s="157">
        <f t="shared" ref="C109:Q109" si="416">C110</f>
        <v>0</v>
      </c>
      <c r="D109" s="157">
        <f t="shared" si="416"/>
        <v>0</v>
      </c>
      <c r="E109" s="157">
        <f t="shared" si="416"/>
        <v>0</v>
      </c>
      <c r="F109" s="157">
        <f t="shared" si="416"/>
        <v>0</v>
      </c>
      <c r="G109" s="157">
        <f t="shared" si="416"/>
        <v>0</v>
      </c>
      <c r="H109" s="157">
        <f t="shared" si="416"/>
        <v>0</v>
      </c>
      <c r="I109" s="157">
        <f t="shared" si="416"/>
        <v>0</v>
      </c>
      <c r="J109" s="157">
        <f t="shared" si="416"/>
        <v>0</v>
      </c>
      <c r="K109" s="157">
        <f t="shared" si="416"/>
        <v>0</v>
      </c>
      <c r="L109" s="157">
        <f t="shared" si="416"/>
        <v>0</v>
      </c>
      <c r="M109" s="157">
        <f t="shared" si="416"/>
        <v>0</v>
      </c>
      <c r="N109" s="157">
        <f t="shared" si="416"/>
        <v>0</v>
      </c>
      <c r="O109" s="157">
        <f t="shared" si="416"/>
        <v>0</v>
      </c>
      <c r="P109" s="157">
        <f t="shared" si="416"/>
        <v>0</v>
      </c>
      <c r="Q109" s="157">
        <f t="shared" si="416"/>
        <v>0</v>
      </c>
    </row>
    <row r="110" spans="1:17" ht="12" customHeight="1" x14ac:dyDescent="0.25">
      <c r="A110" s="23" t="s">
        <v>60</v>
      </c>
      <c r="B110" s="156"/>
      <c r="C110" s="156">
        <v>0</v>
      </c>
      <c r="D110" s="156">
        <v>0</v>
      </c>
      <c r="E110" s="156">
        <v>0</v>
      </c>
      <c r="F110" s="156">
        <v>0</v>
      </c>
      <c r="G110" s="156">
        <v>0</v>
      </c>
      <c r="H110" s="156">
        <v>0</v>
      </c>
      <c r="I110" s="156">
        <v>0</v>
      </c>
      <c r="J110" s="156">
        <v>0</v>
      </c>
      <c r="K110" s="156">
        <v>0</v>
      </c>
      <c r="L110" s="156">
        <v>0</v>
      </c>
      <c r="M110" s="156">
        <v>0</v>
      </c>
      <c r="N110" s="156">
        <v>0</v>
      </c>
      <c r="O110" s="156">
        <v>0</v>
      </c>
      <c r="P110" s="156">
        <v>0</v>
      </c>
      <c r="Q110" s="156">
        <v>0</v>
      </c>
    </row>
    <row r="111" spans="1:17" ht="12" customHeight="1" x14ac:dyDescent="0.25">
      <c r="A111" s="158" t="s">
        <v>63</v>
      </c>
      <c r="B111" s="157"/>
      <c r="C111" s="157">
        <f t="shared" ref="C111" si="417">SUM(C112:C113,C116:C117)</f>
        <v>0</v>
      </c>
      <c r="D111" s="157">
        <f t="shared" ref="D111" si="418">SUM(D112:D113,D116:D117)</f>
        <v>0</v>
      </c>
      <c r="E111" s="157">
        <f t="shared" ref="E111" si="419">SUM(E112:E113,E116:E117)</f>
        <v>0</v>
      </c>
      <c r="F111" s="157">
        <f t="shared" ref="F111" si="420">SUM(F112:F113,F116:F117)</f>
        <v>0</v>
      </c>
      <c r="G111" s="157">
        <f t="shared" ref="G111" si="421">SUM(G112:G113,G116:G117)</f>
        <v>0</v>
      </c>
      <c r="H111" s="157">
        <f t="shared" ref="H111" si="422">SUM(H112:H113,H116:H117)</f>
        <v>0</v>
      </c>
      <c r="I111" s="157">
        <f t="shared" ref="I111" si="423">SUM(I112:I113,I116:I117)</f>
        <v>0</v>
      </c>
      <c r="J111" s="157">
        <f t="shared" ref="J111" si="424">SUM(J112:J113,J116:J117)</f>
        <v>0</v>
      </c>
      <c r="K111" s="157">
        <f t="shared" ref="K111" si="425">SUM(K112:K113,K116:K117)</f>
        <v>0</v>
      </c>
      <c r="L111" s="157">
        <f t="shared" ref="L111" si="426">SUM(L112:L113,L116:L117)</f>
        <v>0</v>
      </c>
      <c r="M111" s="157">
        <f t="shared" ref="M111" si="427">SUM(M112:M113,M116:M117)</f>
        <v>0</v>
      </c>
      <c r="N111" s="157">
        <f t="shared" ref="N111" si="428">SUM(N112:N113,N116:N117)</f>
        <v>0</v>
      </c>
      <c r="O111" s="157">
        <f t="shared" ref="O111" si="429">SUM(O112:O113,O116:O117)</f>
        <v>0</v>
      </c>
      <c r="P111" s="157">
        <f t="shared" ref="P111" si="430">SUM(P112:P113,P116:P117)</f>
        <v>0</v>
      </c>
      <c r="Q111" s="157">
        <f t="shared" ref="Q111" si="431">SUM(Q112:Q113,Q116:Q117)</f>
        <v>0</v>
      </c>
    </row>
    <row r="112" spans="1:17" ht="12" customHeight="1" x14ac:dyDescent="0.25">
      <c r="A112" s="167" t="s">
        <v>152</v>
      </c>
      <c r="B112" s="132"/>
      <c r="C112" s="132">
        <v>0</v>
      </c>
      <c r="D112" s="132">
        <v>0</v>
      </c>
      <c r="E112" s="132">
        <v>0</v>
      </c>
      <c r="F112" s="132">
        <v>0</v>
      </c>
      <c r="G112" s="132">
        <v>0</v>
      </c>
      <c r="H112" s="132">
        <v>0</v>
      </c>
      <c r="I112" s="132">
        <v>0</v>
      </c>
      <c r="J112" s="132">
        <v>0</v>
      </c>
      <c r="K112" s="132">
        <v>0</v>
      </c>
      <c r="L112" s="132">
        <v>0</v>
      </c>
      <c r="M112" s="132">
        <v>0</v>
      </c>
      <c r="N112" s="132">
        <v>0</v>
      </c>
      <c r="O112" s="132">
        <v>0</v>
      </c>
      <c r="P112" s="132">
        <v>0</v>
      </c>
      <c r="Q112" s="132">
        <v>0</v>
      </c>
    </row>
    <row r="113" spans="1:17" ht="12" customHeight="1" x14ac:dyDescent="0.25">
      <c r="A113" s="167" t="s">
        <v>151</v>
      </c>
      <c r="B113" s="132"/>
      <c r="C113" s="132">
        <f t="shared" ref="C113" si="432">SUM(C114:C115)</f>
        <v>0</v>
      </c>
      <c r="D113" s="132">
        <f t="shared" ref="D113" si="433">SUM(D114:D115)</f>
        <v>0</v>
      </c>
      <c r="E113" s="132">
        <f t="shared" ref="E113" si="434">SUM(E114:E115)</f>
        <v>0</v>
      </c>
      <c r="F113" s="132">
        <f t="shared" ref="F113" si="435">SUM(F114:F115)</f>
        <v>0</v>
      </c>
      <c r="G113" s="132">
        <f t="shared" ref="G113" si="436">SUM(G114:G115)</f>
        <v>0</v>
      </c>
      <c r="H113" s="132">
        <f t="shared" ref="H113" si="437">SUM(H114:H115)</f>
        <v>0</v>
      </c>
      <c r="I113" s="132">
        <f t="shared" ref="I113" si="438">SUM(I114:I115)</f>
        <v>0</v>
      </c>
      <c r="J113" s="132">
        <f t="shared" ref="J113" si="439">SUM(J114:J115)</f>
        <v>0</v>
      </c>
      <c r="K113" s="132">
        <f t="shared" ref="K113" si="440">SUM(K114:K115)</f>
        <v>0</v>
      </c>
      <c r="L113" s="132">
        <f t="shared" ref="L113" si="441">SUM(L114:L115)</f>
        <v>0</v>
      </c>
      <c r="M113" s="132">
        <f t="shared" ref="M113" si="442">SUM(M114:M115)</f>
        <v>0</v>
      </c>
      <c r="N113" s="132">
        <f t="shared" ref="N113" si="443">SUM(N114:N115)</f>
        <v>0</v>
      </c>
      <c r="O113" s="132">
        <f t="shared" ref="O113" si="444">SUM(O114:O115)</f>
        <v>0</v>
      </c>
      <c r="P113" s="132">
        <f t="shared" ref="P113" si="445">SUM(P114:P115)</f>
        <v>0</v>
      </c>
      <c r="Q113" s="132">
        <f t="shared" ref="Q113" si="446">SUM(Q114:Q115)</f>
        <v>0</v>
      </c>
    </row>
    <row r="114" spans="1:17" ht="12" customHeight="1" x14ac:dyDescent="0.25">
      <c r="A114" s="166" t="s">
        <v>79</v>
      </c>
      <c r="B114" s="165"/>
      <c r="C114" s="165">
        <v>0</v>
      </c>
      <c r="D114" s="165">
        <v>0</v>
      </c>
      <c r="E114" s="165">
        <v>0</v>
      </c>
      <c r="F114" s="165">
        <v>0</v>
      </c>
      <c r="G114" s="165">
        <v>0</v>
      </c>
      <c r="H114" s="165">
        <v>0</v>
      </c>
      <c r="I114" s="165">
        <v>0</v>
      </c>
      <c r="J114" s="165">
        <v>0</v>
      </c>
      <c r="K114" s="165">
        <v>0</v>
      </c>
      <c r="L114" s="165">
        <v>0</v>
      </c>
      <c r="M114" s="165">
        <v>0</v>
      </c>
      <c r="N114" s="165">
        <v>0</v>
      </c>
      <c r="O114" s="165">
        <v>0</v>
      </c>
      <c r="P114" s="165">
        <v>0</v>
      </c>
      <c r="Q114" s="165">
        <v>0</v>
      </c>
    </row>
    <row r="115" spans="1:17" ht="12" customHeight="1" x14ac:dyDescent="0.25">
      <c r="A115" s="147" t="s">
        <v>59</v>
      </c>
      <c r="B115" s="164"/>
      <c r="C115" s="164">
        <v>0</v>
      </c>
      <c r="D115" s="164">
        <v>0</v>
      </c>
      <c r="E115" s="164">
        <v>0</v>
      </c>
      <c r="F115" s="164">
        <v>0</v>
      </c>
      <c r="G115" s="164">
        <v>0</v>
      </c>
      <c r="H115" s="164">
        <v>0</v>
      </c>
      <c r="I115" s="164">
        <v>0</v>
      </c>
      <c r="J115" s="164">
        <v>0</v>
      </c>
      <c r="K115" s="164">
        <v>0</v>
      </c>
      <c r="L115" s="164">
        <v>0</v>
      </c>
      <c r="M115" s="164">
        <v>0</v>
      </c>
      <c r="N115" s="164">
        <v>0</v>
      </c>
      <c r="O115" s="164">
        <v>0</v>
      </c>
      <c r="P115" s="164">
        <v>0</v>
      </c>
      <c r="Q115" s="164">
        <v>0</v>
      </c>
    </row>
    <row r="116" spans="1:17" ht="12" customHeight="1" x14ac:dyDescent="0.25">
      <c r="A116" s="163" t="s">
        <v>142</v>
      </c>
      <c r="B116" s="162"/>
      <c r="C116" s="162">
        <v>0</v>
      </c>
      <c r="D116" s="162">
        <v>0</v>
      </c>
      <c r="E116" s="162">
        <v>0</v>
      </c>
      <c r="F116" s="162">
        <v>0</v>
      </c>
      <c r="G116" s="162">
        <v>0</v>
      </c>
      <c r="H116" s="162">
        <v>0</v>
      </c>
      <c r="I116" s="162">
        <v>0</v>
      </c>
      <c r="J116" s="162">
        <v>0</v>
      </c>
      <c r="K116" s="162">
        <v>0</v>
      </c>
      <c r="L116" s="162">
        <v>0</v>
      </c>
      <c r="M116" s="162">
        <v>0</v>
      </c>
      <c r="N116" s="162">
        <v>0</v>
      </c>
      <c r="O116" s="162">
        <v>0</v>
      </c>
      <c r="P116" s="162">
        <v>0</v>
      </c>
      <c r="Q116" s="162">
        <v>0</v>
      </c>
    </row>
    <row r="117" spans="1:17" ht="12" customHeight="1" x14ac:dyDescent="0.25">
      <c r="A117" s="161" t="s">
        <v>141</v>
      </c>
      <c r="B117" s="160"/>
      <c r="C117" s="160">
        <f t="shared" ref="C117" si="447">SUM(C118:C119)</f>
        <v>0</v>
      </c>
      <c r="D117" s="160">
        <f t="shared" ref="D117" si="448">SUM(D118:D119)</f>
        <v>0</v>
      </c>
      <c r="E117" s="160">
        <f t="shared" ref="E117" si="449">SUM(E118:E119)</f>
        <v>0</v>
      </c>
      <c r="F117" s="160">
        <f t="shared" ref="F117" si="450">SUM(F118:F119)</f>
        <v>0</v>
      </c>
      <c r="G117" s="160">
        <f t="shared" ref="G117" si="451">SUM(G118:G119)</f>
        <v>0</v>
      </c>
      <c r="H117" s="160">
        <f t="shared" ref="H117" si="452">SUM(H118:H119)</f>
        <v>0</v>
      </c>
      <c r="I117" s="160">
        <f t="shared" ref="I117" si="453">SUM(I118:I119)</f>
        <v>0</v>
      </c>
      <c r="J117" s="160">
        <f t="shared" ref="J117" si="454">SUM(J118:J119)</f>
        <v>0</v>
      </c>
      <c r="K117" s="160">
        <f t="shared" ref="K117" si="455">SUM(K118:K119)</f>
        <v>0</v>
      </c>
      <c r="L117" s="160">
        <f t="shared" ref="L117" si="456">SUM(L118:L119)</f>
        <v>0</v>
      </c>
      <c r="M117" s="160">
        <f t="shared" ref="M117" si="457">SUM(M118:M119)</f>
        <v>0</v>
      </c>
      <c r="N117" s="160">
        <f t="shared" ref="N117" si="458">SUM(N118:N119)</f>
        <v>0</v>
      </c>
      <c r="O117" s="160">
        <f t="shared" ref="O117" si="459">SUM(O118:O119)</f>
        <v>0</v>
      </c>
      <c r="P117" s="160">
        <f t="shared" ref="P117" si="460">SUM(P118:P119)</f>
        <v>0</v>
      </c>
      <c r="Q117" s="160">
        <f t="shared" ref="Q117" si="461">SUM(Q118:Q119)</f>
        <v>0</v>
      </c>
    </row>
    <row r="118" spans="1:17" ht="12" customHeight="1" x14ac:dyDescent="0.25">
      <c r="A118" s="148" t="s">
        <v>60</v>
      </c>
      <c r="B118" s="156"/>
      <c r="C118" s="156">
        <v>0</v>
      </c>
      <c r="D118" s="156">
        <v>0</v>
      </c>
      <c r="E118" s="156">
        <v>0</v>
      </c>
      <c r="F118" s="156">
        <v>0</v>
      </c>
      <c r="G118" s="156">
        <v>0</v>
      </c>
      <c r="H118" s="156">
        <v>0</v>
      </c>
      <c r="I118" s="156">
        <v>0</v>
      </c>
      <c r="J118" s="156">
        <v>0</v>
      </c>
      <c r="K118" s="156">
        <v>0</v>
      </c>
      <c r="L118" s="156">
        <v>0</v>
      </c>
      <c r="M118" s="156">
        <v>0</v>
      </c>
      <c r="N118" s="156">
        <v>0</v>
      </c>
      <c r="O118" s="156">
        <v>0</v>
      </c>
      <c r="P118" s="156">
        <v>0</v>
      </c>
      <c r="Q118" s="156">
        <v>0</v>
      </c>
    </row>
    <row r="119" spans="1:17" ht="12" customHeight="1" x14ac:dyDescent="0.25">
      <c r="A119" s="148" t="s">
        <v>59</v>
      </c>
      <c r="B119" s="156"/>
      <c r="C119" s="156">
        <v>0</v>
      </c>
      <c r="D119" s="156">
        <v>0</v>
      </c>
      <c r="E119" s="156">
        <v>0</v>
      </c>
      <c r="F119" s="156">
        <v>0</v>
      </c>
      <c r="G119" s="156">
        <v>0</v>
      </c>
      <c r="H119" s="156">
        <v>0</v>
      </c>
      <c r="I119" s="156">
        <v>0</v>
      </c>
      <c r="J119" s="156">
        <v>0</v>
      </c>
      <c r="K119" s="156">
        <v>0</v>
      </c>
      <c r="L119" s="156">
        <v>0</v>
      </c>
      <c r="M119" s="156">
        <v>0</v>
      </c>
      <c r="N119" s="156">
        <v>0</v>
      </c>
      <c r="O119" s="156">
        <v>0</v>
      </c>
      <c r="P119" s="156">
        <v>0</v>
      </c>
      <c r="Q119" s="156">
        <v>0</v>
      </c>
    </row>
    <row r="120" spans="1:17" ht="12" customHeight="1" x14ac:dyDescent="0.25">
      <c r="A120" s="158" t="s">
        <v>62</v>
      </c>
      <c r="B120" s="157"/>
      <c r="C120" s="157">
        <f t="shared" ref="C120" si="462">SUM(C121:C122)</f>
        <v>0</v>
      </c>
      <c r="D120" s="157">
        <f t="shared" ref="D120" si="463">SUM(D121:D122)</f>
        <v>0</v>
      </c>
      <c r="E120" s="157">
        <f t="shared" ref="E120" si="464">SUM(E121:E122)</f>
        <v>0</v>
      </c>
      <c r="F120" s="157">
        <f t="shared" ref="F120" si="465">SUM(F121:F122)</f>
        <v>0</v>
      </c>
      <c r="G120" s="157">
        <f t="shared" ref="G120" si="466">SUM(G121:G122)</f>
        <v>0</v>
      </c>
      <c r="H120" s="157">
        <f t="shared" ref="H120" si="467">SUM(H121:H122)</f>
        <v>0</v>
      </c>
      <c r="I120" s="157">
        <f t="shared" ref="I120" si="468">SUM(I121:I122)</f>
        <v>0</v>
      </c>
      <c r="J120" s="157">
        <f t="shared" ref="J120" si="469">SUM(J121:J122)</f>
        <v>0</v>
      </c>
      <c r="K120" s="157">
        <f t="shared" ref="K120" si="470">SUM(K121:K122)</f>
        <v>0</v>
      </c>
      <c r="L120" s="157">
        <f t="shared" ref="L120" si="471">SUM(L121:L122)</f>
        <v>0</v>
      </c>
      <c r="M120" s="157">
        <f t="shared" ref="M120" si="472">SUM(M121:M122)</f>
        <v>0</v>
      </c>
      <c r="N120" s="157">
        <f t="shared" ref="N120" si="473">SUM(N121:N122)</f>
        <v>0</v>
      </c>
      <c r="O120" s="157">
        <f t="shared" ref="O120" si="474">SUM(O121:O122)</f>
        <v>0</v>
      </c>
      <c r="P120" s="157">
        <f t="shared" ref="P120" si="475">SUM(P121:P122)</f>
        <v>0</v>
      </c>
      <c r="Q120" s="157">
        <f t="shared" ref="Q120" si="476">SUM(Q121:Q122)</f>
        <v>0</v>
      </c>
    </row>
    <row r="121" spans="1:17" ht="12" customHeight="1" x14ac:dyDescent="0.25">
      <c r="A121" s="23" t="s">
        <v>57</v>
      </c>
      <c r="B121" s="156"/>
      <c r="C121" s="156">
        <v>0</v>
      </c>
      <c r="D121" s="156">
        <v>0</v>
      </c>
      <c r="E121" s="156">
        <v>0</v>
      </c>
      <c r="F121" s="156">
        <v>0</v>
      </c>
      <c r="G121" s="156">
        <v>0</v>
      </c>
      <c r="H121" s="156">
        <v>0</v>
      </c>
      <c r="I121" s="156">
        <v>0</v>
      </c>
      <c r="J121" s="156">
        <v>0</v>
      </c>
      <c r="K121" s="156">
        <v>0</v>
      </c>
      <c r="L121" s="156">
        <v>0</v>
      </c>
      <c r="M121" s="156">
        <v>0</v>
      </c>
      <c r="N121" s="156">
        <v>0</v>
      </c>
      <c r="O121" s="156">
        <v>0</v>
      </c>
      <c r="P121" s="156">
        <v>0</v>
      </c>
      <c r="Q121" s="156">
        <v>0</v>
      </c>
    </row>
    <row r="122" spans="1:17" ht="12" customHeight="1" x14ac:dyDescent="0.25">
      <c r="A122" s="29" t="s">
        <v>140</v>
      </c>
      <c r="B122" s="57"/>
      <c r="C122" s="57">
        <v>0</v>
      </c>
      <c r="D122" s="57">
        <v>0</v>
      </c>
      <c r="E122" s="57">
        <v>0</v>
      </c>
      <c r="F122" s="57">
        <v>0</v>
      </c>
      <c r="G122" s="57">
        <v>0</v>
      </c>
      <c r="H122" s="57">
        <v>0</v>
      </c>
      <c r="I122" s="57">
        <v>0</v>
      </c>
      <c r="J122" s="57">
        <v>0</v>
      </c>
      <c r="K122" s="57">
        <v>0</v>
      </c>
      <c r="L122" s="57">
        <v>0</v>
      </c>
      <c r="M122" s="57">
        <v>0</v>
      </c>
      <c r="N122" s="57">
        <v>0</v>
      </c>
      <c r="O122" s="57">
        <v>0</v>
      </c>
      <c r="P122" s="57">
        <v>0</v>
      </c>
      <c r="Q122" s="57"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68">
        <f t="shared" ref="C124" si="477">SUM(C125,C128,C130,C139)</f>
        <v>13.53013313394316</v>
      </c>
      <c r="D124" s="168">
        <f t="shared" ref="D124" si="478">SUM(D125,D128,D130,D139)</f>
        <v>22.196236953629541</v>
      </c>
      <c r="E124" s="168">
        <f t="shared" ref="E124" si="479">SUM(E125,E128,E130,E139)</f>
        <v>24.031710026794588</v>
      </c>
      <c r="F124" s="168">
        <f t="shared" ref="F124" si="480">SUM(F125,F128,F130,F139)</f>
        <v>37.68437175198072</v>
      </c>
      <c r="G124" s="168">
        <f t="shared" ref="G124" si="481">SUM(G125,G128,G130,G139)</f>
        <v>15.22389668556497</v>
      </c>
      <c r="H124" s="168">
        <f t="shared" ref="H124" si="482">SUM(H125,H128,H130,H139)</f>
        <v>12.38968257133333</v>
      </c>
      <c r="I124" s="168">
        <f t="shared" ref="I124" si="483">SUM(I125,I128,I130,I139)</f>
        <v>29.124982838738593</v>
      </c>
      <c r="J124" s="168">
        <f t="shared" ref="J124" si="484">SUM(J125,J128,J130,J139)</f>
        <v>21.234149929237418</v>
      </c>
      <c r="K124" s="168">
        <f t="shared" ref="K124" si="485">SUM(K125,K128,K130,K139)</f>
        <v>23.771573193782622</v>
      </c>
      <c r="L124" s="168">
        <f t="shared" ref="L124" si="486">SUM(L125,L128,L130,L139)</f>
        <v>13.834592084407026</v>
      </c>
      <c r="M124" s="168">
        <f t="shared" ref="M124" si="487">SUM(M125,M128,M130,M139)</f>
        <v>27.928727305019752</v>
      </c>
      <c r="N124" s="168">
        <f t="shared" ref="N124" si="488">SUM(N125,N128,N130,N139)</f>
        <v>11.664522102583945</v>
      </c>
      <c r="O124" s="168">
        <f t="shared" ref="O124" si="489">SUM(O125,O128,O130,O139)</f>
        <v>61.513910153309759</v>
      </c>
      <c r="P124" s="168">
        <f t="shared" ref="P124" si="490">SUM(P125,P128,P130,P139)</f>
        <v>22.552585933502453</v>
      </c>
      <c r="Q124" s="168">
        <f t="shared" ref="Q124" si="491">SUM(Q125,Q128,Q130,Q139)</f>
        <v>11.771500529176096</v>
      </c>
    </row>
    <row r="125" spans="1:17" ht="12.95" customHeight="1" x14ac:dyDescent="0.25">
      <c r="A125" s="158" t="s">
        <v>65</v>
      </c>
      <c r="B125" s="157"/>
      <c r="C125" s="157">
        <f t="shared" ref="C125:Q125" si="492">SUM(C126:C127)</f>
        <v>10.951652577094613</v>
      </c>
      <c r="D125" s="157">
        <f t="shared" si="492"/>
        <v>17.945878056600726</v>
      </c>
      <c r="E125" s="157">
        <f t="shared" si="492"/>
        <v>19.33448034043143</v>
      </c>
      <c r="F125" s="157">
        <f t="shared" si="492"/>
        <v>30.042353344685811</v>
      </c>
      <c r="G125" s="157">
        <f t="shared" si="492"/>
        <v>12.056219899952824</v>
      </c>
      <c r="H125" s="157">
        <f t="shared" si="492"/>
        <v>9.5815947019528789</v>
      </c>
      <c r="I125" s="157">
        <f t="shared" si="492"/>
        <v>22.84731877064667</v>
      </c>
      <c r="J125" s="157">
        <f t="shared" si="492"/>
        <v>16.486166208622951</v>
      </c>
      <c r="K125" s="157">
        <f t="shared" si="492"/>
        <v>18.431549981741576</v>
      </c>
      <c r="L125" s="157">
        <f t="shared" si="492"/>
        <v>10.950472838226489</v>
      </c>
      <c r="M125" s="157">
        <f t="shared" si="492"/>
        <v>21.636042180479823</v>
      </c>
      <c r="N125" s="157">
        <f t="shared" si="492"/>
        <v>9.1043575467561517</v>
      </c>
      <c r="O125" s="157">
        <f t="shared" si="492"/>
        <v>49.649919698259389</v>
      </c>
      <c r="P125" s="157">
        <f t="shared" si="492"/>
        <v>17.180287656080676</v>
      </c>
      <c r="Q125" s="157">
        <f t="shared" si="492"/>
        <v>9.110780176246756</v>
      </c>
    </row>
    <row r="126" spans="1:17" ht="12" customHeight="1" x14ac:dyDescent="0.25">
      <c r="A126" s="23" t="s">
        <v>149</v>
      </c>
      <c r="B126" s="156"/>
      <c r="C126" s="156">
        <v>10.895105843359801</v>
      </c>
      <c r="D126" s="156">
        <v>17.841207305370627</v>
      </c>
      <c r="E126" s="156">
        <v>19.2216836158345</v>
      </c>
      <c r="F126" s="156">
        <v>29.899354817653851</v>
      </c>
      <c r="G126" s="156">
        <v>12.000291917015911</v>
      </c>
      <c r="H126" s="156">
        <v>9.5464154779188704</v>
      </c>
      <c r="I126" s="156">
        <v>22.688484990886305</v>
      </c>
      <c r="J126" s="156">
        <v>16.407536328068815</v>
      </c>
      <c r="K126" s="156">
        <v>18.331905751397109</v>
      </c>
      <c r="L126" s="156">
        <v>10.898030262392471</v>
      </c>
      <c r="M126" s="156">
        <v>21.515016196768808</v>
      </c>
      <c r="N126" s="156">
        <v>9.0481687961945685</v>
      </c>
      <c r="O126" s="156">
        <v>49.503928581839652</v>
      </c>
      <c r="P126" s="156">
        <v>17.043763050087357</v>
      </c>
      <c r="Q126" s="156">
        <v>9.0595627181049547</v>
      </c>
    </row>
    <row r="127" spans="1:17" ht="12" customHeight="1" x14ac:dyDescent="0.25">
      <c r="A127" s="23" t="s">
        <v>60</v>
      </c>
      <c r="B127" s="156"/>
      <c r="C127" s="156">
        <v>5.6546733734811894E-2</v>
      </c>
      <c r="D127" s="156">
        <v>0.10467075123009845</v>
      </c>
      <c r="E127" s="156">
        <v>0.11279672459692892</v>
      </c>
      <c r="F127" s="156">
        <v>0.14299852703195962</v>
      </c>
      <c r="G127" s="156">
        <v>5.5927982936912382E-2</v>
      </c>
      <c r="H127" s="156">
        <v>3.517922403400861E-2</v>
      </c>
      <c r="I127" s="156">
        <v>0.15883377976036561</v>
      </c>
      <c r="J127" s="156">
        <v>7.8629880554136958E-2</v>
      </c>
      <c r="K127" s="156">
        <v>9.9644230344466567E-2</v>
      </c>
      <c r="L127" s="156">
        <v>5.2442575834017138E-2</v>
      </c>
      <c r="M127" s="156">
        <v>0.1210259837110132</v>
      </c>
      <c r="N127" s="156">
        <v>5.618875056158365E-2</v>
      </c>
      <c r="O127" s="156">
        <v>0.14599111641974002</v>
      </c>
      <c r="P127" s="156">
        <v>0.13652460599332</v>
      </c>
      <c r="Q127" s="156">
        <v>5.121745814180105E-2</v>
      </c>
    </row>
    <row r="128" spans="1:17" ht="12.95" customHeight="1" x14ac:dyDescent="0.25">
      <c r="A128" s="158" t="s">
        <v>112</v>
      </c>
      <c r="B128" s="157"/>
      <c r="C128" s="157">
        <f t="shared" ref="C128:Q128" si="493">C129</f>
        <v>3.1384160607695902E-2</v>
      </c>
      <c r="D128" s="157">
        <f t="shared" si="493"/>
        <v>2.2912095261313235E-2</v>
      </c>
      <c r="E128" s="157">
        <f t="shared" si="493"/>
        <v>1.6718019770788645E-2</v>
      </c>
      <c r="F128" s="157">
        <f t="shared" si="493"/>
        <v>4.6033059731034866E-2</v>
      </c>
      <c r="G128" s="157">
        <f t="shared" si="493"/>
        <v>2.9783919355942202E-2</v>
      </c>
      <c r="H128" s="157">
        <f t="shared" si="493"/>
        <v>3.3223828609169372E-2</v>
      </c>
      <c r="I128" s="157">
        <f t="shared" si="493"/>
        <v>5.3392173980681898E-2</v>
      </c>
      <c r="J128" s="157">
        <f t="shared" si="493"/>
        <v>9.3970902755798086E-2</v>
      </c>
      <c r="K128" s="157">
        <f t="shared" si="493"/>
        <v>0.11633264460143741</v>
      </c>
      <c r="L128" s="157">
        <f t="shared" si="493"/>
        <v>0.10957706417703691</v>
      </c>
      <c r="M128" s="157">
        <f t="shared" si="493"/>
        <v>0.13766554964668951</v>
      </c>
      <c r="N128" s="157">
        <f t="shared" si="493"/>
        <v>3.6836534013021005E-2</v>
      </c>
      <c r="O128" s="157">
        <f t="shared" si="493"/>
        <v>0.17766680328661918</v>
      </c>
      <c r="P128" s="157">
        <f t="shared" si="493"/>
        <v>2.7579160347833663E-3</v>
      </c>
      <c r="Q128" s="157">
        <f t="shared" si="493"/>
        <v>0.19220942111066189</v>
      </c>
    </row>
    <row r="129" spans="1:17" ht="12" customHeight="1" x14ac:dyDescent="0.25">
      <c r="A129" s="23" t="s">
        <v>60</v>
      </c>
      <c r="B129" s="156"/>
      <c r="C129" s="156">
        <v>3.1384160607695902E-2</v>
      </c>
      <c r="D129" s="156">
        <v>2.2912095261313235E-2</v>
      </c>
      <c r="E129" s="156">
        <v>1.6718019770788645E-2</v>
      </c>
      <c r="F129" s="156">
        <v>4.6033059731034866E-2</v>
      </c>
      <c r="G129" s="156">
        <v>2.9783919355942202E-2</v>
      </c>
      <c r="H129" s="156">
        <v>3.3223828609169372E-2</v>
      </c>
      <c r="I129" s="156">
        <v>5.3392173980681898E-2</v>
      </c>
      <c r="J129" s="156">
        <v>9.3970902755798086E-2</v>
      </c>
      <c r="K129" s="156">
        <v>0.11633264460143741</v>
      </c>
      <c r="L129" s="156">
        <v>0.10957706417703691</v>
      </c>
      <c r="M129" s="156">
        <v>0.13766554964668951</v>
      </c>
      <c r="N129" s="156">
        <v>3.6836534013021005E-2</v>
      </c>
      <c r="O129" s="156">
        <v>0.17766680328661918</v>
      </c>
      <c r="P129" s="156">
        <v>2.7579160347833663E-3</v>
      </c>
      <c r="Q129" s="156">
        <v>0.19220942111066189</v>
      </c>
    </row>
    <row r="130" spans="1:17" ht="12" customHeight="1" x14ac:dyDescent="0.25">
      <c r="A130" s="158" t="s">
        <v>63</v>
      </c>
      <c r="B130" s="157"/>
      <c r="C130" s="157">
        <f t="shared" ref="C130" si="494">SUM(C131:C132,C135:C136)</f>
        <v>1.856705169451518</v>
      </c>
      <c r="D130" s="157">
        <f t="shared" ref="D130" si="495">SUM(D131:D132,D135:D136)</f>
        <v>3.0412611368381088</v>
      </c>
      <c r="E130" s="157">
        <f t="shared" ref="E130" si="496">SUM(E131:E132,E135:E136)</f>
        <v>3.3780155068217841</v>
      </c>
      <c r="F130" s="157">
        <f t="shared" ref="F130" si="497">SUM(F131:F132,F135:F136)</f>
        <v>5.4986738542873876</v>
      </c>
      <c r="G130" s="157">
        <f t="shared" ref="G130" si="498">SUM(G131:G132,G135:G136)</f>
        <v>2.2934426244583777</v>
      </c>
      <c r="H130" s="157">
        <f t="shared" ref="H130" si="499">SUM(H131:H132,H135:H136)</f>
        <v>2.0274922367899144</v>
      </c>
      <c r="I130" s="157">
        <f t="shared" ref="I130" si="500">SUM(I131:I132,I135:I136)</f>
        <v>4.47169635269693</v>
      </c>
      <c r="J130" s="157">
        <f t="shared" ref="J130" si="501">SUM(J131:J132,J135:J136)</f>
        <v>3.3967646238803275</v>
      </c>
      <c r="K130" s="157">
        <f t="shared" ref="K130" si="502">SUM(K131:K132,K135:K136)</f>
        <v>3.7280390411725639</v>
      </c>
      <c r="L130" s="157">
        <f t="shared" ref="L130" si="503">SUM(L131:L132,L135:L136)</f>
        <v>2.0158241619005586</v>
      </c>
      <c r="M130" s="157">
        <f t="shared" ref="M130" si="504">SUM(M131:M132,M135:M136)</f>
        <v>4.453394177438744</v>
      </c>
      <c r="N130" s="157">
        <f t="shared" ref="N130" si="505">SUM(N131:N132,N135:N136)</f>
        <v>1.8023785004379227</v>
      </c>
      <c r="O130" s="157">
        <f t="shared" ref="O130" si="506">SUM(O131:O132,O135:O136)</f>
        <v>8.3934191697434599</v>
      </c>
      <c r="P130" s="157">
        <f t="shared" ref="P130" si="507">SUM(P131:P132,P135:P136)</f>
        <v>3.8368200626148936</v>
      </c>
      <c r="Q130" s="157">
        <f t="shared" ref="Q130" si="508">SUM(Q131:Q132,Q135:Q136)</f>
        <v>1.7640628604224462</v>
      </c>
    </row>
    <row r="131" spans="1:17" ht="12" customHeight="1" x14ac:dyDescent="0.25">
      <c r="A131" s="167" t="s">
        <v>148</v>
      </c>
      <c r="B131" s="132"/>
      <c r="C131" s="132">
        <v>0.27855026396054899</v>
      </c>
      <c r="D131" s="132">
        <v>1.0462816485658997</v>
      </c>
      <c r="E131" s="132">
        <v>0.41105186025076185</v>
      </c>
      <c r="F131" s="132">
        <v>1.1718776973268028</v>
      </c>
      <c r="G131" s="132">
        <v>0</v>
      </c>
      <c r="H131" s="132">
        <v>0</v>
      </c>
      <c r="I131" s="132">
        <v>0</v>
      </c>
      <c r="J131" s="132">
        <v>0.32179260758079858</v>
      </c>
      <c r="K131" s="132">
        <v>0</v>
      </c>
      <c r="L131" s="132">
        <v>0</v>
      </c>
      <c r="M131" s="132">
        <v>0</v>
      </c>
      <c r="N131" s="132">
        <v>0</v>
      </c>
      <c r="O131" s="132">
        <v>0</v>
      </c>
      <c r="P131" s="132">
        <v>0.47685202916211927</v>
      </c>
      <c r="Q131" s="132">
        <v>0.11877578716584647</v>
      </c>
    </row>
    <row r="132" spans="1:17" ht="12" customHeight="1" x14ac:dyDescent="0.25">
      <c r="A132" s="167" t="s">
        <v>147</v>
      </c>
      <c r="B132" s="132"/>
      <c r="C132" s="132">
        <f t="shared" ref="C132" si="509">SUM(C133:C134)</f>
        <v>0.71532447709589508</v>
      </c>
      <c r="D132" s="132">
        <f t="shared" ref="D132" si="510">SUM(D133:D134)</f>
        <v>1.7854014206914324</v>
      </c>
      <c r="E132" s="132">
        <f t="shared" ref="E132" si="511">SUM(E133:E134)</f>
        <v>1.9353886391898043</v>
      </c>
      <c r="F132" s="132">
        <f t="shared" ref="F132" si="512">SUM(F133:F134)</f>
        <v>3.1966748506761768</v>
      </c>
      <c r="G132" s="132">
        <f t="shared" ref="G132" si="513">SUM(G133:G134)</f>
        <v>1.6679512589296728</v>
      </c>
      <c r="H132" s="132">
        <f t="shared" ref="H132" si="514">SUM(H133:H134)</f>
        <v>0.95808854612102445</v>
      </c>
      <c r="I132" s="132">
        <f t="shared" ref="I132" si="515">SUM(I133:I134)</f>
        <v>4.47169635269693</v>
      </c>
      <c r="J132" s="132">
        <f t="shared" ref="J132" si="516">SUM(J133:J134)</f>
        <v>1.4112250801892257</v>
      </c>
      <c r="K132" s="132">
        <f t="shared" ref="K132" si="517">SUM(K133:K134)</f>
        <v>3.6751407660924191</v>
      </c>
      <c r="L132" s="132">
        <f t="shared" ref="L132" si="518">SUM(L133:L134)</f>
        <v>1.2692636238525759</v>
      </c>
      <c r="M132" s="132">
        <f t="shared" ref="M132" si="519">SUM(M133:M134)</f>
        <v>3.1653590303007269</v>
      </c>
      <c r="N132" s="132">
        <f t="shared" ref="N132" si="520">SUM(N133:N134)</f>
        <v>1.1827280883485671</v>
      </c>
      <c r="O132" s="132">
        <f t="shared" ref="O132" si="521">SUM(O133:O134)</f>
        <v>7.6159155549778408</v>
      </c>
      <c r="P132" s="132">
        <f t="shared" ref="P132" si="522">SUM(P133:P134)</f>
        <v>1.7899060758018401</v>
      </c>
      <c r="Q132" s="132">
        <f t="shared" ref="Q132" si="523">SUM(Q133:Q134)</f>
        <v>1.2100785569948966</v>
      </c>
    </row>
    <row r="133" spans="1:17" ht="12" customHeight="1" x14ac:dyDescent="0.25">
      <c r="A133" s="166" t="s">
        <v>61</v>
      </c>
      <c r="B133" s="165"/>
      <c r="C133" s="165">
        <v>0.46443946589953405</v>
      </c>
      <c r="D133" s="165">
        <v>1.1590965497048102</v>
      </c>
      <c r="E133" s="165">
        <v>1.2561094567851134</v>
      </c>
      <c r="F133" s="165">
        <v>2.0753457368443944</v>
      </c>
      <c r="G133" s="165">
        <v>1.089045612402471</v>
      </c>
      <c r="H133" s="165">
        <v>0.6188006109145302</v>
      </c>
      <c r="I133" s="165">
        <v>2.9021618841119654</v>
      </c>
      <c r="J133" s="165">
        <v>0.91515836914308646</v>
      </c>
      <c r="K133" s="165">
        <v>2.3822585209101983</v>
      </c>
      <c r="L133" s="165">
        <v>0.81567961913826392</v>
      </c>
      <c r="M133" s="165">
        <v>2.0679459967263694</v>
      </c>
      <c r="N133" s="165">
        <v>0.7669212487448307</v>
      </c>
      <c r="O133" s="165">
        <v>4.8867535577193921</v>
      </c>
      <c r="P133" s="165">
        <v>1.1728792642907742</v>
      </c>
      <c r="Q133" s="165">
        <v>0.78560633969650562</v>
      </c>
    </row>
    <row r="134" spans="1:17" ht="12" customHeight="1" x14ac:dyDescent="0.25">
      <c r="A134" s="147" t="s">
        <v>59</v>
      </c>
      <c r="B134" s="164"/>
      <c r="C134" s="164">
        <v>0.25088501119636103</v>
      </c>
      <c r="D134" s="164">
        <v>0.62630487098662213</v>
      </c>
      <c r="E134" s="164">
        <v>0.67927918240469098</v>
      </c>
      <c r="F134" s="164">
        <v>1.1213291138317825</v>
      </c>
      <c r="G134" s="164">
        <v>0.57890564652720178</v>
      </c>
      <c r="H134" s="164">
        <v>0.33928793520649431</v>
      </c>
      <c r="I134" s="164">
        <v>1.5695344685849648</v>
      </c>
      <c r="J134" s="164">
        <v>0.49606671104613914</v>
      </c>
      <c r="K134" s="164">
        <v>1.2928822451822208</v>
      </c>
      <c r="L134" s="164">
        <v>0.45358400471431204</v>
      </c>
      <c r="M134" s="164">
        <v>1.0974130335743575</v>
      </c>
      <c r="N134" s="164">
        <v>0.41580683960373632</v>
      </c>
      <c r="O134" s="164">
        <v>2.7291619972584487</v>
      </c>
      <c r="P134" s="164">
        <v>0.61702681151106609</v>
      </c>
      <c r="Q134" s="164">
        <v>0.42447221729839113</v>
      </c>
    </row>
    <row r="135" spans="1:17" ht="12" customHeight="1" x14ac:dyDescent="0.25">
      <c r="A135" s="163" t="s">
        <v>142</v>
      </c>
      <c r="B135" s="162"/>
      <c r="C135" s="162">
        <v>0.45269157554629524</v>
      </c>
      <c r="D135" s="162">
        <v>0.15934279058602693</v>
      </c>
      <c r="E135" s="162">
        <v>0.58900738626023719</v>
      </c>
      <c r="F135" s="162">
        <v>0.81631660195172462</v>
      </c>
      <c r="G135" s="162">
        <v>0.19558756349304615</v>
      </c>
      <c r="H135" s="162">
        <v>0.17980839850440278</v>
      </c>
      <c r="I135" s="162">
        <v>0</v>
      </c>
      <c r="J135" s="162">
        <v>0.42677791921031083</v>
      </c>
      <c r="K135" s="162">
        <v>2.4405628966367086E-2</v>
      </c>
      <c r="L135" s="162">
        <v>0.19721223120811313</v>
      </c>
      <c r="M135" s="162">
        <v>0.40701596603539486</v>
      </c>
      <c r="N135" s="162">
        <v>0.20741351061005395</v>
      </c>
      <c r="O135" s="162">
        <v>0.23793475689862478</v>
      </c>
      <c r="P135" s="162">
        <v>0.17020503051026933</v>
      </c>
      <c r="Q135" s="162">
        <v>4.4502889599414813E-2</v>
      </c>
    </row>
    <row r="136" spans="1:17" ht="12" customHeight="1" x14ac:dyDescent="0.25">
      <c r="A136" s="161" t="s">
        <v>141</v>
      </c>
      <c r="B136" s="160"/>
      <c r="C136" s="160">
        <f t="shared" ref="C136" si="524">SUM(C137:C138)</f>
        <v>0.41013885284877849</v>
      </c>
      <c r="D136" s="160">
        <f t="shared" ref="D136" si="525">SUM(D137:D138)</f>
        <v>5.023527699474982E-2</v>
      </c>
      <c r="E136" s="160">
        <f t="shared" ref="E136" si="526">SUM(E137:E138)</f>
        <v>0.4425676211209808</v>
      </c>
      <c r="F136" s="160">
        <f t="shared" ref="F136" si="527">SUM(F137:F138)</f>
        <v>0.31380470433268431</v>
      </c>
      <c r="G136" s="160">
        <f t="shared" ref="G136" si="528">SUM(G137:G138)</f>
        <v>0.42990380203565881</v>
      </c>
      <c r="H136" s="160">
        <f t="shared" ref="H136" si="529">SUM(H137:H138)</f>
        <v>0.88959529216448741</v>
      </c>
      <c r="I136" s="160">
        <f t="shared" ref="I136" si="530">SUM(I137:I138)</f>
        <v>0</v>
      </c>
      <c r="J136" s="160">
        <f t="shared" ref="J136" si="531">SUM(J137:J138)</f>
        <v>1.2369690168999923</v>
      </c>
      <c r="K136" s="160">
        <f t="shared" ref="K136" si="532">SUM(K137:K138)</f>
        <v>2.8492646113777591E-2</v>
      </c>
      <c r="L136" s="160">
        <f t="shared" ref="L136" si="533">SUM(L137:L138)</f>
        <v>0.54934830683986968</v>
      </c>
      <c r="M136" s="160">
        <f t="shared" ref="M136" si="534">SUM(M137:M138)</f>
        <v>0.88101918110262256</v>
      </c>
      <c r="N136" s="160">
        <f t="shared" ref="N136" si="535">SUM(N137:N138)</f>
        <v>0.41223690147930164</v>
      </c>
      <c r="O136" s="160">
        <f t="shared" ref="O136" si="536">SUM(O137:O138)</f>
        <v>0.53956885786699449</v>
      </c>
      <c r="P136" s="160">
        <f t="shared" ref="P136" si="537">SUM(P137:P138)</f>
        <v>1.3998569271406649</v>
      </c>
      <c r="Q136" s="160">
        <f t="shared" ref="Q136" si="538">SUM(Q137:Q138)</f>
        <v>0.39070562666228814</v>
      </c>
    </row>
    <row r="137" spans="1:17" ht="12" customHeight="1" x14ac:dyDescent="0.25">
      <c r="A137" s="148" t="s">
        <v>60</v>
      </c>
      <c r="B137" s="156"/>
      <c r="C137" s="156">
        <v>0.27692919207897526</v>
      </c>
      <c r="D137" s="156">
        <v>3.3926876277954598E-2</v>
      </c>
      <c r="E137" s="156">
        <v>0.2989081821277571</v>
      </c>
      <c r="F137" s="156">
        <v>0.20997521980665626</v>
      </c>
      <c r="G137" s="156">
        <v>0.28856223706841971</v>
      </c>
      <c r="H137" s="156">
        <v>0.59379586404974016</v>
      </c>
      <c r="I137" s="156">
        <v>0</v>
      </c>
      <c r="J137" s="156">
        <v>0.8331168811964621</v>
      </c>
      <c r="K137" s="156">
        <v>1.9363966172991305E-2</v>
      </c>
      <c r="L137" s="156">
        <v>0.36724412637673648</v>
      </c>
      <c r="M137" s="156">
        <v>0.60775413638268916</v>
      </c>
      <c r="N137" s="156">
        <v>0.28249456727720212</v>
      </c>
      <c r="O137" s="156">
        <v>0.36453805566836256</v>
      </c>
      <c r="P137" s="156">
        <v>0.98428243700083629</v>
      </c>
      <c r="Q137" s="156">
        <v>0.26982616802936538</v>
      </c>
    </row>
    <row r="138" spans="1:17" ht="12" customHeight="1" x14ac:dyDescent="0.25">
      <c r="A138" s="148" t="s">
        <v>59</v>
      </c>
      <c r="B138" s="156"/>
      <c r="C138" s="156">
        <v>0.13320966076980326</v>
      </c>
      <c r="D138" s="156">
        <v>1.6308400716795218E-2</v>
      </c>
      <c r="E138" s="156">
        <v>0.14365943899322367</v>
      </c>
      <c r="F138" s="156">
        <v>0.10382948452602804</v>
      </c>
      <c r="G138" s="156">
        <v>0.1413415649672391</v>
      </c>
      <c r="H138" s="156">
        <v>0.2957994281147473</v>
      </c>
      <c r="I138" s="156">
        <v>0</v>
      </c>
      <c r="J138" s="156">
        <v>0.40385213570353012</v>
      </c>
      <c r="K138" s="156">
        <v>9.1286799407862863E-3</v>
      </c>
      <c r="L138" s="156">
        <v>0.1821041804631332</v>
      </c>
      <c r="M138" s="156">
        <v>0.2732650447199334</v>
      </c>
      <c r="N138" s="156">
        <v>0.12974233420209952</v>
      </c>
      <c r="O138" s="156">
        <v>0.17503080219863193</v>
      </c>
      <c r="P138" s="156">
        <v>0.4155744901398285</v>
      </c>
      <c r="Q138" s="156">
        <v>0.12087945863292276</v>
      </c>
    </row>
    <row r="139" spans="1:17" ht="12" customHeight="1" x14ac:dyDescent="0.25">
      <c r="A139" s="158" t="s">
        <v>62</v>
      </c>
      <c r="B139" s="157"/>
      <c r="C139" s="157">
        <f t="shared" ref="C139" si="539">SUM(C140:C141)</f>
        <v>0.69039122678933307</v>
      </c>
      <c r="D139" s="157">
        <f t="shared" ref="D139" si="540">SUM(D140:D141)</f>
        <v>1.1861856649293934</v>
      </c>
      <c r="E139" s="157">
        <f t="shared" ref="E139" si="541">SUM(E140:E141)</f>
        <v>1.3024961597705864</v>
      </c>
      <c r="F139" s="157">
        <f t="shared" ref="F139" si="542">SUM(F140:F141)</f>
        <v>2.0973114932764894</v>
      </c>
      <c r="G139" s="157">
        <f t="shared" ref="G139" si="543">SUM(G140:G141)</f>
        <v>0.84445024179782646</v>
      </c>
      <c r="H139" s="157">
        <f t="shared" ref="H139" si="544">SUM(H140:H141)</f>
        <v>0.74737180398136538</v>
      </c>
      <c r="I139" s="157">
        <f t="shared" ref="I139" si="545">SUM(I140:I141)</f>
        <v>1.7525755414143085</v>
      </c>
      <c r="J139" s="157">
        <f t="shared" ref="J139" si="546">SUM(J140:J141)</f>
        <v>1.2572481939783406</v>
      </c>
      <c r="K139" s="157">
        <f t="shared" ref="K139" si="547">SUM(K140:K141)</f>
        <v>1.4956515262670442</v>
      </c>
      <c r="L139" s="157">
        <f t="shared" ref="L139" si="548">SUM(L140:L141)</f>
        <v>0.75871802010294176</v>
      </c>
      <c r="M139" s="157">
        <f t="shared" ref="M139" si="549">SUM(M140:M141)</f>
        <v>1.7016253974544946</v>
      </c>
      <c r="N139" s="157">
        <f t="shared" ref="N139" si="550">SUM(N140:N141)</f>
        <v>0.72094952137684853</v>
      </c>
      <c r="O139" s="157">
        <f t="shared" ref="O139" si="551">SUM(O140:O141)</f>
        <v>3.2929044820202935</v>
      </c>
      <c r="P139" s="157">
        <f t="shared" ref="P139" si="552">SUM(P140:P141)</f>
        <v>1.5327202987720976</v>
      </c>
      <c r="Q139" s="157">
        <f t="shared" ref="Q139" si="553">SUM(Q140:Q141)</f>
        <v>0.704448071396234</v>
      </c>
    </row>
    <row r="140" spans="1:17" ht="12" customHeight="1" x14ac:dyDescent="0.25">
      <c r="A140" s="23" t="s">
        <v>57</v>
      </c>
      <c r="B140" s="156"/>
      <c r="C140" s="156">
        <v>0</v>
      </c>
      <c r="D140" s="156">
        <v>0</v>
      </c>
      <c r="E140" s="156">
        <v>0</v>
      </c>
      <c r="F140" s="156">
        <v>0</v>
      </c>
      <c r="G140" s="156">
        <v>0</v>
      </c>
      <c r="H140" s="156">
        <v>0</v>
      </c>
      <c r="I140" s="156">
        <v>0</v>
      </c>
      <c r="J140" s="156">
        <v>0</v>
      </c>
      <c r="K140" s="156">
        <v>0</v>
      </c>
      <c r="L140" s="156">
        <v>0</v>
      </c>
      <c r="M140" s="156">
        <v>0</v>
      </c>
      <c r="N140" s="156">
        <v>0</v>
      </c>
      <c r="O140" s="156">
        <v>0</v>
      </c>
      <c r="P140" s="156">
        <v>0</v>
      </c>
      <c r="Q140" s="156">
        <v>0</v>
      </c>
    </row>
    <row r="141" spans="1:17" ht="12" customHeight="1" x14ac:dyDescent="0.25">
      <c r="A141" s="29" t="s">
        <v>140</v>
      </c>
      <c r="B141" s="57"/>
      <c r="C141" s="57">
        <v>0.69039122678933307</v>
      </c>
      <c r="D141" s="57">
        <v>1.1861856649293934</v>
      </c>
      <c r="E141" s="57">
        <v>1.3024961597705864</v>
      </c>
      <c r="F141" s="57">
        <v>2.0973114932764894</v>
      </c>
      <c r="G141" s="57">
        <v>0.84445024179782646</v>
      </c>
      <c r="H141" s="57">
        <v>0.74737180398136538</v>
      </c>
      <c r="I141" s="57">
        <v>1.7525755414143085</v>
      </c>
      <c r="J141" s="57">
        <v>1.2572481939783406</v>
      </c>
      <c r="K141" s="57">
        <v>1.4956515262670442</v>
      </c>
      <c r="L141" s="57">
        <v>0.75871802010294176</v>
      </c>
      <c r="M141" s="57">
        <v>1.7016253974544946</v>
      </c>
      <c r="N141" s="57">
        <v>0.72094952137684853</v>
      </c>
      <c r="O141" s="57">
        <v>3.2929044820202935</v>
      </c>
      <c r="P141" s="57">
        <v>1.5327202987720976</v>
      </c>
      <c r="Q141" s="57">
        <v>0.704448071396234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68">
        <f t="shared" ref="C143" si="554">SUM(C144,C146,C148,C157)</f>
        <v>4.6162230016661292</v>
      </c>
      <c r="D143" s="168">
        <f t="shared" ref="D143" si="555">SUM(D144,D146,D148,D157)</f>
        <v>5.6946429314227736</v>
      </c>
      <c r="E143" s="168">
        <f t="shared" ref="E143" si="556">SUM(E144,E146,E148,E157)</f>
        <v>6.461820388049623</v>
      </c>
      <c r="F143" s="168">
        <f t="shared" ref="F143" si="557">SUM(F144,F146,F148,F157)</f>
        <v>6.1641240306766507</v>
      </c>
      <c r="G143" s="168">
        <f t="shared" ref="G143" si="558">SUM(G144,G146,G148,G157)</f>
        <v>6.5462559831489626</v>
      </c>
      <c r="H143" s="168">
        <f t="shared" ref="H143" si="559">SUM(H144,H146,H148,H157)</f>
        <v>4.3535074937785794</v>
      </c>
      <c r="I143" s="168">
        <f t="shared" ref="I143" si="560">SUM(I144,I146,I148,I157)</f>
        <v>11.959620228338109</v>
      </c>
      <c r="J143" s="168">
        <f t="shared" ref="J143" si="561">SUM(J144,J146,J148,J157)</f>
        <v>2.8225258270847822</v>
      </c>
      <c r="K143" s="168">
        <f t="shared" ref="K143" si="562">SUM(K144,K146,K148,K157)</f>
        <v>6.0030871146844023</v>
      </c>
      <c r="L143" s="168">
        <f t="shared" ref="L143" si="563">SUM(L144,L146,L148,L157)</f>
        <v>3.4710096056416173</v>
      </c>
      <c r="M143" s="168">
        <f t="shared" ref="M143" si="564">SUM(M144,M146,M148,M157)</f>
        <v>7.2604294867191825</v>
      </c>
      <c r="N143" s="168">
        <f t="shared" ref="N143" si="565">SUM(N144,N146,N148,N157)</f>
        <v>13.560927639680461</v>
      </c>
      <c r="O143" s="168">
        <f t="shared" ref="O143" si="566">SUM(O144,O146,O148,O157)</f>
        <v>8.3653206765490236</v>
      </c>
      <c r="P143" s="168">
        <f t="shared" ref="P143" si="567">SUM(P144,P146,P148,P157)</f>
        <v>17.617689418395173</v>
      </c>
      <c r="Q143" s="168">
        <f t="shared" ref="Q143" si="568">SUM(Q144,Q146,Q148,Q157)</f>
        <v>14.504736175893155</v>
      </c>
    </row>
    <row r="144" spans="1:17" ht="12.95" customHeight="1" x14ac:dyDescent="0.25">
      <c r="A144" s="158" t="s">
        <v>65</v>
      </c>
      <c r="B144" s="157"/>
      <c r="C144" s="157">
        <f t="shared" ref="C144:Q144" si="569">C145</f>
        <v>3.6096363484105427</v>
      </c>
      <c r="D144" s="157">
        <f t="shared" si="569"/>
        <v>4.3970994489185706</v>
      </c>
      <c r="E144" s="157">
        <f t="shared" si="569"/>
        <v>5.0030998434254803</v>
      </c>
      <c r="F144" s="157">
        <f t="shared" si="569"/>
        <v>4.7279553170736115</v>
      </c>
      <c r="G144" s="157">
        <f t="shared" si="569"/>
        <v>4.947090474627637</v>
      </c>
      <c r="H144" s="157">
        <f t="shared" si="569"/>
        <v>3.2576575529883338</v>
      </c>
      <c r="I144" s="157">
        <f t="shared" si="569"/>
        <v>8.7707820501489273</v>
      </c>
      <c r="J144" s="157">
        <f t="shared" si="569"/>
        <v>2.0953047452411435</v>
      </c>
      <c r="K144" s="157">
        <f t="shared" si="569"/>
        <v>4.3856845624748457</v>
      </c>
      <c r="L144" s="157">
        <f t="shared" si="569"/>
        <v>2.6415051167460981</v>
      </c>
      <c r="M144" s="157">
        <f t="shared" si="569"/>
        <v>5.3408952858778553</v>
      </c>
      <c r="N144" s="157">
        <f t="shared" si="569"/>
        <v>10.110469863368843</v>
      </c>
      <c r="O144" s="157">
        <f t="shared" si="569"/>
        <v>6.395537071266908</v>
      </c>
      <c r="P144" s="157">
        <f t="shared" si="569"/>
        <v>12.655580077973763</v>
      </c>
      <c r="Q144" s="157">
        <f t="shared" si="569"/>
        <v>10.709569060249894</v>
      </c>
    </row>
    <row r="145" spans="1:17" ht="12" customHeight="1" x14ac:dyDescent="0.25">
      <c r="A145" s="23" t="s">
        <v>60</v>
      </c>
      <c r="B145" s="156"/>
      <c r="C145" s="156">
        <v>3.6096363484105427</v>
      </c>
      <c r="D145" s="156">
        <v>4.3970994489185706</v>
      </c>
      <c r="E145" s="156">
        <v>5.0030998434254803</v>
      </c>
      <c r="F145" s="156">
        <v>4.7279553170736115</v>
      </c>
      <c r="G145" s="156">
        <v>4.947090474627637</v>
      </c>
      <c r="H145" s="156">
        <v>3.2576575529883338</v>
      </c>
      <c r="I145" s="156">
        <v>8.7707820501489273</v>
      </c>
      <c r="J145" s="156">
        <v>2.0953047452411435</v>
      </c>
      <c r="K145" s="156">
        <v>4.3856845624748457</v>
      </c>
      <c r="L145" s="156">
        <v>2.6415051167460981</v>
      </c>
      <c r="M145" s="156">
        <v>5.3408952858778553</v>
      </c>
      <c r="N145" s="156">
        <v>10.110469863368843</v>
      </c>
      <c r="O145" s="156">
        <v>6.395537071266908</v>
      </c>
      <c r="P145" s="156">
        <v>12.655580077973763</v>
      </c>
      <c r="Q145" s="156">
        <v>10.709569060249894</v>
      </c>
    </row>
    <row r="146" spans="1:17" ht="12.95" customHeight="1" x14ac:dyDescent="0.25">
      <c r="A146" s="158" t="s">
        <v>112</v>
      </c>
      <c r="B146" s="157"/>
      <c r="C146" s="157">
        <f t="shared" ref="C146:Q146" si="570">C147</f>
        <v>0.23625409305003314</v>
      </c>
      <c r="D146" s="157">
        <f t="shared" si="570"/>
        <v>0.29512597671710594</v>
      </c>
      <c r="E146" s="157">
        <f t="shared" si="570"/>
        <v>0.32834352458361055</v>
      </c>
      <c r="F146" s="157">
        <f t="shared" si="570"/>
        <v>0.3306425863951678</v>
      </c>
      <c r="G146" s="157">
        <f t="shared" si="570"/>
        <v>0.40187901562791195</v>
      </c>
      <c r="H146" s="157">
        <f t="shared" si="570"/>
        <v>0.27584087823366504</v>
      </c>
      <c r="I146" s="157">
        <f t="shared" si="570"/>
        <v>0.82386002422005478</v>
      </c>
      <c r="J146" s="157">
        <f t="shared" si="570"/>
        <v>0.19545825278607151</v>
      </c>
      <c r="K146" s="157">
        <f t="shared" si="570"/>
        <v>0.44855347468532436</v>
      </c>
      <c r="L146" s="157">
        <f t="shared" si="570"/>
        <v>0.23211362185821913</v>
      </c>
      <c r="M146" s="157">
        <f t="shared" si="570"/>
        <v>0.5397128610679881</v>
      </c>
      <c r="N146" s="157">
        <f t="shared" si="570"/>
        <v>0.93625040921585134</v>
      </c>
      <c r="O146" s="157">
        <f t="shared" si="570"/>
        <v>0.55583744385138711</v>
      </c>
      <c r="P146" s="157">
        <f t="shared" si="570"/>
        <v>1.3516548440281957</v>
      </c>
      <c r="Q146" s="157">
        <f t="shared" si="570"/>
        <v>1.085972141121947</v>
      </c>
    </row>
    <row r="147" spans="1:17" ht="12" customHeight="1" x14ac:dyDescent="0.25">
      <c r="A147" s="23" t="s">
        <v>60</v>
      </c>
      <c r="B147" s="156"/>
      <c r="C147" s="156">
        <v>0.23625409305003314</v>
      </c>
      <c r="D147" s="156">
        <v>0.29512597671710594</v>
      </c>
      <c r="E147" s="156">
        <v>0.32834352458361055</v>
      </c>
      <c r="F147" s="156">
        <v>0.3306425863951678</v>
      </c>
      <c r="G147" s="156">
        <v>0.40187901562791195</v>
      </c>
      <c r="H147" s="156">
        <v>0.27584087823366504</v>
      </c>
      <c r="I147" s="156">
        <v>0.82386002422005478</v>
      </c>
      <c r="J147" s="156">
        <v>0.19545825278607151</v>
      </c>
      <c r="K147" s="156">
        <v>0.44855347468532436</v>
      </c>
      <c r="L147" s="156">
        <v>0.23211362185821913</v>
      </c>
      <c r="M147" s="156">
        <v>0.5397128610679881</v>
      </c>
      <c r="N147" s="156">
        <v>0.93625040921585134</v>
      </c>
      <c r="O147" s="156">
        <v>0.55583744385138711</v>
      </c>
      <c r="P147" s="156">
        <v>1.3516548440281957</v>
      </c>
      <c r="Q147" s="156">
        <v>1.085972141121947</v>
      </c>
    </row>
    <row r="148" spans="1:17" ht="12" customHeight="1" x14ac:dyDescent="0.25">
      <c r="A148" s="158" t="s">
        <v>63</v>
      </c>
      <c r="B148" s="157"/>
      <c r="C148" s="157">
        <f t="shared" ref="C148" si="571">SUM(C149:C150,C153:C154)</f>
        <v>0.56942341135916652</v>
      </c>
      <c r="D148" s="157">
        <f t="shared" ref="D148" si="572">SUM(D149:D150,D153:D154)</f>
        <v>0.73827207464381783</v>
      </c>
      <c r="E148" s="157">
        <f t="shared" ref="E148" si="573">SUM(E149:E150,E153:E154)</f>
        <v>0.82965376869741381</v>
      </c>
      <c r="F148" s="157">
        <f t="shared" ref="F148" si="574">SUM(F149:F150,F153:F154)</f>
        <v>0.8112692805436359</v>
      </c>
      <c r="G148" s="157">
        <f t="shared" ref="G148" si="575">SUM(G149:G150,G153:G154)</f>
        <v>0.88399216004998049</v>
      </c>
      <c r="H148" s="157">
        <f t="shared" ref="H148" si="576">SUM(H149:H150,H153:H154)</f>
        <v>0.60340709533332526</v>
      </c>
      <c r="I148" s="157">
        <f t="shared" ref="I148" si="577">SUM(I149:I150,I153:I154)</f>
        <v>1.7502129820167178</v>
      </c>
      <c r="J148" s="157">
        <f t="shared" ref="J148" si="578">SUM(J149:J150,J153:J154)</f>
        <v>0.39138951151074985</v>
      </c>
      <c r="K148" s="157">
        <f t="shared" ref="K148" si="579">SUM(K149:K150,K153:K154)</f>
        <v>0.85511482803797878</v>
      </c>
      <c r="L148" s="157">
        <f t="shared" ref="L148" si="580">SUM(L149:L150,L153:L154)</f>
        <v>0.43892003070916469</v>
      </c>
      <c r="M148" s="157">
        <f t="shared" ref="M148" si="581">SUM(M149:M150,M153:M154)</f>
        <v>1.0178572642820283</v>
      </c>
      <c r="N148" s="157">
        <f t="shared" ref="N148" si="582">SUM(N149:N150,N153:N154)</f>
        <v>1.8288448119942471</v>
      </c>
      <c r="O148" s="157">
        <f t="shared" ref="O148" si="583">SUM(O149:O150,O153:O154)</f>
        <v>1.0395305911438921</v>
      </c>
      <c r="P148" s="157">
        <f t="shared" ref="P148" si="584">SUM(P149:P150,P153:P154)</f>
        <v>2.6422208485102852</v>
      </c>
      <c r="Q148" s="157">
        <f t="shared" ref="Q148" si="585">SUM(Q149:Q150,Q153:Q154)</f>
        <v>1.9869681236727099</v>
      </c>
    </row>
    <row r="149" spans="1:17" ht="12" customHeight="1" x14ac:dyDescent="0.25">
      <c r="A149" s="167" t="s">
        <v>144</v>
      </c>
      <c r="B149" s="132"/>
      <c r="C149" s="132">
        <v>0</v>
      </c>
      <c r="D149" s="132">
        <v>0</v>
      </c>
      <c r="E149" s="132">
        <v>0</v>
      </c>
      <c r="F149" s="132">
        <v>0</v>
      </c>
      <c r="G149" s="132">
        <v>0</v>
      </c>
      <c r="H149" s="132">
        <v>0</v>
      </c>
      <c r="I149" s="132">
        <v>0</v>
      </c>
      <c r="J149" s="132">
        <v>0</v>
      </c>
      <c r="K149" s="132">
        <v>0</v>
      </c>
      <c r="L149" s="132">
        <v>0</v>
      </c>
      <c r="M149" s="132">
        <v>0</v>
      </c>
      <c r="N149" s="132">
        <v>0</v>
      </c>
      <c r="O149" s="132">
        <v>0</v>
      </c>
      <c r="P149" s="132">
        <v>0</v>
      </c>
      <c r="Q149" s="132">
        <v>0</v>
      </c>
    </row>
    <row r="150" spans="1:17" ht="12" customHeight="1" x14ac:dyDescent="0.25">
      <c r="A150" s="167" t="s">
        <v>143</v>
      </c>
      <c r="B150" s="132"/>
      <c r="C150" s="132">
        <f t="shared" ref="C150" si="586">SUM(C151:C152)</f>
        <v>0</v>
      </c>
      <c r="D150" s="132">
        <f t="shared" ref="D150" si="587">SUM(D151:D152)</f>
        <v>0</v>
      </c>
      <c r="E150" s="132">
        <f t="shared" ref="E150" si="588">SUM(E151:E152)</f>
        <v>0</v>
      </c>
      <c r="F150" s="132">
        <f t="shared" ref="F150" si="589">SUM(F151:F152)</f>
        <v>0</v>
      </c>
      <c r="G150" s="132">
        <f t="shared" ref="G150" si="590">SUM(G151:G152)</f>
        <v>0</v>
      </c>
      <c r="H150" s="132">
        <f t="shared" ref="H150" si="591">SUM(H151:H152)</f>
        <v>0</v>
      </c>
      <c r="I150" s="132">
        <f t="shared" ref="I150" si="592">SUM(I151:I152)</f>
        <v>0</v>
      </c>
      <c r="J150" s="132">
        <f t="shared" ref="J150" si="593">SUM(J151:J152)</f>
        <v>0</v>
      </c>
      <c r="K150" s="132">
        <f t="shared" ref="K150" si="594">SUM(K151:K152)</f>
        <v>0</v>
      </c>
      <c r="L150" s="132">
        <f t="shared" ref="L150" si="595">SUM(L151:L152)</f>
        <v>0</v>
      </c>
      <c r="M150" s="132">
        <f t="shared" ref="M150" si="596">SUM(M151:M152)</f>
        <v>0</v>
      </c>
      <c r="N150" s="132">
        <f t="shared" ref="N150" si="597">SUM(N151:N152)</f>
        <v>0</v>
      </c>
      <c r="O150" s="132">
        <f t="shared" ref="O150" si="598">SUM(O151:O152)</f>
        <v>0</v>
      </c>
      <c r="P150" s="132">
        <f t="shared" ref="P150" si="599">SUM(P151:P152)</f>
        <v>0</v>
      </c>
      <c r="Q150" s="132">
        <f t="shared" ref="Q150" si="600">SUM(Q151:Q152)</f>
        <v>0</v>
      </c>
    </row>
    <row r="151" spans="1:17" ht="12" customHeight="1" x14ac:dyDescent="0.25">
      <c r="A151" s="166" t="s">
        <v>57</v>
      </c>
      <c r="B151" s="165"/>
      <c r="C151" s="165">
        <v>0</v>
      </c>
      <c r="D151" s="165">
        <v>0</v>
      </c>
      <c r="E151" s="165">
        <v>0</v>
      </c>
      <c r="F151" s="165">
        <v>0</v>
      </c>
      <c r="G151" s="165">
        <v>0</v>
      </c>
      <c r="H151" s="165">
        <v>0</v>
      </c>
      <c r="I151" s="165">
        <v>0</v>
      </c>
      <c r="J151" s="165">
        <v>0</v>
      </c>
      <c r="K151" s="165">
        <v>0</v>
      </c>
      <c r="L151" s="165">
        <v>0</v>
      </c>
      <c r="M151" s="165">
        <v>0</v>
      </c>
      <c r="N151" s="165">
        <v>0</v>
      </c>
      <c r="O151" s="165">
        <v>0</v>
      </c>
      <c r="P151" s="165">
        <v>0</v>
      </c>
      <c r="Q151" s="165">
        <v>0</v>
      </c>
    </row>
    <row r="152" spans="1:17" ht="12" customHeight="1" x14ac:dyDescent="0.25">
      <c r="A152" s="147" t="s">
        <v>59</v>
      </c>
      <c r="B152" s="164"/>
      <c r="C152" s="164">
        <v>0</v>
      </c>
      <c r="D152" s="164">
        <v>0</v>
      </c>
      <c r="E152" s="164">
        <v>0</v>
      </c>
      <c r="F152" s="164">
        <v>0</v>
      </c>
      <c r="G152" s="164">
        <v>0</v>
      </c>
      <c r="H152" s="164">
        <v>0</v>
      </c>
      <c r="I152" s="164">
        <v>0</v>
      </c>
      <c r="J152" s="164">
        <v>0</v>
      </c>
      <c r="K152" s="164">
        <v>0</v>
      </c>
      <c r="L152" s="164">
        <v>0</v>
      </c>
      <c r="M152" s="164">
        <v>0</v>
      </c>
      <c r="N152" s="164">
        <v>0</v>
      </c>
      <c r="O152" s="164">
        <v>0</v>
      </c>
      <c r="P152" s="164">
        <v>0</v>
      </c>
      <c r="Q152" s="164">
        <v>0</v>
      </c>
    </row>
    <row r="153" spans="1:17" ht="12" customHeight="1" x14ac:dyDescent="0.25">
      <c r="A153" s="163" t="s">
        <v>142</v>
      </c>
      <c r="B153" s="162"/>
      <c r="C153" s="162">
        <v>0.21126998699225538</v>
      </c>
      <c r="D153" s="162">
        <v>0.28300484579268426</v>
      </c>
      <c r="E153" s="162">
        <v>0.2470237715193967</v>
      </c>
      <c r="F153" s="162">
        <v>0.25728915049093765</v>
      </c>
      <c r="G153" s="162">
        <v>0</v>
      </c>
      <c r="H153" s="162">
        <v>0</v>
      </c>
      <c r="I153" s="162">
        <v>4.2904288716556511E-3</v>
      </c>
      <c r="J153" s="162">
        <v>2.7214534053403041E-2</v>
      </c>
      <c r="K153" s="162">
        <v>0</v>
      </c>
      <c r="L153" s="162">
        <v>0</v>
      </c>
      <c r="M153" s="162">
        <v>0</v>
      </c>
      <c r="N153" s="162">
        <v>0</v>
      </c>
      <c r="O153" s="162">
        <v>0</v>
      </c>
      <c r="P153" s="162">
        <v>0</v>
      </c>
      <c r="Q153" s="162">
        <v>0</v>
      </c>
    </row>
    <row r="154" spans="1:17" ht="12" customHeight="1" x14ac:dyDescent="0.25">
      <c r="A154" s="161" t="s">
        <v>141</v>
      </c>
      <c r="B154" s="160"/>
      <c r="C154" s="160">
        <f t="shared" ref="C154" si="601">SUM(C155:C156)</f>
        <v>0.35815342436691117</v>
      </c>
      <c r="D154" s="160">
        <f t="shared" ref="D154" si="602">SUM(D155:D156)</f>
        <v>0.45526722885113358</v>
      </c>
      <c r="E154" s="160">
        <f t="shared" ref="E154" si="603">SUM(E155:E156)</f>
        <v>0.58262999717801711</v>
      </c>
      <c r="F154" s="160">
        <f t="shared" ref="F154" si="604">SUM(F155:F156)</f>
        <v>0.55398013005269831</v>
      </c>
      <c r="G154" s="160">
        <f t="shared" ref="G154" si="605">SUM(G155:G156)</f>
        <v>0.88399216004998049</v>
      </c>
      <c r="H154" s="160">
        <f t="shared" ref="H154" si="606">SUM(H155:H156)</f>
        <v>0.60340709533332526</v>
      </c>
      <c r="I154" s="160">
        <f t="shared" ref="I154" si="607">SUM(I155:I156)</f>
        <v>1.7459225531450622</v>
      </c>
      <c r="J154" s="160">
        <f t="shared" ref="J154" si="608">SUM(J155:J156)</f>
        <v>0.36417497745734684</v>
      </c>
      <c r="K154" s="160">
        <f t="shared" ref="K154" si="609">SUM(K155:K156)</f>
        <v>0.85511482803797878</v>
      </c>
      <c r="L154" s="160">
        <f t="shared" ref="L154" si="610">SUM(L155:L156)</f>
        <v>0.43892003070916469</v>
      </c>
      <c r="M154" s="160">
        <f t="shared" ref="M154" si="611">SUM(M155:M156)</f>
        <v>1.0178572642820283</v>
      </c>
      <c r="N154" s="160">
        <f t="shared" ref="N154" si="612">SUM(N155:N156)</f>
        <v>1.8288448119942471</v>
      </c>
      <c r="O154" s="160">
        <f t="shared" ref="O154" si="613">SUM(O155:O156)</f>
        <v>1.0395305911438921</v>
      </c>
      <c r="P154" s="160">
        <f t="shared" ref="P154" si="614">SUM(P155:P156)</f>
        <v>2.6422208485102852</v>
      </c>
      <c r="Q154" s="160">
        <f t="shared" ref="Q154" si="615">SUM(Q155:Q156)</f>
        <v>1.9869681236727099</v>
      </c>
    </row>
    <row r="155" spans="1:17" ht="12" customHeight="1" x14ac:dyDescent="0.25">
      <c r="A155" s="148" t="s">
        <v>60</v>
      </c>
      <c r="B155" s="156"/>
      <c r="C155" s="156">
        <v>0.24261204057562902</v>
      </c>
      <c r="D155" s="156">
        <v>0.30792013344323649</v>
      </c>
      <c r="E155" s="156">
        <v>0.39386834472950771</v>
      </c>
      <c r="F155" s="156">
        <v>0.37062674089807823</v>
      </c>
      <c r="G155" s="156">
        <v>0.59351092851755305</v>
      </c>
      <c r="H155" s="156">
        <v>0.4023459388667639</v>
      </c>
      <c r="I155" s="156">
        <v>1.1964176468340149</v>
      </c>
      <c r="J155" s="156">
        <v>0.24453711431541564</v>
      </c>
      <c r="K155" s="156">
        <v>0.58033657023149054</v>
      </c>
      <c r="L155" s="156">
        <v>0.29294727942852089</v>
      </c>
      <c r="M155" s="156">
        <v>0.70070814809182402</v>
      </c>
      <c r="N155" s="156">
        <v>1.2513247558926468</v>
      </c>
      <c r="O155" s="156">
        <v>0.70094976148157973</v>
      </c>
      <c r="P155" s="156">
        <v>1.8543663219714284</v>
      </c>
      <c r="Q155" s="156">
        <v>1.3710918419088027</v>
      </c>
    </row>
    <row r="156" spans="1:17" ht="12" customHeight="1" x14ac:dyDescent="0.25">
      <c r="A156" s="148" t="s">
        <v>59</v>
      </c>
      <c r="B156" s="156"/>
      <c r="C156" s="156">
        <v>0.11554138379128213</v>
      </c>
      <c r="D156" s="156">
        <v>0.14734709540789709</v>
      </c>
      <c r="E156" s="156">
        <v>0.18876165244850934</v>
      </c>
      <c r="F156" s="156">
        <v>0.18335338915462013</v>
      </c>
      <c r="G156" s="156">
        <v>0.29048123153242739</v>
      </c>
      <c r="H156" s="156">
        <v>0.20106115646656142</v>
      </c>
      <c r="I156" s="156">
        <v>0.54950490631104731</v>
      </c>
      <c r="J156" s="156">
        <v>0.1196378631419312</v>
      </c>
      <c r="K156" s="156">
        <v>0.27477825780648829</v>
      </c>
      <c r="L156" s="156">
        <v>0.1459727512806438</v>
      </c>
      <c r="M156" s="156">
        <v>0.31714911619020431</v>
      </c>
      <c r="N156" s="156">
        <v>0.5775200561016004</v>
      </c>
      <c r="O156" s="156">
        <v>0.33858082966231251</v>
      </c>
      <c r="P156" s="156">
        <v>0.78785452653885679</v>
      </c>
      <c r="Q156" s="156">
        <v>0.61587628176390707</v>
      </c>
    </row>
    <row r="157" spans="1:17" ht="12" customHeight="1" x14ac:dyDescent="0.25">
      <c r="A157" s="158" t="s">
        <v>62</v>
      </c>
      <c r="B157" s="157"/>
      <c r="C157" s="157">
        <f t="shared" ref="C157" si="616">SUM(C158:C159)</f>
        <v>0.20090914884638658</v>
      </c>
      <c r="D157" s="157">
        <f t="shared" ref="D157" si="617">SUM(D158:D159)</f>
        <v>0.26414543114327937</v>
      </c>
      <c r="E157" s="157">
        <f t="shared" ref="E157" si="618">SUM(E158:E159)</f>
        <v>0.30072325134311861</v>
      </c>
      <c r="F157" s="157">
        <f t="shared" ref="F157" si="619">SUM(F158:F159)</f>
        <v>0.29425684666423524</v>
      </c>
      <c r="G157" s="157">
        <f t="shared" ref="G157" si="620">SUM(G158:G159)</f>
        <v>0.31329433284343378</v>
      </c>
      <c r="H157" s="157">
        <f t="shared" ref="H157" si="621">SUM(H158:H159)</f>
        <v>0.21660196722325517</v>
      </c>
      <c r="I157" s="157">
        <f t="shared" ref="I157" si="622">SUM(I158:I159)</f>
        <v>0.6147651719524081</v>
      </c>
      <c r="J157" s="157">
        <f t="shared" ref="J157" si="623">SUM(J158:J159)</f>
        <v>0.14037331754681709</v>
      </c>
      <c r="K157" s="157">
        <f t="shared" ref="K157" si="624">SUM(K158:K159)</f>
        <v>0.31373424948625311</v>
      </c>
      <c r="L157" s="157">
        <f t="shared" ref="L157" si="625">SUM(L158:L159)</f>
        <v>0.15847083632813536</v>
      </c>
      <c r="M157" s="157">
        <f t="shared" ref="M157" si="626">SUM(M158:M159)</f>
        <v>0.36196407549131016</v>
      </c>
      <c r="N157" s="157">
        <f t="shared" ref="N157" si="627">SUM(N158:N159)</f>
        <v>0.68536255510151911</v>
      </c>
      <c r="O157" s="157">
        <f t="shared" ref="O157" si="628">SUM(O158:O159)</f>
        <v>0.3744155702868357</v>
      </c>
      <c r="P157" s="157">
        <f t="shared" ref="P157" si="629">SUM(P158:P159)</f>
        <v>0.96823364788292754</v>
      </c>
      <c r="Q157" s="157">
        <f t="shared" ref="Q157" si="630">SUM(Q158:Q159)</f>
        <v>0.72222685084860561</v>
      </c>
    </row>
    <row r="158" spans="1:17" ht="12" customHeight="1" x14ac:dyDescent="0.25">
      <c r="A158" s="23" t="s">
        <v>57</v>
      </c>
      <c r="B158" s="156"/>
      <c r="C158" s="156">
        <v>0</v>
      </c>
      <c r="D158" s="156">
        <v>0</v>
      </c>
      <c r="E158" s="156">
        <v>0</v>
      </c>
      <c r="F158" s="156">
        <v>0</v>
      </c>
      <c r="G158" s="156">
        <v>0</v>
      </c>
      <c r="H158" s="156">
        <v>0</v>
      </c>
      <c r="I158" s="156">
        <v>0</v>
      </c>
      <c r="J158" s="156">
        <v>0</v>
      </c>
      <c r="K158" s="156">
        <v>0</v>
      </c>
      <c r="L158" s="156">
        <v>0</v>
      </c>
      <c r="M158" s="156">
        <v>0</v>
      </c>
      <c r="N158" s="156">
        <v>0</v>
      </c>
      <c r="O158" s="156">
        <v>0</v>
      </c>
      <c r="P158" s="156">
        <v>0</v>
      </c>
      <c r="Q158" s="156">
        <v>0</v>
      </c>
    </row>
    <row r="159" spans="1:17" ht="12" customHeight="1" x14ac:dyDescent="0.25">
      <c r="A159" s="29" t="s">
        <v>140</v>
      </c>
      <c r="B159" s="57"/>
      <c r="C159" s="57">
        <v>0.20090914884638658</v>
      </c>
      <c r="D159" s="57">
        <v>0.26414543114327937</v>
      </c>
      <c r="E159" s="57">
        <v>0.30072325134311861</v>
      </c>
      <c r="F159" s="57">
        <v>0.29425684666423524</v>
      </c>
      <c r="G159" s="57">
        <v>0.31329433284343378</v>
      </c>
      <c r="H159" s="57">
        <v>0.21660196722325517</v>
      </c>
      <c r="I159" s="57">
        <v>0.6147651719524081</v>
      </c>
      <c r="J159" s="57">
        <v>0.14037331754681709</v>
      </c>
      <c r="K159" s="57">
        <v>0.31373424948625311</v>
      </c>
      <c r="L159" s="57">
        <v>0.15847083632813536</v>
      </c>
      <c r="M159" s="57">
        <v>0.36196407549131016</v>
      </c>
      <c r="N159" s="57">
        <v>0.68536255510151911</v>
      </c>
      <c r="O159" s="57">
        <v>0.3744155702868357</v>
      </c>
      <c r="P159" s="57">
        <v>0.96823364788292754</v>
      </c>
      <c r="Q159" s="57">
        <v>0.72222685084860561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68">
        <f t="shared" ref="C161" si="631">SUM(C162,C164,C166,C175)</f>
        <v>20.925288845388494</v>
      </c>
      <c r="D161" s="168">
        <f t="shared" ref="D161" si="632">SUM(D162,D164,D166,D175)</f>
        <v>15.666052805155772</v>
      </c>
      <c r="E161" s="168">
        <f t="shared" ref="E161" si="633">SUM(E162,E164,E166,E175)</f>
        <v>13.782168226578234</v>
      </c>
      <c r="F161" s="168">
        <f t="shared" ref="F161" si="634">SUM(F162,F164,F166,F175)</f>
        <v>9.4022146126261941</v>
      </c>
      <c r="G161" s="168">
        <f t="shared" ref="G161" si="635">SUM(G162,G164,G166,G175)</f>
        <v>9.4433097849319179</v>
      </c>
      <c r="H161" s="168">
        <f t="shared" ref="H161" si="636">SUM(H162,H164,H166,H175)</f>
        <v>6.371605341479877</v>
      </c>
      <c r="I161" s="168">
        <f t="shared" ref="I161" si="637">SUM(I162,I164,I166,I175)</f>
        <v>7.593666478609193</v>
      </c>
      <c r="J161" s="168">
        <f t="shared" ref="J161" si="638">SUM(J162,J164,J166,J175)</f>
        <v>8.5592198083611457</v>
      </c>
      <c r="K161" s="168">
        <f t="shared" ref="K161" si="639">SUM(K162,K164,K166,K175)</f>
        <v>8.3046581793426615</v>
      </c>
      <c r="L161" s="168">
        <f t="shared" ref="L161" si="640">SUM(L162,L164,L166,L175)</f>
        <v>8.024140095321572</v>
      </c>
      <c r="M161" s="168">
        <f t="shared" ref="M161" si="641">SUM(M162,M164,M166,M175)</f>
        <v>2.6121437705923767</v>
      </c>
      <c r="N161" s="168">
        <f t="shared" ref="N161" si="642">SUM(N162,N164,N166,N175)</f>
        <v>0</v>
      </c>
      <c r="O161" s="168">
        <f t="shared" ref="O161" si="643">SUM(O162,O164,O166,O175)</f>
        <v>0.2404058140412349</v>
      </c>
      <c r="P161" s="168">
        <f t="shared" ref="P161" si="644">SUM(P162,P164,P166,P175)</f>
        <v>2.9097249093007775</v>
      </c>
      <c r="Q161" s="168">
        <f t="shared" ref="Q161" si="645">SUM(Q162,Q164,Q166,Q175)</f>
        <v>0</v>
      </c>
    </row>
    <row r="162" spans="1:17" ht="12.95" customHeight="1" x14ac:dyDescent="0.25">
      <c r="A162" s="158" t="s">
        <v>65</v>
      </c>
      <c r="B162" s="157"/>
      <c r="C162" s="157">
        <f t="shared" ref="C162:Q162" si="646">C163</f>
        <v>17.323325349995184</v>
      </c>
      <c r="D162" s="157">
        <f t="shared" si="646"/>
        <v>12.850174046028251</v>
      </c>
      <c r="E162" s="157">
        <f t="shared" si="646"/>
        <v>11.334337792658104</v>
      </c>
      <c r="F162" s="157">
        <f t="shared" si="646"/>
        <v>7.6301803327552458</v>
      </c>
      <c r="G162" s="157">
        <f t="shared" si="646"/>
        <v>7.6200146458983653</v>
      </c>
      <c r="H162" s="157">
        <f t="shared" si="646"/>
        <v>5.0741927258570589</v>
      </c>
      <c r="I162" s="157">
        <f t="shared" si="646"/>
        <v>6.032152261757652</v>
      </c>
      <c r="J162" s="157">
        <f t="shared" si="646"/>
        <v>6.8144371544588793</v>
      </c>
      <c r="K162" s="157">
        <f t="shared" si="646"/>
        <v>6.5420368753130314</v>
      </c>
      <c r="L162" s="157">
        <f t="shared" si="646"/>
        <v>6.5149486516497426</v>
      </c>
      <c r="M162" s="157">
        <f t="shared" si="646"/>
        <v>2.049742514463389</v>
      </c>
      <c r="N162" s="157">
        <f t="shared" si="646"/>
        <v>0</v>
      </c>
      <c r="O162" s="157">
        <f t="shared" si="646"/>
        <v>0.17516438932986275</v>
      </c>
      <c r="P162" s="157">
        <f t="shared" si="646"/>
        <v>2.2974340848634238</v>
      </c>
      <c r="Q162" s="157">
        <f t="shared" si="646"/>
        <v>0</v>
      </c>
    </row>
    <row r="163" spans="1:17" ht="12" customHeight="1" x14ac:dyDescent="0.25">
      <c r="A163" s="23" t="s">
        <v>60</v>
      </c>
      <c r="B163" s="57"/>
      <c r="C163" s="57">
        <v>17.323325349995184</v>
      </c>
      <c r="D163" s="57">
        <v>12.850174046028251</v>
      </c>
      <c r="E163" s="57">
        <v>11.334337792658104</v>
      </c>
      <c r="F163" s="57">
        <v>7.6301803327552458</v>
      </c>
      <c r="G163" s="57">
        <v>7.6200146458983653</v>
      </c>
      <c r="H163" s="57">
        <v>5.0741927258570589</v>
      </c>
      <c r="I163" s="57">
        <v>6.032152261757652</v>
      </c>
      <c r="J163" s="57">
        <v>6.8144371544588793</v>
      </c>
      <c r="K163" s="57">
        <v>6.5420368753130314</v>
      </c>
      <c r="L163" s="57">
        <v>6.5149486516497426</v>
      </c>
      <c r="M163" s="57">
        <v>2.049742514463389</v>
      </c>
      <c r="N163" s="57">
        <v>0</v>
      </c>
      <c r="O163" s="57">
        <v>0.17516438932986275</v>
      </c>
      <c r="P163" s="57">
        <v>2.2974340848634238</v>
      </c>
      <c r="Q163" s="57">
        <v>0</v>
      </c>
    </row>
    <row r="164" spans="1:17" ht="12.95" customHeight="1" x14ac:dyDescent="0.25">
      <c r="A164" s="158" t="s">
        <v>112</v>
      </c>
      <c r="B164" s="157"/>
      <c r="C164" s="157">
        <f t="shared" ref="C164:Q164" si="647">C165</f>
        <v>2.7472964891536104E-2</v>
      </c>
      <c r="D164" s="157">
        <f t="shared" si="647"/>
        <v>1.5359000863308899E-2</v>
      </c>
      <c r="E164" s="157">
        <f t="shared" si="647"/>
        <v>8.424390003322263E-3</v>
      </c>
      <c r="F164" s="157">
        <f t="shared" si="647"/>
        <v>1.7183954064903771E-2</v>
      </c>
      <c r="G164" s="157">
        <f t="shared" si="647"/>
        <v>1.7127326666294893E-2</v>
      </c>
      <c r="H164" s="157">
        <f t="shared" si="647"/>
        <v>1.7590579072535899E-2</v>
      </c>
      <c r="I164" s="157">
        <f t="shared" si="647"/>
        <v>1.7141876534664004E-2</v>
      </c>
      <c r="J164" s="157">
        <f t="shared" si="647"/>
        <v>4.8991109509014134E-2</v>
      </c>
      <c r="K164" s="157">
        <f t="shared" si="647"/>
        <v>6.1194704721249674E-2</v>
      </c>
      <c r="L164" s="157">
        <f t="shared" si="647"/>
        <v>5.7661142568050834E-2</v>
      </c>
      <c r="M164" s="157">
        <f t="shared" si="647"/>
        <v>4.1822025593445188E-2</v>
      </c>
      <c r="N164" s="157">
        <f t="shared" si="647"/>
        <v>0</v>
      </c>
      <c r="O164" s="157">
        <f t="shared" si="647"/>
        <v>2.5778026045436615E-2</v>
      </c>
      <c r="P164" s="157">
        <f t="shared" si="647"/>
        <v>9.9677324077862887E-4</v>
      </c>
      <c r="Q164" s="157">
        <f t="shared" si="647"/>
        <v>0</v>
      </c>
    </row>
    <row r="165" spans="1:17" ht="12" customHeight="1" x14ac:dyDescent="0.25">
      <c r="A165" s="23" t="s">
        <v>60</v>
      </c>
      <c r="B165" s="156"/>
      <c r="C165" s="156">
        <v>2.7472964891536104E-2</v>
      </c>
      <c r="D165" s="156">
        <v>1.5359000863308899E-2</v>
      </c>
      <c r="E165" s="156">
        <v>8.424390003322263E-3</v>
      </c>
      <c r="F165" s="156">
        <v>1.7183954064903771E-2</v>
      </c>
      <c r="G165" s="156">
        <v>1.7127326666294893E-2</v>
      </c>
      <c r="H165" s="156">
        <v>1.7590579072535899E-2</v>
      </c>
      <c r="I165" s="156">
        <v>1.7141876534664004E-2</v>
      </c>
      <c r="J165" s="156">
        <v>4.8991109509014134E-2</v>
      </c>
      <c r="K165" s="156">
        <v>6.1194704721249674E-2</v>
      </c>
      <c r="L165" s="156">
        <v>5.7661142568050834E-2</v>
      </c>
      <c r="M165" s="156">
        <v>4.1822025593445188E-2</v>
      </c>
      <c r="N165" s="156">
        <v>0</v>
      </c>
      <c r="O165" s="156">
        <v>2.5778026045436615E-2</v>
      </c>
      <c r="P165" s="156">
        <v>9.9677324077862887E-4</v>
      </c>
      <c r="Q165" s="156">
        <v>0</v>
      </c>
    </row>
    <row r="166" spans="1:17" ht="12" customHeight="1" x14ac:dyDescent="0.25">
      <c r="A166" s="158" t="s">
        <v>63</v>
      </c>
      <c r="B166" s="157"/>
      <c r="C166" s="157">
        <f t="shared" ref="C166" si="648">SUM(C167:C168,C171:C172)</f>
        <v>2.6348030558039932</v>
      </c>
      <c r="D166" s="157">
        <f t="shared" ref="D166" si="649">SUM(D167:D168,D171:D172)</f>
        <v>2.0574291934348699</v>
      </c>
      <c r="E166" s="157">
        <f t="shared" ref="E166" si="650">SUM(E167:E168,E171:E172)</f>
        <v>1.7856447773675077</v>
      </c>
      <c r="F166" s="157">
        <f t="shared" ref="F166" si="651">SUM(F167:F168,F171:F172)</f>
        <v>1.2845842342228957</v>
      </c>
      <c r="G166" s="157">
        <f t="shared" ref="G166" si="652">SUM(G167:G168,G171:G172)</f>
        <v>1.3308445038107759</v>
      </c>
      <c r="H166" s="157">
        <f t="shared" ref="H166" si="653">SUM(H167:H168,H171:H172)</f>
        <v>0.94000385666949904</v>
      </c>
      <c r="I166" s="157">
        <f t="shared" ref="I166" si="654">SUM(I167:I168,I171:I172)</f>
        <v>1.1452536370057178</v>
      </c>
      <c r="J166" s="157">
        <f t="shared" ref="J166" si="655">SUM(J167:J168,J171:J172)</f>
        <v>1.2483020501673314</v>
      </c>
      <c r="K166" s="157">
        <f t="shared" ref="K166" si="656">SUM(K167:K168,K171:K172)</f>
        <v>1.2435241671674373</v>
      </c>
      <c r="L166" s="157">
        <f t="shared" ref="L166" si="657">SUM(L167:L168,L171:L172)</f>
        <v>1.0660126092878368</v>
      </c>
      <c r="M166" s="157">
        <f t="shared" ref="M166" si="658">SUM(M167:M168,M171:M172)</f>
        <v>0.38519909508699607</v>
      </c>
      <c r="N166" s="157">
        <f t="shared" ref="N166" si="659">SUM(N167:N168,N171:N172)</f>
        <v>0</v>
      </c>
      <c r="O166" s="157">
        <f t="shared" ref="O166" si="660">SUM(O167:O168,O171:O172)</f>
        <v>2.9076017637029557E-2</v>
      </c>
      <c r="P166" s="157">
        <f t="shared" ref="P166" si="661">SUM(P167:P168,P171:P172)</f>
        <v>0.44891897416916982</v>
      </c>
      <c r="Q166" s="157">
        <f t="shared" ref="Q166" si="662">SUM(Q167:Q168,Q171:Q172)</f>
        <v>0</v>
      </c>
    </row>
    <row r="167" spans="1:17" ht="12" customHeight="1" x14ac:dyDescent="0.25">
      <c r="A167" s="167" t="s">
        <v>144</v>
      </c>
      <c r="B167" s="132"/>
      <c r="C167" s="132">
        <v>0</v>
      </c>
      <c r="D167" s="132">
        <v>0</v>
      </c>
      <c r="E167" s="132">
        <v>0</v>
      </c>
      <c r="F167" s="132">
        <v>0</v>
      </c>
      <c r="G167" s="132">
        <v>0</v>
      </c>
      <c r="H167" s="132">
        <v>0</v>
      </c>
      <c r="I167" s="132">
        <v>0</v>
      </c>
      <c r="J167" s="132">
        <v>0</v>
      </c>
      <c r="K167" s="132">
        <v>0</v>
      </c>
      <c r="L167" s="132">
        <v>0</v>
      </c>
      <c r="M167" s="132">
        <v>0</v>
      </c>
      <c r="N167" s="132">
        <v>0</v>
      </c>
      <c r="O167" s="132">
        <v>0</v>
      </c>
      <c r="P167" s="132">
        <v>0</v>
      </c>
      <c r="Q167" s="132">
        <v>0</v>
      </c>
    </row>
    <row r="168" spans="1:17" ht="12" customHeight="1" x14ac:dyDescent="0.25">
      <c r="A168" s="167" t="s">
        <v>143</v>
      </c>
      <c r="B168" s="132"/>
      <c r="C168" s="132">
        <f t="shared" ref="C168" si="663">SUM(C169:C170)</f>
        <v>0</v>
      </c>
      <c r="D168" s="132">
        <f t="shared" ref="D168" si="664">SUM(D169:D170)</f>
        <v>0</v>
      </c>
      <c r="E168" s="132">
        <f t="shared" ref="E168" si="665">SUM(E169:E170)</f>
        <v>0</v>
      </c>
      <c r="F168" s="132">
        <f t="shared" ref="F168" si="666">SUM(F169:F170)</f>
        <v>0</v>
      </c>
      <c r="G168" s="132">
        <f t="shared" ref="G168" si="667">SUM(G169:G170)</f>
        <v>0</v>
      </c>
      <c r="H168" s="132">
        <f t="shared" ref="H168" si="668">SUM(H169:H170)</f>
        <v>0</v>
      </c>
      <c r="I168" s="132">
        <f t="shared" ref="I168" si="669">SUM(I169:I170)</f>
        <v>0</v>
      </c>
      <c r="J168" s="132">
        <f t="shared" ref="J168" si="670">SUM(J169:J170)</f>
        <v>0</v>
      </c>
      <c r="K168" s="132">
        <f t="shared" ref="K168" si="671">SUM(K169:K170)</f>
        <v>0</v>
      </c>
      <c r="L168" s="132">
        <f t="shared" ref="L168" si="672">SUM(L169:L170)</f>
        <v>0</v>
      </c>
      <c r="M168" s="132">
        <f t="shared" ref="M168" si="673">SUM(M169:M170)</f>
        <v>0</v>
      </c>
      <c r="N168" s="132">
        <f t="shared" ref="N168" si="674">SUM(N169:N170)</f>
        <v>0</v>
      </c>
      <c r="O168" s="132">
        <f t="shared" ref="O168" si="675">SUM(O169:O170)</f>
        <v>0</v>
      </c>
      <c r="P168" s="132">
        <f t="shared" ref="P168" si="676">SUM(P169:P170)</f>
        <v>0</v>
      </c>
      <c r="Q168" s="132">
        <f t="shared" ref="Q168" si="677">SUM(Q169:Q170)</f>
        <v>0</v>
      </c>
    </row>
    <row r="169" spans="1:17" ht="12" customHeight="1" x14ac:dyDescent="0.25">
      <c r="A169" s="166" t="s">
        <v>57</v>
      </c>
      <c r="B169" s="165"/>
      <c r="C169" s="165">
        <v>0</v>
      </c>
      <c r="D169" s="165">
        <v>0</v>
      </c>
      <c r="E169" s="165">
        <v>0</v>
      </c>
      <c r="F169" s="165">
        <v>0</v>
      </c>
      <c r="G169" s="165">
        <v>0</v>
      </c>
      <c r="H169" s="165">
        <v>0</v>
      </c>
      <c r="I169" s="165">
        <v>0</v>
      </c>
      <c r="J169" s="165">
        <v>0</v>
      </c>
      <c r="K169" s="165">
        <v>0</v>
      </c>
      <c r="L169" s="165">
        <v>0</v>
      </c>
      <c r="M169" s="165">
        <v>0</v>
      </c>
      <c r="N169" s="165">
        <v>0</v>
      </c>
      <c r="O169" s="165">
        <v>0</v>
      </c>
      <c r="P169" s="165">
        <v>0</v>
      </c>
      <c r="Q169" s="165">
        <v>0</v>
      </c>
    </row>
    <row r="170" spans="1:17" ht="12" customHeight="1" x14ac:dyDescent="0.25">
      <c r="A170" s="147" t="s">
        <v>59</v>
      </c>
      <c r="B170" s="164"/>
      <c r="C170" s="164">
        <v>0</v>
      </c>
      <c r="D170" s="164">
        <v>0</v>
      </c>
      <c r="E170" s="164">
        <v>0</v>
      </c>
      <c r="F170" s="164">
        <v>0</v>
      </c>
      <c r="G170" s="164">
        <v>0</v>
      </c>
      <c r="H170" s="164">
        <v>0</v>
      </c>
      <c r="I170" s="164">
        <v>0</v>
      </c>
      <c r="J170" s="164">
        <v>0</v>
      </c>
      <c r="K170" s="164">
        <v>0</v>
      </c>
      <c r="L170" s="164">
        <v>0</v>
      </c>
      <c r="M170" s="164">
        <v>0</v>
      </c>
      <c r="N170" s="164">
        <v>0</v>
      </c>
      <c r="O170" s="164">
        <v>0</v>
      </c>
      <c r="P170" s="164">
        <v>0</v>
      </c>
      <c r="Q170" s="164">
        <v>0</v>
      </c>
    </row>
    <row r="171" spans="1:17" ht="12" customHeight="1" x14ac:dyDescent="0.25">
      <c r="A171" s="163" t="s">
        <v>142</v>
      </c>
      <c r="B171" s="162"/>
      <c r="C171" s="162">
        <v>0.89366682511872153</v>
      </c>
      <c r="D171" s="162">
        <v>0.8827760029577657</v>
      </c>
      <c r="E171" s="162">
        <v>0.53964557868783292</v>
      </c>
      <c r="F171" s="162">
        <v>0.41574711494868949</v>
      </c>
      <c r="G171" s="162">
        <v>0</v>
      </c>
      <c r="H171" s="162">
        <v>0</v>
      </c>
      <c r="I171" s="162">
        <v>0.58247650878487078</v>
      </c>
      <c r="J171" s="162">
        <v>0.63373067444608933</v>
      </c>
      <c r="K171" s="162">
        <v>0</v>
      </c>
      <c r="L171" s="162">
        <v>0</v>
      </c>
      <c r="M171" s="162">
        <v>0.13550474960197975</v>
      </c>
      <c r="N171" s="162">
        <v>0</v>
      </c>
      <c r="O171" s="162">
        <v>8.8616607038076427E-3</v>
      </c>
      <c r="P171" s="162">
        <v>0.14239800755285728</v>
      </c>
      <c r="Q171" s="162">
        <v>0</v>
      </c>
    </row>
    <row r="172" spans="1:17" ht="12" customHeight="1" x14ac:dyDescent="0.25">
      <c r="A172" s="161" t="s">
        <v>141</v>
      </c>
      <c r="B172" s="160"/>
      <c r="C172" s="160">
        <f t="shared" ref="C172" si="678">SUM(C173:C174)</f>
        <v>1.7411362306852716</v>
      </c>
      <c r="D172" s="160">
        <f t="shared" ref="D172" si="679">SUM(D173:D174)</f>
        <v>1.1746531904771043</v>
      </c>
      <c r="E172" s="160">
        <f t="shared" ref="E172" si="680">SUM(E173:E174)</f>
        <v>1.2459991986796748</v>
      </c>
      <c r="F172" s="160">
        <f t="shared" ref="F172" si="681">SUM(F173:F174)</f>
        <v>0.86883711927420615</v>
      </c>
      <c r="G172" s="160">
        <f t="shared" ref="G172" si="682">SUM(G173:G174)</f>
        <v>1.3308445038107759</v>
      </c>
      <c r="H172" s="160">
        <f t="shared" ref="H172" si="683">SUM(H173:H174)</f>
        <v>0.94000385666949904</v>
      </c>
      <c r="I172" s="160">
        <f t="shared" ref="I172" si="684">SUM(I173:I174)</f>
        <v>0.56277712822084691</v>
      </c>
      <c r="J172" s="160">
        <f t="shared" ref="J172" si="685">SUM(J173:J174)</f>
        <v>0.6145713757212421</v>
      </c>
      <c r="K172" s="160">
        <f t="shared" ref="K172" si="686">SUM(K173:K174)</f>
        <v>1.2435241671674373</v>
      </c>
      <c r="L172" s="160">
        <f t="shared" ref="L172" si="687">SUM(L173:L174)</f>
        <v>1.0660126092878368</v>
      </c>
      <c r="M172" s="160">
        <f t="shared" ref="M172" si="688">SUM(M173:M174)</f>
        <v>0.24969434548501632</v>
      </c>
      <c r="N172" s="160">
        <f t="shared" ref="N172" si="689">SUM(N173:N174)</f>
        <v>0</v>
      </c>
      <c r="O172" s="160">
        <f t="shared" ref="O172" si="690">SUM(O173:O174)</f>
        <v>2.0214356933221912E-2</v>
      </c>
      <c r="P172" s="160">
        <f t="shared" ref="P172" si="691">SUM(P173:P174)</f>
        <v>0.30652096661631256</v>
      </c>
      <c r="Q172" s="160">
        <f t="shared" ref="Q172" si="692">SUM(Q173:Q174)</f>
        <v>0</v>
      </c>
    </row>
    <row r="173" spans="1:17" ht="12" customHeight="1" x14ac:dyDescent="0.25">
      <c r="A173" s="148" t="s">
        <v>60</v>
      </c>
      <c r="B173" s="156"/>
      <c r="C173" s="156">
        <v>1.1733755887152231</v>
      </c>
      <c r="D173" s="156">
        <v>0.79068022006518468</v>
      </c>
      <c r="E173" s="156">
        <v>0.83876090567004302</v>
      </c>
      <c r="F173" s="156">
        <v>0.57908442611412703</v>
      </c>
      <c r="G173" s="156">
        <v>0.89037388757408031</v>
      </c>
      <c r="H173" s="156">
        <v>0.62473503269479858</v>
      </c>
      <c r="I173" s="156">
        <v>0.3841275620710663</v>
      </c>
      <c r="J173" s="156">
        <v>0.41132618361042877</v>
      </c>
      <c r="K173" s="156">
        <v>0.84267559977841644</v>
      </c>
      <c r="L173" s="156">
        <v>0.71103260324211648</v>
      </c>
      <c r="M173" s="156">
        <v>0.17173038214831191</v>
      </c>
      <c r="N173" s="156">
        <v>0</v>
      </c>
      <c r="O173" s="156">
        <v>1.3598957815710482E-2</v>
      </c>
      <c r="P173" s="156">
        <v>0.21457026188570896</v>
      </c>
      <c r="Q173" s="156">
        <v>0</v>
      </c>
    </row>
    <row r="174" spans="1:17" ht="12" customHeight="1" x14ac:dyDescent="0.25">
      <c r="A174" s="159" t="s">
        <v>59</v>
      </c>
      <c r="B174" s="57"/>
      <c r="C174" s="57">
        <v>0.5677606419700485</v>
      </c>
      <c r="D174" s="57">
        <v>0.38397297041191952</v>
      </c>
      <c r="E174" s="57">
        <v>0.40723829300963188</v>
      </c>
      <c r="F174" s="57">
        <v>0.28975269316007907</v>
      </c>
      <c r="G174" s="57">
        <v>0.44047061623669559</v>
      </c>
      <c r="H174" s="57">
        <v>0.31526882397470046</v>
      </c>
      <c r="I174" s="57">
        <v>0.17864956614978056</v>
      </c>
      <c r="J174" s="57">
        <v>0.20324519211081329</v>
      </c>
      <c r="K174" s="57">
        <v>0.40084856738902092</v>
      </c>
      <c r="L174" s="57">
        <v>0.35498000604572044</v>
      </c>
      <c r="M174" s="57">
        <v>7.7963963336704412E-2</v>
      </c>
      <c r="N174" s="57">
        <v>0</v>
      </c>
      <c r="O174" s="57">
        <v>6.6153991175114295E-3</v>
      </c>
      <c r="P174" s="57">
        <v>9.1950704730603572E-2</v>
      </c>
      <c r="Q174" s="57">
        <v>0</v>
      </c>
    </row>
    <row r="175" spans="1:17" ht="12" customHeight="1" x14ac:dyDescent="0.25">
      <c r="A175" s="158" t="s">
        <v>62</v>
      </c>
      <c r="B175" s="157"/>
      <c r="C175" s="157">
        <f t="shared" ref="C175" si="693">SUM(C176:C177)</f>
        <v>0.93968747469777925</v>
      </c>
      <c r="D175" s="157">
        <f t="shared" ref="D175" si="694">SUM(D176:D177)</f>
        <v>0.74309056482934066</v>
      </c>
      <c r="E175" s="157">
        <f t="shared" ref="E175" si="695">SUM(E176:E177)</f>
        <v>0.65376126654930178</v>
      </c>
      <c r="F175" s="157">
        <f t="shared" ref="F175" si="696">SUM(F176:F177)</f>
        <v>0.47026609158314914</v>
      </c>
      <c r="G175" s="157">
        <f t="shared" ref="G175" si="697">SUM(G176:G177)</f>
        <v>0.47532330855648175</v>
      </c>
      <c r="H175" s="157">
        <f t="shared" ref="H175" si="698">SUM(H176:H177)</f>
        <v>0.33981817988078294</v>
      </c>
      <c r="I175" s="157">
        <f t="shared" ref="I175" si="699">SUM(I176:I177)</f>
        <v>0.39911870331115945</v>
      </c>
      <c r="J175" s="157">
        <f t="shared" ref="J175" si="700">SUM(J176:J177)</f>
        <v>0.44748949422591966</v>
      </c>
      <c r="K175" s="157">
        <f t="shared" ref="K175" si="701">SUM(K176:K177)</f>
        <v>0.45790243214094384</v>
      </c>
      <c r="L175" s="157">
        <f t="shared" ref="L175" si="702">SUM(L176:L177)</f>
        <v>0.38551769181594076</v>
      </c>
      <c r="M175" s="157">
        <f t="shared" ref="M175" si="703">SUM(M176:M177)</f>
        <v>0.13538013544854635</v>
      </c>
      <c r="N175" s="157">
        <f t="shared" ref="N175" si="704">SUM(N176:N177)</f>
        <v>0</v>
      </c>
      <c r="O175" s="157">
        <f t="shared" ref="O175" si="705">SUM(O176:O177)</f>
        <v>1.0387381028905998E-2</v>
      </c>
      <c r="P175" s="157">
        <f t="shared" ref="P175" si="706">SUM(P176:P177)</f>
        <v>0.16237507702740511</v>
      </c>
      <c r="Q175" s="157">
        <f t="shared" ref="Q175" si="707">SUM(Q176:Q177)</f>
        <v>0</v>
      </c>
    </row>
    <row r="176" spans="1:17" ht="12" customHeight="1" x14ac:dyDescent="0.25">
      <c r="A176" s="23" t="s">
        <v>57</v>
      </c>
      <c r="B176" s="156"/>
      <c r="C176" s="156">
        <v>0</v>
      </c>
      <c r="D176" s="156">
        <v>0</v>
      </c>
      <c r="E176" s="156">
        <v>0</v>
      </c>
      <c r="F176" s="156">
        <v>0</v>
      </c>
      <c r="G176" s="156">
        <v>0</v>
      </c>
      <c r="H176" s="156">
        <v>0</v>
      </c>
      <c r="I176" s="156">
        <v>0</v>
      </c>
      <c r="J176" s="156">
        <v>0</v>
      </c>
      <c r="K176" s="156">
        <v>0</v>
      </c>
      <c r="L176" s="156">
        <v>0</v>
      </c>
      <c r="M176" s="156">
        <v>0</v>
      </c>
      <c r="N176" s="156">
        <v>0</v>
      </c>
      <c r="O176" s="156">
        <v>0</v>
      </c>
      <c r="P176" s="156">
        <v>0</v>
      </c>
      <c r="Q176" s="156">
        <v>0</v>
      </c>
    </row>
    <row r="177" spans="1:17" ht="12" customHeight="1" x14ac:dyDescent="0.25">
      <c r="A177" s="29" t="s">
        <v>140</v>
      </c>
      <c r="B177" s="57"/>
      <c r="C177" s="57">
        <v>0.93968747469777925</v>
      </c>
      <c r="D177" s="57">
        <v>0.74309056482934066</v>
      </c>
      <c r="E177" s="57">
        <v>0.65376126654930178</v>
      </c>
      <c r="F177" s="57">
        <v>0.47026609158314914</v>
      </c>
      <c r="G177" s="57">
        <v>0.47532330855648175</v>
      </c>
      <c r="H177" s="57">
        <v>0.33981817988078294</v>
      </c>
      <c r="I177" s="57">
        <v>0.39911870331115945</v>
      </c>
      <c r="J177" s="57">
        <v>0.44748949422591966</v>
      </c>
      <c r="K177" s="57">
        <v>0.45790243214094384</v>
      </c>
      <c r="L177" s="57">
        <v>0.38551769181594076</v>
      </c>
      <c r="M177" s="57">
        <v>0.13538013544854635</v>
      </c>
      <c r="N177" s="57">
        <v>0</v>
      </c>
      <c r="O177" s="57">
        <v>1.0387381028905998E-2</v>
      </c>
      <c r="P177" s="57">
        <v>0.16237507702740511</v>
      </c>
      <c r="Q177" s="57"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273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176</v>
      </c>
    </row>
    <row r="3" spans="1:17" ht="12" customHeight="1" x14ac:dyDescent="0.25">
      <c r="A3" s="152" t="s">
        <v>172</v>
      </c>
      <c r="B3" s="175"/>
      <c r="C3" s="175" t="str">
        <f>IF(RES_hhdet_in_tes!C3=0,"",RES_hhdet_in_tes!C3/RES_hhdet_in_fec!C3)</f>
        <v/>
      </c>
      <c r="D3" s="175" t="str">
        <f>IF(RES_hhdet_in_tes!D3=0,"",RES_hhdet_in_tes!D3/RES_hhdet_in_fec!D3)</f>
        <v/>
      </c>
      <c r="E3" s="175" t="str">
        <f>IF(RES_hhdet_in_tes!E3=0,"",RES_hhdet_in_tes!E3/RES_hhdet_in_fec!E3)</f>
        <v/>
      </c>
      <c r="F3" s="175">
        <f>IF(RES_hhdet_in_tes!F3=0,"",RES_hhdet_in_tes!F3/RES_hhdet_in_fec!F3)</f>
        <v>0.57047323452363508</v>
      </c>
      <c r="G3" s="175" t="str">
        <f>IF(RES_hhdet_in_tes!G3=0,"",RES_hhdet_in_tes!G3/RES_hhdet_in_fec!G3)</f>
        <v/>
      </c>
      <c r="H3" s="175">
        <f>IF(RES_hhdet_in_tes!H3=0,"",RES_hhdet_in_tes!H3/RES_hhdet_in_fec!H3)</f>
        <v>0.56951579349817216</v>
      </c>
      <c r="I3" s="175">
        <f>IF(RES_hhdet_in_tes!I3=0,"",RES_hhdet_in_tes!I3/RES_hhdet_in_fec!I3)</f>
        <v>0.59436330447964003</v>
      </c>
      <c r="J3" s="175">
        <f>IF(RES_hhdet_in_tes!J3=0,"",RES_hhdet_in_tes!J3/RES_hhdet_in_fec!J3)</f>
        <v>0.58406417595162818</v>
      </c>
      <c r="K3" s="175" t="str">
        <f>IF(RES_hhdet_in_tes!K3=0,"",RES_hhdet_in_tes!K3/RES_hhdet_in_fec!K3)</f>
        <v/>
      </c>
      <c r="L3" s="175">
        <f>IF(RES_hhdet_in_tes!L3=0,"",RES_hhdet_in_tes!L3/RES_hhdet_in_fec!L3)</f>
        <v>0.59872082954706418</v>
      </c>
      <c r="M3" s="175" t="str">
        <f>IF(RES_hhdet_in_tes!M3=0,"",RES_hhdet_in_tes!M3/RES_hhdet_in_fec!M3)</f>
        <v/>
      </c>
      <c r="N3" s="175">
        <f>IF(RES_hhdet_in_tes!N3=0,"",RES_hhdet_in_tes!N3/RES_hhdet_in_fec!N3)</f>
        <v>0.57428679576612229</v>
      </c>
      <c r="O3" s="175" t="str">
        <f>IF(RES_hhdet_in_tes!O3=0,"",RES_hhdet_in_tes!O3/RES_hhdet_in_fec!O3)</f>
        <v/>
      </c>
      <c r="P3" s="175">
        <f>IF(RES_hhdet_in_tes!P3=0,"",RES_hhdet_in_tes!P3/RES_hhdet_in_fec!P3)</f>
        <v>0.55965586714981952</v>
      </c>
      <c r="Q3" s="175">
        <f>IF(RES_hhdet_in_tes!Q3=0,"",RES_hhdet_in_tes!Q3/RES_hhdet_in_fec!Q3)</f>
        <v>0.58574170759844957</v>
      </c>
    </row>
    <row r="4" spans="1:17" ht="12.95" customHeight="1" x14ac:dyDescent="0.25">
      <c r="A4" s="158" t="s">
        <v>65</v>
      </c>
      <c r="B4" s="169"/>
      <c r="C4" s="169" t="str">
        <f>IF(RES_hhdet_in_tes!C4=0,"",RES_hhdet_in_tes!C4/RES_hhdet_in_fec!C4)</f>
        <v/>
      </c>
      <c r="D4" s="169" t="str">
        <f>IF(RES_hhdet_in_tes!D4=0,"",RES_hhdet_in_tes!D4/RES_hhdet_in_fec!D4)</f>
        <v/>
      </c>
      <c r="E4" s="169" t="str">
        <f>IF(RES_hhdet_in_tes!E4=0,"",RES_hhdet_in_tes!E4/RES_hhdet_in_fec!E4)</f>
        <v/>
      </c>
      <c r="F4" s="169">
        <f>IF(RES_hhdet_in_tes!F4=0,"",RES_hhdet_in_tes!F4/RES_hhdet_in_fec!F4)</f>
        <v>0.54760369502854855</v>
      </c>
      <c r="G4" s="169" t="str">
        <f>IF(RES_hhdet_in_tes!G4=0,"",RES_hhdet_in_tes!G4/RES_hhdet_in_fec!G4)</f>
        <v/>
      </c>
      <c r="H4" s="169">
        <f>IF(RES_hhdet_in_tes!H4=0,"",RES_hhdet_in_tes!H4/RES_hhdet_in_fec!H4)</f>
        <v>0.55352554706655044</v>
      </c>
      <c r="I4" s="169">
        <f>IF(RES_hhdet_in_tes!I4=0,"",RES_hhdet_in_tes!I4/RES_hhdet_in_fec!I4)</f>
        <v>0.5577217223189983</v>
      </c>
      <c r="J4" s="169">
        <f>IF(RES_hhdet_in_tes!J4=0,"",RES_hhdet_in_tes!J4/RES_hhdet_in_fec!J4)</f>
        <v>0.56024671364164869</v>
      </c>
      <c r="K4" s="169" t="str">
        <f>IF(RES_hhdet_in_tes!K4=0,"",RES_hhdet_in_tes!K4/RES_hhdet_in_fec!K4)</f>
        <v/>
      </c>
      <c r="L4" s="169">
        <f>IF(RES_hhdet_in_tes!L4=0,"",RES_hhdet_in_tes!L4/RES_hhdet_in_fec!L4)</f>
        <v>0.56681519448021711</v>
      </c>
      <c r="M4" s="169" t="str">
        <f>IF(RES_hhdet_in_tes!M4=0,"",RES_hhdet_in_tes!M4/RES_hhdet_in_fec!M4)</f>
        <v/>
      </c>
      <c r="N4" s="169">
        <f>IF(RES_hhdet_in_tes!N4=0,"",RES_hhdet_in_tes!N4/RES_hhdet_in_fec!N4)</f>
        <v>0.57108934478374573</v>
      </c>
      <c r="O4" s="169" t="str">
        <f>IF(RES_hhdet_in_tes!O4=0,"",RES_hhdet_in_tes!O4/RES_hhdet_in_fec!O4)</f>
        <v/>
      </c>
      <c r="P4" s="169">
        <f>IF(RES_hhdet_in_tes!P4=0,"",RES_hhdet_in_tes!P4/RES_hhdet_in_fec!P4)</f>
        <v>0.57182429001186963</v>
      </c>
      <c r="Q4" s="169">
        <f>IF(RES_hhdet_in_tes!Q4=0,"",RES_hhdet_in_tes!Q4/RES_hhdet_in_fec!Q4)</f>
        <v>0.57072188901619481</v>
      </c>
    </row>
    <row r="5" spans="1:17" ht="12" customHeight="1" x14ac:dyDescent="0.25">
      <c r="A5" s="23" t="s">
        <v>58</v>
      </c>
      <c r="B5" s="73"/>
      <c r="C5" s="73" t="str">
        <f>IF(RES_hhdet_in_tes!C5=0,"",RES_hhdet_in_tes!C5/RES_hhdet_in_fec!C5)</f>
        <v/>
      </c>
      <c r="D5" s="73" t="str">
        <f>IF(RES_hhdet_in_tes!D5=0,"",RES_hhdet_in_tes!D5/RES_hhdet_in_fec!D5)</f>
        <v/>
      </c>
      <c r="E5" s="73" t="str">
        <f>IF(RES_hhdet_in_tes!E5=0,"",RES_hhdet_in_tes!E5/RES_hhdet_in_fec!E5)</f>
        <v/>
      </c>
      <c r="F5" s="73">
        <f>IF(RES_hhdet_in_tes!F5=0,"",RES_hhdet_in_tes!F5/RES_hhdet_in_fec!F5)</f>
        <v>0.5451281191276327</v>
      </c>
      <c r="G5" s="73" t="str">
        <f>IF(RES_hhdet_in_tes!G5=0,"",RES_hhdet_in_tes!G5/RES_hhdet_in_fec!G5)</f>
        <v/>
      </c>
      <c r="H5" s="73">
        <f>IF(RES_hhdet_in_tes!H5=0,"",RES_hhdet_in_tes!H5/RES_hhdet_in_fec!H5)</f>
        <v>0.55160476387704083</v>
      </c>
      <c r="I5" s="73">
        <f>IF(RES_hhdet_in_tes!I5=0,"",RES_hhdet_in_tes!I5/RES_hhdet_in_fec!I5)</f>
        <v>0.55409239534296995</v>
      </c>
      <c r="J5" s="73">
        <f>IF(RES_hhdet_in_tes!J5=0,"",RES_hhdet_in_tes!J5/RES_hhdet_in_fec!J5)</f>
        <v>0.55776017838867342</v>
      </c>
      <c r="K5" s="73" t="str">
        <f>IF(RES_hhdet_in_tes!K5=0,"",RES_hhdet_in_tes!K5/RES_hhdet_in_fec!K5)</f>
        <v/>
      </c>
      <c r="L5" s="73">
        <f>IF(RES_hhdet_in_tes!L5=0,"",RES_hhdet_in_tes!L5/RES_hhdet_in_fec!L5)</f>
        <v>0.5643621936155746</v>
      </c>
      <c r="M5" s="73" t="str">
        <f>IF(RES_hhdet_in_tes!M5=0,"",RES_hhdet_in_tes!M5/RES_hhdet_in_fec!M5)</f>
        <v/>
      </c>
      <c r="N5" s="73">
        <f>IF(RES_hhdet_in_tes!N5=0,"",RES_hhdet_in_tes!N5/RES_hhdet_in_fec!N5)</f>
        <v>0.56798689578435879</v>
      </c>
      <c r="O5" s="73" t="str">
        <f>IF(RES_hhdet_in_tes!O5=0,"",RES_hhdet_in_tes!O5/RES_hhdet_in_fec!O5)</f>
        <v/>
      </c>
      <c r="P5" s="73">
        <f>IF(RES_hhdet_in_tes!P5=0,"",RES_hhdet_in_tes!P5/RES_hhdet_in_fec!P5)</f>
        <v>0.56787281630123554</v>
      </c>
      <c r="Q5" s="73">
        <f>IF(RES_hhdet_in_tes!Q5=0,"",RES_hhdet_in_tes!Q5/RES_hhdet_in_fec!Q5)</f>
        <v>0.56792623421992272</v>
      </c>
    </row>
    <row r="6" spans="1:17" ht="12" customHeight="1" x14ac:dyDescent="0.25">
      <c r="A6" s="23" t="s">
        <v>60</v>
      </c>
      <c r="B6" s="73"/>
      <c r="C6" s="73" t="str">
        <f>IF(RES_hhdet_in_tes!C6=0,"",RES_hhdet_in_tes!C6/RES_hhdet_in_fec!C6)</f>
        <v/>
      </c>
      <c r="D6" s="73" t="str">
        <f>IF(RES_hhdet_in_tes!D6=0,"",RES_hhdet_in_tes!D6/RES_hhdet_in_fec!D6)</f>
        <v/>
      </c>
      <c r="E6" s="73" t="str">
        <f>IF(RES_hhdet_in_tes!E6=0,"",RES_hhdet_in_tes!E6/RES_hhdet_in_fec!E6)</f>
        <v/>
      </c>
      <c r="F6" s="73">
        <f>IF(RES_hhdet_in_tes!F6=0,"",RES_hhdet_in_tes!F6/RES_hhdet_in_fec!F6)</f>
        <v>1.0425862911223422</v>
      </c>
      <c r="G6" s="73" t="str">
        <f>IF(RES_hhdet_in_tes!G6=0,"",RES_hhdet_in_tes!G6/RES_hhdet_in_fec!G6)</f>
        <v/>
      </c>
      <c r="H6" s="73">
        <f>IF(RES_hhdet_in_tes!H6=0,"",RES_hhdet_in_tes!H6/RES_hhdet_in_fec!H6)</f>
        <v>1.0492782460065782</v>
      </c>
      <c r="I6" s="73">
        <f>IF(RES_hhdet_in_tes!I6=0,"",RES_hhdet_in_tes!I6/RES_hhdet_in_fec!I6)</f>
        <v>1.0479897509812581</v>
      </c>
      <c r="J6" s="73">
        <f>IF(RES_hhdet_in_tes!J6=0,"",RES_hhdet_in_tes!J6/RES_hhdet_in_fec!J6)</f>
        <v>1.0474415505732209</v>
      </c>
      <c r="K6" s="73" t="str">
        <f>IF(RES_hhdet_in_tes!K6=0,"",RES_hhdet_in_tes!K6/RES_hhdet_in_fec!K6)</f>
        <v/>
      </c>
      <c r="L6" s="73">
        <f>IF(RES_hhdet_in_tes!L6=0,"",RES_hhdet_in_tes!L6/RES_hhdet_in_fec!L6)</f>
        <v>1.0336187716248411</v>
      </c>
      <c r="M6" s="73" t="str">
        <f>IF(RES_hhdet_in_tes!M6=0,"",RES_hhdet_in_tes!M6/RES_hhdet_in_fec!M6)</f>
        <v/>
      </c>
      <c r="N6" s="73">
        <f>IF(RES_hhdet_in_tes!N6=0,"",RES_hhdet_in_tes!N6/RES_hhdet_in_fec!N6)</f>
        <v>1.0194243718368288</v>
      </c>
      <c r="O6" s="73" t="str">
        <f>IF(RES_hhdet_in_tes!O6=0,"",RES_hhdet_in_tes!O6/RES_hhdet_in_fec!O6)</f>
        <v/>
      </c>
      <c r="P6" s="73">
        <f>IF(RES_hhdet_in_tes!P6=0,"",RES_hhdet_in_tes!P6/RES_hhdet_in_fec!P6)</f>
        <v>1.0109024338011621</v>
      </c>
      <c r="Q6" s="73">
        <f>IF(RES_hhdet_in_tes!Q6=0,"",RES_hhdet_in_tes!Q6/RES_hhdet_in_fec!Q6)</f>
        <v>1.0107754108996563</v>
      </c>
    </row>
    <row r="7" spans="1:17" ht="12.95" customHeight="1" x14ac:dyDescent="0.25">
      <c r="A7" s="158" t="s">
        <v>112</v>
      </c>
      <c r="B7" s="169"/>
      <c r="C7" s="169" t="str">
        <f>IF(RES_hhdet_in_tes!C7=0,"",RES_hhdet_in_tes!C7/RES_hhdet_in_fec!C7)</f>
        <v/>
      </c>
      <c r="D7" s="169" t="str">
        <f>IF(RES_hhdet_in_tes!D7=0,"",RES_hhdet_in_tes!D7/RES_hhdet_in_fec!D7)</f>
        <v/>
      </c>
      <c r="E7" s="169" t="str">
        <f>IF(RES_hhdet_in_tes!E7=0,"",RES_hhdet_in_tes!E7/RES_hhdet_in_fec!E7)</f>
        <v/>
      </c>
      <c r="F7" s="169">
        <f>IF(RES_hhdet_in_tes!F7=0,"",RES_hhdet_in_tes!F7/RES_hhdet_in_fec!F7)</f>
        <v>2.1256017783860086</v>
      </c>
      <c r="G7" s="169" t="str">
        <f>IF(RES_hhdet_in_tes!G7=0,"",RES_hhdet_in_tes!G7/RES_hhdet_in_fec!G7)</f>
        <v/>
      </c>
      <c r="H7" s="169">
        <f>IF(RES_hhdet_in_tes!H7=0,"",RES_hhdet_in_tes!H7/RES_hhdet_in_fec!H7)</f>
        <v>2.2685194860710522</v>
      </c>
      <c r="I7" s="169">
        <f>IF(RES_hhdet_in_tes!I7=0,"",RES_hhdet_in_tes!I7/RES_hhdet_in_fec!I7)</f>
        <v>2.2546018521739235</v>
      </c>
      <c r="J7" s="169">
        <f>IF(RES_hhdet_in_tes!J7=0,"",RES_hhdet_in_tes!J7/RES_hhdet_in_fec!J7)</f>
        <v>2.5476415800648189</v>
      </c>
      <c r="K7" s="169" t="str">
        <f>IF(RES_hhdet_in_tes!K7=0,"",RES_hhdet_in_tes!K7/RES_hhdet_in_fec!K7)</f>
        <v/>
      </c>
      <c r="L7" s="169">
        <f>IF(RES_hhdet_in_tes!L7=0,"",RES_hhdet_in_tes!L7/RES_hhdet_in_fec!L7)</f>
        <v>3.3327247441231815</v>
      </c>
      <c r="M7" s="169" t="str">
        <f>IF(RES_hhdet_in_tes!M7=0,"",RES_hhdet_in_tes!M7/RES_hhdet_in_fec!M7)</f>
        <v/>
      </c>
      <c r="N7" s="169">
        <f>IF(RES_hhdet_in_tes!N7=0,"",RES_hhdet_in_tes!N7/RES_hhdet_in_fec!N7)</f>
        <v>3.6579470094983848</v>
      </c>
      <c r="O7" s="169" t="str">
        <f>IF(RES_hhdet_in_tes!O7=0,"",RES_hhdet_in_tes!O7/RES_hhdet_in_fec!O7)</f>
        <v/>
      </c>
      <c r="P7" s="169">
        <f>IF(RES_hhdet_in_tes!P7=0,"",RES_hhdet_in_tes!P7/RES_hhdet_in_fec!P7)</f>
        <v>3.7926677430520614</v>
      </c>
      <c r="Q7" s="169">
        <f>IF(RES_hhdet_in_tes!Q7=0,"",RES_hhdet_in_tes!Q7/RES_hhdet_in_fec!Q7)</f>
        <v>3.9035771630767595</v>
      </c>
    </row>
    <row r="8" spans="1:17" ht="12" customHeight="1" x14ac:dyDescent="0.25">
      <c r="A8" s="23" t="s">
        <v>60</v>
      </c>
      <c r="B8" s="73"/>
      <c r="C8" s="73" t="str">
        <f>IF(RES_hhdet_in_tes!C8=0,"",RES_hhdet_in_tes!C8/RES_hhdet_in_fec!C8)</f>
        <v/>
      </c>
      <c r="D8" s="73" t="str">
        <f>IF(RES_hhdet_in_tes!D8=0,"",RES_hhdet_in_tes!D8/RES_hhdet_in_fec!D8)</f>
        <v/>
      </c>
      <c r="E8" s="73" t="str">
        <f>IF(RES_hhdet_in_tes!E8=0,"",RES_hhdet_in_tes!E8/RES_hhdet_in_fec!E8)</f>
        <v/>
      </c>
      <c r="F8" s="73">
        <f>IF(RES_hhdet_in_tes!F8=0,"",RES_hhdet_in_tes!F8/RES_hhdet_in_fec!F8)</f>
        <v>2.1256017783860086</v>
      </c>
      <c r="G8" s="73" t="str">
        <f>IF(RES_hhdet_in_tes!G8=0,"",RES_hhdet_in_tes!G8/RES_hhdet_in_fec!G8)</f>
        <v/>
      </c>
      <c r="H8" s="73">
        <f>IF(RES_hhdet_in_tes!H8=0,"",RES_hhdet_in_tes!H8/RES_hhdet_in_fec!H8)</f>
        <v>2.2685194860710522</v>
      </c>
      <c r="I8" s="73">
        <f>IF(RES_hhdet_in_tes!I8=0,"",RES_hhdet_in_tes!I8/RES_hhdet_in_fec!I8)</f>
        <v>2.2546018521739235</v>
      </c>
      <c r="J8" s="73">
        <f>IF(RES_hhdet_in_tes!J8=0,"",RES_hhdet_in_tes!J8/RES_hhdet_in_fec!J8)</f>
        <v>2.5476415800648189</v>
      </c>
      <c r="K8" s="73" t="str">
        <f>IF(RES_hhdet_in_tes!K8=0,"",RES_hhdet_in_tes!K8/RES_hhdet_in_fec!K8)</f>
        <v/>
      </c>
      <c r="L8" s="73">
        <f>IF(RES_hhdet_in_tes!L8=0,"",RES_hhdet_in_tes!L8/RES_hhdet_in_fec!L8)</f>
        <v>3.3327247441231815</v>
      </c>
      <c r="M8" s="73" t="str">
        <f>IF(RES_hhdet_in_tes!M8=0,"",RES_hhdet_in_tes!M8/RES_hhdet_in_fec!M8)</f>
        <v/>
      </c>
      <c r="N8" s="73">
        <f>IF(RES_hhdet_in_tes!N8=0,"",RES_hhdet_in_tes!N8/RES_hhdet_in_fec!N8)</f>
        <v>3.6579470094983848</v>
      </c>
      <c r="O8" s="73" t="str">
        <f>IF(RES_hhdet_in_tes!O8=0,"",RES_hhdet_in_tes!O8/RES_hhdet_in_fec!O8)</f>
        <v/>
      </c>
      <c r="P8" s="73">
        <f>IF(RES_hhdet_in_tes!P8=0,"",RES_hhdet_in_tes!P8/RES_hhdet_in_fec!P8)</f>
        <v>3.7926677430520614</v>
      </c>
      <c r="Q8" s="73">
        <f>IF(RES_hhdet_in_tes!Q8=0,"",RES_hhdet_in_tes!Q8/RES_hhdet_in_fec!Q8)</f>
        <v>3.9035771630767595</v>
      </c>
    </row>
    <row r="9" spans="1:17" ht="12" customHeight="1" x14ac:dyDescent="0.25">
      <c r="A9" s="158" t="s">
        <v>63</v>
      </c>
      <c r="B9" s="169"/>
      <c r="C9" s="169" t="str">
        <f>IF(RES_hhdet_in_tes!C9=0,"",RES_hhdet_in_tes!C9/RES_hhdet_in_fec!C9)</f>
        <v/>
      </c>
      <c r="D9" s="169" t="str">
        <f>IF(RES_hhdet_in_tes!D9=0,"",RES_hhdet_in_tes!D9/RES_hhdet_in_fec!D9)</f>
        <v/>
      </c>
      <c r="E9" s="169" t="str">
        <f>IF(RES_hhdet_in_tes!E9=0,"",RES_hhdet_in_tes!E9/RES_hhdet_in_fec!E9)</f>
        <v/>
      </c>
      <c r="F9" s="169">
        <f>IF(RES_hhdet_in_tes!F9=0,"",RES_hhdet_in_tes!F9/RES_hhdet_in_fec!F9)</f>
        <v>0.68808276515734723</v>
      </c>
      <c r="G9" s="169" t="str">
        <f>IF(RES_hhdet_in_tes!G9=0,"",RES_hhdet_in_tes!G9/RES_hhdet_in_fec!G9)</f>
        <v/>
      </c>
      <c r="H9" s="169">
        <f>IF(RES_hhdet_in_tes!H9=0,"",RES_hhdet_in_tes!H9/RES_hhdet_in_fec!H9)</f>
        <v>0.66005424115886002</v>
      </c>
      <c r="I9" s="169">
        <f>IF(RES_hhdet_in_tes!I9=0,"",RES_hhdet_in_tes!I9/RES_hhdet_in_fec!I9)</f>
        <v>0.7451105655712067</v>
      </c>
      <c r="J9" s="169">
        <f>IF(RES_hhdet_in_tes!J9=0,"",RES_hhdet_in_tes!J9/RES_hhdet_in_fec!J9)</f>
        <v>0.67508491293213646</v>
      </c>
      <c r="K9" s="169" t="str">
        <f>IF(RES_hhdet_in_tes!K9=0,"",RES_hhdet_in_tes!K9/RES_hhdet_in_fec!K9)</f>
        <v/>
      </c>
      <c r="L9" s="169">
        <f>IF(RES_hhdet_in_tes!L9=0,"",RES_hhdet_in_tes!L9/RES_hhdet_in_fec!L9)</f>
        <v>0.75030288033252335</v>
      </c>
      <c r="M9" s="169" t="str">
        <f>IF(RES_hhdet_in_tes!M9=0,"",RES_hhdet_in_tes!M9/RES_hhdet_in_fec!M9)</f>
        <v/>
      </c>
      <c r="N9" s="169">
        <f>IF(RES_hhdet_in_tes!N9=0,"",RES_hhdet_in_tes!N9/RES_hhdet_in_fec!N9)</f>
        <v>0.50350789132826956</v>
      </c>
      <c r="O9" s="169" t="str">
        <f>IF(RES_hhdet_in_tes!O9=0,"",RES_hhdet_in_tes!O9/RES_hhdet_in_fec!O9)</f>
        <v/>
      </c>
      <c r="P9" s="169">
        <f>IF(RES_hhdet_in_tes!P9=0,"",RES_hhdet_in_tes!P9/RES_hhdet_in_fec!P9)</f>
        <v>0.50979533032868951</v>
      </c>
      <c r="Q9" s="169">
        <f>IF(RES_hhdet_in_tes!Q9=0,"",RES_hhdet_in_tes!Q9/RES_hhdet_in_fec!Q9)</f>
        <v>0.51176463870962652</v>
      </c>
    </row>
    <row r="10" spans="1:17" ht="12" customHeight="1" x14ac:dyDescent="0.25">
      <c r="A10" s="167" t="s">
        <v>171</v>
      </c>
      <c r="B10" s="174"/>
      <c r="C10" s="174" t="str">
        <f>IF(RES_hhdet_in_tes!C10=0,"",RES_hhdet_in_tes!C10/RES_hhdet_in_fec!C10)</f>
        <v/>
      </c>
      <c r="D10" s="174" t="str">
        <f>IF(RES_hhdet_in_tes!D10=0,"",RES_hhdet_in_tes!D10/RES_hhdet_in_fec!D10)</f>
        <v/>
      </c>
      <c r="E10" s="174" t="str">
        <f>IF(RES_hhdet_in_tes!E10=0,"",RES_hhdet_in_tes!E10/RES_hhdet_in_fec!E10)</f>
        <v/>
      </c>
      <c r="F10" s="174">
        <f>IF(RES_hhdet_in_tes!F10=0,"",RES_hhdet_in_tes!F10/RES_hhdet_in_fec!F10)</f>
        <v>0.49772226429882227</v>
      </c>
      <c r="G10" s="174" t="str">
        <f>IF(RES_hhdet_in_tes!G10=0,"",RES_hhdet_in_tes!G10/RES_hhdet_in_fec!G10)</f>
        <v/>
      </c>
      <c r="H10" s="174">
        <f>IF(RES_hhdet_in_tes!H10=0,"",RES_hhdet_in_tes!H10/RES_hhdet_in_fec!H10)</f>
        <v>0.50307127161796672</v>
      </c>
      <c r="I10" s="174">
        <f>IF(RES_hhdet_in_tes!I10=0,"",RES_hhdet_in_tes!I10/RES_hhdet_in_fec!I10)</f>
        <v>0.50428907283552016</v>
      </c>
      <c r="J10" s="174">
        <f>IF(RES_hhdet_in_tes!J10=0,"",RES_hhdet_in_tes!J10/RES_hhdet_in_fec!J10)</f>
        <v>0.50650481612971621</v>
      </c>
      <c r="K10" s="174" t="str">
        <f>IF(RES_hhdet_in_tes!K10=0,"",RES_hhdet_in_tes!K10/RES_hhdet_in_fec!K10)</f>
        <v/>
      </c>
      <c r="L10" s="174">
        <f>IF(RES_hhdet_in_tes!L10=0,"",RES_hhdet_in_tes!L10/RES_hhdet_in_fec!L10)</f>
        <v>0.50700870150358102</v>
      </c>
      <c r="M10" s="174" t="str">
        <f>IF(RES_hhdet_in_tes!M10=0,"",RES_hhdet_in_tes!M10/RES_hhdet_in_fec!M10)</f>
        <v/>
      </c>
      <c r="N10" s="174">
        <f>IF(RES_hhdet_in_tes!N10=0,"",RES_hhdet_in_tes!N10/RES_hhdet_in_fec!N10)</f>
        <v>0.50350789132826956</v>
      </c>
      <c r="O10" s="174" t="str">
        <f>IF(RES_hhdet_in_tes!O10=0,"",RES_hhdet_in_tes!O10/RES_hhdet_in_fec!O10)</f>
        <v/>
      </c>
      <c r="P10" s="174">
        <f>IF(RES_hhdet_in_tes!P10=0,"",RES_hhdet_in_tes!P10/RES_hhdet_in_fec!P10)</f>
        <v>0.50979533032868951</v>
      </c>
      <c r="Q10" s="174">
        <f>IF(RES_hhdet_in_tes!Q10=0,"",RES_hhdet_in_tes!Q10/RES_hhdet_in_fec!Q10)</f>
        <v>0.51176463870962652</v>
      </c>
    </row>
    <row r="11" spans="1:17" ht="12" customHeight="1" x14ac:dyDescent="0.25">
      <c r="A11" s="167" t="s">
        <v>144</v>
      </c>
      <c r="B11" s="174"/>
      <c r="C11" s="174" t="str">
        <f>IF(RES_hhdet_in_tes!C11=0,"",RES_hhdet_in_tes!C11/RES_hhdet_in_fec!C11)</f>
        <v/>
      </c>
      <c r="D11" s="174" t="str">
        <f>IF(RES_hhdet_in_tes!D11=0,"",RES_hhdet_in_tes!D11/RES_hhdet_in_fec!D11)</f>
        <v/>
      </c>
      <c r="E11" s="174" t="str">
        <f>IF(RES_hhdet_in_tes!E11=0,"",RES_hhdet_in_tes!E11/RES_hhdet_in_fec!E11)</f>
        <v/>
      </c>
      <c r="F11" s="174" t="str">
        <f>IF(RES_hhdet_in_tes!F11=0,"",RES_hhdet_in_tes!F11/RES_hhdet_in_fec!F11)</f>
        <v/>
      </c>
      <c r="G11" s="174" t="str">
        <f>IF(RES_hhdet_in_tes!G11=0,"",RES_hhdet_in_tes!G11/RES_hhdet_in_fec!G11)</f>
        <v/>
      </c>
      <c r="H11" s="174" t="str">
        <f>IF(RES_hhdet_in_tes!H11=0,"",RES_hhdet_in_tes!H11/RES_hhdet_in_fec!H11)</f>
        <v/>
      </c>
      <c r="I11" s="174" t="str">
        <f>IF(RES_hhdet_in_tes!I11=0,"",RES_hhdet_in_tes!I11/RES_hhdet_in_fec!I11)</f>
        <v/>
      </c>
      <c r="J11" s="174" t="str">
        <f>IF(RES_hhdet_in_tes!J11=0,"",RES_hhdet_in_tes!J11/RES_hhdet_in_fec!J11)</f>
        <v/>
      </c>
      <c r="K11" s="174" t="str">
        <f>IF(RES_hhdet_in_tes!K11=0,"",RES_hhdet_in_tes!K11/RES_hhdet_in_fec!K11)</f>
        <v/>
      </c>
      <c r="L11" s="174" t="str">
        <f>IF(RES_hhdet_in_tes!L11=0,"",RES_hhdet_in_tes!L11/RES_hhdet_in_fec!L11)</f>
        <v/>
      </c>
      <c r="M11" s="174" t="str">
        <f>IF(RES_hhdet_in_tes!M11=0,"",RES_hhdet_in_tes!M11/RES_hhdet_in_fec!M11)</f>
        <v/>
      </c>
      <c r="N11" s="174" t="str">
        <f>IF(RES_hhdet_in_tes!N11=0,"",RES_hhdet_in_tes!N11/RES_hhdet_in_fec!N11)</f>
        <v/>
      </c>
      <c r="O11" s="174" t="str">
        <f>IF(RES_hhdet_in_tes!O11=0,"",RES_hhdet_in_tes!O11/RES_hhdet_in_fec!O11)</f>
        <v/>
      </c>
      <c r="P11" s="174" t="str">
        <f>IF(RES_hhdet_in_tes!P11=0,"",RES_hhdet_in_tes!P11/RES_hhdet_in_fec!P11)</f>
        <v/>
      </c>
      <c r="Q11" s="174" t="str">
        <f>IF(RES_hhdet_in_tes!Q11=0,"",RES_hhdet_in_tes!Q11/RES_hhdet_in_fec!Q11)</f>
        <v/>
      </c>
    </row>
    <row r="12" spans="1:17" ht="12" customHeight="1" x14ac:dyDescent="0.25">
      <c r="A12" s="167" t="s">
        <v>143</v>
      </c>
      <c r="B12" s="174"/>
      <c r="C12" s="174" t="str">
        <f>IF(RES_hhdet_in_tes!C12=0,"",RES_hhdet_in_tes!C12/RES_hhdet_in_fec!C12)</f>
        <v/>
      </c>
      <c r="D12" s="174" t="str">
        <f>IF(RES_hhdet_in_tes!D12=0,"",RES_hhdet_in_tes!D12/RES_hhdet_in_fec!D12)</f>
        <v/>
      </c>
      <c r="E12" s="174" t="str">
        <f>IF(RES_hhdet_in_tes!E12=0,"",RES_hhdet_in_tes!E12/RES_hhdet_in_fec!E12)</f>
        <v/>
      </c>
      <c r="F12" s="174" t="str">
        <f>IF(RES_hhdet_in_tes!F12=0,"",RES_hhdet_in_tes!F12/RES_hhdet_in_fec!F12)</f>
        <v/>
      </c>
      <c r="G12" s="174" t="str">
        <f>IF(RES_hhdet_in_tes!G12=0,"",RES_hhdet_in_tes!G12/RES_hhdet_in_fec!G12)</f>
        <v/>
      </c>
      <c r="H12" s="174" t="str">
        <f>IF(RES_hhdet_in_tes!H12=0,"",RES_hhdet_in_tes!H12/RES_hhdet_in_fec!H12)</f>
        <v/>
      </c>
      <c r="I12" s="174" t="str">
        <f>IF(RES_hhdet_in_tes!I12=0,"",RES_hhdet_in_tes!I12/RES_hhdet_in_fec!I12)</f>
        <v/>
      </c>
      <c r="J12" s="174" t="str">
        <f>IF(RES_hhdet_in_tes!J12=0,"",RES_hhdet_in_tes!J12/RES_hhdet_in_fec!J12)</f>
        <v/>
      </c>
      <c r="K12" s="174" t="str">
        <f>IF(RES_hhdet_in_tes!K12=0,"",RES_hhdet_in_tes!K12/RES_hhdet_in_fec!K12)</f>
        <v/>
      </c>
      <c r="L12" s="174" t="str">
        <f>IF(RES_hhdet_in_tes!L12=0,"",RES_hhdet_in_tes!L12/RES_hhdet_in_fec!L12)</f>
        <v/>
      </c>
      <c r="M12" s="174" t="str">
        <f>IF(RES_hhdet_in_tes!M12=0,"",RES_hhdet_in_tes!M12/RES_hhdet_in_fec!M12)</f>
        <v/>
      </c>
      <c r="N12" s="174" t="str">
        <f>IF(RES_hhdet_in_tes!N12=0,"",RES_hhdet_in_tes!N12/RES_hhdet_in_fec!N12)</f>
        <v/>
      </c>
      <c r="O12" s="174" t="str">
        <f>IF(RES_hhdet_in_tes!O12=0,"",RES_hhdet_in_tes!O12/RES_hhdet_in_fec!O12)</f>
        <v/>
      </c>
      <c r="P12" s="174" t="str">
        <f>IF(RES_hhdet_in_tes!P12=0,"",RES_hhdet_in_tes!P12/RES_hhdet_in_fec!P12)</f>
        <v/>
      </c>
      <c r="Q12" s="174" t="str">
        <f>IF(RES_hhdet_in_tes!Q12=0,"",RES_hhdet_in_tes!Q12/RES_hhdet_in_fec!Q12)</f>
        <v/>
      </c>
    </row>
    <row r="13" spans="1:17" ht="12" customHeight="1" x14ac:dyDescent="0.25">
      <c r="A13" s="166" t="s">
        <v>57</v>
      </c>
      <c r="B13" s="173"/>
      <c r="C13" s="173" t="str">
        <f>IF(RES_hhdet_in_tes!C13=0,"",RES_hhdet_in_tes!C13/RES_hhdet_in_fec!C13)</f>
        <v/>
      </c>
      <c r="D13" s="173" t="str">
        <f>IF(RES_hhdet_in_tes!D13=0,"",RES_hhdet_in_tes!D13/RES_hhdet_in_fec!D13)</f>
        <v/>
      </c>
      <c r="E13" s="173" t="str">
        <f>IF(RES_hhdet_in_tes!E13=0,"",RES_hhdet_in_tes!E13/RES_hhdet_in_fec!E13)</f>
        <v/>
      </c>
      <c r="F13" s="173" t="str">
        <f>IF(RES_hhdet_in_tes!F13=0,"",RES_hhdet_in_tes!F13/RES_hhdet_in_fec!F13)</f>
        <v/>
      </c>
      <c r="G13" s="173" t="str">
        <f>IF(RES_hhdet_in_tes!G13=0,"",RES_hhdet_in_tes!G13/RES_hhdet_in_fec!G13)</f>
        <v/>
      </c>
      <c r="H13" s="173" t="str">
        <f>IF(RES_hhdet_in_tes!H13=0,"",RES_hhdet_in_tes!H13/RES_hhdet_in_fec!H13)</f>
        <v/>
      </c>
      <c r="I13" s="173" t="str">
        <f>IF(RES_hhdet_in_tes!I13=0,"",RES_hhdet_in_tes!I13/RES_hhdet_in_fec!I13)</f>
        <v/>
      </c>
      <c r="J13" s="173" t="str">
        <f>IF(RES_hhdet_in_tes!J13=0,"",RES_hhdet_in_tes!J13/RES_hhdet_in_fec!J13)</f>
        <v/>
      </c>
      <c r="K13" s="173" t="str">
        <f>IF(RES_hhdet_in_tes!K13=0,"",RES_hhdet_in_tes!K13/RES_hhdet_in_fec!K13)</f>
        <v/>
      </c>
      <c r="L13" s="173" t="str">
        <f>IF(RES_hhdet_in_tes!L13=0,"",RES_hhdet_in_tes!L13/RES_hhdet_in_fec!L13)</f>
        <v/>
      </c>
      <c r="M13" s="173" t="str">
        <f>IF(RES_hhdet_in_tes!M13=0,"",RES_hhdet_in_tes!M13/RES_hhdet_in_fec!M13)</f>
        <v/>
      </c>
      <c r="N13" s="173" t="str">
        <f>IF(RES_hhdet_in_tes!N13=0,"",RES_hhdet_in_tes!N13/RES_hhdet_in_fec!N13)</f>
        <v/>
      </c>
      <c r="O13" s="173" t="str">
        <f>IF(RES_hhdet_in_tes!O13=0,"",RES_hhdet_in_tes!O13/RES_hhdet_in_fec!O13)</f>
        <v/>
      </c>
      <c r="P13" s="173" t="str">
        <f>IF(RES_hhdet_in_tes!P13=0,"",RES_hhdet_in_tes!P13/RES_hhdet_in_fec!P13)</f>
        <v/>
      </c>
      <c r="Q13" s="173" t="str">
        <f>IF(RES_hhdet_in_tes!Q13=0,"",RES_hhdet_in_tes!Q13/RES_hhdet_in_fec!Q13)</f>
        <v/>
      </c>
    </row>
    <row r="14" spans="1:17" ht="12" customHeight="1" x14ac:dyDescent="0.25">
      <c r="A14" s="147" t="s">
        <v>59</v>
      </c>
      <c r="B14" s="172"/>
      <c r="C14" s="172" t="str">
        <f>IF(RES_hhdet_in_tes!C14=0,"",RES_hhdet_in_tes!C14/RES_hhdet_in_fec!C14)</f>
        <v/>
      </c>
      <c r="D14" s="172" t="str">
        <f>IF(RES_hhdet_in_tes!D14=0,"",RES_hhdet_in_tes!D14/RES_hhdet_in_fec!D14)</f>
        <v/>
      </c>
      <c r="E14" s="172" t="str">
        <f>IF(RES_hhdet_in_tes!E14=0,"",RES_hhdet_in_tes!E14/RES_hhdet_in_fec!E14)</f>
        <v/>
      </c>
      <c r="F14" s="172" t="str">
        <f>IF(RES_hhdet_in_tes!F14=0,"",RES_hhdet_in_tes!F14/RES_hhdet_in_fec!F14)</f>
        <v/>
      </c>
      <c r="G14" s="172" t="str">
        <f>IF(RES_hhdet_in_tes!G14=0,"",RES_hhdet_in_tes!G14/RES_hhdet_in_fec!G14)</f>
        <v/>
      </c>
      <c r="H14" s="172" t="str">
        <f>IF(RES_hhdet_in_tes!H14=0,"",RES_hhdet_in_tes!H14/RES_hhdet_in_fec!H14)</f>
        <v/>
      </c>
      <c r="I14" s="172" t="str">
        <f>IF(RES_hhdet_in_tes!I14=0,"",RES_hhdet_in_tes!I14/RES_hhdet_in_fec!I14)</f>
        <v/>
      </c>
      <c r="J14" s="172" t="str">
        <f>IF(RES_hhdet_in_tes!J14=0,"",RES_hhdet_in_tes!J14/RES_hhdet_in_fec!J14)</f>
        <v/>
      </c>
      <c r="K14" s="172" t="str">
        <f>IF(RES_hhdet_in_tes!K14=0,"",RES_hhdet_in_tes!K14/RES_hhdet_in_fec!K14)</f>
        <v/>
      </c>
      <c r="L14" s="172" t="str">
        <f>IF(RES_hhdet_in_tes!L14=0,"",RES_hhdet_in_tes!L14/RES_hhdet_in_fec!L14)</f>
        <v/>
      </c>
      <c r="M14" s="172" t="str">
        <f>IF(RES_hhdet_in_tes!M14=0,"",RES_hhdet_in_tes!M14/RES_hhdet_in_fec!M14)</f>
        <v/>
      </c>
      <c r="N14" s="172" t="str">
        <f>IF(RES_hhdet_in_tes!N14=0,"",RES_hhdet_in_tes!N14/RES_hhdet_in_fec!N14)</f>
        <v/>
      </c>
      <c r="O14" s="172" t="str">
        <f>IF(RES_hhdet_in_tes!O14=0,"",RES_hhdet_in_tes!O14/RES_hhdet_in_fec!O14)</f>
        <v/>
      </c>
      <c r="P14" s="172" t="str">
        <f>IF(RES_hhdet_in_tes!P14=0,"",RES_hhdet_in_tes!P14/RES_hhdet_in_fec!P14)</f>
        <v/>
      </c>
      <c r="Q14" s="172" t="str">
        <f>IF(RES_hhdet_in_tes!Q14=0,"",RES_hhdet_in_tes!Q14/RES_hhdet_in_fec!Q14)</f>
        <v/>
      </c>
    </row>
    <row r="15" spans="1:17" ht="12" customHeight="1" x14ac:dyDescent="0.25">
      <c r="A15" s="163" t="s">
        <v>142</v>
      </c>
      <c r="B15" s="171"/>
      <c r="C15" s="171" t="str">
        <f>IF(RES_hhdet_in_tes!C15=0,"",RES_hhdet_in_tes!C15/RES_hhdet_in_fec!C15)</f>
        <v/>
      </c>
      <c r="D15" s="171" t="str">
        <f>IF(RES_hhdet_in_tes!D15=0,"",RES_hhdet_in_tes!D15/RES_hhdet_in_fec!D15)</f>
        <v/>
      </c>
      <c r="E15" s="171" t="str">
        <f>IF(RES_hhdet_in_tes!E15=0,"",RES_hhdet_in_tes!E15/RES_hhdet_in_fec!E15)</f>
        <v/>
      </c>
      <c r="F15" s="171">
        <f>IF(RES_hhdet_in_tes!F15=0,"",RES_hhdet_in_tes!F15/RES_hhdet_in_fec!F15)</f>
        <v>0.74101701997133962</v>
      </c>
      <c r="G15" s="171" t="str">
        <f>IF(RES_hhdet_in_tes!G15=0,"",RES_hhdet_in_tes!G15/RES_hhdet_in_fec!G15)</f>
        <v/>
      </c>
      <c r="H15" s="171">
        <f>IF(RES_hhdet_in_tes!H15=0,"",RES_hhdet_in_tes!H15/RES_hhdet_in_fec!H15)</f>
        <v>0.75507081665994846</v>
      </c>
      <c r="I15" s="171">
        <f>IF(RES_hhdet_in_tes!I15=0,"",RES_hhdet_in_tes!I15/RES_hhdet_in_fec!I15)</f>
        <v>0.76031150646982293</v>
      </c>
      <c r="J15" s="171">
        <f>IF(RES_hhdet_in_tes!J15=0,"",RES_hhdet_in_tes!J15/RES_hhdet_in_fec!J15)</f>
        <v>0.76709011397349403</v>
      </c>
      <c r="K15" s="171" t="str">
        <f>IF(RES_hhdet_in_tes!K15=0,"",RES_hhdet_in_tes!K15/RES_hhdet_in_fec!K15)</f>
        <v/>
      </c>
      <c r="L15" s="171">
        <f>IF(RES_hhdet_in_tes!L15=0,"",RES_hhdet_in_tes!L15/RES_hhdet_in_fec!L15)</f>
        <v>0.77046756196169386</v>
      </c>
      <c r="M15" s="171" t="str">
        <f>IF(RES_hhdet_in_tes!M15=0,"",RES_hhdet_in_tes!M15/RES_hhdet_in_fec!M15)</f>
        <v/>
      </c>
      <c r="N15" s="171" t="str">
        <f>IF(RES_hhdet_in_tes!N15=0,"",RES_hhdet_in_tes!N15/RES_hhdet_in_fec!N15)</f>
        <v/>
      </c>
      <c r="O15" s="171" t="str">
        <f>IF(RES_hhdet_in_tes!O15=0,"",RES_hhdet_in_tes!O15/RES_hhdet_in_fec!O15)</f>
        <v/>
      </c>
      <c r="P15" s="171" t="str">
        <f>IF(RES_hhdet_in_tes!P15=0,"",RES_hhdet_in_tes!P15/RES_hhdet_in_fec!P15)</f>
        <v/>
      </c>
      <c r="Q15" s="171" t="str">
        <f>IF(RES_hhdet_in_tes!Q15=0,"",RES_hhdet_in_tes!Q15/RES_hhdet_in_fec!Q15)</f>
        <v/>
      </c>
    </row>
    <row r="16" spans="1:17" ht="12" customHeight="1" x14ac:dyDescent="0.25">
      <c r="A16" s="161" t="s">
        <v>141</v>
      </c>
      <c r="B16" s="170"/>
      <c r="C16" s="170" t="str">
        <f>IF(RES_hhdet_in_tes!C16=0,"",RES_hhdet_in_tes!C16/RES_hhdet_in_fec!C16)</f>
        <v/>
      </c>
      <c r="D16" s="170" t="str">
        <f>IF(RES_hhdet_in_tes!D16=0,"",RES_hhdet_in_tes!D16/RES_hhdet_in_fec!D16)</f>
        <v/>
      </c>
      <c r="E16" s="170" t="str">
        <f>IF(RES_hhdet_in_tes!E16=0,"",RES_hhdet_in_tes!E16/RES_hhdet_in_fec!E16)</f>
        <v/>
      </c>
      <c r="F16" s="170">
        <f>IF(RES_hhdet_in_tes!F16=0,"",RES_hhdet_in_tes!F16/RES_hhdet_in_fec!F16)</f>
        <v>0.81251648711309166</v>
      </c>
      <c r="G16" s="170" t="str">
        <f>IF(RES_hhdet_in_tes!G16=0,"",RES_hhdet_in_tes!G16/RES_hhdet_in_fec!G16)</f>
        <v/>
      </c>
      <c r="H16" s="170">
        <f>IF(RES_hhdet_in_tes!H16=0,"",RES_hhdet_in_tes!H16/RES_hhdet_in_fec!H16)</f>
        <v>0.81830002100910371</v>
      </c>
      <c r="I16" s="170">
        <f>IF(RES_hhdet_in_tes!I16=0,"",RES_hhdet_in_tes!I16/RES_hhdet_in_fec!I16)</f>
        <v>0.81782634304381119</v>
      </c>
      <c r="J16" s="170">
        <f>IF(RES_hhdet_in_tes!J16=0,"",RES_hhdet_in_tes!J16/RES_hhdet_in_fec!J16)</f>
        <v>0.83315876113445309</v>
      </c>
      <c r="K16" s="170" t="str">
        <f>IF(RES_hhdet_in_tes!K16=0,"",RES_hhdet_in_tes!K16/RES_hhdet_in_fec!K16)</f>
        <v/>
      </c>
      <c r="L16" s="170">
        <f>IF(RES_hhdet_in_tes!L16=0,"",RES_hhdet_in_tes!L16/RES_hhdet_in_fec!L16)</f>
        <v>0.83500365931612686</v>
      </c>
      <c r="M16" s="170" t="str">
        <f>IF(RES_hhdet_in_tes!M16=0,"",RES_hhdet_in_tes!M16/RES_hhdet_in_fec!M16)</f>
        <v/>
      </c>
      <c r="N16" s="170" t="str">
        <f>IF(RES_hhdet_in_tes!N16=0,"",RES_hhdet_in_tes!N16/RES_hhdet_in_fec!N16)</f>
        <v/>
      </c>
      <c r="O16" s="170" t="str">
        <f>IF(RES_hhdet_in_tes!O16=0,"",RES_hhdet_in_tes!O16/RES_hhdet_in_fec!O16)</f>
        <v/>
      </c>
      <c r="P16" s="170" t="str">
        <f>IF(RES_hhdet_in_tes!P16=0,"",RES_hhdet_in_tes!P16/RES_hhdet_in_fec!P16)</f>
        <v/>
      </c>
      <c r="Q16" s="170" t="str">
        <f>IF(RES_hhdet_in_tes!Q16=0,"",RES_hhdet_in_tes!Q16/RES_hhdet_in_fec!Q16)</f>
        <v/>
      </c>
    </row>
    <row r="17" spans="1:17" ht="12" customHeight="1" x14ac:dyDescent="0.25">
      <c r="A17" s="148" t="s">
        <v>60</v>
      </c>
      <c r="B17" s="73"/>
      <c r="C17" s="73" t="str">
        <f>IF(RES_hhdet_in_tes!C17=0,"",RES_hhdet_in_tes!C17/RES_hhdet_in_fec!C17)</f>
        <v/>
      </c>
      <c r="D17" s="73" t="str">
        <f>IF(RES_hhdet_in_tes!D17=0,"",RES_hhdet_in_tes!D17/RES_hhdet_in_fec!D17)</f>
        <v/>
      </c>
      <c r="E17" s="73" t="str">
        <f>IF(RES_hhdet_in_tes!E17=0,"",RES_hhdet_in_tes!E17/RES_hhdet_in_fec!E17)</f>
        <v/>
      </c>
      <c r="F17" s="73">
        <f>IF(RES_hhdet_in_tes!F17=0,"",RES_hhdet_in_tes!F17/RES_hhdet_in_fec!F17)</f>
        <v>0.73310967634421387</v>
      </c>
      <c r="G17" s="73" t="str">
        <f>IF(RES_hhdet_in_tes!G17=0,"",RES_hhdet_in_tes!G17/RES_hhdet_in_fec!G17)</f>
        <v/>
      </c>
      <c r="H17" s="73">
        <f>IF(RES_hhdet_in_tes!H17=0,"",RES_hhdet_in_tes!H17/RES_hhdet_in_fec!H17)</f>
        <v>0.74082088993895467</v>
      </c>
      <c r="I17" s="73">
        <f>IF(RES_hhdet_in_tes!I17=0,"",RES_hhdet_in_tes!I17/RES_hhdet_in_fec!I17)</f>
        <v>0.74807492518512242</v>
      </c>
      <c r="J17" s="73">
        <f>IF(RES_hhdet_in_tes!J17=0,"",RES_hhdet_in_tes!J17/RES_hhdet_in_fec!J17)</f>
        <v>0.76373916060324576</v>
      </c>
      <c r="K17" s="73" t="str">
        <f>IF(RES_hhdet_in_tes!K17=0,"",RES_hhdet_in_tes!K17/RES_hhdet_in_fec!K17)</f>
        <v/>
      </c>
      <c r="L17" s="73">
        <f>IF(RES_hhdet_in_tes!L17=0,"",RES_hhdet_in_tes!L17/RES_hhdet_in_fec!L17)</f>
        <v>0.76585579214861887</v>
      </c>
      <c r="M17" s="73" t="str">
        <f>IF(RES_hhdet_in_tes!M17=0,"",RES_hhdet_in_tes!M17/RES_hhdet_in_fec!M17)</f>
        <v/>
      </c>
      <c r="N17" s="73" t="str">
        <f>IF(RES_hhdet_in_tes!N17=0,"",RES_hhdet_in_tes!N17/RES_hhdet_in_fec!N17)</f>
        <v/>
      </c>
      <c r="O17" s="73" t="str">
        <f>IF(RES_hhdet_in_tes!O17=0,"",RES_hhdet_in_tes!O17/RES_hhdet_in_fec!O17)</f>
        <v/>
      </c>
      <c r="P17" s="73" t="str">
        <f>IF(RES_hhdet_in_tes!P17=0,"",RES_hhdet_in_tes!P17/RES_hhdet_in_fec!P17)</f>
        <v/>
      </c>
      <c r="Q17" s="73" t="str">
        <f>IF(RES_hhdet_in_tes!Q17=0,"",RES_hhdet_in_tes!Q17/RES_hhdet_in_fec!Q17)</f>
        <v/>
      </c>
    </row>
    <row r="18" spans="1:17" ht="12" customHeight="1" x14ac:dyDescent="0.25">
      <c r="A18" s="148" t="s">
        <v>59</v>
      </c>
      <c r="B18" s="73"/>
      <c r="C18" s="73" t="str">
        <f>IF(RES_hhdet_in_tes!C18=0,"",RES_hhdet_in_tes!C18/RES_hhdet_in_fec!C18)</f>
        <v/>
      </c>
      <c r="D18" s="73" t="str">
        <f>IF(RES_hhdet_in_tes!D18=0,"",RES_hhdet_in_tes!D18/RES_hhdet_in_fec!D18)</f>
        <v/>
      </c>
      <c r="E18" s="73" t="str">
        <f>IF(RES_hhdet_in_tes!E18=0,"",RES_hhdet_in_tes!E18/RES_hhdet_in_fec!E18)</f>
        <v/>
      </c>
      <c r="F18" s="73">
        <f>IF(RES_hhdet_in_tes!F18=0,"",RES_hhdet_in_tes!F18/RES_hhdet_in_fec!F18)</f>
        <v>1.0307820141120798</v>
      </c>
      <c r="G18" s="73" t="str">
        <f>IF(RES_hhdet_in_tes!G18=0,"",RES_hhdet_in_tes!G18/RES_hhdet_in_fec!G18)</f>
        <v/>
      </c>
      <c r="H18" s="73">
        <f>IF(RES_hhdet_in_tes!H18=0,"",RES_hhdet_in_tes!H18/RES_hhdet_in_fec!H18)</f>
        <v>1.0272228100179255</v>
      </c>
      <c r="I18" s="73">
        <f>IF(RES_hhdet_in_tes!I18=0,"",RES_hhdet_in_tes!I18/RES_hhdet_in_fec!I18)</f>
        <v>1.0210452333834865</v>
      </c>
      <c r="J18" s="73">
        <f>IF(RES_hhdet_in_tes!J18=0,"",RES_hhdet_in_tes!J18/RES_hhdet_in_fec!J18)</f>
        <v>1.0227535726022359</v>
      </c>
      <c r="K18" s="73" t="str">
        <f>IF(RES_hhdet_in_tes!K18=0,"",RES_hhdet_in_tes!K18/RES_hhdet_in_fec!K18)</f>
        <v/>
      </c>
      <c r="L18" s="73">
        <f>IF(RES_hhdet_in_tes!L18=0,"",RES_hhdet_in_tes!L18/RES_hhdet_in_fec!L18)</f>
        <v>1.0188299288037901</v>
      </c>
      <c r="M18" s="73" t="str">
        <f>IF(RES_hhdet_in_tes!M18=0,"",RES_hhdet_in_tes!M18/RES_hhdet_in_fec!M18)</f>
        <v/>
      </c>
      <c r="N18" s="73" t="str">
        <f>IF(RES_hhdet_in_tes!N18=0,"",RES_hhdet_in_tes!N18/RES_hhdet_in_fec!N18)</f>
        <v/>
      </c>
      <c r="O18" s="73" t="str">
        <f>IF(RES_hhdet_in_tes!O18=0,"",RES_hhdet_in_tes!O18/RES_hhdet_in_fec!O18)</f>
        <v/>
      </c>
      <c r="P18" s="73" t="str">
        <f>IF(RES_hhdet_in_tes!P18=0,"",RES_hhdet_in_tes!P18/RES_hhdet_in_fec!P18)</f>
        <v/>
      </c>
      <c r="Q18" s="73" t="str">
        <f>IF(RES_hhdet_in_tes!Q18=0,"",RES_hhdet_in_tes!Q18/RES_hhdet_in_fec!Q18)</f>
        <v/>
      </c>
    </row>
    <row r="19" spans="1:17" ht="12" customHeight="1" x14ac:dyDescent="0.25">
      <c r="A19" s="158" t="s">
        <v>62</v>
      </c>
      <c r="B19" s="169"/>
      <c r="C19" s="169" t="str">
        <f>IF(RES_hhdet_in_tes!C19=0,"",RES_hhdet_in_tes!C19/RES_hhdet_in_fec!C19)</f>
        <v/>
      </c>
      <c r="D19" s="169" t="str">
        <f>IF(RES_hhdet_in_tes!D19=0,"",RES_hhdet_in_tes!D19/RES_hhdet_in_fec!D19)</f>
        <v/>
      </c>
      <c r="E19" s="169" t="str">
        <f>IF(RES_hhdet_in_tes!E19=0,"",RES_hhdet_in_tes!E19/RES_hhdet_in_fec!E19)</f>
        <v/>
      </c>
      <c r="F19" s="169">
        <f>IF(RES_hhdet_in_tes!F19=0,"",RES_hhdet_in_tes!F19/RES_hhdet_in_fec!F19)</f>
        <v>0.68199898658232572</v>
      </c>
      <c r="G19" s="169" t="str">
        <f>IF(RES_hhdet_in_tes!G19=0,"",RES_hhdet_in_tes!G19/RES_hhdet_in_fec!G19)</f>
        <v/>
      </c>
      <c r="H19" s="169">
        <f>IF(RES_hhdet_in_tes!H19=0,"",RES_hhdet_in_tes!H19/RES_hhdet_in_fec!H19)</f>
        <v>0.57580280460192124</v>
      </c>
      <c r="I19" s="169">
        <f>IF(RES_hhdet_in_tes!I19=0,"",RES_hhdet_in_tes!I19/RES_hhdet_in_fec!I19)</f>
        <v>0.75055810584800187</v>
      </c>
      <c r="J19" s="169">
        <f>IF(RES_hhdet_in_tes!J19=0,"",RES_hhdet_in_tes!J19/RES_hhdet_in_fec!J19)</f>
        <v>0.66917247514714095</v>
      </c>
      <c r="K19" s="169" t="str">
        <f>IF(RES_hhdet_in_tes!K19=0,"",RES_hhdet_in_tes!K19/RES_hhdet_in_fec!K19)</f>
        <v/>
      </c>
      <c r="L19" s="169">
        <f>IF(RES_hhdet_in_tes!L19=0,"",RES_hhdet_in_tes!L19/RES_hhdet_in_fec!L19)</f>
        <v>0.85792750210934465</v>
      </c>
      <c r="M19" s="169" t="str">
        <f>IF(RES_hhdet_in_tes!M19=0,"",RES_hhdet_in_tes!M19/RES_hhdet_in_fec!M19)</f>
        <v/>
      </c>
      <c r="N19" s="169">
        <f>IF(RES_hhdet_in_tes!N19=0,"",RES_hhdet_in_tes!N19/RES_hhdet_in_fec!N19)</f>
        <v>0.8529576341703865</v>
      </c>
      <c r="O19" s="169" t="str">
        <f>IF(RES_hhdet_in_tes!O19=0,"",RES_hhdet_in_tes!O19/RES_hhdet_in_fec!O19)</f>
        <v/>
      </c>
      <c r="P19" s="169">
        <f>IF(RES_hhdet_in_tes!P19=0,"",RES_hhdet_in_tes!P19/RES_hhdet_in_fec!P19)</f>
        <v>0.48028691124891099</v>
      </c>
      <c r="Q19" s="169">
        <f>IF(RES_hhdet_in_tes!Q19=0,"",RES_hhdet_in_tes!Q19/RES_hhdet_in_fec!Q19)</f>
        <v>0.85828834658656916</v>
      </c>
    </row>
    <row r="20" spans="1:17" ht="12" customHeight="1" x14ac:dyDescent="0.25">
      <c r="A20" s="23" t="s">
        <v>58</v>
      </c>
      <c r="B20" s="73"/>
      <c r="C20" s="73" t="str">
        <f>IF(RES_hhdet_in_tes!C20=0,"",RES_hhdet_in_tes!C20/RES_hhdet_in_fec!C20)</f>
        <v/>
      </c>
      <c r="D20" s="73" t="str">
        <f>IF(RES_hhdet_in_tes!D20=0,"",RES_hhdet_in_tes!D20/RES_hhdet_in_fec!D20)</f>
        <v/>
      </c>
      <c r="E20" s="73" t="str">
        <f>IF(RES_hhdet_in_tes!E20=0,"",RES_hhdet_in_tes!E20/RES_hhdet_in_fec!E20)</f>
        <v/>
      </c>
      <c r="F20" s="73">
        <f>IF(RES_hhdet_in_tes!F20=0,"",RES_hhdet_in_tes!F20/RES_hhdet_in_fec!F20)</f>
        <v>0.34525621018130964</v>
      </c>
      <c r="G20" s="73" t="str">
        <f>IF(RES_hhdet_in_tes!G20=0,"",RES_hhdet_in_tes!G20/RES_hhdet_in_fec!G20)</f>
        <v/>
      </c>
      <c r="H20" s="73">
        <f>IF(RES_hhdet_in_tes!H20=0,"",RES_hhdet_in_tes!H20/RES_hhdet_in_fec!H20)</f>
        <v>0.35187463228650884</v>
      </c>
      <c r="I20" s="73">
        <f>IF(RES_hhdet_in_tes!I20=0,"",RES_hhdet_in_tes!I20/RES_hhdet_in_fec!I20)</f>
        <v>0.3567886115114503</v>
      </c>
      <c r="J20" s="73">
        <f>IF(RES_hhdet_in_tes!J20=0,"",RES_hhdet_in_tes!J20/RES_hhdet_in_fec!J20)</f>
        <v>0.3614062452766732</v>
      </c>
      <c r="K20" s="73" t="str">
        <f>IF(RES_hhdet_in_tes!K20=0,"",RES_hhdet_in_tes!K20/RES_hhdet_in_fec!K20)</f>
        <v/>
      </c>
      <c r="L20" s="73" t="str">
        <f>IF(RES_hhdet_in_tes!L20=0,"",RES_hhdet_in_tes!L20/RES_hhdet_in_fec!L20)</f>
        <v/>
      </c>
      <c r="M20" s="73" t="str">
        <f>IF(RES_hhdet_in_tes!M20=0,"",RES_hhdet_in_tes!M20/RES_hhdet_in_fec!M20)</f>
        <v/>
      </c>
      <c r="N20" s="73" t="str">
        <f>IF(RES_hhdet_in_tes!N20=0,"",RES_hhdet_in_tes!N20/RES_hhdet_in_fec!N20)</f>
        <v/>
      </c>
      <c r="O20" s="73" t="str">
        <f>IF(RES_hhdet_in_tes!O20=0,"",RES_hhdet_in_tes!O20/RES_hhdet_in_fec!O20)</f>
        <v/>
      </c>
      <c r="P20" s="73" t="str">
        <f>IF(RES_hhdet_in_tes!P20=0,"",RES_hhdet_in_tes!P20/RES_hhdet_in_fec!P20)</f>
        <v/>
      </c>
      <c r="Q20" s="73" t="str">
        <f>IF(RES_hhdet_in_tes!Q20=0,"",RES_hhdet_in_tes!Q20/RES_hhdet_in_fec!Q20)</f>
        <v/>
      </c>
    </row>
    <row r="21" spans="1:17" ht="12" customHeight="1" x14ac:dyDescent="0.25">
      <c r="A21" s="23" t="s">
        <v>57</v>
      </c>
      <c r="B21" s="73"/>
      <c r="C21" s="73" t="str">
        <f>IF(RES_hhdet_in_tes!C21=0,"",RES_hhdet_in_tes!C21/RES_hhdet_in_fec!C21)</f>
        <v/>
      </c>
      <c r="D21" s="73" t="str">
        <f>IF(RES_hhdet_in_tes!D21=0,"",RES_hhdet_in_tes!D21/RES_hhdet_in_fec!D21)</f>
        <v/>
      </c>
      <c r="E21" s="73" t="str">
        <f>IF(RES_hhdet_in_tes!E21=0,"",RES_hhdet_in_tes!E21/RES_hhdet_in_fec!E21)</f>
        <v/>
      </c>
      <c r="F21" s="73">
        <f>IF(RES_hhdet_in_tes!F21=0,"",RES_hhdet_in_tes!F21/RES_hhdet_in_fec!F21)</f>
        <v>0.45244982987663612</v>
      </c>
      <c r="G21" s="73" t="str">
        <f>IF(RES_hhdet_in_tes!G21=0,"",RES_hhdet_in_tes!G21/RES_hhdet_in_fec!G21)</f>
        <v/>
      </c>
      <c r="H21" s="73">
        <f>IF(RES_hhdet_in_tes!H21=0,"",RES_hhdet_in_tes!H21/RES_hhdet_in_fec!H21)</f>
        <v>0.46226832285987818</v>
      </c>
      <c r="I21" s="73" t="str">
        <f>IF(RES_hhdet_in_tes!I21=0,"",RES_hhdet_in_tes!I21/RES_hhdet_in_fec!I21)</f>
        <v/>
      </c>
      <c r="J21" s="73" t="str">
        <f>IF(RES_hhdet_in_tes!J21=0,"",RES_hhdet_in_tes!J21/RES_hhdet_in_fec!J21)</f>
        <v/>
      </c>
      <c r="K21" s="73" t="str">
        <f>IF(RES_hhdet_in_tes!K21=0,"",RES_hhdet_in_tes!K21/RES_hhdet_in_fec!K21)</f>
        <v/>
      </c>
      <c r="L21" s="73" t="str">
        <f>IF(RES_hhdet_in_tes!L21=0,"",RES_hhdet_in_tes!L21/RES_hhdet_in_fec!L21)</f>
        <v/>
      </c>
      <c r="M21" s="73" t="str">
        <f>IF(RES_hhdet_in_tes!M21=0,"",RES_hhdet_in_tes!M21/RES_hhdet_in_fec!M21)</f>
        <v/>
      </c>
      <c r="N21" s="73" t="str">
        <f>IF(RES_hhdet_in_tes!N21=0,"",RES_hhdet_in_tes!N21/RES_hhdet_in_fec!N21)</f>
        <v/>
      </c>
      <c r="O21" s="73" t="str">
        <f>IF(RES_hhdet_in_tes!O21=0,"",RES_hhdet_in_tes!O21/RES_hhdet_in_fec!O21)</f>
        <v/>
      </c>
      <c r="P21" s="73">
        <f>IF(RES_hhdet_in_tes!P21=0,"",RES_hhdet_in_tes!P21/RES_hhdet_in_fec!P21)</f>
        <v>0.48028691124891099</v>
      </c>
      <c r="Q21" s="73" t="str">
        <f>IF(RES_hhdet_in_tes!Q21=0,"",RES_hhdet_in_tes!Q21/RES_hhdet_in_fec!Q21)</f>
        <v/>
      </c>
    </row>
    <row r="22" spans="1:17" ht="12" customHeight="1" x14ac:dyDescent="0.25">
      <c r="A22" s="29" t="s">
        <v>140</v>
      </c>
      <c r="B22" s="65"/>
      <c r="C22" s="65" t="str">
        <f>IF(RES_hhdet_in_tes!C22=0,"",RES_hhdet_in_tes!C22/RES_hhdet_in_fec!C22)</f>
        <v/>
      </c>
      <c r="D22" s="65" t="str">
        <f>IF(RES_hhdet_in_tes!D22=0,"",RES_hhdet_in_tes!D22/RES_hhdet_in_fec!D22)</f>
        <v/>
      </c>
      <c r="E22" s="65" t="str">
        <f>IF(RES_hhdet_in_tes!E22=0,"",RES_hhdet_in_tes!E22/RES_hhdet_in_fec!E22)</f>
        <v/>
      </c>
      <c r="F22" s="65">
        <f>IF(RES_hhdet_in_tes!F22=0,"",RES_hhdet_in_tes!F22/RES_hhdet_in_fec!F22)</f>
        <v>0.84134517837110223</v>
      </c>
      <c r="G22" s="65" t="str">
        <f>IF(RES_hhdet_in_tes!G22=0,"",RES_hhdet_in_tes!G22/RES_hhdet_in_fec!G22)</f>
        <v/>
      </c>
      <c r="H22" s="65">
        <f>IF(RES_hhdet_in_tes!H22=0,"",RES_hhdet_in_tes!H22/RES_hhdet_in_fec!H22)</f>
        <v>0.85090487487768263</v>
      </c>
      <c r="I22" s="65">
        <f>IF(RES_hhdet_in_tes!I22=0,"",RES_hhdet_in_tes!I22/RES_hhdet_in_fec!I22)</f>
        <v>0.85786473202730851</v>
      </c>
      <c r="J22" s="65">
        <f>IF(RES_hhdet_in_tes!J22=0,"",RES_hhdet_in_tes!J22/RES_hhdet_in_fec!J22)</f>
        <v>0.86643723173708154</v>
      </c>
      <c r="K22" s="65" t="str">
        <f>IF(RES_hhdet_in_tes!K22=0,"",RES_hhdet_in_tes!K22/RES_hhdet_in_fec!K22)</f>
        <v/>
      </c>
      <c r="L22" s="65">
        <f>IF(RES_hhdet_in_tes!L22=0,"",RES_hhdet_in_tes!L22/RES_hhdet_in_fec!L22)</f>
        <v>0.85792750210934465</v>
      </c>
      <c r="M22" s="65" t="str">
        <f>IF(RES_hhdet_in_tes!M22=0,"",RES_hhdet_in_tes!M22/RES_hhdet_in_fec!M22)</f>
        <v/>
      </c>
      <c r="N22" s="65">
        <f>IF(RES_hhdet_in_tes!N22=0,"",RES_hhdet_in_tes!N22/RES_hhdet_in_fec!N22)</f>
        <v>0.8529576341703865</v>
      </c>
      <c r="O22" s="65" t="str">
        <f>IF(RES_hhdet_in_tes!O22=0,"",RES_hhdet_in_tes!O22/RES_hhdet_in_fec!O22)</f>
        <v/>
      </c>
      <c r="P22" s="65" t="str">
        <f>IF(RES_hhdet_in_tes!P22=0,"",RES_hhdet_in_tes!P22/RES_hhdet_in_fec!P22)</f>
        <v/>
      </c>
      <c r="Q22" s="65">
        <f>IF(RES_hhdet_in_tes!Q22=0,"",RES_hhdet_in_tes!Q22/RES_hhdet_in_fec!Q22)</f>
        <v>0.85828834658656916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75"/>
      <c r="C24" s="175">
        <f>IF(RES_hhdet_in_tes!C24=0,"",RES_hhdet_in_tes!C24/RES_hhdet_in_fec!C24)</f>
        <v>0.68521018346804996</v>
      </c>
      <c r="D24" s="175">
        <f>IF(RES_hhdet_in_tes!D24=0,"",RES_hhdet_in_tes!D24/RES_hhdet_in_fec!D24)</f>
        <v>0.65697369075831513</v>
      </c>
      <c r="E24" s="175">
        <f>IF(RES_hhdet_in_tes!E24=0,"",RES_hhdet_in_tes!E24/RES_hhdet_in_fec!E24)</f>
        <v>0.66263326103900255</v>
      </c>
      <c r="F24" s="175">
        <f>IF(RES_hhdet_in_tes!F24=0,"",RES_hhdet_in_tes!F24/RES_hhdet_in_fec!F24)</f>
        <v>0.65318023079317089</v>
      </c>
      <c r="G24" s="175">
        <f>IF(RES_hhdet_in_tes!G24=0,"",RES_hhdet_in_tes!G24/RES_hhdet_in_fec!G24)</f>
        <v>0.64173093116328594</v>
      </c>
      <c r="H24" s="175">
        <f>IF(RES_hhdet_in_tes!H24=0,"",RES_hhdet_in_tes!H24/RES_hhdet_in_fec!H24)</f>
        <v>0.65569151370836676</v>
      </c>
      <c r="I24" s="175">
        <f>IF(RES_hhdet_in_tes!I24=0,"",RES_hhdet_in_tes!I24/RES_hhdet_in_fec!I24)</f>
        <v>0.64860404999283894</v>
      </c>
      <c r="J24" s="175">
        <f>IF(RES_hhdet_in_tes!J24=0,"",RES_hhdet_in_tes!J24/RES_hhdet_in_fec!J24)</f>
        <v>0.65435365472238716</v>
      </c>
      <c r="K24" s="175">
        <f>IF(RES_hhdet_in_tes!K24=0,"",RES_hhdet_in_tes!K24/RES_hhdet_in_fec!K24)</f>
        <v>0.73547765640167018</v>
      </c>
      <c r="L24" s="175">
        <f>IF(RES_hhdet_in_tes!L24=0,"",RES_hhdet_in_tes!L24/RES_hhdet_in_fec!L24)</f>
        <v>0.7386598218122864</v>
      </c>
      <c r="M24" s="175">
        <f>IF(RES_hhdet_in_tes!M24=0,"",RES_hhdet_in_tes!M24/RES_hhdet_in_fec!M24)</f>
        <v>0.7371993267237843</v>
      </c>
      <c r="N24" s="175">
        <f>IF(RES_hhdet_in_tes!N24=0,"",RES_hhdet_in_tes!N24/RES_hhdet_in_fec!N24)</f>
        <v>0.73992540378164318</v>
      </c>
      <c r="O24" s="175" t="str">
        <f>IF(RES_hhdet_in_tes!O24=0,"",RES_hhdet_in_tes!O24/RES_hhdet_in_fec!O24)</f>
        <v/>
      </c>
      <c r="P24" s="175">
        <f>IF(RES_hhdet_in_tes!P24=0,"",RES_hhdet_in_tes!P24/RES_hhdet_in_fec!P24)</f>
        <v>0.72623352551699616</v>
      </c>
      <c r="Q24" s="175">
        <f>IF(RES_hhdet_in_tes!Q24=0,"",RES_hhdet_in_tes!Q24/RES_hhdet_in_fec!Q24)</f>
        <v>0.73854388757853484</v>
      </c>
    </row>
    <row r="25" spans="1:17" ht="12.95" customHeight="1" x14ac:dyDescent="0.25">
      <c r="A25" s="158" t="s">
        <v>65</v>
      </c>
      <c r="B25" s="169"/>
      <c r="C25" s="169">
        <f>IF(RES_hhdet_in_tes!C25=0,"",RES_hhdet_in_tes!C25/RES_hhdet_in_fec!C25)</f>
        <v>0.66519696744196455</v>
      </c>
      <c r="D25" s="169">
        <f>IF(RES_hhdet_in_tes!D25=0,"",RES_hhdet_in_tes!D25/RES_hhdet_in_fec!D25)</f>
        <v>0.66373475281108929</v>
      </c>
      <c r="E25" s="169">
        <f>IF(RES_hhdet_in_tes!E25=0,"",RES_hhdet_in_tes!E25/RES_hhdet_in_fec!E25)</f>
        <v>0.65989441540211091</v>
      </c>
      <c r="F25" s="169">
        <f>IF(RES_hhdet_in_tes!F25=0,"",RES_hhdet_in_tes!F25/RES_hhdet_in_fec!F25)</f>
        <v>0.65403123101898719</v>
      </c>
      <c r="G25" s="169">
        <f>IF(RES_hhdet_in_tes!G25=0,"",RES_hhdet_in_tes!G25/RES_hhdet_in_fec!G25)</f>
        <v>0.65133029481370475</v>
      </c>
      <c r="H25" s="169">
        <f>IF(RES_hhdet_in_tes!H25=0,"",RES_hhdet_in_tes!H25/RES_hhdet_in_fec!H25)</f>
        <v>0.65575979740753421</v>
      </c>
      <c r="I25" s="169">
        <f>IF(RES_hhdet_in_tes!I25=0,"",RES_hhdet_in_tes!I25/RES_hhdet_in_fec!I25)</f>
        <v>0.66529531297044309</v>
      </c>
      <c r="J25" s="169">
        <f>IF(RES_hhdet_in_tes!J25=0,"",RES_hhdet_in_tes!J25/RES_hhdet_in_fec!J25)</f>
        <v>0.66857053823017332</v>
      </c>
      <c r="K25" s="169">
        <f>IF(RES_hhdet_in_tes!K25=0,"",RES_hhdet_in_tes!K25/RES_hhdet_in_fec!K25)</f>
        <v>0.70822927811277869</v>
      </c>
      <c r="L25" s="169">
        <f>IF(RES_hhdet_in_tes!L25=0,"",RES_hhdet_in_tes!L25/RES_hhdet_in_fec!L25)</f>
        <v>0.71043813550590018</v>
      </c>
      <c r="M25" s="169">
        <f>IF(RES_hhdet_in_tes!M25=0,"",RES_hhdet_in_tes!M25/RES_hhdet_in_fec!M25)</f>
        <v>0.71159378102756177</v>
      </c>
      <c r="N25" s="169">
        <f>IF(RES_hhdet_in_tes!N25=0,"",RES_hhdet_in_tes!N25/RES_hhdet_in_fec!N25)</f>
        <v>0.7143526099216988</v>
      </c>
      <c r="O25" s="169" t="str">
        <f>IF(RES_hhdet_in_tes!O25=0,"",RES_hhdet_in_tes!O25/RES_hhdet_in_fec!O25)</f>
        <v/>
      </c>
      <c r="P25" s="169">
        <f>IF(RES_hhdet_in_tes!P25=0,"",RES_hhdet_in_tes!P25/RES_hhdet_in_fec!P25)</f>
        <v>0.71859073023416531</v>
      </c>
      <c r="Q25" s="169">
        <f>IF(RES_hhdet_in_tes!Q25=0,"",RES_hhdet_in_tes!Q25/RES_hhdet_in_fec!Q25)</f>
        <v>0.71551736666752319</v>
      </c>
    </row>
    <row r="26" spans="1:17" ht="12" customHeight="1" x14ac:dyDescent="0.25">
      <c r="A26" s="23" t="s">
        <v>84</v>
      </c>
      <c r="B26" s="73"/>
      <c r="C26" s="73">
        <f>IF(RES_hhdet_in_tes!C26=0,"",RES_hhdet_in_tes!C26/RES_hhdet_in_fec!C26)</f>
        <v>0.65879806057815726</v>
      </c>
      <c r="D26" s="73">
        <f>IF(RES_hhdet_in_tes!D26=0,"",RES_hhdet_in_tes!D26/RES_hhdet_in_fec!D26)</f>
        <v>0.65663841707234416</v>
      </c>
      <c r="E26" s="73">
        <f>IF(RES_hhdet_in_tes!E26=0,"",RES_hhdet_in_tes!E26/RES_hhdet_in_fec!E26)</f>
        <v>0.6529310939897186</v>
      </c>
      <c r="F26" s="73">
        <f>IF(RES_hhdet_in_tes!F26=0,"",RES_hhdet_in_tes!F26/RES_hhdet_in_fec!F26)</f>
        <v>0.64845134927951431</v>
      </c>
      <c r="G26" s="73">
        <f>IF(RES_hhdet_in_tes!G26=0,"",RES_hhdet_in_tes!G26/RES_hhdet_in_fec!G26)</f>
        <v>0.64597861076993646</v>
      </c>
      <c r="H26" s="73">
        <f>IF(RES_hhdet_in_tes!H26=0,"",RES_hhdet_in_tes!H26/RES_hhdet_in_fec!H26)</f>
        <v>0.65155344477408772</v>
      </c>
      <c r="I26" s="73">
        <f>IF(RES_hhdet_in_tes!I26=0,"",RES_hhdet_in_tes!I26/RES_hhdet_in_fec!I26)</f>
        <v>0.65740919849502788</v>
      </c>
      <c r="J26" s="73">
        <f>IF(RES_hhdet_in_tes!J26=0,"",RES_hhdet_in_tes!J26/RES_hhdet_in_fec!J26)</f>
        <v>0.66315072301123446</v>
      </c>
      <c r="K26" s="73">
        <f>IF(RES_hhdet_in_tes!K26=0,"",RES_hhdet_in_tes!K26/RES_hhdet_in_fec!K26)</f>
        <v>0.70183331358823409</v>
      </c>
      <c r="L26" s="73">
        <f>IF(RES_hhdet_in_tes!L26=0,"",RES_hhdet_in_tes!L26/RES_hhdet_in_fec!L26)</f>
        <v>0.70480495049106262</v>
      </c>
      <c r="M26" s="73">
        <f>IF(RES_hhdet_in_tes!M26=0,"",RES_hhdet_in_tes!M26/RES_hhdet_in_fec!M26)</f>
        <v>0.70510214705014251</v>
      </c>
      <c r="N26" s="73">
        <f>IF(RES_hhdet_in_tes!N26=0,"",RES_hhdet_in_tes!N26/RES_hhdet_in_fec!N26)</f>
        <v>0.70724309544162267</v>
      </c>
      <c r="O26" s="73" t="str">
        <f>IF(RES_hhdet_in_tes!O26=0,"",RES_hhdet_in_tes!O26/RES_hhdet_in_fec!O26)</f>
        <v/>
      </c>
      <c r="P26" s="73">
        <f>IF(RES_hhdet_in_tes!P26=0,"",RES_hhdet_in_tes!P26/RES_hhdet_in_fec!P26)</f>
        <v>0.70974390208674387</v>
      </c>
      <c r="Q26" s="73">
        <f>IF(RES_hhdet_in_tes!Q26=0,"",RES_hhdet_in_tes!Q26/RES_hhdet_in_fec!Q26)</f>
        <v>0.70930876758412553</v>
      </c>
    </row>
    <row r="27" spans="1:17" ht="12" customHeight="1" x14ac:dyDescent="0.25">
      <c r="A27" s="23" t="s">
        <v>60</v>
      </c>
      <c r="B27" s="73"/>
      <c r="C27" s="73">
        <f>IF(RES_hhdet_in_tes!C27=0,"",RES_hhdet_in_tes!C27/RES_hhdet_in_fec!C27)</f>
        <v>1.0631062543531287</v>
      </c>
      <c r="D27" s="73">
        <f>IF(RES_hhdet_in_tes!D27=0,"",RES_hhdet_in_tes!D27/RES_hhdet_in_fec!D27)</f>
        <v>1.0509025203183995</v>
      </c>
      <c r="E27" s="73">
        <f>IF(RES_hhdet_in_tes!E27=0,"",RES_hhdet_in_tes!E27/RES_hhdet_in_fec!E27)</f>
        <v>1.0367133444072536</v>
      </c>
      <c r="F27" s="73">
        <f>IF(RES_hhdet_in_tes!F27=0,"",RES_hhdet_in_tes!F27/RES_hhdet_in_fec!F27)</f>
        <v>1.0216662747235734</v>
      </c>
      <c r="G27" s="73">
        <f>IF(RES_hhdet_in_tes!G27=0,"",RES_hhdet_in_tes!G27/RES_hhdet_in_fec!G27)</f>
        <v>1.0106303877086884</v>
      </c>
      <c r="H27" s="73">
        <f>IF(RES_hhdet_in_tes!H27=0,"",RES_hhdet_in_tes!H27/RES_hhdet_in_fec!H27)</f>
        <v>1.0094518645638029</v>
      </c>
      <c r="I27" s="73">
        <f>IF(RES_hhdet_in_tes!I27=0,"",RES_hhdet_in_tes!I27/RES_hhdet_in_fec!I27)</f>
        <v>1.0121709415111109</v>
      </c>
      <c r="J27" s="73">
        <f>IF(RES_hhdet_in_tes!J27=0,"",RES_hhdet_in_tes!J27/RES_hhdet_in_fec!J27)</f>
        <v>1.0146480891172671</v>
      </c>
      <c r="K27" s="73">
        <f>IF(RES_hhdet_in_tes!K27=0,"",RES_hhdet_in_tes!K27/RES_hhdet_in_fec!K27)</f>
        <v>1.0655167685190359</v>
      </c>
      <c r="L27" s="73">
        <f>IF(RES_hhdet_in_tes!L27=0,"",RES_hhdet_in_tes!L27/RES_hhdet_in_fec!L27)</f>
        <v>1.0638235978735344</v>
      </c>
      <c r="M27" s="73">
        <f>IF(RES_hhdet_in_tes!M27=0,"",RES_hhdet_in_tes!M27/RES_hhdet_in_fec!M27)</f>
        <v>1.0578755399682715</v>
      </c>
      <c r="N27" s="73">
        <f>IF(RES_hhdet_in_tes!N27=0,"",RES_hhdet_in_tes!N27/RES_hhdet_in_fec!N27)</f>
        <v>1.0563471891471978</v>
      </c>
      <c r="O27" s="73" t="str">
        <f>IF(RES_hhdet_in_tes!O27=0,"",RES_hhdet_in_tes!O27/RES_hhdet_in_fec!O27)</f>
        <v/>
      </c>
      <c r="P27" s="73">
        <f>IF(RES_hhdet_in_tes!P27=0,"",RES_hhdet_in_tes!P27/RES_hhdet_in_fec!P27)</f>
        <v>1.0432837103246546</v>
      </c>
      <c r="Q27" s="73">
        <f>IF(RES_hhdet_in_tes!Q27=0,"",RES_hhdet_in_tes!Q27/RES_hhdet_in_fec!Q27)</f>
        <v>1.0364628187166505</v>
      </c>
    </row>
    <row r="28" spans="1:17" ht="12.95" customHeight="1" x14ac:dyDescent="0.25">
      <c r="A28" s="158" t="s">
        <v>112</v>
      </c>
      <c r="B28" s="169"/>
      <c r="C28" s="169">
        <f>IF(RES_hhdet_in_tes!C28=0,"",RES_hhdet_in_tes!C28/RES_hhdet_in_fec!C28)</f>
        <v>1.9335253160796821</v>
      </c>
      <c r="D28" s="169">
        <f>IF(RES_hhdet_in_tes!D28=0,"",RES_hhdet_in_tes!D28/RES_hhdet_in_fec!D28)</f>
        <v>2.0010502866435269</v>
      </c>
      <c r="E28" s="169">
        <f>IF(RES_hhdet_in_tes!E28=0,"",RES_hhdet_in_tes!E28/RES_hhdet_in_fec!E28)</f>
        <v>2.0664550591931912</v>
      </c>
      <c r="F28" s="169">
        <f>IF(RES_hhdet_in_tes!F28=0,"",RES_hhdet_in_tes!F28/RES_hhdet_in_fec!F28)</f>
        <v>2.1545852106620305</v>
      </c>
      <c r="G28" s="169">
        <f>IF(RES_hhdet_in_tes!G28=0,"",RES_hhdet_in_tes!G28/RES_hhdet_in_fec!G28)</f>
        <v>2.2444858754869625</v>
      </c>
      <c r="H28" s="169">
        <f>IF(RES_hhdet_in_tes!H28=0,"",RES_hhdet_in_tes!H28/RES_hhdet_in_fec!H28)</f>
        <v>2.3674715241305084</v>
      </c>
      <c r="I28" s="169">
        <f>IF(RES_hhdet_in_tes!I28=0,"",RES_hhdet_in_tes!I28/RES_hhdet_in_fec!I28)</f>
        <v>2.460450197651308</v>
      </c>
      <c r="J28" s="169">
        <f>IF(RES_hhdet_in_tes!J28=0,"",RES_hhdet_in_tes!J28/RES_hhdet_in_fec!J28)</f>
        <v>2.7343689578226633</v>
      </c>
      <c r="K28" s="169">
        <f>IF(RES_hhdet_in_tes!K28=0,"",RES_hhdet_in_tes!K28/RES_hhdet_in_fec!K28)</f>
        <v>2.9459217903729269</v>
      </c>
      <c r="L28" s="169">
        <f>IF(RES_hhdet_in_tes!L28=0,"",RES_hhdet_in_tes!L28/RES_hhdet_in_fec!L28)</f>
        <v>3.2167784627054035</v>
      </c>
      <c r="M28" s="169">
        <f>IF(RES_hhdet_in_tes!M28=0,"",RES_hhdet_in_tes!M28/RES_hhdet_in_fec!M28)</f>
        <v>3.3956056776401677</v>
      </c>
      <c r="N28" s="169">
        <f>IF(RES_hhdet_in_tes!N28=0,"",RES_hhdet_in_tes!N28/RES_hhdet_in_fec!N28)</f>
        <v>3.567102431099761</v>
      </c>
      <c r="O28" s="169" t="str">
        <f>IF(RES_hhdet_in_tes!O28=0,"",RES_hhdet_in_tes!O28/RES_hhdet_in_fec!O28)</f>
        <v/>
      </c>
      <c r="P28" s="169" t="str">
        <f>IF(RES_hhdet_in_tes!P28=0,"",RES_hhdet_in_tes!P28/RES_hhdet_in_fec!P28)</f>
        <v/>
      </c>
      <c r="Q28" s="169">
        <f>IF(RES_hhdet_in_tes!Q28=0,"",RES_hhdet_in_tes!Q28/RES_hhdet_in_fec!Q28)</f>
        <v>3.8525656831122177</v>
      </c>
    </row>
    <row r="29" spans="1:17" ht="12" customHeight="1" x14ac:dyDescent="0.25">
      <c r="A29" s="23" t="s">
        <v>60</v>
      </c>
      <c r="B29" s="73"/>
      <c r="C29" s="73">
        <f>IF(RES_hhdet_in_tes!C29=0,"",RES_hhdet_in_tes!C29/RES_hhdet_in_fec!C29)</f>
        <v>1.9335253160796821</v>
      </c>
      <c r="D29" s="73">
        <f>IF(RES_hhdet_in_tes!D29=0,"",RES_hhdet_in_tes!D29/RES_hhdet_in_fec!D29)</f>
        <v>2.0010502866435269</v>
      </c>
      <c r="E29" s="73">
        <f>IF(RES_hhdet_in_tes!E29=0,"",RES_hhdet_in_tes!E29/RES_hhdet_in_fec!E29)</f>
        <v>2.0664550591931912</v>
      </c>
      <c r="F29" s="73">
        <f>IF(RES_hhdet_in_tes!F29=0,"",RES_hhdet_in_tes!F29/RES_hhdet_in_fec!F29)</f>
        <v>2.1545852106620305</v>
      </c>
      <c r="G29" s="73">
        <f>IF(RES_hhdet_in_tes!G29=0,"",RES_hhdet_in_tes!G29/RES_hhdet_in_fec!G29)</f>
        <v>2.2444858754869625</v>
      </c>
      <c r="H29" s="73">
        <f>IF(RES_hhdet_in_tes!H29=0,"",RES_hhdet_in_tes!H29/RES_hhdet_in_fec!H29)</f>
        <v>2.3674715241305084</v>
      </c>
      <c r="I29" s="73">
        <f>IF(RES_hhdet_in_tes!I29=0,"",RES_hhdet_in_tes!I29/RES_hhdet_in_fec!I29)</f>
        <v>2.460450197651308</v>
      </c>
      <c r="J29" s="73">
        <f>IF(RES_hhdet_in_tes!J29=0,"",RES_hhdet_in_tes!J29/RES_hhdet_in_fec!J29)</f>
        <v>2.7343689578226633</v>
      </c>
      <c r="K29" s="73">
        <f>IF(RES_hhdet_in_tes!K29=0,"",RES_hhdet_in_tes!K29/RES_hhdet_in_fec!K29)</f>
        <v>2.9459217903729269</v>
      </c>
      <c r="L29" s="73">
        <f>IF(RES_hhdet_in_tes!L29=0,"",RES_hhdet_in_tes!L29/RES_hhdet_in_fec!L29)</f>
        <v>3.2167784627054035</v>
      </c>
      <c r="M29" s="73">
        <f>IF(RES_hhdet_in_tes!M29=0,"",RES_hhdet_in_tes!M29/RES_hhdet_in_fec!M29)</f>
        <v>3.3956056776401677</v>
      </c>
      <c r="N29" s="73">
        <f>IF(RES_hhdet_in_tes!N29=0,"",RES_hhdet_in_tes!N29/RES_hhdet_in_fec!N29)</f>
        <v>3.567102431099761</v>
      </c>
      <c r="O29" s="73" t="str">
        <f>IF(RES_hhdet_in_tes!O29=0,"",RES_hhdet_in_tes!O29/RES_hhdet_in_fec!O29)</f>
        <v/>
      </c>
      <c r="P29" s="73" t="str">
        <f>IF(RES_hhdet_in_tes!P29=0,"",RES_hhdet_in_tes!P29/RES_hhdet_in_fec!P29)</f>
        <v/>
      </c>
      <c r="Q29" s="73">
        <f>IF(RES_hhdet_in_tes!Q29=0,"",RES_hhdet_in_tes!Q29/RES_hhdet_in_fec!Q29)</f>
        <v>3.8525656831122177</v>
      </c>
    </row>
    <row r="30" spans="1:17" ht="12" customHeight="1" x14ac:dyDescent="0.25">
      <c r="A30" s="158" t="s">
        <v>63</v>
      </c>
      <c r="B30" s="169"/>
      <c r="C30" s="169">
        <f>IF(RES_hhdet_in_tes!C30=0,"",RES_hhdet_in_tes!C30/RES_hhdet_in_fec!C30)</f>
        <v>0.75985967533490895</v>
      </c>
      <c r="D30" s="169">
        <f>IF(RES_hhdet_in_tes!D30=0,"",RES_hhdet_in_tes!D30/RES_hhdet_in_fec!D30)</f>
        <v>0.61629140857272136</v>
      </c>
      <c r="E30" s="169">
        <f>IF(RES_hhdet_in_tes!E30=0,"",RES_hhdet_in_tes!E30/RES_hhdet_in_fec!E30)</f>
        <v>0.62441617326634058</v>
      </c>
      <c r="F30" s="169">
        <f>IF(RES_hhdet_in_tes!F30=0,"",RES_hhdet_in_tes!F30/RES_hhdet_in_fec!F30)</f>
        <v>0.62758468767023101</v>
      </c>
      <c r="G30" s="169">
        <f>IF(RES_hhdet_in_tes!G30=0,"",RES_hhdet_in_tes!G30/RES_hhdet_in_fec!G30)</f>
        <v>0.66883283908257363</v>
      </c>
      <c r="H30" s="169">
        <f>IF(RES_hhdet_in_tes!H30=0,"",RES_hhdet_in_tes!H30/RES_hhdet_in_fec!H30)</f>
        <v>0.65795160206442616</v>
      </c>
      <c r="I30" s="169">
        <f>IF(RES_hhdet_in_tes!I30=0,"",RES_hhdet_in_tes!I30/RES_hhdet_in_fec!I30)</f>
        <v>0.65373431434778906</v>
      </c>
      <c r="J30" s="169">
        <f>IF(RES_hhdet_in_tes!J30=0,"",RES_hhdet_in_tes!J30/RES_hhdet_in_fec!J30)</f>
        <v>0.65367602841524752</v>
      </c>
      <c r="K30" s="169">
        <f>IF(RES_hhdet_in_tes!K30=0,"",RES_hhdet_in_tes!K30/RES_hhdet_in_fec!K30)</f>
        <v>0.82677207480792148</v>
      </c>
      <c r="L30" s="169">
        <f>IF(RES_hhdet_in_tes!L30=0,"",RES_hhdet_in_tes!L30/RES_hhdet_in_fec!L30)</f>
        <v>0.83374448494841769</v>
      </c>
      <c r="M30" s="169">
        <f>IF(RES_hhdet_in_tes!M30=0,"",RES_hhdet_in_tes!M30/RES_hhdet_in_fec!M30)</f>
        <v>0.80650258999567914</v>
      </c>
      <c r="N30" s="169">
        <f>IF(RES_hhdet_in_tes!N30=0,"",RES_hhdet_in_tes!N30/RES_hhdet_in_fec!N30)</f>
        <v>0.81049670166418086</v>
      </c>
      <c r="O30" s="169" t="str">
        <f>IF(RES_hhdet_in_tes!O30=0,"",RES_hhdet_in_tes!O30/RES_hhdet_in_fec!O30)</f>
        <v/>
      </c>
      <c r="P30" s="169">
        <f>IF(RES_hhdet_in_tes!P30=0,"",RES_hhdet_in_tes!P30/RES_hhdet_in_fec!P30)</f>
        <v>0.81170896309924989</v>
      </c>
      <c r="Q30" s="169">
        <f>IF(RES_hhdet_in_tes!Q30=0,"",RES_hhdet_in_tes!Q30/RES_hhdet_in_fec!Q30)</f>
        <v>0.69699059326093704</v>
      </c>
    </row>
    <row r="31" spans="1:17" ht="12" customHeight="1" x14ac:dyDescent="0.25">
      <c r="A31" s="167" t="s">
        <v>169</v>
      </c>
      <c r="B31" s="174"/>
      <c r="C31" s="174" t="str">
        <f>IF(RES_hhdet_in_tes!C31=0,"",RES_hhdet_in_tes!C31/RES_hhdet_in_fec!C31)</f>
        <v/>
      </c>
      <c r="D31" s="174">
        <f>IF(RES_hhdet_in_tes!D31=0,"",RES_hhdet_in_tes!D31/RES_hhdet_in_fec!D31)</f>
        <v>0.58910175720611546</v>
      </c>
      <c r="E31" s="174">
        <f>IF(RES_hhdet_in_tes!E31=0,"",RES_hhdet_in_tes!E31/RES_hhdet_in_fec!E31)</f>
        <v>0.59184002547855874</v>
      </c>
      <c r="F31" s="174">
        <f>IF(RES_hhdet_in_tes!F31=0,"",RES_hhdet_in_tes!F31/RES_hhdet_in_fec!F31)</f>
        <v>0.59515341142389677</v>
      </c>
      <c r="G31" s="174">
        <f>IF(RES_hhdet_in_tes!G31=0,"",RES_hhdet_in_tes!G31/RES_hhdet_in_fec!G31)</f>
        <v>0.59768211924165671</v>
      </c>
      <c r="H31" s="174">
        <f>IF(RES_hhdet_in_tes!H31=0,"",RES_hhdet_in_tes!H31/RES_hhdet_in_fec!H31)</f>
        <v>0.60359743039394209</v>
      </c>
      <c r="I31" s="174">
        <f>IF(RES_hhdet_in_tes!I31=0,"",RES_hhdet_in_tes!I31/RES_hhdet_in_fec!I31)</f>
        <v>0.60694250749934819</v>
      </c>
      <c r="J31" s="174">
        <f>IF(RES_hhdet_in_tes!J31=0,"",RES_hhdet_in_tes!J31/RES_hhdet_in_fec!J31)</f>
        <v>0.61035857306177077</v>
      </c>
      <c r="K31" s="174" t="str">
        <f>IF(RES_hhdet_in_tes!K31=0,"",RES_hhdet_in_tes!K31/RES_hhdet_in_fec!K31)</f>
        <v/>
      </c>
      <c r="L31" s="174" t="str">
        <f>IF(RES_hhdet_in_tes!L31=0,"",RES_hhdet_in_tes!L31/RES_hhdet_in_fec!L31)</f>
        <v/>
      </c>
      <c r="M31" s="174" t="str">
        <f>IF(RES_hhdet_in_tes!M31=0,"",RES_hhdet_in_tes!M31/RES_hhdet_in_fec!M31)</f>
        <v/>
      </c>
      <c r="N31" s="174" t="str">
        <f>IF(RES_hhdet_in_tes!N31=0,"",RES_hhdet_in_tes!N31/RES_hhdet_in_fec!N31)</f>
        <v/>
      </c>
      <c r="O31" s="174" t="str">
        <f>IF(RES_hhdet_in_tes!O31=0,"",RES_hhdet_in_tes!O31/RES_hhdet_in_fec!O31)</f>
        <v/>
      </c>
      <c r="P31" s="174" t="str">
        <f>IF(RES_hhdet_in_tes!P31=0,"",RES_hhdet_in_tes!P31/RES_hhdet_in_fec!P31)</f>
        <v/>
      </c>
      <c r="Q31" s="174">
        <f>IF(RES_hhdet_in_tes!Q31=0,"",RES_hhdet_in_tes!Q31/RES_hhdet_in_fec!Q31)</f>
        <v>0.62973479259457865</v>
      </c>
    </row>
    <row r="32" spans="1:17" ht="12" customHeight="1" x14ac:dyDescent="0.25">
      <c r="A32" s="167" t="s">
        <v>168</v>
      </c>
      <c r="B32" s="174"/>
      <c r="C32" s="174" t="str">
        <f>IF(RES_hhdet_in_tes!C32=0,"",RES_hhdet_in_tes!C32/RES_hhdet_in_fec!C32)</f>
        <v/>
      </c>
      <c r="D32" s="174">
        <f>IF(RES_hhdet_in_tes!D32=0,"",RES_hhdet_in_tes!D32/RES_hhdet_in_fec!D32)</f>
        <v>0.68751133511426177</v>
      </c>
      <c r="E32" s="174">
        <f>IF(RES_hhdet_in_tes!E32=0,"",RES_hhdet_in_tes!E32/RES_hhdet_in_fec!E32)</f>
        <v>0.68955715341322288</v>
      </c>
      <c r="F32" s="174">
        <f>IF(RES_hhdet_in_tes!F32=0,"",RES_hhdet_in_tes!F32/RES_hhdet_in_fec!F32)</f>
        <v>0.6922023561210231</v>
      </c>
      <c r="G32" s="174">
        <f>IF(RES_hhdet_in_tes!G32=0,"",RES_hhdet_in_tes!G32/RES_hhdet_in_fec!G32)</f>
        <v>0.69503144111995296</v>
      </c>
      <c r="H32" s="174">
        <f>IF(RES_hhdet_in_tes!H32=0,"",RES_hhdet_in_tes!H32/RES_hhdet_in_fec!H32)</f>
        <v>0.69860670946332593</v>
      </c>
      <c r="I32" s="174">
        <f>IF(RES_hhdet_in_tes!I32=0,"",RES_hhdet_in_tes!I32/RES_hhdet_in_fec!I32)</f>
        <v>0.7020277492958984</v>
      </c>
      <c r="J32" s="174">
        <f>IF(RES_hhdet_in_tes!J32=0,"",RES_hhdet_in_tes!J32/RES_hhdet_in_fec!J32)</f>
        <v>0.70566649121050218</v>
      </c>
      <c r="K32" s="174" t="str">
        <f>IF(RES_hhdet_in_tes!K32=0,"",RES_hhdet_in_tes!K32/RES_hhdet_in_fec!K32)</f>
        <v/>
      </c>
      <c r="L32" s="174" t="str">
        <f>IF(RES_hhdet_in_tes!L32=0,"",RES_hhdet_in_tes!L32/RES_hhdet_in_fec!L32)</f>
        <v/>
      </c>
      <c r="M32" s="174" t="str">
        <f>IF(RES_hhdet_in_tes!M32=0,"",RES_hhdet_in_tes!M32/RES_hhdet_in_fec!M32)</f>
        <v/>
      </c>
      <c r="N32" s="174" t="str">
        <f>IF(RES_hhdet_in_tes!N32=0,"",RES_hhdet_in_tes!N32/RES_hhdet_in_fec!N32)</f>
        <v/>
      </c>
      <c r="O32" s="174" t="str">
        <f>IF(RES_hhdet_in_tes!O32=0,"",RES_hhdet_in_tes!O32/RES_hhdet_in_fec!O32)</f>
        <v/>
      </c>
      <c r="P32" s="174" t="str">
        <f>IF(RES_hhdet_in_tes!P32=0,"",RES_hhdet_in_tes!P32/RES_hhdet_in_fec!P32)</f>
        <v/>
      </c>
      <c r="Q32" s="174">
        <f>IF(RES_hhdet_in_tes!Q32=0,"",RES_hhdet_in_tes!Q32/RES_hhdet_in_fec!Q32)</f>
        <v>0.72932176552118477</v>
      </c>
    </row>
    <row r="33" spans="1:17" ht="12" customHeight="1" x14ac:dyDescent="0.25">
      <c r="A33" s="166" t="s">
        <v>57</v>
      </c>
      <c r="B33" s="173"/>
      <c r="C33" s="173" t="str">
        <f>IF(RES_hhdet_in_tes!C33=0,"",RES_hhdet_in_tes!C33/RES_hhdet_in_fec!C33)</f>
        <v/>
      </c>
      <c r="D33" s="173">
        <f>IF(RES_hhdet_in_tes!D33=0,"",RES_hhdet_in_tes!D33/RES_hhdet_in_fec!D33)</f>
        <v>0.58424390895404243</v>
      </c>
      <c r="E33" s="173">
        <f>IF(RES_hhdet_in_tes!E33=0,"",RES_hhdet_in_tes!E33/RES_hhdet_in_fec!E33)</f>
        <v>0.58953686052323839</v>
      </c>
      <c r="F33" s="173">
        <f>IF(RES_hhdet_in_tes!F33=0,"",RES_hhdet_in_tes!F33/RES_hhdet_in_fec!F33)</f>
        <v>0.59560540283013685</v>
      </c>
      <c r="G33" s="173">
        <f>IF(RES_hhdet_in_tes!G33=0,"",RES_hhdet_in_tes!G33/RES_hhdet_in_fec!G33)</f>
        <v>0.59905849290612823</v>
      </c>
      <c r="H33" s="173">
        <f>IF(RES_hhdet_in_tes!H33=0,"",RES_hhdet_in_tes!H33/RES_hhdet_in_fec!H33)</f>
        <v>0.60303943080652811</v>
      </c>
      <c r="I33" s="173">
        <f>IF(RES_hhdet_in_tes!I33=0,"",RES_hhdet_in_tes!I33/RES_hhdet_in_fec!I33)</f>
        <v>0.60615611599033381</v>
      </c>
      <c r="J33" s="173">
        <f>IF(RES_hhdet_in_tes!J33=0,"",RES_hhdet_in_tes!J33/RES_hhdet_in_fec!J33)</f>
        <v>0.60945213153360567</v>
      </c>
      <c r="K33" s="173" t="str">
        <f>IF(RES_hhdet_in_tes!K33=0,"",RES_hhdet_in_tes!K33/RES_hhdet_in_fec!K33)</f>
        <v/>
      </c>
      <c r="L33" s="173" t="str">
        <f>IF(RES_hhdet_in_tes!L33=0,"",RES_hhdet_in_tes!L33/RES_hhdet_in_fec!L33)</f>
        <v/>
      </c>
      <c r="M33" s="173" t="str">
        <f>IF(RES_hhdet_in_tes!M33=0,"",RES_hhdet_in_tes!M33/RES_hhdet_in_fec!M33)</f>
        <v/>
      </c>
      <c r="N33" s="173" t="str">
        <f>IF(RES_hhdet_in_tes!N33=0,"",RES_hhdet_in_tes!N33/RES_hhdet_in_fec!N33)</f>
        <v/>
      </c>
      <c r="O33" s="173" t="str">
        <f>IF(RES_hhdet_in_tes!O33=0,"",RES_hhdet_in_tes!O33/RES_hhdet_in_fec!O33)</f>
        <v/>
      </c>
      <c r="P33" s="173" t="str">
        <f>IF(RES_hhdet_in_tes!P33=0,"",RES_hhdet_in_tes!P33/RES_hhdet_in_fec!P33)</f>
        <v/>
      </c>
      <c r="Q33" s="173">
        <f>IF(RES_hhdet_in_tes!Q33=0,"",RES_hhdet_in_tes!Q33/RES_hhdet_in_fec!Q33)</f>
        <v>0.62847354928374533</v>
      </c>
    </row>
    <row r="34" spans="1:17" ht="12" customHeight="1" x14ac:dyDescent="0.25">
      <c r="A34" s="147" t="s">
        <v>59</v>
      </c>
      <c r="B34" s="172"/>
      <c r="C34" s="172" t="str">
        <f>IF(RES_hhdet_in_tes!C34=0,"",RES_hhdet_in_tes!C34/RES_hhdet_in_fec!C34)</f>
        <v/>
      </c>
      <c r="D34" s="172">
        <f>IF(RES_hhdet_in_tes!D34=0,"",RES_hhdet_in_tes!D34/RES_hhdet_in_fec!D34)</f>
        <v>1.0302230958009182</v>
      </c>
      <c r="E34" s="172">
        <f>IF(RES_hhdet_in_tes!E34=0,"",RES_hhdet_in_tes!E34/RES_hhdet_in_fec!E34)</f>
        <v>1.0184516956288534</v>
      </c>
      <c r="F34" s="172">
        <f>IF(RES_hhdet_in_tes!F34=0,"",RES_hhdet_in_tes!F34/RES_hhdet_in_fec!F34)</f>
        <v>1.0068780511324731</v>
      </c>
      <c r="G34" s="172">
        <f>IF(RES_hhdet_in_tes!G34=0,"",RES_hhdet_in_tes!G34/RES_hhdet_in_fec!G34)</f>
        <v>1.0051648299441545</v>
      </c>
      <c r="H34" s="172">
        <f>IF(RES_hhdet_in_tes!H34=0,"",RES_hhdet_in_tes!H34/RES_hhdet_in_fec!H34)</f>
        <v>1.0050073609652754</v>
      </c>
      <c r="I34" s="172">
        <f>IF(RES_hhdet_in_tes!I34=0,"",RES_hhdet_in_tes!I34/RES_hhdet_in_fec!I34)</f>
        <v>1.0071655116753755</v>
      </c>
      <c r="J34" s="172">
        <f>IF(RES_hhdet_in_tes!J34=0,"",RES_hhdet_in_tes!J34/RES_hhdet_in_fec!J34)</f>
        <v>1.0094451434581568</v>
      </c>
      <c r="K34" s="172" t="str">
        <f>IF(RES_hhdet_in_tes!K34=0,"",RES_hhdet_in_tes!K34/RES_hhdet_in_fec!K34)</f>
        <v/>
      </c>
      <c r="L34" s="172" t="str">
        <f>IF(RES_hhdet_in_tes!L34=0,"",RES_hhdet_in_tes!L34/RES_hhdet_in_fec!L34)</f>
        <v/>
      </c>
      <c r="M34" s="172" t="str">
        <f>IF(RES_hhdet_in_tes!M34=0,"",RES_hhdet_in_tes!M34/RES_hhdet_in_fec!M34)</f>
        <v/>
      </c>
      <c r="N34" s="172" t="str">
        <f>IF(RES_hhdet_in_tes!N34=0,"",RES_hhdet_in_tes!N34/RES_hhdet_in_fec!N34)</f>
        <v/>
      </c>
      <c r="O34" s="172" t="str">
        <f>IF(RES_hhdet_in_tes!O34=0,"",RES_hhdet_in_tes!O34/RES_hhdet_in_fec!O34)</f>
        <v/>
      </c>
      <c r="P34" s="172" t="str">
        <f>IF(RES_hhdet_in_tes!P34=0,"",RES_hhdet_in_tes!P34/RES_hhdet_in_fec!P34)</f>
        <v/>
      </c>
      <c r="Q34" s="172">
        <f>IF(RES_hhdet_in_tes!Q34=0,"",RES_hhdet_in_tes!Q34/RES_hhdet_in_fec!Q34)</f>
        <v>1.0308390107229182</v>
      </c>
    </row>
    <row r="35" spans="1:17" ht="12" customHeight="1" x14ac:dyDescent="0.25">
      <c r="A35" s="163" t="s">
        <v>142</v>
      </c>
      <c r="B35" s="171"/>
      <c r="C35" s="171">
        <f>IF(RES_hhdet_in_tes!C35=0,"",RES_hhdet_in_tes!C35/RES_hhdet_in_fec!C35)</f>
        <v>0.72572261980968411</v>
      </c>
      <c r="D35" s="171" t="str">
        <f>IF(RES_hhdet_in_tes!D35=0,"",RES_hhdet_in_tes!D35/RES_hhdet_in_fec!D35)</f>
        <v/>
      </c>
      <c r="E35" s="171" t="str">
        <f>IF(RES_hhdet_in_tes!E35=0,"",RES_hhdet_in_tes!E35/RES_hhdet_in_fec!E35)</f>
        <v/>
      </c>
      <c r="F35" s="171" t="str">
        <f>IF(RES_hhdet_in_tes!F35=0,"",RES_hhdet_in_tes!F35/RES_hhdet_in_fec!F35)</f>
        <v/>
      </c>
      <c r="G35" s="171" t="str">
        <f>IF(RES_hhdet_in_tes!G35=0,"",RES_hhdet_in_tes!G35/RES_hhdet_in_fec!G35)</f>
        <v/>
      </c>
      <c r="H35" s="171" t="str">
        <f>IF(RES_hhdet_in_tes!H35=0,"",RES_hhdet_in_tes!H35/RES_hhdet_in_fec!H35)</f>
        <v/>
      </c>
      <c r="I35" s="171" t="str">
        <f>IF(RES_hhdet_in_tes!I35=0,"",RES_hhdet_in_tes!I35/RES_hhdet_in_fec!I35)</f>
        <v/>
      </c>
      <c r="J35" s="171" t="str">
        <f>IF(RES_hhdet_in_tes!J35=0,"",RES_hhdet_in_tes!J35/RES_hhdet_in_fec!J35)</f>
        <v/>
      </c>
      <c r="K35" s="171" t="str">
        <f>IF(RES_hhdet_in_tes!K35=0,"",RES_hhdet_in_tes!K35/RES_hhdet_in_fec!K35)</f>
        <v/>
      </c>
      <c r="L35" s="171" t="str">
        <f>IF(RES_hhdet_in_tes!L35=0,"",RES_hhdet_in_tes!L35/RES_hhdet_in_fec!L35)</f>
        <v/>
      </c>
      <c r="M35" s="171">
        <f>IF(RES_hhdet_in_tes!M35=0,"",RES_hhdet_in_tes!M35/RES_hhdet_in_fec!M35)</f>
        <v>0.76763866833799443</v>
      </c>
      <c r="N35" s="171">
        <f>IF(RES_hhdet_in_tes!N35=0,"",RES_hhdet_in_tes!N35/RES_hhdet_in_fec!N35)</f>
        <v>0.76695955864506926</v>
      </c>
      <c r="O35" s="171" t="str">
        <f>IF(RES_hhdet_in_tes!O35=0,"",RES_hhdet_in_tes!O35/RES_hhdet_in_fec!O35)</f>
        <v/>
      </c>
      <c r="P35" s="171">
        <f>IF(RES_hhdet_in_tes!P35=0,"",RES_hhdet_in_tes!P35/RES_hhdet_in_fec!P35)</f>
        <v>0.7746655222175397</v>
      </c>
      <c r="Q35" s="171" t="str">
        <f>IF(RES_hhdet_in_tes!Q35=0,"",RES_hhdet_in_tes!Q35/RES_hhdet_in_fec!Q35)</f>
        <v/>
      </c>
    </row>
    <row r="36" spans="1:17" ht="12" customHeight="1" x14ac:dyDescent="0.25">
      <c r="A36" s="161" t="s">
        <v>141</v>
      </c>
      <c r="B36" s="170"/>
      <c r="C36" s="170">
        <f>IF(RES_hhdet_in_tes!C36=0,"",RES_hhdet_in_tes!C36/RES_hhdet_in_fec!C36)</f>
        <v>0.79521724707644437</v>
      </c>
      <c r="D36" s="170" t="str">
        <f>IF(RES_hhdet_in_tes!D36=0,"",RES_hhdet_in_tes!D36/RES_hhdet_in_fec!D36)</f>
        <v/>
      </c>
      <c r="E36" s="170" t="str">
        <f>IF(RES_hhdet_in_tes!E36=0,"",RES_hhdet_in_tes!E36/RES_hhdet_in_fec!E36)</f>
        <v/>
      </c>
      <c r="F36" s="170" t="str">
        <f>IF(RES_hhdet_in_tes!F36=0,"",RES_hhdet_in_tes!F36/RES_hhdet_in_fec!F36)</f>
        <v/>
      </c>
      <c r="G36" s="170" t="str">
        <f>IF(RES_hhdet_in_tes!G36=0,"",RES_hhdet_in_tes!G36/RES_hhdet_in_fec!G36)</f>
        <v/>
      </c>
      <c r="H36" s="170" t="str">
        <f>IF(RES_hhdet_in_tes!H36=0,"",RES_hhdet_in_tes!H36/RES_hhdet_in_fec!H36)</f>
        <v/>
      </c>
      <c r="I36" s="170" t="str">
        <f>IF(RES_hhdet_in_tes!I36=0,"",RES_hhdet_in_tes!I36/RES_hhdet_in_fec!I36)</f>
        <v/>
      </c>
      <c r="J36" s="170" t="str">
        <f>IF(RES_hhdet_in_tes!J36=0,"",RES_hhdet_in_tes!J36/RES_hhdet_in_fec!J36)</f>
        <v/>
      </c>
      <c r="K36" s="170">
        <f>IF(RES_hhdet_in_tes!K36=0,"",RES_hhdet_in_tes!K36/RES_hhdet_in_fec!K36)</f>
        <v>0.82677207480792148</v>
      </c>
      <c r="L36" s="170">
        <f>IF(RES_hhdet_in_tes!L36=0,"",RES_hhdet_in_tes!L36/RES_hhdet_in_fec!L36)</f>
        <v>0.83374448494841769</v>
      </c>
      <c r="M36" s="170">
        <f>IF(RES_hhdet_in_tes!M36=0,"",RES_hhdet_in_tes!M36/RES_hhdet_in_fec!M36)</f>
        <v>0.82927716270429408</v>
      </c>
      <c r="N36" s="170">
        <f>IF(RES_hhdet_in_tes!N36=0,"",RES_hhdet_in_tes!N36/RES_hhdet_in_fec!N36)</f>
        <v>0.83410317999982642</v>
      </c>
      <c r="O36" s="170" t="str">
        <f>IF(RES_hhdet_in_tes!O36=0,"",RES_hhdet_in_tes!O36/RES_hhdet_in_fec!O36)</f>
        <v/>
      </c>
      <c r="P36" s="170">
        <f>IF(RES_hhdet_in_tes!P36=0,"",RES_hhdet_in_tes!P36/RES_hhdet_in_fec!P36)</f>
        <v>0.83013464866581588</v>
      </c>
      <c r="Q36" s="170" t="str">
        <f>IF(RES_hhdet_in_tes!Q36=0,"",RES_hhdet_in_tes!Q36/RES_hhdet_in_fec!Q36)</f>
        <v/>
      </c>
    </row>
    <row r="37" spans="1:17" ht="12" customHeight="1" x14ac:dyDescent="0.25">
      <c r="A37" s="148" t="s">
        <v>60</v>
      </c>
      <c r="B37" s="73"/>
      <c r="C37" s="73">
        <f>IF(RES_hhdet_in_tes!C37=0,"",RES_hhdet_in_tes!C37/RES_hhdet_in_fec!C37)</f>
        <v>0.71864362525737846</v>
      </c>
      <c r="D37" s="73" t="str">
        <f>IF(RES_hhdet_in_tes!D37=0,"",RES_hhdet_in_tes!D37/RES_hhdet_in_fec!D37)</f>
        <v/>
      </c>
      <c r="E37" s="73" t="str">
        <f>IF(RES_hhdet_in_tes!E37=0,"",RES_hhdet_in_tes!E37/RES_hhdet_in_fec!E37)</f>
        <v/>
      </c>
      <c r="F37" s="73" t="str">
        <f>IF(RES_hhdet_in_tes!F37=0,"",RES_hhdet_in_tes!F37/RES_hhdet_in_fec!F37)</f>
        <v/>
      </c>
      <c r="G37" s="73" t="str">
        <f>IF(RES_hhdet_in_tes!G37=0,"",RES_hhdet_in_tes!G37/RES_hhdet_in_fec!G37)</f>
        <v/>
      </c>
      <c r="H37" s="73" t="str">
        <f>IF(RES_hhdet_in_tes!H37=0,"",RES_hhdet_in_tes!H37/RES_hhdet_in_fec!H37)</f>
        <v/>
      </c>
      <c r="I37" s="73" t="str">
        <f>IF(RES_hhdet_in_tes!I37=0,"",RES_hhdet_in_tes!I37/RES_hhdet_in_fec!I37)</f>
        <v/>
      </c>
      <c r="J37" s="73" t="str">
        <f>IF(RES_hhdet_in_tes!J37=0,"",RES_hhdet_in_tes!J37/RES_hhdet_in_fec!J37)</f>
        <v/>
      </c>
      <c r="K37" s="73">
        <f>IF(RES_hhdet_in_tes!K37=0,"",RES_hhdet_in_tes!K37/RES_hhdet_in_fec!K37)</f>
        <v>0.75957520137708934</v>
      </c>
      <c r="L37" s="73">
        <f>IF(RES_hhdet_in_tes!L37=0,"",RES_hhdet_in_tes!L37/RES_hhdet_in_fec!L37)</f>
        <v>0.76455440593146518</v>
      </c>
      <c r="M37" s="73">
        <f>IF(RES_hhdet_in_tes!M37=0,"",RES_hhdet_in_tes!M37/RES_hhdet_in_fec!M37)</f>
        <v>0.76573735492149242</v>
      </c>
      <c r="N37" s="73">
        <f>IF(RES_hhdet_in_tes!N37=0,"",RES_hhdet_in_tes!N37/RES_hhdet_in_fec!N37)</f>
        <v>0.7699707725579048</v>
      </c>
      <c r="O37" s="73" t="str">
        <f>IF(RES_hhdet_in_tes!O37=0,"",RES_hhdet_in_tes!O37/RES_hhdet_in_fec!O37)</f>
        <v/>
      </c>
      <c r="P37" s="73">
        <f>IF(RES_hhdet_in_tes!P37=0,"",RES_hhdet_in_tes!P37/RES_hhdet_in_fec!P37)</f>
        <v>0.77169549154647155</v>
      </c>
      <c r="Q37" s="73" t="str">
        <f>IF(RES_hhdet_in_tes!Q37=0,"",RES_hhdet_in_tes!Q37/RES_hhdet_in_fec!Q37)</f>
        <v/>
      </c>
    </row>
    <row r="38" spans="1:17" ht="12" customHeight="1" x14ac:dyDescent="0.25">
      <c r="A38" s="148" t="s">
        <v>59</v>
      </c>
      <c r="B38" s="73"/>
      <c r="C38" s="73">
        <f>IF(RES_hhdet_in_tes!C38=0,"",RES_hhdet_in_tes!C38/RES_hhdet_in_fec!C38)</f>
        <v>1.0176640530606831</v>
      </c>
      <c r="D38" s="73" t="str">
        <f>IF(RES_hhdet_in_tes!D38=0,"",RES_hhdet_in_tes!D38/RES_hhdet_in_fec!D38)</f>
        <v/>
      </c>
      <c r="E38" s="73" t="str">
        <f>IF(RES_hhdet_in_tes!E38=0,"",RES_hhdet_in_tes!E38/RES_hhdet_in_fec!E38)</f>
        <v/>
      </c>
      <c r="F38" s="73" t="str">
        <f>IF(RES_hhdet_in_tes!F38=0,"",RES_hhdet_in_tes!F38/RES_hhdet_in_fec!F38)</f>
        <v/>
      </c>
      <c r="G38" s="73" t="str">
        <f>IF(RES_hhdet_in_tes!G38=0,"",RES_hhdet_in_tes!G38/RES_hhdet_in_fec!G38)</f>
        <v/>
      </c>
      <c r="H38" s="73" t="str">
        <f>IF(RES_hhdet_in_tes!H38=0,"",RES_hhdet_in_tes!H38/RES_hhdet_in_fec!H38)</f>
        <v/>
      </c>
      <c r="I38" s="73" t="str">
        <f>IF(RES_hhdet_in_tes!I38=0,"",RES_hhdet_in_tes!I38/RES_hhdet_in_fec!I38)</f>
        <v/>
      </c>
      <c r="J38" s="73" t="str">
        <f>IF(RES_hhdet_in_tes!J38=0,"",RES_hhdet_in_tes!J38/RES_hhdet_in_fec!J38)</f>
        <v/>
      </c>
      <c r="K38" s="73">
        <f>IF(RES_hhdet_in_tes!K38=0,"",RES_hhdet_in_tes!K38/RES_hhdet_in_fec!K38)</f>
        <v>1.015412520026542</v>
      </c>
      <c r="L38" s="73">
        <f>IF(RES_hhdet_in_tes!L38=0,"",RES_hhdet_in_tes!L38/RES_hhdet_in_fec!L38)</f>
        <v>1.0176829726017227</v>
      </c>
      <c r="M38" s="73">
        <f>IF(RES_hhdet_in_tes!M38=0,"",RES_hhdet_in_tes!M38/RES_hhdet_in_fec!M38)</f>
        <v>1.0141256223128006</v>
      </c>
      <c r="N38" s="73">
        <f>IF(RES_hhdet_in_tes!N38=0,"",RES_hhdet_in_tes!N38/RES_hhdet_in_fec!N38)</f>
        <v>1.016032685889408</v>
      </c>
      <c r="O38" s="73" t="str">
        <f>IF(RES_hhdet_in_tes!O38=0,"",RES_hhdet_in_tes!O38/RES_hhdet_in_fec!O38)</f>
        <v/>
      </c>
      <c r="P38" s="73">
        <f>IF(RES_hhdet_in_tes!P38=0,"",RES_hhdet_in_tes!P38/RES_hhdet_in_fec!P38)</f>
        <v>1.0087554272954127</v>
      </c>
      <c r="Q38" s="73" t="str">
        <f>IF(RES_hhdet_in_tes!Q38=0,"",RES_hhdet_in_tes!Q38/RES_hhdet_in_fec!Q38)</f>
        <v/>
      </c>
    </row>
    <row r="39" spans="1:17" ht="12" customHeight="1" x14ac:dyDescent="0.25">
      <c r="A39" s="158" t="s">
        <v>62</v>
      </c>
      <c r="B39" s="169"/>
      <c r="C39" s="169">
        <f>IF(RES_hhdet_in_tes!C39=0,"",RES_hhdet_in_tes!C39/RES_hhdet_in_fec!C39)</f>
        <v>0.83172284602282009</v>
      </c>
      <c r="D39" s="169">
        <f>IF(RES_hhdet_in_tes!D39=0,"",RES_hhdet_in_tes!D39/RES_hhdet_in_fec!D39)</f>
        <v>0.65595434111109752</v>
      </c>
      <c r="E39" s="169">
        <f>IF(RES_hhdet_in_tes!E39=0,"",RES_hhdet_in_tes!E39/RES_hhdet_in_fec!E39)</f>
        <v>0.83965917697564674</v>
      </c>
      <c r="F39" s="169">
        <f>IF(RES_hhdet_in_tes!F39=0,"",RES_hhdet_in_tes!F39/RES_hhdet_in_fec!F39)</f>
        <v>0.70161677284420021</v>
      </c>
      <c r="G39" s="169">
        <f>IF(RES_hhdet_in_tes!G39=0,"",RES_hhdet_in_tes!G39/RES_hhdet_in_fec!G39)</f>
        <v>0.4832976249276269</v>
      </c>
      <c r="H39" s="169">
        <f>IF(RES_hhdet_in_tes!H39=0,"",RES_hhdet_in_tes!H39/RES_hhdet_in_fec!H39)</f>
        <v>0.63258598725918813</v>
      </c>
      <c r="I39" s="169">
        <f>IF(RES_hhdet_in_tes!I39=0,"",RES_hhdet_in_tes!I39/RES_hhdet_in_fec!I39)</f>
        <v>0.4673524408953505</v>
      </c>
      <c r="J39" s="169">
        <f>IF(RES_hhdet_in_tes!J39=0,"",RES_hhdet_in_tes!J39/RES_hhdet_in_fec!J39)</f>
        <v>0.47013513598663287</v>
      </c>
      <c r="K39" s="169">
        <f>IF(RES_hhdet_in_tes!K39=0,"",RES_hhdet_in_tes!K39/RES_hhdet_in_fec!K39)</f>
        <v>0.86022385887443686</v>
      </c>
      <c r="L39" s="169">
        <f>IF(RES_hhdet_in_tes!L39=0,"",RES_hhdet_in_tes!L39/RES_hhdet_in_fec!L39)</f>
        <v>0.86101912790698654</v>
      </c>
      <c r="M39" s="169">
        <f>IF(RES_hhdet_in_tes!M39=0,"",RES_hhdet_in_tes!M39/RES_hhdet_in_fec!M39)</f>
        <v>0.86138009213931888</v>
      </c>
      <c r="N39" s="169">
        <f>IF(RES_hhdet_in_tes!N39=0,"",RES_hhdet_in_tes!N39/RES_hhdet_in_fec!N39)</f>
        <v>0.86158253077956837</v>
      </c>
      <c r="O39" s="169" t="str">
        <f>IF(RES_hhdet_in_tes!O39=0,"",RES_hhdet_in_tes!O39/RES_hhdet_in_fec!O39)</f>
        <v/>
      </c>
      <c r="P39" s="169">
        <f>IF(RES_hhdet_in_tes!P39=0,"",RES_hhdet_in_tes!P39/RES_hhdet_in_fec!P39)</f>
        <v>0.6169121469192641</v>
      </c>
      <c r="Q39" s="169">
        <f>IF(RES_hhdet_in_tes!Q39=0,"",RES_hhdet_in_tes!Q39/RES_hhdet_in_fec!Q39)</f>
        <v>0.48452733873607517</v>
      </c>
    </row>
    <row r="40" spans="1:17" ht="12" customHeight="1" x14ac:dyDescent="0.25">
      <c r="A40" s="23" t="s">
        <v>57</v>
      </c>
      <c r="B40" s="73"/>
      <c r="C40" s="73" t="str">
        <f>IF(RES_hhdet_in_tes!C40=0,"",RES_hhdet_in_tes!C40/RES_hhdet_in_fec!C40)</f>
        <v/>
      </c>
      <c r="D40" s="73">
        <f>IF(RES_hhdet_in_tes!D40=0,"",RES_hhdet_in_tes!D40/RES_hhdet_in_fec!D40)</f>
        <v>0.45337277881970645</v>
      </c>
      <c r="E40" s="73" t="str">
        <f>IF(RES_hhdet_in_tes!E40=0,"",RES_hhdet_in_tes!E40/RES_hhdet_in_fec!E40)</f>
        <v/>
      </c>
      <c r="F40" s="73">
        <f>IF(RES_hhdet_in_tes!F40=0,"",RES_hhdet_in_tes!F40/RES_hhdet_in_fec!F40)</f>
        <v>0.45984597008278927</v>
      </c>
      <c r="G40" s="73">
        <f>IF(RES_hhdet_in_tes!G40=0,"",RES_hhdet_in_tes!G40/RES_hhdet_in_fec!G40)</f>
        <v>0.46240285767108569</v>
      </c>
      <c r="H40" s="73">
        <f>IF(RES_hhdet_in_tes!H40=0,"",RES_hhdet_in_tes!H40/RES_hhdet_in_fec!H40)</f>
        <v>0.46494501637605773</v>
      </c>
      <c r="I40" s="73">
        <f>IF(RES_hhdet_in_tes!I40=0,"",RES_hhdet_in_tes!I40/RES_hhdet_in_fec!I40)</f>
        <v>0.4673524408953505</v>
      </c>
      <c r="J40" s="73">
        <f>IF(RES_hhdet_in_tes!J40=0,"",RES_hhdet_in_tes!J40/RES_hhdet_in_fec!J40)</f>
        <v>0.47013513598663287</v>
      </c>
      <c r="K40" s="73" t="str">
        <f>IF(RES_hhdet_in_tes!K40=0,"",RES_hhdet_in_tes!K40/RES_hhdet_in_fec!K40)</f>
        <v/>
      </c>
      <c r="L40" s="73" t="str">
        <f>IF(RES_hhdet_in_tes!L40=0,"",RES_hhdet_in_tes!L40/RES_hhdet_in_fec!L40)</f>
        <v/>
      </c>
      <c r="M40" s="73" t="str">
        <f>IF(RES_hhdet_in_tes!M40=0,"",RES_hhdet_in_tes!M40/RES_hhdet_in_fec!M40)</f>
        <v/>
      </c>
      <c r="N40" s="73" t="str">
        <f>IF(RES_hhdet_in_tes!N40=0,"",RES_hhdet_in_tes!N40/RES_hhdet_in_fec!N40)</f>
        <v/>
      </c>
      <c r="O40" s="73" t="str">
        <f>IF(RES_hhdet_in_tes!O40=0,"",RES_hhdet_in_tes!O40/RES_hhdet_in_fec!O40)</f>
        <v/>
      </c>
      <c r="P40" s="73">
        <f>IF(RES_hhdet_in_tes!P40=0,"",RES_hhdet_in_tes!P40/RES_hhdet_in_fec!P40)</f>
        <v>0.48300385835708737</v>
      </c>
      <c r="Q40" s="73">
        <f>IF(RES_hhdet_in_tes!Q40=0,"",RES_hhdet_in_tes!Q40/RES_hhdet_in_fec!Q40)</f>
        <v>0.48452733873607517</v>
      </c>
    </row>
    <row r="41" spans="1:17" ht="12" customHeight="1" x14ac:dyDescent="0.25">
      <c r="A41" s="29" t="s">
        <v>140</v>
      </c>
      <c r="B41" s="65"/>
      <c r="C41" s="65">
        <f>IF(RES_hhdet_in_tes!C41=0,"",RES_hhdet_in_tes!C41/RES_hhdet_in_fec!C41)</f>
        <v>0.83172284602282009</v>
      </c>
      <c r="D41" s="65">
        <f>IF(RES_hhdet_in_tes!D41=0,"",RES_hhdet_in_tes!D41/RES_hhdet_in_fec!D41)</f>
        <v>0.83565915155044257</v>
      </c>
      <c r="E41" s="65">
        <f>IF(RES_hhdet_in_tes!E41=0,"",RES_hhdet_in_tes!E41/RES_hhdet_in_fec!E41)</f>
        <v>0.83965917697564674</v>
      </c>
      <c r="F41" s="65">
        <f>IF(RES_hhdet_in_tes!F41=0,"",RES_hhdet_in_tes!F41/RES_hhdet_in_fec!F41)</f>
        <v>0.84386124155919651</v>
      </c>
      <c r="G41" s="65">
        <f>IF(RES_hhdet_in_tes!G41=0,"",RES_hhdet_in_tes!G41/RES_hhdet_in_fec!G41)</f>
        <v>0.84794183685276059</v>
      </c>
      <c r="H41" s="65">
        <f>IF(RES_hhdet_in_tes!H41=0,"",RES_hhdet_in_tes!H41/RES_hhdet_in_fec!H41)</f>
        <v>0.85162273050647841</v>
      </c>
      <c r="I41" s="65" t="str">
        <f>IF(RES_hhdet_in_tes!I41=0,"",RES_hhdet_in_tes!I41/RES_hhdet_in_fec!I41)</f>
        <v/>
      </c>
      <c r="J41" s="65" t="str">
        <f>IF(RES_hhdet_in_tes!J41=0,"",RES_hhdet_in_tes!J41/RES_hhdet_in_fec!J41)</f>
        <v/>
      </c>
      <c r="K41" s="65">
        <f>IF(RES_hhdet_in_tes!K41=0,"",RES_hhdet_in_tes!K41/RES_hhdet_in_fec!K41)</f>
        <v>0.86022385887443686</v>
      </c>
      <c r="L41" s="65">
        <f>IF(RES_hhdet_in_tes!L41=0,"",RES_hhdet_in_tes!L41/RES_hhdet_in_fec!L41)</f>
        <v>0.86101912790698654</v>
      </c>
      <c r="M41" s="65">
        <f>IF(RES_hhdet_in_tes!M41=0,"",RES_hhdet_in_tes!M41/RES_hhdet_in_fec!M41)</f>
        <v>0.86138009213931888</v>
      </c>
      <c r="N41" s="65">
        <f>IF(RES_hhdet_in_tes!N41=0,"",RES_hhdet_in_tes!N41/RES_hhdet_in_fec!N41)</f>
        <v>0.86158253077956837</v>
      </c>
      <c r="O41" s="65" t="str">
        <f>IF(RES_hhdet_in_tes!O41=0,"",RES_hhdet_in_tes!O41/RES_hhdet_in_fec!O41)</f>
        <v/>
      </c>
      <c r="P41" s="65">
        <f>IF(RES_hhdet_in_tes!P41=0,"",RES_hhdet_in_tes!P41/RES_hhdet_in_fec!P41)</f>
        <v>0.86048946431052986</v>
      </c>
      <c r="Q41" s="65" t="str">
        <f>IF(RES_hhdet_in_tes!Q41=0,"",RES_hhdet_in_tes!Q41/RES_hhdet_in_fec!Q41)</f>
        <v/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75"/>
      <c r="C43" s="175">
        <f>IF(RES_hhdet_in_tes!C43=0,"",RES_hhdet_in_tes!C43/RES_hhdet_in_fec!C43)</f>
        <v>0.6689854043696104</v>
      </c>
      <c r="D43" s="175">
        <f>IF(RES_hhdet_in_tes!D43=0,"",RES_hhdet_in_tes!D43/RES_hhdet_in_fec!D43)</f>
        <v>0.6723629484646354</v>
      </c>
      <c r="E43" s="175">
        <f>IF(RES_hhdet_in_tes!E43=0,"",RES_hhdet_in_tes!E43/RES_hhdet_in_fec!E43)</f>
        <v>0.67703070964242185</v>
      </c>
      <c r="F43" s="175">
        <f>IF(RES_hhdet_in_tes!F43=0,"",RES_hhdet_in_tes!F43/RES_hhdet_in_fec!F43)</f>
        <v>0.67465319033679239</v>
      </c>
      <c r="G43" s="175">
        <f>IF(RES_hhdet_in_tes!G43=0,"",RES_hhdet_in_tes!G43/RES_hhdet_in_fec!G43)</f>
        <v>0.69103464131652936</v>
      </c>
      <c r="H43" s="175">
        <f>IF(RES_hhdet_in_tes!H43=0,"",RES_hhdet_in_tes!H43/RES_hhdet_in_fec!H43)</f>
        <v>0.68861076656778608</v>
      </c>
      <c r="I43" s="175">
        <f>IF(RES_hhdet_in_tes!I43=0,"",RES_hhdet_in_tes!I43/RES_hhdet_in_fec!I43)</f>
        <v>0.69435637353259594</v>
      </c>
      <c r="J43" s="175">
        <f>IF(RES_hhdet_in_tes!J43=0,"",RES_hhdet_in_tes!J43/RES_hhdet_in_fec!J43)</f>
        <v>0.69980861078138235</v>
      </c>
      <c r="K43" s="175">
        <f>IF(RES_hhdet_in_tes!K43=0,"",RES_hhdet_in_tes!K43/RES_hhdet_in_fec!K43)</f>
        <v>0.71380207977049936</v>
      </c>
      <c r="L43" s="175">
        <f>IF(RES_hhdet_in_tes!L43=0,"",RES_hhdet_in_tes!L43/RES_hhdet_in_fec!L43)</f>
        <v>0.71782197866811037</v>
      </c>
      <c r="M43" s="175" t="str">
        <f>IF(RES_hhdet_in_tes!M43=0,"",RES_hhdet_in_tes!M43/RES_hhdet_in_fec!M43)</f>
        <v/>
      </c>
      <c r="N43" s="175">
        <f>IF(RES_hhdet_in_tes!N43=0,"",RES_hhdet_in_tes!N43/RES_hhdet_in_fec!N43)</f>
        <v>0.71664178424383018</v>
      </c>
      <c r="O43" s="175" t="str">
        <f>IF(RES_hhdet_in_tes!O43=0,"",RES_hhdet_in_tes!O43/RES_hhdet_in_fec!O43)</f>
        <v/>
      </c>
      <c r="P43" s="175">
        <f>IF(RES_hhdet_in_tes!P43=0,"",RES_hhdet_in_tes!P43/RES_hhdet_in_fec!P43)</f>
        <v>0.71856793103588268</v>
      </c>
      <c r="Q43" s="175">
        <f>IF(RES_hhdet_in_tes!Q43=0,"",RES_hhdet_in_tes!Q43/RES_hhdet_in_fec!Q43)</f>
        <v>0.71931422832054881</v>
      </c>
    </row>
    <row r="44" spans="1:17" ht="12.95" customHeight="1" x14ac:dyDescent="0.25">
      <c r="A44" s="158" t="s">
        <v>65</v>
      </c>
      <c r="B44" s="169"/>
      <c r="C44" s="169">
        <f>IF(RES_hhdet_in_tes!C44=0,"",RES_hhdet_in_tes!C44/RES_hhdet_in_fec!C44)</f>
        <v>0.65601274605871973</v>
      </c>
      <c r="D44" s="169">
        <f>IF(RES_hhdet_in_tes!D44=0,"",RES_hhdet_in_tes!D44/RES_hhdet_in_fec!D44)</f>
        <v>0.66151869817554509</v>
      </c>
      <c r="E44" s="169">
        <f>IF(RES_hhdet_in_tes!E44=0,"",RES_hhdet_in_tes!E44/RES_hhdet_in_fec!E44)</f>
        <v>0.66342002322324289</v>
      </c>
      <c r="F44" s="169">
        <f>IF(RES_hhdet_in_tes!F44=0,"",RES_hhdet_in_tes!F44/RES_hhdet_in_fec!F44)</f>
        <v>0.66716413944756647</v>
      </c>
      <c r="G44" s="169">
        <f>IF(RES_hhdet_in_tes!G44=0,"",RES_hhdet_in_tes!G44/RES_hhdet_in_fec!G44)</f>
        <v>0.6702324046982655</v>
      </c>
      <c r="H44" s="169">
        <f>IF(RES_hhdet_in_tes!H44=0,"",RES_hhdet_in_tes!H44/RES_hhdet_in_fec!H44)</f>
        <v>0.67527993458848901</v>
      </c>
      <c r="I44" s="169">
        <f>IF(RES_hhdet_in_tes!I44=0,"",RES_hhdet_in_tes!I44/RES_hhdet_in_fec!I44)</f>
        <v>0.68409390307529117</v>
      </c>
      <c r="J44" s="169">
        <f>IF(RES_hhdet_in_tes!J44=0,"",RES_hhdet_in_tes!J44/RES_hhdet_in_fec!J44)</f>
        <v>0.68575605851285282</v>
      </c>
      <c r="K44" s="169">
        <f>IF(RES_hhdet_in_tes!K44=0,"",RES_hhdet_in_tes!K44/RES_hhdet_in_fec!K44)</f>
        <v>0.69438593111472013</v>
      </c>
      <c r="L44" s="169">
        <f>IF(RES_hhdet_in_tes!L44=0,"",RES_hhdet_in_tes!L44/RES_hhdet_in_fec!L44)</f>
        <v>0.69568024109472093</v>
      </c>
      <c r="M44" s="169" t="str">
        <f>IF(RES_hhdet_in_tes!M44=0,"",RES_hhdet_in_tes!M44/RES_hhdet_in_fec!M44)</f>
        <v/>
      </c>
      <c r="N44" s="169">
        <f>IF(RES_hhdet_in_tes!N44=0,"",RES_hhdet_in_tes!N44/RES_hhdet_in_fec!N44)</f>
        <v>0.70078771914642402</v>
      </c>
      <c r="O44" s="169" t="str">
        <f>IF(RES_hhdet_in_tes!O44=0,"",RES_hhdet_in_tes!O44/RES_hhdet_in_fec!O44)</f>
        <v/>
      </c>
      <c r="P44" s="169">
        <f>IF(RES_hhdet_in_tes!P44=0,"",RES_hhdet_in_tes!P44/RES_hhdet_in_fec!P44)</f>
        <v>0.70689242775082428</v>
      </c>
      <c r="Q44" s="169">
        <f>IF(RES_hhdet_in_tes!Q44=0,"",RES_hhdet_in_tes!Q44/RES_hhdet_in_fec!Q44)</f>
        <v>0.71137043610916662</v>
      </c>
    </row>
    <row r="45" spans="1:17" ht="12" customHeight="1" x14ac:dyDescent="0.25">
      <c r="A45" s="23" t="s">
        <v>166</v>
      </c>
      <c r="B45" s="73"/>
      <c r="C45" s="73">
        <f>IF(RES_hhdet_in_tes!C45=0,"",RES_hhdet_in_tes!C45/RES_hhdet_in_fec!C45)</f>
        <v>0.64943974040260632</v>
      </c>
      <c r="D45" s="73">
        <f>IF(RES_hhdet_in_tes!D45=0,"",RES_hhdet_in_tes!D45/RES_hhdet_in_fec!D45)</f>
        <v>0.65413608649625954</v>
      </c>
      <c r="E45" s="73">
        <f>IF(RES_hhdet_in_tes!E45=0,"",RES_hhdet_in_tes!E45/RES_hhdet_in_fec!E45)</f>
        <v>0.65609985236072965</v>
      </c>
      <c r="F45" s="73">
        <f>IF(RES_hhdet_in_tes!F45=0,"",RES_hhdet_in_tes!F45/RES_hhdet_in_fec!F45)</f>
        <v>0.66118917572535596</v>
      </c>
      <c r="G45" s="73">
        <f>IF(RES_hhdet_in_tes!G45=0,"",RES_hhdet_in_tes!G45/RES_hhdet_in_fec!G45)</f>
        <v>0.66443568987813051</v>
      </c>
      <c r="H45" s="73">
        <f>IF(RES_hhdet_in_tes!H45=0,"",RES_hhdet_in_tes!H45/RES_hhdet_in_fec!H45)</f>
        <v>0.67067999848992188</v>
      </c>
      <c r="I45" s="73">
        <f>IF(RES_hhdet_in_tes!I45=0,"",RES_hhdet_in_tes!I45/RES_hhdet_in_fec!I45)</f>
        <v>0.67543993107409961</v>
      </c>
      <c r="J45" s="73">
        <f>IF(RES_hhdet_in_tes!J45=0,"",RES_hhdet_in_tes!J45/RES_hhdet_in_fec!J45)</f>
        <v>0.67983452305029834</v>
      </c>
      <c r="K45" s="73">
        <f>IF(RES_hhdet_in_tes!K45=0,"",RES_hhdet_in_tes!K45/RES_hhdet_in_fec!K45)</f>
        <v>0.68766733739699337</v>
      </c>
      <c r="L45" s="73">
        <f>IF(RES_hhdet_in_tes!L45=0,"",RES_hhdet_in_tes!L45/RES_hhdet_in_fec!L45)</f>
        <v>0.68980208035275081</v>
      </c>
      <c r="M45" s="73" t="str">
        <f>IF(RES_hhdet_in_tes!M45=0,"",RES_hhdet_in_tes!M45/RES_hhdet_in_fec!M45)</f>
        <v/>
      </c>
      <c r="N45" s="73">
        <f>IF(RES_hhdet_in_tes!N45=0,"",RES_hhdet_in_tes!N45/RES_hhdet_in_fec!N45)</f>
        <v>0.69342215398628992</v>
      </c>
      <c r="O45" s="73" t="str">
        <f>IF(RES_hhdet_in_tes!O45=0,"",RES_hhdet_in_tes!O45/RES_hhdet_in_fec!O45)</f>
        <v/>
      </c>
      <c r="P45" s="73">
        <f>IF(RES_hhdet_in_tes!P45=0,"",RES_hhdet_in_tes!P45/RES_hhdet_in_fec!P45)</f>
        <v>0.6977879984527886</v>
      </c>
      <c r="Q45" s="73">
        <f>IF(RES_hhdet_in_tes!Q45=0,"",RES_hhdet_in_tes!Q45/RES_hhdet_in_fec!Q45)</f>
        <v>0.70500759964372461</v>
      </c>
    </row>
    <row r="46" spans="1:17" ht="12" customHeight="1" x14ac:dyDescent="0.25">
      <c r="A46" s="23" t="s">
        <v>60</v>
      </c>
      <c r="B46" s="73"/>
      <c r="C46" s="73">
        <f>IF(RES_hhdet_in_tes!C46=0,"",RES_hhdet_in_tes!C46/RES_hhdet_in_fec!C46)</f>
        <v>1.0754536309802991</v>
      </c>
      <c r="D46" s="73">
        <f>IF(RES_hhdet_in_tes!D46=0,"",RES_hhdet_in_tes!D46/RES_hhdet_in_fec!D46)</f>
        <v>1.0751909823539425</v>
      </c>
      <c r="E46" s="73">
        <f>IF(RES_hhdet_in_tes!E46=0,"",RES_hhdet_in_tes!E46/RES_hhdet_in_fec!E46)</f>
        <v>1.0704745008150822</v>
      </c>
      <c r="F46" s="73">
        <f>IF(RES_hhdet_in_tes!F46=0,"",RES_hhdet_in_tes!F46/RES_hhdet_in_fec!F46)</f>
        <v>1.072428080253288</v>
      </c>
      <c r="G46" s="73">
        <f>IF(RES_hhdet_in_tes!G46=0,"",RES_hhdet_in_tes!G46/RES_hhdet_in_fec!G46)</f>
        <v>1.0713223834966978</v>
      </c>
      <c r="H46" s="73">
        <f>IF(RES_hhdet_in_tes!H46=0,"",RES_hhdet_in_tes!H46/RES_hhdet_in_fec!H46)</f>
        <v>1.0756939077101884</v>
      </c>
      <c r="I46" s="73">
        <f>IF(RES_hhdet_in_tes!I46=0,"",RES_hhdet_in_tes!I46/RES_hhdet_in_fec!I46)</f>
        <v>1.0790702587579957</v>
      </c>
      <c r="J46" s="73">
        <f>IF(RES_hhdet_in_tes!J46=0,"",RES_hhdet_in_tes!J46/RES_hhdet_in_fec!J46)</f>
        <v>1.0774034462279798</v>
      </c>
      <c r="K46" s="73">
        <f>IF(RES_hhdet_in_tes!K46=0,"",RES_hhdet_in_tes!K46/RES_hhdet_in_fec!K46)</f>
        <v>1.0841121847872375</v>
      </c>
      <c r="L46" s="73">
        <f>IF(RES_hhdet_in_tes!L46=0,"",RES_hhdet_in_tes!L46/RES_hhdet_in_fec!L46)</f>
        <v>1.07718674904969</v>
      </c>
      <c r="M46" s="73" t="str">
        <f>IF(RES_hhdet_in_tes!M46=0,"",RES_hhdet_in_tes!M46/RES_hhdet_in_fec!M46)</f>
        <v/>
      </c>
      <c r="N46" s="73">
        <f>IF(RES_hhdet_in_tes!N46=0,"",RES_hhdet_in_tes!N46/RES_hhdet_in_fec!N46)</f>
        <v>1.0651844798403407</v>
      </c>
      <c r="O46" s="73" t="str">
        <f>IF(RES_hhdet_in_tes!O46=0,"",RES_hhdet_in_tes!O46/RES_hhdet_in_fec!O46)</f>
        <v/>
      </c>
      <c r="P46" s="73">
        <f>IF(RES_hhdet_in_tes!P46=0,"",RES_hhdet_in_tes!P46/RES_hhdet_in_fec!P46)</f>
        <v>1.0484471885789672</v>
      </c>
      <c r="Q46" s="73">
        <f>IF(RES_hhdet_in_tes!Q46=0,"",RES_hhdet_in_tes!Q46/RES_hhdet_in_fec!Q46)</f>
        <v>1.045031527575548</v>
      </c>
    </row>
    <row r="47" spans="1:17" ht="12.95" customHeight="1" x14ac:dyDescent="0.25">
      <c r="A47" s="158" t="s">
        <v>112</v>
      </c>
      <c r="B47" s="169"/>
      <c r="C47" s="169">
        <f>IF(RES_hhdet_in_tes!C47=0,"",RES_hhdet_in_tes!C47/RES_hhdet_in_fec!C47)</f>
        <v>1.934755722171545</v>
      </c>
      <c r="D47" s="169">
        <f>IF(RES_hhdet_in_tes!D47=0,"",RES_hhdet_in_tes!D47/RES_hhdet_in_fec!D47)</f>
        <v>1.9981998741394082</v>
      </c>
      <c r="E47" s="169">
        <f>IF(RES_hhdet_in_tes!E47=0,"",RES_hhdet_in_tes!E47/RES_hhdet_in_fec!E47)</f>
        <v>2.0630076800605726</v>
      </c>
      <c r="F47" s="169">
        <f>IF(RES_hhdet_in_tes!F47=0,"",RES_hhdet_in_tes!F47/RES_hhdet_in_fec!F47)</f>
        <v>2.1485070188800752</v>
      </c>
      <c r="G47" s="169">
        <f>IF(RES_hhdet_in_tes!G47=0,"",RES_hhdet_in_tes!G47/RES_hhdet_in_fec!G47)</f>
        <v>2.2362237814213781</v>
      </c>
      <c r="H47" s="169">
        <f>IF(RES_hhdet_in_tes!H47=0,"",RES_hhdet_in_tes!H47/RES_hhdet_in_fec!H47)</f>
        <v>2.3476128556292073</v>
      </c>
      <c r="I47" s="169">
        <f>IF(RES_hhdet_in_tes!I47=0,"",RES_hhdet_in_tes!I47/RES_hhdet_in_fec!I47)</f>
        <v>2.4160187015614056</v>
      </c>
      <c r="J47" s="169">
        <f>IF(RES_hhdet_in_tes!J47=0,"",RES_hhdet_in_tes!J47/RES_hhdet_in_fec!J47)</f>
        <v>2.7402791603691194</v>
      </c>
      <c r="K47" s="169">
        <f>IF(RES_hhdet_in_tes!K47=0,"",RES_hhdet_in_tes!K47/RES_hhdet_in_fec!K47)</f>
        <v>2.9758631620352878</v>
      </c>
      <c r="L47" s="169">
        <f>IF(RES_hhdet_in_tes!L47=0,"",RES_hhdet_in_tes!L47/RES_hhdet_in_fec!L47)</f>
        <v>3.2094299923293037</v>
      </c>
      <c r="M47" s="169" t="str">
        <f>IF(RES_hhdet_in_tes!M47=0,"",RES_hhdet_in_tes!M47/RES_hhdet_in_fec!M47)</f>
        <v/>
      </c>
      <c r="N47" s="169">
        <f>IF(RES_hhdet_in_tes!N47=0,"",RES_hhdet_in_tes!N47/RES_hhdet_in_fec!N47)</f>
        <v>3.6065595737161469</v>
      </c>
      <c r="O47" s="169" t="str">
        <f>IF(RES_hhdet_in_tes!O47=0,"",RES_hhdet_in_tes!O47/RES_hhdet_in_fec!O47)</f>
        <v/>
      </c>
      <c r="P47" s="169">
        <f>IF(RES_hhdet_in_tes!P47=0,"",RES_hhdet_in_tes!P47/RES_hhdet_in_fec!P47)</f>
        <v>3.94293634707812</v>
      </c>
      <c r="Q47" s="169">
        <f>IF(RES_hhdet_in_tes!Q47=0,"",RES_hhdet_in_tes!Q47/RES_hhdet_in_fec!Q47)</f>
        <v>3.9709208470141024</v>
      </c>
    </row>
    <row r="48" spans="1:17" ht="12" customHeight="1" x14ac:dyDescent="0.25">
      <c r="A48" s="23" t="s">
        <v>60</v>
      </c>
      <c r="B48" s="73"/>
      <c r="C48" s="73">
        <f>IF(RES_hhdet_in_tes!C48=0,"",RES_hhdet_in_tes!C48/RES_hhdet_in_fec!C48)</f>
        <v>1.934755722171545</v>
      </c>
      <c r="D48" s="73">
        <f>IF(RES_hhdet_in_tes!D48=0,"",RES_hhdet_in_tes!D48/RES_hhdet_in_fec!D48)</f>
        <v>1.9981998741394082</v>
      </c>
      <c r="E48" s="73">
        <f>IF(RES_hhdet_in_tes!E48=0,"",RES_hhdet_in_tes!E48/RES_hhdet_in_fec!E48)</f>
        <v>2.0630076800605726</v>
      </c>
      <c r="F48" s="73">
        <f>IF(RES_hhdet_in_tes!F48=0,"",RES_hhdet_in_tes!F48/RES_hhdet_in_fec!F48)</f>
        <v>2.1485070188800752</v>
      </c>
      <c r="G48" s="73">
        <f>IF(RES_hhdet_in_tes!G48=0,"",RES_hhdet_in_tes!G48/RES_hhdet_in_fec!G48)</f>
        <v>2.2362237814213781</v>
      </c>
      <c r="H48" s="73">
        <f>IF(RES_hhdet_in_tes!H48=0,"",RES_hhdet_in_tes!H48/RES_hhdet_in_fec!H48)</f>
        <v>2.3476128556292073</v>
      </c>
      <c r="I48" s="73">
        <f>IF(RES_hhdet_in_tes!I48=0,"",RES_hhdet_in_tes!I48/RES_hhdet_in_fec!I48)</f>
        <v>2.4160187015614056</v>
      </c>
      <c r="J48" s="73">
        <f>IF(RES_hhdet_in_tes!J48=0,"",RES_hhdet_in_tes!J48/RES_hhdet_in_fec!J48)</f>
        <v>2.7402791603691194</v>
      </c>
      <c r="K48" s="73">
        <f>IF(RES_hhdet_in_tes!K48=0,"",RES_hhdet_in_tes!K48/RES_hhdet_in_fec!K48)</f>
        <v>2.9758631620352878</v>
      </c>
      <c r="L48" s="73">
        <f>IF(RES_hhdet_in_tes!L48=0,"",RES_hhdet_in_tes!L48/RES_hhdet_in_fec!L48)</f>
        <v>3.2094299923293037</v>
      </c>
      <c r="M48" s="73" t="str">
        <f>IF(RES_hhdet_in_tes!M48=0,"",RES_hhdet_in_tes!M48/RES_hhdet_in_fec!M48)</f>
        <v/>
      </c>
      <c r="N48" s="73">
        <f>IF(RES_hhdet_in_tes!N48=0,"",RES_hhdet_in_tes!N48/RES_hhdet_in_fec!N48)</f>
        <v>3.6065595737161469</v>
      </c>
      <c r="O48" s="73" t="str">
        <f>IF(RES_hhdet_in_tes!O48=0,"",RES_hhdet_in_tes!O48/RES_hhdet_in_fec!O48)</f>
        <v/>
      </c>
      <c r="P48" s="73">
        <f>IF(RES_hhdet_in_tes!P48=0,"",RES_hhdet_in_tes!P48/RES_hhdet_in_fec!P48)</f>
        <v>3.94293634707812</v>
      </c>
      <c r="Q48" s="73">
        <f>IF(RES_hhdet_in_tes!Q48=0,"",RES_hhdet_in_tes!Q48/RES_hhdet_in_fec!Q48)</f>
        <v>3.9709208470141024</v>
      </c>
    </row>
    <row r="49" spans="1:17" ht="12" customHeight="1" x14ac:dyDescent="0.25">
      <c r="A49" s="158" t="s">
        <v>63</v>
      </c>
      <c r="B49" s="169"/>
      <c r="C49" s="169">
        <f>IF(RES_hhdet_in_tes!C49=0,"",RES_hhdet_in_tes!C49/RES_hhdet_in_fec!C49)</f>
        <v>0.69211004338640769</v>
      </c>
      <c r="D49" s="169">
        <f>IF(RES_hhdet_in_tes!D49=0,"",RES_hhdet_in_tes!D49/RES_hhdet_in_fec!D49)</f>
        <v>0.68388845926799591</v>
      </c>
      <c r="E49" s="169">
        <f>IF(RES_hhdet_in_tes!E49=0,"",RES_hhdet_in_tes!E49/RES_hhdet_in_fec!E49)</f>
        <v>0.70747977840413967</v>
      </c>
      <c r="F49" s="169">
        <f>IF(RES_hhdet_in_tes!F49=0,"",RES_hhdet_in_tes!F49/RES_hhdet_in_fec!F49)</f>
        <v>0.66022490563966607</v>
      </c>
      <c r="G49" s="169">
        <f>IF(RES_hhdet_in_tes!G49=0,"",RES_hhdet_in_tes!G49/RES_hhdet_in_fec!G49)</f>
        <v>0.75433246553109012</v>
      </c>
      <c r="H49" s="169">
        <f>IF(RES_hhdet_in_tes!H49=0,"",RES_hhdet_in_tes!H49/RES_hhdet_in_fec!H49)</f>
        <v>0.69959194203938013</v>
      </c>
      <c r="I49" s="169">
        <f>IF(RES_hhdet_in_tes!I49=0,"",RES_hhdet_in_tes!I49/RES_hhdet_in_fec!I49)</f>
        <v>0.68091963688519797</v>
      </c>
      <c r="J49" s="169">
        <f>IF(RES_hhdet_in_tes!J49=0,"",RES_hhdet_in_tes!J49/RES_hhdet_in_fec!J49)</f>
        <v>0.69677265559207813</v>
      </c>
      <c r="K49" s="169">
        <f>IF(RES_hhdet_in_tes!K49=0,"",RES_hhdet_in_tes!K49/RES_hhdet_in_fec!K49)</f>
        <v>0.69187297596510733</v>
      </c>
      <c r="L49" s="169">
        <f>IF(RES_hhdet_in_tes!L49=0,"",RES_hhdet_in_tes!L49/RES_hhdet_in_fec!L49)</f>
        <v>0.78158072790485322</v>
      </c>
      <c r="M49" s="169" t="str">
        <f>IF(RES_hhdet_in_tes!M49=0,"",RES_hhdet_in_tes!M49/RES_hhdet_in_fec!M49)</f>
        <v/>
      </c>
      <c r="N49" s="169">
        <f>IF(RES_hhdet_in_tes!N49=0,"",RES_hhdet_in_tes!N49/RES_hhdet_in_fec!N49)</f>
        <v>0.75416037260175051</v>
      </c>
      <c r="O49" s="169" t="str">
        <f>IF(RES_hhdet_in_tes!O49=0,"",RES_hhdet_in_tes!O49/RES_hhdet_in_fec!O49)</f>
        <v/>
      </c>
      <c r="P49" s="169">
        <f>IF(RES_hhdet_in_tes!P49=0,"",RES_hhdet_in_tes!P49/RES_hhdet_in_fec!P49)</f>
        <v>0.72875470879658488</v>
      </c>
      <c r="Q49" s="169">
        <f>IF(RES_hhdet_in_tes!Q49=0,"",RES_hhdet_in_tes!Q49/RES_hhdet_in_fec!Q49)</f>
        <v>0.69856634581166899</v>
      </c>
    </row>
    <row r="50" spans="1:17" ht="12" customHeight="1" x14ac:dyDescent="0.25">
      <c r="A50" s="167" t="s">
        <v>165</v>
      </c>
      <c r="B50" s="174"/>
      <c r="C50" s="174">
        <f>IF(RES_hhdet_in_tes!C50=0,"",RES_hhdet_in_tes!C50/RES_hhdet_in_fec!C50)</f>
        <v>0.5586579072017126</v>
      </c>
      <c r="D50" s="174">
        <f>IF(RES_hhdet_in_tes!D50=0,"",RES_hhdet_in_tes!D50/RES_hhdet_in_fec!D50)</f>
        <v>0.56249568557293173</v>
      </c>
      <c r="E50" s="174">
        <f>IF(RES_hhdet_in_tes!E50=0,"",RES_hhdet_in_tes!E50/RES_hhdet_in_fec!E50)</f>
        <v>0.56636899164034049</v>
      </c>
      <c r="F50" s="174">
        <f>IF(RES_hhdet_in_tes!F50=0,"",RES_hhdet_in_tes!F50/RES_hhdet_in_fec!F50)</f>
        <v>0.57059900243811601</v>
      </c>
      <c r="G50" s="174" t="str">
        <f>IF(RES_hhdet_in_tes!G50=0,"",RES_hhdet_in_tes!G50/RES_hhdet_in_fec!G50)</f>
        <v/>
      </c>
      <c r="H50" s="174" t="str">
        <f>IF(RES_hhdet_in_tes!H50=0,"",RES_hhdet_in_tes!H50/RES_hhdet_in_fec!H50)</f>
        <v/>
      </c>
      <c r="I50" s="174">
        <f>IF(RES_hhdet_in_tes!I50=0,"",RES_hhdet_in_tes!I50/RES_hhdet_in_fec!I50)</f>
        <v>0.57985422906334882</v>
      </c>
      <c r="J50" s="174">
        <f>IF(RES_hhdet_in_tes!J50=0,"",RES_hhdet_in_tes!J50/RES_hhdet_in_fec!J50)</f>
        <v>0.58340590574432116</v>
      </c>
      <c r="K50" s="174" t="str">
        <f>IF(RES_hhdet_in_tes!K50=0,"",RES_hhdet_in_tes!K50/RES_hhdet_in_fec!K50)</f>
        <v/>
      </c>
      <c r="L50" s="174" t="str">
        <f>IF(RES_hhdet_in_tes!L50=0,"",RES_hhdet_in_tes!L50/RES_hhdet_in_fec!L50)</f>
        <v/>
      </c>
      <c r="M50" s="174" t="str">
        <f>IF(RES_hhdet_in_tes!M50=0,"",RES_hhdet_in_tes!M50/RES_hhdet_in_fec!M50)</f>
        <v/>
      </c>
      <c r="N50" s="174">
        <f>IF(RES_hhdet_in_tes!N50=0,"",RES_hhdet_in_tes!N50/RES_hhdet_in_fec!N50)</f>
        <v>0.59487417012882593</v>
      </c>
      <c r="O50" s="174" t="str">
        <f>IF(RES_hhdet_in_tes!O50=0,"",RES_hhdet_in_tes!O50/RES_hhdet_in_fec!O50)</f>
        <v/>
      </c>
      <c r="P50" s="174">
        <f>IF(RES_hhdet_in_tes!P50=0,"",RES_hhdet_in_tes!P50/RES_hhdet_in_fec!P50)</f>
        <v>0.60064668074384775</v>
      </c>
      <c r="Q50" s="174">
        <f>IF(RES_hhdet_in_tes!Q50=0,"",RES_hhdet_in_tes!Q50/RES_hhdet_in_fec!Q50)</f>
        <v>0.60374297257201781</v>
      </c>
    </row>
    <row r="51" spans="1:17" ht="12" customHeight="1" x14ac:dyDescent="0.25">
      <c r="A51" s="167" t="s">
        <v>164</v>
      </c>
      <c r="B51" s="174"/>
      <c r="C51" s="174">
        <f>IF(RES_hhdet_in_tes!C51=0,"",RES_hhdet_in_tes!C51/RES_hhdet_in_fec!C51)</f>
        <v>0.66661669505241206</v>
      </c>
      <c r="D51" s="174">
        <f>IF(RES_hhdet_in_tes!D51=0,"",RES_hhdet_in_tes!D51/RES_hhdet_in_fec!D51)</f>
        <v>0.66689755293611197</v>
      </c>
      <c r="E51" s="174">
        <f>IF(RES_hhdet_in_tes!E51=0,"",RES_hhdet_in_tes!E51/RES_hhdet_in_fec!E51)</f>
        <v>0.67070419098508882</v>
      </c>
      <c r="F51" s="174">
        <f>IF(RES_hhdet_in_tes!F51=0,"",RES_hhdet_in_tes!F51/RES_hhdet_in_fec!F51)</f>
        <v>0.67488967243255438</v>
      </c>
      <c r="G51" s="174">
        <f>IF(RES_hhdet_in_tes!G51=0,"",RES_hhdet_in_tes!G51/RES_hhdet_in_fec!G51)</f>
        <v>0.677875429994378</v>
      </c>
      <c r="H51" s="174">
        <f>IF(RES_hhdet_in_tes!H51=0,"",RES_hhdet_in_tes!H51/RES_hhdet_in_fec!H51)</f>
        <v>0.67804938963291317</v>
      </c>
      <c r="I51" s="174">
        <f>IF(RES_hhdet_in_tes!I51=0,"",RES_hhdet_in_tes!I51/RES_hhdet_in_fec!I51)</f>
        <v>0.68367304363535841</v>
      </c>
      <c r="J51" s="174">
        <f>IF(RES_hhdet_in_tes!J51=0,"",RES_hhdet_in_tes!J51/RES_hhdet_in_fec!J51)</f>
        <v>0.68261881181935635</v>
      </c>
      <c r="K51" s="174">
        <f>IF(RES_hhdet_in_tes!K51=0,"",RES_hhdet_in_tes!K51/RES_hhdet_in_fec!K51)</f>
        <v>0.69187297596510733</v>
      </c>
      <c r="L51" s="174">
        <f>IF(RES_hhdet_in_tes!L51=0,"",RES_hhdet_in_tes!L51/RES_hhdet_in_fec!L51)</f>
        <v>0.69386114311391178</v>
      </c>
      <c r="M51" s="174" t="str">
        <f>IF(RES_hhdet_in_tes!M51=0,"",RES_hhdet_in_tes!M51/RES_hhdet_in_fec!M51)</f>
        <v/>
      </c>
      <c r="N51" s="174">
        <f>IF(RES_hhdet_in_tes!N51=0,"",RES_hhdet_in_tes!N51/RES_hhdet_in_fec!N51)</f>
        <v>0.69222140708587421</v>
      </c>
      <c r="O51" s="174" t="str">
        <f>IF(RES_hhdet_in_tes!O51=0,"",RES_hhdet_in_tes!O51/RES_hhdet_in_fec!O51)</f>
        <v/>
      </c>
      <c r="P51" s="174">
        <f>IF(RES_hhdet_in_tes!P51=0,"",RES_hhdet_in_tes!P51/RES_hhdet_in_fec!P51)</f>
        <v>0.69626624831039741</v>
      </c>
      <c r="Q51" s="174">
        <f>IF(RES_hhdet_in_tes!Q51=0,"",RES_hhdet_in_tes!Q51/RES_hhdet_in_fec!Q51)</f>
        <v>0.70011104687566661</v>
      </c>
    </row>
    <row r="52" spans="1:17" ht="12" customHeight="1" x14ac:dyDescent="0.25">
      <c r="A52" s="166" t="s">
        <v>163</v>
      </c>
      <c r="B52" s="173"/>
      <c r="C52" s="173">
        <f>IF(RES_hhdet_in_tes!C52=0,"",RES_hhdet_in_tes!C52/RES_hhdet_in_fec!C52)</f>
        <v>0.55670473004516208</v>
      </c>
      <c r="D52" s="173">
        <f>IF(RES_hhdet_in_tes!D52=0,"",RES_hhdet_in_tes!D52/RES_hhdet_in_fec!D52)</f>
        <v>0.55894921995955704</v>
      </c>
      <c r="E52" s="173">
        <f>IF(RES_hhdet_in_tes!E52=0,"",RES_hhdet_in_tes!E52/RES_hhdet_in_fec!E52)</f>
        <v>0.56290368683488723</v>
      </c>
      <c r="F52" s="173">
        <f>IF(RES_hhdet_in_tes!F52=0,"",RES_hhdet_in_tes!F52/RES_hhdet_in_fec!F52)</f>
        <v>0.56729470394790094</v>
      </c>
      <c r="G52" s="173">
        <f>IF(RES_hhdet_in_tes!G52=0,"",RES_hhdet_in_tes!G52/RES_hhdet_in_fec!G52)</f>
        <v>0.57034153145120947</v>
      </c>
      <c r="H52" s="173">
        <f>IF(RES_hhdet_in_tes!H52=0,"",RES_hhdet_in_tes!H52/RES_hhdet_in_fec!H52)</f>
        <v>0.57216909604591148</v>
      </c>
      <c r="I52" s="173">
        <f>IF(RES_hhdet_in_tes!I52=0,"",RES_hhdet_in_tes!I52/RES_hhdet_in_fec!I52)</f>
        <v>0.57689842493737953</v>
      </c>
      <c r="J52" s="173">
        <f>IF(RES_hhdet_in_tes!J52=0,"",RES_hhdet_in_tes!J52/RES_hhdet_in_fec!J52)</f>
        <v>0.57888899432071395</v>
      </c>
      <c r="K52" s="173">
        <f>IF(RES_hhdet_in_tes!K52=0,"",RES_hhdet_in_tes!K52/RES_hhdet_in_fec!K52)</f>
        <v>0.58428855457011997</v>
      </c>
      <c r="L52" s="173">
        <f>IF(RES_hhdet_in_tes!L52=0,"",RES_hhdet_in_tes!L52/RES_hhdet_in_fec!L52)</f>
        <v>0.58663537133150712</v>
      </c>
      <c r="M52" s="173" t="str">
        <f>IF(RES_hhdet_in_tes!M52=0,"",RES_hhdet_in_tes!M52/RES_hhdet_in_fec!M52)</f>
        <v/>
      </c>
      <c r="N52" s="173">
        <f>IF(RES_hhdet_in_tes!N52=0,"",RES_hhdet_in_tes!N52/RES_hhdet_in_fec!N52)</f>
        <v>0.5904393186528597</v>
      </c>
      <c r="O52" s="173" t="str">
        <f>IF(RES_hhdet_in_tes!O52=0,"",RES_hhdet_in_tes!O52/RES_hhdet_in_fec!O52)</f>
        <v/>
      </c>
      <c r="P52" s="173">
        <f>IF(RES_hhdet_in_tes!P52=0,"",RES_hhdet_in_tes!P52/RES_hhdet_in_fec!P52)</f>
        <v>0.59449021731264251</v>
      </c>
      <c r="Q52" s="173">
        <f>IF(RES_hhdet_in_tes!Q52=0,"",RES_hhdet_in_tes!Q52/RES_hhdet_in_fec!Q52)</f>
        <v>0.59665536190078972</v>
      </c>
    </row>
    <row r="53" spans="1:17" ht="12" customHeight="1" x14ac:dyDescent="0.25">
      <c r="A53" s="147" t="s">
        <v>59</v>
      </c>
      <c r="B53" s="172"/>
      <c r="C53" s="172">
        <f>IF(RES_hhdet_in_tes!C53=0,"",RES_hhdet_in_tes!C53/RES_hhdet_in_fec!C53)</f>
        <v>1.0366541224859163</v>
      </c>
      <c r="D53" s="172">
        <f>IF(RES_hhdet_in_tes!D53=0,"",RES_hhdet_in_tes!D53/RES_hhdet_in_fec!D53)</f>
        <v>1.0353797756252361</v>
      </c>
      <c r="E53" s="172">
        <f>IF(RES_hhdet_in_tes!E53=0,"",RES_hhdet_in_tes!E53/RES_hhdet_in_fec!E53)</f>
        <v>1.0353115115016087</v>
      </c>
      <c r="F53" s="172">
        <f>IF(RES_hhdet_in_tes!F53=0,"",RES_hhdet_in_tes!F53/RES_hhdet_in_fec!F53)</f>
        <v>1.0354043477885397</v>
      </c>
      <c r="G53" s="172">
        <f>IF(RES_hhdet_in_tes!G53=0,"",RES_hhdet_in_tes!G53/RES_hhdet_in_fec!G53)</f>
        <v>1.0299959100290184</v>
      </c>
      <c r="H53" s="172">
        <f>IF(RES_hhdet_in_tes!H53=0,"",RES_hhdet_in_tes!H53/RES_hhdet_in_fec!H53)</f>
        <v>1.0277311489424394</v>
      </c>
      <c r="I53" s="172">
        <f>IF(RES_hhdet_in_tes!I53=0,"",RES_hhdet_in_tes!I53/RES_hhdet_in_fec!I53)</f>
        <v>1.0311438933430794</v>
      </c>
      <c r="J53" s="172">
        <f>IF(RES_hhdet_in_tes!J53=0,"",RES_hhdet_in_tes!J53/RES_hhdet_in_fec!J53)</f>
        <v>1.029507853016586</v>
      </c>
      <c r="K53" s="172">
        <f>IF(RES_hhdet_in_tes!K53=0,"",RES_hhdet_in_tes!K53/RES_hhdet_in_fec!K53)</f>
        <v>1.0308272187480461</v>
      </c>
      <c r="L53" s="172">
        <f>IF(RES_hhdet_in_tes!L53=0,"",RES_hhdet_in_tes!L53/RES_hhdet_in_fec!L53)</f>
        <v>1.0293794077986893</v>
      </c>
      <c r="M53" s="172" t="str">
        <f>IF(RES_hhdet_in_tes!M53=0,"",RES_hhdet_in_tes!M53/RES_hhdet_in_fec!M53)</f>
        <v/>
      </c>
      <c r="N53" s="172">
        <f>IF(RES_hhdet_in_tes!N53=0,"",RES_hhdet_in_tes!N53/RES_hhdet_in_fec!N53)</f>
        <v>1.0253856792996485</v>
      </c>
      <c r="O53" s="172" t="str">
        <f>IF(RES_hhdet_in_tes!O53=0,"",RES_hhdet_in_tes!O53/RES_hhdet_in_fec!O53)</f>
        <v/>
      </c>
      <c r="P53" s="172">
        <f>IF(RES_hhdet_in_tes!P53=0,"",RES_hhdet_in_tes!P53/RES_hhdet_in_fec!P53)</f>
        <v>1.023349639451179</v>
      </c>
      <c r="Q53" s="172">
        <f>IF(RES_hhdet_in_tes!Q53=0,"",RES_hhdet_in_tes!Q53/RES_hhdet_in_fec!Q53)</f>
        <v>1.0210339252782135</v>
      </c>
    </row>
    <row r="54" spans="1:17" ht="12" customHeight="1" x14ac:dyDescent="0.25">
      <c r="A54" s="163" t="s">
        <v>142</v>
      </c>
      <c r="B54" s="171"/>
      <c r="C54" s="171">
        <f>IF(RES_hhdet_in_tes!C54=0,"",RES_hhdet_in_tes!C54/RES_hhdet_in_fec!C54)</f>
        <v>0.72575285383192378</v>
      </c>
      <c r="D54" s="171">
        <f>IF(RES_hhdet_in_tes!D54=0,"",RES_hhdet_in_tes!D54/RES_hhdet_in_fec!D54)</f>
        <v>0.73131305348669573</v>
      </c>
      <c r="E54" s="171">
        <f>IF(RES_hhdet_in_tes!E54=0,"",RES_hhdet_in_tes!E54/RES_hhdet_in_fec!E54)</f>
        <v>0.7372520967481353</v>
      </c>
      <c r="F54" s="171">
        <f>IF(RES_hhdet_in_tes!F54=0,"",RES_hhdet_in_tes!F54/RES_hhdet_in_fec!F54)</f>
        <v>0.74357080748797244</v>
      </c>
      <c r="G54" s="171" t="str">
        <f>IF(RES_hhdet_in_tes!G54=0,"",RES_hhdet_in_tes!G54/RES_hhdet_in_fec!G54)</f>
        <v/>
      </c>
      <c r="H54" s="171" t="str">
        <f>IF(RES_hhdet_in_tes!H54=0,"",RES_hhdet_in_tes!H54/RES_hhdet_in_fec!H54)</f>
        <v/>
      </c>
      <c r="I54" s="171" t="str">
        <f>IF(RES_hhdet_in_tes!I54=0,"",RES_hhdet_in_tes!I54/RES_hhdet_in_fec!I54)</f>
        <v/>
      </c>
      <c r="J54" s="171">
        <f>IF(RES_hhdet_in_tes!J54=0,"",RES_hhdet_in_tes!J54/RES_hhdet_in_fec!J54)</f>
        <v>0.76576928481584428</v>
      </c>
      <c r="K54" s="171" t="str">
        <f>IF(RES_hhdet_in_tes!K54=0,"",RES_hhdet_in_tes!K54/RES_hhdet_in_fec!K54)</f>
        <v/>
      </c>
      <c r="L54" s="171" t="str">
        <f>IF(RES_hhdet_in_tes!L54=0,"",RES_hhdet_in_tes!L54/RES_hhdet_in_fec!L54)</f>
        <v/>
      </c>
      <c r="M54" s="171" t="str">
        <f>IF(RES_hhdet_in_tes!M54=0,"",RES_hhdet_in_tes!M54/RES_hhdet_in_fec!M54)</f>
        <v/>
      </c>
      <c r="N54" s="171">
        <f>IF(RES_hhdet_in_tes!N54=0,"",RES_hhdet_in_tes!N54/RES_hhdet_in_fec!N54)</f>
        <v>0.76711215013426048</v>
      </c>
      <c r="O54" s="171" t="str">
        <f>IF(RES_hhdet_in_tes!O54=0,"",RES_hhdet_in_tes!O54/RES_hhdet_in_fec!O54)</f>
        <v/>
      </c>
      <c r="P54" s="171">
        <f>IF(RES_hhdet_in_tes!P54=0,"",RES_hhdet_in_tes!P54/RES_hhdet_in_fec!P54)</f>
        <v>0.77718035616459002</v>
      </c>
      <c r="Q54" s="171">
        <f>IF(RES_hhdet_in_tes!Q54=0,"",RES_hhdet_in_tes!Q54/RES_hhdet_in_fec!Q54)</f>
        <v>0.77966749437594884</v>
      </c>
    </row>
    <row r="55" spans="1:17" ht="12" customHeight="1" x14ac:dyDescent="0.25">
      <c r="A55" s="161" t="s">
        <v>141</v>
      </c>
      <c r="B55" s="170"/>
      <c r="C55" s="170">
        <f>IF(RES_hhdet_in_tes!C55=0,"",RES_hhdet_in_tes!C55/RES_hhdet_in_fec!C55)</f>
        <v>0.79516280723144994</v>
      </c>
      <c r="D55" s="170">
        <f>IF(RES_hhdet_in_tes!D55=0,"",RES_hhdet_in_tes!D55/RES_hhdet_in_fec!D55)</f>
        <v>0.80104321318788052</v>
      </c>
      <c r="E55" s="170">
        <f>IF(RES_hhdet_in_tes!E55=0,"",RES_hhdet_in_tes!E55/RES_hhdet_in_fec!E55)</f>
        <v>0.80595474771044417</v>
      </c>
      <c r="F55" s="170">
        <f>IF(RES_hhdet_in_tes!F55=0,"",RES_hhdet_in_tes!F55/RES_hhdet_in_fec!F55)</f>
        <v>0.81313060983782581</v>
      </c>
      <c r="G55" s="170">
        <f>IF(RES_hhdet_in_tes!G55=0,"",RES_hhdet_in_tes!G55/RES_hhdet_in_fec!G55)</f>
        <v>0.8139412751027596</v>
      </c>
      <c r="H55" s="170">
        <f>IF(RES_hhdet_in_tes!H55=0,"",RES_hhdet_in_tes!H55/RES_hhdet_in_fec!H55)</f>
        <v>0.8193598460422874</v>
      </c>
      <c r="I55" s="170" t="str">
        <f>IF(RES_hhdet_in_tes!I55=0,"",RES_hhdet_in_tes!I55/RES_hhdet_in_fec!I55)</f>
        <v/>
      </c>
      <c r="J55" s="170">
        <f>IF(RES_hhdet_in_tes!J55=0,"",RES_hhdet_in_tes!J55/RES_hhdet_in_fec!J55)</f>
        <v>0.82926893056615547</v>
      </c>
      <c r="K55" s="170" t="str">
        <f>IF(RES_hhdet_in_tes!K55=0,"",RES_hhdet_in_tes!K55/RES_hhdet_in_fec!K55)</f>
        <v/>
      </c>
      <c r="L55" s="170">
        <f>IF(RES_hhdet_in_tes!L55=0,"",RES_hhdet_in_tes!L55/RES_hhdet_in_fec!L55)</f>
        <v>0.83282708392861349</v>
      </c>
      <c r="M55" s="170" t="str">
        <f>IF(RES_hhdet_in_tes!M55=0,"",RES_hhdet_in_tes!M55/RES_hhdet_in_fec!M55)</f>
        <v/>
      </c>
      <c r="N55" s="170">
        <f>IF(RES_hhdet_in_tes!N55=0,"",RES_hhdet_in_tes!N55/RES_hhdet_in_fec!N55)</f>
        <v>0.83179890915806332</v>
      </c>
      <c r="O55" s="170" t="str">
        <f>IF(RES_hhdet_in_tes!O55=0,"",RES_hhdet_in_tes!O55/RES_hhdet_in_fec!O55)</f>
        <v/>
      </c>
      <c r="P55" s="170">
        <f>IF(RES_hhdet_in_tes!P55=0,"",RES_hhdet_in_tes!P55/RES_hhdet_in_fec!P55)</f>
        <v>0.82772027252984748</v>
      </c>
      <c r="Q55" s="170">
        <f>IF(RES_hhdet_in_tes!Q55=0,"",RES_hhdet_in_tes!Q55/RES_hhdet_in_fec!Q55)</f>
        <v>0.83384032637278738</v>
      </c>
    </row>
    <row r="56" spans="1:17" ht="12" customHeight="1" x14ac:dyDescent="0.25">
      <c r="A56" s="148" t="s">
        <v>60</v>
      </c>
      <c r="B56" s="73"/>
      <c r="C56" s="73">
        <f>IF(RES_hhdet_in_tes!C56=0,"",RES_hhdet_in_tes!C56/RES_hhdet_in_fec!C56)</f>
        <v>0.71853624557430218</v>
      </c>
      <c r="D56" s="73">
        <f>IF(RES_hhdet_in_tes!D56=0,"",RES_hhdet_in_tes!D56/RES_hhdet_in_fec!D56)</f>
        <v>0.72485259819186554</v>
      </c>
      <c r="E56" s="73">
        <f>IF(RES_hhdet_in_tes!E56=0,"",RES_hhdet_in_tes!E56/RES_hhdet_in_fec!E56)</f>
        <v>0.73074879957675321</v>
      </c>
      <c r="F56" s="73">
        <f>IF(RES_hhdet_in_tes!F56=0,"",RES_hhdet_in_tes!F56/RES_hhdet_in_fec!F56)</f>
        <v>0.7361969428294719</v>
      </c>
      <c r="G56" s="73">
        <f>IF(RES_hhdet_in_tes!G56=0,"",RES_hhdet_in_tes!G56/RES_hhdet_in_fec!G56)</f>
        <v>0.73982023973198718</v>
      </c>
      <c r="H56" s="73">
        <f>IF(RES_hhdet_in_tes!H56=0,"",RES_hhdet_in_tes!H56/RES_hhdet_in_fec!H56)</f>
        <v>0.74451260753736581</v>
      </c>
      <c r="I56" s="73" t="str">
        <f>IF(RES_hhdet_in_tes!I56=0,"",RES_hhdet_in_tes!I56/RES_hhdet_in_fec!I56)</f>
        <v/>
      </c>
      <c r="J56" s="73">
        <f>IF(RES_hhdet_in_tes!J56=0,"",RES_hhdet_in_tes!J56/RES_hhdet_in_fec!J56)</f>
        <v>0.75795339023656805</v>
      </c>
      <c r="K56" s="73" t="str">
        <f>IF(RES_hhdet_in_tes!K56=0,"",RES_hhdet_in_tes!K56/RES_hhdet_in_fec!K56)</f>
        <v/>
      </c>
      <c r="L56" s="73">
        <f>IF(RES_hhdet_in_tes!L56=0,"",RES_hhdet_in_tes!L56/RES_hhdet_in_fec!L56)</f>
        <v>0.76332249277635378</v>
      </c>
      <c r="M56" s="73" t="str">
        <f>IF(RES_hhdet_in_tes!M56=0,"",RES_hhdet_in_tes!M56/RES_hhdet_in_fec!M56)</f>
        <v/>
      </c>
      <c r="N56" s="73">
        <f>IF(RES_hhdet_in_tes!N56=0,"",RES_hhdet_in_tes!N56/RES_hhdet_in_fec!N56)</f>
        <v>0.76757416647902588</v>
      </c>
      <c r="O56" s="73" t="str">
        <f>IF(RES_hhdet_in_tes!O56=0,"",RES_hhdet_in_tes!O56/RES_hhdet_in_fec!O56)</f>
        <v/>
      </c>
      <c r="P56" s="73">
        <f>IF(RES_hhdet_in_tes!P56=0,"",RES_hhdet_in_tes!P56/RES_hhdet_in_fec!P56)</f>
        <v>0.76930561573457401</v>
      </c>
      <c r="Q56" s="73">
        <f>IF(RES_hhdet_in_tes!Q56=0,"",RES_hhdet_in_tes!Q56/RES_hhdet_in_fec!Q56)</f>
        <v>0.77317434312728028</v>
      </c>
    </row>
    <row r="57" spans="1:17" ht="12" customHeight="1" x14ac:dyDescent="0.25">
      <c r="A57" s="148" t="s">
        <v>59</v>
      </c>
      <c r="B57" s="73"/>
      <c r="C57" s="73">
        <f>IF(RES_hhdet_in_tes!C57=0,"",RES_hhdet_in_tes!C57/RES_hhdet_in_fec!C57)</f>
        <v>1.0177634037457812</v>
      </c>
      <c r="D57" s="73">
        <f>IF(RES_hhdet_in_tes!D57=0,"",RES_hhdet_in_tes!D57/RES_hhdet_in_fec!D57)</f>
        <v>1.019700469499772</v>
      </c>
      <c r="E57" s="73">
        <f>IF(RES_hhdet_in_tes!E57=0,"",RES_hhdet_in_tes!E57/RES_hhdet_in_fec!E57)</f>
        <v>1.0202376532166104</v>
      </c>
      <c r="F57" s="73">
        <f>IF(RES_hhdet_in_tes!F57=0,"",RES_hhdet_in_tes!F57/RES_hhdet_in_fec!F57)</f>
        <v>1.0245982057650558</v>
      </c>
      <c r="G57" s="73">
        <f>IF(RES_hhdet_in_tes!G57=0,"",RES_hhdet_in_tes!G57/RES_hhdet_in_fec!G57)</f>
        <v>1.0186826638164708</v>
      </c>
      <c r="H57" s="73">
        <f>IF(RES_hhdet_in_tes!H57=0,"",RES_hhdet_in_tes!H57/RES_hhdet_in_fec!H57)</f>
        <v>1.0211857261479751</v>
      </c>
      <c r="I57" s="73" t="str">
        <f>IF(RES_hhdet_in_tes!I57=0,"",RES_hhdet_in_tes!I57/RES_hhdet_in_fec!I57)</f>
        <v/>
      </c>
      <c r="J57" s="73">
        <f>IF(RES_hhdet_in_tes!J57=0,"",RES_hhdet_in_tes!J57/RES_hhdet_in_fec!J57)</f>
        <v>1.0240418235250088</v>
      </c>
      <c r="K57" s="73" t="str">
        <f>IF(RES_hhdet_in_tes!K57=0,"",RES_hhdet_in_tes!K57/RES_hhdet_in_fec!K57)</f>
        <v/>
      </c>
      <c r="L57" s="73">
        <f>IF(RES_hhdet_in_tes!L57=0,"",RES_hhdet_in_tes!L57/RES_hhdet_in_fec!L57)</f>
        <v>1.0176016869230042</v>
      </c>
      <c r="M57" s="73" t="str">
        <f>IF(RES_hhdet_in_tes!M57=0,"",RES_hhdet_in_tes!M57/RES_hhdet_in_fec!M57)</f>
        <v/>
      </c>
      <c r="N57" s="73">
        <f>IF(RES_hhdet_in_tes!N57=0,"",RES_hhdet_in_tes!N57/RES_hhdet_in_fec!N57)</f>
        <v>1.0139903497657496</v>
      </c>
      <c r="O57" s="73" t="str">
        <f>IF(RES_hhdet_in_tes!O57=0,"",RES_hhdet_in_tes!O57/RES_hhdet_in_fec!O57)</f>
        <v/>
      </c>
      <c r="P57" s="73">
        <f>IF(RES_hhdet_in_tes!P57=0,"",RES_hhdet_in_tes!P57/RES_hhdet_in_fec!P57)</f>
        <v>1.0062661652921949</v>
      </c>
      <c r="Q57" s="73">
        <f>IF(RES_hhdet_in_tes!Q57=0,"",RES_hhdet_in_tes!Q57/RES_hhdet_in_fec!Q57)</f>
        <v>1.0084219628367384</v>
      </c>
    </row>
    <row r="58" spans="1:17" ht="12" customHeight="1" x14ac:dyDescent="0.25">
      <c r="A58" s="158" t="s">
        <v>62</v>
      </c>
      <c r="B58" s="169"/>
      <c r="C58" s="169">
        <f>IF(RES_hhdet_in_tes!C58=0,"",RES_hhdet_in_tes!C58/RES_hhdet_in_fec!C58)</f>
        <v>0.83172279184184772</v>
      </c>
      <c r="D58" s="169">
        <f>IF(RES_hhdet_in_tes!D58=0,"",RES_hhdet_in_tes!D58/RES_hhdet_in_fec!D58)</f>
        <v>0.83237936840489546</v>
      </c>
      <c r="E58" s="169">
        <f>IF(RES_hhdet_in_tes!E58=0,"",RES_hhdet_in_tes!E58/RES_hhdet_in_fec!E58)</f>
        <v>0.83977834271478968</v>
      </c>
      <c r="F58" s="169">
        <f>IF(RES_hhdet_in_tes!F58=0,"",RES_hhdet_in_tes!F58/RES_hhdet_in_fec!F58)</f>
        <v>0.84422948169807288</v>
      </c>
      <c r="G58" s="169">
        <f>IF(RES_hhdet_in_tes!G58=0,"",RES_hhdet_in_tes!G58/RES_hhdet_in_fec!G58)</f>
        <v>0.84784884884784428</v>
      </c>
      <c r="H58" s="169">
        <f>IF(RES_hhdet_in_tes!H58=0,"",RES_hhdet_in_tes!H58/RES_hhdet_in_fec!H58)</f>
        <v>0.85324827477952347</v>
      </c>
      <c r="I58" s="169">
        <f>IF(RES_hhdet_in_tes!I58=0,"",RES_hhdet_in_tes!I58/RES_hhdet_in_fec!I58)</f>
        <v>0.85802364306223955</v>
      </c>
      <c r="J58" s="169">
        <f>IF(RES_hhdet_in_tes!J58=0,"",RES_hhdet_in_tes!J58/RES_hhdet_in_fec!J58)</f>
        <v>0.86312122733652452</v>
      </c>
      <c r="K58" s="169">
        <f>IF(RES_hhdet_in_tes!K58=0,"",RES_hhdet_in_tes!K58/RES_hhdet_in_fec!K58)</f>
        <v>0.86319337515750216</v>
      </c>
      <c r="L58" s="169">
        <f>IF(RES_hhdet_in_tes!L58=0,"",RES_hhdet_in_tes!L58/RES_hhdet_in_fec!L58)</f>
        <v>0.863018937961885</v>
      </c>
      <c r="M58" s="169" t="str">
        <f>IF(RES_hhdet_in_tes!M58=0,"",RES_hhdet_in_tes!M58/RES_hhdet_in_fec!M58)</f>
        <v/>
      </c>
      <c r="N58" s="169">
        <f>IF(RES_hhdet_in_tes!N58=0,"",RES_hhdet_in_tes!N58/RES_hhdet_in_fec!N58)</f>
        <v>0.86251019796955164</v>
      </c>
      <c r="O58" s="169" t="str">
        <f>IF(RES_hhdet_in_tes!O58=0,"",RES_hhdet_in_tes!O58/RES_hhdet_in_fec!O58)</f>
        <v/>
      </c>
      <c r="P58" s="169">
        <f>IF(RES_hhdet_in_tes!P58=0,"",RES_hhdet_in_tes!P58/RES_hhdet_in_fec!P58)</f>
        <v>0.8599739942243485</v>
      </c>
      <c r="Q58" s="169">
        <f>IF(RES_hhdet_in_tes!Q58=0,"",RES_hhdet_in_tes!Q58/RES_hhdet_in_fec!Q58)</f>
        <v>0.85942646607936257</v>
      </c>
    </row>
    <row r="59" spans="1:17" ht="12" customHeight="1" x14ac:dyDescent="0.25">
      <c r="A59" s="23" t="s">
        <v>57</v>
      </c>
      <c r="B59" s="73"/>
      <c r="C59" s="73" t="str">
        <f>IF(RES_hhdet_in_tes!C59=0,"",RES_hhdet_in_tes!C59/RES_hhdet_in_fec!C59)</f>
        <v/>
      </c>
      <c r="D59" s="73">
        <f>IF(RES_hhdet_in_tes!D59=0,"",RES_hhdet_in_tes!D59/RES_hhdet_in_fec!D59)</f>
        <v>0.45383191042144311</v>
      </c>
      <c r="E59" s="73" t="str">
        <f>IF(RES_hhdet_in_tes!E59=0,"",RES_hhdet_in_tes!E59/RES_hhdet_in_fec!E59)</f>
        <v/>
      </c>
      <c r="F59" s="73" t="str">
        <f>IF(RES_hhdet_in_tes!F59=0,"",RES_hhdet_in_tes!F59/RES_hhdet_in_fec!F59)</f>
        <v/>
      </c>
      <c r="G59" s="73">
        <f>IF(RES_hhdet_in_tes!G59=0,"",RES_hhdet_in_tes!G59/RES_hhdet_in_fec!G59)</f>
        <v>0.46258951955129279</v>
      </c>
      <c r="H59" s="73" t="str">
        <f>IF(RES_hhdet_in_tes!H59=0,"",RES_hhdet_in_tes!H59/RES_hhdet_in_fec!H59)</f>
        <v/>
      </c>
      <c r="I59" s="73" t="str">
        <f>IF(RES_hhdet_in_tes!I59=0,"",RES_hhdet_in_tes!I59/RES_hhdet_in_fec!I59)</f>
        <v/>
      </c>
      <c r="J59" s="73" t="str">
        <f>IF(RES_hhdet_in_tes!J59=0,"",RES_hhdet_in_tes!J59/RES_hhdet_in_fec!J59)</f>
        <v/>
      </c>
      <c r="K59" s="73" t="str">
        <f>IF(RES_hhdet_in_tes!K59=0,"",RES_hhdet_in_tes!K59/RES_hhdet_in_fec!K59)</f>
        <v/>
      </c>
      <c r="L59" s="73" t="str">
        <f>IF(RES_hhdet_in_tes!L59=0,"",RES_hhdet_in_tes!L59/RES_hhdet_in_fec!L59)</f>
        <v/>
      </c>
      <c r="M59" s="73" t="str">
        <f>IF(RES_hhdet_in_tes!M59=0,"",RES_hhdet_in_tes!M59/RES_hhdet_in_fec!M59)</f>
        <v/>
      </c>
      <c r="N59" s="73" t="str">
        <f>IF(RES_hhdet_in_tes!N59=0,"",RES_hhdet_in_tes!N59/RES_hhdet_in_fec!N59)</f>
        <v/>
      </c>
      <c r="O59" s="73" t="str">
        <f>IF(RES_hhdet_in_tes!O59=0,"",RES_hhdet_in_tes!O59/RES_hhdet_in_fec!O59)</f>
        <v/>
      </c>
      <c r="P59" s="73">
        <f>IF(RES_hhdet_in_tes!P59=0,"",RES_hhdet_in_tes!P59/RES_hhdet_in_fec!P59)</f>
        <v>0.47627798865759408</v>
      </c>
      <c r="Q59" s="73" t="str">
        <f>IF(RES_hhdet_in_tes!Q59=0,"",RES_hhdet_in_tes!Q59/RES_hhdet_in_fec!Q59)</f>
        <v/>
      </c>
    </row>
    <row r="60" spans="1:17" ht="12" customHeight="1" x14ac:dyDescent="0.25">
      <c r="A60" s="29" t="s">
        <v>140</v>
      </c>
      <c r="B60" s="65"/>
      <c r="C60" s="65">
        <f>IF(RES_hhdet_in_tes!C60=0,"",RES_hhdet_in_tes!C60/RES_hhdet_in_fec!C60)</f>
        <v>0.83172279184184772</v>
      </c>
      <c r="D60" s="65">
        <f>IF(RES_hhdet_in_tes!D60=0,"",RES_hhdet_in_tes!D60/RES_hhdet_in_fec!D60)</f>
        <v>0.83570756966565607</v>
      </c>
      <c r="E60" s="65">
        <f>IF(RES_hhdet_in_tes!E60=0,"",RES_hhdet_in_tes!E60/RES_hhdet_in_fec!E60)</f>
        <v>0.83977834271478968</v>
      </c>
      <c r="F60" s="65">
        <f>IF(RES_hhdet_in_tes!F60=0,"",RES_hhdet_in_tes!F60/RES_hhdet_in_fec!F60)</f>
        <v>0.84422948169807288</v>
      </c>
      <c r="G60" s="65">
        <f>IF(RES_hhdet_in_tes!G60=0,"",RES_hhdet_in_tes!G60/RES_hhdet_in_fec!G60)</f>
        <v>0.84868022950287914</v>
      </c>
      <c r="H60" s="65">
        <f>IF(RES_hhdet_in_tes!H60=0,"",RES_hhdet_in_tes!H60/RES_hhdet_in_fec!H60)</f>
        <v>0.85324827477952347</v>
      </c>
      <c r="I60" s="65">
        <f>IF(RES_hhdet_in_tes!I60=0,"",RES_hhdet_in_tes!I60/RES_hhdet_in_fec!I60)</f>
        <v>0.85802364306223955</v>
      </c>
      <c r="J60" s="65">
        <f>IF(RES_hhdet_in_tes!J60=0,"",RES_hhdet_in_tes!J60/RES_hhdet_in_fec!J60)</f>
        <v>0.86312122733652452</v>
      </c>
      <c r="K60" s="65">
        <f>IF(RES_hhdet_in_tes!K60=0,"",RES_hhdet_in_tes!K60/RES_hhdet_in_fec!K60)</f>
        <v>0.86319337515750216</v>
      </c>
      <c r="L60" s="65">
        <f>IF(RES_hhdet_in_tes!L60=0,"",RES_hhdet_in_tes!L60/RES_hhdet_in_fec!L60)</f>
        <v>0.863018937961885</v>
      </c>
      <c r="M60" s="65" t="str">
        <f>IF(RES_hhdet_in_tes!M60=0,"",RES_hhdet_in_tes!M60/RES_hhdet_in_fec!M60)</f>
        <v/>
      </c>
      <c r="N60" s="65">
        <f>IF(RES_hhdet_in_tes!N60=0,"",RES_hhdet_in_tes!N60/RES_hhdet_in_fec!N60)</f>
        <v>0.86251019796955164</v>
      </c>
      <c r="O60" s="65" t="str">
        <f>IF(RES_hhdet_in_tes!O60=0,"",RES_hhdet_in_tes!O60/RES_hhdet_in_fec!O60)</f>
        <v/>
      </c>
      <c r="P60" s="65">
        <f>IF(RES_hhdet_in_tes!P60=0,"",RES_hhdet_in_tes!P60/RES_hhdet_in_fec!P60)</f>
        <v>0.86051081563985632</v>
      </c>
      <c r="Q60" s="65">
        <f>IF(RES_hhdet_in_tes!Q60=0,"",RES_hhdet_in_tes!Q60/RES_hhdet_in_fec!Q60)</f>
        <v>0.85942646607936257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75"/>
      <c r="C62" s="175">
        <f>IF(RES_hhdet_in_tes!C62=0,"",RES_hhdet_in_tes!C62/RES_hhdet_in_fec!C62)</f>
        <v>0.67055977483835738</v>
      </c>
      <c r="D62" s="175">
        <f>IF(RES_hhdet_in_tes!D62=0,"",RES_hhdet_in_tes!D62/RES_hhdet_in_fec!D62)</f>
        <v>0.68192403674452295</v>
      </c>
      <c r="E62" s="175">
        <f>IF(RES_hhdet_in_tes!E62=0,"",RES_hhdet_in_tes!E62/RES_hhdet_in_fec!E62)</f>
        <v>0.67746926891434467</v>
      </c>
      <c r="F62" s="175">
        <f>IF(RES_hhdet_in_tes!F62=0,"",RES_hhdet_in_tes!F62/RES_hhdet_in_fec!F62)</f>
        <v>0.6823997876982173</v>
      </c>
      <c r="G62" s="175">
        <f>IF(RES_hhdet_in_tes!G62=0,"",RES_hhdet_in_tes!G62/RES_hhdet_in_fec!G62)</f>
        <v>0.69571994367941925</v>
      </c>
      <c r="H62" s="175">
        <f>IF(RES_hhdet_in_tes!H62=0,"",RES_hhdet_in_tes!H62/RES_hhdet_in_fec!H62)</f>
        <v>0.69394812644090575</v>
      </c>
      <c r="I62" s="175">
        <f>IF(RES_hhdet_in_tes!I62=0,"",RES_hhdet_in_tes!I62/RES_hhdet_in_fec!I62)</f>
        <v>0.70045122910370694</v>
      </c>
      <c r="J62" s="175">
        <f>IF(RES_hhdet_in_tes!J62=0,"",RES_hhdet_in_tes!J62/RES_hhdet_in_fec!J62)</f>
        <v>0.70282466196767968</v>
      </c>
      <c r="K62" s="175">
        <f>IF(RES_hhdet_in_tes!K62=0,"",RES_hhdet_in_tes!K62/RES_hhdet_in_fec!K62)</f>
        <v>0.71091569051960268</v>
      </c>
      <c r="L62" s="175">
        <f>IF(RES_hhdet_in_tes!L62=0,"",RES_hhdet_in_tes!L62/RES_hhdet_in_fec!L62)</f>
        <v>0.71389700084936303</v>
      </c>
      <c r="M62" s="175">
        <f>IF(RES_hhdet_in_tes!M62=0,"",RES_hhdet_in_tes!M62/RES_hhdet_in_fec!M62)</f>
        <v>0.71580354266370494</v>
      </c>
      <c r="N62" s="175">
        <f>IF(RES_hhdet_in_tes!N62=0,"",RES_hhdet_in_tes!N62/RES_hhdet_in_fec!N62)</f>
        <v>0.71718154068514728</v>
      </c>
      <c r="O62" s="175">
        <f>IF(RES_hhdet_in_tes!O62=0,"",RES_hhdet_in_tes!O62/RES_hhdet_in_fec!O62)</f>
        <v>0.72626052409273678</v>
      </c>
      <c r="P62" s="175">
        <f>IF(RES_hhdet_in_tes!P62=0,"",RES_hhdet_in_tes!P62/RES_hhdet_in_fec!P62)</f>
        <v>0.72173872303668507</v>
      </c>
      <c r="Q62" s="175">
        <f>IF(RES_hhdet_in_tes!Q62=0,"",RES_hhdet_in_tes!Q62/RES_hhdet_in_fec!Q62)</f>
        <v>0.73155236781014876</v>
      </c>
    </row>
    <row r="63" spans="1:17" ht="12.95" customHeight="1" x14ac:dyDescent="0.25">
      <c r="A63" s="158" t="s">
        <v>65</v>
      </c>
      <c r="B63" s="169"/>
      <c r="C63" s="169">
        <f>IF(RES_hhdet_in_tes!C63=0,"",RES_hhdet_in_tes!C63/RES_hhdet_in_fec!C63)</f>
        <v>0.68234966243935036</v>
      </c>
      <c r="D63" s="169">
        <f>IF(RES_hhdet_in_tes!D63=0,"",RES_hhdet_in_tes!D63/RES_hhdet_in_fec!D63)</f>
        <v>0.68815066410719539</v>
      </c>
      <c r="E63" s="169">
        <f>IF(RES_hhdet_in_tes!E63=0,"",RES_hhdet_in_tes!E63/RES_hhdet_in_fec!E63)</f>
        <v>0.69021781006219796</v>
      </c>
      <c r="F63" s="169">
        <f>IF(RES_hhdet_in_tes!F63=0,"",RES_hhdet_in_tes!F63/RES_hhdet_in_fec!F63)</f>
        <v>0.69340309685240209</v>
      </c>
      <c r="G63" s="169">
        <f>IF(RES_hhdet_in_tes!G63=0,"",RES_hhdet_in_tes!G63/RES_hhdet_in_fec!G63)</f>
        <v>0.69504695290080665</v>
      </c>
      <c r="H63" s="169">
        <f>IF(RES_hhdet_in_tes!H63=0,"",RES_hhdet_in_tes!H63/RES_hhdet_in_fec!H63)</f>
        <v>0.69832946590614253</v>
      </c>
      <c r="I63" s="169">
        <f>IF(RES_hhdet_in_tes!I63=0,"",RES_hhdet_in_tes!I63/RES_hhdet_in_fec!I63)</f>
        <v>0.70859265569804863</v>
      </c>
      <c r="J63" s="169">
        <f>IF(RES_hhdet_in_tes!J63=0,"",RES_hhdet_in_tes!J63/RES_hhdet_in_fec!J63)</f>
        <v>0.71021556309196088</v>
      </c>
      <c r="K63" s="169">
        <f>IF(RES_hhdet_in_tes!K63=0,"",RES_hhdet_in_tes!K63/RES_hhdet_in_fec!K63)</f>
        <v>0.72166667497628201</v>
      </c>
      <c r="L63" s="169">
        <f>IF(RES_hhdet_in_tes!L63=0,"",RES_hhdet_in_tes!L63/RES_hhdet_in_fec!L63)</f>
        <v>0.71915401054187933</v>
      </c>
      <c r="M63" s="169">
        <f>IF(RES_hhdet_in_tes!M63=0,"",RES_hhdet_in_tes!M63/RES_hhdet_in_fec!M63)</f>
        <v>0.72054553704375579</v>
      </c>
      <c r="N63" s="169">
        <f>IF(RES_hhdet_in_tes!N63=0,"",RES_hhdet_in_tes!N63/RES_hhdet_in_fec!N63)</f>
        <v>0.72319831738580065</v>
      </c>
      <c r="O63" s="169">
        <f>IF(RES_hhdet_in_tes!O63=0,"",RES_hhdet_in_tes!O63/RES_hhdet_in_fec!O63)</f>
        <v>0.73699318396812163</v>
      </c>
      <c r="P63" s="169">
        <f>IF(RES_hhdet_in_tes!P63=0,"",RES_hhdet_in_tes!P63/RES_hhdet_in_fec!P63)</f>
        <v>0.73556375690561338</v>
      </c>
      <c r="Q63" s="169">
        <f>IF(RES_hhdet_in_tes!Q63=0,"",RES_hhdet_in_tes!Q63/RES_hhdet_in_fec!Q63)</f>
        <v>0.74448757615723937</v>
      </c>
    </row>
    <row r="64" spans="1:17" ht="12" customHeight="1" x14ac:dyDescent="0.25">
      <c r="A64" s="23" t="s">
        <v>161</v>
      </c>
      <c r="B64" s="73"/>
      <c r="C64" s="73">
        <f>IF(RES_hhdet_in_tes!C64=0,"",RES_hhdet_in_tes!C64/RES_hhdet_in_fec!C64)</f>
        <v>0.67621330928382761</v>
      </c>
      <c r="D64" s="73">
        <f>IF(RES_hhdet_in_tes!D64=0,"",RES_hhdet_in_tes!D64/RES_hhdet_in_fec!D64)</f>
        <v>0.68124432567073789</v>
      </c>
      <c r="E64" s="73">
        <f>IF(RES_hhdet_in_tes!E64=0,"",RES_hhdet_in_tes!E64/RES_hhdet_in_fec!E64)</f>
        <v>0.6833676622540733</v>
      </c>
      <c r="F64" s="73">
        <f>IF(RES_hhdet_in_tes!F64=0,"",RES_hhdet_in_tes!F64/RES_hhdet_in_fec!F64)</f>
        <v>0.68782944285735481</v>
      </c>
      <c r="G64" s="73">
        <f>IF(RES_hhdet_in_tes!G64=0,"",RES_hhdet_in_tes!G64/RES_hhdet_in_fec!G64)</f>
        <v>0.68965539208722815</v>
      </c>
      <c r="H64" s="73">
        <f>IF(RES_hhdet_in_tes!H64=0,"",RES_hhdet_in_tes!H64/RES_hhdet_in_fec!H64)</f>
        <v>0.69407326654047119</v>
      </c>
      <c r="I64" s="73">
        <f>IF(RES_hhdet_in_tes!I64=0,"",RES_hhdet_in_tes!I64/RES_hhdet_in_fec!I64)</f>
        <v>0.700612724990062</v>
      </c>
      <c r="J64" s="73">
        <f>IF(RES_hhdet_in_tes!J64=0,"",RES_hhdet_in_tes!J64/RES_hhdet_in_fec!J64)</f>
        <v>0.70474945794861932</v>
      </c>
      <c r="K64" s="73">
        <f>IF(RES_hhdet_in_tes!K64=0,"",RES_hhdet_in_tes!K64/RES_hhdet_in_fec!K64)</f>
        <v>0.71547517947207628</v>
      </c>
      <c r="L64" s="73">
        <f>IF(RES_hhdet_in_tes!L64=0,"",RES_hhdet_in_tes!L64/RES_hhdet_in_fec!L64)</f>
        <v>0.71375273902671754</v>
      </c>
      <c r="M64" s="73">
        <f>IF(RES_hhdet_in_tes!M64=0,"",RES_hhdet_in_tes!M64/RES_hhdet_in_fec!M64)</f>
        <v>0.71433656163986015</v>
      </c>
      <c r="N64" s="73">
        <f>IF(RES_hhdet_in_tes!N64=0,"",RES_hhdet_in_tes!N64/RES_hhdet_in_fec!N64)</f>
        <v>0.71644599268762532</v>
      </c>
      <c r="O64" s="73">
        <f>IF(RES_hhdet_in_tes!O64=0,"",RES_hhdet_in_tes!O64/RES_hhdet_in_fec!O64)</f>
        <v>0.73372969876266358</v>
      </c>
      <c r="P64" s="73">
        <f>IF(RES_hhdet_in_tes!P64=0,"",RES_hhdet_in_tes!P64/RES_hhdet_in_fec!P64)</f>
        <v>0.72708321804983556</v>
      </c>
      <c r="Q64" s="73">
        <f>IF(RES_hhdet_in_tes!Q64=0,"",RES_hhdet_in_tes!Q64/RES_hhdet_in_fec!Q64)</f>
        <v>0.73847611910240107</v>
      </c>
    </row>
    <row r="65" spans="1:17" ht="12" customHeight="1" x14ac:dyDescent="0.25">
      <c r="A65" s="23" t="s">
        <v>60</v>
      </c>
      <c r="B65" s="73"/>
      <c r="C65" s="73">
        <f>IF(RES_hhdet_in_tes!C65=0,"",RES_hhdet_in_tes!C65/RES_hhdet_in_fec!C65)</f>
        <v>1.0492648401767657</v>
      </c>
      <c r="D65" s="73">
        <f>IF(RES_hhdet_in_tes!D65=0,"",RES_hhdet_in_tes!D65/RES_hhdet_in_fec!D65)</f>
        <v>1.0515751277829206</v>
      </c>
      <c r="E65" s="73">
        <f>IF(RES_hhdet_in_tes!E65=0,"",RES_hhdet_in_tes!E65/RES_hhdet_in_fec!E65)</f>
        <v>1.0483918263305008</v>
      </c>
      <c r="F65" s="73">
        <f>IF(RES_hhdet_in_tes!F65=0,"",RES_hhdet_in_tes!F65/RES_hhdet_in_fec!F65)</f>
        <v>1.048798181685606</v>
      </c>
      <c r="G65" s="73">
        <f>IF(RES_hhdet_in_tes!G65=0,"",RES_hhdet_in_tes!G65/RES_hhdet_in_fec!G65)</f>
        <v>1.0459485489896239</v>
      </c>
      <c r="H65" s="73">
        <f>IF(RES_hhdet_in_tes!H65=0,"",RES_hhdet_in_tes!H65/RES_hhdet_in_fec!H65)</f>
        <v>1.046677790551972</v>
      </c>
      <c r="I65" s="73">
        <f>IF(RES_hhdet_in_tes!I65=0,"",RES_hhdet_in_tes!I65/RES_hhdet_in_fec!I65)</f>
        <v>1.0503848850448079</v>
      </c>
      <c r="J65" s="73">
        <f>IF(RES_hhdet_in_tes!J65=0,"",RES_hhdet_in_tes!J65/RES_hhdet_in_fec!J65)</f>
        <v>1.0501328239672014</v>
      </c>
      <c r="K65" s="73">
        <f>IF(RES_hhdet_in_tes!K65=0,"",RES_hhdet_in_tes!K65/RES_hhdet_in_fec!K65)</f>
        <v>1.0587985112417597</v>
      </c>
      <c r="L65" s="73">
        <f>IF(RES_hhdet_in_tes!L65=0,"",RES_hhdet_in_tes!L65/RES_hhdet_in_fec!L65)</f>
        <v>1.0491180047638045</v>
      </c>
      <c r="M65" s="73">
        <f>IF(RES_hhdet_in_tes!M65=0,"",RES_hhdet_in_tes!M65/RES_hhdet_in_fec!M65)</f>
        <v>1.042813095118557</v>
      </c>
      <c r="N65" s="73">
        <f>IF(RES_hhdet_in_tes!N65=0,"",RES_hhdet_in_tes!N65/RES_hhdet_in_fec!N65)</f>
        <v>1.0383867936582178</v>
      </c>
      <c r="O65" s="73">
        <f>IF(RES_hhdet_in_tes!O65=0,"",RES_hhdet_in_tes!O65/RES_hhdet_in_fec!O65)</f>
        <v>1.055319711314461</v>
      </c>
      <c r="P65" s="73">
        <f>IF(RES_hhdet_in_tes!P65=0,"",RES_hhdet_in_tes!P65/RES_hhdet_in_fec!P65)</f>
        <v>1.0377911666630766</v>
      </c>
      <c r="Q65" s="73">
        <f>IF(RES_hhdet_in_tes!Q65=0,"",RES_hhdet_in_tes!Q65/RES_hhdet_in_fec!Q65)</f>
        <v>1.0455994190992954</v>
      </c>
    </row>
    <row r="66" spans="1:17" ht="12.95" customHeight="1" x14ac:dyDescent="0.25">
      <c r="A66" s="158" t="s">
        <v>112</v>
      </c>
      <c r="B66" s="169"/>
      <c r="C66" s="169">
        <f>IF(RES_hhdet_in_tes!C66=0,"",RES_hhdet_in_tes!C66/RES_hhdet_in_fec!C66)</f>
        <v>1.9354817382001865</v>
      </c>
      <c r="D66" s="169">
        <f>IF(RES_hhdet_in_tes!D66=0,"",RES_hhdet_in_tes!D66/RES_hhdet_in_fec!D66)</f>
        <v>1.9997083009556393</v>
      </c>
      <c r="E66" s="169">
        <f>IF(RES_hhdet_in_tes!E66=0,"",RES_hhdet_in_tes!E66/RES_hhdet_in_fec!E66)</f>
        <v>2.0671325580967657</v>
      </c>
      <c r="F66" s="169">
        <f>IF(RES_hhdet_in_tes!F66=0,"",RES_hhdet_in_tes!F66/RES_hhdet_in_fec!F66)</f>
        <v>2.1580204996832033</v>
      </c>
      <c r="G66" s="169">
        <f>IF(RES_hhdet_in_tes!G66=0,"",RES_hhdet_in_tes!G66/RES_hhdet_in_fec!G66)</f>
        <v>2.2533714228665032</v>
      </c>
      <c r="H66" s="169">
        <f>IF(RES_hhdet_in_tes!H66=0,"",RES_hhdet_in_tes!H66/RES_hhdet_in_fec!H66)</f>
        <v>2.3786031116325397</v>
      </c>
      <c r="I66" s="169">
        <f>IF(RES_hhdet_in_tes!I66=0,"",RES_hhdet_in_tes!I66/RES_hhdet_in_fec!I66)</f>
        <v>2.4652597668080141</v>
      </c>
      <c r="J66" s="169">
        <f>IF(RES_hhdet_in_tes!J66=0,"",RES_hhdet_in_tes!J66/RES_hhdet_in_fec!J66)</f>
        <v>2.7369686275633121</v>
      </c>
      <c r="K66" s="169">
        <f>IF(RES_hhdet_in_tes!K66=0,"",RES_hhdet_in_tes!K66/RES_hhdet_in_fec!K66)</f>
        <v>2.95033227564738</v>
      </c>
      <c r="L66" s="169">
        <f>IF(RES_hhdet_in_tes!L66=0,"",RES_hhdet_in_tes!L66/RES_hhdet_in_fec!L66)</f>
        <v>3.2089039689666494</v>
      </c>
      <c r="M66" s="169">
        <f>IF(RES_hhdet_in_tes!M66=0,"",RES_hhdet_in_tes!M66/RES_hhdet_in_fec!M66)</f>
        <v>3.4010382927324101</v>
      </c>
      <c r="N66" s="169">
        <f>IF(RES_hhdet_in_tes!N66=0,"",RES_hhdet_in_tes!N66/RES_hhdet_in_fec!N66)</f>
        <v>3.5626693908798437</v>
      </c>
      <c r="O66" s="169">
        <f>IF(RES_hhdet_in_tes!O66=0,"",RES_hhdet_in_tes!O66/RES_hhdet_in_fec!O66)</f>
        <v>3.6407506902035442</v>
      </c>
      <c r="P66" s="169">
        <f>IF(RES_hhdet_in_tes!P66=0,"",RES_hhdet_in_tes!P66/RES_hhdet_in_fec!P66)</f>
        <v>3.716031687899791</v>
      </c>
      <c r="Q66" s="169">
        <f>IF(RES_hhdet_in_tes!Q66=0,"",RES_hhdet_in_tes!Q66/RES_hhdet_in_fec!Q66)</f>
        <v>3.8065939725324967</v>
      </c>
    </row>
    <row r="67" spans="1:17" ht="12" customHeight="1" x14ac:dyDescent="0.25">
      <c r="A67" s="23" t="s">
        <v>60</v>
      </c>
      <c r="B67" s="73"/>
      <c r="C67" s="73">
        <f>IF(RES_hhdet_in_tes!C67=0,"",RES_hhdet_in_tes!C67/RES_hhdet_in_fec!C67)</f>
        <v>1.9354817382001865</v>
      </c>
      <c r="D67" s="73">
        <f>IF(RES_hhdet_in_tes!D67=0,"",RES_hhdet_in_tes!D67/RES_hhdet_in_fec!D67)</f>
        <v>1.9997083009556393</v>
      </c>
      <c r="E67" s="73">
        <f>IF(RES_hhdet_in_tes!E67=0,"",RES_hhdet_in_tes!E67/RES_hhdet_in_fec!E67)</f>
        <v>2.0671325580967657</v>
      </c>
      <c r="F67" s="73">
        <f>IF(RES_hhdet_in_tes!F67=0,"",RES_hhdet_in_tes!F67/RES_hhdet_in_fec!F67)</f>
        <v>2.1580204996832033</v>
      </c>
      <c r="G67" s="73">
        <f>IF(RES_hhdet_in_tes!G67=0,"",RES_hhdet_in_tes!G67/RES_hhdet_in_fec!G67)</f>
        <v>2.2533714228665032</v>
      </c>
      <c r="H67" s="73">
        <f>IF(RES_hhdet_in_tes!H67=0,"",RES_hhdet_in_tes!H67/RES_hhdet_in_fec!H67)</f>
        <v>2.3786031116325397</v>
      </c>
      <c r="I67" s="73">
        <f>IF(RES_hhdet_in_tes!I67=0,"",RES_hhdet_in_tes!I67/RES_hhdet_in_fec!I67)</f>
        <v>2.4652597668080141</v>
      </c>
      <c r="J67" s="73">
        <f>IF(RES_hhdet_in_tes!J67=0,"",RES_hhdet_in_tes!J67/RES_hhdet_in_fec!J67)</f>
        <v>2.7369686275633121</v>
      </c>
      <c r="K67" s="73">
        <f>IF(RES_hhdet_in_tes!K67=0,"",RES_hhdet_in_tes!K67/RES_hhdet_in_fec!K67)</f>
        <v>2.95033227564738</v>
      </c>
      <c r="L67" s="73">
        <f>IF(RES_hhdet_in_tes!L67=0,"",RES_hhdet_in_tes!L67/RES_hhdet_in_fec!L67)</f>
        <v>3.2089039689666494</v>
      </c>
      <c r="M67" s="73">
        <f>IF(RES_hhdet_in_tes!M67=0,"",RES_hhdet_in_tes!M67/RES_hhdet_in_fec!M67)</f>
        <v>3.4010382927324101</v>
      </c>
      <c r="N67" s="73">
        <f>IF(RES_hhdet_in_tes!N67=0,"",RES_hhdet_in_tes!N67/RES_hhdet_in_fec!N67)</f>
        <v>3.5626693908798437</v>
      </c>
      <c r="O67" s="73">
        <f>IF(RES_hhdet_in_tes!O67=0,"",RES_hhdet_in_tes!O67/RES_hhdet_in_fec!O67)</f>
        <v>3.6407506902035442</v>
      </c>
      <c r="P67" s="73">
        <f>IF(RES_hhdet_in_tes!P67=0,"",RES_hhdet_in_tes!P67/RES_hhdet_in_fec!P67)</f>
        <v>3.716031687899791</v>
      </c>
      <c r="Q67" s="73">
        <f>IF(RES_hhdet_in_tes!Q67=0,"",RES_hhdet_in_tes!Q67/RES_hhdet_in_fec!Q67)</f>
        <v>3.8065939725324967</v>
      </c>
    </row>
    <row r="68" spans="1:17" ht="12" customHeight="1" x14ac:dyDescent="0.25">
      <c r="A68" s="158" t="s">
        <v>63</v>
      </c>
      <c r="B68" s="169"/>
      <c r="C68" s="169">
        <f>IF(RES_hhdet_in_tes!C68=0,"",RES_hhdet_in_tes!C68/RES_hhdet_in_fec!C68)</f>
        <v>0.66598751301152403</v>
      </c>
      <c r="D68" s="169">
        <f>IF(RES_hhdet_in_tes!D68=0,"",RES_hhdet_in_tes!D68/RES_hhdet_in_fec!D68)</f>
        <v>0.6923301315041841</v>
      </c>
      <c r="E68" s="169">
        <f>IF(RES_hhdet_in_tes!E68=0,"",RES_hhdet_in_tes!E68/RES_hhdet_in_fec!E68)</f>
        <v>0.68297071627877415</v>
      </c>
      <c r="F68" s="169">
        <f>IF(RES_hhdet_in_tes!F68=0,"",RES_hhdet_in_tes!F68/RES_hhdet_in_fec!F68)</f>
        <v>0.69800456743723693</v>
      </c>
      <c r="G68" s="169">
        <f>IF(RES_hhdet_in_tes!G68=0,"",RES_hhdet_in_tes!G68/RES_hhdet_in_fec!G68)</f>
        <v>0.74434699870988519</v>
      </c>
      <c r="H68" s="169">
        <f>IF(RES_hhdet_in_tes!H68=0,"",RES_hhdet_in_tes!H68/RES_hhdet_in_fec!H68)</f>
        <v>0.74547386724871256</v>
      </c>
      <c r="I68" s="169">
        <f>IF(RES_hhdet_in_tes!I68=0,"",RES_hhdet_in_tes!I68/RES_hhdet_in_fec!I68)</f>
        <v>0.72134014449519179</v>
      </c>
      <c r="J68" s="169">
        <f>IF(RES_hhdet_in_tes!J68=0,"",RES_hhdet_in_tes!J68/RES_hhdet_in_fec!J68)</f>
        <v>0.71274897528604408</v>
      </c>
      <c r="K68" s="169">
        <f>IF(RES_hhdet_in_tes!K68=0,"",RES_hhdet_in_tes!K68/RES_hhdet_in_fec!K68)</f>
        <v>0.71753993490078449</v>
      </c>
      <c r="L68" s="169">
        <f>IF(RES_hhdet_in_tes!L68=0,"",RES_hhdet_in_tes!L68/RES_hhdet_in_fec!L68)</f>
        <v>0.74229044378248676</v>
      </c>
      <c r="M68" s="169">
        <f>IF(RES_hhdet_in_tes!M68=0,"",RES_hhdet_in_tes!M68/RES_hhdet_in_fec!M68)</f>
        <v>0.73882680099450249</v>
      </c>
      <c r="N68" s="169">
        <f>IF(RES_hhdet_in_tes!N68=0,"",RES_hhdet_in_tes!N68/RES_hhdet_in_fec!N68)</f>
        <v>0.7681879019010186</v>
      </c>
      <c r="O68" s="169">
        <f>IF(RES_hhdet_in_tes!O68=0,"",RES_hhdet_in_tes!O68/RES_hhdet_in_fec!O68)</f>
        <v>0.73372102221334357</v>
      </c>
      <c r="P68" s="169">
        <f>IF(RES_hhdet_in_tes!P68=0,"",RES_hhdet_in_tes!P68/RES_hhdet_in_fec!P68)</f>
        <v>0.73153001256122652</v>
      </c>
      <c r="Q68" s="169">
        <f>IF(RES_hhdet_in_tes!Q68=0,"",RES_hhdet_in_tes!Q68/RES_hhdet_in_fec!Q68)</f>
        <v>0.72646128896388407</v>
      </c>
    </row>
    <row r="69" spans="1:17" ht="12" customHeight="1" x14ac:dyDescent="0.25">
      <c r="A69" s="167" t="s">
        <v>160</v>
      </c>
      <c r="B69" s="174"/>
      <c r="C69" s="174">
        <f>IF(RES_hhdet_in_tes!C69=0,"",RES_hhdet_in_tes!C69/RES_hhdet_in_fec!C69)</f>
        <v>0.59061417884144163</v>
      </c>
      <c r="D69" s="174">
        <f>IF(RES_hhdet_in_tes!D69=0,"",RES_hhdet_in_tes!D69/RES_hhdet_in_fec!D69)</f>
        <v>0.59446637943184588</v>
      </c>
      <c r="E69" s="174">
        <f>IF(RES_hhdet_in_tes!E69=0,"",RES_hhdet_in_tes!E69/RES_hhdet_in_fec!E69)</f>
        <v>0.5985056415421548</v>
      </c>
      <c r="F69" s="174">
        <f>IF(RES_hhdet_in_tes!F69=0,"",RES_hhdet_in_tes!F69/RES_hhdet_in_fec!F69)</f>
        <v>0.60268240520684146</v>
      </c>
      <c r="G69" s="174" t="str">
        <f>IF(RES_hhdet_in_tes!G69=0,"",RES_hhdet_in_tes!G69/RES_hhdet_in_fec!G69)</f>
        <v/>
      </c>
      <c r="H69" s="174" t="str">
        <f>IF(RES_hhdet_in_tes!H69=0,"",RES_hhdet_in_tes!H69/RES_hhdet_in_fec!H69)</f>
        <v/>
      </c>
      <c r="I69" s="174">
        <f>IF(RES_hhdet_in_tes!I69=0,"",RES_hhdet_in_tes!I69/RES_hhdet_in_fec!I69)</f>
        <v>0.61124183718913638</v>
      </c>
      <c r="J69" s="174">
        <f>IF(RES_hhdet_in_tes!J69=0,"",RES_hhdet_in_tes!J69/RES_hhdet_in_fec!J69)</f>
        <v>0.61470949463945446</v>
      </c>
      <c r="K69" s="174" t="str">
        <f>IF(RES_hhdet_in_tes!K69=0,"",RES_hhdet_in_tes!K69/RES_hhdet_in_fec!K69)</f>
        <v/>
      </c>
      <c r="L69" s="174" t="str">
        <f>IF(RES_hhdet_in_tes!L69=0,"",RES_hhdet_in_tes!L69/RES_hhdet_in_fec!L69)</f>
        <v/>
      </c>
      <c r="M69" s="174">
        <f>IF(RES_hhdet_in_tes!M69=0,"",RES_hhdet_in_tes!M69/RES_hhdet_in_fec!M69)</f>
        <v>0.62191463371810796</v>
      </c>
      <c r="N69" s="174" t="str">
        <f>IF(RES_hhdet_in_tes!N69=0,"",RES_hhdet_in_tes!N69/RES_hhdet_in_fec!N69)</f>
        <v/>
      </c>
      <c r="O69" s="174" t="str">
        <f>IF(RES_hhdet_in_tes!O69=0,"",RES_hhdet_in_tes!O69/RES_hhdet_in_fec!O69)</f>
        <v/>
      </c>
      <c r="P69" s="174">
        <f>IF(RES_hhdet_in_tes!P69=0,"",RES_hhdet_in_tes!P69/RES_hhdet_in_fec!P69)</f>
        <v>0.63257615905243214</v>
      </c>
      <c r="Q69" s="174">
        <f>IF(RES_hhdet_in_tes!Q69=0,"",RES_hhdet_in_tes!Q69/RES_hhdet_in_fec!Q69)</f>
        <v>0.63807482402895832</v>
      </c>
    </row>
    <row r="70" spans="1:17" ht="12" customHeight="1" x14ac:dyDescent="0.25">
      <c r="A70" s="167" t="s">
        <v>159</v>
      </c>
      <c r="B70" s="174"/>
      <c r="C70" s="174">
        <f>IF(RES_hhdet_in_tes!C70=0,"",RES_hhdet_in_tes!C70/RES_hhdet_in_fec!C70)</f>
        <v>0.68984053902922549</v>
      </c>
      <c r="D70" s="174">
        <f>IF(RES_hhdet_in_tes!D70=0,"",RES_hhdet_in_tes!D70/RES_hhdet_in_fec!D70)</f>
        <v>0.69518046006910705</v>
      </c>
      <c r="E70" s="174">
        <f>IF(RES_hhdet_in_tes!E70=0,"",RES_hhdet_in_tes!E70/RES_hhdet_in_fec!E70)</f>
        <v>0.6989719992949156</v>
      </c>
      <c r="F70" s="174">
        <f>IF(RES_hhdet_in_tes!F70=0,"",RES_hhdet_in_tes!F70/RES_hhdet_in_fec!F70)</f>
        <v>0.70127323532645991</v>
      </c>
      <c r="G70" s="174">
        <f>IF(RES_hhdet_in_tes!G70=0,"",RES_hhdet_in_tes!G70/RES_hhdet_in_fec!G70)</f>
        <v>0.7053112775582453</v>
      </c>
      <c r="H70" s="174">
        <f>IF(RES_hhdet_in_tes!H70=0,"",RES_hhdet_in_tes!H70/RES_hhdet_in_fec!H70)</f>
        <v>0.70805416471791727</v>
      </c>
      <c r="I70" s="174">
        <f>IF(RES_hhdet_in_tes!I70=0,"",RES_hhdet_in_tes!I70/RES_hhdet_in_fec!I70)</f>
        <v>0.7162854348637151</v>
      </c>
      <c r="J70" s="174">
        <f>IF(RES_hhdet_in_tes!J70=0,"",RES_hhdet_in_tes!J70/RES_hhdet_in_fec!J70)</f>
        <v>0.71959773484603651</v>
      </c>
      <c r="K70" s="174">
        <f>IF(RES_hhdet_in_tes!K70=0,"",RES_hhdet_in_tes!K70/RES_hhdet_in_fec!K70)</f>
        <v>0.71753993490078449</v>
      </c>
      <c r="L70" s="174">
        <f>IF(RES_hhdet_in_tes!L70=0,"",RES_hhdet_in_tes!L70/RES_hhdet_in_fec!L70)</f>
        <v>0.71964863796925882</v>
      </c>
      <c r="M70" s="174">
        <f>IF(RES_hhdet_in_tes!M70=0,"",RES_hhdet_in_tes!M70/RES_hhdet_in_fec!M70)</f>
        <v>0.72079898617703719</v>
      </c>
      <c r="N70" s="174">
        <f>IF(RES_hhdet_in_tes!N70=0,"",RES_hhdet_in_tes!N70/RES_hhdet_in_fec!N70)</f>
        <v>0.72635760479774103</v>
      </c>
      <c r="O70" s="174">
        <f>IF(RES_hhdet_in_tes!O70=0,"",RES_hhdet_in_tes!O70/RES_hhdet_in_fec!O70)</f>
        <v>0.73372102221334357</v>
      </c>
      <c r="P70" s="174">
        <f>IF(RES_hhdet_in_tes!P70=0,"",RES_hhdet_in_tes!P70/RES_hhdet_in_fec!P70)</f>
        <v>0.72930931132205312</v>
      </c>
      <c r="Q70" s="174">
        <f>IF(RES_hhdet_in_tes!Q70=0,"",RES_hhdet_in_tes!Q70/RES_hhdet_in_fec!Q70)</f>
        <v>0.73362726609966478</v>
      </c>
    </row>
    <row r="71" spans="1:17" ht="12" customHeight="1" x14ac:dyDescent="0.25">
      <c r="A71" s="166" t="s">
        <v>109</v>
      </c>
      <c r="B71" s="173"/>
      <c r="C71" s="173">
        <f>IF(RES_hhdet_in_tes!C71=0,"",RES_hhdet_in_tes!C71/RES_hhdet_in_fec!C71)</f>
        <v>0.58771423190104766</v>
      </c>
      <c r="D71" s="173">
        <f>IF(RES_hhdet_in_tes!D71=0,"",RES_hhdet_in_tes!D71/RES_hhdet_in_fec!D71)</f>
        <v>0.59183438231010899</v>
      </c>
      <c r="E71" s="173">
        <f>IF(RES_hhdet_in_tes!E71=0,"",RES_hhdet_in_tes!E71/RES_hhdet_in_fec!E71)</f>
        <v>0.59623785610861568</v>
      </c>
      <c r="F71" s="173">
        <f>IF(RES_hhdet_in_tes!F71=0,"",RES_hhdet_in_tes!F71/RES_hhdet_in_fec!F71)</f>
        <v>0.59966629370901581</v>
      </c>
      <c r="G71" s="173">
        <f>IF(RES_hhdet_in_tes!G71=0,"",RES_hhdet_in_tes!G71/RES_hhdet_in_fec!G71)</f>
        <v>0.60330369037336462</v>
      </c>
      <c r="H71" s="173">
        <f>IF(RES_hhdet_in_tes!H71=0,"",RES_hhdet_in_tes!H71/RES_hhdet_in_fec!H71)</f>
        <v>0.60604642866984082</v>
      </c>
      <c r="I71" s="173">
        <f>IF(RES_hhdet_in_tes!I71=0,"",RES_hhdet_in_tes!I71/RES_hhdet_in_fec!I71)</f>
        <v>0.61143648468433387</v>
      </c>
      <c r="J71" s="173">
        <f>IF(RES_hhdet_in_tes!J71=0,"",RES_hhdet_in_tes!J71/RES_hhdet_in_fec!J71)</f>
        <v>0.61499754272889173</v>
      </c>
      <c r="K71" s="173">
        <f>IF(RES_hhdet_in_tes!K71=0,"",RES_hhdet_in_tes!K71/RES_hhdet_in_fec!K71)</f>
        <v>0.61633266830909217</v>
      </c>
      <c r="L71" s="173">
        <f>IF(RES_hhdet_in_tes!L71=0,"",RES_hhdet_in_tes!L71/RES_hhdet_in_fec!L71)</f>
        <v>0.6190992314552598</v>
      </c>
      <c r="M71" s="173">
        <f>IF(RES_hhdet_in_tes!M71=0,"",RES_hhdet_in_tes!M71/RES_hhdet_in_fec!M71)</f>
        <v>0.62193216675179108</v>
      </c>
      <c r="N71" s="173">
        <f>IF(RES_hhdet_in_tes!N71=0,"",RES_hhdet_in_tes!N71/RES_hhdet_in_fec!N71)</f>
        <v>0.62631696848527196</v>
      </c>
      <c r="O71" s="173">
        <f>IF(RES_hhdet_in_tes!O71=0,"",RES_hhdet_in_tes!O71/RES_hhdet_in_fec!O71)</f>
        <v>0.63182063827669332</v>
      </c>
      <c r="P71" s="173">
        <f>IF(RES_hhdet_in_tes!P71=0,"",RES_hhdet_in_tes!P71/RES_hhdet_in_fec!P71)</f>
        <v>0.63203397331286915</v>
      </c>
      <c r="Q71" s="173">
        <f>IF(RES_hhdet_in_tes!Q71=0,"",RES_hhdet_in_tes!Q71/RES_hhdet_in_fec!Q71)</f>
        <v>0.63551518716678446</v>
      </c>
    </row>
    <row r="72" spans="1:17" ht="12" customHeight="1" x14ac:dyDescent="0.25">
      <c r="A72" s="147" t="s">
        <v>59</v>
      </c>
      <c r="B72" s="172"/>
      <c r="C72" s="172">
        <f>IF(RES_hhdet_in_tes!C72=0,"",RES_hhdet_in_tes!C72/RES_hhdet_in_fec!C72)</f>
        <v>1.0192613574702398</v>
      </c>
      <c r="D72" s="172">
        <f>IF(RES_hhdet_in_tes!D72=0,"",RES_hhdet_in_tes!D72/RES_hhdet_in_fec!D72)</f>
        <v>1.0234223517536396</v>
      </c>
      <c r="E72" s="172">
        <f>IF(RES_hhdet_in_tes!E72=0,"",RES_hhdet_in_tes!E72/RES_hhdet_in_fec!E72)</f>
        <v>1.0232787943685704</v>
      </c>
      <c r="F72" s="172">
        <f>IF(RES_hhdet_in_tes!F72=0,"",RES_hhdet_in_tes!F72/RES_hhdet_in_fec!F72)</f>
        <v>1.0235509620240983</v>
      </c>
      <c r="G72" s="172">
        <f>IF(RES_hhdet_in_tes!G72=0,"",RES_hhdet_in_tes!G72/RES_hhdet_in_fec!G72)</f>
        <v>1.0210847225419895</v>
      </c>
      <c r="H72" s="172">
        <f>IF(RES_hhdet_in_tes!H72=0,"",RES_hhdet_in_tes!H72/RES_hhdet_in_fec!H72)</f>
        <v>1.0217976637614783</v>
      </c>
      <c r="I72" s="172">
        <f>IF(RES_hhdet_in_tes!I72=0,"",RES_hhdet_in_tes!I72/RES_hhdet_in_fec!I72)</f>
        <v>1.027083859836083</v>
      </c>
      <c r="J72" s="172">
        <f>IF(RES_hhdet_in_tes!J72=0,"",RES_hhdet_in_tes!J72/RES_hhdet_in_fec!J72)</f>
        <v>1.0290311830091863</v>
      </c>
      <c r="K72" s="172">
        <f>IF(RES_hhdet_in_tes!K72=0,"",RES_hhdet_in_tes!K72/RES_hhdet_in_fec!K72)</f>
        <v>1.0219702903609538</v>
      </c>
      <c r="L72" s="172">
        <f>IF(RES_hhdet_in_tes!L72=0,"",RES_hhdet_in_tes!L72/RES_hhdet_in_fec!L72)</f>
        <v>1.0208900624598662</v>
      </c>
      <c r="M72" s="172">
        <f>IF(RES_hhdet_in_tes!M72=0,"",RES_hhdet_in_tes!M72/RES_hhdet_in_fec!M72)</f>
        <v>1.0213065112063786</v>
      </c>
      <c r="N72" s="172">
        <f>IF(RES_hhdet_in_tes!N72=0,"",RES_hhdet_in_tes!N72/RES_hhdet_in_fec!N72)</f>
        <v>1.0246869129352294</v>
      </c>
      <c r="O72" s="172">
        <f>IF(RES_hhdet_in_tes!O72=0,"",RES_hhdet_in_tes!O72/RES_hhdet_in_fec!O72)</f>
        <v>1.0274092512278363</v>
      </c>
      <c r="P72" s="172">
        <f>IF(RES_hhdet_in_tes!P72=0,"",RES_hhdet_in_tes!P72/RES_hhdet_in_fec!P72)</f>
        <v>1.0235399641419236</v>
      </c>
      <c r="Q72" s="172">
        <f>IF(RES_hhdet_in_tes!Q72=0,"",RES_hhdet_in_tes!Q72/RES_hhdet_in_fec!Q72)</f>
        <v>1.0246832935677039</v>
      </c>
    </row>
    <row r="73" spans="1:17" ht="12" customHeight="1" x14ac:dyDescent="0.25">
      <c r="A73" s="163" t="s">
        <v>142</v>
      </c>
      <c r="B73" s="171"/>
      <c r="C73" s="171">
        <f>IF(RES_hhdet_in_tes!C73=0,"",RES_hhdet_in_tes!C73/RES_hhdet_in_fec!C73)</f>
        <v>0.72372761471712199</v>
      </c>
      <c r="D73" s="171">
        <f>IF(RES_hhdet_in_tes!D73=0,"",RES_hhdet_in_tes!D73/RES_hhdet_in_fec!D73)</f>
        <v>0.72870698582502014</v>
      </c>
      <c r="E73" s="171">
        <f>IF(RES_hhdet_in_tes!E73=0,"",RES_hhdet_in_tes!E73/RES_hhdet_in_fec!E73)</f>
        <v>0.7325996093966719</v>
      </c>
      <c r="F73" s="171">
        <f>IF(RES_hhdet_in_tes!F73=0,"",RES_hhdet_in_tes!F73/RES_hhdet_in_fec!F73)</f>
        <v>0.73762766188160289</v>
      </c>
      <c r="G73" s="171" t="str">
        <f>IF(RES_hhdet_in_tes!G73=0,"",RES_hhdet_in_tes!G73/RES_hhdet_in_fec!G73)</f>
        <v/>
      </c>
      <c r="H73" s="171">
        <f>IF(RES_hhdet_in_tes!H73=0,"",RES_hhdet_in_tes!H73/RES_hhdet_in_fec!H73)</f>
        <v>0.7475442450702251</v>
      </c>
      <c r="I73" s="171">
        <f>IF(RES_hhdet_in_tes!I73=0,"",RES_hhdet_in_tes!I73/RES_hhdet_in_fec!I73)</f>
        <v>0.75131395781656096</v>
      </c>
      <c r="J73" s="171">
        <f>IF(RES_hhdet_in_tes!J73=0,"",RES_hhdet_in_tes!J73/RES_hhdet_in_fec!J73)</f>
        <v>0.75637063469261379</v>
      </c>
      <c r="K73" s="171" t="str">
        <f>IF(RES_hhdet_in_tes!K73=0,"",RES_hhdet_in_tes!K73/RES_hhdet_in_fec!K73)</f>
        <v/>
      </c>
      <c r="L73" s="171">
        <f>IF(RES_hhdet_in_tes!L73=0,"",RES_hhdet_in_tes!L73/RES_hhdet_in_fec!L73)</f>
        <v>0.76525185850988819</v>
      </c>
      <c r="M73" s="171">
        <f>IF(RES_hhdet_in_tes!M73=0,"",RES_hhdet_in_tes!M73/RES_hhdet_in_fec!M73)</f>
        <v>0.76825767275517498</v>
      </c>
      <c r="N73" s="171">
        <f>IF(RES_hhdet_in_tes!N73=0,"",RES_hhdet_in_tes!N73/RES_hhdet_in_fec!N73)</f>
        <v>0.77134516929870456</v>
      </c>
      <c r="O73" s="171" t="str">
        <f>IF(RES_hhdet_in_tes!O73=0,"",RES_hhdet_in_tes!O73/RES_hhdet_in_fec!O73)</f>
        <v/>
      </c>
      <c r="P73" s="171">
        <f>IF(RES_hhdet_in_tes!P73=0,"",RES_hhdet_in_tes!P73/RES_hhdet_in_fec!P73)</f>
        <v>0.77636476604016669</v>
      </c>
      <c r="Q73" s="171">
        <f>IF(RES_hhdet_in_tes!Q73=0,"",RES_hhdet_in_tes!Q73/RES_hhdet_in_fec!Q73)</f>
        <v>0.77880186625255388</v>
      </c>
    </row>
    <row r="74" spans="1:17" ht="12" customHeight="1" x14ac:dyDescent="0.25">
      <c r="A74" s="161" t="s">
        <v>141</v>
      </c>
      <c r="B74" s="170"/>
      <c r="C74" s="170">
        <f>IF(RES_hhdet_in_tes!C74=0,"",RES_hhdet_in_tes!C74/RES_hhdet_in_fec!C74)</f>
        <v>0.79406648839872784</v>
      </c>
      <c r="D74" s="170">
        <f>IF(RES_hhdet_in_tes!D74=0,"",RES_hhdet_in_tes!D74/RES_hhdet_in_fec!D74)</f>
        <v>0.8003478368879241</v>
      </c>
      <c r="E74" s="170">
        <f>IF(RES_hhdet_in_tes!E74=0,"",RES_hhdet_in_tes!E74/RES_hhdet_in_fec!E74)</f>
        <v>0.80406603316099334</v>
      </c>
      <c r="F74" s="170">
        <f>IF(RES_hhdet_in_tes!F74=0,"",RES_hhdet_in_tes!F74/RES_hhdet_in_fec!F74)</f>
        <v>0.81104729418055665</v>
      </c>
      <c r="G74" s="170">
        <f>IF(RES_hhdet_in_tes!G74=0,"",RES_hhdet_in_tes!G74/RES_hhdet_in_fec!G74)</f>
        <v>0.81238092334464374</v>
      </c>
      <c r="H74" s="170">
        <f>IF(RES_hhdet_in_tes!H74=0,"",RES_hhdet_in_tes!H74/RES_hhdet_in_fec!H74)</f>
        <v>0.81898086627707434</v>
      </c>
      <c r="I74" s="170">
        <f>IF(RES_hhdet_in_tes!I74=0,"",RES_hhdet_in_tes!I74/RES_hhdet_in_fec!I74)</f>
        <v>0.8167474392897035</v>
      </c>
      <c r="J74" s="170">
        <f>IF(RES_hhdet_in_tes!J74=0,"",RES_hhdet_in_tes!J74/RES_hhdet_in_fec!J74)</f>
        <v>0.82613223609257447</v>
      </c>
      <c r="K74" s="170" t="str">
        <f>IF(RES_hhdet_in_tes!K74=0,"",RES_hhdet_in_tes!K74/RES_hhdet_in_fec!K74)</f>
        <v/>
      </c>
      <c r="L74" s="170">
        <f>IF(RES_hhdet_in_tes!L74=0,"",RES_hhdet_in_tes!L74/RES_hhdet_in_fec!L74)</f>
        <v>0.83126438317367668</v>
      </c>
      <c r="M74" s="170">
        <f>IF(RES_hhdet_in_tes!M74=0,"",RES_hhdet_in_tes!M74/RES_hhdet_in_fec!M74)</f>
        <v>0.82549456280630062</v>
      </c>
      <c r="N74" s="170">
        <f>IF(RES_hhdet_in_tes!N74=0,"",RES_hhdet_in_tes!N74/RES_hhdet_in_fec!N74)</f>
        <v>0.83030534910622955</v>
      </c>
      <c r="O74" s="170" t="str">
        <f>IF(RES_hhdet_in_tes!O74=0,"",RES_hhdet_in_tes!O74/RES_hhdet_in_fec!O74)</f>
        <v/>
      </c>
      <c r="P74" s="170">
        <f>IF(RES_hhdet_in_tes!P74=0,"",RES_hhdet_in_tes!P74/RES_hhdet_in_fec!P74)</f>
        <v>0.82962374324723176</v>
      </c>
      <c r="Q74" s="170">
        <f>IF(RES_hhdet_in_tes!Q74=0,"",RES_hhdet_in_tes!Q74/RES_hhdet_in_fec!Q74)</f>
        <v>0.83825340221519817</v>
      </c>
    </row>
    <row r="75" spans="1:17" ht="12" customHeight="1" x14ac:dyDescent="0.25">
      <c r="A75" s="148" t="s">
        <v>60</v>
      </c>
      <c r="B75" s="73"/>
      <c r="C75" s="73">
        <f>IF(RES_hhdet_in_tes!C75=0,"",RES_hhdet_in_tes!C75/RES_hhdet_in_fec!C75)</f>
        <v>0.71648102290590265</v>
      </c>
      <c r="D75" s="73">
        <f>IF(RES_hhdet_in_tes!D75=0,"",RES_hhdet_in_tes!D75/RES_hhdet_in_fec!D75)</f>
        <v>0.72435159032235008</v>
      </c>
      <c r="E75" s="73">
        <f>IF(RES_hhdet_in_tes!E75=0,"",RES_hhdet_in_tes!E75/RES_hhdet_in_fec!E75)</f>
        <v>0.7278695296366714</v>
      </c>
      <c r="F75" s="73">
        <f>IF(RES_hhdet_in_tes!F75=0,"",RES_hhdet_in_tes!F75/RES_hhdet_in_fec!F75)</f>
        <v>0.73430065180230009</v>
      </c>
      <c r="G75" s="73">
        <f>IF(RES_hhdet_in_tes!G75=0,"",RES_hhdet_in_tes!G75/RES_hhdet_in_fec!G75)</f>
        <v>0.73891307323912181</v>
      </c>
      <c r="H75" s="73">
        <f>IF(RES_hhdet_in_tes!H75=0,"",RES_hhdet_in_tes!H75/RES_hhdet_in_fec!H75)</f>
        <v>0.74625672543966737</v>
      </c>
      <c r="I75" s="73">
        <f>IF(RES_hhdet_in_tes!I75=0,"",RES_hhdet_in_tes!I75/RES_hhdet_in_fec!I75)</f>
        <v>0.7501086117757656</v>
      </c>
      <c r="J75" s="73">
        <f>IF(RES_hhdet_in_tes!J75=0,"",RES_hhdet_in_tes!J75/RES_hhdet_in_fec!J75)</f>
        <v>0.7570371008297867</v>
      </c>
      <c r="K75" s="73" t="str">
        <f>IF(RES_hhdet_in_tes!K75=0,"",RES_hhdet_in_tes!K75/RES_hhdet_in_fec!K75)</f>
        <v/>
      </c>
      <c r="L75" s="73">
        <f>IF(RES_hhdet_in_tes!L75=0,"",RES_hhdet_in_tes!L75/RES_hhdet_in_fec!L75)</f>
        <v>0.76274275840082961</v>
      </c>
      <c r="M75" s="73">
        <f>IF(RES_hhdet_in_tes!M75=0,"",RES_hhdet_in_tes!M75/RES_hhdet_in_fec!M75)</f>
        <v>0.76255871082248006</v>
      </c>
      <c r="N75" s="73">
        <f>IF(RES_hhdet_in_tes!N75=0,"",RES_hhdet_in_tes!N75/RES_hhdet_in_fec!N75)</f>
        <v>0.76755591802886214</v>
      </c>
      <c r="O75" s="73" t="str">
        <f>IF(RES_hhdet_in_tes!O75=0,"",RES_hhdet_in_tes!O75/RES_hhdet_in_fec!O75)</f>
        <v/>
      </c>
      <c r="P75" s="73">
        <f>IF(RES_hhdet_in_tes!P75=0,"",RES_hhdet_in_tes!P75/RES_hhdet_in_fec!P75)</f>
        <v>0.77374475317762337</v>
      </c>
      <c r="Q75" s="73">
        <f>IF(RES_hhdet_in_tes!Q75=0,"",RES_hhdet_in_tes!Q75/RES_hhdet_in_fec!Q75)</f>
        <v>0.78032171602303235</v>
      </c>
    </row>
    <row r="76" spans="1:17" ht="12" customHeight="1" x14ac:dyDescent="0.25">
      <c r="A76" s="148" t="s">
        <v>59</v>
      </c>
      <c r="B76" s="73"/>
      <c r="C76" s="73">
        <f>IF(RES_hhdet_in_tes!C76=0,"",RES_hhdet_in_tes!C76/RES_hhdet_in_fec!C76)</f>
        <v>1.0194527059980385</v>
      </c>
      <c r="D76" s="73">
        <f>IF(RES_hhdet_in_tes!D76=0,"",RES_hhdet_in_tes!D76/RES_hhdet_in_fec!D76)</f>
        <v>1.0184472808273057</v>
      </c>
      <c r="E76" s="73">
        <f>IF(RES_hhdet_in_tes!E76=0,"",RES_hhdet_in_tes!E76/RES_hhdet_in_fec!E76)</f>
        <v>1.0211713096688766</v>
      </c>
      <c r="F76" s="73">
        <f>IF(RES_hhdet_in_tes!F76=0,"",RES_hhdet_in_tes!F76/RES_hhdet_in_fec!F76)</f>
        <v>1.0220008154452391</v>
      </c>
      <c r="G76" s="73">
        <f>IF(RES_hhdet_in_tes!G76=0,"",RES_hhdet_in_tes!G76/RES_hhdet_in_fec!G76)</f>
        <v>1.0153180461353848</v>
      </c>
      <c r="H76" s="73">
        <f>IF(RES_hhdet_in_tes!H76=0,"",RES_hhdet_in_tes!H76/RES_hhdet_in_fec!H76)</f>
        <v>1.0150818049706836</v>
      </c>
      <c r="I76" s="73">
        <f>IF(RES_hhdet_in_tes!I76=0,"",RES_hhdet_in_tes!I76/RES_hhdet_in_fec!I76)</f>
        <v>1.0108978809101901</v>
      </c>
      <c r="J76" s="73">
        <f>IF(RES_hhdet_in_tes!J76=0,"",RES_hhdet_in_tes!J76/RES_hhdet_in_fec!J76)</f>
        <v>1.0148408867221632</v>
      </c>
      <c r="K76" s="73" t="str">
        <f>IF(RES_hhdet_in_tes!K76=0,"",RES_hhdet_in_tes!K76/RES_hhdet_in_fec!K76)</f>
        <v/>
      </c>
      <c r="L76" s="73">
        <f>IF(RES_hhdet_in_tes!L76=0,"",RES_hhdet_in_tes!L76/RES_hhdet_in_fec!L76)</f>
        <v>1.0134258174622059</v>
      </c>
      <c r="M76" s="73">
        <f>IF(RES_hhdet_in_tes!M76=0,"",RES_hhdet_in_tes!M76/RES_hhdet_in_fec!M76)</f>
        <v>1.0085860089297343</v>
      </c>
      <c r="N76" s="73">
        <f>IF(RES_hhdet_in_tes!N76=0,"",RES_hhdet_in_tes!N76/RES_hhdet_in_fec!N76)</f>
        <v>1.0083116558411847</v>
      </c>
      <c r="O76" s="73" t="str">
        <f>IF(RES_hhdet_in_tes!O76=0,"",RES_hhdet_in_tes!O76/RES_hhdet_in_fec!O76)</f>
        <v/>
      </c>
      <c r="P76" s="73">
        <f>IF(RES_hhdet_in_tes!P76=0,"",RES_hhdet_in_tes!P76/RES_hhdet_in_fec!P76)</f>
        <v>1.0004193057993314</v>
      </c>
      <c r="Q76" s="73">
        <f>IF(RES_hhdet_in_tes!Q76=0,"",RES_hhdet_in_tes!Q76/RES_hhdet_in_fec!Q76)</f>
        <v>1.0049664106834717</v>
      </c>
    </row>
    <row r="77" spans="1:17" ht="12" customHeight="1" x14ac:dyDescent="0.25">
      <c r="A77" s="158" t="s">
        <v>62</v>
      </c>
      <c r="B77" s="169"/>
      <c r="C77" s="169">
        <f>IF(RES_hhdet_in_tes!C77=0,"",RES_hhdet_in_tes!C77/RES_hhdet_in_fec!C77)</f>
        <v>0.50783919656267196</v>
      </c>
      <c r="D77" s="169">
        <f>IF(RES_hhdet_in_tes!D77=0,"",RES_hhdet_in_tes!D77/RES_hhdet_in_fec!D77)</f>
        <v>0.56615925114721244</v>
      </c>
      <c r="E77" s="169">
        <f>IF(RES_hhdet_in_tes!E77=0,"",RES_hhdet_in_tes!E77/RES_hhdet_in_fec!E77)</f>
        <v>0.50422881965718225</v>
      </c>
      <c r="F77" s="169">
        <f>IF(RES_hhdet_in_tes!F77=0,"",RES_hhdet_in_tes!F77/RES_hhdet_in_fec!F77)</f>
        <v>0.50954159342569583</v>
      </c>
      <c r="G77" s="169">
        <f>IF(RES_hhdet_in_tes!G77=0,"",RES_hhdet_in_tes!G77/RES_hhdet_in_fec!G77)</f>
        <v>0.5817187494914875</v>
      </c>
      <c r="H77" s="169">
        <f>IF(RES_hhdet_in_tes!H77=0,"",RES_hhdet_in_tes!H77/RES_hhdet_in_fec!H77)</f>
        <v>0.52776639406001546</v>
      </c>
      <c r="I77" s="169">
        <f>IF(RES_hhdet_in_tes!I77=0,"",RES_hhdet_in_tes!I77/RES_hhdet_in_fec!I77)</f>
        <v>0.5507549254404277</v>
      </c>
      <c r="J77" s="169">
        <f>IF(RES_hhdet_in_tes!J77=0,"",RES_hhdet_in_tes!J77/RES_hhdet_in_fec!J77)</f>
        <v>0.54520610998344088</v>
      </c>
      <c r="K77" s="169">
        <f>IF(RES_hhdet_in_tes!K77=0,"",RES_hhdet_in_tes!K77/RES_hhdet_in_fec!K77)</f>
        <v>0.53111386175932584</v>
      </c>
      <c r="L77" s="169">
        <f>IF(RES_hhdet_in_tes!L77=0,"",RES_hhdet_in_tes!L77/RES_hhdet_in_fec!L77)</f>
        <v>0.53897311190355945</v>
      </c>
      <c r="M77" s="169">
        <f>IF(RES_hhdet_in_tes!M77=0,"",RES_hhdet_in_tes!M77/RES_hhdet_in_fec!M77)</f>
        <v>0.55616334503935638</v>
      </c>
      <c r="N77" s="169">
        <f>IF(RES_hhdet_in_tes!N77=0,"",RES_hhdet_in_tes!N77/RES_hhdet_in_fec!N77)</f>
        <v>0.53248555499464867</v>
      </c>
      <c r="O77" s="169">
        <f>IF(RES_hhdet_in_tes!O77=0,"",RES_hhdet_in_tes!O77/RES_hhdet_in_fec!O77)</f>
        <v>0.53208785478918219</v>
      </c>
      <c r="P77" s="169">
        <f>IF(RES_hhdet_in_tes!P77=0,"",RES_hhdet_in_tes!P77/RES_hhdet_in_fec!P77)</f>
        <v>0.55750121635197325</v>
      </c>
      <c r="Q77" s="169">
        <f>IF(RES_hhdet_in_tes!Q77=0,"",RES_hhdet_in_tes!Q77/RES_hhdet_in_fec!Q77)</f>
        <v>0.53363484489115731</v>
      </c>
    </row>
    <row r="78" spans="1:17" ht="12" customHeight="1" x14ac:dyDescent="0.25">
      <c r="A78" s="23" t="s">
        <v>109</v>
      </c>
      <c r="B78" s="73"/>
      <c r="C78" s="73">
        <f>IF(RES_hhdet_in_tes!C78=0,"",RES_hhdet_in_tes!C78/RES_hhdet_in_fec!C78)</f>
        <v>0.49380840314808849</v>
      </c>
      <c r="D78" s="73">
        <f>IF(RES_hhdet_in_tes!D78=0,"",RES_hhdet_in_tes!D78/RES_hhdet_in_fec!D78)</f>
        <v>0.49906806313864249</v>
      </c>
      <c r="E78" s="73">
        <f>IF(RES_hhdet_in_tes!E78=0,"",RES_hhdet_in_tes!E78/RES_hhdet_in_fec!E78)</f>
        <v>0.50422881965718225</v>
      </c>
      <c r="F78" s="73">
        <f>IF(RES_hhdet_in_tes!F78=0,"",RES_hhdet_in_tes!F78/RES_hhdet_in_fec!F78)</f>
        <v>0.50954159342569583</v>
      </c>
      <c r="G78" s="73">
        <f>IF(RES_hhdet_in_tes!G78=0,"",RES_hhdet_in_tes!G78/RES_hhdet_in_fec!G78)</f>
        <v>0.51506348055372753</v>
      </c>
      <c r="H78" s="73">
        <f>IF(RES_hhdet_in_tes!H78=0,"",RES_hhdet_in_tes!H78/RES_hhdet_in_fec!H78)</f>
        <v>0.52024728818440424</v>
      </c>
      <c r="I78" s="73">
        <f>IF(RES_hhdet_in_tes!I78=0,"",RES_hhdet_in_tes!I78/RES_hhdet_in_fec!I78)</f>
        <v>0.52558014718786261</v>
      </c>
      <c r="J78" s="73">
        <f>IF(RES_hhdet_in_tes!J78=0,"",RES_hhdet_in_tes!J78/RES_hhdet_in_fec!J78)</f>
        <v>0.53126900923116338</v>
      </c>
      <c r="K78" s="73">
        <f>IF(RES_hhdet_in_tes!K78=0,"",RES_hhdet_in_tes!K78/RES_hhdet_in_fec!K78)</f>
        <v>0.53111386175932584</v>
      </c>
      <c r="L78" s="73">
        <f>IF(RES_hhdet_in_tes!L78=0,"",RES_hhdet_in_tes!L78/RES_hhdet_in_fec!L78)</f>
        <v>0.53099110806027849</v>
      </c>
      <c r="M78" s="73">
        <f>IF(RES_hhdet_in_tes!M78=0,"",RES_hhdet_in_tes!M78/RES_hhdet_in_fec!M78)</f>
        <v>0.53177128785572314</v>
      </c>
      <c r="N78" s="73">
        <f>IF(RES_hhdet_in_tes!N78=0,"",RES_hhdet_in_tes!N78/RES_hhdet_in_fec!N78)</f>
        <v>0.53248555499464867</v>
      </c>
      <c r="O78" s="73">
        <f>IF(RES_hhdet_in_tes!O78=0,"",RES_hhdet_in_tes!O78/RES_hhdet_in_fec!O78)</f>
        <v>0.53208785478918219</v>
      </c>
      <c r="P78" s="73">
        <f>IF(RES_hhdet_in_tes!P78=0,"",RES_hhdet_in_tes!P78/RES_hhdet_in_fec!P78)</f>
        <v>0.53279462631446217</v>
      </c>
      <c r="Q78" s="73">
        <f>IF(RES_hhdet_in_tes!Q78=0,"",RES_hhdet_in_tes!Q78/RES_hhdet_in_fec!Q78)</f>
        <v>0.53363484489115731</v>
      </c>
    </row>
    <row r="79" spans="1:17" ht="12" customHeight="1" x14ac:dyDescent="0.25">
      <c r="A79" s="29" t="s">
        <v>140</v>
      </c>
      <c r="B79" s="65"/>
      <c r="C79" s="65">
        <f>IF(RES_hhdet_in_tes!C79=0,"",RES_hhdet_in_tes!C79/RES_hhdet_in_fec!C79)</f>
        <v>0.8289922277113394</v>
      </c>
      <c r="D79" s="65">
        <f>IF(RES_hhdet_in_tes!D79=0,"",RES_hhdet_in_tes!D79/RES_hhdet_in_fec!D79)</f>
        <v>0.833003463016461</v>
      </c>
      <c r="E79" s="65" t="str">
        <f>IF(RES_hhdet_in_tes!E79=0,"",RES_hhdet_in_tes!E79/RES_hhdet_in_fec!E79)</f>
        <v/>
      </c>
      <c r="F79" s="65" t="str">
        <f>IF(RES_hhdet_in_tes!F79=0,"",RES_hhdet_in_tes!F79/RES_hhdet_in_fec!F79)</f>
        <v/>
      </c>
      <c r="G79" s="65">
        <f>IF(RES_hhdet_in_tes!G79=0,"",RES_hhdet_in_tes!G79/RES_hhdet_in_fec!G79)</f>
        <v>0.84271301302466772</v>
      </c>
      <c r="H79" s="65">
        <f>IF(RES_hhdet_in_tes!H79=0,"",RES_hhdet_in_tes!H79/RES_hhdet_in_fec!H79)</f>
        <v>0.84738143703302204</v>
      </c>
      <c r="I79" s="65">
        <f>IF(RES_hhdet_in_tes!I79=0,"",RES_hhdet_in_tes!I79/RES_hhdet_in_fec!I79)</f>
        <v>0.85237340856681854</v>
      </c>
      <c r="J79" s="65">
        <f>IF(RES_hhdet_in_tes!J79=0,"",RES_hhdet_in_tes!J79/RES_hhdet_in_fec!J79)</f>
        <v>0.85853681986956554</v>
      </c>
      <c r="K79" s="65" t="str">
        <f>IF(RES_hhdet_in_tes!K79=0,"",RES_hhdet_in_tes!K79/RES_hhdet_in_fec!K79)</f>
        <v/>
      </c>
      <c r="L79" s="65">
        <f>IF(RES_hhdet_in_tes!L79=0,"",RES_hhdet_in_tes!L79/RES_hhdet_in_fec!L79)</f>
        <v>0.85222372579547512</v>
      </c>
      <c r="M79" s="65">
        <f>IF(RES_hhdet_in_tes!M79=0,"",RES_hhdet_in_tes!M79/RES_hhdet_in_fec!M79)</f>
        <v>0.8510324164211297</v>
      </c>
      <c r="N79" s="65" t="str">
        <f>IF(RES_hhdet_in_tes!N79=0,"",RES_hhdet_in_tes!N79/RES_hhdet_in_fec!N79)</f>
        <v/>
      </c>
      <c r="O79" s="65" t="str">
        <f>IF(RES_hhdet_in_tes!O79=0,"",RES_hhdet_in_tes!O79/RES_hhdet_in_fec!O79)</f>
        <v/>
      </c>
      <c r="P79" s="65">
        <f>IF(RES_hhdet_in_tes!P79=0,"",RES_hhdet_in_tes!P79/RES_hhdet_in_fec!P79)</f>
        <v>0.86052116381050248</v>
      </c>
      <c r="Q79" s="65" t="str">
        <f>IF(RES_hhdet_in_tes!Q79=0,"",RES_hhdet_in_tes!Q79/RES_hhdet_in_fec!Q79)</f>
        <v/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75"/>
      <c r="C81" s="175">
        <f>IF(RES_hhdet_in_tes!C81=0,"",RES_hhdet_in_tes!C81/RES_hhdet_in_fec!C81)</f>
        <v>0.58272613554890806</v>
      </c>
      <c r="D81" s="175">
        <f>IF(RES_hhdet_in_tes!D81=0,"",RES_hhdet_in_tes!D81/RES_hhdet_in_fec!D81)</f>
        <v>0.59020156298638993</v>
      </c>
      <c r="E81" s="175">
        <f>IF(RES_hhdet_in_tes!E81=0,"",RES_hhdet_in_tes!E81/RES_hhdet_in_fec!E81)</f>
        <v>0.59286983370830437</v>
      </c>
      <c r="F81" s="175">
        <f>IF(RES_hhdet_in_tes!F81=0,"",RES_hhdet_in_tes!F81/RES_hhdet_in_fec!F81)</f>
        <v>0.5980671315725492</v>
      </c>
      <c r="G81" s="175">
        <f>IF(RES_hhdet_in_tes!G81=0,"",RES_hhdet_in_tes!G81/RES_hhdet_in_fec!G81)</f>
        <v>0.59400166368560814</v>
      </c>
      <c r="H81" s="175">
        <f>IF(RES_hhdet_in_tes!H81=0,"",RES_hhdet_in_tes!H81/RES_hhdet_in_fec!H81)</f>
        <v>0.60468698015220146</v>
      </c>
      <c r="I81" s="175">
        <f>IF(RES_hhdet_in_tes!I81=0,"",RES_hhdet_in_tes!I81/RES_hhdet_in_fec!I81)</f>
        <v>0.60979166138463992</v>
      </c>
      <c r="J81" s="175">
        <f>IF(RES_hhdet_in_tes!J81=0,"",RES_hhdet_in_tes!J81/RES_hhdet_in_fec!J81)</f>
        <v>0.61326414734342938</v>
      </c>
      <c r="K81" s="175">
        <f>IF(RES_hhdet_in_tes!K81=0,"",RES_hhdet_in_tes!K81/RES_hhdet_in_fec!K81)</f>
        <v>0.62147445362756437</v>
      </c>
      <c r="L81" s="175">
        <f>IF(RES_hhdet_in_tes!L81=0,"",RES_hhdet_in_tes!L81/RES_hhdet_in_fec!L81)</f>
        <v>0.62837311911957006</v>
      </c>
      <c r="M81" s="175">
        <f>IF(RES_hhdet_in_tes!M81=0,"",RES_hhdet_in_tes!M81/RES_hhdet_in_fec!M81)</f>
        <v>0.62965626974928424</v>
      </c>
      <c r="N81" s="175">
        <f>IF(RES_hhdet_in_tes!N81=0,"",RES_hhdet_in_tes!N81/RES_hhdet_in_fec!N81)</f>
        <v>0.63372136248249911</v>
      </c>
      <c r="O81" s="175">
        <f>IF(RES_hhdet_in_tes!O81=0,"",RES_hhdet_in_tes!O81/RES_hhdet_in_fec!O81)</f>
        <v>0.6256342058537353</v>
      </c>
      <c r="P81" s="175">
        <f>IF(RES_hhdet_in_tes!P81=0,"",RES_hhdet_in_tes!P81/RES_hhdet_in_fec!P81)</f>
        <v>0.63183657324435427</v>
      </c>
      <c r="Q81" s="175">
        <f>IF(RES_hhdet_in_tes!Q81=0,"",RES_hhdet_in_tes!Q81/RES_hhdet_in_fec!Q81)</f>
        <v>0.63506995051315163</v>
      </c>
    </row>
    <row r="82" spans="1:17" ht="12.95" customHeight="1" x14ac:dyDescent="0.25">
      <c r="A82" s="158" t="s">
        <v>65</v>
      </c>
      <c r="B82" s="169"/>
      <c r="C82" s="169">
        <f>IF(RES_hhdet_in_tes!C82=0,"",RES_hhdet_in_tes!C82/RES_hhdet_in_fec!C82)</f>
        <v>0.56428955875449671</v>
      </c>
      <c r="D82" s="169">
        <f>IF(RES_hhdet_in_tes!D82=0,"",RES_hhdet_in_tes!D82/RES_hhdet_in_fec!D82)</f>
        <v>0.56874504369273626</v>
      </c>
      <c r="E82" s="169">
        <f>IF(RES_hhdet_in_tes!E82=0,"",RES_hhdet_in_tes!E82/RES_hhdet_in_fec!E82)</f>
        <v>0.56936540272780467</v>
      </c>
      <c r="F82" s="169">
        <f>IF(RES_hhdet_in_tes!F82=0,"",RES_hhdet_in_tes!F82/RES_hhdet_in_fec!F82)</f>
        <v>0.57019406835740005</v>
      </c>
      <c r="G82" s="169">
        <f>IF(RES_hhdet_in_tes!G82=0,"",RES_hhdet_in_tes!G82/RES_hhdet_in_fec!G82)</f>
        <v>0.57376691352653775</v>
      </c>
      <c r="H82" s="169">
        <f>IF(RES_hhdet_in_tes!H82=0,"",RES_hhdet_in_tes!H82/RES_hhdet_in_fec!H82)</f>
        <v>0.57347579403415594</v>
      </c>
      <c r="I82" s="169">
        <f>IF(RES_hhdet_in_tes!I82=0,"",RES_hhdet_in_tes!I82/RES_hhdet_in_fec!I82)</f>
        <v>0.58530964086280735</v>
      </c>
      <c r="J82" s="169">
        <f>IF(RES_hhdet_in_tes!J82=0,"",RES_hhdet_in_tes!J82/RES_hhdet_in_fec!J82)</f>
        <v>0.58743475804631851</v>
      </c>
      <c r="K82" s="169">
        <f>IF(RES_hhdet_in_tes!K82=0,"",RES_hhdet_in_tes!K82/RES_hhdet_in_fec!K82)</f>
        <v>0.59285485828483653</v>
      </c>
      <c r="L82" s="169">
        <f>IF(RES_hhdet_in_tes!L82=0,"",RES_hhdet_in_tes!L82/RES_hhdet_in_fec!L82)</f>
        <v>0.59839136973310547</v>
      </c>
      <c r="M82" s="169">
        <f>IF(RES_hhdet_in_tes!M82=0,"",RES_hhdet_in_tes!M82/RES_hhdet_in_fec!M82)</f>
        <v>0.60310595282074231</v>
      </c>
      <c r="N82" s="169">
        <f>IF(RES_hhdet_in_tes!N82=0,"",RES_hhdet_in_tes!N82/RES_hhdet_in_fec!N82)</f>
        <v>0.60663102730480323</v>
      </c>
      <c r="O82" s="169">
        <f>IF(RES_hhdet_in_tes!O82=0,"",RES_hhdet_in_tes!O82/RES_hhdet_in_fec!O82)</f>
        <v>0.60856954250116102</v>
      </c>
      <c r="P82" s="169">
        <f>IF(RES_hhdet_in_tes!P82=0,"",RES_hhdet_in_tes!P82/RES_hhdet_in_fec!P82)</f>
        <v>0.60820547658740243</v>
      </c>
      <c r="Q82" s="169">
        <f>IF(RES_hhdet_in_tes!Q82=0,"",RES_hhdet_in_tes!Q82/RES_hhdet_in_fec!Q82)</f>
        <v>0.60649397621053214</v>
      </c>
    </row>
    <row r="83" spans="1:17" ht="12" customHeight="1" x14ac:dyDescent="0.25">
      <c r="A83" s="23" t="s">
        <v>157</v>
      </c>
      <c r="B83" s="73"/>
      <c r="C83" s="73">
        <f>IF(RES_hhdet_in_tes!C83=0,"",RES_hhdet_in_tes!C83/RES_hhdet_in_fec!C83)</f>
        <v>0.56139534980626393</v>
      </c>
      <c r="D83" s="73">
        <f>IF(RES_hhdet_in_tes!D83=0,"",RES_hhdet_in_tes!D83/RES_hhdet_in_fec!D83)</f>
        <v>0.56548483301639441</v>
      </c>
      <c r="E83" s="73">
        <f>IF(RES_hhdet_in_tes!E83=0,"",RES_hhdet_in_tes!E83/RES_hhdet_in_fec!E83)</f>
        <v>0.5661340636863158</v>
      </c>
      <c r="F83" s="73">
        <f>IF(RES_hhdet_in_tes!F83=0,"",RES_hhdet_in_tes!F83/RES_hhdet_in_fec!F83)</f>
        <v>0.56759865923883335</v>
      </c>
      <c r="G83" s="73">
        <f>IF(RES_hhdet_in_tes!G83=0,"",RES_hhdet_in_tes!G83/RES_hhdet_in_fec!G83)</f>
        <v>0.57126010237835156</v>
      </c>
      <c r="H83" s="73">
        <f>IF(RES_hhdet_in_tes!H83=0,"",RES_hhdet_in_tes!H83/RES_hhdet_in_fec!H83)</f>
        <v>0.57152144909857028</v>
      </c>
      <c r="I83" s="73">
        <f>IF(RES_hhdet_in_tes!I83=0,"",RES_hhdet_in_tes!I83/RES_hhdet_in_fec!I83)</f>
        <v>0.58158308810350834</v>
      </c>
      <c r="J83" s="73">
        <f>IF(RES_hhdet_in_tes!J83=0,"",RES_hhdet_in_tes!J83/RES_hhdet_in_fec!J83)</f>
        <v>0.58489208517536473</v>
      </c>
      <c r="K83" s="73">
        <f>IF(RES_hhdet_in_tes!K83=0,"",RES_hhdet_in_tes!K83/RES_hhdet_in_fec!K83)</f>
        <v>0.58998745856607226</v>
      </c>
      <c r="L83" s="73">
        <f>IF(RES_hhdet_in_tes!L83=0,"",RES_hhdet_in_tes!L83/RES_hhdet_in_fec!L83)</f>
        <v>0.59585858885077192</v>
      </c>
      <c r="M83" s="73">
        <f>IF(RES_hhdet_in_tes!M83=0,"",RES_hhdet_in_tes!M83/RES_hhdet_in_fec!M83)</f>
        <v>0.60017095618160765</v>
      </c>
      <c r="N83" s="73">
        <f>IF(RES_hhdet_in_tes!N83=0,"",RES_hhdet_in_tes!N83/RES_hhdet_in_fec!N83)</f>
        <v>0.60341641955733016</v>
      </c>
      <c r="O83" s="73">
        <f>IF(RES_hhdet_in_tes!O83=0,"",RES_hhdet_in_tes!O83/RES_hhdet_in_fec!O83)</f>
        <v>0.60704908169721972</v>
      </c>
      <c r="P83" s="73">
        <f>IF(RES_hhdet_in_tes!P83=0,"",RES_hhdet_in_tes!P83/RES_hhdet_in_fec!P83)</f>
        <v>0.60417167226561919</v>
      </c>
      <c r="Q83" s="73">
        <f>IF(RES_hhdet_in_tes!Q83=0,"",RES_hhdet_in_tes!Q83/RES_hhdet_in_fec!Q83)</f>
        <v>0.60367883844834513</v>
      </c>
    </row>
    <row r="84" spans="1:17" ht="12" customHeight="1" x14ac:dyDescent="0.25">
      <c r="A84" s="23" t="s">
        <v>60</v>
      </c>
      <c r="B84" s="73"/>
      <c r="C84" s="73">
        <f>IF(RES_hhdet_in_tes!C84=0,"",RES_hhdet_in_tes!C84/RES_hhdet_in_fec!C84)</f>
        <v>1.1210795894368251</v>
      </c>
      <c r="D84" s="73">
        <f>IF(RES_hhdet_in_tes!D84=0,"",RES_hhdet_in_tes!D84/RES_hhdet_in_fec!D84)</f>
        <v>1.1181527408852239</v>
      </c>
      <c r="E84" s="73">
        <f>IF(RES_hhdet_in_tes!E84=0,"",RES_hhdet_in_tes!E84/RES_hhdet_in_fec!E84)</f>
        <v>1.108419469754649</v>
      </c>
      <c r="F84" s="73">
        <f>IF(RES_hhdet_in_tes!F84=0,"",RES_hhdet_in_tes!F84/RES_hhdet_in_fec!F84)</f>
        <v>1.0924106279208869</v>
      </c>
      <c r="G84" s="73">
        <f>IF(RES_hhdet_in_tes!G84=0,"",RES_hhdet_in_tes!G84/RES_hhdet_in_fec!G84)</f>
        <v>1.0841799407235548</v>
      </c>
      <c r="H84" s="73">
        <f>IF(RES_hhdet_in_tes!H84=0,"",RES_hhdet_in_tes!H84/RES_hhdet_in_fec!H84)</f>
        <v>1.0698637524290504</v>
      </c>
      <c r="I84" s="73">
        <f>IF(RES_hhdet_in_tes!I84=0,"",RES_hhdet_in_tes!I84/RES_hhdet_in_fec!I84)</f>
        <v>1.0791990009739594</v>
      </c>
      <c r="J84" s="73">
        <f>IF(RES_hhdet_in_tes!J84=0,"",RES_hhdet_in_tes!J84/RES_hhdet_in_fec!J84)</f>
        <v>1.0750333545814246</v>
      </c>
      <c r="K84" s="73">
        <f>IF(RES_hhdet_in_tes!K84=0,"",RES_hhdet_in_tes!K84/RES_hhdet_in_fec!K84)</f>
        <v>1.0721967949373483</v>
      </c>
      <c r="L84" s="73">
        <f>IF(RES_hhdet_in_tes!L84=0,"",RES_hhdet_in_tes!L84/RES_hhdet_in_fec!L84)</f>
        <v>1.0717336165446794</v>
      </c>
      <c r="M84" s="73">
        <f>IF(RES_hhdet_in_tes!M84=0,"",RES_hhdet_in_tes!M84/RES_hhdet_in_fec!M84)</f>
        <v>1.0668324478388593</v>
      </c>
      <c r="N84" s="73">
        <f>IF(RES_hhdet_in_tes!N84=0,"",RES_hhdet_in_tes!N84/RES_hhdet_in_fec!N84)</f>
        <v>1.0622814626383519</v>
      </c>
      <c r="O84" s="73">
        <f>IF(RES_hhdet_in_tes!O84=0,"",RES_hhdet_in_tes!O84/RES_hhdet_in_fec!O84)</f>
        <v>1.0577443255406571</v>
      </c>
      <c r="P84" s="73">
        <f>IF(RES_hhdet_in_tes!P84=0,"",RES_hhdet_in_tes!P84/RES_hhdet_in_fec!P84)</f>
        <v>1.0427927971373894</v>
      </c>
      <c r="Q84" s="73">
        <f>IF(RES_hhdet_in_tes!Q84=0,"",RES_hhdet_in_tes!Q84/RES_hhdet_in_fec!Q84)</f>
        <v>1.0322116421012746</v>
      </c>
    </row>
    <row r="85" spans="1:17" ht="12.95" customHeight="1" x14ac:dyDescent="0.25">
      <c r="A85" s="158" t="s">
        <v>112</v>
      </c>
      <c r="B85" s="169"/>
      <c r="C85" s="169">
        <f>IF(RES_hhdet_in_tes!C85=0,"",RES_hhdet_in_tes!C85/RES_hhdet_in_fec!C85)</f>
        <v>1.9347774456195652</v>
      </c>
      <c r="D85" s="169">
        <f>IF(RES_hhdet_in_tes!D85=0,"",RES_hhdet_in_tes!D85/RES_hhdet_in_fec!D85)</f>
        <v>1.9979382774028596</v>
      </c>
      <c r="E85" s="169">
        <f>IF(RES_hhdet_in_tes!E85=0,"",RES_hhdet_in_tes!E85/RES_hhdet_in_fec!E85)</f>
        <v>2.0634021826541962</v>
      </c>
      <c r="F85" s="169">
        <f>IF(RES_hhdet_in_tes!F85=0,"",RES_hhdet_in_tes!F85/RES_hhdet_in_fec!F85)</f>
        <v>2.1532205823024002</v>
      </c>
      <c r="G85" s="169">
        <f>IF(RES_hhdet_in_tes!G85=0,"",RES_hhdet_in_tes!G85/RES_hhdet_in_fec!G85)</f>
        <v>2.2474796275974112</v>
      </c>
      <c r="H85" s="169">
        <f>IF(RES_hhdet_in_tes!H85=0,"",RES_hhdet_in_tes!H85/RES_hhdet_in_fec!H85)</f>
        <v>2.3742448431229173</v>
      </c>
      <c r="I85" s="169">
        <f>IF(RES_hhdet_in_tes!I85=0,"",RES_hhdet_in_tes!I85/RES_hhdet_in_fec!I85)</f>
        <v>2.4629536851681175</v>
      </c>
      <c r="J85" s="169">
        <f>IF(RES_hhdet_in_tes!J85=0,"",RES_hhdet_in_tes!J85/RES_hhdet_in_fec!J85)</f>
        <v>2.7329547438394188</v>
      </c>
      <c r="K85" s="169">
        <f>IF(RES_hhdet_in_tes!K85=0,"",RES_hhdet_in_tes!K85/RES_hhdet_in_fec!K85)</f>
        <v>2.9468951776444365</v>
      </c>
      <c r="L85" s="169">
        <f>IF(RES_hhdet_in_tes!L85=0,"",RES_hhdet_in_tes!L85/RES_hhdet_in_fec!L85)</f>
        <v>3.2059473702176744</v>
      </c>
      <c r="M85" s="169">
        <f>IF(RES_hhdet_in_tes!M85=0,"",RES_hhdet_in_tes!M85/RES_hhdet_in_fec!M85)</f>
        <v>3.4140387547078661</v>
      </c>
      <c r="N85" s="169">
        <f>IF(RES_hhdet_in_tes!N85=0,"",RES_hhdet_in_tes!N85/RES_hhdet_in_fec!N85)</f>
        <v>3.5496661460698751</v>
      </c>
      <c r="O85" s="169">
        <f>IF(RES_hhdet_in_tes!O85=0,"",RES_hhdet_in_tes!O85/RES_hhdet_in_fec!O85)</f>
        <v>3.6409850596126283</v>
      </c>
      <c r="P85" s="169">
        <f>IF(RES_hhdet_in_tes!P85=0,"",RES_hhdet_in_tes!P85/RES_hhdet_in_fec!P85)</f>
        <v>3.71635133987736</v>
      </c>
      <c r="Q85" s="169">
        <f>IF(RES_hhdet_in_tes!Q85=0,"",RES_hhdet_in_tes!Q85/RES_hhdet_in_fec!Q85)</f>
        <v>3.7570218804668252</v>
      </c>
    </row>
    <row r="86" spans="1:17" ht="12" customHeight="1" x14ac:dyDescent="0.25">
      <c r="A86" s="23" t="s">
        <v>60</v>
      </c>
      <c r="B86" s="73"/>
      <c r="C86" s="73">
        <f>IF(RES_hhdet_in_tes!C86=0,"",RES_hhdet_in_tes!C86/RES_hhdet_in_fec!C86)</f>
        <v>1.9347774456195652</v>
      </c>
      <c r="D86" s="73">
        <f>IF(RES_hhdet_in_tes!D86=0,"",RES_hhdet_in_tes!D86/RES_hhdet_in_fec!D86)</f>
        <v>1.9979382774028596</v>
      </c>
      <c r="E86" s="73">
        <f>IF(RES_hhdet_in_tes!E86=0,"",RES_hhdet_in_tes!E86/RES_hhdet_in_fec!E86)</f>
        <v>2.0634021826541962</v>
      </c>
      <c r="F86" s="73">
        <f>IF(RES_hhdet_in_tes!F86=0,"",RES_hhdet_in_tes!F86/RES_hhdet_in_fec!F86)</f>
        <v>2.1532205823024002</v>
      </c>
      <c r="G86" s="73">
        <f>IF(RES_hhdet_in_tes!G86=0,"",RES_hhdet_in_tes!G86/RES_hhdet_in_fec!G86)</f>
        <v>2.2474796275974112</v>
      </c>
      <c r="H86" s="73">
        <f>IF(RES_hhdet_in_tes!H86=0,"",RES_hhdet_in_tes!H86/RES_hhdet_in_fec!H86)</f>
        <v>2.3742448431229173</v>
      </c>
      <c r="I86" s="73">
        <f>IF(RES_hhdet_in_tes!I86=0,"",RES_hhdet_in_tes!I86/RES_hhdet_in_fec!I86)</f>
        <v>2.4629536851681175</v>
      </c>
      <c r="J86" s="73">
        <f>IF(RES_hhdet_in_tes!J86=0,"",RES_hhdet_in_tes!J86/RES_hhdet_in_fec!J86)</f>
        <v>2.7329547438394188</v>
      </c>
      <c r="K86" s="73">
        <f>IF(RES_hhdet_in_tes!K86=0,"",RES_hhdet_in_tes!K86/RES_hhdet_in_fec!K86)</f>
        <v>2.9468951776444365</v>
      </c>
      <c r="L86" s="73">
        <f>IF(RES_hhdet_in_tes!L86=0,"",RES_hhdet_in_tes!L86/RES_hhdet_in_fec!L86)</f>
        <v>3.2059473702176744</v>
      </c>
      <c r="M86" s="73">
        <f>IF(RES_hhdet_in_tes!M86=0,"",RES_hhdet_in_tes!M86/RES_hhdet_in_fec!M86)</f>
        <v>3.4140387547078661</v>
      </c>
      <c r="N86" s="73">
        <f>IF(RES_hhdet_in_tes!N86=0,"",RES_hhdet_in_tes!N86/RES_hhdet_in_fec!N86)</f>
        <v>3.5496661460698751</v>
      </c>
      <c r="O86" s="73">
        <f>IF(RES_hhdet_in_tes!O86=0,"",RES_hhdet_in_tes!O86/RES_hhdet_in_fec!O86)</f>
        <v>3.6409850596126283</v>
      </c>
      <c r="P86" s="73">
        <f>IF(RES_hhdet_in_tes!P86=0,"",RES_hhdet_in_tes!P86/RES_hhdet_in_fec!P86)</f>
        <v>3.71635133987736</v>
      </c>
      <c r="Q86" s="73">
        <f>IF(RES_hhdet_in_tes!Q86=0,"",RES_hhdet_in_tes!Q86/RES_hhdet_in_fec!Q86)</f>
        <v>3.7570218804668252</v>
      </c>
    </row>
    <row r="87" spans="1:17" ht="12" customHeight="1" x14ac:dyDescent="0.25">
      <c r="A87" s="158" t="s">
        <v>63</v>
      </c>
      <c r="B87" s="169"/>
      <c r="C87" s="169">
        <f>IF(RES_hhdet_in_tes!C87=0,"",RES_hhdet_in_tes!C87/RES_hhdet_in_fec!C87)</f>
        <v>0.649620829485548</v>
      </c>
      <c r="D87" s="169">
        <f>IF(RES_hhdet_in_tes!D87=0,"",RES_hhdet_in_tes!D87/RES_hhdet_in_fec!D87)</f>
        <v>0.66746122276095421</v>
      </c>
      <c r="E87" s="169">
        <f>IF(RES_hhdet_in_tes!E87=0,"",RES_hhdet_in_tes!E87/RES_hhdet_in_fec!E87)</f>
        <v>0.69336040249713016</v>
      </c>
      <c r="F87" s="169">
        <f>IF(RES_hhdet_in_tes!F87=0,"",RES_hhdet_in_tes!F87/RES_hhdet_in_fec!F87)</f>
        <v>0.70943619672984592</v>
      </c>
      <c r="G87" s="169">
        <f>IF(RES_hhdet_in_tes!G87=0,"",RES_hhdet_in_tes!G87/RES_hhdet_in_fec!G87)</f>
        <v>0.65115487572052044</v>
      </c>
      <c r="H87" s="169">
        <f>IF(RES_hhdet_in_tes!H87=0,"",RES_hhdet_in_tes!H87/RES_hhdet_in_fec!H87)</f>
        <v>0.7336380668830752</v>
      </c>
      <c r="I87" s="169">
        <f>IF(RES_hhdet_in_tes!I87=0,"",RES_hhdet_in_tes!I87/RES_hhdet_in_fec!I87)</f>
        <v>0.68152030407209019</v>
      </c>
      <c r="J87" s="169">
        <f>IF(RES_hhdet_in_tes!J87=0,"",RES_hhdet_in_tes!J87/RES_hhdet_in_fec!J87)</f>
        <v>0.68065985575665799</v>
      </c>
      <c r="K87" s="169">
        <f>IF(RES_hhdet_in_tes!K87=0,"",RES_hhdet_in_tes!K87/RES_hhdet_in_fec!K87)</f>
        <v>0.70444597523382924</v>
      </c>
      <c r="L87" s="169">
        <f>IF(RES_hhdet_in_tes!L87=0,"",RES_hhdet_in_tes!L87/RES_hhdet_in_fec!L87)</f>
        <v>0.75413492582494557</v>
      </c>
      <c r="M87" s="169">
        <f>IF(RES_hhdet_in_tes!M87=0,"",RES_hhdet_in_tes!M87/RES_hhdet_in_fec!M87)</f>
        <v>0.70727934787090274</v>
      </c>
      <c r="N87" s="169">
        <f>IF(RES_hhdet_in_tes!N87=0,"",RES_hhdet_in_tes!N87/RES_hhdet_in_fec!N87)</f>
        <v>0.73849851682395662</v>
      </c>
      <c r="O87" s="169">
        <f>IF(RES_hhdet_in_tes!O87=0,"",RES_hhdet_in_tes!O87/RES_hhdet_in_fec!O87)</f>
        <v>0.66091213735459819</v>
      </c>
      <c r="P87" s="169">
        <f>IF(RES_hhdet_in_tes!P87=0,"",RES_hhdet_in_tes!P87/RES_hhdet_in_fec!P87)</f>
        <v>0.69603524396413918</v>
      </c>
      <c r="Q87" s="169">
        <f>IF(RES_hhdet_in_tes!Q87=0,"",RES_hhdet_in_tes!Q87/RES_hhdet_in_fec!Q87)</f>
        <v>0.73368773446152069</v>
      </c>
    </row>
    <row r="88" spans="1:17" ht="12" customHeight="1" x14ac:dyDescent="0.25">
      <c r="A88" s="167" t="s">
        <v>156</v>
      </c>
      <c r="B88" s="174"/>
      <c r="C88" s="174">
        <f>IF(RES_hhdet_in_tes!C88=0,"",RES_hhdet_in_tes!C88/RES_hhdet_in_fec!C88)</f>
        <v>0.50216296344703171</v>
      </c>
      <c r="D88" s="174">
        <f>IF(RES_hhdet_in_tes!D88=0,"",RES_hhdet_in_tes!D88/RES_hhdet_in_fec!D88)</f>
        <v>0.50574264075576825</v>
      </c>
      <c r="E88" s="174">
        <f>IF(RES_hhdet_in_tes!E88=0,"",RES_hhdet_in_tes!E88/RES_hhdet_in_fec!E88)</f>
        <v>0.50927331566397938</v>
      </c>
      <c r="F88" s="174">
        <f>IF(RES_hhdet_in_tes!F88=0,"",RES_hhdet_in_tes!F88/RES_hhdet_in_fec!F88)</f>
        <v>0.51236121874172147</v>
      </c>
      <c r="G88" s="174" t="str">
        <f>IF(RES_hhdet_in_tes!G88=0,"",RES_hhdet_in_tes!G88/RES_hhdet_in_fec!G88)</f>
        <v/>
      </c>
      <c r="H88" s="174" t="str">
        <f>IF(RES_hhdet_in_tes!H88=0,"",RES_hhdet_in_tes!H88/RES_hhdet_in_fec!H88)</f>
        <v/>
      </c>
      <c r="I88" s="174">
        <f>IF(RES_hhdet_in_tes!I88=0,"",RES_hhdet_in_tes!I88/RES_hhdet_in_fec!I88)</f>
        <v>0.51764470082065683</v>
      </c>
      <c r="J88" s="174">
        <f>IF(RES_hhdet_in_tes!J88=0,"",RES_hhdet_in_tes!J88/RES_hhdet_in_fec!J88)</f>
        <v>0.52025790084369516</v>
      </c>
      <c r="K88" s="174" t="str">
        <f>IF(RES_hhdet_in_tes!K88=0,"",RES_hhdet_in_tes!K88/RES_hhdet_in_fec!K88)</f>
        <v/>
      </c>
      <c r="L88" s="174" t="str">
        <f>IF(RES_hhdet_in_tes!L88=0,"",RES_hhdet_in_tes!L88/RES_hhdet_in_fec!L88)</f>
        <v/>
      </c>
      <c r="M88" s="174" t="str">
        <f>IF(RES_hhdet_in_tes!M88=0,"",RES_hhdet_in_tes!M88/RES_hhdet_in_fec!M88)</f>
        <v/>
      </c>
      <c r="N88" s="174" t="str">
        <f>IF(RES_hhdet_in_tes!N88=0,"",RES_hhdet_in_tes!N88/RES_hhdet_in_fec!N88)</f>
        <v/>
      </c>
      <c r="O88" s="174" t="str">
        <f>IF(RES_hhdet_in_tes!O88=0,"",RES_hhdet_in_tes!O88/RES_hhdet_in_fec!O88)</f>
        <v/>
      </c>
      <c r="P88" s="174">
        <f>IF(RES_hhdet_in_tes!P88=0,"",RES_hhdet_in_tes!P88/RES_hhdet_in_fec!P88)</f>
        <v>0.521226556792319</v>
      </c>
      <c r="Q88" s="174">
        <f>IF(RES_hhdet_in_tes!Q88=0,"",RES_hhdet_in_tes!Q88/RES_hhdet_in_fec!Q88)</f>
        <v>0.52447350081158106</v>
      </c>
    </row>
    <row r="89" spans="1:17" ht="12" customHeight="1" x14ac:dyDescent="0.25">
      <c r="A89" s="167" t="s">
        <v>155</v>
      </c>
      <c r="B89" s="174"/>
      <c r="C89" s="174">
        <f>IF(RES_hhdet_in_tes!C89=0,"",RES_hhdet_in_tes!C89/RES_hhdet_in_fec!C89)</f>
        <v>0.60752231079094499</v>
      </c>
      <c r="D89" s="174">
        <f>IF(RES_hhdet_in_tes!D89=0,"",RES_hhdet_in_tes!D89/RES_hhdet_in_fec!D89)</f>
        <v>0.61155901587223738</v>
      </c>
      <c r="E89" s="174">
        <f>IF(RES_hhdet_in_tes!E89=0,"",RES_hhdet_in_tes!E89/RES_hhdet_in_fec!E89)</f>
        <v>0.6150345149316957</v>
      </c>
      <c r="F89" s="174">
        <f>IF(RES_hhdet_in_tes!F89=0,"",RES_hhdet_in_tes!F89/RES_hhdet_in_fec!F89)</f>
        <v>0.61788712546779367</v>
      </c>
      <c r="G89" s="174">
        <f>IF(RES_hhdet_in_tes!G89=0,"",RES_hhdet_in_tes!G89/RES_hhdet_in_fec!G89)</f>
        <v>0.61885999610000564</v>
      </c>
      <c r="H89" s="174">
        <f>IF(RES_hhdet_in_tes!H89=0,"",RES_hhdet_in_tes!H89/RES_hhdet_in_fec!H89)</f>
        <v>0.62158814809021701</v>
      </c>
      <c r="I89" s="174">
        <f>IF(RES_hhdet_in_tes!I89=0,"",RES_hhdet_in_tes!I89/RES_hhdet_in_fec!I89)</f>
        <v>0.62558859608121864</v>
      </c>
      <c r="J89" s="174">
        <f>IF(RES_hhdet_in_tes!J89=0,"",RES_hhdet_in_tes!J89/RES_hhdet_in_fec!J89)</f>
        <v>0.63009233816313348</v>
      </c>
      <c r="K89" s="174">
        <f>IF(RES_hhdet_in_tes!K89=0,"",RES_hhdet_in_tes!K89/RES_hhdet_in_fec!K89)</f>
        <v>0.63086483448233355</v>
      </c>
      <c r="L89" s="174">
        <f>IF(RES_hhdet_in_tes!L89=0,"",RES_hhdet_in_tes!L89/RES_hhdet_in_fec!L89)</f>
        <v>0.63615516396148508</v>
      </c>
      <c r="M89" s="174">
        <f>IF(RES_hhdet_in_tes!M89=0,"",RES_hhdet_in_tes!M89/RES_hhdet_in_fec!M89)</f>
        <v>0.63279591937636304</v>
      </c>
      <c r="N89" s="174">
        <f>IF(RES_hhdet_in_tes!N89=0,"",RES_hhdet_in_tes!N89/RES_hhdet_in_fec!N89)</f>
        <v>0.6390630258869352</v>
      </c>
      <c r="O89" s="174">
        <f>IF(RES_hhdet_in_tes!O89=0,"",RES_hhdet_in_tes!O89/RES_hhdet_in_fec!O89)</f>
        <v>0.64523952259380468</v>
      </c>
      <c r="P89" s="174">
        <f>IF(RES_hhdet_in_tes!P89=0,"",RES_hhdet_in_tes!P89/RES_hhdet_in_fec!P89)</f>
        <v>0.63654876932485382</v>
      </c>
      <c r="Q89" s="174">
        <f>IF(RES_hhdet_in_tes!Q89=0,"",RES_hhdet_in_tes!Q89/RES_hhdet_in_fec!Q89)</f>
        <v>0.64108401397069359</v>
      </c>
    </row>
    <row r="90" spans="1:17" ht="12" customHeight="1" x14ac:dyDescent="0.25">
      <c r="A90" s="166" t="s">
        <v>55</v>
      </c>
      <c r="B90" s="173"/>
      <c r="C90" s="173">
        <f>IF(RES_hhdet_in_tes!C90=0,"",RES_hhdet_in_tes!C90/RES_hhdet_in_fec!C90)</f>
        <v>0.49412400897896602</v>
      </c>
      <c r="D90" s="173">
        <f>IF(RES_hhdet_in_tes!D90=0,"",RES_hhdet_in_tes!D90/RES_hhdet_in_fec!D90)</f>
        <v>0.498043369856074</v>
      </c>
      <c r="E90" s="173">
        <f>IF(RES_hhdet_in_tes!E90=0,"",RES_hhdet_in_tes!E90/RES_hhdet_in_fec!E90)</f>
        <v>0.50198202839254435</v>
      </c>
      <c r="F90" s="173">
        <f>IF(RES_hhdet_in_tes!F90=0,"",RES_hhdet_in_tes!F90/RES_hhdet_in_fec!F90)</f>
        <v>0.50615154143557939</v>
      </c>
      <c r="G90" s="173">
        <f>IF(RES_hhdet_in_tes!G90=0,"",RES_hhdet_in_tes!G90/RES_hhdet_in_fec!G90)</f>
        <v>0.51160681969941824</v>
      </c>
      <c r="H90" s="173">
        <f>IF(RES_hhdet_in_tes!H90=0,"",RES_hhdet_in_tes!H90/RES_hhdet_in_fec!H90)</f>
        <v>0.5149680715848971</v>
      </c>
      <c r="I90" s="173">
        <f>IF(RES_hhdet_in_tes!I90=0,"",RES_hhdet_in_tes!I90/RES_hhdet_in_fec!I90)</f>
        <v>0.51898466205638094</v>
      </c>
      <c r="J90" s="173">
        <f>IF(RES_hhdet_in_tes!J90=0,"",RES_hhdet_in_tes!J90/RES_hhdet_in_fec!J90)</f>
        <v>0.52358752569243094</v>
      </c>
      <c r="K90" s="173">
        <f>IF(RES_hhdet_in_tes!K90=0,"",RES_hhdet_in_tes!K90/RES_hhdet_in_fec!K90)</f>
        <v>0.52522652063909503</v>
      </c>
      <c r="L90" s="173">
        <f>IF(RES_hhdet_in_tes!L90=0,"",RES_hhdet_in_tes!L90/RES_hhdet_in_fec!L90)</f>
        <v>0.5285911189918161</v>
      </c>
      <c r="M90" s="173">
        <f>IF(RES_hhdet_in_tes!M90=0,"",RES_hhdet_in_tes!M90/RES_hhdet_in_fec!M90)</f>
        <v>0.53055416409684575</v>
      </c>
      <c r="N90" s="173">
        <f>IF(RES_hhdet_in_tes!N90=0,"",RES_hhdet_in_tes!N90/RES_hhdet_in_fec!N90)</f>
        <v>0.53472820413781463</v>
      </c>
      <c r="O90" s="173">
        <f>IF(RES_hhdet_in_tes!O90=0,"",RES_hhdet_in_tes!O90/RES_hhdet_in_fec!O90)</f>
        <v>0.53801637765558963</v>
      </c>
      <c r="P90" s="173">
        <f>IF(RES_hhdet_in_tes!P90=0,"",RES_hhdet_in_tes!P90/RES_hhdet_in_fec!P90)</f>
        <v>0.53481478024864737</v>
      </c>
      <c r="Q90" s="173">
        <f>IF(RES_hhdet_in_tes!Q90=0,"",RES_hhdet_in_tes!Q90/RES_hhdet_in_fec!Q90)</f>
        <v>0.5365970133473138</v>
      </c>
    </row>
    <row r="91" spans="1:17" ht="12" customHeight="1" x14ac:dyDescent="0.25">
      <c r="A91" s="147" t="s">
        <v>59</v>
      </c>
      <c r="B91" s="172"/>
      <c r="C91" s="172">
        <f>IF(RES_hhdet_in_tes!C91=0,"",RES_hhdet_in_tes!C91/RES_hhdet_in_fec!C91)</f>
        <v>1.0644197588237039</v>
      </c>
      <c r="D91" s="172">
        <f>IF(RES_hhdet_in_tes!D91=0,"",RES_hhdet_in_tes!D91/RES_hhdet_in_fec!D91)</f>
        <v>1.0641594019623144</v>
      </c>
      <c r="E91" s="172">
        <f>IF(RES_hhdet_in_tes!E91=0,"",RES_hhdet_in_tes!E91/RES_hhdet_in_fec!E91)</f>
        <v>1.0611333425300473</v>
      </c>
      <c r="F91" s="172">
        <f>IF(RES_hhdet_in_tes!F91=0,"",RES_hhdet_in_tes!F91/RES_hhdet_in_fec!F91)</f>
        <v>1.0546731956735649</v>
      </c>
      <c r="G91" s="172">
        <f>IF(RES_hhdet_in_tes!G91=0,"",RES_hhdet_in_tes!G91/RES_hhdet_in_fec!G91)</f>
        <v>1.0347620908051602</v>
      </c>
      <c r="H91" s="172">
        <f>IF(RES_hhdet_in_tes!H91=0,"",RES_hhdet_in_tes!H91/RES_hhdet_in_fec!H91)</f>
        <v>1.0317916648755878</v>
      </c>
      <c r="I91" s="172">
        <f>IF(RES_hhdet_in_tes!I91=0,"",RES_hhdet_in_tes!I91/RES_hhdet_in_fec!I91)</f>
        <v>1.0327417661586371</v>
      </c>
      <c r="J91" s="172">
        <f>IF(RES_hhdet_in_tes!J91=0,"",RES_hhdet_in_tes!J91/RES_hhdet_in_fec!J91)</f>
        <v>1.0336146247050781</v>
      </c>
      <c r="K91" s="172">
        <f>IF(RES_hhdet_in_tes!K91=0,"",RES_hhdet_in_tes!K91/RES_hhdet_in_fec!K91)</f>
        <v>1.0280633993427699</v>
      </c>
      <c r="L91" s="172">
        <f>IF(RES_hhdet_in_tes!L91=0,"",RES_hhdet_in_tes!L91/RES_hhdet_in_fec!L91)</f>
        <v>1.0288278662532262</v>
      </c>
      <c r="M91" s="172">
        <f>IF(RES_hhdet_in_tes!M91=0,"",RES_hhdet_in_tes!M91/RES_hhdet_in_fec!M91)</f>
        <v>1.0216881168082477</v>
      </c>
      <c r="N91" s="172">
        <f>IF(RES_hhdet_in_tes!N91=0,"",RES_hhdet_in_tes!N91/RES_hhdet_in_fec!N91)</f>
        <v>1.0249932236663517</v>
      </c>
      <c r="O91" s="172">
        <f>IF(RES_hhdet_in_tes!O91=0,"",RES_hhdet_in_tes!O91/RES_hhdet_in_fec!O91)</f>
        <v>1.0262681637841564</v>
      </c>
      <c r="P91" s="172">
        <f>IF(RES_hhdet_in_tes!P91=0,"",RES_hhdet_in_tes!P91/RES_hhdet_in_fec!P91)</f>
        <v>1.0168966591398694</v>
      </c>
      <c r="Q91" s="172">
        <f>IF(RES_hhdet_in_tes!Q91=0,"",RES_hhdet_in_tes!Q91/RES_hhdet_in_fec!Q91)</f>
        <v>1.0180910464811712</v>
      </c>
    </row>
    <row r="92" spans="1:17" ht="12" customHeight="1" x14ac:dyDescent="0.25">
      <c r="A92" s="163" t="s">
        <v>144</v>
      </c>
      <c r="B92" s="171"/>
      <c r="C92" s="171" t="str">
        <f>IF(RES_hhdet_in_tes!C92=0,"",RES_hhdet_in_tes!C92/RES_hhdet_in_fec!C92)</f>
        <v/>
      </c>
      <c r="D92" s="171" t="str">
        <f>IF(RES_hhdet_in_tes!D92=0,"",RES_hhdet_in_tes!D92/RES_hhdet_in_fec!D92)</f>
        <v/>
      </c>
      <c r="E92" s="171" t="str">
        <f>IF(RES_hhdet_in_tes!E92=0,"",RES_hhdet_in_tes!E92/RES_hhdet_in_fec!E92)</f>
        <v/>
      </c>
      <c r="F92" s="171" t="str">
        <f>IF(RES_hhdet_in_tes!F92=0,"",RES_hhdet_in_tes!F92/RES_hhdet_in_fec!F92)</f>
        <v/>
      </c>
      <c r="G92" s="171" t="str">
        <f>IF(RES_hhdet_in_tes!G92=0,"",RES_hhdet_in_tes!G92/RES_hhdet_in_fec!G92)</f>
        <v/>
      </c>
      <c r="H92" s="171" t="str">
        <f>IF(RES_hhdet_in_tes!H92=0,"",RES_hhdet_in_tes!H92/RES_hhdet_in_fec!H92)</f>
        <v/>
      </c>
      <c r="I92" s="171" t="str">
        <f>IF(RES_hhdet_in_tes!I92=0,"",RES_hhdet_in_tes!I92/RES_hhdet_in_fec!I92)</f>
        <v/>
      </c>
      <c r="J92" s="171" t="str">
        <f>IF(RES_hhdet_in_tes!J92=0,"",RES_hhdet_in_tes!J92/RES_hhdet_in_fec!J92)</f>
        <v/>
      </c>
      <c r="K92" s="171" t="str">
        <f>IF(RES_hhdet_in_tes!K92=0,"",RES_hhdet_in_tes!K92/RES_hhdet_in_fec!K92)</f>
        <v/>
      </c>
      <c r="L92" s="171" t="str">
        <f>IF(RES_hhdet_in_tes!L92=0,"",RES_hhdet_in_tes!L92/RES_hhdet_in_fec!L92)</f>
        <v/>
      </c>
      <c r="M92" s="171" t="str">
        <f>IF(RES_hhdet_in_tes!M92=0,"",RES_hhdet_in_tes!M92/RES_hhdet_in_fec!M92)</f>
        <v/>
      </c>
      <c r="N92" s="171" t="str">
        <f>IF(RES_hhdet_in_tes!N92=0,"",RES_hhdet_in_tes!N92/RES_hhdet_in_fec!N92)</f>
        <v/>
      </c>
      <c r="O92" s="171" t="str">
        <f>IF(RES_hhdet_in_tes!O92=0,"",RES_hhdet_in_tes!O92/RES_hhdet_in_fec!O92)</f>
        <v/>
      </c>
      <c r="P92" s="171" t="str">
        <f>IF(RES_hhdet_in_tes!P92=0,"",RES_hhdet_in_tes!P92/RES_hhdet_in_fec!P92)</f>
        <v/>
      </c>
      <c r="Q92" s="171" t="str">
        <f>IF(RES_hhdet_in_tes!Q92=0,"",RES_hhdet_in_tes!Q92/RES_hhdet_in_fec!Q92)</f>
        <v/>
      </c>
    </row>
    <row r="93" spans="1:17" ht="12" customHeight="1" x14ac:dyDescent="0.25">
      <c r="A93" s="161" t="s">
        <v>143</v>
      </c>
      <c r="B93" s="170"/>
      <c r="C93" s="170" t="str">
        <f>IF(RES_hhdet_in_tes!C93=0,"",RES_hhdet_in_tes!C93/RES_hhdet_in_fec!C93)</f>
        <v/>
      </c>
      <c r="D93" s="170" t="str">
        <f>IF(RES_hhdet_in_tes!D93=0,"",RES_hhdet_in_tes!D93/RES_hhdet_in_fec!D93)</f>
        <v/>
      </c>
      <c r="E93" s="170" t="str">
        <f>IF(RES_hhdet_in_tes!E93=0,"",RES_hhdet_in_tes!E93/RES_hhdet_in_fec!E93)</f>
        <v/>
      </c>
      <c r="F93" s="170" t="str">
        <f>IF(RES_hhdet_in_tes!F93=0,"",RES_hhdet_in_tes!F93/RES_hhdet_in_fec!F93)</f>
        <v/>
      </c>
      <c r="G93" s="170" t="str">
        <f>IF(RES_hhdet_in_tes!G93=0,"",RES_hhdet_in_tes!G93/RES_hhdet_in_fec!G93)</f>
        <v/>
      </c>
      <c r="H93" s="170" t="str">
        <f>IF(RES_hhdet_in_tes!H93=0,"",RES_hhdet_in_tes!H93/RES_hhdet_in_fec!H93)</f>
        <v/>
      </c>
      <c r="I93" s="170" t="str">
        <f>IF(RES_hhdet_in_tes!I93=0,"",RES_hhdet_in_tes!I93/RES_hhdet_in_fec!I93)</f>
        <v/>
      </c>
      <c r="J93" s="170" t="str">
        <f>IF(RES_hhdet_in_tes!J93=0,"",RES_hhdet_in_tes!J93/RES_hhdet_in_fec!J93)</f>
        <v/>
      </c>
      <c r="K93" s="170" t="str">
        <f>IF(RES_hhdet_in_tes!K93=0,"",RES_hhdet_in_tes!K93/RES_hhdet_in_fec!K93)</f>
        <v/>
      </c>
      <c r="L93" s="170" t="str">
        <f>IF(RES_hhdet_in_tes!L93=0,"",RES_hhdet_in_tes!L93/RES_hhdet_in_fec!L93)</f>
        <v/>
      </c>
      <c r="M93" s="170" t="str">
        <f>IF(RES_hhdet_in_tes!M93=0,"",RES_hhdet_in_tes!M93/RES_hhdet_in_fec!M93)</f>
        <v/>
      </c>
      <c r="N93" s="170" t="str">
        <f>IF(RES_hhdet_in_tes!N93=0,"",RES_hhdet_in_tes!N93/RES_hhdet_in_fec!N93)</f>
        <v/>
      </c>
      <c r="O93" s="170" t="str">
        <f>IF(RES_hhdet_in_tes!O93=0,"",RES_hhdet_in_tes!O93/RES_hhdet_in_fec!O93)</f>
        <v/>
      </c>
      <c r="P93" s="170" t="str">
        <f>IF(RES_hhdet_in_tes!P93=0,"",RES_hhdet_in_tes!P93/RES_hhdet_in_fec!P93)</f>
        <v/>
      </c>
      <c r="Q93" s="170" t="str">
        <f>IF(RES_hhdet_in_tes!Q93=0,"",RES_hhdet_in_tes!Q93/RES_hhdet_in_fec!Q93)</f>
        <v/>
      </c>
    </row>
    <row r="94" spans="1:17" ht="12" customHeight="1" x14ac:dyDescent="0.25">
      <c r="A94" s="148" t="s">
        <v>57</v>
      </c>
      <c r="B94" s="73"/>
      <c r="C94" s="73" t="str">
        <f>IF(RES_hhdet_in_tes!C94=0,"",RES_hhdet_in_tes!C94/RES_hhdet_in_fec!C94)</f>
        <v/>
      </c>
      <c r="D94" s="73" t="str">
        <f>IF(RES_hhdet_in_tes!D94=0,"",RES_hhdet_in_tes!D94/RES_hhdet_in_fec!D94)</f>
        <v/>
      </c>
      <c r="E94" s="73" t="str">
        <f>IF(RES_hhdet_in_tes!E94=0,"",RES_hhdet_in_tes!E94/RES_hhdet_in_fec!E94)</f>
        <v/>
      </c>
      <c r="F94" s="73" t="str">
        <f>IF(RES_hhdet_in_tes!F94=0,"",RES_hhdet_in_tes!F94/RES_hhdet_in_fec!F94)</f>
        <v/>
      </c>
      <c r="G94" s="73" t="str">
        <f>IF(RES_hhdet_in_tes!G94=0,"",RES_hhdet_in_tes!G94/RES_hhdet_in_fec!G94)</f>
        <v/>
      </c>
      <c r="H94" s="73" t="str">
        <f>IF(RES_hhdet_in_tes!H94=0,"",RES_hhdet_in_tes!H94/RES_hhdet_in_fec!H94)</f>
        <v/>
      </c>
      <c r="I94" s="73" t="str">
        <f>IF(RES_hhdet_in_tes!I94=0,"",RES_hhdet_in_tes!I94/RES_hhdet_in_fec!I94)</f>
        <v/>
      </c>
      <c r="J94" s="73" t="str">
        <f>IF(RES_hhdet_in_tes!J94=0,"",RES_hhdet_in_tes!J94/RES_hhdet_in_fec!J94)</f>
        <v/>
      </c>
      <c r="K94" s="73" t="str">
        <f>IF(RES_hhdet_in_tes!K94=0,"",RES_hhdet_in_tes!K94/RES_hhdet_in_fec!K94)</f>
        <v/>
      </c>
      <c r="L94" s="73" t="str">
        <f>IF(RES_hhdet_in_tes!L94=0,"",RES_hhdet_in_tes!L94/RES_hhdet_in_fec!L94)</f>
        <v/>
      </c>
      <c r="M94" s="73" t="str">
        <f>IF(RES_hhdet_in_tes!M94=0,"",RES_hhdet_in_tes!M94/RES_hhdet_in_fec!M94)</f>
        <v/>
      </c>
      <c r="N94" s="73" t="str">
        <f>IF(RES_hhdet_in_tes!N94=0,"",RES_hhdet_in_tes!N94/RES_hhdet_in_fec!N94)</f>
        <v/>
      </c>
      <c r="O94" s="73" t="str">
        <f>IF(RES_hhdet_in_tes!O94=0,"",RES_hhdet_in_tes!O94/RES_hhdet_in_fec!O94)</f>
        <v/>
      </c>
      <c r="P94" s="73" t="str">
        <f>IF(RES_hhdet_in_tes!P94=0,"",RES_hhdet_in_tes!P94/RES_hhdet_in_fec!P94)</f>
        <v/>
      </c>
      <c r="Q94" s="73" t="str">
        <f>IF(RES_hhdet_in_tes!Q94=0,"",RES_hhdet_in_tes!Q94/RES_hhdet_in_fec!Q94)</f>
        <v/>
      </c>
    </row>
    <row r="95" spans="1:17" ht="12" customHeight="1" x14ac:dyDescent="0.25">
      <c r="A95" s="148" t="s">
        <v>59</v>
      </c>
      <c r="B95" s="73"/>
      <c r="C95" s="73" t="str">
        <f>IF(RES_hhdet_in_tes!C95=0,"",RES_hhdet_in_tes!C95/RES_hhdet_in_fec!C95)</f>
        <v/>
      </c>
      <c r="D95" s="73" t="str">
        <f>IF(RES_hhdet_in_tes!D95=0,"",RES_hhdet_in_tes!D95/RES_hhdet_in_fec!D95)</f>
        <v/>
      </c>
      <c r="E95" s="73" t="str">
        <f>IF(RES_hhdet_in_tes!E95=0,"",RES_hhdet_in_tes!E95/RES_hhdet_in_fec!E95)</f>
        <v/>
      </c>
      <c r="F95" s="73" t="str">
        <f>IF(RES_hhdet_in_tes!F95=0,"",RES_hhdet_in_tes!F95/RES_hhdet_in_fec!F95)</f>
        <v/>
      </c>
      <c r="G95" s="73" t="str">
        <f>IF(RES_hhdet_in_tes!G95=0,"",RES_hhdet_in_tes!G95/RES_hhdet_in_fec!G95)</f>
        <v/>
      </c>
      <c r="H95" s="73" t="str">
        <f>IF(RES_hhdet_in_tes!H95=0,"",RES_hhdet_in_tes!H95/RES_hhdet_in_fec!H95)</f>
        <v/>
      </c>
      <c r="I95" s="73" t="str">
        <f>IF(RES_hhdet_in_tes!I95=0,"",RES_hhdet_in_tes!I95/RES_hhdet_in_fec!I95)</f>
        <v/>
      </c>
      <c r="J95" s="73" t="str">
        <f>IF(RES_hhdet_in_tes!J95=0,"",RES_hhdet_in_tes!J95/RES_hhdet_in_fec!J95)</f>
        <v/>
      </c>
      <c r="K95" s="73" t="str">
        <f>IF(RES_hhdet_in_tes!K95=0,"",RES_hhdet_in_tes!K95/RES_hhdet_in_fec!K95)</f>
        <v/>
      </c>
      <c r="L95" s="73" t="str">
        <f>IF(RES_hhdet_in_tes!L95=0,"",RES_hhdet_in_tes!L95/RES_hhdet_in_fec!L95)</f>
        <v/>
      </c>
      <c r="M95" s="73" t="str">
        <f>IF(RES_hhdet_in_tes!M95=0,"",RES_hhdet_in_tes!M95/RES_hhdet_in_fec!M95)</f>
        <v/>
      </c>
      <c r="N95" s="73" t="str">
        <f>IF(RES_hhdet_in_tes!N95=0,"",RES_hhdet_in_tes!N95/RES_hhdet_in_fec!N95)</f>
        <v/>
      </c>
      <c r="O95" s="73" t="str">
        <f>IF(RES_hhdet_in_tes!O95=0,"",RES_hhdet_in_tes!O95/RES_hhdet_in_fec!O95)</f>
        <v/>
      </c>
      <c r="P95" s="73" t="str">
        <f>IF(RES_hhdet_in_tes!P95=0,"",RES_hhdet_in_tes!P95/RES_hhdet_in_fec!P95)</f>
        <v/>
      </c>
      <c r="Q95" s="73" t="str">
        <f>IF(RES_hhdet_in_tes!Q95=0,"",RES_hhdet_in_tes!Q95/RES_hhdet_in_fec!Q95)</f>
        <v/>
      </c>
    </row>
    <row r="96" spans="1:17" ht="12" customHeight="1" x14ac:dyDescent="0.25">
      <c r="A96" s="163" t="s">
        <v>142</v>
      </c>
      <c r="B96" s="171"/>
      <c r="C96" s="171">
        <f>IF(RES_hhdet_in_tes!C96=0,"",RES_hhdet_in_tes!C96/RES_hhdet_in_fec!C96)</f>
        <v>0.72566935596011484</v>
      </c>
      <c r="D96" s="171">
        <f>IF(RES_hhdet_in_tes!D96=0,"",RES_hhdet_in_tes!D96/RES_hhdet_in_fec!D96)</f>
        <v>0.73113477208351685</v>
      </c>
      <c r="E96" s="171">
        <f>IF(RES_hhdet_in_tes!E96=0,"",RES_hhdet_in_tes!E96/RES_hhdet_in_fec!E96)</f>
        <v>0.73714787737798659</v>
      </c>
      <c r="F96" s="171">
        <f>IF(RES_hhdet_in_tes!F96=0,"",RES_hhdet_in_tes!F96/RES_hhdet_in_fec!F96)</f>
        <v>0.74177713195990624</v>
      </c>
      <c r="G96" s="171" t="str">
        <f>IF(RES_hhdet_in_tes!G96=0,"",RES_hhdet_in_tes!G96/RES_hhdet_in_fec!G96)</f>
        <v/>
      </c>
      <c r="H96" s="171">
        <f>IF(RES_hhdet_in_tes!H96=0,"",RES_hhdet_in_tes!H96/RES_hhdet_in_fec!H96)</f>
        <v>0.75220426403893936</v>
      </c>
      <c r="I96" s="171">
        <f>IF(RES_hhdet_in_tes!I96=0,"",RES_hhdet_in_tes!I96/RES_hhdet_in_fec!I96)</f>
        <v>0.75758864785643232</v>
      </c>
      <c r="J96" s="171">
        <f>IF(RES_hhdet_in_tes!J96=0,"",RES_hhdet_in_tes!J96/RES_hhdet_in_fec!J96)</f>
        <v>0.76291824725192781</v>
      </c>
      <c r="K96" s="171" t="str">
        <f>IF(RES_hhdet_in_tes!K96=0,"",RES_hhdet_in_tes!K96/RES_hhdet_in_fec!K96)</f>
        <v/>
      </c>
      <c r="L96" s="171" t="str">
        <f>IF(RES_hhdet_in_tes!L96=0,"",RES_hhdet_in_tes!L96/RES_hhdet_in_fec!L96)</f>
        <v/>
      </c>
      <c r="M96" s="171">
        <f>IF(RES_hhdet_in_tes!M96=0,"",RES_hhdet_in_tes!M96/RES_hhdet_in_fec!M96)</f>
        <v>0.76443867375868535</v>
      </c>
      <c r="N96" s="171" t="str">
        <f>IF(RES_hhdet_in_tes!N96=0,"",RES_hhdet_in_tes!N96/RES_hhdet_in_fec!N96)</f>
        <v/>
      </c>
      <c r="O96" s="171">
        <f>IF(RES_hhdet_in_tes!O96=0,"",RES_hhdet_in_tes!O96/RES_hhdet_in_fec!O96)</f>
        <v>0.76945715156848138</v>
      </c>
      <c r="P96" s="171">
        <f>IF(RES_hhdet_in_tes!P96=0,"",RES_hhdet_in_tes!P96/RES_hhdet_in_fec!P96)</f>
        <v>0.77447475840239388</v>
      </c>
      <c r="Q96" s="171">
        <f>IF(RES_hhdet_in_tes!Q96=0,"",RES_hhdet_in_tes!Q96/RES_hhdet_in_fec!Q96)</f>
        <v>0.77804345500786487</v>
      </c>
    </row>
    <row r="97" spans="1:17" ht="12" customHeight="1" x14ac:dyDescent="0.25">
      <c r="A97" s="161" t="s">
        <v>141</v>
      </c>
      <c r="B97" s="170"/>
      <c r="C97" s="170">
        <f>IF(RES_hhdet_in_tes!C97=0,"",RES_hhdet_in_tes!C97/RES_hhdet_in_fec!C97)</f>
        <v>0.79532487996530943</v>
      </c>
      <c r="D97" s="170">
        <f>IF(RES_hhdet_in_tes!D97=0,"",RES_hhdet_in_tes!D97/RES_hhdet_in_fec!D97)</f>
        <v>0.80138712327086592</v>
      </c>
      <c r="E97" s="170">
        <f>IF(RES_hhdet_in_tes!E97=0,"",RES_hhdet_in_tes!E97/RES_hhdet_in_fec!E97)</f>
        <v>0.80626299456208295</v>
      </c>
      <c r="F97" s="170">
        <f>IF(RES_hhdet_in_tes!F97=0,"",RES_hhdet_in_tes!F97/RES_hhdet_in_fec!F97)</f>
        <v>0.81463078406811862</v>
      </c>
      <c r="G97" s="170">
        <f>IF(RES_hhdet_in_tes!G97=0,"",RES_hhdet_in_tes!G97/RES_hhdet_in_fec!G97)</f>
        <v>0.81468066451697108</v>
      </c>
      <c r="H97" s="170">
        <f>IF(RES_hhdet_in_tes!H97=0,"",RES_hhdet_in_tes!H97/RES_hhdet_in_fec!H97)</f>
        <v>0.82129369193940582</v>
      </c>
      <c r="I97" s="170">
        <f>IF(RES_hhdet_in_tes!I97=0,"",RES_hhdet_in_tes!I97/RES_hhdet_in_fec!I97)</f>
        <v>0.81723747686659964</v>
      </c>
      <c r="J97" s="170">
        <f>IF(RES_hhdet_in_tes!J97=0,"",RES_hhdet_in_tes!J97/RES_hhdet_in_fec!J97)</f>
        <v>0.82684403194676215</v>
      </c>
      <c r="K97" s="170">
        <f>IF(RES_hhdet_in_tes!K97=0,"",RES_hhdet_in_tes!K97/RES_hhdet_in_fec!K97)</f>
        <v>0.82425910715049477</v>
      </c>
      <c r="L97" s="170">
        <f>IF(RES_hhdet_in_tes!L97=0,"",RES_hhdet_in_tes!L97/RES_hhdet_in_fec!L97)</f>
        <v>0.83112116537634606</v>
      </c>
      <c r="M97" s="170">
        <f>IF(RES_hhdet_in_tes!M97=0,"",RES_hhdet_in_tes!M97/RES_hhdet_in_fec!M97)</f>
        <v>0.82644930559425089</v>
      </c>
      <c r="N97" s="170">
        <f>IF(RES_hhdet_in_tes!N97=0,"",RES_hhdet_in_tes!N97/RES_hhdet_in_fec!N97)</f>
        <v>0.83258325626346574</v>
      </c>
      <c r="O97" s="170">
        <f>IF(RES_hhdet_in_tes!O97=0,"",RES_hhdet_in_tes!O97/RES_hhdet_in_fec!O97)</f>
        <v>0.83912892680586837</v>
      </c>
      <c r="P97" s="170">
        <f>IF(RES_hhdet_in_tes!P97=0,"",RES_hhdet_in_tes!P97/RES_hhdet_in_fec!P97)</f>
        <v>0.82973879135572481</v>
      </c>
      <c r="Q97" s="170">
        <f>IF(RES_hhdet_in_tes!Q97=0,"",RES_hhdet_in_tes!Q97/RES_hhdet_in_fec!Q97)</f>
        <v>0.83593114522809253</v>
      </c>
    </row>
    <row r="98" spans="1:17" ht="12" customHeight="1" x14ac:dyDescent="0.25">
      <c r="A98" s="148" t="s">
        <v>60</v>
      </c>
      <c r="B98" s="73"/>
      <c r="C98" s="73">
        <f>IF(RES_hhdet_in_tes!C98=0,"",RES_hhdet_in_tes!C98/RES_hhdet_in_fec!C98)</f>
        <v>0.71885682497605063</v>
      </c>
      <c r="D98" s="73">
        <f>IF(RES_hhdet_in_tes!D98=0,"",RES_hhdet_in_tes!D98/RES_hhdet_in_fec!D98)</f>
        <v>0.72552195191199176</v>
      </c>
      <c r="E98" s="73">
        <f>IF(RES_hhdet_in_tes!E98=0,"",RES_hhdet_in_tes!E98/RES_hhdet_in_fec!E98)</f>
        <v>0.73130698617408907</v>
      </c>
      <c r="F98" s="73">
        <f>IF(RES_hhdet_in_tes!F98=0,"",RES_hhdet_in_tes!F98/RES_hhdet_in_fec!F98)</f>
        <v>0.74061939159467161</v>
      </c>
      <c r="G98" s="73">
        <f>IF(RES_hhdet_in_tes!G98=0,"",RES_hhdet_in_tes!G98/RES_hhdet_in_fec!G98)</f>
        <v>0.74193336848335401</v>
      </c>
      <c r="H98" s="73">
        <f>IF(RES_hhdet_in_tes!H98=0,"",RES_hhdet_in_tes!H98/RES_hhdet_in_fec!H98)</f>
        <v>0.74916145139488788</v>
      </c>
      <c r="I98" s="73">
        <f>IF(RES_hhdet_in_tes!I98=0,"",RES_hhdet_in_tes!I98/RES_hhdet_in_fec!I98)</f>
        <v>0.75008351711738086</v>
      </c>
      <c r="J98" s="73">
        <f>IF(RES_hhdet_in_tes!J98=0,"",RES_hhdet_in_tes!J98/RES_hhdet_in_fec!J98)</f>
        <v>0.75677713441922889</v>
      </c>
      <c r="K98" s="73">
        <f>IF(RES_hhdet_in_tes!K98=0,"",RES_hhdet_in_tes!K98/RES_hhdet_in_fec!K98)</f>
        <v>0.75704893649935245</v>
      </c>
      <c r="L98" s="73">
        <f>IF(RES_hhdet_in_tes!L98=0,"",RES_hhdet_in_tes!L98/RES_hhdet_in_fec!L98)</f>
        <v>0.76242133901970977</v>
      </c>
      <c r="M98" s="73">
        <f>IF(RES_hhdet_in_tes!M98=0,"",RES_hhdet_in_tes!M98/RES_hhdet_in_fec!M98)</f>
        <v>0.76343698604156285</v>
      </c>
      <c r="N98" s="73">
        <f>IF(RES_hhdet_in_tes!N98=0,"",RES_hhdet_in_tes!N98/RES_hhdet_in_fec!N98)</f>
        <v>0.77021373208497057</v>
      </c>
      <c r="O98" s="73">
        <f>IF(RES_hhdet_in_tes!O98=0,"",RES_hhdet_in_tes!O98/RES_hhdet_in_fec!O98)</f>
        <v>0.77481752722292718</v>
      </c>
      <c r="P98" s="73">
        <f>IF(RES_hhdet_in_tes!P98=0,"",RES_hhdet_in_tes!P98/RES_hhdet_in_fec!P98)</f>
        <v>0.77221382057623045</v>
      </c>
      <c r="Q98" s="73">
        <f>IF(RES_hhdet_in_tes!Q98=0,"",RES_hhdet_in_tes!Q98/RES_hhdet_in_fec!Q98)</f>
        <v>0.77614414038378665</v>
      </c>
    </row>
    <row r="99" spans="1:17" ht="12" customHeight="1" x14ac:dyDescent="0.25">
      <c r="A99" s="148" t="s">
        <v>59</v>
      </c>
      <c r="B99" s="73"/>
      <c r="C99" s="73">
        <f>IF(RES_hhdet_in_tes!C99=0,"",RES_hhdet_in_tes!C99/RES_hhdet_in_fec!C99)</f>
        <v>1.0174650137098049</v>
      </c>
      <c r="D99" s="73">
        <f>IF(RES_hhdet_in_tes!D99=0,"",RES_hhdet_in_tes!D99/RES_hhdet_in_fec!D99)</f>
        <v>1.0191103982415501</v>
      </c>
      <c r="E99" s="73">
        <f>IF(RES_hhdet_in_tes!E99=0,"",RES_hhdet_in_tes!E99/RES_hhdet_in_fec!E99)</f>
        <v>1.0198337514119449</v>
      </c>
      <c r="F99" s="73">
        <f>IF(RES_hhdet_in_tes!F99=0,"",RES_hhdet_in_tes!F99/RES_hhdet_in_fec!F99)</f>
        <v>1.0180659230156364</v>
      </c>
      <c r="G99" s="73">
        <f>IF(RES_hhdet_in_tes!G99=0,"",RES_hhdet_in_tes!G99/RES_hhdet_in_fec!G99)</f>
        <v>1.0156274313907021</v>
      </c>
      <c r="H99" s="73">
        <f>IF(RES_hhdet_in_tes!H99=0,"",RES_hhdet_in_tes!H99/RES_hhdet_in_fec!H99)</f>
        <v>1.0157985691091256</v>
      </c>
      <c r="I99" s="73">
        <f>IF(RES_hhdet_in_tes!I99=0,"",RES_hhdet_in_tes!I99/RES_hhdet_in_fec!I99)</f>
        <v>1.0128887424767004</v>
      </c>
      <c r="J99" s="73">
        <f>IF(RES_hhdet_in_tes!J99=0,"",RES_hhdet_in_tes!J99/RES_hhdet_in_fec!J99)</f>
        <v>1.0182067036592453</v>
      </c>
      <c r="K99" s="73">
        <f>IF(RES_hhdet_in_tes!K99=0,"",RES_hhdet_in_tes!K99/RES_hhdet_in_fec!K99)</f>
        <v>1.0129368813910091</v>
      </c>
      <c r="L99" s="73">
        <f>IF(RES_hhdet_in_tes!L99=0,"",RES_hhdet_in_tes!L99/RES_hhdet_in_fec!L99)</f>
        <v>1.0137563399797485</v>
      </c>
      <c r="M99" s="73">
        <f>IF(RES_hhdet_in_tes!M99=0,"",RES_hhdet_in_tes!M99/RES_hhdet_in_fec!M99)</f>
        <v>1.0097632093046429</v>
      </c>
      <c r="N99" s="73">
        <f>IF(RES_hhdet_in_tes!N99=0,"",RES_hhdet_in_tes!N99/RES_hhdet_in_fec!N99)</f>
        <v>1.0095118508533019</v>
      </c>
      <c r="O99" s="73">
        <f>IF(RES_hhdet_in_tes!O99=0,"",RES_hhdet_in_tes!O99/RES_hhdet_in_fec!O99)</f>
        <v>1.0127779623237032</v>
      </c>
      <c r="P99" s="73">
        <f>IF(RES_hhdet_in_tes!P99=0,"",RES_hhdet_in_tes!P99/RES_hhdet_in_fec!P99)</f>
        <v>1.0055653360523606</v>
      </c>
      <c r="Q99" s="73">
        <f>IF(RES_hhdet_in_tes!Q99=0,"",RES_hhdet_in_tes!Q99/RES_hhdet_in_fec!Q99)</f>
        <v>1.0079833001030416</v>
      </c>
    </row>
    <row r="100" spans="1:17" ht="12" customHeight="1" x14ac:dyDescent="0.25">
      <c r="A100" s="158" t="s">
        <v>62</v>
      </c>
      <c r="B100" s="169"/>
      <c r="C100" s="169">
        <f>IF(RES_hhdet_in_tes!C100=0,"",RES_hhdet_in_tes!C100/RES_hhdet_in_fec!C100)</f>
        <v>0.75747096855676332</v>
      </c>
      <c r="D100" s="169">
        <f>IF(RES_hhdet_in_tes!D100=0,"",RES_hhdet_in_tes!D100/RES_hhdet_in_fec!D100)</f>
        <v>0.79289539539018039</v>
      </c>
      <c r="E100" s="169">
        <f>IF(RES_hhdet_in_tes!E100=0,"",RES_hhdet_in_tes!E100/RES_hhdet_in_fec!E100)</f>
        <v>0.77535377559242902</v>
      </c>
      <c r="F100" s="169">
        <f>IF(RES_hhdet_in_tes!F100=0,"",RES_hhdet_in_tes!F100/RES_hhdet_in_fec!F100)</f>
        <v>0.79931157566095012</v>
      </c>
      <c r="G100" s="169">
        <f>IF(RES_hhdet_in_tes!G100=0,"",RES_hhdet_in_tes!G100/RES_hhdet_in_fec!G100)</f>
        <v>0.82227540117393672</v>
      </c>
      <c r="H100" s="169">
        <f>IF(RES_hhdet_in_tes!H100=0,"",RES_hhdet_in_tes!H100/RES_hhdet_in_fec!H100)</f>
        <v>0.82363125196527009</v>
      </c>
      <c r="I100" s="169">
        <f>IF(RES_hhdet_in_tes!I100=0,"",RES_hhdet_in_tes!I100/RES_hhdet_in_fec!I100)</f>
        <v>0.80498152655800359</v>
      </c>
      <c r="J100" s="169">
        <f>IF(RES_hhdet_in_tes!J100=0,"",RES_hhdet_in_tes!J100/RES_hhdet_in_fec!J100)</f>
        <v>0.81780968923630615</v>
      </c>
      <c r="K100" s="169">
        <f>IF(RES_hhdet_in_tes!K100=0,"",RES_hhdet_in_tes!K100/RES_hhdet_in_fec!K100)</f>
        <v>0.82730477215335585</v>
      </c>
      <c r="L100" s="169">
        <f>IF(RES_hhdet_in_tes!L100=0,"",RES_hhdet_in_tes!L100/RES_hhdet_in_fec!L100)</f>
        <v>0.82018801955068577</v>
      </c>
      <c r="M100" s="169">
        <f>IF(RES_hhdet_in_tes!M100=0,"",RES_hhdet_in_tes!M100/RES_hhdet_in_fec!M100)</f>
        <v>0.83369233802142495</v>
      </c>
      <c r="N100" s="169">
        <f>IF(RES_hhdet_in_tes!N100=0,"",RES_hhdet_in_tes!N100/RES_hhdet_in_fec!N100)</f>
        <v>0.81077987497629544</v>
      </c>
      <c r="O100" s="169">
        <f>IF(RES_hhdet_in_tes!O100=0,"",RES_hhdet_in_tes!O100/RES_hhdet_in_fec!O100)</f>
        <v>0.8190544345754559</v>
      </c>
      <c r="P100" s="169">
        <f>IF(RES_hhdet_in_tes!P100=0,"",RES_hhdet_in_tes!P100/RES_hhdet_in_fec!P100)</f>
        <v>0.83182856447909426</v>
      </c>
      <c r="Q100" s="169">
        <f>IF(RES_hhdet_in_tes!Q100=0,"",RES_hhdet_in_tes!Q100/RES_hhdet_in_fec!Q100)</f>
        <v>0.78672603746107794</v>
      </c>
    </row>
    <row r="101" spans="1:17" ht="12" customHeight="1" x14ac:dyDescent="0.25">
      <c r="A101" s="23" t="s">
        <v>55</v>
      </c>
      <c r="B101" s="73"/>
      <c r="C101" s="73">
        <f>IF(RES_hhdet_in_tes!C101=0,"",RES_hhdet_in_tes!C101/RES_hhdet_in_fec!C101)</f>
        <v>0.33024608103631814</v>
      </c>
      <c r="D101" s="73">
        <f>IF(RES_hhdet_in_tes!D101=0,"",RES_hhdet_in_tes!D101/RES_hhdet_in_fec!D101)</f>
        <v>0.33287460950147418</v>
      </c>
      <c r="E101" s="73">
        <f>IF(RES_hhdet_in_tes!E101=0,"",RES_hhdet_in_tes!E101/RES_hhdet_in_fec!E101)</f>
        <v>0.33553032354825962</v>
      </c>
      <c r="F101" s="73">
        <f>IF(RES_hhdet_in_tes!F101=0,"",RES_hhdet_in_tes!F101/RES_hhdet_in_fec!F101)</f>
        <v>0.33827785756604584</v>
      </c>
      <c r="G101" s="73">
        <f>IF(RES_hhdet_in_tes!G101=0,"",RES_hhdet_in_tes!G101/RES_hhdet_in_fec!G101)</f>
        <v>0.34090519876716513</v>
      </c>
      <c r="H101" s="73">
        <f>IF(RES_hhdet_in_tes!H101=0,"",RES_hhdet_in_tes!H101/RES_hhdet_in_fec!H101)</f>
        <v>0.34350396159950164</v>
      </c>
      <c r="I101" s="73">
        <f>IF(RES_hhdet_in_tes!I101=0,"",RES_hhdet_in_tes!I101/RES_hhdet_in_fec!I101)</f>
        <v>0.34596145848634957</v>
      </c>
      <c r="J101" s="73">
        <f>IF(RES_hhdet_in_tes!J101=0,"",RES_hhdet_in_tes!J101/RES_hhdet_in_fec!J101)</f>
        <v>0.34881436730446497</v>
      </c>
      <c r="K101" s="73">
        <f>IF(RES_hhdet_in_tes!K101=0,"",RES_hhdet_in_tes!K101/RES_hhdet_in_fec!K101)</f>
        <v>0.35066353414253976</v>
      </c>
      <c r="L101" s="73">
        <f>IF(RES_hhdet_in_tes!L101=0,"",RES_hhdet_in_tes!L101/RES_hhdet_in_fec!L101)</f>
        <v>0.35181096695900205</v>
      </c>
      <c r="M101" s="73">
        <f>IF(RES_hhdet_in_tes!M101=0,"",RES_hhdet_in_tes!M101/RES_hhdet_in_fec!M101)</f>
        <v>0.35298758970034527</v>
      </c>
      <c r="N101" s="73">
        <f>IF(RES_hhdet_in_tes!N101=0,"",RES_hhdet_in_tes!N101/RES_hhdet_in_fec!N101)</f>
        <v>0.35352724055711537</v>
      </c>
      <c r="O101" s="73">
        <f>IF(RES_hhdet_in_tes!O101=0,"",RES_hhdet_in_tes!O101/RES_hhdet_in_fec!O101)</f>
        <v>0.35337416161778895</v>
      </c>
      <c r="P101" s="73">
        <f>IF(RES_hhdet_in_tes!P101=0,"",RES_hhdet_in_tes!P101/RES_hhdet_in_fec!P101)</f>
        <v>0.3530966000264984</v>
      </c>
      <c r="Q101" s="73">
        <f>IF(RES_hhdet_in_tes!Q101=0,"",RES_hhdet_in_tes!Q101/RES_hhdet_in_fec!Q101)</f>
        <v>0.35305727291919525</v>
      </c>
    </row>
    <row r="102" spans="1:17" ht="12" customHeight="1" x14ac:dyDescent="0.25">
      <c r="A102" s="23" t="s">
        <v>57</v>
      </c>
      <c r="B102" s="73"/>
      <c r="C102" s="73" t="str">
        <f>IF(RES_hhdet_in_tes!C102=0,"",RES_hhdet_in_tes!C102/RES_hhdet_in_fec!C102)</f>
        <v/>
      </c>
      <c r="D102" s="73" t="str">
        <f>IF(RES_hhdet_in_tes!D102=0,"",RES_hhdet_in_tes!D102/RES_hhdet_in_fec!D102)</f>
        <v/>
      </c>
      <c r="E102" s="73" t="str">
        <f>IF(RES_hhdet_in_tes!E102=0,"",RES_hhdet_in_tes!E102/RES_hhdet_in_fec!E102)</f>
        <v/>
      </c>
      <c r="F102" s="73" t="str">
        <f>IF(RES_hhdet_in_tes!F102=0,"",RES_hhdet_in_tes!F102/RES_hhdet_in_fec!F102)</f>
        <v/>
      </c>
      <c r="G102" s="73" t="str">
        <f>IF(RES_hhdet_in_tes!G102=0,"",RES_hhdet_in_tes!G102/RES_hhdet_in_fec!G102)</f>
        <v/>
      </c>
      <c r="H102" s="73" t="str">
        <f>IF(RES_hhdet_in_tes!H102=0,"",RES_hhdet_in_tes!H102/RES_hhdet_in_fec!H102)</f>
        <v/>
      </c>
      <c r="I102" s="73" t="str">
        <f>IF(RES_hhdet_in_tes!I102=0,"",RES_hhdet_in_tes!I102/RES_hhdet_in_fec!I102)</f>
        <v/>
      </c>
      <c r="J102" s="73" t="str">
        <f>IF(RES_hhdet_in_tes!J102=0,"",RES_hhdet_in_tes!J102/RES_hhdet_in_fec!J102)</f>
        <v/>
      </c>
      <c r="K102" s="73" t="str">
        <f>IF(RES_hhdet_in_tes!K102=0,"",RES_hhdet_in_tes!K102/RES_hhdet_in_fec!K102)</f>
        <v/>
      </c>
      <c r="L102" s="73" t="str">
        <f>IF(RES_hhdet_in_tes!L102=0,"",RES_hhdet_in_tes!L102/RES_hhdet_in_fec!L102)</f>
        <v/>
      </c>
      <c r="M102" s="73" t="str">
        <f>IF(RES_hhdet_in_tes!M102=0,"",RES_hhdet_in_tes!M102/RES_hhdet_in_fec!M102)</f>
        <v/>
      </c>
      <c r="N102" s="73" t="str">
        <f>IF(RES_hhdet_in_tes!N102=0,"",RES_hhdet_in_tes!N102/RES_hhdet_in_fec!N102)</f>
        <v/>
      </c>
      <c r="O102" s="73" t="str">
        <f>IF(RES_hhdet_in_tes!O102=0,"",RES_hhdet_in_tes!O102/RES_hhdet_in_fec!O102)</f>
        <v/>
      </c>
      <c r="P102" s="73" t="str">
        <f>IF(RES_hhdet_in_tes!P102=0,"",RES_hhdet_in_tes!P102/RES_hhdet_in_fec!P102)</f>
        <v/>
      </c>
      <c r="Q102" s="73" t="str">
        <f>IF(RES_hhdet_in_tes!Q102=0,"",RES_hhdet_in_tes!Q102/RES_hhdet_in_fec!Q102)</f>
        <v/>
      </c>
    </row>
    <row r="103" spans="1:17" ht="12" customHeight="1" x14ac:dyDescent="0.25">
      <c r="A103" s="29" t="s">
        <v>140</v>
      </c>
      <c r="B103" s="65"/>
      <c r="C103" s="65">
        <f>IF(RES_hhdet_in_tes!C103=0,"",RES_hhdet_in_tes!C103/RES_hhdet_in_fec!C103)</f>
        <v>0.83172319037762987</v>
      </c>
      <c r="D103" s="65">
        <f>IF(RES_hhdet_in_tes!D103=0,"",RES_hhdet_in_tes!D103/RES_hhdet_in_fec!D103)</f>
        <v>0.8357197357723597</v>
      </c>
      <c r="E103" s="65">
        <f>IF(RES_hhdet_in_tes!E103=0,"",RES_hhdet_in_tes!E103/RES_hhdet_in_fec!E103)</f>
        <v>0.83983450010772764</v>
      </c>
      <c r="F103" s="65">
        <f>IF(RES_hhdet_in_tes!F103=0,"",RES_hhdet_in_tes!F103/RES_hhdet_in_fec!F103)</f>
        <v>0.84396337010859435</v>
      </c>
      <c r="G103" s="65">
        <f>IF(RES_hhdet_in_tes!G103=0,"",RES_hhdet_in_tes!G103/RES_hhdet_in_fec!G103)</f>
        <v>0.84788137179530387</v>
      </c>
      <c r="H103" s="65">
        <f>IF(RES_hhdet_in_tes!H103=0,"",RES_hhdet_in_tes!H103/RES_hhdet_in_fec!H103)</f>
        <v>0.85153154437886436</v>
      </c>
      <c r="I103" s="65">
        <f>IF(RES_hhdet_in_tes!I103=0,"",RES_hhdet_in_tes!I103/RES_hhdet_in_fec!I103)</f>
        <v>0.85560278690406588</v>
      </c>
      <c r="J103" s="65">
        <f>IF(RES_hhdet_in_tes!J103=0,"",RES_hhdet_in_tes!J103/RES_hhdet_in_fec!J103)</f>
        <v>0.8597808464208192</v>
      </c>
      <c r="K103" s="65">
        <f>IF(RES_hhdet_in_tes!K103=0,"",RES_hhdet_in_tes!K103/RES_hhdet_in_fec!K103)</f>
        <v>0.85948537768145383</v>
      </c>
      <c r="L103" s="65">
        <f>IF(RES_hhdet_in_tes!L103=0,"",RES_hhdet_in_tes!L103/RES_hhdet_in_fec!L103)</f>
        <v>0.85979968108955096</v>
      </c>
      <c r="M103" s="65">
        <f>IF(RES_hhdet_in_tes!M103=0,"",RES_hhdet_in_tes!M103/RES_hhdet_in_fec!M103)</f>
        <v>0.85999852818241307</v>
      </c>
      <c r="N103" s="65">
        <f>IF(RES_hhdet_in_tes!N103=0,"",RES_hhdet_in_tes!N103/RES_hhdet_in_fec!N103)</f>
        <v>0.86004352306668019</v>
      </c>
      <c r="O103" s="65">
        <f>IF(RES_hhdet_in_tes!O103=0,"",RES_hhdet_in_tes!O103/RES_hhdet_in_fec!O103)</f>
        <v>0.86002045626286849</v>
      </c>
      <c r="P103" s="65">
        <f>IF(RES_hhdet_in_tes!P103=0,"",RES_hhdet_in_tes!P103/RES_hhdet_in_fec!P103)</f>
        <v>0.86038187710573022</v>
      </c>
      <c r="Q103" s="65">
        <f>IF(RES_hhdet_in_tes!Q103=0,"",RES_hhdet_in_tes!Q103/RES_hhdet_in_fec!Q103)</f>
        <v>0.86052968263405649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75"/>
      <c r="C105" s="175" t="str">
        <f>IF(RES_hhdet_in_tes!C105=0,"",RES_hhdet_in_tes!C105/RES_hhdet_in_fec!C105)</f>
        <v/>
      </c>
      <c r="D105" s="175" t="str">
        <f>IF(RES_hhdet_in_tes!D105=0,"",RES_hhdet_in_tes!D105/RES_hhdet_in_fec!D105)</f>
        <v/>
      </c>
      <c r="E105" s="175" t="str">
        <f>IF(RES_hhdet_in_tes!E105=0,"",RES_hhdet_in_tes!E105/RES_hhdet_in_fec!E105)</f>
        <v/>
      </c>
      <c r="F105" s="175" t="str">
        <f>IF(RES_hhdet_in_tes!F105=0,"",RES_hhdet_in_tes!F105/RES_hhdet_in_fec!F105)</f>
        <v/>
      </c>
      <c r="G105" s="175" t="str">
        <f>IF(RES_hhdet_in_tes!G105=0,"",RES_hhdet_in_tes!G105/RES_hhdet_in_fec!G105)</f>
        <v/>
      </c>
      <c r="H105" s="175" t="str">
        <f>IF(RES_hhdet_in_tes!H105=0,"",RES_hhdet_in_tes!H105/RES_hhdet_in_fec!H105)</f>
        <v/>
      </c>
      <c r="I105" s="175" t="str">
        <f>IF(RES_hhdet_in_tes!I105=0,"",RES_hhdet_in_tes!I105/RES_hhdet_in_fec!I105)</f>
        <v/>
      </c>
      <c r="J105" s="175" t="str">
        <f>IF(RES_hhdet_in_tes!J105=0,"",RES_hhdet_in_tes!J105/RES_hhdet_in_fec!J105)</f>
        <v/>
      </c>
      <c r="K105" s="175" t="str">
        <f>IF(RES_hhdet_in_tes!K105=0,"",RES_hhdet_in_tes!K105/RES_hhdet_in_fec!K105)</f>
        <v/>
      </c>
      <c r="L105" s="175" t="str">
        <f>IF(RES_hhdet_in_tes!L105=0,"",RES_hhdet_in_tes!L105/RES_hhdet_in_fec!L105)</f>
        <v/>
      </c>
      <c r="M105" s="175" t="str">
        <f>IF(RES_hhdet_in_tes!M105=0,"",RES_hhdet_in_tes!M105/RES_hhdet_in_fec!M105)</f>
        <v/>
      </c>
      <c r="N105" s="175" t="str">
        <f>IF(RES_hhdet_in_tes!N105=0,"",RES_hhdet_in_tes!N105/RES_hhdet_in_fec!N105)</f>
        <v/>
      </c>
      <c r="O105" s="175" t="str">
        <f>IF(RES_hhdet_in_tes!O105=0,"",RES_hhdet_in_tes!O105/RES_hhdet_in_fec!O105)</f>
        <v/>
      </c>
      <c r="P105" s="175" t="str">
        <f>IF(RES_hhdet_in_tes!P105=0,"",RES_hhdet_in_tes!P105/RES_hhdet_in_fec!P105)</f>
        <v/>
      </c>
      <c r="Q105" s="175" t="str">
        <f>IF(RES_hhdet_in_tes!Q105=0,"",RES_hhdet_in_tes!Q105/RES_hhdet_in_fec!Q105)</f>
        <v/>
      </c>
    </row>
    <row r="106" spans="1:17" ht="12.95" customHeight="1" x14ac:dyDescent="0.25">
      <c r="A106" s="158" t="s">
        <v>65</v>
      </c>
      <c r="B106" s="169"/>
      <c r="C106" s="169" t="str">
        <f>IF(RES_hhdet_in_tes!C106=0,"",RES_hhdet_in_tes!C106/RES_hhdet_in_fec!C106)</f>
        <v/>
      </c>
      <c r="D106" s="169" t="str">
        <f>IF(RES_hhdet_in_tes!D106=0,"",RES_hhdet_in_tes!D106/RES_hhdet_in_fec!D106)</f>
        <v/>
      </c>
      <c r="E106" s="169" t="str">
        <f>IF(RES_hhdet_in_tes!E106=0,"",RES_hhdet_in_tes!E106/RES_hhdet_in_fec!E106)</f>
        <v/>
      </c>
      <c r="F106" s="169" t="str">
        <f>IF(RES_hhdet_in_tes!F106=0,"",RES_hhdet_in_tes!F106/RES_hhdet_in_fec!F106)</f>
        <v/>
      </c>
      <c r="G106" s="169" t="str">
        <f>IF(RES_hhdet_in_tes!G106=0,"",RES_hhdet_in_tes!G106/RES_hhdet_in_fec!G106)</f>
        <v/>
      </c>
      <c r="H106" s="169" t="str">
        <f>IF(RES_hhdet_in_tes!H106=0,"",RES_hhdet_in_tes!H106/RES_hhdet_in_fec!H106)</f>
        <v/>
      </c>
      <c r="I106" s="169" t="str">
        <f>IF(RES_hhdet_in_tes!I106=0,"",RES_hhdet_in_tes!I106/RES_hhdet_in_fec!I106)</f>
        <v/>
      </c>
      <c r="J106" s="169" t="str">
        <f>IF(RES_hhdet_in_tes!J106=0,"",RES_hhdet_in_tes!J106/RES_hhdet_in_fec!J106)</f>
        <v/>
      </c>
      <c r="K106" s="169" t="str">
        <f>IF(RES_hhdet_in_tes!K106=0,"",RES_hhdet_in_tes!K106/RES_hhdet_in_fec!K106)</f>
        <v/>
      </c>
      <c r="L106" s="169" t="str">
        <f>IF(RES_hhdet_in_tes!L106=0,"",RES_hhdet_in_tes!L106/RES_hhdet_in_fec!L106)</f>
        <v/>
      </c>
      <c r="M106" s="169" t="str">
        <f>IF(RES_hhdet_in_tes!M106=0,"",RES_hhdet_in_tes!M106/RES_hhdet_in_fec!M106)</f>
        <v/>
      </c>
      <c r="N106" s="169" t="str">
        <f>IF(RES_hhdet_in_tes!N106=0,"",RES_hhdet_in_tes!N106/RES_hhdet_in_fec!N106)</f>
        <v/>
      </c>
      <c r="O106" s="169" t="str">
        <f>IF(RES_hhdet_in_tes!O106=0,"",RES_hhdet_in_tes!O106/RES_hhdet_in_fec!O106)</f>
        <v/>
      </c>
      <c r="P106" s="169" t="str">
        <f>IF(RES_hhdet_in_tes!P106=0,"",RES_hhdet_in_tes!P106/RES_hhdet_in_fec!P106)</f>
        <v/>
      </c>
      <c r="Q106" s="169" t="str">
        <f>IF(RES_hhdet_in_tes!Q106=0,"",RES_hhdet_in_tes!Q106/RES_hhdet_in_fec!Q106)</f>
        <v/>
      </c>
    </row>
    <row r="107" spans="1:17" ht="12" customHeight="1" x14ac:dyDescent="0.25">
      <c r="A107" s="23" t="s">
        <v>153</v>
      </c>
      <c r="B107" s="73"/>
      <c r="C107" s="73" t="str">
        <f>IF(RES_hhdet_in_tes!C107=0,"",RES_hhdet_in_tes!C107/RES_hhdet_in_fec!C107)</f>
        <v/>
      </c>
      <c r="D107" s="73" t="str">
        <f>IF(RES_hhdet_in_tes!D107=0,"",RES_hhdet_in_tes!D107/RES_hhdet_in_fec!D107)</f>
        <v/>
      </c>
      <c r="E107" s="73" t="str">
        <f>IF(RES_hhdet_in_tes!E107=0,"",RES_hhdet_in_tes!E107/RES_hhdet_in_fec!E107)</f>
        <v/>
      </c>
      <c r="F107" s="73" t="str">
        <f>IF(RES_hhdet_in_tes!F107=0,"",RES_hhdet_in_tes!F107/RES_hhdet_in_fec!F107)</f>
        <v/>
      </c>
      <c r="G107" s="73" t="str">
        <f>IF(RES_hhdet_in_tes!G107=0,"",RES_hhdet_in_tes!G107/RES_hhdet_in_fec!G107)</f>
        <v/>
      </c>
      <c r="H107" s="73" t="str">
        <f>IF(RES_hhdet_in_tes!H107=0,"",RES_hhdet_in_tes!H107/RES_hhdet_in_fec!H107)</f>
        <v/>
      </c>
      <c r="I107" s="73" t="str">
        <f>IF(RES_hhdet_in_tes!I107=0,"",RES_hhdet_in_tes!I107/RES_hhdet_in_fec!I107)</f>
        <v/>
      </c>
      <c r="J107" s="73" t="str">
        <f>IF(RES_hhdet_in_tes!J107=0,"",RES_hhdet_in_tes!J107/RES_hhdet_in_fec!J107)</f>
        <v/>
      </c>
      <c r="K107" s="73" t="str">
        <f>IF(RES_hhdet_in_tes!K107=0,"",RES_hhdet_in_tes!K107/RES_hhdet_in_fec!K107)</f>
        <v/>
      </c>
      <c r="L107" s="73" t="str">
        <f>IF(RES_hhdet_in_tes!L107=0,"",RES_hhdet_in_tes!L107/RES_hhdet_in_fec!L107)</f>
        <v/>
      </c>
      <c r="M107" s="73" t="str">
        <f>IF(RES_hhdet_in_tes!M107=0,"",RES_hhdet_in_tes!M107/RES_hhdet_in_fec!M107)</f>
        <v/>
      </c>
      <c r="N107" s="73" t="str">
        <f>IF(RES_hhdet_in_tes!N107=0,"",RES_hhdet_in_tes!N107/RES_hhdet_in_fec!N107)</f>
        <v/>
      </c>
      <c r="O107" s="73" t="str">
        <f>IF(RES_hhdet_in_tes!O107=0,"",RES_hhdet_in_tes!O107/RES_hhdet_in_fec!O107)</f>
        <v/>
      </c>
      <c r="P107" s="73" t="str">
        <f>IF(RES_hhdet_in_tes!P107=0,"",RES_hhdet_in_tes!P107/RES_hhdet_in_fec!P107)</f>
        <v/>
      </c>
      <c r="Q107" s="73" t="str">
        <f>IF(RES_hhdet_in_tes!Q107=0,"",RES_hhdet_in_tes!Q107/RES_hhdet_in_fec!Q107)</f>
        <v/>
      </c>
    </row>
    <row r="108" spans="1:17" ht="12" customHeight="1" x14ac:dyDescent="0.25">
      <c r="A108" s="23" t="s">
        <v>60</v>
      </c>
      <c r="B108" s="73"/>
      <c r="C108" s="73" t="str">
        <f>IF(RES_hhdet_in_tes!C108=0,"",RES_hhdet_in_tes!C108/RES_hhdet_in_fec!C108)</f>
        <v/>
      </c>
      <c r="D108" s="73" t="str">
        <f>IF(RES_hhdet_in_tes!D108=0,"",RES_hhdet_in_tes!D108/RES_hhdet_in_fec!D108)</f>
        <v/>
      </c>
      <c r="E108" s="73" t="str">
        <f>IF(RES_hhdet_in_tes!E108=0,"",RES_hhdet_in_tes!E108/RES_hhdet_in_fec!E108)</f>
        <v/>
      </c>
      <c r="F108" s="73" t="str">
        <f>IF(RES_hhdet_in_tes!F108=0,"",RES_hhdet_in_tes!F108/RES_hhdet_in_fec!F108)</f>
        <v/>
      </c>
      <c r="G108" s="73" t="str">
        <f>IF(RES_hhdet_in_tes!G108=0,"",RES_hhdet_in_tes!G108/RES_hhdet_in_fec!G108)</f>
        <v/>
      </c>
      <c r="H108" s="73" t="str">
        <f>IF(RES_hhdet_in_tes!H108=0,"",RES_hhdet_in_tes!H108/RES_hhdet_in_fec!H108)</f>
        <v/>
      </c>
      <c r="I108" s="73" t="str">
        <f>IF(RES_hhdet_in_tes!I108=0,"",RES_hhdet_in_tes!I108/RES_hhdet_in_fec!I108)</f>
        <v/>
      </c>
      <c r="J108" s="73" t="str">
        <f>IF(RES_hhdet_in_tes!J108=0,"",RES_hhdet_in_tes!J108/RES_hhdet_in_fec!J108)</f>
        <v/>
      </c>
      <c r="K108" s="73" t="str">
        <f>IF(RES_hhdet_in_tes!K108=0,"",RES_hhdet_in_tes!K108/RES_hhdet_in_fec!K108)</f>
        <v/>
      </c>
      <c r="L108" s="73" t="str">
        <f>IF(RES_hhdet_in_tes!L108=0,"",RES_hhdet_in_tes!L108/RES_hhdet_in_fec!L108)</f>
        <v/>
      </c>
      <c r="M108" s="73" t="str">
        <f>IF(RES_hhdet_in_tes!M108=0,"",RES_hhdet_in_tes!M108/RES_hhdet_in_fec!M108)</f>
        <v/>
      </c>
      <c r="N108" s="73" t="str">
        <f>IF(RES_hhdet_in_tes!N108=0,"",RES_hhdet_in_tes!N108/RES_hhdet_in_fec!N108)</f>
        <v/>
      </c>
      <c r="O108" s="73" t="str">
        <f>IF(RES_hhdet_in_tes!O108=0,"",RES_hhdet_in_tes!O108/RES_hhdet_in_fec!O108)</f>
        <v/>
      </c>
      <c r="P108" s="73" t="str">
        <f>IF(RES_hhdet_in_tes!P108=0,"",RES_hhdet_in_tes!P108/RES_hhdet_in_fec!P108)</f>
        <v/>
      </c>
      <c r="Q108" s="73" t="str">
        <f>IF(RES_hhdet_in_tes!Q108=0,"",RES_hhdet_in_tes!Q108/RES_hhdet_in_fec!Q108)</f>
        <v/>
      </c>
    </row>
    <row r="109" spans="1:17" ht="12.95" customHeight="1" x14ac:dyDescent="0.25">
      <c r="A109" s="158" t="s">
        <v>112</v>
      </c>
      <c r="B109" s="169"/>
      <c r="C109" s="169" t="str">
        <f>IF(RES_hhdet_in_tes!C109=0,"",RES_hhdet_in_tes!C109/RES_hhdet_in_fec!C109)</f>
        <v/>
      </c>
      <c r="D109" s="169" t="str">
        <f>IF(RES_hhdet_in_tes!D109=0,"",RES_hhdet_in_tes!D109/RES_hhdet_in_fec!D109)</f>
        <v/>
      </c>
      <c r="E109" s="169" t="str">
        <f>IF(RES_hhdet_in_tes!E109=0,"",RES_hhdet_in_tes!E109/RES_hhdet_in_fec!E109)</f>
        <v/>
      </c>
      <c r="F109" s="169" t="str">
        <f>IF(RES_hhdet_in_tes!F109=0,"",RES_hhdet_in_tes!F109/RES_hhdet_in_fec!F109)</f>
        <v/>
      </c>
      <c r="G109" s="169" t="str">
        <f>IF(RES_hhdet_in_tes!G109=0,"",RES_hhdet_in_tes!G109/RES_hhdet_in_fec!G109)</f>
        <v/>
      </c>
      <c r="H109" s="169" t="str">
        <f>IF(RES_hhdet_in_tes!H109=0,"",RES_hhdet_in_tes!H109/RES_hhdet_in_fec!H109)</f>
        <v/>
      </c>
      <c r="I109" s="169" t="str">
        <f>IF(RES_hhdet_in_tes!I109=0,"",RES_hhdet_in_tes!I109/RES_hhdet_in_fec!I109)</f>
        <v/>
      </c>
      <c r="J109" s="169" t="str">
        <f>IF(RES_hhdet_in_tes!J109=0,"",RES_hhdet_in_tes!J109/RES_hhdet_in_fec!J109)</f>
        <v/>
      </c>
      <c r="K109" s="169" t="str">
        <f>IF(RES_hhdet_in_tes!K109=0,"",RES_hhdet_in_tes!K109/RES_hhdet_in_fec!K109)</f>
        <v/>
      </c>
      <c r="L109" s="169" t="str">
        <f>IF(RES_hhdet_in_tes!L109=0,"",RES_hhdet_in_tes!L109/RES_hhdet_in_fec!L109)</f>
        <v/>
      </c>
      <c r="M109" s="169" t="str">
        <f>IF(RES_hhdet_in_tes!M109=0,"",RES_hhdet_in_tes!M109/RES_hhdet_in_fec!M109)</f>
        <v/>
      </c>
      <c r="N109" s="169" t="str">
        <f>IF(RES_hhdet_in_tes!N109=0,"",RES_hhdet_in_tes!N109/RES_hhdet_in_fec!N109)</f>
        <v/>
      </c>
      <c r="O109" s="169" t="str">
        <f>IF(RES_hhdet_in_tes!O109=0,"",RES_hhdet_in_tes!O109/RES_hhdet_in_fec!O109)</f>
        <v/>
      </c>
      <c r="P109" s="169" t="str">
        <f>IF(RES_hhdet_in_tes!P109=0,"",RES_hhdet_in_tes!P109/RES_hhdet_in_fec!P109)</f>
        <v/>
      </c>
      <c r="Q109" s="169" t="str">
        <f>IF(RES_hhdet_in_tes!Q109=0,"",RES_hhdet_in_tes!Q109/RES_hhdet_in_fec!Q109)</f>
        <v/>
      </c>
    </row>
    <row r="110" spans="1:17" ht="12" customHeight="1" x14ac:dyDescent="0.25">
      <c r="A110" s="23" t="s">
        <v>60</v>
      </c>
      <c r="B110" s="73"/>
      <c r="C110" s="73" t="str">
        <f>IF(RES_hhdet_in_tes!C110=0,"",RES_hhdet_in_tes!C110/RES_hhdet_in_fec!C110)</f>
        <v/>
      </c>
      <c r="D110" s="73" t="str">
        <f>IF(RES_hhdet_in_tes!D110=0,"",RES_hhdet_in_tes!D110/RES_hhdet_in_fec!D110)</f>
        <v/>
      </c>
      <c r="E110" s="73" t="str">
        <f>IF(RES_hhdet_in_tes!E110=0,"",RES_hhdet_in_tes!E110/RES_hhdet_in_fec!E110)</f>
        <v/>
      </c>
      <c r="F110" s="73" t="str">
        <f>IF(RES_hhdet_in_tes!F110=0,"",RES_hhdet_in_tes!F110/RES_hhdet_in_fec!F110)</f>
        <v/>
      </c>
      <c r="G110" s="73" t="str">
        <f>IF(RES_hhdet_in_tes!G110=0,"",RES_hhdet_in_tes!G110/RES_hhdet_in_fec!G110)</f>
        <v/>
      </c>
      <c r="H110" s="73" t="str">
        <f>IF(RES_hhdet_in_tes!H110=0,"",RES_hhdet_in_tes!H110/RES_hhdet_in_fec!H110)</f>
        <v/>
      </c>
      <c r="I110" s="73" t="str">
        <f>IF(RES_hhdet_in_tes!I110=0,"",RES_hhdet_in_tes!I110/RES_hhdet_in_fec!I110)</f>
        <v/>
      </c>
      <c r="J110" s="73" t="str">
        <f>IF(RES_hhdet_in_tes!J110=0,"",RES_hhdet_in_tes!J110/RES_hhdet_in_fec!J110)</f>
        <v/>
      </c>
      <c r="K110" s="73" t="str">
        <f>IF(RES_hhdet_in_tes!K110=0,"",RES_hhdet_in_tes!K110/RES_hhdet_in_fec!K110)</f>
        <v/>
      </c>
      <c r="L110" s="73" t="str">
        <f>IF(RES_hhdet_in_tes!L110=0,"",RES_hhdet_in_tes!L110/RES_hhdet_in_fec!L110)</f>
        <v/>
      </c>
      <c r="M110" s="73" t="str">
        <f>IF(RES_hhdet_in_tes!M110=0,"",RES_hhdet_in_tes!M110/RES_hhdet_in_fec!M110)</f>
        <v/>
      </c>
      <c r="N110" s="73" t="str">
        <f>IF(RES_hhdet_in_tes!N110=0,"",RES_hhdet_in_tes!N110/RES_hhdet_in_fec!N110)</f>
        <v/>
      </c>
      <c r="O110" s="73" t="str">
        <f>IF(RES_hhdet_in_tes!O110=0,"",RES_hhdet_in_tes!O110/RES_hhdet_in_fec!O110)</f>
        <v/>
      </c>
      <c r="P110" s="73" t="str">
        <f>IF(RES_hhdet_in_tes!P110=0,"",RES_hhdet_in_tes!P110/RES_hhdet_in_fec!P110)</f>
        <v/>
      </c>
      <c r="Q110" s="73" t="str">
        <f>IF(RES_hhdet_in_tes!Q110=0,"",RES_hhdet_in_tes!Q110/RES_hhdet_in_fec!Q110)</f>
        <v/>
      </c>
    </row>
    <row r="111" spans="1:17" ht="12" customHeight="1" x14ac:dyDescent="0.25">
      <c r="A111" s="158" t="s">
        <v>63</v>
      </c>
      <c r="B111" s="169"/>
      <c r="C111" s="169" t="str">
        <f>IF(RES_hhdet_in_tes!C111=0,"",RES_hhdet_in_tes!C111/RES_hhdet_in_fec!C111)</f>
        <v/>
      </c>
      <c r="D111" s="169" t="str">
        <f>IF(RES_hhdet_in_tes!D111=0,"",RES_hhdet_in_tes!D111/RES_hhdet_in_fec!D111)</f>
        <v/>
      </c>
      <c r="E111" s="169" t="str">
        <f>IF(RES_hhdet_in_tes!E111=0,"",RES_hhdet_in_tes!E111/RES_hhdet_in_fec!E111)</f>
        <v/>
      </c>
      <c r="F111" s="169" t="str">
        <f>IF(RES_hhdet_in_tes!F111=0,"",RES_hhdet_in_tes!F111/RES_hhdet_in_fec!F111)</f>
        <v/>
      </c>
      <c r="G111" s="169" t="str">
        <f>IF(RES_hhdet_in_tes!G111=0,"",RES_hhdet_in_tes!G111/RES_hhdet_in_fec!G111)</f>
        <v/>
      </c>
      <c r="H111" s="169" t="str">
        <f>IF(RES_hhdet_in_tes!H111=0,"",RES_hhdet_in_tes!H111/RES_hhdet_in_fec!H111)</f>
        <v/>
      </c>
      <c r="I111" s="169" t="str">
        <f>IF(RES_hhdet_in_tes!I111=0,"",RES_hhdet_in_tes!I111/RES_hhdet_in_fec!I111)</f>
        <v/>
      </c>
      <c r="J111" s="169" t="str">
        <f>IF(RES_hhdet_in_tes!J111=0,"",RES_hhdet_in_tes!J111/RES_hhdet_in_fec!J111)</f>
        <v/>
      </c>
      <c r="K111" s="169" t="str">
        <f>IF(RES_hhdet_in_tes!K111=0,"",RES_hhdet_in_tes!K111/RES_hhdet_in_fec!K111)</f>
        <v/>
      </c>
      <c r="L111" s="169" t="str">
        <f>IF(RES_hhdet_in_tes!L111=0,"",RES_hhdet_in_tes!L111/RES_hhdet_in_fec!L111)</f>
        <v/>
      </c>
      <c r="M111" s="169" t="str">
        <f>IF(RES_hhdet_in_tes!M111=0,"",RES_hhdet_in_tes!M111/RES_hhdet_in_fec!M111)</f>
        <v/>
      </c>
      <c r="N111" s="169" t="str">
        <f>IF(RES_hhdet_in_tes!N111=0,"",RES_hhdet_in_tes!N111/RES_hhdet_in_fec!N111)</f>
        <v/>
      </c>
      <c r="O111" s="169" t="str">
        <f>IF(RES_hhdet_in_tes!O111=0,"",RES_hhdet_in_tes!O111/RES_hhdet_in_fec!O111)</f>
        <v/>
      </c>
      <c r="P111" s="169" t="str">
        <f>IF(RES_hhdet_in_tes!P111=0,"",RES_hhdet_in_tes!P111/RES_hhdet_in_fec!P111)</f>
        <v/>
      </c>
      <c r="Q111" s="169" t="str">
        <f>IF(RES_hhdet_in_tes!Q111=0,"",RES_hhdet_in_tes!Q111/RES_hhdet_in_fec!Q111)</f>
        <v/>
      </c>
    </row>
    <row r="112" spans="1:17" ht="12" customHeight="1" x14ac:dyDescent="0.25">
      <c r="A112" s="167" t="s">
        <v>152</v>
      </c>
      <c r="B112" s="174"/>
      <c r="C112" s="174" t="str">
        <f>IF(RES_hhdet_in_tes!C112=0,"",RES_hhdet_in_tes!C112/RES_hhdet_in_fec!C112)</f>
        <v/>
      </c>
      <c r="D112" s="174" t="str">
        <f>IF(RES_hhdet_in_tes!D112=0,"",RES_hhdet_in_tes!D112/RES_hhdet_in_fec!D112)</f>
        <v/>
      </c>
      <c r="E112" s="174" t="str">
        <f>IF(RES_hhdet_in_tes!E112=0,"",RES_hhdet_in_tes!E112/RES_hhdet_in_fec!E112)</f>
        <v/>
      </c>
      <c r="F112" s="174" t="str">
        <f>IF(RES_hhdet_in_tes!F112=0,"",RES_hhdet_in_tes!F112/RES_hhdet_in_fec!F112)</f>
        <v/>
      </c>
      <c r="G112" s="174" t="str">
        <f>IF(RES_hhdet_in_tes!G112=0,"",RES_hhdet_in_tes!G112/RES_hhdet_in_fec!G112)</f>
        <v/>
      </c>
      <c r="H112" s="174" t="str">
        <f>IF(RES_hhdet_in_tes!H112=0,"",RES_hhdet_in_tes!H112/RES_hhdet_in_fec!H112)</f>
        <v/>
      </c>
      <c r="I112" s="174" t="str">
        <f>IF(RES_hhdet_in_tes!I112=0,"",RES_hhdet_in_tes!I112/RES_hhdet_in_fec!I112)</f>
        <v/>
      </c>
      <c r="J112" s="174" t="str">
        <f>IF(RES_hhdet_in_tes!J112=0,"",RES_hhdet_in_tes!J112/RES_hhdet_in_fec!J112)</f>
        <v/>
      </c>
      <c r="K112" s="174" t="str">
        <f>IF(RES_hhdet_in_tes!K112=0,"",RES_hhdet_in_tes!K112/RES_hhdet_in_fec!K112)</f>
        <v/>
      </c>
      <c r="L112" s="174" t="str">
        <f>IF(RES_hhdet_in_tes!L112=0,"",RES_hhdet_in_tes!L112/RES_hhdet_in_fec!L112)</f>
        <v/>
      </c>
      <c r="M112" s="174" t="str">
        <f>IF(RES_hhdet_in_tes!M112=0,"",RES_hhdet_in_tes!M112/RES_hhdet_in_fec!M112)</f>
        <v/>
      </c>
      <c r="N112" s="174" t="str">
        <f>IF(RES_hhdet_in_tes!N112=0,"",RES_hhdet_in_tes!N112/RES_hhdet_in_fec!N112)</f>
        <v/>
      </c>
      <c r="O112" s="174" t="str">
        <f>IF(RES_hhdet_in_tes!O112=0,"",RES_hhdet_in_tes!O112/RES_hhdet_in_fec!O112)</f>
        <v/>
      </c>
      <c r="P112" s="174" t="str">
        <f>IF(RES_hhdet_in_tes!P112=0,"",RES_hhdet_in_tes!P112/RES_hhdet_in_fec!P112)</f>
        <v/>
      </c>
      <c r="Q112" s="174" t="str">
        <f>IF(RES_hhdet_in_tes!Q112=0,"",RES_hhdet_in_tes!Q112/RES_hhdet_in_fec!Q112)</f>
        <v/>
      </c>
    </row>
    <row r="113" spans="1:17" ht="12" customHeight="1" x14ac:dyDescent="0.25">
      <c r="A113" s="167" t="s">
        <v>151</v>
      </c>
      <c r="B113" s="174"/>
      <c r="C113" s="174" t="str">
        <f>IF(RES_hhdet_in_tes!C113=0,"",RES_hhdet_in_tes!C113/RES_hhdet_in_fec!C113)</f>
        <v/>
      </c>
      <c r="D113" s="174" t="str">
        <f>IF(RES_hhdet_in_tes!D113=0,"",RES_hhdet_in_tes!D113/RES_hhdet_in_fec!D113)</f>
        <v/>
      </c>
      <c r="E113" s="174" t="str">
        <f>IF(RES_hhdet_in_tes!E113=0,"",RES_hhdet_in_tes!E113/RES_hhdet_in_fec!E113)</f>
        <v/>
      </c>
      <c r="F113" s="174" t="str">
        <f>IF(RES_hhdet_in_tes!F113=0,"",RES_hhdet_in_tes!F113/RES_hhdet_in_fec!F113)</f>
        <v/>
      </c>
      <c r="G113" s="174" t="str">
        <f>IF(RES_hhdet_in_tes!G113=0,"",RES_hhdet_in_tes!G113/RES_hhdet_in_fec!G113)</f>
        <v/>
      </c>
      <c r="H113" s="174" t="str">
        <f>IF(RES_hhdet_in_tes!H113=0,"",RES_hhdet_in_tes!H113/RES_hhdet_in_fec!H113)</f>
        <v/>
      </c>
      <c r="I113" s="174" t="str">
        <f>IF(RES_hhdet_in_tes!I113=0,"",RES_hhdet_in_tes!I113/RES_hhdet_in_fec!I113)</f>
        <v/>
      </c>
      <c r="J113" s="174" t="str">
        <f>IF(RES_hhdet_in_tes!J113=0,"",RES_hhdet_in_tes!J113/RES_hhdet_in_fec!J113)</f>
        <v/>
      </c>
      <c r="K113" s="174" t="str">
        <f>IF(RES_hhdet_in_tes!K113=0,"",RES_hhdet_in_tes!K113/RES_hhdet_in_fec!K113)</f>
        <v/>
      </c>
      <c r="L113" s="174" t="str">
        <f>IF(RES_hhdet_in_tes!L113=0,"",RES_hhdet_in_tes!L113/RES_hhdet_in_fec!L113)</f>
        <v/>
      </c>
      <c r="M113" s="174" t="str">
        <f>IF(RES_hhdet_in_tes!M113=0,"",RES_hhdet_in_tes!M113/RES_hhdet_in_fec!M113)</f>
        <v/>
      </c>
      <c r="N113" s="174" t="str">
        <f>IF(RES_hhdet_in_tes!N113=0,"",RES_hhdet_in_tes!N113/RES_hhdet_in_fec!N113)</f>
        <v/>
      </c>
      <c r="O113" s="174" t="str">
        <f>IF(RES_hhdet_in_tes!O113=0,"",RES_hhdet_in_tes!O113/RES_hhdet_in_fec!O113)</f>
        <v/>
      </c>
      <c r="P113" s="174" t="str">
        <f>IF(RES_hhdet_in_tes!P113=0,"",RES_hhdet_in_tes!P113/RES_hhdet_in_fec!P113)</f>
        <v/>
      </c>
      <c r="Q113" s="174" t="str">
        <f>IF(RES_hhdet_in_tes!Q113=0,"",RES_hhdet_in_tes!Q113/RES_hhdet_in_fec!Q113)</f>
        <v/>
      </c>
    </row>
    <row r="114" spans="1:17" ht="12" customHeight="1" x14ac:dyDescent="0.25">
      <c r="A114" s="166" t="s">
        <v>79</v>
      </c>
      <c r="B114" s="173"/>
      <c r="C114" s="173" t="str">
        <f>IF(RES_hhdet_in_tes!C114=0,"",RES_hhdet_in_tes!C114/RES_hhdet_in_fec!C114)</f>
        <v/>
      </c>
      <c r="D114" s="173" t="str">
        <f>IF(RES_hhdet_in_tes!D114=0,"",RES_hhdet_in_tes!D114/RES_hhdet_in_fec!D114)</f>
        <v/>
      </c>
      <c r="E114" s="173" t="str">
        <f>IF(RES_hhdet_in_tes!E114=0,"",RES_hhdet_in_tes!E114/RES_hhdet_in_fec!E114)</f>
        <v/>
      </c>
      <c r="F114" s="173" t="str">
        <f>IF(RES_hhdet_in_tes!F114=0,"",RES_hhdet_in_tes!F114/RES_hhdet_in_fec!F114)</f>
        <v/>
      </c>
      <c r="G114" s="173" t="str">
        <f>IF(RES_hhdet_in_tes!G114=0,"",RES_hhdet_in_tes!G114/RES_hhdet_in_fec!G114)</f>
        <v/>
      </c>
      <c r="H114" s="173" t="str">
        <f>IF(RES_hhdet_in_tes!H114=0,"",RES_hhdet_in_tes!H114/RES_hhdet_in_fec!H114)</f>
        <v/>
      </c>
      <c r="I114" s="173" t="str">
        <f>IF(RES_hhdet_in_tes!I114=0,"",RES_hhdet_in_tes!I114/RES_hhdet_in_fec!I114)</f>
        <v/>
      </c>
      <c r="J114" s="173" t="str">
        <f>IF(RES_hhdet_in_tes!J114=0,"",RES_hhdet_in_tes!J114/RES_hhdet_in_fec!J114)</f>
        <v/>
      </c>
      <c r="K114" s="173" t="str">
        <f>IF(RES_hhdet_in_tes!K114=0,"",RES_hhdet_in_tes!K114/RES_hhdet_in_fec!K114)</f>
        <v/>
      </c>
      <c r="L114" s="173" t="str">
        <f>IF(RES_hhdet_in_tes!L114=0,"",RES_hhdet_in_tes!L114/RES_hhdet_in_fec!L114)</f>
        <v/>
      </c>
      <c r="M114" s="173" t="str">
        <f>IF(RES_hhdet_in_tes!M114=0,"",RES_hhdet_in_tes!M114/RES_hhdet_in_fec!M114)</f>
        <v/>
      </c>
      <c r="N114" s="173" t="str">
        <f>IF(RES_hhdet_in_tes!N114=0,"",RES_hhdet_in_tes!N114/RES_hhdet_in_fec!N114)</f>
        <v/>
      </c>
      <c r="O114" s="173" t="str">
        <f>IF(RES_hhdet_in_tes!O114=0,"",RES_hhdet_in_tes!O114/RES_hhdet_in_fec!O114)</f>
        <v/>
      </c>
      <c r="P114" s="173" t="str">
        <f>IF(RES_hhdet_in_tes!P114=0,"",RES_hhdet_in_tes!P114/RES_hhdet_in_fec!P114)</f>
        <v/>
      </c>
      <c r="Q114" s="173" t="str">
        <f>IF(RES_hhdet_in_tes!Q114=0,"",RES_hhdet_in_tes!Q114/RES_hhdet_in_fec!Q114)</f>
        <v/>
      </c>
    </row>
    <row r="115" spans="1:17" ht="12" customHeight="1" x14ac:dyDescent="0.25">
      <c r="A115" s="147" t="s">
        <v>59</v>
      </c>
      <c r="B115" s="172"/>
      <c r="C115" s="172" t="str">
        <f>IF(RES_hhdet_in_tes!C115=0,"",RES_hhdet_in_tes!C115/RES_hhdet_in_fec!C115)</f>
        <v/>
      </c>
      <c r="D115" s="172" t="str">
        <f>IF(RES_hhdet_in_tes!D115=0,"",RES_hhdet_in_tes!D115/RES_hhdet_in_fec!D115)</f>
        <v/>
      </c>
      <c r="E115" s="172" t="str">
        <f>IF(RES_hhdet_in_tes!E115=0,"",RES_hhdet_in_tes!E115/RES_hhdet_in_fec!E115)</f>
        <v/>
      </c>
      <c r="F115" s="172" t="str">
        <f>IF(RES_hhdet_in_tes!F115=0,"",RES_hhdet_in_tes!F115/RES_hhdet_in_fec!F115)</f>
        <v/>
      </c>
      <c r="G115" s="172" t="str">
        <f>IF(RES_hhdet_in_tes!G115=0,"",RES_hhdet_in_tes!G115/RES_hhdet_in_fec!G115)</f>
        <v/>
      </c>
      <c r="H115" s="172" t="str">
        <f>IF(RES_hhdet_in_tes!H115=0,"",RES_hhdet_in_tes!H115/RES_hhdet_in_fec!H115)</f>
        <v/>
      </c>
      <c r="I115" s="172" t="str">
        <f>IF(RES_hhdet_in_tes!I115=0,"",RES_hhdet_in_tes!I115/RES_hhdet_in_fec!I115)</f>
        <v/>
      </c>
      <c r="J115" s="172" t="str">
        <f>IF(RES_hhdet_in_tes!J115=0,"",RES_hhdet_in_tes!J115/RES_hhdet_in_fec!J115)</f>
        <v/>
      </c>
      <c r="K115" s="172" t="str">
        <f>IF(RES_hhdet_in_tes!K115=0,"",RES_hhdet_in_tes!K115/RES_hhdet_in_fec!K115)</f>
        <v/>
      </c>
      <c r="L115" s="172" t="str">
        <f>IF(RES_hhdet_in_tes!L115=0,"",RES_hhdet_in_tes!L115/RES_hhdet_in_fec!L115)</f>
        <v/>
      </c>
      <c r="M115" s="172" t="str">
        <f>IF(RES_hhdet_in_tes!M115=0,"",RES_hhdet_in_tes!M115/RES_hhdet_in_fec!M115)</f>
        <v/>
      </c>
      <c r="N115" s="172" t="str">
        <f>IF(RES_hhdet_in_tes!N115=0,"",RES_hhdet_in_tes!N115/RES_hhdet_in_fec!N115)</f>
        <v/>
      </c>
      <c r="O115" s="172" t="str">
        <f>IF(RES_hhdet_in_tes!O115=0,"",RES_hhdet_in_tes!O115/RES_hhdet_in_fec!O115)</f>
        <v/>
      </c>
      <c r="P115" s="172" t="str">
        <f>IF(RES_hhdet_in_tes!P115=0,"",RES_hhdet_in_tes!P115/RES_hhdet_in_fec!P115)</f>
        <v/>
      </c>
      <c r="Q115" s="172" t="str">
        <f>IF(RES_hhdet_in_tes!Q115=0,"",RES_hhdet_in_tes!Q115/RES_hhdet_in_fec!Q115)</f>
        <v/>
      </c>
    </row>
    <row r="116" spans="1:17" ht="12" customHeight="1" x14ac:dyDescent="0.25">
      <c r="A116" s="163" t="s">
        <v>142</v>
      </c>
      <c r="B116" s="171"/>
      <c r="C116" s="171" t="str">
        <f>IF(RES_hhdet_in_tes!C116=0,"",RES_hhdet_in_tes!C116/RES_hhdet_in_fec!C116)</f>
        <v/>
      </c>
      <c r="D116" s="171" t="str">
        <f>IF(RES_hhdet_in_tes!D116=0,"",RES_hhdet_in_tes!D116/RES_hhdet_in_fec!D116)</f>
        <v/>
      </c>
      <c r="E116" s="171" t="str">
        <f>IF(RES_hhdet_in_tes!E116=0,"",RES_hhdet_in_tes!E116/RES_hhdet_in_fec!E116)</f>
        <v/>
      </c>
      <c r="F116" s="171" t="str">
        <f>IF(RES_hhdet_in_tes!F116=0,"",RES_hhdet_in_tes!F116/RES_hhdet_in_fec!F116)</f>
        <v/>
      </c>
      <c r="G116" s="171" t="str">
        <f>IF(RES_hhdet_in_tes!G116=0,"",RES_hhdet_in_tes!G116/RES_hhdet_in_fec!G116)</f>
        <v/>
      </c>
      <c r="H116" s="171" t="str">
        <f>IF(RES_hhdet_in_tes!H116=0,"",RES_hhdet_in_tes!H116/RES_hhdet_in_fec!H116)</f>
        <v/>
      </c>
      <c r="I116" s="171" t="str">
        <f>IF(RES_hhdet_in_tes!I116=0,"",RES_hhdet_in_tes!I116/RES_hhdet_in_fec!I116)</f>
        <v/>
      </c>
      <c r="J116" s="171" t="str">
        <f>IF(RES_hhdet_in_tes!J116=0,"",RES_hhdet_in_tes!J116/RES_hhdet_in_fec!J116)</f>
        <v/>
      </c>
      <c r="K116" s="171" t="str">
        <f>IF(RES_hhdet_in_tes!K116=0,"",RES_hhdet_in_tes!K116/RES_hhdet_in_fec!K116)</f>
        <v/>
      </c>
      <c r="L116" s="171" t="str">
        <f>IF(RES_hhdet_in_tes!L116=0,"",RES_hhdet_in_tes!L116/RES_hhdet_in_fec!L116)</f>
        <v/>
      </c>
      <c r="M116" s="171" t="str">
        <f>IF(RES_hhdet_in_tes!M116=0,"",RES_hhdet_in_tes!M116/RES_hhdet_in_fec!M116)</f>
        <v/>
      </c>
      <c r="N116" s="171" t="str">
        <f>IF(RES_hhdet_in_tes!N116=0,"",RES_hhdet_in_tes!N116/RES_hhdet_in_fec!N116)</f>
        <v/>
      </c>
      <c r="O116" s="171" t="str">
        <f>IF(RES_hhdet_in_tes!O116=0,"",RES_hhdet_in_tes!O116/RES_hhdet_in_fec!O116)</f>
        <v/>
      </c>
      <c r="P116" s="171" t="str">
        <f>IF(RES_hhdet_in_tes!P116=0,"",RES_hhdet_in_tes!P116/RES_hhdet_in_fec!P116)</f>
        <v/>
      </c>
      <c r="Q116" s="171" t="str">
        <f>IF(RES_hhdet_in_tes!Q116=0,"",RES_hhdet_in_tes!Q116/RES_hhdet_in_fec!Q116)</f>
        <v/>
      </c>
    </row>
    <row r="117" spans="1:17" ht="12" customHeight="1" x14ac:dyDescent="0.25">
      <c r="A117" s="161" t="s">
        <v>141</v>
      </c>
      <c r="B117" s="170"/>
      <c r="C117" s="170" t="str">
        <f>IF(RES_hhdet_in_tes!C117=0,"",RES_hhdet_in_tes!C117/RES_hhdet_in_fec!C117)</f>
        <v/>
      </c>
      <c r="D117" s="170" t="str">
        <f>IF(RES_hhdet_in_tes!D117=0,"",RES_hhdet_in_tes!D117/RES_hhdet_in_fec!D117)</f>
        <v/>
      </c>
      <c r="E117" s="170" t="str">
        <f>IF(RES_hhdet_in_tes!E117=0,"",RES_hhdet_in_tes!E117/RES_hhdet_in_fec!E117)</f>
        <v/>
      </c>
      <c r="F117" s="170" t="str">
        <f>IF(RES_hhdet_in_tes!F117=0,"",RES_hhdet_in_tes!F117/RES_hhdet_in_fec!F117)</f>
        <v/>
      </c>
      <c r="G117" s="170" t="str">
        <f>IF(RES_hhdet_in_tes!G117=0,"",RES_hhdet_in_tes!G117/RES_hhdet_in_fec!G117)</f>
        <v/>
      </c>
      <c r="H117" s="170" t="str">
        <f>IF(RES_hhdet_in_tes!H117=0,"",RES_hhdet_in_tes!H117/RES_hhdet_in_fec!H117)</f>
        <v/>
      </c>
      <c r="I117" s="170" t="str">
        <f>IF(RES_hhdet_in_tes!I117=0,"",RES_hhdet_in_tes!I117/RES_hhdet_in_fec!I117)</f>
        <v/>
      </c>
      <c r="J117" s="170" t="str">
        <f>IF(RES_hhdet_in_tes!J117=0,"",RES_hhdet_in_tes!J117/RES_hhdet_in_fec!J117)</f>
        <v/>
      </c>
      <c r="K117" s="170" t="str">
        <f>IF(RES_hhdet_in_tes!K117=0,"",RES_hhdet_in_tes!K117/RES_hhdet_in_fec!K117)</f>
        <v/>
      </c>
      <c r="L117" s="170" t="str">
        <f>IF(RES_hhdet_in_tes!L117=0,"",RES_hhdet_in_tes!L117/RES_hhdet_in_fec!L117)</f>
        <v/>
      </c>
      <c r="M117" s="170" t="str">
        <f>IF(RES_hhdet_in_tes!M117=0,"",RES_hhdet_in_tes!M117/RES_hhdet_in_fec!M117)</f>
        <v/>
      </c>
      <c r="N117" s="170" t="str">
        <f>IF(RES_hhdet_in_tes!N117=0,"",RES_hhdet_in_tes!N117/RES_hhdet_in_fec!N117)</f>
        <v/>
      </c>
      <c r="O117" s="170" t="str">
        <f>IF(RES_hhdet_in_tes!O117=0,"",RES_hhdet_in_tes!O117/RES_hhdet_in_fec!O117)</f>
        <v/>
      </c>
      <c r="P117" s="170" t="str">
        <f>IF(RES_hhdet_in_tes!P117=0,"",RES_hhdet_in_tes!P117/RES_hhdet_in_fec!P117)</f>
        <v/>
      </c>
      <c r="Q117" s="170" t="str">
        <f>IF(RES_hhdet_in_tes!Q117=0,"",RES_hhdet_in_tes!Q117/RES_hhdet_in_fec!Q117)</f>
        <v/>
      </c>
    </row>
    <row r="118" spans="1:17" ht="12" customHeight="1" x14ac:dyDescent="0.25">
      <c r="A118" s="148" t="s">
        <v>60</v>
      </c>
      <c r="B118" s="73"/>
      <c r="C118" s="73" t="str">
        <f>IF(RES_hhdet_in_tes!C118=0,"",RES_hhdet_in_tes!C118/RES_hhdet_in_fec!C118)</f>
        <v/>
      </c>
      <c r="D118" s="73" t="str">
        <f>IF(RES_hhdet_in_tes!D118=0,"",RES_hhdet_in_tes!D118/RES_hhdet_in_fec!D118)</f>
        <v/>
      </c>
      <c r="E118" s="73" t="str">
        <f>IF(RES_hhdet_in_tes!E118=0,"",RES_hhdet_in_tes!E118/RES_hhdet_in_fec!E118)</f>
        <v/>
      </c>
      <c r="F118" s="73" t="str">
        <f>IF(RES_hhdet_in_tes!F118=0,"",RES_hhdet_in_tes!F118/RES_hhdet_in_fec!F118)</f>
        <v/>
      </c>
      <c r="G118" s="73" t="str">
        <f>IF(RES_hhdet_in_tes!G118=0,"",RES_hhdet_in_tes!G118/RES_hhdet_in_fec!G118)</f>
        <v/>
      </c>
      <c r="H118" s="73" t="str">
        <f>IF(RES_hhdet_in_tes!H118=0,"",RES_hhdet_in_tes!H118/RES_hhdet_in_fec!H118)</f>
        <v/>
      </c>
      <c r="I118" s="73" t="str">
        <f>IF(RES_hhdet_in_tes!I118=0,"",RES_hhdet_in_tes!I118/RES_hhdet_in_fec!I118)</f>
        <v/>
      </c>
      <c r="J118" s="73" t="str">
        <f>IF(RES_hhdet_in_tes!J118=0,"",RES_hhdet_in_tes!J118/RES_hhdet_in_fec!J118)</f>
        <v/>
      </c>
      <c r="K118" s="73" t="str">
        <f>IF(RES_hhdet_in_tes!K118=0,"",RES_hhdet_in_tes!K118/RES_hhdet_in_fec!K118)</f>
        <v/>
      </c>
      <c r="L118" s="73" t="str">
        <f>IF(RES_hhdet_in_tes!L118=0,"",RES_hhdet_in_tes!L118/RES_hhdet_in_fec!L118)</f>
        <v/>
      </c>
      <c r="M118" s="73" t="str">
        <f>IF(RES_hhdet_in_tes!M118=0,"",RES_hhdet_in_tes!M118/RES_hhdet_in_fec!M118)</f>
        <v/>
      </c>
      <c r="N118" s="73" t="str">
        <f>IF(RES_hhdet_in_tes!N118=0,"",RES_hhdet_in_tes!N118/RES_hhdet_in_fec!N118)</f>
        <v/>
      </c>
      <c r="O118" s="73" t="str">
        <f>IF(RES_hhdet_in_tes!O118=0,"",RES_hhdet_in_tes!O118/RES_hhdet_in_fec!O118)</f>
        <v/>
      </c>
      <c r="P118" s="73" t="str">
        <f>IF(RES_hhdet_in_tes!P118=0,"",RES_hhdet_in_tes!P118/RES_hhdet_in_fec!P118)</f>
        <v/>
      </c>
      <c r="Q118" s="73" t="str">
        <f>IF(RES_hhdet_in_tes!Q118=0,"",RES_hhdet_in_tes!Q118/RES_hhdet_in_fec!Q118)</f>
        <v/>
      </c>
    </row>
    <row r="119" spans="1:17" ht="12" customHeight="1" x14ac:dyDescent="0.25">
      <c r="A119" s="148" t="s">
        <v>59</v>
      </c>
      <c r="B119" s="73"/>
      <c r="C119" s="73" t="str">
        <f>IF(RES_hhdet_in_tes!C119=0,"",RES_hhdet_in_tes!C119/RES_hhdet_in_fec!C119)</f>
        <v/>
      </c>
      <c r="D119" s="73" t="str">
        <f>IF(RES_hhdet_in_tes!D119=0,"",RES_hhdet_in_tes!D119/RES_hhdet_in_fec!D119)</f>
        <v/>
      </c>
      <c r="E119" s="73" t="str">
        <f>IF(RES_hhdet_in_tes!E119=0,"",RES_hhdet_in_tes!E119/RES_hhdet_in_fec!E119)</f>
        <v/>
      </c>
      <c r="F119" s="73" t="str">
        <f>IF(RES_hhdet_in_tes!F119=0,"",RES_hhdet_in_tes!F119/RES_hhdet_in_fec!F119)</f>
        <v/>
      </c>
      <c r="G119" s="73" t="str">
        <f>IF(RES_hhdet_in_tes!G119=0,"",RES_hhdet_in_tes!G119/RES_hhdet_in_fec!G119)</f>
        <v/>
      </c>
      <c r="H119" s="73" t="str">
        <f>IF(RES_hhdet_in_tes!H119=0,"",RES_hhdet_in_tes!H119/RES_hhdet_in_fec!H119)</f>
        <v/>
      </c>
      <c r="I119" s="73" t="str">
        <f>IF(RES_hhdet_in_tes!I119=0,"",RES_hhdet_in_tes!I119/RES_hhdet_in_fec!I119)</f>
        <v/>
      </c>
      <c r="J119" s="73" t="str">
        <f>IF(RES_hhdet_in_tes!J119=0,"",RES_hhdet_in_tes!J119/RES_hhdet_in_fec!J119)</f>
        <v/>
      </c>
      <c r="K119" s="73" t="str">
        <f>IF(RES_hhdet_in_tes!K119=0,"",RES_hhdet_in_tes!K119/RES_hhdet_in_fec!K119)</f>
        <v/>
      </c>
      <c r="L119" s="73" t="str">
        <f>IF(RES_hhdet_in_tes!L119=0,"",RES_hhdet_in_tes!L119/RES_hhdet_in_fec!L119)</f>
        <v/>
      </c>
      <c r="M119" s="73" t="str">
        <f>IF(RES_hhdet_in_tes!M119=0,"",RES_hhdet_in_tes!M119/RES_hhdet_in_fec!M119)</f>
        <v/>
      </c>
      <c r="N119" s="73" t="str">
        <f>IF(RES_hhdet_in_tes!N119=0,"",RES_hhdet_in_tes!N119/RES_hhdet_in_fec!N119)</f>
        <v/>
      </c>
      <c r="O119" s="73" t="str">
        <f>IF(RES_hhdet_in_tes!O119=0,"",RES_hhdet_in_tes!O119/RES_hhdet_in_fec!O119)</f>
        <v/>
      </c>
      <c r="P119" s="73" t="str">
        <f>IF(RES_hhdet_in_tes!P119=0,"",RES_hhdet_in_tes!P119/RES_hhdet_in_fec!P119)</f>
        <v/>
      </c>
      <c r="Q119" s="73" t="str">
        <f>IF(RES_hhdet_in_tes!Q119=0,"",RES_hhdet_in_tes!Q119/RES_hhdet_in_fec!Q119)</f>
        <v/>
      </c>
    </row>
    <row r="120" spans="1:17" ht="12" customHeight="1" x14ac:dyDescent="0.25">
      <c r="A120" s="158" t="s">
        <v>62</v>
      </c>
      <c r="B120" s="169"/>
      <c r="C120" s="169" t="str">
        <f>IF(RES_hhdet_in_tes!C120=0,"",RES_hhdet_in_tes!C120/RES_hhdet_in_fec!C120)</f>
        <v/>
      </c>
      <c r="D120" s="169" t="str">
        <f>IF(RES_hhdet_in_tes!D120=0,"",RES_hhdet_in_tes!D120/RES_hhdet_in_fec!D120)</f>
        <v/>
      </c>
      <c r="E120" s="169" t="str">
        <f>IF(RES_hhdet_in_tes!E120=0,"",RES_hhdet_in_tes!E120/RES_hhdet_in_fec!E120)</f>
        <v/>
      </c>
      <c r="F120" s="169" t="str">
        <f>IF(RES_hhdet_in_tes!F120=0,"",RES_hhdet_in_tes!F120/RES_hhdet_in_fec!F120)</f>
        <v/>
      </c>
      <c r="G120" s="169" t="str">
        <f>IF(RES_hhdet_in_tes!G120=0,"",RES_hhdet_in_tes!G120/RES_hhdet_in_fec!G120)</f>
        <v/>
      </c>
      <c r="H120" s="169" t="str">
        <f>IF(RES_hhdet_in_tes!H120=0,"",RES_hhdet_in_tes!H120/RES_hhdet_in_fec!H120)</f>
        <v/>
      </c>
      <c r="I120" s="169" t="str">
        <f>IF(RES_hhdet_in_tes!I120=0,"",RES_hhdet_in_tes!I120/RES_hhdet_in_fec!I120)</f>
        <v/>
      </c>
      <c r="J120" s="169" t="str">
        <f>IF(RES_hhdet_in_tes!J120=0,"",RES_hhdet_in_tes!J120/RES_hhdet_in_fec!J120)</f>
        <v/>
      </c>
      <c r="K120" s="169" t="str">
        <f>IF(RES_hhdet_in_tes!K120=0,"",RES_hhdet_in_tes!K120/RES_hhdet_in_fec!K120)</f>
        <v/>
      </c>
      <c r="L120" s="169" t="str">
        <f>IF(RES_hhdet_in_tes!L120=0,"",RES_hhdet_in_tes!L120/RES_hhdet_in_fec!L120)</f>
        <v/>
      </c>
      <c r="M120" s="169" t="str">
        <f>IF(RES_hhdet_in_tes!M120=0,"",RES_hhdet_in_tes!M120/RES_hhdet_in_fec!M120)</f>
        <v/>
      </c>
      <c r="N120" s="169" t="str">
        <f>IF(RES_hhdet_in_tes!N120=0,"",RES_hhdet_in_tes!N120/RES_hhdet_in_fec!N120)</f>
        <v/>
      </c>
      <c r="O120" s="169" t="str">
        <f>IF(RES_hhdet_in_tes!O120=0,"",RES_hhdet_in_tes!O120/RES_hhdet_in_fec!O120)</f>
        <v/>
      </c>
      <c r="P120" s="169" t="str">
        <f>IF(RES_hhdet_in_tes!P120=0,"",RES_hhdet_in_tes!P120/RES_hhdet_in_fec!P120)</f>
        <v/>
      </c>
      <c r="Q120" s="169" t="str">
        <f>IF(RES_hhdet_in_tes!Q120=0,"",RES_hhdet_in_tes!Q120/RES_hhdet_in_fec!Q120)</f>
        <v/>
      </c>
    </row>
    <row r="121" spans="1:17" ht="12" customHeight="1" x14ac:dyDescent="0.25">
      <c r="A121" s="23" t="s">
        <v>57</v>
      </c>
      <c r="B121" s="73"/>
      <c r="C121" s="73" t="str">
        <f>IF(RES_hhdet_in_tes!C121=0,"",RES_hhdet_in_tes!C121/RES_hhdet_in_fec!C121)</f>
        <v/>
      </c>
      <c r="D121" s="73" t="str">
        <f>IF(RES_hhdet_in_tes!D121=0,"",RES_hhdet_in_tes!D121/RES_hhdet_in_fec!D121)</f>
        <v/>
      </c>
      <c r="E121" s="73" t="str">
        <f>IF(RES_hhdet_in_tes!E121=0,"",RES_hhdet_in_tes!E121/RES_hhdet_in_fec!E121)</f>
        <v/>
      </c>
      <c r="F121" s="73" t="str">
        <f>IF(RES_hhdet_in_tes!F121=0,"",RES_hhdet_in_tes!F121/RES_hhdet_in_fec!F121)</f>
        <v/>
      </c>
      <c r="G121" s="73" t="str">
        <f>IF(RES_hhdet_in_tes!G121=0,"",RES_hhdet_in_tes!G121/RES_hhdet_in_fec!G121)</f>
        <v/>
      </c>
      <c r="H121" s="73" t="str">
        <f>IF(RES_hhdet_in_tes!H121=0,"",RES_hhdet_in_tes!H121/RES_hhdet_in_fec!H121)</f>
        <v/>
      </c>
      <c r="I121" s="73" t="str">
        <f>IF(RES_hhdet_in_tes!I121=0,"",RES_hhdet_in_tes!I121/RES_hhdet_in_fec!I121)</f>
        <v/>
      </c>
      <c r="J121" s="73" t="str">
        <f>IF(RES_hhdet_in_tes!J121=0,"",RES_hhdet_in_tes!J121/RES_hhdet_in_fec!J121)</f>
        <v/>
      </c>
      <c r="K121" s="73" t="str">
        <f>IF(RES_hhdet_in_tes!K121=0,"",RES_hhdet_in_tes!K121/RES_hhdet_in_fec!K121)</f>
        <v/>
      </c>
      <c r="L121" s="73" t="str">
        <f>IF(RES_hhdet_in_tes!L121=0,"",RES_hhdet_in_tes!L121/RES_hhdet_in_fec!L121)</f>
        <v/>
      </c>
      <c r="M121" s="73" t="str">
        <f>IF(RES_hhdet_in_tes!M121=0,"",RES_hhdet_in_tes!M121/RES_hhdet_in_fec!M121)</f>
        <v/>
      </c>
      <c r="N121" s="73" t="str">
        <f>IF(RES_hhdet_in_tes!N121=0,"",RES_hhdet_in_tes!N121/RES_hhdet_in_fec!N121)</f>
        <v/>
      </c>
      <c r="O121" s="73" t="str">
        <f>IF(RES_hhdet_in_tes!O121=0,"",RES_hhdet_in_tes!O121/RES_hhdet_in_fec!O121)</f>
        <v/>
      </c>
      <c r="P121" s="73" t="str">
        <f>IF(RES_hhdet_in_tes!P121=0,"",RES_hhdet_in_tes!P121/RES_hhdet_in_fec!P121)</f>
        <v/>
      </c>
      <c r="Q121" s="73" t="str">
        <f>IF(RES_hhdet_in_tes!Q121=0,"",RES_hhdet_in_tes!Q121/RES_hhdet_in_fec!Q121)</f>
        <v/>
      </c>
    </row>
    <row r="122" spans="1:17" ht="12" customHeight="1" x14ac:dyDescent="0.25">
      <c r="A122" s="29" t="s">
        <v>140</v>
      </c>
      <c r="B122" s="65"/>
      <c r="C122" s="65" t="str">
        <f>IF(RES_hhdet_in_tes!C122=0,"",RES_hhdet_in_tes!C122/RES_hhdet_in_fec!C122)</f>
        <v/>
      </c>
      <c r="D122" s="65" t="str">
        <f>IF(RES_hhdet_in_tes!D122=0,"",RES_hhdet_in_tes!D122/RES_hhdet_in_fec!D122)</f>
        <v/>
      </c>
      <c r="E122" s="65" t="str">
        <f>IF(RES_hhdet_in_tes!E122=0,"",RES_hhdet_in_tes!E122/RES_hhdet_in_fec!E122)</f>
        <v/>
      </c>
      <c r="F122" s="65" t="str">
        <f>IF(RES_hhdet_in_tes!F122=0,"",RES_hhdet_in_tes!F122/RES_hhdet_in_fec!F122)</f>
        <v/>
      </c>
      <c r="G122" s="65" t="str">
        <f>IF(RES_hhdet_in_tes!G122=0,"",RES_hhdet_in_tes!G122/RES_hhdet_in_fec!G122)</f>
        <v/>
      </c>
      <c r="H122" s="65" t="str">
        <f>IF(RES_hhdet_in_tes!H122=0,"",RES_hhdet_in_tes!H122/RES_hhdet_in_fec!H122)</f>
        <v/>
      </c>
      <c r="I122" s="65" t="str">
        <f>IF(RES_hhdet_in_tes!I122=0,"",RES_hhdet_in_tes!I122/RES_hhdet_in_fec!I122)</f>
        <v/>
      </c>
      <c r="J122" s="65" t="str">
        <f>IF(RES_hhdet_in_tes!J122=0,"",RES_hhdet_in_tes!J122/RES_hhdet_in_fec!J122)</f>
        <v/>
      </c>
      <c r="K122" s="65" t="str">
        <f>IF(RES_hhdet_in_tes!K122=0,"",RES_hhdet_in_tes!K122/RES_hhdet_in_fec!K122)</f>
        <v/>
      </c>
      <c r="L122" s="65" t="str">
        <f>IF(RES_hhdet_in_tes!L122=0,"",RES_hhdet_in_tes!L122/RES_hhdet_in_fec!L122)</f>
        <v/>
      </c>
      <c r="M122" s="65" t="str">
        <f>IF(RES_hhdet_in_tes!M122=0,"",RES_hhdet_in_tes!M122/RES_hhdet_in_fec!M122)</f>
        <v/>
      </c>
      <c r="N122" s="65" t="str">
        <f>IF(RES_hhdet_in_tes!N122=0,"",RES_hhdet_in_tes!N122/RES_hhdet_in_fec!N122)</f>
        <v/>
      </c>
      <c r="O122" s="65" t="str">
        <f>IF(RES_hhdet_in_tes!O122=0,"",RES_hhdet_in_tes!O122/RES_hhdet_in_fec!O122)</f>
        <v/>
      </c>
      <c r="P122" s="65" t="str">
        <f>IF(RES_hhdet_in_tes!P122=0,"",RES_hhdet_in_tes!P122/RES_hhdet_in_fec!P122)</f>
        <v/>
      </c>
      <c r="Q122" s="65" t="str">
        <f>IF(RES_hhdet_in_tes!Q122=0,"",RES_hhdet_in_tes!Q122/RES_hhdet_in_fec!Q122)</f>
        <v/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75"/>
      <c r="C124" s="175">
        <f>IF(RES_hhdet_in_tes!C124=0,"",RES_hhdet_in_tes!C124/RES_hhdet_in_fec!C124)</f>
        <v>0.82503642301888702</v>
      </c>
      <c r="D124" s="175">
        <f>IF(RES_hhdet_in_tes!D124=0,"",RES_hhdet_in_tes!D124/RES_hhdet_in_fec!D124)</f>
        <v>0.8377252838915128</v>
      </c>
      <c r="E124" s="175">
        <f>IF(RES_hhdet_in_tes!E124=0,"",RES_hhdet_in_tes!E124/RES_hhdet_in_fec!E124)</f>
        <v>0.83495271201540455</v>
      </c>
      <c r="F124" s="175">
        <f>IF(RES_hhdet_in_tes!F124=0,"",RES_hhdet_in_tes!F124/RES_hhdet_in_fec!F124)</f>
        <v>0.84151037316741784</v>
      </c>
      <c r="G124" s="175">
        <f>IF(RES_hhdet_in_tes!G124=0,"",RES_hhdet_in_tes!G124/RES_hhdet_in_fec!G124)</f>
        <v>0.84637090347429111</v>
      </c>
      <c r="H124" s="175">
        <f>IF(RES_hhdet_in_tes!H124=0,"",RES_hhdet_in_tes!H124/RES_hhdet_in_fec!H124)</f>
        <v>0.84369429509269023</v>
      </c>
      <c r="I124" s="175">
        <f>IF(RES_hhdet_in_tes!I124=0,"",RES_hhdet_in_tes!I124/RES_hhdet_in_fec!I124)</f>
        <v>0.86469419306476181</v>
      </c>
      <c r="J124" s="175">
        <f>IF(RES_hhdet_in_tes!J124=0,"",RES_hhdet_in_tes!J124/RES_hhdet_in_fec!J124)</f>
        <v>0.85299634317251949</v>
      </c>
      <c r="K124" s="175">
        <f>IF(RES_hhdet_in_tes!K124=0,"",RES_hhdet_in_tes!K124/RES_hhdet_in_fec!K124)</f>
        <v>0.87748390908892326</v>
      </c>
      <c r="L124" s="175">
        <f>IF(RES_hhdet_in_tes!L124=0,"",RES_hhdet_in_tes!L124/RES_hhdet_in_fec!L124)</f>
        <v>0.87196010998186224</v>
      </c>
      <c r="M124" s="175">
        <f>IF(RES_hhdet_in_tes!M124=0,"",RES_hhdet_in_tes!M124/RES_hhdet_in_fec!M124)</f>
        <v>0.87503516403068615</v>
      </c>
      <c r="N124" s="175">
        <f>IF(RES_hhdet_in_tes!N124=0,"",RES_hhdet_in_tes!N124/RES_hhdet_in_fec!N124)</f>
        <v>0.87391588861696512</v>
      </c>
      <c r="O124" s="175">
        <f>IF(RES_hhdet_in_tes!O124=0,"",RES_hhdet_in_tes!O124/RES_hhdet_in_fec!O124)</f>
        <v>0.88342380316273239</v>
      </c>
      <c r="P124" s="175">
        <f>IF(RES_hhdet_in_tes!P124=0,"",RES_hhdet_in_tes!P124/RES_hhdet_in_fec!P124)</f>
        <v>0.87397066358216868</v>
      </c>
      <c r="Q124" s="175">
        <f>IF(RES_hhdet_in_tes!Q124=0,"",RES_hhdet_in_tes!Q124/RES_hhdet_in_fec!Q124)</f>
        <v>0.89163282300554425</v>
      </c>
    </row>
    <row r="125" spans="1:17" ht="12.95" customHeight="1" x14ac:dyDescent="0.25">
      <c r="A125" s="158" t="s">
        <v>65</v>
      </c>
      <c r="B125" s="169"/>
      <c r="C125" s="169">
        <f>IF(RES_hhdet_in_tes!C125=0,"",RES_hhdet_in_tes!C125/RES_hhdet_in_fec!C125)</f>
        <v>0.82313989495692397</v>
      </c>
      <c r="D125" s="169">
        <f>IF(RES_hhdet_in_tes!D125=0,"",RES_hhdet_in_tes!D125/RES_hhdet_in_fec!D125)</f>
        <v>0.82993550334414112</v>
      </c>
      <c r="E125" s="169">
        <f>IF(RES_hhdet_in_tes!E125=0,"",RES_hhdet_in_tes!E125/RES_hhdet_in_fec!E125)</f>
        <v>0.83045499616830865</v>
      </c>
      <c r="F125" s="169">
        <f>IF(RES_hhdet_in_tes!F125=0,"",RES_hhdet_in_tes!F125/RES_hhdet_in_fec!F125)</f>
        <v>0.8354426862751072</v>
      </c>
      <c r="G125" s="169">
        <f>IF(RES_hhdet_in_tes!G125=0,"",RES_hhdet_in_tes!G125/RES_hhdet_in_fec!G125)</f>
        <v>0.83910022011016672</v>
      </c>
      <c r="H125" s="169">
        <f>IF(RES_hhdet_in_tes!H125=0,"",RES_hhdet_in_tes!H125/RES_hhdet_in_fec!H125)</f>
        <v>0.83873168003948928</v>
      </c>
      <c r="I125" s="169">
        <f>IF(RES_hhdet_in_tes!I125=0,"",RES_hhdet_in_tes!I125/RES_hhdet_in_fec!I125)</f>
        <v>0.8533740432329876</v>
      </c>
      <c r="J125" s="169">
        <f>IF(RES_hhdet_in_tes!J125=0,"",RES_hhdet_in_tes!J125/RES_hhdet_in_fec!J125)</f>
        <v>0.84816992235082977</v>
      </c>
      <c r="K125" s="169">
        <f>IF(RES_hhdet_in_tes!K125=0,"",RES_hhdet_in_tes!K125/RES_hhdet_in_fec!K125)</f>
        <v>0.86608912444882102</v>
      </c>
      <c r="L125" s="169">
        <f>IF(RES_hhdet_in_tes!L125=0,"",RES_hhdet_in_tes!L125/RES_hhdet_in_fec!L125)</f>
        <v>0.86469200125155121</v>
      </c>
      <c r="M125" s="169">
        <f>IF(RES_hhdet_in_tes!M125=0,"",RES_hhdet_in_tes!M125/RES_hhdet_in_fec!M125)</f>
        <v>0.86905211878102973</v>
      </c>
      <c r="N125" s="169">
        <f>IF(RES_hhdet_in_tes!N125=0,"",RES_hhdet_in_tes!N125/RES_hhdet_in_fec!N125)</f>
        <v>0.87000486936987398</v>
      </c>
      <c r="O125" s="169">
        <f>IF(RES_hhdet_in_tes!O125=0,"",RES_hhdet_in_tes!O125/RES_hhdet_in_fec!O125)</f>
        <v>0.87633896513586229</v>
      </c>
      <c r="P125" s="169">
        <f>IF(RES_hhdet_in_tes!P125=0,"",RES_hhdet_in_tes!P125/RES_hhdet_in_fec!P125)</f>
        <v>0.87357112645628376</v>
      </c>
      <c r="Q125" s="169">
        <f>IF(RES_hhdet_in_tes!Q125=0,"",RES_hhdet_in_tes!Q125/RES_hhdet_in_fec!Q125)</f>
        <v>0.87749030559586705</v>
      </c>
    </row>
    <row r="126" spans="1:17" ht="12" customHeight="1" x14ac:dyDescent="0.25">
      <c r="A126" s="23" t="s">
        <v>149</v>
      </c>
      <c r="B126" s="73"/>
      <c r="C126" s="73">
        <f>IF(RES_hhdet_in_tes!C126=0,"",RES_hhdet_in_tes!C126/RES_hhdet_in_fec!C126)</f>
        <v>0.82230098512813643</v>
      </c>
      <c r="D126" s="73">
        <f>IF(RES_hhdet_in_tes!D126=0,"",RES_hhdet_in_tes!D126/RES_hhdet_in_fec!D126)</f>
        <v>0.82899765909787315</v>
      </c>
      <c r="E126" s="73">
        <f>IF(RES_hhdet_in_tes!E126=0,"",RES_hhdet_in_tes!E126/RES_hhdet_in_fec!E126)</f>
        <v>0.82953627373068251</v>
      </c>
      <c r="F126" s="73">
        <f>IF(RES_hhdet_in_tes!F126=0,"",RES_hhdet_in_tes!F126/RES_hhdet_in_fec!F126)</f>
        <v>0.83470968771104082</v>
      </c>
      <c r="G126" s="73">
        <f>IF(RES_hhdet_in_tes!G126=0,"",RES_hhdet_in_tes!G126/RES_hhdet_in_fec!G126)</f>
        <v>0.83839471320674919</v>
      </c>
      <c r="H126" s="73">
        <f>IF(RES_hhdet_in_tes!H126=0,"",RES_hhdet_in_tes!H126/RES_hhdet_in_fec!H126)</f>
        <v>0.83818279205929924</v>
      </c>
      <c r="I126" s="73">
        <f>IF(RES_hhdet_in_tes!I126=0,"",RES_hhdet_in_tes!I126/RES_hhdet_in_fec!I126)</f>
        <v>0.85235045043376867</v>
      </c>
      <c r="J126" s="73">
        <f>IF(RES_hhdet_in_tes!J126=0,"",RES_hhdet_in_tes!J126/RES_hhdet_in_fec!J126)</f>
        <v>0.84748883551897813</v>
      </c>
      <c r="K126" s="73">
        <f>IF(RES_hhdet_in_tes!K126=0,"",RES_hhdet_in_tes!K126/RES_hhdet_in_fec!K126)</f>
        <v>0.86532210381505092</v>
      </c>
      <c r="L126" s="73">
        <f>IF(RES_hhdet_in_tes!L126=0,"",RES_hhdet_in_tes!L126/RES_hhdet_in_fec!L126)</f>
        <v>0.86402597387157998</v>
      </c>
      <c r="M126" s="73">
        <f>IF(RES_hhdet_in_tes!M126=0,"",RES_hhdet_in_tes!M126/RES_hhdet_in_fec!M126)</f>
        <v>0.86829534961429078</v>
      </c>
      <c r="N126" s="73">
        <f>IF(RES_hhdet_in_tes!N126=0,"",RES_hhdet_in_tes!N126/RES_hhdet_in_fec!N126)</f>
        <v>0.86918373147423078</v>
      </c>
      <c r="O126" s="73">
        <f>IF(RES_hhdet_in_tes!O126=0,"",RES_hhdet_in_tes!O126/RES_hhdet_in_fec!O126)</f>
        <v>0.8759622379798967</v>
      </c>
      <c r="P126" s="73">
        <f>IF(RES_hhdet_in_tes!P126=0,"",RES_hhdet_in_tes!P126/RES_hhdet_in_fec!P126)</f>
        <v>0.87257716271479824</v>
      </c>
      <c r="Q126" s="73">
        <f>IF(RES_hhdet_in_tes!Q126=0,"",RES_hhdet_in_tes!Q126/RES_hhdet_in_fec!Q126)</f>
        <v>0.87679517997060241</v>
      </c>
    </row>
    <row r="127" spans="1:17" ht="12" customHeight="1" x14ac:dyDescent="0.25">
      <c r="A127" s="23" t="s">
        <v>60</v>
      </c>
      <c r="B127" s="73"/>
      <c r="C127" s="73">
        <f>IF(RES_hhdet_in_tes!C127=0,"",RES_hhdet_in_tes!C127/RES_hhdet_in_fec!C127)</f>
        <v>1.0245270870504695</v>
      </c>
      <c r="D127" s="73">
        <f>IF(RES_hhdet_in_tes!D127=0,"",RES_hhdet_in_tes!D127/RES_hhdet_in_fec!D127)</f>
        <v>1.0282050678121701</v>
      </c>
      <c r="E127" s="73">
        <f>IF(RES_hhdet_in_tes!E127=0,"",RES_hhdet_in_tes!E127/RES_hhdet_in_fec!E127)</f>
        <v>1.0236497133394697</v>
      </c>
      <c r="F127" s="73">
        <f>IF(RES_hhdet_in_tes!F127=0,"",RES_hhdet_in_tes!F127/RES_hhdet_in_fec!F127)</f>
        <v>1.0233385700091211</v>
      </c>
      <c r="G127" s="73">
        <f>IF(RES_hhdet_in_tes!G127=0,"",RES_hhdet_in_tes!G127/RES_hhdet_in_fec!G127)</f>
        <v>1.0239890652719501</v>
      </c>
      <c r="H127" s="73">
        <f>IF(RES_hhdet_in_tes!H127=0,"",RES_hhdet_in_tes!H127/RES_hhdet_in_fec!H127)</f>
        <v>1.0199884872918636</v>
      </c>
      <c r="I127" s="73">
        <f>IF(RES_hhdet_in_tes!I127=0,"",RES_hhdet_in_tes!I127/RES_hhdet_in_fec!I127)</f>
        <v>1.0300757853683007</v>
      </c>
      <c r="J127" s="73">
        <f>IF(RES_hhdet_in_tes!J127=0,"",RES_hhdet_in_tes!J127/RES_hhdet_in_fec!J127)</f>
        <v>1.0190633872103478</v>
      </c>
      <c r="K127" s="73">
        <f>IF(RES_hhdet_in_tes!K127=0,"",RES_hhdet_in_tes!K127/RES_hhdet_in_fec!K127)</f>
        <v>1.0348455160725969</v>
      </c>
      <c r="L127" s="73">
        <f>IF(RES_hhdet_in_tes!L127=0,"",RES_hhdet_in_tes!L127/RES_hhdet_in_fec!L127)</f>
        <v>1.0296253632839245</v>
      </c>
      <c r="M127" s="73">
        <f>IF(RES_hhdet_in_tes!M127=0,"",RES_hhdet_in_tes!M127/RES_hhdet_in_fec!M127)</f>
        <v>1.0283890523381642</v>
      </c>
      <c r="N127" s="73">
        <f>IF(RES_hhdet_in_tes!N127=0,"",RES_hhdet_in_tes!N127/RES_hhdet_in_fec!N127)</f>
        <v>1.0261068493934697</v>
      </c>
      <c r="O127" s="73">
        <f>IF(RES_hhdet_in_tes!O127=0,"",RES_hhdet_in_tes!O127/RES_hhdet_in_fec!O127)</f>
        <v>1.0259569963506825</v>
      </c>
      <c r="P127" s="73">
        <f>IF(RES_hhdet_in_tes!P127=0,"",RES_hhdet_in_tes!P127/RES_hhdet_in_fec!P127)</f>
        <v>1.018393971758458</v>
      </c>
      <c r="Q127" s="73">
        <f>IF(RES_hhdet_in_tes!Q127=0,"",RES_hhdet_in_tes!Q127/RES_hhdet_in_fec!Q127)</f>
        <v>1.0206156647583051</v>
      </c>
    </row>
    <row r="128" spans="1:17" ht="12.95" customHeight="1" x14ac:dyDescent="0.25">
      <c r="A128" s="158" t="s">
        <v>112</v>
      </c>
      <c r="B128" s="169"/>
      <c r="C128" s="169">
        <f>IF(RES_hhdet_in_tes!C128=0,"",RES_hhdet_in_tes!C128/RES_hhdet_in_fec!C128)</f>
        <v>1.9351926692265378</v>
      </c>
      <c r="D128" s="169">
        <f>IF(RES_hhdet_in_tes!D128=0,"",RES_hhdet_in_tes!D128/RES_hhdet_in_fec!D128)</f>
        <v>2.0002600899565772</v>
      </c>
      <c r="E128" s="169">
        <f>IF(RES_hhdet_in_tes!E128=0,"",RES_hhdet_in_tes!E128/RES_hhdet_in_fec!E128)</f>
        <v>2.0705344851690004</v>
      </c>
      <c r="F128" s="169">
        <f>IF(RES_hhdet_in_tes!F128=0,"",RES_hhdet_in_tes!F128/RES_hhdet_in_fec!F128)</f>
        <v>2.1682321140307388</v>
      </c>
      <c r="G128" s="169">
        <f>IF(RES_hhdet_in_tes!G128=0,"",RES_hhdet_in_tes!G128/RES_hhdet_in_fec!G128)</f>
        <v>2.2753306454584177</v>
      </c>
      <c r="H128" s="169">
        <f>IF(RES_hhdet_in_tes!H128=0,"",RES_hhdet_in_tes!H128/RES_hhdet_in_fec!H128)</f>
        <v>2.4238913136339186</v>
      </c>
      <c r="I128" s="169">
        <f>IF(RES_hhdet_in_tes!I128=0,"",RES_hhdet_in_tes!I128/RES_hhdet_in_fec!I128)</f>
        <v>2.536301415863194</v>
      </c>
      <c r="J128" s="169">
        <f>IF(RES_hhdet_in_tes!J128=0,"",RES_hhdet_in_tes!J128/RES_hhdet_in_fec!J128)</f>
        <v>2.731727408531476</v>
      </c>
      <c r="K128" s="169">
        <f>IF(RES_hhdet_in_tes!K128=0,"",RES_hhdet_in_tes!K128/RES_hhdet_in_fec!K128)</f>
        <v>2.9521307027454213</v>
      </c>
      <c r="L128" s="169">
        <f>IF(RES_hhdet_in_tes!L128=0,"",RES_hhdet_in_tes!L128/RES_hhdet_in_fec!L128)</f>
        <v>3.2266029760848842</v>
      </c>
      <c r="M128" s="169">
        <f>IF(RES_hhdet_in_tes!M128=0,"",RES_hhdet_in_tes!M128/RES_hhdet_in_fec!M128)</f>
        <v>3.4056602613965743</v>
      </c>
      <c r="N128" s="169">
        <f>IF(RES_hhdet_in_tes!N128=0,"",RES_hhdet_in_tes!N128/RES_hhdet_in_fec!N128)</f>
        <v>3.549723519831022</v>
      </c>
      <c r="O128" s="169">
        <f>IF(RES_hhdet_in_tes!O128=0,"",RES_hhdet_in_tes!O128/RES_hhdet_in_fec!O128)</f>
        <v>3.645481174053224</v>
      </c>
      <c r="P128" s="169">
        <f>IF(RES_hhdet_in_tes!P128=0,"",RES_hhdet_in_tes!P128/RES_hhdet_in_fec!P128)</f>
        <v>3.7274433979477708</v>
      </c>
      <c r="Q128" s="169">
        <f>IF(RES_hhdet_in_tes!Q128=0,"",RES_hhdet_in_tes!Q128/RES_hhdet_in_fec!Q128)</f>
        <v>3.7838343367440248</v>
      </c>
    </row>
    <row r="129" spans="1:17" ht="12" customHeight="1" x14ac:dyDescent="0.25">
      <c r="A129" s="23" t="s">
        <v>60</v>
      </c>
      <c r="B129" s="73"/>
      <c r="C129" s="73">
        <f>IF(RES_hhdet_in_tes!C129=0,"",RES_hhdet_in_tes!C129/RES_hhdet_in_fec!C129)</f>
        <v>1.9351926692265378</v>
      </c>
      <c r="D129" s="73">
        <f>IF(RES_hhdet_in_tes!D129=0,"",RES_hhdet_in_tes!D129/RES_hhdet_in_fec!D129)</f>
        <v>2.0002600899565772</v>
      </c>
      <c r="E129" s="73">
        <f>IF(RES_hhdet_in_tes!E129=0,"",RES_hhdet_in_tes!E129/RES_hhdet_in_fec!E129)</f>
        <v>2.0705344851690004</v>
      </c>
      <c r="F129" s="73">
        <f>IF(RES_hhdet_in_tes!F129=0,"",RES_hhdet_in_tes!F129/RES_hhdet_in_fec!F129)</f>
        <v>2.1682321140307388</v>
      </c>
      <c r="G129" s="73">
        <f>IF(RES_hhdet_in_tes!G129=0,"",RES_hhdet_in_tes!G129/RES_hhdet_in_fec!G129)</f>
        <v>2.2753306454584177</v>
      </c>
      <c r="H129" s="73">
        <f>IF(RES_hhdet_in_tes!H129=0,"",RES_hhdet_in_tes!H129/RES_hhdet_in_fec!H129)</f>
        <v>2.4238913136339186</v>
      </c>
      <c r="I129" s="73">
        <f>IF(RES_hhdet_in_tes!I129=0,"",RES_hhdet_in_tes!I129/RES_hhdet_in_fec!I129)</f>
        <v>2.536301415863194</v>
      </c>
      <c r="J129" s="73">
        <f>IF(RES_hhdet_in_tes!J129=0,"",RES_hhdet_in_tes!J129/RES_hhdet_in_fec!J129)</f>
        <v>2.731727408531476</v>
      </c>
      <c r="K129" s="73">
        <f>IF(RES_hhdet_in_tes!K129=0,"",RES_hhdet_in_tes!K129/RES_hhdet_in_fec!K129)</f>
        <v>2.9521307027454213</v>
      </c>
      <c r="L129" s="73">
        <f>IF(RES_hhdet_in_tes!L129=0,"",RES_hhdet_in_tes!L129/RES_hhdet_in_fec!L129)</f>
        <v>3.2266029760848842</v>
      </c>
      <c r="M129" s="73">
        <f>IF(RES_hhdet_in_tes!M129=0,"",RES_hhdet_in_tes!M129/RES_hhdet_in_fec!M129)</f>
        <v>3.4056602613965743</v>
      </c>
      <c r="N129" s="73">
        <f>IF(RES_hhdet_in_tes!N129=0,"",RES_hhdet_in_tes!N129/RES_hhdet_in_fec!N129)</f>
        <v>3.549723519831022</v>
      </c>
      <c r="O129" s="73">
        <f>IF(RES_hhdet_in_tes!O129=0,"",RES_hhdet_in_tes!O129/RES_hhdet_in_fec!O129)</f>
        <v>3.645481174053224</v>
      </c>
      <c r="P129" s="73">
        <f>IF(RES_hhdet_in_tes!P129=0,"",RES_hhdet_in_tes!P129/RES_hhdet_in_fec!P129)</f>
        <v>3.7274433979477708</v>
      </c>
      <c r="Q129" s="73">
        <f>IF(RES_hhdet_in_tes!Q129=0,"",RES_hhdet_in_tes!Q129/RES_hhdet_in_fec!Q129)</f>
        <v>3.7838343367440248</v>
      </c>
    </row>
    <row r="130" spans="1:17" ht="12" customHeight="1" x14ac:dyDescent="0.25">
      <c r="A130" s="158" t="s">
        <v>63</v>
      </c>
      <c r="B130" s="169"/>
      <c r="C130" s="169">
        <f>IF(RES_hhdet_in_tes!C130=0,"",RES_hhdet_in_tes!C130/RES_hhdet_in_fec!C130)</f>
        <v>0.82578434399658851</v>
      </c>
      <c r="D130" s="169">
        <f>IF(RES_hhdet_in_tes!D130=0,"",RES_hhdet_in_tes!D130/RES_hhdet_in_fec!D130)</f>
        <v>0.8836784052553579</v>
      </c>
      <c r="E130" s="169">
        <f>IF(RES_hhdet_in_tes!E130=0,"",RES_hhdet_in_tes!E130/RES_hhdet_in_fec!E130)</f>
        <v>0.85725641609190895</v>
      </c>
      <c r="F130" s="169">
        <f>IF(RES_hhdet_in_tes!F130=0,"",RES_hhdet_in_tes!F130/RES_hhdet_in_fec!F130)</f>
        <v>0.87098853012928468</v>
      </c>
      <c r="G130" s="169">
        <f>IF(RES_hhdet_in_tes!G130=0,"",RES_hhdet_in_tes!G130/RES_hhdet_in_fec!G130)</f>
        <v>0.87908224250140188</v>
      </c>
      <c r="H130" s="169">
        <f>IF(RES_hhdet_in_tes!H130=0,"",RES_hhdet_in_tes!H130/RES_hhdet_in_fec!H130)</f>
        <v>0.85600544967410641</v>
      </c>
      <c r="I130" s="169">
        <f>IF(RES_hhdet_in_tes!I130=0,"",RES_hhdet_in_tes!I130/RES_hhdet_in_fec!I130)</f>
        <v>0.92499602441686124</v>
      </c>
      <c r="J130" s="169">
        <f>IF(RES_hhdet_in_tes!J130=0,"",RES_hhdet_in_tes!J130/RES_hhdet_in_fec!J130)</f>
        <v>0.85908407907296702</v>
      </c>
      <c r="K130" s="169">
        <f>IF(RES_hhdet_in_tes!K130=0,"",RES_hhdet_in_tes!K130/RES_hhdet_in_fec!K130)</f>
        <v>0.92646895517065564</v>
      </c>
      <c r="L130" s="169">
        <f>IF(RES_hhdet_in_tes!L130=0,"",RES_hhdet_in_tes!L130/RES_hhdet_in_fec!L130)</f>
        <v>0.88281312850082461</v>
      </c>
      <c r="M130" s="169">
        <f>IF(RES_hhdet_in_tes!M130=0,"",RES_hhdet_in_tes!M130/RES_hhdet_in_fec!M130)</f>
        <v>0.89102293247299891</v>
      </c>
      <c r="N130" s="169">
        <f>IF(RES_hhdet_in_tes!N130=0,"",RES_hhdet_in_tes!N130/RES_hhdet_in_fec!N130)</f>
        <v>0.88657446191952338</v>
      </c>
      <c r="O130" s="169">
        <f>IF(RES_hhdet_in_tes!O130=0,"",RES_hhdet_in_tes!O130/RES_hhdet_in_fec!O130)</f>
        <v>0.92292344630875167</v>
      </c>
      <c r="P130" s="169">
        <f>IF(RES_hhdet_in_tes!P130=0,"",RES_hhdet_in_tes!P130/RES_hhdet_in_fec!P130)</f>
        <v>0.88096433402140351</v>
      </c>
      <c r="Q130" s="169">
        <f>IF(RES_hhdet_in_tes!Q130=0,"",RES_hhdet_in_tes!Q130/RES_hhdet_in_fec!Q130)</f>
        <v>0.90458934871942154</v>
      </c>
    </row>
    <row r="131" spans="1:17" ht="12" customHeight="1" x14ac:dyDescent="0.25">
      <c r="A131" s="167" t="s">
        <v>148</v>
      </c>
      <c r="B131" s="174"/>
      <c r="C131" s="174">
        <f>IF(RES_hhdet_in_tes!C131=0,"",RES_hhdet_in_tes!C131/RES_hhdet_in_fec!C131)</f>
        <v>0.86634235409447358</v>
      </c>
      <c r="D131" s="174">
        <f>IF(RES_hhdet_in_tes!D131=0,"",RES_hhdet_in_tes!D131/RES_hhdet_in_fec!D131)</f>
        <v>0.86962717674342138</v>
      </c>
      <c r="E131" s="174">
        <f>IF(RES_hhdet_in_tes!E131=0,"",RES_hhdet_in_tes!E131/RES_hhdet_in_fec!E131)</f>
        <v>0.87299216724817463</v>
      </c>
      <c r="F131" s="174">
        <f>IF(RES_hhdet_in_tes!F131=0,"",RES_hhdet_in_tes!F131/RES_hhdet_in_fec!F131)</f>
        <v>0.8760873734808986</v>
      </c>
      <c r="G131" s="174" t="str">
        <f>IF(RES_hhdet_in_tes!G131=0,"",RES_hhdet_in_tes!G131/RES_hhdet_in_fec!G131)</f>
        <v/>
      </c>
      <c r="H131" s="174" t="str">
        <f>IF(RES_hhdet_in_tes!H131=0,"",RES_hhdet_in_tes!H131/RES_hhdet_in_fec!H131)</f>
        <v/>
      </c>
      <c r="I131" s="174" t="str">
        <f>IF(RES_hhdet_in_tes!I131=0,"",RES_hhdet_in_tes!I131/RES_hhdet_in_fec!I131)</f>
        <v/>
      </c>
      <c r="J131" s="174">
        <f>IF(RES_hhdet_in_tes!J131=0,"",RES_hhdet_in_tes!J131/RES_hhdet_in_fec!J131)</f>
        <v>0.88476813563662393</v>
      </c>
      <c r="K131" s="174" t="str">
        <f>IF(RES_hhdet_in_tes!K131=0,"",RES_hhdet_in_tes!K131/RES_hhdet_in_fec!K131)</f>
        <v/>
      </c>
      <c r="L131" s="174" t="str">
        <f>IF(RES_hhdet_in_tes!L131=0,"",RES_hhdet_in_tes!L131/RES_hhdet_in_fec!L131)</f>
        <v/>
      </c>
      <c r="M131" s="174" t="str">
        <f>IF(RES_hhdet_in_tes!M131=0,"",RES_hhdet_in_tes!M131/RES_hhdet_in_fec!M131)</f>
        <v/>
      </c>
      <c r="N131" s="174" t="str">
        <f>IF(RES_hhdet_in_tes!N131=0,"",RES_hhdet_in_tes!N131/RES_hhdet_in_fec!N131)</f>
        <v/>
      </c>
      <c r="O131" s="174" t="str">
        <f>IF(RES_hhdet_in_tes!O131=0,"",RES_hhdet_in_tes!O131/RES_hhdet_in_fec!O131)</f>
        <v/>
      </c>
      <c r="P131" s="174">
        <f>IF(RES_hhdet_in_tes!P131=0,"",RES_hhdet_in_tes!P131/RES_hhdet_in_fec!P131)</f>
        <v>0.89705134963383004</v>
      </c>
      <c r="Q131" s="174">
        <f>IF(RES_hhdet_in_tes!Q131=0,"",RES_hhdet_in_tes!Q131/RES_hhdet_in_fec!Q131)</f>
        <v>0.89917822877031728</v>
      </c>
    </row>
    <row r="132" spans="1:17" ht="12" customHeight="1" x14ac:dyDescent="0.25">
      <c r="A132" s="167" t="s">
        <v>147</v>
      </c>
      <c r="B132" s="174"/>
      <c r="C132" s="174">
        <f>IF(RES_hhdet_in_tes!C132=0,"",RES_hhdet_in_tes!C132/RES_hhdet_in_fec!C132)</f>
        <v>0.90908834203070576</v>
      </c>
      <c r="D132" s="174">
        <f>IF(RES_hhdet_in_tes!D132=0,"",RES_hhdet_in_tes!D132/RES_hhdet_in_fec!D132)</f>
        <v>0.91208610303478799</v>
      </c>
      <c r="E132" s="174">
        <f>IF(RES_hhdet_in_tes!E132=0,"",RES_hhdet_in_tes!E132/RES_hhdet_in_fec!E132)</f>
        <v>0.91478417373371701</v>
      </c>
      <c r="F132" s="174">
        <f>IF(RES_hhdet_in_tes!F132=0,"",RES_hhdet_in_tes!F132/RES_hhdet_in_fec!F132)</f>
        <v>0.91785566721057177</v>
      </c>
      <c r="G132" s="174">
        <f>IF(RES_hhdet_in_tes!G132=0,"",RES_hhdet_in_tes!G132/RES_hhdet_in_fec!G132)</f>
        <v>0.91836822139308305</v>
      </c>
      <c r="H132" s="174">
        <f>IF(RES_hhdet_in_tes!H132=0,"",RES_hhdet_in_tes!H132/RES_hhdet_in_fec!H132)</f>
        <v>0.92169032052868272</v>
      </c>
      <c r="I132" s="174">
        <f>IF(RES_hhdet_in_tes!I132=0,"",RES_hhdet_in_tes!I132/RES_hhdet_in_fec!I132)</f>
        <v>0.92499602441686124</v>
      </c>
      <c r="J132" s="174">
        <f>IF(RES_hhdet_in_tes!J132=0,"",RES_hhdet_in_tes!J132/RES_hhdet_in_fec!J132)</f>
        <v>0.92767482095077991</v>
      </c>
      <c r="K132" s="174">
        <f>IF(RES_hhdet_in_tes!K132=0,"",RES_hhdet_in_tes!K132/RES_hhdet_in_fec!K132)</f>
        <v>0.92872667121368979</v>
      </c>
      <c r="L132" s="174">
        <f>IF(RES_hhdet_in_tes!L132=0,"",RES_hhdet_in_tes!L132/RES_hhdet_in_fec!L132)</f>
        <v>0.93134646897838702</v>
      </c>
      <c r="M132" s="174">
        <f>IF(RES_hhdet_in_tes!M132=0,"",RES_hhdet_in_tes!M132/RES_hhdet_in_fec!M132)</f>
        <v>0.9310490610056944</v>
      </c>
      <c r="N132" s="174">
        <f>IF(RES_hhdet_in_tes!N132=0,"",RES_hhdet_in_tes!N132/RES_hhdet_in_fec!N132)</f>
        <v>0.93314893344950034</v>
      </c>
      <c r="O132" s="174">
        <f>IF(RES_hhdet_in_tes!O132=0,"",RES_hhdet_in_tes!O132/RES_hhdet_in_fec!O132)</f>
        <v>0.93543126805821264</v>
      </c>
      <c r="P132" s="174">
        <f>IF(RES_hhdet_in_tes!P132=0,"",RES_hhdet_in_tes!P132/RES_hhdet_in_fec!P132)</f>
        <v>0.93359471119254545</v>
      </c>
      <c r="Q132" s="174">
        <f>IF(RES_hhdet_in_tes!Q132=0,"",RES_hhdet_in_tes!Q132/RES_hhdet_in_fec!Q132)</f>
        <v>0.93524169388968059</v>
      </c>
    </row>
    <row r="133" spans="1:17" ht="12" customHeight="1" x14ac:dyDescent="0.25">
      <c r="A133" s="166" t="s">
        <v>61</v>
      </c>
      <c r="B133" s="173"/>
      <c r="C133" s="173">
        <f>IF(RES_hhdet_in_tes!C133=0,"",RES_hhdet_in_tes!C133/RES_hhdet_in_fec!C133)</f>
        <v>0.86194463466018989</v>
      </c>
      <c r="D133" s="173">
        <f>IF(RES_hhdet_in_tes!D133=0,"",RES_hhdet_in_tes!D133/RES_hhdet_in_fec!D133)</f>
        <v>0.86622865241756375</v>
      </c>
      <c r="E133" s="173">
        <f>IF(RES_hhdet_in_tes!E133=0,"",RES_hhdet_in_tes!E133/RES_hhdet_in_fec!E133)</f>
        <v>0.87006314329373435</v>
      </c>
      <c r="F133" s="173">
        <f>IF(RES_hhdet_in_tes!F133=0,"",RES_hhdet_in_tes!F133/RES_hhdet_in_fec!F133)</f>
        <v>0.87481894825205053</v>
      </c>
      <c r="G133" s="173">
        <f>IF(RES_hhdet_in_tes!G133=0,"",RES_hhdet_in_tes!G133/RES_hhdet_in_fec!G133)</f>
        <v>0.87692158565683886</v>
      </c>
      <c r="H133" s="173">
        <f>IF(RES_hhdet_in_tes!H133=0,"",RES_hhdet_in_tes!H133/RES_hhdet_in_fec!H133)</f>
        <v>0.87973821666203922</v>
      </c>
      <c r="I133" s="173">
        <f>IF(RES_hhdet_in_tes!I133=0,"",RES_hhdet_in_tes!I133/RES_hhdet_in_fec!I133)</f>
        <v>0.88527663981276006</v>
      </c>
      <c r="J133" s="173">
        <f>IF(RES_hhdet_in_tes!J133=0,"",RES_hhdet_in_tes!J133/RES_hhdet_in_fec!J133)</f>
        <v>0.88851054089788595</v>
      </c>
      <c r="K133" s="173">
        <f>IF(RES_hhdet_in_tes!K133=0,"",RES_hhdet_in_tes!K133/RES_hhdet_in_fec!K133)</f>
        <v>0.8904532745141801</v>
      </c>
      <c r="L133" s="173">
        <f>IF(RES_hhdet_in_tes!L133=0,"",RES_hhdet_in_tes!L133/RES_hhdet_in_fec!L133)</f>
        <v>0.89298828518455986</v>
      </c>
      <c r="M133" s="173">
        <f>IF(RES_hhdet_in_tes!M133=0,"",RES_hhdet_in_tes!M133/RES_hhdet_in_fec!M133)</f>
        <v>0.89465211055181004</v>
      </c>
      <c r="N133" s="173">
        <f>IF(RES_hhdet_in_tes!N133=0,"",RES_hhdet_in_tes!N133/RES_hhdet_in_fec!N133)</f>
        <v>0.89644077661085297</v>
      </c>
      <c r="O133" s="173">
        <f>IF(RES_hhdet_in_tes!O133=0,"",RES_hhdet_in_tes!O133/RES_hhdet_in_fec!O133)</f>
        <v>0.89902754707688981</v>
      </c>
      <c r="P133" s="173">
        <f>IF(RES_hhdet_in_tes!P133=0,"",RES_hhdet_in_tes!P133/RES_hhdet_in_fec!P133)</f>
        <v>0.89898333845862222</v>
      </c>
      <c r="Q133" s="173">
        <f>IF(RES_hhdet_in_tes!Q133=0,"",RES_hhdet_in_tes!Q133/RES_hhdet_in_fec!Q133)</f>
        <v>0.90013645514446328</v>
      </c>
    </row>
    <row r="134" spans="1:17" ht="12" customHeight="1" x14ac:dyDescent="0.25">
      <c r="A134" s="147" t="s">
        <v>59</v>
      </c>
      <c r="B134" s="172"/>
      <c r="C134" s="172">
        <f>IF(RES_hhdet_in_tes!C134=0,"",RES_hhdet_in_tes!C134/RES_hhdet_in_fec!C134)</f>
        <v>1.0115040020955157</v>
      </c>
      <c r="D134" s="172">
        <f>IF(RES_hhdet_in_tes!D134=0,"",RES_hhdet_in_tes!D134/RES_hhdet_in_fec!D134)</f>
        <v>1.0111528737117423</v>
      </c>
      <c r="E134" s="172">
        <f>IF(RES_hhdet_in_tes!E134=0,"",RES_hhdet_in_tes!E134/RES_hhdet_in_fec!E134)</f>
        <v>1.0108641787428345</v>
      </c>
      <c r="F134" s="172">
        <f>IF(RES_hhdet_in_tes!F134=0,"",RES_hhdet_in_tes!F134/RES_hhdet_in_fec!F134)</f>
        <v>1.0097973757102492</v>
      </c>
      <c r="G134" s="172">
        <f>IF(RES_hhdet_in_tes!G134=0,"",RES_hhdet_in_tes!G134/RES_hhdet_in_fec!G134)</f>
        <v>1.0079921456299421</v>
      </c>
      <c r="H134" s="172">
        <f>IF(RES_hhdet_in_tes!H134=0,"",RES_hhdet_in_tes!H134/RES_hhdet_in_fec!H134)</f>
        <v>1.0094881609731459</v>
      </c>
      <c r="I134" s="172">
        <f>IF(RES_hhdet_in_tes!I134=0,"",RES_hhdet_in_tes!I134/RES_hhdet_in_fec!I134)</f>
        <v>1.0086769298815412</v>
      </c>
      <c r="J134" s="172">
        <f>IF(RES_hhdet_in_tes!J134=0,"",RES_hhdet_in_tes!J134/RES_hhdet_in_fec!J134)</f>
        <v>1.009788220904092</v>
      </c>
      <c r="K134" s="172">
        <f>IF(RES_hhdet_in_tes!K134=0,"",RES_hhdet_in_tes!K134/RES_hhdet_in_fec!K134)</f>
        <v>1.0086065851791042</v>
      </c>
      <c r="L134" s="172">
        <f>IF(RES_hhdet_in_tes!L134=0,"",RES_hhdet_in_tes!L134/RES_hhdet_in_fec!L134)</f>
        <v>1.0093114065502968</v>
      </c>
      <c r="M134" s="172">
        <f>IF(RES_hhdet_in_tes!M134=0,"",RES_hhdet_in_tes!M134/RES_hhdet_in_fec!M134)</f>
        <v>1.0083512374453094</v>
      </c>
      <c r="N134" s="172">
        <f>IF(RES_hhdet_in_tes!N134=0,"",RES_hhdet_in_tes!N134/RES_hhdet_in_fec!N134)</f>
        <v>1.0093843322864313</v>
      </c>
      <c r="O134" s="172">
        <f>IF(RES_hhdet_in_tes!O134=0,"",RES_hhdet_in_tes!O134/RES_hhdet_in_fec!O134)</f>
        <v>1.0085559329742035</v>
      </c>
      <c r="P134" s="172">
        <f>IF(RES_hhdet_in_tes!P134=0,"",RES_hhdet_in_tes!P134/RES_hhdet_in_fec!P134)</f>
        <v>1.0073140343232485</v>
      </c>
      <c r="Q134" s="172">
        <f>IF(RES_hhdet_in_tes!Q134=0,"",RES_hhdet_in_tes!Q134/RES_hhdet_in_fec!Q134)</f>
        <v>1.0079995020256987</v>
      </c>
    </row>
    <row r="135" spans="1:17" ht="12" customHeight="1" x14ac:dyDescent="0.25">
      <c r="A135" s="163" t="s">
        <v>142</v>
      </c>
      <c r="B135" s="171"/>
      <c r="C135" s="171">
        <f>IF(RES_hhdet_in_tes!C135=0,"",RES_hhdet_in_tes!C135/RES_hhdet_in_fec!C135)</f>
        <v>0.72418462377757054</v>
      </c>
      <c r="D135" s="171">
        <f>IF(RES_hhdet_in_tes!D135=0,"",RES_hhdet_in_tes!D135/RES_hhdet_in_fec!D135)</f>
        <v>0.72983418338145911</v>
      </c>
      <c r="E135" s="171">
        <f>IF(RES_hhdet_in_tes!E135=0,"",RES_hhdet_in_tes!E135/RES_hhdet_in_fec!E135)</f>
        <v>0.73328233028663803</v>
      </c>
      <c r="F135" s="171">
        <f>IF(RES_hhdet_in_tes!F135=0,"",RES_hhdet_in_tes!F135/RES_hhdet_in_fec!F135)</f>
        <v>0.73856074540713412</v>
      </c>
      <c r="G135" s="171">
        <f>IF(RES_hhdet_in_tes!G135=0,"",RES_hhdet_in_tes!G135/RES_hhdet_in_fec!G135)</f>
        <v>0.742782887626394</v>
      </c>
      <c r="H135" s="171">
        <f>IF(RES_hhdet_in_tes!H135=0,"",RES_hhdet_in_tes!H135/RES_hhdet_in_fec!H135)</f>
        <v>0.74705206975916683</v>
      </c>
      <c r="I135" s="171" t="str">
        <f>IF(RES_hhdet_in_tes!I135=0,"",RES_hhdet_in_tes!I135/RES_hhdet_in_fec!I135)</f>
        <v/>
      </c>
      <c r="J135" s="171">
        <f>IF(RES_hhdet_in_tes!J135=0,"",RES_hhdet_in_tes!J135/RES_hhdet_in_fec!J135)</f>
        <v>0.75727229569636567</v>
      </c>
      <c r="K135" s="171">
        <f>IF(RES_hhdet_in_tes!K135=0,"",RES_hhdet_in_tes!K135/RES_hhdet_in_fec!K135)</f>
        <v>0.76110151554521865</v>
      </c>
      <c r="L135" s="171">
        <f>IF(RES_hhdet_in_tes!L135=0,"",RES_hhdet_in_tes!L135/RES_hhdet_in_fec!L135)</f>
        <v>0.76390754630642332</v>
      </c>
      <c r="M135" s="171">
        <f>IF(RES_hhdet_in_tes!M135=0,"",RES_hhdet_in_tes!M135/RES_hhdet_in_fec!M135)</f>
        <v>0.76735388149780048</v>
      </c>
      <c r="N135" s="171">
        <f>IF(RES_hhdet_in_tes!N135=0,"",RES_hhdet_in_tes!N135/RES_hhdet_in_fec!N135)</f>
        <v>0.77064863143345386</v>
      </c>
      <c r="O135" s="171">
        <f>IF(RES_hhdet_in_tes!O135=0,"",RES_hhdet_in_tes!O135/RES_hhdet_in_fec!O135)</f>
        <v>0.77364894435336706</v>
      </c>
      <c r="P135" s="171">
        <f>IF(RES_hhdet_in_tes!P135=0,"",RES_hhdet_in_tes!P135/RES_hhdet_in_fec!P135)</f>
        <v>0.77636410133356426</v>
      </c>
      <c r="Q135" s="171">
        <f>IF(RES_hhdet_in_tes!Q135=0,"",RES_hhdet_in_tes!Q135/RES_hhdet_in_fec!Q135)</f>
        <v>0.77855381099367149</v>
      </c>
    </row>
    <row r="136" spans="1:17" ht="12" customHeight="1" x14ac:dyDescent="0.25">
      <c r="A136" s="161" t="s">
        <v>141</v>
      </c>
      <c r="B136" s="170"/>
      <c r="C136" s="170">
        <f>IF(RES_hhdet_in_tes!C136=0,"",RES_hhdet_in_tes!C136/RES_hhdet_in_fec!C136)</f>
        <v>0.79650166551675405</v>
      </c>
      <c r="D136" s="170">
        <f>IF(RES_hhdet_in_tes!D136=0,"",RES_hhdet_in_tes!D136/RES_hhdet_in_fec!D136)</f>
        <v>0.80203276495265041</v>
      </c>
      <c r="E136" s="170">
        <f>IF(RES_hhdet_in_tes!E136=0,"",RES_hhdet_in_tes!E136/RES_hhdet_in_fec!E136)</f>
        <v>0.80362165981849021</v>
      </c>
      <c r="F136" s="170">
        <f>IF(RES_hhdet_in_tes!F136=0,"",RES_hhdet_in_tes!F136/RES_hhdet_in_fec!F136)</f>
        <v>0.80988009484620205</v>
      </c>
      <c r="G136" s="170">
        <f>IF(RES_hhdet_in_tes!G136=0,"",RES_hhdet_in_tes!G136/RES_hhdet_in_fec!G136)</f>
        <v>0.81209459559485841</v>
      </c>
      <c r="H136" s="170">
        <f>IF(RES_hhdet_in_tes!H136=0,"",RES_hhdet_in_tes!H136/RES_hhdet_in_fec!H136)</f>
        <v>0.81736529156791615</v>
      </c>
      <c r="I136" s="170" t="str">
        <f>IF(RES_hhdet_in_tes!I136=0,"",RES_hhdet_in_tes!I136/RES_hhdet_in_fec!I136)</f>
        <v/>
      </c>
      <c r="J136" s="170">
        <f>IF(RES_hhdet_in_tes!J136=0,"",RES_hhdet_in_tes!J136/RES_hhdet_in_fec!J136)</f>
        <v>0.82168124899915251</v>
      </c>
      <c r="K136" s="170">
        <f>IF(RES_hhdet_in_tes!K136=0,"",RES_hhdet_in_tes!K136/RES_hhdet_in_fec!K136)</f>
        <v>0.82173579137958563</v>
      </c>
      <c r="L136" s="170">
        <f>IF(RES_hhdet_in_tes!L136=0,"",RES_hhdet_in_tes!L136/RES_hhdet_in_fec!L136)</f>
        <v>0.82930399800231314</v>
      </c>
      <c r="M136" s="170">
        <f>IF(RES_hhdet_in_tes!M136=0,"",RES_hhdet_in_tes!M136/RES_hhdet_in_fec!M136)</f>
        <v>0.82501910305487647</v>
      </c>
      <c r="N136" s="170">
        <f>IF(RES_hhdet_in_tes!N136=0,"",RES_hhdet_in_tes!N136/RES_hhdet_in_fec!N136)</f>
        <v>0.83050566574368601</v>
      </c>
      <c r="O136" s="170">
        <f>IF(RES_hhdet_in_tes!O136=0,"",RES_hhdet_in_tes!O136/RES_hhdet_in_fec!O136)</f>
        <v>0.83624888950573373</v>
      </c>
      <c r="P136" s="170">
        <f>IF(RES_hhdet_in_tes!P136=0,"",RES_hhdet_in_tes!P136/RES_hhdet_in_fec!P136)</f>
        <v>0.82968257418303148</v>
      </c>
      <c r="Q136" s="170">
        <f>IF(RES_hhdet_in_tes!Q136=0,"",RES_hhdet_in_tes!Q136/RES_hhdet_in_fec!Q136)</f>
        <v>0.83662206346761125</v>
      </c>
    </row>
    <row r="137" spans="1:17" ht="12" customHeight="1" x14ac:dyDescent="0.25">
      <c r="A137" s="148" t="s">
        <v>60</v>
      </c>
      <c r="B137" s="73"/>
      <c r="C137" s="73">
        <f>IF(RES_hhdet_in_tes!C137=0,"",RES_hhdet_in_tes!C137/RES_hhdet_in_fec!C137)</f>
        <v>0.7229349129061583</v>
      </c>
      <c r="D137" s="73">
        <f>IF(RES_hhdet_in_tes!D137=0,"",RES_hhdet_in_tes!D137/RES_hhdet_in_fec!D137)</f>
        <v>0.73040087824735234</v>
      </c>
      <c r="E137" s="73">
        <f>IF(RES_hhdet_in_tes!E137=0,"",RES_hhdet_in_tes!E137/RES_hhdet_in_fec!E137)</f>
        <v>0.73325345818842669</v>
      </c>
      <c r="F137" s="73">
        <f>IF(RES_hhdet_in_tes!F137=0,"",RES_hhdet_in_tes!F137/RES_hhdet_in_fec!F137)</f>
        <v>0.73906502330535861</v>
      </c>
      <c r="G137" s="73">
        <f>IF(RES_hhdet_in_tes!G137=0,"",RES_hhdet_in_tes!G137/RES_hhdet_in_fec!G137)</f>
        <v>0.74243627666629508</v>
      </c>
      <c r="H137" s="73">
        <f>IF(RES_hhdet_in_tes!H137=0,"",RES_hhdet_in_tes!H137/RES_hhdet_in_fec!H137)</f>
        <v>0.74791284966124461</v>
      </c>
      <c r="I137" s="73" t="str">
        <f>IF(RES_hhdet_in_tes!I137=0,"",RES_hhdet_in_tes!I137/RES_hhdet_in_fec!I137)</f>
        <v/>
      </c>
      <c r="J137" s="73">
        <f>IF(RES_hhdet_in_tes!J137=0,"",RES_hhdet_in_tes!J137/RES_hhdet_in_fec!J137)</f>
        <v>0.75604556600109751</v>
      </c>
      <c r="K137" s="73">
        <f>IF(RES_hhdet_in_tes!K137=0,"",RES_hhdet_in_tes!K137/RES_hhdet_in_fec!K137)</f>
        <v>0.75739566772356015</v>
      </c>
      <c r="L137" s="73">
        <f>IF(RES_hhdet_in_tes!L137=0,"",RES_hhdet_in_tes!L137/RES_hhdet_in_fec!L137)</f>
        <v>0.7629382271936811</v>
      </c>
      <c r="M137" s="73">
        <f>IF(RES_hhdet_in_tes!M137=0,"",RES_hhdet_in_tes!M137/RES_hhdet_in_fec!M137)</f>
        <v>0.76475408675023548</v>
      </c>
      <c r="N137" s="73">
        <f>IF(RES_hhdet_in_tes!N137=0,"",RES_hhdet_in_tes!N137/RES_hhdet_in_fec!N137)</f>
        <v>0.7697453806333564</v>
      </c>
      <c r="O137" s="73">
        <f>IF(RES_hhdet_in_tes!O137=0,"",RES_hhdet_in_tes!O137/RES_hhdet_in_fec!O137)</f>
        <v>0.77421918720146699</v>
      </c>
      <c r="P137" s="73">
        <f>IF(RES_hhdet_in_tes!P137=0,"",RES_hhdet_in_tes!P137/RES_hhdet_in_fec!P137)</f>
        <v>0.77423756342666328</v>
      </c>
      <c r="Q137" s="73">
        <f>IF(RES_hhdet_in_tes!Q137=0,"",RES_hhdet_in_tes!Q137/RES_hhdet_in_fec!Q137)</f>
        <v>0.7785569599154879</v>
      </c>
    </row>
    <row r="138" spans="1:17" ht="12" customHeight="1" x14ac:dyDescent="0.25">
      <c r="A138" s="148" t="s">
        <v>59</v>
      </c>
      <c r="B138" s="73"/>
      <c r="C138" s="73">
        <f>IF(RES_hhdet_in_tes!C138=0,"",RES_hhdet_in_tes!C138/RES_hhdet_in_fec!C138)</f>
        <v>1.0102134993846554</v>
      </c>
      <c r="D138" s="73">
        <f>IF(RES_hhdet_in_tes!D138=0,"",RES_hhdet_in_tes!D138/RES_hhdet_in_fec!D138)</f>
        <v>1.0076070579576863</v>
      </c>
      <c r="E138" s="73">
        <f>IF(RES_hhdet_in_tes!E138=0,"",RES_hhdet_in_tes!E138/RES_hhdet_in_fec!E138)</f>
        <v>1.0041204644307109</v>
      </c>
      <c r="F138" s="73">
        <f>IF(RES_hhdet_in_tes!F138=0,"",RES_hhdet_in_tes!F138/RES_hhdet_in_fec!F138)</f>
        <v>1.0045295053901044</v>
      </c>
      <c r="G138" s="73">
        <f>IF(RES_hhdet_in_tes!G138=0,"",RES_hhdet_in_tes!G138/RES_hhdet_in_fec!G138)</f>
        <v>1.0045088121739265</v>
      </c>
      <c r="H138" s="73">
        <f>IF(RES_hhdet_in_tes!H138=0,"",RES_hhdet_in_tes!H138/RES_hhdet_in_fec!H138)</f>
        <v>1.0046440809167232</v>
      </c>
      <c r="I138" s="73" t="str">
        <f>IF(RES_hhdet_in_tes!I138=0,"",RES_hhdet_in_tes!I138/RES_hhdet_in_fec!I138)</f>
        <v/>
      </c>
      <c r="J138" s="73">
        <f>IF(RES_hhdet_in_tes!J138=0,"",RES_hhdet_in_tes!J138/RES_hhdet_in_fec!J138)</f>
        <v>1.0009416430139695</v>
      </c>
      <c r="K138" s="73">
        <f>IF(RES_hhdet_in_tes!K138=0,"",RES_hhdet_in_tes!K138/RES_hhdet_in_fec!K138)</f>
        <v>1.0023565398194207</v>
      </c>
      <c r="L138" s="73">
        <f>IF(RES_hhdet_in_tes!L138=0,"",RES_hhdet_in_tes!L138/RES_hhdet_in_fec!L138)</f>
        <v>1.0057341985155208</v>
      </c>
      <c r="M138" s="73">
        <f>IF(RES_hhdet_in_tes!M138=0,"",RES_hhdet_in_tes!M138/RES_hhdet_in_fec!M138)</f>
        <v>1.0003406191393118</v>
      </c>
      <c r="N138" s="73">
        <f>IF(RES_hhdet_in_tes!N138=0,"",RES_hhdet_in_tes!N138/RES_hhdet_in_fec!N138)</f>
        <v>1.0028692037543707</v>
      </c>
      <c r="O138" s="73">
        <f>IF(RES_hhdet_in_tes!O138=0,"",RES_hhdet_in_tes!O138/RES_hhdet_in_fec!O138)</f>
        <v>1.0037370494345601</v>
      </c>
      <c r="P138" s="73">
        <f>IF(RES_hhdet_in_tes!P138=0,"",RES_hhdet_in_tes!P138/RES_hhdet_in_fec!P138)</f>
        <v>0.99915166786286802</v>
      </c>
      <c r="Q138" s="73">
        <f>IF(RES_hhdet_in_tes!Q138=0,"",RES_hhdet_in_tes!Q138/RES_hhdet_in_fec!Q138)</f>
        <v>1.0037190139704157</v>
      </c>
    </row>
    <row r="139" spans="1:17" ht="12" customHeight="1" x14ac:dyDescent="0.25">
      <c r="A139" s="158" t="s">
        <v>62</v>
      </c>
      <c r="B139" s="169"/>
      <c r="C139" s="169">
        <f>IF(RES_hhdet_in_tes!C139=0,"",RES_hhdet_in_tes!C139/RES_hhdet_in_fec!C139)</f>
        <v>0.83171904746849457</v>
      </c>
      <c r="D139" s="169">
        <f>IF(RES_hhdet_in_tes!D139=0,"",RES_hhdet_in_tes!D139/RES_hhdet_in_fec!D139)</f>
        <v>0.83559217380697259</v>
      </c>
      <c r="E139" s="169">
        <f>IF(RES_hhdet_in_tes!E139=0,"",RES_hhdet_in_tes!E139/RES_hhdet_in_fec!E139)</f>
        <v>0.83936759006539563</v>
      </c>
      <c r="F139" s="169">
        <f>IF(RES_hhdet_in_tes!F139=0,"",RES_hhdet_in_tes!F139/RES_hhdet_in_fec!F139)</f>
        <v>0.84308849745748404</v>
      </c>
      <c r="G139" s="169">
        <f>IF(RES_hhdet_in_tes!G139=0,"",RES_hhdet_in_tes!G139/RES_hhdet_in_fec!G139)</f>
        <v>0.84679170736496179</v>
      </c>
      <c r="H139" s="169">
        <f>IF(RES_hhdet_in_tes!H139=0,"",RES_hhdet_in_tes!H139/RES_hhdet_in_fec!H139)</f>
        <v>0.85037719260007405</v>
      </c>
      <c r="I139" s="169">
        <f>IF(RES_hhdet_in_tes!I139=0,"",RES_hhdet_in_tes!I139/RES_hhdet_in_fec!I139)</f>
        <v>0.8531895660864921</v>
      </c>
      <c r="J139" s="169">
        <f>IF(RES_hhdet_in_tes!J139=0,"",RES_hhdet_in_tes!J139/RES_hhdet_in_fec!J139)</f>
        <v>0.85648035138569634</v>
      </c>
      <c r="K139" s="169">
        <f>IF(RES_hhdet_in_tes!K139=0,"",RES_hhdet_in_tes!K139/RES_hhdet_in_fec!K139)</f>
        <v>0.85665267170085591</v>
      </c>
      <c r="L139" s="169">
        <f>IF(RES_hhdet_in_tes!L139=0,"",RES_hhdet_in_tes!L139/RES_hhdet_in_fec!L139)</f>
        <v>0.85760119007963143</v>
      </c>
      <c r="M139" s="169">
        <f>IF(RES_hhdet_in_tes!M139=0,"",RES_hhdet_in_tes!M139/RES_hhdet_in_fec!M139)</f>
        <v>0.85826572950841995</v>
      </c>
      <c r="N139" s="169">
        <f>IF(RES_hhdet_in_tes!N139=0,"",RES_hhdet_in_tes!N139/RES_hhdet_in_fec!N139)</f>
        <v>0.85893480708537362</v>
      </c>
      <c r="O139" s="169">
        <f>IF(RES_hhdet_in_tes!O139=0,"",RES_hhdet_in_tes!O139/RES_hhdet_in_fec!O139)</f>
        <v>0.859301616620752</v>
      </c>
      <c r="P139" s="169">
        <f>IF(RES_hhdet_in_tes!P139=0,"",RES_hhdet_in_tes!P139/RES_hhdet_in_fec!P139)</f>
        <v>0.86010276885421477</v>
      </c>
      <c r="Q139" s="169">
        <f>IF(RES_hhdet_in_tes!Q139=0,"",RES_hhdet_in_tes!Q139/RES_hhdet_in_fec!Q139)</f>
        <v>0.86066725743847605</v>
      </c>
    </row>
    <row r="140" spans="1:17" ht="12" customHeight="1" x14ac:dyDescent="0.25">
      <c r="A140" s="23" t="s">
        <v>57</v>
      </c>
      <c r="B140" s="73"/>
      <c r="C140" s="73" t="str">
        <f>IF(RES_hhdet_in_tes!C140=0,"",RES_hhdet_in_tes!C140/RES_hhdet_in_fec!C140)</f>
        <v/>
      </c>
      <c r="D140" s="73" t="str">
        <f>IF(RES_hhdet_in_tes!D140=0,"",RES_hhdet_in_tes!D140/RES_hhdet_in_fec!D140)</f>
        <v/>
      </c>
      <c r="E140" s="73" t="str">
        <f>IF(RES_hhdet_in_tes!E140=0,"",RES_hhdet_in_tes!E140/RES_hhdet_in_fec!E140)</f>
        <v/>
      </c>
      <c r="F140" s="73" t="str">
        <f>IF(RES_hhdet_in_tes!F140=0,"",RES_hhdet_in_tes!F140/RES_hhdet_in_fec!F140)</f>
        <v/>
      </c>
      <c r="G140" s="73" t="str">
        <f>IF(RES_hhdet_in_tes!G140=0,"",RES_hhdet_in_tes!G140/RES_hhdet_in_fec!G140)</f>
        <v/>
      </c>
      <c r="H140" s="73" t="str">
        <f>IF(RES_hhdet_in_tes!H140=0,"",RES_hhdet_in_tes!H140/RES_hhdet_in_fec!H140)</f>
        <v/>
      </c>
      <c r="I140" s="73" t="str">
        <f>IF(RES_hhdet_in_tes!I140=0,"",RES_hhdet_in_tes!I140/RES_hhdet_in_fec!I140)</f>
        <v/>
      </c>
      <c r="J140" s="73" t="str">
        <f>IF(RES_hhdet_in_tes!J140=0,"",RES_hhdet_in_tes!J140/RES_hhdet_in_fec!J140)</f>
        <v/>
      </c>
      <c r="K140" s="73" t="str">
        <f>IF(RES_hhdet_in_tes!K140=0,"",RES_hhdet_in_tes!K140/RES_hhdet_in_fec!K140)</f>
        <v/>
      </c>
      <c r="L140" s="73" t="str">
        <f>IF(RES_hhdet_in_tes!L140=0,"",RES_hhdet_in_tes!L140/RES_hhdet_in_fec!L140)</f>
        <v/>
      </c>
      <c r="M140" s="73" t="str">
        <f>IF(RES_hhdet_in_tes!M140=0,"",RES_hhdet_in_tes!M140/RES_hhdet_in_fec!M140)</f>
        <v/>
      </c>
      <c r="N140" s="73" t="str">
        <f>IF(RES_hhdet_in_tes!N140=0,"",RES_hhdet_in_tes!N140/RES_hhdet_in_fec!N140)</f>
        <v/>
      </c>
      <c r="O140" s="73" t="str">
        <f>IF(RES_hhdet_in_tes!O140=0,"",RES_hhdet_in_tes!O140/RES_hhdet_in_fec!O140)</f>
        <v/>
      </c>
      <c r="P140" s="73" t="str">
        <f>IF(RES_hhdet_in_tes!P140=0,"",RES_hhdet_in_tes!P140/RES_hhdet_in_fec!P140)</f>
        <v/>
      </c>
      <c r="Q140" s="73" t="str">
        <f>IF(RES_hhdet_in_tes!Q140=0,"",RES_hhdet_in_tes!Q140/RES_hhdet_in_fec!Q140)</f>
        <v/>
      </c>
    </row>
    <row r="141" spans="1:17" ht="12" customHeight="1" x14ac:dyDescent="0.25">
      <c r="A141" s="29" t="s">
        <v>140</v>
      </c>
      <c r="B141" s="65"/>
      <c r="C141" s="65">
        <f>IF(RES_hhdet_in_tes!C141=0,"",RES_hhdet_in_tes!C141/RES_hhdet_in_fec!C141)</f>
        <v>0.83171904746849457</v>
      </c>
      <c r="D141" s="65">
        <f>IF(RES_hhdet_in_tes!D141=0,"",RES_hhdet_in_tes!D141/RES_hhdet_in_fec!D141)</f>
        <v>0.83559217380697259</v>
      </c>
      <c r="E141" s="65">
        <f>IF(RES_hhdet_in_tes!E141=0,"",RES_hhdet_in_tes!E141/RES_hhdet_in_fec!E141)</f>
        <v>0.83936759006539563</v>
      </c>
      <c r="F141" s="65">
        <f>IF(RES_hhdet_in_tes!F141=0,"",RES_hhdet_in_tes!F141/RES_hhdet_in_fec!F141)</f>
        <v>0.84308849745748404</v>
      </c>
      <c r="G141" s="65">
        <f>IF(RES_hhdet_in_tes!G141=0,"",RES_hhdet_in_tes!G141/RES_hhdet_in_fec!G141)</f>
        <v>0.84679170736496179</v>
      </c>
      <c r="H141" s="65">
        <f>IF(RES_hhdet_in_tes!H141=0,"",RES_hhdet_in_tes!H141/RES_hhdet_in_fec!H141)</f>
        <v>0.85037719260007405</v>
      </c>
      <c r="I141" s="65">
        <f>IF(RES_hhdet_in_tes!I141=0,"",RES_hhdet_in_tes!I141/RES_hhdet_in_fec!I141)</f>
        <v>0.8531895660864921</v>
      </c>
      <c r="J141" s="65">
        <f>IF(RES_hhdet_in_tes!J141=0,"",RES_hhdet_in_tes!J141/RES_hhdet_in_fec!J141)</f>
        <v>0.85648035138569634</v>
      </c>
      <c r="K141" s="65">
        <f>IF(RES_hhdet_in_tes!K141=0,"",RES_hhdet_in_tes!K141/RES_hhdet_in_fec!K141)</f>
        <v>0.85665267170085591</v>
      </c>
      <c r="L141" s="65">
        <f>IF(RES_hhdet_in_tes!L141=0,"",RES_hhdet_in_tes!L141/RES_hhdet_in_fec!L141)</f>
        <v>0.85760119007963143</v>
      </c>
      <c r="M141" s="65">
        <f>IF(RES_hhdet_in_tes!M141=0,"",RES_hhdet_in_tes!M141/RES_hhdet_in_fec!M141)</f>
        <v>0.85826572950841995</v>
      </c>
      <c r="N141" s="65">
        <f>IF(RES_hhdet_in_tes!N141=0,"",RES_hhdet_in_tes!N141/RES_hhdet_in_fec!N141)</f>
        <v>0.85893480708537362</v>
      </c>
      <c r="O141" s="65">
        <f>IF(RES_hhdet_in_tes!O141=0,"",RES_hhdet_in_tes!O141/RES_hhdet_in_fec!O141)</f>
        <v>0.859301616620752</v>
      </c>
      <c r="P141" s="65">
        <f>IF(RES_hhdet_in_tes!P141=0,"",RES_hhdet_in_tes!P141/RES_hhdet_in_fec!P141)</f>
        <v>0.86010276885421477</v>
      </c>
      <c r="Q141" s="65">
        <f>IF(RES_hhdet_in_tes!Q141=0,"",RES_hhdet_in_tes!Q141/RES_hhdet_in_fec!Q141)</f>
        <v>0.86066725743847605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75"/>
      <c r="C143" s="175">
        <f>IF(RES_hhdet_in_tes!C143=0,"",RES_hhdet_in_tes!C143/RES_hhdet_in_fec!C143)</f>
        <v>1.1827019859619656</v>
      </c>
      <c r="D143" s="175">
        <f>IF(RES_hhdet_in_tes!D143=0,"",RES_hhdet_in_tes!D143/RES_hhdet_in_fec!D143)</f>
        <v>1.2103371449775084</v>
      </c>
      <c r="E143" s="175">
        <f>IF(RES_hhdet_in_tes!E143=0,"",RES_hhdet_in_tes!E143/RES_hhdet_in_fec!E143)</f>
        <v>1.2526770451374296</v>
      </c>
      <c r="F143" s="175">
        <f>IF(RES_hhdet_in_tes!F143=0,"",RES_hhdet_in_tes!F143/RES_hhdet_in_fec!F143)</f>
        <v>1.2991879084093769</v>
      </c>
      <c r="G143" s="175">
        <f>IF(RES_hhdet_in_tes!G143=0,"",RES_hhdet_in_tes!G143/RES_hhdet_in_fec!G143)</f>
        <v>1.3382861949175175</v>
      </c>
      <c r="H143" s="175">
        <f>IF(RES_hhdet_in_tes!H143=0,"",RES_hhdet_in_tes!H143/RES_hhdet_in_fec!H143)</f>
        <v>1.3969799711216377</v>
      </c>
      <c r="I143" s="175">
        <f>IF(RES_hhdet_in_tes!I143=0,"",RES_hhdet_in_tes!I143/RES_hhdet_in_fec!I143)</f>
        <v>1.4686637511773599</v>
      </c>
      <c r="J143" s="175">
        <f>IF(RES_hhdet_in_tes!J143=0,"",RES_hhdet_in_tes!J143/RES_hhdet_in_fec!J143)</f>
        <v>1.5756757441875378</v>
      </c>
      <c r="K143" s="175">
        <f>IF(RES_hhdet_in_tes!K143=0,"",RES_hhdet_in_tes!K143/RES_hhdet_in_fec!K143)</f>
        <v>1.6364685298822268</v>
      </c>
      <c r="L143" s="175">
        <f>IF(RES_hhdet_in_tes!L143=0,"",RES_hhdet_in_tes!L143/RES_hhdet_in_fec!L143)</f>
        <v>1.8216748664431288</v>
      </c>
      <c r="M143" s="175">
        <f>IF(RES_hhdet_in_tes!M143=0,"",RES_hhdet_in_tes!M143/RES_hhdet_in_fec!M143)</f>
        <v>1.8479755896713084</v>
      </c>
      <c r="N143" s="175">
        <f>IF(RES_hhdet_in_tes!N143=0,"",RES_hhdet_in_tes!N143/RES_hhdet_in_fec!N143)</f>
        <v>1.9359427295486942</v>
      </c>
      <c r="O143" s="175">
        <f>IF(RES_hhdet_in_tes!O143=0,"",RES_hhdet_in_tes!O143/RES_hhdet_in_fec!O143)</f>
        <v>2.0401301342958806</v>
      </c>
      <c r="P143" s="175">
        <f>IF(RES_hhdet_in_tes!P143=0,"",RES_hhdet_in_tes!P143/RES_hhdet_in_fec!P143)</f>
        <v>1.9476209672908162</v>
      </c>
      <c r="Q143" s="175">
        <f>IF(RES_hhdet_in_tes!Q143=0,"",RES_hhdet_in_tes!Q143/RES_hhdet_in_fec!Q143)</f>
        <v>2.0387222596741781</v>
      </c>
    </row>
    <row r="144" spans="1:17" ht="12.95" customHeight="1" x14ac:dyDescent="0.25">
      <c r="A144" s="158" t="s">
        <v>65</v>
      </c>
      <c r="B144" s="169"/>
      <c r="C144" s="169">
        <f>IF(RES_hhdet_in_tes!C144=0,"",RES_hhdet_in_tes!C144/RES_hhdet_in_fec!C144)</f>
        <v>1.2893229414180944</v>
      </c>
      <c r="D144" s="169">
        <f>IF(RES_hhdet_in_tes!D144=0,"",RES_hhdet_in_tes!D144/RES_hhdet_in_fec!D144)</f>
        <v>1.3380811677413655</v>
      </c>
      <c r="E144" s="169">
        <f>IF(RES_hhdet_in_tes!E144=0,"",RES_hhdet_in_tes!E144/RES_hhdet_in_fec!E144)</f>
        <v>1.3961720845057599</v>
      </c>
      <c r="F144" s="169">
        <f>IF(RES_hhdet_in_tes!F144=0,"",RES_hhdet_in_tes!F144/RES_hhdet_in_fec!F144)</f>
        <v>1.4710415125765131</v>
      </c>
      <c r="G144" s="169">
        <f>IF(RES_hhdet_in_tes!G144=0,"",RES_hhdet_in_tes!G144/RES_hhdet_in_fec!G144)</f>
        <v>1.5194668464064471</v>
      </c>
      <c r="H144" s="169">
        <f>IF(RES_hhdet_in_tes!H144=0,"",RES_hhdet_in_tes!H144/RES_hhdet_in_fec!H144)</f>
        <v>1.6220832728777868</v>
      </c>
      <c r="I144" s="169">
        <f>IF(RES_hhdet_in_tes!I144=0,"",RES_hhdet_in_tes!I144/RES_hhdet_in_fec!I144)</f>
        <v>1.7724573090538276</v>
      </c>
      <c r="J144" s="169">
        <f>IF(RES_hhdet_in_tes!J144=0,"",RES_hhdet_in_tes!J144/RES_hhdet_in_fec!J144)</f>
        <v>1.9447389303416105</v>
      </c>
      <c r="K144" s="169">
        <f>IF(RES_hhdet_in_tes!K144=0,"",RES_hhdet_in_tes!K144/RES_hhdet_in_fec!K144)</f>
        <v>2.0774432589470919</v>
      </c>
      <c r="L144" s="169">
        <f>IF(RES_hhdet_in_tes!L144=0,"",RES_hhdet_in_tes!L144/RES_hhdet_in_fec!L144)</f>
        <v>2.3587680806195772</v>
      </c>
      <c r="M144" s="169">
        <f>IF(RES_hhdet_in_tes!M144=0,"",RES_hhdet_in_tes!M144/RES_hhdet_in_fec!M144)</f>
        <v>2.5218546583388659</v>
      </c>
      <c r="N144" s="169">
        <f>IF(RES_hhdet_in_tes!N144=0,"",RES_hhdet_in_tes!N144/RES_hhdet_in_fec!N144)</f>
        <v>2.6951656488430049</v>
      </c>
      <c r="O144" s="169">
        <f>IF(RES_hhdet_in_tes!O144=0,"",RES_hhdet_in_tes!O144/RES_hhdet_in_fec!O144)</f>
        <v>2.8102590524545068</v>
      </c>
      <c r="P144" s="169">
        <f>IF(RES_hhdet_in_tes!P144=0,"",RES_hhdet_in_tes!P144/RES_hhdet_in_fec!P144)</f>
        <v>2.8867120471903438</v>
      </c>
      <c r="Q144" s="169">
        <f>IF(RES_hhdet_in_tes!Q144=0,"",RES_hhdet_in_tes!Q144/RES_hhdet_in_fec!Q144)</f>
        <v>2.9564886272094522</v>
      </c>
    </row>
    <row r="145" spans="1:17" ht="12" customHeight="1" x14ac:dyDescent="0.25">
      <c r="A145" s="23" t="s">
        <v>60</v>
      </c>
      <c r="B145" s="73"/>
      <c r="C145" s="73">
        <f>IF(RES_hhdet_in_tes!C145=0,"",RES_hhdet_in_tes!C145/RES_hhdet_in_fec!C145)</f>
        <v>1.2893229414180944</v>
      </c>
      <c r="D145" s="73">
        <f>IF(RES_hhdet_in_tes!D145=0,"",RES_hhdet_in_tes!D145/RES_hhdet_in_fec!D145)</f>
        <v>1.3380811677413655</v>
      </c>
      <c r="E145" s="73">
        <f>IF(RES_hhdet_in_tes!E145=0,"",RES_hhdet_in_tes!E145/RES_hhdet_in_fec!E145)</f>
        <v>1.3961720845057599</v>
      </c>
      <c r="F145" s="73">
        <f>IF(RES_hhdet_in_tes!F145=0,"",RES_hhdet_in_tes!F145/RES_hhdet_in_fec!F145)</f>
        <v>1.4710415125765131</v>
      </c>
      <c r="G145" s="73">
        <f>IF(RES_hhdet_in_tes!G145=0,"",RES_hhdet_in_tes!G145/RES_hhdet_in_fec!G145)</f>
        <v>1.5194668464064471</v>
      </c>
      <c r="H145" s="73">
        <f>IF(RES_hhdet_in_tes!H145=0,"",RES_hhdet_in_tes!H145/RES_hhdet_in_fec!H145)</f>
        <v>1.6220832728777868</v>
      </c>
      <c r="I145" s="73">
        <f>IF(RES_hhdet_in_tes!I145=0,"",RES_hhdet_in_tes!I145/RES_hhdet_in_fec!I145)</f>
        <v>1.7724573090538276</v>
      </c>
      <c r="J145" s="73">
        <f>IF(RES_hhdet_in_tes!J145=0,"",RES_hhdet_in_tes!J145/RES_hhdet_in_fec!J145)</f>
        <v>1.9447389303416105</v>
      </c>
      <c r="K145" s="73">
        <f>IF(RES_hhdet_in_tes!K145=0,"",RES_hhdet_in_tes!K145/RES_hhdet_in_fec!K145)</f>
        <v>2.0774432589470919</v>
      </c>
      <c r="L145" s="73">
        <f>IF(RES_hhdet_in_tes!L145=0,"",RES_hhdet_in_tes!L145/RES_hhdet_in_fec!L145)</f>
        <v>2.3587680806195772</v>
      </c>
      <c r="M145" s="73">
        <f>IF(RES_hhdet_in_tes!M145=0,"",RES_hhdet_in_tes!M145/RES_hhdet_in_fec!M145)</f>
        <v>2.5218546583388659</v>
      </c>
      <c r="N145" s="73">
        <f>IF(RES_hhdet_in_tes!N145=0,"",RES_hhdet_in_tes!N145/RES_hhdet_in_fec!N145)</f>
        <v>2.6951656488430049</v>
      </c>
      <c r="O145" s="73">
        <f>IF(RES_hhdet_in_tes!O145=0,"",RES_hhdet_in_tes!O145/RES_hhdet_in_fec!O145)</f>
        <v>2.8102590524545068</v>
      </c>
      <c r="P145" s="73">
        <f>IF(RES_hhdet_in_tes!P145=0,"",RES_hhdet_in_tes!P145/RES_hhdet_in_fec!P145)</f>
        <v>2.8867120471903438</v>
      </c>
      <c r="Q145" s="73">
        <f>IF(RES_hhdet_in_tes!Q145=0,"",RES_hhdet_in_tes!Q145/RES_hhdet_in_fec!Q145)</f>
        <v>2.9564886272094522</v>
      </c>
    </row>
    <row r="146" spans="1:17" ht="12.95" customHeight="1" x14ac:dyDescent="0.25">
      <c r="A146" s="158" t="s">
        <v>112</v>
      </c>
      <c r="B146" s="169"/>
      <c r="C146" s="169">
        <f>IF(RES_hhdet_in_tes!C146=0,"",RES_hhdet_in_tes!C146/RES_hhdet_in_fec!C146)</f>
        <v>1.9487309544675049</v>
      </c>
      <c r="D146" s="169">
        <f>IF(RES_hhdet_in_tes!D146=0,"",RES_hhdet_in_tes!D146/RES_hhdet_in_fec!D146)</f>
        <v>2.0270572091091692</v>
      </c>
      <c r="E146" s="169">
        <f>IF(RES_hhdet_in_tes!E146=0,"",RES_hhdet_in_tes!E146/RES_hhdet_in_fec!E146)</f>
        <v>2.1148848437027032</v>
      </c>
      <c r="F146" s="169">
        <f>IF(RES_hhdet_in_tes!F146=0,"",RES_hhdet_in_tes!F146/RES_hhdet_in_fec!F146)</f>
        <v>2.2147755208534763</v>
      </c>
      <c r="G146" s="169">
        <f>IF(RES_hhdet_in_tes!G146=0,"",RES_hhdet_in_tes!G146/RES_hhdet_in_fec!G146)</f>
        <v>2.2565491059996958</v>
      </c>
      <c r="H146" s="169">
        <f>IF(RES_hhdet_in_tes!H146=0,"",RES_hhdet_in_tes!H146/RES_hhdet_in_fec!H146)</f>
        <v>2.3941121689686184</v>
      </c>
      <c r="I146" s="169">
        <f>IF(RES_hhdet_in_tes!I146=0,"",RES_hhdet_in_tes!I146/RES_hhdet_in_fec!I146)</f>
        <v>2.5389278446180863</v>
      </c>
      <c r="J146" s="169">
        <f>IF(RES_hhdet_in_tes!J146=0,"",RES_hhdet_in_tes!J146/RES_hhdet_in_fec!J146)</f>
        <v>2.7312387323084537</v>
      </c>
      <c r="K146" s="169">
        <f>IF(RES_hhdet_in_tes!K146=0,"",RES_hhdet_in_tes!K146/RES_hhdet_in_fec!K146)</f>
        <v>2.9498542462946995</v>
      </c>
      <c r="L146" s="169">
        <f>IF(RES_hhdet_in_tes!L146=0,"",RES_hhdet_in_tes!L146/RES_hhdet_in_fec!L146)</f>
        <v>3.2357021549302774</v>
      </c>
      <c r="M146" s="169">
        <f>IF(RES_hhdet_in_tes!M146=0,"",RES_hhdet_in_tes!M146/RES_hhdet_in_fec!M146)</f>
        <v>3.4495978663000404</v>
      </c>
      <c r="N146" s="169">
        <f>IF(RES_hhdet_in_tes!N146=0,"",RES_hhdet_in_tes!N146/RES_hhdet_in_fec!N146)</f>
        <v>3.6644997790060523</v>
      </c>
      <c r="O146" s="169">
        <f>IF(RES_hhdet_in_tes!O146=0,"",RES_hhdet_in_tes!O146/RES_hhdet_in_fec!O146)</f>
        <v>3.7553056220512078</v>
      </c>
      <c r="P146" s="169">
        <f>IF(RES_hhdet_in_tes!P146=0,"",RES_hhdet_in_tes!P146/RES_hhdet_in_fec!P146)</f>
        <v>3.8274978921374299</v>
      </c>
      <c r="Q146" s="169">
        <f>IF(RES_hhdet_in_tes!Q146=0,"",RES_hhdet_in_tes!Q146/RES_hhdet_in_fec!Q146)</f>
        <v>3.8819704141503912</v>
      </c>
    </row>
    <row r="147" spans="1:17" ht="12" customHeight="1" x14ac:dyDescent="0.25">
      <c r="A147" s="23" t="s">
        <v>60</v>
      </c>
      <c r="B147" s="73"/>
      <c r="C147" s="73">
        <f>IF(RES_hhdet_in_tes!C147=0,"",RES_hhdet_in_tes!C147/RES_hhdet_in_fec!C147)</f>
        <v>1.9487309544675049</v>
      </c>
      <c r="D147" s="73">
        <f>IF(RES_hhdet_in_tes!D147=0,"",RES_hhdet_in_tes!D147/RES_hhdet_in_fec!D147)</f>
        <v>2.0270572091091692</v>
      </c>
      <c r="E147" s="73">
        <f>IF(RES_hhdet_in_tes!E147=0,"",RES_hhdet_in_tes!E147/RES_hhdet_in_fec!E147)</f>
        <v>2.1148848437027032</v>
      </c>
      <c r="F147" s="73">
        <f>IF(RES_hhdet_in_tes!F147=0,"",RES_hhdet_in_tes!F147/RES_hhdet_in_fec!F147)</f>
        <v>2.2147755208534763</v>
      </c>
      <c r="G147" s="73">
        <f>IF(RES_hhdet_in_tes!G147=0,"",RES_hhdet_in_tes!G147/RES_hhdet_in_fec!G147)</f>
        <v>2.2565491059996958</v>
      </c>
      <c r="H147" s="73">
        <f>IF(RES_hhdet_in_tes!H147=0,"",RES_hhdet_in_tes!H147/RES_hhdet_in_fec!H147)</f>
        <v>2.3941121689686184</v>
      </c>
      <c r="I147" s="73">
        <f>IF(RES_hhdet_in_tes!I147=0,"",RES_hhdet_in_tes!I147/RES_hhdet_in_fec!I147)</f>
        <v>2.5389278446180863</v>
      </c>
      <c r="J147" s="73">
        <f>IF(RES_hhdet_in_tes!J147=0,"",RES_hhdet_in_tes!J147/RES_hhdet_in_fec!J147)</f>
        <v>2.7312387323084537</v>
      </c>
      <c r="K147" s="73">
        <f>IF(RES_hhdet_in_tes!K147=0,"",RES_hhdet_in_tes!K147/RES_hhdet_in_fec!K147)</f>
        <v>2.9498542462946995</v>
      </c>
      <c r="L147" s="73">
        <f>IF(RES_hhdet_in_tes!L147=0,"",RES_hhdet_in_tes!L147/RES_hhdet_in_fec!L147)</f>
        <v>3.2357021549302774</v>
      </c>
      <c r="M147" s="73">
        <f>IF(RES_hhdet_in_tes!M147=0,"",RES_hhdet_in_tes!M147/RES_hhdet_in_fec!M147)</f>
        <v>3.4495978663000404</v>
      </c>
      <c r="N147" s="73">
        <f>IF(RES_hhdet_in_tes!N147=0,"",RES_hhdet_in_tes!N147/RES_hhdet_in_fec!N147)</f>
        <v>3.6644997790060523</v>
      </c>
      <c r="O147" s="73">
        <f>IF(RES_hhdet_in_tes!O147=0,"",RES_hhdet_in_tes!O147/RES_hhdet_in_fec!O147)</f>
        <v>3.7553056220512078</v>
      </c>
      <c r="P147" s="73">
        <f>IF(RES_hhdet_in_tes!P147=0,"",RES_hhdet_in_tes!P147/RES_hhdet_in_fec!P147)</f>
        <v>3.8274978921374299</v>
      </c>
      <c r="Q147" s="73">
        <f>IF(RES_hhdet_in_tes!Q147=0,"",RES_hhdet_in_tes!Q147/RES_hhdet_in_fec!Q147)</f>
        <v>3.8819704141503912</v>
      </c>
    </row>
    <row r="148" spans="1:17" ht="12" customHeight="1" x14ac:dyDescent="0.25">
      <c r="A148" s="158" t="s">
        <v>63</v>
      </c>
      <c r="B148" s="169"/>
      <c r="C148" s="169">
        <f>IF(RES_hhdet_in_tes!C148=0,"",RES_hhdet_in_tes!C148/RES_hhdet_in_fec!C148)</f>
        <v>0.76884401012481374</v>
      </c>
      <c r="D148" s="169">
        <f>IF(RES_hhdet_in_tes!D148=0,"",RES_hhdet_in_tes!D148/RES_hhdet_in_fec!D148)</f>
        <v>0.77164975274089287</v>
      </c>
      <c r="E148" s="169">
        <f>IF(RES_hhdet_in_tes!E148=0,"",RES_hhdet_in_tes!E148/RES_hhdet_in_fec!E148)</f>
        <v>0.78230028245296868</v>
      </c>
      <c r="F148" s="169">
        <f>IF(RES_hhdet_in_tes!F148=0,"",RES_hhdet_in_tes!F148/RES_hhdet_in_fec!F148)</f>
        <v>0.78684041915684166</v>
      </c>
      <c r="G148" s="169">
        <f>IF(RES_hhdet_in_tes!G148=0,"",RES_hhdet_in_tes!G148/RES_hhdet_in_fec!G148)</f>
        <v>0.81420258779408716</v>
      </c>
      <c r="H148" s="169">
        <f>IF(RES_hhdet_in_tes!H148=0,"",RES_hhdet_in_tes!H148/RES_hhdet_in_fec!H148)</f>
        <v>0.819331877105826</v>
      </c>
      <c r="I148" s="169">
        <f>IF(RES_hhdet_in_tes!I148=0,"",RES_hhdet_in_tes!I148/RES_hhdet_in_fec!I148)</f>
        <v>0.81620216196424611</v>
      </c>
      <c r="J148" s="169">
        <f>IF(RES_hhdet_in_tes!J148=0,"",RES_hhdet_in_tes!J148/RES_hhdet_in_fec!J148)</f>
        <v>0.82043154595056189</v>
      </c>
      <c r="K148" s="169">
        <f>IF(RES_hhdet_in_tes!K148=0,"",RES_hhdet_in_tes!K148/RES_hhdet_in_fec!K148)</f>
        <v>0.82492396153263592</v>
      </c>
      <c r="L148" s="169">
        <f>IF(RES_hhdet_in_tes!L148=0,"",RES_hhdet_in_tes!L148/RES_hhdet_in_fec!L148)</f>
        <v>0.8311512176179342</v>
      </c>
      <c r="M148" s="169">
        <f>IF(RES_hhdet_in_tes!M148=0,"",RES_hhdet_in_tes!M148/RES_hhdet_in_fec!M148)</f>
        <v>0.8266443316771821</v>
      </c>
      <c r="N148" s="169">
        <f>IF(RES_hhdet_in_tes!N148=0,"",RES_hhdet_in_tes!N148/RES_hhdet_in_fec!N148)</f>
        <v>0.83200657470829931</v>
      </c>
      <c r="O148" s="169">
        <f>IF(RES_hhdet_in_tes!O148=0,"",RES_hhdet_in_tes!O148/RES_hhdet_in_fec!O148)</f>
        <v>0.83806948066939579</v>
      </c>
      <c r="P148" s="169">
        <f>IF(RES_hhdet_in_tes!P148=0,"",RES_hhdet_in_tes!P148/RES_hhdet_in_fec!P148)</f>
        <v>0.83027435259589011</v>
      </c>
      <c r="Q148" s="169">
        <f>IF(RES_hhdet_in_tes!Q148=0,"",RES_hhdet_in_tes!Q148/RES_hhdet_in_fec!Q148)</f>
        <v>0.83710068698238083</v>
      </c>
    </row>
    <row r="149" spans="1:17" ht="12" customHeight="1" x14ac:dyDescent="0.25">
      <c r="A149" s="167" t="s">
        <v>144</v>
      </c>
      <c r="B149" s="174"/>
      <c r="C149" s="174" t="str">
        <f>IF(RES_hhdet_in_tes!C149=0,"",RES_hhdet_in_tes!C149/RES_hhdet_in_fec!C149)</f>
        <v/>
      </c>
      <c r="D149" s="174" t="str">
        <f>IF(RES_hhdet_in_tes!D149=0,"",RES_hhdet_in_tes!D149/RES_hhdet_in_fec!D149)</f>
        <v/>
      </c>
      <c r="E149" s="174" t="str">
        <f>IF(RES_hhdet_in_tes!E149=0,"",RES_hhdet_in_tes!E149/RES_hhdet_in_fec!E149)</f>
        <v/>
      </c>
      <c r="F149" s="174" t="str">
        <f>IF(RES_hhdet_in_tes!F149=0,"",RES_hhdet_in_tes!F149/RES_hhdet_in_fec!F149)</f>
        <v/>
      </c>
      <c r="G149" s="174" t="str">
        <f>IF(RES_hhdet_in_tes!G149=0,"",RES_hhdet_in_tes!G149/RES_hhdet_in_fec!G149)</f>
        <v/>
      </c>
      <c r="H149" s="174" t="str">
        <f>IF(RES_hhdet_in_tes!H149=0,"",RES_hhdet_in_tes!H149/RES_hhdet_in_fec!H149)</f>
        <v/>
      </c>
      <c r="I149" s="174" t="str">
        <f>IF(RES_hhdet_in_tes!I149=0,"",RES_hhdet_in_tes!I149/RES_hhdet_in_fec!I149)</f>
        <v/>
      </c>
      <c r="J149" s="174" t="str">
        <f>IF(RES_hhdet_in_tes!J149=0,"",RES_hhdet_in_tes!J149/RES_hhdet_in_fec!J149)</f>
        <v/>
      </c>
      <c r="K149" s="174" t="str">
        <f>IF(RES_hhdet_in_tes!K149=0,"",RES_hhdet_in_tes!K149/RES_hhdet_in_fec!K149)</f>
        <v/>
      </c>
      <c r="L149" s="174" t="str">
        <f>IF(RES_hhdet_in_tes!L149=0,"",RES_hhdet_in_tes!L149/RES_hhdet_in_fec!L149)</f>
        <v/>
      </c>
      <c r="M149" s="174" t="str">
        <f>IF(RES_hhdet_in_tes!M149=0,"",RES_hhdet_in_tes!M149/RES_hhdet_in_fec!M149)</f>
        <v/>
      </c>
      <c r="N149" s="174" t="str">
        <f>IF(RES_hhdet_in_tes!N149=0,"",RES_hhdet_in_tes!N149/RES_hhdet_in_fec!N149)</f>
        <v/>
      </c>
      <c r="O149" s="174" t="str">
        <f>IF(RES_hhdet_in_tes!O149=0,"",RES_hhdet_in_tes!O149/RES_hhdet_in_fec!O149)</f>
        <v/>
      </c>
      <c r="P149" s="174" t="str">
        <f>IF(RES_hhdet_in_tes!P149=0,"",RES_hhdet_in_tes!P149/RES_hhdet_in_fec!P149)</f>
        <v/>
      </c>
      <c r="Q149" s="174" t="str">
        <f>IF(RES_hhdet_in_tes!Q149=0,"",RES_hhdet_in_tes!Q149/RES_hhdet_in_fec!Q149)</f>
        <v/>
      </c>
    </row>
    <row r="150" spans="1:17" ht="12" customHeight="1" x14ac:dyDescent="0.25">
      <c r="A150" s="167" t="s">
        <v>143</v>
      </c>
      <c r="B150" s="174"/>
      <c r="C150" s="174" t="str">
        <f>IF(RES_hhdet_in_tes!C150=0,"",RES_hhdet_in_tes!C150/RES_hhdet_in_fec!C150)</f>
        <v/>
      </c>
      <c r="D150" s="174" t="str">
        <f>IF(RES_hhdet_in_tes!D150=0,"",RES_hhdet_in_tes!D150/RES_hhdet_in_fec!D150)</f>
        <v/>
      </c>
      <c r="E150" s="174" t="str">
        <f>IF(RES_hhdet_in_tes!E150=0,"",RES_hhdet_in_tes!E150/RES_hhdet_in_fec!E150)</f>
        <v/>
      </c>
      <c r="F150" s="174" t="str">
        <f>IF(RES_hhdet_in_tes!F150=0,"",RES_hhdet_in_tes!F150/RES_hhdet_in_fec!F150)</f>
        <v/>
      </c>
      <c r="G150" s="174" t="str">
        <f>IF(RES_hhdet_in_tes!G150=0,"",RES_hhdet_in_tes!G150/RES_hhdet_in_fec!G150)</f>
        <v/>
      </c>
      <c r="H150" s="174" t="str">
        <f>IF(RES_hhdet_in_tes!H150=0,"",RES_hhdet_in_tes!H150/RES_hhdet_in_fec!H150)</f>
        <v/>
      </c>
      <c r="I150" s="174" t="str">
        <f>IF(RES_hhdet_in_tes!I150=0,"",RES_hhdet_in_tes!I150/RES_hhdet_in_fec!I150)</f>
        <v/>
      </c>
      <c r="J150" s="174" t="str">
        <f>IF(RES_hhdet_in_tes!J150=0,"",RES_hhdet_in_tes!J150/RES_hhdet_in_fec!J150)</f>
        <v/>
      </c>
      <c r="K150" s="174" t="str">
        <f>IF(RES_hhdet_in_tes!K150=0,"",RES_hhdet_in_tes!K150/RES_hhdet_in_fec!K150)</f>
        <v/>
      </c>
      <c r="L150" s="174" t="str">
        <f>IF(RES_hhdet_in_tes!L150=0,"",RES_hhdet_in_tes!L150/RES_hhdet_in_fec!L150)</f>
        <v/>
      </c>
      <c r="M150" s="174" t="str">
        <f>IF(RES_hhdet_in_tes!M150=0,"",RES_hhdet_in_tes!M150/RES_hhdet_in_fec!M150)</f>
        <v/>
      </c>
      <c r="N150" s="174" t="str">
        <f>IF(RES_hhdet_in_tes!N150=0,"",RES_hhdet_in_tes!N150/RES_hhdet_in_fec!N150)</f>
        <v/>
      </c>
      <c r="O150" s="174" t="str">
        <f>IF(RES_hhdet_in_tes!O150=0,"",RES_hhdet_in_tes!O150/RES_hhdet_in_fec!O150)</f>
        <v/>
      </c>
      <c r="P150" s="174" t="str">
        <f>IF(RES_hhdet_in_tes!P150=0,"",RES_hhdet_in_tes!P150/RES_hhdet_in_fec!P150)</f>
        <v/>
      </c>
      <c r="Q150" s="174" t="str">
        <f>IF(RES_hhdet_in_tes!Q150=0,"",RES_hhdet_in_tes!Q150/RES_hhdet_in_fec!Q150)</f>
        <v/>
      </c>
    </row>
    <row r="151" spans="1:17" ht="12" customHeight="1" x14ac:dyDescent="0.25">
      <c r="A151" s="166" t="s">
        <v>57</v>
      </c>
      <c r="B151" s="173"/>
      <c r="C151" s="173" t="str">
        <f>IF(RES_hhdet_in_tes!C151=0,"",RES_hhdet_in_tes!C151/RES_hhdet_in_fec!C151)</f>
        <v/>
      </c>
      <c r="D151" s="173" t="str">
        <f>IF(RES_hhdet_in_tes!D151=0,"",RES_hhdet_in_tes!D151/RES_hhdet_in_fec!D151)</f>
        <v/>
      </c>
      <c r="E151" s="173" t="str">
        <f>IF(RES_hhdet_in_tes!E151=0,"",RES_hhdet_in_tes!E151/RES_hhdet_in_fec!E151)</f>
        <v/>
      </c>
      <c r="F151" s="173" t="str">
        <f>IF(RES_hhdet_in_tes!F151=0,"",RES_hhdet_in_tes!F151/RES_hhdet_in_fec!F151)</f>
        <v/>
      </c>
      <c r="G151" s="173" t="str">
        <f>IF(RES_hhdet_in_tes!G151=0,"",RES_hhdet_in_tes!G151/RES_hhdet_in_fec!G151)</f>
        <v/>
      </c>
      <c r="H151" s="173" t="str">
        <f>IF(RES_hhdet_in_tes!H151=0,"",RES_hhdet_in_tes!H151/RES_hhdet_in_fec!H151)</f>
        <v/>
      </c>
      <c r="I151" s="173" t="str">
        <f>IF(RES_hhdet_in_tes!I151=0,"",RES_hhdet_in_tes!I151/RES_hhdet_in_fec!I151)</f>
        <v/>
      </c>
      <c r="J151" s="173" t="str">
        <f>IF(RES_hhdet_in_tes!J151=0,"",RES_hhdet_in_tes!J151/RES_hhdet_in_fec!J151)</f>
        <v/>
      </c>
      <c r="K151" s="173" t="str">
        <f>IF(RES_hhdet_in_tes!K151=0,"",RES_hhdet_in_tes!K151/RES_hhdet_in_fec!K151)</f>
        <v/>
      </c>
      <c r="L151" s="173" t="str">
        <f>IF(RES_hhdet_in_tes!L151=0,"",RES_hhdet_in_tes!L151/RES_hhdet_in_fec!L151)</f>
        <v/>
      </c>
      <c r="M151" s="173" t="str">
        <f>IF(RES_hhdet_in_tes!M151=0,"",RES_hhdet_in_tes!M151/RES_hhdet_in_fec!M151)</f>
        <v/>
      </c>
      <c r="N151" s="173" t="str">
        <f>IF(RES_hhdet_in_tes!N151=0,"",RES_hhdet_in_tes!N151/RES_hhdet_in_fec!N151)</f>
        <v/>
      </c>
      <c r="O151" s="173" t="str">
        <f>IF(RES_hhdet_in_tes!O151=0,"",RES_hhdet_in_tes!O151/RES_hhdet_in_fec!O151)</f>
        <v/>
      </c>
      <c r="P151" s="173" t="str">
        <f>IF(RES_hhdet_in_tes!P151=0,"",RES_hhdet_in_tes!P151/RES_hhdet_in_fec!P151)</f>
        <v/>
      </c>
      <c r="Q151" s="173" t="str">
        <f>IF(RES_hhdet_in_tes!Q151=0,"",RES_hhdet_in_tes!Q151/RES_hhdet_in_fec!Q151)</f>
        <v/>
      </c>
    </row>
    <row r="152" spans="1:17" ht="12" customHeight="1" x14ac:dyDescent="0.25">
      <c r="A152" s="147" t="s">
        <v>59</v>
      </c>
      <c r="B152" s="172"/>
      <c r="C152" s="172" t="str">
        <f>IF(RES_hhdet_in_tes!C152=0,"",RES_hhdet_in_tes!C152/RES_hhdet_in_fec!C152)</f>
        <v/>
      </c>
      <c r="D152" s="172" t="str">
        <f>IF(RES_hhdet_in_tes!D152=0,"",RES_hhdet_in_tes!D152/RES_hhdet_in_fec!D152)</f>
        <v/>
      </c>
      <c r="E152" s="172" t="str">
        <f>IF(RES_hhdet_in_tes!E152=0,"",RES_hhdet_in_tes!E152/RES_hhdet_in_fec!E152)</f>
        <v/>
      </c>
      <c r="F152" s="172" t="str">
        <f>IF(RES_hhdet_in_tes!F152=0,"",RES_hhdet_in_tes!F152/RES_hhdet_in_fec!F152)</f>
        <v/>
      </c>
      <c r="G152" s="172" t="str">
        <f>IF(RES_hhdet_in_tes!G152=0,"",RES_hhdet_in_tes!G152/RES_hhdet_in_fec!G152)</f>
        <v/>
      </c>
      <c r="H152" s="172" t="str">
        <f>IF(RES_hhdet_in_tes!H152=0,"",RES_hhdet_in_tes!H152/RES_hhdet_in_fec!H152)</f>
        <v/>
      </c>
      <c r="I152" s="172" t="str">
        <f>IF(RES_hhdet_in_tes!I152=0,"",RES_hhdet_in_tes!I152/RES_hhdet_in_fec!I152)</f>
        <v/>
      </c>
      <c r="J152" s="172" t="str">
        <f>IF(RES_hhdet_in_tes!J152=0,"",RES_hhdet_in_tes!J152/RES_hhdet_in_fec!J152)</f>
        <v/>
      </c>
      <c r="K152" s="172" t="str">
        <f>IF(RES_hhdet_in_tes!K152=0,"",RES_hhdet_in_tes!K152/RES_hhdet_in_fec!K152)</f>
        <v/>
      </c>
      <c r="L152" s="172" t="str">
        <f>IF(RES_hhdet_in_tes!L152=0,"",RES_hhdet_in_tes!L152/RES_hhdet_in_fec!L152)</f>
        <v/>
      </c>
      <c r="M152" s="172" t="str">
        <f>IF(RES_hhdet_in_tes!M152=0,"",RES_hhdet_in_tes!M152/RES_hhdet_in_fec!M152)</f>
        <v/>
      </c>
      <c r="N152" s="172" t="str">
        <f>IF(RES_hhdet_in_tes!N152=0,"",RES_hhdet_in_tes!N152/RES_hhdet_in_fec!N152)</f>
        <v/>
      </c>
      <c r="O152" s="172" t="str">
        <f>IF(RES_hhdet_in_tes!O152=0,"",RES_hhdet_in_tes!O152/RES_hhdet_in_fec!O152)</f>
        <v/>
      </c>
      <c r="P152" s="172" t="str">
        <f>IF(RES_hhdet_in_tes!P152=0,"",RES_hhdet_in_tes!P152/RES_hhdet_in_fec!P152)</f>
        <v/>
      </c>
      <c r="Q152" s="172" t="str">
        <f>IF(RES_hhdet_in_tes!Q152=0,"",RES_hhdet_in_tes!Q152/RES_hhdet_in_fec!Q152)</f>
        <v/>
      </c>
    </row>
    <row r="153" spans="1:17" ht="12" customHeight="1" x14ac:dyDescent="0.25">
      <c r="A153" s="163" t="s">
        <v>142</v>
      </c>
      <c r="B153" s="171"/>
      <c r="C153" s="171">
        <f>IF(RES_hhdet_in_tes!C153=0,"",RES_hhdet_in_tes!C153/RES_hhdet_in_fec!C153)</f>
        <v>0.72389667488816345</v>
      </c>
      <c r="D153" s="171">
        <f>IF(RES_hhdet_in_tes!D153=0,"",RES_hhdet_in_tes!D153/RES_hhdet_in_fec!D153)</f>
        <v>0.72831213315337962</v>
      </c>
      <c r="E153" s="171">
        <f>IF(RES_hhdet_in_tes!E153=0,"",RES_hhdet_in_tes!E153/RES_hhdet_in_fec!E153)</f>
        <v>0.73285456066054222</v>
      </c>
      <c r="F153" s="171">
        <f>IF(RES_hhdet_in_tes!F153=0,"",RES_hhdet_in_tes!F153/RES_hhdet_in_fec!F153)</f>
        <v>0.73741826618673822</v>
      </c>
      <c r="G153" s="171" t="str">
        <f>IF(RES_hhdet_in_tes!G153=0,"",RES_hhdet_in_tes!G153/RES_hhdet_in_fec!G153)</f>
        <v/>
      </c>
      <c r="H153" s="171" t="str">
        <f>IF(RES_hhdet_in_tes!H153=0,"",RES_hhdet_in_tes!H153/RES_hhdet_in_fec!H153)</f>
        <v/>
      </c>
      <c r="I153" s="171">
        <f>IF(RES_hhdet_in_tes!I153=0,"",RES_hhdet_in_tes!I153/RES_hhdet_in_fec!I153)</f>
        <v>0.74740149694445146</v>
      </c>
      <c r="J153" s="171">
        <f>IF(RES_hhdet_in_tes!J153=0,"",RES_hhdet_in_tes!J153/RES_hhdet_in_fec!J153)</f>
        <v>0.75138997183668332</v>
      </c>
      <c r="K153" s="171" t="str">
        <f>IF(RES_hhdet_in_tes!K153=0,"",RES_hhdet_in_tes!K153/RES_hhdet_in_fec!K153)</f>
        <v/>
      </c>
      <c r="L153" s="171" t="str">
        <f>IF(RES_hhdet_in_tes!L153=0,"",RES_hhdet_in_tes!L153/RES_hhdet_in_fec!L153)</f>
        <v/>
      </c>
      <c r="M153" s="171" t="str">
        <f>IF(RES_hhdet_in_tes!M153=0,"",RES_hhdet_in_tes!M153/RES_hhdet_in_fec!M153)</f>
        <v/>
      </c>
      <c r="N153" s="171" t="str">
        <f>IF(RES_hhdet_in_tes!N153=0,"",RES_hhdet_in_tes!N153/RES_hhdet_in_fec!N153)</f>
        <v/>
      </c>
      <c r="O153" s="171" t="str">
        <f>IF(RES_hhdet_in_tes!O153=0,"",RES_hhdet_in_tes!O153/RES_hhdet_in_fec!O153)</f>
        <v/>
      </c>
      <c r="P153" s="171" t="str">
        <f>IF(RES_hhdet_in_tes!P153=0,"",RES_hhdet_in_tes!P153/RES_hhdet_in_fec!P153)</f>
        <v/>
      </c>
      <c r="Q153" s="171" t="str">
        <f>IF(RES_hhdet_in_tes!Q153=0,"",RES_hhdet_in_tes!Q153/RES_hhdet_in_fec!Q153)</f>
        <v/>
      </c>
    </row>
    <row r="154" spans="1:17" ht="12" customHeight="1" x14ac:dyDescent="0.25">
      <c r="A154" s="161" t="s">
        <v>141</v>
      </c>
      <c r="B154" s="170"/>
      <c r="C154" s="170">
        <f>IF(RES_hhdet_in_tes!C154=0,"",RES_hhdet_in_tes!C154/RES_hhdet_in_fec!C154)</f>
        <v>0.7980747379416453</v>
      </c>
      <c r="D154" s="170">
        <f>IF(RES_hhdet_in_tes!D154=0,"",RES_hhdet_in_tes!D154/RES_hhdet_in_fec!D154)</f>
        <v>0.80128878746715937</v>
      </c>
      <c r="E154" s="170">
        <f>IF(RES_hhdet_in_tes!E154=0,"",RES_hhdet_in_tes!E154/RES_hhdet_in_fec!E154)</f>
        <v>0.80533775840767752</v>
      </c>
      <c r="F154" s="170">
        <f>IF(RES_hhdet_in_tes!F154=0,"",RES_hhdet_in_tes!F154/RES_hhdet_in_fec!F154)</f>
        <v>0.81211912238235795</v>
      </c>
      <c r="G154" s="170">
        <f>IF(RES_hhdet_in_tes!G154=0,"",RES_hhdet_in_tes!G154/RES_hhdet_in_fec!G154)</f>
        <v>0.81420258779408716</v>
      </c>
      <c r="H154" s="170">
        <f>IF(RES_hhdet_in_tes!H154=0,"",RES_hhdet_in_tes!H154/RES_hhdet_in_fec!H154)</f>
        <v>0.819331877105826</v>
      </c>
      <c r="I154" s="170">
        <f>IF(RES_hhdet_in_tes!I154=0,"",RES_hhdet_in_tes!I154/RES_hhdet_in_fec!I154)</f>
        <v>0.81638683793833555</v>
      </c>
      <c r="J154" s="170">
        <f>IF(RES_hhdet_in_tes!J154=0,"",RES_hhdet_in_tes!J154/RES_hhdet_in_fec!J154)</f>
        <v>0.82610399775731902</v>
      </c>
      <c r="K154" s="170">
        <f>IF(RES_hhdet_in_tes!K154=0,"",RES_hhdet_in_tes!K154/RES_hhdet_in_fec!K154)</f>
        <v>0.82492396153263592</v>
      </c>
      <c r="L154" s="170">
        <f>IF(RES_hhdet_in_tes!L154=0,"",RES_hhdet_in_tes!L154/RES_hhdet_in_fec!L154)</f>
        <v>0.8311512176179342</v>
      </c>
      <c r="M154" s="170">
        <f>IF(RES_hhdet_in_tes!M154=0,"",RES_hhdet_in_tes!M154/RES_hhdet_in_fec!M154)</f>
        <v>0.8266443316771821</v>
      </c>
      <c r="N154" s="170">
        <f>IF(RES_hhdet_in_tes!N154=0,"",RES_hhdet_in_tes!N154/RES_hhdet_in_fec!N154)</f>
        <v>0.83200657470829931</v>
      </c>
      <c r="O154" s="170">
        <f>IF(RES_hhdet_in_tes!O154=0,"",RES_hhdet_in_tes!O154/RES_hhdet_in_fec!O154)</f>
        <v>0.83806948066939579</v>
      </c>
      <c r="P154" s="170">
        <f>IF(RES_hhdet_in_tes!P154=0,"",RES_hhdet_in_tes!P154/RES_hhdet_in_fec!P154)</f>
        <v>0.83027435259589011</v>
      </c>
      <c r="Q154" s="170">
        <f>IF(RES_hhdet_in_tes!Q154=0,"",RES_hhdet_in_tes!Q154/RES_hhdet_in_fec!Q154)</f>
        <v>0.83710068698238083</v>
      </c>
    </row>
    <row r="155" spans="1:17" ht="12" customHeight="1" x14ac:dyDescent="0.25">
      <c r="A155" s="148" t="s">
        <v>60</v>
      </c>
      <c r="B155" s="73"/>
      <c r="C155" s="73">
        <f>IF(RES_hhdet_in_tes!C155=0,"",RES_hhdet_in_tes!C155/RES_hhdet_in_fec!C155)</f>
        <v>0.72671059323754528</v>
      </c>
      <c r="D155" s="73">
        <f>IF(RES_hhdet_in_tes!D155=0,"",RES_hhdet_in_tes!D155/RES_hhdet_in_fec!D155)</f>
        <v>0.73079381712817493</v>
      </c>
      <c r="E155" s="73">
        <f>IF(RES_hhdet_in_tes!E155=0,"",RES_hhdet_in_tes!E155/RES_hhdet_in_fec!E155)</f>
        <v>0.73549651392740201</v>
      </c>
      <c r="F155" s="73">
        <f>IF(RES_hhdet_in_tes!F155=0,"",RES_hhdet_in_tes!F155/RES_hhdet_in_fec!F155)</f>
        <v>0.74099560011816468</v>
      </c>
      <c r="G155" s="73">
        <f>IF(RES_hhdet_in_tes!G155=0,"",RES_hhdet_in_tes!G155/RES_hhdet_in_fec!G155)</f>
        <v>0.74455560746352889</v>
      </c>
      <c r="H155" s="73">
        <f>IF(RES_hhdet_in_tes!H155=0,"",RES_hhdet_in_tes!H155/RES_hhdet_in_fec!H155)</f>
        <v>0.74892645492581333</v>
      </c>
      <c r="I155" s="73">
        <f>IF(RES_hhdet_in_tes!I155=0,"",RES_hhdet_in_tes!I155/RES_hhdet_in_fec!I155)</f>
        <v>0.75145878126912768</v>
      </c>
      <c r="J155" s="73">
        <f>IF(RES_hhdet_in_tes!J155=0,"",RES_hhdet_in_tes!J155/RES_hhdet_in_fec!J155)</f>
        <v>0.75782143710332417</v>
      </c>
      <c r="K155" s="73">
        <f>IF(RES_hhdet_in_tes!K155=0,"",RES_hhdet_in_tes!K155/RES_hhdet_in_fec!K155)</f>
        <v>0.75927395385039587</v>
      </c>
      <c r="L155" s="73">
        <f>IF(RES_hhdet_in_tes!L155=0,"",RES_hhdet_in_tes!L155/RES_hhdet_in_fec!L155)</f>
        <v>0.76340089052470361</v>
      </c>
      <c r="M155" s="73">
        <f>IF(RES_hhdet_in_tes!M155=0,"",RES_hhdet_in_tes!M155/RES_hhdet_in_fec!M155)</f>
        <v>0.76468790594268066</v>
      </c>
      <c r="N155" s="73">
        <f>IF(RES_hhdet_in_tes!N155=0,"",RES_hhdet_in_tes!N155/RES_hhdet_in_fec!N155)</f>
        <v>0.76994764834061336</v>
      </c>
      <c r="O155" s="73">
        <f>IF(RES_hhdet_in_tes!O155=0,"",RES_hhdet_in_tes!O155/RES_hhdet_in_fec!O155)</f>
        <v>0.77439407688106832</v>
      </c>
      <c r="P155" s="73">
        <f>IF(RES_hhdet_in_tes!P155=0,"",RES_hhdet_in_tes!P155/RES_hhdet_in_fec!P155)</f>
        <v>0.77334667575526383</v>
      </c>
      <c r="Q155" s="73">
        <f>IF(RES_hhdet_in_tes!Q155=0,"",RES_hhdet_in_tes!Q155/RES_hhdet_in_fec!Q155)</f>
        <v>0.77835912813789454</v>
      </c>
    </row>
    <row r="156" spans="1:17" ht="12" customHeight="1" x14ac:dyDescent="0.25">
      <c r="A156" s="148" t="s">
        <v>59</v>
      </c>
      <c r="B156" s="73"/>
      <c r="C156" s="73">
        <f>IF(RES_hhdet_in_tes!C156=0,"",RES_hhdet_in_tes!C156/RES_hhdet_in_fec!C156)</f>
        <v>1.0053879833400943</v>
      </c>
      <c r="D156" s="73">
        <f>IF(RES_hhdet_in_tes!D156=0,"",RES_hhdet_in_tes!D156/RES_hhdet_in_fec!D156)</f>
        <v>1.0036002768666961</v>
      </c>
      <c r="E156" s="73">
        <f>IF(RES_hhdet_in_tes!E156=0,"",RES_hhdet_in_tes!E156/RES_hhdet_in_fec!E156)</f>
        <v>1.0043351138401988</v>
      </c>
      <c r="F156" s="73">
        <f>IF(RES_hhdet_in_tes!F156=0,"",RES_hhdet_in_tes!F156/RES_hhdet_in_fec!F156)</f>
        <v>1.0076163715314546</v>
      </c>
      <c r="G156" s="73">
        <f>IF(RES_hhdet_in_tes!G156=0,"",RES_hhdet_in_tes!G156/RES_hhdet_in_fec!G156)</f>
        <v>1.0065854842453399</v>
      </c>
      <c r="H156" s="73">
        <f>IF(RES_hhdet_in_tes!H156=0,"",RES_hhdet_in_tes!H156/RES_hhdet_in_fec!H156)</f>
        <v>1.0091803816002065</v>
      </c>
      <c r="I156" s="73">
        <f>IF(RES_hhdet_in_tes!I156=0,"",RES_hhdet_in_tes!I156/RES_hhdet_in_fec!I156)</f>
        <v>1.005552994459473</v>
      </c>
      <c r="J156" s="73">
        <f>IF(RES_hhdet_in_tes!J156=0,"",RES_hhdet_in_tes!J156/RES_hhdet_in_fec!J156)</f>
        <v>1.0125933914540142</v>
      </c>
      <c r="K156" s="73">
        <f>IF(RES_hhdet_in_tes!K156=0,"",RES_hhdet_in_tes!K156/RES_hhdet_in_fec!K156)</f>
        <v>1.0092219213258264</v>
      </c>
      <c r="L156" s="73">
        <f>IF(RES_hhdet_in_tes!L156=0,"",RES_hhdet_in_tes!L156/RES_hhdet_in_fec!L156)</f>
        <v>1.0112621942290789</v>
      </c>
      <c r="M156" s="73">
        <f>IF(RES_hhdet_in_tes!M156=0,"",RES_hhdet_in_tes!M156/RES_hhdet_in_fec!M156)</f>
        <v>1.0068864548359384</v>
      </c>
      <c r="N156" s="73">
        <f>IF(RES_hhdet_in_tes!N156=0,"",RES_hhdet_in_tes!N156/RES_hhdet_in_fec!N156)</f>
        <v>1.0080540717609492</v>
      </c>
      <c r="O156" s="73">
        <f>IF(RES_hhdet_in_tes!O156=0,"",RES_hhdet_in_tes!O156/RES_hhdet_in_fec!O156)</f>
        <v>1.0100012458892076</v>
      </c>
      <c r="P156" s="73">
        <f>IF(RES_hhdet_in_tes!P156=0,"",RES_hhdet_in_tes!P156/RES_hhdet_in_fec!P156)</f>
        <v>1.004275253089385</v>
      </c>
      <c r="Q156" s="73">
        <f>IF(RES_hhdet_in_tes!Q156=0,"",RES_hhdet_in_tes!Q156/RES_hhdet_in_fec!Q156)</f>
        <v>1.0061443078532812</v>
      </c>
    </row>
    <row r="157" spans="1:17" ht="12" customHeight="1" x14ac:dyDescent="0.25">
      <c r="A157" s="158" t="s">
        <v>62</v>
      </c>
      <c r="B157" s="169"/>
      <c r="C157" s="169">
        <f>IF(RES_hhdet_in_tes!C157=0,"",RES_hhdet_in_tes!C157/RES_hhdet_in_fec!C157)</f>
        <v>0.83150462727320518</v>
      </c>
      <c r="D157" s="169">
        <f>IF(RES_hhdet_in_tes!D157=0,"",RES_hhdet_in_tes!D157/RES_hhdet_in_fec!D157)</f>
        <v>0.83446660647080195</v>
      </c>
      <c r="E157" s="169">
        <f>IF(RES_hhdet_in_tes!E157=0,"",RES_hhdet_in_tes!E157/RES_hhdet_in_fec!E157)</f>
        <v>0.837241295812028</v>
      </c>
      <c r="F157" s="169">
        <f>IF(RES_hhdet_in_tes!F157=0,"",RES_hhdet_in_tes!F157/RES_hhdet_in_fec!F157)</f>
        <v>0.84015156382467671</v>
      </c>
      <c r="G157" s="169">
        <f>IF(RES_hhdet_in_tes!G157=0,"",RES_hhdet_in_tes!G157/RES_hhdet_in_fec!G157)</f>
        <v>0.84240381317188218</v>
      </c>
      <c r="H157" s="169">
        <f>IF(RES_hhdet_in_tes!H157=0,"",RES_hhdet_in_tes!H157/RES_hhdet_in_fec!H157)</f>
        <v>0.84486410508021248</v>
      </c>
      <c r="I157" s="169">
        <f>IF(RES_hhdet_in_tes!I157=0,"",RES_hhdet_in_tes!I157/RES_hhdet_in_fec!I157)</f>
        <v>0.84678955803795408</v>
      </c>
      <c r="J157" s="169">
        <f>IF(RES_hhdet_in_tes!J157=0,"",RES_hhdet_in_tes!J157/RES_hhdet_in_fec!J157)</f>
        <v>0.84934704566401653</v>
      </c>
      <c r="K157" s="169">
        <f>IF(RES_hhdet_in_tes!K157=0,"",RES_hhdet_in_tes!K157/RES_hhdet_in_fec!K157)</f>
        <v>0.85123634997985032</v>
      </c>
      <c r="L157" s="169">
        <f>IF(RES_hhdet_in_tes!L157=0,"",RES_hhdet_in_tes!L157/RES_hhdet_in_fec!L157)</f>
        <v>0.85334134158973352</v>
      </c>
      <c r="M157" s="169">
        <f>IF(RES_hhdet_in_tes!M157=0,"",RES_hhdet_in_tes!M157/RES_hhdet_in_fec!M157)</f>
        <v>0.8552166333346648</v>
      </c>
      <c r="N157" s="169">
        <f>IF(RES_hhdet_in_tes!N157=0,"",RES_hhdet_in_tes!N157/RES_hhdet_in_fec!N157)</f>
        <v>0.85683392298446548</v>
      </c>
      <c r="O157" s="169">
        <f>IF(RES_hhdet_in_tes!O157=0,"",RES_hhdet_in_tes!O157/RES_hhdet_in_fec!O157)</f>
        <v>0.85835213713792613</v>
      </c>
      <c r="P157" s="169">
        <f>IF(RES_hhdet_in_tes!P157=0,"",RES_hhdet_in_tes!P157/RES_hhdet_in_fec!P157)</f>
        <v>0.85975236031995916</v>
      </c>
      <c r="Q157" s="169">
        <f>IF(RES_hhdet_in_tes!Q157=0,"",RES_hhdet_in_tes!Q157/RES_hhdet_in_fec!Q157)</f>
        <v>0.86097511064590859</v>
      </c>
    </row>
    <row r="158" spans="1:17" ht="12" customHeight="1" x14ac:dyDescent="0.25">
      <c r="A158" s="23" t="s">
        <v>57</v>
      </c>
      <c r="B158" s="73"/>
      <c r="C158" s="73" t="str">
        <f>IF(RES_hhdet_in_tes!C158=0,"",RES_hhdet_in_tes!C158/RES_hhdet_in_fec!C158)</f>
        <v/>
      </c>
      <c r="D158" s="73" t="str">
        <f>IF(RES_hhdet_in_tes!D158=0,"",RES_hhdet_in_tes!D158/RES_hhdet_in_fec!D158)</f>
        <v/>
      </c>
      <c r="E158" s="73" t="str">
        <f>IF(RES_hhdet_in_tes!E158=0,"",RES_hhdet_in_tes!E158/RES_hhdet_in_fec!E158)</f>
        <v/>
      </c>
      <c r="F158" s="73" t="str">
        <f>IF(RES_hhdet_in_tes!F158=0,"",RES_hhdet_in_tes!F158/RES_hhdet_in_fec!F158)</f>
        <v/>
      </c>
      <c r="G158" s="73" t="str">
        <f>IF(RES_hhdet_in_tes!G158=0,"",RES_hhdet_in_tes!G158/RES_hhdet_in_fec!G158)</f>
        <v/>
      </c>
      <c r="H158" s="73" t="str">
        <f>IF(RES_hhdet_in_tes!H158=0,"",RES_hhdet_in_tes!H158/RES_hhdet_in_fec!H158)</f>
        <v/>
      </c>
      <c r="I158" s="73" t="str">
        <f>IF(RES_hhdet_in_tes!I158=0,"",RES_hhdet_in_tes!I158/RES_hhdet_in_fec!I158)</f>
        <v/>
      </c>
      <c r="J158" s="73" t="str">
        <f>IF(RES_hhdet_in_tes!J158=0,"",RES_hhdet_in_tes!J158/RES_hhdet_in_fec!J158)</f>
        <v/>
      </c>
      <c r="K158" s="73" t="str">
        <f>IF(RES_hhdet_in_tes!K158=0,"",RES_hhdet_in_tes!K158/RES_hhdet_in_fec!K158)</f>
        <v/>
      </c>
      <c r="L158" s="73" t="str">
        <f>IF(RES_hhdet_in_tes!L158=0,"",RES_hhdet_in_tes!L158/RES_hhdet_in_fec!L158)</f>
        <v/>
      </c>
      <c r="M158" s="73" t="str">
        <f>IF(RES_hhdet_in_tes!M158=0,"",RES_hhdet_in_tes!M158/RES_hhdet_in_fec!M158)</f>
        <v/>
      </c>
      <c r="N158" s="73" t="str">
        <f>IF(RES_hhdet_in_tes!N158=0,"",RES_hhdet_in_tes!N158/RES_hhdet_in_fec!N158)</f>
        <v/>
      </c>
      <c r="O158" s="73" t="str">
        <f>IF(RES_hhdet_in_tes!O158=0,"",RES_hhdet_in_tes!O158/RES_hhdet_in_fec!O158)</f>
        <v/>
      </c>
      <c r="P158" s="73" t="str">
        <f>IF(RES_hhdet_in_tes!P158=0,"",RES_hhdet_in_tes!P158/RES_hhdet_in_fec!P158)</f>
        <v/>
      </c>
      <c r="Q158" s="73" t="str">
        <f>IF(RES_hhdet_in_tes!Q158=0,"",RES_hhdet_in_tes!Q158/RES_hhdet_in_fec!Q158)</f>
        <v/>
      </c>
    </row>
    <row r="159" spans="1:17" ht="12" customHeight="1" x14ac:dyDescent="0.25">
      <c r="A159" s="29" t="s">
        <v>140</v>
      </c>
      <c r="B159" s="65"/>
      <c r="C159" s="65">
        <f>IF(RES_hhdet_in_tes!C159=0,"",RES_hhdet_in_tes!C159/RES_hhdet_in_fec!C159)</f>
        <v>0.83150462727320518</v>
      </c>
      <c r="D159" s="65">
        <f>IF(RES_hhdet_in_tes!D159=0,"",RES_hhdet_in_tes!D159/RES_hhdet_in_fec!D159)</f>
        <v>0.83446660647080195</v>
      </c>
      <c r="E159" s="65">
        <f>IF(RES_hhdet_in_tes!E159=0,"",RES_hhdet_in_tes!E159/RES_hhdet_in_fec!E159)</f>
        <v>0.837241295812028</v>
      </c>
      <c r="F159" s="65">
        <f>IF(RES_hhdet_in_tes!F159=0,"",RES_hhdet_in_tes!F159/RES_hhdet_in_fec!F159)</f>
        <v>0.84015156382467671</v>
      </c>
      <c r="G159" s="65">
        <f>IF(RES_hhdet_in_tes!G159=0,"",RES_hhdet_in_tes!G159/RES_hhdet_in_fec!G159)</f>
        <v>0.84240381317188218</v>
      </c>
      <c r="H159" s="65">
        <f>IF(RES_hhdet_in_tes!H159=0,"",RES_hhdet_in_tes!H159/RES_hhdet_in_fec!H159)</f>
        <v>0.84486410508021248</v>
      </c>
      <c r="I159" s="65">
        <f>IF(RES_hhdet_in_tes!I159=0,"",RES_hhdet_in_tes!I159/RES_hhdet_in_fec!I159)</f>
        <v>0.84678955803795408</v>
      </c>
      <c r="J159" s="65">
        <f>IF(RES_hhdet_in_tes!J159=0,"",RES_hhdet_in_tes!J159/RES_hhdet_in_fec!J159)</f>
        <v>0.84934704566401653</v>
      </c>
      <c r="K159" s="65">
        <f>IF(RES_hhdet_in_tes!K159=0,"",RES_hhdet_in_tes!K159/RES_hhdet_in_fec!K159)</f>
        <v>0.85123634997985032</v>
      </c>
      <c r="L159" s="65">
        <f>IF(RES_hhdet_in_tes!L159=0,"",RES_hhdet_in_tes!L159/RES_hhdet_in_fec!L159)</f>
        <v>0.85334134158973352</v>
      </c>
      <c r="M159" s="65">
        <f>IF(RES_hhdet_in_tes!M159=0,"",RES_hhdet_in_tes!M159/RES_hhdet_in_fec!M159)</f>
        <v>0.8552166333346648</v>
      </c>
      <c r="N159" s="65">
        <f>IF(RES_hhdet_in_tes!N159=0,"",RES_hhdet_in_tes!N159/RES_hhdet_in_fec!N159)</f>
        <v>0.85683392298446548</v>
      </c>
      <c r="O159" s="65">
        <f>IF(RES_hhdet_in_tes!O159=0,"",RES_hhdet_in_tes!O159/RES_hhdet_in_fec!O159)</f>
        <v>0.85835213713792613</v>
      </c>
      <c r="P159" s="65">
        <f>IF(RES_hhdet_in_tes!P159=0,"",RES_hhdet_in_tes!P159/RES_hhdet_in_fec!P159)</f>
        <v>0.85975236031995916</v>
      </c>
      <c r="Q159" s="65">
        <f>IF(RES_hhdet_in_tes!Q159=0,"",RES_hhdet_in_tes!Q159/RES_hhdet_in_fec!Q159)</f>
        <v>0.86097511064590859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75"/>
      <c r="C161" s="175">
        <f>IF(RES_hhdet_in_tes!C161=0,"",RES_hhdet_in_tes!C161/RES_hhdet_in_fec!C161)</f>
        <v>0.81341915870536352</v>
      </c>
      <c r="D161" s="175">
        <f>IF(RES_hhdet_in_tes!D161=0,"",RES_hhdet_in_tes!D161/RES_hhdet_in_fec!D161)</f>
        <v>0.81718924058902054</v>
      </c>
      <c r="E161" s="175">
        <f>IF(RES_hhdet_in_tes!E161=0,"",RES_hhdet_in_tes!E161/RES_hhdet_in_fec!E161)</f>
        <v>0.8208469402040306</v>
      </c>
      <c r="F161" s="175">
        <f>IF(RES_hhdet_in_tes!F161=0,"",RES_hhdet_in_tes!F161/RES_hhdet_in_fec!F161)</f>
        <v>0.82665902553053638</v>
      </c>
      <c r="G161" s="175">
        <f>IF(RES_hhdet_in_tes!G161=0,"",RES_hhdet_in_tes!G161/RES_hhdet_in_fec!G161)</f>
        <v>0.83392689520870678</v>
      </c>
      <c r="H161" s="175">
        <f>IF(RES_hhdet_in_tes!H161=0,"",RES_hhdet_in_tes!H161/RES_hhdet_in_fec!H161)</f>
        <v>0.84035900127680729</v>
      </c>
      <c r="I161" s="175">
        <f>IF(RES_hhdet_in_tes!I161=0,"",RES_hhdet_in_tes!I161/RES_hhdet_in_fec!I161)</f>
        <v>0.84201483926125287</v>
      </c>
      <c r="J161" s="175">
        <f>IF(RES_hhdet_in_tes!J161=0,"",RES_hhdet_in_tes!J161/RES_hhdet_in_fec!J161)</f>
        <v>0.8491384028948683</v>
      </c>
      <c r="K161" s="175">
        <f>IF(RES_hhdet_in_tes!K161=0,"",RES_hhdet_in_tes!K161/RES_hhdet_in_fec!K161)</f>
        <v>0.8568869671877527</v>
      </c>
      <c r="L161" s="175">
        <f>IF(RES_hhdet_in_tes!L161=0,"",RES_hhdet_in_tes!L161/RES_hhdet_in_fec!L161)</f>
        <v>0.86423474611269824</v>
      </c>
      <c r="M161" s="175">
        <f>IF(RES_hhdet_in_tes!M161=0,"",RES_hhdet_in_tes!M161/RES_hhdet_in_fec!M161)</f>
        <v>0.870795396553392</v>
      </c>
      <c r="N161" s="175" t="str">
        <f>IF(RES_hhdet_in_tes!N161=0,"",RES_hhdet_in_tes!N161/RES_hhdet_in_fec!N161)</f>
        <v/>
      </c>
      <c r="O161" s="175">
        <f>IF(RES_hhdet_in_tes!O161=0,"",RES_hhdet_in_tes!O161/RES_hhdet_in_fec!O161)</f>
        <v>0.94669543149057278</v>
      </c>
      <c r="P161" s="175">
        <f>IF(RES_hhdet_in_tes!P161=0,"",RES_hhdet_in_tes!P161/RES_hhdet_in_fec!P161)</f>
        <v>0.8692596538450752</v>
      </c>
      <c r="Q161" s="175" t="str">
        <f>IF(RES_hhdet_in_tes!Q161=0,"",RES_hhdet_in_tes!Q161/RES_hhdet_in_fec!Q161)</f>
        <v/>
      </c>
    </row>
    <row r="162" spans="1:17" ht="12.95" customHeight="1" x14ac:dyDescent="0.25">
      <c r="A162" s="158" t="s">
        <v>65</v>
      </c>
      <c r="B162" s="169"/>
      <c r="C162" s="169">
        <f>IF(RES_hhdet_in_tes!C162=0,"",RES_hhdet_in_tes!C162/RES_hhdet_in_fec!C162)</f>
        <v>0.81860475471798921</v>
      </c>
      <c r="D162" s="169">
        <f>IF(RES_hhdet_in_tes!D162=0,"",RES_hhdet_in_tes!D162/RES_hhdet_in_fec!D162)</f>
        <v>0.82368555391111153</v>
      </c>
      <c r="E162" s="169">
        <f>IF(RES_hhdet_in_tes!E162=0,"",RES_hhdet_in_tes!E162/RES_hhdet_in_fec!E162)</f>
        <v>0.82547035510200595</v>
      </c>
      <c r="F162" s="169">
        <f>IF(RES_hhdet_in_tes!F162=0,"",RES_hhdet_in_tes!F162/RES_hhdet_in_fec!F162)</f>
        <v>0.83098910259486547</v>
      </c>
      <c r="G162" s="169">
        <f>IF(RES_hhdet_in_tes!G162=0,"",RES_hhdet_in_tes!G162/RES_hhdet_in_fec!G162)</f>
        <v>0.83525045736494385</v>
      </c>
      <c r="H162" s="169">
        <f>IF(RES_hhdet_in_tes!H162=0,"",RES_hhdet_in_tes!H162/RES_hhdet_in_fec!H162)</f>
        <v>0.84148577354742526</v>
      </c>
      <c r="I162" s="169">
        <f>IF(RES_hhdet_in_tes!I162=0,"",RES_hhdet_in_tes!I162/RES_hhdet_in_fec!I162)</f>
        <v>0.85127499345439661</v>
      </c>
      <c r="J162" s="169">
        <f>IF(RES_hhdet_in_tes!J162=0,"",RES_hhdet_in_tes!J162/RES_hhdet_in_fec!J162)</f>
        <v>0.85547724527950852</v>
      </c>
      <c r="K162" s="169">
        <f>IF(RES_hhdet_in_tes!K162=0,"",RES_hhdet_in_tes!K162/RES_hhdet_in_fec!K162)</f>
        <v>0.85723434603416604</v>
      </c>
      <c r="L162" s="169">
        <f>IF(RES_hhdet_in_tes!L162=0,"",RES_hhdet_in_tes!L162/RES_hhdet_in_fec!L162)</f>
        <v>0.86441177246311529</v>
      </c>
      <c r="M162" s="169">
        <f>IF(RES_hhdet_in_tes!M162=0,"",RES_hhdet_in_tes!M162/RES_hhdet_in_fec!M162)</f>
        <v>0.87153923353719209</v>
      </c>
      <c r="N162" s="169" t="str">
        <f>IF(RES_hhdet_in_tes!N162=0,"",RES_hhdet_in_tes!N162/RES_hhdet_in_fec!N162)</f>
        <v/>
      </c>
      <c r="O162" s="169">
        <f>IF(RES_hhdet_in_tes!O162=0,"",RES_hhdet_in_tes!O162/RES_hhdet_in_fec!O162)</f>
        <v>0.8790475934491051</v>
      </c>
      <c r="P162" s="169">
        <f>IF(RES_hhdet_in_tes!P162=0,"",RES_hhdet_in_tes!P162/RES_hhdet_in_fec!P162)</f>
        <v>0.88213978671657933</v>
      </c>
      <c r="Q162" s="169" t="str">
        <f>IF(RES_hhdet_in_tes!Q162=0,"",RES_hhdet_in_tes!Q162/RES_hhdet_in_fec!Q162)</f>
        <v/>
      </c>
    </row>
    <row r="163" spans="1:17" ht="12" customHeight="1" x14ac:dyDescent="0.25">
      <c r="A163" s="23" t="s">
        <v>60</v>
      </c>
      <c r="B163" s="65"/>
      <c r="C163" s="65">
        <f>IF(RES_hhdet_in_tes!C163=0,"",RES_hhdet_in_tes!C163/RES_hhdet_in_fec!C163)</f>
        <v>0.81860475471798921</v>
      </c>
      <c r="D163" s="65">
        <f>IF(RES_hhdet_in_tes!D163=0,"",RES_hhdet_in_tes!D163/RES_hhdet_in_fec!D163)</f>
        <v>0.82368555391111153</v>
      </c>
      <c r="E163" s="65">
        <f>IF(RES_hhdet_in_tes!E163=0,"",RES_hhdet_in_tes!E163/RES_hhdet_in_fec!E163)</f>
        <v>0.82547035510200595</v>
      </c>
      <c r="F163" s="65">
        <f>IF(RES_hhdet_in_tes!F163=0,"",RES_hhdet_in_tes!F163/RES_hhdet_in_fec!F163)</f>
        <v>0.83098910259486547</v>
      </c>
      <c r="G163" s="65">
        <f>IF(RES_hhdet_in_tes!G163=0,"",RES_hhdet_in_tes!G163/RES_hhdet_in_fec!G163)</f>
        <v>0.83525045736494385</v>
      </c>
      <c r="H163" s="65">
        <f>IF(RES_hhdet_in_tes!H163=0,"",RES_hhdet_in_tes!H163/RES_hhdet_in_fec!H163)</f>
        <v>0.84148577354742526</v>
      </c>
      <c r="I163" s="65">
        <f>IF(RES_hhdet_in_tes!I163=0,"",RES_hhdet_in_tes!I163/RES_hhdet_in_fec!I163)</f>
        <v>0.85127499345439661</v>
      </c>
      <c r="J163" s="65">
        <f>IF(RES_hhdet_in_tes!J163=0,"",RES_hhdet_in_tes!J163/RES_hhdet_in_fec!J163)</f>
        <v>0.85547724527950852</v>
      </c>
      <c r="K163" s="65">
        <f>IF(RES_hhdet_in_tes!K163=0,"",RES_hhdet_in_tes!K163/RES_hhdet_in_fec!K163)</f>
        <v>0.85723434603416604</v>
      </c>
      <c r="L163" s="65">
        <f>IF(RES_hhdet_in_tes!L163=0,"",RES_hhdet_in_tes!L163/RES_hhdet_in_fec!L163)</f>
        <v>0.86441177246311529</v>
      </c>
      <c r="M163" s="65">
        <f>IF(RES_hhdet_in_tes!M163=0,"",RES_hhdet_in_tes!M163/RES_hhdet_in_fec!M163)</f>
        <v>0.87153923353719209</v>
      </c>
      <c r="N163" s="65" t="str">
        <f>IF(RES_hhdet_in_tes!N163=0,"",RES_hhdet_in_tes!N163/RES_hhdet_in_fec!N163)</f>
        <v/>
      </c>
      <c r="O163" s="65">
        <f>IF(RES_hhdet_in_tes!O163=0,"",RES_hhdet_in_tes!O163/RES_hhdet_in_fec!O163)</f>
        <v>0.8790475934491051</v>
      </c>
      <c r="P163" s="65">
        <f>IF(RES_hhdet_in_tes!P163=0,"",RES_hhdet_in_tes!P163/RES_hhdet_in_fec!P163)</f>
        <v>0.88213978671657933</v>
      </c>
      <c r="Q163" s="65" t="str">
        <f>IF(RES_hhdet_in_tes!Q163=0,"",RES_hhdet_in_tes!Q163/RES_hhdet_in_fec!Q163)</f>
        <v/>
      </c>
    </row>
    <row r="164" spans="1:17" ht="12.95" customHeight="1" x14ac:dyDescent="0.25">
      <c r="A164" s="158" t="s">
        <v>112</v>
      </c>
      <c r="B164" s="169"/>
      <c r="C164" s="169">
        <f>IF(RES_hhdet_in_tes!C164=0,"",RES_hhdet_in_tes!C164/RES_hhdet_in_fec!C164)</f>
        <v>1.9365392969078739</v>
      </c>
      <c r="D164" s="169">
        <f>IF(RES_hhdet_in_tes!D164=0,"",RES_hhdet_in_tes!D164/RES_hhdet_in_fec!D164)</f>
        <v>2.003083524540854</v>
      </c>
      <c r="E164" s="169">
        <f>IF(RES_hhdet_in_tes!E164=0,"",RES_hhdet_in_tes!E164/RES_hhdet_in_fec!E164)</f>
        <v>2.0766332692080258</v>
      </c>
      <c r="F164" s="169">
        <f>IF(RES_hhdet_in_tes!F164=0,"",RES_hhdet_in_tes!F164/RES_hhdet_in_fec!F164)</f>
        <v>2.1771466491373883</v>
      </c>
      <c r="G164" s="169">
        <f>IF(RES_hhdet_in_tes!G164=0,"",RES_hhdet_in_tes!G164/RES_hhdet_in_fec!G164)</f>
        <v>2.2873986002302042</v>
      </c>
      <c r="H164" s="169">
        <f>IF(RES_hhdet_in_tes!H164=0,"",RES_hhdet_in_tes!H164/RES_hhdet_in_fec!H164)</f>
        <v>2.4343954482848162</v>
      </c>
      <c r="I164" s="169">
        <f>IF(RES_hhdet_in_tes!I164=0,"",RES_hhdet_in_tes!I164/RES_hhdet_in_fec!I164)</f>
        <v>2.533406476426777</v>
      </c>
      <c r="J164" s="169">
        <f>IF(RES_hhdet_in_tes!J164=0,"",RES_hhdet_in_tes!J164/RES_hhdet_in_fec!J164)</f>
        <v>2.7369775646949606</v>
      </c>
      <c r="K164" s="169">
        <f>IF(RES_hhdet_in_tes!K164=0,"",RES_hhdet_in_tes!K164/RES_hhdet_in_fec!K164)</f>
        <v>2.9747920925971072</v>
      </c>
      <c r="L164" s="169">
        <f>IF(RES_hhdet_in_tes!L164=0,"",RES_hhdet_in_tes!L164/RES_hhdet_in_fec!L164)</f>
        <v>3.208937166565625</v>
      </c>
      <c r="M164" s="169">
        <f>IF(RES_hhdet_in_tes!M164=0,"",RES_hhdet_in_tes!M164/RES_hhdet_in_fec!M164)</f>
        <v>3.4040732347870479</v>
      </c>
      <c r="N164" s="169" t="str">
        <f>IF(RES_hhdet_in_tes!N164=0,"",RES_hhdet_in_tes!N164/RES_hhdet_in_fec!N164)</f>
        <v/>
      </c>
      <c r="O164" s="169">
        <f>IF(RES_hhdet_in_tes!O164=0,"",RES_hhdet_in_tes!O164/RES_hhdet_in_fec!O164)</f>
        <v>3.6907623715005289</v>
      </c>
      <c r="P164" s="169">
        <f>IF(RES_hhdet_in_tes!P164=0,"",RES_hhdet_in_tes!P164/RES_hhdet_in_fec!P164)</f>
        <v>3.7936187465955271</v>
      </c>
      <c r="Q164" s="169" t="str">
        <f>IF(RES_hhdet_in_tes!Q164=0,"",RES_hhdet_in_tes!Q164/RES_hhdet_in_fec!Q164)</f>
        <v/>
      </c>
    </row>
    <row r="165" spans="1:17" ht="12" customHeight="1" x14ac:dyDescent="0.25">
      <c r="A165" s="23" t="s">
        <v>60</v>
      </c>
      <c r="B165" s="73"/>
      <c r="C165" s="73">
        <f>IF(RES_hhdet_in_tes!C165=0,"",RES_hhdet_in_tes!C165/RES_hhdet_in_fec!C165)</f>
        <v>1.9365392969078739</v>
      </c>
      <c r="D165" s="73">
        <f>IF(RES_hhdet_in_tes!D165=0,"",RES_hhdet_in_tes!D165/RES_hhdet_in_fec!D165)</f>
        <v>2.003083524540854</v>
      </c>
      <c r="E165" s="73">
        <f>IF(RES_hhdet_in_tes!E165=0,"",RES_hhdet_in_tes!E165/RES_hhdet_in_fec!E165)</f>
        <v>2.0766332692080258</v>
      </c>
      <c r="F165" s="73">
        <f>IF(RES_hhdet_in_tes!F165=0,"",RES_hhdet_in_tes!F165/RES_hhdet_in_fec!F165)</f>
        <v>2.1771466491373883</v>
      </c>
      <c r="G165" s="73">
        <f>IF(RES_hhdet_in_tes!G165=0,"",RES_hhdet_in_tes!G165/RES_hhdet_in_fec!G165)</f>
        <v>2.2873986002302042</v>
      </c>
      <c r="H165" s="73">
        <f>IF(RES_hhdet_in_tes!H165=0,"",RES_hhdet_in_tes!H165/RES_hhdet_in_fec!H165)</f>
        <v>2.4343954482848162</v>
      </c>
      <c r="I165" s="73">
        <f>IF(RES_hhdet_in_tes!I165=0,"",RES_hhdet_in_tes!I165/RES_hhdet_in_fec!I165)</f>
        <v>2.533406476426777</v>
      </c>
      <c r="J165" s="73">
        <f>IF(RES_hhdet_in_tes!J165=0,"",RES_hhdet_in_tes!J165/RES_hhdet_in_fec!J165)</f>
        <v>2.7369775646949606</v>
      </c>
      <c r="K165" s="73">
        <f>IF(RES_hhdet_in_tes!K165=0,"",RES_hhdet_in_tes!K165/RES_hhdet_in_fec!K165)</f>
        <v>2.9747920925971072</v>
      </c>
      <c r="L165" s="73">
        <f>IF(RES_hhdet_in_tes!L165=0,"",RES_hhdet_in_tes!L165/RES_hhdet_in_fec!L165)</f>
        <v>3.208937166565625</v>
      </c>
      <c r="M165" s="73">
        <f>IF(RES_hhdet_in_tes!M165=0,"",RES_hhdet_in_tes!M165/RES_hhdet_in_fec!M165)</f>
        <v>3.4040732347870479</v>
      </c>
      <c r="N165" s="73" t="str">
        <f>IF(RES_hhdet_in_tes!N165=0,"",RES_hhdet_in_tes!N165/RES_hhdet_in_fec!N165)</f>
        <v/>
      </c>
      <c r="O165" s="73">
        <f>IF(RES_hhdet_in_tes!O165=0,"",RES_hhdet_in_tes!O165/RES_hhdet_in_fec!O165)</f>
        <v>3.6907623715005289</v>
      </c>
      <c r="P165" s="73">
        <f>IF(RES_hhdet_in_tes!P165=0,"",RES_hhdet_in_tes!P165/RES_hhdet_in_fec!P165)</f>
        <v>3.7936187465955271</v>
      </c>
      <c r="Q165" s="73" t="str">
        <f>IF(RES_hhdet_in_tes!Q165=0,"",RES_hhdet_in_tes!Q165/RES_hhdet_in_fec!Q165)</f>
        <v/>
      </c>
    </row>
    <row r="166" spans="1:17" ht="12" customHeight="1" x14ac:dyDescent="0.25">
      <c r="A166" s="158" t="s">
        <v>63</v>
      </c>
      <c r="B166" s="169"/>
      <c r="C166" s="169">
        <f>IF(RES_hhdet_in_tes!C166=0,"",RES_hhdet_in_tes!C166/RES_hhdet_in_fec!C166)</f>
        <v>0.77062296118908746</v>
      </c>
      <c r="D166" s="169">
        <f>IF(RES_hhdet_in_tes!D166=0,"",RES_hhdet_in_tes!D166/RES_hhdet_in_fec!D166)</f>
        <v>0.76978428709687674</v>
      </c>
      <c r="E166" s="169">
        <f>IF(RES_hhdet_in_tes!E166=0,"",RES_hhdet_in_tes!E166/RES_hhdet_in_fec!E166)</f>
        <v>0.78442428216321736</v>
      </c>
      <c r="F166" s="169">
        <f>IF(RES_hhdet_in_tes!F166=0,"",RES_hhdet_in_tes!F166/RES_hhdet_in_fec!F166)</f>
        <v>0.78993080693390971</v>
      </c>
      <c r="G166" s="169">
        <f>IF(RES_hhdet_in_tes!G166=0,"",RES_hhdet_in_tes!G166/RES_hhdet_in_fec!G166)</f>
        <v>0.8152877592386093</v>
      </c>
      <c r="H166" s="169">
        <f>IF(RES_hhdet_in_tes!H166=0,"",RES_hhdet_in_tes!H166/RES_hhdet_in_fec!H166)</f>
        <v>0.82062220860729029</v>
      </c>
      <c r="I166" s="169">
        <f>IF(RES_hhdet_in_tes!I166=0,"",RES_hhdet_in_tes!I166/RES_hhdet_in_fec!I166)</f>
        <v>0.7850475836436831</v>
      </c>
      <c r="J166" s="169">
        <f>IF(RES_hhdet_in_tes!J166=0,"",RES_hhdet_in_tes!J166/RES_hhdet_in_fec!J166)</f>
        <v>0.79239619020959096</v>
      </c>
      <c r="K166" s="169">
        <f>IF(RES_hhdet_in_tes!K166=0,"",RES_hhdet_in_tes!K166/RES_hhdet_in_fec!K166)</f>
        <v>0.82547209896132367</v>
      </c>
      <c r="L166" s="169">
        <f>IF(RES_hhdet_in_tes!L166=0,"",RES_hhdet_in_tes!L166/RES_hhdet_in_fec!L166)</f>
        <v>0.8319788226252034</v>
      </c>
      <c r="M166" s="169">
        <f>IF(RES_hhdet_in_tes!M166=0,"",RES_hhdet_in_tes!M166/RES_hhdet_in_fec!M166)</f>
        <v>0.80554275744549197</v>
      </c>
      <c r="N166" s="169" t="str">
        <f>IF(RES_hhdet_in_tes!N166=0,"",RES_hhdet_in_tes!N166/RES_hhdet_in_fec!N166)</f>
        <v/>
      </c>
      <c r="O166" s="169">
        <f>IF(RES_hhdet_in_tes!O166=0,"",RES_hhdet_in_tes!O166/RES_hhdet_in_fec!O166)</f>
        <v>0.81636577481034578</v>
      </c>
      <c r="P166" s="169">
        <f>IF(RES_hhdet_in_tes!P166=0,"",RES_hhdet_in_tes!P166/RES_hhdet_in_fec!P166)</f>
        <v>0.81037932368746224</v>
      </c>
      <c r="Q166" s="169" t="str">
        <f>IF(RES_hhdet_in_tes!Q166=0,"",RES_hhdet_in_tes!Q166/RES_hhdet_in_fec!Q166)</f>
        <v/>
      </c>
    </row>
    <row r="167" spans="1:17" ht="12" customHeight="1" x14ac:dyDescent="0.25">
      <c r="A167" s="167" t="s">
        <v>144</v>
      </c>
      <c r="B167" s="174"/>
      <c r="C167" s="174" t="str">
        <f>IF(RES_hhdet_in_tes!C167=0,"",RES_hhdet_in_tes!C167/RES_hhdet_in_fec!C167)</f>
        <v/>
      </c>
      <c r="D167" s="174" t="str">
        <f>IF(RES_hhdet_in_tes!D167=0,"",RES_hhdet_in_tes!D167/RES_hhdet_in_fec!D167)</f>
        <v/>
      </c>
      <c r="E167" s="174" t="str">
        <f>IF(RES_hhdet_in_tes!E167=0,"",RES_hhdet_in_tes!E167/RES_hhdet_in_fec!E167)</f>
        <v/>
      </c>
      <c r="F167" s="174" t="str">
        <f>IF(RES_hhdet_in_tes!F167=0,"",RES_hhdet_in_tes!F167/RES_hhdet_in_fec!F167)</f>
        <v/>
      </c>
      <c r="G167" s="174" t="str">
        <f>IF(RES_hhdet_in_tes!G167=0,"",RES_hhdet_in_tes!G167/RES_hhdet_in_fec!G167)</f>
        <v/>
      </c>
      <c r="H167" s="174" t="str">
        <f>IF(RES_hhdet_in_tes!H167=0,"",RES_hhdet_in_tes!H167/RES_hhdet_in_fec!H167)</f>
        <v/>
      </c>
      <c r="I167" s="174" t="str">
        <f>IF(RES_hhdet_in_tes!I167=0,"",RES_hhdet_in_tes!I167/RES_hhdet_in_fec!I167)</f>
        <v/>
      </c>
      <c r="J167" s="174" t="str">
        <f>IF(RES_hhdet_in_tes!J167=0,"",RES_hhdet_in_tes!J167/RES_hhdet_in_fec!J167)</f>
        <v/>
      </c>
      <c r="K167" s="174" t="str">
        <f>IF(RES_hhdet_in_tes!K167=0,"",RES_hhdet_in_tes!K167/RES_hhdet_in_fec!K167)</f>
        <v/>
      </c>
      <c r="L167" s="174" t="str">
        <f>IF(RES_hhdet_in_tes!L167=0,"",RES_hhdet_in_tes!L167/RES_hhdet_in_fec!L167)</f>
        <v/>
      </c>
      <c r="M167" s="174" t="str">
        <f>IF(RES_hhdet_in_tes!M167=0,"",RES_hhdet_in_tes!M167/RES_hhdet_in_fec!M167)</f>
        <v/>
      </c>
      <c r="N167" s="174" t="str">
        <f>IF(RES_hhdet_in_tes!N167=0,"",RES_hhdet_in_tes!N167/RES_hhdet_in_fec!N167)</f>
        <v/>
      </c>
      <c r="O167" s="174" t="str">
        <f>IF(RES_hhdet_in_tes!O167=0,"",RES_hhdet_in_tes!O167/RES_hhdet_in_fec!O167)</f>
        <v/>
      </c>
      <c r="P167" s="174" t="str">
        <f>IF(RES_hhdet_in_tes!P167=0,"",RES_hhdet_in_tes!P167/RES_hhdet_in_fec!P167)</f>
        <v/>
      </c>
      <c r="Q167" s="174" t="str">
        <f>IF(RES_hhdet_in_tes!Q167=0,"",RES_hhdet_in_tes!Q167/RES_hhdet_in_fec!Q167)</f>
        <v/>
      </c>
    </row>
    <row r="168" spans="1:17" ht="12" customHeight="1" x14ac:dyDescent="0.25">
      <c r="A168" s="167" t="s">
        <v>143</v>
      </c>
      <c r="B168" s="174"/>
      <c r="C168" s="174" t="str">
        <f>IF(RES_hhdet_in_tes!C168=0,"",RES_hhdet_in_tes!C168/RES_hhdet_in_fec!C168)</f>
        <v/>
      </c>
      <c r="D168" s="174" t="str">
        <f>IF(RES_hhdet_in_tes!D168=0,"",RES_hhdet_in_tes!D168/RES_hhdet_in_fec!D168)</f>
        <v/>
      </c>
      <c r="E168" s="174" t="str">
        <f>IF(RES_hhdet_in_tes!E168=0,"",RES_hhdet_in_tes!E168/RES_hhdet_in_fec!E168)</f>
        <v/>
      </c>
      <c r="F168" s="174" t="str">
        <f>IF(RES_hhdet_in_tes!F168=0,"",RES_hhdet_in_tes!F168/RES_hhdet_in_fec!F168)</f>
        <v/>
      </c>
      <c r="G168" s="174" t="str">
        <f>IF(RES_hhdet_in_tes!G168=0,"",RES_hhdet_in_tes!G168/RES_hhdet_in_fec!G168)</f>
        <v/>
      </c>
      <c r="H168" s="174" t="str">
        <f>IF(RES_hhdet_in_tes!H168=0,"",RES_hhdet_in_tes!H168/RES_hhdet_in_fec!H168)</f>
        <v/>
      </c>
      <c r="I168" s="174" t="str">
        <f>IF(RES_hhdet_in_tes!I168=0,"",RES_hhdet_in_tes!I168/RES_hhdet_in_fec!I168)</f>
        <v/>
      </c>
      <c r="J168" s="174" t="str">
        <f>IF(RES_hhdet_in_tes!J168=0,"",RES_hhdet_in_tes!J168/RES_hhdet_in_fec!J168)</f>
        <v/>
      </c>
      <c r="K168" s="174" t="str">
        <f>IF(RES_hhdet_in_tes!K168=0,"",RES_hhdet_in_tes!K168/RES_hhdet_in_fec!K168)</f>
        <v/>
      </c>
      <c r="L168" s="174" t="str">
        <f>IF(RES_hhdet_in_tes!L168=0,"",RES_hhdet_in_tes!L168/RES_hhdet_in_fec!L168)</f>
        <v/>
      </c>
      <c r="M168" s="174" t="str">
        <f>IF(RES_hhdet_in_tes!M168=0,"",RES_hhdet_in_tes!M168/RES_hhdet_in_fec!M168)</f>
        <v/>
      </c>
      <c r="N168" s="174" t="str">
        <f>IF(RES_hhdet_in_tes!N168=0,"",RES_hhdet_in_tes!N168/RES_hhdet_in_fec!N168)</f>
        <v/>
      </c>
      <c r="O168" s="174" t="str">
        <f>IF(RES_hhdet_in_tes!O168=0,"",RES_hhdet_in_tes!O168/RES_hhdet_in_fec!O168)</f>
        <v/>
      </c>
      <c r="P168" s="174" t="str">
        <f>IF(RES_hhdet_in_tes!P168=0,"",RES_hhdet_in_tes!P168/RES_hhdet_in_fec!P168)</f>
        <v/>
      </c>
      <c r="Q168" s="174" t="str">
        <f>IF(RES_hhdet_in_tes!Q168=0,"",RES_hhdet_in_tes!Q168/RES_hhdet_in_fec!Q168)</f>
        <v/>
      </c>
    </row>
    <row r="169" spans="1:17" ht="12" customHeight="1" x14ac:dyDescent="0.25">
      <c r="A169" s="166" t="s">
        <v>57</v>
      </c>
      <c r="B169" s="173"/>
      <c r="C169" s="173" t="str">
        <f>IF(RES_hhdet_in_tes!C169=0,"",RES_hhdet_in_tes!C169/RES_hhdet_in_fec!C169)</f>
        <v/>
      </c>
      <c r="D169" s="173" t="str">
        <f>IF(RES_hhdet_in_tes!D169=0,"",RES_hhdet_in_tes!D169/RES_hhdet_in_fec!D169)</f>
        <v/>
      </c>
      <c r="E169" s="173" t="str">
        <f>IF(RES_hhdet_in_tes!E169=0,"",RES_hhdet_in_tes!E169/RES_hhdet_in_fec!E169)</f>
        <v/>
      </c>
      <c r="F169" s="173" t="str">
        <f>IF(RES_hhdet_in_tes!F169=0,"",RES_hhdet_in_tes!F169/RES_hhdet_in_fec!F169)</f>
        <v/>
      </c>
      <c r="G169" s="173" t="str">
        <f>IF(RES_hhdet_in_tes!G169=0,"",RES_hhdet_in_tes!G169/RES_hhdet_in_fec!G169)</f>
        <v/>
      </c>
      <c r="H169" s="173" t="str">
        <f>IF(RES_hhdet_in_tes!H169=0,"",RES_hhdet_in_tes!H169/RES_hhdet_in_fec!H169)</f>
        <v/>
      </c>
      <c r="I169" s="173" t="str">
        <f>IF(RES_hhdet_in_tes!I169=0,"",RES_hhdet_in_tes!I169/RES_hhdet_in_fec!I169)</f>
        <v/>
      </c>
      <c r="J169" s="173" t="str">
        <f>IF(RES_hhdet_in_tes!J169=0,"",RES_hhdet_in_tes!J169/RES_hhdet_in_fec!J169)</f>
        <v/>
      </c>
      <c r="K169" s="173" t="str">
        <f>IF(RES_hhdet_in_tes!K169=0,"",RES_hhdet_in_tes!K169/RES_hhdet_in_fec!K169)</f>
        <v/>
      </c>
      <c r="L169" s="173" t="str">
        <f>IF(RES_hhdet_in_tes!L169=0,"",RES_hhdet_in_tes!L169/RES_hhdet_in_fec!L169)</f>
        <v/>
      </c>
      <c r="M169" s="173" t="str">
        <f>IF(RES_hhdet_in_tes!M169=0,"",RES_hhdet_in_tes!M169/RES_hhdet_in_fec!M169)</f>
        <v/>
      </c>
      <c r="N169" s="173" t="str">
        <f>IF(RES_hhdet_in_tes!N169=0,"",RES_hhdet_in_tes!N169/RES_hhdet_in_fec!N169)</f>
        <v/>
      </c>
      <c r="O169" s="173" t="str">
        <f>IF(RES_hhdet_in_tes!O169=0,"",RES_hhdet_in_tes!O169/RES_hhdet_in_fec!O169)</f>
        <v/>
      </c>
      <c r="P169" s="173" t="str">
        <f>IF(RES_hhdet_in_tes!P169=0,"",RES_hhdet_in_tes!P169/RES_hhdet_in_fec!P169)</f>
        <v/>
      </c>
      <c r="Q169" s="173" t="str">
        <f>IF(RES_hhdet_in_tes!Q169=0,"",RES_hhdet_in_tes!Q169/RES_hhdet_in_fec!Q169)</f>
        <v/>
      </c>
    </row>
    <row r="170" spans="1:17" ht="12" customHeight="1" x14ac:dyDescent="0.25">
      <c r="A170" s="147" t="s">
        <v>59</v>
      </c>
      <c r="B170" s="172"/>
      <c r="C170" s="172" t="str">
        <f>IF(RES_hhdet_in_tes!C170=0,"",RES_hhdet_in_tes!C170/RES_hhdet_in_fec!C170)</f>
        <v/>
      </c>
      <c r="D170" s="172" t="str">
        <f>IF(RES_hhdet_in_tes!D170=0,"",RES_hhdet_in_tes!D170/RES_hhdet_in_fec!D170)</f>
        <v/>
      </c>
      <c r="E170" s="172" t="str">
        <f>IF(RES_hhdet_in_tes!E170=0,"",RES_hhdet_in_tes!E170/RES_hhdet_in_fec!E170)</f>
        <v/>
      </c>
      <c r="F170" s="172" t="str">
        <f>IF(RES_hhdet_in_tes!F170=0,"",RES_hhdet_in_tes!F170/RES_hhdet_in_fec!F170)</f>
        <v/>
      </c>
      <c r="G170" s="172" t="str">
        <f>IF(RES_hhdet_in_tes!G170=0,"",RES_hhdet_in_tes!G170/RES_hhdet_in_fec!G170)</f>
        <v/>
      </c>
      <c r="H170" s="172" t="str">
        <f>IF(RES_hhdet_in_tes!H170=0,"",RES_hhdet_in_tes!H170/RES_hhdet_in_fec!H170)</f>
        <v/>
      </c>
      <c r="I170" s="172" t="str">
        <f>IF(RES_hhdet_in_tes!I170=0,"",RES_hhdet_in_tes!I170/RES_hhdet_in_fec!I170)</f>
        <v/>
      </c>
      <c r="J170" s="172" t="str">
        <f>IF(RES_hhdet_in_tes!J170=0,"",RES_hhdet_in_tes!J170/RES_hhdet_in_fec!J170)</f>
        <v/>
      </c>
      <c r="K170" s="172" t="str">
        <f>IF(RES_hhdet_in_tes!K170=0,"",RES_hhdet_in_tes!K170/RES_hhdet_in_fec!K170)</f>
        <v/>
      </c>
      <c r="L170" s="172" t="str">
        <f>IF(RES_hhdet_in_tes!L170=0,"",RES_hhdet_in_tes!L170/RES_hhdet_in_fec!L170)</f>
        <v/>
      </c>
      <c r="M170" s="172" t="str">
        <f>IF(RES_hhdet_in_tes!M170=0,"",RES_hhdet_in_tes!M170/RES_hhdet_in_fec!M170)</f>
        <v/>
      </c>
      <c r="N170" s="172" t="str">
        <f>IF(RES_hhdet_in_tes!N170=0,"",RES_hhdet_in_tes!N170/RES_hhdet_in_fec!N170)</f>
        <v/>
      </c>
      <c r="O170" s="172" t="str">
        <f>IF(RES_hhdet_in_tes!O170=0,"",RES_hhdet_in_tes!O170/RES_hhdet_in_fec!O170)</f>
        <v/>
      </c>
      <c r="P170" s="172" t="str">
        <f>IF(RES_hhdet_in_tes!P170=0,"",RES_hhdet_in_tes!P170/RES_hhdet_in_fec!P170)</f>
        <v/>
      </c>
      <c r="Q170" s="172" t="str">
        <f>IF(RES_hhdet_in_tes!Q170=0,"",RES_hhdet_in_tes!Q170/RES_hhdet_in_fec!Q170)</f>
        <v/>
      </c>
    </row>
    <row r="171" spans="1:17" ht="12" customHeight="1" x14ac:dyDescent="0.25">
      <c r="A171" s="163" t="s">
        <v>142</v>
      </c>
      <c r="B171" s="171"/>
      <c r="C171" s="171">
        <f>IF(RES_hhdet_in_tes!C171=0,"",RES_hhdet_in_tes!C171/RES_hhdet_in_fec!C171)</f>
        <v>0.72487767980844775</v>
      </c>
      <c r="D171" s="171">
        <f>IF(RES_hhdet_in_tes!D171=0,"",RES_hhdet_in_tes!D171/RES_hhdet_in_fec!D171)</f>
        <v>0.73003294856246659</v>
      </c>
      <c r="E171" s="171">
        <f>IF(RES_hhdet_in_tes!E171=0,"",RES_hhdet_in_tes!E171/RES_hhdet_in_fec!E171)</f>
        <v>0.73560746448687564</v>
      </c>
      <c r="F171" s="171">
        <f>IF(RES_hhdet_in_tes!F171=0,"",RES_hhdet_in_tes!F171/RES_hhdet_in_fec!F171)</f>
        <v>0.74169602276852131</v>
      </c>
      <c r="G171" s="171" t="str">
        <f>IF(RES_hhdet_in_tes!G171=0,"",RES_hhdet_in_tes!G171/RES_hhdet_in_fec!G171)</f>
        <v/>
      </c>
      <c r="H171" s="171" t="str">
        <f>IF(RES_hhdet_in_tes!H171=0,"",RES_hhdet_in_tes!H171/RES_hhdet_in_fec!H171)</f>
        <v/>
      </c>
      <c r="I171" s="171">
        <f>IF(RES_hhdet_in_tes!I171=0,"",RES_hhdet_in_tes!I171/RES_hhdet_in_fec!I171)</f>
        <v>0.75644683570848703</v>
      </c>
      <c r="J171" s="171">
        <f>IF(RES_hhdet_in_tes!J171=0,"",RES_hhdet_in_tes!J171/RES_hhdet_in_fec!J171)</f>
        <v>0.76117970503206234</v>
      </c>
      <c r="K171" s="171" t="str">
        <f>IF(RES_hhdet_in_tes!K171=0,"",RES_hhdet_in_tes!K171/RES_hhdet_in_fec!K171)</f>
        <v/>
      </c>
      <c r="L171" s="171" t="str">
        <f>IF(RES_hhdet_in_tes!L171=0,"",RES_hhdet_in_tes!L171/RES_hhdet_in_fec!L171)</f>
        <v/>
      </c>
      <c r="M171" s="171">
        <f>IF(RES_hhdet_in_tes!M171=0,"",RES_hhdet_in_tes!M171/RES_hhdet_in_fec!M171)</f>
        <v>0.76923766706813035</v>
      </c>
      <c r="N171" s="171" t="str">
        <f>IF(RES_hhdet_in_tes!N171=0,"",RES_hhdet_in_tes!N171/RES_hhdet_in_fec!N171)</f>
        <v/>
      </c>
      <c r="O171" s="171">
        <f>IF(RES_hhdet_in_tes!O171=0,"",RES_hhdet_in_tes!O171/RES_hhdet_in_fec!O171)</f>
        <v>0.77117020515760415</v>
      </c>
      <c r="P171" s="171">
        <f>IF(RES_hhdet_in_tes!P171=0,"",RES_hhdet_in_tes!P171/RES_hhdet_in_fec!P171)</f>
        <v>0.77377319887777229</v>
      </c>
      <c r="Q171" s="171" t="str">
        <f>IF(RES_hhdet_in_tes!Q171=0,"",RES_hhdet_in_tes!Q171/RES_hhdet_in_fec!Q171)</f>
        <v/>
      </c>
    </row>
    <row r="172" spans="1:17" ht="12" customHeight="1" x14ac:dyDescent="0.25">
      <c r="A172" s="161" t="s">
        <v>141</v>
      </c>
      <c r="B172" s="170"/>
      <c r="C172" s="170">
        <f>IF(RES_hhdet_in_tes!C172=0,"",RES_hhdet_in_tes!C172/RES_hhdet_in_fec!C172)</f>
        <v>0.79641980111317612</v>
      </c>
      <c r="D172" s="170">
        <f>IF(RES_hhdet_in_tes!D172=0,"",RES_hhdet_in_tes!D172/RES_hhdet_in_fec!D172)</f>
        <v>0.80262896286991647</v>
      </c>
      <c r="E172" s="170">
        <f>IF(RES_hhdet_in_tes!E172=0,"",RES_hhdet_in_tes!E172/RES_hhdet_in_fec!E172)</f>
        <v>0.80763724279713933</v>
      </c>
      <c r="F172" s="170">
        <f>IF(RES_hhdet_in_tes!F172=0,"",RES_hhdet_in_tes!F172/RES_hhdet_in_fec!F172)</f>
        <v>0.81530217389656234</v>
      </c>
      <c r="G172" s="170">
        <f>IF(RES_hhdet_in_tes!G172=0,"",RES_hhdet_in_tes!G172/RES_hhdet_in_fec!G172)</f>
        <v>0.8152877592386093</v>
      </c>
      <c r="H172" s="170">
        <f>IF(RES_hhdet_in_tes!H172=0,"",RES_hhdet_in_tes!H172/RES_hhdet_in_fec!H172)</f>
        <v>0.82062220860729029</v>
      </c>
      <c r="I172" s="170">
        <f>IF(RES_hhdet_in_tes!I172=0,"",RES_hhdet_in_tes!I172/RES_hhdet_in_fec!I172)</f>
        <v>0.81701986085717426</v>
      </c>
      <c r="J172" s="170">
        <f>IF(RES_hhdet_in_tes!J172=0,"",RES_hhdet_in_tes!J172/RES_hhdet_in_fec!J172)</f>
        <v>0.82738564568478989</v>
      </c>
      <c r="K172" s="170">
        <f>IF(RES_hhdet_in_tes!K172=0,"",RES_hhdet_in_tes!K172/RES_hhdet_in_fec!K172)</f>
        <v>0.82547209896132367</v>
      </c>
      <c r="L172" s="170">
        <f>IF(RES_hhdet_in_tes!L172=0,"",RES_hhdet_in_tes!L172/RES_hhdet_in_fec!L172)</f>
        <v>0.8319788226252034</v>
      </c>
      <c r="M172" s="170">
        <f>IF(RES_hhdet_in_tes!M172=0,"",RES_hhdet_in_tes!M172/RES_hhdet_in_fec!M172)</f>
        <v>0.82671708882406536</v>
      </c>
      <c r="N172" s="170" t="str">
        <f>IF(RES_hhdet_in_tes!N172=0,"",RES_hhdet_in_tes!N172/RES_hhdet_in_fec!N172)</f>
        <v/>
      </c>
      <c r="O172" s="170">
        <f>IF(RES_hhdet_in_tes!O172=0,"",RES_hhdet_in_tes!O172/RES_hhdet_in_fec!O172)</f>
        <v>0.83789306710086975</v>
      </c>
      <c r="P172" s="170">
        <f>IF(RES_hhdet_in_tes!P172=0,"",RES_hhdet_in_tes!P172/RES_hhdet_in_fec!P172)</f>
        <v>0.82858988903873609</v>
      </c>
      <c r="Q172" s="170" t="str">
        <f>IF(RES_hhdet_in_tes!Q172=0,"",RES_hhdet_in_tes!Q172/RES_hhdet_in_fec!Q172)</f>
        <v/>
      </c>
    </row>
    <row r="173" spans="1:17" ht="12" customHeight="1" x14ac:dyDescent="0.25">
      <c r="A173" s="148" t="s">
        <v>60</v>
      </c>
      <c r="B173" s="73"/>
      <c r="C173" s="73">
        <f>IF(RES_hhdet_in_tes!C173=0,"",RES_hhdet_in_tes!C173/RES_hhdet_in_fec!C173)</f>
        <v>0.72147457245660385</v>
      </c>
      <c r="D173" s="73">
        <f>IF(RES_hhdet_in_tes!D173=0,"",RES_hhdet_in_tes!D173/RES_hhdet_in_fec!D173)</f>
        <v>0.72851775636511851</v>
      </c>
      <c r="E173" s="73">
        <f>IF(RES_hhdet_in_tes!E173=0,"",RES_hhdet_in_tes!E173/RES_hhdet_in_fec!E173)</f>
        <v>0.73448186047743935</v>
      </c>
      <c r="F173" s="73">
        <f>IF(RES_hhdet_in_tes!F173=0,"",RES_hhdet_in_tes!F173/RES_hhdet_in_fec!F173)</f>
        <v>0.74109767085653955</v>
      </c>
      <c r="G173" s="73">
        <f>IF(RES_hhdet_in_tes!G173=0,"",RES_hhdet_in_tes!G173/RES_hhdet_in_fec!G173)</f>
        <v>0.74291713428927475</v>
      </c>
      <c r="H173" s="73">
        <f>IF(RES_hhdet_in_tes!H173=0,"",RES_hhdet_in_tes!H173/RES_hhdet_in_fec!H173)</f>
        <v>0.74765217541015194</v>
      </c>
      <c r="I173" s="73">
        <f>IF(RES_hhdet_in_tes!I173=0,"",RES_hhdet_in_tes!I173/RES_hhdet_in_fec!I173)</f>
        <v>0.74907099219833839</v>
      </c>
      <c r="J173" s="73">
        <f>IF(RES_hhdet_in_tes!J173=0,"",RES_hhdet_in_tes!J173/RES_hhdet_in_fec!J173)</f>
        <v>0.75651839237189622</v>
      </c>
      <c r="K173" s="73">
        <f>IF(RES_hhdet_in_tes!K173=0,"",RES_hhdet_in_tes!K173/RES_hhdet_in_fec!K173)</f>
        <v>0.75864337479603638</v>
      </c>
      <c r="L173" s="73">
        <f>IF(RES_hhdet_in_tes!L173=0,"",RES_hhdet_in_tes!L173/RES_hhdet_in_fec!L173)</f>
        <v>0.76367398028613898</v>
      </c>
      <c r="M173" s="73">
        <f>IF(RES_hhdet_in_tes!M173=0,"",RES_hhdet_in_tes!M173/RES_hhdet_in_fec!M173)</f>
        <v>0.76403030661867455</v>
      </c>
      <c r="N173" s="73" t="str">
        <f>IF(RES_hhdet_in_tes!N173=0,"",RES_hhdet_in_tes!N173/RES_hhdet_in_fec!N173)</f>
        <v/>
      </c>
      <c r="O173" s="73">
        <f>IF(RES_hhdet_in_tes!O173=0,"",RES_hhdet_in_tes!O173/RES_hhdet_in_fec!O173)</f>
        <v>0.77244341014631224</v>
      </c>
      <c r="P173" s="73">
        <f>IF(RES_hhdet_in_tes!P173=0,"",RES_hhdet_in_tes!P173/RES_hhdet_in_fec!P173)</f>
        <v>0.76979512860016064</v>
      </c>
      <c r="Q173" s="73" t="str">
        <f>IF(RES_hhdet_in_tes!Q173=0,"",RES_hhdet_in_tes!Q173/RES_hhdet_in_fec!Q173)</f>
        <v/>
      </c>
    </row>
    <row r="174" spans="1:17" ht="12" customHeight="1" x14ac:dyDescent="0.25">
      <c r="A174" s="159" t="s">
        <v>59</v>
      </c>
      <c r="B174" s="65"/>
      <c r="C174" s="65">
        <f>IF(RES_hhdet_in_tes!C174=0,"",RES_hhdet_in_tes!C174/RES_hhdet_in_fec!C174)</f>
        <v>1.014136115718292</v>
      </c>
      <c r="D174" s="65">
        <f>IF(RES_hhdet_in_tes!D174=0,"",RES_hhdet_in_tes!D174/RES_hhdet_in_fec!D174)</f>
        <v>1.0153185845136148</v>
      </c>
      <c r="E174" s="65">
        <f>IF(RES_hhdet_in_tes!E174=0,"",RES_hhdet_in_tes!E174/RES_hhdet_in_fec!E174)</f>
        <v>1.0160775093703782</v>
      </c>
      <c r="F174" s="65">
        <f>IF(RES_hhdet_in_tes!F174=0,"",RES_hhdet_in_tes!F174/RES_hhdet_in_fec!F174)</f>
        <v>1.0192681159222361</v>
      </c>
      <c r="G174" s="65">
        <f>IF(RES_hhdet_in_tes!G174=0,"",RES_hhdet_in_tes!G174/RES_hhdet_in_fec!G174)</f>
        <v>1.015194063570249</v>
      </c>
      <c r="H174" s="65">
        <f>IF(RES_hhdet_in_tes!H174=0,"",RES_hhdet_in_tes!H174/RES_hhdet_in_fec!H174)</f>
        <v>1.0173861970393452</v>
      </c>
      <c r="I174" s="65">
        <f>IF(RES_hhdet_in_tes!I174=0,"",RES_hhdet_in_tes!I174/RES_hhdet_in_fec!I174)</f>
        <v>1.0149870723145811</v>
      </c>
      <c r="J174" s="65">
        <f>IF(RES_hhdet_in_tes!J174=0,"",RES_hhdet_in_tes!J174/RES_hhdet_in_fec!J174)</f>
        <v>1.0209342029839288</v>
      </c>
      <c r="K174" s="65">
        <f>IF(RES_hhdet_in_tes!K174=0,"",RES_hhdet_in_tes!K174/RES_hhdet_in_fec!K174)</f>
        <v>1.0130790460748462</v>
      </c>
      <c r="L174" s="65">
        <f>IF(RES_hhdet_in_tes!L174=0,"",RES_hhdet_in_tes!L174/RES_hhdet_in_fec!L174)</f>
        <v>1.0135639512701158</v>
      </c>
      <c r="M174" s="65">
        <f>IF(RES_hhdet_in_tes!M174=0,"",RES_hhdet_in_tes!M174/RES_hhdet_in_fec!M174)</f>
        <v>1.0090839472207758</v>
      </c>
      <c r="N174" s="65" t="str">
        <f>IF(RES_hhdet_in_tes!N174=0,"",RES_hhdet_in_tes!N174/RES_hhdet_in_fec!N174)</f>
        <v/>
      </c>
      <c r="O174" s="65">
        <f>IF(RES_hhdet_in_tes!O174=0,"",RES_hhdet_in_tes!O174/RES_hhdet_in_fec!O174)</f>
        <v>1.0146155436576814</v>
      </c>
      <c r="P174" s="65">
        <f>IF(RES_hhdet_in_tes!P174=0,"",RES_hhdet_in_tes!P174/RES_hhdet_in_fec!P174)</f>
        <v>1.0082975783100216</v>
      </c>
      <c r="Q174" s="65" t="str">
        <f>IF(RES_hhdet_in_tes!Q174=0,"",RES_hhdet_in_tes!Q174/RES_hhdet_in_fec!Q174)</f>
        <v/>
      </c>
    </row>
    <row r="175" spans="1:17" ht="12" customHeight="1" x14ac:dyDescent="0.25">
      <c r="A175" s="158" t="s">
        <v>62</v>
      </c>
      <c r="B175" s="169"/>
      <c r="C175" s="169">
        <f>IF(RES_hhdet_in_tes!C175=0,"",RES_hhdet_in_tes!C175/RES_hhdet_in_fec!C175)</f>
        <v>0.83169749790099823</v>
      </c>
      <c r="D175" s="169">
        <f>IF(RES_hhdet_in_tes!D175=0,"",RES_hhdet_in_tes!D175/RES_hhdet_in_fec!D175)</f>
        <v>0.83547062077616463</v>
      </c>
      <c r="E175" s="169">
        <f>IF(RES_hhdet_in_tes!E175=0,"",RES_hhdet_in_tes!E175/RES_hhdet_in_fec!E175)</f>
        <v>0.83924813135503173</v>
      </c>
      <c r="F175" s="169">
        <f>IF(RES_hhdet_in_tes!F175=0,"",RES_hhdet_in_tes!F175/RES_hhdet_in_fec!F175)</f>
        <v>0.84335366233325204</v>
      </c>
      <c r="G175" s="169">
        <f>IF(RES_hhdet_in_tes!G175=0,"",RES_hhdet_in_tes!G175/RES_hhdet_in_fec!G175)</f>
        <v>0.84723779082914841</v>
      </c>
      <c r="H175" s="169">
        <f>IF(RES_hhdet_in_tes!H175=0,"",RES_hhdet_in_tes!H175/RES_hhdet_in_fec!H175)</f>
        <v>0.85111709211536635</v>
      </c>
      <c r="I175" s="169">
        <f>IF(RES_hhdet_in_tes!I175=0,"",RES_hhdet_in_tes!I175/RES_hhdet_in_fec!I175)</f>
        <v>0.85496089929524632</v>
      </c>
      <c r="J175" s="169">
        <f>IF(RES_hhdet_in_tes!J175=0,"",RES_hhdet_in_tes!J175/RES_hhdet_in_fec!J175)</f>
        <v>0.85893545532512083</v>
      </c>
      <c r="K175" s="169">
        <f>IF(RES_hhdet_in_tes!K175=0,"",RES_hhdet_in_tes!K175/RES_hhdet_in_fec!K175)</f>
        <v>0.85896159722270504</v>
      </c>
      <c r="L175" s="169">
        <f>IF(RES_hhdet_in_tes!L175=0,"",RES_hhdet_in_tes!L175/RES_hhdet_in_fec!L175)</f>
        <v>0.85947151891282247</v>
      </c>
      <c r="M175" s="169">
        <f>IF(RES_hhdet_in_tes!M175=0,"",RES_hhdet_in_tes!M175/RES_hhdet_in_fec!M175)</f>
        <v>0.86018409782368899</v>
      </c>
      <c r="N175" s="169" t="str">
        <f>IF(RES_hhdet_in_tes!N175=0,"",RES_hhdet_in_tes!N175/RES_hhdet_in_fec!N175)</f>
        <v/>
      </c>
      <c r="O175" s="169">
        <f>IF(RES_hhdet_in_tes!O175=0,"",RES_hhdet_in_tes!O175/RES_hhdet_in_fec!O175)</f>
        <v>0.86023132830536075</v>
      </c>
      <c r="P175" s="169">
        <f>IF(RES_hhdet_in_tes!P175=0,"",RES_hhdet_in_tes!P175/RES_hhdet_in_fec!P175)</f>
        <v>0.86027519080177595</v>
      </c>
      <c r="Q175" s="169" t="str">
        <f>IF(RES_hhdet_in_tes!Q175=0,"",RES_hhdet_in_tes!Q175/RES_hhdet_in_fec!Q175)</f>
        <v/>
      </c>
    </row>
    <row r="176" spans="1:17" ht="12" customHeight="1" x14ac:dyDescent="0.25">
      <c r="A176" s="23" t="s">
        <v>57</v>
      </c>
      <c r="B176" s="73"/>
      <c r="C176" s="73" t="str">
        <f>IF(RES_hhdet_in_tes!C176=0,"",RES_hhdet_in_tes!C176/RES_hhdet_in_fec!C176)</f>
        <v/>
      </c>
      <c r="D176" s="73" t="str">
        <f>IF(RES_hhdet_in_tes!D176=0,"",RES_hhdet_in_tes!D176/RES_hhdet_in_fec!D176)</f>
        <v/>
      </c>
      <c r="E176" s="73" t="str">
        <f>IF(RES_hhdet_in_tes!E176=0,"",RES_hhdet_in_tes!E176/RES_hhdet_in_fec!E176)</f>
        <v/>
      </c>
      <c r="F176" s="73" t="str">
        <f>IF(RES_hhdet_in_tes!F176=0,"",RES_hhdet_in_tes!F176/RES_hhdet_in_fec!F176)</f>
        <v/>
      </c>
      <c r="G176" s="73" t="str">
        <f>IF(RES_hhdet_in_tes!G176=0,"",RES_hhdet_in_tes!G176/RES_hhdet_in_fec!G176)</f>
        <v/>
      </c>
      <c r="H176" s="73" t="str">
        <f>IF(RES_hhdet_in_tes!H176=0,"",RES_hhdet_in_tes!H176/RES_hhdet_in_fec!H176)</f>
        <v/>
      </c>
      <c r="I176" s="73" t="str">
        <f>IF(RES_hhdet_in_tes!I176=0,"",RES_hhdet_in_tes!I176/RES_hhdet_in_fec!I176)</f>
        <v/>
      </c>
      <c r="J176" s="73" t="str">
        <f>IF(RES_hhdet_in_tes!J176=0,"",RES_hhdet_in_tes!J176/RES_hhdet_in_fec!J176)</f>
        <v/>
      </c>
      <c r="K176" s="73" t="str">
        <f>IF(RES_hhdet_in_tes!K176=0,"",RES_hhdet_in_tes!K176/RES_hhdet_in_fec!K176)</f>
        <v/>
      </c>
      <c r="L176" s="73" t="str">
        <f>IF(RES_hhdet_in_tes!L176=0,"",RES_hhdet_in_tes!L176/RES_hhdet_in_fec!L176)</f>
        <v/>
      </c>
      <c r="M176" s="73" t="str">
        <f>IF(RES_hhdet_in_tes!M176=0,"",RES_hhdet_in_tes!M176/RES_hhdet_in_fec!M176)</f>
        <v/>
      </c>
      <c r="N176" s="73" t="str">
        <f>IF(RES_hhdet_in_tes!N176=0,"",RES_hhdet_in_tes!N176/RES_hhdet_in_fec!N176)</f>
        <v/>
      </c>
      <c r="O176" s="73" t="str">
        <f>IF(RES_hhdet_in_tes!O176=0,"",RES_hhdet_in_tes!O176/RES_hhdet_in_fec!O176)</f>
        <v/>
      </c>
      <c r="P176" s="73" t="str">
        <f>IF(RES_hhdet_in_tes!P176=0,"",RES_hhdet_in_tes!P176/RES_hhdet_in_fec!P176)</f>
        <v/>
      </c>
      <c r="Q176" s="73" t="str">
        <f>IF(RES_hhdet_in_tes!Q176=0,"",RES_hhdet_in_tes!Q176/RES_hhdet_in_fec!Q176)</f>
        <v/>
      </c>
    </row>
    <row r="177" spans="1:17" ht="12" customHeight="1" x14ac:dyDescent="0.25">
      <c r="A177" s="29" t="s">
        <v>140</v>
      </c>
      <c r="B177" s="65"/>
      <c r="C177" s="65">
        <f>IF(RES_hhdet_in_tes!C177=0,"",RES_hhdet_in_tes!C177/RES_hhdet_in_fec!C177)</f>
        <v>0.83169749790099823</v>
      </c>
      <c r="D177" s="65">
        <f>IF(RES_hhdet_in_tes!D177=0,"",RES_hhdet_in_tes!D177/RES_hhdet_in_fec!D177)</f>
        <v>0.83547062077616463</v>
      </c>
      <c r="E177" s="65">
        <f>IF(RES_hhdet_in_tes!E177=0,"",RES_hhdet_in_tes!E177/RES_hhdet_in_fec!E177)</f>
        <v>0.83924813135503173</v>
      </c>
      <c r="F177" s="65">
        <f>IF(RES_hhdet_in_tes!F177=0,"",RES_hhdet_in_tes!F177/RES_hhdet_in_fec!F177)</f>
        <v>0.84335366233325204</v>
      </c>
      <c r="G177" s="65">
        <f>IF(RES_hhdet_in_tes!G177=0,"",RES_hhdet_in_tes!G177/RES_hhdet_in_fec!G177)</f>
        <v>0.84723779082914841</v>
      </c>
      <c r="H177" s="65">
        <f>IF(RES_hhdet_in_tes!H177=0,"",RES_hhdet_in_tes!H177/RES_hhdet_in_fec!H177)</f>
        <v>0.85111709211536635</v>
      </c>
      <c r="I177" s="65">
        <f>IF(RES_hhdet_in_tes!I177=0,"",RES_hhdet_in_tes!I177/RES_hhdet_in_fec!I177)</f>
        <v>0.85496089929524632</v>
      </c>
      <c r="J177" s="65">
        <f>IF(RES_hhdet_in_tes!J177=0,"",RES_hhdet_in_tes!J177/RES_hhdet_in_fec!J177)</f>
        <v>0.85893545532512083</v>
      </c>
      <c r="K177" s="65">
        <f>IF(RES_hhdet_in_tes!K177=0,"",RES_hhdet_in_tes!K177/RES_hhdet_in_fec!K177)</f>
        <v>0.85896159722270504</v>
      </c>
      <c r="L177" s="65">
        <f>IF(RES_hhdet_in_tes!L177=0,"",RES_hhdet_in_tes!L177/RES_hhdet_in_fec!L177)</f>
        <v>0.85947151891282247</v>
      </c>
      <c r="M177" s="65">
        <f>IF(RES_hhdet_in_tes!M177=0,"",RES_hhdet_in_tes!M177/RES_hhdet_in_fec!M177)</f>
        <v>0.86018409782368899</v>
      </c>
      <c r="N177" s="65" t="str">
        <f>IF(RES_hhdet_in_tes!N177=0,"",RES_hhdet_in_tes!N177/RES_hhdet_in_fec!N177)</f>
        <v/>
      </c>
      <c r="O177" s="65">
        <f>IF(RES_hhdet_in_tes!O177=0,"",RES_hhdet_in_tes!O177/RES_hhdet_in_fec!O177)</f>
        <v>0.86023132830536075</v>
      </c>
      <c r="P177" s="65">
        <f>IF(RES_hhdet_in_tes!P177=0,"",RES_hhdet_in_tes!P177/RES_hhdet_in_fec!P177)</f>
        <v>0.86027519080177595</v>
      </c>
      <c r="Q177" s="65" t="str">
        <f>IF(RES_hhdet_in_tes!Q177=0,"",RES_hhdet_in_tes!Q177/RES_hhdet_in_fec!Q177)</f>
        <v/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177</v>
      </c>
    </row>
    <row r="3" spans="1:17" ht="12" customHeight="1" x14ac:dyDescent="0.25">
      <c r="A3" s="152" t="s">
        <v>172</v>
      </c>
      <c r="B3" s="168"/>
      <c r="C3" s="168">
        <f t="shared" ref="C3" si="0">SUM(C4,C7,C9,C19)</f>
        <v>0</v>
      </c>
      <c r="D3" s="168">
        <f t="shared" ref="D3" si="1">SUM(D4,D7,D9,D19)</f>
        <v>0</v>
      </c>
      <c r="E3" s="168">
        <f t="shared" ref="E3" si="2">SUM(E4,E7,E9,E19)</f>
        <v>0</v>
      </c>
      <c r="F3" s="168">
        <f t="shared" ref="F3" si="3">SUM(F4,F7,F9,F19)</f>
        <v>29.47266908082991</v>
      </c>
      <c r="G3" s="168">
        <f t="shared" ref="G3" si="4">SUM(G4,G7,G9,G19)</f>
        <v>0</v>
      </c>
      <c r="H3" s="168">
        <f t="shared" ref="H3" si="5">SUM(H4,H7,H9,H19)</f>
        <v>9.9740271262045059</v>
      </c>
      <c r="I3" s="168">
        <f t="shared" ref="I3" si="6">SUM(I4,I7,I9,I19)</f>
        <v>8.9227699345106846</v>
      </c>
      <c r="J3" s="168">
        <f t="shared" ref="J3" si="7">SUM(J4,J7,J9,J19)</f>
        <v>10.857251950263768</v>
      </c>
      <c r="K3" s="168">
        <f t="shared" ref="K3" si="8">SUM(K4,K7,K9,K19)</f>
        <v>0</v>
      </c>
      <c r="L3" s="168">
        <f t="shared" ref="L3" si="9">SUM(L4,L7,L9,L19)</f>
        <v>22.621881997152691</v>
      </c>
      <c r="M3" s="168">
        <f t="shared" ref="M3" si="10">SUM(M4,M7,M9,M19)</f>
        <v>0</v>
      </c>
      <c r="N3" s="168">
        <f t="shared" ref="N3" si="11">SUM(N4,N7,N9,N19)</f>
        <v>4.4811124518267444</v>
      </c>
      <c r="O3" s="168">
        <f t="shared" ref="O3" si="12">SUM(O4,O7,O9,O19)</f>
        <v>0</v>
      </c>
      <c r="P3" s="168">
        <f t="shared" ref="P3" si="13">SUM(P4,P7,P9,P19)</f>
        <v>0.43550367864039458</v>
      </c>
      <c r="Q3" s="168">
        <f t="shared" ref="Q3" si="14">SUM(Q4,Q7,Q9,Q19)</f>
        <v>1.1895332487310106</v>
      </c>
    </row>
    <row r="4" spans="1:17" ht="12.95" customHeight="1" x14ac:dyDescent="0.25">
      <c r="A4" s="158" t="s">
        <v>65</v>
      </c>
      <c r="B4" s="157"/>
      <c r="C4" s="157">
        <f t="shared" ref="C4:Q4" si="15">SUM(C5:C6)</f>
        <v>0</v>
      </c>
      <c r="D4" s="157">
        <f t="shared" si="15"/>
        <v>0</v>
      </c>
      <c r="E4" s="157">
        <f t="shared" si="15"/>
        <v>0</v>
      </c>
      <c r="F4" s="157">
        <f t="shared" si="15"/>
        <v>27.859248907479749</v>
      </c>
      <c r="G4" s="157">
        <f t="shared" si="15"/>
        <v>0</v>
      </c>
      <c r="H4" s="157">
        <f t="shared" si="15"/>
        <v>8.9949008547368763</v>
      </c>
      <c r="I4" s="157">
        <f t="shared" si="15"/>
        <v>8.5997436985734392</v>
      </c>
      <c r="J4" s="157">
        <f t="shared" si="15"/>
        <v>9.9431027859956078</v>
      </c>
      <c r="K4" s="157">
        <f t="shared" si="15"/>
        <v>0</v>
      </c>
      <c r="L4" s="157">
        <f t="shared" si="15"/>
        <v>21.942505776579136</v>
      </c>
      <c r="M4" s="157">
        <f t="shared" si="15"/>
        <v>0</v>
      </c>
      <c r="N4" s="157">
        <f t="shared" si="15"/>
        <v>3.7533271807760267</v>
      </c>
      <c r="O4" s="157">
        <f t="shared" si="15"/>
        <v>0</v>
      </c>
      <c r="P4" s="157">
        <f t="shared" si="15"/>
        <v>0.34578489086179803</v>
      </c>
      <c r="Q4" s="157">
        <f t="shared" si="15"/>
        <v>0.99733216342088382</v>
      </c>
    </row>
    <row r="5" spans="1:17" ht="12" customHeight="1" x14ac:dyDescent="0.25">
      <c r="A5" s="23" t="s">
        <v>58</v>
      </c>
      <c r="B5" s="156"/>
      <c r="C5" s="156">
        <v>0</v>
      </c>
      <c r="D5" s="156">
        <v>0</v>
      </c>
      <c r="E5" s="156">
        <v>0</v>
      </c>
      <c r="F5" s="156">
        <v>27.859248907479749</v>
      </c>
      <c r="G5" s="156">
        <v>0</v>
      </c>
      <c r="H5" s="156">
        <v>8.9949008547368763</v>
      </c>
      <c r="I5" s="156">
        <v>8.5997436985734392</v>
      </c>
      <c r="J5" s="156">
        <v>9.9431027859956078</v>
      </c>
      <c r="K5" s="156">
        <v>0</v>
      </c>
      <c r="L5" s="156">
        <v>21.942505776579136</v>
      </c>
      <c r="M5" s="156">
        <v>0</v>
      </c>
      <c r="N5" s="156">
        <v>3.7533271807760267</v>
      </c>
      <c r="O5" s="156">
        <v>0</v>
      </c>
      <c r="P5" s="156">
        <v>0.34578489086179803</v>
      </c>
      <c r="Q5" s="156">
        <v>0.99733216342088382</v>
      </c>
    </row>
    <row r="6" spans="1:17" ht="12" customHeight="1" x14ac:dyDescent="0.25">
      <c r="A6" s="23" t="s">
        <v>60</v>
      </c>
      <c r="B6" s="156"/>
      <c r="C6" s="156">
        <v>0</v>
      </c>
      <c r="D6" s="156">
        <v>0</v>
      </c>
      <c r="E6" s="156">
        <v>0</v>
      </c>
      <c r="F6" s="156">
        <v>0</v>
      </c>
      <c r="G6" s="156">
        <v>0</v>
      </c>
      <c r="H6" s="156">
        <v>0</v>
      </c>
      <c r="I6" s="156">
        <v>0</v>
      </c>
      <c r="J6" s="156">
        <v>0</v>
      </c>
      <c r="K6" s="156">
        <v>0</v>
      </c>
      <c r="L6" s="156">
        <v>0</v>
      </c>
      <c r="M6" s="156">
        <v>0</v>
      </c>
      <c r="N6" s="156">
        <v>0</v>
      </c>
      <c r="O6" s="156">
        <v>0</v>
      </c>
      <c r="P6" s="156">
        <v>0</v>
      </c>
      <c r="Q6" s="156">
        <v>0</v>
      </c>
    </row>
    <row r="7" spans="1:17" ht="12.95" customHeight="1" x14ac:dyDescent="0.25">
      <c r="A7" s="158" t="s">
        <v>112</v>
      </c>
      <c r="B7" s="157"/>
      <c r="C7" s="157">
        <f t="shared" ref="C7:Q7" si="16">C8</f>
        <v>0</v>
      </c>
      <c r="D7" s="157">
        <f t="shared" si="16"/>
        <v>0</v>
      </c>
      <c r="E7" s="157">
        <f t="shared" si="16"/>
        <v>0</v>
      </c>
      <c r="F7" s="157">
        <f t="shared" si="16"/>
        <v>0</v>
      </c>
      <c r="G7" s="157">
        <f t="shared" si="16"/>
        <v>0</v>
      </c>
      <c r="H7" s="157">
        <f t="shared" si="16"/>
        <v>0</v>
      </c>
      <c r="I7" s="157">
        <f t="shared" si="16"/>
        <v>0</v>
      </c>
      <c r="J7" s="157">
        <f t="shared" si="16"/>
        <v>0</v>
      </c>
      <c r="K7" s="157">
        <f t="shared" si="16"/>
        <v>0</v>
      </c>
      <c r="L7" s="157">
        <f t="shared" si="16"/>
        <v>0</v>
      </c>
      <c r="M7" s="157">
        <f t="shared" si="16"/>
        <v>0</v>
      </c>
      <c r="N7" s="157">
        <f t="shared" si="16"/>
        <v>0</v>
      </c>
      <c r="O7" s="157">
        <f t="shared" si="16"/>
        <v>0</v>
      </c>
      <c r="P7" s="157">
        <f t="shared" si="16"/>
        <v>0</v>
      </c>
      <c r="Q7" s="157">
        <f t="shared" si="16"/>
        <v>0</v>
      </c>
    </row>
    <row r="8" spans="1:17" ht="12" customHeight="1" x14ac:dyDescent="0.25">
      <c r="A8" s="23" t="s">
        <v>60</v>
      </c>
      <c r="B8" s="156"/>
      <c r="C8" s="156">
        <v>0</v>
      </c>
      <c r="D8" s="156">
        <v>0</v>
      </c>
      <c r="E8" s="156">
        <v>0</v>
      </c>
      <c r="F8" s="156">
        <v>0</v>
      </c>
      <c r="G8" s="156">
        <v>0</v>
      </c>
      <c r="H8" s="156">
        <v>0</v>
      </c>
      <c r="I8" s="156">
        <v>0</v>
      </c>
      <c r="J8" s="156">
        <v>0</v>
      </c>
      <c r="K8" s="156">
        <v>0</v>
      </c>
      <c r="L8" s="156">
        <v>0</v>
      </c>
      <c r="M8" s="156">
        <v>0</v>
      </c>
      <c r="N8" s="156">
        <v>0</v>
      </c>
      <c r="O8" s="156">
        <v>0</v>
      </c>
      <c r="P8" s="156">
        <v>0</v>
      </c>
      <c r="Q8" s="156">
        <v>0</v>
      </c>
    </row>
    <row r="9" spans="1:17" ht="12" customHeight="1" x14ac:dyDescent="0.25">
      <c r="A9" s="158" t="s">
        <v>63</v>
      </c>
      <c r="B9" s="157"/>
      <c r="C9" s="157">
        <f t="shared" ref="C9" si="17">SUM(C10:C12,C15:C16)</f>
        <v>0</v>
      </c>
      <c r="D9" s="157">
        <f t="shared" ref="D9" si="18">SUM(D10:D12,D15:D16)</f>
        <v>0</v>
      </c>
      <c r="E9" s="157">
        <f t="shared" ref="E9" si="19">SUM(E10:E12,E15:E16)</f>
        <v>0</v>
      </c>
      <c r="F9" s="157">
        <f t="shared" ref="F9" si="20">SUM(F10:F12,F15:F16)</f>
        <v>1.1701217503364565</v>
      </c>
      <c r="G9" s="157">
        <f t="shared" ref="G9" si="21">SUM(G10:G12,G15:G16)</f>
        <v>0</v>
      </c>
      <c r="H9" s="157">
        <f t="shared" ref="H9" si="22">SUM(H10:H12,H15:H16)</f>
        <v>0.66815724040217517</v>
      </c>
      <c r="I9" s="157">
        <f t="shared" ref="I9" si="23">SUM(I10:I12,I15:I16)</f>
        <v>0.2102502119486041</v>
      </c>
      <c r="J9" s="157">
        <f t="shared" ref="J9" si="24">SUM(J10:J12,J15:J16)</f>
        <v>0.68229482917838735</v>
      </c>
      <c r="K9" s="157">
        <f t="shared" ref="K9" si="25">SUM(K10:K12,K15:K16)</f>
        <v>0</v>
      </c>
      <c r="L9" s="157">
        <f t="shared" ref="L9" si="26">SUM(L10:L12,L15:L16)</f>
        <v>0.67937622057355607</v>
      </c>
      <c r="M9" s="157">
        <f t="shared" ref="M9" si="27">SUM(M10:M12,M15:M16)</f>
        <v>0</v>
      </c>
      <c r="N9" s="157">
        <f t="shared" ref="N9" si="28">SUM(N10:N12,N15:N16)</f>
        <v>0.72778527105071789</v>
      </c>
      <c r="O9" s="157">
        <f t="shared" ref="O9" si="29">SUM(O10:O12,O15:O16)</f>
        <v>0</v>
      </c>
      <c r="P9" s="157">
        <f t="shared" ref="P9" si="30">SUM(P10:P12,P15:P16)</f>
        <v>7.2921662386093947E-2</v>
      </c>
      <c r="Q9" s="157">
        <f t="shared" ref="Q9" si="31">SUM(Q10:Q12,Q15:Q16)</f>
        <v>0.19220108531012678</v>
      </c>
    </row>
    <row r="10" spans="1:17" ht="12" customHeight="1" x14ac:dyDescent="0.25">
      <c r="A10" s="167" t="s">
        <v>171</v>
      </c>
      <c r="B10" s="132"/>
      <c r="C10" s="132">
        <v>0</v>
      </c>
      <c r="D10" s="132">
        <v>0</v>
      </c>
      <c r="E10" s="132">
        <v>0</v>
      </c>
      <c r="F10" s="132">
        <v>1.1701217503364565</v>
      </c>
      <c r="G10" s="132">
        <v>0</v>
      </c>
      <c r="H10" s="132">
        <v>0.66815724040217517</v>
      </c>
      <c r="I10" s="132">
        <v>0.2102502119486041</v>
      </c>
      <c r="J10" s="132">
        <v>0.68229482917838735</v>
      </c>
      <c r="K10" s="132">
        <v>0</v>
      </c>
      <c r="L10" s="132">
        <v>0.67937622057355607</v>
      </c>
      <c r="M10" s="132">
        <v>0</v>
      </c>
      <c r="N10" s="132">
        <v>0.72778527105071789</v>
      </c>
      <c r="O10" s="132">
        <v>0</v>
      </c>
      <c r="P10" s="132">
        <v>7.2921662386093947E-2</v>
      </c>
      <c r="Q10" s="132">
        <v>0.19220108531012678</v>
      </c>
    </row>
    <row r="11" spans="1:17" ht="12" customHeight="1" x14ac:dyDescent="0.25">
      <c r="A11" s="167" t="s">
        <v>144</v>
      </c>
      <c r="B11" s="132"/>
      <c r="C11" s="132">
        <v>0</v>
      </c>
      <c r="D11" s="132">
        <v>0</v>
      </c>
      <c r="E11" s="132">
        <v>0</v>
      </c>
      <c r="F11" s="132">
        <v>0</v>
      </c>
      <c r="G11" s="132">
        <v>0</v>
      </c>
      <c r="H11" s="132">
        <v>0</v>
      </c>
      <c r="I11" s="132">
        <v>0</v>
      </c>
      <c r="J11" s="132">
        <v>0</v>
      </c>
      <c r="K11" s="132">
        <v>0</v>
      </c>
      <c r="L11" s="132">
        <v>0</v>
      </c>
      <c r="M11" s="132">
        <v>0</v>
      </c>
      <c r="N11" s="132">
        <v>0</v>
      </c>
      <c r="O11" s="132">
        <v>0</v>
      </c>
      <c r="P11" s="132">
        <v>0</v>
      </c>
      <c r="Q11" s="132">
        <v>0</v>
      </c>
    </row>
    <row r="12" spans="1:17" ht="12" customHeight="1" x14ac:dyDescent="0.25">
      <c r="A12" s="167" t="s">
        <v>143</v>
      </c>
      <c r="B12" s="132"/>
      <c r="C12" s="132">
        <f t="shared" ref="C12" si="32">SUM(C13:C14)</f>
        <v>0</v>
      </c>
      <c r="D12" s="132">
        <f t="shared" ref="D12" si="33">SUM(D13:D14)</f>
        <v>0</v>
      </c>
      <c r="E12" s="132">
        <f t="shared" ref="E12" si="34">SUM(E13:E14)</f>
        <v>0</v>
      </c>
      <c r="F12" s="132">
        <f t="shared" ref="F12" si="35">SUM(F13:F14)</f>
        <v>0</v>
      </c>
      <c r="G12" s="132">
        <f t="shared" ref="G12" si="36">SUM(G13:G14)</f>
        <v>0</v>
      </c>
      <c r="H12" s="132">
        <f t="shared" ref="H12" si="37">SUM(H13:H14)</f>
        <v>0</v>
      </c>
      <c r="I12" s="132">
        <f t="shared" ref="I12" si="38">SUM(I13:I14)</f>
        <v>0</v>
      </c>
      <c r="J12" s="132">
        <f t="shared" ref="J12" si="39">SUM(J13:J14)</f>
        <v>0</v>
      </c>
      <c r="K12" s="132">
        <f t="shared" ref="K12" si="40">SUM(K13:K14)</f>
        <v>0</v>
      </c>
      <c r="L12" s="132">
        <f t="shared" ref="L12" si="41">SUM(L13:L14)</f>
        <v>0</v>
      </c>
      <c r="M12" s="132">
        <f t="shared" ref="M12" si="42">SUM(M13:M14)</f>
        <v>0</v>
      </c>
      <c r="N12" s="132">
        <f t="shared" ref="N12" si="43">SUM(N13:N14)</f>
        <v>0</v>
      </c>
      <c r="O12" s="132">
        <f t="shared" ref="O12" si="44">SUM(O13:O14)</f>
        <v>0</v>
      </c>
      <c r="P12" s="132">
        <f t="shared" ref="P12" si="45">SUM(P13:P14)</f>
        <v>0</v>
      </c>
      <c r="Q12" s="132">
        <f t="shared" ref="Q12" si="46">SUM(Q13:Q14)</f>
        <v>0</v>
      </c>
    </row>
    <row r="13" spans="1:17" ht="12" customHeight="1" x14ac:dyDescent="0.25">
      <c r="A13" s="166" t="s">
        <v>57</v>
      </c>
      <c r="B13" s="165"/>
      <c r="C13" s="165">
        <v>0</v>
      </c>
      <c r="D13" s="165">
        <v>0</v>
      </c>
      <c r="E13" s="165">
        <v>0</v>
      </c>
      <c r="F13" s="165">
        <v>0</v>
      </c>
      <c r="G13" s="165">
        <v>0</v>
      </c>
      <c r="H13" s="165">
        <v>0</v>
      </c>
      <c r="I13" s="165">
        <v>0</v>
      </c>
      <c r="J13" s="165">
        <v>0</v>
      </c>
      <c r="K13" s="165">
        <v>0</v>
      </c>
      <c r="L13" s="165">
        <v>0</v>
      </c>
      <c r="M13" s="165">
        <v>0</v>
      </c>
      <c r="N13" s="165">
        <v>0</v>
      </c>
      <c r="O13" s="165">
        <v>0</v>
      </c>
      <c r="P13" s="165">
        <v>0</v>
      </c>
      <c r="Q13" s="165">
        <v>0</v>
      </c>
    </row>
    <row r="14" spans="1:17" ht="12" customHeight="1" x14ac:dyDescent="0.25">
      <c r="A14" s="147" t="s">
        <v>59</v>
      </c>
      <c r="B14" s="164"/>
      <c r="C14" s="164">
        <v>0</v>
      </c>
      <c r="D14" s="164">
        <v>0</v>
      </c>
      <c r="E14" s="164">
        <v>0</v>
      </c>
      <c r="F14" s="164">
        <v>0</v>
      </c>
      <c r="G14" s="164">
        <v>0</v>
      </c>
      <c r="H14" s="164">
        <v>0</v>
      </c>
      <c r="I14" s="164">
        <v>0</v>
      </c>
      <c r="J14" s="164">
        <v>0</v>
      </c>
      <c r="K14" s="164">
        <v>0</v>
      </c>
      <c r="L14" s="164">
        <v>0</v>
      </c>
      <c r="M14" s="164">
        <v>0</v>
      </c>
      <c r="N14" s="164">
        <v>0</v>
      </c>
      <c r="O14" s="164">
        <v>0</v>
      </c>
      <c r="P14" s="164">
        <v>0</v>
      </c>
      <c r="Q14" s="164">
        <v>0</v>
      </c>
    </row>
    <row r="15" spans="1:17" ht="12" customHeight="1" x14ac:dyDescent="0.25">
      <c r="A15" s="163" t="s">
        <v>142</v>
      </c>
      <c r="B15" s="162"/>
      <c r="C15" s="162">
        <v>0</v>
      </c>
      <c r="D15" s="162">
        <v>0</v>
      </c>
      <c r="E15" s="162">
        <v>0</v>
      </c>
      <c r="F15" s="162">
        <v>0</v>
      </c>
      <c r="G15" s="162">
        <v>0</v>
      </c>
      <c r="H15" s="162">
        <v>0</v>
      </c>
      <c r="I15" s="162">
        <v>0</v>
      </c>
      <c r="J15" s="162">
        <v>0</v>
      </c>
      <c r="K15" s="162">
        <v>0</v>
      </c>
      <c r="L15" s="162">
        <v>0</v>
      </c>
      <c r="M15" s="162">
        <v>0</v>
      </c>
      <c r="N15" s="162">
        <v>0</v>
      </c>
      <c r="O15" s="162">
        <v>0</v>
      </c>
      <c r="P15" s="162">
        <v>0</v>
      </c>
      <c r="Q15" s="162">
        <v>0</v>
      </c>
    </row>
    <row r="16" spans="1:17" ht="12" customHeight="1" x14ac:dyDescent="0.25">
      <c r="A16" s="161" t="s">
        <v>141</v>
      </c>
      <c r="B16" s="160"/>
      <c r="C16" s="160">
        <f t="shared" ref="C16" si="47">SUM(C17:C18)</f>
        <v>0</v>
      </c>
      <c r="D16" s="160">
        <f t="shared" ref="D16" si="48">SUM(D17:D18)</f>
        <v>0</v>
      </c>
      <c r="E16" s="160">
        <f t="shared" ref="E16" si="49">SUM(E17:E18)</f>
        <v>0</v>
      </c>
      <c r="F16" s="160">
        <f t="shared" ref="F16" si="50">SUM(F17:F18)</f>
        <v>0</v>
      </c>
      <c r="G16" s="160">
        <f t="shared" ref="G16" si="51">SUM(G17:G18)</f>
        <v>0</v>
      </c>
      <c r="H16" s="160">
        <f t="shared" ref="H16" si="52">SUM(H17:H18)</f>
        <v>0</v>
      </c>
      <c r="I16" s="160">
        <f t="shared" ref="I16" si="53">SUM(I17:I18)</f>
        <v>0</v>
      </c>
      <c r="J16" s="160">
        <f t="shared" ref="J16" si="54">SUM(J17:J18)</f>
        <v>0</v>
      </c>
      <c r="K16" s="160">
        <f t="shared" ref="K16" si="55">SUM(K17:K18)</f>
        <v>0</v>
      </c>
      <c r="L16" s="160">
        <f t="shared" ref="L16" si="56">SUM(L17:L18)</f>
        <v>0</v>
      </c>
      <c r="M16" s="160">
        <f t="shared" ref="M16" si="57">SUM(M17:M18)</f>
        <v>0</v>
      </c>
      <c r="N16" s="160">
        <f t="shared" ref="N16" si="58">SUM(N17:N18)</f>
        <v>0</v>
      </c>
      <c r="O16" s="160">
        <f t="shared" ref="O16" si="59">SUM(O17:O18)</f>
        <v>0</v>
      </c>
      <c r="P16" s="160">
        <f t="shared" ref="P16" si="60">SUM(P17:P18)</f>
        <v>0</v>
      </c>
      <c r="Q16" s="160">
        <f t="shared" ref="Q16" si="61">SUM(Q17:Q18)</f>
        <v>0</v>
      </c>
    </row>
    <row r="17" spans="1:17" ht="12" customHeight="1" x14ac:dyDescent="0.25">
      <c r="A17" s="148" t="s">
        <v>60</v>
      </c>
      <c r="B17" s="156"/>
      <c r="C17" s="156">
        <v>0</v>
      </c>
      <c r="D17" s="156">
        <v>0</v>
      </c>
      <c r="E17" s="156">
        <v>0</v>
      </c>
      <c r="F17" s="156">
        <v>0</v>
      </c>
      <c r="G17" s="156">
        <v>0</v>
      </c>
      <c r="H17" s="156">
        <v>0</v>
      </c>
      <c r="I17" s="156">
        <v>0</v>
      </c>
      <c r="J17" s="156">
        <v>0</v>
      </c>
      <c r="K17" s="156">
        <v>0</v>
      </c>
      <c r="L17" s="156">
        <v>0</v>
      </c>
      <c r="M17" s="156">
        <v>0</v>
      </c>
      <c r="N17" s="156">
        <v>0</v>
      </c>
      <c r="O17" s="156">
        <v>0</v>
      </c>
      <c r="P17" s="156">
        <v>0</v>
      </c>
      <c r="Q17" s="156">
        <v>0</v>
      </c>
    </row>
    <row r="18" spans="1:17" ht="12" customHeight="1" x14ac:dyDescent="0.25">
      <c r="A18" s="148" t="s">
        <v>59</v>
      </c>
      <c r="B18" s="156"/>
      <c r="C18" s="156">
        <v>0</v>
      </c>
      <c r="D18" s="156">
        <v>0</v>
      </c>
      <c r="E18" s="156">
        <v>0</v>
      </c>
      <c r="F18" s="156">
        <v>0</v>
      </c>
      <c r="G18" s="156">
        <v>0</v>
      </c>
      <c r="H18" s="156">
        <v>0</v>
      </c>
      <c r="I18" s="156">
        <v>0</v>
      </c>
      <c r="J18" s="156">
        <v>0</v>
      </c>
      <c r="K18" s="156">
        <v>0</v>
      </c>
      <c r="L18" s="156">
        <v>0</v>
      </c>
      <c r="M18" s="156">
        <v>0</v>
      </c>
      <c r="N18" s="156">
        <v>0</v>
      </c>
      <c r="O18" s="156">
        <v>0</v>
      </c>
      <c r="P18" s="156">
        <v>0</v>
      </c>
      <c r="Q18" s="156">
        <v>0</v>
      </c>
    </row>
    <row r="19" spans="1:17" ht="12" customHeight="1" x14ac:dyDescent="0.25">
      <c r="A19" s="158" t="s">
        <v>62</v>
      </c>
      <c r="B19" s="157"/>
      <c r="C19" s="157">
        <f t="shared" ref="C19" si="62">SUM(C20:C22)</f>
        <v>0</v>
      </c>
      <c r="D19" s="157">
        <f t="shared" ref="D19" si="63">SUM(D20:D22)</f>
        <v>0</v>
      </c>
      <c r="E19" s="157">
        <f t="shared" ref="E19" si="64">SUM(E20:E22)</f>
        <v>0</v>
      </c>
      <c r="F19" s="157">
        <f t="shared" ref="F19" si="65">SUM(F20:F22)</f>
        <v>0.44329842301370537</v>
      </c>
      <c r="G19" s="157">
        <f t="shared" ref="G19" si="66">SUM(G20:G22)</f>
        <v>0</v>
      </c>
      <c r="H19" s="157">
        <f t="shared" ref="H19" si="67">SUM(H20:H22)</f>
        <v>0.31096903106545465</v>
      </c>
      <c r="I19" s="157">
        <f t="shared" ref="I19" si="68">SUM(I20:I22)</f>
        <v>0.11277602398864099</v>
      </c>
      <c r="J19" s="157">
        <f t="shared" ref="J19" si="69">SUM(J20:J22)</f>
        <v>0.23185433508977218</v>
      </c>
      <c r="K19" s="157">
        <f t="shared" ref="K19" si="70">SUM(K20:K22)</f>
        <v>0</v>
      </c>
      <c r="L19" s="157">
        <f t="shared" ref="L19" si="71">SUM(L20:L22)</f>
        <v>0</v>
      </c>
      <c r="M19" s="157">
        <f t="shared" ref="M19" si="72">SUM(M20:M22)</f>
        <v>0</v>
      </c>
      <c r="N19" s="157">
        <f t="shared" ref="N19" si="73">SUM(N20:N22)</f>
        <v>0</v>
      </c>
      <c r="O19" s="157">
        <f t="shared" ref="O19" si="74">SUM(O20:O22)</f>
        <v>0</v>
      </c>
      <c r="P19" s="157">
        <f t="shared" ref="P19" si="75">SUM(P20:P22)</f>
        <v>1.6797125392502599E-2</v>
      </c>
      <c r="Q19" s="157">
        <f t="shared" ref="Q19" si="76">SUM(Q20:Q22)</f>
        <v>0</v>
      </c>
    </row>
    <row r="20" spans="1:17" ht="12" customHeight="1" x14ac:dyDescent="0.25">
      <c r="A20" s="23" t="s">
        <v>58</v>
      </c>
      <c r="B20" s="156"/>
      <c r="C20" s="156">
        <v>0</v>
      </c>
      <c r="D20" s="156">
        <v>0</v>
      </c>
      <c r="E20" s="156">
        <v>0</v>
      </c>
      <c r="F20" s="156">
        <v>0.35960260185776621</v>
      </c>
      <c r="G20" s="156">
        <v>0</v>
      </c>
      <c r="H20" s="156">
        <v>0.24918824217667451</v>
      </c>
      <c r="I20" s="156">
        <v>0.11277602398864099</v>
      </c>
      <c r="J20" s="156">
        <v>0.23185433508977218</v>
      </c>
      <c r="K20" s="156">
        <v>0</v>
      </c>
      <c r="L20" s="156">
        <v>0</v>
      </c>
      <c r="M20" s="156">
        <v>0</v>
      </c>
      <c r="N20" s="156">
        <v>0</v>
      </c>
      <c r="O20" s="156">
        <v>0</v>
      </c>
      <c r="P20" s="156">
        <v>0</v>
      </c>
      <c r="Q20" s="156">
        <v>0</v>
      </c>
    </row>
    <row r="21" spans="1:17" ht="12" customHeight="1" x14ac:dyDescent="0.25">
      <c r="A21" s="23" t="s">
        <v>57</v>
      </c>
      <c r="B21" s="156"/>
      <c r="C21" s="156">
        <v>0</v>
      </c>
      <c r="D21" s="156">
        <v>0</v>
      </c>
      <c r="E21" s="156">
        <v>0</v>
      </c>
      <c r="F21" s="156">
        <v>8.3695821155939126E-2</v>
      </c>
      <c r="G21" s="156">
        <v>0</v>
      </c>
      <c r="H21" s="156">
        <v>6.1780788888780157E-2</v>
      </c>
      <c r="I21" s="156">
        <v>0</v>
      </c>
      <c r="J21" s="156">
        <v>0</v>
      </c>
      <c r="K21" s="156">
        <v>0</v>
      </c>
      <c r="L21" s="156">
        <v>0</v>
      </c>
      <c r="M21" s="156">
        <v>0</v>
      </c>
      <c r="N21" s="156">
        <v>0</v>
      </c>
      <c r="O21" s="156">
        <v>0</v>
      </c>
      <c r="P21" s="156">
        <v>1.6797125392502599E-2</v>
      </c>
      <c r="Q21" s="156">
        <v>0</v>
      </c>
    </row>
    <row r="22" spans="1:17" ht="12" customHeight="1" x14ac:dyDescent="0.25">
      <c r="A22" s="29" t="s">
        <v>140</v>
      </c>
      <c r="B22" s="57"/>
      <c r="C22" s="57">
        <v>0</v>
      </c>
      <c r="D22" s="57">
        <v>0</v>
      </c>
      <c r="E22" s="57">
        <v>0</v>
      </c>
      <c r="F22" s="57">
        <v>0</v>
      </c>
      <c r="G22" s="57">
        <v>0</v>
      </c>
      <c r="H22" s="57">
        <v>0</v>
      </c>
      <c r="I22" s="57">
        <v>0</v>
      </c>
      <c r="J22" s="57">
        <v>0</v>
      </c>
      <c r="K22" s="57">
        <v>0</v>
      </c>
      <c r="L22" s="57">
        <v>0</v>
      </c>
      <c r="M22" s="57">
        <v>0</v>
      </c>
      <c r="N22" s="57">
        <v>0</v>
      </c>
      <c r="O22" s="57">
        <v>0</v>
      </c>
      <c r="P22" s="57">
        <v>0</v>
      </c>
      <c r="Q22" s="57"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68">
        <f t="shared" ref="C24" si="77">SUM(C25,C28,C30,C39)</f>
        <v>0.71103711706737704</v>
      </c>
      <c r="D24" s="168">
        <f t="shared" ref="D24" si="78">SUM(D25,D28,D30,D39)</f>
        <v>1.3545477132066019</v>
      </c>
      <c r="E24" s="168">
        <f t="shared" ref="E24" si="79">SUM(E25,E28,E30,E39)</f>
        <v>1.2382650198684413</v>
      </c>
      <c r="F24" s="168">
        <f t="shared" ref="F24" si="80">SUM(F25,F28,F30,F39)</f>
        <v>1.4569967545442513</v>
      </c>
      <c r="G24" s="168">
        <f t="shared" ref="G24" si="81">SUM(G25,G28,G30,G39)</f>
        <v>1.0098522906502796</v>
      </c>
      <c r="H24" s="168">
        <f t="shared" ref="H24" si="82">SUM(H25,H28,H30,H39)</f>
        <v>1.4716281408249117</v>
      </c>
      <c r="I24" s="168">
        <f t="shared" ref="I24" si="83">SUM(I25,I28,I30,I39)</f>
        <v>0.76715143689370802</v>
      </c>
      <c r="J24" s="168">
        <f t="shared" ref="J24" si="84">SUM(J25,J28,J30,J39)</f>
        <v>0.75039153665226044</v>
      </c>
      <c r="K24" s="168">
        <f t="shared" ref="K24" si="85">SUM(K25,K28,K30,K39)</f>
        <v>0.79977494327071352</v>
      </c>
      <c r="L24" s="168">
        <f t="shared" ref="L24" si="86">SUM(L25,L28,L30,L39)</f>
        <v>0.49117291452131417</v>
      </c>
      <c r="M24" s="168">
        <f t="shared" ref="M24" si="87">SUM(M25,M28,M30,M39)</f>
        <v>0.42039628411428537</v>
      </c>
      <c r="N24" s="168">
        <f t="shared" ref="N24" si="88">SUM(N25,N28,N30,N39)</f>
        <v>0.10104535976318597</v>
      </c>
      <c r="O24" s="168">
        <f t="shared" ref="O24" si="89">SUM(O25,O28,O30,O39)</f>
        <v>0</v>
      </c>
      <c r="P24" s="168">
        <f t="shared" ref="P24" si="90">SUM(P25,P28,P30,P39)</f>
        <v>0.60459667995554389</v>
      </c>
      <c r="Q24" s="168">
        <f t="shared" ref="Q24" si="91">SUM(Q25,Q28,Q30,Q39)</f>
        <v>6.9584214121043639E-2</v>
      </c>
    </row>
    <row r="25" spans="1:17" ht="12.95" customHeight="1" x14ac:dyDescent="0.25">
      <c r="A25" s="158" t="s">
        <v>65</v>
      </c>
      <c r="B25" s="157"/>
      <c r="C25" s="157">
        <f t="shared" ref="C25:Q25" si="92">SUM(C26:C27)</f>
        <v>0.71103711706737704</v>
      </c>
      <c r="D25" s="157">
        <f t="shared" si="92"/>
        <v>1.1292910302711061</v>
      </c>
      <c r="E25" s="157">
        <f t="shared" si="92"/>
        <v>1.0606926076600989</v>
      </c>
      <c r="F25" s="157">
        <f t="shared" si="92"/>
        <v>1.2203175520528053</v>
      </c>
      <c r="G25" s="157">
        <f t="shared" si="92"/>
        <v>0.81002374018134748</v>
      </c>
      <c r="H25" s="157">
        <f t="shared" si="92"/>
        <v>1.2162550906092566</v>
      </c>
      <c r="I25" s="157">
        <f t="shared" si="92"/>
        <v>0.59294683698269202</v>
      </c>
      <c r="J25" s="157">
        <f t="shared" si="92"/>
        <v>0.57924861420331286</v>
      </c>
      <c r="K25" s="157">
        <f t="shared" si="92"/>
        <v>0.79977494327071352</v>
      </c>
      <c r="L25" s="157">
        <f t="shared" si="92"/>
        <v>0.49117291452131417</v>
      </c>
      <c r="M25" s="157">
        <f t="shared" si="92"/>
        <v>0.42039628411428537</v>
      </c>
      <c r="N25" s="157">
        <f t="shared" si="92"/>
        <v>0.10104535976318597</v>
      </c>
      <c r="O25" s="157">
        <f t="shared" si="92"/>
        <v>0</v>
      </c>
      <c r="P25" s="157">
        <f t="shared" si="92"/>
        <v>0.57290462061621183</v>
      </c>
      <c r="Q25" s="157">
        <f t="shared" si="92"/>
        <v>5.5675861441232016E-2</v>
      </c>
    </row>
    <row r="26" spans="1:17" ht="12" customHeight="1" x14ac:dyDescent="0.25">
      <c r="A26" s="23" t="s">
        <v>84</v>
      </c>
      <c r="B26" s="156"/>
      <c r="C26" s="156">
        <v>0.71103711706737704</v>
      </c>
      <c r="D26" s="156">
        <v>1.1292910302711061</v>
      </c>
      <c r="E26" s="156">
        <v>1.0606926076600989</v>
      </c>
      <c r="F26" s="156">
        <v>1.2203175520528053</v>
      </c>
      <c r="G26" s="156">
        <v>0.81002374018134748</v>
      </c>
      <c r="H26" s="156">
        <v>1.2162550906092566</v>
      </c>
      <c r="I26" s="156">
        <v>0.59294683698269202</v>
      </c>
      <c r="J26" s="156">
        <v>0.57924861420331286</v>
      </c>
      <c r="K26" s="156">
        <v>0.79977494327071352</v>
      </c>
      <c r="L26" s="156">
        <v>0.49117291452131417</v>
      </c>
      <c r="M26" s="156">
        <v>0.42039628411428537</v>
      </c>
      <c r="N26" s="156">
        <v>0.10104535976318597</v>
      </c>
      <c r="O26" s="156">
        <v>0</v>
      </c>
      <c r="P26" s="156">
        <v>0.57290462061621183</v>
      </c>
      <c r="Q26" s="156">
        <v>5.5675861441232016E-2</v>
      </c>
    </row>
    <row r="27" spans="1:17" ht="12" customHeight="1" x14ac:dyDescent="0.25">
      <c r="A27" s="23" t="s">
        <v>60</v>
      </c>
      <c r="B27" s="156"/>
      <c r="C27" s="156">
        <v>0</v>
      </c>
      <c r="D27" s="156">
        <v>0</v>
      </c>
      <c r="E27" s="156">
        <v>0</v>
      </c>
      <c r="F27" s="156">
        <v>0</v>
      </c>
      <c r="G27" s="156">
        <v>0</v>
      </c>
      <c r="H27" s="156">
        <v>0</v>
      </c>
      <c r="I27" s="156">
        <v>0</v>
      </c>
      <c r="J27" s="156">
        <v>0</v>
      </c>
      <c r="K27" s="156">
        <v>0</v>
      </c>
      <c r="L27" s="156">
        <v>0</v>
      </c>
      <c r="M27" s="156">
        <v>0</v>
      </c>
      <c r="N27" s="156">
        <v>0</v>
      </c>
      <c r="O27" s="156">
        <v>0</v>
      </c>
      <c r="P27" s="156">
        <v>0</v>
      </c>
      <c r="Q27" s="156">
        <v>0</v>
      </c>
    </row>
    <row r="28" spans="1:17" ht="12.95" customHeight="1" x14ac:dyDescent="0.25">
      <c r="A28" s="158" t="s">
        <v>112</v>
      </c>
      <c r="B28" s="157"/>
      <c r="C28" s="157">
        <f t="shared" ref="C28:Q28" si="93">C29</f>
        <v>0</v>
      </c>
      <c r="D28" s="157">
        <f t="shared" si="93"/>
        <v>0</v>
      </c>
      <c r="E28" s="157">
        <f t="shared" si="93"/>
        <v>0</v>
      </c>
      <c r="F28" s="157">
        <f t="shared" si="93"/>
        <v>0</v>
      </c>
      <c r="G28" s="157">
        <f t="shared" si="93"/>
        <v>0</v>
      </c>
      <c r="H28" s="157">
        <f t="shared" si="93"/>
        <v>0</v>
      </c>
      <c r="I28" s="157">
        <f t="shared" si="93"/>
        <v>0</v>
      </c>
      <c r="J28" s="157">
        <f t="shared" si="93"/>
        <v>0</v>
      </c>
      <c r="K28" s="157">
        <f t="shared" si="93"/>
        <v>0</v>
      </c>
      <c r="L28" s="157">
        <f t="shared" si="93"/>
        <v>0</v>
      </c>
      <c r="M28" s="157">
        <f t="shared" si="93"/>
        <v>0</v>
      </c>
      <c r="N28" s="157">
        <f t="shared" si="93"/>
        <v>0</v>
      </c>
      <c r="O28" s="157">
        <f t="shared" si="93"/>
        <v>0</v>
      </c>
      <c r="P28" s="157">
        <f t="shared" si="93"/>
        <v>0</v>
      </c>
      <c r="Q28" s="157">
        <f t="shared" si="93"/>
        <v>0</v>
      </c>
    </row>
    <row r="29" spans="1:17" ht="12" customHeight="1" x14ac:dyDescent="0.25">
      <c r="A29" s="23" t="s">
        <v>60</v>
      </c>
      <c r="B29" s="156"/>
      <c r="C29" s="156">
        <v>0</v>
      </c>
      <c r="D29" s="156">
        <v>0</v>
      </c>
      <c r="E29" s="156">
        <v>0</v>
      </c>
      <c r="F29" s="156">
        <v>0</v>
      </c>
      <c r="G29" s="156">
        <v>0</v>
      </c>
      <c r="H29" s="156">
        <v>0</v>
      </c>
      <c r="I29" s="156">
        <v>0</v>
      </c>
      <c r="J29" s="156">
        <v>0</v>
      </c>
      <c r="K29" s="156">
        <v>0</v>
      </c>
      <c r="L29" s="156">
        <v>0</v>
      </c>
      <c r="M29" s="156">
        <v>0</v>
      </c>
      <c r="N29" s="156">
        <v>0</v>
      </c>
      <c r="O29" s="156">
        <v>0</v>
      </c>
      <c r="P29" s="156">
        <v>0</v>
      </c>
      <c r="Q29" s="156">
        <v>0</v>
      </c>
    </row>
    <row r="30" spans="1:17" ht="12" customHeight="1" x14ac:dyDescent="0.25">
      <c r="A30" s="158" t="s">
        <v>63</v>
      </c>
      <c r="B30" s="157"/>
      <c r="C30" s="157">
        <f t="shared" ref="C30" si="94">SUM(C31:C32,C35:C36)</f>
        <v>0</v>
      </c>
      <c r="D30" s="157">
        <f t="shared" ref="D30" si="95">SUM(D31:D32,D35:D36)</f>
        <v>0.19144105601897915</v>
      </c>
      <c r="E30" s="157">
        <f t="shared" ref="E30" si="96">SUM(E31:E32,E35:E36)</f>
        <v>0.17757241220834252</v>
      </c>
      <c r="F30" s="157">
        <f t="shared" ref="F30" si="97">SUM(F31:F32,F35:F36)</f>
        <v>0.20871214165684671</v>
      </c>
      <c r="G30" s="157">
        <f t="shared" ref="G30" si="98">SUM(G31:G32,G35:G36)</f>
        <v>0.12321645030893846</v>
      </c>
      <c r="H30" s="157">
        <f t="shared" ref="H30" si="99">SUM(H31:H32,H35:H36)</f>
        <v>0.2061823005816259</v>
      </c>
      <c r="I30" s="157">
        <f t="shared" ref="I30" si="100">SUM(I31:I32,I35:I36)</f>
        <v>0.10937816966189134</v>
      </c>
      <c r="J30" s="157">
        <f t="shared" ref="J30" si="101">SUM(J31:J32,J35:J36)</f>
        <v>0.10755659896633174</v>
      </c>
      <c r="K30" s="157">
        <f t="shared" ref="K30" si="102">SUM(K31:K32,K35:K36)</f>
        <v>0</v>
      </c>
      <c r="L30" s="157">
        <f t="shared" ref="L30" si="103">SUM(L31:L32,L35:L36)</f>
        <v>0</v>
      </c>
      <c r="M30" s="157">
        <f t="shared" ref="M30" si="104">SUM(M31:M32,M35:M36)</f>
        <v>0</v>
      </c>
      <c r="N30" s="157">
        <f t="shared" ref="N30" si="105">SUM(N31:N32,N35:N36)</f>
        <v>0</v>
      </c>
      <c r="O30" s="157">
        <f t="shared" ref="O30" si="106">SUM(O31:O32,O35:O36)</f>
        <v>0</v>
      </c>
      <c r="P30" s="157">
        <f t="shared" ref="P30" si="107">SUM(P31:P32,P35:P36)</f>
        <v>0</v>
      </c>
      <c r="Q30" s="157">
        <f t="shared" ref="Q30" si="108">SUM(Q31:Q32,Q35:Q36)</f>
        <v>8.6154639198125424E-3</v>
      </c>
    </row>
    <row r="31" spans="1:17" ht="12" customHeight="1" x14ac:dyDescent="0.25">
      <c r="A31" s="167" t="s">
        <v>169</v>
      </c>
      <c r="B31" s="132"/>
      <c r="C31" s="132">
        <v>0</v>
      </c>
      <c r="D31" s="132">
        <v>0.14801717425993463</v>
      </c>
      <c r="E31" s="132">
        <v>0.12835294776124939</v>
      </c>
      <c r="F31" s="132">
        <v>0.15080213465991318</v>
      </c>
      <c r="G31" s="132">
        <v>4.0083351715814751E-2</v>
      </c>
      <c r="H31" s="132">
        <v>0.10211603248268443</v>
      </c>
      <c r="I31" s="132">
        <v>6.2960010096683408E-2</v>
      </c>
      <c r="J31" s="132">
        <v>6.5873803342882509E-2</v>
      </c>
      <c r="K31" s="132">
        <v>0</v>
      </c>
      <c r="L31" s="132">
        <v>0</v>
      </c>
      <c r="M31" s="132">
        <v>0</v>
      </c>
      <c r="N31" s="132">
        <v>0</v>
      </c>
      <c r="O31" s="132">
        <v>0</v>
      </c>
      <c r="P31" s="132">
        <v>0</v>
      </c>
      <c r="Q31" s="132">
        <v>3.3669496615496061E-3</v>
      </c>
    </row>
    <row r="32" spans="1:17" ht="12" customHeight="1" x14ac:dyDescent="0.25">
      <c r="A32" s="167" t="s">
        <v>168</v>
      </c>
      <c r="B32" s="132"/>
      <c r="C32" s="132">
        <f t="shared" ref="C32" si="109">SUM(C33:C34)</f>
        <v>0</v>
      </c>
      <c r="D32" s="132">
        <f t="shared" ref="D32" si="110">SUM(D33:D34)</f>
        <v>4.3423881759044526E-2</v>
      </c>
      <c r="E32" s="132">
        <f t="shared" ref="E32" si="111">SUM(E33:E34)</f>
        <v>4.9219464447093124E-2</v>
      </c>
      <c r="F32" s="132">
        <f t="shared" ref="F32" si="112">SUM(F33:F34)</f>
        <v>5.7910006996933515E-2</v>
      </c>
      <c r="G32" s="132">
        <f t="shared" ref="G32" si="113">SUM(G33:G34)</f>
        <v>8.3133098593123705E-2</v>
      </c>
      <c r="H32" s="132">
        <f t="shared" ref="H32" si="114">SUM(H33:H34)</f>
        <v>0.10406626809894148</v>
      </c>
      <c r="I32" s="132">
        <f t="shared" ref="I32" si="115">SUM(I33:I34)</f>
        <v>4.641815956520793E-2</v>
      </c>
      <c r="J32" s="132">
        <f t="shared" ref="J32" si="116">SUM(J33:J34)</f>
        <v>4.1682795623449231E-2</v>
      </c>
      <c r="K32" s="132">
        <f t="shared" ref="K32" si="117">SUM(K33:K34)</f>
        <v>0</v>
      </c>
      <c r="L32" s="132">
        <f t="shared" ref="L32" si="118">SUM(L33:L34)</f>
        <v>0</v>
      </c>
      <c r="M32" s="132">
        <f t="shared" ref="M32" si="119">SUM(M33:M34)</f>
        <v>0</v>
      </c>
      <c r="N32" s="132">
        <f t="shared" ref="N32" si="120">SUM(N33:N34)</f>
        <v>0</v>
      </c>
      <c r="O32" s="132">
        <f t="shared" ref="O32" si="121">SUM(O33:O34)</f>
        <v>0</v>
      </c>
      <c r="P32" s="132">
        <f t="shared" ref="P32" si="122">SUM(P33:P34)</f>
        <v>0</v>
      </c>
      <c r="Q32" s="132">
        <f t="shared" ref="Q32" si="123">SUM(Q33:Q34)</f>
        <v>5.2485142582629355E-3</v>
      </c>
    </row>
    <row r="33" spans="1:17" ht="12" customHeight="1" x14ac:dyDescent="0.25">
      <c r="A33" s="166" t="s">
        <v>57</v>
      </c>
      <c r="B33" s="165"/>
      <c r="C33" s="165">
        <v>0</v>
      </c>
      <c r="D33" s="165">
        <v>4.3423881759044526E-2</v>
      </c>
      <c r="E33" s="165">
        <v>4.9219464447093124E-2</v>
      </c>
      <c r="F33" s="165">
        <v>5.7910006996933515E-2</v>
      </c>
      <c r="G33" s="165">
        <v>8.3133098593123705E-2</v>
      </c>
      <c r="H33" s="165">
        <v>0.10406626809894148</v>
      </c>
      <c r="I33" s="165">
        <v>4.641815956520793E-2</v>
      </c>
      <c r="J33" s="165">
        <v>4.1682795623449231E-2</v>
      </c>
      <c r="K33" s="165">
        <v>0</v>
      </c>
      <c r="L33" s="165">
        <v>0</v>
      </c>
      <c r="M33" s="165">
        <v>0</v>
      </c>
      <c r="N33" s="165">
        <v>0</v>
      </c>
      <c r="O33" s="165">
        <v>0</v>
      </c>
      <c r="P33" s="165">
        <v>0</v>
      </c>
      <c r="Q33" s="165">
        <v>5.2485142582629355E-3</v>
      </c>
    </row>
    <row r="34" spans="1:17" ht="12" customHeight="1" x14ac:dyDescent="0.25">
      <c r="A34" s="147" t="s">
        <v>59</v>
      </c>
      <c r="B34" s="164"/>
      <c r="C34" s="164">
        <v>0</v>
      </c>
      <c r="D34" s="164">
        <v>0</v>
      </c>
      <c r="E34" s="164">
        <v>0</v>
      </c>
      <c r="F34" s="164">
        <v>0</v>
      </c>
      <c r="G34" s="164">
        <v>0</v>
      </c>
      <c r="H34" s="164">
        <v>0</v>
      </c>
      <c r="I34" s="164">
        <v>0</v>
      </c>
      <c r="J34" s="164">
        <v>0</v>
      </c>
      <c r="K34" s="164">
        <v>0</v>
      </c>
      <c r="L34" s="164">
        <v>0</v>
      </c>
      <c r="M34" s="164">
        <v>0</v>
      </c>
      <c r="N34" s="164">
        <v>0</v>
      </c>
      <c r="O34" s="164">
        <v>0</v>
      </c>
      <c r="P34" s="164">
        <v>0</v>
      </c>
      <c r="Q34" s="164">
        <v>0</v>
      </c>
    </row>
    <row r="35" spans="1:17" ht="12" customHeight="1" x14ac:dyDescent="0.25">
      <c r="A35" s="163" t="s">
        <v>142</v>
      </c>
      <c r="B35" s="162"/>
      <c r="C35" s="162">
        <v>0</v>
      </c>
      <c r="D35" s="162">
        <v>0</v>
      </c>
      <c r="E35" s="162">
        <v>0</v>
      </c>
      <c r="F35" s="162">
        <v>0</v>
      </c>
      <c r="G35" s="162">
        <v>0</v>
      </c>
      <c r="H35" s="162">
        <v>0</v>
      </c>
      <c r="I35" s="162">
        <v>0</v>
      </c>
      <c r="J35" s="162">
        <v>0</v>
      </c>
      <c r="K35" s="162">
        <v>0</v>
      </c>
      <c r="L35" s="162">
        <v>0</v>
      </c>
      <c r="M35" s="162">
        <v>0</v>
      </c>
      <c r="N35" s="162">
        <v>0</v>
      </c>
      <c r="O35" s="162">
        <v>0</v>
      </c>
      <c r="P35" s="162">
        <v>0</v>
      </c>
      <c r="Q35" s="162">
        <v>0</v>
      </c>
    </row>
    <row r="36" spans="1:17" ht="12" customHeight="1" x14ac:dyDescent="0.25">
      <c r="A36" s="161" t="s">
        <v>141</v>
      </c>
      <c r="B36" s="160"/>
      <c r="C36" s="160">
        <f t="shared" ref="C36" si="124">SUM(C37:C38)</f>
        <v>0</v>
      </c>
      <c r="D36" s="160">
        <f t="shared" ref="D36" si="125">SUM(D37:D38)</f>
        <v>0</v>
      </c>
      <c r="E36" s="160">
        <f t="shared" ref="E36" si="126">SUM(E37:E38)</f>
        <v>0</v>
      </c>
      <c r="F36" s="160">
        <f t="shared" ref="F36" si="127">SUM(F37:F38)</f>
        <v>0</v>
      </c>
      <c r="G36" s="160">
        <f t="shared" ref="G36" si="128">SUM(G37:G38)</f>
        <v>0</v>
      </c>
      <c r="H36" s="160">
        <f t="shared" ref="H36" si="129">SUM(H37:H38)</f>
        <v>0</v>
      </c>
      <c r="I36" s="160">
        <f t="shared" ref="I36" si="130">SUM(I37:I38)</f>
        <v>0</v>
      </c>
      <c r="J36" s="160">
        <f t="shared" ref="J36" si="131">SUM(J37:J38)</f>
        <v>0</v>
      </c>
      <c r="K36" s="160">
        <f t="shared" ref="K36" si="132">SUM(K37:K38)</f>
        <v>0</v>
      </c>
      <c r="L36" s="160">
        <f t="shared" ref="L36" si="133">SUM(L37:L38)</f>
        <v>0</v>
      </c>
      <c r="M36" s="160">
        <f t="shared" ref="M36" si="134">SUM(M37:M38)</f>
        <v>0</v>
      </c>
      <c r="N36" s="160">
        <f t="shared" ref="N36" si="135">SUM(N37:N38)</f>
        <v>0</v>
      </c>
      <c r="O36" s="160">
        <f t="shared" ref="O36" si="136">SUM(O37:O38)</f>
        <v>0</v>
      </c>
      <c r="P36" s="160">
        <f t="shared" ref="P36" si="137">SUM(P37:P38)</f>
        <v>0</v>
      </c>
      <c r="Q36" s="160">
        <f t="shared" ref="Q36" si="138">SUM(Q37:Q38)</f>
        <v>0</v>
      </c>
    </row>
    <row r="37" spans="1:17" ht="12" customHeight="1" x14ac:dyDescent="0.25">
      <c r="A37" s="148" t="s">
        <v>60</v>
      </c>
      <c r="B37" s="156"/>
      <c r="C37" s="156">
        <v>0</v>
      </c>
      <c r="D37" s="156">
        <v>0</v>
      </c>
      <c r="E37" s="156">
        <v>0</v>
      </c>
      <c r="F37" s="156">
        <v>0</v>
      </c>
      <c r="G37" s="156">
        <v>0</v>
      </c>
      <c r="H37" s="156">
        <v>0</v>
      </c>
      <c r="I37" s="156">
        <v>0</v>
      </c>
      <c r="J37" s="156">
        <v>0</v>
      </c>
      <c r="K37" s="156">
        <v>0</v>
      </c>
      <c r="L37" s="156">
        <v>0</v>
      </c>
      <c r="M37" s="156">
        <v>0</v>
      </c>
      <c r="N37" s="156">
        <v>0</v>
      </c>
      <c r="O37" s="156">
        <v>0</v>
      </c>
      <c r="P37" s="156">
        <v>0</v>
      </c>
      <c r="Q37" s="156">
        <v>0</v>
      </c>
    </row>
    <row r="38" spans="1:17" ht="12" customHeight="1" x14ac:dyDescent="0.25">
      <c r="A38" s="148" t="s">
        <v>59</v>
      </c>
      <c r="B38" s="156"/>
      <c r="C38" s="156">
        <v>0</v>
      </c>
      <c r="D38" s="156">
        <v>0</v>
      </c>
      <c r="E38" s="156">
        <v>0</v>
      </c>
      <c r="F38" s="156">
        <v>0</v>
      </c>
      <c r="G38" s="156">
        <v>0</v>
      </c>
      <c r="H38" s="156">
        <v>0</v>
      </c>
      <c r="I38" s="156">
        <v>0</v>
      </c>
      <c r="J38" s="156">
        <v>0</v>
      </c>
      <c r="K38" s="156">
        <v>0</v>
      </c>
      <c r="L38" s="156">
        <v>0</v>
      </c>
      <c r="M38" s="156">
        <v>0</v>
      </c>
      <c r="N38" s="156">
        <v>0</v>
      </c>
      <c r="O38" s="156">
        <v>0</v>
      </c>
      <c r="P38" s="156">
        <v>0</v>
      </c>
      <c r="Q38" s="156">
        <v>0</v>
      </c>
    </row>
    <row r="39" spans="1:17" ht="12" customHeight="1" x14ac:dyDescent="0.25">
      <c r="A39" s="158" t="s">
        <v>62</v>
      </c>
      <c r="B39" s="157"/>
      <c r="C39" s="157">
        <f t="shared" ref="C39" si="139">SUM(C40:C41)</f>
        <v>0</v>
      </c>
      <c r="D39" s="157">
        <f t="shared" ref="D39" si="140">SUM(D40:D41)</f>
        <v>3.3815626916516572E-2</v>
      </c>
      <c r="E39" s="157">
        <f t="shared" ref="E39" si="141">SUM(E40:E41)</f>
        <v>0</v>
      </c>
      <c r="F39" s="157">
        <f t="shared" ref="F39" si="142">SUM(F40:F41)</f>
        <v>2.7967060834599128E-2</v>
      </c>
      <c r="G39" s="157">
        <f t="shared" ref="G39" si="143">SUM(G40:G41)</f>
        <v>7.6612100159993687E-2</v>
      </c>
      <c r="H39" s="157">
        <f t="shared" ref="H39" si="144">SUM(H40:H41)</f>
        <v>4.9190749634029238E-2</v>
      </c>
      <c r="I39" s="157">
        <f t="shared" ref="I39" si="145">SUM(I40:I41)</f>
        <v>6.4826430249124559E-2</v>
      </c>
      <c r="J39" s="157">
        <f t="shared" ref="J39" si="146">SUM(J40:J41)</f>
        <v>6.3586323482615892E-2</v>
      </c>
      <c r="K39" s="157">
        <f t="shared" ref="K39" si="147">SUM(K40:K41)</f>
        <v>0</v>
      </c>
      <c r="L39" s="157">
        <f t="shared" ref="L39" si="148">SUM(L40:L41)</f>
        <v>0</v>
      </c>
      <c r="M39" s="157">
        <f t="shared" ref="M39" si="149">SUM(M40:M41)</f>
        <v>0</v>
      </c>
      <c r="N39" s="157">
        <f t="shared" ref="N39" si="150">SUM(N40:N41)</f>
        <v>0</v>
      </c>
      <c r="O39" s="157">
        <f t="shared" ref="O39" si="151">SUM(O40:O41)</f>
        <v>0</v>
      </c>
      <c r="P39" s="157">
        <f t="shared" ref="P39" si="152">SUM(P40:P41)</f>
        <v>3.1692059339332092E-2</v>
      </c>
      <c r="Q39" s="157">
        <f t="shared" ref="Q39" si="153">SUM(Q40:Q41)</f>
        <v>5.292888759999074E-3</v>
      </c>
    </row>
    <row r="40" spans="1:17" ht="12" customHeight="1" x14ac:dyDescent="0.25">
      <c r="A40" s="23" t="s">
        <v>57</v>
      </c>
      <c r="B40" s="156"/>
      <c r="C40" s="156">
        <v>0</v>
      </c>
      <c r="D40" s="156">
        <v>3.3815626916516572E-2</v>
      </c>
      <c r="E40" s="156">
        <v>0</v>
      </c>
      <c r="F40" s="156">
        <v>2.7967060834599128E-2</v>
      </c>
      <c r="G40" s="156">
        <v>7.6612100159993687E-2</v>
      </c>
      <c r="H40" s="156">
        <v>4.9190749634029238E-2</v>
      </c>
      <c r="I40" s="156">
        <v>6.4826430249124559E-2</v>
      </c>
      <c r="J40" s="156">
        <v>6.3586323482615892E-2</v>
      </c>
      <c r="K40" s="156">
        <v>0</v>
      </c>
      <c r="L40" s="156">
        <v>0</v>
      </c>
      <c r="M40" s="156">
        <v>0</v>
      </c>
      <c r="N40" s="156">
        <v>0</v>
      </c>
      <c r="O40" s="156">
        <v>0</v>
      </c>
      <c r="P40" s="156">
        <v>3.1692059339332092E-2</v>
      </c>
      <c r="Q40" s="156">
        <v>5.292888759999074E-3</v>
      </c>
    </row>
    <row r="41" spans="1:17" ht="12" customHeight="1" x14ac:dyDescent="0.25">
      <c r="A41" s="29" t="s">
        <v>140</v>
      </c>
      <c r="B41" s="57"/>
      <c r="C41" s="57">
        <v>0</v>
      </c>
      <c r="D41" s="57">
        <v>0</v>
      </c>
      <c r="E41" s="57">
        <v>0</v>
      </c>
      <c r="F41" s="57">
        <v>0</v>
      </c>
      <c r="G41" s="57">
        <v>0</v>
      </c>
      <c r="H41" s="57">
        <v>0</v>
      </c>
      <c r="I41" s="57">
        <v>0</v>
      </c>
      <c r="J41" s="57">
        <v>0</v>
      </c>
      <c r="K41" s="57">
        <v>0</v>
      </c>
      <c r="L41" s="57">
        <v>0</v>
      </c>
      <c r="M41" s="57">
        <v>0</v>
      </c>
      <c r="N41" s="57">
        <v>0</v>
      </c>
      <c r="O41" s="57">
        <v>0</v>
      </c>
      <c r="P41" s="57">
        <v>0</v>
      </c>
      <c r="Q41" s="57"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68">
        <f t="shared" ref="C43" si="154">SUM(C44,C47,C49,C58)</f>
        <v>138.97188028189768</v>
      </c>
      <c r="D43" s="168">
        <f t="shared" ref="D43" si="155">SUM(D44,D47,D49,D58)</f>
        <v>173.68244431094067</v>
      </c>
      <c r="E43" s="168">
        <f t="shared" ref="E43" si="156">SUM(E44,E47,E49,E58)</f>
        <v>163.2896127847099</v>
      </c>
      <c r="F43" s="168">
        <f t="shared" ref="F43" si="157">SUM(F44,F47,F49,F58)</f>
        <v>140.89965504023024</v>
      </c>
      <c r="G43" s="168">
        <f t="shared" ref="G43" si="158">SUM(G44,G47,G49,G58)</f>
        <v>88.683743514556056</v>
      </c>
      <c r="H43" s="168">
        <f t="shared" ref="H43" si="159">SUM(H44,H47,H49,H58)</f>
        <v>67.56374855466791</v>
      </c>
      <c r="I43" s="168">
        <f t="shared" ref="I43" si="160">SUM(I44,I47,I49,I58)</f>
        <v>27.604125640442138</v>
      </c>
      <c r="J43" s="168">
        <f t="shared" ref="J43" si="161">SUM(J44,J47,J49,J58)</f>
        <v>100.43707789502341</v>
      </c>
      <c r="K43" s="168">
        <f t="shared" ref="K43" si="162">SUM(K44,K47,K49,K58)</f>
        <v>31.890799844225135</v>
      </c>
      <c r="L43" s="168">
        <f t="shared" ref="L43" si="163">SUM(L44,L47,L49,L58)</f>
        <v>106.46260787918214</v>
      </c>
      <c r="M43" s="168">
        <f t="shared" ref="M43" si="164">SUM(M44,M47,M49,M58)</f>
        <v>0</v>
      </c>
      <c r="N43" s="168">
        <f t="shared" ref="N43" si="165">SUM(N44,N47,N49,N58)</f>
        <v>104.99544421326749</v>
      </c>
      <c r="O43" s="168">
        <f t="shared" ref="O43" si="166">SUM(O44,O47,O49,O58)</f>
        <v>0</v>
      </c>
      <c r="P43" s="168">
        <f t="shared" ref="P43" si="167">SUM(P44,P47,P49,P58)</f>
        <v>114.54932374774393</v>
      </c>
      <c r="Q43" s="168">
        <f t="shared" ref="Q43" si="168">SUM(Q44,Q47,Q49,Q58)</f>
        <v>130.62103507021416</v>
      </c>
    </row>
    <row r="44" spans="1:17" ht="12.95" customHeight="1" x14ac:dyDescent="0.25">
      <c r="A44" s="158" t="s">
        <v>65</v>
      </c>
      <c r="B44" s="157"/>
      <c r="C44" s="157">
        <f t="shared" ref="C44:Q44" si="169">SUM(C45:C46)</f>
        <v>129.85701376262941</v>
      </c>
      <c r="D44" s="157">
        <f t="shared" si="169"/>
        <v>161.10316516551424</v>
      </c>
      <c r="E44" s="157">
        <f t="shared" si="169"/>
        <v>152.12090160019852</v>
      </c>
      <c r="F44" s="157">
        <f t="shared" si="169"/>
        <v>125.13365299815932</v>
      </c>
      <c r="G44" s="157">
        <f t="shared" si="169"/>
        <v>83.84590608279278</v>
      </c>
      <c r="H44" s="157">
        <f t="shared" si="169"/>
        <v>60.328040336567369</v>
      </c>
      <c r="I44" s="157">
        <f t="shared" si="169"/>
        <v>24.059848353779849</v>
      </c>
      <c r="J44" s="157">
        <f t="shared" si="169"/>
        <v>91.499611358869714</v>
      </c>
      <c r="K44" s="157">
        <f t="shared" si="169"/>
        <v>27.791812801166003</v>
      </c>
      <c r="L44" s="157">
        <f t="shared" si="169"/>
        <v>101.86705975567399</v>
      </c>
      <c r="M44" s="157">
        <f t="shared" si="169"/>
        <v>0</v>
      </c>
      <c r="N44" s="157">
        <f t="shared" si="169"/>
        <v>98.85967168857124</v>
      </c>
      <c r="O44" s="157">
        <f t="shared" si="169"/>
        <v>0</v>
      </c>
      <c r="P44" s="157">
        <f t="shared" si="169"/>
        <v>104.3698251143431</v>
      </c>
      <c r="Q44" s="157">
        <f t="shared" si="169"/>
        <v>115.60653493161144</v>
      </c>
    </row>
    <row r="45" spans="1:17" ht="12" customHeight="1" x14ac:dyDescent="0.25">
      <c r="A45" s="23" t="s">
        <v>166</v>
      </c>
      <c r="B45" s="156"/>
      <c r="C45" s="156">
        <v>129.85701376262941</v>
      </c>
      <c r="D45" s="156">
        <v>161.10316516551424</v>
      </c>
      <c r="E45" s="156">
        <v>152.12090160019852</v>
      </c>
      <c r="F45" s="156">
        <v>125.13365299815932</v>
      </c>
      <c r="G45" s="156">
        <v>83.84590608279278</v>
      </c>
      <c r="H45" s="156">
        <v>60.328040336567369</v>
      </c>
      <c r="I45" s="156">
        <v>24.059848353779849</v>
      </c>
      <c r="J45" s="156">
        <v>91.499611358869714</v>
      </c>
      <c r="K45" s="156">
        <v>27.791812801166003</v>
      </c>
      <c r="L45" s="156">
        <v>101.86705975567399</v>
      </c>
      <c r="M45" s="156">
        <v>0</v>
      </c>
      <c r="N45" s="156">
        <v>98.85967168857124</v>
      </c>
      <c r="O45" s="156">
        <v>0</v>
      </c>
      <c r="P45" s="156">
        <v>104.3698251143431</v>
      </c>
      <c r="Q45" s="156">
        <v>115.60653493161144</v>
      </c>
    </row>
    <row r="46" spans="1:17" ht="12" customHeight="1" x14ac:dyDescent="0.25">
      <c r="A46" s="23" t="s">
        <v>60</v>
      </c>
      <c r="B46" s="156"/>
      <c r="C46" s="156">
        <v>0</v>
      </c>
      <c r="D46" s="156">
        <v>0</v>
      </c>
      <c r="E46" s="156">
        <v>0</v>
      </c>
      <c r="F46" s="156">
        <v>0</v>
      </c>
      <c r="G46" s="156">
        <v>0</v>
      </c>
      <c r="H46" s="156">
        <v>0</v>
      </c>
      <c r="I46" s="156">
        <v>0</v>
      </c>
      <c r="J46" s="156">
        <v>0</v>
      </c>
      <c r="K46" s="156">
        <v>0</v>
      </c>
      <c r="L46" s="156">
        <v>0</v>
      </c>
      <c r="M46" s="156">
        <v>0</v>
      </c>
      <c r="N46" s="156">
        <v>0</v>
      </c>
      <c r="O46" s="156">
        <v>0</v>
      </c>
      <c r="P46" s="156">
        <v>0</v>
      </c>
      <c r="Q46" s="156">
        <v>0</v>
      </c>
    </row>
    <row r="47" spans="1:17" ht="12.95" customHeight="1" x14ac:dyDescent="0.25">
      <c r="A47" s="158" t="s">
        <v>112</v>
      </c>
      <c r="B47" s="157"/>
      <c r="C47" s="157">
        <f t="shared" ref="C47:Q47" si="170">C48</f>
        <v>0</v>
      </c>
      <c r="D47" s="157">
        <f t="shared" si="170"/>
        <v>0</v>
      </c>
      <c r="E47" s="157">
        <f t="shared" si="170"/>
        <v>0</v>
      </c>
      <c r="F47" s="157">
        <f t="shared" si="170"/>
        <v>0</v>
      </c>
      <c r="G47" s="157">
        <f t="shared" si="170"/>
        <v>0</v>
      </c>
      <c r="H47" s="157">
        <f t="shared" si="170"/>
        <v>0</v>
      </c>
      <c r="I47" s="157">
        <f t="shared" si="170"/>
        <v>0</v>
      </c>
      <c r="J47" s="157">
        <f t="shared" si="170"/>
        <v>0</v>
      </c>
      <c r="K47" s="157">
        <f t="shared" si="170"/>
        <v>0</v>
      </c>
      <c r="L47" s="157">
        <f t="shared" si="170"/>
        <v>0</v>
      </c>
      <c r="M47" s="157">
        <f t="shared" si="170"/>
        <v>0</v>
      </c>
      <c r="N47" s="157">
        <f t="shared" si="170"/>
        <v>0</v>
      </c>
      <c r="O47" s="157">
        <f t="shared" si="170"/>
        <v>0</v>
      </c>
      <c r="P47" s="157">
        <f t="shared" si="170"/>
        <v>0</v>
      </c>
      <c r="Q47" s="157">
        <f t="shared" si="170"/>
        <v>0</v>
      </c>
    </row>
    <row r="48" spans="1:17" ht="12" customHeight="1" x14ac:dyDescent="0.25">
      <c r="A48" s="23" t="s">
        <v>60</v>
      </c>
      <c r="B48" s="156"/>
      <c r="C48" s="156">
        <v>0</v>
      </c>
      <c r="D48" s="156">
        <v>0</v>
      </c>
      <c r="E48" s="156">
        <v>0</v>
      </c>
      <c r="F48" s="156">
        <v>0</v>
      </c>
      <c r="G48" s="156">
        <v>0</v>
      </c>
      <c r="H48" s="156">
        <v>0</v>
      </c>
      <c r="I48" s="156">
        <v>0</v>
      </c>
      <c r="J48" s="156">
        <v>0</v>
      </c>
      <c r="K48" s="156">
        <v>0</v>
      </c>
      <c r="L48" s="156">
        <v>0</v>
      </c>
      <c r="M48" s="156">
        <v>0</v>
      </c>
      <c r="N48" s="156">
        <v>0</v>
      </c>
      <c r="O48" s="156">
        <v>0</v>
      </c>
      <c r="P48" s="156">
        <v>0</v>
      </c>
      <c r="Q48" s="156">
        <v>0</v>
      </c>
    </row>
    <row r="49" spans="1:17" ht="12" customHeight="1" x14ac:dyDescent="0.25">
      <c r="A49" s="158" t="s">
        <v>63</v>
      </c>
      <c r="B49" s="157"/>
      <c r="C49" s="157">
        <f t="shared" ref="C49" si="171">SUM(C50:C51,C54:C55)</f>
        <v>9.1148665192682632</v>
      </c>
      <c r="D49" s="157">
        <f t="shared" ref="D49" si="172">SUM(D50:D51,D54:D55)</f>
        <v>12.516700618530038</v>
      </c>
      <c r="E49" s="157">
        <f t="shared" ref="E49" si="173">SUM(E50:E51,E54:E55)</f>
        <v>11.16871118451138</v>
      </c>
      <c r="F49" s="157">
        <f t="shared" ref="F49" si="174">SUM(F50:F51,F54:F55)</f>
        <v>15.76600204207093</v>
      </c>
      <c r="G49" s="157">
        <f t="shared" ref="G49" si="175">SUM(G50:G51,G54:G55)</f>
        <v>4.8292088032725244</v>
      </c>
      <c r="H49" s="157">
        <f t="shared" ref="H49" si="176">SUM(H50:H51,H54:H55)</f>
        <v>7.2357082181005339</v>
      </c>
      <c r="I49" s="157">
        <f t="shared" ref="I49" si="177">SUM(I50:I51,I54:I55)</f>
        <v>3.5442772866622887</v>
      </c>
      <c r="J49" s="157">
        <f t="shared" ref="J49" si="178">SUM(J50:J51,J54:J55)</f>
        <v>8.9374665361536891</v>
      </c>
      <c r="K49" s="157">
        <f t="shared" ref="K49" si="179">SUM(K50:K51,K54:K55)</f>
        <v>4.0989870430591324</v>
      </c>
      <c r="L49" s="157">
        <f t="shared" ref="L49" si="180">SUM(L50:L51,L54:L55)</f>
        <v>4.5955481235081583</v>
      </c>
      <c r="M49" s="157">
        <f t="shared" ref="M49" si="181">SUM(M50:M51,M54:M55)</f>
        <v>0</v>
      </c>
      <c r="N49" s="157">
        <f t="shared" ref="N49" si="182">SUM(N50:N51,N54:N55)</f>
        <v>6.1357725246962556</v>
      </c>
      <c r="O49" s="157">
        <f t="shared" ref="O49" si="183">SUM(O50:O51,O54:O55)</f>
        <v>0</v>
      </c>
      <c r="P49" s="157">
        <f t="shared" ref="P49" si="184">SUM(P50:P51,P54:P55)</f>
        <v>10.17088036681351</v>
      </c>
      <c r="Q49" s="157">
        <f t="shared" ref="Q49" si="185">SUM(Q50:Q51,Q54:Q55)</f>
        <v>15.014500138602724</v>
      </c>
    </row>
    <row r="50" spans="1:17" ht="12" customHeight="1" x14ac:dyDescent="0.25">
      <c r="A50" s="167" t="s">
        <v>165</v>
      </c>
      <c r="B50" s="132"/>
      <c r="C50" s="132">
        <v>3.4016715907518829</v>
      </c>
      <c r="D50" s="132">
        <v>7.3273739475472812</v>
      </c>
      <c r="E50" s="132">
        <v>2.6069344843140061</v>
      </c>
      <c r="F50" s="132">
        <v>5.921877114351596</v>
      </c>
      <c r="G50" s="132">
        <v>0</v>
      </c>
      <c r="H50" s="132">
        <v>0</v>
      </c>
      <c r="I50" s="132">
        <v>0.12189031003774593</v>
      </c>
      <c r="J50" s="132">
        <v>5.4753744576048167</v>
      </c>
      <c r="K50" s="132">
        <v>0</v>
      </c>
      <c r="L50" s="132">
        <v>0</v>
      </c>
      <c r="M50" s="132">
        <v>0</v>
      </c>
      <c r="N50" s="132">
        <v>0.30058858886238188</v>
      </c>
      <c r="O50" s="132">
        <v>0</v>
      </c>
      <c r="P50" s="132">
        <v>4.0050936140379347</v>
      </c>
      <c r="Q50" s="132">
        <v>2.010264969115207</v>
      </c>
    </row>
    <row r="51" spans="1:17" ht="12" customHeight="1" x14ac:dyDescent="0.25">
      <c r="A51" s="167" t="s">
        <v>164</v>
      </c>
      <c r="B51" s="132"/>
      <c r="C51" s="132">
        <f t="shared" ref="C51" si="186">SUM(C52:C53)</f>
        <v>5.7131949285163799</v>
      </c>
      <c r="D51" s="132">
        <f t="shared" ref="D51" si="187">SUM(D52:D53)</f>
        <v>5.1893266709827559</v>
      </c>
      <c r="E51" s="132">
        <f t="shared" ref="E51" si="188">SUM(E52:E53)</f>
        <v>8.5617767001973739</v>
      </c>
      <c r="F51" s="132">
        <f t="shared" ref="F51" si="189">SUM(F52:F53)</f>
        <v>9.8441249277193332</v>
      </c>
      <c r="G51" s="132">
        <f t="shared" ref="G51" si="190">SUM(G52:G53)</f>
        <v>4.8292088032725244</v>
      </c>
      <c r="H51" s="132">
        <f t="shared" ref="H51" si="191">SUM(H52:H53)</f>
        <v>7.2357082181005339</v>
      </c>
      <c r="I51" s="132">
        <f t="shared" ref="I51" si="192">SUM(I52:I53)</f>
        <v>3.4223869766245429</v>
      </c>
      <c r="J51" s="132">
        <f t="shared" ref="J51" si="193">SUM(J52:J53)</f>
        <v>3.4620920785488729</v>
      </c>
      <c r="K51" s="132">
        <f t="shared" ref="K51" si="194">SUM(K52:K53)</f>
        <v>4.0989870430591324</v>
      </c>
      <c r="L51" s="132">
        <f t="shared" ref="L51" si="195">SUM(L52:L53)</f>
        <v>4.5955481235081583</v>
      </c>
      <c r="M51" s="132">
        <f t="shared" ref="M51" si="196">SUM(M52:M53)</f>
        <v>0</v>
      </c>
      <c r="N51" s="132">
        <f t="shared" ref="N51" si="197">SUM(N52:N53)</f>
        <v>5.8351839358338733</v>
      </c>
      <c r="O51" s="132">
        <f t="shared" ref="O51" si="198">SUM(O52:O53)</f>
        <v>0</v>
      </c>
      <c r="P51" s="132">
        <f t="shared" ref="P51" si="199">SUM(P52:P53)</f>
        <v>6.165786752775575</v>
      </c>
      <c r="Q51" s="132">
        <f t="shared" ref="Q51" si="200">SUM(Q52:Q53)</f>
        <v>13.004235169487517</v>
      </c>
    </row>
    <row r="52" spans="1:17" ht="12" customHeight="1" x14ac:dyDescent="0.25">
      <c r="A52" s="166" t="s">
        <v>163</v>
      </c>
      <c r="B52" s="165"/>
      <c r="C52" s="165">
        <v>5.7131949285163799</v>
      </c>
      <c r="D52" s="165">
        <v>5.1893266709827559</v>
      </c>
      <c r="E52" s="165">
        <v>8.5617767001973739</v>
      </c>
      <c r="F52" s="165">
        <v>9.8441249277193332</v>
      </c>
      <c r="G52" s="165">
        <v>4.8292088032725244</v>
      </c>
      <c r="H52" s="165">
        <v>7.2357082181005339</v>
      </c>
      <c r="I52" s="165">
        <v>3.4223869766245429</v>
      </c>
      <c r="J52" s="165">
        <v>3.4620920785488729</v>
      </c>
      <c r="K52" s="165">
        <v>4.0989870430591324</v>
      </c>
      <c r="L52" s="165">
        <v>4.5955481235081583</v>
      </c>
      <c r="M52" s="165">
        <v>0</v>
      </c>
      <c r="N52" s="165">
        <v>5.8351839358338733</v>
      </c>
      <c r="O52" s="165">
        <v>0</v>
      </c>
      <c r="P52" s="165">
        <v>6.165786752775575</v>
      </c>
      <c r="Q52" s="165">
        <v>13.004235169487517</v>
      </c>
    </row>
    <row r="53" spans="1:17" ht="12" customHeight="1" x14ac:dyDescent="0.25">
      <c r="A53" s="147" t="s">
        <v>59</v>
      </c>
      <c r="B53" s="164"/>
      <c r="C53" s="164">
        <v>0</v>
      </c>
      <c r="D53" s="164">
        <v>0</v>
      </c>
      <c r="E53" s="164">
        <v>0</v>
      </c>
      <c r="F53" s="164">
        <v>0</v>
      </c>
      <c r="G53" s="164">
        <v>0</v>
      </c>
      <c r="H53" s="164">
        <v>0</v>
      </c>
      <c r="I53" s="164">
        <v>0</v>
      </c>
      <c r="J53" s="164">
        <v>0</v>
      </c>
      <c r="K53" s="164">
        <v>0</v>
      </c>
      <c r="L53" s="164">
        <v>0</v>
      </c>
      <c r="M53" s="164">
        <v>0</v>
      </c>
      <c r="N53" s="164">
        <v>0</v>
      </c>
      <c r="O53" s="164">
        <v>0</v>
      </c>
      <c r="P53" s="164">
        <v>0</v>
      </c>
      <c r="Q53" s="164">
        <v>0</v>
      </c>
    </row>
    <row r="54" spans="1:17" ht="12" customHeight="1" x14ac:dyDescent="0.25">
      <c r="A54" s="163" t="s">
        <v>142</v>
      </c>
      <c r="B54" s="162"/>
      <c r="C54" s="162">
        <v>0</v>
      </c>
      <c r="D54" s="162">
        <v>0</v>
      </c>
      <c r="E54" s="162">
        <v>0</v>
      </c>
      <c r="F54" s="162">
        <v>0</v>
      </c>
      <c r="G54" s="162">
        <v>0</v>
      </c>
      <c r="H54" s="162">
        <v>0</v>
      </c>
      <c r="I54" s="162">
        <v>0</v>
      </c>
      <c r="J54" s="162">
        <v>0</v>
      </c>
      <c r="K54" s="162">
        <v>0</v>
      </c>
      <c r="L54" s="162">
        <v>0</v>
      </c>
      <c r="M54" s="162">
        <v>0</v>
      </c>
      <c r="N54" s="162">
        <v>0</v>
      </c>
      <c r="O54" s="162">
        <v>0</v>
      </c>
      <c r="P54" s="162">
        <v>0</v>
      </c>
      <c r="Q54" s="162">
        <v>0</v>
      </c>
    </row>
    <row r="55" spans="1:17" ht="12" customHeight="1" x14ac:dyDescent="0.25">
      <c r="A55" s="161" t="s">
        <v>141</v>
      </c>
      <c r="B55" s="160"/>
      <c r="C55" s="160">
        <f t="shared" ref="C55" si="201">SUM(C56:C57)</f>
        <v>0</v>
      </c>
      <c r="D55" s="160">
        <f t="shared" ref="D55" si="202">SUM(D56:D57)</f>
        <v>0</v>
      </c>
      <c r="E55" s="160">
        <f t="shared" ref="E55" si="203">SUM(E56:E57)</f>
        <v>0</v>
      </c>
      <c r="F55" s="160">
        <f t="shared" ref="F55" si="204">SUM(F56:F57)</f>
        <v>0</v>
      </c>
      <c r="G55" s="160">
        <f t="shared" ref="G55" si="205">SUM(G56:G57)</f>
        <v>0</v>
      </c>
      <c r="H55" s="160">
        <f t="shared" ref="H55" si="206">SUM(H56:H57)</f>
        <v>0</v>
      </c>
      <c r="I55" s="160">
        <f t="shared" ref="I55" si="207">SUM(I56:I57)</f>
        <v>0</v>
      </c>
      <c r="J55" s="160">
        <f t="shared" ref="J55" si="208">SUM(J56:J57)</f>
        <v>0</v>
      </c>
      <c r="K55" s="160">
        <f t="shared" ref="K55" si="209">SUM(K56:K57)</f>
        <v>0</v>
      </c>
      <c r="L55" s="160">
        <f t="shared" ref="L55" si="210">SUM(L56:L57)</f>
        <v>0</v>
      </c>
      <c r="M55" s="160">
        <f t="shared" ref="M55" si="211">SUM(M56:M57)</f>
        <v>0</v>
      </c>
      <c r="N55" s="160">
        <f t="shared" ref="N55" si="212">SUM(N56:N57)</f>
        <v>0</v>
      </c>
      <c r="O55" s="160">
        <f t="shared" ref="O55" si="213">SUM(O56:O57)</f>
        <v>0</v>
      </c>
      <c r="P55" s="160">
        <f t="shared" ref="P55" si="214">SUM(P56:P57)</f>
        <v>0</v>
      </c>
      <c r="Q55" s="160">
        <f t="shared" ref="Q55" si="215">SUM(Q56:Q57)</f>
        <v>0</v>
      </c>
    </row>
    <row r="56" spans="1:17" ht="12" customHeight="1" x14ac:dyDescent="0.25">
      <c r="A56" s="148" t="s">
        <v>60</v>
      </c>
      <c r="B56" s="156"/>
      <c r="C56" s="156">
        <v>0</v>
      </c>
      <c r="D56" s="156">
        <v>0</v>
      </c>
      <c r="E56" s="156">
        <v>0</v>
      </c>
      <c r="F56" s="156">
        <v>0</v>
      </c>
      <c r="G56" s="156">
        <v>0</v>
      </c>
      <c r="H56" s="156">
        <v>0</v>
      </c>
      <c r="I56" s="156">
        <v>0</v>
      </c>
      <c r="J56" s="156">
        <v>0</v>
      </c>
      <c r="K56" s="156">
        <v>0</v>
      </c>
      <c r="L56" s="156">
        <v>0</v>
      </c>
      <c r="M56" s="156">
        <v>0</v>
      </c>
      <c r="N56" s="156">
        <v>0</v>
      </c>
      <c r="O56" s="156">
        <v>0</v>
      </c>
      <c r="P56" s="156">
        <v>0</v>
      </c>
      <c r="Q56" s="156">
        <v>0</v>
      </c>
    </row>
    <row r="57" spans="1:17" ht="12" customHeight="1" x14ac:dyDescent="0.25">
      <c r="A57" s="148" t="s">
        <v>59</v>
      </c>
      <c r="B57" s="156"/>
      <c r="C57" s="156">
        <v>0</v>
      </c>
      <c r="D57" s="156">
        <v>0</v>
      </c>
      <c r="E57" s="156">
        <v>0</v>
      </c>
      <c r="F57" s="156">
        <v>0</v>
      </c>
      <c r="G57" s="156">
        <v>0</v>
      </c>
      <c r="H57" s="156">
        <v>0</v>
      </c>
      <c r="I57" s="156">
        <v>0</v>
      </c>
      <c r="J57" s="156">
        <v>0</v>
      </c>
      <c r="K57" s="156">
        <v>0</v>
      </c>
      <c r="L57" s="156">
        <v>0</v>
      </c>
      <c r="M57" s="156">
        <v>0</v>
      </c>
      <c r="N57" s="156">
        <v>0</v>
      </c>
      <c r="O57" s="156">
        <v>0</v>
      </c>
      <c r="P57" s="156">
        <v>0</v>
      </c>
      <c r="Q57" s="156">
        <v>0</v>
      </c>
    </row>
    <row r="58" spans="1:17" ht="12" customHeight="1" x14ac:dyDescent="0.25">
      <c r="A58" s="158" t="s">
        <v>62</v>
      </c>
      <c r="B58" s="157"/>
      <c r="C58" s="157">
        <f t="shared" ref="C58" si="216">SUM(C59:C60)</f>
        <v>0</v>
      </c>
      <c r="D58" s="157">
        <f t="shared" ref="D58" si="217">SUM(D59:D60)</f>
        <v>6.2578526896371292E-2</v>
      </c>
      <c r="E58" s="157">
        <f t="shared" ref="E58" si="218">SUM(E59:E60)</f>
        <v>0</v>
      </c>
      <c r="F58" s="157">
        <f t="shared" ref="F58" si="219">SUM(F59:F60)</f>
        <v>0</v>
      </c>
      <c r="G58" s="157">
        <f t="shared" ref="G58" si="220">SUM(G59:G60)</f>
        <v>8.6286284907491177E-3</v>
      </c>
      <c r="H58" s="157">
        <f t="shared" ref="H58" si="221">SUM(H59:H60)</f>
        <v>0</v>
      </c>
      <c r="I58" s="157">
        <f t="shared" ref="I58" si="222">SUM(I59:I60)</f>
        <v>0</v>
      </c>
      <c r="J58" s="157">
        <f t="shared" ref="J58" si="223">SUM(J59:J60)</f>
        <v>0</v>
      </c>
      <c r="K58" s="157">
        <f t="shared" ref="K58" si="224">SUM(K59:K60)</f>
        <v>0</v>
      </c>
      <c r="L58" s="157">
        <f t="shared" ref="L58" si="225">SUM(L59:L60)</f>
        <v>0</v>
      </c>
      <c r="M58" s="157">
        <f t="shared" ref="M58" si="226">SUM(M59:M60)</f>
        <v>0</v>
      </c>
      <c r="N58" s="157">
        <f t="shared" ref="N58" si="227">SUM(N59:N60)</f>
        <v>0</v>
      </c>
      <c r="O58" s="157">
        <f t="shared" ref="O58" si="228">SUM(O59:O60)</f>
        <v>0</v>
      </c>
      <c r="P58" s="157">
        <f t="shared" ref="P58" si="229">SUM(P59:P60)</f>
        <v>8.6182665873200687E-3</v>
      </c>
      <c r="Q58" s="157">
        <f t="shared" ref="Q58" si="230">SUM(Q59:Q60)</f>
        <v>0</v>
      </c>
    </row>
    <row r="59" spans="1:17" ht="12" customHeight="1" x14ac:dyDescent="0.25">
      <c r="A59" s="23" t="s">
        <v>57</v>
      </c>
      <c r="B59" s="156"/>
      <c r="C59" s="156">
        <v>0</v>
      </c>
      <c r="D59" s="156">
        <v>6.2578526896371292E-2</v>
      </c>
      <c r="E59" s="156">
        <v>0</v>
      </c>
      <c r="F59" s="156">
        <v>0</v>
      </c>
      <c r="G59" s="156">
        <v>8.6286284907491177E-3</v>
      </c>
      <c r="H59" s="156">
        <v>0</v>
      </c>
      <c r="I59" s="156">
        <v>0</v>
      </c>
      <c r="J59" s="156">
        <v>0</v>
      </c>
      <c r="K59" s="156">
        <v>0</v>
      </c>
      <c r="L59" s="156">
        <v>0</v>
      </c>
      <c r="M59" s="156">
        <v>0</v>
      </c>
      <c r="N59" s="156">
        <v>0</v>
      </c>
      <c r="O59" s="156">
        <v>0</v>
      </c>
      <c r="P59" s="156">
        <v>8.6182665873200687E-3</v>
      </c>
      <c r="Q59" s="156">
        <v>0</v>
      </c>
    </row>
    <row r="60" spans="1:17" ht="12" customHeight="1" x14ac:dyDescent="0.25">
      <c r="A60" s="29" t="s">
        <v>140</v>
      </c>
      <c r="B60" s="57"/>
      <c r="C60" s="57">
        <v>0</v>
      </c>
      <c r="D60" s="57">
        <v>0</v>
      </c>
      <c r="E60" s="57">
        <v>0</v>
      </c>
      <c r="F60" s="57">
        <v>0</v>
      </c>
      <c r="G60" s="57">
        <v>0</v>
      </c>
      <c r="H60" s="57">
        <v>0</v>
      </c>
      <c r="I60" s="57">
        <v>0</v>
      </c>
      <c r="J60" s="57">
        <v>0</v>
      </c>
      <c r="K60" s="57">
        <v>0</v>
      </c>
      <c r="L60" s="57">
        <v>0</v>
      </c>
      <c r="M60" s="57">
        <v>0</v>
      </c>
      <c r="N60" s="57">
        <v>0</v>
      </c>
      <c r="O60" s="57">
        <v>0</v>
      </c>
      <c r="P60" s="57">
        <v>0</v>
      </c>
      <c r="Q60" s="57"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68">
        <f t="shared" ref="C62" si="231">SUM(C63,C66,C68,C77)</f>
        <v>126.70939092323057</v>
      </c>
      <c r="D62" s="168">
        <f t="shared" ref="D62" si="232">SUM(D63,D66,D68,D77)</f>
        <v>90.670841362134368</v>
      </c>
      <c r="E62" s="168">
        <f t="shared" ref="E62" si="233">SUM(E63,E66,E68,E77)</f>
        <v>111.12566116674722</v>
      </c>
      <c r="F62" s="168">
        <f t="shared" ref="F62" si="234">SUM(F63,F66,F68,F77)</f>
        <v>119.72834311599374</v>
      </c>
      <c r="G62" s="168">
        <f t="shared" ref="G62" si="235">SUM(G63,G66,G68,G77)</f>
        <v>67.530815606294382</v>
      </c>
      <c r="H62" s="168">
        <f t="shared" ref="H62" si="236">SUM(H63,H66,H68,H77)</f>
        <v>65.458935003619999</v>
      </c>
      <c r="I62" s="168">
        <f t="shared" ref="I62" si="237">SUM(I63,I66,I68,I77)</f>
        <v>58.191492195878908</v>
      </c>
      <c r="J62" s="168">
        <f t="shared" ref="J62" si="238">SUM(J63,J66,J68,J77)</f>
        <v>61.803177130423599</v>
      </c>
      <c r="K62" s="168">
        <f t="shared" ref="K62" si="239">SUM(K63,K66,K68,K77)</f>
        <v>72.842909860473554</v>
      </c>
      <c r="L62" s="168">
        <f t="shared" ref="L62" si="240">SUM(L63,L66,L68,L77)</f>
        <v>76.263279483260632</v>
      </c>
      <c r="M62" s="168">
        <f t="shared" ref="M62" si="241">SUM(M63,M66,M68,M77)</f>
        <v>57.496204015452967</v>
      </c>
      <c r="N62" s="168">
        <f t="shared" ref="N62" si="242">SUM(N63,N66,N68,N77)</f>
        <v>65.457431318835248</v>
      </c>
      <c r="O62" s="168">
        <f t="shared" ref="O62" si="243">SUM(O63,O66,O68,O77)</f>
        <v>83.392177566486922</v>
      </c>
      <c r="P62" s="168">
        <f t="shared" ref="P62" si="244">SUM(P63,P66,P68,P77)</f>
        <v>76.135681936466526</v>
      </c>
      <c r="Q62" s="168">
        <f t="shared" ref="Q62" si="245">SUM(Q63,Q66,Q68,Q77)</f>
        <v>83.919979475148921</v>
      </c>
    </row>
    <row r="63" spans="1:17" ht="12.95" customHeight="1" x14ac:dyDescent="0.25">
      <c r="A63" s="158" t="s">
        <v>65</v>
      </c>
      <c r="B63" s="157"/>
      <c r="C63" s="157">
        <f t="shared" ref="C63:Q63" si="246">SUM(C64:C65)</f>
        <v>105.7639665011687</v>
      </c>
      <c r="D63" s="157">
        <f t="shared" si="246"/>
        <v>78.849595891170338</v>
      </c>
      <c r="E63" s="157">
        <f t="shared" si="246"/>
        <v>91.827820415272285</v>
      </c>
      <c r="F63" s="157">
        <f t="shared" si="246"/>
        <v>100.45881382694191</v>
      </c>
      <c r="G63" s="157">
        <f t="shared" si="246"/>
        <v>58.675815087941928</v>
      </c>
      <c r="H63" s="157">
        <f t="shared" si="246"/>
        <v>55.474217002727528</v>
      </c>
      <c r="I63" s="157">
        <f t="shared" si="246"/>
        <v>48.506682738666356</v>
      </c>
      <c r="J63" s="157">
        <f t="shared" si="246"/>
        <v>51.398736871188248</v>
      </c>
      <c r="K63" s="157">
        <f t="shared" si="246"/>
        <v>58.455171724211091</v>
      </c>
      <c r="L63" s="157">
        <f t="shared" si="246"/>
        <v>64.8534875961399</v>
      </c>
      <c r="M63" s="157">
        <f t="shared" si="246"/>
        <v>48.421079403002857</v>
      </c>
      <c r="N63" s="157">
        <f t="shared" si="246"/>
        <v>56.022388130431011</v>
      </c>
      <c r="O63" s="157">
        <f t="shared" si="246"/>
        <v>69.308205166691721</v>
      </c>
      <c r="P63" s="157">
        <f t="shared" si="246"/>
        <v>62.435132167842085</v>
      </c>
      <c r="Q63" s="157">
        <f t="shared" si="246"/>
        <v>68.052792318185425</v>
      </c>
    </row>
    <row r="64" spans="1:17" ht="12" customHeight="1" x14ac:dyDescent="0.25">
      <c r="A64" s="23" t="s">
        <v>161</v>
      </c>
      <c r="B64" s="156"/>
      <c r="C64" s="156">
        <v>105.7639665011687</v>
      </c>
      <c r="D64" s="156">
        <v>78.849595891170338</v>
      </c>
      <c r="E64" s="156">
        <v>91.827820415272285</v>
      </c>
      <c r="F64" s="156">
        <v>100.45881382694191</v>
      </c>
      <c r="G64" s="156">
        <v>58.675815087941928</v>
      </c>
      <c r="H64" s="156">
        <v>55.474217002727528</v>
      </c>
      <c r="I64" s="156">
        <v>48.506682738666356</v>
      </c>
      <c r="J64" s="156">
        <v>51.398736871188248</v>
      </c>
      <c r="K64" s="156">
        <v>58.455171724211091</v>
      </c>
      <c r="L64" s="156">
        <v>64.8534875961399</v>
      </c>
      <c r="M64" s="156">
        <v>48.421079403002857</v>
      </c>
      <c r="N64" s="156">
        <v>56.022388130431011</v>
      </c>
      <c r="O64" s="156">
        <v>69.308205166691721</v>
      </c>
      <c r="P64" s="156">
        <v>62.435132167842085</v>
      </c>
      <c r="Q64" s="156">
        <v>68.052792318185425</v>
      </c>
    </row>
    <row r="65" spans="1:17" ht="12" customHeight="1" x14ac:dyDescent="0.25">
      <c r="A65" s="23" t="s">
        <v>60</v>
      </c>
      <c r="B65" s="156"/>
      <c r="C65" s="156">
        <v>0</v>
      </c>
      <c r="D65" s="156">
        <v>0</v>
      </c>
      <c r="E65" s="156">
        <v>0</v>
      </c>
      <c r="F65" s="156">
        <v>0</v>
      </c>
      <c r="G65" s="156">
        <v>0</v>
      </c>
      <c r="H65" s="156">
        <v>0</v>
      </c>
      <c r="I65" s="156">
        <v>0</v>
      </c>
      <c r="J65" s="156">
        <v>0</v>
      </c>
      <c r="K65" s="156">
        <v>0</v>
      </c>
      <c r="L65" s="156">
        <v>0</v>
      </c>
      <c r="M65" s="156">
        <v>0</v>
      </c>
      <c r="N65" s="156">
        <v>0</v>
      </c>
      <c r="O65" s="156">
        <v>0</v>
      </c>
      <c r="P65" s="156">
        <v>0</v>
      </c>
      <c r="Q65" s="156">
        <v>0</v>
      </c>
    </row>
    <row r="66" spans="1:17" ht="12.95" customHeight="1" x14ac:dyDescent="0.25">
      <c r="A66" s="158" t="s">
        <v>112</v>
      </c>
      <c r="B66" s="157"/>
      <c r="C66" s="157">
        <f t="shared" ref="C66:Q66" si="247">C67</f>
        <v>0</v>
      </c>
      <c r="D66" s="157">
        <f t="shared" si="247"/>
        <v>0</v>
      </c>
      <c r="E66" s="157">
        <f t="shared" si="247"/>
        <v>0</v>
      </c>
      <c r="F66" s="157">
        <f t="shared" si="247"/>
        <v>0</v>
      </c>
      <c r="G66" s="157">
        <f t="shared" si="247"/>
        <v>0</v>
      </c>
      <c r="H66" s="157">
        <f t="shared" si="247"/>
        <v>0</v>
      </c>
      <c r="I66" s="157">
        <f t="shared" si="247"/>
        <v>0</v>
      </c>
      <c r="J66" s="157">
        <f t="shared" si="247"/>
        <v>0</v>
      </c>
      <c r="K66" s="157">
        <f t="shared" si="247"/>
        <v>0</v>
      </c>
      <c r="L66" s="157">
        <f t="shared" si="247"/>
        <v>0</v>
      </c>
      <c r="M66" s="157">
        <f t="shared" si="247"/>
        <v>0</v>
      </c>
      <c r="N66" s="157">
        <f t="shared" si="247"/>
        <v>0</v>
      </c>
      <c r="O66" s="157">
        <f t="shared" si="247"/>
        <v>0</v>
      </c>
      <c r="P66" s="157">
        <f t="shared" si="247"/>
        <v>0</v>
      </c>
      <c r="Q66" s="157">
        <f t="shared" si="247"/>
        <v>0</v>
      </c>
    </row>
    <row r="67" spans="1:17" ht="12" customHeight="1" x14ac:dyDescent="0.25">
      <c r="A67" s="23" t="s">
        <v>60</v>
      </c>
      <c r="B67" s="156"/>
      <c r="C67" s="156">
        <v>0</v>
      </c>
      <c r="D67" s="156">
        <v>0</v>
      </c>
      <c r="E67" s="156">
        <v>0</v>
      </c>
      <c r="F67" s="156">
        <v>0</v>
      </c>
      <c r="G67" s="156">
        <v>0</v>
      </c>
      <c r="H67" s="156">
        <v>0</v>
      </c>
      <c r="I67" s="156">
        <v>0</v>
      </c>
      <c r="J67" s="156">
        <v>0</v>
      </c>
      <c r="K67" s="156">
        <v>0</v>
      </c>
      <c r="L67" s="156">
        <v>0</v>
      </c>
      <c r="M67" s="156">
        <v>0</v>
      </c>
      <c r="N67" s="156">
        <v>0</v>
      </c>
      <c r="O67" s="156">
        <v>0</v>
      </c>
      <c r="P67" s="156">
        <v>0</v>
      </c>
      <c r="Q67" s="156">
        <v>0</v>
      </c>
    </row>
    <row r="68" spans="1:17" ht="12" customHeight="1" x14ac:dyDescent="0.25">
      <c r="A68" s="158" t="s">
        <v>63</v>
      </c>
      <c r="B68" s="157"/>
      <c r="C68" s="157">
        <f t="shared" ref="C68" si="248">SUM(C69:C70,C73:C74)</f>
        <v>13.25675915989213</v>
      </c>
      <c r="D68" s="157">
        <f t="shared" ref="D68" si="249">SUM(D69:D70,D73:D74)</f>
        <v>6.9736662902340889</v>
      </c>
      <c r="E68" s="157">
        <f t="shared" ref="E68" si="250">SUM(E69:E70,E73:E74)</f>
        <v>11.731591853976219</v>
      </c>
      <c r="F68" s="157">
        <f t="shared" ref="F68" si="251">SUM(F69:F70,F73:F74)</f>
        <v>10.640920064458868</v>
      </c>
      <c r="G68" s="157">
        <f t="shared" ref="G68" si="252">SUM(G69:G70,G73:G74)</f>
        <v>5.0353563731530411</v>
      </c>
      <c r="H68" s="157">
        <f t="shared" ref="H68" si="253">SUM(H69:H70,H73:H74)</f>
        <v>4.8238986070375081</v>
      </c>
      <c r="I68" s="157">
        <f t="shared" ref="I68" si="254">SUM(I69:I70,I73:I74)</f>
        <v>5.3768578706342272</v>
      </c>
      <c r="J68" s="157">
        <f t="shared" ref="J68" si="255">SUM(J69:J70,J73:J74)</f>
        <v>5.6885137877369338</v>
      </c>
      <c r="K68" s="157">
        <f t="shared" ref="K68" si="256">SUM(K69:K70,K73:K74)</f>
        <v>8.6479997474725767</v>
      </c>
      <c r="L68" s="157">
        <f t="shared" ref="L68" si="257">SUM(L69:L70,L73:L74)</f>
        <v>6.0992804295582959</v>
      </c>
      <c r="M68" s="157">
        <f t="shared" ref="M68" si="258">SUM(M69:M70,M73:M74)</f>
        <v>4.9271790595931577</v>
      </c>
      <c r="N68" s="157">
        <f t="shared" ref="N68" si="259">SUM(N69:N70,N73:N74)</f>
        <v>4.2070862170120416</v>
      </c>
      <c r="O68" s="157">
        <f t="shared" ref="O68" si="260">SUM(O69:O70,O73:O74)</f>
        <v>8.4119953225153861</v>
      </c>
      <c r="P68" s="157">
        <f t="shared" ref="P68" si="261">SUM(P69:P70,P73:P74)</f>
        <v>7.923212818572984</v>
      </c>
      <c r="Q68" s="157">
        <f t="shared" ref="Q68" si="262">SUM(Q69:Q70,Q73:Q74)</f>
        <v>9.6731907490175679</v>
      </c>
    </row>
    <row r="69" spans="1:17" ht="12" customHeight="1" x14ac:dyDescent="0.25">
      <c r="A69" s="167" t="s">
        <v>160</v>
      </c>
      <c r="B69" s="132"/>
      <c r="C69" s="132">
        <v>4.7908521189357156</v>
      </c>
      <c r="D69" s="132">
        <v>4.211312259184365</v>
      </c>
      <c r="E69" s="132">
        <v>2.8758407486359427</v>
      </c>
      <c r="F69" s="132">
        <v>3.5926738062027948</v>
      </c>
      <c r="G69" s="132">
        <v>0</v>
      </c>
      <c r="H69" s="132">
        <v>0</v>
      </c>
      <c r="I69" s="132">
        <v>1.8595138570347274</v>
      </c>
      <c r="J69" s="132">
        <v>3.3085393948845998</v>
      </c>
      <c r="K69" s="132">
        <v>0</v>
      </c>
      <c r="L69" s="132">
        <v>0</v>
      </c>
      <c r="M69" s="132">
        <v>1.3074296650307198</v>
      </c>
      <c r="N69" s="132">
        <v>0</v>
      </c>
      <c r="O69" s="132">
        <v>0</v>
      </c>
      <c r="P69" s="132">
        <v>3.1129060971214715</v>
      </c>
      <c r="Q69" s="132">
        <v>1.0398985968359538</v>
      </c>
    </row>
    <row r="70" spans="1:17" ht="12" customHeight="1" x14ac:dyDescent="0.25">
      <c r="A70" s="167" t="s">
        <v>159</v>
      </c>
      <c r="B70" s="132"/>
      <c r="C70" s="132">
        <f t="shared" ref="C70" si="263">SUM(C71:C72)</f>
        <v>8.4659070409564148</v>
      </c>
      <c r="D70" s="132">
        <f t="shared" ref="D70" si="264">SUM(D71:D72)</f>
        <v>2.7623540310497243</v>
      </c>
      <c r="E70" s="132">
        <f t="shared" ref="E70" si="265">SUM(E71:E72)</f>
        <v>8.8557511053402767</v>
      </c>
      <c r="F70" s="132">
        <f t="shared" ref="F70" si="266">SUM(F71:F72)</f>
        <v>7.0482462582560741</v>
      </c>
      <c r="G70" s="132">
        <f t="shared" ref="G70" si="267">SUM(G71:G72)</f>
        <v>5.0353563731530411</v>
      </c>
      <c r="H70" s="132">
        <f t="shared" ref="H70" si="268">SUM(H71:H72)</f>
        <v>4.8238986070375081</v>
      </c>
      <c r="I70" s="132">
        <f t="shared" ref="I70" si="269">SUM(I71:I72)</f>
        <v>3.5173440135994993</v>
      </c>
      <c r="J70" s="132">
        <f t="shared" ref="J70" si="270">SUM(J71:J72)</f>
        <v>2.3799743928523336</v>
      </c>
      <c r="K70" s="132">
        <f t="shared" ref="K70" si="271">SUM(K71:K72)</f>
        <v>8.6479997474725767</v>
      </c>
      <c r="L70" s="132">
        <f t="shared" ref="L70" si="272">SUM(L71:L72)</f>
        <v>6.0992804295582959</v>
      </c>
      <c r="M70" s="132">
        <f t="shared" ref="M70" si="273">SUM(M71:M72)</f>
        <v>3.6197493945624384</v>
      </c>
      <c r="N70" s="132">
        <f t="shared" ref="N70" si="274">SUM(N71:N72)</f>
        <v>4.2070862170120416</v>
      </c>
      <c r="O70" s="132">
        <f t="shared" ref="O70" si="275">SUM(O71:O72)</f>
        <v>8.4119953225153861</v>
      </c>
      <c r="P70" s="132">
        <f t="shared" ref="P70" si="276">SUM(P71:P72)</f>
        <v>4.8103067214515125</v>
      </c>
      <c r="Q70" s="132">
        <f t="shared" ref="Q70" si="277">SUM(Q71:Q72)</f>
        <v>8.6332921521816139</v>
      </c>
    </row>
    <row r="71" spans="1:17" ht="12" customHeight="1" x14ac:dyDescent="0.25">
      <c r="A71" s="166" t="s">
        <v>109</v>
      </c>
      <c r="B71" s="165"/>
      <c r="C71" s="165">
        <v>8.4659070409564148</v>
      </c>
      <c r="D71" s="165">
        <v>2.7623540310497243</v>
      </c>
      <c r="E71" s="165">
        <v>8.8557511053402767</v>
      </c>
      <c r="F71" s="165">
        <v>7.0482462582560741</v>
      </c>
      <c r="G71" s="165">
        <v>5.0353563731530411</v>
      </c>
      <c r="H71" s="165">
        <v>4.8238986070375081</v>
      </c>
      <c r="I71" s="165">
        <v>3.5173440135994993</v>
      </c>
      <c r="J71" s="165">
        <v>2.3799743928523336</v>
      </c>
      <c r="K71" s="165">
        <v>8.6479997474725767</v>
      </c>
      <c r="L71" s="165">
        <v>6.0992804295582959</v>
      </c>
      <c r="M71" s="165">
        <v>3.6197493945624384</v>
      </c>
      <c r="N71" s="165">
        <v>4.2070862170120416</v>
      </c>
      <c r="O71" s="165">
        <v>8.4119953225153861</v>
      </c>
      <c r="P71" s="165">
        <v>4.8103067214515125</v>
      </c>
      <c r="Q71" s="165">
        <v>8.6332921521816139</v>
      </c>
    </row>
    <row r="72" spans="1:17" ht="12" customHeight="1" x14ac:dyDescent="0.25">
      <c r="A72" s="147" t="s">
        <v>59</v>
      </c>
      <c r="B72" s="164"/>
      <c r="C72" s="164">
        <v>0</v>
      </c>
      <c r="D72" s="164">
        <v>0</v>
      </c>
      <c r="E72" s="164">
        <v>0</v>
      </c>
      <c r="F72" s="164">
        <v>0</v>
      </c>
      <c r="G72" s="164">
        <v>0</v>
      </c>
      <c r="H72" s="164">
        <v>0</v>
      </c>
      <c r="I72" s="164">
        <v>0</v>
      </c>
      <c r="J72" s="164">
        <v>0</v>
      </c>
      <c r="K72" s="164">
        <v>0</v>
      </c>
      <c r="L72" s="164">
        <v>0</v>
      </c>
      <c r="M72" s="164">
        <v>0</v>
      </c>
      <c r="N72" s="164">
        <v>0</v>
      </c>
      <c r="O72" s="164">
        <v>0</v>
      </c>
      <c r="P72" s="164">
        <v>0</v>
      </c>
      <c r="Q72" s="164">
        <v>0</v>
      </c>
    </row>
    <row r="73" spans="1:17" ht="12" customHeight="1" x14ac:dyDescent="0.25">
      <c r="A73" s="163" t="s">
        <v>142</v>
      </c>
      <c r="B73" s="162"/>
      <c r="C73" s="162">
        <v>0</v>
      </c>
      <c r="D73" s="162">
        <v>0</v>
      </c>
      <c r="E73" s="162">
        <v>0</v>
      </c>
      <c r="F73" s="162">
        <v>0</v>
      </c>
      <c r="G73" s="162">
        <v>0</v>
      </c>
      <c r="H73" s="162">
        <v>0</v>
      </c>
      <c r="I73" s="162">
        <v>0</v>
      </c>
      <c r="J73" s="162">
        <v>0</v>
      </c>
      <c r="K73" s="162">
        <v>0</v>
      </c>
      <c r="L73" s="162">
        <v>0</v>
      </c>
      <c r="M73" s="162">
        <v>0</v>
      </c>
      <c r="N73" s="162">
        <v>0</v>
      </c>
      <c r="O73" s="162">
        <v>0</v>
      </c>
      <c r="P73" s="162">
        <v>0</v>
      </c>
      <c r="Q73" s="162">
        <v>0</v>
      </c>
    </row>
    <row r="74" spans="1:17" ht="12" customHeight="1" x14ac:dyDescent="0.25">
      <c r="A74" s="161" t="s">
        <v>141</v>
      </c>
      <c r="B74" s="160"/>
      <c r="C74" s="160">
        <f t="shared" ref="C74" si="278">SUM(C75:C76)</f>
        <v>0</v>
      </c>
      <c r="D74" s="160">
        <f t="shared" ref="D74" si="279">SUM(D75:D76)</f>
        <v>0</v>
      </c>
      <c r="E74" s="160">
        <f t="shared" ref="E74" si="280">SUM(E75:E76)</f>
        <v>0</v>
      </c>
      <c r="F74" s="160">
        <f t="shared" ref="F74" si="281">SUM(F75:F76)</f>
        <v>0</v>
      </c>
      <c r="G74" s="160">
        <f t="shared" ref="G74" si="282">SUM(G75:G76)</f>
        <v>0</v>
      </c>
      <c r="H74" s="160">
        <f t="shared" ref="H74" si="283">SUM(H75:H76)</f>
        <v>0</v>
      </c>
      <c r="I74" s="160">
        <f t="shared" ref="I74" si="284">SUM(I75:I76)</f>
        <v>0</v>
      </c>
      <c r="J74" s="160">
        <f t="shared" ref="J74" si="285">SUM(J75:J76)</f>
        <v>0</v>
      </c>
      <c r="K74" s="160">
        <f t="shared" ref="K74" si="286">SUM(K75:K76)</f>
        <v>0</v>
      </c>
      <c r="L74" s="160">
        <f t="shared" ref="L74" si="287">SUM(L75:L76)</f>
        <v>0</v>
      </c>
      <c r="M74" s="160">
        <f t="shared" ref="M74" si="288">SUM(M75:M76)</f>
        <v>0</v>
      </c>
      <c r="N74" s="160">
        <f t="shared" ref="N74" si="289">SUM(N75:N76)</f>
        <v>0</v>
      </c>
      <c r="O74" s="160">
        <f t="shared" ref="O74" si="290">SUM(O75:O76)</f>
        <v>0</v>
      </c>
      <c r="P74" s="160">
        <f t="shared" ref="P74" si="291">SUM(P75:P76)</f>
        <v>0</v>
      </c>
      <c r="Q74" s="160">
        <f t="shared" ref="Q74" si="292">SUM(Q75:Q76)</f>
        <v>0</v>
      </c>
    </row>
    <row r="75" spans="1:17" ht="12" customHeight="1" x14ac:dyDescent="0.25">
      <c r="A75" s="148" t="s">
        <v>60</v>
      </c>
      <c r="B75" s="156"/>
      <c r="C75" s="156">
        <v>0</v>
      </c>
      <c r="D75" s="156">
        <v>0</v>
      </c>
      <c r="E75" s="156">
        <v>0</v>
      </c>
      <c r="F75" s="156">
        <v>0</v>
      </c>
      <c r="G75" s="156">
        <v>0</v>
      </c>
      <c r="H75" s="156">
        <v>0</v>
      </c>
      <c r="I75" s="156">
        <v>0</v>
      </c>
      <c r="J75" s="156">
        <v>0</v>
      </c>
      <c r="K75" s="156">
        <v>0</v>
      </c>
      <c r="L75" s="156">
        <v>0</v>
      </c>
      <c r="M75" s="156">
        <v>0</v>
      </c>
      <c r="N75" s="156">
        <v>0</v>
      </c>
      <c r="O75" s="156">
        <v>0</v>
      </c>
      <c r="P75" s="156">
        <v>0</v>
      </c>
      <c r="Q75" s="156">
        <v>0</v>
      </c>
    </row>
    <row r="76" spans="1:17" ht="12" customHeight="1" x14ac:dyDescent="0.25">
      <c r="A76" s="148" t="s">
        <v>59</v>
      </c>
      <c r="B76" s="156"/>
      <c r="C76" s="156">
        <v>0</v>
      </c>
      <c r="D76" s="156">
        <v>0</v>
      </c>
      <c r="E76" s="156">
        <v>0</v>
      </c>
      <c r="F76" s="156">
        <v>0</v>
      </c>
      <c r="G76" s="156">
        <v>0</v>
      </c>
      <c r="H76" s="156">
        <v>0</v>
      </c>
      <c r="I76" s="156">
        <v>0</v>
      </c>
      <c r="J76" s="156">
        <v>0</v>
      </c>
      <c r="K76" s="156">
        <v>0</v>
      </c>
      <c r="L76" s="156">
        <v>0</v>
      </c>
      <c r="M76" s="156">
        <v>0</v>
      </c>
      <c r="N76" s="156">
        <v>0</v>
      </c>
      <c r="O76" s="156">
        <v>0</v>
      </c>
      <c r="P76" s="156">
        <v>0</v>
      </c>
      <c r="Q76" s="156">
        <v>0</v>
      </c>
    </row>
    <row r="77" spans="1:17" ht="12" customHeight="1" x14ac:dyDescent="0.25">
      <c r="A77" s="158" t="s">
        <v>62</v>
      </c>
      <c r="B77" s="157"/>
      <c r="C77" s="157">
        <f t="shared" ref="C77" si="293">SUM(C78:C79)</f>
        <v>7.6886652621697493</v>
      </c>
      <c r="D77" s="157">
        <f t="shared" ref="D77" si="294">SUM(D78:D79)</f>
        <v>4.84757918072994</v>
      </c>
      <c r="E77" s="157">
        <f t="shared" ref="E77" si="295">SUM(E78:E79)</f>
        <v>7.5662488974987214</v>
      </c>
      <c r="F77" s="157">
        <f t="shared" ref="F77" si="296">SUM(F78:F79)</f>
        <v>8.6286092245929638</v>
      </c>
      <c r="G77" s="157">
        <f t="shared" ref="G77" si="297">SUM(G78:G79)</f>
        <v>3.8196441451994176</v>
      </c>
      <c r="H77" s="157">
        <f t="shared" ref="H77" si="298">SUM(H78:H79)</f>
        <v>5.1608193938549665</v>
      </c>
      <c r="I77" s="157">
        <f t="shared" ref="I77" si="299">SUM(I78:I79)</f>
        <v>4.3079515865783282</v>
      </c>
      <c r="J77" s="157">
        <f t="shared" ref="J77" si="300">SUM(J78:J79)</f>
        <v>4.7159264714984115</v>
      </c>
      <c r="K77" s="157">
        <f t="shared" ref="K77" si="301">SUM(K78:K79)</f>
        <v>5.7397383887898945</v>
      </c>
      <c r="L77" s="157">
        <f t="shared" ref="L77" si="302">SUM(L78:L79)</f>
        <v>5.3105114575624404</v>
      </c>
      <c r="M77" s="157">
        <f t="shared" ref="M77" si="303">SUM(M78:M79)</f>
        <v>4.1479455528569522</v>
      </c>
      <c r="N77" s="157">
        <f t="shared" ref="N77" si="304">SUM(N78:N79)</f>
        <v>5.2279569713921923</v>
      </c>
      <c r="O77" s="157">
        <f t="shared" ref="O77" si="305">SUM(O78:O79)</f>
        <v>5.6719770772798253</v>
      </c>
      <c r="P77" s="157">
        <f t="shared" ref="P77" si="306">SUM(P78:P79)</f>
        <v>5.7773369500514615</v>
      </c>
      <c r="Q77" s="157">
        <f t="shared" ref="Q77" si="307">SUM(Q78:Q79)</f>
        <v>6.1939964079459306</v>
      </c>
    </row>
    <row r="78" spans="1:17" ht="12" customHeight="1" x14ac:dyDescent="0.25">
      <c r="A78" s="23" t="s">
        <v>109</v>
      </c>
      <c r="B78" s="156"/>
      <c r="C78" s="156">
        <v>7.6886652621697493</v>
      </c>
      <c r="D78" s="156">
        <v>4.84757918072994</v>
      </c>
      <c r="E78" s="156">
        <v>7.5662488974987214</v>
      </c>
      <c r="F78" s="156">
        <v>8.6286092245929638</v>
      </c>
      <c r="G78" s="156">
        <v>3.8196441451994176</v>
      </c>
      <c r="H78" s="156">
        <v>5.1608193938549665</v>
      </c>
      <c r="I78" s="156">
        <v>4.3079515865783282</v>
      </c>
      <c r="J78" s="156">
        <v>4.7159264714984115</v>
      </c>
      <c r="K78" s="156">
        <v>5.7397383887898945</v>
      </c>
      <c r="L78" s="156">
        <v>5.3105114575624404</v>
      </c>
      <c r="M78" s="156">
        <v>4.1479455528569522</v>
      </c>
      <c r="N78" s="156">
        <v>5.2279569713921923</v>
      </c>
      <c r="O78" s="156">
        <v>5.6719770772798253</v>
      </c>
      <c r="P78" s="156">
        <v>5.7773369500514615</v>
      </c>
      <c r="Q78" s="156">
        <v>6.1939964079459306</v>
      </c>
    </row>
    <row r="79" spans="1:17" ht="12" customHeight="1" x14ac:dyDescent="0.25">
      <c r="A79" s="29" t="s">
        <v>140</v>
      </c>
      <c r="B79" s="57"/>
      <c r="C79" s="57">
        <v>0</v>
      </c>
      <c r="D79" s="57">
        <v>0</v>
      </c>
      <c r="E79" s="57">
        <v>0</v>
      </c>
      <c r="F79" s="57">
        <v>0</v>
      </c>
      <c r="G79" s="57">
        <v>0</v>
      </c>
      <c r="H79" s="57">
        <v>0</v>
      </c>
      <c r="I79" s="57">
        <v>0</v>
      </c>
      <c r="J79" s="57">
        <v>0</v>
      </c>
      <c r="K79" s="57">
        <v>0</v>
      </c>
      <c r="L79" s="57">
        <v>0</v>
      </c>
      <c r="M79" s="57">
        <v>0</v>
      </c>
      <c r="N79" s="57">
        <v>0</v>
      </c>
      <c r="O79" s="57">
        <v>0</v>
      </c>
      <c r="P79" s="57">
        <v>0</v>
      </c>
      <c r="Q79" s="57"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68">
        <f t="shared" ref="C81" si="308">SUM(C82,C85,C87,C100)</f>
        <v>0</v>
      </c>
      <c r="D81" s="168">
        <f t="shared" ref="D81" si="309">SUM(D82,D85,D87,D100)</f>
        <v>0</v>
      </c>
      <c r="E81" s="168">
        <f t="shared" ref="E81" si="310">SUM(E82,E85,E87,E100)</f>
        <v>0</v>
      </c>
      <c r="F81" s="168">
        <f t="shared" ref="F81" si="311">SUM(F82,F85,F87,F100)</f>
        <v>0</v>
      </c>
      <c r="G81" s="168">
        <f t="shared" ref="G81" si="312">SUM(G82,G85,G87,G100)</f>
        <v>0</v>
      </c>
      <c r="H81" s="168">
        <f t="shared" ref="H81" si="313">SUM(H82,H85,H87,H100)</f>
        <v>0</v>
      </c>
      <c r="I81" s="168">
        <f t="shared" ref="I81" si="314">SUM(I82,I85,I87,I100)</f>
        <v>0</v>
      </c>
      <c r="J81" s="168">
        <f t="shared" ref="J81" si="315">SUM(J82,J85,J87,J100)</f>
        <v>0</v>
      </c>
      <c r="K81" s="168">
        <f t="shared" ref="K81" si="316">SUM(K82,K85,K87,K100)</f>
        <v>0</v>
      </c>
      <c r="L81" s="168">
        <f t="shared" ref="L81" si="317">SUM(L82,L85,L87,L100)</f>
        <v>0</v>
      </c>
      <c r="M81" s="168">
        <f t="shared" ref="M81" si="318">SUM(M82,M85,M87,M100)</f>
        <v>0</v>
      </c>
      <c r="N81" s="168">
        <f t="shared" ref="N81" si="319">SUM(N82,N85,N87,N100)</f>
        <v>0</v>
      </c>
      <c r="O81" s="168">
        <f t="shared" ref="O81" si="320">SUM(O82,O85,O87,O100)</f>
        <v>0</v>
      </c>
      <c r="P81" s="168">
        <f t="shared" ref="P81" si="321">SUM(P82,P85,P87,P100)</f>
        <v>0</v>
      </c>
      <c r="Q81" s="168">
        <f t="shared" ref="Q81" si="322">SUM(Q82,Q85,Q87,Q100)</f>
        <v>0</v>
      </c>
    </row>
    <row r="82" spans="1:17" ht="12.95" customHeight="1" x14ac:dyDescent="0.25">
      <c r="A82" s="158" t="s">
        <v>65</v>
      </c>
      <c r="B82" s="157"/>
      <c r="C82" s="157">
        <f t="shared" ref="C82:Q82" si="323">SUM(C83:C84)</f>
        <v>0</v>
      </c>
      <c r="D82" s="157">
        <f t="shared" si="323"/>
        <v>0</v>
      </c>
      <c r="E82" s="157">
        <f t="shared" si="323"/>
        <v>0</v>
      </c>
      <c r="F82" s="157">
        <f t="shared" si="323"/>
        <v>0</v>
      </c>
      <c r="G82" s="157">
        <f t="shared" si="323"/>
        <v>0</v>
      </c>
      <c r="H82" s="157">
        <f t="shared" si="323"/>
        <v>0</v>
      </c>
      <c r="I82" s="157">
        <f t="shared" si="323"/>
        <v>0</v>
      </c>
      <c r="J82" s="157">
        <f t="shared" si="323"/>
        <v>0</v>
      </c>
      <c r="K82" s="157">
        <f t="shared" si="323"/>
        <v>0</v>
      </c>
      <c r="L82" s="157">
        <f t="shared" si="323"/>
        <v>0</v>
      </c>
      <c r="M82" s="157">
        <f t="shared" si="323"/>
        <v>0</v>
      </c>
      <c r="N82" s="157">
        <f t="shared" si="323"/>
        <v>0</v>
      </c>
      <c r="O82" s="157">
        <f t="shared" si="323"/>
        <v>0</v>
      </c>
      <c r="P82" s="157">
        <f t="shared" si="323"/>
        <v>0</v>
      </c>
      <c r="Q82" s="157">
        <f t="shared" si="323"/>
        <v>0</v>
      </c>
    </row>
    <row r="83" spans="1:17" ht="12" customHeight="1" x14ac:dyDescent="0.25">
      <c r="A83" s="23" t="s">
        <v>157</v>
      </c>
      <c r="B83" s="156"/>
      <c r="C83" s="156">
        <v>0</v>
      </c>
      <c r="D83" s="156">
        <v>0</v>
      </c>
      <c r="E83" s="156">
        <v>0</v>
      </c>
      <c r="F83" s="156">
        <v>0</v>
      </c>
      <c r="G83" s="156">
        <v>0</v>
      </c>
      <c r="H83" s="156">
        <v>0</v>
      </c>
      <c r="I83" s="156">
        <v>0</v>
      </c>
      <c r="J83" s="156">
        <v>0</v>
      </c>
      <c r="K83" s="156">
        <v>0</v>
      </c>
      <c r="L83" s="156">
        <v>0</v>
      </c>
      <c r="M83" s="156">
        <v>0</v>
      </c>
      <c r="N83" s="156">
        <v>0</v>
      </c>
      <c r="O83" s="156">
        <v>0</v>
      </c>
      <c r="P83" s="156">
        <v>0</v>
      </c>
      <c r="Q83" s="156">
        <v>0</v>
      </c>
    </row>
    <row r="84" spans="1:17" ht="12" customHeight="1" x14ac:dyDescent="0.25">
      <c r="A84" s="23" t="s">
        <v>60</v>
      </c>
      <c r="B84" s="156"/>
      <c r="C84" s="156">
        <v>0</v>
      </c>
      <c r="D84" s="156">
        <v>0</v>
      </c>
      <c r="E84" s="156">
        <v>0</v>
      </c>
      <c r="F84" s="156">
        <v>0</v>
      </c>
      <c r="G84" s="156">
        <v>0</v>
      </c>
      <c r="H84" s="156">
        <v>0</v>
      </c>
      <c r="I84" s="156">
        <v>0</v>
      </c>
      <c r="J84" s="156">
        <v>0</v>
      </c>
      <c r="K84" s="156">
        <v>0</v>
      </c>
      <c r="L84" s="156">
        <v>0</v>
      </c>
      <c r="M84" s="156">
        <v>0</v>
      </c>
      <c r="N84" s="156">
        <v>0</v>
      </c>
      <c r="O84" s="156">
        <v>0</v>
      </c>
      <c r="P84" s="156">
        <v>0</v>
      </c>
      <c r="Q84" s="156">
        <v>0</v>
      </c>
    </row>
    <row r="85" spans="1:17" ht="12.95" customHeight="1" x14ac:dyDescent="0.25">
      <c r="A85" s="158" t="s">
        <v>112</v>
      </c>
      <c r="B85" s="157"/>
      <c r="C85" s="157">
        <f t="shared" ref="C85:Q85" si="324">C86</f>
        <v>0</v>
      </c>
      <c r="D85" s="157">
        <f t="shared" si="324"/>
        <v>0</v>
      </c>
      <c r="E85" s="157">
        <f t="shared" si="324"/>
        <v>0</v>
      </c>
      <c r="F85" s="157">
        <f t="shared" si="324"/>
        <v>0</v>
      </c>
      <c r="G85" s="157">
        <f t="shared" si="324"/>
        <v>0</v>
      </c>
      <c r="H85" s="157">
        <f t="shared" si="324"/>
        <v>0</v>
      </c>
      <c r="I85" s="157">
        <f t="shared" si="324"/>
        <v>0</v>
      </c>
      <c r="J85" s="157">
        <f t="shared" si="324"/>
        <v>0</v>
      </c>
      <c r="K85" s="157">
        <f t="shared" si="324"/>
        <v>0</v>
      </c>
      <c r="L85" s="157">
        <f t="shared" si="324"/>
        <v>0</v>
      </c>
      <c r="M85" s="157">
        <f t="shared" si="324"/>
        <v>0</v>
      </c>
      <c r="N85" s="157">
        <f t="shared" si="324"/>
        <v>0</v>
      </c>
      <c r="O85" s="157">
        <f t="shared" si="324"/>
        <v>0</v>
      </c>
      <c r="P85" s="157">
        <f t="shared" si="324"/>
        <v>0</v>
      </c>
      <c r="Q85" s="157">
        <f t="shared" si="324"/>
        <v>0</v>
      </c>
    </row>
    <row r="86" spans="1:17" ht="12" customHeight="1" x14ac:dyDescent="0.25">
      <c r="A86" s="23" t="s">
        <v>60</v>
      </c>
      <c r="B86" s="156"/>
      <c r="C86" s="156">
        <v>0</v>
      </c>
      <c r="D86" s="156">
        <v>0</v>
      </c>
      <c r="E86" s="156">
        <v>0</v>
      </c>
      <c r="F86" s="156">
        <v>0</v>
      </c>
      <c r="G86" s="156">
        <v>0</v>
      </c>
      <c r="H86" s="156">
        <v>0</v>
      </c>
      <c r="I86" s="156">
        <v>0</v>
      </c>
      <c r="J86" s="156">
        <v>0</v>
      </c>
      <c r="K86" s="156">
        <v>0</v>
      </c>
      <c r="L86" s="156">
        <v>0</v>
      </c>
      <c r="M86" s="156">
        <v>0</v>
      </c>
      <c r="N86" s="156">
        <v>0</v>
      </c>
      <c r="O86" s="156">
        <v>0</v>
      </c>
      <c r="P86" s="156">
        <v>0</v>
      </c>
      <c r="Q86" s="156">
        <v>0</v>
      </c>
    </row>
    <row r="87" spans="1:17" ht="12" customHeight="1" x14ac:dyDescent="0.25">
      <c r="A87" s="158" t="s">
        <v>63</v>
      </c>
      <c r="B87" s="157"/>
      <c r="C87" s="157">
        <f t="shared" ref="C87" si="325">SUM(C88:C89,C92:C93,C96:C97)</f>
        <v>0</v>
      </c>
      <c r="D87" s="157">
        <f t="shared" ref="D87" si="326">SUM(D88:D89,D92:D93,D96:D97)</f>
        <v>0</v>
      </c>
      <c r="E87" s="157">
        <f t="shared" ref="E87" si="327">SUM(E88:E89,E92:E93,E96:E97)</f>
        <v>0</v>
      </c>
      <c r="F87" s="157">
        <f t="shared" ref="F87" si="328">SUM(F88:F89,F92:F93,F96:F97)</f>
        <v>0</v>
      </c>
      <c r="G87" s="157">
        <f t="shared" ref="G87" si="329">SUM(G88:G89,G92:G93,G96:G97)</f>
        <v>0</v>
      </c>
      <c r="H87" s="157">
        <f t="shared" ref="H87" si="330">SUM(H88:H89,H92:H93,H96:H97)</f>
        <v>0</v>
      </c>
      <c r="I87" s="157">
        <f t="shared" ref="I87" si="331">SUM(I88:I89,I92:I93,I96:I97)</f>
        <v>0</v>
      </c>
      <c r="J87" s="157">
        <f t="shared" ref="J87" si="332">SUM(J88:J89,J92:J93,J96:J97)</f>
        <v>0</v>
      </c>
      <c r="K87" s="157">
        <f t="shared" ref="K87" si="333">SUM(K88:K89,K92:K93,K96:K97)</f>
        <v>0</v>
      </c>
      <c r="L87" s="157">
        <f t="shared" ref="L87" si="334">SUM(L88:L89,L92:L93,L96:L97)</f>
        <v>0</v>
      </c>
      <c r="M87" s="157">
        <f t="shared" ref="M87" si="335">SUM(M88:M89,M92:M93,M96:M97)</f>
        <v>0</v>
      </c>
      <c r="N87" s="157">
        <f t="shared" ref="N87" si="336">SUM(N88:N89,N92:N93,N96:N97)</f>
        <v>0</v>
      </c>
      <c r="O87" s="157">
        <f t="shared" ref="O87" si="337">SUM(O88:O89,O92:O93,O96:O97)</f>
        <v>0</v>
      </c>
      <c r="P87" s="157">
        <f t="shared" ref="P87" si="338">SUM(P88:P89,P92:P93,P96:P97)</f>
        <v>0</v>
      </c>
      <c r="Q87" s="157">
        <f t="shared" ref="Q87" si="339">SUM(Q88:Q89,Q92:Q93,Q96:Q97)</f>
        <v>0</v>
      </c>
    </row>
    <row r="88" spans="1:17" ht="12" customHeight="1" x14ac:dyDescent="0.25">
      <c r="A88" s="167" t="s">
        <v>156</v>
      </c>
      <c r="B88" s="132"/>
      <c r="C88" s="132">
        <v>0</v>
      </c>
      <c r="D88" s="132">
        <v>0</v>
      </c>
      <c r="E88" s="132">
        <v>0</v>
      </c>
      <c r="F88" s="132">
        <v>0</v>
      </c>
      <c r="G88" s="132">
        <v>0</v>
      </c>
      <c r="H88" s="132">
        <v>0</v>
      </c>
      <c r="I88" s="132">
        <v>0</v>
      </c>
      <c r="J88" s="132">
        <v>0</v>
      </c>
      <c r="K88" s="132">
        <v>0</v>
      </c>
      <c r="L88" s="132">
        <v>0</v>
      </c>
      <c r="M88" s="132">
        <v>0</v>
      </c>
      <c r="N88" s="132">
        <v>0</v>
      </c>
      <c r="O88" s="132">
        <v>0</v>
      </c>
      <c r="P88" s="132">
        <v>0</v>
      </c>
      <c r="Q88" s="132">
        <v>0</v>
      </c>
    </row>
    <row r="89" spans="1:17" ht="12" customHeight="1" x14ac:dyDescent="0.25">
      <c r="A89" s="167" t="s">
        <v>155</v>
      </c>
      <c r="B89" s="132"/>
      <c r="C89" s="132">
        <f t="shared" ref="C89" si="340">SUM(C90:C91)</f>
        <v>0</v>
      </c>
      <c r="D89" s="132">
        <f t="shared" ref="D89" si="341">SUM(D90:D91)</f>
        <v>0</v>
      </c>
      <c r="E89" s="132">
        <f t="shared" ref="E89" si="342">SUM(E90:E91)</f>
        <v>0</v>
      </c>
      <c r="F89" s="132">
        <f t="shared" ref="F89" si="343">SUM(F90:F91)</f>
        <v>0</v>
      </c>
      <c r="G89" s="132">
        <f t="shared" ref="G89" si="344">SUM(G90:G91)</f>
        <v>0</v>
      </c>
      <c r="H89" s="132">
        <f t="shared" ref="H89" si="345">SUM(H90:H91)</f>
        <v>0</v>
      </c>
      <c r="I89" s="132">
        <f t="shared" ref="I89" si="346">SUM(I90:I91)</f>
        <v>0</v>
      </c>
      <c r="J89" s="132">
        <f t="shared" ref="J89" si="347">SUM(J90:J91)</f>
        <v>0</v>
      </c>
      <c r="K89" s="132">
        <f t="shared" ref="K89" si="348">SUM(K90:K91)</f>
        <v>0</v>
      </c>
      <c r="L89" s="132">
        <f t="shared" ref="L89" si="349">SUM(L90:L91)</f>
        <v>0</v>
      </c>
      <c r="M89" s="132">
        <f t="shared" ref="M89" si="350">SUM(M90:M91)</f>
        <v>0</v>
      </c>
      <c r="N89" s="132">
        <f t="shared" ref="N89" si="351">SUM(N90:N91)</f>
        <v>0</v>
      </c>
      <c r="O89" s="132">
        <f t="shared" ref="O89" si="352">SUM(O90:O91)</f>
        <v>0</v>
      </c>
      <c r="P89" s="132">
        <f t="shared" ref="P89" si="353">SUM(P90:P91)</f>
        <v>0</v>
      </c>
      <c r="Q89" s="132">
        <f t="shared" ref="Q89" si="354">SUM(Q90:Q91)</f>
        <v>0</v>
      </c>
    </row>
    <row r="90" spans="1:17" ht="12" customHeight="1" x14ac:dyDescent="0.25">
      <c r="A90" s="166" t="s">
        <v>55</v>
      </c>
      <c r="B90" s="165"/>
      <c r="C90" s="165">
        <v>0</v>
      </c>
      <c r="D90" s="165">
        <v>0</v>
      </c>
      <c r="E90" s="165">
        <v>0</v>
      </c>
      <c r="F90" s="165">
        <v>0</v>
      </c>
      <c r="G90" s="165">
        <v>0</v>
      </c>
      <c r="H90" s="165">
        <v>0</v>
      </c>
      <c r="I90" s="165">
        <v>0</v>
      </c>
      <c r="J90" s="165">
        <v>0</v>
      </c>
      <c r="K90" s="165">
        <v>0</v>
      </c>
      <c r="L90" s="165">
        <v>0</v>
      </c>
      <c r="M90" s="165">
        <v>0</v>
      </c>
      <c r="N90" s="165">
        <v>0</v>
      </c>
      <c r="O90" s="165">
        <v>0</v>
      </c>
      <c r="P90" s="165">
        <v>0</v>
      </c>
      <c r="Q90" s="165">
        <v>0</v>
      </c>
    </row>
    <row r="91" spans="1:17" ht="12" customHeight="1" x14ac:dyDescent="0.25">
      <c r="A91" s="147" t="s">
        <v>59</v>
      </c>
      <c r="B91" s="164"/>
      <c r="C91" s="164">
        <v>0</v>
      </c>
      <c r="D91" s="164">
        <v>0</v>
      </c>
      <c r="E91" s="164">
        <v>0</v>
      </c>
      <c r="F91" s="164">
        <v>0</v>
      </c>
      <c r="G91" s="164">
        <v>0</v>
      </c>
      <c r="H91" s="164">
        <v>0</v>
      </c>
      <c r="I91" s="164">
        <v>0</v>
      </c>
      <c r="J91" s="164">
        <v>0</v>
      </c>
      <c r="K91" s="164">
        <v>0</v>
      </c>
      <c r="L91" s="164">
        <v>0</v>
      </c>
      <c r="M91" s="164">
        <v>0</v>
      </c>
      <c r="N91" s="164">
        <v>0</v>
      </c>
      <c r="O91" s="164">
        <v>0</v>
      </c>
      <c r="P91" s="164">
        <v>0</v>
      </c>
      <c r="Q91" s="164">
        <v>0</v>
      </c>
    </row>
    <row r="92" spans="1:17" ht="12" customHeight="1" x14ac:dyDescent="0.25">
      <c r="A92" s="163" t="s">
        <v>144</v>
      </c>
      <c r="B92" s="162"/>
      <c r="C92" s="162">
        <v>0</v>
      </c>
      <c r="D92" s="162">
        <v>0</v>
      </c>
      <c r="E92" s="162">
        <v>0</v>
      </c>
      <c r="F92" s="162">
        <v>0</v>
      </c>
      <c r="G92" s="162">
        <v>0</v>
      </c>
      <c r="H92" s="162">
        <v>0</v>
      </c>
      <c r="I92" s="162">
        <v>0</v>
      </c>
      <c r="J92" s="162">
        <v>0</v>
      </c>
      <c r="K92" s="162">
        <v>0</v>
      </c>
      <c r="L92" s="162">
        <v>0</v>
      </c>
      <c r="M92" s="162">
        <v>0</v>
      </c>
      <c r="N92" s="162">
        <v>0</v>
      </c>
      <c r="O92" s="162">
        <v>0</v>
      </c>
      <c r="P92" s="162">
        <v>0</v>
      </c>
      <c r="Q92" s="162">
        <v>0</v>
      </c>
    </row>
    <row r="93" spans="1:17" ht="12" customHeight="1" x14ac:dyDescent="0.25">
      <c r="A93" s="161" t="s">
        <v>143</v>
      </c>
      <c r="B93" s="160"/>
      <c r="C93" s="160">
        <f t="shared" ref="C93" si="355">SUM(C94:C95)</f>
        <v>0</v>
      </c>
      <c r="D93" s="160">
        <f t="shared" ref="D93" si="356">SUM(D94:D95)</f>
        <v>0</v>
      </c>
      <c r="E93" s="160">
        <f t="shared" ref="E93" si="357">SUM(E94:E95)</f>
        <v>0</v>
      </c>
      <c r="F93" s="160">
        <f t="shared" ref="F93" si="358">SUM(F94:F95)</f>
        <v>0</v>
      </c>
      <c r="G93" s="160">
        <f t="shared" ref="G93" si="359">SUM(G94:G95)</f>
        <v>0</v>
      </c>
      <c r="H93" s="160">
        <f t="shared" ref="H93" si="360">SUM(H94:H95)</f>
        <v>0</v>
      </c>
      <c r="I93" s="160">
        <f t="shared" ref="I93" si="361">SUM(I94:I95)</f>
        <v>0</v>
      </c>
      <c r="J93" s="160">
        <f t="shared" ref="J93" si="362">SUM(J94:J95)</f>
        <v>0</v>
      </c>
      <c r="K93" s="160">
        <f t="shared" ref="K93" si="363">SUM(K94:K95)</f>
        <v>0</v>
      </c>
      <c r="L93" s="160">
        <f t="shared" ref="L93" si="364">SUM(L94:L95)</f>
        <v>0</v>
      </c>
      <c r="M93" s="160">
        <f t="shared" ref="M93" si="365">SUM(M94:M95)</f>
        <v>0</v>
      </c>
      <c r="N93" s="160">
        <f t="shared" ref="N93" si="366">SUM(N94:N95)</f>
        <v>0</v>
      </c>
      <c r="O93" s="160">
        <f t="shared" ref="O93" si="367">SUM(O94:O95)</f>
        <v>0</v>
      </c>
      <c r="P93" s="160">
        <f t="shared" ref="P93" si="368">SUM(P94:P95)</f>
        <v>0</v>
      </c>
      <c r="Q93" s="160">
        <f t="shared" ref="Q93" si="369">SUM(Q94:Q95)</f>
        <v>0</v>
      </c>
    </row>
    <row r="94" spans="1:17" ht="12" customHeight="1" x14ac:dyDescent="0.25">
      <c r="A94" s="148" t="s">
        <v>57</v>
      </c>
      <c r="B94" s="156"/>
      <c r="C94" s="156">
        <v>0</v>
      </c>
      <c r="D94" s="156">
        <v>0</v>
      </c>
      <c r="E94" s="156">
        <v>0</v>
      </c>
      <c r="F94" s="156">
        <v>0</v>
      </c>
      <c r="G94" s="156">
        <v>0</v>
      </c>
      <c r="H94" s="156">
        <v>0</v>
      </c>
      <c r="I94" s="156">
        <v>0</v>
      </c>
      <c r="J94" s="156">
        <v>0</v>
      </c>
      <c r="K94" s="156">
        <v>0</v>
      </c>
      <c r="L94" s="156">
        <v>0</v>
      </c>
      <c r="M94" s="156">
        <v>0</v>
      </c>
      <c r="N94" s="156">
        <v>0</v>
      </c>
      <c r="O94" s="156">
        <v>0</v>
      </c>
      <c r="P94" s="156">
        <v>0</v>
      </c>
      <c r="Q94" s="156">
        <v>0</v>
      </c>
    </row>
    <row r="95" spans="1:17" ht="12" customHeight="1" x14ac:dyDescent="0.25">
      <c r="A95" s="148" t="s">
        <v>59</v>
      </c>
      <c r="B95" s="156"/>
      <c r="C95" s="156">
        <v>0</v>
      </c>
      <c r="D95" s="156">
        <v>0</v>
      </c>
      <c r="E95" s="156">
        <v>0</v>
      </c>
      <c r="F95" s="156">
        <v>0</v>
      </c>
      <c r="G95" s="156">
        <v>0</v>
      </c>
      <c r="H95" s="156">
        <v>0</v>
      </c>
      <c r="I95" s="156">
        <v>0</v>
      </c>
      <c r="J95" s="156">
        <v>0</v>
      </c>
      <c r="K95" s="156">
        <v>0</v>
      </c>
      <c r="L95" s="156">
        <v>0</v>
      </c>
      <c r="M95" s="156">
        <v>0</v>
      </c>
      <c r="N95" s="156">
        <v>0</v>
      </c>
      <c r="O95" s="156">
        <v>0</v>
      </c>
      <c r="P95" s="156">
        <v>0</v>
      </c>
      <c r="Q95" s="156">
        <v>0</v>
      </c>
    </row>
    <row r="96" spans="1:17" ht="12" customHeight="1" x14ac:dyDescent="0.25">
      <c r="A96" s="163" t="s">
        <v>142</v>
      </c>
      <c r="B96" s="162"/>
      <c r="C96" s="162">
        <v>0</v>
      </c>
      <c r="D96" s="162">
        <v>0</v>
      </c>
      <c r="E96" s="162">
        <v>0</v>
      </c>
      <c r="F96" s="162">
        <v>0</v>
      </c>
      <c r="G96" s="162">
        <v>0</v>
      </c>
      <c r="H96" s="162">
        <v>0</v>
      </c>
      <c r="I96" s="162">
        <v>0</v>
      </c>
      <c r="J96" s="162">
        <v>0</v>
      </c>
      <c r="K96" s="162">
        <v>0</v>
      </c>
      <c r="L96" s="162">
        <v>0</v>
      </c>
      <c r="M96" s="162">
        <v>0</v>
      </c>
      <c r="N96" s="162">
        <v>0</v>
      </c>
      <c r="O96" s="162">
        <v>0</v>
      </c>
      <c r="P96" s="162">
        <v>0</v>
      </c>
      <c r="Q96" s="162">
        <v>0</v>
      </c>
    </row>
    <row r="97" spans="1:17" ht="12" customHeight="1" x14ac:dyDescent="0.25">
      <c r="A97" s="161" t="s">
        <v>141</v>
      </c>
      <c r="B97" s="160"/>
      <c r="C97" s="160">
        <f t="shared" ref="C97" si="370">SUM(C98:C99)</f>
        <v>0</v>
      </c>
      <c r="D97" s="160">
        <f t="shared" ref="D97" si="371">SUM(D98:D99)</f>
        <v>0</v>
      </c>
      <c r="E97" s="160">
        <f t="shared" ref="E97" si="372">SUM(E98:E99)</f>
        <v>0</v>
      </c>
      <c r="F97" s="160">
        <f t="shared" ref="F97" si="373">SUM(F98:F99)</f>
        <v>0</v>
      </c>
      <c r="G97" s="160">
        <f t="shared" ref="G97" si="374">SUM(G98:G99)</f>
        <v>0</v>
      </c>
      <c r="H97" s="160">
        <f t="shared" ref="H97" si="375">SUM(H98:H99)</f>
        <v>0</v>
      </c>
      <c r="I97" s="160">
        <f t="shared" ref="I97" si="376">SUM(I98:I99)</f>
        <v>0</v>
      </c>
      <c r="J97" s="160">
        <f t="shared" ref="J97" si="377">SUM(J98:J99)</f>
        <v>0</v>
      </c>
      <c r="K97" s="160">
        <f t="shared" ref="K97" si="378">SUM(K98:K99)</f>
        <v>0</v>
      </c>
      <c r="L97" s="160">
        <f t="shared" ref="L97" si="379">SUM(L98:L99)</f>
        <v>0</v>
      </c>
      <c r="M97" s="160">
        <f t="shared" ref="M97" si="380">SUM(M98:M99)</f>
        <v>0</v>
      </c>
      <c r="N97" s="160">
        <f t="shared" ref="N97" si="381">SUM(N98:N99)</f>
        <v>0</v>
      </c>
      <c r="O97" s="160">
        <f t="shared" ref="O97" si="382">SUM(O98:O99)</f>
        <v>0</v>
      </c>
      <c r="P97" s="160">
        <f t="shared" ref="P97" si="383">SUM(P98:P99)</f>
        <v>0</v>
      </c>
      <c r="Q97" s="160">
        <f t="shared" ref="Q97" si="384">SUM(Q98:Q99)</f>
        <v>0</v>
      </c>
    </row>
    <row r="98" spans="1:17" ht="12" customHeight="1" x14ac:dyDescent="0.25">
      <c r="A98" s="148" t="s">
        <v>60</v>
      </c>
      <c r="B98" s="156"/>
      <c r="C98" s="156">
        <v>0</v>
      </c>
      <c r="D98" s="156">
        <v>0</v>
      </c>
      <c r="E98" s="156">
        <v>0</v>
      </c>
      <c r="F98" s="156">
        <v>0</v>
      </c>
      <c r="G98" s="156">
        <v>0</v>
      </c>
      <c r="H98" s="156">
        <v>0</v>
      </c>
      <c r="I98" s="156">
        <v>0</v>
      </c>
      <c r="J98" s="156">
        <v>0</v>
      </c>
      <c r="K98" s="156">
        <v>0</v>
      </c>
      <c r="L98" s="156">
        <v>0</v>
      </c>
      <c r="M98" s="156">
        <v>0</v>
      </c>
      <c r="N98" s="156">
        <v>0</v>
      </c>
      <c r="O98" s="156">
        <v>0</v>
      </c>
      <c r="P98" s="156">
        <v>0</v>
      </c>
      <c r="Q98" s="156">
        <v>0</v>
      </c>
    </row>
    <row r="99" spans="1:17" ht="12" customHeight="1" x14ac:dyDescent="0.25">
      <c r="A99" s="148" t="s">
        <v>59</v>
      </c>
      <c r="B99" s="156"/>
      <c r="C99" s="156">
        <v>0</v>
      </c>
      <c r="D99" s="156">
        <v>0</v>
      </c>
      <c r="E99" s="156">
        <v>0</v>
      </c>
      <c r="F99" s="156">
        <v>0</v>
      </c>
      <c r="G99" s="156">
        <v>0</v>
      </c>
      <c r="H99" s="156">
        <v>0</v>
      </c>
      <c r="I99" s="156">
        <v>0</v>
      </c>
      <c r="J99" s="156">
        <v>0</v>
      </c>
      <c r="K99" s="156">
        <v>0</v>
      </c>
      <c r="L99" s="156">
        <v>0</v>
      </c>
      <c r="M99" s="156">
        <v>0</v>
      </c>
      <c r="N99" s="156">
        <v>0</v>
      </c>
      <c r="O99" s="156">
        <v>0</v>
      </c>
      <c r="P99" s="156">
        <v>0</v>
      </c>
      <c r="Q99" s="156">
        <v>0</v>
      </c>
    </row>
    <row r="100" spans="1:17" ht="12" customHeight="1" x14ac:dyDescent="0.25">
      <c r="A100" s="158" t="s">
        <v>62</v>
      </c>
      <c r="B100" s="157"/>
      <c r="C100" s="157">
        <f t="shared" ref="C100" si="385">SUM(C101:C103)</f>
        <v>0</v>
      </c>
      <c r="D100" s="157">
        <f t="shared" ref="D100" si="386">SUM(D101:D103)</f>
        <v>0</v>
      </c>
      <c r="E100" s="157">
        <f t="shared" ref="E100" si="387">SUM(E101:E103)</f>
        <v>0</v>
      </c>
      <c r="F100" s="157">
        <f t="shared" ref="F100" si="388">SUM(F101:F103)</f>
        <v>0</v>
      </c>
      <c r="G100" s="157">
        <f t="shared" ref="G100" si="389">SUM(G101:G103)</f>
        <v>0</v>
      </c>
      <c r="H100" s="157">
        <f t="shared" ref="H100" si="390">SUM(H101:H103)</f>
        <v>0</v>
      </c>
      <c r="I100" s="157">
        <f t="shared" ref="I100" si="391">SUM(I101:I103)</f>
        <v>0</v>
      </c>
      <c r="J100" s="157">
        <f t="shared" ref="J100" si="392">SUM(J101:J103)</f>
        <v>0</v>
      </c>
      <c r="K100" s="157">
        <f t="shared" ref="K100" si="393">SUM(K101:K103)</f>
        <v>0</v>
      </c>
      <c r="L100" s="157">
        <f t="shared" ref="L100" si="394">SUM(L101:L103)</f>
        <v>0</v>
      </c>
      <c r="M100" s="157">
        <f t="shared" ref="M100" si="395">SUM(M101:M103)</f>
        <v>0</v>
      </c>
      <c r="N100" s="157">
        <f t="shared" ref="N100" si="396">SUM(N101:N103)</f>
        <v>0</v>
      </c>
      <c r="O100" s="157">
        <f t="shared" ref="O100" si="397">SUM(O101:O103)</f>
        <v>0</v>
      </c>
      <c r="P100" s="157">
        <f t="shared" ref="P100" si="398">SUM(P101:P103)</f>
        <v>0</v>
      </c>
      <c r="Q100" s="157">
        <f t="shared" ref="Q100" si="399">SUM(Q101:Q103)</f>
        <v>0</v>
      </c>
    </row>
    <row r="101" spans="1:17" ht="12" customHeight="1" x14ac:dyDescent="0.25">
      <c r="A101" s="23" t="s">
        <v>55</v>
      </c>
      <c r="B101" s="156"/>
      <c r="C101" s="156">
        <v>0</v>
      </c>
      <c r="D101" s="156">
        <v>0</v>
      </c>
      <c r="E101" s="156">
        <v>0</v>
      </c>
      <c r="F101" s="156">
        <v>0</v>
      </c>
      <c r="G101" s="156">
        <v>0</v>
      </c>
      <c r="H101" s="156">
        <v>0</v>
      </c>
      <c r="I101" s="156">
        <v>0</v>
      </c>
      <c r="J101" s="156">
        <v>0</v>
      </c>
      <c r="K101" s="156">
        <v>0</v>
      </c>
      <c r="L101" s="156">
        <v>0</v>
      </c>
      <c r="M101" s="156">
        <v>0</v>
      </c>
      <c r="N101" s="156">
        <v>0</v>
      </c>
      <c r="O101" s="156">
        <v>0</v>
      </c>
      <c r="P101" s="156">
        <v>0</v>
      </c>
      <c r="Q101" s="156">
        <v>0</v>
      </c>
    </row>
    <row r="102" spans="1:17" ht="12" customHeight="1" x14ac:dyDescent="0.25">
      <c r="A102" s="23" t="s">
        <v>57</v>
      </c>
      <c r="B102" s="156"/>
      <c r="C102" s="156">
        <v>0</v>
      </c>
      <c r="D102" s="156">
        <v>0</v>
      </c>
      <c r="E102" s="156">
        <v>0</v>
      </c>
      <c r="F102" s="156">
        <v>0</v>
      </c>
      <c r="G102" s="156">
        <v>0</v>
      </c>
      <c r="H102" s="156">
        <v>0</v>
      </c>
      <c r="I102" s="156">
        <v>0</v>
      </c>
      <c r="J102" s="156">
        <v>0</v>
      </c>
      <c r="K102" s="156">
        <v>0</v>
      </c>
      <c r="L102" s="156">
        <v>0</v>
      </c>
      <c r="M102" s="156">
        <v>0</v>
      </c>
      <c r="N102" s="156">
        <v>0</v>
      </c>
      <c r="O102" s="156">
        <v>0</v>
      </c>
      <c r="P102" s="156">
        <v>0</v>
      </c>
      <c r="Q102" s="156">
        <v>0</v>
      </c>
    </row>
    <row r="103" spans="1:17" ht="12" customHeight="1" x14ac:dyDescent="0.25">
      <c r="A103" s="29" t="s">
        <v>140</v>
      </c>
      <c r="B103" s="57"/>
      <c r="C103" s="57">
        <v>0</v>
      </c>
      <c r="D103" s="57">
        <v>0</v>
      </c>
      <c r="E103" s="57">
        <v>0</v>
      </c>
      <c r="F103" s="57">
        <v>0</v>
      </c>
      <c r="G103" s="57">
        <v>0</v>
      </c>
      <c r="H103" s="57">
        <v>0</v>
      </c>
      <c r="I103" s="57">
        <v>0</v>
      </c>
      <c r="J103" s="57">
        <v>0</v>
      </c>
      <c r="K103" s="57">
        <v>0</v>
      </c>
      <c r="L103" s="57">
        <v>0</v>
      </c>
      <c r="M103" s="57">
        <v>0</v>
      </c>
      <c r="N103" s="57">
        <v>0</v>
      </c>
      <c r="O103" s="57">
        <v>0</v>
      </c>
      <c r="P103" s="57">
        <v>0</v>
      </c>
      <c r="Q103" s="57"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68">
        <f t="shared" ref="C105" si="400">SUM(C106,C109,C111,C120)</f>
        <v>0</v>
      </c>
      <c r="D105" s="168">
        <f t="shared" ref="D105" si="401">SUM(D106,D109,D111,D120)</f>
        <v>0</v>
      </c>
      <c r="E105" s="168">
        <f t="shared" ref="E105" si="402">SUM(E106,E109,E111,E120)</f>
        <v>0</v>
      </c>
      <c r="F105" s="168">
        <f t="shared" ref="F105" si="403">SUM(F106,F109,F111,F120)</f>
        <v>0</v>
      </c>
      <c r="G105" s="168">
        <f t="shared" ref="G105" si="404">SUM(G106,G109,G111,G120)</f>
        <v>0</v>
      </c>
      <c r="H105" s="168">
        <f t="shared" ref="H105" si="405">SUM(H106,H109,H111,H120)</f>
        <v>0</v>
      </c>
      <c r="I105" s="168">
        <f t="shared" ref="I105" si="406">SUM(I106,I109,I111,I120)</f>
        <v>0</v>
      </c>
      <c r="J105" s="168">
        <f t="shared" ref="J105" si="407">SUM(J106,J109,J111,J120)</f>
        <v>0</v>
      </c>
      <c r="K105" s="168">
        <f t="shared" ref="K105" si="408">SUM(K106,K109,K111,K120)</f>
        <v>0</v>
      </c>
      <c r="L105" s="168">
        <f t="shared" ref="L105" si="409">SUM(L106,L109,L111,L120)</f>
        <v>0</v>
      </c>
      <c r="M105" s="168">
        <f t="shared" ref="M105" si="410">SUM(M106,M109,M111,M120)</f>
        <v>0</v>
      </c>
      <c r="N105" s="168">
        <f t="shared" ref="N105" si="411">SUM(N106,N109,N111,N120)</f>
        <v>0</v>
      </c>
      <c r="O105" s="168">
        <f t="shared" ref="O105" si="412">SUM(O106,O109,O111,O120)</f>
        <v>0</v>
      </c>
      <c r="P105" s="168">
        <f t="shared" ref="P105" si="413">SUM(P106,P109,P111,P120)</f>
        <v>0</v>
      </c>
      <c r="Q105" s="168">
        <f t="shared" ref="Q105" si="414">SUM(Q106,Q109,Q111,Q120)</f>
        <v>0</v>
      </c>
    </row>
    <row r="106" spans="1:17" ht="12.95" customHeight="1" x14ac:dyDescent="0.25">
      <c r="A106" s="158" t="s">
        <v>65</v>
      </c>
      <c r="B106" s="157"/>
      <c r="C106" s="157">
        <f t="shared" ref="C106:Q106" si="415">SUM(C107:C108)</f>
        <v>0</v>
      </c>
      <c r="D106" s="157">
        <f t="shared" si="415"/>
        <v>0</v>
      </c>
      <c r="E106" s="157">
        <f t="shared" si="415"/>
        <v>0</v>
      </c>
      <c r="F106" s="157">
        <f t="shared" si="415"/>
        <v>0</v>
      </c>
      <c r="G106" s="157">
        <f t="shared" si="415"/>
        <v>0</v>
      </c>
      <c r="H106" s="157">
        <f t="shared" si="415"/>
        <v>0</v>
      </c>
      <c r="I106" s="157">
        <f t="shared" si="415"/>
        <v>0</v>
      </c>
      <c r="J106" s="157">
        <f t="shared" si="415"/>
        <v>0</v>
      </c>
      <c r="K106" s="157">
        <f t="shared" si="415"/>
        <v>0</v>
      </c>
      <c r="L106" s="157">
        <f t="shared" si="415"/>
        <v>0</v>
      </c>
      <c r="M106" s="157">
        <f t="shared" si="415"/>
        <v>0</v>
      </c>
      <c r="N106" s="157">
        <f t="shared" si="415"/>
        <v>0</v>
      </c>
      <c r="O106" s="157">
        <f t="shared" si="415"/>
        <v>0</v>
      </c>
      <c r="P106" s="157">
        <f t="shared" si="415"/>
        <v>0</v>
      </c>
      <c r="Q106" s="157">
        <f t="shared" si="415"/>
        <v>0</v>
      </c>
    </row>
    <row r="107" spans="1:17" ht="12" customHeight="1" x14ac:dyDescent="0.25">
      <c r="A107" s="23" t="s">
        <v>153</v>
      </c>
      <c r="B107" s="156"/>
      <c r="C107" s="156">
        <v>0</v>
      </c>
      <c r="D107" s="156">
        <v>0</v>
      </c>
      <c r="E107" s="156">
        <v>0</v>
      </c>
      <c r="F107" s="156">
        <v>0</v>
      </c>
      <c r="G107" s="156">
        <v>0</v>
      </c>
      <c r="H107" s="156">
        <v>0</v>
      </c>
      <c r="I107" s="156">
        <v>0</v>
      </c>
      <c r="J107" s="156">
        <v>0</v>
      </c>
      <c r="K107" s="156">
        <v>0</v>
      </c>
      <c r="L107" s="156">
        <v>0</v>
      </c>
      <c r="M107" s="156">
        <v>0</v>
      </c>
      <c r="N107" s="156">
        <v>0</v>
      </c>
      <c r="O107" s="156">
        <v>0</v>
      </c>
      <c r="P107" s="156">
        <v>0</v>
      </c>
      <c r="Q107" s="156">
        <v>0</v>
      </c>
    </row>
    <row r="108" spans="1:17" ht="12" customHeight="1" x14ac:dyDescent="0.25">
      <c r="A108" s="23" t="s">
        <v>60</v>
      </c>
      <c r="B108" s="156"/>
      <c r="C108" s="156">
        <v>0</v>
      </c>
      <c r="D108" s="156">
        <v>0</v>
      </c>
      <c r="E108" s="156">
        <v>0</v>
      </c>
      <c r="F108" s="156">
        <v>0</v>
      </c>
      <c r="G108" s="156">
        <v>0</v>
      </c>
      <c r="H108" s="156">
        <v>0</v>
      </c>
      <c r="I108" s="156">
        <v>0</v>
      </c>
      <c r="J108" s="156">
        <v>0</v>
      </c>
      <c r="K108" s="156">
        <v>0</v>
      </c>
      <c r="L108" s="156">
        <v>0</v>
      </c>
      <c r="M108" s="156">
        <v>0</v>
      </c>
      <c r="N108" s="156">
        <v>0</v>
      </c>
      <c r="O108" s="156">
        <v>0</v>
      </c>
      <c r="P108" s="156">
        <v>0</v>
      </c>
      <c r="Q108" s="156">
        <v>0</v>
      </c>
    </row>
    <row r="109" spans="1:17" ht="12.95" customHeight="1" x14ac:dyDescent="0.25">
      <c r="A109" s="158" t="s">
        <v>112</v>
      </c>
      <c r="B109" s="157"/>
      <c r="C109" s="157">
        <f t="shared" ref="C109:Q109" si="416">C110</f>
        <v>0</v>
      </c>
      <c r="D109" s="157">
        <f t="shared" si="416"/>
        <v>0</v>
      </c>
      <c r="E109" s="157">
        <f t="shared" si="416"/>
        <v>0</v>
      </c>
      <c r="F109" s="157">
        <f t="shared" si="416"/>
        <v>0</v>
      </c>
      <c r="G109" s="157">
        <f t="shared" si="416"/>
        <v>0</v>
      </c>
      <c r="H109" s="157">
        <f t="shared" si="416"/>
        <v>0</v>
      </c>
      <c r="I109" s="157">
        <f t="shared" si="416"/>
        <v>0</v>
      </c>
      <c r="J109" s="157">
        <f t="shared" si="416"/>
        <v>0</v>
      </c>
      <c r="K109" s="157">
        <f t="shared" si="416"/>
        <v>0</v>
      </c>
      <c r="L109" s="157">
        <f t="shared" si="416"/>
        <v>0</v>
      </c>
      <c r="M109" s="157">
        <f t="shared" si="416"/>
        <v>0</v>
      </c>
      <c r="N109" s="157">
        <f t="shared" si="416"/>
        <v>0</v>
      </c>
      <c r="O109" s="157">
        <f t="shared" si="416"/>
        <v>0</v>
      </c>
      <c r="P109" s="157">
        <f t="shared" si="416"/>
        <v>0</v>
      </c>
      <c r="Q109" s="157">
        <f t="shared" si="416"/>
        <v>0</v>
      </c>
    </row>
    <row r="110" spans="1:17" ht="12" customHeight="1" x14ac:dyDescent="0.25">
      <c r="A110" s="23" t="s">
        <v>60</v>
      </c>
      <c r="B110" s="156"/>
      <c r="C110" s="156">
        <v>0</v>
      </c>
      <c r="D110" s="156">
        <v>0</v>
      </c>
      <c r="E110" s="156">
        <v>0</v>
      </c>
      <c r="F110" s="156">
        <v>0</v>
      </c>
      <c r="G110" s="156">
        <v>0</v>
      </c>
      <c r="H110" s="156">
        <v>0</v>
      </c>
      <c r="I110" s="156">
        <v>0</v>
      </c>
      <c r="J110" s="156">
        <v>0</v>
      </c>
      <c r="K110" s="156">
        <v>0</v>
      </c>
      <c r="L110" s="156">
        <v>0</v>
      </c>
      <c r="M110" s="156">
        <v>0</v>
      </c>
      <c r="N110" s="156">
        <v>0</v>
      </c>
      <c r="O110" s="156">
        <v>0</v>
      </c>
      <c r="P110" s="156">
        <v>0</v>
      </c>
      <c r="Q110" s="156">
        <v>0</v>
      </c>
    </row>
    <row r="111" spans="1:17" ht="12" customHeight="1" x14ac:dyDescent="0.25">
      <c r="A111" s="158" t="s">
        <v>63</v>
      </c>
      <c r="B111" s="157"/>
      <c r="C111" s="157">
        <f t="shared" ref="C111" si="417">SUM(C112:C113,C116:C117)</f>
        <v>0</v>
      </c>
      <c r="D111" s="157">
        <f t="shared" ref="D111" si="418">SUM(D112:D113,D116:D117)</f>
        <v>0</v>
      </c>
      <c r="E111" s="157">
        <f t="shared" ref="E111" si="419">SUM(E112:E113,E116:E117)</f>
        <v>0</v>
      </c>
      <c r="F111" s="157">
        <f t="shared" ref="F111" si="420">SUM(F112:F113,F116:F117)</f>
        <v>0</v>
      </c>
      <c r="G111" s="157">
        <f t="shared" ref="G111" si="421">SUM(G112:G113,G116:G117)</f>
        <v>0</v>
      </c>
      <c r="H111" s="157">
        <f t="shared" ref="H111" si="422">SUM(H112:H113,H116:H117)</f>
        <v>0</v>
      </c>
      <c r="I111" s="157">
        <f t="shared" ref="I111" si="423">SUM(I112:I113,I116:I117)</f>
        <v>0</v>
      </c>
      <c r="J111" s="157">
        <f t="shared" ref="J111" si="424">SUM(J112:J113,J116:J117)</f>
        <v>0</v>
      </c>
      <c r="K111" s="157">
        <f t="shared" ref="K111" si="425">SUM(K112:K113,K116:K117)</f>
        <v>0</v>
      </c>
      <c r="L111" s="157">
        <f t="shared" ref="L111" si="426">SUM(L112:L113,L116:L117)</f>
        <v>0</v>
      </c>
      <c r="M111" s="157">
        <f t="shared" ref="M111" si="427">SUM(M112:M113,M116:M117)</f>
        <v>0</v>
      </c>
      <c r="N111" s="157">
        <f t="shared" ref="N111" si="428">SUM(N112:N113,N116:N117)</f>
        <v>0</v>
      </c>
      <c r="O111" s="157">
        <f t="shared" ref="O111" si="429">SUM(O112:O113,O116:O117)</f>
        <v>0</v>
      </c>
      <c r="P111" s="157">
        <f t="shared" ref="P111" si="430">SUM(P112:P113,P116:P117)</f>
        <v>0</v>
      </c>
      <c r="Q111" s="157">
        <f t="shared" ref="Q111" si="431">SUM(Q112:Q113,Q116:Q117)</f>
        <v>0</v>
      </c>
    </row>
    <row r="112" spans="1:17" ht="12" customHeight="1" x14ac:dyDescent="0.25">
      <c r="A112" s="167" t="s">
        <v>152</v>
      </c>
      <c r="B112" s="132"/>
      <c r="C112" s="132">
        <v>0</v>
      </c>
      <c r="D112" s="132">
        <v>0</v>
      </c>
      <c r="E112" s="132">
        <v>0</v>
      </c>
      <c r="F112" s="132">
        <v>0</v>
      </c>
      <c r="G112" s="132">
        <v>0</v>
      </c>
      <c r="H112" s="132">
        <v>0</v>
      </c>
      <c r="I112" s="132">
        <v>0</v>
      </c>
      <c r="J112" s="132">
        <v>0</v>
      </c>
      <c r="K112" s="132">
        <v>0</v>
      </c>
      <c r="L112" s="132">
        <v>0</v>
      </c>
      <c r="M112" s="132">
        <v>0</v>
      </c>
      <c r="N112" s="132">
        <v>0</v>
      </c>
      <c r="O112" s="132">
        <v>0</v>
      </c>
      <c r="P112" s="132">
        <v>0</v>
      </c>
      <c r="Q112" s="132">
        <v>0</v>
      </c>
    </row>
    <row r="113" spans="1:17" ht="12" customHeight="1" x14ac:dyDescent="0.25">
      <c r="A113" s="167" t="s">
        <v>151</v>
      </c>
      <c r="B113" s="132"/>
      <c r="C113" s="132">
        <f t="shared" ref="C113" si="432">SUM(C114:C115)</f>
        <v>0</v>
      </c>
      <c r="D113" s="132">
        <f t="shared" ref="D113" si="433">SUM(D114:D115)</f>
        <v>0</v>
      </c>
      <c r="E113" s="132">
        <f t="shared" ref="E113" si="434">SUM(E114:E115)</f>
        <v>0</v>
      </c>
      <c r="F113" s="132">
        <f t="shared" ref="F113" si="435">SUM(F114:F115)</f>
        <v>0</v>
      </c>
      <c r="G113" s="132">
        <f t="shared" ref="G113" si="436">SUM(G114:G115)</f>
        <v>0</v>
      </c>
      <c r="H113" s="132">
        <f t="shared" ref="H113" si="437">SUM(H114:H115)</f>
        <v>0</v>
      </c>
      <c r="I113" s="132">
        <f t="shared" ref="I113" si="438">SUM(I114:I115)</f>
        <v>0</v>
      </c>
      <c r="J113" s="132">
        <f t="shared" ref="J113" si="439">SUM(J114:J115)</f>
        <v>0</v>
      </c>
      <c r="K113" s="132">
        <f t="shared" ref="K113" si="440">SUM(K114:K115)</f>
        <v>0</v>
      </c>
      <c r="L113" s="132">
        <f t="shared" ref="L113" si="441">SUM(L114:L115)</f>
        <v>0</v>
      </c>
      <c r="M113" s="132">
        <f t="shared" ref="M113" si="442">SUM(M114:M115)</f>
        <v>0</v>
      </c>
      <c r="N113" s="132">
        <f t="shared" ref="N113" si="443">SUM(N114:N115)</f>
        <v>0</v>
      </c>
      <c r="O113" s="132">
        <f t="shared" ref="O113" si="444">SUM(O114:O115)</f>
        <v>0</v>
      </c>
      <c r="P113" s="132">
        <f t="shared" ref="P113" si="445">SUM(P114:P115)</f>
        <v>0</v>
      </c>
      <c r="Q113" s="132">
        <f t="shared" ref="Q113" si="446">SUM(Q114:Q115)</f>
        <v>0</v>
      </c>
    </row>
    <row r="114" spans="1:17" ht="12" customHeight="1" x14ac:dyDescent="0.25">
      <c r="A114" s="166" t="s">
        <v>79</v>
      </c>
      <c r="B114" s="165"/>
      <c r="C114" s="165">
        <v>0</v>
      </c>
      <c r="D114" s="165">
        <v>0</v>
      </c>
      <c r="E114" s="165">
        <v>0</v>
      </c>
      <c r="F114" s="165">
        <v>0</v>
      </c>
      <c r="G114" s="165">
        <v>0</v>
      </c>
      <c r="H114" s="165">
        <v>0</v>
      </c>
      <c r="I114" s="165">
        <v>0</v>
      </c>
      <c r="J114" s="165">
        <v>0</v>
      </c>
      <c r="K114" s="165">
        <v>0</v>
      </c>
      <c r="L114" s="165">
        <v>0</v>
      </c>
      <c r="M114" s="165">
        <v>0</v>
      </c>
      <c r="N114" s="165">
        <v>0</v>
      </c>
      <c r="O114" s="165">
        <v>0</v>
      </c>
      <c r="P114" s="165">
        <v>0</v>
      </c>
      <c r="Q114" s="165">
        <v>0</v>
      </c>
    </row>
    <row r="115" spans="1:17" ht="12" customHeight="1" x14ac:dyDescent="0.25">
      <c r="A115" s="147" t="s">
        <v>59</v>
      </c>
      <c r="B115" s="164"/>
      <c r="C115" s="164">
        <v>0</v>
      </c>
      <c r="D115" s="164">
        <v>0</v>
      </c>
      <c r="E115" s="164">
        <v>0</v>
      </c>
      <c r="F115" s="164">
        <v>0</v>
      </c>
      <c r="G115" s="164">
        <v>0</v>
      </c>
      <c r="H115" s="164">
        <v>0</v>
      </c>
      <c r="I115" s="164">
        <v>0</v>
      </c>
      <c r="J115" s="164">
        <v>0</v>
      </c>
      <c r="K115" s="164">
        <v>0</v>
      </c>
      <c r="L115" s="164">
        <v>0</v>
      </c>
      <c r="M115" s="164">
        <v>0</v>
      </c>
      <c r="N115" s="164">
        <v>0</v>
      </c>
      <c r="O115" s="164">
        <v>0</v>
      </c>
      <c r="P115" s="164">
        <v>0</v>
      </c>
      <c r="Q115" s="164">
        <v>0</v>
      </c>
    </row>
    <row r="116" spans="1:17" ht="12" customHeight="1" x14ac:dyDescent="0.25">
      <c r="A116" s="163" t="s">
        <v>142</v>
      </c>
      <c r="B116" s="162"/>
      <c r="C116" s="162">
        <v>0</v>
      </c>
      <c r="D116" s="162">
        <v>0</v>
      </c>
      <c r="E116" s="162">
        <v>0</v>
      </c>
      <c r="F116" s="162">
        <v>0</v>
      </c>
      <c r="G116" s="162">
        <v>0</v>
      </c>
      <c r="H116" s="162">
        <v>0</v>
      </c>
      <c r="I116" s="162">
        <v>0</v>
      </c>
      <c r="J116" s="162">
        <v>0</v>
      </c>
      <c r="K116" s="162">
        <v>0</v>
      </c>
      <c r="L116" s="162">
        <v>0</v>
      </c>
      <c r="M116" s="162">
        <v>0</v>
      </c>
      <c r="N116" s="162">
        <v>0</v>
      </c>
      <c r="O116" s="162">
        <v>0</v>
      </c>
      <c r="P116" s="162">
        <v>0</v>
      </c>
      <c r="Q116" s="162">
        <v>0</v>
      </c>
    </row>
    <row r="117" spans="1:17" ht="12" customHeight="1" x14ac:dyDescent="0.25">
      <c r="A117" s="161" t="s">
        <v>141</v>
      </c>
      <c r="B117" s="160"/>
      <c r="C117" s="160">
        <f t="shared" ref="C117" si="447">SUM(C118:C119)</f>
        <v>0</v>
      </c>
      <c r="D117" s="160">
        <f t="shared" ref="D117" si="448">SUM(D118:D119)</f>
        <v>0</v>
      </c>
      <c r="E117" s="160">
        <f t="shared" ref="E117" si="449">SUM(E118:E119)</f>
        <v>0</v>
      </c>
      <c r="F117" s="160">
        <f t="shared" ref="F117" si="450">SUM(F118:F119)</f>
        <v>0</v>
      </c>
      <c r="G117" s="160">
        <f t="shared" ref="G117" si="451">SUM(G118:G119)</f>
        <v>0</v>
      </c>
      <c r="H117" s="160">
        <f t="shared" ref="H117" si="452">SUM(H118:H119)</f>
        <v>0</v>
      </c>
      <c r="I117" s="160">
        <f t="shared" ref="I117" si="453">SUM(I118:I119)</f>
        <v>0</v>
      </c>
      <c r="J117" s="160">
        <f t="shared" ref="J117" si="454">SUM(J118:J119)</f>
        <v>0</v>
      </c>
      <c r="K117" s="160">
        <f t="shared" ref="K117" si="455">SUM(K118:K119)</f>
        <v>0</v>
      </c>
      <c r="L117" s="160">
        <f t="shared" ref="L117" si="456">SUM(L118:L119)</f>
        <v>0</v>
      </c>
      <c r="M117" s="160">
        <f t="shared" ref="M117" si="457">SUM(M118:M119)</f>
        <v>0</v>
      </c>
      <c r="N117" s="160">
        <f t="shared" ref="N117" si="458">SUM(N118:N119)</f>
        <v>0</v>
      </c>
      <c r="O117" s="160">
        <f t="shared" ref="O117" si="459">SUM(O118:O119)</f>
        <v>0</v>
      </c>
      <c r="P117" s="160">
        <f t="shared" ref="P117" si="460">SUM(P118:P119)</f>
        <v>0</v>
      </c>
      <c r="Q117" s="160">
        <f t="shared" ref="Q117" si="461">SUM(Q118:Q119)</f>
        <v>0</v>
      </c>
    </row>
    <row r="118" spans="1:17" ht="12" customHeight="1" x14ac:dyDescent="0.25">
      <c r="A118" s="148" t="s">
        <v>60</v>
      </c>
      <c r="B118" s="156"/>
      <c r="C118" s="156">
        <v>0</v>
      </c>
      <c r="D118" s="156">
        <v>0</v>
      </c>
      <c r="E118" s="156">
        <v>0</v>
      </c>
      <c r="F118" s="156">
        <v>0</v>
      </c>
      <c r="G118" s="156">
        <v>0</v>
      </c>
      <c r="H118" s="156">
        <v>0</v>
      </c>
      <c r="I118" s="156">
        <v>0</v>
      </c>
      <c r="J118" s="156">
        <v>0</v>
      </c>
      <c r="K118" s="156">
        <v>0</v>
      </c>
      <c r="L118" s="156">
        <v>0</v>
      </c>
      <c r="M118" s="156">
        <v>0</v>
      </c>
      <c r="N118" s="156">
        <v>0</v>
      </c>
      <c r="O118" s="156">
        <v>0</v>
      </c>
      <c r="P118" s="156">
        <v>0</v>
      </c>
      <c r="Q118" s="156">
        <v>0</v>
      </c>
    </row>
    <row r="119" spans="1:17" ht="12" customHeight="1" x14ac:dyDescent="0.25">
      <c r="A119" s="148" t="s">
        <v>59</v>
      </c>
      <c r="B119" s="156"/>
      <c r="C119" s="156">
        <v>0</v>
      </c>
      <c r="D119" s="156">
        <v>0</v>
      </c>
      <c r="E119" s="156">
        <v>0</v>
      </c>
      <c r="F119" s="156">
        <v>0</v>
      </c>
      <c r="G119" s="156">
        <v>0</v>
      </c>
      <c r="H119" s="156">
        <v>0</v>
      </c>
      <c r="I119" s="156">
        <v>0</v>
      </c>
      <c r="J119" s="156">
        <v>0</v>
      </c>
      <c r="K119" s="156">
        <v>0</v>
      </c>
      <c r="L119" s="156">
        <v>0</v>
      </c>
      <c r="M119" s="156">
        <v>0</v>
      </c>
      <c r="N119" s="156">
        <v>0</v>
      </c>
      <c r="O119" s="156">
        <v>0</v>
      </c>
      <c r="P119" s="156">
        <v>0</v>
      </c>
      <c r="Q119" s="156">
        <v>0</v>
      </c>
    </row>
    <row r="120" spans="1:17" ht="12" customHeight="1" x14ac:dyDescent="0.25">
      <c r="A120" s="158" t="s">
        <v>62</v>
      </c>
      <c r="B120" s="157"/>
      <c r="C120" s="157">
        <f t="shared" ref="C120" si="462">SUM(C121:C122)</f>
        <v>0</v>
      </c>
      <c r="D120" s="157">
        <f t="shared" ref="D120" si="463">SUM(D121:D122)</f>
        <v>0</v>
      </c>
      <c r="E120" s="157">
        <f t="shared" ref="E120" si="464">SUM(E121:E122)</f>
        <v>0</v>
      </c>
      <c r="F120" s="157">
        <f t="shared" ref="F120" si="465">SUM(F121:F122)</f>
        <v>0</v>
      </c>
      <c r="G120" s="157">
        <f t="shared" ref="G120" si="466">SUM(G121:G122)</f>
        <v>0</v>
      </c>
      <c r="H120" s="157">
        <f t="shared" ref="H120" si="467">SUM(H121:H122)</f>
        <v>0</v>
      </c>
      <c r="I120" s="157">
        <f t="shared" ref="I120" si="468">SUM(I121:I122)</f>
        <v>0</v>
      </c>
      <c r="J120" s="157">
        <f t="shared" ref="J120" si="469">SUM(J121:J122)</f>
        <v>0</v>
      </c>
      <c r="K120" s="157">
        <f t="shared" ref="K120" si="470">SUM(K121:K122)</f>
        <v>0</v>
      </c>
      <c r="L120" s="157">
        <f t="shared" ref="L120" si="471">SUM(L121:L122)</f>
        <v>0</v>
      </c>
      <c r="M120" s="157">
        <f t="shared" ref="M120" si="472">SUM(M121:M122)</f>
        <v>0</v>
      </c>
      <c r="N120" s="157">
        <f t="shared" ref="N120" si="473">SUM(N121:N122)</f>
        <v>0</v>
      </c>
      <c r="O120" s="157">
        <f t="shared" ref="O120" si="474">SUM(O121:O122)</f>
        <v>0</v>
      </c>
      <c r="P120" s="157">
        <f t="shared" ref="P120" si="475">SUM(P121:P122)</f>
        <v>0</v>
      </c>
      <c r="Q120" s="157">
        <f t="shared" ref="Q120" si="476">SUM(Q121:Q122)</f>
        <v>0</v>
      </c>
    </row>
    <row r="121" spans="1:17" ht="12" customHeight="1" x14ac:dyDescent="0.25">
      <c r="A121" s="23" t="s">
        <v>57</v>
      </c>
      <c r="B121" s="156"/>
      <c r="C121" s="156">
        <v>0</v>
      </c>
      <c r="D121" s="156">
        <v>0</v>
      </c>
      <c r="E121" s="156">
        <v>0</v>
      </c>
      <c r="F121" s="156">
        <v>0</v>
      </c>
      <c r="G121" s="156">
        <v>0</v>
      </c>
      <c r="H121" s="156">
        <v>0</v>
      </c>
      <c r="I121" s="156">
        <v>0</v>
      </c>
      <c r="J121" s="156">
        <v>0</v>
      </c>
      <c r="K121" s="156">
        <v>0</v>
      </c>
      <c r="L121" s="156">
        <v>0</v>
      </c>
      <c r="M121" s="156">
        <v>0</v>
      </c>
      <c r="N121" s="156">
        <v>0</v>
      </c>
      <c r="O121" s="156">
        <v>0</v>
      </c>
      <c r="P121" s="156">
        <v>0</v>
      </c>
      <c r="Q121" s="156">
        <v>0</v>
      </c>
    </row>
    <row r="122" spans="1:17" ht="12" customHeight="1" x14ac:dyDescent="0.25">
      <c r="A122" s="29" t="s">
        <v>140</v>
      </c>
      <c r="B122" s="57"/>
      <c r="C122" s="57">
        <v>0</v>
      </c>
      <c r="D122" s="57">
        <v>0</v>
      </c>
      <c r="E122" s="57">
        <v>0</v>
      </c>
      <c r="F122" s="57">
        <v>0</v>
      </c>
      <c r="G122" s="57">
        <v>0</v>
      </c>
      <c r="H122" s="57">
        <v>0</v>
      </c>
      <c r="I122" s="57">
        <v>0</v>
      </c>
      <c r="J122" s="57">
        <v>0</v>
      </c>
      <c r="K122" s="57">
        <v>0</v>
      </c>
      <c r="L122" s="57">
        <v>0</v>
      </c>
      <c r="M122" s="57">
        <v>0</v>
      </c>
      <c r="N122" s="57">
        <v>0</v>
      </c>
      <c r="O122" s="57">
        <v>0</v>
      </c>
      <c r="P122" s="57">
        <v>0</v>
      </c>
      <c r="Q122" s="57"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68">
        <f t="shared" ref="C124" si="477">SUM(C125,C128,C130,C139)</f>
        <v>0</v>
      </c>
      <c r="D124" s="168">
        <f t="shared" ref="D124" si="478">SUM(D125,D128,D130,D139)</f>
        <v>0</v>
      </c>
      <c r="E124" s="168">
        <f t="shared" ref="E124" si="479">SUM(E125,E128,E130,E139)</f>
        <v>0</v>
      </c>
      <c r="F124" s="168">
        <f t="shared" ref="F124" si="480">SUM(F125,F128,F130,F139)</f>
        <v>0</v>
      </c>
      <c r="G124" s="168">
        <f t="shared" ref="G124" si="481">SUM(G125,G128,G130,G139)</f>
        <v>0</v>
      </c>
      <c r="H124" s="168">
        <f t="shared" ref="H124" si="482">SUM(H125,H128,H130,H139)</f>
        <v>0</v>
      </c>
      <c r="I124" s="168">
        <f t="shared" ref="I124" si="483">SUM(I125,I128,I130,I139)</f>
        <v>0</v>
      </c>
      <c r="J124" s="168">
        <f t="shared" ref="J124" si="484">SUM(J125,J128,J130,J139)</f>
        <v>0</v>
      </c>
      <c r="K124" s="168">
        <f t="shared" ref="K124" si="485">SUM(K125,K128,K130,K139)</f>
        <v>0</v>
      </c>
      <c r="L124" s="168">
        <f t="shared" ref="L124" si="486">SUM(L125,L128,L130,L139)</f>
        <v>0</v>
      </c>
      <c r="M124" s="168">
        <f t="shared" ref="M124" si="487">SUM(M125,M128,M130,M139)</f>
        <v>0</v>
      </c>
      <c r="N124" s="168">
        <f t="shared" ref="N124" si="488">SUM(N125,N128,N130,N139)</f>
        <v>0</v>
      </c>
      <c r="O124" s="168">
        <f t="shared" ref="O124" si="489">SUM(O125,O128,O130,O139)</f>
        <v>0</v>
      </c>
      <c r="P124" s="168">
        <f t="shared" ref="P124" si="490">SUM(P125,P128,P130,P139)</f>
        <v>0</v>
      </c>
      <c r="Q124" s="168">
        <f t="shared" ref="Q124" si="491">SUM(Q125,Q128,Q130,Q139)</f>
        <v>0</v>
      </c>
    </row>
    <row r="125" spans="1:17" ht="12.95" customHeight="1" x14ac:dyDescent="0.25">
      <c r="A125" s="158" t="s">
        <v>65</v>
      </c>
      <c r="B125" s="157"/>
      <c r="C125" s="157">
        <f t="shared" ref="C125:Q125" si="492">SUM(C126:C127)</f>
        <v>0</v>
      </c>
      <c r="D125" s="157">
        <f t="shared" si="492"/>
        <v>0</v>
      </c>
      <c r="E125" s="157">
        <f t="shared" si="492"/>
        <v>0</v>
      </c>
      <c r="F125" s="157">
        <f t="shared" si="492"/>
        <v>0</v>
      </c>
      <c r="G125" s="157">
        <f t="shared" si="492"/>
        <v>0</v>
      </c>
      <c r="H125" s="157">
        <f t="shared" si="492"/>
        <v>0</v>
      </c>
      <c r="I125" s="157">
        <f t="shared" si="492"/>
        <v>0</v>
      </c>
      <c r="J125" s="157">
        <f t="shared" si="492"/>
        <v>0</v>
      </c>
      <c r="K125" s="157">
        <f t="shared" si="492"/>
        <v>0</v>
      </c>
      <c r="L125" s="157">
        <f t="shared" si="492"/>
        <v>0</v>
      </c>
      <c r="M125" s="157">
        <f t="shared" si="492"/>
        <v>0</v>
      </c>
      <c r="N125" s="157">
        <f t="shared" si="492"/>
        <v>0</v>
      </c>
      <c r="O125" s="157">
        <f t="shared" si="492"/>
        <v>0</v>
      </c>
      <c r="P125" s="157">
        <f t="shared" si="492"/>
        <v>0</v>
      </c>
      <c r="Q125" s="157">
        <f t="shared" si="492"/>
        <v>0</v>
      </c>
    </row>
    <row r="126" spans="1:17" ht="12" customHeight="1" x14ac:dyDescent="0.25">
      <c r="A126" s="23" t="s">
        <v>149</v>
      </c>
      <c r="B126" s="156"/>
      <c r="C126" s="156">
        <v>0</v>
      </c>
      <c r="D126" s="156">
        <v>0</v>
      </c>
      <c r="E126" s="156">
        <v>0</v>
      </c>
      <c r="F126" s="156">
        <v>0</v>
      </c>
      <c r="G126" s="156">
        <v>0</v>
      </c>
      <c r="H126" s="156">
        <v>0</v>
      </c>
      <c r="I126" s="156">
        <v>0</v>
      </c>
      <c r="J126" s="156">
        <v>0</v>
      </c>
      <c r="K126" s="156">
        <v>0</v>
      </c>
      <c r="L126" s="156">
        <v>0</v>
      </c>
      <c r="M126" s="156">
        <v>0</v>
      </c>
      <c r="N126" s="156">
        <v>0</v>
      </c>
      <c r="O126" s="156">
        <v>0</v>
      </c>
      <c r="P126" s="156">
        <v>0</v>
      </c>
      <c r="Q126" s="156">
        <v>0</v>
      </c>
    </row>
    <row r="127" spans="1:17" ht="12" customHeight="1" x14ac:dyDescent="0.25">
      <c r="A127" s="23" t="s">
        <v>60</v>
      </c>
      <c r="B127" s="156"/>
      <c r="C127" s="156">
        <v>0</v>
      </c>
      <c r="D127" s="156">
        <v>0</v>
      </c>
      <c r="E127" s="156">
        <v>0</v>
      </c>
      <c r="F127" s="156">
        <v>0</v>
      </c>
      <c r="G127" s="156">
        <v>0</v>
      </c>
      <c r="H127" s="156">
        <v>0</v>
      </c>
      <c r="I127" s="156">
        <v>0</v>
      </c>
      <c r="J127" s="156">
        <v>0</v>
      </c>
      <c r="K127" s="156">
        <v>0</v>
      </c>
      <c r="L127" s="156">
        <v>0</v>
      </c>
      <c r="M127" s="156">
        <v>0</v>
      </c>
      <c r="N127" s="156">
        <v>0</v>
      </c>
      <c r="O127" s="156">
        <v>0</v>
      </c>
      <c r="P127" s="156">
        <v>0</v>
      </c>
      <c r="Q127" s="156">
        <v>0</v>
      </c>
    </row>
    <row r="128" spans="1:17" ht="12.95" customHeight="1" x14ac:dyDescent="0.25">
      <c r="A128" s="158" t="s">
        <v>112</v>
      </c>
      <c r="B128" s="157"/>
      <c r="C128" s="157">
        <f t="shared" ref="C128:Q128" si="493">C129</f>
        <v>0</v>
      </c>
      <c r="D128" s="157">
        <f t="shared" si="493"/>
        <v>0</v>
      </c>
      <c r="E128" s="157">
        <f t="shared" si="493"/>
        <v>0</v>
      </c>
      <c r="F128" s="157">
        <f t="shared" si="493"/>
        <v>0</v>
      </c>
      <c r="G128" s="157">
        <f t="shared" si="493"/>
        <v>0</v>
      </c>
      <c r="H128" s="157">
        <f t="shared" si="493"/>
        <v>0</v>
      </c>
      <c r="I128" s="157">
        <f t="shared" si="493"/>
        <v>0</v>
      </c>
      <c r="J128" s="157">
        <f t="shared" si="493"/>
        <v>0</v>
      </c>
      <c r="K128" s="157">
        <f t="shared" si="493"/>
        <v>0</v>
      </c>
      <c r="L128" s="157">
        <f t="shared" si="493"/>
        <v>0</v>
      </c>
      <c r="M128" s="157">
        <f t="shared" si="493"/>
        <v>0</v>
      </c>
      <c r="N128" s="157">
        <f t="shared" si="493"/>
        <v>0</v>
      </c>
      <c r="O128" s="157">
        <f t="shared" si="493"/>
        <v>0</v>
      </c>
      <c r="P128" s="157">
        <f t="shared" si="493"/>
        <v>0</v>
      </c>
      <c r="Q128" s="157">
        <f t="shared" si="493"/>
        <v>0</v>
      </c>
    </row>
    <row r="129" spans="1:17" ht="12" customHeight="1" x14ac:dyDescent="0.25">
      <c r="A129" s="23" t="s">
        <v>60</v>
      </c>
      <c r="B129" s="156"/>
      <c r="C129" s="156">
        <v>0</v>
      </c>
      <c r="D129" s="156">
        <v>0</v>
      </c>
      <c r="E129" s="156">
        <v>0</v>
      </c>
      <c r="F129" s="156">
        <v>0</v>
      </c>
      <c r="G129" s="156">
        <v>0</v>
      </c>
      <c r="H129" s="156">
        <v>0</v>
      </c>
      <c r="I129" s="156">
        <v>0</v>
      </c>
      <c r="J129" s="156">
        <v>0</v>
      </c>
      <c r="K129" s="156">
        <v>0</v>
      </c>
      <c r="L129" s="156">
        <v>0</v>
      </c>
      <c r="M129" s="156">
        <v>0</v>
      </c>
      <c r="N129" s="156">
        <v>0</v>
      </c>
      <c r="O129" s="156">
        <v>0</v>
      </c>
      <c r="P129" s="156">
        <v>0</v>
      </c>
      <c r="Q129" s="156">
        <v>0</v>
      </c>
    </row>
    <row r="130" spans="1:17" ht="12" customHeight="1" x14ac:dyDescent="0.25">
      <c r="A130" s="158" t="s">
        <v>63</v>
      </c>
      <c r="B130" s="157"/>
      <c r="C130" s="157">
        <f t="shared" ref="C130" si="494">SUM(C131:C132,C135:C136)</f>
        <v>0</v>
      </c>
      <c r="D130" s="157">
        <f t="shared" ref="D130" si="495">SUM(D131:D132,D135:D136)</f>
        <v>0</v>
      </c>
      <c r="E130" s="157">
        <f t="shared" ref="E130" si="496">SUM(E131:E132,E135:E136)</f>
        <v>0</v>
      </c>
      <c r="F130" s="157">
        <f t="shared" ref="F130" si="497">SUM(F131:F132,F135:F136)</f>
        <v>0</v>
      </c>
      <c r="G130" s="157">
        <f t="shared" ref="G130" si="498">SUM(G131:G132,G135:G136)</f>
        <v>0</v>
      </c>
      <c r="H130" s="157">
        <f t="shared" ref="H130" si="499">SUM(H131:H132,H135:H136)</f>
        <v>0</v>
      </c>
      <c r="I130" s="157">
        <f t="shared" ref="I130" si="500">SUM(I131:I132,I135:I136)</f>
        <v>0</v>
      </c>
      <c r="J130" s="157">
        <f t="shared" ref="J130" si="501">SUM(J131:J132,J135:J136)</f>
        <v>0</v>
      </c>
      <c r="K130" s="157">
        <f t="shared" ref="K130" si="502">SUM(K131:K132,K135:K136)</f>
        <v>0</v>
      </c>
      <c r="L130" s="157">
        <f t="shared" ref="L130" si="503">SUM(L131:L132,L135:L136)</f>
        <v>0</v>
      </c>
      <c r="M130" s="157">
        <f t="shared" ref="M130" si="504">SUM(M131:M132,M135:M136)</f>
        <v>0</v>
      </c>
      <c r="N130" s="157">
        <f t="shared" ref="N130" si="505">SUM(N131:N132,N135:N136)</f>
        <v>0</v>
      </c>
      <c r="O130" s="157">
        <f t="shared" ref="O130" si="506">SUM(O131:O132,O135:O136)</f>
        <v>0</v>
      </c>
      <c r="P130" s="157">
        <f t="shared" ref="P130" si="507">SUM(P131:P132,P135:P136)</f>
        <v>0</v>
      </c>
      <c r="Q130" s="157">
        <f t="shared" ref="Q130" si="508">SUM(Q131:Q132,Q135:Q136)</f>
        <v>0</v>
      </c>
    </row>
    <row r="131" spans="1:17" ht="12" customHeight="1" x14ac:dyDescent="0.25">
      <c r="A131" s="167" t="s">
        <v>148</v>
      </c>
      <c r="B131" s="132"/>
      <c r="C131" s="132">
        <v>0</v>
      </c>
      <c r="D131" s="132">
        <v>0</v>
      </c>
      <c r="E131" s="132">
        <v>0</v>
      </c>
      <c r="F131" s="132">
        <v>0</v>
      </c>
      <c r="G131" s="132">
        <v>0</v>
      </c>
      <c r="H131" s="132">
        <v>0</v>
      </c>
      <c r="I131" s="132">
        <v>0</v>
      </c>
      <c r="J131" s="132">
        <v>0</v>
      </c>
      <c r="K131" s="132">
        <v>0</v>
      </c>
      <c r="L131" s="132">
        <v>0</v>
      </c>
      <c r="M131" s="132">
        <v>0</v>
      </c>
      <c r="N131" s="132">
        <v>0</v>
      </c>
      <c r="O131" s="132">
        <v>0</v>
      </c>
      <c r="P131" s="132">
        <v>0</v>
      </c>
      <c r="Q131" s="132">
        <v>0</v>
      </c>
    </row>
    <row r="132" spans="1:17" ht="12" customHeight="1" x14ac:dyDescent="0.25">
      <c r="A132" s="167" t="s">
        <v>147</v>
      </c>
      <c r="B132" s="132"/>
      <c r="C132" s="132">
        <f t="shared" ref="C132" si="509">SUM(C133:C134)</f>
        <v>0</v>
      </c>
      <c r="D132" s="132">
        <f t="shared" ref="D132" si="510">SUM(D133:D134)</f>
        <v>0</v>
      </c>
      <c r="E132" s="132">
        <f t="shared" ref="E132" si="511">SUM(E133:E134)</f>
        <v>0</v>
      </c>
      <c r="F132" s="132">
        <f t="shared" ref="F132" si="512">SUM(F133:F134)</f>
        <v>0</v>
      </c>
      <c r="G132" s="132">
        <f t="shared" ref="G132" si="513">SUM(G133:G134)</f>
        <v>0</v>
      </c>
      <c r="H132" s="132">
        <f t="shared" ref="H132" si="514">SUM(H133:H134)</f>
        <v>0</v>
      </c>
      <c r="I132" s="132">
        <f t="shared" ref="I132" si="515">SUM(I133:I134)</f>
        <v>0</v>
      </c>
      <c r="J132" s="132">
        <f t="shared" ref="J132" si="516">SUM(J133:J134)</f>
        <v>0</v>
      </c>
      <c r="K132" s="132">
        <f t="shared" ref="K132" si="517">SUM(K133:K134)</f>
        <v>0</v>
      </c>
      <c r="L132" s="132">
        <f t="shared" ref="L132" si="518">SUM(L133:L134)</f>
        <v>0</v>
      </c>
      <c r="M132" s="132">
        <f t="shared" ref="M132" si="519">SUM(M133:M134)</f>
        <v>0</v>
      </c>
      <c r="N132" s="132">
        <f t="shared" ref="N132" si="520">SUM(N133:N134)</f>
        <v>0</v>
      </c>
      <c r="O132" s="132">
        <f t="shared" ref="O132" si="521">SUM(O133:O134)</f>
        <v>0</v>
      </c>
      <c r="P132" s="132">
        <f t="shared" ref="P132" si="522">SUM(P133:P134)</f>
        <v>0</v>
      </c>
      <c r="Q132" s="132">
        <f t="shared" ref="Q132" si="523">SUM(Q133:Q134)</f>
        <v>0</v>
      </c>
    </row>
    <row r="133" spans="1:17" ht="12" customHeight="1" x14ac:dyDescent="0.25">
      <c r="A133" s="166" t="s">
        <v>61</v>
      </c>
      <c r="B133" s="165"/>
      <c r="C133" s="165">
        <v>0</v>
      </c>
      <c r="D133" s="165">
        <v>0</v>
      </c>
      <c r="E133" s="165">
        <v>0</v>
      </c>
      <c r="F133" s="165">
        <v>0</v>
      </c>
      <c r="G133" s="165">
        <v>0</v>
      </c>
      <c r="H133" s="165">
        <v>0</v>
      </c>
      <c r="I133" s="165">
        <v>0</v>
      </c>
      <c r="J133" s="165">
        <v>0</v>
      </c>
      <c r="K133" s="165">
        <v>0</v>
      </c>
      <c r="L133" s="165">
        <v>0</v>
      </c>
      <c r="M133" s="165">
        <v>0</v>
      </c>
      <c r="N133" s="165">
        <v>0</v>
      </c>
      <c r="O133" s="165">
        <v>0</v>
      </c>
      <c r="P133" s="165">
        <v>0</v>
      </c>
      <c r="Q133" s="165">
        <v>0</v>
      </c>
    </row>
    <row r="134" spans="1:17" ht="12" customHeight="1" x14ac:dyDescent="0.25">
      <c r="A134" s="147" t="s">
        <v>59</v>
      </c>
      <c r="B134" s="164"/>
      <c r="C134" s="164">
        <v>0</v>
      </c>
      <c r="D134" s="164">
        <v>0</v>
      </c>
      <c r="E134" s="164">
        <v>0</v>
      </c>
      <c r="F134" s="164">
        <v>0</v>
      </c>
      <c r="G134" s="164">
        <v>0</v>
      </c>
      <c r="H134" s="164">
        <v>0</v>
      </c>
      <c r="I134" s="164">
        <v>0</v>
      </c>
      <c r="J134" s="164">
        <v>0</v>
      </c>
      <c r="K134" s="164">
        <v>0</v>
      </c>
      <c r="L134" s="164">
        <v>0</v>
      </c>
      <c r="M134" s="164">
        <v>0</v>
      </c>
      <c r="N134" s="164">
        <v>0</v>
      </c>
      <c r="O134" s="164">
        <v>0</v>
      </c>
      <c r="P134" s="164">
        <v>0</v>
      </c>
      <c r="Q134" s="164">
        <v>0</v>
      </c>
    </row>
    <row r="135" spans="1:17" ht="12" customHeight="1" x14ac:dyDescent="0.25">
      <c r="A135" s="163" t="s">
        <v>142</v>
      </c>
      <c r="B135" s="162"/>
      <c r="C135" s="162">
        <v>0</v>
      </c>
      <c r="D135" s="162">
        <v>0</v>
      </c>
      <c r="E135" s="162">
        <v>0</v>
      </c>
      <c r="F135" s="162">
        <v>0</v>
      </c>
      <c r="G135" s="162">
        <v>0</v>
      </c>
      <c r="H135" s="162">
        <v>0</v>
      </c>
      <c r="I135" s="162">
        <v>0</v>
      </c>
      <c r="J135" s="162">
        <v>0</v>
      </c>
      <c r="K135" s="162">
        <v>0</v>
      </c>
      <c r="L135" s="162">
        <v>0</v>
      </c>
      <c r="M135" s="162">
        <v>0</v>
      </c>
      <c r="N135" s="162">
        <v>0</v>
      </c>
      <c r="O135" s="162">
        <v>0</v>
      </c>
      <c r="P135" s="162">
        <v>0</v>
      </c>
      <c r="Q135" s="162">
        <v>0</v>
      </c>
    </row>
    <row r="136" spans="1:17" ht="12" customHeight="1" x14ac:dyDescent="0.25">
      <c r="A136" s="161" t="s">
        <v>141</v>
      </c>
      <c r="B136" s="160"/>
      <c r="C136" s="160">
        <f t="shared" ref="C136" si="524">SUM(C137:C138)</f>
        <v>0</v>
      </c>
      <c r="D136" s="160">
        <f t="shared" ref="D136" si="525">SUM(D137:D138)</f>
        <v>0</v>
      </c>
      <c r="E136" s="160">
        <f t="shared" ref="E136" si="526">SUM(E137:E138)</f>
        <v>0</v>
      </c>
      <c r="F136" s="160">
        <f t="shared" ref="F136" si="527">SUM(F137:F138)</f>
        <v>0</v>
      </c>
      <c r="G136" s="160">
        <f t="shared" ref="G136" si="528">SUM(G137:G138)</f>
        <v>0</v>
      </c>
      <c r="H136" s="160">
        <f t="shared" ref="H136" si="529">SUM(H137:H138)</f>
        <v>0</v>
      </c>
      <c r="I136" s="160">
        <f t="shared" ref="I136" si="530">SUM(I137:I138)</f>
        <v>0</v>
      </c>
      <c r="J136" s="160">
        <f t="shared" ref="J136" si="531">SUM(J137:J138)</f>
        <v>0</v>
      </c>
      <c r="K136" s="160">
        <f t="shared" ref="K136" si="532">SUM(K137:K138)</f>
        <v>0</v>
      </c>
      <c r="L136" s="160">
        <f t="shared" ref="L136" si="533">SUM(L137:L138)</f>
        <v>0</v>
      </c>
      <c r="M136" s="160">
        <f t="shared" ref="M136" si="534">SUM(M137:M138)</f>
        <v>0</v>
      </c>
      <c r="N136" s="160">
        <f t="shared" ref="N136" si="535">SUM(N137:N138)</f>
        <v>0</v>
      </c>
      <c r="O136" s="160">
        <f t="shared" ref="O136" si="536">SUM(O137:O138)</f>
        <v>0</v>
      </c>
      <c r="P136" s="160">
        <f t="shared" ref="P136" si="537">SUM(P137:P138)</f>
        <v>0</v>
      </c>
      <c r="Q136" s="160">
        <f t="shared" ref="Q136" si="538">SUM(Q137:Q138)</f>
        <v>0</v>
      </c>
    </row>
    <row r="137" spans="1:17" ht="12" customHeight="1" x14ac:dyDescent="0.25">
      <c r="A137" s="148" t="s">
        <v>60</v>
      </c>
      <c r="B137" s="156"/>
      <c r="C137" s="156">
        <v>0</v>
      </c>
      <c r="D137" s="156">
        <v>0</v>
      </c>
      <c r="E137" s="156">
        <v>0</v>
      </c>
      <c r="F137" s="156">
        <v>0</v>
      </c>
      <c r="G137" s="156">
        <v>0</v>
      </c>
      <c r="H137" s="156">
        <v>0</v>
      </c>
      <c r="I137" s="156">
        <v>0</v>
      </c>
      <c r="J137" s="156">
        <v>0</v>
      </c>
      <c r="K137" s="156">
        <v>0</v>
      </c>
      <c r="L137" s="156">
        <v>0</v>
      </c>
      <c r="M137" s="156">
        <v>0</v>
      </c>
      <c r="N137" s="156">
        <v>0</v>
      </c>
      <c r="O137" s="156">
        <v>0</v>
      </c>
      <c r="P137" s="156">
        <v>0</v>
      </c>
      <c r="Q137" s="156">
        <v>0</v>
      </c>
    </row>
    <row r="138" spans="1:17" ht="12" customHeight="1" x14ac:dyDescent="0.25">
      <c r="A138" s="148" t="s">
        <v>59</v>
      </c>
      <c r="B138" s="156"/>
      <c r="C138" s="156">
        <v>0</v>
      </c>
      <c r="D138" s="156">
        <v>0</v>
      </c>
      <c r="E138" s="156">
        <v>0</v>
      </c>
      <c r="F138" s="156">
        <v>0</v>
      </c>
      <c r="G138" s="156">
        <v>0</v>
      </c>
      <c r="H138" s="156">
        <v>0</v>
      </c>
      <c r="I138" s="156">
        <v>0</v>
      </c>
      <c r="J138" s="156">
        <v>0</v>
      </c>
      <c r="K138" s="156">
        <v>0</v>
      </c>
      <c r="L138" s="156">
        <v>0</v>
      </c>
      <c r="M138" s="156">
        <v>0</v>
      </c>
      <c r="N138" s="156">
        <v>0</v>
      </c>
      <c r="O138" s="156">
        <v>0</v>
      </c>
      <c r="P138" s="156">
        <v>0</v>
      </c>
      <c r="Q138" s="156">
        <v>0</v>
      </c>
    </row>
    <row r="139" spans="1:17" ht="12" customHeight="1" x14ac:dyDescent="0.25">
      <c r="A139" s="158" t="s">
        <v>62</v>
      </c>
      <c r="B139" s="157"/>
      <c r="C139" s="157">
        <f t="shared" ref="C139" si="539">SUM(C140:C141)</f>
        <v>0</v>
      </c>
      <c r="D139" s="157">
        <f t="shared" ref="D139" si="540">SUM(D140:D141)</f>
        <v>0</v>
      </c>
      <c r="E139" s="157">
        <f t="shared" ref="E139" si="541">SUM(E140:E141)</f>
        <v>0</v>
      </c>
      <c r="F139" s="157">
        <f t="shared" ref="F139" si="542">SUM(F140:F141)</f>
        <v>0</v>
      </c>
      <c r="G139" s="157">
        <f t="shared" ref="G139" si="543">SUM(G140:G141)</f>
        <v>0</v>
      </c>
      <c r="H139" s="157">
        <f t="shared" ref="H139" si="544">SUM(H140:H141)</f>
        <v>0</v>
      </c>
      <c r="I139" s="157">
        <f t="shared" ref="I139" si="545">SUM(I140:I141)</f>
        <v>0</v>
      </c>
      <c r="J139" s="157">
        <f t="shared" ref="J139" si="546">SUM(J140:J141)</f>
        <v>0</v>
      </c>
      <c r="K139" s="157">
        <f t="shared" ref="K139" si="547">SUM(K140:K141)</f>
        <v>0</v>
      </c>
      <c r="L139" s="157">
        <f t="shared" ref="L139" si="548">SUM(L140:L141)</f>
        <v>0</v>
      </c>
      <c r="M139" s="157">
        <f t="shared" ref="M139" si="549">SUM(M140:M141)</f>
        <v>0</v>
      </c>
      <c r="N139" s="157">
        <f t="shared" ref="N139" si="550">SUM(N140:N141)</f>
        <v>0</v>
      </c>
      <c r="O139" s="157">
        <f t="shared" ref="O139" si="551">SUM(O140:O141)</f>
        <v>0</v>
      </c>
      <c r="P139" s="157">
        <f t="shared" ref="P139" si="552">SUM(P140:P141)</f>
        <v>0</v>
      </c>
      <c r="Q139" s="157">
        <f t="shared" ref="Q139" si="553">SUM(Q140:Q141)</f>
        <v>0</v>
      </c>
    </row>
    <row r="140" spans="1:17" ht="12" customHeight="1" x14ac:dyDescent="0.25">
      <c r="A140" s="23" t="s">
        <v>57</v>
      </c>
      <c r="B140" s="156"/>
      <c r="C140" s="156">
        <v>0</v>
      </c>
      <c r="D140" s="156">
        <v>0</v>
      </c>
      <c r="E140" s="156">
        <v>0</v>
      </c>
      <c r="F140" s="156">
        <v>0</v>
      </c>
      <c r="G140" s="156">
        <v>0</v>
      </c>
      <c r="H140" s="156">
        <v>0</v>
      </c>
      <c r="I140" s="156">
        <v>0</v>
      </c>
      <c r="J140" s="156">
        <v>0</v>
      </c>
      <c r="K140" s="156">
        <v>0</v>
      </c>
      <c r="L140" s="156">
        <v>0</v>
      </c>
      <c r="M140" s="156">
        <v>0</v>
      </c>
      <c r="N140" s="156">
        <v>0</v>
      </c>
      <c r="O140" s="156">
        <v>0</v>
      </c>
      <c r="P140" s="156">
        <v>0</v>
      </c>
      <c r="Q140" s="156">
        <v>0</v>
      </c>
    </row>
    <row r="141" spans="1:17" ht="12" customHeight="1" x14ac:dyDescent="0.25">
      <c r="A141" s="29" t="s">
        <v>140</v>
      </c>
      <c r="B141" s="57"/>
      <c r="C141" s="57">
        <v>0</v>
      </c>
      <c r="D141" s="57">
        <v>0</v>
      </c>
      <c r="E141" s="57">
        <v>0</v>
      </c>
      <c r="F141" s="57">
        <v>0</v>
      </c>
      <c r="G141" s="57">
        <v>0</v>
      </c>
      <c r="H141" s="57">
        <v>0</v>
      </c>
      <c r="I141" s="57">
        <v>0</v>
      </c>
      <c r="J141" s="57">
        <v>0</v>
      </c>
      <c r="K141" s="57">
        <v>0</v>
      </c>
      <c r="L141" s="57">
        <v>0</v>
      </c>
      <c r="M141" s="57">
        <v>0</v>
      </c>
      <c r="N141" s="57">
        <v>0</v>
      </c>
      <c r="O141" s="57">
        <v>0</v>
      </c>
      <c r="P141" s="57">
        <v>0</v>
      </c>
      <c r="Q141" s="57"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68">
        <f t="shared" ref="C143" si="554">SUM(C144,C146,C148,C157)</f>
        <v>0</v>
      </c>
      <c r="D143" s="168">
        <f t="shared" ref="D143" si="555">SUM(D144,D146,D148,D157)</f>
        <v>0</v>
      </c>
      <c r="E143" s="168">
        <f t="shared" ref="E143" si="556">SUM(E144,E146,E148,E157)</f>
        <v>0</v>
      </c>
      <c r="F143" s="168">
        <f t="shared" ref="F143" si="557">SUM(F144,F146,F148,F157)</f>
        <v>0</v>
      </c>
      <c r="G143" s="168">
        <f t="shared" ref="G143" si="558">SUM(G144,G146,G148,G157)</f>
        <v>0</v>
      </c>
      <c r="H143" s="168">
        <f t="shared" ref="H143" si="559">SUM(H144,H146,H148,H157)</f>
        <v>0</v>
      </c>
      <c r="I143" s="168">
        <f t="shared" ref="I143" si="560">SUM(I144,I146,I148,I157)</f>
        <v>0</v>
      </c>
      <c r="J143" s="168">
        <f t="shared" ref="J143" si="561">SUM(J144,J146,J148,J157)</f>
        <v>0</v>
      </c>
      <c r="K143" s="168">
        <f t="shared" ref="K143" si="562">SUM(K144,K146,K148,K157)</f>
        <v>0</v>
      </c>
      <c r="L143" s="168">
        <f t="shared" ref="L143" si="563">SUM(L144,L146,L148,L157)</f>
        <v>0</v>
      </c>
      <c r="M143" s="168">
        <f t="shared" ref="M143" si="564">SUM(M144,M146,M148,M157)</f>
        <v>0</v>
      </c>
      <c r="N143" s="168">
        <f t="shared" ref="N143" si="565">SUM(N144,N146,N148,N157)</f>
        <v>0</v>
      </c>
      <c r="O143" s="168">
        <f t="shared" ref="O143" si="566">SUM(O144,O146,O148,O157)</f>
        <v>0</v>
      </c>
      <c r="P143" s="168">
        <f t="shared" ref="P143" si="567">SUM(P144,P146,P148,P157)</f>
        <v>0</v>
      </c>
      <c r="Q143" s="168">
        <f t="shared" ref="Q143" si="568">SUM(Q144,Q146,Q148,Q157)</f>
        <v>0</v>
      </c>
    </row>
    <row r="144" spans="1:17" ht="12.95" customHeight="1" x14ac:dyDescent="0.25">
      <c r="A144" s="158" t="s">
        <v>65</v>
      </c>
      <c r="B144" s="157"/>
      <c r="C144" s="157">
        <f t="shared" ref="C144:Q144" si="569">C145</f>
        <v>0</v>
      </c>
      <c r="D144" s="157">
        <f t="shared" si="569"/>
        <v>0</v>
      </c>
      <c r="E144" s="157">
        <f t="shared" si="569"/>
        <v>0</v>
      </c>
      <c r="F144" s="157">
        <f t="shared" si="569"/>
        <v>0</v>
      </c>
      <c r="G144" s="157">
        <f t="shared" si="569"/>
        <v>0</v>
      </c>
      <c r="H144" s="157">
        <f t="shared" si="569"/>
        <v>0</v>
      </c>
      <c r="I144" s="157">
        <f t="shared" si="569"/>
        <v>0</v>
      </c>
      <c r="J144" s="157">
        <f t="shared" si="569"/>
        <v>0</v>
      </c>
      <c r="K144" s="157">
        <f t="shared" si="569"/>
        <v>0</v>
      </c>
      <c r="L144" s="157">
        <f t="shared" si="569"/>
        <v>0</v>
      </c>
      <c r="M144" s="157">
        <f t="shared" si="569"/>
        <v>0</v>
      </c>
      <c r="N144" s="157">
        <f t="shared" si="569"/>
        <v>0</v>
      </c>
      <c r="O144" s="157">
        <f t="shared" si="569"/>
        <v>0</v>
      </c>
      <c r="P144" s="157">
        <f t="shared" si="569"/>
        <v>0</v>
      </c>
      <c r="Q144" s="157">
        <f t="shared" si="569"/>
        <v>0</v>
      </c>
    </row>
    <row r="145" spans="1:17" ht="12" customHeight="1" x14ac:dyDescent="0.25">
      <c r="A145" s="23" t="s">
        <v>60</v>
      </c>
      <c r="B145" s="156"/>
      <c r="C145" s="156">
        <v>0</v>
      </c>
      <c r="D145" s="156">
        <v>0</v>
      </c>
      <c r="E145" s="156">
        <v>0</v>
      </c>
      <c r="F145" s="156">
        <v>0</v>
      </c>
      <c r="G145" s="156">
        <v>0</v>
      </c>
      <c r="H145" s="156">
        <v>0</v>
      </c>
      <c r="I145" s="156">
        <v>0</v>
      </c>
      <c r="J145" s="156">
        <v>0</v>
      </c>
      <c r="K145" s="156">
        <v>0</v>
      </c>
      <c r="L145" s="156">
        <v>0</v>
      </c>
      <c r="M145" s="156">
        <v>0</v>
      </c>
      <c r="N145" s="156">
        <v>0</v>
      </c>
      <c r="O145" s="156">
        <v>0</v>
      </c>
      <c r="P145" s="156">
        <v>0</v>
      </c>
      <c r="Q145" s="156">
        <v>0</v>
      </c>
    </row>
    <row r="146" spans="1:17" ht="12.95" customHeight="1" x14ac:dyDescent="0.25">
      <c r="A146" s="158" t="s">
        <v>112</v>
      </c>
      <c r="B146" s="157"/>
      <c r="C146" s="157">
        <f t="shared" ref="C146:Q146" si="570">C147</f>
        <v>0</v>
      </c>
      <c r="D146" s="157">
        <f t="shared" si="570"/>
        <v>0</v>
      </c>
      <c r="E146" s="157">
        <f t="shared" si="570"/>
        <v>0</v>
      </c>
      <c r="F146" s="157">
        <f t="shared" si="570"/>
        <v>0</v>
      </c>
      <c r="G146" s="157">
        <f t="shared" si="570"/>
        <v>0</v>
      </c>
      <c r="H146" s="157">
        <f t="shared" si="570"/>
        <v>0</v>
      </c>
      <c r="I146" s="157">
        <f t="shared" si="570"/>
        <v>0</v>
      </c>
      <c r="J146" s="157">
        <f t="shared" si="570"/>
        <v>0</v>
      </c>
      <c r="K146" s="157">
        <f t="shared" si="570"/>
        <v>0</v>
      </c>
      <c r="L146" s="157">
        <f t="shared" si="570"/>
        <v>0</v>
      </c>
      <c r="M146" s="157">
        <f t="shared" si="570"/>
        <v>0</v>
      </c>
      <c r="N146" s="157">
        <f t="shared" si="570"/>
        <v>0</v>
      </c>
      <c r="O146" s="157">
        <f t="shared" si="570"/>
        <v>0</v>
      </c>
      <c r="P146" s="157">
        <f t="shared" si="570"/>
        <v>0</v>
      </c>
      <c r="Q146" s="157">
        <f t="shared" si="570"/>
        <v>0</v>
      </c>
    </row>
    <row r="147" spans="1:17" ht="12" customHeight="1" x14ac:dyDescent="0.25">
      <c r="A147" s="23" t="s">
        <v>60</v>
      </c>
      <c r="B147" s="156"/>
      <c r="C147" s="156">
        <v>0</v>
      </c>
      <c r="D147" s="156">
        <v>0</v>
      </c>
      <c r="E147" s="156">
        <v>0</v>
      </c>
      <c r="F147" s="156">
        <v>0</v>
      </c>
      <c r="G147" s="156">
        <v>0</v>
      </c>
      <c r="H147" s="156">
        <v>0</v>
      </c>
      <c r="I147" s="156">
        <v>0</v>
      </c>
      <c r="J147" s="156">
        <v>0</v>
      </c>
      <c r="K147" s="156">
        <v>0</v>
      </c>
      <c r="L147" s="156">
        <v>0</v>
      </c>
      <c r="M147" s="156">
        <v>0</v>
      </c>
      <c r="N147" s="156">
        <v>0</v>
      </c>
      <c r="O147" s="156">
        <v>0</v>
      </c>
      <c r="P147" s="156">
        <v>0</v>
      </c>
      <c r="Q147" s="156">
        <v>0</v>
      </c>
    </row>
    <row r="148" spans="1:17" ht="12" customHeight="1" x14ac:dyDescent="0.25">
      <c r="A148" s="158" t="s">
        <v>63</v>
      </c>
      <c r="B148" s="157"/>
      <c r="C148" s="157">
        <f t="shared" ref="C148" si="571">SUM(C149:C150,C153:C154)</f>
        <v>0</v>
      </c>
      <c r="D148" s="157">
        <f t="shared" ref="D148" si="572">SUM(D149:D150,D153:D154)</f>
        <v>0</v>
      </c>
      <c r="E148" s="157">
        <f t="shared" ref="E148" si="573">SUM(E149:E150,E153:E154)</f>
        <v>0</v>
      </c>
      <c r="F148" s="157">
        <f t="shared" ref="F148" si="574">SUM(F149:F150,F153:F154)</f>
        <v>0</v>
      </c>
      <c r="G148" s="157">
        <f t="shared" ref="G148" si="575">SUM(G149:G150,G153:G154)</f>
        <v>0</v>
      </c>
      <c r="H148" s="157">
        <f t="shared" ref="H148" si="576">SUM(H149:H150,H153:H154)</f>
        <v>0</v>
      </c>
      <c r="I148" s="157">
        <f t="shared" ref="I148" si="577">SUM(I149:I150,I153:I154)</f>
        <v>0</v>
      </c>
      <c r="J148" s="157">
        <f t="shared" ref="J148" si="578">SUM(J149:J150,J153:J154)</f>
        <v>0</v>
      </c>
      <c r="K148" s="157">
        <f t="shared" ref="K148" si="579">SUM(K149:K150,K153:K154)</f>
        <v>0</v>
      </c>
      <c r="L148" s="157">
        <f t="shared" ref="L148" si="580">SUM(L149:L150,L153:L154)</f>
        <v>0</v>
      </c>
      <c r="M148" s="157">
        <f t="shared" ref="M148" si="581">SUM(M149:M150,M153:M154)</f>
        <v>0</v>
      </c>
      <c r="N148" s="157">
        <f t="shared" ref="N148" si="582">SUM(N149:N150,N153:N154)</f>
        <v>0</v>
      </c>
      <c r="O148" s="157">
        <f t="shared" ref="O148" si="583">SUM(O149:O150,O153:O154)</f>
        <v>0</v>
      </c>
      <c r="P148" s="157">
        <f t="shared" ref="P148" si="584">SUM(P149:P150,P153:P154)</f>
        <v>0</v>
      </c>
      <c r="Q148" s="157">
        <f t="shared" ref="Q148" si="585">SUM(Q149:Q150,Q153:Q154)</f>
        <v>0</v>
      </c>
    </row>
    <row r="149" spans="1:17" ht="12" customHeight="1" x14ac:dyDescent="0.25">
      <c r="A149" s="167" t="s">
        <v>144</v>
      </c>
      <c r="B149" s="132"/>
      <c r="C149" s="132">
        <v>0</v>
      </c>
      <c r="D149" s="132">
        <v>0</v>
      </c>
      <c r="E149" s="132">
        <v>0</v>
      </c>
      <c r="F149" s="132">
        <v>0</v>
      </c>
      <c r="G149" s="132">
        <v>0</v>
      </c>
      <c r="H149" s="132">
        <v>0</v>
      </c>
      <c r="I149" s="132">
        <v>0</v>
      </c>
      <c r="J149" s="132">
        <v>0</v>
      </c>
      <c r="K149" s="132">
        <v>0</v>
      </c>
      <c r="L149" s="132">
        <v>0</v>
      </c>
      <c r="M149" s="132">
        <v>0</v>
      </c>
      <c r="N149" s="132">
        <v>0</v>
      </c>
      <c r="O149" s="132">
        <v>0</v>
      </c>
      <c r="P149" s="132">
        <v>0</v>
      </c>
      <c r="Q149" s="132">
        <v>0</v>
      </c>
    </row>
    <row r="150" spans="1:17" ht="12" customHeight="1" x14ac:dyDescent="0.25">
      <c r="A150" s="167" t="s">
        <v>143</v>
      </c>
      <c r="B150" s="132"/>
      <c r="C150" s="132">
        <f t="shared" ref="C150" si="586">SUM(C151:C152)</f>
        <v>0</v>
      </c>
      <c r="D150" s="132">
        <f t="shared" ref="D150" si="587">SUM(D151:D152)</f>
        <v>0</v>
      </c>
      <c r="E150" s="132">
        <f t="shared" ref="E150" si="588">SUM(E151:E152)</f>
        <v>0</v>
      </c>
      <c r="F150" s="132">
        <f t="shared" ref="F150" si="589">SUM(F151:F152)</f>
        <v>0</v>
      </c>
      <c r="G150" s="132">
        <f t="shared" ref="G150" si="590">SUM(G151:G152)</f>
        <v>0</v>
      </c>
      <c r="H150" s="132">
        <f t="shared" ref="H150" si="591">SUM(H151:H152)</f>
        <v>0</v>
      </c>
      <c r="I150" s="132">
        <f t="shared" ref="I150" si="592">SUM(I151:I152)</f>
        <v>0</v>
      </c>
      <c r="J150" s="132">
        <f t="shared" ref="J150" si="593">SUM(J151:J152)</f>
        <v>0</v>
      </c>
      <c r="K150" s="132">
        <f t="shared" ref="K150" si="594">SUM(K151:K152)</f>
        <v>0</v>
      </c>
      <c r="L150" s="132">
        <f t="shared" ref="L150" si="595">SUM(L151:L152)</f>
        <v>0</v>
      </c>
      <c r="M150" s="132">
        <f t="shared" ref="M150" si="596">SUM(M151:M152)</f>
        <v>0</v>
      </c>
      <c r="N150" s="132">
        <f t="shared" ref="N150" si="597">SUM(N151:N152)</f>
        <v>0</v>
      </c>
      <c r="O150" s="132">
        <f t="shared" ref="O150" si="598">SUM(O151:O152)</f>
        <v>0</v>
      </c>
      <c r="P150" s="132">
        <f t="shared" ref="P150" si="599">SUM(P151:P152)</f>
        <v>0</v>
      </c>
      <c r="Q150" s="132">
        <f t="shared" ref="Q150" si="600">SUM(Q151:Q152)</f>
        <v>0</v>
      </c>
    </row>
    <row r="151" spans="1:17" ht="12" customHeight="1" x14ac:dyDescent="0.25">
      <c r="A151" s="166" t="s">
        <v>57</v>
      </c>
      <c r="B151" s="165"/>
      <c r="C151" s="165">
        <v>0</v>
      </c>
      <c r="D151" s="165">
        <v>0</v>
      </c>
      <c r="E151" s="165">
        <v>0</v>
      </c>
      <c r="F151" s="165">
        <v>0</v>
      </c>
      <c r="G151" s="165">
        <v>0</v>
      </c>
      <c r="H151" s="165">
        <v>0</v>
      </c>
      <c r="I151" s="165">
        <v>0</v>
      </c>
      <c r="J151" s="165">
        <v>0</v>
      </c>
      <c r="K151" s="165">
        <v>0</v>
      </c>
      <c r="L151" s="165">
        <v>0</v>
      </c>
      <c r="M151" s="165">
        <v>0</v>
      </c>
      <c r="N151" s="165">
        <v>0</v>
      </c>
      <c r="O151" s="165">
        <v>0</v>
      </c>
      <c r="P151" s="165">
        <v>0</v>
      </c>
      <c r="Q151" s="165">
        <v>0</v>
      </c>
    </row>
    <row r="152" spans="1:17" ht="12" customHeight="1" x14ac:dyDescent="0.25">
      <c r="A152" s="147" t="s">
        <v>59</v>
      </c>
      <c r="B152" s="164"/>
      <c r="C152" s="164">
        <v>0</v>
      </c>
      <c r="D152" s="164">
        <v>0</v>
      </c>
      <c r="E152" s="164">
        <v>0</v>
      </c>
      <c r="F152" s="164">
        <v>0</v>
      </c>
      <c r="G152" s="164">
        <v>0</v>
      </c>
      <c r="H152" s="164">
        <v>0</v>
      </c>
      <c r="I152" s="164">
        <v>0</v>
      </c>
      <c r="J152" s="164">
        <v>0</v>
      </c>
      <c r="K152" s="164">
        <v>0</v>
      </c>
      <c r="L152" s="164">
        <v>0</v>
      </c>
      <c r="M152" s="164">
        <v>0</v>
      </c>
      <c r="N152" s="164">
        <v>0</v>
      </c>
      <c r="O152" s="164">
        <v>0</v>
      </c>
      <c r="P152" s="164">
        <v>0</v>
      </c>
      <c r="Q152" s="164">
        <v>0</v>
      </c>
    </row>
    <row r="153" spans="1:17" ht="12" customHeight="1" x14ac:dyDescent="0.25">
      <c r="A153" s="163" t="s">
        <v>142</v>
      </c>
      <c r="B153" s="162"/>
      <c r="C153" s="162">
        <v>0</v>
      </c>
      <c r="D153" s="162">
        <v>0</v>
      </c>
      <c r="E153" s="162">
        <v>0</v>
      </c>
      <c r="F153" s="162">
        <v>0</v>
      </c>
      <c r="G153" s="162">
        <v>0</v>
      </c>
      <c r="H153" s="162">
        <v>0</v>
      </c>
      <c r="I153" s="162">
        <v>0</v>
      </c>
      <c r="J153" s="162">
        <v>0</v>
      </c>
      <c r="K153" s="162">
        <v>0</v>
      </c>
      <c r="L153" s="162">
        <v>0</v>
      </c>
      <c r="M153" s="162">
        <v>0</v>
      </c>
      <c r="N153" s="162">
        <v>0</v>
      </c>
      <c r="O153" s="162">
        <v>0</v>
      </c>
      <c r="P153" s="162">
        <v>0</v>
      </c>
      <c r="Q153" s="162">
        <v>0</v>
      </c>
    </row>
    <row r="154" spans="1:17" ht="12" customHeight="1" x14ac:dyDescent="0.25">
      <c r="A154" s="161" t="s">
        <v>141</v>
      </c>
      <c r="B154" s="160"/>
      <c r="C154" s="160">
        <f t="shared" ref="C154" si="601">SUM(C155:C156)</f>
        <v>0</v>
      </c>
      <c r="D154" s="160">
        <f t="shared" ref="D154" si="602">SUM(D155:D156)</f>
        <v>0</v>
      </c>
      <c r="E154" s="160">
        <f t="shared" ref="E154" si="603">SUM(E155:E156)</f>
        <v>0</v>
      </c>
      <c r="F154" s="160">
        <f t="shared" ref="F154" si="604">SUM(F155:F156)</f>
        <v>0</v>
      </c>
      <c r="G154" s="160">
        <f t="shared" ref="G154" si="605">SUM(G155:G156)</f>
        <v>0</v>
      </c>
      <c r="H154" s="160">
        <f t="shared" ref="H154" si="606">SUM(H155:H156)</f>
        <v>0</v>
      </c>
      <c r="I154" s="160">
        <f t="shared" ref="I154" si="607">SUM(I155:I156)</f>
        <v>0</v>
      </c>
      <c r="J154" s="160">
        <f t="shared" ref="J154" si="608">SUM(J155:J156)</f>
        <v>0</v>
      </c>
      <c r="K154" s="160">
        <f t="shared" ref="K154" si="609">SUM(K155:K156)</f>
        <v>0</v>
      </c>
      <c r="L154" s="160">
        <f t="shared" ref="L154" si="610">SUM(L155:L156)</f>
        <v>0</v>
      </c>
      <c r="M154" s="160">
        <f t="shared" ref="M154" si="611">SUM(M155:M156)</f>
        <v>0</v>
      </c>
      <c r="N154" s="160">
        <f t="shared" ref="N154" si="612">SUM(N155:N156)</f>
        <v>0</v>
      </c>
      <c r="O154" s="160">
        <f t="shared" ref="O154" si="613">SUM(O155:O156)</f>
        <v>0</v>
      </c>
      <c r="P154" s="160">
        <f t="shared" ref="P154" si="614">SUM(P155:P156)</f>
        <v>0</v>
      </c>
      <c r="Q154" s="160">
        <f t="shared" ref="Q154" si="615">SUM(Q155:Q156)</f>
        <v>0</v>
      </c>
    </row>
    <row r="155" spans="1:17" ht="12" customHeight="1" x14ac:dyDescent="0.25">
      <c r="A155" s="148" t="s">
        <v>60</v>
      </c>
      <c r="B155" s="156"/>
      <c r="C155" s="156">
        <v>0</v>
      </c>
      <c r="D155" s="156">
        <v>0</v>
      </c>
      <c r="E155" s="156">
        <v>0</v>
      </c>
      <c r="F155" s="156">
        <v>0</v>
      </c>
      <c r="G155" s="156">
        <v>0</v>
      </c>
      <c r="H155" s="156">
        <v>0</v>
      </c>
      <c r="I155" s="156">
        <v>0</v>
      </c>
      <c r="J155" s="156">
        <v>0</v>
      </c>
      <c r="K155" s="156">
        <v>0</v>
      </c>
      <c r="L155" s="156">
        <v>0</v>
      </c>
      <c r="M155" s="156">
        <v>0</v>
      </c>
      <c r="N155" s="156">
        <v>0</v>
      </c>
      <c r="O155" s="156">
        <v>0</v>
      </c>
      <c r="P155" s="156">
        <v>0</v>
      </c>
      <c r="Q155" s="156">
        <v>0</v>
      </c>
    </row>
    <row r="156" spans="1:17" ht="12" customHeight="1" x14ac:dyDescent="0.25">
      <c r="A156" s="148" t="s">
        <v>59</v>
      </c>
      <c r="B156" s="156"/>
      <c r="C156" s="156">
        <v>0</v>
      </c>
      <c r="D156" s="156">
        <v>0</v>
      </c>
      <c r="E156" s="156">
        <v>0</v>
      </c>
      <c r="F156" s="156">
        <v>0</v>
      </c>
      <c r="G156" s="156">
        <v>0</v>
      </c>
      <c r="H156" s="156">
        <v>0</v>
      </c>
      <c r="I156" s="156">
        <v>0</v>
      </c>
      <c r="J156" s="156">
        <v>0</v>
      </c>
      <c r="K156" s="156">
        <v>0</v>
      </c>
      <c r="L156" s="156">
        <v>0</v>
      </c>
      <c r="M156" s="156">
        <v>0</v>
      </c>
      <c r="N156" s="156">
        <v>0</v>
      </c>
      <c r="O156" s="156">
        <v>0</v>
      </c>
      <c r="P156" s="156">
        <v>0</v>
      </c>
      <c r="Q156" s="156">
        <v>0</v>
      </c>
    </row>
    <row r="157" spans="1:17" ht="12" customHeight="1" x14ac:dyDescent="0.25">
      <c r="A157" s="158" t="s">
        <v>62</v>
      </c>
      <c r="B157" s="157"/>
      <c r="C157" s="157">
        <f t="shared" ref="C157" si="616">SUM(C158:C159)</f>
        <v>0</v>
      </c>
      <c r="D157" s="157">
        <f t="shared" ref="D157" si="617">SUM(D158:D159)</f>
        <v>0</v>
      </c>
      <c r="E157" s="157">
        <f t="shared" ref="E157" si="618">SUM(E158:E159)</f>
        <v>0</v>
      </c>
      <c r="F157" s="157">
        <f t="shared" ref="F157" si="619">SUM(F158:F159)</f>
        <v>0</v>
      </c>
      <c r="G157" s="157">
        <f t="shared" ref="G157" si="620">SUM(G158:G159)</f>
        <v>0</v>
      </c>
      <c r="H157" s="157">
        <f t="shared" ref="H157" si="621">SUM(H158:H159)</f>
        <v>0</v>
      </c>
      <c r="I157" s="157">
        <f t="shared" ref="I157" si="622">SUM(I158:I159)</f>
        <v>0</v>
      </c>
      <c r="J157" s="157">
        <f t="shared" ref="J157" si="623">SUM(J158:J159)</f>
        <v>0</v>
      </c>
      <c r="K157" s="157">
        <f t="shared" ref="K157" si="624">SUM(K158:K159)</f>
        <v>0</v>
      </c>
      <c r="L157" s="157">
        <f t="shared" ref="L157" si="625">SUM(L158:L159)</f>
        <v>0</v>
      </c>
      <c r="M157" s="157">
        <f t="shared" ref="M157" si="626">SUM(M158:M159)</f>
        <v>0</v>
      </c>
      <c r="N157" s="157">
        <f t="shared" ref="N157" si="627">SUM(N158:N159)</f>
        <v>0</v>
      </c>
      <c r="O157" s="157">
        <f t="shared" ref="O157" si="628">SUM(O158:O159)</f>
        <v>0</v>
      </c>
      <c r="P157" s="157">
        <f t="shared" ref="P157" si="629">SUM(P158:P159)</f>
        <v>0</v>
      </c>
      <c r="Q157" s="157">
        <f t="shared" ref="Q157" si="630">SUM(Q158:Q159)</f>
        <v>0</v>
      </c>
    </row>
    <row r="158" spans="1:17" ht="12" customHeight="1" x14ac:dyDescent="0.25">
      <c r="A158" s="23" t="s">
        <v>57</v>
      </c>
      <c r="B158" s="156"/>
      <c r="C158" s="156">
        <v>0</v>
      </c>
      <c r="D158" s="156">
        <v>0</v>
      </c>
      <c r="E158" s="156">
        <v>0</v>
      </c>
      <c r="F158" s="156">
        <v>0</v>
      </c>
      <c r="G158" s="156">
        <v>0</v>
      </c>
      <c r="H158" s="156">
        <v>0</v>
      </c>
      <c r="I158" s="156">
        <v>0</v>
      </c>
      <c r="J158" s="156">
        <v>0</v>
      </c>
      <c r="K158" s="156">
        <v>0</v>
      </c>
      <c r="L158" s="156">
        <v>0</v>
      </c>
      <c r="M158" s="156">
        <v>0</v>
      </c>
      <c r="N158" s="156">
        <v>0</v>
      </c>
      <c r="O158" s="156">
        <v>0</v>
      </c>
      <c r="P158" s="156">
        <v>0</v>
      </c>
      <c r="Q158" s="156">
        <v>0</v>
      </c>
    </row>
    <row r="159" spans="1:17" ht="12" customHeight="1" x14ac:dyDescent="0.25">
      <c r="A159" s="29" t="s">
        <v>140</v>
      </c>
      <c r="B159" s="57"/>
      <c r="C159" s="57">
        <v>0</v>
      </c>
      <c r="D159" s="57">
        <v>0</v>
      </c>
      <c r="E159" s="57">
        <v>0</v>
      </c>
      <c r="F159" s="57">
        <v>0</v>
      </c>
      <c r="G159" s="57">
        <v>0</v>
      </c>
      <c r="H159" s="57">
        <v>0</v>
      </c>
      <c r="I159" s="57">
        <v>0</v>
      </c>
      <c r="J159" s="57">
        <v>0</v>
      </c>
      <c r="K159" s="57">
        <v>0</v>
      </c>
      <c r="L159" s="57">
        <v>0</v>
      </c>
      <c r="M159" s="57">
        <v>0</v>
      </c>
      <c r="N159" s="57">
        <v>0</v>
      </c>
      <c r="O159" s="57">
        <v>0</v>
      </c>
      <c r="P159" s="57">
        <v>0</v>
      </c>
      <c r="Q159" s="57"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68">
        <f t="shared" ref="C161" si="631">SUM(C162,C164,C166,C175)</f>
        <v>0</v>
      </c>
      <c r="D161" s="168">
        <f t="shared" ref="D161" si="632">SUM(D162,D164,D166,D175)</f>
        <v>0</v>
      </c>
      <c r="E161" s="168">
        <f t="shared" ref="E161" si="633">SUM(E162,E164,E166,E175)</f>
        <v>0</v>
      </c>
      <c r="F161" s="168">
        <f t="shared" ref="F161" si="634">SUM(F162,F164,F166,F175)</f>
        <v>0</v>
      </c>
      <c r="G161" s="168">
        <f t="shared" ref="G161" si="635">SUM(G162,G164,G166,G175)</f>
        <v>0</v>
      </c>
      <c r="H161" s="168">
        <f t="shared" ref="H161" si="636">SUM(H162,H164,H166,H175)</f>
        <v>0</v>
      </c>
      <c r="I161" s="168">
        <f t="shared" ref="I161" si="637">SUM(I162,I164,I166,I175)</f>
        <v>0</v>
      </c>
      <c r="J161" s="168">
        <f t="shared" ref="J161" si="638">SUM(J162,J164,J166,J175)</f>
        <v>0</v>
      </c>
      <c r="K161" s="168">
        <f t="shared" ref="K161" si="639">SUM(K162,K164,K166,K175)</f>
        <v>0</v>
      </c>
      <c r="L161" s="168">
        <f t="shared" ref="L161" si="640">SUM(L162,L164,L166,L175)</f>
        <v>0</v>
      </c>
      <c r="M161" s="168">
        <f t="shared" ref="M161" si="641">SUM(M162,M164,M166,M175)</f>
        <v>0</v>
      </c>
      <c r="N161" s="168">
        <f t="shared" ref="N161" si="642">SUM(N162,N164,N166,N175)</f>
        <v>0</v>
      </c>
      <c r="O161" s="168">
        <f t="shared" ref="O161" si="643">SUM(O162,O164,O166,O175)</f>
        <v>0</v>
      </c>
      <c r="P161" s="168">
        <f t="shared" ref="P161" si="644">SUM(P162,P164,P166,P175)</f>
        <v>0</v>
      </c>
      <c r="Q161" s="168">
        <f t="shared" ref="Q161" si="645">SUM(Q162,Q164,Q166,Q175)</f>
        <v>0</v>
      </c>
    </row>
    <row r="162" spans="1:17" ht="12.95" customHeight="1" x14ac:dyDescent="0.25">
      <c r="A162" s="158" t="s">
        <v>65</v>
      </c>
      <c r="B162" s="157"/>
      <c r="C162" s="157">
        <f t="shared" ref="C162:Q162" si="646">C163</f>
        <v>0</v>
      </c>
      <c r="D162" s="157">
        <f t="shared" si="646"/>
        <v>0</v>
      </c>
      <c r="E162" s="157">
        <f t="shared" si="646"/>
        <v>0</v>
      </c>
      <c r="F162" s="157">
        <f t="shared" si="646"/>
        <v>0</v>
      </c>
      <c r="G162" s="157">
        <f t="shared" si="646"/>
        <v>0</v>
      </c>
      <c r="H162" s="157">
        <f t="shared" si="646"/>
        <v>0</v>
      </c>
      <c r="I162" s="157">
        <f t="shared" si="646"/>
        <v>0</v>
      </c>
      <c r="J162" s="157">
        <f t="shared" si="646"/>
        <v>0</v>
      </c>
      <c r="K162" s="157">
        <f t="shared" si="646"/>
        <v>0</v>
      </c>
      <c r="L162" s="157">
        <f t="shared" si="646"/>
        <v>0</v>
      </c>
      <c r="M162" s="157">
        <f t="shared" si="646"/>
        <v>0</v>
      </c>
      <c r="N162" s="157">
        <f t="shared" si="646"/>
        <v>0</v>
      </c>
      <c r="O162" s="157">
        <f t="shared" si="646"/>
        <v>0</v>
      </c>
      <c r="P162" s="157">
        <f t="shared" si="646"/>
        <v>0</v>
      </c>
      <c r="Q162" s="157">
        <f t="shared" si="646"/>
        <v>0</v>
      </c>
    </row>
    <row r="163" spans="1:17" ht="12" customHeight="1" x14ac:dyDescent="0.25">
      <c r="A163" s="23" t="s">
        <v>60</v>
      </c>
      <c r="B163" s="57"/>
      <c r="C163" s="57">
        <v>0</v>
      </c>
      <c r="D163" s="57">
        <v>0</v>
      </c>
      <c r="E163" s="57">
        <v>0</v>
      </c>
      <c r="F163" s="57">
        <v>0</v>
      </c>
      <c r="G163" s="57">
        <v>0</v>
      </c>
      <c r="H163" s="57">
        <v>0</v>
      </c>
      <c r="I163" s="57">
        <v>0</v>
      </c>
      <c r="J163" s="57">
        <v>0</v>
      </c>
      <c r="K163" s="57">
        <v>0</v>
      </c>
      <c r="L163" s="57">
        <v>0</v>
      </c>
      <c r="M163" s="57">
        <v>0</v>
      </c>
      <c r="N163" s="57">
        <v>0</v>
      </c>
      <c r="O163" s="57">
        <v>0</v>
      </c>
      <c r="P163" s="57">
        <v>0</v>
      </c>
      <c r="Q163" s="57">
        <v>0</v>
      </c>
    </row>
    <row r="164" spans="1:17" ht="12.95" customHeight="1" x14ac:dyDescent="0.25">
      <c r="A164" s="158" t="s">
        <v>112</v>
      </c>
      <c r="B164" s="157"/>
      <c r="C164" s="157">
        <f t="shared" ref="C164:Q164" si="647">C165</f>
        <v>0</v>
      </c>
      <c r="D164" s="157">
        <f t="shared" si="647"/>
        <v>0</v>
      </c>
      <c r="E164" s="157">
        <f t="shared" si="647"/>
        <v>0</v>
      </c>
      <c r="F164" s="157">
        <f t="shared" si="647"/>
        <v>0</v>
      </c>
      <c r="G164" s="157">
        <f t="shared" si="647"/>
        <v>0</v>
      </c>
      <c r="H164" s="157">
        <f t="shared" si="647"/>
        <v>0</v>
      </c>
      <c r="I164" s="157">
        <f t="shared" si="647"/>
        <v>0</v>
      </c>
      <c r="J164" s="157">
        <f t="shared" si="647"/>
        <v>0</v>
      </c>
      <c r="K164" s="157">
        <f t="shared" si="647"/>
        <v>0</v>
      </c>
      <c r="L164" s="157">
        <f t="shared" si="647"/>
        <v>0</v>
      </c>
      <c r="M164" s="157">
        <f t="shared" si="647"/>
        <v>0</v>
      </c>
      <c r="N164" s="157">
        <f t="shared" si="647"/>
        <v>0</v>
      </c>
      <c r="O164" s="157">
        <f t="shared" si="647"/>
        <v>0</v>
      </c>
      <c r="P164" s="157">
        <f t="shared" si="647"/>
        <v>0</v>
      </c>
      <c r="Q164" s="157">
        <f t="shared" si="647"/>
        <v>0</v>
      </c>
    </row>
    <row r="165" spans="1:17" ht="12" customHeight="1" x14ac:dyDescent="0.25">
      <c r="A165" s="23" t="s">
        <v>60</v>
      </c>
      <c r="B165" s="156"/>
      <c r="C165" s="156">
        <v>0</v>
      </c>
      <c r="D165" s="156">
        <v>0</v>
      </c>
      <c r="E165" s="156">
        <v>0</v>
      </c>
      <c r="F165" s="156">
        <v>0</v>
      </c>
      <c r="G165" s="156">
        <v>0</v>
      </c>
      <c r="H165" s="156">
        <v>0</v>
      </c>
      <c r="I165" s="156">
        <v>0</v>
      </c>
      <c r="J165" s="156">
        <v>0</v>
      </c>
      <c r="K165" s="156">
        <v>0</v>
      </c>
      <c r="L165" s="156">
        <v>0</v>
      </c>
      <c r="M165" s="156">
        <v>0</v>
      </c>
      <c r="N165" s="156">
        <v>0</v>
      </c>
      <c r="O165" s="156">
        <v>0</v>
      </c>
      <c r="P165" s="156">
        <v>0</v>
      </c>
      <c r="Q165" s="156">
        <v>0</v>
      </c>
    </row>
    <row r="166" spans="1:17" ht="12" customHeight="1" x14ac:dyDescent="0.25">
      <c r="A166" s="158" t="s">
        <v>63</v>
      </c>
      <c r="B166" s="157"/>
      <c r="C166" s="157">
        <f t="shared" ref="C166" si="648">SUM(C167:C168,C171:C172)</f>
        <v>0</v>
      </c>
      <c r="D166" s="157">
        <f t="shared" ref="D166" si="649">SUM(D167:D168,D171:D172)</f>
        <v>0</v>
      </c>
      <c r="E166" s="157">
        <f t="shared" ref="E166" si="650">SUM(E167:E168,E171:E172)</f>
        <v>0</v>
      </c>
      <c r="F166" s="157">
        <f t="shared" ref="F166" si="651">SUM(F167:F168,F171:F172)</f>
        <v>0</v>
      </c>
      <c r="G166" s="157">
        <f t="shared" ref="G166" si="652">SUM(G167:G168,G171:G172)</f>
        <v>0</v>
      </c>
      <c r="H166" s="157">
        <f t="shared" ref="H166" si="653">SUM(H167:H168,H171:H172)</f>
        <v>0</v>
      </c>
      <c r="I166" s="157">
        <f t="shared" ref="I166" si="654">SUM(I167:I168,I171:I172)</f>
        <v>0</v>
      </c>
      <c r="J166" s="157">
        <f t="shared" ref="J166" si="655">SUM(J167:J168,J171:J172)</f>
        <v>0</v>
      </c>
      <c r="K166" s="157">
        <f t="shared" ref="K166" si="656">SUM(K167:K168,K171:K172)</f>
        <v>0</v>
      </c>
      <c r="L166" s="157">
        <f t="shared" ref="L166" si="657">SUM(L167:L168,L171:L172)</f>
        <v>0</v>
      </c>
      <c r="M166" s="157">
        <f t="shared" ref="M166" si="658">SUM(M167:M168,M171:M172)</f>
        <v>0</v>
      </c>
      <c r="N166" s="157">
        <f t="shared" ref="N166" si="659">SUM(N167:N168,N171:N172)</f>
        <v>0</v>
      </c>
      <c r="O166" s="157">
        <f t="shared" ref="O166" si="660">SUM(O167:O168,O171:O172)</f>
        <v>0</v>
      </c>
      <c r="P166" s="157">
        <f t="shared" ref="P166" si="661">SUM(P167:P168,P171:P172)</f>
        <v>0</v>
      </c>
      <c r="Q166" s="157">
        <f t="shared" ref="Q166" si="662">SUM(Q167:Q168,Q171:Q172)</f>
        <v>0</v>
      </c>
    </row>
    <row r="167" spans="1:17" ht="12" customHeight="1" x14ac:dyDescent="0.25">
      <c r="A167" s="167" t="s">
        <v>144</v>
      </c>
      <c r="B167" s="132"/>
      <c r="C167" s="132">
        <v>0</v>
      </c>
      <c r="D167" s="132">
        <v>0</v>
      </c>
      <c r="E167" s="132">
        <v>0</v>
      </c>
      <c r="F167" s="132">
        <v>0</v>
      </c>
      <c r="G167" s="132">
        <v>0</v>
      </c>
      <c r="H167" s="132">
        <v>0</v>
      </c>
      <c r="I167" s="132">
        <v>0</v>
      </c>
      <c r="J167" s="132">
        <v>0</v>
      </c>
      <c r="K167" s="132">
        <v>0</v>
      </c>
      <c r="L167" s="132">
        <v>0</v>
      </c>
      <c r="M167" s="132">
        <v>0</v>
      </c>
      <c r="N167" s="132">
        <v>0</v>
      </c>
      <c r="O167" s="132">
        <v>0</v>
      </c>
      <c r="P167" s="132">
        <v>0</v>
      </c>
      <c r="Q167" s="132">
        <v>0</v>
      </c>
    </row>
    <row r="168" spans="1:17" ht="12" customHeight="1" x14ac:dyDescent="0.25">
      <c r="A168" s="167" t="s">
        <v>143</v>
      </c>
      <c r="B168" s="132"/>
      <c r="C168" s="132">
        <f t="shared" ref="C168" si="663">SUM(C169:C170)</f>
        <v>0</v>
      </c>
      <c r="D168" s="132">
        <f t="shared" ref="D168" si="664">SUM(D169:D170)</f>
        <v>0</v>
      </c>
      <c r="E168" s="132">
        <f t="shared" ref="E168" si="665">SUM(E169:E170)</f>
        <v>0</v>
      </c>
      <c r="F168" s="132">
        <f t="shared" ref="F168" si="666">SUM(F169:F170)</f>
        <v>0</v>
      </c>
      <c r="G168" s="132">
        <f t="shared" ref="G168" si="667">SUM(G169:G170)</f>
        <v>0</v>
      </c>
      <c r="H168" s="132">
        <f t="shared" ref="H168" si="668">SUM(H169:H170)</f>
        <v>0</v>
      </c>
      <c r="I168" s="132">
        <f t="shared" ref="I168" si="669">SUM(I169:I170)</f>
        <v>0</v>
      </c>
      <c r="J168" s="132">
        <f t="shared" ref="J168" si="670">SUM(J169:J170)</f>
        <v>0</v>
      </c>
      <c r="K168" s="132">
        <f t="shared" ref="K168" si="671">SUM(K169:K170)</f>
        <v>0</v>
      </c>
      <c r="L168" s="132">
        <f t="shared" ref="L168" si="672">SUM(L169:L170)</f>
        <v>0</v>
      </c>
      <c r="M168" s="132">
        <f t="shared" ref="M168" si="673">SUM(M169:M170)</f>
        <v>0</v>
      </c>
      <c r="N168" s="132">
        <f t="shared" ref="N168" si="674">SUM(N169:N170)</f>
        <v>0</v>
      </c>
      <c r="O168" s="132">
        <f t="shared" ref="O168" si="675">SUM(O169:O170)</f>
        <v>0</v>
      </c>
      <c r="P168" s="132">
        <f t="shared" ref="P168" si="676">SUM(P169:P170)</f>
        <v>0</v>
      </c>
      <c r="Q168" s="132">
        <f t="shared" ref="Q168" si="677">SUM(Q169:Q170)</f>
        <v>0</v>
      </c>
    </row>
    <row r="169" spans="1:17" ht="12" customHeight="1" x14ac:dyDescent="0.25">
      <c r="A169" s="166" t="s">
        <v>57</v>
      </c>
      <c r="B169" s="165"/>
      <c r="C169" s="165">
        <v>0</v>
      </c>
      <c r="D169" s="165">
        <v>0</v>
      </c>
      <c r="E169" s="165">
        <v>0</v>
      </c>
      <c r="F169" s="165">
        <v>0</v>
      </c>
      <c r="G169" s="165">
        <v>0</v>
      </c>
      <c r="H169" s="165">
        <v>0</v>
      </c>
      <c r="I169" s="165">
        <v>0</v>
      </c>
      <c r="J169" s="165">
        <v>0</v>
      </c>
      <c r="K169" s="165">
        <v>0</v>
      </c>
      <c r="L169" s="165">
        <v>0</v>
      </c>
      <c r="M169" s="165">
        <v>0</v>
      </c>
      <c r="N169" s="165">
        <v>0</v>
      </c>
      <c r="O169" s="165">
        <v>0</v>
      </c>
      <c r="P169" s="165">
        <v>0</v>
      </c>
      <c r="Q169" s="165">
        <v>0</v>
      </c>
    </row>
    <row r="170" spans="1:17" ht="12" customHeight="1" x14ac:dyDescent="0.25">
      <c r="A170" s="147" t="s">
        <v>59</v>
      </c>
      <c r="B170" s="164"/>
      <c r="C170" s="164">
        <v>0</v>
      </c>
      <c r="D170" s="164">
        <v>0</v>
      </c>
      <c r="E170" s="164">
        <v>0</v>
      </c>
      <c r="F170" s="164">
        <v>0</v>
      </c>
      <c r="G170" s="164">
        <v>0</v>
      </c>
      <c r="H170" s="164">
        <v>0</v>
      </c>
      <c r="I170" s="164">
        <v>0</v>
      </c>
      <c r="J170" s="164">
        <v>0</v>
      </c>
      <c r="K170" s="164">
        <v>0</v>
      </c>
      <c r="L170" s="164">
        <v>0</v>
      </c>
      <c r="M170" s="164">
        <v>0</v>
      </c>
      <c r="N170" s="164">
        <v>0</v>
      </c>
      <c r="O170" s="164">
        <v>0</v>
      </c>
      <c r="P170" s="164">
        <v>0</v>
      </c>
      <c r="Q170" s="164">
        <v>0</v>
      </c>
    </row>
    <row r="171" spans="1:17" ht="12" customHeight="1" x14ac:dyDescent="0.25">
      <c r="A171" s="163" t="s">
        <v>142</v>
      </c>
      <c r="B171" s="162"/>
      <c r="C171" s="162">
        <v>0</v>
      </c>
      <c r="D171" s="162">
        <v>0</v>
      </c>
      <c r="E171" s="162">
        <v>0</v>
      </c>
      <c r="F171" s="162">
        <v>0</v>
      </c>
      <c r="G171" s="162">
        <v>0</v>
      </c>
      <c r="H171" s="162">
        <v>0</v>
      </c>
      <c r="I171" s="162">
        <v>0</v>
      </c>
      <c r="J171" s="162">
        <v>0</v>
      </c>
      <c r="K171" s="162">
        <v>0</v>
      </c>
      <c r="L171" s="162">
        <v>0</v>
      </c>
      <c r="M171" s="162">
        <v>0</v>
      </c>
      <c r="N171" s="162">
        <v>0</v>
      </c>
      <c r="O171" s="162">
        <v>0</v>
      </c>
      <c r="P171" s="162">
        <v>0</v>
      </c>
      <c r="Q171" s="162">
        <v>0</v>
      </c>
    </row>
    <row r="172" spans="1:17" ht="12" customHeight="1" x14ac:dyDescent="0.25">
      <c r="A172" s="161" t="s">
        <v>141</v>
      </c>
      <c r="B172" s="160"/>
      <c r="C172" s="160">
        <f t="shared" ref="C172" si="678">SUM(C173:C174)</f>
        <v>0</v>
      </c>
      <c r="D172" s="160">
        <f t="shared" ref="D172" si="679">SUM(D173:D174)</f>
        <v>0</v>
      </c>
      <c r="E172" s="160">
        <f t="shared" ref="E172" si="680">SUM(E173:E174)</f>
        <v>0</v>
      </c>
      <c r="F172" s="160">
        <f t="shared" ref="F172" si="681">SUM(F173:F174)</f>
        <v>0</v>
      </c>
      <c r="G172" s="160">
        <f t="shared" ref="G172" si="682">SUM(G173:G174)</f>
        <v>0</v>
      </c>
      <c r="H172" s="160">
        <f t="shared" ref="H172" si="683">SUM(H173:H174)</f>
        <v>0</v>
      </c>
      <c r="I172" s="160">
        <f t="shared" ref="I172" si="684">SUM(I173:I174)</f>
        <v>0</v>
      </c>
      <c r="J172" s="160">
        <f t="shared" ref="J172" si="685">SUM(J173:J174)</f>
        <v>0</v>
      </c>
      <c r="K172" s="160">
        <f t="shared" ref="K172" si="686">SUM(K173:K174)</f>
        <v>0</v>
      </c>
      <c r="L172" s="160">
        <f t="shared" ref="L172" si="687">SUM(L173:L174)</f>
        <v>0</v>
      </c>
      <c r="M172" s="160">
        <f t="shared" ref="M172" si="688">SUM(M173:M174)</f>
        <v>0</v>
      </c>
      <c r="N172" s="160">
        <f t="shared" ref="N172" si="689">SUM(N173:N174)</f>
        <v>0</v>
      </c>
      <c r="O172" s="160">
        <f t="shared" ref="O172" si="690">SUM(O173:O174)</f>
        <v>0</v>
      </c>
      <c r="P172" s="160">
        <f t="shared" ref="P172" si="691">SUM(P173:P174)</f>
        <v>0</v>
      </c>
      <c r="Q172" s="160">
        <f t="shared" ref="Q172" si="692">SUM(Q173:Q174)</f>
        <v>0</v>
      </c>
    </row>
    <row r="173" spans="1:17" ht="12" customHeight="1" x14ac:dyDescent="0.25">
      <c r="A173" s="148" t="s">
        <v>60</v>
      </c>
      <c r="B173" s="156"/>
      <c r="C173" s="156">
        <v>0</v>
      </c>
      <c r="D173" s="156">
        <v>0</v>
      </c>
      <c r="E173" s="156">
        <v>0</v>
      </c>
      <c r="F173" s="156">
        <v>0</v>
      </c>
      <c r="G173" s="156">
        <v>0</v>
      </c>
      <c r="H173" s="156">
        <v>0</v>
      </c>
      <c r="I173" s="156">
        <v>0</v>
      </c>
      <c r="J173" s="156">
        <v>0</v>
      </c>
      <c r="K173" s="156">
        <v>0</v>
      </c>
      <c r="L173" s="156">
        <v>0</v>
      </c>
      <c r="M173" s="156">
        <v>0</v>
      </c>
      <c r="N173" s="156">
        <v>0</v>
      </c>
      <c r="O173" s="156">
        <v>0</v>
      </c>
      <c r="P173" s="156">
        <v>0</v>
      </c>
      <c r="Q173" s="156">
        <v>0</v>
      </c>
    </row>
    <row r="174" spans="1:17" ht="12" customHeight="1" x14ac:dyDescent="0.25">
      <c r="A174" s="159" t="s">
        <v>59</v>
      </c>
      <c r="B174" s="57"/>
      <c r="C174" s="57">
        <v>0</v>
      </c>
      <c r="D174" s="57">
        <v>0</v>
      </c>
      <c r="E174" s="57">
        <v>0</v>
      </c>
      <c r="F174" s="57">
        <v>0</v>
      </c>
      <c r="G174" s="57">
        <v>0</v>
      </c>
      <c r="H174" s="57">
        <v>0</v>
      </c>
      <c r="I174" s="57">
        <v>0</v>
      </c>
      <c r="J174" s="57">
        <v>0</v>
      </c>
      <c r="K174" s="57">
        <v>0</v>
      </c>
      <c r="L174" s="57">
        <v>0</v>
      </c>
      <c r="M174" s="57">
        <v>0</v>
      </c>
      <c r="N174" s="57">
        <v>0</v>
      </c>
      <c r="O174" s="57">
        <v>0</v>
      </c>
      <c r="P174" s="57">
        <v>0</v>
      </c>
      <c r="Q174" s="57">
        <v>0</v>
      </c>
    </row>
    <row r="175" spans="1:17" ht="12" customHeight="1" x14ac:dyDescent="0.25">
      <c r="A175" s="158" t="s">
        <v>62</v>
      </c>
      <c r="B175" s="157"/>
      <c r="C175" s="157">
        <f t="shared" ref="C175" si="693">SUM(C176:C177)</f>
        <v>0</v>
      </c>
      <c r="D175" s="157">
        <f t="shared" ref="D175" si="694">SUM(D176:D177)</f>
        <v>0</v>
      </c>
      <c r="E175" s="157">
        <f t="shared" ref="E175" si="695">SUM(E176:E177)</f>
        <v>0</v>
      </c>
      <c r="F175" s="157">
        <f t="shared" ref="F175" si="696">SUM(F176:F177)</f>
        <v>0</v>
      </c>
      <c r="G175" s="157">
        <f t="shared" ref="G175" si="697">SUM(G176:G177)</f>
        <v>0</v>
      </c>
      <c r="H175" s="157">
        <f t="shared" ref="H175" si="698">SUM(H176:H177)</f>
        <v>0</v>
      </c>
      <c r="I175" s="157">
        <f t="shared" ref="I175" si="699">SUM(I176:I177)</f>
        <v>0</v>
      </c>
      <c r="J175" s="157">
        <f t="shared" ref="J175" si="700">SUM(J176:J177)</f>
        <v>0</v>
      </c>
      <c r="K175" s="157">
        <f t="shared" ref="K175" si="701">SUM(K176:K177)</f>
        <v>0</v>
      </c>
      <c r="L175" s="157">
        <f t="shared" ref="L175" si="702">SUM(L176:L177)</f>
        <v>0</v>
      </c>
      <c r="M175" s="157">
        <f t="shared" ref="M175" si="703">SUM(M176:M177)</f>
        <v>0</v>
      </c>
      <c r="N175" s="157">
        <f t="shared" ref="N175" si="704">SUM(N176:N177)</f>
        <v>0</v>
      </c>
      <c r="O175" s="157">
        <f t="shared" ref="O175" si="705">SUM(O176:O177)</f>
        <v>0</v>
      </c>
      <c r="P175" s="157">
        <f t="shared" ref="P175" si="706">SUM(P176:P177)</f>
        <v>0</v>
      </c>
      <c r="Q175" s="157">
        <f t="shared" ref="Q175" si="707">SUM(Q176:Q177)</f>
        <v>0</v>
      </c>
    </row>
    <row r="176" spans="1:17" ht="12" customHeight="1" x14ac:dyDescent="0.25">
      <c r="A176" s="23" t="s">
        <v>57</v>
      </c>
      <c r="B176" s="156"/>
      <c r="C176" s="156">
        <v>0</v>
      </c>
      <c r="D176" s="156">
        <v>0</v>
      </c>
      <c r="E176" s="156">
        <v>0</v>
      </c>
      <c r="F176" s="156">
        <v>0</v>
      </c>
      <c r="G176" s="156">
        <v>0</v>
      </c>
      <c r="H176" s="156">
        <v>0</v>
      </c>
      <c r="I176" s="156">
        <v>0</v>
      </c>
      <c r="J176" s="156">
        <v>0</v>
      </c>
      <c r="K176" s="156">
        <v>0</v>
      </c>
      <c r="L176" s="156">
        <v>0</v>
      </c>
      <c r="M176" s="156">
        <v>0</v>
      </c>
      <c r="N176" s="156">
        <v>0</v>
      </c>
      <c r="O176" s="156">
        <v>0</v>
      </c>
      <c r="P176" s="156">
        <v>0</v>
      </c>
      <c r="Q176" s="156">
        <v>0</v>
      </c>
    </row>
    <row r="177" spans="1:17" ht="12" customHeight="1" x14ac:dyDescent="0.25">
      <c r="A177" s="29" t="s">
        <v>140</v>
      </c>
      <c r="B177" s="57"/>
      <c r="C177" s="57">
        <v>0</v>
      </c>
      <c r="D177" s="57">
        <v>0</v>
      </c>
      <c r="E177" s="57">
        <v>0</v>
      </c>
      <c r="F177" s="57">
        <v>0</v>
      </c>
      <c r="G177" s="57">
        <v>0</v>
      </c>
      <c r="H177" s="57">
        <v>0</v>
      </c>
      <c r="I177" s="57">
        <v>0</v>
      </c>
      <c r="J177" s="57">
        <v>0</v>
      </c>
      <c r="K177" s="57">
        <v>0</v>
      </c>
      <c r="L177" s="57">
        <v>0</v>
      </c>
      <c r="M177" s="57">
        <v>0</v>
      </c>
      <c r="N177" s="57">
        <v>0</v>
      </c>
      <c r="O177" s="57">
        <v>0</v>
      </c>
      <c r="P177" s="57">
        <v>0</v>
      </c>
      <c r="Q177" s="57"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275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178</v>
      </c>
    </row>
    <row r="3" spans="1:17" ht="12" customHeight="1" x14ac:dyDescent="0.25">
      <c r="A3" s="152" t="s">
        <v>172</v>
      </c>
      <c r="B3" s="168"/>
      <c r="C3" s="168">
        <f t="shared" ref="C3" si="0">SUM(C4,C7,C9,C19)</f>
        <v>0</v>
      </c>
      <c r="D3" s="168">
        <f t="shared" ref="D3" si="1">SUM(D4,D7,D9,D19)</f>
        <v>0</v>
      </c>
      <c r="E3" s="168">
        <f t="shared" ref="E3" si="2">SUM(E4,E7,E9,E19)</f>
        <v>0</v>
      </c>
      <c r="F3" s="168">
        <f t="shared" ref="F3" si="3">SUM(F4,F7,F9,F19)</f>
        <v>22619.096137235098</v>
      </c>
      <c r="G3" s="168">
        <f t="shared" ref="G3" si="4">SUM(G4,G7,G9,G19)</f>
        <v>0</v>
      </c>
      <c r="H3" s="168">
        <f t="shared" ref="H3" si="5">SUM(H4,H7,H9,H19)</f>
        <v>20880.042415209718</v>
      </c>
      <c r="I3" s="168">
        <f t="shared" ref="I3" si="6">SUM(I4,I7,I9,I19)</f>
        <v>18625.665188248462</v>
      </c>
      <c r="J3" s="168">
        <f t="shared" ref="J3" si="7">SUM(J4,J7,J9,J19)</f>
        <v>19971.646756116352</v>
      </c>
      <c r="K3" s="168">
        <f t="shared" ref="K3" si="8">SUM(K4,K7,K9,K19)</f>
        <v>0</v>
      </c>
      <c r="L3" s="168">
        <f t="shared" ref="L3" si="9">SUM(L4,L7,L9,L19)</f>
        <v>21784.037495079934</v>
      </c>
      <c r="M3" s="168">
        <f t="shared" ref="M3" si="10">SUM(M4,M7,M9,M19)</f>
        <v>0</v>
      </c>
      <c r="N3" s="168">
        <f t="shared" ref="N3" si="11">SUM(N4,N7,N9,N19)</f>
        <v>21830.824045819922</v>
      </c>
      <c r="O3" s="168">
        <f t="shared" ref="O3" si="12">SUM(O4,O7,O9,O19)</f>
        <v>0</v>
      </c>
      <c r="P3" s="168">
        <f t="shared" ref="P3" si="13">SUM(P4,P7,P9,P19)</f>
        <v>20344.867293054009</v>
      </c>
      <c r="Q3" s="168">
        <f t="shared" ref="Q3" si="14">SUM(Q4,Q7,Q9,Q19)</f>
        <v>21262.980360824564</v>
      </c>
    </row>
    <row r="4" spans="1:17" ht="12.95" customHeight="1" x14ac:dyDescent="0.25">
      <c r="A4" s="158" t="s">
        <v>65</v>
      </c>
      <c r="B4" s="157"/>
      <c r="C4" s="157">
        <f t="shared" ref="C4:Q4" si="15">SUM(C5:C6)</f>
        <v>0</v>
      </c>
      <c r="D4" s="157">
        <f t="shared" si="15"/>
        <v>0</v>
      </c>
      <c r="E4" s="157">
        <f t="shared" si="15"/>
        <v>0</v>
      </c>
      <c r="F4" s="157">
        <f t="shared" si="15"/>
        <v>18266.706964044068</v>
      </c>
      <c r="G4" s="157">
        <f t="shared" si="15"/>
        <v>0</v>
      </c>
      <c r="H4" s="157">
        <f t="shared" si="15"/>
        <v>16269.291050681983</v>
      </c>
      <c r="I4" s="157">
        <f t="shared" si="15"/>
        <v>14206.936685897557</v>
      </c>
      <c r="J4" s="157">
        <f t="shared" si="15"/>
        <v>15731.24647823285</v>
      </c>
      <c r="K4" s="157">
        <f t="shared" si="15"/>
        <v>0</v>
      </c>
      <c r="L4" s="157">
        <f t="shared" si="15"/>
        <v>18174.481755497469</v>
      </c>
      <c r="M4" s="157">
        <f t="shared" si="15"/>
        <v>0</v>
      </c>
      <c r="N4" s="157">
        <f t="shared" si="15"/>
        <v>17239.97857194742</v>
      </c>
      <c r="O4" s="157">
        <f t="shared" si="15"/>
        <v>0</v>
      </c>
      <c r="P4" s="157">
        <f t="shared" si="15"/>
        <v>15472.986309917151</v>
      </c>
      <c r="Q4" s="157">
        <f t="shared" si="15"/>
        <v>16830.573156163122</v>
      </c>
    </row>
    <row r="5" spans="1:17" ht="12" customHeight="1" x14ac:dyDescent="0.25">
      <c r="A5" s="23" t="s">
        <v>58</v>
      </c>
      <c r="B5" s="156"/>
      <c r="C5" s="156">
        <f>IF(RES_hhdet_in_fec!C5=0,0,RES_hhdet_in_fec!C5/0.086*1000000/RES_hhdet_in_new!C5)</f>
        <v>0</v>
      </c>
      <c r="D5" s="156">
        <f>IF(RES_hhdet_in_fec!D5=0,0,RES_hhdet_in_fec!D5/0.086*1000000/RES_hhdet_in_new!D5)</f>
        <v>0</v>
      </c>
      <c r="E5" s="156">
        <f>IF(RES_hhdet_in_fec!E5=0,0,RES_hhdet_in_fec!E5/0.086*1000000/RES_hhdet_in_new!E5)</f>
        <v>0</v>
      </c>
      <c r="F5" s="156">
        <f>IF(RES_hhdet_in_fec!F5=0,0,RES_hhdet_in_fec!F5/0.086*1000000/RES_hhdet_in_new!F5)</f>
        <v>18175.80360353045</v>
      </c>
      <c r="G5" s="156">
        <f>IF(RES_hhdet_in_fec!G5=0,0,RES_hhdet_in_fec!G5/0.086*1000000/RES_hhdet_in_new!G5)</f>
        <v>0</v>
      </c>
      <c r="H5" s="156">
        <f>IF(RES_hhdet_in_fec!H5=0,0,RES_hhdet_in_fec!H5/0.086*1000000/RES_hhdet_in_new!H5)</f>
        <v>16206.499316990101</v>
      </c>
      <c r="I5" s="156">
        <f>IF(RES_hhdet_in_fec!I5=0,0,RES_hhdet_in_fec!I5/0.086*1000000/RES_hhdet_in_new!I5)</f>
        <v>14102.539247903138</v>
      </c>
      <c r="J5" s="156">
        <f>IF(RES_hhdet_in_fec!J5=0,0,RES_hhdet_in_fec!J5/0.086*1000000/RES_hhdet_in_new!J5)</f>
        <v>15651.36535315173</v>
      </c>
      <c r="K5" s="156">
        <f>IF(RES_hhdet_in_fec!K5=0,0,RES_hhdet_in_fec!K5/0.086*1000000/RES_hhdet_in_new!K5)</f>
        <v>0</v>
      </c>
      <c r="L5" s="156">
        <f>IF(RES_hhdet_in_fec!L5=0,0,RES_hhdet_in_fec!L5/0.086*1000000/RES_hhdet_in_new!L5)</f>
        <v>18079.47611988167</v>
      </c>
      <c r="M5" s="156">
        <f>IF(RES_hhdet_in_fec!M5=0,0,RES_hhdet_in_fec!M5/0.086*1000000/RES_hhdet_in_new!M5)</f>
        <v>0</v>
      </c>
      <c r="N5" s="156">
        <f>IF(RES_hhdet_in_fec!N5=0,0,RES_hhdet_in_fec!N5/0.086*1000000/RES_hhdet_in_new!N5)</f>
        <v>17121.498921702845</v>
      </c>
      <c r="O5" s="156">
        <f>IF(RES_hhdet_in_fec!O5=0,0,RES_hhdet_in_fec!O5/0.086*1000000/RES_hhdet_in_new!O5)</f>
        <v>0</v>
      </c>
      <c r="P5" s="156">
        <f>IF(RES_hhdet_in_fec!P5=0,0,RES_hhdet_in_fec!P5/0.086*1000000/RES_hhdet_in_new!P5)</f>
        <v>15334.979512598122</v>
      </c>
      <c r="Q5" s="156">
        <f>IF(RES_hhdet_in_fec!Q5=0,0,RES_hhdet_in_fec!Q5/0.086*1000000/RES_hhdet_in_new!Q5)</f>
        <v>16724.323726231214</v>
      </c>
    </row>
    <row r="6" spans="1:17" ht="12" customHeight="1" x14ac:dyDescent="0.25">
      <c r="A6" s="23" t="s">
        <v>60</v>
      </c>
      <c r="B6" s="156"/>
      <c r="C6" s="156">
        <f>IF(RES_hhdet_in_fec!C6=0,0,RES_hhdet_in_fec!C6/0.086*1000000/RES_hhdet_in_new!C5)</f>
        <v>0</v>
      </c>
      <c r="D6" s="156">
        <f>IF(RES_hhdet_in_fec!D6=0,0,RES_hhdet_in_fec!D6/0.086*1000000/RES_hhdet_in_new!D5)</f>
        <v>0</v>
      </c>
      <c r="E6" s="156">
        <f>IF(RES_hhdet_in_fec!E6=0,0,RES_hhdet_in_fec!E6/0.086*1000000/RES_hhdet_in_new!E5)</f>
        <v>0</v>
      </c>
      <c r="F6" s="156">
        <f>IF(RES_hhdet_in_fec!F6=0,0,RES_hhdet_in_fec!F6/0.086*1000000/RES_hhdet_in_new!F5)</f>
        <v>90.903360513616576</v>
      </c>
      <c r="G6" s="156">
        <f>IF(RES_hhdet_in_fec!G6=0,0,RES_hhdet_in_fec!G6/0.086*1000000/RES_hhdet_in_new!G5)</f>
        <v>0</v>
      </c>
      <c r="H6" s="156">
        <f>IF(RES_hhdet_in_fec!H6=0,0,RES_hhdet_in_fec!H6/0.086*1000000/RES_hhdet_in_new!H5)</f>
        <v>62.791733691880921</v>
      </c>
      <c r="I6" s="156">
        <f>IF(RES_hhdet_in_fec!I6=0,0,RES_hhdet_in_fec!I6/0.086*1000000/RES_hhdet_in_new!I5)</f>
        <v>104.39743799442019</v>
      </c>
      <c r="J6" s="156">
        <f>IF(RES_hhdet_in_fec!J6=0,0,RES_hhdet_in_fec!J6/0.086*1000000/RES_hhdet_in_new!J5)</f>
        <v>79.881125081118697</v>
      </c>
      <c r="K6" s="156">
        <f>IF(RES_hhdet_in_fec!K6=0,0,RES_hhdet_in_fec!K6/0.086*1000000/RES_hhdet_in_new!K5)</f>
        <v>0</v>
      </c>
      <c r="L6" s="156">
        <f>IF(RES_hhdet_in_fec!L6=0,0,RES_hhdet_in_fec!L6/0.086*1000000/RES_hhdet_in_new!L5)</f>
        <v>95.005635615797956</v>
      </c>
      <c r="M6" s="156">
        <f>IF(RES_hhdet_in_fec!M6=0,0,RES_hhdet_in_fec!M6/0.086*1000000/RES_hhdet_in_new!M5)</f>
        <v>0</v>
      </c>
      <c r="N6" s="156">
        <f>IF(RES_hhdet_in_fec!N6=0,0,RES_hhdet_in_fec!N6/0.086*1000000/RES_hhdet_in_new!N5)</f>
        <v>118.47965024457528</v>
      </c>
      <c r="O6" s="156">
        <f>IF(RES_hhdet_in_fec!O6=0,0,RES_hhdet_in_fec!O6/0.086*1000000/RES_hhdet_in_new!O5)</f>
        <v>0</v>
      </c>
      <c r="P6" s="156">
        <f>IF(RES_hhdet_in_fec!P6=0,0,RES_hhdet_in_fec!P6/0.086*1000000/RES_hhdet_in_new!P5)</f>
        <v>138.00679731902935</v>
      </c>
      <c r="Q6" s="156">
        <f>IF(RES_hhdet_in_fec!Q6=0,0,RES_hhdet_in_fec!Q6/0.086*1000000/RES_hhdet_in_new!Q5)</f>
        <v>106.24942993190864</v>
      </c>
    </row>
    <row r="7" spans="1:17" ht="12.95" customHeight="1" x14ac:dyDescent="0.25">
      <c r="A7" s="158" t="s">
        <v>112</v>
      </c>
      <c r="B7" s="157"/>
      <c r="C7" s="157">
        <f t="shared" ref="C7:Q7" si="16">C8</f>
        <v>0</v>
      </c>
      <c r="D7" s="157">
        <f t="shared" si="16"/>
        <v>0</v>
      </c>
      <c r="E7" s="157">
        <f t="shared" si="16"/>
        <v>0</v>
      </c>
      <c r="F7" s="157">
        <f t="shared" si="16"/>
        <v>860.83489799872098</v>
      </c>
      <c r="G7" s="157">
        <f t="shared" si="16"/>
        <v>0</v>
      </c>
      <c r="H7" s="157">
        <f t="shared" si="16"/>
        <v>927.4734658739909</v>
      </c>
      <c r="I7" s="157">
        <f t="shared" si="16"/>
        <v>1059.79027916379</v>
      </c>
      <c r="J7" s="157">
        <f t="shared" si="16"/>
        <v>712.66595755540277</v>
      </c>
      <c r="K7" s="157">
        <f t="shared" si="16"/>
        <v>0</v>
      </c>
      <c r="L7" s="157">
        <f t="shared" si="16"/>
        <v>471.4179259698779</v>
      </c>
      <c r="M7" s="157">
        <f t="shared" si="16"/>
        <v>0</v>
      </c>
      <c r="N7" s="157">
        <f t="shared" si="16"/>
        <v>444.55297916510187</v>
      </c>
      <c r="O7" s="157">
        <f t="shared" si="16"/>
        <v>0</v>
      </c>
      <c r="P7" s="157">
        <f t="shared" si="16"/>
        <v>433.84176908463627</v>
      </c>
      <c r="Q7" s="157">
        <f t="shared" si="16"/>
        <v>405.43143442918324</v>
      </c>
    </row>
    <row r="8" spans="1:17" ht="12" customHeight="1" x14ac:dyDescent="0.25">
      <c r="A8" s="23" t="s">
        <v>60</v>
      </c>
      <c r="B8" s="156"/>
      <c r="C8" s="156">
        <f>IF(RES_hhdet_in_fec!C8=0,0,RES_hhdet_in_fec!C8/0.086*1000000/RES_hhdet_in_new!C8)</f>
        <v>0</v>
      </c>
      <c r="D8" s="156">
        <f>IF(RES_hhdet_in_fec!D8=0,0,RES_hhdet_in_fec!D8/0.086*1000000/RES_hhdet_in_new!D8)</f>
        <v>0</v>
      </c>
      <c r="E8" s="156">
        <f>IF(RES_hhdet_in_fec!E8=0,0,RES_hhdet_in_fec!E8/0.086*1000000/RES_hhdet_in_new!E8)</f>
        <v>0</v>
      </c>
      <c r="F8" s="156">
        <f>IF(RES_hhdet_in_fec!F8=0,0,RES_hhdet_in_fec!F8/0.086*1000000/RES_hhdet_in_new!F8)</f>
        <v>860.83489799872098</v>
      </c>
      <c r="G8" s="156">
        <f>IF(RES_hhdet_in_fec!G8=0,0,RES_hhdet_in_fec!G8/0.086*1000000/RES_hhdet_in_new!G8)</f>
        <v>0</v>
      </c>
      <c r="H8" s="156">
        <f>IF(RES_hhdet_in_fec!H8=0,0,RES_hhdet_in_fec!H8/0.086*1000000/RES_hhdet_in_new!H8)</f>
        <v>927.4734658739909</v>
      </c>
      <c r="I8" s="156">
        <f>IF(RES_hhdet_in_fec!I8=0,0,RES_hhdet_in_fec!I8/0.086*1000000/RES_hhdet_in_new!I8)</f>
        <v>1059.79027916379</v>
      </c>
      <c r="J8" s="156">
        <f>IF(RES_hhdet_in_fec!J8=0,0,RES_hhdet_in_fec!J8/0.086*1000000/RES_hhdet_in_new!J8)</f>
        <v>712.66595755540277</v>
      </c>
      <c r="K8" s="156">
        <f>IF(RES_hhdet_in_fec!K8=0,0,RES_hhdet_in_fec!K8/0.086*1000000/RES_hhdet_in_new!K8)</f>
        <v>0</v>
      </c>
      <c r="L8" s="156">
        <f>IF(RES_hhdet_in_fec!L8=0,0,RES_hhdet_in_fec!L8/0.086*1000000/RES_hhdet_in_new!L8)</f>
        <v>471.4179259698779</v>
      </c>
      <c r="M8" s="156">
        <f>IF(RES_hhdet_in_fec!M8=0,0,RES_hhdet_in_fec!M8/0.086*1000000/RES_hhdet_in_new!M8)</f>
        <v>0</v>
      </c>
      <c r="N8" s="156">
        <f>IF(RES_hhdet_in_fec!N8=0,0,RES_hhdet_in_fec!N8/0.086*1000000/RES_hhdet_in_new!N8)</f>
        <v>444.55297916510187</v>
      </c>
      <c r="O8" s="156">
        <f>IF(RES_hhdet_in_fec!O8=0,0,RES_hhdet_in_fec!O8/0.086*1000000/RES_hhdet_in_new!O8)</f>
        <v>0</v>
      </c>
      <c r="P8" s="156">
        <f>IF(RES_hhdet_in_fec!P8=0,0,RES_hhdet_in_fec!P8/0.086*1000000/RES_hhdet_in_new!P8)</f>
        <v>433.84176908463627</v>
      </c>
      <c r="Q8" s="156">
        <f>IF(RES_hhdet_in_fec!Q8=0,0,RES_hhdet_in_fec!Q8/0.086*1000000/RES_hhdet_in_new!Q8)</f>
        <v>405.43143442918324</v>
      </c>
    </row>
    <row r="9" spans="1:17" ht="12" customHeight="1" x14ac:dyDescent="0.25">
      <c r="A9" s="158" t="s">
        <v>63</v>
      </c>
      <c r="B9" s="157"/>
      <c r="C9" s="157">
        <f>IF(SUM(RES_hhdet_in_fec!C10:C12,RES_hhdet_in_fec!C15:C16)=0,0,SUM(RES_hhdet_in_fec!C10:C12,RES_hhdet_in_fec!C15:C16)/0.086*1000000/SUM(RES_hhdet_in_new!C10:C12,RES_hhdet_in_new!C15:C16))</f>
        <v>0</v>
      </c>
      <c r="D9" s="157">
        <f>IF(SUM(RES_hhdet_in_fec!D10:D12,RES_hhdet_in_fec!D15:D16)=0,0,SUM(RES_hhdet_in_fec!D10:D12,RES_hhdet_in_fec!D15:D16)/0.086*1000000/SUM(RES_hhdet_in_new!D10:D12,RES_hhdet_in_new!D15:D16))</f>
        <v>0</v>
      </c>
      <c r="E9" s="157">
        <f>IF(SUM(RES_hhdet_in_fec!E10:E12,RES_hhdet_in_fec!E15:E16)=0,0,SUM(RES_hhdet_in_fec!E10:E12,RES_hhdet_in_fec!E15:E16)/0.086*1000000/SUM(RES_hhdet_in_new!E10:E12,RES_hhdet_in_new!E15:E16))</f>
        <v>0</v>
      </c>
      <c r="F9" s="157">
        <f>IF(SUM(RES_hhdet_in_fec!F10:F12,RES_hhdet_in_fec!F15:F16)=0,0,SUM(RES_hhdet_in_fec!F10:F12,RES_hhdet_in_fec!F15:F16)/0.086*1000000/SUM(RES_hhdet_in_new!F10:F12,RES_hhdet_in_new!F15:F16))</f>
        <v>2545.07827015972</v>
      </c>
      <c r="G9" s="157">
        <f>IF(SUM(RES_hhdet_in_fec!G10:G12,RES_hhdet_in_fec!G15:G16)=0,0,SUM(RES_hhdet_in_fec!G10:G12,RES_hhdet_in_fec!G15:G16)/0.086*1000000/SUM(RES_hhdet_in_new!G10:G12,RES_hhdet_in_new!G15:G16))</f>
        <v>0</v>
      </c>
      <c r="H9" s="157">
        <f>IF(SUM(RES_hhdet_in_fec!H10:H12,RES_hhdet_in_fec!H15:H16)=0,0,SUM(RES_hhdet_in_fec!H10:H12,RES_hhdet_in_fec!H15:H16)/0.086*1000000/SUM(RES_hhdet_in_new!H10:H12,RES_hhdet_in_new!H15:H16))</f>
        <v>2615.7948847621551</v>
      </c>
      <c r="I9" s="157">
        <f>IF(SUM(RES_hhdet_in_fec!I10:I12,RES_hhdet_in_fec!I15:I16)=0,0,SUM(RES_hhdet_in_fec!I10:I12,RES_hhdet_in_fec!I15:I16)/0.086*1000000/SUM(RES_hhdet_in_new!I10:I12,RES_hhdet_in_new!I15:I16))</f>
        <v>2495.3519032873564</v>
      </c>
      <c r="J9" s="157">
        <f>IF(SUM(RES_hhdet_in_fec!J10:J12,RES_hhdet_in_fec!J15:J16)=0,0,SUM(RES_hhdet_in_fec!J10:J12,RES_hhdet_in_fec!J15:J16)/0.086*1000000/SUM(RES_hhdet_in_new!J10:J12,RES_hhdet_in_new!J15:J16))</f>
        <v>2593.374734759509</v>
      </c>
      <c r="K9" s="157">
        <f>IF(SUM(RES_hhdet_in_fec!K10:K12,RES_hhdet_in_fec!K15:K16)=0,0,SUM(RES_hhdet_in_fec!K10:K12,RES_hhdet_in_fec!K15:K16)/0.086*1000000/SUM(RES_hhdet_in_new!K10:K12,RES_hhdet_in_new!K15:K16))</f>
        <v>0</v>
      </c>
      <c r="L9" s="157">
        <f>IF(SUM(RES_hhdet_in_fec!L10:L12,RES_hhdet_in_fec!L15:L16)=0,0,SUM(RES_hhdet_in_fec!L10:L12,RES_hhdet_in_fec!L15:L16)/0.086*1000000/SUM(RES_hhdet_in_new!L10:L12,RES_hhdet_in_new!L15:L16))</f>
        <v>2374.1733650841597</v>
      </c>
      <c r="M9" s="157">
        <f>IF(SUM(RES_hhdet_in_fec!M10:M12,RES_hhdet_in_fec!M15:M16)=0,0,SUM(RES_hhdet_in_fec!M10:M12,RES_hhdet_in_fec!M15:M16)/0.086*1000000/SUM(RES_hhdet_in_new!M10:M12,RES_hhdet_in_new!M15:M16))</f>
        <v>0</v>
      </c>
      <c r="N9" s="157">
        <f>IF(SUM(RES_hhdet_in_fec!N10:N12,RES_hhdet_in_fec!N15:N16)=0,0,SUM(RES_hhdet_in_fec!N10:N12,RES_hhdet_in_fec!N15:N16)/0.086*1000000/SUM(RES_hhdet_in_new!N10:N12,RES_hhdet_in_new!N15:N16))</f>
        <v>3319.927662407978</v>
      </c>
      <c r="O9" s="157">
        <f>IF(SUM(RES_hhdet_in_fec!O10:O12,RES_hhdet_in_fec!O15:O16)=0,0,SUM(RES_hhdet_in_fec!O10:O12,RES_hhdet_in_fec!O15:O16)/0.086*1000000/SUM(RES_hhdet_in_new!O10:O12,RES_hhdet_in_new!O15:O16))</f>
        <v>0</v>
      </c>
      <c r="P9" s="157">
        <f>IF(SUM(RES_hhdet_in_fec!P10:P12,RES_hhdet_in_fec!P15:P16)=0,0,SUM(RES_hhdet_in_fec!P10:P12,RES_hhdet_in_fec!P15:P16)/0.086*1000000/SUM(RES_hhdet_in_new!P10:P12,RES_hhdet_in_new!P15:P16))</f>
        <v>3233.9533284069566</v>
      </c>
      <c r="Q9" s="157">
        <f>IF(SUM(RES_hhdet_in_fec!Q10:Q12,RES_hhdet_in_fec!Q15:Q16)=0,0,SUM(RES_hhdet_in_fec!Q10:Q12,RES_hhdet_in_fec!Q15:Q16)/0.086*1000000/SUM(RES_hhdet_in_new!Q10:Q12,RES_hhdet_in_new!Q15:Q16))</f>
        <v>3223.0316931060615</v>
      </c>
    </row>
    <row r="10" spans="1:17" ht="12" customHeight="1" x14ac:dyDescent="0.25">
      <c r="A10" s="167" t="s">
        <v>171</v>
      </c>
      <c r="B10" s="132"/>
      <c r="C10" s="132">
        <f>IF(RES_hhdet_in_fec!C10=0,0,RES_hhdet_in_fec!C10/0.086*1000000/RES_hhdet_in_new!C10)</f>
        <v>0</v>
      </c>
      <c r="D10" s="132">
        <f>IF(RES_hhdet_in_fec!D10=0,0,RES_hhdet_in_fec!D10/0.086*1000000/RES_hhdet_in_new!D10)</f>
        <v>0</v>
      </c>
      <c r="E10" s="132">
        <f>IF(RES_hhdet_in_fec!E10=0,0,RES_hhdet_in_fec!E10/0.086*1000000/RES_hhdet_in_new!E10)</f>
        <v>0</v>
      </c>
      <c r="F10" s="132">
        <f>IF(RES_hhdet_in_fec!F10=0,0,RES_hhdet_in_fec!F10/0.086*1000000/RES_hhdet_in_new!F10)</f>
        <v>3375.9725858258489</v>
      </c>
      <c r="G10" s="132">
        <f>IF(RES_hhdet_in_fec!G10=0,0,RES_hhdet_in_fec!G10/0.086*1000000/RES_hhdet_in_new!G10)</f>
        <v>0</v>
      </c>
      <c r="H10" s="132">
        <f>IF(RES_hhdet_in_fec!H10=0,0,RES_hhdet_in_fec!H10/0.086*1000000/RES_hhdet_in_new!H10)</f>
        <v>3321.0999507765491</v>
      </c>
      <c r="I10" s="132">
        <f>IF(RES_hhdet_in_fec!I10=0,0,RES_hhdet_in_fec!I10/0.086*1000000/RES_hhdet_in_new!I10)</f>
        <v>3073.0366430770459</v>
      </c>
      <c r="J10" s="132">
        <f>IF(RES_hhdet_in_fec!J10=0,0,RES_hhdet_in_fec!J10/0.086*1000000/RES_hhdet_in_new!J10)</f>
        <v>3230.2536427379118</v>
      </c>
      <c r="K10" s="132">
        <f>IF(RES_hhdet_in_fec!K10=0,0,RES_hhdet_in_fec!K10/0.086*1000000/RES_hhdet_in_new!K10)</f>
        <v>0</v>
      </c>
      <c r="L10" s="132">
        <f>IF(RES_hhdet_in_fec!L10=0,0,RES_hhdet_in_fec!L10/0.086*1000000/RES_hhdet_in_new!L10)</f>
        <v>3167.3974436155754</v>
      </c>
      <c r="M10" s="132">
        <f>IF(RES_hhdet_in_fec!M10=0,0,RES_hhdet_in_fec!M10/0.086*1000000/RES_hhdet_in_new!M10)</f>
        <v>0</v>
      </c>
      <c r="N10" s="132">
        <f>IF(RES_hhdet_in_fec!N10=0,0,RES_hhdet_in_fec!N10/0.086*1000000/RES_hhdet_in_new!N10)</f>
        <v>3319.927662407978</v>
      </c>
      <c r="O10" s="132">
        <f>IF(RES_hhdet_in_fec!O10=0,0,RES_hhdet_in_fec!O10/0.086*1000000/RES_hhdet_in_new!O10)</f>
        <v>0</v>
      </c>
      <c r="P10" s="132">
        <f>IF(RES_hhdet_in_fec!P10=0,0,RES_hhdet_in_fec!P10/0.086*1000000/RES_hhdet_in_new!P10)</f>
        <v>3233.9533284069566</v>
      </c>
      <c r="Q10" s="132">
        <f>IF(RES_hhdet_in_fec!Q10=0,0,RES_hhdet_in_fec!Q10/0.086*1000000/RES_hhdet_in_new!Q10)</f>
        <v>3223.0316931060615</v>
      </c>
    </row>
    <row r="11" spans="1:17" ht="12" customHeight="1" x14ac:dyDescent="0.25">
      <c r="A11" s="167" t="s">
        <v>144</v>
      </c>
      <c r="B11" s="132"/>
      <c r="C11" s="132">
        <f>IF(RES_hhdet_in_fec!C11=0,0,RES_hhdet_in_fec!C11/0.086*1000000/RES_hhdet_in_new!C11)</f>
        <v>0</v>
      </c>
      <c r="D11" s="132">
        <f>IF(RES_hhdet_in_fec!D11=0,0,RES_hhdet_in_fec!D11/0.086*1000000/RES_hhdet_in_new!D11)</f>
        <v>0</v>
      </c>
      <c r="E11" s="132">
        <f>IF(RES_hhdet_in_fec!E11=0,0,RES_hhdet_in_fec!E11/0.086*1000000/RES_hhdet_in_new!E11)</f>
        <v>0</v>
      </c>
      <c r="F11" s="132">
        <f>IF(RES_hhdet_in_fec!F11=0,0,RES_hhdet_in_fec!F11/0.086*1000000/RES_hhdet_in_new!F11)</f>
        <v>0</v>
      </c>
      <c r="G11" s="132">
        <f>IF(RES_hhdet_in_fec!G11=0,0,RES_hhdet_in_fec!G11/0.086*1000000/RES_hhdet_in_new!G11)</f>
        <v>0</v>
      </c>
      <c r="H11" s="132">
        <f>IF(RES_hhdet_in_fec!H11=0,0,RES_hhdet_in_fec!H11/0.086*1000000/RES_hhdet_in_new!H11)</f>
        <v>0</v>
      </c>
      <c r="I11" s="132">
        <f>IF(RES_hhdet_in_fec!I11=0,0,RES_hhdet_in_fec!I11/0.086*1000000/RES_hhdet_in_new!I11)</f>
        <v>0</v>
      </c>
      <c r="J11" s="132">
        <f>IF(RES_hhdet_in_fec!J11=0,0,RES_hhdet_in_fec!J11/0.086*1000000/RES_hhdet_in_new!J11)</f>
        <v>0</v>
      </c>
      <c r="K11" s="132">
        <f>IF(RES_hhdet_in_fec!K11=0,0,RES_hhdet_in_fec!K11/0.086*1000000/RES_hhdet_in_new!K11)</f>
        <v>0</v>
      </c>
      <c r="L11" s="132">
        <f>IF(RES_hhdet_in_fec!L11=0,0,RES_hhdet_in_fec!L11/0.086*1000000/RES_hhdet_in_new!L11)</f>
        <v>0</v>
      </c>
      <c r="M11" s="132">
        <f>IF(RES_hhdet_in_fec!M11=0,0,RES_hhdet_in_fec!M11/0.086*1000000/RES_hhdet_in_new!M11)</f>
        <v>0</v>
      </c>
      <c r="N11" s="132">
        <f>IF(RES_hhdet_in_fec!N11=0,0,RES_hhdet_in_fec!N11/0.086*1000000/RES_hhdet_in_new!N11)</f>
        <v>0</v>
      </c>
      <c r="O11" s="132">
        <f>IF(RES_hhdet_in_fec!O11=0,0,RES_hhdet_in_fec!O11/0.086*1000000/RES_hhdet_in_new!O11)</f>
        <v>0</v>
      </c>
      <c r="P11" s="132">
        <f>IF(RES_hhdet_in_fec!P11=0,0,RES_hhdet_in_fec!P11/0.086*1000000/RES_hhdet_in_new!P11)</f>
        <v>0</v>
      </c>
      <c r="Q11" s="132">
        <f>IF(RES_hhdet_in_fec!Q11=0,0,RES_hhdet_in_fec!Q11/0.086*1000000/RES_hhdet_in_new!Q11)</f>
        <v>0</v>
      </c>
    </row>
    <row r="12" spans="1:17" ht="12" customHeight="1" x14ac:dyDescent="0.25">
      <c r="A12" s="167" t="s">
        <v>143</v>
      </c>
      <c r="B12" s="132"/>
      <c r="C12" s="132">
        <f>IF(RES_hhdet_in_fec!C12=0,0,RES_hhdet_in_fec!C12/0.086*1000000/RES_hhdet_in_new!C12)</f>
        <v>0</v>
      </c>
      <c r="D12" s="132">
        <f>IF(RES_hhdet_in_fec!D12=0,0,RES_hhdet_in_fec!D12/0.086*1000000/RES_hhdet_in_new!D12)</f>
        <v>0</v>
      </c>
      <c r="E12" s="132">
        <f>IF(RES_hhdet_in_fec!E12=0,0,RES_hhdet_in_fec!E12/0.086*1000000/RES_hhdet_in_new!E12)</f>
        <v>0</v>
      </c>
      <c r="F12" s="132">
        <f>IF(RES_hhdet_in_fec!F12=0,0,RES_hhdet_in_fec!F12/0.086*1000000/RES_hhdet_in_new!F12)</f>
        <v>0</v>
      </c>
      <c r="G12" s="132">
        <f>IF(RES_hhdet_in_fec!G12=0,0,RES_hhdet_in_fec!G12/0.086*1000000/RES_hhdet_in_new!G12)</f>
        <v>0</v>
      </c>
      <c r="H12" s="132">
        <f>IF(RES_hhdet_in_fec!H12=0,0,RES_hhdet_in_fec!H12/0.086*1000000/RES_hhdet_in_new!H12)</f>
        <v>0</v>
      </c>
      <c r="I12" s="132">
        <f>IF(RES_hhdet_in_fec!I12=0,0,RES_hhdet_in_fec!I12/0.086*1000000/RES_hhdet_in_new!I12)</f>
        <v>0</v>
      </c>
      <c r="J12" s="132">
        <f>IF(RES_hhdet_in_fec!J12=0,0,RES_hhdet_in_fec!J12/0.086*1000000/RES_hhdet_in_new!J12)</f>
        <v>0</v>
      </c>
      <c r="K12" s="132">
        <f>IF(RES_hhdet_in_fec!K12=0,0,RES_hhdet_in_fec!K12/0.086*1000000/RES_hhdet_in_new!K12)</f>
        <v>0</v>
      </c>
      <c r="L12" s="132">
        <f>IF(RES_hhdet_in_fec!L12=0,0,RES_hhdet_in_fec!L12/0.086*1000000/RES_hhdet_in_new!L12)</f>
        <v>0</v>
      </c>
      <c r="M12" s="132">
        <f>IF(RES_hhdet_in_fec!M12=0,0,RES_hhdet_in_fec!M12/0.086*1000000/RES_hhdet_in_new!M12)</f>
        <v>0</v>
      </c>
      <c r="N12" s="132">
        <f>IF(RES_hhdet_in_fec!N12=0,0,RES_hhdet_in_fec!N12/0.086*1000000/RES_hhdet_in_new!N12)</f>
        <v>0</v>
      </c>
      <c r="O12" s="132">
        <f>IF(RES_hhdet_in_fec!O12=0,0,RES_hhdet_in_fec!O12/0.086*1000000/RES_hhdet_in_new!O12)</f>
        <v>0</v>
      </c>
      <c r="P12" s="132">
        <f>IF(RES_hhdet_in_fec!P12=0,0,RES_hhdet_in_fec!P12/0.086*1000000/RES_hhdet_in_new!P12)</f>
        <v>0</v>
      </c>
      <c r="Q12" s="132">
        <f>IF(RES_hhdet_in_fec!Q12=0,0,RES_hhdet_in_fec!Q12/0.086*1000000/RES_hhdet_in_new!Q12)</f>
        <v>0</v>
      </c>
    </row>
    <row r="13" spans="1:17" ht="12" customHeight="1" x14ac:dyDescent="0.25">
      <c r="A13" s="166" t="s">
        <v>57</v>
      </c>
      <c r="B13" s="165"/>
      <c r="C13" s="165">
        <f>IF(RES_hhdet_in_fec!C13=0,0,RES_hhdet_in_fec!C13/0.086*1000000/RES_hhdet_in_new!C12)</f>
        <v>0</v>
      </c>
      <c r="D13" s="165">
        <f>IF(RES_hhdet_in_fec!D13=0,0,RES_hhdet_in_fec!D13/0.086*1000000/RES_hhdet_in_new!D12)</f>
        <v>0</v>
      </c>
      <c r="E13" s="165">
        <f>IF(RES_hhdet_in_fec!E13=0,0,RES_hhdet_in_fec!E13/0.086*1000000/RES_hhdet_in_new!E12)</f>
        <v>0</v>
      </c>
      <c r="F13" s="165">
        <f>IF(RES_hhdet_in_fec!F13=0,0,RES_hhdet_in_fec!F13/0.086*1000000/RES_hhdet_in_new!F12)</f>
        <v>0</v>
      </c>
      <c r="G13" s="165">
        <f>IF(RES_hhdet_in_fec!G13=0,0,RES_hhdet_in_fec!G13/0.086*1000000/RES_hhdet_in_new!G12)</f>
        <v>0</v>
      </c>
      <c r="H13" s="165">
        <f>IF(RES_hhdet_in_fec!H13=0,0,RES_hhdet_in_fec!H13/0.086*1000000/RES_hhdet_in_new!H12)</f>
        <v>0</v>
      </c>
      <c r="I13" s="165">
        <f>IF(RES_hhdet_in_fec!I13=0,0,RES_hhdet_in_fec!I13/0.086*1000000/RES_hhdet_in_new!I12)</f>
        <v>0</v>
      </c>
      <c r="J13" s="165">
        <f>IF(RES_hhdet_in_fec!J13=0,0,RES_hhdet_in_fec!J13/0.086*1000000/RES_hhdet_in_new!J12)</f>
        <v>0</v>
      </c>
      <c r="K13" s="165">
        <f>IF(RES_hhdet_in_fec!K13=0,0,RES_hhdet_in_fec!K13/0.086*1000000/RES_hhdet_in_new!K12)</f>
        <v>0</v>
      </c>
      <c r="L13" s="165">
        <f>IF(RES_hhdet_in_fec!L13=0,0,RES_hhdet_in_fec!L13/0.086*1000000/RES_hhdet_in_new!L12)</f>
        <v>0</v>
      </c>
      <c r="M13" s="165">
        <f>IF(RES_hhdet_in_fec!M13=0,0,RES_hhdet_in_fec!M13/0.086*1000000/RES_hhdet_in_new!M12)</f>
        <v>0</v>
      </c>
      <c r="N13" s="165">
        <f>IF(RES_hhdet_in_fec!N13=0,0,RES_hhdet_in_fec!N13/0.086*1000000/RES_hhdet_in_new!N12)</f>
        <v>0</v>
      </c>
      <c r="O13" s="165">
        <f>IF(RES_hhdet_in_fec!O13=0,0,RES_hhdet_in_fec!O13/0.086*1000000/RES_hhdet_in_new!O12)</f>
        <v>0</v>
      </c>
      <c r="P13" s="165">
        <f>IF(RES_hhdet_in_fec!P13=0,0,RES_hhdet_in_fec!P13/0.086*1000000/RES_hhdet_in_new!P12)</f>
        <v>0</v>
      </c>
      <c r="Q13" s="165">
        <f>IF(RES_hhdet_in_fec!Q13=0,0,RES_hhdet_in_fec!Q13/0.086*1000000/RES_hhdet_in_new!Q12)</f>
        <v>0</v>
      </c>
    </row>
    <row r="14" spans="1:17" ht="12" customHeight="1" x14ac:dyDescent="0.25">
      <c r="A14" s="147" t="s">
        <v>59</v>
      </c>
      <c r="B14" s="164"/>
      <c r="C14" s="164">
        <f>IF(RES_hhdet_in_fec!C14=0,0,RES_hhdet_in_fec!C14/0.086*1000000/RES_hhdet_in_new!C12)</f>
        <v>0</v>
      </c>
      <c r="D14" s="164">
        <f>IF(RES_hhdet_in_fec!D14=0,0,RES_hhdet_in_fec!D14/0.086*1000000/RES_hhdet_in_new!D12)</f>
        <v>0</v>
      </c>
      <c r="E14" s="164">
        <f>IF(RES_hhdet_in_fec!E14=0,0,RES_hhdet_in_fec!E14/0.086*1000000/RES_hhdet_in_new!E12)</f>
        <v>0</v>
      </c>
      <c r="F14" s="164">
        <f>IF(RES_hhdet_in_fec!F14=0,0,RES_hhdet_in_fec!F14/0.086*1000000/RES_hhdet_in_new!F12)</f>
        <v>0</v>
      </c>
      <c r="G14" s="164">
        <f>IF(RES_hhdet_in_fec!G14=0,0,RES_hhdet_in_fec!G14/0.086*1000000/RES_hhdet_in_new!G12)</f>
        <v>0</v>
      </c>
      <c r="H14" s="164">
        <f>IF(RES_hhdet_in_fec!H14=0,0,RES_hhdet_in_fec!H14/0.086*1000000/RES_hhdet_in_new!H12)</f>
        <v>0</v>
      </c>
      <c r="I14" s="164">
        <f>IF(RES_hhdet_in_fec!I14=0,0,RES_hhdet_in_fec!I14/0.086*1000000/RES_hhdet_in_new!I12)</f>
        <v>0</v>
      </c>
      <c r="J14" s="164">
        <f>IF(RES_hhdet_in_fec!J14=0,0,RES_hhdet_in_fec!J14/0.086*1000000/RES_hhdet_in_new!J12)</f>
        <v>0</v>
      </c>
      <c r="K14" s="164">
        <f>IF(RES_hhdet_in_fec!K14=0,0,RES_hhdet_in_fec!K14/0.086*1000000/RES_hhdet_in_new!K12)</f>
        <v>0</v>
      </c>
      <c r="L14" s="164">
        <f>IF(RES_hhdet_in_fec!L14=0,0,RES_hhdet_in_fec!L14/0.086*1000000/RES_hhdet_in_new!L12)</f>
        <v>0</v>
      </c>
      <c r="M14" s="164">
        <f>IF(RES_hhdet_in_fec!M14=0,0,RES_hhdet_in_fec!M14/0.086*1000000/RES_hhdet_in_new!M12)</f>
        <v>0</v>
      </c>
      <c r="N14" s="164">
        <f>IF(RES_hhdet_in_fec!N14=0,0,RES_hhdet_in_fec!N14/0.086*1000000/RES_hhdet_in_new!N12)</f>
        <v>0</v>
      </c>
      <c r="O14" s="164">
        <f>IF(RES_hhdet_in_fec!O14=0,0,RES_hhdet_in_fec!O14/0.086*1000000/RES_hhdet_in_new!O12)</f>
        <v>0</v>
      </c>
      <c r="P14" s="164">
        <f>IF(RES_hhdet_in_fec!P14=0,0,RES_hhdet_in_fec!P14/0.086*1000000/RES_hhdet_in_new!P12)</f>
        <v>0</v>
      </c>
      <c r="Q14" s="164">
        <f>IF(RES_hhdet_in_fec!Q14=0,0,RES_hhdet_in_fec!Q14/0.086*1000000/RES_hhdet_in_new!Q12)</f>
        <v>0</v>
      </c>
    </row>
    <row r="15" spans="1:17" ht="12" customHeight="1" x14ac:dyDescent="0.25">
      <c r="A15" s="163" t="s">
        <v>142</v>
      </c>
      <c r="B15" s="162"/>
      <c r="C15" s="162">
        <f>IF(RES_hhdet_in_fec!C15=0,0,RES_hhdet_in_fec!C15/0.086*1000000/RES_hhdet_in_new!C15)</f>
        <v>0</v>
      </c>
      <c r="D15" s="162">
        <f>IF(RES_hhdet_in_fec!D15=0,0,RES_hhdet_in_fec!D15/0.086*1000000/RES_hhdet_in_new!D15)</f>
        <v>0</v>
      </c>
      <c r="E15" s="162">
        <f>IF(RES_hhdet_in_fec!E15=0,0,RES_hhdet_in_fec!E15/0.086*1000000/RES_hhdet_in_new!E15)</f>
        <v>0</v>
      </c>
      <c r="F15" s="162">
        <f>IF(RES_hhdet_in_fec!F15=0,0,RES_hhdet_in_fec!F15/0.086*1000000/RES_hhdet_in_new!F15)</f>
        <v>2406.6090619683132</v>
      </c>
      <c r="G15" s="162">
        <f>IF(RES_hhdet_in_fec!G15=0,0,RES_hhdet_in_fec!G15/0.086*1000000/RES_hhdet_in_new!G15)</f>
        <v>0</v>
      </c>
      <c r="H15" s="162">
        <f>IF(RES_hhdet_in_fec!H15=0,0,RES_hhdet_in_fec!H15/0.086*1000000/RES_hhdet_in_new!H15)</f>
        <v>2352.7819503094815</v>
      </c>
      <c r="I15" s="162">
        <f>IF(RES_hhdet_in_fec!I15=0,0,RES_hhdet_in_fec!I15/0.086*1000000/RES_hhdet_in_new!I15)</f>
        <v>2549.1755981351494</v>
      </c>
      <c r="J15" s="162">
        <f>IF(RES_hhdet_in_fec!J15=0,0,RES_hhdet_in_fec!J15/0.086*1000000/RES_hhdet_in_new!J15)</f>
        <v>2389.6241483503941</v>
      </c>
      <c r="K15" s="162">
        <f>IF(RES_hhdet_in_fec!K15=0,0,RES_hhdet_in_fec!K15/0.086*1000000/RES_hhdet_in_new!K15)</f>
        <v>0</v>
      </c>
      <c r="L15" s="162">
        <f>IF(RES_hhdet_in_fec!L15=0,0,RES_hhdet_in_fec!L15/0.086*1000000/RES_hhdet_in_new!L15)</f>
        <v>2436.1556673003251</v>
      </c>
      <c r="M15" s="162">
        <f>IF(RES_hhdet_in_fec!M15=0,0,RES_hhdet_in_fec!M15/0.086*1000000/RES_hhdet_in_new!M15)</f>
        <v>0</v>
      </c>
      <c r="N15" s="162">
        <f>IF(RES_hhdet_in_fec!N15=0,0,RES_hhdet_in_fec!N15/0.086*1000000/RES_hhdet_in_new!N15)</f>
        <v>0</v>
      </c>
      <c r="O15" s="162">
        <f>IF(RES_hhdet_in_fec!O15=0,0,RES_hhdet_in_fec!O15/0.086*1000000/RES_hhdet_in_new!O15)</f>
        <v>0</v>
      </c>
      <c r="P15" s="162">
        <f>IF(RES_hhdet_in_fec!P15=0,0,RES_hhdet_in_fec!P15/0.086*1000000/RES_hhdet_in_new!P15)</f>
        <v>0</v>
      </c>
      <c r="Q15" s="162">
        <f>IF(RES_hhdet_in_fec!Q15=0,0,RES_hhdet_in_fec!Q15/0.086*1000000/RES_hhdet_in_new!Q15)</f>
        <v>0</v>
      </c>
    </row>
    <row r="16" spans="1:17" ht="12" customHeight="1" x14ac:dyDescent="0.25">
      <c r="A16" s="161" t="s">
        <v>141</v>
      </c>
      <c r="B16" s="160"/>
      <c r="C16" s="160">
        <f>IF(RES_hhdet_in_fec!C16=0,0,RES_hhdet_in_fec!C16/0.086*1000000/RES_hhdet_in_new!C16)</f>
        <v>0</v>
      </c>
      <c r="D16" s="160">
        <f>IF(RES_hhdet_in_fec!D16=0,0,RES_hhdet_in_fec!D16/0.086*1000000/RES_hhdet_in_new!D16)</f>
        <v>0</v>
      </c>
      <c r="E16" s="160">
        <f>IF(RES_hhdet_in_fec!E16=0,0,RES_hhdet_in_fec!E16/0.086*1000000/RES_hhdet_in_new!E16)</f>
        <v>0</v>
      </c>
      <c r="F16" s="160">
        <f>IF(RES_hhdet_in_fec!F16=0,0,RES_hhdet_in_fec!F16/0.086*1000000/RES_hhdet_in_new!F16)</f>
        <v>2161.9643790695541</v>
      </c>
      <c r="G16" s="160">
        <f>IF(RES_hhdet_in_fec!G16=0,0,RES_hhdet_in_fec!G16/0.086*1000000/RES_hhdet_in_new!G16)</f>
        <v>0</v>
      </c>
      <c r="H16" s="160">
        <f>IF(RES_hhdet_in_fec!H16=0,0,RES_hhdet_in_fec!H16/0.086*1000000/RES_hhdet_in_new!H16)</f>
        <v>2136.0287935509696</v>
      </c>
      <c r="I16" s="160">
        <f>IF(RES_hhdet_in_fec!I16=0,0,RES_hhdet_in_fec!I16/0.086*1000000/RES_hhdet_in_new!I16)</f>
        <v>2258.6154820540951</v>
      </c>
      <c r="J16" s="160">
        <f>IF(RES_hhdet_in_fec!J16=0,0,RES_hhdet_in_fec!J16/0.086*1000000/RES_hhdet_in_new!J16)</f>
        <v>2131.1690140869655</v>
      </c>
      <c r="K16" s="160">
        <f>IF(RES_hhdet_in_fec!K16=0,0,RES_hhdet_in_fec!K16/0.086*1000000/RES_hhdet_in_new!K16)</f>
        <v>0</v>
      </c>
      <c r="L16" s="160">
        <f>IF(RES_hhdet_in_fec!L16=0,0,RES_hhdet_in_fec!L16/0.086*1000000/RES_hhdet_in_new!L16)</f>
        <v>2167.6007910795902</v>
      </c>
      <c r="M16" s="160">
        <f>IF(RES_hhdet_in_fec!M16=0,0,RES_hhdet_in_fec!M16/0.086*1000000/RES_hhdet_in_new!M16)</f>
        <v>0</v>
      </c>
      <c r="N16" s="160">
        <f>IF(RES_hhdet_in_fec!N16=0,0,RES_hhdet_in_fec!N16/0.086*1000000/RES_hhdet_in_new!N16)</f>
        <v>0</v>
      </c>
      <c r="O16" s="160">
        <f>IF(RES_hhdet_in_fec!O16=0,0,RES_hhdet_in_fec!O16/0.086*1000000/RES_hhdet_in_new!O16)</f>
        <v>0</v>
      </c>
      <c r="P16" s="160">
        <f>IF(RES_hhdet_in_fec!P16=0,0,RES_hhdet_in_fec!P16/0.086*1000000/RES_hhdet_in_new!P16)</f>
        <v>0</v>
      </c>
      <c r="Q16" s="160">
        <f>IF(RES_hhdet_in_fec!Q16=0,0,RES_hhdet_in_fec!Q16/0.086*1000000/RES_hhdet_in_new!Q16)</f>
        <v>0</v>
      </c>
    </row>
    <row r="17" spans="1:17" ht="12" customHeight="1" x14ac:dyDescent="0.25">
      <c r="A17" s="148" t="s">
        <v>60</v>
      </c>
      <c r="B17" s="156"/>
      <c r="C17" s="156">
        <f>IF(RES_hhdet_in_fec!C17=0,0,RES_hhdet_in_fec!C17/0.086*1000000/RES_hhdet_in_new!C16)</f>
        <v>0</v>
      </c>
      <c r="D17" s="156">
        <f>IF(RES_hhdet_in_fec!D17=0,0,RES_hhdet_in_fec!D17/0.086*1000000/RES_hhdet_in_new!D16)</f>
        <v>0</v>
      </c>
      <c r="E17" s="156">
        <f>IF(RES_hhdet_in_fec!E17=0,0,RES_hhdet_in_fec!E17/0.086*1000000/RES_hhdet_in_new!E16)</f>
        <v>0</v>
      </c>
      <c r="F17" s="156">
        <f>IF(RES_hhdet_in_fec!F17=0,0,RES_hhdet_in_fec!F17/0.086*1000000/RES_hhdet_in_new!F16)</f>
        <v>1585.240664581486</v>
      </c>
      <c r="G17" s="156">
        <f>IF(RES_hhdet_in_fec!G17=0,0,RES_hhdet_in_fec!G17/0.086*1000000/RES_hhdet_in_new!G16)</f>
        <v>0</v>
      </c>
      <c r="H17" s="156">
        <f>IF(RES_hhdet_in_fec!H17=0,0,RES_hhdet_in_fec!H17/0.086*1000000/RES_hhdet_in_new!H16)</f>
        <v>1558.1777274005947</v>
      </c>
      <c r="I17" s="156">
        <f>IF(RES_hhdet_in_fec!I17=0,0,RES_hhdet_in_fec!I17/0.086*1000000/RES_hhdet_in_new!I16)</f>
        <v>1681.4771357238587</v>
      </c>
      <c r="J17" s="156">
        <f>IF(RES_hhdet_in_fec!J17=0,0,RES_hhdet_in_fec!J17/0.086*1000000/RES_hhdet_in_new!J16)</f>
        <v>1559.9849611201341</v>
      </c>
      <c r="K17" s="156">
        <f>IF(RES_hhdet_in_fec!K17=0,0,RES_hhdet_in_fec!K17/0.086*1000000/RES_hhdet_in_new!K16)</f>
        <v>0</v>
      </c>
      <c r="L17" s="156">
        <f>IF(RES_hhdet_in_fec!L17=0,0,RES_hhdet_in_fec!L17/0.086*1000000/RES_hhdet_in_new!L16)</f>
        <v>1575.1095049918561</v>
      </c>
      <c r="M17" s="156">
        <f>IF(RES_hhdet_in_fec!M17=0,0,RES_hhdet_in_fec!M17/0.086*1000000/RES_hhdet_in_new!M16)</f>
        <v>0</v>
      </c>
      <c r="N17" s="156">
        <f>IF(RES_hhdet_in_fec!N17=0,0,RES_hhdet_in_fec!N17/0.086*1000000/RES_hhdet_in_new!N16)</f>
        <v>0</v>
      </c>
      <c r="O17" s="156">
        <f>IF(RES_hhdet_in_fec!O17=0,0,RES_hhdet_in_fec!O17/0.086*1000000/RES_hhdet_in_new!O16)</f>
        <v>0</v>
      </c>
      <c r="P17" s="156">
        <f>IF(RES_hhdet_in_fec!P17=0,0,RES_hhdet_in_fec!P17/0.086*1000000/RES_hhdet_in_new!P16)</f>
        <v>0</v>
      </c>
      <c r="Q17" s="156">
        <f>IF(RES_hhdet_in_fec!Q17=0,0,RES_hhdet_in_fec!Q17/0.086*1000000/RES_hhdet_in_new!Q16)</f>
        <v>0</v>
      </c>
    </row>
    <row r="18" spans="1:17" ht="12" customHeight="1" x14ac:dyDescent="0.25">
      <c r="A18" s="148" t="s">
        <v>59</v>
      </c>
      <c r="B18" s="156"/>
      <c r="C18" s="156">
        <f>IF(RES_hhdet_in_fec!C18=0,0,RES_hhdet_in_fec!C18/0.086*1000000/RES_hhdet_in_new!C16)</f>
        <v>0</v>
      </c>
      <c r="D18" s="156">
        <f>IF(RES_hhdet_in_fec!D18=0,0,RES_hhdet_in_fec!D18/0.086*1000000/RES_hhdet_in_new!D16)</f>
        <v>0</v>
      </c>
      <c r="E18" s="156">
        <f>IF(RES_hhdet_in_fec!E18=0,0,RES_hhdet_in_fec!E18/0.086*1000000/RES_hhdet_in_new!E16)</f>
        <v>0</v>
      </c>
      <c r="F18" s="156">
        <f>IF(RES_hhdet_in_fec!F18=0,0,RES_hhdet_in_fec!F18/0.086*1000000/RES_hhdet_in_new!F16)</f>
        <v>576.7237144880678</v>
      </c>
      <c r="G18" s="156">
        <f>IF(RES_hhdet_in_fec!G18=0,0,RES_hhdet_in_fec!G18/0.086*1000000/RES_hhdet_in_new!G16)</f>
        <v>0</v>
      </c>
      <c r="H18" s="156">
        <f>IF(RES_hhdet_in_fec!H18=0,0,RES_hhdet_in_fec!H18/0.086*1000000/RES_hhdet_in_new!H16)</f>
        <v>577.85106615037466</v>
      </c>
      <c r="I18" s="156">
        <f>IF(RES_hhdet_in_fec!I18=0,0,RES_hhdet_in_fec!I18/0.086*1000000/RES_hhdet_in_new!I16)</f>
        <v>577.13834633023623</v>
      </c>
      <c r="J18" s="156">
        <f>IF(RES_hhdet_in_fec!J18=0,0,RES_hhdet_in_fec!J18/0.086*1000000/RES_hhdet_in_new!J16)</f>
        <v>571.18405296683181</v>
      </c>
      <c r="K18" s="156">
        <f>IF(RES_hhdet_in_fec!K18=0,0,RES_hhdet_in_fec!K18/0.086*1000000/RES_hhdet_in_new!K16)</f>
        <v>0</v>
      </c>
      <c r="L18" s="156">
        <f>IF(RES_hhdet_in_fec!L18=0,0,RES_hhdet_in_fec!L18/0.086*1000000/RES_hhdet_in_new!L16)</f>
        <v>592.49128608773424</v>
      </c>
      <c r="M18" s="156">
        <f>IF(RES_hhdet_in_fec!M18=0,0,RES_hhdet_in_fec!M18/0.086*1000000/RES_hhdet_in_new!M16)</f>
        <v>0</v>
      </c>
      <c r="N18" s="156">
        <f>IF(RES_hhdet_in_fec!N18=0,0,RES_hhdet_in_fec!N18/0.086*1000000/RES_hhdet_in_new!N16)</f>
        <v>0</v>
      </c>
      <c r="O18" s="156">
        <f>IF(RES_hhdet_in_fec!O18=0,0,RES_hhdet_in_fec!O18/0.086*1000000/RES_hhdet_in_new!O16)</f>
        <v>0</v>
      </c>
      <c r="P18" s="156">
        <f>IF(RES_hhdet_in_fec!P18=0,0,RES_hhdet_in_fec!P18/0.086*1000000/RES_hhdet_in_new!P16)</f>
        <v>0</v>
      </c>
      <c r="Q18" s="156">
        <f>IF(RES_hhdet_in_fec!Q18=0,0,RES_hhdet_in_fec!Q18/0.086*1000000/RES_hhdet_in_new!Q16)</f>
        <v>0</v>
      </c>
    </row>
    <row r="19" spans="1:17" ht="12" customHeight="1" x14ac:dyDescent="0.25">
      <c r="A19" s="158" t="s">
        <v>62</v>
      </c>
      <c r="B19" s="157"/>
      <c r="C19" s="157">
        <f>IF(SUM(RES_hhdet_in_fec!C20:C22)=0,0,SUM(RES_hhdet_in_fec!C20:C22)/0.086*1000000/SUM(RES_hhdet_in_new!C20:C22))</f>
        <v>0</v>
      </c>
      <c r="D19" s="157">
        <f>IF(SUM(RES_hhdet_in_fec!D20:D22)=0,0,SUM(RES_hhdet_in_fec!D20:D22)/0.086*1000000/SUM(RES_hhdet_in_new!D20:D22))</f>
        <v>0</v>
      </c>
      <c r="E19" s="157">
        <f>IF(SUM(RES_hhdet_in_fec!E20:E22)=0,0,SUM(RES_hhdet_in_fec!E20:E22)/0.086*1000000/SUM(RES_hhdet_in_new!E20:E22))</f>
        <v>0</v>
      </c>
      <c r="F19" s="157">
        <f>IF(SUM(RES_hhdet_in_fec!F20:F22)=0,0,SUM(RES_hhdet_in_fec!F20:F22)/0.086*1000000/SUM(RES_hhdet_in_new!F20:F22))</f>
        <v>946.4760050325882</v>
      </c>
      <c r="G19" s="157">
        <f>IF(SUM(RES_hhdet_in_fec!G20:G22)=0,0,SUM(RES_hhdet_in_fec!G20:G22)/0.086*1000000/SUM(RES_hhdet_in_new!G20:G22))</f>
        <v>0</v>
      </c>
      <c r="H19" s="157">
        <f>IF(SUM(RES_hhdet_in_fec!H20:H22)=0,0,SUM(RES_hhdet_in_fec!H20:H22)/0.086*1000000/SUM(RES_hhdet_in_new!H20:H22))</f>
        <v>1067.4830138915913</v>
      </c>
      <c r="I19" s="157">
        <f>IF(SUM(RES_hhdet_in_fec!I20:I22)=0,0,SUM(RES_hhdet_in_fec!I20:I22)/0.086*1000000/SUM(RES_hhdet_in_new!I20:I22))</f>
        <v>863.58631989975936</v>
      </c>
      <c r="J19" s="157">
        <f>IF(SUM(RES_hhdet_in_fec!J20:J22)=0,0,SUM(RES_hhdet_in_fec!J20:J22)/0.086*1000000/SUM(RES_hhdet_in_new!J20:J22))</f>
        <v>934.35958556858907</v>
      </c>
      <c r="K19" s="157">
        <f>IF(SUM(RES_hhdet_in_fec!K20:K22)=0,0,SUM(RES_hhdet_in_fec!K20:K22)/0.086*1000000/SUM(RES_hhdet_in_new!K20:K22))</f>
        <v>0</v>
      </c>
      <c r="L19" s="157">
        <f>IF(SUM(RES_hhdet_in_fec!L20:L22)=0,0,SUM(RES_hhdet_in_fec!L20:L22)/0.086*1000000/SUM(RES_hhdet_in_new!L20:L22))</f>
        <v>763.96444852842717</v>
      </c>
      <c r="M19" s="157">
        <f>IF(SUM(RES_hhdet_in_fec!M20:M22)=0,0,SUM(RES_hhdet_in_fec!M20:M22)/0.086*1000000/SUM(RES_hhdet_in_new!M20:M22))</f>
        <v>0</v>
      </c>
      <c r="N19" s="157">
        <f>IF(SUM(RES_hhdet_in_fec!N20:N22)=0,0,SUM(RES_hhdet_in_fec!N20:N22)/0.086*1000000/SUM(RES_hhdet_in_new!N20:N22))</f>
        <v>826.36483229941916</v>
      </c>
      <c r="O19" s="157">
        <f>IF(SUM(RES_hhdet_in_fec!O20:O22)=0,0,SUM(RES_hhdet_in_fec!O20:O22)/0.086*1000000/SUM(RES_hhdet_in_new!O20:O22))</f>
        <v>0</v>
      </c>
      <c r="P19" s="157">
        <f>IF(SUM(RES_hhdet_in_fec!P20:P22)=0,0,SUM(RES_hhdet_in_fec!P20:P22)/0.086*1000000/SUM(RES_hhdet_in_new!P20:P22))</f>
        <v>1204.0858856452642</v>
      </c>
      <c r="Q19" s="157">
        <f>IF(SUM(RES_hhdet_in_fec!Q20:Q22)=0,0,SUM(RES_hhdet_in_fec!Q20:Q22)/0.086*1000000/SUM(RES_hhdet_in_new!Q20:Q22))</f>
        <v>803.94407712619716</v>
      </c>
    </row>
    <row r="20" spans="1:17" ht="12" customHeight="1" x14ac:dyDescent="0.25">
      <c r="A20" s="23" t="s">
        <v>58</v>
      </c>
      <c r="B20" s="156"/>
      <c r="C20" s="156">
        <f>IF(RES_hhdet_in_fec!C20=0,0,RES_hhdet_in_fec!C20/0.086*1000000/RES_hhdet_in_new!C20)</f>
        <v>0</v>
      </c>
      <c r="D20" s="156">
        <f>IF(RES_hhdet_in_fec!D20=0,0,RES_hhdet_in_fec!D20/0.086*1000000/RES_hhdet_in_new!D20)</f>
        <v>0</v>
      </c>
      <c r="E20" s="156">
        <f>IF(RES_hhdet_in_fec!E20=0,0,RES_hhdet_in_fec!E20/0.086*1000000/RES_hhdet_in_new!E20)</f>
        <v>0</v>
      </c>
      <c r="F20" s="156">
        <f>IF(RES_hhdet_in_fec!F20=0,0,RES_hhdet_in_fec!F20/0.086*1000000/RES_hhdet_in_new!F20)</f>
        <v>1742.1125113373796</v>
      </c>
      <c r="G20" s="156">
        <f>IF(RES_hhdet_in_fec!G20=0,0,RES_hhdet_in_fec!G20/0.086*1000000/RES_hhdet_in_new!G20)</f>
        <v>0</v>
      </c>
      <c r="H20" s="156">
        <f>IF(RES_hhdet_in_fec!H20=0,0,RES_hhdet_in_fec!H20/0.086*1000000/RES_hhdet_in_new!H20)</f>
        <v>1659.2394582149666</v>
      </c>
      <c r="I20" s="156">
        <f>IF(RES_hhdet_in_fec!I20=0,0,RES_hhdet_in_fec!I20/0.086*1000000/RES_hhdet_in_new!I20)</f>
        <v>1599.9429418412608</v>
      </c>
      <c r="J20" s="156">
        <f>IF(RES_hhdet_in_fec!J20=0,0,RES_hhdet_in_fec!J20/0.086*1000000/RES_hhdet_in_new!J20)</f>
        <v>1602.3938814333249</v>
      </c>
      <c r="K20" s="156">
        <f>IF(RES_hhdet_in_fec!K20=0,0,RES_hhdet_in_fec!K20/0.086*1000000/RES_hhdet_in_new!K20)</f>
        <v>0</v>
      </c>
      <c r="L20" s="156">
        <f>IF(RES_hhdet_in_fec!L20=0,0,RES_hhdet_in_fec!L20/0.086*1000000/RES_hhdet_in_new!L20)</f>
        <v>0</v>
      </c>
      <c r="M20" s="156">
        <f>IF(RES_hhdet_in_fec!M20=0,0,RES_hhdet_in_fec!M20/0.086*1000000/RES_hhdet_in_new!M20)</f>
        <v>0</v>
      </c>
      <c r="N20" s="156">
        <f>IF(RES_hhdet_in_fec!N20=0,0,RES_hhdet_in_fec!N20/0.086*1000000/RES_hhdet_in_new!N20)</f>
        <v>0</v>
      </c>
      <c r="O20" s="156">
        <f>IF(RES_hhdet_in_fec!O20=0,0,RES_hhdet_in_fec!O20/0.086*1000000/RES_hhdet_in_new!O20)</f>
        <v>0</v>
      </c>
      <c r="P20" s="156">
        <f>IF(RES_hhdet_in_fec!P20=0,0,RES_hhdet_in_fec!P20/0.086*1000000/RES_hhdet_in_new!P20)</f>
        <v>0</v>
      </c>
      <c r="Q20" s="156">
        <f>IF(RES_hhdet_in_fec!Q20=0,0,RES_hhdet_in_fec!Q20/0.086*1000000/RES_hhdet_in_new!Q20)</f>
        <v>0</v>
      </c>
    </row>
    <row r="21" spans="1:17" ht="12" customHeight="1" x14ac:dyDescent="0.25">
      <c r="A21" s="23" t="s">
        <v>57</v>
      </c>
      <c r="B21" s="156"/>
      <c r="C21" s="156">
        <f>IF(RES_hhdet_in_fec!C21=0,0,RES_hhdet_in_fec!C21/0.086*1000000/RES_hhdet_in_new!C21)</f>
        <v>0</v>
      </c>
      <c r="D21" s="156">
        <f>IF(RES_hhdet_in_fec!D21=0,0,RES_hhdet_in_fec!D21/0.086*1000000/RES_hhdet_in_new!D21)</f>
        <v>0</v>
      </c>
      <c r="E21" s="156">
        <f>IF(RES_hhdet_in_fec!E21=0,0,RES_hhdet_in_fec!E21/0.086*1000000/RES_hhdet_in_new!E21)</f>
        <v>0</v>
      </c>
      <c r="F21" s="156">
        <f>IF(RES_hhdet_in_fec!F21=0,0,RES_hhdet_in_fec!F21/0.086*1000000/RES_hhdet_in_new!F21)</f>
        <v>1366.9027185519308</v>
      </c>
      <c r="G21" s="156">
        <f>IF(RES_hhdet_in_fec!G21=0,0,RES_hhdet_in_fec!G21/0.086*1000000/RES_hhdet_in_new!G21)</f>
        <v>0</v>
      </c>
      <c r="H21" s="156">
        <f>IF(RES_hhdet_in_fec!H21=0,0,RES_hhdet_in_fec!H21/0.086*1000000/RES_hhdet_in_new!H21)</f>
        <v>1233.3256419102681</v>
      </c>
      <c r="I21" s="156">
        <f>IF(RES_hhdet_in_fec!I21=0,0,RES_hhdet_in_fec!I21/0.086*1000000/RES_hhdet_in_new!I21)</f>
        <v>0</v>
      </c>
      <c r="J21" s="156">
        <f>IF(RES_hhdet_in_fec!J21=0,0,RES_hhdet_in_fec!J21/0.086*1000000/RES_hhdet_in_new!J21)</f>
        <v>0</v>
      </c>
      <c r="K21" s="156">
        <f>IF(RES_hhdet_in_fec!K21=0,0,RES_hhdet_in_fec!K21/0.086*1000000/RES_hhdet_in_new!K21)</f>
        <v>0</v>
      </c>
      <c r="L21" s="156">
        <f>IF(RES_hhdet_in_fec!L21=0,0,RES_hhdet_in_fec!L21/0.086*1000000/RES_hhdet_in_new!L21)</f>
        <v>0</v>
      </c>
      <c r="M21" s="156">
        <f>IF(RES_hhdet_in_fec!M21=0,0,RES_hhdet_in_fec!M21/0.086*1000000/RES_hhdet_in_new!M21)</f>
        <v>0</v>
      </c>
      <c r="N21" s="156">
        <f>IF(RES_hhdet_in_fec!N21=0,0,RES_hhdet_in_fec!N21/0.086*1000000/RES_hhdet_in_new!N21)</f>
        <v>0</v>
      </c>
      <c r="O21" s="156">
        <f>IF(RES_hhdet_in_fec!O21=0,0,RES_hhdet_in_fec!O21/0.086*1000000/RES_hhdet_in_new!O21)</f>
        <v>0</v>
      </c>
      <c r="P21" s="156">
        <f>IF(RES_hhdet_in_fec!P21=0,0,RES_hhdet_in_fec!P21/0.086*1000000/RES_hhdet_in_new!P21)</f>
        <v>1204.0858856452642</v>
      </c>
      <c r="Q21" s="156">
        <f>IF(RES_hhdet_in_fec!Q21=0,0,RES_hhdet_in_fec!Q21/0.086*1000000/RES_hhdet_in_new!Q21)</f>
        <v>0</v>
      </c>
    </row>
    <row r="22" spans="1:17" ht="12" customHeight="1" x14ac:dyDescent="0.25">
      <c r="A22" s="29" t="s">
        <v>140</v>
      </c>
      <c r="B22" s="57"/>
      <c r="C22" s="57">
        <f>IF(RES_hhdet_in_fec!C22=0,0,RES_hhdet_in_fec!C22/0.086*1000000/RES_hhdet_in_new!C22)</f>
        <v>0</v>
      </c>
      <c r="D22" s="57">
        <f>IF(RES_hhdet_in_fec!D22=0,0,RES_hhdet_in_fec!D22/0.086*1000000/RES_hhdet_in_new!D22)</f>
        <v>0</v>
      </c>
      <c r="E22" s="57">
        <f>IF(RES_hhdet_in_fec!E22=0,0,RES_hhdet_in_fec!E22/0.086*1000000/RES_hhdet_in_new!E22)</f>
        <v>0</v>
      </c>
      <c r="F22" s="57">
        <f>IF(RES_hhdet_in_fec!F22=0,0,RES_hhdet_in_fec!F22/0.086*1000000/RES_hhdet_in_new!F22)</f>
        <v>778.62035780639133</v>
      </c>
      <c r="G22" s="57">
        <f>IF(RES_hhdet_in_fec!G22=0,0,RES_hhdet_in_fec!G22/0.086*1000000/RES_hhdet_in_new!G22)</f>
        <v>0</v>
      </c>
      <c r="H22" s="57">
        <f>IF(RES_hhdet_in_fec!H22=0,0,RES_hhdet_in_fec!H22/0.086*1000000/RES_hhdet_in_new!H22)</f>
        <v>752.14681803317444</v>
      </c>
      <c r="I22" s="57">
        <f>IF(RES_hhdet_in_fec!I22=0,0,RES_hhdet_in_fec!I22/0.086*1000000/RES_hhdet_in_new!I22)</f>
        <v>767.34553726040701</v>
      </c>
      <c r="J22" s="57">
        <f>IF(RES_hhdet_in_fec!J22=0,0,RES_hhdet_in_fec!J22/0.086*1000000/RES_hhdet_in_new!J22)</f>
        <v>737.3341248680415</v>
      </c>
      <c r="K22" s="57">
        <f>IF(RES_hhdet_in_fec!K22=0,0,RES_hhdet_in_fec!K22/0.086*1000000/RES_hhdet_in_new!K22)</f>
        <v>0</v>
      </c>
      <c r="L22" s="57">
        <f>IF(RES_hhdet_in_fec!L22=0,0,RES_hhdet_in_fec!L22/0.086*1000000/RES_hhdet_in_new!L22)</f>
        <v>763.96444852842717</v>
      </c>
      <c r="M22" s="57">
        <f>IF(RES_hhdet_in_fec!M22=0,0,RES_hhdet_in_fec!M22/0.086*1000000/RES_hhdet_in_new!M22)</f>
        <v>0</v>
      </c>
      <c r="N22" s="57">
        <f>IF(RES_hhdet_in_fec!N22=0,0,RES_hhdet_in_fec!N22/0.086*1000000/RES_hhdet_in_new!N22)</f>
        <v>826.36483229941916</v>
      </c>
      <c r="O22" s="57">
        <f>IF(RES_hhdet_in_fec!O22=0,0,RES_hhdet_in_fec!O22/0.086*1000000/RES_hhdet_in_new!O22)</f>
        <v>0</v>
      </c>
      <c r="P22" s="57">
        <f>IF(RES_hhdet_in_fec!P22=0,0,RES_hhdet_in_fec!P22/0.086*1000000/RES_hhdet_in_new!P22)</f>
        <v>0</v>
      </c>
      <c r="Q22" s="57">
        <f>IF(RES_hhdet_in_fec!Q22=0,0,RES_hhdet_in_fec!Q22/0.086*1000000/RES_hhdet_in_new!Q22)</f>
        <v>803.94407712619716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68">
        <f t="shared" ref="C24" si="17">SUM(C25,C28,C30,C39)</f>
        <v>19759.787111513197</v>
      </c>
      <c r="D24" s="168">
        <f t="shared" ref="D24" si="18">SUM(D25,D28,D30,D39)</f>
        <v>19981.613973398402</v>
      </c>
      <c r="E24" s="168">
        <f t="shared" ref="E24" si="19">SUM(E25,E28,E30,E39)</f>
        <v>19673.202221678235</v>
      </c>
      <c r="F24" s="168">
        <f t="shared" ref="F24" si="20">SUM(F25,F28,F30,F39)</f>
        <v>19422.828271616905</v>
      </c>
      <c r="G24" s="168">
        <f t="shared" ref="G24" si="21">SUM(G25,G28,G30,G39)</f>
        <v>19075.250370609458</v>
      </c>
      <c r="H24" s="168">
        <f t="shared" ref="H24" si="22">SUM(H25,H28,H30,H39)</f>
        <v>17846.65690801118</v>
      </c>
      <c r="I24" s="168">
        <f t="shared" ref="I24" si="23">SUM(I25,I28,I30,I39)</f>
        <v>17508.746956374995</v>
      </c>
      <c r="J24" s="168">
        <f t="shared" ref="J24" si="24">SUM(J25,J28,J30,J39)</f>
        <v>17212.715747890688</v>
      </c>
      <c r="K24" s="168">
        <f t="shared" ref="K24" si="25">SUM(K25,K28,K30,K39)</f>
        <v>16291.295047862963</v>
      </c>
      <c r="L24" s="168">
        <f t="shared" ref="L24" si="26">SUM(L25,L28,L30,L39)</f>
        <v>17285.976346074367</v>
      </c>
      <c r="M24" s="168">
        <f t="shared" ref="M24" si="27">SUM(M25,M28,M30,M39)</f>
        <v>16948.391873755525</v>
      </c>
      <c r="N24" s="168">
        <f t="shared" ref="N24" si="28">SUM(N25,N28,N30,N39)</f>
        <v>16686.435075892405</v>
      </c>
      <c r="O24" s="168">
        <f t="shared" ref="O24" si="29">SUM(O25,O28,O30,O39)</f>
        <v>0</v>
      </c>
      <c r="P24" s="168">
        <f t="shared" ref="P24" si="30">SUM(P25,P28,P30,P39)</f>
        <v>15848.220189122734</v>
      </c>
      <c r="Q24" s="168">
        <f t="shared" ref="Q24" si="31">SUM(Q25,Q28,Q30,Q39)</f>
        <v>16980.450520185845</v>
      </c>
    </row>
    <row r="25" spans="1:17" ht="12.95" customHeight="1" x14ac:dyDescent="0.25">
      <c r="A25" s="158" t="s">
        <v>65</v>
      </c>
      <c r="B25" s="157"/>
      <c r="C25" s="157">
        <f t="shared" ref="C25:Q25" si="32">SUM(C26:C27)</f>
        <v>15853.517523336284</v>
      </c>
      <c r="D25" s="157">
        <f t="shared" si="32"/>
        <v>15564.46111341434</v>
      </c>
      <c r="E25" s="157">
        <f t="shared" si="32"/>
        <v>15455.663286195437</v>
      </c>
      <c r="F25" s="157">
        <f t="shared" si="32"/>
        <v>15104.268351563656</v>
      </c>
      <c r="G25" s="157">
        <f t="shared" si="32"/>
        <v>14420.281719665832</v>
      </c>
      <c r="H25" s="157">
        <f t="shared" si="32"/>
        <v>13645.279754811863</v>
      </c>
      <c r="I25" s="157">
        <f t="shared" si="32"/>
        <v>12892.694941683141</v>
      </c>
      <c r="J25" s="157">
        <f t="shared" si="32"/>
        <v>12680.755134714727</v>
      </c>
      <c r="K25" s="157">
        <f t="shared" si="32"/>
        <v>12746.114035978157</v>
      </c>
      <c r="L25" s="157">
        <f t="shared" si="32"/>
        <v>13866.064653939633</v>
      </c>
      <c r="M25" s="157">
        <f t="shared" si="32"/>
        <v>13333.488298507369</v>
      </c>
      <c r="N25" s="157">
        <f t="shared" si="32"/>
        <v>13097.713901977559</v>
      </c>
      <c r="O25" s="157">
        <f t="shared" si="32"/>
        <v>0</v>
      </c>
      <c r="P25" s="157">
        <f t="shared" si="32"/>
        <v>12385.201655988194</v>
      </c>
      <c r="Q25" s="157">
        <f t="shared" si="32"/>
        <v>12997.180277578955</v>
      </c>
    </row>
    <row r="26" spans="1:17" ht="12" customHeight="1" x14ac:dyDescent="0.25">
      <c r="A26" s="23" t="s">
        <v>84</v>
      </c>
      <c r="B26" s="156"/>
      <c r="C26" s="156">
        <f>IF(RES_hhdet_in_fec!C26=0,0,RES_hhdet_in_fec!C26/0.086*1000000/RES_hhdet_in_new!C26)</f>
        <v>15602.606996026938</v>
      </c>
      <c r="D26" s="156">
        <f>IF(RES_hhdet_in_fec!D26=0,0,RES_hhdet_in_fec!D26/0.086*1000000/RES_hhdet_in_new!D26)</f>
        <v>15284.317319586627</v>
      </c>
      <c r="E26" s="156">
        <f>IF(RES_hhdet_in_fec!E26=0,0,RES_hhdet_in_fec!E26/0.086*1000000/RES_hhdet_in_new!E26)</f>
        <v>15175.236687554147</v>
      </c>
      <c r="F26" s="156">
        <f>IF(RES_hhdet_in_fec!F26=0,0,RES_hhdet_in_fec!F26/0.086*1000000/RES_hhdet_in_new!F26)</f>
        <v>14878.446645578268</v>
      </c>
      <c r="G26" s="156">
        <f>IF(RES_hhdet_in_fec!G26=0,0,RES_hhdet_in_fec!G26/0.086*1000000/RES_hhdet_in_new!G26)</f>
        <v>14208.647507339638</v>
      </c>
      <c r="H26" s="156">
        <f>IF(RES_hhdet_in_fec!H26=0,0,RES_hhdet_in_fec!H26/0.086*1000000/RES_hhdet_in_new!H26)</f>
        <v>13484.907830106271</v>
      </c>
      <c r="I26" s="156">
        <f>IF(RES_hhdet_in_fec!I26=0,0,RES_hhdet_in_fec!I26/0.086*1000000/RES_hhdet_in_new!I26)</f>
        <v>12606.099021440097</v>
      </c>
      <c r="J26" s="156">
        <f>IF(RES_hhdet_in_fec!J26=0,0,RES_hhdet_in_fec!J26/0.086*1000000/RES_hhdet_in_new!J26)</f>
        <v>12485.227781471252</v>
      </c>
      <c r="K26" s="156">
        <f>IF(RES_hhdet_in_fec!K26=0,0,RES_hhdet_in_fec!K26/0.086*1000000/RES_hhdet_in_new!K26)</f>
        <v>12521.952908781899</v>
      </c>
      <c r="L26" s="156">
        <f>IF(RES_hhdet_in_fec!L26=0,0,RES_hhdet_in_fec!L26/0.086*1000000/RES_hhdet_in_new!L26)</f>
        <v>13648.499053398195</v>
      </c>
      <c r="M26" s="156">
        <f>IF(RES_hhdet_in_fec!M26=0,0,RES_hhdet_in_fec!M26/0.086*1000000/RES_hhdet_in_new!M26)</f>
        <v>13088.129302013544</v>
      </c>
      <c r="N26" s="156">
        <f>IF(RES_hhdet_in_fec!N26=0,0,RES_hhdet_in_fec!N26/0.086*1000000/RES_hhdet_in_new!N26)</f>
        <v>12830.978597748968</v>
      </c>
      <c r="O26" s="156">
        <f>IF(RES_hhdet_in_fec!O26=0,0,RES_hhdet_in_fec!O26/0.086*1000000/RES_hhdet_in_new!O26)</f>
        <v>0</v>
      </c>
      <c r="P26" s="156">
        <f>IF(RES_hhdet_in_fec!P26=0,0,RES_hhdet_in_fec!P26/0.086*1000000/RES_hhdet_in_new!P26)</f>
        <v>12056.695888713988</v>
      </c>
      <c r="Q26" s="156">
        <f>IF(RES_hhdet_in_fec!Q26=0,0,RES_hhdet_in_fec!Q26/0.086*1000000/RES_hhdet_in_new!Q26)</f>
        <v>12750.524974736798</v>
      </c>
    </row>
    <row r="27" spans="1:17" ht="12" customHeight="1" x14ac:dyDescent="0.25">
      <c r="A27" s="23" t="s">
        <v>60</v>
      </c>
      <c r="B27" s="156"/>
      <c r="C27" s="156">
        <f>IF(RES_hhdet_in_fec!C27=0,0,RES_hhdet_in_fec!C27/0.086*1000000/RES_hhdet_in_new!C26)</f>
        <v>250.91052730934567</v>
      </c>
      <c r="D27" s="156">
        <f>IF(RES_hhdet_in_fec!D27=0,0,RES_hhdet_in_fec!D27/0.086*1000000/RES_hhdet_in_new!D26)</f>
        <v>280.14379382771205</v>
      </c>
      <c r="E27" s="156">
        <f>IF(RES_hhdet_in_fec!E27=0,0,RES_hhdet_in_fec!E27/0.086*1000000/RES_hhdet_in_new!E26)</f>
        <v>280.42659864129018</v>
      </c>
      <c r="F27" s="156">
        <f>IF(RES_hhdet_in_fec!F27=0,0,RES_hhdet_in_fec!F27/0.086*1000000/RES_hhdet_in_new!F26)</f>
        <v>225.82170598538943</v>
      </c>
      <c r="G27" s="156">
        <f>IF(RES_hhdet_in_fec!G27=0,0,RES_hhdet_in_fec!G27/0.086*1000000/RES_hhdet_in_new!G26)</f>
        <v>211.63421232619399</v>
      </c>
      <c r="H27" s="156">
        <f>IF(RES_hhdet_in_fec!H27=0,0,RES_hhdet_in_fec!H27/0.086*1000000/RES_hhdet_in_new!H26)</f>
        <v>160.37192470559168</v>
      </c>
      <c r="I27" s="156">
        <f>IF(RES_hhdet_in_fec!I27=0,0,RES_hhdet_in_fec!I27/0.086*1000000/RES_hhdet_in_new!I26)</f>
        <v>286.59592024304408</v>
      </c>
      <c r="J27" s="156">
        <f>IF(RES_hhdet_in_fec!J27=0,0,RES_hhdet_in_fec!J27/0.086*1000000/RES_hhdet_in_new!J26)</f>
        <v>195.52735324347447</v>
      </c>
      <c r="K27" s="156">
        <f>IF(RES_hhdet_in_fec!K27=0,0,RES_hhdet_in_fec!K27/0.086*1000000/RES_hhdet_in_new!K26)</f>
        <v>224.16112719625684</v>
      </c>
      <c r="L27" s="156">
        <f>IF(RES_hhdet_in_fec!L27=0,0,RES_hhdet_in_fec!L27/0.086*1000000/RES_hhdet_in_new!L26)</f>
        <v>217.56560054143762</v>
      </c>
      <c r="M27" s="156">
        <f>IF(RES_hhdet_in_fec!M27=0,0,RES_hhdet_in_fec!M27/0.086*1000000/RES_hhdet_in_new!M26)</f>
        <v>245.35899649382489</v>
      </c>
      <c r="N27" s="156">
        <f>IF(RES_hhdet_in_fec!N27=0,0,RES_hhdet_in_fec!N27/0.086*1000000/RES_hhdet_in_new!N26)</f>
        <v>266.73530422859125</v>
      </c>
      <c r="O27" s="156">
        <f>IF(RES_hhdet_in_fec!O27=0,0,RES_hhdet_in_fec!O27/0.086*1000000/RES_hhdet_in_new!O26)</f>
        <v>0</v>
      </c>
      <c r="P27" s="156">
        <f>IF(RES_hhdet_in_fec!P27=0,0,RES_hhdet_in_fec!P27/0.086*1000000/RES_hhdet_in_new!P26)</f>
        <v>328.5057672742056</v>
      </c>
      <c r="Q27" s="156">
        <f>IF(RES_hhdet_in_fec!Q27=0,0,RES_hhdet_in_fec!Q27/0.086*1000000/RES_hhdet_in_new!Q26)</f>
        <v>246.65530284215609</v>
      </c>
    </row>
    <row r="28" spans="1:17" ht="12.95" customHeight="1" x14ac:dyDescent="0.25">
      <c r="A28" s="158" t="s">
        <v>112</v>
      </c>
      <c r="B28" s="157"/>
      <c r="C28" s="157">
        <f t="shared" ref="C28:Q28" si="33">C29</f>
        <v>707.5751716544363</v>
      </c>
      <c r="D28" s="157">
        <f t="shared" si="33"/>
        <v>675.39858903938955</v>
      </c>
      <c r="E28" s="157">
        <f t="shared" si="33"/>
        <v>663.26251936319852</v>
      </c>
      <c r="F28" s="157">
        <f t="shared" si="33"/>
        <v>636.60017940133332</v>
      </c>
      <c r="G28" s="157">
        <f t="shared" si="33"/>
        <v>621.5030257108067</v>
      </c>
      <c r="H28" s="157">
        <f t="shared" si="33"/>
        <v>592.70297736028363</v>
      </c>
      <c r="I28" s="157">
        <f t="shared" si="33"/>
        <v>602.38681731762631</v>
      </c>
      <c r="J28" s="157">
        <f t="shared" si="33"/>
        <v>558.55748862313965</v>
      </c>
      <c r="K28" s="157">
        <f t="shared" si="33"/>
        <v>543.63886865343602</v>
      </c>
      <c r="L28" s="157">
        <f t="shared" si="33"/>
        <v>489.77769396679054</v>
      </c>
      <c r="M28" s="157">
        <f t="shared" si="33"/>
        <v>482.90597876634973</v>
      </c>
      <c r="N28" s="157">
        <f t="shared" si="33"/>
        <v>431.06067032504075</v>
      </c>
      <c r="O28" s="157">
        <f t="shared" si="33"/>
        <v>0</v>
      </c>
      <c r="P28" s="157">
        <f t="shared" si="33"/>
        <v>0</v>
      </c>
      <c r="Q28" s="157">
        <f t="shared" si="33"/>
        <v>396.0439777426343</v>
      </c>
    </row>
    <row r="29" spans="1:17" ht="12" customHeight="1" x14ac:dyDescent="0.25">
      <c r="A29" s="23" t="s">
        <v>60</v>
      </c>
      <c r="B29" s="156"/>
      <c r="C29" s="156">
        <f>IF(RES_hhdet_in_fec!C29=0,0,RES_hhdet_in_fec!C29/0.086*1000000/RES_hhdet_in_new!C29)</f>
        <v>707.5751716544363</v>
      </c>
      <c r="D29" s="156">
        <f>IF(RES_hhdet_in_fec!D29=0,0,RES_hhdet_in_fec!D29/0.086*1000000/RES_hhdet_in_new!D29)</f>
        <v>675.39858903938955</v>
      </c>
      <c r="E29" s="156">
        <f>IF(RES_hhdet_in_fec!E29=0,0,RES_hhdet_in_fec!E29/0.086*1000000/RES_hhdet_in_new!E29)</f>
        <v>663.26251936319852</v>
      </c>
      <c r="F29" s="156">
        <f>IF(RES_hhdet_in_fec!F29=0,0,RES_hhdet_in_fec!F29/0.086*1000000/RES_hhdet_in_new!F29)</f>
        <v>636.60017940133332</v>
      </c>
      <c r="G29" s="156">
        <f>IF(RES_hhdet_in_fec!G29=0,0,RES_hhdet_in_fec!G29/0.086*1000000/RES_hhdet_in_new!G29)</f>
        <v>621.5030257108067</v>
      </c>
      <c r="H29" s="156">
        <f>IF(RES_hhdet_in_fec!H29=0,0,RES_hhdet_in_fec!H29/0.086*1000000/RES_hhdet_in_new!H29)</f>
        <v>592.70297736028363</v>
      </c>
      <c r="I29" s="156">
        <f>IF(RES_hhdet_in_fec!I29=0,0,RES_hhdet_in_fec!I29/0.086*1000000/RES_hhdet_in_new!I29)</f>
        <v>602.38681731762631</v>
      </c>
      <c r="J29" s="156">
        <f>IF(RES_hhdet_in_fec!J29=0,0,RES_hhdet_in_fec!J29/0.086*1000000/RES_hhdet_in_new!J29)</f>
        <v>558.55748862313965</v>
      </c>
      <c r="K29" s="156">
        <f>IF(RES_hhdet_in_fec!K29=0,0,RES_hhdet_in_fec!K29/0.086*1000000/RES_hhdet_in_new!K29)</f>
        <v>543.63886865343602</v>
      </c>
      <c r="L29" s="156">
        <f>IF(RES_hhdet_in_fec!L29=0,0,RES_hhdet_in_fec!L29/0.086*1000000/RES_hhdet_in_new!L29)</f>
        <v>489.77769396679054</v>
      </c>
      <c r="M29" s="156">
        <f>IF(RES_hhdet_in_fec!M29=0,0,RES_hhdet_in_fec!M29/0.086*1000000/RES_hhdet_in_new!M29)</f>
        <v>482.90597876634973</v>
      </c>
      <c r="N29" s="156">
        <f>IF(RES_hhdet_in_fec!N29=0,0,RES_hhdet_in_fec!N29/0.086*1000000/RES_hhdet_in_new!N29)</f>
        <v>431.06067032504075</v>
      </c>
      <c r="O29" s="156">
        <f>IF(RES_hhdet_in_fec!O29=0,0,RES_hhdet_in_fec!O29/0.086*1000000/RES_hhdet_in_new!O29)</f>
        <v>0</v>
      </c>
      <c r="P29" s="156">
        <f>IF(RES_hhdet_in_fec!P29=0,0,RES_hhdet_in_fec!P29/0.086*1000000/RES_hhdet_in_new!P29)</f>
        <v>0</v>
      </c>
      <c r="Q29" s="156">
        <f>IF(RES_hhdet_in_fec!Q29=0,0,RES_hhdet_in_fec!Q29/0.086*1000000/RES_hhdet_in_new!Q29)</f>
        <v>396.0439777426343</v>
      </c>
    </row>
    <row r="30" spans="1:17" ht="12" customHeight="1" x14ac:dyDescent="0.25">
      <c r="A30" s="158" t="s">
        <v>63</v>
      </c>
      <c r="B30" s="157"/>
      <c r="C30" s="157">
        <f>IF(SUM(RES_hhdet_in_fec!C31:C32,RES_hhdet_in_fec!C35:C36)=0,0,SUM(RES_hhdet_in_fec!C31:C32,RES_hhdet_in_fec!C35:C36)/0.086*1000000/SUM(RES_hhdet_in_new!C31:C32,RES_hhdet_in_new!C35:C36))</f>
        <v>2412.7457750135809</v>
      </c>
      <c r="D30" s="157">
        <f>IF(SUM(RES_hhdet_in_fec!D31:D32,RES_hhdet_in_fec!D35:D36)=0,0,SUM(RES_hhdet_in_fec!D31:D32,RES_hhdet_in_fec!D35:D36)/0.086*1000000/SUM(RES_hhdet_in_new!D31:D32,RES_hhdet_in_new!D35:D36))</f>
        <v>2768.1404626753824</v>
      </c>
      <c r="E30" s="157">
        <f>IF(SUM(RES_hhdet_in_fec!E31:E32,RES_hhdet_in_fec!E35:E36)=0,0,SUM(RES_hhdet_in_fec!E31:E32,RES_hhdet_in_fec!E35:E36)/0.086*1000000/SUM(RES_hhdet_in_new!E31:E32,RES_hhdet_in_new!E35:E36))</f>
        <v>2754.6611463703634</v>
      </c>
      <c r="F30" s="157">
        <f>IF(SUM(RES_hhdet_in_fec!F31:F32,RES_hhdet_in_fec!F35:F36)=0,0,SUM(RES_hhdet_in_fec!F31:F32,RES_hhdet_in_fec!F35:F36)/0.086*1000000/SUM(RES_hhdet_in_new!F31:F32,RES_hhdet_in_new!F35:F36))</f>
        <v>2761.4154912264562</v>
      </c>
      <c r="G30" s="157">
        <f>IF(SUM(RES_hhdet_in_fec!G31:G32,RES_hhdet_in_fec!G35:G36)=0,0,SUM(RES_hhdet_in_fec!G31:G32,RES_hhdet_in_fec!G35:G36)/0.086*1000000/SUM(RES_hhdet_in_new!G31:G32,RES_hhdet_in_new!G35:G36))</f>
        <v>2612.6054900896206</v>
      </c>
      <c r="H30" s="157">
        <f>IF(SUM(RES_hhdet_in_fec!H31:H32,RES_hhdet_in_fec!H35:H36)=0,0,SUM(RES_hhdet_in_fec!H31:H32,RES_hhdet_in_fec!H35:H36)/0.086*1000000/SUM(RES_hhdet_in_new!H31:H32,RES_hhdet_in_new!H35:H36))</f>
        <v>2645.8678802274239</v>
      </c>
      <c r="I30" s="157">
        <f>IF(SUM(RES_hhdet_in_fec!I31:I32,RES_hhdet_in_fec!I35:I36)=0,0,SUM(RES_hhdet_in_fec!I31:I32,RES_hhdet_in_fec!I35:I36)/0.086*1000000/SUM(RES_hhdet_in_new!I31:I32,RES_hhdet_in_new!I35:I36))</f>
        <v>2635.4499039333427</v>
      </c>
      <c r="J30" s="157">
        <f>IF(SUM(RES_hhdet_in_fec!J31:J32,RES_hhdet_in_fec!J35:J36)=0,0,SUM(RES_hhdet_in_fec!J31:J32,RES_hhdet_in_fec!J35:J36)/0.086*1000000/SUM(RES_hhdet_in_new!J31:J32,RES_hhdet_in_new!J35:J36))</f>
        <v>2602.852184938276</v>
      </c>
      <c r="K30" s="157">
        <f>IF(SUM(RES_hhdet_in_fec!K31:K32,RES_hhdet_in_fec!K35:K36)=0,0,SUM(RES_hhdet_in_fec!K31:K32,RES_hhdet_in_fec!K35:K36)/0.086*1000000/SUM(RES_hhdet_in_new!K31:K32,RES_hhdet_in_new!K35:K36))</f>
        <v>2216.3722603600809</v>
      </c>
      <c r="L30" s="157">
        <f>IF(SUM(RES_hhdet_in_fec!L31:L32,RES_hhdet_in_fec!L35:L36)=0,0,SUM(RES_hhdet_in_fec!L31:L32,RES_hhdet_in_fec!L35:L36)/0.086*1000000/SUM(RES_hhdet_in_new!L31:L32,RES_hhdet_in_new!L35:L36))</f>
        <v>2168.9666157545375</v>
      </c>
      <c r="M30" s="157">
        <f>IF(SUM(RES_hhdet_in_fec!M31:M32,RES_hhdet_in_fec!M35:M36)=0,0,SUM(RES_hhdet_in_fec!M31:M32,RES_hhdet_in_fec!M35:M36)/0.086*1000000/SUM(RES_hhdet_in_new!M31:M32,RES_hhdet_in_new!M35:M36))</f>
        <v>2355.2031206625206</v>
      </c>
      <c r="N30" s="157">
        <f>IF(SUM(RES_hhdet_in_fec!N31:N32,RES_hhdet_in_fec!N35:N36)=0,0,SUM(RES_hhdet_in_fec!N31:N32,RES_hhdet_in_fec!N35:N36)/0.086*1000000/SUM(RES_hhdet_in_new!N31:N32,RES_hhdet_in_new!N35:N36))</f>
        <v>2339.7117479469421</v>
      </c>
      <c r="O30" s="157">
        <f>IF(SUM(RES_hhdet_in_fec!O31:O32,RES_hhdet_in_fec!O35:O36)=0,0,SUM(RES_hhdet_in_fec!O31:O32,RES_hhdet_in_fec!O35:O36)/0.086*1000000/SUM(RES_hhdet_in_new!O31:O32,RES_hhdet_in_new!O35:O36))</f>
        <v>0</v>
      </c>
      <c r="P30" s="157">
        <f>IF(SUM(RES_hhdet_in_fec!P31:P32,RES_hhdet_in_fec!P35:P36)=0,0,SUM(RES_hhdet_in_fec!P31:P32,RES_hhdet_in_fec!P35:P36)/0.086*1000000/SUM(RES_hhdet_in_new!P31:P32,RES_hhdet_in_new!P35:P36))</f>
        <v>2429.4006967126234</v>
      </c>
      <c r="Q30" s="157">
        <f>IF(SUM(RES_hhdet_in_fec!Q31:Q32,RES_hhdet_in_fec!Q35:Q36)=0,0,SUM(RES_hhdet_in_fec!Q31:Q32,RES_hhdet_in_fec!Q35:Q36)/0.086*1000000/SUM(RES_hhdet_in_new!Q31:Q32,RES_hhdet_in_new!Q35:Q36))</f>
        <v>2375.0831821010524</v>
      </c>
    </row>
    <row r="31" spans="1:17" ht="12" customHeight="1" x14ac:dyDescent="0.25">
      <c r="A31" s="167" t="s">
        <v>169</v>
      </c>
      <c r="B31" s="132"/>
      <c r="C31" s="132">
        <f>IF(RES_hhdet_in_fec!C31=0,0,RES_hhdet_in_fec!C31/0.086*1000000/RES_hhdet_in_new!C31)</f>
        <v>0</v>
      </c>
      <c r="D31" s="132">
        <f>IF(RES_hhdet_in_fec!D31=0,0,RES_hhdet_in_fec!D31/0.086*1000000/RES_hhdet_in_new!D31)</f>
        <v>2890.4798318409853</v>
      </c>
      <c r="E31" s="132">
        <f>IF(RES_hhdet_in_fec!E31=0,0,RES_hhdet_in_fec!E31/0.086*1000000/RES_hhdet_in_new!E31)</f>
        <v>2897.5643731373052</v>
      </c>
      <c r="F31" s="132">
        <f>IF(RES_hhdet_in_fec!F31=0,0,RES_hhdet_in_fec!F31/0.086*1000000/RES_hhdet_in_new!F31)</f>
        <v>2903.366335248164</v>
      </c>
      <c r="G31" s="132">
        <f>IF(RES_hhdet_in_fec!G31=0,0,RES_hhdet_in_fec!G31/0.086*1000000/RES_hhdet_in_new!G31)</f>
        <v>2914.0486990403738</v>
      </c>
      <c r="H31" s="132">
        <f>IF(RES_hhdet_in_fec!H31=0,0,RES_hhdet_in_fec!H31/0.086*1000000/RES_hhdet_in_new!H31)</f>
        <v>2891.2732625211725</v>
      </c>
      <c r="I31" s="132">
        <f>IF(RES_hhdet_in_fec!I31=0,0,RES_hhdet_in_fec!I31/0.086*1000000/RES_hhdet_in_new!I31)</f>
        <v>2843.1604671367545</v>
      </c>
      <c r="J31" s="132">
        <f>IF(RES_hhdet_in_fec!J31=0,0,RES_hhdet_in_fec!J31/0.086*1000000/RES_hhdet_in_new!J31)</f>
        <v>2790.2014307128961</v>
      </c>
      <c r="K31" s="132">
        <f>IF(RES_hhdet_in_fec!K31=0,0,RES_hhdet_in_fec!K31/0.086*1000000/RES_hhdet_in_new!K31)</f>
        <v>0</v>
      </c>
      <c r="L31" s="132">
        <f>IF(RES_hhdet_in_fec!L31=0,0,RES_hhdet_in_fec!L31/0.086*1000000/RES_hhdet_in_new!L31)</f>
        <v>0</v>
      </c>
      <c r="M31" s="132">
        <f>IF(RES_hhdet_in_fec!M31=0,0,RES_hhdet_in_fec!M31/0.086*1000000/RES_hhdet_in_new!M31)</f>
        <v>0</v>
      </c>
      <c r="N31" s="132">
        <f>IF(RES_hhdet_in_fec!N31=0,0,RES_hhdet_in_fec!N31/0.086*1000000/RES_hhdet_in_new!N31)</f>
        <v>0</v>
      </c>
      <c r="O31" s="132">
        <f>IF(RES_hhdet_in_fec!O31=0,0,RES_hhdet_in_fec!O31/0.086*1000000/RES_hhdet_in_new!O31)</f>
        <v>0</v>
      </c>
      <c r="P31" s="132">
        <f>IF(RES_hhdet_in_fec!P31=0,0,RES_hhdet_in_fec!P31/0.086*1000000/RES_hhdet_in_new!P31)</f>
        <v>0</v>
      </c>
      <c r="Q31" s="132">
        <f>IF(RES_hhdet_in_fec!Q31=0,0,RES_hhdet_in_fec!Q31/0.086*1000000/RES_hhdet_in_new!Q31)</f>
        <v>2608.501157787176</v>
      </c>
    </row>
    <row r="32" spans="1:17" ht="12" customHeight="1" x14ac:dyDescent="0.25">
      <c r="A32" s="167" t="s">
        <v>168</v>
      </c>
      <c r="B32" s="132"/>
      <c r="C32" s="132">
        <f>IF(RES_hhdet_in_fec!C32=0,0,RES_hhdet_in_fec!C32/0.086*1000000/RES_hhdet_in_new!C32)</f>
        <v>0</v>
      </c>
      <c r="D32" s="132">
        <f>IF(RES_hhdet_in_fec!D32=0,0,RES_hhdet_in_fec!D32/0.086*1000000/RES_hhdet_in_new!D32)</f>
        <v>2491.8785310187645</v>
      </c>
      <c r="E32" s="132">
        <f>IF(RES_hhdet_in_fec!E32=0,0,RES_hhdet_in_fec!E32/0.086*1000000/RES_hhdet_in_new!E32)</f>
        <v>2507.3838059195932</v>
      </c>
      <c r="F32" s="132">
        <f>IF(RES_hhdet_in_fec!F32=0,0,RES_hhdet_in_fec!F32/0.086*1000000/RES_hhdet_in_new!F32)</f>
        <v>2516.2922624241669</v>
      </c>
      <c r="G32" s="132">
        <f>IF(RES_hhdet_in_fec!G32=0,0,RES_hhdet_in_fec!G32/0.086*1000000/RES_hhdet_in_new!G32)</f>
        <v>2516.743492859704</v>
      </c>
      <c r="H32" s="132">
        <f>IF(RES_hhdet_in_fec!H32=0,0,RES_hhdet_in_fec!H32/0.086*1000000/RES_hhdet_in_new!H32)</f>
        <v>2487.9200738317736</v>
      </c>
      <c r="I32" s="132">
        <f>IF(RES_hhdet_in_fec!I32=0,0,RES_hhdet_in_fec!I32/0.086*1000000/RES_hhdet_in_new!I32)</f>
        <v>2450.6677885073536</v>
      </c>
      <c r="J32" s="132">
        <f>IF(RES_hhdet_in_fec!J32=0,0,RES_hhdet_in_fec!J32/0.086*1000000/RES_hhdet_in_new!J32)</f>
        <v>2408.7340993231705</v>
      </c>
      <c r="K32" s="132">
        <f>IF(RES_hhdet_in_fec!K32=0,0,RES_hhdet_in_fec!K32/0.086*1000000/RES_hhdet_in_new!K32)</f>
        <v>0</v>
      </c>
      <c r="L32" s="132">
        <f>IF(RES_hhdet_in_fec!L32=0,0,RES_hhdet_in_fec!L32/0.086*1000000/RES_hhdet_in_new!L32)</f>
        <v>0</v>
      </c>
      <c r="M32" s="132">
        <f>IF(RES_hhdet_in_fec!M32=0,0,RES_hhdet_in_fec!M32/0.086*1000000/RES_hhdet_in_new!M32)</f>
        <v>0</v>
      </c>
      <c r="N32" s="132">
        <f>IF(RES_hhdet_in_fec!N32=0,0,RES_hhdet_in_fec!N32/0.086*1000000/RES_hhdet_in_new!N32)</f>
        <v>0</v>
      </c>
      <c r="O32" s="132">
        <f>IF(RES_hhdet_in_fec!O32=0,0,RES_hhdet_in_fec!O32/0.086*1000000/RES_hhdet_in_new!O32)</f>
        <v>0</v>
      </c>
      <c r="P32" s="132">
        <f>IF(RES_hhdet_in_fec!P32=0,0,RES_hhdet_in_fec!P32/0.086*1000000/RES_hhdet_in_new!P32)</f>
        <v>0</v>
      </c>
      <c r="Q32" s="132">
        <f>IF(RES_hhdet_in_fec!Q32=0,0,RES_hhdet_in_fec!Q32/0.086*1000000/RES_hhdet_in_new!Q32)</f>
        <v>2277.1290821115585</v>
      </c>
    </row>
    <row r="33" spans="1:17" ht="12" customHeight="1" x14ac:dyDescent="0.25">
      <c r="A33" s="166" t="s">
        <v>57</v>
      </c>
      <c r="B33" s="165"/>
      <c r="C33" s="165">
        <f>IF(RES_hhdet_in_fec!C33=0,0,RES_hhdet_in_fec!C33/0.086*1000000/RES_hhdet_in_new!C32)</f>
        <v>0</v>
      </c>
      <c r="D33" s="165">
        <f>IF(RES_hhdet_in_fec!D33=0,0,RES_hhdet_in_fec!D33/0.086*1000000/RES_hhdet_in_new!D32)</f>
        <v>1914.8787745467919</v>
      </c>
      <c r="E33" s="165">
        <f>IF(RES_hhdet_in_fec!E33=0,0,RES_hhdet_in_fec!E33/0.086*1000000/RES_hhdet_in_new!E32)</f>
        <v>1922.6773744110444</v>
      </c>
      <c r="F33" s="165">
        <f>IF(RES_hhdet_in_fec!F33=0,0,RES_hhdet_in_fec!F33/0.086*1000000/RES_hhdet_in_new!F32)</f>
        <v>1925.282461157437</v>
      </c>
      <c r="G33" s="165">
        <f>IF(RES_hhdet_in_fec!G33=0,0,RES_hhdet_in_fec!G33/0.086*1000000/RES_hhdet_in_new!G32)</f>
        <v>1921.9749042447274</v>
      </c>
      <c r="H33" s="165">
        <f>IF(RES_hhdet_in_fec!H33=0,0,RES_hhdet_in_fec!H33/0.086*1000000/RES_hhdet_in_new!H32)</f>
        <v>1896.4207697011605</v>
      </c>
      <c r="I33" s="165">
        <f>IF(RES_hhdet_in_fec!I33=0,0,RES_hhdet_in_fec!I33/0.086*1000000/RES_hhdet_in_new!I32)</f>
        <v>1864.7724800640858</v>
      </c>
      <c r="J33" s="165">
        <f>IF(RES_hhdet_in_fec!J33=0,0,RES_hhdet_in_fec!J33/0.086*1000000/RES_hhdet_in_new!J32)</f>
        <v>1829.3369546500542</v>
      </c>
      <c r="K33" s="165">
        <f>IF(RES_hhdet_in_fec!K33=0,0,RES_hhdet_in_fec!K33/0.086*1000000/RES_hhdet_in_new!K32)</f>
        <v>0</v>
      </c>
      <c r="L33" s="165">
        <f>IF(RES_hhdet_in_fec!L33=0,0,RES_hhdet_in_fec!L33/0.086*1000000/RES_hhdet_in_new!L32)</f>
        <v>0</v>
      </c>
      <c r="M33" s="165">
        <f>IF(RES_hhdet_in_fec!M33=0,0,RES_hhdet_in_fec!M33/0.086*1000000/RES_hhdet_in_new!M32)</f>
        <v>0</v>
      </c>
      <c r="N33" s="165">
        <f>IF(RES_hhdet_in_fec!N33=0,0,RES_hhdet_in_fec!N33/0.086*1000000/RES_hhdet_in_new!N32)</f>
        <v>0</v>
      </c>
      <c r="O33" s="165">
        <f>IF(RES_hhdet_in_fec!O33=0,0,RES_hhdet_in_fec!O33/0.086*1000000/RES_hhdet_in_new!O32)</f>
        <v>0</v>
      </c>
      <c r="P33" s="165">
        <f>IF(RES_hhdet_in_fec!P33=0,0,RES_hhdet_in_fec!P33/0.086*1000000/RES_hhdet_in_new!P32)</f>
        <v>0</v>
      </c>
      <c r="Q33" s="165">
        <f>IF(RES_hhdet_in_fec!Q33=0,0,RES_hhdet_in_fec!Q33/0.086*1000000/RES_hhdet_in_new!Q32)</f>
        <v>1706.3932012236694</v>
      </c>
    </row>
    <row r="34" spans="1:17" ht="12" customHeight="1" x14ac:dyDescent="0.25">
      <c r="A34" s="147" t="s">
        <v>59</v>
      </c>
      <c r="B34" s="164"/>
      <c r="C34" s="164">
        <f>IF(RES_hhdet_in_fec!C34=0,0,RES_hhdet_in_fec!C34/0.086*1000000/RES_hhdet_in_new!C32)</f>
        <v>0</v>
      </c>
      <c r="D34" s="164">
        <f>IF(RES_hhdet_in_fec!D34=0,0,RES_hhdet_in_fec!D34/0.086*1000000/RES_hhdet_in_new!D32)</f>
        <v>576.99975647197311</v>
      </c>
      <c r="E34" s="164">
        <f>IF(RES_hhdet_in_fec!E34=0,0,RES_hhdet_in_fec!E34/0.086*1000000/RES_hhdet_in_new!E32)</f>
        <v>584.70643150854869</v>
      </c>
      <c r="F34" s="164">
        <f>IF(RES_hhdet_in_fec!F34=0,0,RES_hhdet_in_fec!F34/0.086*1000000/RES_hhdet_in_new!F32)</f>
        <v>591.00980126672994</v>
      </c>
      <c r="G34" s="164">
        <f>IF(RES_hhdet_in_fec!G34=0,0,RES_hhdet_in_fec!G34/0.086*1000000/RES_hhdet_in_new!G32)</f>
        <v>594.76858861497647</v>
      </c>
      <c r="H34" s="164">
        <f>IF(RES_hhdet_in_fec!H34=0,0,RES_hhdet_in_fec!H34/0.086*1000000/RES_hhdet_in_new!H32)</f>
        <v>591.49930413061327</v>
      </c>
      <c r="I34" s="164">
        <f>IF(RES_hhdet_in_fec!I34=0,0,RES_hhdet_in_fec!I34/0.086*1000000/RES_hhdet_in_new!I32)</f>
        <v>585.8953084432676</v>
      </c>
      <c r="J34" s="164">
        <f>IF(RES_hhdet_in_fec!J34=0,0,RES_hhdet_in_fec!J34/0.086*1000000/RES_hhdet_in_new!J32)</f>
        <v>579.39714467311671</v>
      </c>
      <c r="K34" s="164">
        <f>IF(RES_hhdet_in_fec!K34=0,0,RES_hhdet_in_fec!K34/0.086*1000000/RES_hhdet_in_new!K32)</f>
        <v>0</v>
      </c>
      <c r="L34" s="164">
        <f>IF(RES_hhdet_in_fec!L34=0,0,RES_hhdet_in_fec!L34/0.086*1000000/RES_hhdet_in_new!L32)</f>
        <v>0</v>
      </c>
      <c r="M34" s="164">
        <f>IF(RES_hhdet_in_fec!M34=0,0,RES_hhdet_in_fec!M34/0.086*1000000/RES_hhdet_in_new!M32)</f>
        <v>0</v>
      </c>
      <c r="N34" s="164">
        <f>IF(RES_hhdet_in_fec!N34=0,0,RES_hhdet_in_fec!N34/0.086*1000000/RES_hhdet_in_new!N32)</f>
        <v>0</v>
      </c>
      <c r="O34" s="164">
        <f>IF(RES_hhdet_in_fec!O34=0,0,RES_hhdet_in_fec!O34/0.086*1000000/RES_hhdet_in_new!O32)</f>
        <v>0</v>
      </c>
      <c r="P34" s="164">
        <f>IF(RES_hhdet_in_fec!P34=0,0,RES_hhdet_in_fec!P34/0.086*1000000/RES_hhdet_in_new!P32)</f>
        <v>0</v>
      </c>
      <c r="Q34" s="164">
        <f>IF(RES_hhdet_in_fec!Q34=0,0,RES_hhdet_in_fec!Q34/0.086*1000000/RES_hhdet_in_new!Q32)</f>
        <v>570.73588088788938</v>
      </c>
    </row>
    <row r="35" spans="1:17" ht="12" customHeight="1" x14ac:dyDescent="0.25">
      <c r="A35" s="163" t="s">
        <v>142</v>
      </c>
      <c r="B35" s="162"/>
      <c r="C35" s="162">
        <f>IF(RES_hhdet_in_fec!C35=0,0,RES_hhdet_in_fec!C35/0.086*1000000/RES_hhdet_in_new!C35)</f>
        <v>2568.0515089471128</v>
      </c>
      <c r="D35" s="162">
        <f>IF(RES_hhdet_in_fec!D35=0,0,RES_hhdet_in_fec!D35/0.086*1000000/RES_hhdet_in_new!D35)</f>
        <v>0</v>
      </c>
      <c r="E35" s="162">
        <f>IF(RES_hhdet_in_fec!E35=0,0,RES_hhdet_in_fec!E35/0.086*1000000/RES_hhdet_in_new!E35)</f>
        <v>0</v>
      </c>
      <c r="F35" s="162">
        <f>IF(RES_hhdet_in_fec!F35=0,0,RES_hhdet_in_fec!F35/0.086*1000000/RES_hhdet_in_new!F35)</f>
        <v>0</v>
      </c>
      <c r="G35" s="162">
        <f>IF(RES_hhdet_in_fec!G35=0,0,RES_hhdet_in_fec!G35/0.086*1000000/RES_hhdet_in_new!G35)</f>
        <v>0</v>
      </c>
      <c r="H35" s="162">
        <f>IF(RES_hhdet_in_fec!H35=0,0,RES_hhdet_in_fec!H35/0.086*1000000/RES_hhdet_in_new!H35)</f>
        <v>0</v>
      </c>
      <c r="I35" s="162">
        <f>IF(RES_hhdet_in_fec!I35=0,0,RES_hhdet_in_fec!I35/0.086*1000000/RES_hhdet_in_new!I35)</f>
        <v>0</v>
      </c>
      <c r="J35" s="162">
        <f>IF(RES_hhdet_in_fec!J35=0,0,RES_hhdet_in_fec!J35/0.086*1000000/RES_hhdet_in_new!J35)</f>
        <v>0</v>
      </c>
      <c r="K35" s="162">
        <f>IF(RES_hhdet_in_fec!K35=0,0,RES_hhdet_in_fec!K35/0.086*1000000/RES_hhdet_in_new!K35)</f>
        <v>0</v>
      </c>
      <c r="L35" s="162">
        <f>IF(RES_hhdet_in_fec!L35=0,0,RES_hhdet_in_fec!L35/0.086*1000000/RES_hhdet_in_new!L35)</f>
        <v>0</v>
      </c>
      <c r="M35" s="162">
        <f>IF(RES_hhdet_in_fec!M35=0,0,RES_hhdet_in_fec!M35/0.086*1000000/RES_hhdet_in_new!M35)</f>
        <v>2540.5133344886976</v>
      </c>
      <c r="N35" s="162">
        <f>IF(RES_hhdet_in_fec!N35=0,0,RES_hhdet_in_fec!N35/0.086*1000000/RES_hhdet_in_new!N35)</f>
        <v>2546.1433994091813</v>
      </c>
      <c r="O35" s="162">
        <f>IF(RES_hhdet_in_fec!O35=0,0,RES_hhdet_in_fec!O35/0.086*1000000/RES_hhdet_in_new!O35)</f>
        <v>0</v>
      </c>
      <c r="P35" s="162">
        <f>IF(RES_hhdet_in_fec!P35=0,0,RES_hhdet_in_fec!P35/0.086*1000000/RES_hhdet_in_new!P35)</f>
        <v>2657.3557548813787</v>
      </c>
      <c r="Q35" s="162">
        <f>IF(RES_hhdet_in_fec!Q35=0,0,RES_hhdet_in_fec!Q35/0.086*1000000/RES_hhdet_in_new!Q35)</f>
        <v>0</v>
      </c>
    </row>
    <row r="36" spans="1:17" ht="12" customHeight="1" x14ac:dyDescent="0.25">
      <c r="A36" s="161" t="s">
        <v>141</v>
      </c>
      <c r="B36" s="160"/>
      <c r="C36" s="160">
        <f>IF(RES_hhdet_in_fec!C36=0,0,RES_hhdet_in_fec!C36/0.086*1000000/RES_hhdet_in_new!C36)</f>
        <v>2270.5239584315673</v>
      </c>
      <c r="D36" s="160">
        <f>IF(RES_hhdet_in_fec!D36=0,0,RES_hhdet_in_fec!D36/0.086*1000000/RES_hhdet_in_new!D36)</f>
        <v>0</v>
      </c>
      <c r="E36" s="160">
        <f>IF(RES_hhdet_in_fec!E36=0,0,RES_hhdet_in_fec!E36/0.086*1000000/RES_hhdet_in_new!E36)</f>
        <v>0</v>
      </c>
      <c r="F36" s="160">
        <f>IF(RES_hhdet_in_fec!F36=0,0,RES_hhdet_in_fec!F36/0.086*1000000/RES_hhdet_in_new!F36)</f>
        <v>0</v>
      </c>
      <c r="G36" s="160">
        <f>IF(RES_hhdet_in_fec!G36=0,0,RES_hhdet_in_fec!G36/0.086*1000000/RES_hhdet_in_new!G36)</f>
        <v>0</v>
      </c>
      <c r="H36" s="160">
        <f>IF(RES_hhdet_in_fec!H36=0,0,RES_hhdet_in_fec!H36/0.086*1000000/RES_hhdet_in_new!H36)</f>
        <v>0</v>
      </c>
      <c r="I36" s="160">
        <f>IF(RES_hhdet_in_fec!I36=0,0,RES_hhdet_in_fec!I36/0.086*1000000/RES_hhdet_in_new!I36)</f>
        <v>0</v>
      </c>
      <c r="J36" s="160">
        <f>IF(RES_hhdet_in_fec!J36=0,0,RES_hhdet_in_fec!J36/0.086*1000000/RES_hhdet_in_new!J36)</f>
        <v>0</v>
      </c>
      <c r="K36" s="160">
        <f>IF(RES_hhdet_in_fec!K36=0,0,RES_hhdet_in_fec!K36/0.086*1000000/RES_hhdet_in_new!K36)</f>
        <v>2216.3722603600809</v>
      </c>
      <c r="L36" s="160">
        <f>IF(RES_hhdet_in_fec!L36=0,0,RES_hhdet_in_fec!L36/0.086*1000000/RES_hhdet_in_new!L36)</f>
        <v>2168.9666157545375</v>
      </c>
      <c r="M36" s="160">
        <f>IF(RES_hhdet_in_fec!M36=0,0,RES_hhdet_in_fec!M36/0.086*1000000/RES_hhdet_in_new!M36)</f>
        <v>2258.6576502541993</v>
      </c>
      <c r="N36" s="160">
        <f>IF(RES_hhdet_in_fec!N36=0,0,RES_hhdet_in_fec!N36/0.086*1000000/RES_hhdet_in_new!N36)</f>
        <v>2241.1875506581464</v>
      </c>
      <c r="O36" s="160">
        <f>IF(RES_hhdet_in_fec!O36=0,0,RES_hhdet_in_fec!O36/0.086*1000000/RES_hhdet_in_new!O36)</f>
        <v>0</v>
      </c>
      <c r="P36" s="160">
        <f>IF(RES_hhdet_in_fec!P36=0,0,RES_hhdet_in_fec!P36/0.086*1000000/RES_hhdet_in_new!P36)</f>
        <v>2329.9827971658874</v>
      </c>
      <c r="Q36" s="160">
        <f>IF(RES_hhdet_in_fec!Q36=0,0,RES_hhdet_in_fec!Q36/0.086*1000000/RES_hhdet_in_new!Q36)</f>
        <v>0</v>
      </c>
    </row>
    <row r="37" spans="1:17" ht="12" customHeight="1" x14ac:dyDescent="0.25">
      <c r="A37" s="148" t="s">
        <v>60</v>
      </c>
      <c r="B37" s="156"/>
      <c r="C37" s="156">
        <f>IF(RES_hhdet_in_fec!C37=0,0,RES_hhdet_in_fec!C37/0.086*1000000/RES_hhdet_in_new!C36)</f>
        <v>1689.0846092830407</v>
      </c>
      <c r="D37" s="156">
        <f>IF(RES_hhdet_in_fec!D37=0,0,RES_hhdet_in_fec!D37/0.086*1000000/RES_hhdet_in_new!D36)</f>
        <v>0</v>
      </c>
      <c r="E37" s="156">
        <f>IF(RES_hhdet_in_fec!E37=0,0,RES_hhdet_in_fec!E37/0.086*1000000/RES_hhdet_in_new!E36)</f>
        <v>0</v>
      </c>
      <c r="F37" s="156">
        <f>IF(RES_hhdet_in_fec!F37=0,0,RES_hhdet_in_fec!F37/0.086*1000000/RES_hhdet_in_new!F36)</f>
        <v>0</v>
      </c>
      <c r="G37" s="156">
        <f>IF(RES_hhdet_in_fec!G37=0,0,RES_hhdet_in_fec!G37/0.086*1000000/RES_hhdet_in_new!G36)</f>
        <v>0</v>
      </c>
      <c r="H37" s="156">
        <f>IF(RES_hhdet_in_fec!H37=0,0,RES_hhdet_in_fec!H37/0.086*1000000/RES_hhdet_in_new!H36)</f>
        <v>0</v>
      </c>
      <c r="I37" s="156">
        <f>IF(RES_hhdet_in_fec!I37=0,0,RES_hhdet_in_fec!I37/0.086*1000000/RES_hhdet_in_new!I36)</f>
        <v>0</v>
      </c>
      <c r="J37" s="156">
        <f>IF(RES_hhdet_in_fec!J37=0,0,RES_hhdet_in_fec!J37/0.086*1000000/RES_hhdet_in_new!J36)</f>
        <v>0</v>
      </c>
      <c r="K37" s="156">
        <f>IF(RES_hhdet_in_fec!K37=0,0,RES_hhdet_in_fec!K37/0.086*1000000/RES_hhdet_in_new!K36)</f>
        <v>1634.231675705614</v>
      </c>
      <c r="L37" s="156">
        <f>IF(RES_hhdet_in_fec!L37=0,0,RES_hhdet_in_fec!L37/0.086*1000000/RES_hhdet_in_new!L36)</f>
        <v>1576.1019956001428</v>
      </c>
      <c r="M37" s="156">
        <f>IF(RES_hhdet_in_fec!M37=0,0,RES_hhdet_in_fec!M37/0.086*1000000/RES_hhdet_in_new!M36)</f>
        <v>1680.8740276557337</v>
      </c>
      <c r="N37" s="156">
        <f>IF(RES_hhdet_in_fec!N37=0,0,RES_hhdet_in_fec!N37/0.086*1000000/RES_hhdet_in_new!N36)</f>
        <v>1657.055080880393</v>
      </c>
      <c r="O37" s="156">
        <f>IF(RES_hhdet_in_fec!O37=0,0,RES_hhdet_in_fec!O37/0.086*1000000/RES_hhdet_in_new!O36)</f>
        <v>0</v>
      </c>
      <c r="P37" s="156">
        <f>IF(RES_hhdet_in_fec!P37=0,0,RES_hhdet_in_fec!P37/0.086*1000000/RES_hhdet_in_new!P36)</f>
        <v>1755.603873376971</v>
      </c>
      <c r="Q37" s="156">
        <f>IF(RES_hhdet_in_fec!Q37=0,0,RES_hhdet_in_fec!Q37/0.086*1000000/RES_hhdet_in_new!Q36)</f>
        <v>0</v>
      </c>
    </row>
    <row r="38" spans="1:17" ht="12" customHeight="1" x14ac:dyDescent="0.25">
      <c r="A38" s="148" t="s">
        <v>59</v>
      </c>
      <c r="B38" s="156"/>
      <c r="C38" s="156">
        <f>IF(RES_hhdet_in_fec!C38=0,0,RES_hhdet_in_fec!C38/0.086*1000000/RES_hhdet_in_new!C36)</f>
        <v>581.4393491485265</v>
      </c>
      <c r="D38" s="156">
        <f>IF(RES_hhdet_in_fec!D38=0,0,RES_hhdet_in_fec!D38/0.086*1000000/RES_hhdet_in_new!D36)</f>
        <v>0</v>
      </c>
      <c r="E38" s="156">
        <f>IF(RES_hhdet_in_fec!E38=0,0,RES_hhdet_in_fec!E38/0.086*1000000/RES_hhdet_in_new!E36)</f>
        <v>0</v>
      </c>
      <c r="F38" s="156">
        <f>IF(RES_hhdet_in_fec!F38=0,0,RES_hhdet_in_fec!F38/0.086*1000000/RES_hhdet_in_new!F36)</f>
        <v>0</v>
      </c>
      <c r="G38" s="156">
        <f>IF(RES_hhdet_in_fec!G38=0,0,RES_hhdet_in_fec!G38/0.086*1000000/RES_hhdet_in_new!G36)</f>
        <v>0</v>
      </c>
      <c r="H38" s="156">
        <f>IF(RES_hhdet_in_fec!H38=0,0,RES_hhdet_in_fec!H38/0.086*1000000/RES_hhdet_in_new!H36)</f>
        <v>0</v>
      </c>
      <c r="I38" s="156">
        <f>IF(RES_hhdet_in_fec!I38=0,0,RES_hhdet_in_fec!I38/0.086*1000000/RES_hhdet_in_new!I36)</f>
        <v>0</v>
      </c>
      <c r="J38" s="156">
        <f>IF(RES_hhdet_in_fec!J38=0,0,RES_hhdet_in_fec!J38/0.086*1000000/RES_hhdet_in_new!J36)</f>
        <v>0</v>
      </c>
      <c r="K38" s="156">
        <f>IF(RES_hhdet_in_fec!K38=0,0,RES_hhdet_in_fec!K38/0.086*1000000/RES_hhdet_in_new!K36)</f>
        <v>582.14058465446703</v>
      </c>
      <c r="L38" s="156">
        <f>IF(RES_hhdet_in_fec!L38=0,0,RES_hhdet_in_fec!L38/0.086*1000000/RES_hhdet_in_new!L36)</f>
        <v>592.86462015439474</v>
      </c>
      <c r="M38" s="156">
        <f>IF(RES_hhdet_in_fec!M38=0,0,RES_hhdet_in_fec!M38/0.086*1000000/RES_hhdet_in_new!M36)</f>
        <v>577.78362259846597</v>
      </c>
      <c r="N38" s="156">
        <f>IF(RES_hhdet_in_fec!N38=0,0,RES_hhdet_in_fec!N38/0.086*1000000/RES_hhdet_in_new!N36)</f>
        <v>584.13246977775373</v>
      </c>
      <c r="O38" s="156">
        <f>IF(RES_hhdet_in_fec!O38=0,0,RES_hhdet_in_fec!O38/0.086*1000000/RES_hhdet_in_new!O36)</f>
        <v>0</v>
      </c>
      <c r="P38" s="156">
        <f>IF(RES_hhdet_in_fec!P38=0,0,RES_hhdet_in_fec!P38/0.086*1000000/RES_hhdet_in_new!P36)</f>
        <v>574.37892378891695</v>
      </c>
      <c r="Q38" s="156">
        <f>IF(RES_hhdet_in_fec!Q38=0,0,RES_hhdet_in_fec!Q38/0.086*1000000/RES_hhdet_in_new!Q36)</f>
        <v>0</v>
      </c>
    </row>
    <row r="39" spans="1:17" ht="12" customHeight="1" x14ac:dyDescent="0.25">
      <c r="A39" s="158" t="s">
        <v>62</v>
      </c>
      <c r="B39" s="157"/>
      <c r="C39" s="157">
        <f>IF(SUM(RES_hhdet_in_fec!C40:C41)=0,0,SUM(RES_hhdet_in_fec!C40:C41)/0.086*1000000/SUM(RES_hhdet_in_new!C40:C41))</f>
        <v>785.94864150889907</v>
      </c>
      <c r="D39" s="157">
        <f>IF(SUM(RES_hhdet_in_fec!D40:D41)=0,0,SUM(RES_hhdet_in_fec!D40:D41)/0.086*1000000/SUM(RES_hhdet_in_new!D40:D41))</f>
        <v>973.61380826929303</v>
      </c>
      <c r="E39" s="157">
        <f>IF(SUM(RES_hhdet_in_fec!E40:E41)=0,0,SUM(RES_hhdet_in_fec!E40:E41)/0.086*1000000/SUM(RES_hhdet_in_new!E40:E41))</f>
        <v>799.61526974923743</v>
      </c>
      <c r="F39" s="157">
        <f>IF(SUM(RES_hhdet_in_fec!F40:F41)=0,0,SUM(RES_hhdet_in_fec!F40:F41)/0.086*1000000/SUM(RES_hhdet_in_new!F40:F41))</f>
        <v>920.54424942546154</v>
      </c>
      <c r="G39" s="157">
        <f>IF(SUM(RES_hhdet_in_fec!G40:G41)=0,0,SUM(RES_hhdet_in_fec!G40:G41)/0.086*1000000/SUM(RES_hhdet_in_new!G40:G41))</f>
        <v>1420.860135143198</v>
      </c>
      <c r="H39" s="157">
        <f>IF(SUM(RES_hhdet_in_fec!H40:H41)=0,0,SUM(RES_hhdet_in_fec!H40:H41)/0.086*1000000/SUM(RES_hhdet_in_new!H40:H41))</f>
        <v>962.80629561160686</v>
      </c>
      <c r="I39" s="157">
        <f>IF(SUM(RES_hhdet_in_fec!I40:I41)=0,0,SUM(RES_hhdet_in_fec!I40:I41)/0.086*1000000/SUM(RES_hhdet_in_new!I40:I41))</f>
        <v>1378.2152934408825</v>
      </c>
      <c r="J39" s="157">
        <f>IF(SUM(RES_hhdet_in_fec!J40:J41)=0,0,SUM(RES_hhdet_in_fec!J40:J41)/0.086*1000000/SUM(RES_hhdet_in_new!J40:J41))</f>
        <v>1370.5509396145453</v>
      </c>
      <c r="K39" s="157">
        <f>IF(SUM(RES_hhdet_in_fec!K40:K41)=0,0,SUM(RES_hhdet_in_fec!K40:K41)/0.086*1000000/SUM(RES_hhdet_in_new!K40:K41))</f>
        <v>785.16988287128856</v>
      </c>
      <c r="L39" s="157">
        <f>IF(SUM(RES_hhdet_in_fec!L40:L41)=0,0,SUM(RES_hhdet_in_fec!L40:L41)/0.086*1000000/SUM(RES_hhdet_in_new!L40:L41))</f>
        <v>761.16738241340352</v>
      </c>
      <c r="M39" s="157">
        <f>IF(SUM(RES_hhdet_in_fec!M40:M41)=0,0,SUM(RES_hhdet_in_fec!M40:M41)/0.086*1000000/SUM(RES_hhdet_in_new!M40:M41))</f>
        <v>776.79447581928741</v>
      </c>
      <c r="N39" s="157">
        <f>IF(SUM(RES_hhdet_in_fec!N40:N41)=0,0,SUM(RES_hhdet_in_fec!N40:N41)/0.086*1000000/SUM(RES_hhdet_in_new!N40:N41))</f>
        <v>817.94875564286349</v>
      </c>
      <c r="O39" s="157">
        <f>IF(SUM(RES_hhdet_in_fec!O40:O41)=0,0,SUM(RES_hhdet_in_fec!O40:O41)/0.086*1000000/SUM(RES_hhdet_in_new!O40:O41))</f>
        <v>0</v>
      </c>
      <c r="P39" s="157">
        <f>IF(SUM(RES_hhdet_in_fec!P40:P41)=0,0,SUM(RES_hhdet_in_fec!P40:P41)/0.086*1000000/SUM(RES_hhdet_in_new!P40:P41))</f>
        <v>1033.6178364219165</v>
      </c>
      <c r="Q39" s="157">
        <f>IF(SUM(RES_hhdet_in_fec!Q40:Q41)=0,0,SUM(RES_hhdet_in_fec!Q40:Q41)/0.086*1000000/SUM(RES_hhdet_in_new!Q40:Q41))</f>
        <v>1212.1430827632023</v>
      </c>
    </row>
    <row r="40" spans="1:17" ht="12" customHeight="1" x14ac:dyDescent="0.25">
      <c r="A40" s="23" t="s">
        <v>57</v>
      </c>
      <c r="B40" s="156"/>
      <c r="C40" s="156">
        <f>IF(RES_hhdet_in_fec!C40=0,0,RES_hhdet_in_fec!C40/0.086*1000000/RES_hhdet_in_new!C40)</f>
        <v>0</v>
      </c>
      <c r="D40" s="156">
        <f>IF(RES_hhdet_in_fec!D40=0,0,RES_hhdet_in_fec!D40/0.086*1000000/RES_hhdet_in_new!D40)</f>
        <v>1305.5772266205722</v>
      </c>
      <c r="E40" s="156">
        <f>IF(RES_hhdet_in_fec!E40=0,0,RES_hhdet_in_fec!E40/0.086*1000000/RES_hhdet_in_new!E40)</f>
        <v>0</v>
      </c>
      <c r="F40" s="156">
        <f>IF(RES_hhdet_in_fec!F40=0,0,RES_hhdet_in_fec!F40/0.086*1000000/RES_hhdet_in_new!F40)</f>
        <v>1345.2893591103352</v>
      </c>
      <c r="G40" s="156">
        <f>IF(RES_hhdet_in_fec!G40=0,0,RES_hhdet_in_fec!G40/0.086*1000000/RES_hhdet_in_new!G40)</f>
        <v>1495.3429088876903</v>
      </c>
      <c r="H40" s="156">
        <f>IF(RES_hhdet_in_fec!H40=0,0,RES_hhdet_in_fec!H40/0.086*1000000/RES_hhdet_in_new!H40)</f>
        <v>1226.6727148075627</v>
      </c>
      <c r="I40" s="156">
        <f>IF(RES_hhdet_in_fec!I40=0,0,RES_hhdet_in_fec!I40/0.086*1000000/RES_hhdet_in_new!I40)</f>
        <v>1378.2152934408825</v>
      </c>
      <c r="J40" s="156">
        <f>IF(RES_hhdet_in_fec!J40=0,0,RES_hhdet_in_fec!J40/0.086*1000000/RES_hhdet_in_new!J40)</f>
        <v>1370.5509396145453</v>
      </c>
      <c r="K40" s="156">
        <f>IF(RES_hhdet_in_fec!K40=0,0,RES_hhdet_in_fec!K40/0.086*1000000/RES_hhdet_in_new!K40)</f>
        <v>0</v>
      </c>
      <c r="L40" s="156">
        <f>IF(RES_hhdet_in_fec!L40=0,0,RES_hhdet_in_fec!L40/0.086*1000000/RES_hhdet_in_new!L40)</f>
        <v>0</v>
      </c>
      <c r="M40" s="156">
        <f>IF(RES_hhdet_in_fec!M40=0,0,RES_hhdet_in_fec!M40/0.086*1000000/RES_hhdet_in_new!M40)</f>
        <v>0</v>
      </c>
      <c r="N40" s="156">
        <f>IF(RES_hhdet_in_fec!N40=0,0,RES_hhdet_in_fec!N40/0.086*1000000/RES_hhdet_in_new!N40)</f>
        <v>0</v>
      </c>
      <c r="O40" s="156">
        <f>IF(RES_hhdet_in_fec!O40=0,0,RES_hhdet_in_fec!O40/0.086*1000000/RES_hhdet_in_new!O40)</f>
        <v>0</v>
      </c>
      <c r="P40" s="156">
        <f>IF(RES_hhdet_in_fec!P40=0,0,RES_hhdet_in_fec!P40/0.086*1000000/RES_hhdet_in_new!P40)</f>
        <v>1197.3317778431087</v>
      </c>
      <c r="Q40" s="156">
        <f>IF(RES_hhdet_in_fec!Q40=0,0,RES_hhdet_in_fec!Q40/0.086*1000000/RES_hhdet_in_new!Q40)</f>
        <v>1212.1430827632023</v>
      </c>
    </row>
    <row r="41" spans="1:17" ht="12" customHeight="1" x14ac:dyDescent="0.25">
      <c r="A41" s="29" t="s">
        <v>140</v>
      </c>
      <c r="B41" s="57"/>
      <c r="C41" s="57">
        <f>IF(RES_hhdet_in_fec!C41=0,0,RES_hhdet_in_fec!C41/0.086*1000000/RES_hhdet_in_new!C41)</f>
        <v>785.94864150889907</v>
      </c>
      <c r="D41" s="57">
        <f>IF(RES_hhdet_in_fec!D41=0,0,RES_hhdet_in_fec!D41/0.086*1000000/RES_hhdet_in_new!D41)</f>
        <v>794.42854494457413</v>
      </c>
      <c r="E41" s="57">
        <f>IF(RES_hhdet_in_fec!E41=0,0,RES_hhdet_in_fec!E41/0.086*1000000/RES_hhdet_in_new!E41)</f>
        <v>799.61526974923743</v>
      </c>
      <c r="F41" s="57">
        <f>IF(RES_hhdet_in_fec!F41=0,0,RES_hhdet_in_fec!F41/0.086*1000000/RES_hhdet_in_new!F41)</f>
        <v>776.33492579063272</v>
      </c>
      <c r="G41" s="57">
        <f>IF(RES_hhdet_in_fec!G41=0,0,RES_hhdet_in_fec!G41/0.086*1000000/RES_hhdet_in_new!G41)</f>
        <v>760.12138035866178</v>
      </c>
      <c r="H41" s="57">
        <f>IF(RES_hhdet_in_fec!H41=0,0,RES_hhdet_in_fec!H41/0.086*1000000/RES_hhdet_in_new!H41)</f>
        <v>751.57261296568345</v>
      </c>
      <c r="I41" s="57">
        <f>IF(RES_hhdet_in_fec!I41=0,0,RES_hhdet_in_fec!I41/0.086*1000000/RES_hhdet_in_new!I41)</f>
        <v>0</v>
      </c>
      <c r="J41" s="57">
        <f>IF(RES_hhdet_in_fec!J41=0,0,RES_hhdet_in_fec!J41/0.086*1000000/RES_hhdet_in_new!J41)</f>
        <v>0</v>
      </c>
      <c r="K41" s="57">
        <f>IF(RES_hhdet_in_fec!K41=0,0,RES_hhdet_in_fec!K41/0.086*1000000/RES_hhdet_in_new!K41)</f>
        <v>785.16988287128856</v>
      </c>
      <c r="L41" s="57">
        <f>IF(RES_hhdet_in_fec!L41=0,0,RES_hhdet_in_fec!L41/0.086*1000000/RES_hhdet_in_new!L41)</f>
        <v>761.16738241340352</v>
      </c>
      <c r="M41" s="57">
        <f>IF(RES_hhdet_in_fec!M41=0,0,RES_hhdet_in_fec!M41/0.086*1000000/RES_hhdet_in_new!M41)</f>
        <v>776.79447581928741</v>
      </c>
      <c r="N41" s="57">
        <f>IF(RES_hhdet_in_fec!N41=0,0,RES_hhdet_in_fec!N41/0.086*1000000/RES_hhdet_in_new!N41)</f>
        <v>817.94875564286349</v>
      </c>
      <c r="O41" s="57">
        <f>IF(RES_hhdet_in_fec!O41=0,0,RES_hhdet_in_fec!O41/0.086*1000000/RES_hhdet_in_new!O41)</f>
        <v>0</v>
      </c>
      <c r="P41" s="57">
        <f>IF(RES_hhdet_in_fec!P41=0,0,RES_hhdet_in_fec!P41/0.086*1000000/RES_hhdet_in_new!P41)</f>
        <v>827.74573766916239</v>
      </c>
      <c r="Q41" s="57">
        <f>IF(RES_hhdet_in_fec!Q41=0,0,RES_hhdet_in_fec!Q41/0.086*1000000/RES_hhdet_in_new!Q41)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68">
        <f t="shared" ref="C43" si="34">SUM(C44,C47,C49,C58)</f>
        <v>20195.953216592796</v>
      </c>
      <c r="D43" s="168">
        <f t="shared" ref="D43" si="35">SUM(D44,D47,D49,D58)</f>
        <v>19470.211897098998</v>
      </c>
      <c r="E43" s="168">
        <f t="shared" ref="E43" si="36">SUM(E44,E47,E49,E58)</f>
        <v>19407.879439557306</v>
      </c>
      <c r="F43" s="168">
        <f t="shared" ref="F43" si="37">SUM(F44,F47,F49,F58)</f>
        <v>18745.938438287463</v>
      </c>
      <c r="G43" s="168">
        <f t="shared" ref="G43" si="38">SUM(G44,G47,G49,G58)</f>
        <v>17385.237730254968</v>
      </c>
      <c r="H43" s="168">
        <f t="shared" ref="H43" si="39">SUM(H44,H47,H49,H58)</f>
        <v>17079.77302164464</v>
      </c>
      <c r="I43" s="168">
        <f t="shared" ref="I43" si="40">SUM(I44,I47,I49,I58)</f>
        <v>16859.247945670799</v>
      </c>
      <c r="J43" s="168">
        <f t="shared" ref="J43" si="41">SUM(J44,J47,J49,J58)</f>
        <v>17139.562658815761</v>
      </c>
      <c r="K43" s="168">
        <f t="shared" ref="K43" si="42">SUM(K44,K47,K49,K58)</f>
        <v>16141.346306808364</v>
      </c>
      <c r="L43" s="168">
        <f t="shared" ref="L43" si="43">SUM(L44,L47,L49,L58)</f>
        <v>17695.518465080168</v>
      </c>
      <c r="M43" s="168">
        <f t="shared" ref="M43" si="44">SUM(M44,M47,M49,M58)</f>
        <v>0</v>
      </c>
      <c r="N43" s="168">
        <f t="shared" ref="N43" si="45">SUM(N44,N47,N49,N58)</f>
        <v>17783.323393208724</v>
      </c>
      <c r="O43" s="168">
        <f t="shared" ref="O43" si="46">SUM(O44,O47,O49,O58)</f>
        <v>0</v>
      </c>
      <c r="P43" s="168">
        <f t="shared" ref="P43" si="47">SUM(P44,P47,P49,P58)</f>
        <v>15950.862036718376</v>
      </c>
      <c r="Q43" s="168">
        <f t="shared" ref="Q43" si="48">SUM(Q44,Q47,Q49,Q58)</f>
        <v>17223.428121230176</v>
      </c>
    </row>
    <row r="44" spans="1:17" ht="12.95" customHeight="1" x14ac:dyDescent="0.25">
      <c r="A44" s="158" t="s">
        <v>65</v>
      </c>
      <c r="B44" s="157"/>
      <c r="C44" s="157">
        <f t="shared" ref="C44:Q44" si="49">SUM(C45:C46)</f>
        <v>16189.414512034471</v>
      </c>
      <c r="D44" s="157">
        <f t="shared" si="49"/>
        <v>15422.614520489213</v>
      </c>
      <c r="E44" s="157">
        <f t="shared" si="49"/>
        <v>15475.820617778276</v>
      </c>
      <c r="F44" s="157">
        <f t="shared" si="49"/>
        <v>14773.099356215858</v>
      </c>
      <c r="G44" s="157">
        <f t="shared" si="49"/>
        <v>13697.076950975468</v>
      </c>
      <c r="H44" s="157">
        <f t="shared" si="49"/>
        <v>13318.237733169679</v>
      </c>
      <c r="I44" s="157">
        <f t="shared" si="49"/>
        <v>13049.556551139987</v>
      </c>
      <c r="J44" s="157">
        <f t="shared" si="49"/>
        <v>13371.538166039349</v>
      </c>
      <c r="K44" s="157">
        <f t="shared" si="49"/>
        <v>12459.027139072537</v>
      </c>
      <c r="L44" s="157">
        <f t="shared" si="49"/>
        <v>14186.120987431146</v>
      </c>
      <c r="M44" s="157">
        <f t="shared" si="49"/>
        <v>0</v>
      </c>
      <c r="N44" s="157">
        <f t="shared" si="49"/>
        <v>14108.310101943802</v>
      </c>
      <c r="O44" s="157">
        <f t="shared" si="49"/>
        <v>0</v>
      </c>
      <c r="P44" s="157">
        <f t="shared" si="49"/>
        <v>12248.550671160076</v>
      </c>
      <c r="Q44" s="157">
        <f t="shared" si="49"/>
        <v>13666.425915868094</v>
      </c>
    </row>
    <row r="45" spans="1:17" ht="12" customHeight="1" x14ac:dyDescent="0.25">
      <c r="A45" s="23" t="s">
        <v>166</v>
      </c>
      <c r="B45" s="156"/>
      <c r="C45" s="156">
        <f>IF(RES_hhdet_in_fec!C45=0,0,RES_hhdet_in_fec!C45/0.086*1000000/RES_hhdet_in_new!C45)</f>
        <v>15939.626616591751</v>
      </c>
      <c r="D45" s="156">
        <f>IF(RES_hhdet_in_fec!D45=0,0,RES_hhdet_in_fec!D45/0.086*1000000/RES_hhdet_in_new!D45)</f>
        <v>15152.200436235064</v>
      </c>
      <c r="E45" s="156">
        <f>IF(RES_hhdet_in_fec!E45=0,0,RES_hhdet_in_fec!E45/0.086*1000000/RES_hhdet_in_new!E45)</f>
        <v>15202.431182439252</v>
      </c>
      <c r="F45" s="156">
        <f>IF(RES_hhdet_in_fec!F45=0,0,RES_hhdet_in_fec!F45/0.086*1000000/RES_hhdet_in_new!F45)</f>
        <v>14558.45834889354</v>
      </c>
      <c r="G45" s="156">
        <f>IF(RES_hhdet_in_fec!G45=0,0,RES_hhdet_in_fec!G45/0.086*1000000/RES_hhdet_in_new!G45)</f>
        <v>13501.941425042833</v>
      </c>
      <c r="H45" s="156">
        <f>IF(RES_hhdet_in_fec!H45=0,0,RES_hhdet_in_fec!H45/0.086*1000000/RES_hhdet_in_new!H45)</f>
        <v>13166.976156410379</v>
      </c>
      <c r="I45" s="156">
        <f>IF(RES_hhdet_in_fec!I45=0,0,RES_hhdet_in_fec!I45/0.086*1000000/RES_hhdet_in_new!I45)</f>
        <v>12769.769604332627</v>
      </c>
      <c r="J45" s="156">
        <f>IF(RES_hhdet_in_fec!J45=0,0,RES_hhdet_in_fec!J45/0.086*1000000/RES_hhdet_in_new!J45)</f>
        <v>13172.377636070774</v>
      </c>
      <c r="K45" s="156">
        <f>IF(RES_hhdet_in_fec!K45=0,0,RES_hhdet_in_fec!K45/0.086*1000000/RES_hhdet_in_new!K45)</f>
        <v>12247.882658278815</v>
      </c>
      <c r="L45" s="156">
        <f>IF(RES_hhdet_in_fec!L45=0,0,RES_hhdet_in_fec!L45/0.086*1000000/RES_hhdet_in_new!L45)</f>
        <v>13970.861308338397</v>
      </c>
      <c r="M45" s="156">
        <f>IF(RES_hhdet_in_fec!M45=0,0,RES_hhdet_in_fec!M45/0.086*1000000/RES_hhdet_in_new!M45)</f>
        <v>0</v>
      </c>
      <c r="N45" s="156">
        <f>IF(RES_hhdet_in_fec!N45=0,0,RES_hhdet_in_fec!N45/0.086*1000000/RES_hhdet_in_new!N45)</f>
        <v>13828.788294249813</v>
      </c>
      <c r="O45" s="156">
        <f>IF(RES_hhdet_in_fec!O45=0,0,RES_hhdet_in_fec!O45/0.086*1000000/RES_hhdet_in_new!O45)</f>
        <v>0</v>
      </c>
      <c r="P45" s="156">
        <f>IF(RES_hhdet_in_fec!P45=0,0,RES_hhdet_in_fec!P45/0.086*1000000/RES_hhdet_in_new!P45)</f>
        <v>11930.532302530248</v>
      </c>
      <c r="Q45" s="156">
        <f>IF(RES_hhdet_in_fec!Q45=0,0,RES_hhdet_in_fec!Q45/0.086*1000000/RES_hhdet_in_new!Q45)</f>
        <v>13410.687345648461</v>
      </c>
    </row>
    <row r="46" spans="1:17" ht="12" customHeight="1" x14ac:dyDescent="0.25">
      <c r="A46" s="23" t="s">
        <v>60</v>
      </c>
      <c r="B46" s="156"/>
      <c r="C46" s="156">
        <f>IF(RES_hhdet_in_fec!C46=0,0,RES_hhdet_in_fec!C46/0.086*1000000/RES_hhdet_in_new!C45)</f>
        <v>249.78789544271919</v>
      </c>
      <c r="D46" s="156">
        <f>IF(RES_hhdet_in_fec!D46=0,0,RES_hhdet_in_fec!D46/0.086*1000000/RES_hhdet_in_new!D45)</f>
        <v>270.41408425414841</v>
      </c>
      <c r="E46" s="156">
        <f>IF(RES_hhdet_in_fec!E46=0,0,RES_hhdet_in_fec!E46/0.086*1000000/RES_hhdet_in_new!E45)</f>
        <v>273.38943533902398</v>
      </c>
      <c r="F46" s="156">
        <f>IF(RES_hhdet_in_fec!F46=0,0,RES_hhdet_in_fec!F46/0.086*1000000/RES_hhdet_in_new!F45)</f>
        <v>214.6410073223183</v>
      </c>
      <c r="G46" s="156">
        <f>IF(RES_hhdet_in_fec!G46=0,0,RES_hhdet_in_fec!G46/0.086*1000000/RES_hhdet_in_new!G45)</f>
        <v>195.13552593263472</v>
      </c>
      <c r="H46" s="156">
        <f>IF(RES_hhdet_in_fec!H46=0,0,RES_hhdet_in_fec!H46/0.086*1000000/RES_hhdet_in_new!H45)</f>
        <v>151.26157675929994</v>
      </c>
      <c r="I46" s="156">
        <f>IF(RES_hhdet_in_fec!I46=0,0,RES_hhdet_in_fec!I46/0.086*1000000/RES_hhdet_in_new!I45)</f>
        <v>279.78694680736095</v>
      </c>
      <c r="J46" s="156">
        <f>IF(RES_hhdet_in_fec!J46=0,0,RES_hhdet_in_fec!J46/0.086*1000000/RES_hhdet_in_new!J45)</f>
        <v>199.16052996857422</v>
      </c>
      <c r="K46" s="156">
        <f>IF(RES_hhdet_in_fec!K46=0,0,RES_hhdet_in_fec!K46/0.086*1000000/RES_hhdet_in_new!K45)</f>
        <v>211.14448079372215</v>
      </c>
      <c r="L46" s="156">
        <f>IF(RES_hhdet_in_fec!L46=0,0,RES_hhdet_in_fec!L46/0.086*1000000/RES_hhdet_in_new!L45)</f>
        <v>215.25967909274959</v>
      </c>
      <c r="M46" s="156">
        <f>IF(RES_hhdet_in_fec!M46=0,0,RES_hhdet_in_fec!M46/0.086*1000000/RES_hhdet_in_new!M45)</f>
        <v>0</v>
      </c>
      <c r="N46" s="156">
        <f>IF(RES_hhdet_in_fec!N46=0,0,RES_hhdet_in_fec!N46/0.086*1000000/RES_hhdet_in_new!N45)</f>
        <v>279.5218076939891</v>
      </c>
      <c r="O46" s="156">
        <f>IF(RES_hhdet_in_fec!O46=0,0,RES_hhdet_in_fec!O46/0.086*1000000/RES_hhdet_in_new!O45)</f>
        <v>0</v>
      </c>
      <c r="P46" s="156">
        <f>IF(RES_hhdet_in_fec!P46=0,0,RES_hhdet_in_fec!P46/0.086*1000000/RES_hhdet_in_new!P45)</f>
        <v>318.01836862982708</v>
      </c>
      <c r="Q46" s="156">
        <f>IF(RES_hhdet_in_fec!Q46=0,0,RES_hhdet_in_fec!Q46/0.086*1000000/RES_hhdet_in_new!Q45)</f>
        <v>255.73857021963289</v>
      </c>
    </row>
    <row r="47" spans="1:17" ht="12.95" customHeight="1" x14ac:dyDescent="0.25">
      <c r="A47" s="158" t="s">
        <v>112</v>
      </c>
      <c r="B47" s="157"/>
      <c r="C47" s="157">
        <f t="shared" ref="C47:Q47" si="50">C48</f>
        <v>700.99996483983534</v>
      </c>
      <c r="D47" s="157">
        <f t="shared" si="50"/>
        <v>672.61651614572872</v>
      </c>
      <c r="E47" s="157">
        <f t="shared" si="50"/>
        <v>654.24392468305882</v>
      </c>
      <c r="F47" s="157">
        <f t="shared" si="50"/>
        <v>626.99299522019919</v>
      </c>
      <c r="G47" s="157">
        <f t="shared" si="50"/>
        <v>610.67976117054889</v>
      </c>
      <c r="H47" s="157">
        <f t="shared" si="50"/>
        <v>583.94632445888658</v>
      </c>
      <c r="I47" s="157">
        <f t="shared" si="50"/>
        <v>603.18524902058527</v>
      </c>
      <c r="J47" s="157">
        <f t="shared" si="50"/>
        <v>558.33856369348712</v>
      </c>
      <c r="K47" s="157">
        <f t="shared" si="50"/>
        <v>520.11850057920969</v>
      </c>
      <c r="L47" s="157">
        <f t="shared" si="50"/>
        <v>494.72093322940435</v>
      </c>
      <c r="M47" s="157">
        <f t="shared" si="50"/>
        <v>0</v>
      </c>
      <c r="N47" s="157">
        <f t="shared" si="50"/>
        <v>454.03840203324717</v>
      </c>
      <c r="O47" s="157">
        <f t="shared" si="50"/>
        <v>0</v>
      </c>
      <c r="P47" s="157">
        <f t="shared" si="50"/>
        <v>414.1015695772515</v>
      </c>
      <c r="Q47" s="157">
        <f t="shared" si="50"/>
        <v>364.70353164588465</v>
      </c>
    </row>
    <row r="48" spans="1:17" ht="12" customHeight="1" x14ac:dyDescent="0.25">
      <c r="A48" s="23" t="s">
        <v>60</v>
      </c>
      <c r="B48" s="156"/>
      <c r="C48" s="156">
        <f>IF(RES_hhdet_in_fec!C48=0,0,RES_hhdet_in_fec!C48/0.086*1000000/RES_hhdet_in_new!C48)</f>
        <v>700.99996483983534</v>
      </c>
      <c r="D48" s="156">
        <f>IF(RES_hhdet_in_fec!D48=0,0,RES_hhdet_in_fec!D48/0.086*1000000/RES_hhdet_in_new!D48)</f>
        <v>672.61651614572872</v>
      </c>
      <c r="E48" s="156">
        <f>IF(RES_hhdet_in_fec!E48=0,0,RES_hhdet_in_fec!E48/0.086*1000000/RES_hhdet_in_new!E48)</f>
        <v>654.24392468305882</v>
      </c>
      <c r="F48" s="156">
        <f>IF(RES_hhdet_in_fec!F48=0,0,RES_hhdet_in_fec!F48/0.086*1000000/RES_hhdet_in_new!F48)</f>
        <v>626.99299522019919</v>
      </c>
      <c r="G48" s="156">
        <f>IF(RES_hhdet_in_fec!G48=0,0,RES_hhdet_in_fec!G48/0.086*1000000/RES_hhdet_in_new!G48)</f>
        <v>610.67976117054889</v>
      </c>
      <c r="H48" s="156">
        <f>IF(RES_hhdet_in_fec!H48=0,0,RES_hhdet_in_fec!H48/0.086*1000000/RES_hhdet_in_new!H48)</f>
        <v>583.94632445888658</v>
      </c>
      <c r="I48" s="156">
        <f>IF(RES_hhdet_in_fec!I48=0,0,RES_hhdet_in_fec!I48/0.086*1000000/RES_hhdet_in_new!I48)</f>
        <v>603.18524902058527</v>
      </c>
      <c r="J48" s="156">
        <f>IF(RES_hhdet_in_fec!J48=0,0,RES_hhdet_in_fec!J48/0.086*1000000/RES_hhdet_in_new!J48)</f>
        <v>558.33856369348712</v>
      </c>
      <c r="K48" s="156">
        <f>IF(RES_hhdet_in_fec!K48=0,0,RES_hhdet_in_fec!K48/0.086*1000000/RES_hhdet_in_new!K48)</f>
        <v>520.11850057920969</v>
      </c>
      <c r="L48" s="156">
        <f>IF(RES_hhdet_in_fec!L48=0,0,RES_hhdet_in_fec!L48/0.086*1000000/RES_hhdet_in_new!L48)</f>
        <v>494.72093322940435</v>
      </c>
      <c r="M48" s="156">
        <f>IF(RES_hhdet_in_fec!M48=0,0,RES_hhdet_in_fec!M48/0.086*1000000/RES_hhdet_in_new!M48)</f>
        <v>0</v>
      </c>
      <c r="N48" s="156">
        <f>IF(RES_hhdet_in_fec!N48=0,0,RES_hhdet_in_fec!N48/0.086*1000000/RES_hhdet_in_new!N48)</f>
        <v>454.03840203324717</v>
      </c>
      <c r="O48" s="156">
        <f>IF(RES_hhdet_in_fec!O48=0,0,RES_hhdet_in_fec!O48/0.086*1000000/RES_hhdet_in_new!O48)</f>
        <v>0</v>
      </c>
      <c r="P48" s="156">
        <f>IF(RES_hhdet_in_fec!P48=0,0,RES_hhdet_in_fec!P48/0.086*1000000/RES_hhdet_in_new!P48)</f>
        <v>414.1015695772515</v>
      </c>
      <c r="Q48" s="156">
        <f>IF(RES_hhdet_in_fec!Q48=0,0,RES_hhdet_in_fec!Q48/0.086*1000000/RES_hhdet_in_new!Q48)</f>
        <v>364.70353164588465</v>
      </c>
    </row>
    <row r="49" spans="1:17" ht="12" customHeight="1" x14ac:dyDescent="0.25">
      <c r="A49" s="158" t="s">
        <v>63</v>
      </c>
      <c r="B49" s="157"/>
      <c r="C49" s="157">
        <f>IF(SUM(RES_hhdet_in_fec!C50:C51,RES_hhdet_in_fec!C54:C55)=0,0,SUM(RES_hhdet_in_fec!C50:C51,RES_hhdet_in_fec!C54:C55)/0.086*1000000/SUM(RES_hhdet_in_new!C50:C51,RES_hhdet_in_new!C54:C55))</f>
        <v>2519.5904834196494</v>
      </c>
      <c r="D49" s="157">
        <f>IF(SUM(RES_hhdet_in_fec!D50:D51,RES_hhdet_in_fec!D54:D55)=0,0,SUM(RES_hhdet_in_fec!D50:D51,RES_hhdet_in_fec!D54:D55)/0.086*1000000/SUM(RES_hhdet_in_new!D50:D51,RES_hhdet_in_new!D54:D55))</f>
        <v>2577.8844333601064</v>
      </c>
      <c r="E49" s="157">
        <f>IF(SUM(RES_hhdet_in_fec!E50:E51,RES_hhdet_in_fec!E54:E55)=0,0,SUM(RES_hhdet_in_fec!E50:E51,RES_hhdet_in_fec!E54:E55)/0.086*1000000/SUM(RES_hhdet_in_new!E50:E51,RES_hhdet_in_new!E54:E55))</f>
        <v>2478.3194293490483</v>
      </c>
      <c r="F49" s="157">
        <f>IF(SUM(RES_hhdet_in_fec!F50:F51,RES_hhdet_in_fec!F54:F55)=0,0,SUM(RES_hhdet_in_fec!F50:F51,RES_hhdet_in_fec!F54:F55)/0.086*1000000/SUM(RES_hhdet_in_new!F50:F51,RES_hhdet_in_new!F54:F55))</f>
        <v>2569.864985141015</v>
      </c>
      <c r="G49" s="157">
        <f>IF(SUM(RES_hhdet_in_fec!G50:G51,RES_hhdet_in_fec!G54:G55)=0,0,SUM(RES_hhdet_in_fec!G50:G51,RES_hhdet_in_fec!G54:G55)/0.086*1000000/SUM(RES_hhdet_in_new!G50:G51,RES_hhdet_in_new!G54:G55))</f>
        <v>2317.2299432129921</v>
      </c>
      <c r="H49" s="157">
        <f>IF(SUM(RES_hhdet_in_fec!H50:H51,RES_hhdet_in_fec!H54:H55)=0,0,SUM(RES_hhdet_in_fec!H50:H51,RES_hhdet_in_fec!H54:H55)/0.086*1000000/SUM(RES_hhdet_in_new!H50:H51,RES_hhdet_in_new!H54:H55))</f>
        <v>2427.483514089221</v>
      </c>
      <c r="I49" s="157">
        <f>IF(SUM(RES_hhdet_in_fec!I50:I51,RES_hhdet_in_fec!I54:I55)=0,0,SUM(RES_hhdet_in_fec!I50:I51,RES_hhdet_in_fec!I54:I55)/0.086*1000000/SUM(RES_hhdet_in_new!I50:I51,RES_hhdet_in_new!I54:I55))</f>
        <v>2439.2990721425431</v>
      </c>
      <c r="J49" s="157">
        <f>IF(SUM(RES_hhdet_in_fec!J50:J51,RES_hhdet_in_fec!J54:J55)=0,0,SUM(RES_hhdet_in_fec!J50:J51,RES_hhdet_in_fec!J54:J55)/0.086*1000000/SUM(RES_hhdet_in_new!J50:J51,RES_hhdet_in_new!J54:J55))</f>
        <v>2469.5306505067733</v>
      </c>
      <c r="K49" s="157">
        <f>IF(SUM(RES_hhdet_in_fec!K50:K51,RES_hhdet_in_fec!K54:K55)=0,0,SUM(RES_hhdet_in_fec!K50:K51,RES_hhdet_in_fec!K54:K55)/0.086*1000000/SUM(RES_hhdet_in_new!K50:K51,RES_hhdet_in_new!K54:K55))</f>
        <v>2379.79025065219</v>
      </c>
      <c r="L49" s="157">
        <f>IF(SUM(RES_hhdet_in_fec!L50:L51,RES_hhdet_in_fec!L54:L55)=0,0,SUM(RES_hhdet_in_fec!L50:L51,RES_hhdet_in_fec!L54:L55)/0.086*1000000/SUM(RES_hhdet_in_new!L50:L51,RES_hhdet_in_new!L54:L55))</f>
        <v>2255.3225610078575</v>
      </c>
      <c r="M49" s="157">
        <f>IF(SUM(RES_hhdet_in_fec!M50:M51,RES_hhdet_in_fec!M54:M55)=0,0,SUM(RES_hhdet_in_fec!M50:M51,RES_hhdet_in_fec!M54:M55)/0.086*1000000/SUM(RES_hhdet_in_new!M50:M51,RES_hhdet_in_new!M54:M55))</f>
        <v>0</v>
      </c>
      <c r="N49" s="157">
        <f>IF(SUM(RES_hhdet_in_fec!N50:N51,RES_hhdet_in_fec!N54:N55)=0,0,SUM(RES_hhdet_in_fec!N50:N51,RES_hhdet_in_fec!N54:N55)/0.086*1000000/SUM(RES_hhdet_in_new!N50:N51,RES_hhdet_in_new!N54:N55))</f>
        <v>2403.9535270814645</v>
      </c>
      <c r="O49" s="157">
        <f>IF(SUM(RES_hhdet_in_fec!O50:O51,RES_hhdet_in_fec!O54:O55)=0,0,SUM(RES_hhdet_in_fec!O50:O51,RES_hhdet_in_fec!O54:O55)/0.086*1000000/SUM(RES_hhdet_in_new!O50:O51,RES_hhdet_in_new!O54:O55))</f>
        <v>0</v>
      </c>
      <c r="P49" s="157">
        <f>IF(SUM(RES_hhdet_in_fec!P50:P51,RES_hhdet_in_fec!P54:P55)=0,0,SUM(RES_hhdet_in_fec!P50:P51,RES_hhdet_in_fec!P54:P55)/0.086*1000000/SUM(RES_hhdet_in_new!P50:P51,RES_hhdet_in_new!P54:P55))</f>
        <v>2460.1565364164871</v>
      </c>
      <c r="Q49" s="157">
        <f>IF(SUM(RES_hhdet_in_fec!Q50:Q51,RES_hhdet_in_fec!Q54:Q55)=0,0,SUM(RES_hhdet_in_fec!Q50:Q51,RES_hhdet_in_fec!Q54:Q55)/0.086*1000000/SUM(RES_hhdet_in_new!Q50:Q51,RES_hhdet_in_new!Q54:Q55))</f>
        <v>2389.5034255176874</v>
      </c>
    </row>
    <row r="50" spans="1:17" ht="12" customHeight="1" x14ac:dyDescent="0.25">
      <c r="A50" s="167" t="s">
        <v>165</v>
      </c>
      <c r="B50" s="132"/>
      <c r="C50" s="132">
        <f>IF(RES_hhdet_in_fec!C50=0,0,RES_hhdet_in_fec!C50/0.086*1000000/RES_hhdet_in_new!C50)</f>
        <v>2937.6493004289914</v>
      </c>
      <c r="D50" s="132">
        <f>IF(RES_hhdet_in_fec!D50=0,0,RES_hhdet_in_fec!D50/0.086*1000000/RES_hhdet_in_new!D50)</f>
        <v>2980.9513366409742</v>
      </c>
      <c r="E50" s="132">
        <f>IF(RES_hhdet_in_fec!E50=0,0,RES_hhdet_in_fec!E50/0.086*1000000/RES_hhdet_in_new!E50)</f>
        <v>2946.8602730419907</v>
      </c>
      <c r="F50" s="132">
        <f>IF(RES_hhdet_in_fec!F50=0,0,RES_hhdet_in_fec!F50/0.086*1000000/RES_hhdet_in_new!F50)</f>
        <v>2905.1482017607318</v>
      </c>
      <c r="G50" s="132">
        <f>IF(RES_hhdet_in_fec!G50=0,0,RES_hhdet_in_fec!G50/0.086*1000000/RES_hhdet_in_new!G50)</f>
        <v>0</v>
      </c>
      <c r="H50" s="132">
        <f>IF(RES_hhdet_in_fec!H50=0,0,RES_hhdet_in_fec!H50/0.086*1000000/RES_hhdet_in_new!H50)</f>
        <v>0</v>
      </c>
      <c r="I50" s="132">
        <f>IF(RES_hhdet_in_fec!I50=0,0,RES_hhdet_in_fec!I50/0.086*1000000/RES_hhdet_in_new!I50)</f>
        <v>2775.7120007117405</v>
      </c>
      <c r="J50" s="132">
        <f>IF(RES_hhdet_in_fec!J50=0,0,RES_hhdet_in_fec!J50/0.086*1000000/RES_hhdet_in_new!J50)</f>
        <v>2824.6132843637083</v>
      </c>
      <c r="K50" s="132">
        <f>IF(RES_hhdet_in_fec!K50=0,0,RES_hhdet_in_fec!K50/0.086*1000000/RES_hhdet_in_new!K50)</f>
        <v>0</v>
      </c>
      <c r="L50" s="132">
        <f>IF(RES_hhdet_in_fec!L50=0,0,RES_hhdet_in_fec!L50/0.086*1000000/RES_hhdet_in_new!L50)</f>
        <v>0</v>
      </c>
      <c r="M50" s="132">
        <f>IF(RES_hhdet_in_fec!M50=0,0,RES_hhdet_in_fec!M50/0.086*1000000/RES_hhdet_in_new!M50)</f>
        <v>0</v>
      </c>
      <c r="N50" s="132">
        <f>IF(RES_hhdet_in_fec!N50=0,0,RES_hhdet_in_fec!N50/0.086*1000000/RES_hhdet_in_new!N50)</f>
        <v>2840.1745521910011</v>
      </c>
      <c r="O50" s="132">
        <f>IF(RES_hhdet_in_fec!O50=0,0,RES_hhdet_in_fec!O50/0.086*1000000/RES_hhdet_in_new!O50)</f>
        <v>0</v>
      </c>
      <c r="P50" s="132">
        <f>IF(RES_hhdet_in_fec!P50=0,0,RES_hhdet_in_fec!P50/0.086*1000000/RES_hhdet_in_new!P50)</f>
        <v>2708.7284163361232</v>
      </c>
      <c r="Q50" s="132">
        <f>IF(RES_hhdet_in_fec!Q50=0,0,RES_hhdet_in_fec!Q50/0.086*1000000/RES_hhdet_in_new!Q50)</f>
        <v>2677.4243476762681</v>
      </c>
    </row>
    <row r="51" spans="1:17" ht="12" customHeight="1" x14ac:dyDescent="0.25">
      <c r="A51" s="167" t="s">
        <v>164</v>
      </c>
      <c r="B51" s="132"/>
      <c r="C51" s="132">
        <f>IF(RES_hhdet_in_fec!C51=0,0,RES_hhdet_in_fec!C51/0.086*1000000/RES_hhdet_in_new!C51)</f>
        <v>2492.4256411554043</v>
      </c>
      <c r="D51" s="132">
        <f>IF(RES_hhdet_in_fec!D51=0,0,RES_hhdet_in_fec!D51/0.086*1000000/RES_hhdet_in_new!D51)</f>
        <v>2533.4277871669005</v>
      </c>
      <c r="E51" s="132">
        <f>IF(RES_hhdet_in_fec!E51=0,0,RES_hhdet_in_fec!E51/0.086*1000000/RES_hhdet_in_new!E51)</f>
        <v>2519.5352253126939</v>
      </c>
      <c r="F51" s="132">
        <f>IF(RES_hhdet_in_fec!F51=0,0,RES_hhdet_in_fec!F51/0.086*1000000/RES_hhdet_in_new!F51)</f>
        <v>2498.3877067467856</v>
      </c>
      <c r="G51" s="132">
        <f>IF(RES_hhdet_in_fec!G51=0,0,RES_hhdet_in_fec!G51/0.086*1000000/RES_hhdet_in_new!G51)</f>
        <v>2478.2133366414</v>
      </c>
      <c r="H51" s="132">
        <f>IF(RES_hhdet_in_fec!H51=0,0,RES_hhdet_in_fec!H51/0.086*1000000/RES_hhdet_in_new!H51)</f>
        <v>2485.4158180910067</v>
      </c>
      <c r="I51" s="132">
        <f>IF(RES_hhdet_in_fec!I51=0,0,RES_hhdet_in_fec!I51/0.086*1000000/RES_hhdet_in_new!I51)</f>
        <v>2431.2712170756668</v>
      </c>
      <c r="J51" s="132">
        <f>IF(RES_hhdet_in_fec!J51=0,0,RES_hhdet_in_fec!J51/0.086*1000000/RES_hhdet_in_new!J51)</f>
        <v>2464.7568703203501</v>
      </c>
      <c r="K51" s="132">
        <f>IF(RES_hhdet_in_fec!K51=0,0,RES_hhdet_in_fec!K51/0.086*1000000/RES_hhdet_in_new!K51)</f>
        <v>2379.79025065219</v>
      </c>
      <c r="L51" s="132">
        <f>IF(RES_hhdet_in_fec!L51=0,0,RES_hhdet_in_fec!L51/0.086*1000000/RES_hhdet_in_new!L51)</f>
        <v>2419.7726787539964</v>
      </c>
      <c r="M51" s="132">
        <f>IF(RES_hhdet_in_fec!M51=0,0,RES_hhdet_in_fec!M51/0.086*1000000/RES_hhdet_in_new!M51)</f>
        <v>0</v>
      </c>
      <c r="N51" s="132">
        <f>IF(RES_hhdet_in_fec!N51=0,0,RES_hhdet_in_fec!N51/0.086*1000000/RES_hhdet_in_new!N51)</f>
        <v>2473.0967694519836</v>
      </c>
      <c r="O51" s="132">
        <f>IF(RES_hhdet_in_fec!O51=0,0,RES_hhdet_in_fec!O51/0.086*1000000/RES_hhdet_in_new!O51)</f>
        <v>0</v>
      </c>
      <c r="P51" s="132">
        <f>IF(RES_hhdet_in_fec!P51=0,0,RES_hhdet_in_fec!P51/0.086*1000000/RES_hhdet_in_new!P51)</f>
        <v>2385.3303624657801</v>
      </c>
      <c r="Q51" s="132">
        <f>IF(RES_hhdet_in_fec!Q51=0,0,RES_hhdet_in_fec!Q51/0.086*1000000/RES_hhdet_in_new!Q51)</f>
        <v>2363.1084557049826</v>
      </c>
    </row>
    <row r="52" spans="1:17" ht="12" customHeight="1" x14ac:dyDescent="0.25">
      <c r="A52" s="166" t="s">
        <v>163</v>
      </c>
      <c r="B52" s="165"/>
      <c r="C52" s="165">
        <f>IF(RES_hhdet_in_fec!C52=0,0,RES_hhdet_in_fec!C52/0.086*1000000/RES_hhdet_in_new!C51)</f>
        <v>1921.6417123317792</v>
      </c>
      <c r="D52" s="165">
        <f>IF(RES_hhdet_in_fec!D52=0,0,RES_hhdet_in_fec!D52/0.086*1000000/RES_hhdet_in_new!D51)</f>
        <v>1959.4106442927659</v>
      </c>
      <c r="E52" s="165">
        <f>IF(RES_hhdet_in_fec!E52=0,0,RES_hhdet_in_fec!E52/0.086*1000000/RES_hhdet_in_new!E51)</f>
        <v>1944.5930814044809</v>
      </c>
      <c r="F52" s="165">
        <f>IF(RES_hhdet_in_fec!F52=0,0,RES_hhdet_in_fec!F52/0.086*1000000/RES_hhdet_in_new!F51)</f>
        <v>1924.1334692900157</v>
      </c>
      <c r="G52" s="165">
        <f>IF(RES_hhdet_in_fec!G52=0,0,RES_hhdet_in_fec!G52/0.086*1000000/RES_hhdet_in_new!G51)</f>
        <v>1898.4474213568305</v>
      </c>
      <c r="H52" s="165">
        <f>IF(RES_hhdet_in_fec!H52=0,0,RES_hhdet_in_fec!H52/0.086*1000000/RES_hhdet_in_new!H51)</f>
        <v>1907.7633230421604</v>
      </c>
      <c r="I52" s="165">
        <f>IF(RES_hhdet_in_fec!I52=0,0,RES_hhdet_in_fec!I52/0.086*1000000/RES_hhdet_in_new!I51)</f>
        <v>1859.7783234519684</v>
      </c>
      <c r="J52" s="165">
        <f>IF(RES_hhdet_in_fec!J52=0,0,RES_hhdet_in_fec!J52/0.086*1000000/RES_hhdet_in_new!J51)</f>
        <v>1897.3842994590657</v>
      </c>
      <c r="K52" s="165">
        <f>IF(RES_hhdet_in_fec!K52=0,0,RES_hhdet_in_fec!K52/0.086*1000000/RES_hhdet_in_new!K51)</f>
        <v>1806.4281261669701</v>
      </c>
      <c r="L52" s="165">
        <f>IF(RES_hhdet_in_fec!L52=0,0,RES_hhdet_in_fec!L52/0.086*1000000/RES_hhdet_in_new!L51)</f>
        <v>1833.741085674355</v>
      </c>
      <c r="M52" s="165">
        <f>IF(RES_hhdet_in_fec!M52=0,0,RES_hhdet_in_fec!M52/0.086*1000000/RES_hhdet_in_new!M51)</f>
        <v>0</v>
      </c>
      <c r="N52" s="165">
        <f>IF(RES_hhdet_in_fec!N52=0,0,RES_hhdet_in_fec!N52/0.086*1000000/RES_hhdet_in_new!N51)</f>
        <v>1894.3657422111817</v>
      </c>
      <c r="O52" s="165">
        <f>IF(RES_hhdet_in_fec!O52=0,0,RES_hhdet_in_fec!O52/0.086*1000000/RES_hhdet_in_new!O51)</f>
        <v>0</v>
      </c>
      <c r="P52" s="165">
        <f>IF(RES_hhdet_in_fec!P52=0,0,RES_hhdet_in_fec!P52/0.086*1000000/RES_hhdet_in_new!P51)</f>
        <v>1819.2486947257623</v>
      </c>
      <c r="Q52" s="165">
        <f>IF(RES_hhdet_in_fec!Q52=0,0,RES_hhdet_in_fec!Q52/0.086*1000000/RES_hhdet_in_new!Q51)</f>
        <v>1787.0260965744744</v>
      </c>
    </row>
    <row r="53" spans="1:17" ht="12" customHeight="1" x14ac:dyDescent="0.25">
      <c r="A53" s="147" t="s">
        <v>59</v>
      </c>
      <c r="B53" s="164"/>
      <c r="C53" s="164">
        <f>IF(RES_hhdet_in_fec!C53=0,0,RES_hhdet_in_fec!C53/0.086*1000000/RES_hhdet_in_new!C51)</f>
        <v>570.78392882362459</v>
      </c>
      <c r="D53" s="164">
        <f>IF(RES_hhdet_in_fec!D53=0,0,RES_hhdet_in_fec!D53/0.086*1000000/RES_hhdet_in_new!D51)</f>
        <v>574.01714287413461</v>
      </c>
      <c r="E53" s="164">
        <f>IF(RES_hhdet_in_fec!E53=0,0,RES_hhdet_in_fec!E53/0.086*1000000/RES_hhdet_in_new!E51)</f>
        <v>574.9421439082131</v>
      </c>
      <c r="F53" s="164">
        <f>IF(RES_hhdet_in_fec!F53=0,0,RES_hhdet_in_fec!F53/0.086*1000000/RES_hhdet_in_new!F51)</f>
        <v>574.25423745676937</v>
      </c>
      <c r="G53" s="164">
        <f>IF(RES_hhdet_in_fec!G53=0,0,RES_hhdet_in_fec!G53/0.086*1000000/RES_hhdet_in_new!G51)</f>
        <v>579.76591528456959</v>
      </c>
      <c r="H53" s="164">
        <f>IF(RES_hhdet_in_fec!H53=0,0,RES_hhdet_in_fec!H53/0.086*1000000/RES_hhdet_in_new!H51)</f>
        <v>577.65249504884594</v>
      </c>
      <c r="I53" s="164">
        <f>IF(RES_hhdet_in_fec!I53=0,0,RES_hhdet_in_fec!I53/0.086*1000000/RES_hhdet_in_new!I51)</f>
        <v>571.49289362369825</v>
      </c>
      <c r="J53" s="164">
        <f>IF(RES_hhdet_in_fec!J53=0,0,RES_hhdet_in_fec!J53/0.086*1000000/RES_hhdet_in_new!J51)</f>
        <v>567.37257086128454</v>
      </c>
      <c r="K53" s="164">
        <f>IF(RES_hhdet_in_fec!K53=0,0,RES_hhdet_in_fec!K53/0.086*1000000/RES_hhdet_in_new!K51)</f>
        <v>573.36212448521985</v>
      </c>
      <c r="L53" s="164">
        <f>IF(RES_hhdet_in_fec!L53=0,0,RES_hhdet_in_fec!L53/0.086*1000000/RES_hhdet_in_new!L51)</f>
        <v>586.03159307964154</v>
      </c>
      <c r="M53" s="164">
        <f>IF(RES_hhdet_in_fec!M53=0,0,RES_hhdet_in_fec!M53/0.086*1000000/RES_hhdet_in_new!M51)</f>
        <v>0</v>
      </c>
      <c r="N53" s="164">
        <f>IF(RES_hhdet_in_fec!N53=0,0,RES_hhdet_in_fec!N53/0.086*1000000/RES_hhdet_in_new!N51)</f>
        <v>578.73102724080218</v>
      </c>
      <c r="O53" s="164">
        <f>IF(RES_hhdet_in_fec!O53=0,0,RES_hhdet_in_fec!O53/0.086*1000000/RES_hhdet_in_new!O51)</f>
        <v>0</v>
      </c>
      <c r="P53" s="164">
        <f>IF(RES_hhdet_in_fec!P53=0,0,RES_hhdet_in_fec!P53/0.086*1000000/RES_hhdet_in_new!P51)</f>
        <v>566.08166774001802</v>
      </c>
      <c r="Q53" s="164">
        <f>IF(RES_hhdet_in_fec!Q53=0,0,RES_hhdet_in_fec!Q53/0.086*1000000/RES_hhdet_in_new!Q51)</f>
        <v>576.08235913050851</v>
      </c>
    </row>
    <row r="54" spans="1:17" ht="12" customHeight="1" x14ac:dyDescent="0.25">
      <c r="A54" s="163" t="s">
        <v>142</v>
      </c>
      <c r="B54" s="162"/>
      <c r="C54" s="162">
        <f>IF(RES_hhdet_in_fec!C54=0,0,RES_hhdet_in_fec!C54/0.086*1000000/RES_hhdet_in_new!C54)</f>
        <v>2567.6665782288715</v>
      </c>
      <c r="D54" s="162">
        <f>IF(RES_hhdet_in_fec!D54=0,0,RES_hhdet_in_fec!D54/0.086*1000000/RES_hhdet_in_new!D54)</f>
        <v>2541.3068796803773</v>
      </c>
      <c r="E54" s="162">
        <f>IF(RES_hhdet_in_fec!E54=0,0,RES_hhdet_in_fec!E54/0.086*1000000/RES_hhdet_in_new!E54)</f>
        <v>2519.2009586058289</v>
      </c>
      <c r="F54" s="162">
        <f>IF(RES_hhdet_in_fec!F54=0,0,RES_hhdet_in_fec!F54/0.086*1000000/RES_hhdet_in_new!F54)</f>
        <v>2417.2949582352749</v>
      </c>
      <c r="G54" s="162">
        <f>IF(RES_hhdet_in_fec!G54=0,0,RES_hhdet_in_fec!G54/0.086*1000000/RES_hhdet_in_new!G54)</f>
        <v>0</v>
      </c>
      <c r="H54" s="162">
        <f>IF(RES_hhdet_in_fec!H54=0,0,RES_hhdet_in_fec!H54/0.086*1000000/RES_hhdet_in_new!H54)</f>
        <v>0</v>
      </c>
      <c r="I54" s="162">
        <f>IF(RES_hhdet_in_fec!I54=0,0,RES_hhdet_in_fec!I54/0.086*1000000/RES_hhdet_in_new!I54)</f>
        <v>0</v>
      </c>
      <c r="J54" s="162">
        <f>IF(RES_hhdet_in_fec!J54=0,0,RES_hhdet_in_fec!J54/0.086*1000000/RES_hhdet_in_new!J54)</f>
        <v>2355.8831069855646</v>
      </c>
      <c r="K54" s="162">
        <f>IF(RES_hhdet_in_fec!K54=0,0,RES_hhdet_in_fec!K54/0.086*1000000/RES_hhdet_in_new!K54)</f>
        <v>0</v>
      </c>
      <c r="L54" s="162">
        <f>IF(RES_hhdet_in_fec!L54=0,0,RES_hhdet_in_fec!L54/0.086*1000000/RES_hhdet_in_new!L54)</f>
        <v>0</v>
      </c>
      <c r="M54" s="162">
        <f>IF(RES_hhdet_in_fec!M54=0,0,RES_hhdet_in_fec!M54/0.086*1000000/RES_hhdet_in_new!M54)</f>
        <v>0</v>
      </c>
      <c r="N54" s="162">
        <f>IF(RES_hhdet_in_fec!N54=0,0,RES_hhdet_in_fec!N54/0.086*1000000/RES_hhdet_in_new!N54)</f>
        <v>2548.175600581555</v>
      </c>
      <c r="O54" s="162">
        <f>IF(RES_hhdet_in_fec!O54=0,0,RES_hhdet_in_fec!O54/0.086*1000000/RES_hhdet_in_new!O54)</f>
        <v>0</v>
      </c>
      <c r="P54" s="162">
        <f>IF(RES_hhdet_in_fec!P54=0,0,RES_hhdet_in_fec!P54/0.086*1000000/RES_hhdet_in_new!P54)</f>
        <v>2648.0960897785449</v>
      </c>
      <c r="Q54" s="162">
        <f>IF(RES_hhdet_in_fec!Q54=0,0,RES_hhdet_in_fec!Q54/0.086*1000000/RES_hhdet_in_new!Q54)</f>
        <v>2554.2326235907549</v>
      </c>
    </row>
    <row r="55" spans="1:17" ht="12" customHeight="1" x14ac:dyDescent="0.25">
      <c r="A55" s="161" t="s">
        <v>141</v>
      </c>
      <c r="B55" s="160"/>
      <c r="C55" s="160">
        <f>IF(RES_hhdet_in_fec!C55=0,0,RES_hhdet_in_fec!C55/0.086*1000000/RES_hhdet_in_new!C55)</f>
        <v>2270.2969920882697</v>
      </c>
      <c r="D55" s="160">
        <f>IF(RES_hhdet_in_fec!D55=0,0,RES_hhdet_in_fec!D55/0.086*1000000/RES_hhdet_in_new!D55)</f>
        <v>2255.5964557239367</v>
      </c>
      <c r="E55" s="160">
        <f>IF(RES_hhdet_in_fec!E55=0,0,RES_hhdet_in_fec!E55/0.086*1000000/RES_hhdet_in_new!E55)</f>
        <v>2245.9033328556247</v>
      </c>
      <c r="F55" s="160">
        <f>IF(RES_hhdet_in_fec!F55=0,0,RES_hhdet_in_fec!F55/0.086*1000000/RES_hhdet_in_new!F55)</f>
        <v>2175.1726560902375</v>
      </c>
      <c r="G55" s="160">
        <f>IF(RES_hhdet_in_fec!G55=0,0,RES_hhdet_in_fec!G55/0.086*1000000/RES_hhdet_in_new!G55)</f>
        <v>2205.5311263767567</v>
      </c>
      <c r="H55" s="160">
        <f>IF(RES_hhdet_in_fec!H55=0,0,RES_hhdet_in_fec!H55/0.086*1000000/RES_hhdet_in_new!H55)</f>
        <v>2148.9988878955251</v>
      </c>
      <c r="I55" s="160">
        <f>IF(RES_hhdet_in_fec!I55=0,0,RES_hhdet_in_fec!I55/0.086*1000000/RES_hhdet_in_new!I55)</f>
        <v>0</v>
      </c>
      <c r="J55" s="160">
        <f>IF(RES_hhdet_in_fec!J55=0,0,RES_hhdet_in_fec!J55/0.086*1000000/RES_hhdet_in_new!J55)</f>
        <v>2128.4572411465183</v>
      </c>
      <c r="K55" s="160">
        <f>IF(RES_hhdet_in_fec!K55=0,0,RES_hhdet_in_fec!K55/0.086*1000000/RES_hhdet_in_new!K55)</f>
        <v>0</v>
      </c>
      <c r="L55" s="160">
        <f>IF(RES_hhdet_in_fec!L55=0,0,RES_hhdet_in_fec!L55/0.086*1000000/RES_hhdet_in_new!L55)</f>
        <v>2169.1983402540327</v>
      </c>
      <c r="M55" s="160">
        <f>IF(RES_hhdet_in_fec!M55=0,0,RES_hhdet_in_fec!M55/0.086*1000000/RES_hhdet_in_new!M55)</f>
        <v>0</v>
      </c>
      <c r="N55" s="160">
        <f>IF(RES_hhdet_in_fec!N55=0,0,RES_hhdet_in_fec!N55/0.086*1000000/RES_hhdet_in_new!N55)</f>
        <v>2246.2094711277796</v>
      </c>
      <c r="O55" s="160">
        <f>IF(RES_hhdet_in_fec!O55=0,0,RES_hhdet_in_fec!O55/0.086*1000000/RES_hhdet_in_new!O55)</f>
        <v>0</v>
      </c>
      <c r="P55" s="160">
        <f>IF(RES_hhdet_in_fec!P55=0,0,RES_hhdet_in_fec!P55/0.086*1000000/RES_hhdet_in_new!P55)</f>
        <v>2335.9951145040773</v>
      </c>
      <c r="Q55" s="160">
        <f>IF(RES_hhdet_in_fec!Q55=0,0,RES_hhdet_in_fec!Q55/0.086*1000000/RES_hhdet_in_new!Q55)</f>
        <v>2262.6233041352716</v>
      </c>
    </row>
    <row r="56" spans="1:17" ht="12" customHeight="1" x14ac:dyDescent="0.25">
      <c r="A56" s="148" t="s">
        <v>60</v>
      </c>
      <c r="B56" s="156"/>
      <c r="C56" s="156">
        <f>IF(RES_hhdet_in_fec!C56=0,0,RES_hhdet_in_fec!C56/0.086*1000000/RES_hhdet_in_new!C55)</f>
        <v>1688.9157648381865</v>
      </c>
      <c r="D56" s="156">
        <f>IF(RES_hhdet_in_fec!D56=0,0,RES_hhdet_in_fec!D56/0.086*1000000/RES_hhdet_in_new!D55)</f>
        <v>1672.7356048651154</v>
      </c>
      <c r="E56" s="156">
        <f>IF(RES_hhdet_in_fec!E56=0,0,RES_hhdet_in_fec!E56/0.086*1000000/RES_hhdet_in_new!E55)</f>
        <v>1662.4429079020852</v>
      </c>
      <c r="F56" s="156">
        <f>IF(RES_hhdet_in_fec!F56=0,0,RES_hhdet_in_fec!F56/0.086*1000000/RES_hhdet_in_new!F55)</f>
        <v>1594.9255132519609</v>
      </c>
      <c r="G56" s="156">
        <f>IF(RES_hhdet_in_fec!G56=0,0,RES_hhdet_in_fec!G56/0.086*1000000/RES_hhdet_in_new!G55)</f>
        <v>1619.3056742879339</v>
      </c>
      <c r="H56" s="156">
        <f>IF(RES_hhdet_in_fec!H56=0,0,RES_hhdet_in_fec!H56/0.086*1000000/RES_hhdet_in_new!H55)</f>
        <v>1567.6390755767</v>
      </c>
      <c r="I56" s="156">
        <f>IF(RES_hhdet_in_fec!I56=0,0,RES_hhdet_in_fec!I56/0.086*1000000/RES_hhdet_in_new!I55)</f>
        <v>0</v>
      </c>
      <c r="J56" s="156">
        <f>IF(RES_hhdet_in_fec!J56=0,0,RES_hhdet_in_fec!J56/0.086*1000000/RES_hhdet_in_new!J55)</f>
        <v>1557.9999824642375</v>
      </c>
      <c r="K56" s="156">
        <f>IF(RES_hhdet_in_fec!K56=0,0,RES_hhdet_in_fec!K56/0.086*1000000/RES_hhdet_in_new!K55)</f>
        <v>0</v>
      </c>
      <c r="L56" s="156">
        <f>IF(RES_hhdet_in_fec!L56=0,0,RES_hhdet_in_fec!L56/0.086*1000000/RES_hhdet_in_new!L55)</f>
        <v>1576.270380601291</v>
      </c>
      <c r="M56" s="156">
        <f>IF(RES_hhdet_in_fec!M56=0,0,RES_hhdet_in_fec!M56/0.086*1000000/RES_hhdet_in_new!M55)</f>
        <v>0</v>
      </c>
      <c r="N56" s="156">
        <f>IF(RES_hhdet_in_fec!N56=0,0,RES_hhdet_in_fec!N56/0.086*1000000/RES_hhdet_in_new!N55)</f>
        <v>1660.768111870387</v>
      </c>
      <c r="O56" s="156">
        <f>IF(RES_hhdet_in_fec!O56=0,0,RES_hhdet_in_fec!O56/0.086*1000000/RES_hhdet_in_new!O55)</f>
        <v>0</v>
      </c>
      <c r="P56" s="156">
        <f>IF(RES_hhdet_in_fec!P56=0,0,RES_hhdet_in_fec!P56/0.086*1000000/RES_hhdet_in_new!P55)</f>
        <v>1760.1340560116826</v>
      </c>
      <c r="Q56" s="156">
        <f>IF(RES_hhdet_in_fec!Q56=0,0,RES_hhdet_in_fec!Q56/0.086*1000000/RES_hhdet_in_new!Q55)</f>
        <v>1679.1348606428694</v>
      </c>
    </row>
    <row r="57" spans="1:17" ht="12" customHeight="1" x14ac:dyDescent="0.25">
      <c r="A57" s="148" t="s">
        <v>59</v>
      </c>
      <c r="B57" s="156"/>
      <c r="C57" s="156">
        <f>IF(RES_hhdet_in_fec!C57=0,0,RES_hhdet_in_fec!C57/0.086*1000000/RES_hhdet_in_new!C55)</f>
        <v>581.38122725008282</v>
      </c>
      <c r="D57" s="156">
        <f>IF(RES_hhdet_in_fec!D57=0,0,RES_hhdet_in_fec!D57/0.086*1000000/RES_hhdet_in_new!D55)</f>
        <v>582.86085085882144</v>
      </c>
      <c r="E57" s="156">
        <f>IF(RES_hhdet_in_fec!E57=0,0,RES_hhdet_in_fec!E57/0.086*1000000/RES_hhdet_in_new!E55)</f>
        <v>583.46042495353947</v>
      </c>
      <c r="F57" s="156">
        <f>IF(RES_hhdet_in_fec!F57=0,0,RES_hhdet_in_fec!F57/0.086*1000000/RES_hhdet_in_new!F55)</f>
        <v>580.24714283827677</v>
      </c>
      <c r="G57" s="156">
        <f>IF(RES_hhdet_in_fec!G57=0,0,RES_hhdet_in_fec!G57/0.086*1000000/RES_hhdet_in_new!G55)</f>
        <v>586.22545208882275</v>
      </c>
      <c r="H57" s="156">
        <f>IF(RES_hhdet_in_fec!H57=0,0,RES_hhdet_in_fec!H57/0.086*1000000/RES_hhdet_in_new!H55)</f>
        <v>581.35981231882522</v>
      </c>
      <c r="I57" s="156">
        <f>IF(RES_hhdet_in_fec!I57=0,0,RES_hhdet_in_fec!I57/0.086*1000000/RES_hhdet_in_new!I55)</f>
        <v>0</v>
      </c>
      <c r="J57" s="156">
        <f>IF(RES_hhdet_in_fec!J57=0,0,RES_hhdet_in_fec!J57/0.086*1000000/RES_hhdet_in_new!J55)</f>
        <v>570.45725868228078</v>
      </c>
      <c r="K57" s="156">
        <f>IF(RES_hhdet_in_fec!K57=0,0,RES_hhdet_in_fec!K57/0.086*1000000/RES_hhdet_in_new!K55)</f>
        <v>0</v>
      </c>
      <c r="L57" s="156">
        <f>IF(RES_hhdet_in_fec!L57=0,0,RES_hhdet_in_fec!L57/0.086*1000000/RES_hhdet_in_new!L55)</f>
        <v>592.92795965274195</v>
      </c>
      <c r="M57" s="156">
        <f>IF(RES_hhdet_in_fec!M57=0,0,RES_hhdet_in_fec!M57/0.086*1000000/RES_hhdet_in_new!M55)</f>
        <v>0</v>
      </c>
      <c r="N57" s="156">
        <f>IF(RES_hhdet_in_fec!N57=0,0,RES_hhdet_in_fec!N57/0.086*1000000/RES_hhdet_in_new!N55)</f>
        <v>585.44135925739261</v>
      </c>
      <c r="O57" s="156">
        <f>IF(RES_hhdet_in_fec!O57=0,0,RES_hhdet_in_fec!O57/0.086*1000000/RES_hhdet_in_new!O55)</f>
        <v>0</v>
      </c>
      <c r="P57" s="156">
        <f>IF(RES_hhdet_in_fec!P57=0,0,RES_hhdet_in_fec!P57/0.086*1000000/RES_hhdet_in_new!P55)</f>
        <v>575.86105849239505</v>
      </c>
      <c r="Q57" s="156">
        <f>IF(RES_hhdet_in_fec!Q57=0,0,RES_hhdet_in_fec!Q57/0.086*1000000/RES_hhdet_in_new!Q55)</f>
        <v>583.48844349240255</v>
      </c>
    </row>
    <row r="58" spans="1:17" ht="12" customHeight="1" x14ac:dyDescent="0.25">
      <c r="A58" s="158" t="s">
        <v>62</v>
      </c>
      <c r="B58" s="157"/>
      <c r="C58" s="157">
        <f>IF(SUM(RES_hhdet_in_fec!C59:C60)=0,0,SUM(RES_hhdet_in_fec!C59:C60)/0.086*1000000/SUM(RES_hhdet_in_new!C59:C60))</f>
        <v>785.9482562988411</v>
      </c>
      <c r="D58" s="157">
        <f>IF(SUM(RES_hhdet_in_fec!D59:D60)=0,0,SUM(RES_hhdet_in_fec!D59:D60)/0.086*1000000/SUM(RES_hhdet_in_new!D59:D60))</f>
        <v>797.09642710394678</v>
      </c>
      <c r="E58" s="157">
        <f>IF(SUM(RES_hhdet_in_fec!E59:E60)=0,0,SUM(RES_hhdet_in_fec!E59:E60)/0.086*1000000/SUM(RES_hhdet_in_new!E59:E60))</f>
        <v>799.49546774692487</v>
      </c>
      <c r="F58" s="157">
        <f>IF(SUM(RES_hhdet_in_fec!F59:F60)=0,0,SUM(RES_hhdet_in_fec!F59:F60)/0.086*1000000/SUM(RES_hhdet_in_new!F59:F60))</f>
        <v>775.98110171039104</v>
      </c>
      <c r="G58" s="157">
        <f>IF(SUM(RES_hhdet_in_fec!G59:G60)=0,0,SUM(RES_hhdet_in_fec!G59:G60)/0.086*1000000/SUM(RES_hhdet_in_new!G59:G60))</f>
        <v>760.25107489595621</v>
      </c>
      <c r="H58" s="157">
        <f>IF(SUM(RES_hhdet_in_fec!H59:H60)=0,0,SUM(RES_hhdet_in_fec!H59:H60)/0.086*1000000/SUM(RES_hhdet_in_new!H59:H60))</f>
        <v>750.10544992685323</v>
      </c>
      <c r="I58" s="157">
        <f>IF(SUM(RES_hhdet_in_fec!I59:I60)=0,0,SUM(RES_hhdet_in_fec!I59:I60)/0.086*1000000/SUM(RES_hhdet_in_new!I59:I60))</f>
        <v>767.20707336768112</v>
      </c>
      <c r="J58" s="157">
        <f>IF(SUM(RES_hhdet_in_fec!J59:J60)=0,0,SUM(RES_hhdet_in_fec!J59:J60)/0.086*1000000/SUM(RES_hhdet_in_new!J59:J60))</f>
        <v>740.15527857615177</v>
      </c>
      <c r="K58" s="157">
        <f>IF(SUM(RES_hhdet_in_fec!K59:K60)=0,0,SUM(RES_hhdet_in_fec!K59:K60)/0.086*1000000/SUM(RES_hhdet_in_new!K59:K60))</f>
        <v>782.41041650442617</v>
      </c>
      <c r="L58" s="157">
        <f>IF(SUM(RES_hhdet_in_fec!L59:L60)=0,0,SUM(RES_hhdet_in_fec!L59:L60)/0.086*1000000/SUM(RES_hhdet_in_new!L59:L60))</f>
        <v>759.35398341175949</v>
      </c>
      <c r="M58" s="157">
        <f>IF(SUM(RES_hhdet_in_fec!M59:M60)=0,0,SUM(RES_hhdet_in_fec!M59:M60)/0.086*1000000/SUM(RES_hhdet_in_new!M59:M60))</f>
        <v>0</v>
      </c>
      <c r="N58" s="157">
        <f>IF(SUM(RES_hhdet_in_fec!N59:N60)=0,0,SUM(RES_hhdet_in_fec!N59:N60)/0.086*1000000/SUM(RES_hhdet_in_new!N59:N60))</f>
        <v>817.02136215021119</v>
      </c>
      <c r="O58" s="157">
        <f>IF(SUM(RES_hhdet_in_fec!O59:O60)=0,0,SUM(RES_hhdet_in_fec!O59:O60)/0.086*1000000/SUM(RES_hhdet_in_new!O59:O60))</f>
        <v>0</v>
      </c>
      <c r="P58" s="157">
        <f>IF(SUM(RES_hhdet_in_fec!P59:P60)=0,0,SUM(RES_hhdet_in_fec!P59:P60)/0.086*1000000/SUM(RES_hhdet_in_new!P59:P60))</f>
        <v>828.05325956456238</v>
      </c>
      <c r="Q58" s="157">
        <f>IF(SUM(RES_hhdet_in_fec!Q59:Q60)=0,0,SUM(RES_hhdet_in_fec!Q59:Q60)/0.086*1000000/SUM(RES_hhdet_in_new!Q59:Q60))</f>
        <v>802.79524819850917</v>
      </c>
    </row>
    <row r="59" spans="1:17" ht="12" customHeight="1" x14ac:dyDescent="0.25">
      <c r="A59" s="23" t="s">
        <v>57</v>
      </c>
      <c r="B59" s="156"/>
      <c r="C59" s="156">
        <f>IF(RES_hhdet_in_fec!C59=0,0,RES_hhdet_in_fec!C59/0.086*1000000/RES_hhdet_in_new!C59)</f>
        <v>0</v>
      </c>
      <c r="D59" s="156">
        <f>IF(RES_hhdet_in_fec!D59=0,0,RES_hhdet_in_fec!D59/0.086*1000000/RES_hhdet_in_new!D59)</f>
        <v>1304.1349068207205</v>
      </c>
      <c r="E59" s="156">
        <f>IF(RES_hhdet_in_fec!E59=0,0,RES_hhdet_in_fec!E59/0.086*1000000/RES_hhdet_in_new!E59)</f>
        <v>0</v>
      </c>
      <c r="F59" s="156">
        <f>IF(RES_hhdet_in_fec!F59=0,0,RES_hhdet_in_fec!F59/0.086*1000000/RES_hhdet_in_new!F59)</f>
        <v>0</v>
      </c>
      <c r="G59" s="156">
        <f>IF(RES_hhdet_in_fec!G59=0,0,RES_hhdet_in_fec!G59/0.086*1000000/RES_hhdet_in_new!G59)</f>
        <v>1494.0293787211695</v>
      </c>
      <c r="H59" s="156">
        <f>IF(RES_hhdet_in_fec!H59=0,0,RES_hhdet_in_fec!H59/0.086*1000000/RES_hhdet_in_new!H59)</f>
        <v>0</v>
      </c>
      <c r="I59" s="156">
        <f>IF(RES_hhdet_in_fec!I59=0,0,RES_hhdet_in_fec!I59/0.086*1000000/RES_hhdet_in_new!I59)</f>
        <v>0</v>
      </c>
      <c r="J59" s="156">
        <f>IF(RES_hhdet_in_fec!J59=0,0,RES_hhdet_in_fec!J59/0.086*1000000/RES_hhdet_in_new!J59)</f>
        <v>0</v>
      </c>
      <c r="K59" s="156">
        <f>IF(RES_hhdet_in_fec!K59=0,0,RES_hhdet_in_fec!K59/0.086*1000000/RES_hhdet_in_new!K59)</f>
        <v>0</v>
      </c>
      <c r="L59" s="156">
        <f>IF(RES_hhdet_in_fec!L59=0,0,RES_hhdet_in_fec!L59/0.086*1000000/RES_hhdet_in_new!L59)</f>
        <v>0</v>
      </c>
      <c r="M59" s="156">
        <f>IF(RES_hhdet_in_fec!M59=0,0,RES_hhdet_in_fec!M59/0.086*1000000/RES_hhdet_in_new!M59)</f>
        <v>0</v>
      </c>
      <c r="N59" s="156">
        <f>IF(RES_hhdet_in_fec!N59=0,0,RES_hhdet_in_fec!N59/0.086*1000000/RES_hhdet_in_new!N59)</f>
        <v>0</v>
      </c>
      <c r="O59" s="156">
        <f>IF(RES_hhdet_in_fec!O59=0,0,RES_hhdet_in_fec!O59/0.086*1000000/RES_hhdet_in_new!O59)</f>
        <v>0</v>
      </c>
      <c r="P59" s="156">
        <f>IF(RES_hhdet_in_fec!P59=0,0,RES_hhdet_in_fec!P59/0.086*1000000/RES_hhdet_in_new!P59)</f>
        <v>1214.0903084741633</v>
      </c>
      <c r="Q59" s="156">
        <f>IF(RES_hhdet_in_fec!Q59=0,0,RES_hhdet_in_fec!Q59/0.086*1000000/RES_hhdet_in_new!Q59)</f>
        <v>0</v>
      </c>
    </row>
    <row r="60" spans="1:17" ht="12" customHeight="1" x14ac:dyDescent="0.25">
      <c r="A60" s="29" t="s">
        <v>140</v>
      </c>
      <c r="B60" s="57"/>
      <c r="C60" s="57">
        <f>IF(RES_hhdet_in_fec!C60=0,0,RES_hhdet_in_fec!C60/0.086*1000000/RES_hhdet_in_new!C60)</f>
        <v>785.9482562988411</v>
      </c>
      <c r="D60" s="57">
        <f>IF(RES_hhdet_in_fec!D60=0,0,RES_hhdet_in_fec!D60/0.086*1000000/RES_hhdet_in_new!D60)</f>
        <v>794.38101030413588</v>
      </c>
      <c r="E60" s="57">
        <f>IF(RES_hhdet_in_fec!E60=0,0,RES_hhdet_in_fec!E60/0.086*1000000/RES_hhdet_in_new!E60)</f>
        <v>799.49546774692487</v>
      </c>
      <c r="F60" s="57">
        <f>IF(RES_hhdet_in_fec!F60=0,0,RES_hhdet_in_fec!F60/0.086*1000000/RES_hhdet_in_new!F60)</f>
        <v>775.98110171039104</v>
      </c>
      <c r="G60" s="57">
        <f>IF(RES_hhdet_in_fec!G60=0,0,RES_hhdet_in_fec!G60/0.086*1000000/RES_hhdet_in_new!G60)</f>
        <v>759.44616091552018</v>
      </c>
      <c r="H60" s="57">
        <f>IF(RES_hhdet_in_fec!H60=0,0,RES_hhdet_in_fec!H60/0.086*1000000/RES_hhdet_in_new!H60)</f>
        <v>750.10544992685323</v>
      </c>
      <c r="I60" s="57">
        <f>IF(RES_hhdet_in_fec!I60=0,0,RES_hhdet_in_fec!I60/0.086*1000000/RES_hhdet_in_new!I60)</f>
        <v>767.20707336768112</v>
      </c>
      <c r="J60" s="57">
        <f>IF(RES_hhdet_in_fec!J60=0,0,RES_hhdet_in_fec!J60/0.086*1000000/RES_hhdet_in_new!J60)</f>
        <v>740.15527857615177</v>
      </c>
      <c r="K60" s="57">
        <f>IF(RES_hhdet_in_fec!K60=0,0,RES_hhdet_in_fec!K60/0.086*1000000/RES_hhdet_in_new!K60)</f>
        <v>782.41041650442617</v>
      </c>
      <c r="L60" s="57">
        <f>IF(RES_hhdet_in_fec!L60=0,0,RES_hhdet_in_fec!L60/0.086*1000000/RES_hhdet_in_new!L60)</f>
        <v>759.35398341175949</v>
      </c>
      <c r="M60" s="57">
        <f>IF(RES_hhdet_in_fec!M60=0,0,RES_hhdet_in_fec!M60/0.086*1000000/RES_hhdet_in_new!M60)</f>
        <v>0</v>
      </c>
      <c r="N60" s="57">
        <f>IF(RES_hhdet_in_fec!N60=0,0,RES_hhdet_in_fec!N60/0.086*1000000/RES_hhdet_in_new!N60)</f>
        <v>817.02136215021119</v>
      </c>
      <c r="O60" s="57">
        <f>IF(RES_hhdet_in_fec!O60=0,0,RES_hhdet_in_fec!O60/0.086*1000000/RES_hhdet_in_new!O60)</f>
        <v>0</v>
      </c>
      <c r="P60" s="57">
        <f>IF(RES_hhdet_in_fec!P60=0,0,RES_hhdet_in_fec!P60/0.086*1000000/RES_hhdet_in_new!P60)</f>
        <v>827.68505797038722</v>
      </c>
      <c r="Q60" s="57">
        <f>IF(RES_hhdet_in_fec!Q60=0,0,RES_hhdet_in_fec!Q60/0.086*1000000/RES_hhdet_in_new!Q60)</f>
        <v>802.79524819850917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68">
        <f t="shared" ref="C62" si="51">SUM(C63,C66,C68,C77)</f>
        <v>20428.937660975855</v>
      </c>
      <c r="D62" s="168">
        <f t="shared" ref="D62" si="52">SUM(D63,D66,D68,D77)</f>
        <v>18863.191051452366</v>
      </c>
      <c r="E62" s="168">
        <f t="shared" ref="E62" si="53">SUM(E63,E66,E68,E77)</f>
        <v>19455.072176415255</v>
      </c>
      <c r="F62" s="168">
        <f t="shared" ref="F62" si="54">SUM(F63,F66,F68,F77)</f>
        <v>18572.214932864896</v>
      </c>
      <c r="G62" s="168">
        <f t="shared" ref="G62" si="55">SUM(G63,G66,G68,G77)</f>
        <v>17210.009240683554</v>
      </c>
      <c r="H62" s="168">
        <f t="shared" ref="H62" si="56">SUM(H63,H66,H68,H77)</f>
        <v>16374.96852309152</v>
      </c>
      <c r="I62" s="168">
        <f t="shared" ref="I62" si="57">SUM(I63,I66,I68,I77)</f>
        <v>15699.602877894573</v>
      </c>
      <c r="J62" s="168">
        <f t="shared" ref="J62" si="58">SUM(J63,J66,J68,J77)</f>
        <v>15701.34152068094</v>
      </c>
      <c r="K62" s="168">
        <f t="shared" ref="K62" si="59">SUM(K63,K66,K68,K77)</f>
        <v>15989.914460263069</v>
      </c>
      <c r="L62" s="168">
        <f t="shared" ref="L62" si="60">SUM(L63,L66,L68,L77)</f>
        <v>18001.412043986271</v>
      </c>
      <c r="M62" s="168">
        <f t="shared" ref="M62" si="61">SUM(M63,M66,M68,M77)</f>
        <v>16017.122540498403</v>
      </c>
      <c r="N62" s="168">
        <f t="shared" ref="N62" si="62">SUM(N63,N66,N68,N77)</f>
        <v>16353.517625122726</v>
      </c>
      <c r="O62" s="168">
        <f t="shared" ref="O62" si="63">SUM(O63,O66,O68,O77)</f>
        <v>17953.522917013714</v>
      </c>
      <c r="P62" s="168">
        <f t="shared" ref="P62" si="64">SUM(P63,P66,P68,P77)</f>
        <v>15252.409288531631</v>
      </c>
      <c r="Q62" s="168">
        <f t="shared" ref="Q62" si="65">SUM(Q63,Q66,Q68,Q77)</f>
        <v>16396.027815861627</v>
      </c>
    </row>
    <row r="63" spans="1:17" ht="12.95" customHeight="1" x14ac:dyDescent="0.25">
      <c r="A63" s="158" t="s">
        <v>65</v>
      </c>
      <c r="B63" s="157"/>
      <c r="C63" s="157">
        <f t="shared" ref="C63:Q63" si="66">SUM(C64:C65)</f>
        <v>15978.521383761959</v>
      </c>
      <c r="D63" s="157">
        <f t="shared" si="66"/>
        <v>14563.99983816619</v>
      </c>
      <c r="E63" s="157">
        <f t="shared" si="66"/>
        <v>15100.834953001462</v>
      </c>
      <c r="F63" s="157">
        <f t="shared" si="66"/>
        <v>14277.257789075711</v>
      </c>
      <c r="G63" s="157">
        <f t="shared" si="66"/>
        <v>13216.733450646374</v>
      </c>
      <c r="H63" s="157">
        <f t="shared" si="66"/>
        <v>12338.492802044379</v>
      </c>
      <c r="I63" s="157">
        <f t="shared" si="66"/>
        <v>11648.207882108361</v>
      </c>
      <c r="J63" s="157">
        <f t="shared" si="66"/>
        <v>11700.153761491028</v>
      </c>
      <c r="K63" s="157">
        <f t="shared" si="66"/>
        <v>11977.211460150598</v>
      </c>
      <c r="L63" s="157">
        <f t="shared" si="66"/>
        <v>14009.164174425865</v>
      </c>
      <c r="M63" s="157">
        <f t="shared" si="66"/>
        <v>12071.958915971574</v>
      </c>
      <c r="N63" s="157">
        <f t="shared" si="66"/>
        <v>12460.23822838587</v>
      </c>
      <c r="O63" s="157">
        <f t="shared" si="66"/>
        <v>14082.800456683259</v>
      </c>
      <c r="P63" s="157">
        <f t="shared" si="66"/>
        <v>11322.201603950776</v>
      </c>
      <c r="Q63" s="157">
        <f t="shared" si="66"/>
        <v>12574.345489127134</v>
      </c>
    </row>
    <row r="64" spans="1:17" ht="12" customHeight="1" x14ac:dyDescent="0.25">
      <c r="A64" s="23" t="s">
        <v>161</v>
      </c>
      <c r="B64" s="156"/>
      <c r="C64" s="156">
        <f>IF(RES_hhdet_in_fec!C64=0,0,RES_hhdet_in_fec!C64/0.086*1000000/RES_hhdet_in_new!C64)</f>
        <v>15715.689463787947</v>
      </c>
      <c r="D64" s="156">
        <f>IF(RES_hhdet_in_fec!D64=0,0,RES_hhdet_in_fec!D64/0.086*1000000/RES_hhdet_in_new!D64)</f>
        <v>14292.394259323688</v>
      </c>
      <c r="E64" s="156">
        <f>IF(RES_hhdet_in_fec!E64=0,0,RES_hhdet_in_fec!E64/0.086*1000000/RES_hhdet_in_new!E64)</f>
        <v>14817.448367579414</v>
      </c>
      <c r="F64" s="156">
        <f>IF(RES_hhdet_in_fec!F64=0,0,RES_hhdet_in_fec!F64/0.086*1000000/RES_hhdet_in_new!F64)</f>
        <v>14056.805194835231</v>
      </c>
      <c r="G64" s="156">
        <f>IF(RES_hhdet_in_fec!G64=0,0,RES_hhdet_in_fec!G64/0.086*1000000/RES_hhdet_in_new!G64)</f>
        <v>13016.732915200959</v>
      </c>
      <c r="H64" s="156">
        <f>IF(RES_hhdet_in_fec!H64=0,0,RES_hhdet_in_fec!H64/0.086*1000000/RES_hhdet_in_new!H64)</f>
        <v>12189.557999280225</v>
      </c>
      <c r="I64" s="156">
        <f>IF(RES_hhdet_in_fec!I64=0,0,RES_hhdet_in_fec!I64/0.086*1000000/RES_hhdet_in_new!I64)</f>
        <v>11382.458052971302</v>
      </c>
      <c r="J64" s="156">
        <f>IF(RES_hhdet_in_fec!J64=0,0,RES_hhdet_in_fec!J64/0.086*1000000/RES_hhdet_in_new!J64)</f>
        <v>11514.984824750363</v>
      </c>
      <c r="K64" s="156">
        <f>IF(RES_hhdet_in_fec!K64=0,0,RES_hhdet_in_fec!K64/0.086*1000000/RES_hhdet_in_new!K64)</f>
        <v>11761.214340099954</v>
      </c>
      <c r="L64" s="156">
        <f>IF(RES_hhdet_in_fec!L64=0,0,RES_hhdet_in_fec!L64/0.086*1000000/RES_hhdet_in_new!L64)</f>
        <v>13783.53764974614</v>
      </c>
      <c r="M64" s="156">
        <f>IF(RES_hhdet_in_fec!M64=0,0,RES_hhdet_in_fec!M64/0.086*1000000/RES_hhdet_in_new!M64)</f>
        <v>11843.770633562755</v>
      </c>
      <c r="N64" s="156">
        <f>IF(RES_hhdet_in_fec!N64=0,0,RES_hhdet_in_fec!N64/0.086*1000000/RES_hhdet_in_new!N64)</f>
        <v>12198.899578295463</v>
      </c>
      <c r="O64" s="156">
        <f>IF(RES_hhdet_in_fec!O64=0,0,RES_hhdet_in_fec!O64/0.086*1000000/RES_hhdet_in_new!O64)</f>
        <v>13939.888646154312</v>
      </c>
      <c r="P64" s="156">
        <f>IF(RES_hhdet_in_fec!P64=0,0,RES_hhdet_in_fec!P64/0.086*1000000/RES_hhdet_in_new!P64)</f>
        <v>11013.170660056983</v>
      </c>
      <c r="Q64" s="156">
        <f>IF(RES_hhdet_in_fec!Q64=0,0,RES_hhdet_in_fec!Q64/0.086*1000000/RES_hhdet_in_new!Q64)</f>
        <v>12328.222391656662</v>
      </c>
    </row>
    <row r="65" spans="1:17" ht="12" customHeight="1" x14ac:dyDescent="0.25">
      <c r="A65" s="23" t="s">
        <v>60</v>
      </c>
      <c r="B65" s="156"/>
      <c r="C65" s="156">
        <f>IF(RES_hhdet_in_fec!C65=0,0,RES_hhdet_in_fec!C65/0.086*1000000/RES_hhdet_in_new!C64)</f>
        <v>262.83191997401241</v>
      </c>
      <c r="D65" s="156">
        <f>IF(RES_hhdet_in_fec!D65=0,0,RES_hhdet_in_fec!D65/0.086*1000000/RES_hhdet_in_new!D64)</f>
        <v>271.60557884250159</v>
      </c>
      <c r="E65" s="156">
        <f>IF(RES_hhdet_in_fec!E65=0,0,RES_hhdet_in_fec!E65/0.086*1000000/RES_hhdet_in_new!E64)</f>
        <v>283.38658542204763</v>
      </c>
      <c r="F65" s="156">
        <f>IF(RES_hhdet_in_fec!F65=0,0,RES_hhdet_in_fec!F65/0.086*1000000/RES_hhdet_in_new!F64)</f>
        <v>220.45259424048044</v>
      </c>
      <c r="G65" s="156">
        <f>IF(RES_hhdet_in_fec!G65=0,0,RES_hhdet_in_fec!G65/0.086*1000000/RES_hhdet_in_new!G64)</f>
        <v>200.00053544541549</v>
      </c>
      <c r="H65" s="156">
        <f>IF(RES_hhdet_in_fec!H65=0,0,RES_hhdet_in_fec!H65/0.086*1000000/RES_hhdet_in_new!H64)</f>
        <v>148.93480276415391</v>
      </c>
      <c r="I65" s="156">
        <f>IF(RES_hhdet_in_fec!I65=0,0,RES_hhdet_in_fec!I65/0.086*1000000/RES_hhdet_in_new!I64)</f>
        <v>265.74982913705867</v>
      </c>
      <c r="J65" s="156">
        <f>IF(RES_hhdet_in_fec!J65=0,0,RES_hhdet_in_fec!J65/0.086*1000000/RES_hhdet_in_new!J64)</f>
        <v>185.16893674066577</v>
      </c>
      <c r="K65" s="156">
        <f>IF(RES_hhdet_in_fec!K65=0,0,RES_hhdet_in_fec!K65/0.086*1000000/RES_hhdet_in_new!K64)</f>
        <v>215.99712005064418</v>
      </c>
      <c r="L65" s="156">
        <f>IF(RES_hhdet_in_fec!L65=0,0,RES_hhdet_in_fec!L65/0.086*1000000/RES_hhdet_in_new!L64)</f>
        <v>225.6265246797247</v>
      </c>
      <c r="M65" s="156">
        <f>IF(RES_hhdet_in_fec!M65=0,0,RES_hhdet_in_fec!M65/0.086*1000000/RES_hhdet_in_new!M64)</f>
        <v>228.18828240881817</v>
      </c>
      <c r="N65" s="156">
        <f>IF(RES_hhdet_in_fec!N65=0,0,RES_hhdet_in_fec!N65/0.086*1000000/RES_hhdet_in_new!N64)</f>
        <v>261.33865009040716</v>
      </c>
      <c r="O65" s="156">
        <f>IF(RES_hhdet_in_fec!O65=0,0,RES_hhdet_in_fec!O65/0.086*1000000/RES_hhdet_in_new!O64)</f>
        <v>142.91181052894649</v>
      </c>
      <c r="P65" s="156">
        <f>IF(RES_hhdet_in_fec!P65=0,0,RES_hhdet_in_fec!P65/0.086*1000000/RES_hhdet_in_new!P64)</f>
        <v>309.03094389379277</v>
      </c>
      <c r="Q65" s="156">
        <f>IF(RES_hhdet_in_fec!Q65=0,0,RES_hhdet_in_fec!Q65/0.086*1000000/RES_hhdet_in_new!Q64)</f>
        <v>246.12309747047138</v>
      </c>
    </row>
    <row r="66" spans="1:17" ht="12.95" customHeight="1" x14ac:dyDescent="0.25">
      <c r="A66" s="158" t="s">
        <v>112</v>
      </c>
      <c r="B66" s="157"/>
      <c r="C66" s="157">
        <f t="shared" ref="C66:Q66" si="67">C67</f>
        <v>701.21818664655393</v>
      </c>
      <c r="D66" s="157">
        <f t="shared" si="67"/>
        <v>671.47029207535718</v>
      </c>
      <c r="E66" s="157">
        <f t="shared" si="67"/>
        <v>651.68922285912276</v>
      </c>
      <c r="F66" s="157">
        <f t="shared" si="67"/>
        <v>622.81510859817831</v>
      </c>
      <c r="G66" s="157">
        <f t="shared" si="67"/>
        <v>603.63554008157143</v>
      </c>
      <c r="H66" s="157">
        <f t="shared" si="67"/>
        <v>573.48414615828312</v>
      </c>
      <c r="I66" s="157">
        <f t="shared" si="67"/>
        <v>586.57111897366963</v>
      </c>
      <c r="J66" s="157">
        <f t="shared" si="67"/>
        <v>558.9273673295595</v>
      </c>
      <c r="K66" s="157">
        <f t="shared" si="67"/>
        <v>539.42803073146843</v>
      </c>
      <c r="L66" s="157">
        <f t="shared" si="67"/>
        <v>495.90002606497228</v>
      </c>
      <c r="M66" s="157">
        <f t="shared" si="67"/>
        <v>476.9999142791911</v>
      </c>
      <c r="N66" s="157">
        <f t="shared" si="67"/>
        <v>436.71402048042404</v>
      </c>
      <c r="O66" s="157">
        <f t="shared" si="67"/>
        <v>450.99385672170445</v>
      </c>
      <c r="P66" s="157">
        <f t="shared" si="67"/>
        <v>442.50579392739172</v>
      </c>
      <c r="Q66" s="157">
        <f t="shared" si="67"/>
        <v>402.03138019219966</v>
      </c>
    </row>
    <row r="67" spans="1:17" ht="12" customHeight="1" x14ac:dyDescent="0.25">
      <c r="A67" s="23" t="s">
        <v>60</v>
      </c>
      <c r="B67" s="156"/>
      <c r="C67" s="156">
        <f>IF(RES_hhdet_in_fec!C67=0,0,RES_hhdet_in_fec!C67/0.086*1000000/RES_hhdet_in_new!C67)</f>
        <v>701.21818664655393</v>
      </c>
      <c r="D67" s="156">
        <f>IF(RES_hhdet_in_fec!D67=0,0,RES_hhdet_in_fec!D67/0.086*1000000/RES_hhdet_in_new!D67)</f>
        <v>671.47029207535718</v>
      </c>
      <c r="E67" s="156">
        <f>IF(RES_hhdet_in_fec!E67=0,0,RES_hhdet_in_fec!E67/0.086*1000000/RES_hhdet_in_new!E67)</f>
        <v>651.68922285912276</v>
      </c>
      <c r="F67" s="156">
        <f>IF(RES_hhdet_in_fec!F67=0,0,RES_hhdet_in_fec!F67/0.086*1000000/RES_hhdet_in_new!F67)</f>
        <v>622.81510859817831</v>
      </c>
      <c r="G67" s="156">
        <f>IF(RES_hhdet_in_fec!G67=0,0,RES_hhdet_in_fec!G67/0.086*1000000/RES_hhdet_in_new!G67)</f>
        <v>603.63554008157143</v>
      </c>
      <c r="H67" s="156">
        <f>IF(RES_hhdet_in_fec!H67=0,0,RES_hhdet_in_fec!H67/0.086*1000000/RES_hhdet_in_new!H67)</f>
        <v>573.48414615828312</v>
      </c>
      <c r="I67" s="156">
        <f>IF(RES_hhdet_in_fec!I67=0,0,RES_hhdet_in_fec!I67/0.086*1000000/RES_hhdet_in_new!I67)</f>
        <v>586.57111897366963</v>
      </c>
      <c r="J67" s="156">
        <f>IF(RES_hhdet_in_fec!J67=0,0,RES_hhdet_in_fec!J67/0.086*1000000/RES_hhdet_in_new!J67)</f>
        <v>558.9273673295595</v>
      </c>
      <c r="K67" s="156">
        <f>IF(RES_hhdet_in_fec!K67=0,0,RES_hhdet_in_fec!K67/0.086*1000000/RES_hhdet_in_new!K67)</f>
        <v>539.42803073146843</v>
      </c>
      <c r="L67" s="156">
        <f>IF(RES_hhdet_in_fec!L67=0,0,RES_hhdet_in_fec!L67/0.086*1000000/RES_hhdet_in_new!L67)</f>
        <v>495.90002606497228</v>
      </c>
      <c r="M67" s="156">
        <f>IF(RES_hhdet_in_fec!M67=0,0,RES_hhdet_in_fec!M67/0.086*1000000/RES_hhdet_in_new!M67)</f>
        <v>476.9999142791911</v>
      </c>
      <c r="N67" s="156">
        <f>IF(RES_hhdet_in_fec!N67=0,0,RES_hhdet_in_fec!N67/0.086*1000000/RES_hhdet_in_new!N67)</f>
        <v>436.71402048042404</v>
      </c>
      <c r="O67" s="156">
        <f>IF(RES_hhdet_in_fec!O67=0,0,RES_hhdet_in_fec!O67/0.086*1000000/RES_hhdet_in_new!O67)</f>
        <v>450.99385672170445</v>
      </c>
      <c r="P67" s="156">
        <f>IF(RES_hhdet_in_fec!P67=0,0,RES_hhdet_in_fec!P67/0.086*1000000/RES_hhdet_in_new!P67)</f>
        <v>442.50579392739172</v>
      </c>
      <c r="Q67" s="156">
        <f>IF(RES_hhdet_in_fec!Q67=0,0,RES_hhdet_in_fec!Q67/0.086*1000000/RES_hhdet_in_new!Q67)</f>
        <v>402.03138019219966</v>
      </c>
    </row>
    <row r="68" spans="1:17" ht="12" customHeight="1" x14ac:dyDescent="0.25">
      <c r="A68" s="158" t="s">
        <v>63</v>
      </c>
      <c r="B68" s="157"/>
      <c r="C68" s="157">
        <f>IF(SUM(RES_hhdet_in_fec!C69:C70,RES_hhdet_in_fec!C73:C74)=0,0,SUM(RES_hhdet_in_fec!C69:C70,RES_hhdet_in_fec!C73:C74)/0.086*1000000/SUM(RES_hhdet_in_new!C69:C70,RES_hhdet_in_new!C73:C74))</f>
        <v>2556.809836778672</v>
      </c>
      <c r="D68" s="157">
        <f>IF(SUM(RES_hhdet_in_fec!D69:D70,RES_hhdet_in_fec!D73:D74)=0,0,SUM(RES_hhdet_in_fec!D69:D70,RES_hhdet_in_fec!D73:D74)/0.086*1000000/SUM(RES_hhdet_in_new!D69:D70,RES_hhdet_in_new!D73:D74))</f>
        <v>2528.1199851959041</v>
      </c>
      <c r="E68" s="157">
        <f>IF(SUM(RES_hhdet_in_fec!E69:E70,RES_hhdet_in_fec!E73:E74)=0,0,SUM(RES_hhdet_in_fec!E69:E70,RES_hhdet_in_fec!E73:E74)/0.086*1000000/SUM(RES_hhdet_in_new!E69:E70,RES_hhdet_in_new!E73:E74))</f>
        <v>2481.6489106281479</v>
      </c>
      <c r="F68" s="157">
        <f>IF(SUM(RES_hhdet_in_fec!F69:F70,RES_hhdet_in_fec!F73:F74)=0,0,SUM(RES_hhdet_in_fec!F69:F70,RES_hhdet_in_fec!F73:F74)/0.086*1000000/SUM(RES_hhdet_in_new!F69:F70,RES_hhdet_in_new!F73:F74))</f>
        <v>2464.7748132227471</v>
      </c>
      <c r="G68" s="157">
        <f>IF(SUM(RES_hhdet_in_fec!G69:G70,RES_hhdet_in_fec!G73:G74)=0,0,SUM(RES_hhdet_in_fec!G69:G70,RES_hhdet_in_fec!G73:G74)/0.086*1000000/SUM(RES_hhdet_in_new!G69:G70,RES_hhdet_in_new!G73:G74))</f>
        <v>2325.8785317667939</v>
      </c>
      <c r="H68" s="157">
        <f>IF(SUM(RES_hhdet_in_fec!H69:H70,RES_hhdet_in_fec!H73:H74)=0,0,SUM(RES_hhdet_in_fec!H69:H70,RES_hhdet_in_fec!H73:H74)/0.086*1000000/SUM(RES_hhdet_in_new!H69:H70,RES_hhdet_in_new!H73:H74))</f>
        <v>2302.3072802296024</v>
      </c>
      <c r="I68" s="157">
        <f>IF(SUM(RES_hhdet_in_fec!I69:I70,RES_hhdet_in_fec!I73:I74)=0,0,SUM(RES_hhdet_in_fec!I69:I70,RES_hhdet_in_fec!I73:I74)/0.086*1000000/SUM(RES_hhdet_in_new!I69:I70,RES_hhdet_in_new!I73:I74))</f>
        <v>2369.5557781612533</v>
      </c>
      <c r="J68" s="157">
        <f>IF(SUM(RES_hhdet_in_fec!J69:J70,RES_hhdet_in_fec!J73:J74)=0,0,SUM(RES_hhdet_in_fec!J69:J70,RES_hhdet_in_fec!J73:J74)/0.086*1000000/SUM(RES_hhdet_in_new!J69:J70,RES_hhdet_in_new!J73:J74))</f>
        <v>2338.7452992810222</v>
      </c>
      <c r="K68" s="157">
        <f>IF(SUM(RES_hhdet_in_fec!K69:K70,RES_hhdet_in_fec!K73:K74)=0,0,SUM(RES_hhdet_in_fec!K69:K70,RES_hhdet_in_fec!K73:K74)/0.086*1000000/SUM(RES_hhdet_in_new!K69:K70,RES_hhdet_in_new!K73:K74))</f>
        <v>2318.4362877815429</v>
      </c>
      <c r="L68" s="157">
        <f>IF(SUM(RES_hhdet_in_fec!L69:L70,RES_hhdet_in_fec!L73:L74)=0,0,SUM(RES_hhdet_in_fec!L69:L70,RES_hhdet_in_fec!L73:L74)/0.086*1000000/SUM(RES_hhdet_in_new!L69:L70,RES_hhdet_in_new!L73:L74))</f>
        <v>2338.9266854093835</v>
      </c>
      <c r="M68" s="157">
        <f>IF(SUM(RES_hhdet_in_fec!M69:M70,RES_hhdet_in_fec!M73:M74)=0,0,SUM(RES_hhdet_in_fec!M69:M70,RES_hhdet_in_fec!M73:M74)/0.086*1000000/SUM(RES_hhdet_in_new!M69:M70,RES_hhdet_in_new!M73:M74))</f>
        <v>2369.6502285384136</v>
      </c>
      <c r="N68" s="157">
        <f>IF(SUM(RES_hhdet_in_fec!N69:N70,RES_hhdet_in_fec!N73:N74)=0,0,SUM(RES_hhdet_in_fec!N69:N70,RES_hhdet_in_fec!N73:N74)/0.086*1000000/SUM(RES_hhdet_in_new!N69:N70,RES_hhdet_in_new!N73:N74))</f>
        <v>2318.175453549431</v>
      </c>
      <c r="O68" s="157">
        <f>IF(SUM(RES_hhdet_in_fec!O69:O70,RES_hhdet_in_fec!O73:O74)=0,0,SUM(RES_hhdet_in_fec!O69:O70,RES_hhdet_in_fec!O73:O74)/0.086*1000000/SUM(RES_hhdet_in_new!O69:O70,RES_hhdet_in_new!O73:O74))</f>
        <v>2278.9296365793953</v>
      </c>
      <c r="P68" s="157">
        <f>IF(SUM(RES_hhdet_in_fec!P69:P70,RES_hhdet_in_fec!P73:P74)=0,0,SUM(RES_hhdet_in_fec!P69:P70,RES_hhdet_in_fec!P73:P74)/0.086*1000000/SUM(RES_hhdet_in_new!P69:P70,RES_hhdet_in_new!P73:P74))</f>
        <v>2385.5246921096527</v>
      </c>
      <c r="Q68" s="157">
        <f>IF(SUM(RES_hhdet_in_fec!Q69:Q70,RES_hhdet_in_fec!Q73:Q74)=0,0,SUM(RES_hhdet_in_fec!Q69:Q70,RES_hhdet_in_fec!Q73:Q74)/0.086*1000000/SUM(RES_hhdet_in_new!Q69:Q70,RES_hhdet_in_new!Q73:Q74))</f>
        <v>2297.5667144471704</v>
      </c>
    </row>
    <row r="69" spans="1:17" ht="12" customHeight="1" x14ac:dyDescent="0.25">
      <c r="A69" s="167" t="s">
        <v>160</v>
      </c>
      <c r="B69" s="132"/>
      <c r="C69" s="132">
        <f>IF(RES_hhdet_in_fec!C69=0,0,RES_hhdet_in_fec!C69/0.086*1000000/RES_hhdet_in_new!C69)</f>
        <v>2855.0672079626802</v>
      </c>
      <c r="D69" s="132">
        <f>IF(RES_hhdet_in_fec!D69=0,0,RES_hhdet_in_fec!D69/0.086*1000000/RES_hhdet_in_new!D69)</f>
        <v>2810.8731726124183</v>
      </c>
      <c r="E69" s="132">
        <f>IF(RES_hhdet_in_fec!E69=0,0,RES_hhdet_in_fec!E69/0.086*1000000/RES_hhdet_in_new!E69)</f>
        <v>2787.9496966279848</v>
      </c>
      <c r="F69" s="132">
        <f>IF(RES_hhdet_in_fec!F69=0,0,RES_hhdet_in_fec!F69/0.086*1000000/RES_hhdet_in_new!F69)</f>
        <v>2785.9924825478151</v>
      </c>
      <c r="G69" s="132">
        <f>IF(RES_hhdet_in_fec!G69=0,0,RES_hhdet_in_fec!G69/0.086*1000000/RES_hhdet_in_new!G69)</f>
        <v>0</v>
      </c>
      <c r="H69" s="132">
        <f>IF(RES_hhdet_in_fec!H69=0,0,RES_hhdet_in_fec!H69/0.086*1000000/RES_hhdet_in_new!H69)</f>
        <v>0</v>
      </c>
      <c r="I69" s="132">
        <f>IF(RES_hhdet_in_fec!I69=0,0,RES_hhdet_in_fec!I69/0.086*1000000/RES_hhdet_in_new!I69)</f>
        <v>2560.615822205822</v>
      </c>
      <c r="J69" s="132">
        <f>IF(RES_hhdet_in_fec!J69=0,0,RES_hhdet_in_fec!J69/0.086*1000000/RES_hhdet_in_new!J69)</f>
        <v>2528.4190914686505</v>
      </c>
      <c r="K69" s="132">
        <f>IF(RES_hhdet_in_fec!K69=0,0,RES_hhdet_in_fec!K69/0.086*1000000/RES_hhdet_in_new!K69)</f>
        <v>0</v>
      </c>
      <c r="L69" s="132">
        <f>IF(RES_hhdet_in_fec!L69=0,0,RES_hhdet_in_fec!L69/0.086*1000000/RES_hhdet_in_new!L69)</f>
        <v>0</v>
      </c>
      <c r="M69" s="132">
        <f>IF(RES_hhdet_in_fec!M69=0,0,RES_hhdet_in_fec!M69/0.086*1000000/RES_hhdet_in_new!M69)</f>
        <v>2593.1328353235026</v>
      </c>
      <c r="N69" s="132">
        <f>IF(RES_hhdet_in_fec!N69=0,0,RES_hhdet_in_fec!N69/0.086*1000000/RES_hhdet_in_new!N69)</f>
        <v>0</v>
      </c>
      <c r="O69" s="132">
        <f>IF(RES_hhdet_in_fec!O69=0,0,RES_hhdet_in_fec!O69/0.086*1000000/RES_hhdet_in_new!O69)</f>
        <v>0</v>
      </c>
      <c r="P69" s="132">
        <f>IF(RES_hhdet_in_fec!P69=0,0,RES_hhdet_in_fec!P69/0.086*1000000/RES_hhdet_in_new!P69)</f>
        <v>2539.888813925324</v>
      </c>
      <c r="Q69" s="132">
        <f>IF(RES_hhdet_in_fec!Q69=0,0,RES_hhdet_in_fec!Q69/0.086*1000000/RES_hhdet_in_new!Q69)</f>
        <v>2542.9694936410478</v>
      </c>
    </row>
    <row r="70" spans="1:17" ht="12" customHeight="1" x14ac:dyDescent="0.25">
      <c r="A70" s="167" t="s">
        <v>159</v>
      </c>
      <c r="B70" s="132"/>
      <c r="C70" s="132">
        <f>IF(RES_hhdet_in_fec!C70=0,0,RES_hhdet_in_fec!C70/0.086*1000000/RES_hhdet_in_new!C70)</f>
        <v>2453.1664660450469</v>
      </c>
      <c r="D70" s="132">
        <f>IF(RES_hhdet_in_fec!D70=0,0,RES_hhdet_in_fec!D70/0.086*1000000/RES_hhdet_in_new!D70)</f>
        <v>2425.2386661419714</v>
      </c>
      <c r="E70" s="132">
        <f>IF(RES_hhdet_in_fec!E70=0,0,RES_hhdet_in_fec!E70/0.086*1000000/RES_hhdet_in_new!E70)</f>
        <v>2418.1527992806923</v>
      </c>
      <c r="F70" s="132">
        <f>IF(RES_hhdet_in_fec!F70=0,0,RES_hhdet_in_fec!F70/0.086*1000000/RES_hhdet_in_new!F70)</f>
        <v>2423.582060362136</v>
      </c>
      <c r="G70" s="132">
        <f>IF(RES_hhdet_in_fec!G70=0,0,RES_hhdet_in_fec!G70/0.086*1000000/RES_hhdet_in_new!G70)</f>
        <v>2395.3999488038653</v>
      </c>
      <c r="H70" s="132">
        <f>IF(RES_hhdet_in_fec!H70=0,0,RES_hhdet_in_fec!H70/0.086*1000000/RES_hhdet_in_new!H70)</f>
        <v>2368.2028760656608</v>
      </c>
      <c r="I70" s="132">
        <f>IF(RES_hhdet_in_fec!I70=0,0,RES_hhdet_in_fec!I70/0.086*1000000/RES_hhdet_in_new!I70)</f>
        <v>2274.8273640637449</v>
      </c>
      <c r="J70" s="132">
        <f>IF(RES_hhdet_in_fec!J70=0,0,RES_hhdet_in_fec!J70/0.086*1000000/RES_hhdet_in_new!J70)</f>
        <v>2247.1598611586901</v>
      </c>
      <c r="K70" s="132">
        <f>IF(RES_hhdet_in_fec!K70=0,0,RES_hhdet_in_fec!K70/0.086*1000000/RES_hhdet_in_new!K70)</f>
        <v>2318.4362877815429</v>
      </c>
      <c r="L70" s="132">
        <f>IF(RES_hhdet_in_fec!L70=0,0,RES_hhdet_in_fec!L70/0.086*1000000/RES_hhdet_in_new!L70)</f>
        <v>2361.7328759610618</v>
      </c>
      <c r="M70" s="132">
        <f>IF(RES_hhdet_in_fec!M70=0,0,RES_hhdet_in_fec!M70/0.086*1000000/RES_hhdet_in_new!M70)</f>
        <v>2317.7175739374211</v>
      </c>
      <c r="N70" s="132">
        <f>IF(RES_hhdet_in_fec!N70=0,0,RES_hhdet_in_fec!N70/0.086*1000000/RES_hhdet_in_new!N70)</f>
        <v>2306.7585161469783</v>
      </c>
      <c r="O70" s="132">
        <f>IF(RES_hhdet_in_fec!O70=0,0,RES_hhdet_in_fec!O70/0.086*1000000/RES_hhdet_in_new!O70)</f>
        <v>2278.9296365793953</v>
      </c>
      <c r="P70" s="132">
        <f>IF(RES_hhdet_in_fec!P70=0,0,RES_hhdet_in_fec!P70/0.086*1000000/RES_hhdet_in_new!P70)</f>
        <v>2278.3495522040635</v>
      </c>
      <c r="Q70" s="132">
        <f>IF(RES_hhdet_in_fec!Q70=0,0,RES_hhdet_in_fec!Q70/0.086*1000000/RES_hhdet_in_new!Q70)</f>
        <v>2277.1900058309807</v>
      </c>
    </row>
    <row r="71" spans="1:17" ht="12" customHeight="1" x14ac:dyDescent="0.25">
      <c r="A71" s="166" t="s">
        <v>109</v>
      </c>
      <c r="B71" s="165"/>
      <c r="C71" s="165">
        <f>IF(RES_hhdet_in_fec!C71=0,0,RES_hhdet_in_fec!C71/0.086*1000000/RES_hhdet_in_new!C70)</f>
        <v>1872.6207571206251</v>
      </c>
      <c r="D71" s="165">
        <f>IF(RES_hhdet_in_fec!D71=0,0,RES_hhdet_in_fec!D71/0.086*1000000/RES_hhdet_in_new!D70)</f>
        <v>1844.5021268487205</v>
      </c>
      <c r="E71" s="165">
        <f>IF(RES_hhdet_in_fec!E71=0,0,RES_hhdet_in_fec!E71/0.086*1000000/RES_hhdet_in_new!E70)</f>
        <v>1836.412657598004</v>
      </c>
      <c r="F71" s="165">
        <f>IF(RES_hhdet_in_fec!F71=0,0,RES_hhdet_in_fec!F71/0.086*1000000/RES_hhdet_in_new!F70)</f>
        <v>1842.6392253897334</v>
      </c>
      <c r="G71" s="165">
        <f>IF(RES_hhdet_in_fec!G71=0,0,RES_hhdet_in_fec!G71/0.086*1000000/RES_hhdet_in_new!G70)</f>
        <v>1810.5266532119178</v>
      </c>
      <c r="H71" s="165">
        <f>IF(RES_hhdet_in_fec!H71=0,0,RES_hhdet_in_fec!H71/0.086*1000000/RES_hhdet_in_new!H70)</f>
        <v>1787.1462405110967</v>
      </c>
      <c r="I71" s="165">
        <f>IF(RES_hhdet_in_fec!I71=0,0,RES_hhdet_in_fec!I71/0.086*1000000/RES_hhdet_in_new!I70)</f>
        <v>1700.9917639367534</v>
      </c>
      <c r="J71" s="165">
        <f>IF(RES_hhdet_in_fec!J71=0,0,RES_hhdet_in_fec!J71/0.086*1000000/RES_hhdet_in_new!J70)</f>
        <v>1679.444269169576</v>
      </c>
      <c r="K71" s="165">
        <f>IF(RES_hhdet_in_fec!K71=0,0,RES_hhdet_in_fec!K71/0.086*1000000/RES_hhdet_in_new!K70)</f>
        <v>1739.982548045931</v>
      </c>
      <c r="L71" s="165">
        <f>IF(RES_hhdet_in_fec!L71=0,0,RES_hhdet_in_fec!L71/0.086*1000000/RES_hhdet_in_new!L70)</f>
        <v>1770.7018700301116</v>
      </c>
      <c r="M71" s="165">
        <f>IF(RES_hhdet_in_fec!M71=0,0,RES_hhdet_in_fec!M71/0.086*1000000/RES_hhdet_in_new!M70)</f>
        <v>1743.9567201346392</v>
      </c>
      <c r="N71" s="165">
        <f>IF(RES_hhdet_in_fec!N71=0,0,RES_hhdet_in_fec!N71/0.086*1000000/RES_hhdet_in_new!N70)</f>
        <v>1727.4738763552341</v>
      </c>
      <c r="O71" s="165">
        <f>IF(RES_hhdet_in_fec!O71=0,0,RES_hhdet_in_fec!O71/0.086*1000000/RES_hhdet_in_new!O70)</f>
        <v>1691.8960432723707</v>
      </c>
      <c r="P71" s="165">
        <f>IF(RES_hhdet_in_fec!P71=0,0,RES_hhdet_in_fec!P71/0.086*1000000/RES_hhdet_in_new!P70)</f>
        <v>1712.2605829793411</v>
      </c>
      <c r="Q71" s="165">
        <f>IF(RES_hhdet_in_fec!Q71=0,0,RES_hhdet_in_fec!Q71/0.086*1000000/RES_hhdet_in_new!Q70)</f>
        <v>1703.0940253985827</v>
      </c>
    </row>
    <row r="72" spans="1:17" ht="12" customHeight="1" x14ac:dyDescent="0.25">
      <c r="A72" s="147" t="s">
        <v>59</v>
      </c>
      <c r="B72" s="164"/>
      <c r="C72" s="164">
        <f>IF(RES_hhdet_in_fec!C72=0,0,RES_hhdet_in_fec!C72/0.086*1000000/RES_hhdet_in_new!C70)</f>
        <v>580.54570892442177</v>
      </c>
      <c r="D72" s="164">
        <f>IF(RES_hhdet_in_fec!D72=0,0,RES_hhdet_in_fec!D72/0.086*1000000/RES_hhdet_in_new!D70)</f>
        <v>580.73653929325053</v>
      </c>
      <c r="E72" s="164">
        <f>IF(RES_hhdet_in_fec!E72=0,0,RES_hhdet_in_fec!E72/0.086*1000000/RES_hhdet_in_new!E70)</f>
        <v>581.74014168268843</v>
      </c>
      <c r="F72" s="164">
        <f>IF(RES_hhdet_in_fec!F72=0,0,RES_hhdet_in_fec!F72/0.086*1000000/RES_hhdet_in_new!F70)</f>
        <v>580.94283497240258</v>
      </c>
      <c r="G72" s="164">
        <f>IF(RES_hhdet_in_fec!G72=0,0,RES_hhdet_in_fec!G72/0.086*1000000/RES_hhdet_in_new!G70)</f>
        <v>584.87329559194723</v>
      </c>
      <c r="H72" s="164">
        <f>IF(RES_hhdet_in_fec!H72=0,0,RES_hhdet_in_fec!H72/0.086*1000000/RES_hhdet_in_new!H70)</f>
        <v>581.05663555456408</v>
      </c>
      <c r="I72" s="164">
        <f>IF(RES_hhdet_in_fec!I72=0,0,RES_hhdet_in_fec!I72/0.086*1000000/RES_hhdet_in_new!I70)</f>
        <v>573.83560012699195</v>
      </c>
      <c r="J72" s="164">
        <f>IF(RES_hhdet_in_fec!J72=0,0,RES_hhdet_in_fec!J72/0.086*1000000/RES_hhdet_in_new!J70)</f>
        <v>567.71559198911405</v>
      </c>
      <c r="K72" s="164">
        <f>IF(RES_hhdet_in_fec!K72=0,0,RES_hhdet_in_fec!K72/0.086*1000000/RES_hhdet_in_new!K70)</f>
        <v>578.4537397356122</v>
      </c>
      <c r="L72" s="164">
        <f>IF(RES_hhdet_in_fec!L72=0,0,RES_hhdet_in_fec!L72/0.086*1000000/RES_hhdet_in_new!L70)</f>
        <v>591.03100593095041</v>
      </c>
      <c r="M72" s="164">
        <f>IF(RES_hhdet_in_fec!M72=0,0,RES_hhdet_in_fec!M72/0.086*1000000/RES_hhdet_in_new!M70)</f>
        <v>573.76085380278232</v>
      </c>
      <c r="N72" s="164">
        <f>IF(RES_hhdet_in_fec!N72=0,0,RES_hhdet_in_fec!N72/0.086*1000000/RES_hhdet_in_new!N70)</f>
        <v>579.28463979174421</v>
      </c>
      <c r="O72" s="164">
        <f>IF(RES_hhdet_in_fec!O72=0,0,RES_hhdet_in_fec!O72/0.086*1000000/RES_hhdet_in_new!O70)</f>
        <v>587.03359330702483</v>
      </c>
      <c r="P72" s="164">
        <f>IF(RES_hhdet_in_fec!P72=0,0,RES_hhdet_in_fec!P72/0.086*1000000/RES_hhdet_in_new!P70)</f>
        <v>566.08896922472286</v>
      </c>
      <c r="Q72" s="164">
        <f>IF(RES_hhdet_in_fec!Q72=0,0,RES_hhdet_in_fec!Q72/0.086*1000000/RES_hhdet_in_new!Q70)</f>
        <v>574.09598043239748</v>
      </c>
    </row>
    <row r="73" spans="1:17" ht="12" customHeight="1" x14ac:dyDescent="0.25">
      <c r="A73" s="163" t="s">
        <v>142</v>
      </c>
      <c r="B73" s="162"/>
      <c r="C73" s="162">
        <f>IF(RES_hhdet_in_fec!C73=0,0,RES_hhdet_in_fec!C73/0.086*1000000/RES_hhdet_in_new!C73)</f>
        <v>2568.0116216281249</v>
      </c>
      <c r="D73" s="162">
        <f>IF(RES_hhdet_in_fec!D73=0,0,RES_hhdet_in_fec!D73/0.086*1000000/RES_hhdet_in_new!D73)</f>
        <v>2549.3322250748042</v>
      </c>
      <c r="E73" s="162">
        <f>IF(RES_hhdet_in_fec!E73=0,0,RES_hhdet_in_fec!E73/0.086*1000000/RES_hhdet_in_new!E73)</f>
        <v>2528.0636976119781</v>
      </c>
      <c r="F73" s="162">
        <f>IF(RES_hhdet_in_fec!F73=0,0,RES_hhdet_in_fec!F73/0.086*1000000/RES_hhdet_in_new!F73)</f>
        <v>2435.0672640146781</v>
      </c>
      <c r="G73" s="162">
        <f>IF(RES_hhdet_in_fec!G73=0,0,RES_hhdet_in_fec!G73/0.086*1000000/RES_hhdet_in_new!G73)</f>
        <v>0</v>
      </c>
      <c r="H73" s="162">
        <f>IF(RES_hhdet_in_fec!H73=0,0,RES_hhdet_in_fec!H73/0.086*1000000/RES_hhdet_in_new!H73)</f>
        <v>2384.7974223117476</v>
      </c>
      <c r="I73" s="162">
        <f>IF(RES_hhdet_in_fec!I73=0,0,RES_hhdet_in_fec!I73/0.086*1000000/RES_hhdet_in_new!I73)</f>
        <v>2567.4571946314286</v>
      </c>
      <c r="J73" s="162">
        <f>IF(RES_hhdet_in_fec!J73=0,0,RES_hhdet_in_fec!J73/0.086*1000000/RES_hhdet_in_new!J73)</f>
        <v>2392.0582201501029</v>
      </c>
      <c r="K73" s="162">
        <f>IF(RES_hhdet_in_fec!K73=0,0,RES_hhdet_in_fec!K73/0.086*1000000/RES_hhdet_in_new!K73)</f>
        <v>0</v>
      </c>
      <c r="L73" s="162">
        <f>IF(RES_hhdet_in_fec!L73=0,0,RES_hhdet_in_fec!L73/0.086*1000000/RES_hhdet_in_new!L73)</f>
        <v>2456.6830039357451</v>
      </c>
      <c r="M73" s="162">
        <f>IF(RES_hhdet_in_fec!M73=0,0,RES_hhdet_in_fec!M73/0.086*1000000/RES_hhdet_in_new!M73)</f>
        <v>2569.1368933145804</v>
      </c>
      <c r="N73" s="162">
        <f>IF(RES_hhdet_in_fec!N73=0,0,RES_hhdet_in_fec!N73/0.086*1000000/RES_hhdet_in_new!N73)</f>
        <v>2557.3996151838401</v>
      </c>
      <c r="O73" s="162">
        <f>IF(RES_hhdet_in_fec!O73=0,0,RES_hhdet_in_fec!O73/0.086*1000000/RES_hhdet_in_new!O73)</f>
        <v>0</v>
      </c>
      <c r="P73" s="162">
        <f>IF(RES_hhdet_in_fec!P73=0,0,RES_hhdet_in_fec!P73/0.086*1000000/RES_hhdet_in_new!P73)</f>
        <v>2690.7783081195835</v>
      </c>
      <c r="Q73" s="162">
        <f>IF(RES_hhdet_in_fec!Q73=0,0,RES_hhdet_in_fec!Q73/0.086*1000000/RES_hhdet_in_new!Q73)</f>
        <v>2597.9097151869191</v>
      </c>
    </row>
    <row r="74" spans="1:17" ht="12" customHeight="1" x14ac:dyDescent="0.25">
      <c r="A74" s="161" t="s">
        <v>141</v>
      </c>
      <c r="B74" s="160"/>
      <c r="C74" s="160">
        <f>IF(RES_hhdet_in_fec!C74=0,0,RES_hhdet_in_fec!C74/0.086*1000000/RES_hhdet_in_new!C74)</f>
        <v>2266.4987178284841</v>
      </c>
      <c r="D74" s="160">
        <f>IF(RES_hhdet_in_fec!D74=0,0,RES_hhdet_in_fec!D74/0.086*1000000/RES_hhdet_in_new!D74)</f>
        <v>2258.5376425614759</v>
      </c>
      <c r="E74" s="160">
        <f>IF(RES_hhdet_in_fec!E74=0,0,RES_hhdet_in_fec!E74/0.086*1000000/RES_hhdet_in_new!E74)</f>
        <v>2243.8679168645663</v>
      </c>
      <c r="F74" s="160">
        <f>IF(RES_hhdet_in_fec!F74=0,0,RES_hhdet_in_fec!F74/0.086*1000000/RES_hhdet_in_new!F74)</f>
        <v>2181.3004930320931</v>
      </c>
      <c r="G74" s="160">
        <f>IF(RES_hhdet_in_fec!G74=0,0,RES_hhdet_in_fec!G74/0.086*1000000/RES_hhdet_in_new!G74)</f>
        <v>2213.8933417045851</v>
      </c>
      <c r="H74" s="160">
        <f>IF(RES_hhdet_in_fec!H74=0,0,RES_hhdet_in_fec!H74/0.086*1000000/RES_hhdet_in_new!H74)</f>
        <v>2163.359006202129</v>
      </c>
      <c r="I74" s="160">
        <f>IF(RES_hhdet_in_fec!I74=0,0,RES_hhdet_in_fec!I74/0.086*1000000/RES_hhdet_in_new!I74)</f>
        <v>2283.1053972549444</v>
      </c>
      <c r="J74" s="160">
        <f>IF(RES_hhdet_in_fec!J74=0,0,RES_hhdet_in_fec!J74/0.086*1000000/RES_hhdet_in_new!J74)</f>
        <v>2149.3851847893961</v>
      </c>
      <c r="K74" s="160">
        <f>IF(RES_hhdet_in_fec!K74=0,0,RES_hhdet_in_fec!K74/0.086*1000000/RES_hhdet_in_new!K74)</f>
        <v>0</v>
      </c>
      <c r="L74" s="160">
        <f>IF(RES_hhdet_in_fec!L74=0,0,RES_hhdet_in_fec!L74/0.086*1000000/RES_hhdet_in_new!L74)</f>
        <v>2180.4812572011606</v>
      </c>
      <c r="M74" s="160">
        <f>IF(RES_hhdet_in_fec!M74=0,0,RES_hhdet_in_fec!M74/0.086*1000000/RES_hhdet_in_new!M74)</f>
        <v>2273.3209271031037</v>
      </c>
      <c r="N74" s="160">
        <f>IF(RES_hhdet_in_fec!N74=0,0,RES_hhdet_in_fec!N74/0.086*1000000/RES_hhdet_in_new!N74)</f>
        <v>2260.4577376987536</v>
      </c>
      <c r="O74" s="160">
        <f>IF(RES_hhdet_in_fec!O74=0,0,RES_hhdet_in_fec!O74/0.086*1000000/RES_hhdet_in_new!O74)</f>
        <v>0</v>
      </c>
      <c r="P74" s="160">
        <f>IF(RES_hhdet_in_fec!P74=0,0,RES_hhdet_in_fec!P74/0.086*1000000/RES_hhdet_in_new!P74)</f>
        <v>2350.6955686126671</v>
      </c>
      <c r="Q74" s="160">
        <f>IF(RES_hhdet_in_fec!Q74=0,0,RES_hhdet_in_fec!Q74/0.086*1000000/RES_hhdet_in_new!Q74)</f>
        <v>2271.0012781072933</v>
      </c>
    </row>
    <row r="75" spans="1:17" ht="12" customHeight="1" x14ac:dyDescent="0.25">
      <c r="A75" s="148" t="s">
        <v>60</v>
      </c>
      <c r="B75" s="156"/>
      <c r="C75" s="156">
        <f>IF(RES_hhdet_in_fec!C75=0,0,RES_hhdet_in_fec!C75/0.086*1000000/RES_hhdet_in_new!C74)</f>
        <v>1686.0901586294456</v>
      </c>
      <c r="D75" s="156">
        <f>IF(RES_hhdet_in_fec!D75=0,0,RES_hhdet_in_fec!D75/0.086*1000000/RES_hhdet_in_new!D74)</f>
        <v>1674.9167698209419</v>
      </c>
      <c r="E75" s="156">
        <f>IF(RES_hhdet_in_fec!E75=0,0,RES_hhdet_in_fec!E75/0.086*1000000/RES_hhdet_in_new!E74)</f>
        <v>1660.9362700920499</v>
      </c>
      <c r="F75" s="156">
        <f>IF(RES_hhdet_in_fec!F75=0,0,RES_hhdet_in_fec!F75/0.086*1000000/RES_hhdet_in_new!F74)</f>
        <v>1599.4186938058117</v>
      </c>
      <c r="G75" s="156">
        <f>IF(RES_hhdet_in_fec!G75=0,0,RES_hhdet_in_fec!G75/0.086*1000000/RES_hhdet_in_new!G74)</f>
        <v>1625.4452306823225</v>
      </c>
      <c r="H75" s="156">
        <f>IF(RES_hhdet_in_fec!H75=0,0,RES_hhdet_in_fec!H75/0.086*1000000/RES_hhdet_in_new!H74)</f>
        <v>1578.1144102612059</v>
      </c>
      <c r="I75" s="156">
        <f>IF(RES_hhdet_in_fec!I75=0,0,RES_hhdet_in_fec!I75/0.086*1000000/RES_hhdet_in_new!I74)</f>
        <v>1699.7092043487467</v>
      </c>
      <c r="J75" s="156">
        <f>IF(RES_hhdet_in_fec!J75=0,0,RES_hhdet_in_fec!J75/0.086*1000000/RES_hhdet_in_new!J74)</f>
        <v>1573.3189351771671</v>
      </c>
      <c r="K75" s="156">
        <f>IF(RES_hhdet_in_fec!K75=0,0,RES_hhdet_in_fec!K75/0.086*1000000/RES_hhdet_in_new!K74)</f>
        <v>0</v>
      </c>
      <c r="L75" s="156">
        <f>IF(RES_hhdet_in_fec!L75=0,0,RES_hhdet_in_fec!L75/0.086*1000000/RES_hhdet_in_new!L74)</f>
        <v>1584.4692287474033</v>
      </c>
      <c r="M75" s="156">
        <f>IF(RES_hhdet_in_fec!M75=0,0,RES_hhdet_in_fec!M75/0.086*1000000/RES_hhdet_in_new!M74)</f>
        <v>1691.7863149662405</v>
      </c>
      <c r="N75" s="156">
        <f>IF(RES_hhdet_in_fec!N75=0,0,RES_hhdet_in_fec!N75/0.086*1000000/RES_hhdet_in_new!N74)</f>
        <v>1671.3027779710608</v>
      </c>
      <c r="O75" s="156">
        <f>IF(RES_hhdet_in_fec!O75=0,0,RES_hhdet_in_fec!O75/0.086*1000000/RES_hhdet_in_new!O74)</f>
        <v>0</v>
      </c>
      <c r="P75" s="156">
        <f>IF(RES_hhdet_in_fec!P75=0,0,RES_hhdet_in_fec!P75/0.086*1000000/RES_hhdet_in_new!P74)</f>
        <v>1771.2106073943075</v>
      </c>
      <c r="Q75" s="156">
        <f>IF(RES_hhdet_in_fec!Q75=0,0,RES_hhdet_in_fec!Q75/0.086*1000000/RES_hhdet_in_new!Q74)</f>
        <v>1685.3523110387305</v>
      </c>
    </row>
    <row r="76" spans="1:17" ht="12" customHeight="1" x14ac:dyDescent="0.25">
      <c r="A76" s="148" t="s">
        <v>59</v>
      </c>
      <c r="B76" s="156"/>
      <c r="C76" s="156">
        <f>IF(RES_hhdet_in_fec!C76=0,0,RES_hhdet_in_fec!C76/0.086*1000000/RES_hhdet_in_new!C74)</f>
        <v>580.40855919903856</v>
      </c>
      <c r="D76" s="156">
        <f>IF(RES_hhdet_in_fec!D76=0,0,RES_hhdet_in_fec!D76/0.086*1000000/RES_hhdet_in_new!D74)</f>
        <v>583.62087274053363</v>
      </c>
      <c r="E76" s="156">
        <f>IF(RES_hhdet_in_fec!E76=0,0,RES_hhdet_in_fec!E76/0.086*1000000/RES_hhdet_in_new!E74)</f>
        <v>582.93164677251684</v>
      </c>
      <c r="F76" s="156">
        <f>IF(RES_hhdet_in_fec!F76=0,0,RES_hhdet_in_fec!F76/0.086*1000000/RES_hhdet_in_new!F74)</f>
        <v>581.88179922628137</v>
      </c>
      <c r="G76" s="156">
        <f>IF(RES_hhdet_in_fec!G76=0,0,RES_hhdet_in_fec!G76/0.086*1000000/RES_hhdet_in_new!G74)</f>
        <v>588.44811102226242</v>
      </c>
      <c r="H76" s="156">
        <f>IF(RES_hhdet_in_fec!H76=0,0,RES_hhdet_in_fec!H76/0.086*1000000/RES_hhdet_in_new!H74)</f>
        <v>585.24459594092343</v>
      </c>
      <c r="I76" s="156">
        <f>IF(RES_hhdet_in_fec!I76=0,0,RES_hhdet_in_fec!I76/0.086*1000000/RES_hhdet_in_new!I74)</f>
        <v>583.39619290619771</v>
      </c>
      <c r="J76" s="156">
        <f>IF(RES_hhdet_in_fec!J76=0,0,RES_hhdet_in_fec!J76/0.086*1000000/RES_hhdet_in_new!J74)</f>
        <v>576.06624961222906</v>
      </c>
      <c r="K76" s="156">
        <f>IF(RES_hhdet_in_fec!K76=0,0,RES_hhdet_in_fec!K76/0.086*1000000/RES_hhdet_in_new!K74)</f>
        <v>0</v>
      </c>
      <c r="L76" s="156">
        <f>IF(RES_hhdet_in_fec!L76=0,0,RES_hhdet_in_fec!L76/0.086*1000000/RES_hhdet_in_new!L74)</f>
        <v>596.01202845375747</v>
      </c>
      <c r="M76" s="156">
        <f>IF(RES_hhdet_in_fec!M76=0,0,RES_hhdet_in_fec!M76/0.086*1000000/RES_hhdet_in_new!M74)</f>
        <v>581.5346121368633</v>
      </c>
      <c r="N76" s="156">
        <f>IF(RES_hhdet_in_fec!N76=0,0,RES_hhdet_in_fec!N76/0.086*1000000/RES_hhdet_in_new!N74)</f>
        <v>589.1549597276927</v>
      </c>
      <c r="O76" s="156">
        <f>IF(RES_hhdet_in_fec!O76=0,0,RES_hhdet_in_fec!O76/0.086*1000000/RES_hhdet_in_new!O74)</f>
        <v>0</v>
      </c>
      <c r="P76" s="156">
        <f>IF(RES_hhdet_in_fec!P76=0,0,RES_hhdet_in_fec!P76/0.086*1000000/RES_hhdet_in_new!P74)</f>
        <v>579.48496121835979</v>
      </c>
      <c r="Q76" s="156">
        <f>IF(RES_hhdet_in_fec!Q76=0,0,RES_hhdet_in_fec!Q76/0.086*1000000/RES_hhdet_in_new!Q74)</f>
        <v>585.64896706856314</v>
      </c>
    </row>
    <row r="77" spans="1:17" ht="12" customHeight="1" x14ac:dyDescent="0.25">
      <c r="A77" s="158" t="s">
        <v>62</v>
      </c>
      <c r="B77" s="157"/>
      <c r="C77" s="157">
        <f>IF(SUM(RES_hhdet_in_fec!C78:C79)=0,0,SUM(RES_hhdet_in_fec!C78:C79)/0.086*1000000/SUM(RES_hhdet_in_new!C78:C79))</f>
        <v>1192.3882537886664</v>
      </c>
      <c r="D77" s="157">
        <f>IF(SUM(RES_hhdet_in_fec!D78:D79)=0,0,SUM(RES_hhdet_in_fec!D78:D79)/0.086*1000000/SUM(RES_hhdet_in_new!D78:D79))</f>
        <v>1099.6009360149137</v>
      </c>
      <c r="E77" s="157">
        <f>IF(SUM(RES_hhdet_in_fec!E78:E79)=0,0,SUM(RES_hhdet_in_fec!E78:E79)/0.086*1000000/SUM(RES_hhdet_in_new!E78:E79))</f>
        <v>1220.8990899265216</v>
      </c>
      <c r="F77" s="157">
        <f>IF(SUM(RES_hhdet_in_fec!F78:F79)=0,0,SUM(RES_hhdet_in_fec!F78:F79)/0.086*1000000/SUM(RES_hhdet_in_new!F78:F79))</f>
        <v>1207.367221968261</v>
      </c>
      <c r="G77" s="157">
        <f>IF(SUM(RES_hhdet_in_fec!G78:G79)=0,0,SUM(RES_hhdet_in_fec!G78:G79)/0.086*1000000/SUM(RES_hhdet_in_new!G78:G79))</f>
        <v>1063.7617181888158</v>
      </c>
      <c r="H77" s="157">
        <f>IF(SUM(RES_hhdet_in_fec!H78:H79)=0,0,SUM(RES_hhdet_in_fec!H78:H79)/0.086*1000000/SUM(RES_hhdet_in_new!H78:H79))</f>
        <v>1160.6842946592551</v>
      </c>
      <c r="I77" s="157">
        <f>IF(SUM(RES_hhdet_in_fec!I78:I79)=0,0,SUM(RES_hhdet_in_fec!I78:I79)/0.086*1000000/SUM(RES_hhdet_in_new!I78:I79))</f>
        <v>1095.2680986512887</v>
      </c>
      <c r="J77" s="157">
        <f>IF(SUM(RES_hhdet_in_fec!J78:J79)=0,0,SUM(RES_hhdet_in_fec!J78:J79)/0.086*1000000/SUM(RES_hhdet_in_new!J78:J79))</f>
        <v>1103.5150925793307</v>
      </c>
      <c r="K77" s="157">
        <f>IF(SUM(RES_hhdet_in_fec!K78:K79)=0,0,SUM(RES_hhdet_in_fec!K78:K79)/0.086*1000000/SUM(RES_hhdet_in_new!K78:K79))</f>
        <v>1154.8386815994591</v>
      </c>
      <c r="L77" s="157">
        <f>IF(SUM(RES_hhdet_in_fec!L78:L79)=0,0,SUM(RES_hhdet_in_fec!L78:L79)/0.086*1000000/SUM(RES_hhdet_in_new!L78:L79))</f>
        <v>1157.4211580860504</v>
      </c>
      <c r="M77" s="157">
        <f>IF(SUM(RES_hhdet_in_fec!M78:M79)=0,0,SUM(RES_hhdet_in_fec!M78:M79)/0.086*1000000/SUM(RES_hhdet_in_new!M78:M79))</f>
        <v>1098.5134817092235</v>
      </c>
      <c r="N77" s="157">
        <f>IF(SUM(RES_hhdet_in_fec!N78:N79)=0,0,SUM(RES_hhdet_in_fec!N78:N79)/0.086*1000000/SUM(RES_hhdet_in_new!N78:N79))</f>
        <v>1138.3899227070017</v>
      </c>
      <c r="O77" s="157">
        <f>IF(SUM(RES_hhdet_in_fec!O78:O79)=0,0,SUM(RES_hhdet_in_fec!O78:O79)/0.086*1000000/SUM(RES_hhdet_in_new!O78:O79))</f>
        <v>1140.798967029355</v>
      </c>
      <c r="P77" s="157">
        <f>IF(SUM(RES_hhdet_in_fec!P78:P79)=0,0,SUM(RES_hhdet_in_fec!P78:P79)/0.086*1000000/SUM(RES_hhdet_in_new!P78:P79))</f>
        <v>1102.1771985438106</v>
      </c>
      <c r="Q77" s="157">
        <f>IF(SUM(RES_hhdet_in_fec!Q78:Q79)=0,0,SUM(RES_hhdet_in_fec!Q78:Q79)/0.086*1000000/SUM(RES_hhdet_in_new!Q78:Q79))</f>
        <v>1122.0842320951226</v>
      </c>
    </row>
    <row r="78" spans="1:17" ht="12" customHeight="1" x14ac:dyDescent="0.25">
      <c r="A78" s="23" t="s">
        <v>109</v>
      </c>
      <c r="B78" s="156"/>
      <c r="C78" s="156">
        <f>IF(RES_hhdet_in_fec!C78=0,0,RES_hhdet_in_fec!C78/0.086*1000000/RES_hhdet_in_new!C78)</f>
        <v>1219.6789143920712</v>
      </c>
      <c r="D78" s="156">
        <f>IF(RES_hhdet_in_fec!D78=0,0,RES_hhdet_in_fec!D78/0.086*1000000/RES_hhdet_in_new!D78)</f>
        <v>1215.6677106813984</v>
      </c>
      <c r="E78" s="156">
        <f>IF(RES_hhdet_in_fec!E78=0,0,RES_hhdet_in_fec!E78/0.086*1000000/RES_hhdet_in_new!E78)</f>
        <v>1220.8990899265216</v>
      </c>
      <c r="F78" s="156">
        <f>IF(RES_hhdet_in_fec!F78=0,0,RES_hhdet_in_fec!F78/0.086*1000000/RES_hhdet_in_new!F78)</f>
        <v>1207.367221968261</v>
      </c>
      <c r="G78" s="156">
        <f>IF(RES_hhdet_in_fec!G78=0,0,RES_hhdet_in_fec!G78/0.086*1000000/RES_hhdet_in_new!G78)</f>
        <v>1181.7183467497216</v>
      </c>
      <c r="H78" s="156">
        <f>IF(RES_hhdet_in_fec!H78=0,0,RES_hhdet_in_fec!H78/0.086*1000000/RES_hhdet_in_new!H78)</f>
        <v>1175.5264062399854</v>
      </c>
      <c r="I78" s="156">
        <f>IF(RES_hhdet_in_fec!I78=0,0,RES_hhdet_in_fec!I78/0.086*1000000/RES_hhdet_in_new!I78)</f>
        <v>1134.8769353904504</v>
      </c>
      <c r="J78" s="156">
        <f>IF(RES_hhdet_in_fec!J78=0,0,RES_hhdet_in_fec!J78/0.086*1000000/RES_hhdet_in_new!J78)</f>
        <v>1127.7407569879899</v>
      </c>
      <c r="K78" s="156">
        <f>IF(RES_hhdet_in_fec!K78=0,0,RES_hhdet_in_fec!K78/0.086*1000000/RES_hhdet_in_new!K78)</f>
        <v>1154.8386815994591</v>
      </c>
      <c r="L78" s="156">
        <f>IF(RES_hhdet_in_fec!L78=0,0,RES_hhdet_in_fec!L78/0.086*1000000/RES_hhdet_in_new!L78)</f>
        <v>1172.5077914839692</v>
      </c>
      <c r="M78" s="156">
        <f>IF(RES_hhdet_in_fec!M78=0,0,RES_hhdet_in_fec!M78/0.086*1000000/RES_hhdet_in_new!M78)</f>
        <v>1135.8212158918695</v>
      </c>
      <c r="N78" s="156">
        <f>IF(RES_hhdet_in_fec!N78=0,0,RES_hhdet_in_fec!N78/0.086*1000000/RES_hhdet_in_new!N78)</f>
        <v>1138.3899227070017</v>
      </c>
      <c r="O78" s="156">
        <f>IF(RES_hhdet_in_fec!O78=0,0,RES_hhdet_in_fec!O78/0.086*1000000/RES_hhdet_in_new!O78)</f>
        <v>1140.798967029355</v>
      </c>
      <c r="P78" s="156">
        <f>IF(RES_hhdet_in_fec!P78=0,0,RES_hhdet_in_fec!P78/0.086*1000000/RES_hhdet_in_new!P78)</f>
        <v>1132.7903039581149</v>
      </c>
      <c r="Q78" s="156">
        <f>IF(RES_hhdet_in_fec!Q78=0,0,RES_hhdet_in_fec!Q78/0.086*1000000/RES_hhdet_in_new!Q78)</f>
        <v>1122.0842320951226</v>
      </c>
    </row>
    <row r="79" spans="1:17" ht="12" customHeight="1" x14ac:dyDescent="0.25">
      <c r="A79" s="29" t="s">
        <v>140</v>
      </c>
      <c r="B79" s="57"/>
      <c r="C79" s="57">
        <f>IF(RES_hhdet_in_fec!C79=0,0,RES_hhdet_in_fec!C79/0.086*1000000/RES_hhdet_in_new!C79)</f>
        <v>788.5376343717021</v>
      </c>
      <c r="D79" s="57">
        <f>IF(RES_hhdet_in_fec!D79=0,0,RES_hhdet_in_fec!D79/0.086*1000000/RES_hhdet_in_new!D79)</f>
        <v>796.96293324412397</v>
      </c>
      <c r="E79" s="57">
        <f>IF(RES_hhdet_in_fec!E79=0,0,RES_hhdet_in_fec!E79/0.086*1000000/RES_hhdet_in_new!E79)</f>
        <v>0</v>
      </c>
      <c r="F79" s="57">
        <f>IF(RES_hhdet_in_fec!F79=0,0,RES_hhdet_in_fec!F79/0.086*1000000/RES_hhdet_in_new!F79)</f>
        <v>0</v>
      </c>
      <c r="G79" s="57">
        <f>IF(RES_hhdet_in_fec!G79=0,0,RES_hhdet_in_fec!G79/0.086*1000000/RES_hhdet_in_new!G79)</f>
        <v>764.83110561016531</v>
      </c>
      <c r="H79" s="57">
        <f>IF(RES_hhdet_in_fec!H79=0,0,RES_hhdet_in_fec!H79/0.086*1000000/RES_hhdet_in_new!H79)</f>
        <v>755.31404351472145</v>
      </c>
      <c r="I79" s="57">
        <f>IF(RES_hhdet_in_fec!I79=0,0,RES_hhdet_in_fec!I79/0.086*1000000/RES_hhdet_in_new!I79)</f>
        <v>772.3199133113892</v>
      </c>
      <c r="J79" s="57">
        <f>IF(RES_hhdet_in_fec!J79=0,0,RES_hhdet_in_fec!J79/0.086*1000000/RES_hhdet_in_new!J79)</f>
        <v>744.13798026008976</v>
      </c>
      <c r="K79" s="57">
        <f>IF(RES_hhdet_in_fec!K79=0,0,RES_hhdet_in_fec!K79/0.086*1000000/RES_hhdet_in_new!K79)</f>
        <v>0</v>
      </c>
      <c r="L79" s="57">
        <f>IF(RES_hhdet_in_fec!L79=0,0,RES_hhdet_in_fec!L79/0.086*1000000/RES_hhdet_in_new!L79)</f>
        <v>769.07126906987116</v>
      </c>
      <c r="M79" s="57">
        <f>IF(RES_hhdet_in_fec!M79=0,0,RES_hhdet_in_fec!M79/0.086*1000000/RES_hhdet_in_new!M79)</f>
        <v>786.29675145871397</v>
      </c>
      <c r="N79" s="57">
        <f>IF(RES_hhdet_in_fec!N79=0,0,RES_hhdet_in_fec!N79/0.086*1000000/RES_hhdet_in_new!N79)</f>
        <v>0</v>
      </c>
      <c r="O79" s="57">
        <f>IF(RES_hhdet_in_fec!O79=0,0,RES_hhdet_in_fec!O79/0.086*1000000/RES_hhdet_in_new!O79)</f>
        <v>0</v>
      </c>
      <c r="P79" s="57">
        <f>IF(RES_hhdet_in_fec!P79=0,0,RES_hhdet_in_fec!P79/0.086*1000000/RES_hhdet_in_new!P79)</f>
        <v>827.80299975983849</v>
      </c>
      <c r="Q79" s="57">
        <f>IF(RES_hhdet_in_fec!Q79=0,0,RES_hhdet_in_fec!Q79/0.086*1000000/RES_hhdet_in_new!Q79)</f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68">
        <f t="shared" ref="C81" si="68">SUM(C82,C85,C87,C100)</f>
        <v>23599.829353584391</v>
      </c>
      <c r="D81" s="168">
        <f t="shared" ref="D81" si="69">SUM(D82,D85,D87,D100)</f>
        <v>22137.189429700822</v>
      </c>
      <c r="E81" s="168">
        <f t="shared" ref="E81" si="70">SUM(E82,E85,E87,E100)</f>
        <v>21944.881539486549</v>
      </c>
      <c r="F81" s="168">
        <f t="shared" ref="F81" si="71">SUM(F82,F85,F87,F100)</f>
        <v>20169.106383028487</v>
      </c>
      <c r="G81" s="168">
        <f t="shared" ref="G81" si="72">SUM(G82,G85,G87,G100)</f>
        <v>21193.930973413673</v>
      </c>
      <c r="H81" s="168">
        <f t="shared" ref="H81" si="73">SUM(H82,H85,H87,H100)</f>
        <v>19638.433178034618</v>
      </c>
      <c r="I81" s="168">
        <f t="shared" ref="I81" si="74">SUM(I82,I85,I87,I100)</f>
        <v>19163.881707613513</v>
      </c>
      <c r="J81" s="168">
        <f t="shared" ref="J81" si="75">SUM(J82,J85,J87,J100)</f>
        <v>19251.530457889003</v>
      </c>
      <c r="K81" s="168">
        <f t="shared" ref="K81" si="76">SUM(K82,K85,K87,K100)</f>
        <v>18864.712468759317</v>
      </c>
      <c r="L81" s="168">
        <f t="shared" ref="L81" si="77">SUM(L82,L85,L87,L100)</f>
        <v>20624.498125354665</v>
      </c>
      <c r="M81" s="168">
        <f t="shared" ref="M81" si="78">SUM(M82,M85,M87,M100)</f>
        <v>19195.734608366791</v>
      </c>
      <c r="N81" s="168">
        <f t="shared" ref="N81" si="79">SUM(N82,N85,N87,N100)</f>
        <v>19742.848358613177</v>
      </c>
      <c r="O81" s="168">
        <f t="shared" ref="O81" si="80">SUM(O82,O85,O87,O100)</f>
        <v>21509.712099167289</v>
      </c>
      <c r="P81" s="168">
        <f t="shared" ref="P81" si="81">SUM(P82,P85,P87,P100)</f>
        <v>18274.675604946737</v>
      </c>
      <c r="Q81" s="168">
        <f t="shared" ref="Q81" si="82">SUM(Q82,Q85,Q87,Q100)</f>
        <v>19206.170169445439</v>
      </c>
    </row>
    <row r="82" spans="1:17" ht="12.95" customHeight="1" x14ac:dyDescent="0.25">
      <c r="A82" s="158" t="s">
        <v>65</v>
      </c>
      <c r="B82" s="157"/>
      <c r="C82" s="157">
        <f t="shared" ref="C82:Q82" si="83">SUM(C83:C84)</f>
        <v>19335.351082093104</v>
      </c>
      <c r="D82" s="157">
        <f t="shared" si="83"/>
        <v>17967.139162605847</v>
      </c>
      <c r="E82" s="157">
        <f t="shared" si="83"/>
        <v>17868.102979990566</v>
      </c>
      <c r="F82" s="157">
        <f t="shared" si="83"/>
        <v>16237.419309881656</v>
      </c>
      <c r="G82" s="157">
        <f t="shared" si="83"/>
        <v>17108.897884952141</v>
      </c>
      <c r="H82" s="157">
        <f t="shared" si="83"/>
        <v>15883.018730920496</v>
      </c>
      <c r="I82" s="157">
        <f t="shared" si="83"/>
        <v>15123.603832424778</v>
      </c>
      <c r="J82" s="157">
        <f t="shared" si="83"/>
        <v>15359.111012064417</v>
      </c>
      <c r="K82" s="157">
        <f t="shared" si="83"/>
        <v>14996.542210792546</v>
      </c>
      <c r="L82" s="157">
        <f t="shared" si="83"/>
        <v>16963.957546086491</v>
      </c>
      <c r="M82" s="157">
        <f t="shared" si="83"/>
        <v>15366.232137406063</v>
      </c>
      <c r="N82" s="157">
        <f t="shared" si="83"/>
        <v>15965.317028092893</v>
      </c>
      <c r="O82" s="157">
        <f t="shared" si="83"/>
        <v>17615.974428787762</v>
      </c>
      <c r="P82" s="157">
        <f t="shared" si="83"/>
        <v>14358.337265558745</v>
      </c>
      <c r="Q82" s="157">
        <f t="shared" si="83"/>
        <v>15423.418983813148</v>
      </c>
    </row>
    <row r="83" spans="1:17" ht="12" customHeight="1" x14ac:dyDescent="0.25">
      <c r="A83" s="23" t="s">
        <v>157</v>
      </c>
      <c r="B83" s="156"/>
      <c r="C83" s="156">
        <f>IF(RES_hhdet_in_fec!C83=0,0,RES_hhdet_in_fec!C83/0.086*1000000/RES_hhdet_in_new!C83)</f>
        <v>19235.365157608332</v>
      </c>
      <c r="D83" s="156">
        <f>IF(RES_hhdet_in_fec!D83=0,0,RES_hhdet_in_fec!D83/0.086*1000000/RES_hhdet_in_new!D83)</f>
        <v>17861.150271108367</v>
      </c>
      <c r="E83" s="156">
        <f>IF(RES_hhdet_in_fec!E83=0,0,RES_hhdet_in_fec!E83/0.086*1000000/RES_hhdet_in_new!E83)</f>
        <v>17761.631557174307</v>
      </c>
      <c r="F83" s="156">
        <f>IF(RES_hhdet_in_fec!F83=0,0,RES_hhdet_in_fec!F83/0.086*1000000/RES_hhdet_in_new!F83)</f>
        <v>16157.118652401054</v>
      </c>
      <c r="G83" s="156">
        <f>IF(RES_hhdet_in_fec!G83=0,0,RES_hhdet_in_fec!G83/0.086*1000000/RES_hhdet_in_new!G83)</f>
        <v>17025.2809671711</v>
      </c>
      <c r="H83" s="156">
        <f>IF(RES_hhdet_in_fec!H83=0,0,RES_hhdet_in_fec!H83/0.086*1000000/RES_hhdet_in_new!H83)</f>
        <v>15820.730426252925</v>
      </c>
      <c r="I83" s="156">
        <f>IF(RES_hhdet_in_fec!I83=0,0,RES_hhdet_in_fec!I83/0.086*1000000/RES_hhdet_in_new!I83)</f>
        <v>15010.34598408314</v>
      </c>
      <c r="J83" s="156">
        <f>IF(RES_hhdet_in_fec!J83=0,0,RES_hhdet_in_fec!J83/0.086*1000000/RES_hhdet_in_new!J83)</f>
        <v>15279.433585718198</v>
      </c>
      <c r="K83" s="156">
        <f>IF(RES_hhdet_in_fec!K83=0,0,RES_hhdet_in_fec!K83/0.086*1000000/RES_hhdet_in_new!K83)</f>
        <v>14907.367079424797</v>
      </c>
      <c r="L83" s="156">
        <f>IF(RES_hhdet_in_fec!L83=0,0,RES_hhdet_in_fec!L83/0.086*1000000/RES_hhdet_in_new!L83)</f>
        <v>16873.6691618238</v>
      </c>
      <c r="M83" s="156">
        <f>IF(RES_hhdet_in_fec!M83=0,0,RES_hhdet_in_fec!M83/0.086*1000000/RES_hhdet_in_new!M83)</f>
        <v>15269.588552096964</v>
      </c>
      <c r="N83" s="156">
        <f>IF(RES_hhdet_in_fec!N83=0,0,RES_hhdet_in_fec!N83/0.086*1000000/RES_hhdet_in_new!N83)</f>
        <v>15853.471001503525</v>
      </c>
      <c r="O83" s="156">
        <f>IF(RES_hhdet_in_fec!O83=0,0,RES_hhdet_in_fec!O83/0.086*1000000/RES_hhdet_in_new!O83)</f>
        <v>17556.545360014388</v>
      </c>
      <c r="P83" s="156">
        <f>IF(RES_hhdet_in_fec!P83=0,0,RES_hhdet_in_fec!P83/0.086*1000000/RES_hhdet_in_new!P83)</f>
        <v>14226.289993707975</v>
      </c>
      <c r="Q83" s="156">
        <f>IF(RES_hhdet_in_fec!Q83=0,0,RES_hhdet_in_fec!Q83/0.086*1000000/RES_hhdet_in_new!Q83)</f>
        <v>15322.09873753737</v>
      </c>
    </row>
    <row r="84" spans="1:17" ht="12" customHeight="1" x14ac:dyDescent="0.25">
      <c r="A84" s="23" t="s">
        <v>60</v>
      </c>
      <c r="B84" s="156"/>
      <c r="C84" s="156">
        <f>IF(RES_hhdet_in_fec!C84=0,0,RES_hhdet_in_fec!C84/0.086*1000000/RES_hhdet_in_new!C83)</f>
        <v>99.985924484770649</v>
      </c>
      <c r="D84" s="156">
        <f>IF(RES_hhdet_in_fec!D84=0,0,RES_hhdet_in_fec!D84/0.086*1000000/RES_hhdet_in_new!D83)</f>
        <v>105.9888914974795</v>
      </c>
      <c r="E84" s="156">
        <f>IF(RES_hhdet_in_fec!E84=0,0,RES_hhdet_in_fec!E84/0.086*1000000/RES_hhdet_in_new!E83)</f>
        <v>106.47142281625774</v>
      </c>
      <c r="F84" s="156">
        <f>IF(RES_hhdet_in_fec!F84=0,0,RES_hhdet_in_fec!F84/0.086*1000000/RES_hhdet_in_new!F83)</f>
        <v>80.300657480601444</v>
      </c>
      <c r="G84" s="156">
        <f>IF(RES_hhdet_in_fec!G84=0,0,RES_hhdet_in_fec!G84/0.086*1000000/RES_hhdet_in_new!G83)</f>
        <v>83.616917781042304</v>
      </c>
      <c r="H84" s="156">
        <f>IF(RES_hhdet_in_fec!H84=0,0,RES_hhdet_in_fec!H84/0.086*1000000/RES_hhdet_in_new!H83)</f>
        <v>62.288304667570436</v>
      </c>
      <c r="I84" s="156">
        <f>IF(RES_hhdet_in_fec!I84=0,0,RES_hhdet_in_fec!I84/0.086*1000000/RES_hhdet_in_new!I83)</f>
        <v>113.25784834163842</v>
      </c>
      <c r="J84" s="156">
        <f>IF(RES_hhdet_in_fec!J84=0,0,RES_hhdet_in_fec!J84/0.086*1000000/RES_hhdet_in_new!J83)</f>
        <v>79.67742634622023</v>
      </c>
      <c r="K84" s="156">
        <f>IF(RES_hhdet_in_fec!K84=0,0,RES_hhdet_in_fec!K84/0.086*1000000/RES_hhdet_in_new!K83)</f>
        <v>89.175131367749131</v>
      </c>
      <c r="L84" s="156">
        <f>IF(RES_hhdet_in_fec!L84=0,0,RES_hhdet_in_fec!L84/0.086*1000000/RES_hhdet_in_new!L83)</f>
        <v>90.288384262691324</v>
      </c>
      <c r="M84" s="156">
        <f>IF(RES_hhdet_in_fec!M84=0,0,RES_hhdet_in_fec!M84/0.086*1000000/RES_hhdet_in_new!M83)</f>
        <v>96.643585309099748</v>
      </c>
      <c r="N84" s="156">
        <f>IF(RES_hhdet_in_fec!N84=0,0,RES_hhdet_in_fec!N84/0.086*1000000/RES_hhdet_in_new!N83)</f>
        <v>111.84602658936825</v>
      </c>
      <c r="O84" s="156">
        <f>IF(RES_hhdet_in_fec!O84=0,0,RES_hhdet_in_fec!O84/0.086*1000000/RES_hhdet_in_new!O83)</f>
        <v>59.429068773371952</v>
      </c>
      <c r="P84" s="156">
        <f>IF(RES_hhdet_in_fec!P84=0,0,RES_hhdet_in_fec!P84/0.086*1000000/RES_hhdet_in_new!P83)</f>
        <v>132.04727185076956</v>
      </c>
      <c r="Q84" s="156">
        <f>IF(RES_hhdet_in_fec!Q84=0,0,RES_hhdet_in_fec!Q84/0.086*1000000/RES_hhdet_in_new!Q83)</f>
        <v>101.32024627577893</v>
      </c>
    </row>
    <row r="85" spans="1:17" ht="12.95" customHeight="1" x14ac:dyDescent="0.25">
      <c r="A85" s="158" t="s">
        <v>112</v>
      </c>
      <c r="B85" s="157"/>
      <c r="C85" s="157">
        <f t="shared" ref="C85:Q85" si="84">C86</f>
        <v>701.01079428359265</v>
      </c>
      <c r="D85" s="157">
        <f t="shared" si="84"/>
        <v>672.57197254898267</v>
      </c>
      <c r="E85" s="157">
        <f t="shared" si="84"/>
        <v>652.79612621063427</v>
      </c>
      <c r="F85" s="157">
        <f t="shared" si="84"/>
        <v>627.02629487311935</v>
      </c>
      <c r="G85" s="157">
        <f t="shared" si="84"/>
        <v>609.21996684318549</v>
      </c>
      <c r="H85" s="157">
        <f t="shared" si="84"/>
        <v>578.76248535568902</v>
      </c>
      <c r="I85" s="157">
        <f t="shared" si="84"/>
        <v>589.83814705175439</v>
      </c>
      <c r="J85" s="157">
        <f t="shared" si="84"/>
        <v>559.35393974812416</v>
      </c>
      <c r="K85" s="157">
        <f t="shared" si="84"/>
        <v>541.68288603186329</v>
      </c>
      <c r="L85" s="157">
        <f t="shared" si="84"/>
        <v>500.80596963344362</v>
      </c>
      <c r="M85" s="157">
        <f t="shared" si="84"/>
        <v>472.65100521668694</v>
      </c>
      <c r="N85" s="157">
        <f t="shared" si="84"/>
        <v>452.78316337834582</v>
      </c>
      <c r="O85" s="157">
        <f t="shared" si="84"/>
        <v>450.06566134083118</v>
      </c>
      <c r="P85" s="157">
        <f t="shared" si="84"/>
        <v>441.43788418156737</v>
      </c>
      <c r="Q85" s="157">
        <f t="shared" si="84"/>
        <v>449.34687917920263</v>
      </c>
    </row>
    <row r="86" spans="1:17" ht="12" customHeight="1" x14ac:dyDescent="0.25">
      <c r="A86" s="23" t="s">
        <v>60</v>
      </c>
      <c r="B86" s="156"/>
      <c r="C86" s="156">
        <f>IF(RES_hhdet_in_fec!C86=0,0,RES_hhdet_in_fec!C86/0.086*1000000/RES_hhdet_in_new!C86)</f>
        <v>701.01079428359265</v>
      </c>
      <c r="D86" s="156">
        <f>IF(RES_hhdet_in_fec!D86=0,0,RES_hhdet_in_fec!D86/0.086*1000000/RES_hhdet_in_new!D86)</f>
        <v>672.57197254898267</v>
      </c>
      <c r="E86" s="156">
        <f>IF(RES_hhdet_in_fec!E86=0,0,RES_hhdet_in_fec!E86/0.086*1000000/RES_hhdet_in_new!E86)</f>
        <v>652.79612621063427</v>
      </c>
      <c r="F86" s="156">
        <f>IF(RES_hhdet_in_fec!F86=0,0,RES_hhdet_in_fec!F86/0.086*1000000/RES_hhdet_in_new!F86)</f>
        <v>627.02629487311935</v>
      </c>
      <c r="G86" s="156">
        <f>IF(RES_hhdet_in_fec!G86=0,0,RES_hhdet_in_fec!G86/0.086*1000000/RES_hhdet_in_new!G86)</f>
        <v>609.21996684318549</v>
      </c>
      <c r="H86" s="156">
        <f>IF(RES_hhdet_in_fec!H86=0,0,RES_hhdet_in_fec!H86/0.086*1000000/RES_hhdet_in_new!H86)</f>
        <v>578.76248535568902</v>
      </c>
      <c r="I86" s="156">
        <f>IF(RES_hhdet_in_fec!I86=0,0,RES_hhdet_in_fec!I86/0.086*1000000/RES_hhdet_in_new!I86)</f>
        <v>589.83814705175439</v>
      </c>
      <c r="J86" s="156">
        <f>IF(RES_hhdet_in_fec!J86=0,0,RES_hhdet_in_fec!J86/0.086*1000000/RES_hhdet_in_new!J86)</f>
        <v>559.35393974812416</v>
      </c>
      <c r="K86" s="156">
        <f>IF(RES_hhdet_in_fec!K86=0,0,RES_hhdet_in_fec!K86/0.086*1000000/RES_hhdet_in_new!K86)</f>
        <v>541.68288603186329</v>
      </c>
      <c r="L86" s="156">
        <f>IF(RES_hhdet_in_fec!L86=0,0,RES_hhdet_in_fec!L86/0.086*1000000/RES_hhdet_in_new!L86)</f>
        <v>500.80596963344362</v>
      </c>
      <c r="M86" s="156">
        <f>IF(RES_hhdet_in_fec!M86=0,0,RES_hhdet_in_fec!M86/0.086*1000000/RES_hhdet_in_new!M86)</f>
        <v>472.65100521668694</v>
      </c>
      <c r="N86" s="156">
        <f>IF(RES_hhdet_in_fec!N86=0,0,RES_hhdet_in_fec!N86/0.086*1000000/RES_hhdet_in_new!N86)</f>
        <v>452.78316337834582</v>
      </c>
      <c r="O86" s="156">
        <f>IF(RES_hhdet_in_fec!O86=0,0,RES_hhdet_in_fec!O86/0.086*1000000/RES_hhdet_in_new!O86)</f>
        <v>450.06566134083118</v>
      </c>
      <c r="P86" s="156">
        <f>IF(RES_hhdet_in_fec!P86=0,0,RES_hhdet_in_fec!P86/0.086*1000000/RES_hhdet_in_new!P86)</f>
        <v>441.43788418156737</v>
      </c>
      <c r="Q86" s="156">
        <f>IF(RES_hhdet_in_fec!Q86=0,0,RES_hhdet_in_fec!Q86/0.086*1000000/RES_hhdet_in_new!Q86)</f>
        <v>449.34687917920263</v>
      </c>
    </row>
    <row r="87" spans="1:17" ht="12" customHeight="1" x14ac:dyDescent="0.25">
      <c r="A87" s="158" t="s">
        <v>63</v>
      </c>
      <c r="B87" s="157"/>
      <c r="C87" s="157">
        <f>IF(SUM(RES_hhdet_in_fec!C88:C89,RES_hhdet_in_fec!C92:C93,RES_hhdet_in_fec!C96:C97)=0,0,SUM(RES_hhdet_in_fec!C88:C89,RES_hhdet_in_fec!C92:C93,RES_hhdet_in_fec!C96:C97)/0.086*1000000/SUM(RES_hhdet_in_new!C88:C89,RES_hhdet_in_new!C92:C93,RES_hhdet_in_new!C96:C97))</f>
        <v>2702.1914217243902</v>
      </c>
      <c r="D87" s="157">
        <f>IF(SUM(RES_hhdet_in_fec!D88:D89,RES_hhdet_in_fec!D92:D93,RES_hhdet_in_fec!D96:D97)=0,0,SUM(RES_hhdet_in_fec!D88:D89,RES_hhdet_in_fec!D92:D93,RES_hhdet_in_fec!D96:D97)/0.086*1000000/SUM(RES_hhdet_in_new!D88:D89,RES_hhdet_in_new!D92:D93,RES_hhdet_in_new!D96:D97))</f>
        <v>2667.2022327388486</v>
      </c>
      <c r="E87" s="157">
        <f>IF(SUM(RES_hhdet_in_fec!E88:E89,RES_hhdet_in_fec!E92:E93,RES_hhdet_in_fec!E96:E97)=0,0,SUM(RES_hhdet_in_fec!E88:E89,RES_hhdet_in_fec!E92:E93,RES_hhdet_in_fec!E96:E97)/0.086*1000000/SUM(RES_hhdet_in_new!E88:E89,RES_hhdet_in_new!E92:E93,RES_hhdet_in_new!E96:E97))</f>
        <v>2563.8827139838058</v>
      </c>
      <c r="F87" s="157">
        <f>IF(SUM(RES_hhdet_in_fec!F88:F89,RES_hhdet_in_fec!F92:F93,RES_hhdet_in_fec!F96:F97)=0,0,SUM(RES_hhdet_in_fec!F88:F89,RES_hhdet_in_fec!F92:F93,RES_hhdet_in_fec!F96:F97)/0.086*1000000/SUM(RES_hhdet_in_new!F88:F89,RES_hhdet_in_new!F92:F93,RES_hhdet_in_new!F96:F97))</f>
        <v>2486.0311710213759</v>
      </c>
      <c r="G87" s="157">
        <f>IF(SUM(RES_hhdet_in_fec!G88:G89,RES_hhdet_in_fec!G92:G93,RES_hhdet_in_fec!G96:G97)=0,0,SUM(RES_hhdet_in_fec!G88:G89,RES_hhdet_in_fec!G92:G93,RES_hhdet_in_fec!G96:G97)/0.086*1000000/SUM(RES_hhdet_in_new!G88:G89,RES_hhdet_in_new!G92:G93,RES_hhdet_in_new!G96:G97))</f>
        <v>2694.7092985038357</v>
      </c>
      <c r="H87" s="157">
        <f>IF(SUM(RES_hhdet_in_fec!H88:H89,RES_hhdet_in_fec!H92:H93,RES_hhdet_in_fec!H96:H97)=0,0,SUM(RES_hhdet_in_fec!H88:H89,RES_hhdet_in_fec!H92:H93,RES_hhdet_in_fec!H96:H97)/0.086*1000000/SUM(RES_hhdet_in_new!H88:H89,RES_hhdet_in_new!H92:H93,RES_hhdet_in_new!H96:H97))</f>
        <v>2400.0386015516888</v>
      </c>
      <c r="I87" s="157">
        <f>IF(SUM(RES_hhdet_in_fec!I88:I89,RES_hhdet_in_fec!I92:I93,RES_hhdet_in_fec!I96:I97)=0,0,SUM(RES_hhdet_in_fec!I88:I89,RES_hhdet_in_fec!I92:I93,RES_hhdet_in_fec!I96:I97)/0.086*1000000/SUM(RES_hhdet_in_new!I88:I89,RES_hhdet_in_new!I92:I93,RES_hhdet_in_new!I96:I97))</f>
        <v>2640.6345992853448</v>
      </c>
      <c r="J87" s="157">
        <f>IF(SUM(RES_hhdet_in_fec!J88:J89,RES_hhdet_in_fec!J92:J93,RES_hhdet_in_fec!J96:J97)=0,0,SUM(RES_hhdet_in_fec!J88:J89,RES_hhdet_in_fec!J92:J93,RES_hhdet_in_fec!J96:J97)/0.086*1000000/SUM(RES_hhdet_in_new!J88:J89,RES_hhdet_in_new!J92:J93,RES_hhdet_in_new!J96:J97))</f>
        <v>2553.268976337919</v>
      </c>
      <c r="K87" s="157">
        <f>IF(SUM(RES_hhdet_in_fec!K88:K89,RES_hhdet_in_fec!K92:K93,RES_hhdet_in_fec!K96:K97)=0,0,SUM(RES_hhdet_in_fec!K88:K89,RES_hhdet_in_fec!K92:K93,RES_hhdet_in_fec!K96:K97)/0.086*1000000/SUM(RES_hhdet_in_new!K88:K89,RES_hhdet_in_new!K92:K93,RES_hhdet_in_new!K96:K97))</f>
        <v>2516.0211144815935</v>
      </c>
      <c r="L87" s="157">
        <f>IF(SUM(RES_hhdet_in_fec!L88:L89,RES_hhdet_in_fec!L92:L93,RES_hhdet_in_fec!L96:L97)=0,0,SUM(RES_hhdet_in_fec!L88:L89,RES_hhdet_in_fec!L92:L93,RES_hhdet_in_fec!L96:L97)/0.086*1000000/SUM(RES_hhdet_in_new!L88:L89,RES_hhdet_in_new!L92:L93,RES_hhdet_in_new!L96:L97))</f>
        <v>2366.5572937997185</v>
      </c>
      <c r="M87" s="157">
        <f>IF(SUM(RES_hhdet_in_fec!M88:M89,RES_hhdet_in_fec!M92:M93,RES_hhdet_in_fec!M96:M97)=0,0,SUM(RES_hhdet_in_fec!M88:M89,RES_hhdet_in_fec!M92:M93,RES_hhdet_in_fec!M96:M97)/0.086*1000000/SUM(RES_hhdet_in_new!M88:M89,RES_hhdet_in_new!M92:M93,RES_hhdet_in_new!M96:M97))</f>
        <v>2558.5145863503444</v>
      </c>
      <c r="N87" s="157">
        <f>IF(SUM(RES_hhdet_in_fec!N88:N89,RES_hhdet_in_fec!N92:N93,RES_hhdet_in_fec!N96:N97)=0,0,SUM(RES_hhdet_in_fec!N88:N89,RES_hhdet_in_fec!N92:N93,RES_hhdet_in_fec!N96:N97)/0.086*1000000/SUM(RES_hhdet_in_new!N88:N89,RES_hhdet_in_new!N92:N93,RES_hhdet_in_new!N96:N97))</f>
        <v>2461.0905266614732</v>
      </c>
      <c r="O87" s="157">
        <f>IF(SUM(RES_hhdet_in_fec!O88:O89,RES_hhdet_in_fec!O92:O93,RES_hhdet_in_fec!O96:O97)=0,0,SUM(RES_hhdet_in_fec!O88:O89,RES_hhdet_in_fec!O92:O93,RES_hhdet_in_fec!O96:O97)/0.086*1000000/SUM(RES_hhdet_in_new!O88:O89,RES_hhdet_in_new!O92:O93,RES_hhdet_in_new!O96:O97))</f>
        <v>2635.9648423727872</v>
      </c>
      <c r="P87" s="157">
        <f>IF(SUM(RES_hhdet_in_fec!P88:P89,RES_hhdet_in_fec!P92:P93,RES_hhdet_in_fec!P96:P97)=0,0,SUM(RES_hhdet_in_fec!P88:P89,RES_hhdet_in_fec!P92:P93,RES_hhdet_in_fec!P96:P97)/0.086*1000000/SUM(RES_hhdet_in_new!P88:P89,RES_hhdet_in_new!P92:P93,RES_hhdet_in_new!P96:P97))</f>
        <v>2626.1420140601058</v>
      </c>
      <c r="Q87" s="157">
        <f>IF(SUM(RES_hhdet_in_fec!Q88:Q89,RES_hhdet_in_fec!Q92:Q93,RES_hhdet_in_fec!Q96:Q97)=0,0,SUM(RES_hhdet_in_fec!Q88:Q89,RES_hhdet_in_fec!Q92:Q93,RES_hhdet_in_fec!Q96:Q97)/0.086*1000000/SUM(RES_hhdet_in_new!Q88:Q89,RES_hhdet_in_new!Q92:Q93,RES_hhdet_in_new!Q96:Q97))</f>
        <v>2468.4618189077974</v>
      </c>
    </row>
    <row r="88" spans="1:17" ht="12" customHeight="1" x14ac:dyDescent="0.25">
      <c r="A88" s="167" t="s">
        <v>156</v>
      </c>
      <c r="B88" s="132"/>
      <c r="C88" s="132">
        <f>IF(RES_hhdet_in_fec!C88=0,0,RES_hhdet_in_fec!C88/0.086*1000000/RES_hhdet_in_new!C88)</f>
        <v>3365.0740361083995</v>
      </c>
      <c r="D88" s="132">
        <f>IF(RES_hhdet_in_fec!D88=0,0,RES_hhdet_in_fec!D88/0.086*1000000/RES_hhdet_in_new!D88)</f>
        <v>3339.3020834818208</v>
      </c>
      <c r="E88" s="132">
        <f>IF(RES_hhdet_in_fec!E88=0,0,RES_hhdet_in_fec!E88/0.086*1000000/RES_hhdet_in_new!E88)</f>
        <v>3302.6291903907013</v>
      </c>
      <c r="F88" s="132">
        <f>IF(RES_hhdet_in_fec!F88=0,0,RES_hhdet_in_fec!F88/0.086*1000000/RES_hhdet_in_new!F88)</f>
        <v>3271.655190504282</v>
      </c>
      <c r="G88" s="132">
        <f>IF(RES_hhdet_in_fec!G88=0,0,RES_hhdet_in_fec!G88/0.086*1000000/RES_hhdet_in_new!G88)</f>
        <v>0</v>
      </c>
      <c r="H88" s="132">
        <f>IF(RES_hhdet_in_fec!H88=0,0,RES_hhdet_in_fec!H88/0.086*1000000/RES_hhdet_in_new!H88)</f>
        <v>0</v>
      </c>
      <c r="I88" s="132">
        <f>IF(RES_hhdet_in_fec!I88=0,0,RES_hhdet_in_fec!I88/0.086*1000000/RES_hhdet_in_new!I88)</f>
        <v>3187.1699535444418</v>
      </c>
      <c r="J88" s="132">
        <f>IF(RES_hhdet_in_fec!J88=0,0,RES_hhdet_in_fec!J88/0.086*1000000/RES_hhdet_in_new!J88)</f>
        <v>3140.1069142751812</v>
      </c>
      <c r="K88" s="132">
        <f>IF(RES_hhdet_in_fec!K88=0,0,RES_hhdet_in_fec!K88/0.086*1000000/RES_hhdet_in_new!K88)</f>
        <v>0</v>
      </c>
      <c r="L88" s="132">
        <f>IF(RES_hhdet_in_fec!L88=0,0,RES_hhdet_in_fec!L88/0.086*1000000/RES_hhdet_in_new!L88)</f>
        <v>0</v>
      </c>
      <c r="M88" s="132">
        <f>IF(RES_hhdet_in_fec!M88=0,0,RES_hhdet_in_fec!M88/0.086*1000000/RES_hhdet_in_new!M88)</f>
        <v>0</v>
      </c>
      <c r="N88" s="132">
        <f>IF(RES_hhdet_in_fec!N88=0,0,RES_hhdet_in_fec!N88/0.086*1000000/RES_hhdet_in_new!N88)</f>
        <v>0</v>
      </c>
      <c r="O88" s="132">
        <f>IF(RES_hhdet_in_fec!O88=0,0,RES_hhdet_in_fec!O88/0.086*1000000/RES_hhdet_in_new!O88)</f>
        <v>0</v>
      </c>
      <c r="P88" s="132">
        <f>IF(RES_hhdet_in_fec!P88=0,0,RES_hhdet_in_fec!P88/0.086*1000000/RES_hhdet_in_new!P88)</f>
        <v>3186.5393514309826</v>
      </c>
      <c r="Q88" s="132">
        <f>IF(RES_hhdet_in_fec!Q88=0,0,RES_hhdet_in_fec!Q88/0.086*1000000/RES_hhdet_in_new!Q88)</f>
        <v>3149.2748084934146</v>
      </c>
    </row>
    <row r="89" spans="1:17" ht="12" customHeight="1" x14ac:dyDescent="0.25">
      <c r="A89" s="167" t="s">
        <v>155</v>
      </c>
      <c r="B89" s="132"/>
      <c r="C89" s="132">
        <f>IF(RES_hhdet_in_fec!C89=0,0,RES_hhdet_in_fec!C89/0.086*1000000/RES_hhdet_in_new!C89)</f>
        <v>2795.6960309261653</v>
      </c>
      <c r="D89" s="132">
        <f>IF(RES_hhdet_in_fec!D89=0,0,RES_hhdet_in_fec!D89/0.086*1000000/RES_hhdet_in_new!D89)</f>
        <v>2785.2549051855708</v>
      </c>
      <c r="E89" s="132">
        <f>IF(RES_hhdet_in_fec!E89=0,0,RES_hhdet_in_fec!E89/0.086*1000000/RES_hhdet_in_new!E89)</f>
        <v>2774.3653300845981</v>
      </c>
      <c r="F89" s="132">
        <f>IF(RES_hhdet_in_fec!F89=0,0,RES_hhdet_in_fec!F89/0.086*1000000/RES_hhdet_in_new!F89)</f>
        <v>2767.6939256902938</v>
      </c>
      <c r="G89" s="132">
        <f>IF(RES_hhdet_in_fec!G89=0,0,RES_hhdet_in_fec!G89/0.086*1000000/RES_hhdet_in_new!G89)</f>
        <v>2815.7680113393494</v>
      </c>
      <c r="H89" s="132">
        <f>IF(RES_hhdet_in_fec!H89=0,0,RES_hhdet_in_fec!H89/0.086*1000000/RES_hhdet_in_new!H89)</f>
        <v>2790.0016381874261</v>
      </c>
      <c r="I89" s="132">
        <f>IF(RES_hhdet_in_fec!I89=0,0,RES_hhdet_in_fec!I89/0.086*1000000/RES_hhdet_in_new!I89)</f>
        <v>2751.0031600075481</v>
      </c>
      <c r="J89" s="132">
        <f>IF(RES_hhdet_in_fec!J89=0,0,RES_hhdet_in_fec!J89/0.086*1000000/RES_hhdet_in_new!J89)</f>
        <v>2707.2660036105076</v>
      </c>
      <c r="K89" s="132">
        <f>IF(RES_hhdet_in_fec!K89=0,0,RES_hhdet_in_fec!K89/0.086*1000000/RES_hhdet_in_new!K89)</f>
        <v>2737.663610759063</v>
      </c>
      <c r="L89" s="132">
        <f>IF(RES_hhdet_in_fec!L89=0,0,RES_hhdet_in_fec!L89/0.086*1000000/RES_hhdet_in_new!L89)</f>
        <v>2727.803320586022</v>
      </c>
      <c r="M89" s="132">
        <f>IF(RES_hhdet_in_fec!M89=0,0,RES_hhdet_in_fec!M89/0.086*1000000/RES_hhdet_in_new!M89)</f>
        <v>2755.5837459421332</v>
      </c>
      <c r="N89" s="132">
        <f>IF(RES_hhdet_in_fec!N89=0,0,RES_hhdet_in_fec!N89/0.086*1000000/RES_hhdet_in_new!N89)</f>
        <v>2721.5782987121879</v>
      </c>
      <c r="O89" s="132">
        <f>IF(RES_hhdet_in_fec!O89=0,0,RES_hhdet_in_fec!O89/0.086*1000000/RES_hhdet_in_new!O89)</f>
        <v>2676.4091174752957</v>
      </c>
      <c r="P89" s="132">
        <f>IF(RES_hhdet_in_fec!P89=0,0,RES_hhdet_in_fec!P89/0.086*1000000/RES_hhdet_in_new!P89)</f>
        <v>2700.3656702411163</v>
      </c>
      <c r="Q89" s="132">
        <f>IF(RES_hhdet_in_fec!Q89=0,0,RES_hhdet_in_fec!Q89/0.086*1000000/RES_hhdet_in_new!Q89)</f>
        <v>2662.9096711732177</v>
      </c>
    </row>
    <row r="90" spans="1:17" ht="12" customHeight="1" x14ac:dyDescent="0.25">
      <c r="A90" s="166" t="s">
        <v>55</v>
      </c>
      <c r="B90" s="165"/>
      <c r="C90" s="165">
        <f>IF(RES_hhdet_in_fec!C90=0,0,RES_hhdet_in_fec!C90/0.086*1000000/RES_hhdet_in_new!C89)</f>
        <v>2239.7964255445245</v>
      </c>
      <c r="D90" s="165">
        <f>IF(RES_hhdet_in_fec!D90=0,0,RES_hhdet_in_fec!D90/0.086*1000000/RES_hhdet_in_new!D89)</f>
        <v>2226.7651399239967</v>
      </c>
      <c r="E90" s="165">
        <f>IF(RES_hhdet_in_fec!E90=0,0,RES_hhdet_in_fec!E90/0.086*1000000/RES_hhdet_in_new!E89)</f>
        <v>2213.4279036602607</v>
      </c>
      <c r="F90" s="165">
        <f>IF(RES_hhdet_in_fec!F90=0,0,RES_hhdet_in_fec!F90/0.086*1000000/RES_hhdet_in_new!F89)</f>
        <v>2203.9059789062567</v>
      </c>
      <c r="G90" s="165">
        <f>IF(RES_hhdet_in_fec!G90=0,0,RES_hhdet_in_fec!G90/0.086*1000000/RES_hhdet_in_new!G89)</f>
        <v>2238.5014140153808</v>
      </c>
      <c r="H90" s="165">
        <f>IF(RES_hhdet_in_fec!H90=0,0,RES_hhdet_in_fec!H90/0.086*1000000/RES_hhdet_in_new!H89)</f>
        <v>2214.4277054660588</v>
      </c>
      <c r="I90" s="165">
        <f>IF(RES_hhdet_in_fec!I90=0,0,RES_hhdet_in_fec!I90/0.086*1000000/RES_hhdet_in_new!I89)</f>
        <v>2180.1735655749339</v>
      </c>
      <c r="J90" s="165">
        <f>IF(RES_hhdet_in_fec!J90=0,0,RES_hhdet_in_fec!J90/0.086*1000000/RES_hhdet_in_new!J89)</f>
        <v>2141.9296546576156</v>
      </c>
      <c r="K90" s="165">
        <f>IF(RES_hhdet_in_fec!K90=0,0,RES_hhdet_in_fec!K90/0.086*1000000/RES_hhdet_in_new!K89)</f>
        <v>2162.5224865516475</v>
      </c>
      <c r="L90" s="165">
        <f>IF(RES_hhdet_in_fec!L90=0,0,RES_hhdet_in_fec!L90/0.086*1000000/RES_hhdet_in_new!L89)</f>
        <v>2141.2539304217739</v>
      </c>
      <c r="M90" s="165">
        <f>IF(RES_hhdet_in_fec!M90=0,0,RES_hhdet_in_fec!M90/0.086*1000000/RES_hhdet_in_new!M89)</f>
        <v>2181.9404100467959</v>
      </c>
      <c r="N90" s="165">
        <f>IF(RES_hhdet_in_fec!N90=0,0,RES_hhdet_in_fec!N90/0.086*1000000/RES_hhdet_in_new!N89)</f>
        <v>2142.3907667412623</v>
      </c>
      <c r="O90" s="165">
        <f>IF(RES_hhdet_in_fec!O90=0,0,RES_hhdet_in_fec!O90/0.086*1000000/RES_hhdet_in_new!O89)</f>
        <v>2088.6529415225705</v>
      </c>
      <c r="P90" s="165">
        <f>IF(RES_hhdet_in_fec!P90=0,0,RES_hhdet_in_fec!P90/0.086*1000000/RES_hhdet_in_new!P89)</f>
        <v>2130.5061015099277</v>
      </c>
      <c r="Q90" s="165">
        <f>IF(RES_hhdet_in_fec!Q90=0,0,RES_hhdet_in_fec!Q90/0.086*1000000/RES_hhdet_in_new!Q89)</f>
        <v>2085.0428123444017</v>
      </c>
    </row>
    <row r="91" spans="1:17" ht="12" customHeight="1" x14ac:dyDescent="0.25">
      <c r="A91" s="147" t="s">
        <v>59</v>
      </c>
      <c r="B91" s="164"/>
      <c r="C91" s="164">
        <f>IF(RES_hhdet_in_fec!C91=0,0,RES_hhdet_in_fec!C91/0.086*1000000/RES_hhdet_in_new!C89)</f>
        <v>555.89960538164087</v>
      </c>
      <c r="D91" s="164">
        <f>IF(RES_hhdet_in_fec!D91=0,0,RES_hhdet_in_fec!D91/0.086*1000000/RES_hhdet_in_new!D89)</f>
        <v>558.48976526157412</v>
      </c>
      <c r="E91" s="164">
        <f>IF(RES_hhdet_in_fec!E91=0,0,RES_hhdet_in_fec!E91/0.086*1000000/RES_hhdet_in_new!E89)</f>
        <v>560.93742642433767</v>
      </c>
      <c r="F91" s="164">
        <f>IF(RES_hhdet_in_fec!F91=0,0,RES_hhdet_in_fec!F91/0.086*1000000/RES_hhdet_in_new!F89)</f>
        <v>563.78794678403642</v>
      </c>
      <c r="G91" s="164">
        <f>IF(RES_hhdet_in_fec!G91=0,0,RES_hhdet_in_fec!G91/0.086*1000000/RES_hhdet_in_new!G89)</f>
        <v>577.26659732396888</v>
      </c>
      <c r="H91" s="164">
        <f>IF(RES_hhdet_in_fec!H91=0,0,RES_hhdet_in_fec!H91/0.086*1000000/RES_hhdet_in_new!H89)</f>
        <v>575.57393272136744</v>
      </c>
      <c r="I91" s="164">
        <f>IF(RES_hhdet_in_fec!I91=0,0,RES_hhdet_in_fec!I91/0.086*1000000/RES_hhdet_in_new!I89)</f>
        <v>570.8295944326137</v>
      </c>
      <c r="J91" s="164">
        <f>IF(RES_hhdet_in_fec!J91=0,0,RES_hhdet_in_fec!J91/0.086*1000000/RES_hhdet_in_new!J89)</f>
        <v>565.33634895289242</v>
      </c>
      <c r="K91" s="164">
        <f>IF(RES_hhdet_in_fec!K91=0,0,RES_hhdet_in_fec!K91/0.086*1000000/RES_hhdet_in_new!K89)</f>
        <v>575.14112420741537</v>
      </c>
      <c r="L91" s="164">
        <f>IF(RES_hhdet_in_fec!L91=0,0,RES_hhdet_in_fec!L91/0.086*1000000/RES_hhdet_in_new!L89)</f>
        <v>586.54939016424839</v>
      </c>
      <c r="M91" s="164">
        <f>IF(RES_hhdet_in_fec!M91=0,0,RES_hhdet_in_fec!M91/0.086*1000000/RES_hhdet_in_new!M89)</f>
        <v>573.64333589533692</v>
      </c>
      <c r="N91" s="164">
        <f>IF(RES_hhdet_in_fec!N91=0,0,RES_hhdet_in_fec!N91/0.086*1000000/RES_hhdet_in_new!N89)</f>
        <v>579.18753197092542</v>
      </c>
      <c r="O91" s="164">
        <f>IF(RES_hhdet_in_fec!O91=0,0,RES_hhdet_in_fec!O91/0.086*1000000/RES_hhdet_in_new!O89)</f>
        <v>587.75617595272456</v>
      </c>
      <c r="P91" s="164">
        <f>IF(RES_hhdet_in_fec!P91=0,0,RES_hhdet_in_fec!P91/0.086*1000000/RES_hhdet_in_new!P89)</f>
        <v>569.85956873118835</v>
      </c>
      <c r="Q91" s="164">
        <f>IF(RES_hhdet_in_fec!Q91=0,0,RES_hhdet_in_fec!Q91/0.086*1000000/RES_hhdet_in_new!Q89)</f>
        <v>577.86685882881613</v>
      </c>
    </row>
    <row r="92" spans="1:17" ht="12" customHeight="1" x14ac:dyDescent="0.25">
      <c r="A92" s="163" t="s">
        <v>144</v>
      </c>
      <c r="B92" s="162"/>
      <c r="C92" s="162">
        <f>IF(RES_hhdet_in_fec!C92=0,0,RES_hhdet_in_fec!C92/0.086*1000000/RES_hhdet_in_new!C92)</f>
        <v>0</v>
      </c>
      <c r="D92" s="162">
        <f>IF(RES_hhdet_in_fec!D92=0,0,RES_hhdet_in_fec!D92/0.086*1000000/RES_hhdet_in_new!D92)</f>
        <v>0</v>
      </c>
      <c r="E92" s="162">
        <f>IF(RES_hhdet_in_fec!E92=0,0,RES_hhdet_in_fec!E92/0.086*1000000/RES_hhdet_in_new!E92)</f>
        <v>0</v>
      </c>
      <c r="F92" s="162">
        <f>IF(RES_hhdet_in_fec!F92=0,0,RES_hhdet_in_fec!F92/0.086*1000000/RES_hhdet_in_new!F92)</f>
        <v>0</v>
      </c>
      <c r="G92" s="162">
        <f>IF(RES_hhdet_in_fec!G92=0,0,RES_hhdet_in_fec!G92/0.086*1000000/RES_hhdet_in_new!G92)</f>
        <v>0</v>
      </c>
      <c r="H92" s="162">
        <f>IF(RES_hhdet_in_fec!H92=0,0,RES_hhdet_in_fec!H92/0.086*1000000/RES_hhdet_in_new!H92)</f>
        <v>0</v>
      </c>
      <c r="I92" s="162">
        <f>IF(RES_hhdet_in_fec!I92=0,0,RES_hhdet_in_fec!I92/0.086*1000000/RES_hhdet_in_new!I92)</f>
        <v>0</v>
      </c>
      <c r="J92" s="162">
        <f>IF(RES_hhdet_in_fec!J92=0,0,RES_hhdet_in_fec!J92/0.086*1000000/RES_hhdet_in_new!J92)</f>
        <v>0</v>
      </c>
      <c r="K92" s="162">
        <f>IF(RES_hhdet_in_fec!K92=0,0,RES_hhdet_in_fec!K92/0.086*1000000/RES_hhdet_in_new!K92)</f>
        <v>0</v>
      </c>
      <c r="L92" s="162">
        <f>IF(RES_hhdet_in_fec!L92=0,0,RES_hhdet_in_fec!L92/0.086*1000000/RES_hhdet_in_new!L92)</f>
        <v>0</v>
      </c>
      <c r="M92" s="162">
        <f>IF(RES_hhdet_in_fec!M92=0,0,RES_hhdet_in_fec!M92/0.086*1000000/RES_hhdet_in_new!M92)</f>
        <v>0</v>
      </c>
      <c r="N92" s="162">
        <f>IF(RES_hhdet_in_fec!N92=0,0,RES_hhdet_in_fec!N92/0.086*1000000/RES_hhdet_in_new!N92)</f>
        <v>0</v>
      </c>
      <c r="O92" s="162">
        <f>IF(RES_hhdet_in_fec!O92=0,0,RES_hhdet_in_fec!O92/0.086*1000000/RES_hhdet_in_new!O92)</f>
        <v>0</v>
      </c>
      <c r="P92" s="162">
        <f>IF(RES_hhdet_in_fec!P92=0,0,RES_hhdet_in_fec!P92/0.086*1000000/RES_hhdet_in_new!P92)</f>
        <v>0</v>
      </c>
      <c r="Q92" s="162">
        <f>IF(RES_hhdet_in_fec!Q92=0,0,RES_hhdet_in_fec!Q92/0.086*1000000/RES_hhdet_in_new!Q92)</f>
        <v>0</v>
      </c>
    </row>
    <row r="93" spans="1:17" ht="12" customHeight="1" x14ac:dyDescent="0.25">
      <c r="A93" s="161" t="s">
        <v>143</v>
      </c>
      <c r="B93" s="160"/>
      <c r="C93" s="160">
        <f>IF(RES_hhdet_in_fec!C93=0,0,RES_hhdet_in_fec!C93/0.086*1000000/RES_hhdet_in_new!C93)</f>
        <v>0</v>
      </c>
      <c r="D93" s="160">
        <f>IF(RES_hhdet_in_fec!D93=0,0,RES_hhdet_in_fec!D93/0.086*1000000/RES_hhdet_in_new!D93)</f>
        <v>0</v>
      </c>
      <c r="E93" s="160">
        <f>IF(RES_hhdet_in_fec!E93=0,0,RES_hhdet_in_fec!E93/0.086*1000000/RES_hhdet_in_new!E93)</f>
        <v>0</v>
      </c>
      <c r="F93" s="160">
        <f>IF(RES_hhdet_in_fec!F93=0,0,RES_hhdet_in_fec!F93/0.086*1000000/RES_hhdet_in_new!F93)</f>
        <v>0</v>
      </c>
      <c r="G93" s="160">
        <f>IF(RES_hhdet_in_fec!G93=0,0,RES_hhdet_in_fec!G93/0.086*1000000/RES_hhdet_in_new!G93)</f>
        <v>0</v>
      </c>
      <c r="H93" s="160">
        <f>IF(RES_hhdet_in_fec!H93=0,0,RES_hhdet_in_fec!H93/0.086*1000000/RES_hhdet_in_new!H93)</f>
        <v>0</v>
      </c>
      <c r="I93" s="160">
        <f>IF(RES_hhdet_in_fec!I93=0,0,RES_hhdet_in_fec!I93/0.086*1000000/RES_hhdet_in_new!I93)</f>
        <v>0</v>
      </c>
      <c r="J93" s="160">
        <f>IF(RES_hhdet_in_fec!J93=0,0,RES_hhdet_in_fec!J93/0.086*1000000/RES_hhdet_in_new!J93)</f>
        <v>0</v>
      </c>
      <c r="K93" s="160">
        <f>IF(RES_hhdet_in_fec!K93=0,0,RES_hhdet_in_fec!K93/0.086*1000000/RES_hhdet_in_new!K93)</f>
        <v>0</v>
      </c>
      <c r="L93" s="160">
        <f>IF(RES_hhdet_in_fec!L93=0,0,RES_hhdet_in_fec!L93/0.086*1000000/RES_hhdet_in_new!L93)</f>
        <v>0</v>
      </c>
      <c r="M93" s="160">
        <f>IF(RES_hhdet_in_fec!M93=0,0,RES_hhdet_in_fec!M93/0.086*1000000/RES_hhdet_in_new!M93)</f>
        <v>0</v>
      </c>
      <c r="N93" s="160">
        <f>IF(RES_hhdet_in_fec!N93=0,0,RES_hhdet_in_fec!N93/0.086*1000000/RES_hhdet_in_new!N93)</f>
        <v>0</v>
      </c>
      <c r="O93" s="160">
        <f>IF(RES_hhdet_in_fec!O93=0,0,RES_hhdet_in_fec!O93/0.086*1000000/RES_hhdet_in_new!O93)</f>
        <v>0</v>
      </c>
      <c r="P93" s="160">
        <f>IF(RES_hhdet_in_fec!P93=0,0,RES_hhdet_in_fec!P93/0.086*1000000/RES_hhdet_in_new!P93)</f>
        <v>0</v>
      </c>
      <c r="Q93" s="160">
        <f>IF(RES_hhdet_in_fec!Q93=0,0,RES_hhdet_in_fec!Q93/0.086*1000000/RES_hhdet_in_new!Q93)</f>
        <v>0</v>
      </c>
    </row>
    <row r="94" spans="1:17" ht="12" customHeight="1" x14ac:dyDescent="0.25">
      <c r="A94" s="148" t="s">
        <v>57</v>
      </c>
      <c r="B94" s="156"/>
      <c r="C94" s="156">
        <f>IF(RES_hhdet_in_fec!C94=0,0,RES_hhdet_in_fec!C94/0.086*1000000/RES_hhdet_in_new!C93)</f>
        <v>0</v>
      </c>
      <c r="D94" s="156">
        <f>IF(RES_hhdet_in_fec!D94=0,0,RES_hhdet_in_fec!D94/0.086*1000000/RES_hhdet_in_new!D93)</f>
        <v>0</v>
      </c>
      <c r="E94" s="156">
        <f>IF(RES_hhdet_in_fec!E94=0,0,RES_hhdet_in_fec!E94/0.086*1000000/RES_hhdet_in_new!E93)</f>
        <v>0</v>
      </c>
      <c r="F94" s="156">
        <f>IF(RES_hhdet_in_fec!F94=0,0,RES_hhdet_in_fec!F94/0.086*1000000/RES_hhdet_in_new!F93)</f>
        <v>0</v>
      </c>
      <c r="G94" s="156">
        <f>IF(RES_hhdet_in_fec!G94=0,0,RES_hhdet_in_fec!G94/0.086*1000000/RES_hhdet_in_new!G93)</f>
        <v>0</v>
      </c>
      <c r="H94" s="156">
        <f>IF(RES_hhdet_in_fec!H94=0,0,RES_hhdet_in_fec!H94/0.086*1000000/RES_hhdet_in_new!H93)</f>
        <v>0</v>
      </c>
      <c r="I94" s="156">
        <f>IF(RES_hhdet_in_fec!I94=0,0,RES_hhdet_in_fec!I94/0.086*1000000/RES_hhdet_in_new!I93)</f>
        <v>0</v>
      </c>
      <c r="J94" s="156">
        <f>IF(RES_hhdet_in_fec!J94=0,0,RES_hhdet_in_fec!J94/0.086*1000000/RES_hhdet_in_new!J93)</f>
        <v>0</v>
      </c>
      <c r="K94" s="156">
        <f>IF(RES_hhdet_in_fec!K94=0,0,RES_hhdet_in_fec!K94/0.086*1000000/RES_hhdet_in_new!K93)</f>
        <v>0</v>
      </c>
      <c r="L94" s="156">
        <f>IF(RES_hhdet_in_fec!L94=0,0,RES_hhdet_in_fec!L94/0.086*1000000/RES_hhdet_in_new!L93)</f>
        <v>0</v>
      </c>
      <c r="M94" s="156">
        <f>IF(RES_hhdet_in_fec!M94=0,0,RES_hhdet_in_fec!M94/0.086*1000000/RES_hhdet_in_new!M93)</f>
        <v>0</v>
      </c>
      <c r="N94" s="156">
        <f>IF(RES_hhdet_in_fec!N94=0,0,RES_hhdet_in_fec!N94/0.086*1000000/RES_hhdet_in_new!N93)</f>
        <v>0</v>
      </c>
      <c r="O94" s="156">
        <f>IF(RES_hhdet_in_fec!O94=0,0,RES_hhdet_in_fec!O94/0.086*1000000/RES_hhdet_in_new!O93)</f>
        <v>0</v>
      </c>
      <c r="P94" s="156">
        <f>IF(RES_hhdet_in_fec!P94=0,0,RES_hhdet_in_fec!P94/0.086*1000000/RES_hhdet_in_new!P93)</f>
        <v>0</v>
      </c>
      <c r="Q94" s="156">
        <f>IF(RES_hhdet_in_fec!Q94=0,0,RES_hhdet_in_fec!Q94/0.086*1000000/RES_hhdet_in_new!Q93)</f>
        <v>0</v>
      </c>
    </row>
    <row r="95" spans="1:17" ht="12" customHeight="1" x14ac:dyDescent="0.25">
      <c r="A95" s="148" t="s">
        <v>59</v>
      </c>
      <c r="B95" s="156"/>
      <c r="C95" s="156">
        <f>IF(RES_hhdet_in_fec!C95=0,0,RES_hhdet_in_fec!C95/0.086*1000000/RES_hhdet_in_new!C93)</f>
        <v>0</v>
      </c>
      <c r="D95" s="156">
        <f>IF(RES_hhdet_in_fec!D95=0,0,RES_hhdet_in_fec!D95/0.086*1000000/RES_hhdet_in_new!D93)</f>
        <v>0</v>
      </c>
      <c r="E95" s="156">
        <f>IF(RES_hhdet_in_fec!E95=0,0,RES_hhdet_in_fec!E95/0.086*1000000/RES_hhdet_in_new!E93)</f>
        <v>0</v>
      </c>
      <c r="F95" s="156">
        <f>IF(RES_hhdet_in_fec!F95=0,0,RES_hhdet_in_fec!F95/0.086*1000000/RES_hhdet_in_new!F93)</f>
        <v>0</v>
      </c>
      <c r="G95" s="156">
        <f>IF(RES_hhdet_in_fec!G95=0,0,RES_hhdet_in_fec!G95/0.086*1000000/RES_hhdet_in_new!G93)</f>
        <v>0</v>
      </c>
      <c r="H95" s="156">
        <f>IF(RES_hhdet_in_fec!H95=0,0,RES_hhdet_in_fec!H95/0.086*1000000/RES_hhdet_in_new!H93)</f>
        <v>0</v>
      </c>
      <c r="I95" s="156">
        <f>IF(RES_hhdet_in_fec!I95=0,0,RES_hhdet_in_fec!I95/0.086*1000000/RES_hhdet_in_new!I93)</f>
        <v>0</v>
      </c>
      <c r="J95" s="156">
        <f>IF(RES_hhdet_in_fec!J95=0,0,RES_hhdet_in_fec!J95/0.086*1000000/RES_hhdet_in_new!J93)</f>
        <v>0</v>
      </c>
      <c r="K95" s="156">
        <f>IF(RES_hhdet_in_fec!K95=0,0,RES_hhdet_in_fec!K95/0.086*1000000/RES_hhdet_in_new!K93)</f>
        <v>0</v>
      </c>
      <c r="L95" s="156">
        <f>IF(RES_hhdet_in_fec!L95=0,0,RES_hhdet_in_fec!L95/0.086*1000000/RES_hhdet_in_new!L93)</f>
        <v>0</v>
      </c>
      <c r="M95" s="156">
        <f>IF(RES_hhdet_in_fec!M95=0,0,RES_hhdet_in_fec!M95/0.086*1000000/RES_hhdet_in_new!M93)</f>
        <v>0</v>
      </c>
      <c r="N95" s="156">
        <f>IF(RES_hhdet_in_fec!N95=0,0,RES_hhdet_in_fec!N95/0.086*1000000/RES_hhdet_in_new!N93)</f>
        <v>0</v>
      </c>
      <c r="O95" s="156">
        <f>IF(RES_hhdet_in_fec!O95=0,0,RES_hhdet_in_fec!O95/0.086*1000000/RES_hhdet_in_new!O93)</f>
        <v>0</v>
      </c>
      <c r="P95" s="156">
        <f>IF(RES_hhdet_in_fec!P95=0,0,RES_hhdet_in_fec!P95/0.086*1000000/RES_hhdet_in_new!P93)</f>
        <v>0</v>
      </c>
      <c r="Q95" s="156">
        <f>IF(RES_hhdet_in_fec!Q95=0,0,RES_hhdet_in_fec!Q95/0.086*1000000/RES_hhdet_in_new!Q93)</f>
        <v>0</v>
      </c>
    </row>
    <row r="96" spans="1:17" ht="12" customHeight="1" x14ac:dyDescent="0.25">
      <c r="A96" s="163" t="s">
        <v>142</v>
      </c>
      <c r="B96" s="162"/>
      <c r="C96" s="162">
        <f>IF(RES_hhdet_in_fec!C96=0,0,RES_hhdet_in_fec!C96/0.086*1000000/RES_hhdet_in_new!C96)</f>
        <v>2568.734226999894</v>
      </c>
      <c r="D96" s="162">
        <f>IF(RES_hhdet_in_fec!D96=0,0,RES_hhdet_in_fec!D96/0.086*1000000/RES_hhdet_in_new!D96)</f>
        <v>2543.3134185154781</v>
      </c>
      <c r="E96" s="162">
        <f>IF(RES_hhdet_in_fec!E96=0,0,RES_hhdet_in_fec!E96/0.086*1000000/RES_hhdet_in_new!E96)</f>
        <v>2520.4930723481671</v>
      </c>
      <c r="F96" s="162">
        <f>IF(RES_hhdet_in_fec!F96=0,0,RES_hhdet_in_fec!F96/0.086*1000000/RES_hhdet_in_new!F96)</f>
        <v>2432.3444509969577</v>
      </c>
      <c r="G96" s="162">
        <f>IF(RES_hhdet_in_fec!G96=0,0,RES_hhdet_in_fec!G96/0.086*1000000/RES_hhdet_in_new!G96)</f>
        <v>0</v>
      </c>
      <c r="H96" s="162">
        <f>IF(RES_hhdet_in_fec!H96=0,0,RES_hhdet_in_fec!H96/0.086*1000000/RES_hhdet_in_new!H96)</f>
        <v>2377.4804115246129</v>
      </c>
      <c r="I96" s="162">
        <f>IF(RES_hhdet_in_fec!I96=0,0,RES_hhdet_in_fec!I96/0.086*1000000/RES_hhdet_in_new!I96)</f>
        <v>2548.300112942899</v>
      </c>
      <c r="J96" s="162">
        <f>IF(RES_hhdet_in_fec!J96=0,0,RES_hhdet_in_fec!J96/0.086*1000000/RES_hhdet_in_new!J96)</f>
        <v>2369.0571277789895</v>
      </c>
      <c r="K96" s="162">
        <f>IF(RES_hhdet_in_fec!K96=0,0,RES_hhdet_in_fec!K96/0.086*1000000/RES_hhdet_in_new!K96)</f>
        <v>0</v>
      </c>
      <c r="L96" s="162">
        <f>IF(RES_hhdet_in_fec!L96=0,0,RES_hhdet_in_fec!L96/0.086*1000000/RES_hhdet_in_new!L96)</f>
        <v>0</v>
      </c>
      <c r="M96" s="162">
        <f>IF(RES_hhdet_in_fec!M96=0,0,RES_hhdet_in_fec!M96/0.086*1000000/RES_hhdet_in_new!M96)</f>
        <v>2550.3004580558768</v>
      </c>
      <c r="N96" s="162">
        <f>IF(RES_hhdet_in_fec!N96=0,0,RES_hhdet_in_fec!N96/0.086*1000000/RES_hhdet_in_new!N96)</f>
        <v>0</v>
      </c>
      <c r="O96" s="162">
        <f>IF(RES_hhdet_in_fec!O96=0,0,RES_hhdet_in_fec!O96/0.086*1000000/RES_hhdet_in_new!O96)</f>
        <v>2501.1800764408972</v>
      </c>
      <c r="P96" s="162">
        <f>IF(RES_hhdet_in_fec!P96=0,0,RES_hhdet_in_fec!P96/0.086*1000000/RES_hhdet_in_new!P96)</f>
        <v>2668.119027484991</v>
      </c>
      <c r="Q96" s="162">
        <f>IF(RES_hhdet_in_fec!Q96=0,0,RES_hhdet_in_fec!Q96/0.086*1000000/RES_hhdet_in_new!Q96)</f>
        <v>2575.9283450744861</v>
      </c>
    </row>
    <row r="97" spans="1:17" ht="12" customHeight="1" x14ac:dyDescent="0.25">
      <c r="A97" s="161" t="s">
        <v>141</v>
      </c>
      <c r="B97" s="160"/>
      <c r="C97" s="160">
        <f>IF(RES_hhdet_in_fec!C97=0,0,RES_hhdet_in_fec!C97/0.086*1000000/RES_hhdet_in_new!C97)</f>
        <v>2270.968999571443</v>
      </c>
      <c r="D97" s="160">
        <f>IF(RES_hhdet_in_fec!D97=0,0,RES_hhdet_in_fec!D97/0.086*1000000/RES_hhdet_in_new!D97)</f>
        <v>2256.917996035349</v>
      </c>
      <c r="E97" s="160">
        <f>IF(RES_hhdet_in_fec!E97=0,0,RES_hhdet_in_fec!E97/0.086*1000000/RES_hhdet_in_new!E97)</f>
        <v>2246.8046695096164</v>
      </c>
      <c r="F97" s="160">
        <f>IF(RES_hhdet_in_fec!F97=0,0,RES_hhdet_in_fec!F97/0.086*1000000/RES_hhdet_in_new!F97)</f>
        <v>2190.1239965712325</v>
      </c>
      <c r="G97" s="160">
        <f>IF(RES_hhdet_in_fec!G97=0,0,RES_hhdet_in_fec!G97/0.086*1000000/RES_hhdet_in_new!G97)</f>
        <v>2212.9561404006622</v>
      </c>
      <c r="H97" s="160">
        <f>IF(RES_hhdet_in_fec!H97=0,0,RES_hhdet_in_fec!H97/0.086*1000000/RES_hhdet_in_new!H97)</f>
        <v>2161.6481926736919</v>
      </c>
      <c r="I97" s="160">
        <f>IF(RES_hhdet_in_fec!I97=0,0,RES_hhdet_in_fec!I97/0.086*1000000/RES_hhdet_in_new!I97)</f>
        <v>2278.327778203769</v>
      </c>
      <c r="J97" s="160">
        <f>IF(RES_hhdet_in_fec!J97=0,0,RES_hhdet_in_fec!J97/0.086*1000000/RES_hhdet_in_new!J97)</f>
        <v>2141.923229644286</v>
      </c>
      <c r="K97" s="160">
        <f>IF(RES_hhdet_in_fec!K97=0,0,RES_hhdet_in_fec!K97/0.086*1000000/RES_hhdet_in_new!K97)</f>
        <v>2222.9693572606179</v>
      </c>
      <c r="L97" s="160">
        <f>IF(RES_hhdet_in_fec!L97=0,0,RES_hhdet_in_fec!L97/0.086*1000000/RES_hhdet_in_new!L97)</f>
        <v>2178.3153619649393</v>
      </c>
      <c r="M97" s="160">
        <f>IF(RES_hhdet_in_fec!M97=0,0,RES_hhdet_in_fec!M97/0.086*1000000/RES_hhdet_in_new!M97)</f>
        <v>2269.428399165341</v>
      </c>
      <c r="N97" s="160">
        <f>IF(RES_hhdet_in_fec!N97=0,0,RES_hhdet_in_fec!N97/0.086*1000000/RES_hhdet_in_new!N97)</f>
        <v>2256.7184095381804</v>
      </c>
      <c r="O97" s="160">
        <f>IF(RES_hhdet_in_fec!O97=0,0,RES_hhdet_in_fec!O97/0.086*1000000/RES_hhdet_in_new!O97)</f>
        <v>2204.0059000935921</v>
      </c>
      <c r="P97" s="160">
        <f>IF(RES_hhdet_in_fec!P97=0,0,RES_hhdet_in_fec!P97/0.086*1000000/RES_hhdet_in_new!P97)</f>
        <v>2337.794186356823</v>
      </c>
      <c r="Q97" s="160">
        <f>IF(RES_hhdet_in_fec!Q97=0,0,RES_hhdet_in_fec!Q97/0.086*1000000/RES_hhdet_in_new!Q97)</f>
        <v>2263.4314518893329</v>
      </c>
    </row>
    <row r="98" spans="1:17" ht="12" customHeight="1" x14ac:dyDescent="0.25">
      <c r="A98" s="148" t="s">
        <v>60</v>
      </c>
      <c r="B98" s="156"/>
      <c r="C98" s="156">
        <f>IF(RES_hhdet_in_fec!C98=0,0,RES_hhdet_in_fec!C98/0.086*1000000/RES_hhdet_in_new!C97)</f>
        <v>1689.4156835873089</v>
      </c>
      <c r="D98" s="156">
        <f>IF(RES_hhdet_in_fec!D98=0,0,RES_hhdet_in_fec!D98/0.086*1000000/RES_hhdet_in_new!D97)</f>
        <v>1673.7156505317741</v>
      </c>
      <c r="E98" s="156">
        <f>IF(RES_hhdet_in_fec!E98=0,0,RES_hhdet_in_fec!E98/0.086*1000000/RES_hhdet_in_new!E97)</f>
        <v>1663.1100874312037</v>
      </c>
      <c r="F98" s="156">
        <f>IF(RES_hhdet_in_fec!F98=0,0,RES_hhdet_in_fec!F98/0.086*1000000/RES_hhdet_in_new!F97)</f>
        <v>1605.8884473085695</v>
      </c>
      <c r="G98" s="156">
        <f>IF(RES_hhdet_in_fec!G98=0,0,RES_hhdet_in_fec!G98/0.086*1000000/RES_hhdet_in_new!G97)</f>
        <v>1624.757135478749</v>
      </c>
      <c r="H98" s="156">
        <f>IF(RES_hhdet_in_fec!H98=0,0,RES_hhdet_in_fec!H98/0.086*1000000/RES_hhdet_in_new!H97)</f>
        <v>1576.8664160657174</v>
      </c>
      <c r="I98" s="156">
        <f>IF(RES_hhdet_in_fec!I98=0,0,RES_hhdet_in_fec!I98/0.086*1000000/RES_hhdet_in_new!I97)</f>
        <v>1696.1523983046986</v>
      </c>
      <c r="J98" s="156">
        <f>IF(RES_hhdet_in_fec!J98=0,0,RES_hhdet_in_fec!J98/0.086*1000000/RES_hhdet_in_new!J97)</f>
        <v>1567.8568917024443</v>
      </c>
      <c r="K98" s="156">
        <f>IF(RES_hhdet_in_fec!K98=0,0,RES_hhdet_in_fec!K98/0.086*1000000/RES_hhdet_in_new!K97)</f>
        <v>1639.0960141181536</v>
      </c>
      <c r="L98" s="156">
        <f>IF(RES_hhdet_in_fec!L98=0,0,RES_hhdet_in_fec!L98/0.086*1000000/RES_hhdet_in_new!L97)</f>
        <v>1582.8953586014668</v>
      </c>
      <c r="M98" s="156">
        <f>IF(RES_hhdet_in_fec!M98=0,0,RES_hhdet_in_fec!M98/0.086*1000000/RES_hhdet_in_new!M97)</f>
        <v>1688.8895284117252</v>
      </c>
      <c r="N98" s="156">
        <f>IF(RES_hhdet_in_fec!N98=0,0,RES_hhdet_in_fec!N98/0.086*1000000/RES_hhdet_in_new!N97)</f>
        <v>1668.538050527462</v>
      </c>
      <c r="O98" s="156">
        <f>IF(RES_hhdet_in_fec!O98=0,0,RES_hhdet_in_fec!O98/0.086*1000000/RES_hhdet_in_new!O97)</f>
        <v>1608.3492983393921</v>
      </c>
      <c r="P98" s="156">
        <f>IF(RES_hhdet_in_fec!P98=0,0,RES_hhdet_in_fec!P98/0.086*1000000/RES_hhdet_in_new!P97)</f>
        <v>1761.4896271845705</v>
      </c>
      <c r="Q98" s="156">
        <f>IF(RES_hhdet_in_fec!Q98=0,0,RES_hhdet_in_fec!Q98/0.086*1000000/RES_hhdet_in_new!Q97)</f>
        <v>1679.7346021305109</v>
      </c>
    </row>
    <row r="99" spans="1:17" ht="12" customHeight="1" x14ac:dyDescent="0.25">
      <c r="A99" s="148" t="s">
        <v>59</v>
      </c>
      <c r="B99" s="156"/>
      <c r="C99" s="156">
        <f>IF(RES_hhdet_in_fec!C99=0,0,RES_hhdet_in_fec!C99/0.086*1000000/RES_hhdet_in_new!C97)</f>
        <v>581.55331598413409</v>
      </c>
      <c r="D99" s="156">
        <f>IF(RES_hhdet_in_fec!D99=0,0,RES_hhdet_in_fec!D99/0.086*1000000/RES_hhdet_in_new!D97)</f>
        <v>583.20234550357452</v>
      </c>
      <c r="E99" s="156">
        <f>IF(RES_hhdet_in_fec!E99=0,0,RES_hhdet_in_fec!E99/0.086*1000000/RES_hhdet_in_new!E97)</f>
        <v>583.69458207841251</v>
      </c>
      <c r="F99" s="156">
        <f>IF(RES_hhdet_in_fec!F99=0,0,RES_hhdet_in_fec!F99/0.086*1000000/RES_hhdet_in_new!F97)</f>
        <v>584.23554926266297</v>
      </c>
      <c r="G99" s="156">
        <f>IF(RES_hhdet_in_fec!G99=0,0,RES_hhdet_in_fec!G99/0.086*1000000/RES_hhdet_in_new!G97)</f>
        <v>588.199004921913</v>
      </c>
      <c r="H99" s="156">
        <f>IF(RES_hhdet_in_fec!H99=0,0,RES_hhdet_in_fec!H99/0.086*1000000/RES_hhdet_in_new!H97)</f>
        <v>584.78177660797394</v>
      </c>
      <c r="I99" s="156">
        <f>IF(RES_hhdet_in_fec!I99=0,0,RES_hhdet_in_fec!I99/0.086*1000000/RES_hhdet_in_new!I97)</f>
        <v>582.17537989907021</v>
      </c>
      <c r="J99" s="156">
        <f>IF(RES_hhdet_in_fec!J99=0,0,RES_hhdet_in_fec!J99/0.086*1000000/RES_hhdet_in_new!J97)</f>
        <v>574.06633794184143</v>
      </c>
      <c r="K99" s="156">
        <f>IF(RES_hhdet_in_fec!K99=0,0,RES_hhdet_in_fec!K99/0.086*1000000/RES_hhdet_in_new!K97)</f>
        <v>583.87334314246425</v>
      </c>
      <c r="L99" s="156">
        <f>IF(RES_hhdet_in_fec!L99=0,0,RES_hhdet_in_fec!L99/0.086*1000000/RES_hhdet_in_new!L97)</f>
        <v>595.42000336347246</v>
      </c>
      <c r="M99" s="156">
        <f>IF(RES_hhdet_in_fec!M99=0,0,RES_hhdet_in_fec!M99/0.086*1000000/RES_hhdet_in_new!M97)</f>
        <v>580.53887075361581</v>
      </c>
      <c r="N99" s="156">
        <f>IF(RES_hhdet_in_fec!N99=0,0,RES_hhdet_in_fec!N99/0.086*1000000/RES_hhdet_in_new!N97)</f>
        <v>588.18035901071835</v>
      </c>
      <c r="O99" s="156">
        <f>IF(RES_hhdet_in_fec!O99=0,0,RES_hhdet_in_fec!O99/0.086*1000000/RES_hhdet_in_new!O97)</f>
        <v>595.65660175419998</v>
      </c>
      <c r="P99" s="156">
        <f>IF(RES_hhdet_in_fec!P99=0,0,RES_hhdet_in_fec!P99/0.086*1000000/RES_hhdet_in_new!P97)</f>
        <v>576.30455917225254</v>
      </c>
      <c r="Q99" s="156">
        <f>IF(RES_hhdet_in_fec!Q99=0,0,RES_hhdet_in_fec!Q99/0.086*1000000/RES_hhdet_in_new!Q97)</f>
        <v>583.69684975882228</v>
      </c>
    </row>
    <row r="100" spans="1:17" ht="12" customHeight="1" x14ac:dyDescent="0.25">
      <c r="A100" s="158" t="s">
        <v>62</v>
      </c>
      <c r="B100" s="157"/>
      <c r="C100" s="157">
        <f>IF(SUM(RES_hhdet_in_fec!C101:C103)=0,0,SUM(RES_hhdet_in_fec!C101:C103)/0.086*1000000/SUM(RES_hhdet_in_new!C101:C103))</f>
        <v>861.27605548330257</v>
      </c>
      <c r="D100" s="157">
        <f>IF(SUM(RES_hhdet_in_fec!D101:D103)=0,0,SUM(RES_hhdet_in_fec!D101:D103)/0.086*1000000/SUM(RES_hhdet_in_new!D101:D103))</f>
        <v>830.27606180714372</v>
      </c>
      <c r="E100" s="157">
        <f>IF(SUM(RES_hhdet_in_fec!E101:E103)=0,0,SUM(RES_hhdet_in_fec!E101:E103)/0.086*1000000/SUM(RES_hhdet_in_new!E101:E103))</f>
        <v>860.09971930154347</v>
      </c>
      <c r="F100" s="157">
        <f>IF(SUM(RES_hhdet_in_fec!F101:F103)=0,0,SUM(RES_hhdet_in_fec!F101:F103)/0.086*1000000/SUM(RES_hhdet_in_new!F101:F103))</f>
        <v>818.62960725233779</v>
      </c>
      <c r="G100" s="157">
        <f>IF(SUM(RES_hhdet_in_fec!G101:G103)=0,0,SUM(RES_hhdet_in_fec!G101:G103)/0.086*1000000/SUM(RES_hhdet_in_new!G101:G103))</f>
        <v>781.10382311451201</v>
      </c>
      <c r="H100" s="157">
        <f>IF(SUM(RES_hhdet_in_fec!H101:H103)=0,0,SUM(RES_hhdet_in_fec!H101:H103)/0.086*1000000/SUM(RES_hhdet_in_new!H101:H103))</f>
        <v>776.61336020674491</v>
      </c>
      <c r="I100" s="157">
        <f>IF(SUM(RES_hhdet_in_fec!I101:I103)=0,0,SUM(RES_hhdet_in_fec!I101:I103)/0.086*1000000/SUM(RES_hhdet_in_new!I101:I103))</f>
        <v>809.80512885163603</v>
      </c>
      <c r="J100" s="157">
        <f>IF(SUM(RES_hhdet_in_fec!J101:J103)=0,0,SUM(RES_hhdet_in_fec!J101:J103)/0.086*1000000/SUM(RES_hhdet_in_new!J101:J103))</f>
        <v>779.79652973854309</v>
      </c>
      <c r="K100" s="157">
        <f>IF(SUM(RES_hhdet_in_fec!K101:K103)=0,0,SUM(RES_hhdet_in_fec!K101:K103)/0.086*1000000/SUM(RES_hhdet_in_new!K101:K103))</f>
        <v>810.46625745331426</v>
      </c>
      <c r="L100" s="157">
        <f>IF(SUM(RES_hhdet_in_fec!L101:L103)=0,0,SUM(RES_hhdet_in_fec!L101:L103)/0.086*1000000/SUM(RES_hhdet_in_new!L101:L103))</f>
        <v>793.17731583501154</v>
      </c>
      <c r="M100" s="157">
        <f>IF(SUM(RES_hhdet_in_fec!M101:M103)=0,0,SUM(RES_hhdet_in_fec!M101:M103)/0.086*1000000/SUM(RES_hhdet_in_new!M101:M103))</f>
        <v>798.3368793936969</v>
      </c>
      <c r="N100" s="157">
        <f>IF(SUM(RES_hhdet_in_fec!N101:N103)=0,0,SUM(RES_hhdet_in_fec!N101:N103)/0.086*1000000/SUM(RES_hhdet_in_new!N101:N103))</f>
        <v>863.65764048046651</v>
      </c>
      <c r="O100" s="157">
        <f>IF(SUM(RES_hhdet_in_fec!O101:O103)=0,0,SUM(RES_hhdet_in_fec!O101:O103)/0.086*1000000/SUM(RES_hhdet_in_new!O101:O103))</f>
        <v>807.70716666590727</v>
      </c>
      <c r="P100" s="157">
        <f>IF(SUM(RES_hhdet_in_fec!P101:P103)=0,0,SUM(RES_hhdet_in_fec!P101:P103)/0.086*1000000/SUM(RES_hhdet_in_new!P101:P103))</f>
        <v>848.75844114631809</v>
      </c>
      <c r="Q100" s="157">
        <f>IF(SUM(RES_hhdet_in_fec!Q101:Q103)=0,0,SUM(RES_hhdet_in_fec!Q101:Q103)/0.086*1000000/SUM(RES_hhdet_in_new!Q101:Q103))</f>
        <v>864.9424875452886</v>
      </c>
    </row>
    <row r="101" spans="1:17" ht="12" customHeight="1" x14ac:dyDescent="0.25">
      <c r="A101" s="23" t="s">
        <v>55</v>
      </c>
      <c r="B101" s="156"/>
      <c r="C101" s="156">
        <f>IF(RES_hhdet_in_fec!C101=0,0,RES_hhdet_in_fec!C101/0.086*1000000/RES_hhdet_in_new!C101)</f>
        <v>1920.1589846510858</v>
      </c>
      <c r="D101" s="156">
        <f>IF(RES_hhdet_in_fec!D101=0,0,RES_hhdet_in_fec!D101/0.086*1000000/RES_hhdet_in_new!D101)</f>
        <v>1613.9884458464503</v>
      </c>
      <c r="E101" s="156">
        <f>IF(RES_hhdet_in_fec!E101=0,0,RES_hhdet_in_fec!E101/0.086*1000000/RES_hhdet_in_new!E101)</f>
        <v>1782.8530320753939</v>
      </c>
      <c r="F101" s="156">
        <f>IF(RES_hhdet_in_fec!F101=0,0,RES_hhdet_in_fec!F101/0.086*1000000/RES_hhdet_in_new!F101)</f>
        <v>1876.3522169821392</v>
      </c>
      <c r="G101" s="156">
        <f>IF(RES_hhdet_in_fec!G101=0,0,RES_hhdet_in_fec!G101/0.086*1000000/RES_hhdet_in_new!G101)</f>
        <v>1616.8321020066985</v>
      </c>
      <c r="H101" s="156">
        <f>IF(RES_hhdet_in_fec!H101=0,0,RES_hhdet_in_fec!H101/0.086*1000000/RES_hhdet_in_new!H101)</f>
        <v>1810.0614889291351</v>
      </c>
      <c r="I101" s="156">
        <f>IF(RES_hhdet_in_fec!I101=0,0,RES_hhdet_in_fec!I101/0.086*1000000/RES_hhdet_in_new!I101)</f>
        <v>1544.2903896585103</v>
      </c>
      <c r="J101" s="156">
        <f>IF(RES_hhdet_in_fec!J101=0,0,RES_hhdet_in_fec!J101/0.086*1000000/RES_hhdet_in_new!J101)</f>
        <v>1740.2181158122658</v>
      </c>
      <c r="K101" s="156">
        <f>IF(RES_hhdet_in_fec!K101=0,0,RES_hhdet_in_fec!K101/0.086*1000000/RES_hhdet_in_new!K101)</f>
        <v>1511.2666936942503</v>
      </c>
      <c r="L101" s="156">
        <f>IF(RES_hhdet_in_fec!L101=0,0,RES_hhdet_in_fec!L101/0.086*1000000/RES_hhdet_in_new!L101)</f>
        <v>1523.7916565760752</v>
      </c>
      <c r="M101" s="156">
        <f>IF(RES_hhdet_in_fec!M101=0,0,RES_hhdet_in_fec!M101/0.086*1000000/RES_hhdet_in_new!M101)</f>
        <v>1523.6283049665481</v>
      </c>
      <c r="N101" s="156">
        <f>IF(RES_hhdet_in_fec!N101=0,0,RES_hhdet_in_fec!N101/0.086*1000000/RES_hhdet_in_new!N101)</f>
        <v>1730.2504682723941</v>
      </c>
      <c r="O101" s="156">
        <f>IF(RES_hhdet_in_fec!O101=0,0,RES_hhdet_in_fec!O101/0.086*1000000/RES_hhdet_in_new!O101)</f>
        <v>1516.8588655169572</v>
      </c>
      <c r="P101" s="156">
        <f>IF(RES_hhdet_in_fec!P101=0,0,RES_hhdet_in_fec!P101/0.086*1000000/RES_hhdet_in_new!P101)</f>
        <v>1471.233996793718</v>
      </c>
      <c r="Q101" s="156">
        <f>IF(RES_hhdet_in_fec!Q101=0,0,RES_hhdet_in_fec!Q101/0.086*1000000/RES_hhdet_in_new!Q101)</f>
        <v>1609.7701008063123</v>
      </c>
    </row>
    <row r="102" spans="1:17" ht="12" customHeight="1" x14ac:dyDescent="0.25">
      <c r="A102" s="23" t="s">
        <v>57</v>
      </c>
      <c r="B102" s="156"/>
      <c r="C102" s="156">
        <f>IF(RES_hhdet_in_fec!C102=0,0,RES_hhdet_in_fec!C102/0.086*1000000/RES_hhdet_in_new!C102)</f>
        <v>0</v>
      </c>
      <c r="D102" s="156">
        <f>IF(RES_hhdet_in_fec!D102=0,0,RES_hhdet_in_fec!D102/0.086*1000000/RES_hhdet_in_new!D102)</f>
        <v>0</v>
      </c>
      <c r="E102" s="156">
        <f>IF(RES_hhdet_in_fec!E102=0,0,RES_hhdet_in_fec!E102/0.086*1000000/RES_hhdet_in_new!E102)</f>
        <v>0</v>
      </c>
      <c r="F102" s="156">
        <f>IF(RES_hhdet_in_fec!F102=0,0,RES_hhdet_in_fec!F102/0.086*1000000/RES_hhdet_in_new!F102)</f>
        <v>0</v>
      </c>
      <c r="G102" s="156">
        <f>IF(RES_hhdet_in_fec!G102=0,0,RES_hhdet_in_fec!G102/0.086*1000000/RES_hhdet_in_new!G102)</f>
        <v>0</v>
      </c>
      <c r="H102" s="156">
        <f>IF(RES_hhdet_in_fec!H102=0,0,RES_hhdet_in_fec!H102/0.086*1000000/RES_hhdet_in_new!H102)</f>
        <v>0</v>
      </c>
      <c r="I102" s="156">
        <f>IF(RES_hhdet_in_fec!I102=0,0,RES_hhdet_in_fec!I102/0.086*1000000/RES_hhdet_in_new!I102)</f>
        <v>0</v>
      </c>
      <c r="J102" s="156">
        <f>IF(RES_hhdet_in_fec!J102=0,0,RES_hhdet_in_fec!J102/0.086*1000000/RES_hhdet_in_new!J102)</f>
        <v>0</v>
      </c>
      <c r="K102" s="156">
        <f>IF(RES_hhdet_in_fec!K102=0,0,RES_hhdet_in_fec!K102/0.086*1000000/RES_hhdet_in_new!K102)</f>
        <v>0</v>
      </c>
      <c r="L102" s="156">
        <f>IF(RES_hhdet_in_fec!L102=0,0,RES_hhdet_in_fec!L102/0.086*1000000/RES_hhdet_in_new!L102)</f>
        <v>0</v>
      </c>
      <c r="M102" s="156">
        <f>IF(RES_hhdet_in_fec!M102=0,0,RES_hhdet_in_fec!M102/0.086*1000000/RES_hhdet_in_new!M102)</f>
        <v>0</v>
      </c>
      <c r="N102" s="156">
        <f>IF(RES_hhdet_in_fec!N102=0,0,RES_hhdet_in_fec!N102/0.086*1000000/RES_hhdet_in_new!N102)</f>
        <v>0</v>
      </c>
      <c r="O102" s="156">
        <f>IF(RES_hhdet_in_fec!O102=0,0,RES_hhdet_in_fec!O102/0.086*1000000/RES_hhdet_in_new!O102)</f>
        <v>0</v>
      </c>
      <c r="P102" s="156">
        <f>IF(RES_hhdet_in_fec!P102=0,0,RES_hhdet_in_fec!P102/0.086*1000000/RES_hhdet_in_new!P102)</f>
        <v>0</v>
      </c>
      <c r="Q102" s="156">
        <f>IF(RES_hhdet_in_fec!Q102=0,0,RES_hhdet_in_fec!Q102/0.086*1000000/RES_hhdet_in_new!Q102)</f>
        <v>0</v>
      </c>
    </row>
    <row r="103" spans="1:17" ht="12" customHeight="1" x14ac:dyDescent="0.25">
      <c r="A103" s="29" t="s">
        <v>140</v>
      </c>
      <c r="B103" s="57"/>
      <c r="C103" s="57">
        <f>IF(RES_hhdet_in_fec!C103=0,0,RES_hhdet_in_fec!C103/0.086*1000000/RES_hhdet_in_new!C103)</f>
        <v>785.94788543133154</v>
      </c>
      <c r="D103" s="57">
        <f>IF(RES_hhdet_in_fec!D103=0,0,RES_hhdet_in_fec!D103/0.086*1000000/RES_hhdet_in_new!D103)</f>
        <v>794.36805603582309</v>
      </c>
      <c r="E103" s="57">
        <f>IF(RES_hhdet_in_fec!E103=0,0,RES_hhdet_in_fec!E103/0.086*1000000/RES_hhdet_in_new!E103)</f>
        <v>799.43908176484035</v>
      </c>
      <c r="F103" s="57">
        <f>IF(RES_hhdet_in_fec!F103=0,0,RES_hhdet_in_fec!F103/0.086*1000000/RES_hhdet_in_new!F103)</f>
        <v>776.24922861040807</v>
      </c>
      <c r="G103" s="57">
        <f>IF(RES_hhdet_in_fec!G103=0,0,RES_hhdet_in_fec!G103/0.086*1000000/RES_hhdet_in_new!G103)</f>
        <v>760.20166959877042</v>
      </c>
      <c r="H103" s="57">
        <f>IF(RES_hhdet_in_fec!H103=0,0,RES_hhdet_in_fec!H103/0.086*1000000/RES_hhdet_in_new!H103)</f>
        <v>751.67444806157641</v>
      </c>
      <c r="I103" s="57">
        <f>IF(RES_hhdet_in_fec!I103=0,0,RES_hhdet_in_fec!I103/0.086*1000000/RES_hhdet_in_new!I103)</f>
        <v>769.44672758383069</v>
      </c>
      <c r="J103" s="57">
        <f>IF(RES_hhdet_in_fec!J103=0,0,RES_hhdet_in_fec!J103/0.086*1000000/RES_hhdet_in_new!J103)</f>
        <v>743.09493295729374</v>
      </c>
      <c r="K103" s="57">
        <f>IF(RES_hhdet_in_fec!K103=0,0,RES_hhdet_in_fec!K103/0.086*1000000/RES_hhdet_in_new!K103)</f>
        <v>785.86244624129188</v>
      </c>
      <c r="L103" s="57">
        <f>IF(RES_hhdet_in_fec!L103=0,0,RES_hhdet_in_fec!L103/0.086*1000000/RES_hhdet_in_new!L103)</f>
        <v>762.26742903584659</v>
      </c>
      <c r="M103" s="57">
        <f>IF(RES_hhdet_in_fec!M103=0,0,RES_hhdet_in_fec!M103/0.086*1000000/RES_hhdet_in_new!M103)</f>
        <v>778.06796042574945</v>
      </c>
      <c r="N103" s="57">
        <f>IF(RES_hhdet_in_fec!N103=0,0,RES_hhdet_in_fec!N103/0.086*1000000/RES_hhdet_in_new!N103)</f>
        <v>819.44018709077682</v>
      </c>
      <c r="O103" s="57">
        <f>IF(RES_hhdet_in_fec!O103=0,0,RES_hhdet_in_fec!O103/0.086*1000000/RES_hhdet_in_new!O103)</f>
        <v>775.80060280552175</v>
      </c>
      <c r="P103" s="57">
        <f>IF(RES_hhdet_in_fec!P103=0,0,RES_hhdet_in_fec!P103/0.086*1000000/RES_hhdet_in_new!P103)</f>
        <v>827.86715034460281</v>
      </c>
      <c r="Q103" s="57">
        <f>IF(RES_hhdet_in_fec!Q103=0,0,RES_hhdet_in_fec!Q103/0.086*1000000/RES_hhdet_in_new!Q103)</f>
        <v>801.805937155263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68">
        <f t="shared" ref="C105" si="85">SUM(C106,C109,C111,C120)</f>
        <v>0</v>
      </c>
      <c r="D105" s="168">
        <f t="shared" ref="D105" si="86">SUM(D106,D109,D111,D120)</f>
        <v>0</v>
      </c>
      <c r="E105" s="168">
        <f t="shared" ref="E105" si="87">SUM(E106,E109,E111,E120)</f>
        <v>0</v>
      </c>
      <c r="F105" s="168">
        <f t="shared" ref="F105" si="88">SUM(F106,F109,F111,F120)</f>
        <v>0</v>
      </c>
      <c r="G105" s="168">
        <f t="shared" ref="G105" si="89">SUM(G106,G109,G111,G120)</f>
        <v>0</v>
      </c>
      <c r="H105" s="168">
        <f t="shared" ref="H105" si="90">SUM(H106,H109,H111,H120)</f>
        <v>0</v>
      </c>
      <c r="I105" s="168">
        <f t="shared" ref="I105" si="91">SUM(I106,I109,I111,I120)</f>
        <v>0</v>
      </c>
      <c r="J105" s="168">
        <f t="shared" ref="J105" si="92">SUM(J106,J109,J111,J120)</f>
        <v>0</v>
      </c>
      <c r="K105" s="168">
        <f t="shared" ref="K105" si="93">SUM(K106,K109,K111,K120)</f>
        <v>0</v>
      </c>
      <c r="L105" s="168">
        <f t="shared" ref="L105" si="94">SUM(L106,L109,L111,L120)</f>
        <v>0</v>
      </c>
      <c r="M105" s="168">
        <f t="shared" ref="M105" si="95">SUM(M106,M109,M111,M120)</f>
        <v>0</v>
      </c>
      <c r="N105" s="168">
        <f t="shared" ref="N105" si="96">SUM(N106,N109,N111,N120)</f>
        <v>0</v>
      </c>
      <c r="O105" s="168">
        <f t="shared" ref="O105" si="97">SUM(O106,O109,O111,O120)</f>
        <v>0</v>
      </c>
      <c r="P105" s="168">
        <f t="shared" ref="P105" si="98">SUM(P106,P109,P111,P120)</f>
        <v>0</v>
      </c>
      <c r="Q105" s="168">
        <f t="shared" ref="Q105" si="99">SUM(Q106,Q109,Q111,Q120)</f>
        <v>0</v>
      </c>
    </row>
    <row r="106" spans="1:17" ht="12.95" customHeight="1" x14ac:dyDescent="0.25">
      <c r="A106" s="158" t="s">
        <v>65</v>
      </c>
      <c r="B106" s="157"/>
      <c r="C106" s="157">
        <f t="shared" ref="C106:Q106" si="100">SUM(C107:C108)</f>
        <v>0</v>
      </c>
      <c r="D106" s="157">
        <f t="shared" si="100"/>
        <v>0</v>
      </c>
      <c r="E106" s="157">
        <f t="shared" si="100"/>
        <v>0</v>
      </c>
      <c r="F106" s="157">
        <f t="shared" si="100"/>
        <v>0</v>
      </c>
      <c r="G106" s="157">
        <f t="shared" si="100"/>
        <v>0</v>
      </c>
      <c r="H106" s="157">
        <f t="shared" si="100"/>
        <v>0</v>
      </c>
      <c r="I106" s="157">
        <f t="shared" si="100"/>
        <v>0</v>
      </c>
      <c r="J106" s="157">
        <f t="shared" si="100"/>
        <v>0</v>
      </c>
      <c r="K106" s="157">
        <f t="shared" si="100"/>
        <v>0</v>
      </c>
      <c r="L106" s="157">
        <f t="shared" si="100"/>
        <v>0</v>
      </c>
      <c r="M106" s="157">
        <f t="shared" si="100"/>
        <v>0</v>
      </c>
      <c r="N106" s="157">
        <f t="shared" si="100"/>
        <v>0</v>
      </c>
      <c r="O106" s="157">
        <f t="shared" si="100"/>
        <v>0</v>
      </c>
      <c r="P106" s="157">
        <f t="shared" si="100"/>
        <v>0</v>
      </c>
      <c r="Q106" s="157">
        <f t="shared" si="100"/>
        <v>0</v>
      </c>
    </row>
    <row r="107" spans="1:17" ht="12" customHeight="1" x14ac:dyDescent="0.25">
      <c r="A107" s="23" t="s">
        <v>153</v>
      </c>
      <c r="B107" s="156"/>
      <c r="C107" s="156">
        <f>IF(RES_hhdet_in_fec!C107=0,0,RES_hhdet_in_fec!C107/0.086*1000000/RES_hhdet_in_new!C107)</f>
        <v>0</v>
      </c>
      <c r="D107" s="156">
        <f>IF(RES_hhdet_in_fec!D107=0,0,RES_hhdet_in_fec!D107/0.086*1000000/RES_hhdet_in_new!D107)</f>
        <v>0</v>
      </c>
      <c r="E107" s="156">
        <f>IF(RES_hhdet_in_fec!E107=0,0,RES_hhdet_in_fec!E107/0.086*1000000/RES_hhdet_in_new!E107)</f>
        <v>0</v>
      </c>
      <c r="F107" s="156">
        <f>IF(RES_hhdet_in_fec!F107=0,0,RES_hhdet_in_fec!F107/0.086*1000000/RES_hhdet_in_new!F107)</f>
        <v>0</v>
      </c>
      <c r="G107" s="156">
        <f>IF(RES_hhdet_in_fec!G107=0,0,RES_hhdet_in_fec!G107/0.086*1000000/RES_hhdet_in_new!G107)</f>
        <v>0</v>
      </c>
      <c r="H107" s="156">
        <f>IF(RES_hhdet_in_fec!H107=0,0,RES_hhdet_in_fec!H107/0.086*1000000/RES_hhdet_in_new!H107)</f>
        <v>0</v>
      </c>
      <c r="I107" s="156">
        <f>IF(RES_hhdet_in_fec!I107=0,0,RES_hhdet_in_fec!I107/0.086*1000000/RES_hhdet_in_new!I107)</f>
        <v>0</v>
      </c>
      <c r="J107" s="156">
        <f>IF(RES_hhdet_in_fec!J107=0,0,RES_hhdet_in_fec!J107/0.086*1000000/RES_hhdet_in_new!J107)</f>
        <v>0</v>
      </c>
      <c r="K107" s="156">
        <f>IF(RES_hhdet_in_fec!K107=0,0,RES_hhdet_in_fec!K107/0.086*1000000/RES_hhdet_in_new!K107)</f>
        <v>0</v>
      </c>
      <c r="L107" s="156">
        <f>IF(RES_hhdet_in_fec!L107=0,0,RES_hhdet_in_fec!L107/0.086*1000000/RES_hhdet_in_new!L107)</f>
        <v>0</v>
      </c>
      <c r="M107" s="156">
        <f>IF(RES_hhdet_in_fec!M107=0,0,RES_hhdet_in_fec!M107/0.086*1000000/RES_hhdet_in_new!M107)</f>
        <v>0</v>
      </c>
      <c r="N107" s="156">
        <f>IF(RES_hhdet_in_fec!N107=0,0,RES_hhdet_in_fec!N107/0.086*1000000/RES_hhdet_in_new!N107)</f>
        <v>0</v>
      </c>
      <c r="O107" s="156">
        <f>IF(RES_hhdet_in_fec!O107=0,0,RES_hhdet_in_fec!O107/0.086*1000000/RES_hhdet_in_new!O107)</f>
        <v>0</v>
      </c>
      <c r="P107" s="156">
        <f>IF(RES_hhdet_in_fec!P107=0,0,RES_hhdet_in_fec!P107/0.086*1000000/RES_hhdet_in_new!P107)</f>
        <v>0</v>
      </c>
      <c r="Q107" s="156">
        <f>IF(RES_hhdet_in_fec!Q107=0,0,RES_hhdet_in_fec!Q107/0.086*1000000/RES_hhdet_in_new!Q107)</f>
        <v>0</v>
      </c>
    </row>
    <row r="108" spans="1:17" ht="12" customHeight="1" x14ac:dyDescent="0.25">
      <c r="A108" s="23" t="s">
        <v>60</v>
      </c>
      <c r="B108" s="156"/>
      <c r="C108" s="156">
        <f>IF(RES_hhdet_in_fec!C108=0,0,RES_hhdet_in_fec!C108/0.086*1000000/RES_hhdet_in_new!C107)</f>
        <v>0</v>
      </c>
      <c r="D108" s="156">
        <f>IF(RES_hhdet_in_fec!D108=0,0,RES_hhdet_in_fec!D108/0.086*1000000/RES_hhdet_in_new!D107)</f>
        <v>0</v>
      </c>
      <c r="E108" s="156">
        <f>IF(RES_hhdet_in_fec!E108=0,0,RES_hhdet_in_fec!E108/0.086*1000000/RES_hhdet_in_new!E107)</f>
        <v>0</v>
      </c>
      <c r="F108" s="156">
        <f>IF(RES_hhdet_in_fec!F108=0,0,RES_hhdet_in_fec!F108/0.086*1000000/RES_hhdet_in_new!F107)</f>
        <v>0</v>
      </c>
      <c r="G108" s="156">
        <f>IF(RES_hhdet_in_fec!G108=0,0,RES_hhdet_in_fec!G108/0.086*1000000/RES_hhdet_in_new!G107)</f>
        <v>0</v>
      </c>
      <c r="H108" s="156">
        <f>IF(RES_hhdet_in_fec!H108=0,0,RES_hhdet_in_fec!H108/0.086*1000000/RES_hhdet_in_new!H107)</f>
        <v>0</v>
      </c>
      <c r="I108" s="156">
        <f>IF(RES_hhdet_in_fec!I108=0,0,RES_hhdet_in_fec!I108/0.086*1000000/RES_hhdet_in_new!I107)</f>
        <v>0</v>
      </c>
      <c r="J108" s="156">
        <f>IF(RES_hhdet_in_fec!J108=0,0,RES_hhdet_in_fec!J108/0.086*1000000/RES_hhdet_in_new!J107)</f>
        <v>0</v>
      </c>
      <c r="K108" s="156">
        <f>IF(RES_hhdet_in_fec!K108=0,0,RES_hhdet_in_fec!K108/0.086*1000000/RES_hhdet_in_new!K107)</f>
        <v>0</v>
      </c>
      <c r="L108" s="156">
        <f>IF(RES_hhdet_in_fec!L108=0,0,RES_hhdet_in_fec!L108/0.086*1000000/RES_hhdet_in_new!L107)</f>
        <v>0</v>
      </c>
      <c r="M108" s="156">
        <f>IF(RES_hhdet_in_fec!M108=0,0,RES_hhdet_in_fec!M108/0.086*1000000/RES_hhdet_in_new!M107)</f>
        <v>0</v>
      </c>
      <c r="N108" s="156">
        <f>IF(RES_hhdet_in_fec!N108=0,0,RES_hhdet_in_fec!N108/0.086*1000000/RES_hhdet_in_new!N107)</f>
        <v>0</v>
      </c>
      <c r="O108" s="156">
        <f>IF(RES_hhdet_in_fec!O108=0,0,RES_hhdet_in_fec!O108/0.086*1000000/RES_hhdet_in_new!O107)</f>
        <v>0</v>
      </c>
      <c r="P108" s="156">
        <f>IF(RES_hhdet_in_fec!P108=0,0,RES_hhdet_in_fec!P108/0.086*1000000/RES_hhdet_in_new!P107)</f>
        <v>0</v>
      </c>
      <c r="Q108" s="156">
        <f>IF(RES_hhdet_in_fec!Q108=0,0,RES_hhdet_in_fec!Q108/0.086*1000000/RES_hhdet_in_new!Q107)</f>
        <v>0</v>
      </c>
    </row>
    <row r="109" spans="1:17" ht="12.95" customHeight="1" x14ac:dyDescent="0.25">
      <c r="A109" s="158" t="s">
        <v>112</v>
      </c>
      <c r="B109" s="157"/>
      <c r="C109" s="157">
        <f t="shared" ref="C109:Q109" si="101">C110</f>
        <v>0</v>
      </c>
      <c r="D109" s="157">
        <f t="shared" si="101"/>
        <v>0</v>
      </c>
      <c r="E109" s="157">
        <f t="shared" si="101"/>
        <v>0</v>
      </c>
      <c r="F109" s="157">
        <f t="shared" si="101"/>
        <v>0</v>
      </c>
      <c r="G109" s="157">
        <f t="shared" si="101"/>
        <v>0</v>
      </c>
      <c r="H109" s="157">
        <f t="shared" si="101"/>
        <v>0</v>
      </c>
      <c r="I109" s="157">
        <f t="shared" si="101"/>
        <v>0</v>
      </c>
      <c r="J109" s="157">
        <f t="shared" si="101"/>
        <v>0</v>
      </c>
      <c r="K109" s="157">
        <f t="shared" si="101"/>
        <v>0</v>
      </c>
      <c r="L109" s="157">
        <f t="shared" si="101"/>
        <v>0</v>
      </c>
      <c r="M109" s="157">
        <f t="shared" si="101"/>
        <v>0</v>
      </c>
      <c r="N109" s="157">
        <f t="shared" si="101"/>
        <v>0</v>
      </c>
      <c r="O109" s="157">
        <f t="shared" si="101"/>
        <v>0</v>
      </c>
      <c r="P109" s="157">
        <f t="shared" si="101"/>
        <v>0</v>
      </c>
      <c r="Q109" s="157">
        <f t="shared" si="101"/>
        <v>0</v>
      </c>
    </row>
    <row r="110" spans="1:17" ht="12" customHeight="1" x14ac:dyDescent="0.25">
      <c r="A110" s="23" t="s">
        <v>60</v>
      </c>
      <c r="B110" s="156"/>
      <c r="C110" s="156">
        <f>IF(RES_hhdet_in_fec!C110=0,0,RES_hhdet_in_fec!C110/0.086*1000000/RES_hhdet_in_new!C110)</f>
        <v>0</v>
      </c>
      <c r="D110" s="156">
        <f>IF(RES_hhdet_in_fec!D110=0,0,RES_hhdet_in_fec!D110/0.086*1000000/RES_hhdet_in_new!D110)</f>
        <v>0</v>
      </c>
      <c r="E110" s="156">
        <f>IF(RES_hhdet_in_fec!E110=0,0,RES_hhdet_in_fec!E110/0.086*1000000/RES_hhdet_in_new!E110)</f>
        <v>0</v>
      </c>
      <c r="F110" s="156">
        <f>IF(RES_hhdet_in_fec!F110=0,0,RES_hhdet_in_fec!F110/0.086*1000000/RES_hhdet_in_new!F110)</f>
        <v>0</v>
      </c>
      <c r="G110" s="156">
        <f>IF(RES_hhdet_in_fec!G110=0,0,RES_hhdet_in_fec!G110/0.086*1000000/RES_hhdet_in_new!G110)</f>
        <v>0</v>
      </c>
      <c r="H110" s="156">
        <f>IF(RES_hhdet_in_fec!H110=0,0,RES_hhdet_in_fec!H110/0.086*1000000/RES_hhdet_in_new!H110)</f>
        <v>0</v>
      </c>
      <c r="I110" s="156">
        <f>IF(RES_hhdet_in_fec!I110=0,0,RES_hhdet_in_fec!I110/0.086*1000000/RES_hhdet_in_new!I110)</f>
        <v>0</v>
      </c>
      <c r="J110" s="156">
        <f>IF(RES_hhdet_in_fec!J110=0,0,RES_hhdet_in_fec!J110/0.086*1000000/RES_hhdet_in_new!J110)</f>
        <v>0</v>
      </c>
      <c r="K110" s="156">
        <f>IF(RES_hhdet_in_fec!K110=0,0,RES_hhdet_in_fec!K110/0.086*1000000/RES_hhdet_in_new!K110)</f>
        <v>0</v>
      </c>
      <c r="L110" s="156">
        <f>IF(RES_hhdet_in_fec!L110=0,0,RES_hhdet_in_fec!L110/0.086*1000000/RES_hhdet_in_new!L110)</f>
        <v>0</v>
      </c>
      <c r="M110" s="156">
        <f>IF(RES_hhdet_in_fec!M110=0,0,RES_hhdet_in_fec!M110/0.086*1000000/RES_hhdet_in_new!M110)</f>
        <v>0</v>
      </c>
      <c r="N110" s="156">
        <f>IF(RES_hhdet_in_fec!N110=0,0,RES_hhdet_in_fec!N110/0.086*1000000/RES_hhdet_in_new!N110)</f>
        <v>0</v>
      </c>
      <c r="O110" s="156">
        <f>IF(RES_hhdet_in_fec!O110=0,0,RES_hhdet_in_fec!O110/0.086*1000000/RES_hhdet_in_new!O110)</f>
        <v>0</v>
      </c>
      <c r="P110" s="156">
        <f>IF(RES_hhdet_in_fec!P110=0,0,RES_hhdet_in_fec!P110/0.086*1000000/RES_hhdet_in_new!P110)</f>
        <v>0</v>
      </c>
      <c r="Q110" s="156">
        <f>IF(RES_hhdet_in_fec!Q110=0,0,RES_hhdet_in_fec!Q110/0.086*1000000/RES_hhdet_in_new!Q110)</f>
        <v>0</v>
      </c>
    </row>
    <row r="111" spans="1:17" ht="12" customHeight="1" x14ac:dyDescent="0.25">
      <c r="A111" s="158" t="s">
        <v>63</v>
      </c>
      <c r="B111" s="157"/>
      <c r="C111" s="157">
        <f>IF(SUM(RES_hhdet_in_fec!C112:C113,RES_hhdet_in_fec!C116:C117)=0,0,SUM(RES_hhdet_in_fec!C112:C113,RES_hhdet_in_fec!C116:C117)/0.086*1000000/SUM(RES_hhdet_in_new!C112:C113,RES_hhdet_in_new!C116:C117))</f>
        <v>0</v>
      </c>
      <c r="D111" s="157">
        <f>IF(SUM(RES_hhdet_in_fec!D112:D113,RES_hhdet_in_fec!D116:D117)=0,0,SUM(RES_hhdet_in_fec!D112:D113,RES_hhdet_in_fec!D116:D117)/0.086*1000000/SUM(RES_hhdet_in_new!D112:D113,RES_hhdet_in_new!D116:D117))</f>
        <v>0</v>
      </c>
      <c r="E111" s="157">
        <f>IF(SUM(RES_hhdet_in_fec!E112:E113,RES_hhdet_in_fec!E116:E117)=0,0,SUM(RES_hhdet_in_fec!E112:E113,RES_hhdet_in_fec!E116:E117)/0.086*1000000/SUM(RES_hhdet_in_new!E112:E113,RES_hhdet_in_new!E116:E117))</f>
        <v>0</v>
      </c>
      <c r="F111" s="157">
        <f>IF(SUM(RES_hhdet_in_fec!F112:F113,RES_hhdet_in_fec!F116:F117)=0,0,SUM(RES_hhdet_in_fec!F112:F113,RES_hhdet_in_fec!F116:F117)/0.086*1000000/SUM(RES_hhdet_in_new!F112:F113,RES_hhdet_in_new!F116:F117))</f>
        <v>0</v>
      </c>
      <c r="G111" s="157">
        <f>IF(SUM(RES_hhdet_in_fec!G112:G113,RES_hhdet_in_fec!G116:G117)=0,0,SUM(RES_hhdet_in_fec!G112:G113,RES_hhdet_in_fec!G116:G117)/0.086*1000000/SUM(RES_hhdet_in_new!G112:G113,RES_hhdet_in_new!G116:G117))</f>
        <v>0</v>
      </c>
      <c r="H111" s="157">
        <f>IF(SUM(RES_hhdet_in_fec!H112:H113,RES_hhdet_in_fec!H116:H117)=0,0,SUM(RES_hhdet_in_fec!H112:H113,RES_hhdet_in_fec!H116:H117)/0.086*1000000/SUM(RES_hhdet_in_new!H112:H113,RES_hhdet_in_new!H116:H117))</f>
        <v>0</v>
      </c>
      <c r="I111" s="157">
        <f>IF(SUM(RES_hhdet_in_fec!I112:I113,RES_hhdet_in_fec!I116:I117)=0,0,SUM(RES_hhdet_in_fec!I112:I113,RES_hhdet_in_fec!I116:I117)/0.086*1000000/SUM(RES_hhdet_in_new!I112:I113,RES_hhdet_in_new!I116:I117))</f>
        <v>0</v>
      </c>
      <c r="J111" s="157">
        <f>IF(SUM(RES_hhdet_in_fec!J112:J113,RES_hhdet_in_fec!J116:J117)=0,0,SUM(RES_hhdet_in_fec!J112:J113,RES_hhdet_in_fec!J116:J117)/0.086*1000000/SUM(RES_hhdet_in_new!J112:J113,RES_hhdet_in_new!J116:J117))</f>
        <v>0</v>
      </c>
      <c r="K111" s="157">
        <f>IF(SUM(RES_hhdet_in_fec!K112:K113,RES_hhdet_in_fec!K116:K117)=0,0,SUM(RES_hhdet_in_fec!K112:K113,RES_hhdet_in_fec!K116:K117)/0.086*1000000/SUM(RES_hhdet_in_new!K112:K113,RES_hhdet_in_new!K116:K117))</f>
        <v>0</v>
      </c>
      <c r="L111" s="157">
        <f>IF(SUM(RES_hhdet_in_fec!L112:L113,RES_hhdet_in_fec!L116:L117)=0,0,SUM(RES_hhdet_in_fec!L112:L113,RES_hhdet_in_fec!L116:L117)/0.086*1000000/SUM(RES_hhdet_in_new!L112:L113,RES_hhdet_in_new!L116:L117))</f>
        <v>0</v>
      </c>
      <c r="M111" s="157">
        <f>IF(SUM(RES_hhdet_in_fec!M112:M113,RES_hhdet_in_fec!M116:M117)=0,0,SUM(RES_hhdet_in_fec!M112:M113,RES_hhdet_in_fec!M116:M117)/0.086*1000000/SUM(RES_hhdet_in_new!M112:M113,RES_hhdet_in_new!M116:M117))</f>
        <v>0</v>
      </c>
      <c r="N111" s="157">
        <f>IF(SUM(RES_hhdet_in_fec!N112:N113,RES_hhdet_in_fec!N116:N117)=0,0,SUM(RES_hhdet_in_fec!N112:N113,RES_hhdet_in_fec!N116:N117)/0.086*1000000/SUM(RES_hhdet_in_new!N112:N113,RES_hhdet_in_new!N116:N117))</f>
        <v>0</v>
      </c>
      <c r="O111" s="157">
        <f>IF(SUM(RES_hhdet_in_fec!O112:O113,RES_hhdet_in_fec!O116:O117)=0,0,SUM(RES_hhdet_in_fec!O112:O113,RES_hhdet_in_fec!O116:O117)/0.086*1000000/SUM(RES_hhdet_in_new!O112:O113,RES_hhdet_in_new!O116:O117))</f>
        <v>0</v>
      </c>
      <c r="P111" s="157">
        <f>IF(SUM(RES_hhdet_in_fec!P112:P113,RES_hhdet_in_fec!P116:P117)=0,0,SUM(RES_hhdet_in_fec!P112:P113,RES_hhdet_in_fec!P116:P117)/0.086*1000000/SUM(RES_hhdet_in_new!P112:P113,RES_hhdet_in_new!P116:P117))</f>
        <v>0</v>
      </c>
      <c r="Q111" s="157">
        <f>IF(SUM(RES_hhdet_in_fec!Q112:Q113,RES_hhdet_in_fec!Q116:Q117)=0,0,SUM(RES_hhdet_in_fec!Q112:Q113,RES_hhdet_in_fec!Q116:Q117)/0.086*1000000/SUM(RES_hhdet_in_new!Q112:Q113,RES_hhdet_in_new!Q116:Q117))</f>
        <v>0</v>
      </c>
    </row>
    <row r="112" spans="1:17" ht="12" customHeight="1" x14ac:dyDescent="0.25">
      <c r="A112" s="167" t="s">
        <v>152</v>
      </c>
      <c r="B112" s="132"/>
      <c r="C112" s="132">
        <f>IF(RES_hhdet_in_fec!C112=0,0,RES_hhdet_in_fec!C112/0.086*1000000/RES_hhdet_in_new!C112)</f>
        <v>0</v>
      </c>
      <c r="D112" s="132">
        <f>IF(RES_hhdet_in_fec!D112=0,0,RES_hhdet_in_fec!D112/0.086*1000000/RES_hhdet_in_new!D112)</f>
        <v>0</v>
      </c>
      <c r="E112" s="132">
        <f>IF(RES_hhdet_in_fec!E112=0,0,RES_hhdet_in_fec!E112/0.086*1000000/RES_hhdet_in_new!E112)</f>
        <v>0</v>
      </c>
      <c r="F112" s="132">
        <f>IF(RES_hhdet_in_fec!F112=0,0,RES_hhdet_in_fec!F112/0.086*1000000/RES_hhdet_in_new!F112)</f>
        <v>0</v>
      </c>
      <c r="G112" s="132">
        <f>IF(RES_hhdet_in_fec!G112=0,0,RES_hhdet_in_fec!G112/0.086*1000000/RES_hhdet_in_new!G112)</f>
        <v>0</v>
      </c>
      <c r="H112" s="132">
        <f>IF(RES_hhdet_in_fec!H112=0,0,RES_hhdet_in_fec!H112/0.086*1000000/RES_hhdet_in_new!H112)</f>
        <v>0</v>
      </c>
      <c r="I112" s="132">
        <f>IF(RES_hhdet_in_fec!I112=0,0,RES_hhdet_in_fec!I112/0.086*1000000/RES_hhdet_in_new!I112)</f>
        <v>0</v>
      </c>
      <c r="J112" s="132">
        <f>IF(RES_hhdet_in_fec!J112=0,0,RES_hhdet_in_fec!J112/0.086*1000000/RES_hhdet_in_new!J112)</f>
        <v>0</v>
      </c>
      <c r="K112" s="132">
        <f>IF(RES_hhdet_in_fec!K112=0,0,RES_hhdet_in_fec!K112/0.086*1000000/RES_hhdet_in_new!K112)</f>
        <v>0</v>
      </c>
      <c r="L112" s="132">
        <f>IF(RES_hhdet_in_fec!L112=0,0,RES_hhdet_in_fec!L112/0.086*1000000/RES_hhdet_in_new!L112)</f>
        <v>0</v>
      </c>
      <c r="M112" s="132">
        <f>IF(RES_hhdet_in_fec!M112=0,0,RES_hhdet_in_fec!M112/0.086*1000000/RES_hhdet_in_new!M112)</f>
        <v>0</v>
      </c>
      <c r="N112" s="132">
        <f>IF(RES_hhdet_in_fec!N112=0,0,RES_hhdet_in_fec!N112/0.086*1000000/RES_hhdet_in_new!N112)</f>
        <v>0</v>
      </c>
      <c r="O112" s="132">
        <f>IF(RES_hhdet_in_fec!O112=0,0,RES_hhdet_in_fec!O112/0.086*1000000/RES_hhdet_in_new!O112)</f>
        <v>0</v>
      </c>
      <c r="P112" s="132">
        <f>IF(RES_hhdet_in_fec!P112=0,0,RES_hhdet_in_fec!P112/0.086*1000000/RES_hhdet_in_new!P112)</f>
        <v>0</v>
      </c>
      <c r="Q112" s="132">
        <f>IF(RES_hhdet_in_fec!Q112=0,0,RES_hhdet_in_fec!Q112/0.086*1000000/RES_hhdet_in_new!Q112)</f>
        <v>0</v>
      </c>
    </row>
    <row r="113" spans="1:17" ht="12" customHeight="1" x14ac:dyDescent="0.25">
      <c r="A113" s="167" t="s">
        <v>151</v>
      </c>
      <c r="B113" s="132"/>
      <c r="C113" s="132">
        <f>IF(RES_hhdet_in_fec!C113=0,0,RES_hhdet_in_fec!C113/0.086*1000000/RES_hhdet_in_new!C113)</f>
        <v>0</v>
      </c>
      <c r="D113" s="132">
        <f>IF(RES_hhdet_in_fec!D113=0,0,RES_hhdet_in_fec!D113/0.086*1000000/RES_hhdet_in_new!D113)</f>
        <v>0</v>
      </c>
      <c r="E113" s="132">
        <f>IF(RES_hhdet_in_fec!E113=0,0,RES_hhdet_in_fec!E113/0.086*1000000/RES_hhdet_in_new!E113)</f>
        <v>0</v>
      </c>
      <c r="F113" s="132">
        <f>IF(RES_hhdet_in_fec!F113=0,0,RES_hhdet_in_fec!F113/0.086*1000000/RES_hhdet_in_new!F113)</f>
        <v>0</v>
      </c>
      <c r="G113" s="132">
        <f>IF(RES_hhdet_in_fec!G113=0,0,RES_hhdet_in_fec!G113/0.086*1000000/RES_hhdet_in_new!G113)</f>
        <v>0</v>
      </c>
      <c r="H113" s="132">
        <f>IF(RES_hhdet_in_fec!H113=0,0,RES_hhdet_in_fec!H113/0.086*1000000/RES_hhdet_in_new!H113)</f>
        <v>0</v>
      </c>
      <c r="I113" s="132">
        <f>IF(RES_hhdet_in_fec!I113=0,0,RES_hhdet_in_fec!I113/0.086*1000000/RES_hhdet_in_new!I113)</f>
        <v>0</v>
      </c>
      <c r="J113" s="132">
        <f>IF(RES_hhdet_in_fec!J113=0,0,RES_hhdet_in_fec!J113/0.086*1000000/RES_hhdet_in_new!J113)</f>
        <v>0</v>
      </c>
      <c r="K113" s="132">
        <f>IF(RES_hhdet_in_fec!K113=0,0,RES_hhdet_in_fec!K113/0.086*1000000/RES_hhdet_in_new!K113)</f>
        <v>0</v>
      </c>
      <c r="L113" s="132">
        <f>IF(RES_hhdet_in_fec!L113=0,0,RES_hhdet_in_fec!L113/0.086*1000000/RES_hhdet_in_new!L113)</f>
        <v>0</v>
      </c>
      <c r="M113" s="132">
        <f>IF(RES_hhdet_in_fec!M113=0,0,RES_hhdet_in_fec!M113/0.086*1000000/RES_hhdet_in_new!M113)</f>
        <v>0</v>
      </c>
      <c r="N113" s="132">
        <f>IF(RES_hhdet_in_fec!N113=0,0,RES_hhdet_in_fec!N113/0.086*1000000/RES_hhdet_in_new!N113)</f>
        <v>0</v>
      </c>
      <c r="O113" s="132">
        <f>IF(RES_hhdet_in_fec!O113=0,0,RES_hhdet_in_fec!O113/0.086*1000000/RES_hhdet_in_new!O113)</f>
        <v>0</v>
      </c>
      <c r="P113" s="132">
        <f>IF(RES_hhdet_in_fec!P113=0,0,RES_hhdet_in_fec!P113/0.086*1000000/RES_hhdet_in_new!P113)</f>
        <v>0</v>
      </c>
      <c r="Q113" s="132">
        <f>IF(RES_hhdet_in_fec!Q113=0,0,RES_hhdet_in_fec!Q113/0.086*1000000/RES_hhdet_in_new!Q113)</f>
        <v>0</v>
      </c>
    </row>
    <row r="114" spans="1:17" ht="12" customHeight="1" x14ac:dyDescent="0.25">
      <c r="A114" s="166" t="s">
        <v>79</v>
      </c>
      <c r="B114" s="165"/>
      <c r="C114" s="165">
        <f>IF(RES_hhdet_in_fec!C114=0,0,RES_hhdet_in_fec!C114/0.086*1000000/RES_hhdet_in_new!C113)</f>
        <v>0</v>
      </c>
      <c r="D114" s="165">
        <f>IF(RES_hhdet_in_fec!D114=0,0,RES_hhdet_in_fec!D114/0.086*1000000/RES_hhdet_in_new!D113)</f>
        <v>0</v>
      </c>
      <c r="E114" s="165">
        <f>IF(RES_hhdet_in_fec!E114=0,0,RES_hhdet_in_fec!E114/0.086*1000000/RES_hhdet_in_new!E113)</f>
        <v>0</v>
      </c>
      <c r="F114" s="165">
        <f>IF(RES_hhdet_in_fec!F114=0,0,RES_hhdet_in_fec!F114/0.086*1000000/RES_hhdet_in_new!F113)</f>
        <v>0</v>
      </c>
      <c r="G114" s="165">
        <f>IF(RES_hhdet_in_fec!G114=0,0,RES_hhdet_in_fec!G114/0.086*1000000/RES_hhdet_in_new!G113)</f>
        <v>0</v>
      </c>
      <c r="H114" s="165">
        <f>IF(RES_hhdet_in_fec!H114=0,0,RES_hhdet_in_fec!H114/0.086*1000000/RES_hhdet_in_new!H113)</f>
        <v>0</v>
      </c>
      <c r="I114" s="165">
        <f>IF(RES_hhdet_in_fec!I114=0,0,RES_hhdet_in_fec!I114/0.086*1000000/RES_hhdet_in_new!I113)</f>
        <v>0</v>
      </c>
      <c r="J114" s="165">
        <f>IF(RES_hhdet_in_fec!J114=0,0,RES_hhdet_in_fec!J114/0.086*1000000/RES_hhdet_in_new!J113)</f>
        <v>0</v>
      </c>
      <c r="K114" s="165">
        <f>IF(RES_hhdet_in_fec!K114=0,0,RES_hhdet_in_fec!K114/0.086*1000000/RES_hhdet_in_new!K113)</f>
        <v>0</v>
      </c>
      <c r="L114" s="165">
        <f>IF(RES_hhdet_in_fec!L114=0,0,RES_hhdet_in_fec!L114/0.086*1000000/RES_hhdet_in_new!L113)</f>
        <v>0</v>
      </c>
      <c r="M114" s="165">
        <f>IF(RES_hhdet_in_fec!M114=0,0,RES_hhdet_in_fec!M114/0.086*1000000/RES_hhdet_in_new!M113)</f>
        <v>0</v>
      </c>
      <c r="N114" s="165">
        <f>IF(RES_hhdet_in_fec!N114=0,0,RES_hhdet_in_fec!N114/0.086*1000000/RES_hhdet_in_new!N113)</f>
        <v>0</v>
      </c>
      <c r="O114" s="165">
        <f>IF(RES_hhdet_in_fec!O114=0,0,RES_hhdet_in_fec!O114/0.086*1000000/RES_hhdet_in_new!O113)</f>
        <v>0</v>
      </c>
      <c r="P114" s="165">
        <f>IF(RES_hhdet_in_fec!P114=0,0,RES_hhdet_in_fec!P114/0.086*1000000/RES_hhdet_in_new!P113)</f>
        <v>0</v>
      </c>
      <c r="Q114" s="165">
        <f>IF(RES_hhdet_in_fec!Q114=0,0,RES_hhdet_in_fec!Q114/0.086*1000000/RES_hhdet_in_new!Q113)</f>
        <v>0</v>
      </c>
    </row>
    <row r="115" spans="1:17" ht="12" customHeight="1" x14ac:dyDescent="0.25">
      <c r="A115" s="147" t="s">
        <v>59</v>
      </c>
      <c r="B115" s="164"/>
      <c r="C115" s="164">
        <f>IF(RES_hhdet_in_fec!C115=0,0,RES_hhdet_in_fec!C115/0.086*1000000/RES_hhdet_in_new!C113)</f>
        <v>0</v>
      </c>
      <c r="D115" s="164">
        <f>IF(RES_hhdet_in_fec!D115=0,0,RES_hhdet_in_fec!D115/0.086*1000000/RES_hhdet_in_new!D113)</f>
        <v>0</v>
      </c>
      <c r="E115" s="164">
        <f>IF(RES_hhdet_in_fec!E115=0,0,RES_hhdet_in_fec!E115/0.086*1000000/RES_hhdet_in_new!E113)</f>
        <v>0</v>
      </c>
      <c r="F115" s="164">
        <f>IF(RES_hhdet_in_fec!F115=0,0,RES_hhdet_in_fec!F115/0.086*1000000/RES_hhdet_in_new!F113)</f>
        <v>0</v>
      </c>
      <c r="G115" s="164">
        <f>IF(RES_hhdet_in_fec!G115=0,0,RES_hhdet_in_fec!G115/0.086*1000000/RES_hhdet_in_new!G113)</f>
        <v>0</v>
      </c>
      <c r="H115" s="164">
        <f>IF(RES_hhdet_in_fec!H115=0,0,RES_hhdet_in_fec!H115/0.086*1000000/RES_hhdet_in_new!H113)</f>
        <v>0</v>
      </c>
      <c r="I115" s="164">
        <f>IF(RES_hhdet_in_fec!I115=0,0,RES_hhdet_in_fec!I115/0.086*1000000/RES_hhdet_in_new!I113)</f>
        <v>0</v>
      </c>
      <c r="J115" s="164">
        <f>IF(RES_hhdet_in_fec!J115=0,0,RES_hhdet_in_fec!J115/0.086*1000000/RES_hhdet_in_new!J113)</f>
        <v>0</v>
      </c>
      <c r="K115" s="164">
        <f>IF(RES_hhdet_in_fec!K115=0,0,RES_hhdet_in_fec!K115/0.086*1000000/RES_hhdet_in_new!K113)</f>
        <v>0</v>
      </c>
      <c r="L115" s="164">
        <f>IF(RES_hhdet_in_fec!L115=0,0,RES_hhdet_in_fec!L115/0.086*1000000/RES_hhdet_in_new!L113)</f>
        <v>0</v>
      </c>
      <c r="M115" s="164">
        <f>IF(RES_hhdet_in_fec!M115=0,0,RES_hhdet_in_fec!M115/0.086*1000000/RES_hhdet_in_new!M113)</f>
        <v>0</v>
      </c>
      <c r="N115" s="164">
        <f>IF(RES_hhdet_in_fec!N115=0,0,RES_hhdet_in_fec!N115/0.086*1000000/RES_hhdet_in_new!N113)</f>
        <v>0</v>
      </c>
      <c r="O115" s="164">
        <f>IF(RES_hhdet_in_fec!O115=0,0,RES_hhdet_in_fec!O115/0.086*1000000/RES_hhdet_in_new!O113)</f>
        <v>0</v>
      </c>
      <c r="P115" s="164">
        <f>IF(RES_hhdet_in_fec!P115=0,0,RES_hhdet_in_fec!P115/0.086*1000000/RES_hhdet_in_new!P113)</f>
        <v>0</v>
      </c>
      <c r="Q115" s="164">
        <f>IF(RES_hhdet_in_fec!Q115=0,0,RES_hhdet_in_fec!Q115/0.086*1000000/RES_hhdet_in_new!Q113)</f>
        <v>0</v>
      </c>
    </row>
    <row r="116" spans="1:17" ht="12" customHeight="1" x14ac:dyDescent="0.25">
      <c r="A116" s="163" t="s">
        <v>142</v>
      </c>
      <c r="B116" s="162"/>
      <c r="C116" s="162">
        <f>IF(RES_hhdet_in_fec!C116=0,0,RES_hhdet_in_fec!C116/0.086*1000000/RES_hhdet_in_new!C116)</f>
        <v>0</v>
      </c>
      <c r="D116" s="162">
        <f>IF(RES_hhdet_in_fec!D116=0,0,RES_hhdet_in_fec!D116/0.086*1000000/RES_hhdet_in_new!D116)</f>
        <v>0</v>
      </c>
      <c r="E116" s="162">
        <f>IF(RES_hhdet_in_fec!E116=0,0,RES_hhdet_in_fec!E116/0.086*1000000/RES_hhdet_in_new!E116)</f>
        <v>0</v>
      </c>
      <c r="F116" s="162">
        <f>IF(RES_hhdet_in_fec!F116=0,0,RES_hhdet_in_fec!F116/0.086*1000000/RES_hhdet_in_new!F116)</f>
        <v>0</v>
      </c>
      <c r="G116" s="162">
        <f>IF(RES_hhdet_in_fec!G116=0,0,RES_hhdet_in_fec!G116/0.086*1000000/RES_hhdet_in_new!G116)</f>
        <v>0</v>
      </c>
      <c r="H116" s="162">
        <f>IF(RES_hhdet_in_fec!H116=0,0,RES_hhdet_in_fec!H116/0.086*1000000/RES_hhdet_in_new!H116)</f>
        <v>0</v>
      </c>
      <c r="I116" s="162">
        <f>IF(RES_hhdet_in_fec!I116=0,0,RES_hhdet_in_fec!I116/0.086*1000000/RES_hhdet_in_new!I116)</f>
        <v>0</v>
      </c>
      <c r="J116" s="162">
        <f>IF(RES_hhdet_in_fec!J116=0,0,RES_hhdet_in_fec!J116/0.086*1000000/RES_hhdet_in_new!J116)</f>
        <v>0</v>
      </c>
      <c r="K116" s="162">
        <f>IF(RES_hhdet_in_fec!K116=0,0,RES_hhdet_in_fec!K116/0.086*1000000/RES_hhdet_in_new!K116)</f>
        <v>0</v>
      </c>
      <c r="L116" s="162">
        <f>IF(RES_hhdet_in_fec!L116=0,0,RES_hhdet_in_fec!L116/0.086*1000000/RES_hhdet_in_new!L116)</f>
        <v>0</v>
      </c>
      <c r="M116" s="162">
        <f>IF(RES_hhdet_in_fec!M116=0,0,RES_hhdet_in_fec!M116/0.086*1000000/RES_hhdet_in_new!M116)</f>
        <v>0</v>
      </c>
      <c r="N116" s="162">
        <f>IF(RES_hhdet_in_fec!N116=0,0,RES_hhdet_in_fec!N116/0.086*1000000/RES_hhdet_in_new!N116)</f>
        <v>0</v>
      </c>
      <c r="O116" s="162">
        <f>IF(RES_hhdet_in_fec!O116=0,0,RES_hhdet_in_fec!O116/0.086*1000000/RES_hhdet_in_new!O116)</f>
        <v>0</v>
      </c>
      <c r="P116" s="162">
        <f>IF(RES_hhdet_in_fec!P116=0,0,RES_hhdet_in_fec!P116/0.086*1000000/RES_hhdet_in_new!P116)</f>
        <v>0</v>
      </c>
      <c r="Q116" s="162">
        <f>IF(RES_hhdet_in_fec!Q116=0,0,RES_hhdet_in_fec!Q116/0.086*1000000/RES_hhdet_in_new!Q116)</f>
        <v>0</v>
      </c>
    </row>
    <row r="117" spans="1:17" ht="12" customHeight="1" x14ac:dyDescent="0.25">
      <c r="A117" s="161" t="s">
        <v>141</v>
      </c>
      <c r="B117" s="160"/>
      <c r="C117" s="160">
        <f>IF(RES_hhdet_in_fec!C117=0,0,RES_hhdet_in_fec!C117/0.086*1000000/RES_hhdet_in_new!C117)</f>
        <v>0</v>
      </c>
      <c r="D117" s="160">
        <f>IF(RES_hhdet_in_fec!D117=0,0,RES_hhdet_in_fec!D117/0.086*1000000/RES_hhdet_in_new!D117)</f>
        <v>0</v>
      </c>
      <c r="E117" s="160">
        <f>IF(RES_hhdet_in_fec!E117=0,0,RES_hhdet_in_fec!E117/0.086*1000000/RES_hhdet_in_new!E117)</f>
        <v>0</v>
      </c>
      <c r="F117" s="160">
        <f>IF(RES_hhdet_in_fec!F117=0,0,RES_hhdet_in_fec!F117/0.086*1000000/RES_hhdet_in_new!F117)</f>
        <v>0</v>
      </c>
      <c r="G117" s="160">
        <f>IF(RES_hhdet_in_fec!G117=0,0,RES_hhdet_in_fec!G117/0.086*1000000/RES_hhdet_in_new!G117)</f>
        <v>0</v>
      </c>
      <c r="H117" s="160">
        <f>IF(RES_hhdet_in_fec!H117=0,0,RES_hhdet_in_fec!H117/0.086*1000000/RES_hhdet_in_new!H117)</f>
        <v>0</v>
      </c>
      <c r="I117" s="160">
        <f>IF(RES_hhdet_in_fec!I117=0,0,RES_hhdet_in_fec!I117/0.086*1000000/RES_hhdet_in_new!I117)</f>
        <v>0</v>
      </c>
      <c r="J117" s="160">
        <f>IF(RES_hhdet_in_fec!J117=0,0,RES_hhdet_in_fec!J117/0.086*1000000/RES_hhdet_in_new!J117)</f>
        <v>0</v>
      </c>
      <c r="K117" s="160">
        <f>IF(RES_hhdet_in_fec!K117=0,0,RES_hhdet_in_fec!K117/0.086*1000000/RES_hhdet_in_new!K117)</f>
        <v>0</v>
      </c>
      <c r="L117" s="160">
        <f>IF(RES_hhdet_in_fec!L117=0,0,RES_hhdet_in_fec!L117/0.086*1000000/RES_hhdet_in_new!L117)</f>
        <v>0</v>
      </c>
      <c r="M117" s="160">
        <f>IF(RES_hhdet_in_fec!M117=0,0,RES_hhdet_in_fec!M117/0.086*1000000/RES_hhdet_in_new!M117)</f>
        <v>0</v>
      </c>
      <c r="N117" s="160">
        <f>IF(RES_hhdet_in_fec!N117=0,0,RES_hhdet_in_fec!N117/0.086*1000000/RES_hhdet_in_new!N117)</f>
        <v>0</v>
      </c>
      <c r="O117" s="160">
        <f>IF(RES_hhdet_in_fec!O117=0,0,RES_hhdet_in_fec!O117/0.086*1000000/RES_hhdet_in_new!O117)</f>
        <v>0</v>
      </c>
      <c r="P117" s="160">
        <f>IF(RES_hhdet_in_fec!P117=0,0,RES_hhdet_in_fec!P117/0.086*1000000/RES_hhdet_in_new!P117)</f>
        <v>0</v>
      </c>
      <c r="Q117" s="160">
        <f>IF(RES_hhdet_in_fec!Q117=0,0,RES_hhdet_in_fec!Q117/0.086*1000000/RES_hhdet_in_new!Q117)</f>
        <v>0</v>
      </c>
    </row>
    <row r="118" spans="1:17" ht="12" customHeight="1" x14ac:dyDescent="0.25">
      <c r="A118" s="148" t="s">
        <v>60</v>
      </c>
      <c r="B118" s="156"/>
      <c r="C118" s="156">
        <f>IF(RES_hhdet_in_fec!C118=0,0,RES_hhdet_in_fec!C118/0.086*1000000/RES_hhdet_in_new!C117)</f>
        <v>0</v>
      </c>
      <c r="D118" s="156">
        <f>IF(RES_hhdet_in_fec!D118=0,0,RES_hhdet_in_fec!D118/0.086*1000000/RES_hhdet_in_new!D117)</f>
        <v>0</v>
      </c>
      <c r="E118" s="156">
        <f>IF(RES_hhdet_in_fec!E118=0,0,RES_hhdet_in_fec!E118/0.086*1000000/RES_hhdet_in_new!E117)</f>
        <v>0</v>
      </c>
      <c r="F118" s="156">
        <f>IF(RES_hhdet_in_fec!F118=0,0,RES_hhdet_in_fec!F118/0.086*1000000/RES_hhdet_in_new!F117)</f>
        <v>0</v>
      </c>
      <c r="G118" s="156">
        <f>IF(RES_hhdet_in_fec!G118=0,0,RES_hhdet_in_fec!G118/0.086*1000000/RES_hhdet_in_new!G117)</f>
        <v>0</v>
      </c>
      <c r="H118" s="156">
        <f>IF(RES_hhdet_in_fec!H118=0,0,RES_hhdet_in_fec!H118/0.086*1000000/RES_hhdet_in_new!H117)</f>
        <v>0</v>
      </c>
      <c r="I118" s="156">
        <f>IF(RES_hhdet_in_fec!I118=0,0,RES_hhdet_in_fec!I118/0.086*1000000/RES_hhdet_in_new!I117)</f>
        <v>0</v>
      </c>
      <c r="J118" s="156">
        <f>IF(RES_hhdet_in_fec!J118=0,0,RES_hhdet_in_fec!J118/0.086*1000000/RES_hhdet_in_new!J117)</f>
        <v>0</v>
      </c>
      <c r="K118" s="156">
        <f>IF(RES_hhdet_in_fec!K118=0,0,RES_hhdet_in_fec!K118/0.086*1000000/RES_hhdet_in_new!K117)</f>
        <v>0</v>
      </c>
      <c r="L118" s="156">
        <f>IF(RES_hhdet_in_fec!L118=0,0,RES_hhdet_in_fec!L118/0.086*1000000/RES_hhdet_in_new!L117)</f>
        <v>0</v>
      </c>
      <c r="M118" s="156">
        <f>IF(RES_hhdet_in_fec!M118=0,0,RES_hhdet_in_fec!M118/0.086*1000000/RES_hhdet_in_new!M117)</f>
        <v>0</v>
      </c>
      <c r="N118" s="156">
        <f>IF(RES_hhdet_in_fec!N118=0,0,RES_hhdet_in_fec!N118/0.086*1000000/RES_hhdet_in_new!N117)</f>
        <v>0</v>
      </c>
      <c r="O118" s="156">
        <f>IF(RES_hhdet_in_fec!O118=0,0,RES_hhdet_in_fec!O118/0.086*1000000/RES_hhdet_in_new!O117)</f>
        <v>0</v>
      </c>
      <c r="P118" s="156">
        <f>IF(RES_hhdet_in_fec!P118=0,0,RES_hhdet_in_fec!P118/0.086*1000000/RES_hhdet_in_new!P117)</f>
        <v>0</v>
      </c>
      <c r="Q118" s="156">
        <f>IF(RES_hhdet_in_fec!Q118=0,0,RES_hhdet_in_fec!Q118/0.086*1000000/RES_hhdet_in_new!Q117)</f>
        <v>0</v>
      </c>
    </row>
    <row r="119" spans="1:17" ht="12" customHeight="1" x14ac:dyDescent="0.25">
      <c r="A119" s="148" t="s">
        <v>59</v>
      </c>
      <c r="B119" s="156"/>
      <c r="C119" s="156">
        <f>IF(RES_hhdet_in_fec!C119=0,0,RES_hhdet_in_fec!C119/0.086*1000000/RES_hhdet_in_new!C117)</f>
        <v>0</v>
      </c>
      <c r="D119" s="156">
        <f>IF(RES_hhdet_in_fec!D119=0,0,RES_hhdet_in_fec!D119/0.086*1000000/RES_hhdet_in_new!D117)</f>
        <v>0</v>
      </c>
      <c r="E119" s="156">
        <f>IF(RES_hhdet_in_fec!E119=0,0,RES_hhdet_in_fec!E119/0.086*1000000/RES_hhdet_in_new!E117)</f>
        <v>0</v>
      </c>
      <c r="F119" s="156">
        <f>IF(RES_hhdet_in_fec!F119=0,0,RES_hhdet_in_fec!F119/0.086*1000000/RES_hhdet_in_new!F117)</f>
        <v>0</v>
      </c>
      <c r="G119" s="156">
        <f>IF(RES_hhdet_in_fec!G119=0,0,RES_hhdet_in_fec!G119/0.086*1000000/RES_hhdet_in_new!G117)</f>
        <v>0</v>
      </c>
      <c r="H119" s="156">
        <f>IF(RES_hhdet_in_fec!H119=0,0,RES_hhdet_in_fec!H119/0.086*1000000/RES_hhdet_in_new!H117)</f>
        <v>0</v>
      </c>
      <c r="I119" s="156">
        <f>IF(RES_hhdet_in_fec!I119=0,0,RES_hhdet_in_fec!I119/0.086*1000000/RES_hhdet_in_new!I117)</f>
        <v>0</v>
      </c>
      <c r="J119" s="156">
        <f>IF(RES_hhdet_in_fec!J119=0,0,RES_hhdet_in_fec!J119/0.086*1000000/RES_hhdet_in_new!J117)</f>
        <v>0</v>
      </c>
      <c r="K119" s="156">
        <f>IF(RES_hhdet_in_fec!K119=0,0,RES_hhdet_in_fec!K119/0.086*1000000/RES_hhdet_in_new!K117)</f>
        <v>0</v>
      </c>
      <c r="L119" s="156">
        <f>IF(RES_hhdet_in_fec!L119=0,0,RES_hhdet_in_fec!L119/0.086*1000000/RES_hhdet_in_new!L117)</f>
        <v>0</v>
      </c>
      <c r="M119" s="156">
        <f>IF(RES_hhdet_in_fec!M119=0,0,RES_hhdet_in_fec!M119/0.086*1000000/RES_hhdet_in_new!M117)</f>
        <v>0</v>
      </c>
      <c r="N119" s="156">
        <f>IF(RES_hhdet_in_fec!N119=0,0,RES_hhdet_in_fec!N119/0.086*1000000/RES_hhdet_in_new!N117)</f>
        <v>0</v>
      </c>
      <c r="O119" s="156">
        <f>IF(RES_hhdet_in_fec!O119=0,0,RES_hhdet_in_fec!O119/0.086*1000000/RES_hhdet_in_new!O117)</f>
        <v>0</v>
      </c>
      <c r="P119" s="156">
        <f>IF(RES_hhdet_in_fec!P119=0,0,RES_hhdet_in_fec!P119/0.086*1000000/RES_hhdet_in_new!P117)</f>
        <v>0</v>
      </c>
      <c r="Q119" s="156">
        <f>IF(RES_hhdet_in_fec!Q119=0,0,RES_hhdet_in_fec!Q119/0.086*1000000/RES_hhdet_in_new!Q117)</f>
        <v>0</v>
      </c>
    </row>
    <row r="120" spans="1:17" ht="12" customHeight="1" x14ac:dyDescent="0.25">
      <c r="A120" s="158" t="s">
        <v>62</v>
      </c>
      <c r="B120" s="157"/>
      <c r="C120" s="157">
        <f>IF(SUM(RES_hhdet_in_fec!C121:C122)=0,0,SUM(RES_hhdet_in_fec!C121:C122)/0.086*1000000/SUM(RES_hhdet_in_new!C121:C122))</f>
        <v>0</v>
      </c>
      <c r="D120" s="157">
        <f>IF(SUM(RES_hhdet_in_fec!D121:D122)=0,0,SUM(RES_hhdet_in_fec!D121:D122)/0.086*1000000/SUM(RES_hhdet_in_new!D121:D122))</f>
        <v>0</v>
      </c>
      <c r="E120" s="157">
        <f>IF(SUM(RES_hhdet_in_fec!E121:E122)=0,0,SUM(RES_hhdet_in_fec!E121:E122)/0.086*1000000/SUM(RES_hhdet_in_new!E121:E122))</f>
        <v>0</v>
      </c>
      <c r="F120" s="157">
        <f>IF(SUM(RES_hhdet_in_fec!F121:F122)=0,0,SUM(RES_hhdet_in_fec!F121:F122)/0.086*1000000/SUM(RES_hhdet_in_new!F121:F122))</f>
        <v>0</v>
      </c>
      <c r="G120" s="157">
        <f>IF(SUM(RES_hhdet_in_fec!G121:G122)=0,0,SUM(RES_hhdet_in_fec!G121:G122)/0.086*1000000/SUM(RES_hhdet_in_new!G121:G122))</f>
        <v>0</v>
      </c>
      <c r="H120" s="157">
        <f>IF(SUM(RES_hhdet_in_fec!H121:H122)=0,0,SUM(RES_hhdet_in_fec!H121:H122)/0.086*1000000/SUM(RES_hhdet_in_new!H121:H122))</f>
        <v>0</v>
      </c>
      <c r="I120" s="157">
        <f>IF(SUM(RES_hhdet_in_fec!I121:I122)=0,0,SUM(RES_hhdet_in_fec!I121:I122)/0.086*1000000/SUM(RES_hhdet_in_new!I121:I122))</f>
        <v>0</v>
      </c>
      <c r="J120" s="157">
        <f>IF(SUM(RES_hhdet_in_fec!J121:J122)=0,0,SUM(RES_hhdet_in_fec!J121:J122)/0.086*1000000/SUM(RES_hhdet_in_new!J121:J122))</f>
        <v>0</v>
      </c>
      <c r="K120" s="157">
        <f>IF(SUM(RES_hhdet_in_fec!K121:K122)=0,0,SUM(RES_hhdet_in_fec!K121:K122)/0.086*1000000/SUM(RES_hhdet_in_new!K121:K122))</f>
        <v>0</v>
      </c>
      <c r="L120" s="157">
        <f>IF(SUM(RES_hhdet_in_fec!L121:L122)=0,0,SUM(RES_hhdet_in_fec!L121:L122)/0.086*1000000/SUM(RES_hhdet_in_new!L121:L122))</f>
        <v>0</v>
      </c>
      <c r="M120" s="157">
        <f>IF(SUM(RES_hhdet_in_fec!M121:M122)=0,0,SUM(RES_hhdet_in_fec!M121:M122)/0.086*1000000/SUM(RES_hhdet_in_new!M121:M122))</f>
        <v>0</v>
      </c>
      <c r="N120" s="157">
        <f>IF(SUM(RES_hhdet_in_fec!N121:N122)=0,0,SUM(RES_hhdet_in_fec!N121:N122)/0.086*1000000/SUM(RES_hhdet_in_new!N121:N122))</f>
        <v>0</v>
      </c>
      <c r="O120" s="157">
        <f>IF(SUM(RES_hhdet_in_fec!O121:O122)=0,0,SUM(RES_hhdet_in_fec!O121:O122)/0.086*1000000/SUM(RES_hhdet_in_new!O121:O122))</f>
        <v>0</v>
      </c>
      <c r="P120" s="157">
        <f>IF(SUM(RES_hhdet_in_fec!P121:P122)=0,0,SUM(RES_hhdet_in_fec!P121:P122)/0.086*1000000/SUM(RES_hhdet_in_new!P121:P122))</f>
        <v>0</v>
      </c>
      <c r="Q120" s="157">
        <f>IF(SUM(RES_hhdet_in_fec!Q121:Q122)=0,0,SUM(RES_hhdet_in_fec!Q121:Q122)/0.086*1000000/SUM(RES_hhdet_in_new!Q121:Q122))</f>
        <v>0</v>
      </c>
    </row>
    <row r="121" spans="1:17" ht="12" customHeight="1" x14ac:dyDescent="0.25">
      <c r="A121" s="23" t="s">
        <v>57</v>
      </c>
      <c r="B121" s="156"/>
      <c r="C121" s="156">
        <f>IF(RES_hhdet_in_fec!C121=0,0,RES_hhdet_in_fec!C121/0.086*1000000/RES_hhdet_in_new!C121)</f>
        <v>0</v>
      </c>
      <c r="D121" s="156">
        <f>IF(RES_hhdet_in_fec!D121=0,0,RES_hhdet_in_fec!D121/0.086*1000000/RES_hhdet_in_new!D121)</f>
        <v>0</v>
      </c>
      <c r="E121" s="156">
        <f>IF(RES_hhdet_in_fec!E121=0,0,RES_hhdet_in_fec!E121/0.086*1000000/RES_hhdet_in_new!E121)</f>
        <v>0</v>
      </c>
      <c r="F121" s="156">
        <f>IF(RES_hhdet_in_fec!F121=0,0,RES_hhdet_in_fec!F121/0.086*1000000/RES_hhdet_in_new!F121)</f>
        <v>0</v>
      </c>
      <c r="G121" s="156">
        <f>IF(RES_hhdet_in_fec!G121=0,0,RES_hhdet_in_fec!G121/0.086*1000000/RES_hhdet_in_new!G121)</f>
        <v>0</v>
      </c>
      <c r="H121" s="156">
        <f>IF(RES_hhdet_in_fec!H121=0,0,RES_hhdet_in_fec!H121/0.086*1000000/RES_hhdet_in_new!H121)</f>
        <v>0</v>
      </c>
      <c r="I121" s="156">
        <f>IF(RES_hhdet_in_fec!I121=0,0,RES_hhdet_in_fec!I121/0.086*1000000/RES_hhdet_in_new!I121)</f>
        <v>0</v>
      </c>
      <c r="J121" s="156">
        <f>IF(RES_hhdet_in_fec!J121=0,0,RES_hhdet_in_fec!J121/0.086*1000000/RES_hhdet_in_new!J121)</f>
        <v>0</v>
      </c>
      <c r="K121" s="156">
        <f>IF(RES_hhdet_in_fec!K121=0,0,RES_hhdet_in_fec!K121/0.086*1000000/RES_hhdet_in_new!K121)</f>
        <v>0</v>
      </c>
      <c r="L121" s="156">
        <f>IF(RES_hhdet_in_fec!L121=0,0,RES_hhdet_in_fec!L121/0.086*1000000/RES_hhdet_in_new!L121)</f>
        <v>0</v>
      </c>
      <c r="M121" s="156">
        <f>IF(RES_hhdet_in_fec!M121=0,0,RES_hhdet_in_fec!M121/0.086*1000000/RES_hhdet_in_new!M121)</f>
        <v>0</v>
      </c>
      <c r="N121" s="156">
        <f>IF(RES_hhdet_in_fec!N121=0,0,RES_hhdet_in_fec!N121/0.086*1000000/RES_hhdet_in_new!N121)</f>
        <v>0</v>
      </c>
      <c r="O121" s="156">
        <f>IF(RES_hhdet_in_fec!O121=0,0,RES_hhdet_in_fec!O121/0.086*1000000/RES_hhdet_in_new!O121)</f>
        <v>0</v>
      </c>
      <c r="P121" s="156">
        <f>IF(RES_hhdet_in_fec!P121=0,0,RES_hhdet_in_fec!P121/0.086*1000000/RES_hhdet_in_new!P121)</f>
        <v>0</v>
      </c>
      <c r="Q121" s="156">
        <f>IF(RES_hhdet_in_fec!Q121=0,0,RES_hhdet_in_fec!Q121/0.086*1000000/RES_hhdet_in_new!Q121)</f>
        <v>0</v>
      </c>
    </row>
    <row r="122" spans="1:17" ht="12" customHeight="1" x14ac:dyDescent="0.25">
      <c r="A122" s="29" t="s">
        <v>140</v>
      </c>
      <c r="B122" s="57"/>
      <c r="C122" s="57">
        <f>IF(RES_hhdet_in_fec!C122=0,0,RES_hhdet_in_fec!C122/0.086*1000000/RES_hhdet_in_new!C122)</f>
        <v>0</v>
      </c>
      <c r="D122" s="57">
        <f>IF(RES_hhdet_in_fec!D122=0,0,RES_hhdet_in_fec!D122/0.086*1000000/RES_hhdet_in_new!D122)</f>
        <v>0</v>
      </c>
      <c r="E122" s="57">
        <f>IF(RES_hhdet_in_fec!E122=0,0,RES_hhdet_in_fec!E122/0.086*1000000/RES_hhdet_in_new!E122)</f>
        <v>0</v>
      </c>
      <c r="F122" s="57">
        <f>IF(RES_hhdet_in_fec!F122=0,0,RES_hhdet_in_fec!F122/0.086*1000000/RES_hhdet_in_new!F122)</f>
        <v>0</v>
      </c>
      <c r="G122" s="57">
        <f>IF(RES_hhdet_in_fec!G122=0,0,RES_hhdet_in_fec!G122/0.086*1000000/RES_hhdet_in_new!G122)</f>
        <v>0</v>
      </c>
      <c r="H122" s="57">
        <f>IF(RES_hhdet_in_fec!H122=0,0,RES_hhdet_in_fec!H122/0.086*1000000/RES_hhdet_in_new!H122)</f>
        <v>0</v>
      </c>
      <c r="I122" s="57">
        <f>IF(RES_hhdet_in_fec!I122=0,0,RES_hhdet_in_fec!I122/0.086*1000000/RES_hhdet_in_new!I122)</f>
        <v>0</v>
      </c>
      <c r="J122" s="57">
        <f>IF(RES_hhdet_in_fec!J122=0,0,RES_hhdet_in_fec!J122/0.086*1000000/RES_hhdet_in_new!J122)</f>
        <v>0</v>
      </c>
      <c r="K122" s="57">
        <f>IF(RES_hhdet_in_fec!K122=0,0,RES_hhdet_in_fec!K122/0.086*1000000/RES_hhdet_in_new!K122)</f>
        <v>0</v>
      </c>
      <c r="L122" s="57">
        <f>IF(RES_hhdet_in_fec!L122=0,0,RES_hhdet_in_fec!L122/0.086*1000000/RES_hhdet_in_new!L122)</f>
        <v>0</v>
      </c>
      <c r="M122" s="57">
        <f>IF(RES_hhdet_in_fec!M122=0,0,RES_hhdet_in_fec!M122/0.086*1000000/RES_hhdet_in_new!M122)</f>
        <v>0</v>
      </c>
      <c r="N122" s="57">
        <f>IF(RES_hhdet_in_fec!N122=0,0,RES_hhdet_in_fec!N122/0.086*1000000/RES_hhdet_in_new!N122)</f>
        <v>0</v>
      </c>
      <c r="O122" s="57">
        <f>IF(RES_hhdet_in_fec!O122=0,0,RES_hhdet_in_fec!O122/0.086*1000000/RES_hhdet_in_new!O122)</f>
        <v>0</v>
      </c>
      <c r="P122" s="57">
        <f>IF(RES_hhdet_in_fec!P122=0,0,RES_hhdet_in_fec!P122/0.086*1000000/RES_hhdet_in_new!P122)</f>
        <v>0</v>
      </c>
      <c r="Q122" s="57">
        <f>IF(RES_hhdet_in_fec!Q122=0,0,RES_hhdet_in_fec!Q122/0.086*1000000/RES_hhdet_in_new!Q122)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68">
        <f t="shared" ref="C124" si="102">SUM(C125,C128,C130,C139)</f>
        <v>16213.372798494343</v>
      </c>
      <c r="D124" s="168">
        <f t="shared" ref="D124" si="103">SUM(D125,D128,D130,D139)</f>
        <v>15495.324663424459</v>
      </c>
      <c r="E124" s="168">
        <f t="shared" ref="E124" si="104">SUM(E125,E128,E130,E139)</f>
        <v>15484.554249091172</v>
      </c>
      <c r="F124" s="168">
        <f t="shared" ref="F124" si="105">SUM(F125,F128,F130,F139)</f>
        <v>14604.024682895672</v>
      </c>
      <c r="G124" s="168">
        <f t="shared" ref="G124" si="106">SUM(G125,G128,G130,G139)</f>
        <v>14316.801386328365</v>
      </c>
      <c r="H124" s="168">
        <f t="shared" ref="H124" si="107">SUM(H125,H128,H130,H139)</f>
        <v>13124.432538751375</v>
      </c>
      <c r="I124" s="168">
        <f t="shared" ref="I124" si="108">SUM(I125,I128,I130,I139)</f>
        <v>13210.379959614613</v>
      </c>
      <c r="J124" s="168">
        <f t="shared" ref="J124" si="109">SUM(J125,J128,J130,J139)</f>
        <v>13192.69617387721</v>
      </c>
      <c r="K124" s="168">
        <f t="shared" ref="K124" si="110">SUM(K125,K128,K130,K139)</f>
        <v>12755.252222514942</v>
      </c>
      <c r="L124" s="168">
        <f t="shared" ref="L124" si="111">SUM(L125,L128,L130,L139)</f>
        <v>14159.890353304134</v>
      </c>
      <c r="M124" s="168">
        <f t="shared" ref="M124" si="112">SUM(M125,M128,M130,M139)</f>
        <v>13011.147258998735</v>
      </c>
      <c r="N124" s="168">
        <f t="shared" ref="N124" si="113">SUM(N125,N128,N130,N139)</f>
        <v>13489.622319221444</v>
      </c>
      <c r="O124" s="168">
        <f t="shared" ref="O124" si="114">SUM(O125,O128,O130,O139)</f>
        <v>14543.527487452044</v>
      </c>
      <c r="P124" s="168">
        <f t="shared" ref="P124" si="115">SUM(P125,P128,P130,P139)</f>
        <v>12421.91682768401</v>
      </c>
      <c r="Q124" s="168">
        <f t="shared" ref="Q124" si="116">SUM(Q125,Q128,Q130,Q139)</f>
        <v>13281.169596211204</v>
      </c>
    </row>
    <row r="125" spans="1:17" ht="12.95" customHeight="1" x14ac:dyDescent="0.25">
      <c r="A125" s="158" t="s">
        <v>65</v>
      </c>
      <c r="B125" s="157"/>
      <c r="C125" s="157">
        <f t="shared" ref="C125:Q125" si="117">SUM(C126:C127)</f>
        <v>12597.494863228027</v>
      </c>
      <c r="D125" s="157">
        <f t="shared" si="117"/>
        <v>12101.963806504373</v>
      </c>
      <c r="E125" s="157">
        <f t="shared" si="117"/>
        <v>12001.393424612688</v>
      </c>
      <c r="F125" s="157">
        <f t="shared" si="117"/>
        <v>11233.022239390979</v>
      </c>
      <c r="G125" s="157">
        <f t="shared" si="117"/>
        <v>10967.294439634443</v>
      </c>
      <c r="H125" s="157">
        <f t="shared" si="117"/>
        <v>9783.9585975443642</v>
      </c>
      <c r="I125" s="157">
        <f t="shared" si="117"/>
        <v>10057.389305184122</v>
      </c>
      <c r="J125" s="157">
        <f t="shared" si="117"/>
        <v>9877.9094651912728</v>
      </c>
      <c r="K125" s="157">
        <f t="shared" si="117"/>
        <v>9611.0440652500456</v>
      </c>
      <c r="L125" s="157">
        <f t="shared" si="117"/>
        <v>10939.785524126653</v>
      </c>
      <c r="M125" s="157">
        <f t="shared" si="117"/>
        <v>9790.2824459915137</v>
      </c>
      <c r="N125" s="157">
        <f t="shared" si="117"/>
        <v>10229.836748129528</v>
      </c>
      <c r="O125" s="157">
        <f t="shared" si="117"/>
        <v>11479.853304417222</v>
      </c>
      <c r="P125" s="157">
        <f t="shared" si="117"/>
        <v>9139.6069969874316</v>
      </c>
      <c r="Q125" s="157">
        <f t="shared" si="117"/>
        <v>10169.509204808577</v>
      </c>
    </row>
    <row r="126" spans="1:17" ht="12" customHeight="1" x14ac:dyDescent="0.25">
      <c r="A126" s="23" t="s">
        <v>149</v>
      </c>
      <c r="B126" s="156"/>
      <c r="C126" s="156">
        <f>IF(RES_hhdet_in_fec!C126=0,0,RES_hhdet_in_fec!C126/0.086*1000000/RES_hhdet_in_new!C126)</f>
        <v>12545.235722798563</v>
      </c>
      <c r="D126" s="156">
        <f>IF(RES_hhdet_in_fec!D126=0,0,RES_hhdet_in_fec!D126/0.086*1000000/RES_hhdet_in_new!D126)</f>
        <v>12044.989233130196</v>
      </c>
      <c r="E126" s="156">
        <f>IF(RES_hhdet_in_fec!E126=0,0,RES_hhdet_in_fec!E126/0.086*1000000/RES_hhdet_in_new!E126)</f>
        <v>11944.591847946022</v>
      </c>
      <c r="F126" s="156">
        <f>IF(RES_hhdet_in_fec!F126=0,0,RES_hhdet_in_fec!F126/0.086*1000000/RES_hhdet_in_new!F126)</f>
        <v>11189.371505360828</v>
      </c>
      <c r="G126" s="156">
        <f>IF(RES_hhdet_in_fec!G126=0,0,RES_hhdet_in_fec!G126/0.086*1000000/RES_hhdet_in_new!G126)</f>
        <v>10925.604044140859</v>
      </c>
      <c r="H126" s="156">
        <f>IF(RES_hhdet_in_fec!H126=0,0,RES_hhdet_in_fec!H126/0.086*1000000/RES_hhdet_in_new!H126)</f>
        <v>9754.4199339397928</v>
      </c>
      <c r="I126" s="156">
        <f>IF(RES_hhdet_in_fec!I126=0,0,RES_hhdet_in_fec!I126/0.086*1000000/RES_hhdet_in_new!I126)</f>
        <v>9999.4646920414871</v>
      </c>
      <c r="J126" s="156">
        <f>IF(RES_hhdet_in_fec!J126=0,0,RES_hhdet_in_fec!J126/0.086*1000000/RES_hhdet_in_new!J126)</f>
        <v>9838.6978571955442</v>
      </c>
      <c r="K126" s="156">
        <f>IF(RES_hhdet_in_fec!K126=0,0,RES_hhdet_in_fec!K126/0.086*1000000/RES_hhdet_in_new!K126)</f>
        <v>9567.5582185935327</v>
      </c>
      <c r="L126" s="156">
        <f>IF(RES_hhdet_in_fec!L126=0,0,RES_hhdet_in_fec!L126/0.086*1000000/RES_hhdet_in_new!L126)</f>
        <v>10895.786589614054</v>
      </c>
      <c r="M126" s="156">
        <f>IF(RES_hhdet_in_fec!M126=0,0,RES_hhdet_in_fec!M126/0.086*1000000/RES_hhdet_in_new!M126)</f>
        <v>9744.0033996409511</v>
      </c>
      <c r="N126" s="156">
        <f>IF(RES_hhdet_in_fec!N126=0,0,RES_hhdet_in_fec!N126/0.086*1000000/RES_hhdet_in_new!N126)</f>
        <v>10176.306670907534</v>
      </c>
      <c r="O126" s="156">
        <f>IF(RES_hhdet_in_fec!O126=0,0,RES_hhdet_in_fec!O126/0.086*1000000/RES_hhdet_in_new!O126)</f>
        <v>11451.020480302224</v>
      </c>
      <c r="P126" s="156">
        <f>IF(RES_hhdet_in_fec!P126=0,0,RES_hhdet_in_fec!P126/0.086*1000000/RES_hhdet_in_new!P126)</f>
        <v>9077.3066488587556</v>
      </c>
      <c r="Q126" s="156">
        <f>IF(RES_hhdet_in_fec!Q126=0,0,RES_hhdet_in_fec!Q126/0.086*1000000/RES_hhdet_in_new!Q126)</f>
        <v>10120.357052004601</v>
      </c>
    </row>
    <row r="127" spans="1:17" ht="12" customHeight="1" x14ac:dyDescent="0.25">
      <c r="A127" s="23" t="s">
        <v>60</v>
      </c>
      <c r="B127" s="156"/>
      <c r="C127" s="156">
        <f>IF(RES_hhdet_in_fec!C127=0,0,RES_hhdet_in_fec!C127/0.086*1000000/RES_hhdet_in_new!C126)</f>
        <v>52.259140429462931</v>
      </c>
      <c r="D127" s="156">
        <f>IF(RES_hhdet_in_fec!D127=0,0,RES_hhdet_in_fec!D127/0.086*1000000/RES_hhdet_in_new!D126)</f>
        <v>56.974573374177417</v>
      </c>
      <c r="E127" s="156">
        <f>IF(RES_hhdet_in_fec!E127=0,0,RES_hhdet_in_fec!E127/0.086*1000000/RES_hhdet_in_new!E126)</f>
        <v>56.80157666666743</v>
      </c>
      <c r="F127" s="156">
        <f>IF(RES_hhdet_in_fec!F127=0,0,RES_hhdet_in_fec!F127/0.086*1000000/RES_hhdet_in_new!F126)</f>
        <v>43.650734030150247</v>
      </c>
      <c r="G127" s="156">
        <f>IF(RES_hhdet_in_fec!G127=0,0,RES_hhdet_in_fec!G127/0.086*1000000/RES_hhdet_in_new!G126)</f>
        <v>41.690395493585015</v>
      </c>
      <c r="H127" s="156">
        <f>IF(RES_hhdet_in_fec!H127=0,0,RES_hhdet_in_fec!H127/0.086*1000000/RES_hhdet_in_new!H126)</f>
        <v>29.538663604571219</v>
      </c>
      <c r="I127" s="156">
        <f>IF(RES_hhdet_in_fec!I127=0,0,RES_hhdet_in_fec!I127/0.086*1000000/RES_hhdet_in_new!I126)</f>
        <v>57.92461314263447</v>
      </c>
      <c r="J127" s="156">
        <f>IF(RES_hhdet_in_fec!J127=0,0,RES_hhdet_in_fec!J127/0.086*1000000/RES_hhdet_in_new!J126)</f>
        <v>39.211607995727832</v>
      </c>
      <c r="K127" s="156">
        <f>IF(RES_hhdet_in_fec!K127=0,0,RES_hhdet_in_fec!K127/0.086*1000000/RES_hhdet_in_new!K126)</f>
        <v>43.485846656513196</v>
      </c>
      <c r="L127" s="156">
        <f>IF(RES_hhdet_in_fec!L127=0,0,RES_hhdet_in_fec!L127/0.086*1000000/RES_hhdet_in_new!L126)</f>
        <v>43.998934512600286</v>
      </c>
      <c r="M127" s="156">
        <f>IF(RES_hhdet_in_fec!M127=0,0,RES_hhdet_in_fec!M127/0.086*1000000/RES_hhdet_in_new!M126)</f>
        <v>46.279046350561863</v>
      </c>
      <c r="N127" s="156">
        <f>IF(RES_hhdet_in_fec!N127=0,0,RES_hhdet_in_fec!N127/0.086*1000000/RES_hhdet_in_new!N126)</f>
        <v>53.530077221993793</v>
      </c>
      <c r="O127" s="156">
        <f>IF(RES_hhdet_in_fec!O127=0,0,RES_hhdet_in_fec!O127/0.086*1000000/RES_hhdet_in_new!O126)</f>
        <v>28.832824114998285</v>
      </c>
      <c r="P127" s="156">
        <f>IF(RES_hhdet_in_fec!P127=0,0,RES_hhdet_in_fec!P127/0.086*1000000/RES_hhdet_in_new!P126)</f>
        <v>62.300348128676191</v>
      </c>
      <c r="Q127" s="156">
        <f>IF(RES_hhdet_in_fec!Q127=0,0,RES_hhdet_in_fec!Q127/0.086*1000000/RES_hhdet_in_new!Q126)</f>
        <v>49.152152803976151</v>
      </c>
    </row>
    <row r="128" spans="1:17" ht="12.95" customHeight="1" x14ac:dyDescent="0.25">
      <c r="A128" s="158" t="s">
        <v>112</v>
      </c>
      <c r="B128" s="157"/>
      <c r="C128" s="157">
        <f t="shared" ref="C128:Q128" si="118">C129</f>
        <v>701.02834150259696</v>
      </c>
      <c r="D128" s="157">
        <f t="shared" si="118"/>
        <v>672.68957146507069</v>
      </c>
      <c r="E128" s="157">
        <f t="shared" si="118"/>
        <v>651.99073302400109</v>
      </c>
      <c r="F128" s="157">
        <f t="shared" si="118"/>
        <v>621.83492751520259</v>
      </c>
      <c r="G128" s="157">
        <f t="shared" si="118"/>
        <v>596.89604245209671</v>
      </c>
      <c r="H128" s="157">
        <f t="shared" si="118"/>
        <v>559.23355781616988</v>
      </c>
      <c r="I128" s="157">
        <f t="shared" si="118"/>
        <v>565.31484849831315</v>
      </c>
      <c r="J128" s="157">
        <f t="shared" si="118"/>
        <v>559.43746314031364</v>
      </c>
      <c r="K128" s="157">
        <f t="shared" si="118"/>
        <v>538.4408586999316</v>
      </c>
      <c r="L128" s="157">
        <f t="shared" si="118"/>
        <v>483.34098487564063</v>
      </c>
      <c r="M128" s="157">
        <f t="shared" si="118"/>
        <v>475.73878096201838</v>
      </c>
      <c r="N128" s="157">
        <f t="shared" si="118"/>
        <v>451.93348385457489</v>
      </c>
      <c r="O128" s="157">
        <f t="shared" si="118"/>
        <v>444.47034730017845</v>
      </c>
      <c r="P128" s="157">
        <f t="shared" si="118"/>
        <v>430.17140273395393</v>
      </c>
      <c r="Q128" s="157">
        <f t="shared" si="118"/>
        <v>399.9112395816091</v>
      </c>
    </row>
    <row r="129" spans="1:17" ht="12" customHeight="1" x14ac:dyDescent="0.25">
      <c r="A129" s="23" t="s">
        <v>60</v>
      </c>
      <c r="B129" s="156"/>
      <c r="C129" s="156">
        <f>IF(RES_hhdet_in_fec!C129=0,0,RES_hhdet_in_fec!C129/0.086*1000000/RES_hhdet_in_new!C129)</f>
        <v>701.02834150259696</v>
      </c>
      <c r="D129" s="156">
        <f>IF(RES_hhdet_in_fec!D129=0,0,RES_hhdet_in_fec!D129/0.086*1000000/RES_hhdet_in_new!D129)</f>
        <v>672.68957146507069</v>
      </c>
      <c r="E129" s="156">
        <f>IF(RES_hhdet_in_fec!E129=0,0,RES_hhdet_in_fec!E129/0.086*1000000/RES_hhdet_in_new!E129)</f>
        <v>651.99073302400109</v>
      </c>
      <c r="F129" s="156">
        <f>IF(RES_hhdet_in_fec!F129=0,0,RES_hhdet_in_fec!F129/0.086*1000000/RES_hhdet_in_new!F129)</f>
        <v>621.83492751520259</v>
      </c>
      <c r="G129" s="156">
        <f>IF(RES_hhdet_in_fec!G129=0,0,RES_hhdet_in_fec!G129/0.086*1000000/RES_hhdet_in_new!G129)</f>
        <v>596.89604245209671</v>
      </c>
      <c r="H129" s="156">
        <f>IF(RES_hhdet_in_fec!H129=0,0,RES_hhdet_in_fec!H129/0.086*1000000/RES_hhdet_in_new!H129)</f>
        <v>559.23355781616988</v>
      </c>
      <c r="I129" s="156">
        <f>IF(RES_hhdet_in_fec!I129=0,0,RES_hhdet_in_fec!I129/0.086*1000000/RES_hhdet_in_new!I129)</f>
        <v>565.31484849831315</v>
      </c>
      <c r="J129" s="156">
        <f>IF(RES_hhdet_in_fec!J129=0,0,RES_hhdet_in_fec!J129/0.086*1000000/RES_hhdet_in_new!J129)</f>
        <v>559.43746314031364</v>
      </c>
      <c r="K129" s="156">
        <f>IF(RES_hhdet_in_fec!K129=0,0,RES_hhdet_in_fec!K129/0.086*1000000/RES_hhdet_in_new!K129)</f>
        <v>538.4408586999316</v>
      </c>
      <c r="L129" s="156">
        <f>IF(RES_hhdet_in_fec!L129=0,0,RES_hhdet_in_fec!L129/0.086*1000000/RES_hhdet_in_new!L129)</f>
        <v>483.34098487564063</v>
      </c>
      <c r="M129" s="156">
        <f>IF(RES_hhdet_in_fec!M129=0,0,RES_hhdet_in_fec!M129/0.086*1000000/RES_hhdet_in_new!M129)</f>
        <v>475.73878096201838</v>
      </c>
      <c r="N129" s="156">
        <f>IF(RES_hhdet_in_fec!N129=0,0,RES_hhdet_in_fec!N129/0.086*1000000/RES_hhdet_in_new!N129)</f>
        <v>451.93348385457489</v>
      </c>
      <c r="O129" s="156">
        <f>IF(RES_hhdet_in_fec!O129=0,0,RES_hhdet_in_fec!O129/0.086*1000000/RES_hhdet_in_new!O129)</f>
        <v>444.47034730017845</v>
      </c>
      <c r="P129" s="156">
        <f>IF(RES_hhdet_in_fec!P129=0,0,RES_hhdet_in_fec!P129/0.086*1000000/RES_hhdet_in_new!P129)</f>
        <v>430.17140273395393</v>
      </c>
      <c r="Q129" s="156">
        <f>IF(RES_hhdet_in_fec!Q129=0,0,RES_hhdet_in_fec!Q129/0.086*1000000/RES_hhdet_in_new!Q129)</f>
        <v>399.9112395816091</v>
      </c>
    </row>
    <row r="130" spans="1:17" ht="12" customHeight="1" x14ac:dyDescent="0.25">
      <c r="A130" s="158" t="s">
        <v>63</v>
      </c>
      <c r="B130" s="157"/>
      <c r="C130" s="157">
        <f>IF(SUM(RES_hhdet_in_fec!C131:C132,RES_hhdet_in_fec!C135:C136)=0,0,SUM(RES_hhdet_in_fec!C131:C132,RES_hhdet_in_fec!C135:C136)/0.086*1000000/SUM(RES_hhdet_in_new!C131:C132,RES_hhdet_in_new!C135:C136))</f>
        <v>2128.8961896280534</v>
      </c>
      <c r="D130" s="157">
        <f>IF(SUM(RES_hhdet_in_fec!D131:D132,RES_hhdet_in_fec!D135:D136)=0,0,SUM(RES_hhdet_in_fec!D131:D132,RES_hhdet_in_fec!D135:D136)/0.086*1000000/SUM(RES_hhdet_in_new!D131:D132,RES_hhdet_in_new!D135:D136))</f>
        <v>1926.1714924866292</v>
      </c>
      <c r="E130" s="157">
        <f>IF(SUM(RES_hhdet_in_fec!E131:E132,RES_hhdet_in_fec!E135:E136)=0,0,SUM(RES_hhdet_in_fec!E131:E132,RES_hhdet_in_fec!E135:E136)/0.086*1000000/SUM(RES_hhdet_in_new!E131:E132,RES_hhdet_in_new!E135:E136))</f>
        <v>2031.263037478119</v>
      </c>
      <c r="F130" s="157">
        <f>IF(SUM(RES_hhdet_in_fec!F131:F132,RES_hhdet_in_fec!F135:F136)=0,0,SUM(RES_hhdet_in_fec!F131:F132,RES_hhdet_in_fec!F135:F136)/0.086*1000000/SUM(RES_hhdet_in_new!F131:F132,RES_hhdet_in_new!F135:F136))</f>
        <v>1972.0814833324969</v>
      </c>
      <c r="G130" s="157">
        <f>IF(SUM(RES_hhdet_in_fec!G131:G132,RES_hhdet_in_fec!G135:G136)=0,0,SUM(RES_hhdet_in_fec!G131:G132,RES_hhdet_in_fec!G135:G136)/0.086*1000000/SUM(RES_hhdet_in_new!G131:G132,RES_hhdet_in_new!G135:G136))</f>
        <v>1991.409386533561</v>
      </c>
      <c r="H130" s="157">
        <f>IF(SUM(RES_hhdet_in_fec!H131:H132,RES_hhdet_in_fec!H135:H136)=0,0,SUM(RES_hhdet_in_fec!H131:H132,RES_hhdet_in_fec!H135:H136)/0.086*1000000/SUM(RES_hhdet_in_new!H131:H132,RES_hhdet_in_new!H135:H136))</f>
        <v>2028.5351032907461</v>
      </c>
      <c r="I130" s="157">
        <f>IF(SUM(RES_hhdet_in_fec!I131:I132,RES_hhdet_in_fec!I135:I136)=0,0,SUM(RES_hhdet_in_fec!I131:I132,RES_hhdet_in_fec!I135:I136)/0.086*1000000/SUM(RES_hhdet_in_new!I131:I132,RES_hhdet_in_new!I135:I136))</f>
        <v>1816.025273978111</v>
      </c>
      <c r="J130" s="157">
        <f>IF(SUM(RES_hhdet_in_fec!J131:J132,RES_hhdet_in_fec!J135:J136)=0,0,SUM(RES_hhdet_in_fec!J131:J132,RES_hhdet_in_fec!J135:J136)/0.086*1000000/SUM(RES_hhdet_in_new!J131:J132,RES_hhdet_in_new!J135:J136))</f>
        <v>2009.361228870288</v>
      </c>
      <c r="K130" s="157">
        <f>IF(SUM(RES_hhdet_in_fec!K131:K132,RES_hhdet_in_fec!K135:K136)=0,0,SUM(RES_hhdet_in_fec!K131:K132,RES_hhdet_in_fec!K135:K136)/0.086*1000000/SUM(RES_hhdet_in_new!K131:K132,RES_hhdet_in_new!K135:K136))</f>
        <v>1817.2759362684492</v>
      </c>
      <c r="L130" s="157">
        <f>IF(SUM(RES_hhdet_in_fec!L131:L132,RES_hhdet_in_fec!L135:L136)=0,0,SUM(RES_hhdet_in_fec!L131:L132,RES_hhdet_in_fec!L135:L136)/0.086*1000000/SUM(RES_hhdet_in_new!L131:L132,RES_hhdet_in_new!L135:L136))</f>
        <v>1972.519205235199</v>
      </c>
      <c r="M130" s="157">
        <f>IF(SUM(RES_hhdet_in_fec!M131:M132,RES_hhdet_in_fec!M135:M136)=0,0,SUM(RES_hhdet_in_fec!M131:M132,RES_hhdet_in_fec!M135:M136)/0.086*1000000/SUM(RES_hhdet_in_new!M131:M132,RES_hhdet_in_new!M135:M136))</f>
        <v>1965.465747722307</v>
      </c>
      <c r="N130" s="157">
        <f>IF(SUM(RES_hhdet_in_fec!N131:N132,RES_hhdet_in_fec!N135:N136)=0,0,SUM(RES_hhdet_in_fec!N131:N132,RES_hhdet_in_fec!N135:N136)/0.086*1000000/SUM(RES_hhdet_in_new!N131:N132,RES_hhdet_in_new!N135:N136))</f>
        <v>1987.3385757084041</v>
      </c>
      <c r="O130" s="157">
        <f>IF(SUM(RES_hhdet_in_fec!O131:O132,RES_hhdet_in_fec!O135:O136)=0,0,SUM(RES_hhdet_in_fec!O131:O132,RES_hhdet_in_fec!O135:O136)/0.086*1000000/SUM(RES_hhdet_in_new!O131:O132,RES_hhdet_in_new!O135:O136))</f>
        <v>1842.7360992100776</v>
      </c>
      <c r="P130" s="157">
        <f>IF(SUM(RES_hhdet_in_fec!P131:P132,RES_hhdet_in_fec!P135:P136)=0,0,SUM(RES_hhdet_in_fec!P131:P132,RES_hhdet_in_fec!P135:P136)/0.086*1000000/SUM(RES_hhdet_in_new!P131:P132,RES_hhdet_in_new!P135:P136))</f>
        <v>2023.9904899757059</v>
      </c>
      <c r="Q130" s="157">
        <f>IF(SUM(RES_hhdet_in_fec!Q131:Q132,RES_hhdet_in_fec!Q135:Q136)=0,0,SUM(RES_hhdet_in_fec!Q131:Q132,RES_hhdet_in_fec!Q135:Q136)/0.086*1000000/SUM(RES_hhdet_in_new!Q131:Q132,RES_hhdet_in_new!Q135:Q136))</f>
        <v>1910.0702469079397</v>
      </c>
    </row>
    <row r="131" spans="1:17" ht="12" customHeight="1" x14ac:dyDescent="0.25">
      <c r="A131" s="167" t="s">
        <v>148</v>
      </c>
      <c r="B131" s="132"/>
      <c r="C131" s="132">
        <f>IF(RES_hhdet_in_fec!C131=0,0,RES_hhdet_in_fec!C131/0.086*1000000/RES_hhdet_in_new!C131)</f>
        <v>1942.883964866114</v>
      </c>
      <c r="D131" s="132">
        <f>IF(RES_hhdet_in_fec!D131=0,0,RES_hhdet_in_fec!D131/0.086*1000000/RES_hhdet_in_new!D131)</f>
        <v>1938.4985721389346</v>
      </c>
      <c r="E131" s="132">
        <f>IF(RES_hhdet_in_fec!E131=0,0,RES_hhdet_in_fec!E131/0.086*1000000/RES_hhdet_in_new!E131)</f>
        <v>1927.2082078574122</v>
      </c>
      <c r="F131" s="132">
        <f>IF(RES_hhdet_in_fec!F131=0,0,RES_hhdet_in_fec!F131/0.086*1000000/RES_hhdet_in_new!F131)</f>
        <v>1913.0605955755379</v>
      </c>
      <c r="G131" s="132">
        <f>IF(RES_hhdet_in_fec!G131=0,0,RES_hhdet_in_fec!G131/0.086*1000000/RES_hhdet_in_new!G131)</f>
        <v>0</v>
      </c>
      <c r="H131" s="132">
        <f>IF(RES_hhdet_in_fec!H131=0,0,RES_hhdet_in_fec!H131/0.086*1000000/RES_hhdet_in_new!H131)</f>
        <v>0</v>
      </c>
      <c r="I131" s="132">
        <f>IF(RES_hhdet_in_fec!I131=0,0,RES_hhdet_in_fec!I131/0.086*1000000/RES_hhdet_in_new!I131)</f>
        <v>0</v>
      </c>
      <c r="J131" s="132">
        <f>IF(RES_hhdet_in_fec!J131=0,0,RES_hhdet_in_fec!J131/0.086*1000000/RES_hhdet_in_new!J131)</f>
        <v>1841.0971080772524</v>
      </c>
      <c r="K131" s="132">
        <f>IF(RES_hhdet_in_fec!K131=0,0,RES_hhdet_in_fec!K131/0.086*1000000/RES_hhdet_in_new!K131)</f>
        <v>0</v>
      </c>
      <c r="L131" s="132">
        <f>IF(RES_hhdet_in_fec!L131=0,0,RES_hhdet_in_fec!L131/0.086*1000000/RES_hhdet_in_new!L131)</f>
        <v>0</v>
      </c>
      <c r="M131" s="132">
        <f>IF(RES_hhdet_in_fec!M131=0,0,RES_hhdet_in_fec!M131/0.086*1000000/RES_hhdet_in_new!M131)</f>
        <v>0</v>
      </c>
      <c r="N131" s="132">
        <f>IF(RES_hhdet_in_fec!N131=0,0,RES_hhdet_in_fec!N131/0.086*1000000/RES_hhdet_in_new!N131)</f>
        <v>0</v>
      </c>
      <c r="O131" s="132">
        <f>IF(RES_hhdet_in_fec!O131=0,0,RES_hhdet_in_fec!O131/0.086*1000000/RES_hhdet_in_new!O131)</f>
        <v>0</v>
      </c>
      <c r="P131" s="132">
        <f>IF(RES_hhdet_in_fec!P131=0,0,RES_hhdet_in_fec!P131/0.086*1000000/RES_hhdet_in_new!P131)</f>
        <v>1839.9106793208628</v>
      </c>
      <c r="Q131" s="132">
        <f>IF(RES_hhdet_in_fec!Q131=0,0,RES_hhdet_in_fec!Q131/0.086*1000000/RES_hhdet_in_new!Q131)</f>
        <v>1833.3053774041971</v>
      </c>
    </row>
    <row r="132" spans="1:17" ht="12" customHeight="1" x14ac:dyDescent="0.25">
      <c r="A132" s="167" t="s">
        <v>147</v>
      </c>
      <c r="B132" s="132"/>
      <c r="C132" s="132">
        <f>IF(RES_hhdet_in_fec!C132=0,0,RES_hhdet_in_fec!C132/0.086*1000000/RES_hhdet_in_new!C132)</f>
        <v>1855.7926926515495</v>
      </c>
      <c r="D132" s="132">
        <f>IF(RES_hhdet_in_fec!D132=0,0,RES_hhdet_in_fec!D132/0.086*1000000/RES_hhdet_in_new!D132)</f>
        <v>1857.712343302255</v>
      </c>
      <c r="E132" s="132">
        <f>IF(RES_hhdet_in_fec!E132=0,0,RES_hhdet_in_fec!E132/0.086*1000000/RES_hhdet_in_new!E132)</f>
        <v>1854.2356801542826</v>
      </c>
      <c r="F132" s="132">
        <f>IF(RES_hhdet_in_fec!F132=0,0,RES_hhdet_in_fec!F132/0.086*1000000/RES_hhdet_in_new!F132)</f>
        <v>1847.4045576672152</v>
      </c>
      <c r="G132" s="132">
        <f>IF(RES_hhdet_in_fec!G132=0,0,RES_hhdet_in_fec!G132/0.086*1000000/RES_hhdet_in_new!G132)</f>
        <v>1874.1277986404932</v>
      </c>
      <c r="H132" s="132">
        <f>IF(RES_hhdet_in_fec!H132=0,0,RES_hhdet_in_fec!H132/0.086*1000000/RES_hhdet_in_new!H132)</f>
        <v>1819.4393595365266</v>
      </c>
      <c r="I132" s="132">
        <f>IF(RES_hhdet_in_fec!I132=0,0,RES_hhdet_in_fec!I132/0.086*1000000/RES_hhdet_in_new!I132)</f>
        <v>1816.025273978111</v>
      </c>
      <c r="J132" s="132">
        <f>IF(RES_hhdet_in_fec!J132=0,0,RES_hhdet_in_fec!J132/0.086*1000000/RES_hhdet_in_new!J132)</f>
        <v>1792.23628450449</v>
      </c>
      <c r="K132" s="132">
        <f>IF(RES_hhdet_in_fec!K132=0,0,RES_hhdet_in_fec!K132/0.086*1000000/RES_hhdet_in_new!K132)</f>
        <v>1810.0741669059134</v>
      </c>
      <c r="L132" s="132">
        <f>IF(RES_hhdet_in_fec!L132=0,0,RES_hhdet_in_fec!L132/0.086*1000000/RES_hhdet_in_new!L132)</f>
        <v>1813.3506927986818</v>
      </c>
      <c r="M132" s="132">
        <f>IF(RES_hhdet_in_fec!M132=0,0,RES_hhdet_in_fec!M132/0.086*1000000/RES_hhdet_in_new!M132)</f>
        <v>1815.957916621624</v>
      </c>
      <c r="N132" s="132">
        <f>IF(RES_hhdet_in_fec!N132=0,0,RES_hhdet_in_fec!N132/0.086*1000000/RES_hhdet_in_new!N132)</f>
        <v>1809.8794138849321</v>
      </c>
      <c r="O132" s="132">
        <f>IF(RES_hhdet_in_fec!O132=0,0,RES_hhdet_in_fec!O132/0.086*1000000/RES_hhdet_in_new!O132)</f>
        <v>1799.7948367652627</v>
      </c>
      <c r="P132" s="132">
        <f>IF(RES_hhdet_in_fec!P132=0,0,RES_hhdet_in_fec!P132/0.086*1000000/RES_hhdet_in_new!P132)</f>
        <v>1800.8151054993903</v>
      </c>
      <c r="Q132" s="132">
        <f>IF(RES_hhdet_in_fec!Q132=0,0,RES_hhdet_in_fec!Q132/0.086*1000000/RES_hhdet_in_new!Q132)</f>
        <v>1793.4053793517892</v>
      </c>
    </row>
    <row r="133" spans="1:17" ht="12" customHeight="1" x14ac:dyDescent="0.25">
      <c r="A133" s="166" t="s">
        <v>61</v>
      </c>
      <c r="B133" s="165"/>
      <c r="C133" s="165">
        <f>IF(RES_hhdet_in_fec!C133=0,0,RES_hhdet_in_fec!C133/0.086*1000000/RES_hhdet_in_new!C132)</f>
        <v>1270.8146391669397</v>
      </c>
      <c r="D133" s="165">
        <f>IF(RES_hhdet_in_fec!D133=0,0,RES_hhdet_in_fec!D133/0.086*1000000/RES_hhdet_in_new!D132)</f>
        <v>1269.8882288565001</v>
      </c>
      <c r="E133" s="165">
        <f>IF(RES_hhdet_in_fec!E133=0,0,RES_hhdet_in_fec!E133/0.086*1000000/RES_hhdet_in_new!E132)</f>
        <v>1265.295904032688</v>
      </c>
      <c r="F133" s="165">
        <f>IF(RES_hhdet_in_fec!F133=0,0,RES_hhdet_in_fec!F133/0.086*1000000/RES_hhdet_in_new!F132)</f>
        <v>1258.3753902053461</v>
      </c>
      <c r="G133" s="165">
        <f>IF(RES_hhdet_in_fec!G133=0,0,RES_hhdet_in_fec!G133/0.086*1000000/RES_hhdet_in_new!G132)</f>
        <v>1281.4982088274839</v>
      </c>
      <c r="H133" s="165">
        <f>IF(RES_hhdet_in_fec!H133=0,0,RES_hhdet_in_fec!H133/0.086*1000000/RES_hhdet_in_new!H132)</f>
        <v>1231.159268970029</v>
      </c>
      <c r="I133" s="165">
        <f>IF(RES_hhdet_in_fec!I133=0,0,RES_hhdet_in_fec!I133/0.086*1000000/RES_hhdet_in_new!I132)</f>
        <v>1231.4933716000846</v>
      </c>
      <c r="J133" s="165">
        <f>IF(RES_hhdet_in_fec!J133=0,0,RES_hhdet_in_fec!J133/0.086*1000000/RES_hhdet_in_new!J132)</f>
        <v>1213.4682559299006</v>
      </c>
      <c r="K133" s="165">
        <f>IF(RES_hhdet_in_fec!K133=0,0,RES_hhdet_in_fec!K133/0.086*1000000/RES_hhdet_in_new!K132)</f>
        <v>1223.7369220529781</v>
      </c>
      <c r="L133" s="165">
        <f>IF(RES_hhdet_in_fec!L133=0,0,RES_hhdet_in_fec!L133/0.086*1000000/RES_hhdet_in_new!L132)</f>
        <v>1215.3884103188382</v>
      </c>
      <c r="M133" s="165">
        <f>IF(RES_hhdet_in_fec!M133=0,0,RES_hhdet_in_fec!M133/0.086*1000000/RES_hhdet_in_new!M132)</f>
        <v>1234.6400813533985</v>
      </c>
      <c r="N133" s="165">
        <f>IF(RES_hhdet_in_fec!N133=0,0,RES_hhdet_in_fec!N133/0.086*1000000/RES_hhdet_in_new!N132)</f>
        <v>1221.6445474817242</v>
      </c>
      <c r="O133" s="165">
        <f>IF(RES_hhdet_in_fec!O133=0,0,RES_hhdet_in_fec!O133/0.086*1000000/RES_hhdet_in_new!O132)</f>
        <v>1201.6007839226129</v>
      </c>
      <c r="P133" s="165">
        <f>IF(RES_hhdet_in_fec!P133=0,0,RES_hhdet_in_fec!P133/0.086*1000000/RES_hhdet_in_new!P132)</f>
        <v>1225.4594102012923</v>
      </c>
      <c r="Q133" s="165">
        <f>IF(RES_hhdet_in_fec!Q133=0,0,RES_hhdet_in_fec!Q133/0.086*1000000/RES_hhdet_in_new!Q132)</f>
        <v>1209.7214780577453</v>
      </c>
    </row>
    <row r="134" spans="1:17" ht="12" customHeight="1" x14ac:dyDescent="0.25">
      <c r="A134" s="147" t="s">
        <v>59</v>
      </c>
      <c r="B134" s="164"/>
      <c r="C134" s="164">
        <f>IF(RES_hhdet_in_fec!C134=0,0,RES_hhdet_in_fec!C134/0.086*1000000/RES_hhdet_in_new!C132)</f>
        <v>584.97805348460975</v>
      </c>
      <c r="D134" s="164">
        <f>IF(RES_hhdet_in_fec!D134=0,0,RES_hhdet_in_fec!D134/0.086*1000000/RES_hhdet_in_new!D132)</f>
        <v>587.82411444575496</v>
      </c>
      <c r="E134" s="164">
        <f>IF(RES_hhdet_in_fec!E134=0,0,RES_hhdet_in_fec!E134/0.086*1000000/RES_hhdet_in_new!E132)</f>
        <v>588.93977612159449</v>
      </c>
      <c r="F134" s="164">
        <f>IF(RES_hhdet_in_fec!F134=0,0,RES_hhdet_in_fec!F134/0.086*1000000/RES_hhdet_in_new!F132)</f>
        <v>589.02916746186918</v>
      </c>
      <c r="G134" s="164">
        <f>IF(RES_hhdet_in_fec!G134=0,0,RES_hhdet_in_fec!G134/0.086*1000000/RES_hhdet_in_new!G132)</f>
        <v>592.62958981300937</v>
      </c>
      <c r="H134" s="164">
        <f>IF(RES_hhdet_in_fec!H134=0,0,RES_hhdet_in_fec!H134/0.086*1000000/RES_hhdet_in_new!H132)</f>
        <v>588.28009056649739</v>
      </c>
      <c r="I134" s="164">
        <f>IF(RES_hhdet_in_fec!I134=0,0,RES_hhdet_in_fec!I134/0.086*1000000/RES_hhdet_in_new!I132)</f>
        <v>584.5319023780263</v>
      </c>
      <c r="J134" s="164">
        <f>IF(RES_hhdet_in_fec!J134=0,0,RES_hhdet_in_fec!J134/0.086*1000000/RES_hhdet_in_new!J132)</f>
        <v>578.76802857458949</v>
      </c>
      <c r="K134" s="164">
        <f>IF(RES_hhdet_in_fec!K134=0,0,RES_hhdet_in_fec!K134/0.086*1000000/RES_hhdet_in_new!K132)</f>
        <v>586.33724485293521</v>
      </c>
      <c r="L134" s="164">
        <f>IF(RES_hhdet_in_fec!L134=0,0,RES_hhdet_in_fec!L134/0.086*1000000/RES_hhdet_in_new!L132)</f>
        <v>597.96228247984391</v>
      </c>
      <c r="M134" s="164">
        <f>IF(RES_hhdet_in_fec!M134=0,0,RES_hhdet_in_fec!M134/0.086*1000000/RES_hhdet_in_new!M132)</f>
        <v>581.31783526822539</v>
      </c>
      <c r="N134" s="164">
        <f>IF(RES_hhdet_in_fec!N134=0,0,RES_hhdet_in_fec!N134/0.086*1000000/RES_hhdet_in_new!N132)</f>
        <v>588.23486640320789</v>
      </c>
      <c r="O134" s="164">
        <f>IF(RES_hhdet_in_fec!O134=0,0,RES_hhdet_in_fec!O134/0.086*1000000/RES_hhdet_in_new!O132)</f>
        <v>598.19405284265031</v>
      </c>
      <c r="P134" s="164">
        <f>IF(RES_hhdet_in_fec!P134=0,0,RES_hhdet_in_fec!P134/0.086*1000000/RES_hhdet_in_new!P132)</f>
        <v>575.35569529809788</v>
      </c>
      <c r="Q134" s="164">
        <f>IF(RES_hhdet_in_fec!Q134=0,0,RES_hhdet_in_fec!Q134/0.086*1000000/RES_hhdet_in_new!Q132)</f>
        <v>583.68390129404384</v>
      </c>
    </row>
    <row r="135" spans="1:17" ht="12" customHeight="1" x14ac:dyDescent="0.25">
      <c r="A135" s="163" t="s">
        <v>142</v>
      </c>
      <c r="B135" s="162"/>
      <c r="C135" s="162">
        <f>IF(RES_hhdet_in_fec!C135=0,0,RES_hhdet_in_fec!C135/0.086*1000000/RES_hhdet_in_new!C135)</f>
        <v>2587.7884177982228</v>
      </c>
      <c r="D135" s="162">
        <f>IF(RES_hhdet_in_fec!D135=0,0,RES_hhdet_in_fec!D135/0.086*1000000/RES_hhdet_in_new!D135)</f>
        <v>2569.9311458622756</v>
      </c>
      <c r="E135" s="162">
        <f>IF(RES_hhdet_in_fec!E135=0,0,RES_hhdet_in_fec!E135/0.086*1000000/RES_hhdet_in_new!E135)</f>
        <v>2562.9188097802266</v>
      </c>
      <c r="F135" s="162">
        <f>IF(RES_hhdet_in_fec!F135=0,0,RES_hhdet_in_fec!F135/0.086*1000000/RES_hhdet_in_new!F135)</f>
        <v>2498.4549156771873</v>
      </c>
      <c r="G135" s="162">
        <f>IF(RES_hhdet_in_fec!G135=0,0,RES_hhdet_in_fec!G135/0.086*1000000/RES_hhdet_in_new!G135)</f>
        <v>2517.4938279770095</v>
      </c>
      <c r="H135" s="162">
        <f>IF(RES_hhdet_in_fec!H135=0,0,RES_hhdet_in_fec!H135/0.086*1000000/RES_hhdet_in_new!H135)</f>
        <v>2438.3780526025535</v>
      </c>
      <c r="I135" s="162">
        <f>IF(RES_hhdet_in_fec!I135=0,0,RES_hhdet_in_fec!I135/0.086*1000000/RES_hhdet_in_new!I135)</f>
        <v>0</v>
      </c>
      <c r="J135" s="162">
        <f>IF(RES_hhdet_in_fec!J135=0,0,RES_hhdet_in_fec!J135/0.086*1000000/RES_hhdet_in_new!J135)</f>
        <v>2440.8122121061724</v>
      </c>
      <c r="K135" s="162">
        <f>IF(RES_hhdet_in_fec!K135=0,0,RES_hhdet_in_fec!K135/0.086*1000000/RES_hhdet_in_new!K135)</f>
        <v>2537.5710671501683</v>
      </c>
      <c r="L135" s="162">
        <f>IF(RES_hhdet_in_fec!L135=0,0,RES_hhdet_in_fec!L135/0.086*1000000/RES_hhdet_in_new!L135)</f>
        <v>2468.8837487440633</v>
      </c>
      <c r="M135" s="162">
        <f>IF(RES_hhdet_in_fec!M135=0,0,RES_hhdet_in_fec!M135/0.086*1000000/RES_hhdet_in_new!M135)</f>
        <v>2589.0795938881865</v>
      </c>
      <c r="N135" s="162">
        <f>IF(RES_hhdet_in_fec!N135=0,0,RES_hhdet_in_fec!N135/0.086*1000000/RES_hhdet_in_new!N135)</f>
        <v>2581.5804602399353</v>
      </c>
      <c r="O135" s="162">
        <f>IF(RES_hhdet_in_fec!O135=0,0,RES_hhdet_in_fec!O135/0.086*1000000/RES_hhdet_in_new!O135)</f>
        <v>2529.1499762731451</v>
      </c>
      <c r="P135" s="162">
        <f>IF(RES_hhdet_in_fec!P135=0,0,RES_hhdet_in_fec!P135/0.086*1000000/RES_hhdet_in_new!P135)</f>
        <v>2691.5637954419813</v>
      </c>
      <c r="Q135" s="162">
        <f>IF(RES_hhdet_in_fec!Q135=0,0,RES_hhdet_in_fec!Q135/0.086*1000000/RES_hhdet_in_new!Q135)</f>
        <v>2590.5703705941255</v>
      </c>
    </row>
    <row r="136" spans="1:17" ht="12" customHeight="1" x14ac:dyDescent="0.25">
      <c r="A136" s="161" t="s">
        <v>141</v>
      </c>
      <c r="B136" s="160"/>
      <c r="C136" s="160">
        <f>IF(RES_hhdet_in_fec!C136=0,0,RES_hhdet_in_fec!C136/0.086*1000000/RES_hhdet_in_new!C136)</f>
        <v>2287.6288342594589</v>
      </c>
      <c r="D136" s="160">
        <f>IF(RES_hhdet_in_fec!D136=0,0,RES_hhdet_in_fec!D136/0.086*1000000/RES_hhdet_in_new!D136)</f>
        <v>2283.2274727344752</v>
      </c>
      <c r="E136" s="160">
        <f>IF(RES_hhdet_in_fec!E136=0,0,RES_hhdet_in_fec!E136/0.086*1000000/RES_hhdet_in_new!E136)</f>
        <v>2283.2710915973103</v>
      </c>
      <c r="F136" s="160">
        <f>IF(RES_hhdet_in_fec!F136=0,0,RES_hhdet_in_fec!F136/0.086*1000000/RES_hhdet_in_new!F136)</f>
        <v>2221.1650585969974</v>
      </c>
      <c r="G136" s="160">
        <f>IF(RES_hhdet_in_fec!G136=0,0,RES_hhdet_in_fec!G136/0.086*1000000/RES_hhdet_in_new!G136)</f>
        <v>2239.4400563088043</v>
      </c>
      <c r="H136" s="160">
        <f>IF(RES_hhdet_in_fec!H136=0,0,RES_hhdet_in_fec!H136/0.086*1000000/RES_hhdet_in_new!H136)</f>
        <v>2187.3154160198446</v>
      </c>
      <c r="I136" s="160">
        <f>IF(RES_hhdet_in_fec!I136=0,0,RES_hhdet_in_fec!I136/0.086*1000000/RES_hhdet_in_new!I136)</f>
        <v>0</v>
      </c>
      <c r="J136" s="160">
        <f>IF(RES_hhdet_in_fec!J136=0,0,RES_hhdet_in_fec!J136/0.086*1000000/RES_hhdet_in_new!J136)</f>
        <v>2180.1255264125971</v>
      </c>
      <c r="K136" s="160">
        <f>IF(RES_hhdet_in_fec!K136=0,0,RES_hhdet_in_fec!K136/0.086*1000000/RES_hhdet_in_new!K136)</f>
        <v>2247.9071486174703</v>
      </c>
      <c r="L136" s="160">
        <f>IF(RES_hhdet_in_fec!L136=0,0,RES_hhdet_in_fec!L136/0.086*1000000/RES_hhdet_in_new!L136)</f>
        <v>2197.1355769697111</v>
      </c>
      <c r="M136" s="160">
        <f>IF(RES_hhdet_in_fec!M136=0,0,RES_hhdet_in_fec!M136/0.086*1000000/RES_hhdet_in_new!M136)</f>
        <v>2292.0225805560126</v>
      </c>
      <c r="N136" s="160">
        <f>IF(RES_hhdet_in_fec!N136=0,0,RES_hhdet_in_fec!N136/0.086*1000000/RES_hhdet_in_new!N136)</f>
        <v>2272.6894684735603</v>
      </c>
      <c r="O136" s="160">
        <f>IF(RES_hhdet_in_fec!O136=0,0,RES_hhdet_in_fec!O136/0.086*1000000/RES_hhdet_in_new!O136)</f>
        <v>2224.70500929427</v>
      </c>
      <c r="P136" s="160">
        <f>IF(RES_hhdet_in_fec!P136=0,0,RES_hhdet_in_fec!P136/0.086*1000000/RES_hhdet_in_new!P136)</f>
        <v>2353.7997170004751</v>
      </c>
      <c r="Q136" s="160">
        <f>IF(RES_hhdet_in_fec!Q136=0,0,RES_hhdet_in_fec!Q136/0.086*1000000/RES_hhdet_in_new!Q136)</f>
        <v>2273.6849297517292</v>
      </c>
    </row>
    <row r="137" spans="1:17" ht="12" customHeight="1" x14ac:dyDescent="0.25">
      <c r="A137" s="148" t="s">
        <v>60</v>
      </c>
      <c r="B137" s="156"/>
      <c r="C137" s="156">
        <f>IF(RES_hhdet_in_fec!C137=0,0,RES_hhdet_in_fec!C137/0.086*1000000/RES_hhdet_in_new!C136)</f>
        <v>1701.8092415853337</v>
      </c>
      <c r="D137" s="156">
        <f>IF(RES_hhdet_in_fec!D137=0,0,RES_hhdet_in_fec!D137/0.086*1000000/RES_hhdet_in_new!D136)</f>
        <v>1693.2265866783171</v>
      </c>
      <c r="E137" s="156">
        <f>IF(RES_hhdet_in_fec!E137=0,0,RES_hhdet_in_fec!E137/0.086*1000000/RES_hhdet_in_new!E136)</f>
        <v>1690.1029432186206</v>
      </c>
      <c r="F137" s="156">
        <f>IF(RES_hhdet_in_fec!F137=0,0,RES_hhdet_in_fec!F137/0.086*1000000/RES_hhdet_in_new!F136)</f>
        <v>1628.6490229551559</v>
      </c>
      <c r="G137" s="156">
        <f>IF(RES_hhdet_in_fec!G137=0,0,RES_hhdet_in_fec!G137/0.086*1000000/RES_hhdet_in_new!G136)</f>
        <v>1644.2016832316847</v>
      </c>
      <c r="H137" s="156">
        <f>IF(RES_hhdet_in_fec!H137=0,0,RES_hhdet_in_fec!H137/0.086*1000000/RES_hhdet_in_new!H136)</f>
        <v>1595.5899912642078</v>
      </c>
      <c r="I137" s="156">
        <f>IF(RES_hhdet_in_fec!I137=0,0,RES_hhdet_in_fec!I137/0.086*1000000/RES_hhdet_in_new!I136)</f>
        <v>0</v>
      </c>
      <c r="J137" s="156">
        <f>IF(RES_hhdet_in_fec!J137=0,0,RES_hhdet_in_fec!J137/0.086*1000000/RES_hhdet_in_new!J136)</f>
        <v>1595.8204215984276</v>
      </c>
      <c r="K137" s="156">
        <f>IF(RES_hhdet_in_fec!K137=0,0,RES_hhdet_in_fec!K137/0.086*1000000/RES_hhdet_in_new!K136)</f>
        <v>1657.4837774404059</v>
      </c>
      <c r="L137" s="156">
        <f>IF(RES_hhdet_in_fec!L137=0,0,RES_hhdet_in_fec!L137/0.086*1000000/RES_hhdet_in_new!L136)</f>
        <v>1596.5712622374137</v>
      </c>
      <c r="M137" s="156">
        <f>IF(RES_hhdet_in_fec!M137=0,0,RES_hhdet_in_fec!M137/0.086*1000000/RES_hhdet_in_new!M136)</f>
        <v>1705.7039281820701</v>
      </c>
      <c r="N137" s="156">
        <f>IF(RES_hhdet_in_fec!N137=0,0,RES_hhdet_in_fec!N137/0.086*1000000/RES_hhdet_in_new!N136)</f>
        <v>1680.3464885799308</v>
      </c>
      <c r="O137" s="156">
        <f>IF(RES_hhdet_in_fec!O137=0,0,RES_hhdet_in_fec!O137/0.086*1000000/RES_hhdet_in_new!O136)</f>
        <v>1623.4542478124163</v>
      </c>
      <c r="P137" s="156">
        <f>IF(RES_hhdet_in_fec!P137=0,0,RES_hhdet_in_fec!P137/0.086*1000000/RES_hhdet_in_new!P136)</f>
        <v>1773.5495323596767</v>
      </c>
      <c r="Q137" s="156">
        <f>IF(RES_hhdet_in_fec!Q137=0,0,RES_hhdet_in_fec!Q137/0.086*1000000/RES_hhdet_in_new!Q136)</f>
        <v>1687.3438988659029</v>
      </c>
    </row>
    <row r="138" spans="1:17" ht="12" customHeight="1" x14ac:dyDescent="0.25">
      <c r="A138" s="148" t="s">
        <v>59</v>
      </c>
      <c r="B138" s="156"/>
      <c r="C138" s="156">
        <f>IF(RES_hhdet_in_fec!C138=0,0,RES_hhdet_in_fec!C138/0.086*1000000/RES_hhdet_in_new!C136)</f>
        <v>585.81959267412492</v>
      </c>
      <c r="D138" s="156">
        <f>IF(RES_hhdet_in_fec!D138=0,0,RES_hhdet_in_fec!D138/0.086*1000000/RES_hhdet_in_new!D136)</f>
        <v>590.00088605615815</v>
      </c>
      <c r="E138" s="156">
        <f>IF(RES_hhdet_in_fec!E138=0,0,RES_hhdet_in_fec!E138/0.086*1000000/RES_hhdet_in_new!E136)</f>
        <v>593.16814837868958</v>
      </c>
      <c r="F138" s="156">
        <f>IF(RES_hhdet_in_fec!F138=0,0,RES_hhdet_in_fec!F138/0.086*1000000/RES_hhdet_in_new!F136)</f>
        <v>592.51603564184109</v>
      </c>
      <c r="G138" s="156">
        <f>IF(RES_hhdet_in_fec!G138=0,0,RES_hhdet_in_fec!G138/0.086*1000000/RES_hhdet_in_new!G136)</f>
        <v>595.2383730771196</v>
      </c>
      <c r="H138" s="156">
        <f>IF(RES_hhdet_in_fec!H138=0,0,RES_hhdet_in_fec!H138/0.086*1000000/RES_hhdet_in_new!H136)</f>
        <v>591.72542475563648</v>
      </c>
      <c r="I138" s="156">
        <f>IF(RES_hhdet_in_fec!I138=0,0,RES_hhdet_in_fec!I138/0.086*1000000/RES_hhdet_in_new!I136)</f>
        <v>0</v>
      </c>
      <c r="J138" s="156">
        <f>IF(RES_hhdet_in_fec!J138=0,0,RES_hhdet_in_fec!J138/0.086*1000000/RES_hhdet_in_new!J136)</f>
        <v>584.30510481416968</v>
      </c>
      <c r="K138" s="156">
        <f>IF(RES_hhdet_in_fec!K138=0,0,RES_hhdet_in_fec!K138/0.086*1000000/RES_hhdet_in_new!K136)</f>
        <v>590.42337117706484</v>
      </c>
      <c r="L138" s="156">
        <f>IF(RES_hhdet_in_fec!L138=0,0,RES_hhdet_in_fec!L138/0.086*1000000/RES_hhdet_in_new!L136)</f>
        <v>600.5643147322977</v>
      </c>
      <c r="M138" s="156">
        <f>IF(RES_hhdet_in_fec!M138=0,0,RES_hhdet_in_fec!M138/0.086*1000000/RES_hhdet_in_new!M136)</f>
        <v>586.31865237394243</v>
      </c>
      <c r="N138" s="156">
        <f>IF(RES_hhdet_in_fec!N138=0,0,RES_hhdet_in_fec!N138/0.086*1000000/RES_hhdet_in_new!N136)</f>
        <v>592.34297989362926</v>
      </c>
      <c r="O138" s="156">
        <f>IF(RES_hhdet_in_fec!O138=0,0,RES_hhdet_in_fec!O138/0.086*1000000/RES_hhdet_in_new!O136)</f>
        <v>601.25076148185394</v>
      </c>
      <c r="P138" s="156">
        <f>IF(RES_hhdet_in_fec!P138=0,0,RES_hhdet_in_fec!P138/0.086*1000000/RES_hhdet_in_new!P136)</f>
        <v>580.25018464079824</v>
      </c>
      <c r="Q138" s="156">
        <f>IF(RES_hhdet_in_fec!Q138=0,0,RES_hhdet_in_fec!Q138/0.086*1000000/RES_hhdet_in_new!Q136)</f>
        <v>586.34103088582606</v>
      </c>
    </row>
    <row r="139" spans="1:17" ht="12" customHeight="1" x14ac:dyDescent="0.25">
      <c r="A139" s="158" t="s">
        <v>62</v>
      </c>
      <c r="B139" s="157"/>
      <c r="C139" s="157">
        <f>IF(SUM(RES_hhdet_in_fec!C140:C141)=0,0,SUM(RES_hhdet_in_fec!C140:C141)/0.086*1000000/SUM(RES_hhdet_in_new!C140:C141))</f>
        <v>785.9534041356676</v>
      </c>
      <c r="D139" s="157">
        <f>IF(SUM(RES_hhdet_in_fec!D140:D141)=0,0,SUM(RES_hhdet_in_fec!D140:D141)/0.086*1000000/SUM(RES_hhdet_in_new!D140:D141))</f>
        <v>794.49979296838694</v>
      </c>
      <c r="E139" s="157">
        <f>IF(SUM(RES_hhdet_in_fec!E140:E141)=0,0,SUM(RES_hhdet_in_fec!E140:E141)/0.086*1000000/SUM(RES_hhdet_in_new!E140:E141))</f>
        <v>799.90705397636611</v>
      </c>
      <c r="F139" s="157">
        <f>IF(SUM(RES_hhdet_in_fec!F140:F141)=0,0,SUM(RES_hhdet_in_fec!F140:F141)/0.086*1000000/SUM(RES_hhdet_in_new!F140:F141))</f>
        <v>777.08603265699344</v>
      </c>
      <c r="G139" s="157">
        <f>IF(SUM(RES_hhdet_in_fec!G140:G141)=0,0,SUM(RES_hhdet_in_fec!G140:G141)/0.086*1000000/SUM(RES_hhdet_in_new!G140:G141))</f>
        <v>761.20151770826374</v>
      </c>
      <c r="H139" s="157">
        <f>IF(SUM(RES_hhdet_in_fec!H140:H141)=0,0,SUM(RES_hhdet_in_fec!H140:H141)/0.086*1000000/SUM(RES_hhdet_in_new!H140:H141))</f>
        <v>752.70528010009514</v>
      </c>
      <c r="I139" s="157">
        <f>IF(SUM(RES_hhdet_in_fec!I140:I141)=0,0,SUM(RES_hhdet_in_fec!I140:I141)/0.086*1000000/SUM(RES_hhdet_in_new!I140:I141))</f>
        <v>771.6505319540654</v>
      </c>
      <c r="J139" s="157">
        <f>IF(SUM(RES_hhdet_in_fec!J140:J141)=0,0,SUM(RES_hhdet_in_fec!J140:J141)/0.086*1000000/SUM(RES_hhdet_in_new!J140:J141))</f>
        <v>745.98801667533587</v>
      </c>
      <c r="K139" s="157">
        <f>IF(SUM(RES_hhdet_in_fec!K140:K141)=0,0,SUM(RES_hhdet_in_fec!K140:K141)/0.086*1000000/SUM(RES_hhdet_in_new!K140:K141))</f>
        <v>788.49136229651674</v>
      </c>
      <c r="L139" s="157">
        <f>IF(SUM(RES_hhdet_in_fec!L140:L141)=0,0,SUM(RES_hhdet_in_fec!L140:L141)/0.086*1000000/SUM(RES_hhdet_in_new!L140:L141))</f>
        <v>764.2446390666405</v>
      </c>
      <c r="M139" s="157">
        <f>IF(SUM(RES_hhdet_in_fec!M140:M141)=0,0,SUM(RES_hhdet_in_fec!M140:M141)/0.086*1000000/SUM(RES_hhdet_in_new!M140:M141))</f>
        <v>779.66028432289818</v>
      </c>
      <c r="N139" s="157">
        <f>IF(SUM(RES_hhdet_in_fec!N140:N141)=0,0,SUM(RES_hhdet_in_fec!N140:N141)/0.086*1000000/SUM(RES_hhdet_in_new!N140:N141))</f>
        <v>820.51351152893824</v>
      </c>
      <c r="O139" s="157">
        <f>IF(SUM(RES_hhdet_in_fec!O140:O141)=0,0,SUM(RES_hhdet_in_fec!O140:O141)/0.086*1000000/SUM(RES_hhdet_in_new!O140:O141))</f>
        <v>776.46773652456704</v>
      </c>
      <c r="P139" s="157">
        <f>IF(SUM(RES_hhdet_in_fec!P140:P141)=0,0,SUM(RES_hhdet_in_fec!P140:P141)/0.086*1000000/SUM(RES_hhdet_in_new!P140:P141))</f>
        <v>828.14793798691983</v>
      </c>
      <c r="Q139" s="157">
        <f>IF(SUM(RES_hhdet_in_fec!Q140:Q141)=0,0,SUM(RES_hhdet_in_fec!Q140:Q141)/0.086*1000000/SUM(RES_hhdet_in_new!Q140:Q141))</f>
        <v>801.6789049130806</v>
      </c>
    </row>
    <row r="140" spans="1:17" ht="12" customHeight="1" x14ac:dyDescent="0.25">
      <c r="A140" s="23" t="s">
        <v>57</v>
      </c>
      <c r="B140" s="156"/>
      <c r="C140" s="156">
        <f>IF(RES_hhdet_in_fec!C140=0,0,RES_hhdet_in_fec!C140/0.086*1000000/RES_hhdet_in_new!C140)</f>
        <v>0</v>
      </c>
      <c r="D140" s="156">
        <f>IF(RES_hhdet_in_fec!D140=0,0,RES_hhdet_in_fec!D140/0.086*1000000/RES_hhdet_in_new!D140)</f>
        <v>0</v>
      </c>
      <c r="E140" s="156">
        <f>IF(RES_hhdet_in_fec!E140=0,0,RES_hhdet_in_fec!E140/0.086*1000000/RES_hhdet_in_new!E140)</f>
        <v>0</v>
      </c>
      <c r="F140" s="156">
        <f>IF(RES_hhdet_in_fec!F140=0,0,RES_hhdet_in_fec!F140/0.086*1000000/RES_hhdet_in_new!F140)</f>
        <v>0</v>
      </c>
      <c r="G140" s="156">
        <f>IF(RES_hhdet_in_fec!G140=0,0,RES_hhdet_in_fec!G140/0.086*1000000/RES_hhdet_in_new!G140)</f>
        <v>0</v>
      </c>
      <c r="H140" s="156">
        <f>IF(RES_hhdet_in_fec!H140=0,0,RES_hhdet_in_fec!H140/0.086*1000000/RES_hhdet_in_new!H140)</f>
        <v>0</v>
      </c>
      <c r="I140" s="156">
        <f>IF(RES_hhdet_in_fec!I140=0,0,RES_hhdet_in_fec!I140/0.086*1000000/RES_hhdet_in_new!I140)</f>
        <v>0</v>
      </c>
      <c r="J140" s="156">
        <f>IF(RES_hhdet_in_fec!J140=0,0,RES_hhdet_in_fec!J140/0.086*1000000/RES_hhdet_in_new!J140)</f>
        <v>0</v>
      </c>
      <c r="K140" s="156">
        <f>IF(RES_hhdet_in_fec!K140=0,0,RES_hhdet_in_fec!K140/0.086*1000000/RES_hhdet_in_new!K140)</f>
        <v>0</v>
      </c>
      <c r="L140" s="156">
        <f>IF(RES_hhdet_in_fec!L140=0,0,RES_hhdet_in_fec!L140/0.086*1000000/RES_hhdet_in_new!L140)</f>
        <v>0</v>
      </c>
      <c r="M140" s="156">
        <f>IF(RES_hhdet_in_fec!M140=0,0,RES_hhdet_in_fec!M140/0.086*1000000/RES_hhdet_in_new!M140)</f>
        <v>0</v>
      </c>
      <c r="N140" s="156">
        <f>IF(RES_hhdet_in_fec!N140=0,0,RES_hhdet_in_fec!N140/0.086*1000000/RES_hhdet_in_new!N140)</f>
        <v>0</v>
      </c>
      <c r="O140" s="156">
        <f>IF(RES_hhdet_in_fec!O140=0,0,RES_hhdet_in_fec!O140/0.086*1000000/RES_hhdet_in_new!O140)</f>
        <v>0</v>
      </c>
      <c r="P140" s="156">
        <f>IF(RES_hhdet_in_fec!P140=0,0,RES_hhdet_in_fec!P140/0.086*1000000/RES_hhdet_in_new!P140)</f>
        <v>0</v>
      </c>
      <c r="Q140" s="156">
        <f>IF(RES_hhdet_in_fec!Q140=0,0,RES_hhdet_in_fec!Q140/0.086*1000000/RES_hhdet_in_new!Q140)</f>
        <v>0</v>
      </c>
    </row>
    <row r="141" spans="1:17" ht="12" customHeight="1" x14ac:dyDescent="0.25">
      <c r="A141" s="29" t="s">
        <v>140</v>
      </c>
      <c r="B141" s="57"/>
      <c r="C141" s="57">
        <f>IF(RES_hhdet_in_fec!C141=0,0,RES_hhdet_in_fec!C141/0.086*1000000/RES_hhdet_in_new!C141)</f>
        <v>785.9534041356676</v>
      </c>
      <c r="D141" s="57">
        <f>IF(RES_hhdet_in_fec!D141=0,0,RES_hhdet_in_fec!D141/0.086*1000000/RES_hhdet_in_new!D141)</f>
        <v>794.49979296838694</v>
      </c>
      <c r="E141" s="57">
        <f>IF(RES_hhdet_in_fec!E141=0,0,RES_hhdet_in_fec!E141/0.086*1000000/RES_hhdet_in_new!E141)</f>
        <v>799.90705397636611</v>
      </c>
      <c r="F141" s="57">
        <f>IF(RES_hhdet_in_fec!F141=0,0,RES_hhdet_in_fec!F141/0.086*1000000/RES_hhdet_in_new!F141)</f>
        <v>777.08603265699344</v>
      </c>
      <c r="G141" s="57">
        <f>IF(RES_hhdet_in_fec!G141=0,0,RES_hhdet_in_fec!G141/0.086*1000000/RES_hhdet_in_new!G141)</f>
        <v>761.20151770826374</v>
      </c>
      <c r="H141" s="57">
        <f>IF(RES_hhdet_in_fec!H141=0,0,RES_hhdet_in_fec!H141/0.086*1000000/RES_hhdet_in_new!H141)</f>
        <v>752.70528010009514</v>
      </c>
      <c r="I141" s="57">
        <f>IF(RES_hhdet_in_fec!I141=0,0,RES_hhdet_in_fec!I141/0.086*1000000/RES_hhdet_in_new!I141)</f>
        <v>771.6505319540654</v>
      </c>
      <c r="J141" s="57">
        <f>IF(RES_hhdet_in_fec!J141=0,0,RES_hhdet_in_fec!J141/0.086*1000000/RES_hhdet_in_new!J141)</f>
        <v>745.98801667533587</v>
      </c>
      <c r="K141" s="57">
        <f>IF(RES_hhdet_in_fec!K141=0,0,RES_hhdet_in_fec!K141/0.086*1000000/RES_hhdet_in_new!K141)</f>
        <v>788.49136229651674</v>
      </c>
      <c r="L141" s="57">
        <f>IF(RES_hhdet_in_fec!L141=0,0,RES_hhdet_in_fec!L141/0.086*1000000/RES_hhdet_in_new!L141)</f>
        <v>764.2446390666405</v>
      </c>
      <c r="M141" s="57">
        <f>IF(RES_hhdet_in_fec!M141=0,0,RES_hhdet_in_fec!M141/0.086*1000000/RES_hhdet_in_new!M141)</f>
        <v>779.66028432289818</v>
      </c>
      <c r="N141" s="57">
        <f>IF(RES_hhdet_in_fec!N141=0,0,RES_hhdet_in_fec!N141/0.086*1000000/RES_hhdet_in_new!N141)</f>
        <v>820.51351152893824</v>
      </c>
      <c r="O141" s="57">
        <f>IF(RES_hhdet_in_fec!O141=0,0,RES_hhdet_in_fec!O141/0.086*1000000/RES_hhdet_in_new!O141)</f>
        <v>776.46773652456704</v>
      </c>
      <c r="P141" s="57">
        <f>IF(RES_hhdet_in_fec!P141=0,0,RES_hhdet_in_fec!P141/0.086*1000000/RES_hhdet_in_new!P141)</f>
        <v>828.14793798691983</v>
      </c>
      <c r="Q141" s="57">
        <f>IF(RES_hhdet_in_fec!Q141=0,0,RES_hhdet_in_fec!Q141/0.086*1000000/RES_hhdet_in_new!Q141)</f>
        <v>801.6789049130806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68">
        <f t="shared" ref="C143" si="119">SUM(C144,C146,C148,C157)</f>
        <v>12962.990536807038</v>
      </c>
      <c r="D143" s="168">
        <f t="shared" ref="D143" si="120">SUM(D144,D146,D148,D157)</f>
        <v>12070.102399628951</v>
      </c>
      <c r="E143" s="168">
        <f t="shared" ref="E143" si="121">SUM(E144,E146,E148,E157)</f>
        <v>11749.368971118261</v>
      </c>
      <c r="F143" s="168">
        <f t="shared" ref="F143" si="122">SUM(F144,F146,F148,F157)</f>
        <v>10786.375810705835</v>
      </c>
      <c r="G143" s="168">
        <f t="shared" ref="G143" si="123">SUM(G144,G146,G148,G157)</f>
        <v>10309.413466729826</v>
      </c>
      <c r="H143" s="168">
        <f t="shared" ref="H143" si="124">SUM(H144,H146,H148,H157)</f>
        <v>9437.5169459172703</v>
      </c>
      <c r="I143" s="168">
        <f t="shared" ref="I143" si="125">SUM(I144,I146,I148,I157)</f>
        <v>8953.4059232042564</v>
      </c>
      <c r="J143" s="168">
        <f t="shared" ref="J143" si="126">SUM(J144,J146,J148,J157)</f>
        <v>8371.4995587046906</v>
      </c>
      <c r="K143" s="168">
        <f t="shared" ref="K143" si="127">SUM(K144,K146,K148,K157)</f>
        <v>8116.7484467668783</v>
      </c>
      <c r="L143" s="168">
        <f t="shared" ref="L143" si="128">SUM(L144,L146,L148,L157)</f>
        <v>8079.0518612067126</v>
      </c>
      <c r="M143" s="168">
        <f t="shared" ref="M143" si="129">SUM(M144,M146,M148,M157)</f>
        <v>7456.4996380996654</v>
      </c>
      <c r="N143" s="168">
        <f t="shared" ref="N143" si="130">SUM(N144,N146,N148,N157)</f>
        <v>7378.6887573920667</v>
      </c>
      <c r="O143" s="168">
        <f t="shared" ref="O143" si="131">SUM(O144,O146,O148,O157)</f>
        <v>7483.0505498174934</v>
      </c>
      <c r="P143" s="168">
        <f t="shared" ref="P143" si="132">SUM(P144,P146,P148,P157)</f>
        <v>6827.9897973841316</v>
      </c>
      <c r="Q143" s="168">
        <f t="shared" ref="Q143" si="133">SUM(Q144,Q146,Q148,Q157)</f>
        <v>6975.2895279107106</v>
      </c>
    </row>
    <row r="144" spans="1:17" ht="12.95" customHeight="1" x14ac:dyDescent="0.25">
      <c r="A144" s="158" t="s">
        <v>65</v>
      </c>
      <c r="B144" s="157"/>
      <c r="C144" s="157">
        <f t="shared" ref="C144:Q144" si="134">C145</f>
        <v>9109.4539808664467</v>
      </c>
      <c r="D144" s="157">
        <f t="shared" si="134"/>
        <v>8259.6339688968474</v>
      </c>
      <c r="E144" s="157">
        <f t="shared" si="134"/>
        <v>8001.429451401792</v>
      </c>
      <c r="F144" s="157">
        <f t="shared" si="134"/>
        <v>7156.6040202969934</v>
      </c>
      <c r="G144" s="157">
        <f t="shared" si="134"/>
        <v>6699.4041444041495</v>
      </c>
      <c r="H144" s="157">
        <f t="shared" si="134"/>
        <v>5935.5310131942861</v>
      </c>
      <c r="I144" s="157">
        <f t="shared" si="134"/>
        <v>5299.9194937302691</v>
      </c>
      <c r="J144" s="157">
        <f t="shared" si="134"/>
        <v>4904.4491692318416</v>
      </c>
      <c r="K144" s="157">
        <f t="shared" si="134"/>
        <v>4545.5063993862368</v>
      </c>
      <c r="L144" s="157">
        <f t="shared" si="134"/>
        <v>4631.9489189825426</v>
      </c>
      <c r="M144" s="157">
        <f t="shared" si="134"/>
        <v>3915.4190430765079</v>
      </c>
      <c r="N144" s="157">
        <f t="shared" si="134"/>
        <v>3857.7414602316676</v>
      </c>
      <c r="O144" s="157">
        <f t="shared" si="134"/>
        <v>4055.6215143145819</v>
      </c>
      <c r="P144" s="157">
        <f t="shared" si="134"/>
        <v>3225.2784756575616</v>
      </c>
      <c r="Q144" s="157">
        <f t="shared" si="134"/>
        <v>3460.7160294170121</v>
      </c>
    </row>
    <row r="145" spans="1:17" ht="12" customHeight="1" x14ac:dyDescent="0.25">
      <c r="A145" s="23" t="s">
        <v>60</v>
      </c>
      <c r="B145" s="156"/>
      <c r="C145" s="156">
        <f>IF(RES_hhdet_in_fec!C145=0,0,RES_hhdet_in_fec!C145/0.086*1000000/RES_hhdet_in_new!C145)</f>
        <v>9109.4539808664467</v>
      </c>
      <c r="D145" s="156">
        <f>IF(RES_hhdet_in_fec!D145=0,0,RES_hhdet_in_fec!D145/0.086*1000000/RES_hhdet_in_new!D145)</f>
        <v>8259.6339688968474</v>
      </c>
      <c r="E145" s="156">
        <f>IF(RES_hhdet_in_fec!E145=0,0,RES_hhdet_in_fec!E145/0.086*1000000/RES_hhdet_in_new!E145)</f>
        <v>8001.429451401792</v>
      </c>
      <c r="F145" s="156">
        <f>IF(RES_hhdet_in_fec!F145=0,0,RES_hhdet_in_fec!F145/0.086*1000000/RES_hhdet_in_new!F145)</f>
        <v>7156.6040202969934</v>
      </c>
      <c r="G145" s="156">
        <f>IF(RES_hhdet_in_fec!G145=0,0,RES_hhdet_in_fec!G145/0.086*1000000/RES_hhdet_in_new!G145)</f>
        <v>6699.4041444041495</v>
      </c>
      <c r="H145" s="156">
        <f>IF(RES_hhdet_in_fec!H145=0,0,RES_hhdet_in_fec!H145/0.086*1000000/RES_hhdet_in_new!H145)</f>
        <v>5935.5310131942861</v>
      </c>
      <c r="I145" s="156">
        <f>IF(RES_hhdet_in_fec!I145=0,0,RES_hhdet_in_fec!I145/0.086*1000000/RES_hhdet_in_new!I145)</f>
        <v>5299.9194937302691</v>
      </c>
      <c r="J145" s="156">
        <f>IF(RES_hhdet_in_fec!J145=0,0,RES_hhdet_in_fec!J145/0.086*1000000/RES_hhdet_in_new!J145)</f>
        <v>4904.4491692318416</v>
      </c>
      <c r="K145" s="156">
        <f>IF(RES_hhdet_in_fec!K145=0,0,RES_hhdet_in_fec!K145/0.086*1000000/RES_hhdet_in_new!K145)</f>
        <v>4545.5063993862368</v>
      </c>
      <c r="L145" s="156">
        <f>IF(RES_hhdet_in_fec!L145=0,0,RES_hhdet_in_fec!L145/0.086*1000000/RES_hhdet_in_new!L145)</f>
        <v>4631.9489189825426</v>
      </c>
      <c r="M145" s="156">
        <f>IF(RES_hhdet_in_fec!M145=0,0,RES_hhdet_in_fec!M145/0.086*1000000/RES_hhdet_in_new!M145)</f>
        <v>3915.4190430765079</v>
      </c>
      <c r="N145" s="156">
        <f>IF(RES_hhdet_in_fec!N145=0,0,RES_hhdet_in_fec!N145/0.086*1000000/RES_hhdet_in_new!N145)</f>
        <v>3857.7414602316676</v>
      </c>
      <c r="O145" s="156">
        <f>IF(RES_hhdet_in_fec!O145=0,0,RES_hhdet_in_fec!O145/0.086*1000000/RES_hhdet_in_new!O145)</f>
        <v>4055.6215143145819</v>
      </c>
      <c r="P145" s="156">
        <f>IF(RES_hhdet_in_fec!P145=0,0,RES_hhdet_in_fec!P145/0.086*1000000/RES_hhdet_in_new!P145)</f>
        <v>3225.2784756575616</v>
      </c>
      <c r="Q145" s="156">
        <f>IF(RES_hhdet_in_fec!Q145=0,0,RES_hhdet_in_fec!Q145/0.086*1000000/RES_hhdet_in_new!Q145)</f>
        <v>3460.7160294170121</v>
      </c>
    </row>
    <row r="146" spans="1:17" ht="12.95" customHeight="1" x14ac:dyDescent="0.25">
      <c r="A146" s="158" t="s">
        <v>112</v>
      </c>
      <c r="B146" s="157"/>
      <c r="C146" s="157">
        <f t="shared" ref="C146:Q146" si="135">C147</f>
        <v>657.51282047681855</v>
      </c>
      <c r="D146" s="157">
        <f t="shared" si="135"/>
        <v>610.07045458965126</v>
      </c>
      <c r="E146" s="157">
        <f t="shared" si="135"/>
        <v>577.87280189017747</v>
      </c>
      <c r="F146" s="157">
        <f t="shared" si="135"/>
        <v>554.07713502238164</v>
      </c>
      <c r="G146" s="157">
        <f t="shared" si="135"/>
        <v>610.69490950716602</v>
      </c>
      <c r="H146" s="157">
        <f t="shared" si="135"/>
        <v>567.68011074758078</v>
      </c>
      <c r="I146" s="157">
        <f t="shared" si="135"/>
        <v>579.23776116910915</v>
      </c>
      <c r="J146" s="157">
        <f t="shared" si="135"/>
        <v>543.17169820803724</v>
      </c>
      <c r="K146" s="157">
        <f t="shared" si="135"/>
        <v>545.72042161984723</v>
      </c>
      <c r="L146" s="157">
        <f t="shared" si="135"/>
        <v>494.73891079523128</v>
      </c>
      <c r="M146" s="157">
        <f t="shared" si="135"/>
        <v>482.17983077443637</v>
      </c>
      <c r="N146" s="157">
        <f t="shared" si="135"/>
        <v>437.91823552780357</v>
      </c>
      <c r="O146" s="157">
        <f t="shared" si="135"/>
        <v>439.61478948685846</v>
      </c>
      <c r="P146" s="157">
        <f t="shared" si="135"/>
        <v>433.01869133416039</v>
      </c>
      <c r="Q146" s="157">
        <f t="shared" si="135"/>
        <v>445.47792004341153</v>
      </c>
    </row>
    <row r="147" spans="1:17" ht="12" customHeight="1" x14ac:dyDescent="0.25">
      <c r="A147" s="23" t="s">
        <v>60</v>
      </c>
      <c r="B147" s="156"/>
      <c r="C147" s="156">
        <f>IF(RES_hhdet_in_fec!C147=0,0,RES_hhdet_in_fec!C147/0.086*1000000/RES_hhdet_in_new!C147)</f>
        <v>657.51282047681855</v>
      </c>
      <c r="D147" s="156">
        <f>IF(RES_hhdet_in_fec!D147=0,0,RES_hhdet_in_fec!D147/0.086*1000000/RES_hhdet_in_new!D147)</f>
        <v>610.07045458965126</v>
      </c>
      <c r="E147" s="156">
        <f>IF(RES_hhdet_in_fec!E147=0,0,RES_hhdet_in_fec!E147/0.086*1000000/RES_hhdet_in_new!E147)</f>
        <v>577.87280189017747</v>
      </c>
      <c r="F147" s="156">
        <f>IF(RES_hhdet_in_fec!F147=0,0,RES_hhdet_in_fec!F147/0.086*1000000/RES_hhdet_in_new!F147)</f>
        <v>554.07713502238164</v>
      </c>
      <c r="G147" s="156">
        <f>IF(RES_hhdet_in_fec!G147=0,0,RES_hhdet_in_fec!G147/0.086*1000000/RES_hhdet_in_new!G147)</f>
        <v>610.69490950716602</v>
      </c>
      <c r="H147" s="156">
        <f>IF(RES_hhdet_in_fec!H147=0,0,RES_hhdet_in_fec!H147/0.086*1000000/RES_hhdet_in_new!H147)</f>
        <v>567.68011074758078</v>
      </c>
      <c r="I147" s="156">
        <f>IF(RES_hhdet_in_fec!I147=0,0,RES_hhdet_in_fec!I147/0.086*1000000/RES_hhdet_in_new!I147)</f>
        <v>579.23776116910915</v>
      </c>
      <c r="J147" s="156">
        <f>IF(RES_hhdet_in_fec!J147=0,0,RES_hhdet_in_fec!J147/0.086*1000000/RES_hhdet_in_new!J147)</f>
        <v>543.17169820803724</v>
      </c>
      <c r="K147" s="156">
        <f>IF(RES_hhdet_in_fec!K147=0,0,RES_hhdet_in_fec!K147/0.086*1000000/RES_hhdet_in_new!K147)</f>
        <v>545.72042161984723</v>
      </c>
      <c r="L147" s="156">
        <f>IF(RES_hhdet_in_fec!L147=0,0,RES_hhdet_in_fec!L147/0.086*1000000/RES_hhdet_in_new!L147)</f>
        <v>494.73891079523128</v>
      </c>
      <c r="M147" s="156">
        <f>IF(RES_hhdet_in_fec!M147=0,0,RES_hhdet_in_fec!M147/0.086*1000000/RES_hhdet_in_new!M147)</f>
        <v>482.17983077443637</v>
      </c>
      <c r="N147" s="156">
        <f>IF(RES_hhdet_in_fec!N147=0,0,RES_hhdet_in_fec!N147/0.086*1000000/RES_hhdet_in_new!N147)</f>
        <v>437.91823552780357</v>
      </c>
      <c r="O147" s="156">
        <f>IF(RES_hhdet_in_fec!O147=0,0,RES_hhdet_in_fec!O147/0.086*1000000/RES_hhdet_in_new!O147)</f>
        <v>439.61478948685846</v>
      </c>
      <c r="P147" s="156">
        <f>IF(RES_hhdet_in_fec!P147=0,0,RES_hhdet_in_fec!P147/0.086*1000000/RES_hhdet_in_new!P147)</f>
        <v>433.01869133416039</v>
      </c>
      <c r="Q147" s="156">
        <f>IF(RES_hhdet_in_fec!Q147=0,0,RES_hhdet_in_fec!Q147/0.086*1000000/RES_hhdet_in_new!Q147)</f>
        <v>445.47792004341153</v>
      </c>
    </row>
    <row r="148" spans="1:17" ht="12" customHeight="1" x14ac:dyDescent="0.25">
      <c r="A148" s="158" t="s">
        <v>63</v>
      </c>
      <c r="B148" s="157"/>
      <c r="C148" s="157">
        <f>IF(SUM(RES_hhdet_in_fec!C149:C150,RES_hhdet_in_fec!C153:C154)=0,0,SUM(RES_hhdet_in_fec!C149:C150,RES_hhdet_in_fec!C153:C154)/0.086*1000000/SUM(RES_hhdet_in_new!C149:C150,RES_hhdet_in_new!C153:C154))</f>
        <v>2409.837114940317</v>
      </c>
      <c r="D148" s="157">
        <f>IF(SUM(RES_hhdet_in_fec!D149:D150,RES_hhdet_in_fec!D153:D154)=0,0,SUM(RES_hhdet_in_fec!D149:D150,RES_hhdet_in_fec!D153:D154)/0.086*1000000/SUM(RES_hhdet_in_new!D149:D150,RES_hhdet_in_new!D153:D154))</f>
        <v>2404.7680437203076</v>
      </c>
      <c r="E148" s="157">
        <f>IF(SUM(RES_hhdet_in_fec!E149:E150,RES_hhdet_in_fec!E153:E154)=0,0,SUM(RES_hhdet_in_fec!E149:E150,RES_hhdet_in_fec!E153:E154)/0.086*1000000/SUM(RES_hhdet_in_new!E149:E150,RES_hhdet_in_new!E153:E154))</f>
        <v>2368.0494335053495</v>
      </c>
      <c r="F148" s="157">
        <f>IF(SUM(RES_hhdet_in_fec!F149:F150,RES_hhdet_in_fec!F153:F154)=0,0,SUM(RES_hhdet_in_fec!F149:F150,RES_hhdet_in_fec!F153:F154)/0.086*1000000/SUM(RES_hhdet_in_new!F149:F150,RES_hhdet_in_new!F153:F154))</f>
        <v>2295.8151819680834</v>
      </c>
      <c r="G148" s="157">
        <f>IF(SUM(RES_hhdet_in_fec!G149:G150,RES_hhdet_in_fec!G153:G154)=0,0,SUM(RES_hhdet_in_fec!G149:G150,RES_hhdet_in_fec!G153:G154)/0.086*1000000/SUM(RES_hhdet_in_new!G149:G150,RES_hhdet_in_new!G153:G154))</f>
        <v>2234.0530829934087</v>
      </c>
      <c r="H148" s="157">
        <f>IF(SUM(RES_hhdet_in_fec!H149:H150,RES_hhdet_in_fec!H153:H154)=0,0,SUM(RES_hhdet_in_fec!H149:H150,RES_hhdet_in_fec!H153:H154)/0.086*1000000/SUM(RES_hhdet_in_new!H149:H150,RES_hhdet_in_new!H153:H154))</f>
        <v>2176.5961466266367</v>
      </c>
      <c r="I148" s="157">
        <f>IF(SUM(RES_hhdet_in_fec!I149:I150,RES_hhdet_in_fec!I153:I154)=0,0,SUM(RES_hhdet_in_fec!I149:I150,RES_hhdet_in_fec!I153:I154)/0.086*1000000/SUM(RES_hhdet_in_new!I149:I150,RES_hhdet_in_new!I153:I154))</f>
        <v>2296.6768735133187</v>
      </c>
      <c r="J148" s="157">
        <f>IF(SUM(RES_hhdet_in_fec!J149:J150,RES_hhdet_in_fec!J153:J154)=0,0,SUM(RES_hhdet_in_fec!J149:J150,RES_hhdet_in_fec!J153:J154)/0.086*1000000/SUM(RES_hhdet_in_new!J149:J150,RES_hhdet_in_new!J153:J154))</f>
        <v>2171.5567416649119</v>
      </c>
      <c r="K148" s="157">
        <f>IF(SUM(RES_hhdet_in_fec!K149:K150,RES_hhdet_in_fec!K153:K154)=0,0,SUM(RES_hhdet_in_fec!K149:K150,RES_hhdet_in_fec!K153:K154)/0.086*1000000/SUM(RES_hhdet_in_new!K149:K150,RES_hhdet_in_new!K153:K154))</f>
        <v>2231.950562521442</v>
      </c>
      <c r="L148" s="157">
        <f>IF(SUM(RES_hhdet_in_fec!L149:L150,RES_hhdet_in_fec!L153:L154)=0,0,SUM(RES_hhdet_in_fec!L149:L150,RES_hhdet_in_fec!L153:L154)/0.086*1000000/SUM(RES_hhdet_in_new!L149:L150,RES_hhdet_in_new!L153:L154))</f>
        <v>2184.2528081121227</v>
      </c>
      <c r="M148" s="157">
        <f>IF(SUM(RES_hhdet_in_fec!M149:M150,RES_hhdet_in_fec!M153:M154)=0,0,SUM(RES_hhdet_in_fec!M149:M150,RES_hhdet_in_fec!M153:M154)/0.086*1000000/SUM(RES_hhdet_in_new!M149:M150,RES_hhdet_in_new!M153:M154))</f>
        <v>2276.420181572897</v>
      </c>
      <c r="N148" s="157">
        <f>IF(SUM(RES_hhdet_in_fec!N149:N150,RES_hhdet_in_fec!N153:N154)=0,0,SUM(RES_hhdet_in_fec!N149:N150,RES_hhdet_in_fec!N153:N154)/0.086*1000000/SUM(RES_hhdet_in_new!N149:N150,RES_hhdet_in_new!N153:N154))</f>
        <v>2260.4626667008788</v>
      </c>
      <c r="O148" s="157">
        <f>IF(SUM(RES_hhdet_in_fec!O149:O150,RES_hhdet_in_fec!O153:O154)=0,0,SUM(RES_hhdet_in_fec!O149:O150,RES_hhdet_in_fec!O153:O154)/0.086*1000000/SUM(RES_hhdet_in_new!O149:O150,RES_hhdet_in_new!O153:O154))</f>
        <v>2210.4668267369843</v>
      </c>
      <c r="P148" s="157">
        <f>IF(SUM(RES_hhdet_in_fec!P149:P150,RES_hhdet_in_fec!P153:P154)=0,0,SUM(RES_hhdet_in_fec!P149:P150,RES_hhdet_in_fec!P153:P154)/0.086*1000000/SUM(RES_hhdet_in_new!P149:P150,RES_hhdet_in_new!P153:P154))</f>
        <v>2341.1870821861235</v>
      </c>
      <c r="Q148" s="157">
        <f>IF(SUM(RES_hhdet_in_fec!Q149:Q150,RES_hhdet_in_fec!Q153:Q154)=0,0,SUM(RES_hhdet_in_fec!Q149:Q150,RES_hhdet_in_fec!Q153:Q154)/0.086*1000000/SUM(RES_hhdet_in_new!Q149:Q150,RES_hhdet_in_new!Q153:Q154))</f>
        <v>2267.6884240879954</v>
      </c>
    </row>
    <row r="149" spans="1:17" ht="12" customHeight="1" x14ac:dyDescent="0.25">
      <c r="A149" s="167" t="s">
        <v>144</v>
      </c>
      <c r="B149" s="132"/>
      <c r="C149" s="132">
        <f>IF(RES_hhdet_in_fec!C149=0,0,RES_hhdet_in_fec!C149/0.086*1000000/RES_hhdet_in_new!C149)</f>
        <v>0</v>
      </c>
      <c r="D149" s="132">
        <f>IF(RES_hhdet_in_fec!D149=0,0,RES_hhdet_in_fec!D149/0.086*1000000/RES_hhdet_in_new!D149)</f>
        <v>0</v>
      </c>
      <c r="E149" s="132">
        <f>IF(RES_hhdet_in_fec!E149=0,0,RES_hhdet_in_fec!E149/0.086*1000000/RES_hhdet_in_new!E149)</f>
        <v>0</v>
      </c>
      <c r="F149" s="132">
        <f>IF(RES_hhdet_in_fec!F149=0,0,RES_hhdet_in_fec!F149/0.086*1000000/RES_hhdet_in_new!F149)</f>
        <v>0</v>
      </c>
      <c r="G149" s="132">
        <f>IF(RES_hhdet_in_fec!G149=0,0,RES_hhdet_in_fec!G149/0.086*1000000/RES_hhdet_in_new!G149)</f>
        <v>0</v>
      </c>
      <c r="H149" s="132">
        <f>IF(RES_hhdet_in_fec!H149=0,0,RES_hhdet_in_fec!H149/0.086*1000000/RES_hhdet_in_new!H149)</f>
        <v>0</v>
      </c>
      <c r="I149" s="132">
        <f>IF(RES_hhdet_in_fec!I149=0,0,RES_hhdet_in_fec!I149/0.086*1000000/RES_hhdet_in_new!I149)</f>
        <v>0</v>
      </c>
      <c r="J149" s="132">
        <f>IF(RES_hhdet_in_fec!J149=0,0,RES_hhdet_in_fec!J149/0.086*1000000/RES_hhdet_in_new!J149)</f>
        <v>0</v>
      </c>
      <c r="K149" s="132">
        <f>IF(RES_hhdet_in_fec!K149=0,0,RES_hhdet_in_fec!K149/0.086*1000000/RES_hhdet_in_new!K149)</f>
        <v>0</v>
      </c>
      <c r="L149" s="132">
        <f>IF(RES_hhdet_in_fec!L149=0,0,RES_hhdet_in_fec!L149/0.086*1000000/RES_hhdet_in_new!L149)</f>
        <v>0</v>
      </c>
      <c r="M149" s="132">
        <f>IF(RES_hhdet_in_fec!M149=0,0,RES_hhdet_in_fec!M149/0.086*1000000/RES_hhdet_in_new!M149)</f>
        <v>0</v>
      </c>
      <c r="N149" s="132">
        <f>IF(RES_hhdet_in_fec!N149=0,0,RES_hhdet_in_fec!N149/0.086*1000000/RES_hhdet_in_new!N149)</f>
        <v>0</v>
      </c>
      <c r="O149" s="132">
        <f>IF(RES_hhdet_in_fec!O149=0,0,RES_hhdet_in_fec!O149/0.086*1000000/RES_hhdet_in_new!O149)</f>
        <v>0</v>
      </c>
      <c r="P149" s="132">
        <f>IF(RES_hhdet_in_fec!P149=0,0,RES_hhdet_in_fec!P149/0.086*1000000/RES_hhdet_in_new!P149)</f>
        <v>0</v>
      </c>
      <c r="Q149" s="132">
        <f>IF(RES_hhdet_in_fec!Q149=0,0,RES_hhdet_in_fec!Q149/0.086*1000000/RES_hhdet_in_new!Q149)</f>
        <v>0</v>
      </c>
    </row>
    <row r="150" spans="1:17" ht="12" customHeight="1" x14ac:dyDescent="0.25">
      <c r="A150" s="167" t="s">
        <v>143</v>
      </c>
      <c r="B150" s="132"/>
      <c r="C150" s="132">
        <f>IF(RES_hhdet_in_fec!C150=0,0,RES_hhdet_in_fec!C150/0.086*1000000/RES_hhdet_in_new!C150)</f>
        <v>0</v>
      </c>
      <c r="D150" s="132">
        <f>IF(RES_hhdet_in_fec!D150=0,0,RES_hhdet_in_fec!D150/0.086*1000000/RES_hhdet_in_new!D150)</f>
        <v>0</v>
      </c>
      <c r="E150" s="132">
        <f>IF(RES_hhdet_in_fec!E150=0,0,RES_hhdet_in_fec!E150/0.086*1000000/RES_hhdet_in_new!E150)</f>
        <v>0</v>
      </c>
      <c r="F150" s="132">
        <f>IF(RES_hhdet_in_fec!F150=0,0,RES_hhdet_in_fec!F150/0.086*1000000/RES_hhdet_in_new!F150)</f>
        <v>0</v>
      </c>
      <c r="G150" s="132">
        <f>IF(RES_hhdet_in_fec!G150=0,0,RES_hhdet_in_fec!G150/0.086*1000000/RES_hhdet_in_new!G150)</f>
        <v>0</v>
      </c>
      <c r="H150" s="132">
        <f>IF(RES_hhdet_in_fec!H150=0,0,RES_hhdet_in_fec!H150/0.086*1000000/RES_hhdet_in_new!H150)</f>
        <v>0</v>
      </c>
      <c r="I150" s="132">
        <f>IF(RES_hhdet_in_fec!I150=0,0,RES_hhdet_in_fec!I150/0.086*1000000/RES_hhdet_in_new!I150)</f>
        <v>0</v>
      </c>
      <c r="J150" s="132">
        <f>IF(RES_hhdet_in_fec!J150=0,0,RES_hhdet_in_fec!J150/0.086*1000000/RES_hhdet_in_new!J150)</f>
        <v>0</v>
      </c>
      <c r="K150" s="132">
        <f>IF(RES_hhdet_in_fec!K150=0,0,RES_hhdet_in_fec!K150/0.086*1000000/RES_hhdet_in_new!K150)</f>
        <v>0</v>
      </c>
      <c r="L150" s="132">
        <f>IF(RES_hhdet_in_fec!L150=0,0,RES_hhdet_in_fec!L150/0.086*1000000/RES_hhdet_in_new!L150)</f>
        <v>0</v>
      </c>
      <c r="M150" s="132">
        <f>IF(RES_hhdet_in_fec!M150=0,0,RES_hhdet_in_fec!M150/0.086*1000000/RES_hhdet_in_new!M150)</f>
        <v>0</v>
      </c>
      <c r="N150" s="132">
        <f>IF(RES_hhdet_in_fec!N150=0,0,RES_hhdet_in_fec!N150/0.086*1000000/RES_hhdet_in_new!N150)</f>
        <v>0</v>
      </c>
      <c r="O150" s="132">
        <f>IF(RES_hhdet_in_fec!O150=0,0,RES_hhdet_in_fec!O150/0.086*1000000/RES_hhdet_in_new!O150)</f>
        <v>0</v>
      </c>
      <c r="P150" s="132">
        <f>IF(RES_hhdet_in_fec!P150=0,0,RES_hhdet_in_fec!P150/0.086*1000000/RES_hhdet_in_new!P150)</f>
        <v>0</v>
      </c>
      <c r="Q150" s="132">
        <f>IF(RES_hhdet_in_fec!Q150=0,0,RES_hhdet_in_fec!Q150/0.086*1000000/RES_hhdet_in_new!Q150)</f>
        <v>0</v>
      </c>
    </row>
    <row r="151" spans="1:17" ht="12" customHeight="1" x14ac:dyDescent="0.25">
      <c r="A151" s="166" t="s">
        <v>57</v>
      </c>
      <c r="B151" s="165"/>
      <c r="C151" s="165">
        <f>IF(RES_hhdet_in_fec!C151=0,0,RES_hhdet_in_fec!C151/0.086*1000000/RES_hhdet_in_new!C150)</f>
        <v>0</v>
      </c>
      <c r="D151" s="165">
        <f>IF(RES_hhdet_in_fec!D151=0,0,RES_hhdet_in_fec!D151/0.086*1000000/RES_hhdet_in_new!D150)</f>
        <v>0</v>
      </c>
      <c r="E151" s="165">
        <f>IF(RES_hhdet_in_fec!E151=0,0,RES_hhdet_in_fec!E151/0.086*1000000/RES_hhdet_in_new!E150)</f>
        <v>0</v>
      </c>
      <c r="F151" s="165">
        <f>IF(RES_hhdet_in_fec!F151=0,0,RES_hhdet_in_fec!F151/0.086*1000000/RES_hhdet_in_new!F150)</f>
        <v>0</v>
      </c>
      <c r="G151" s="165">
        <f>IF(RES_hhdet_in_fec!G151=0,0,RES_hhdet_in_fec!G151/0.086*1000000/RES_hhdet_in_new!G150)</f>
        <v>0</v>
      </c>
      <c r="H151" s="165">
        <f>IF(RES_hhdet_in_fec!H151=0,0,RES_hhdet_in_fec!H151/0.086*1000000/RES_hhdet_in_new!H150)</f>
        <v>0</v>
      </c>
      <c r="I151" s="165">
        <f>IF(RES_hhdet_in_fec!I151=0,0,RES_hhdet_in_fec!I151/0.086*1000000/RES_hhdet_in_new!I150)</f>
        <v>0</v>
      </c>
      <c r="J151" s="165">
        <f>IF(RES_hhdet_in_fec!J151=0,0,RES_hhdet_in_fec!J151/0.086*1000000/RES_hhdet_in_new!J150)</f>
        <v>0</v>
      </c>
      <c r="K151" s="165">
        <f>IF(RES_hhdet_in_fec!K151=0,0,RES_hhdet_in_fec!K151/0.086*1000000/RES_hhdet_in_new!K150)</f>
        <v>0</v>
      </c>
      <c r="L151" s="165">
        <f>IF(RES_hhdet_in_fec!L151=0,0,RES_hhdet_in_fec!L151/0.086*1000000/RES_hhdet_in_new!L150)</f>
        <v>0</v>
      </c>
      <c r="M151" s="165">
        <f>IF(RES_hhdet_in_fec!M151=0,0,RES_hhdet_in_fec!M151/0.086*1000000/RES_hhdet_in_new!M150)</f>
        <v>0</v>
      </c>
      <c r="N151" s="165">
        <f>IF(RES_hhdet_in_fec!N151=0,0,RES_hhdet_in_fec!N151/0.086*1000000/RES_hhdet_in_new!N150)</f>
        <v>0</v>
      </c>
      <c r="O151" s="165">
        <f>IF(RES_hhdet_in_fec!O151=0,0,RES_hhdet_in_fec!O151/0.086*1000000/RES_hhdet_in_new!O150)</f>
        <v>0</v>
      </c>
      <c r="P151" s="165">
        <f>IF(RES_hhdet_in_fec!P151=0,0,RES_hhdet_in_fec!P151/0.086*1000000/RES_hhdet_in_new!P150)</f>
        <v>0</v>
      </c>
      <c r="Q151" s="165">
        <f>IF(RES_hhdet_in_fec!Q151=0,0,RES_hhdet_in_fec!Q151/0.086*1000000/RES_hhdet_in_new!Q150)</f>
        <v>0</v>
      </c>
    </row>
    <row r="152" spans="1:17" ht="12" customHeight="1" x14ac:dyDescent="0.25">
      <c r="A152" s="147" t="s">
        <v>59</v>
      </c>
      <c r="B152" s="164"/>
      <c r="C152" s="164">
        <f>IF(RES_hhdet_in_fec!C152=0,0,RES_hhdet_in_fec!C152/0.086*1000000/RES_hhdet_in_new!C150)</f>
        <v>0</v>
      </c>
      <c r="D152" s="164">
        <f>IF(RES_hhdet_in_fec!D152=0,0,RES_hhdet_in_fec!D152/0.086*1000000/RES_hhdet_in_new!D150)</f>
        <v>0</v>
      </c>
      <c r="E152" s="164">
        <f>IF(RES_hhdet_in_fec!E152=0,0,RES_hhdet_in_fec!E152/0.086*1000000/RES_hhdet_in_new!E150)</f>
        <v>0</v>
      </c>
      <c r="F152" s="164">
        <f>IF(RES_hhdet_in_fec!F152=0,0,RES_hhdet_in_fec!F152/0.086*1000000/RES_hhdet_in_new!F150)</f>
        <v>0</v>
      </c>
      <c r="G152" s="164">
        <f>IF(RES_hhdet_in_fec!G152=0,0,RES_hhdet_in_fec!G152/0.086*1000000/RES_hhdet_in_new!G150)</f>
        <v>0</v>
      </c>
      <c r="H152" s="164">
        <f>IF(RES_hhdet_in_fec!H152=0,0,RES_hhdet_in_fec!H152/0.086*1000000/RES_hhdet_in_new!H150)</f>
        <v>0</v>
      </c>
      <c r="I152" s="164">
        <f>IF(RES_hhdet_in_fec!I152=0,0,RES_hhdet_in_fec!I152/0.086*1000000/RES_hhdet_in_new!I150)</f>
        <v>0</v>
      </c>
      <c r="J152" s="164">
        <f>IF(RES_hhdet_in_fec!J152=0,0,RES_hhdet_in_fec!J152/0.086*1000000/RES_hhdet_in_new!J150)</f>
        <v>0</v>
      </c>
      <c r="K152" s="164">
        <f>IF(RES_hhdet_in_fec!K152=0,0,RES_hhdet_in_fec!K152/0.086*1000000/RES_hhdet_in_new!K150)</f>
        <v>0</v>
      </c>
      <c r="L152" s="164">
        <f>IF(RES_hhdet_in_fec!L152=0,0,RES_hhdet_in_fec!L152/0.086*1000000/RES_hhdet_in_new!L150)</f>
        <v>0</v>
      </c>
      <c r="M152" s="164">
        <f>IF(RES_hhdet_in_fec!M152=0,0,RES_hhdet_in_fec!M152/0.086*1000000/RES_hhdet_in_new!M150)</f>
        <v>0</v>
      </c>
      <c r="N152" s="164">
        <f>IF(RES_hhdet_in_fec!N152=0,0,RES_hhdet_in_fec!N152/0.086*1000000/RES_hhdet_in_new!N150)</f>
        <v>0</v>
      </c>
      <c r="O152" s="164">
        <f>IF(RES_hhdet_in_fec!O152=0,0,RES_hhdet_in_fec!O152/0.086*1000000/RES_hhdet_in_new!O150)</f>
        <v>0</v>
      </c>
      <c r="P152" s="164">
        <f>IF(RES_hhdet_in_fec!P152=0,0,RES_hhdet_in_fec!P152/0.086*1000000/RES_hhdet_in_new!P150)</f>
        <v>0</v>
      </c>
      <c r="Q152" s="164">
        <f>IF(RES_hhdet_in_fec!Q152=0,0,RES_hhdet_in_fec!Q152/0.086*1000000/RES_hhdet_in_new!Q150)</f>
        <v>0</v>
      </c>
    </row>
    <row r="153" spans="1:17" ht="12" customHeight="1" x14ac:dyDescent="0.25">
      <c r="A153" s="163" t="s">
        <v>142</v>
      </c>
      <c r="B153" s="162"/>
      <c r="C153" s="162">
        <f>IF(RES_hhdet_in_fec!C153=0,0,RES_hhdet_in_fec!C153/0.086*1000000/RES_hhdet_in_new!C153)</f>
        <v>2603.1063192578185</v>
      </c>
      <c r="D153" s="162">
        <f>IF(RES_hhdet_in_fec!D153=0,0,RES_hhdet_in_fec!D153/0.086*1000000/RES_hhdet_in_new!D153)</f>
        <v>2589.6188950960282</v>
      </c>
      <c r="E153" s="162">
        <f>IF(RES_hhdet_in_fec!E153=0,0,RES_hhdet_in_fec!E153/0.086*1000000/RES_hhdet_in_new!E153)</f>
        <v>2574.4443780930737</v>
      </c>
      <c r="F153" s="162">
        <f>IF(RES_hhdet_in_fec!F153=0,0,RES_hhdet_in_fec!F153/0.086*1000000/RES_hhdet_in_new!F153)</f>
        <v>2475.1228551351205</v>
      </c>
      <c r="G153" s="162">
        <f>IF(RES_hhdet_in_fec!G153=0,0,RES_hhdet_in_fec!G153/0.086*1000000/RES_hhdet_in_new!G153)</f>
        <v>0</v>
      </c>
      <c r="H153" s="162">
        <f>IF(RES_hhdet_in_fec!H153=0,0,RES_hhdet_in_fec!H153/0.086*1000000/RES_hhdet_in_new!H153)</f>
        <v>0</v>
      </c>
      <c r="I153" s="162">
        <f>IF(RES_hhdet_in_fec!I153=0,0,RES_hhdet_in_fec!I153/0.086*1000000/RES_hhdet_in_new!I153)</f>
        <v>2596.3369090386341</v>
      </c>
      <c r="J153" s="162">
        <f>IF(RES_hhdet_in_fec!J153=0,0,RES_hhdet_in_fec!J153/0.086*1000000/RES_hhdet_in_new!J153)</f>
        <v>2402.799794322269</v>
      </c>
      <c r="K153" s="162">
        <f>IF(RES_hhdet_in_fec!K153=0,0,RES_hhdet_in_fec!K153/0.086*1000000/RES_hhdet_in_new!K153)</f>
        <v>0</v>
      </c>
      <c r="L153" s="162">
        <f>IF(RES_hhdet_in_fec!L153=0,0,RES_hhdet_in_fec!L153/0.086*1000000/RES_hhdet_in_new!L153)</f>
        <v>0</v>
      </c>
      <c r="M153" s="162">
        <f>IF(RES_hhdet_in_fec!M153=0,0,RES_hhdet_in_fec!M153/0.086*1000000/RES_hhdet_in_new!M153)</f>
        <v>0</v>
      </c>
      <c r="N153" s="162">
        <f>IF(RES_hhdet_in_fec!N153=0,0,RES_hhdet_in_fec!N153/0.086*1000000/RES_hhdet_in_new!N153)</f>
        <v>0</v>
      </c>
      <c r="O153" s="162">
        <f>IF(RES_hhdet_in_fec!O153=0,0,RES_hhdet_in_fec!O153/0.086*1000000/RES_hhdet_in_new!O153)</f>
        <v>0</v>
      </c>
      <c r="P153" s="162">
        <f>IF(RES_hhdet_in_fec!P153=0,0,RES_hhdet_in_fec!P153/0.086*1000000/RES_hhdet_in_new!P153)</f>
        <v>0</v>
      </c>
      <c r="Q153" s="162">
        <f>IF(RES_hhdet_in_fec!Q153=0,0,RES_hhdet_in_fec!Q153/0.086*1000000/RES_hhdet_in_new!Q153)</f>
        <v>0</v>
      </c>
    </row>
    <row r="154" spans="1:17" ht="12" customHeight="1" x14ac:dyDescent="0.25">
      <c r="A154" s="161" t="s">
        <v>141</v>
      </c>
      <c r="B154" s="160"/>
      <c r="C154" s="160">
        <f>IF(RES_hhdet_in_fec!C154=0,0,RES_hhdet_in_fec!C154/0.086*1000000/RES_hhdet_in_new!C154)</f>
        <v>2298.8391498977935</v>
      </c>
      <c r="D154" s="160">
        <f>IF(RES_hhdet_in_fec!D154=0,0,RES_hhdet_in_fec!D154/0.086*1000000/RES_hhdet_in_new!D154)</f>
        <v>2292.8352232206257</v>
      </c>
      <c r="E154" s="160">
        <f>IF(RES_hhdet_in_fec!E154=0,0,RES_hhdet_in_fec!E154/0.086*1000000/RES_hhdet_in_new!E154)</f>
        <v>2282.781438904889</v>
      </c>
      <c r="F154" s="160">
        <f>IF(RES_hhdet_in_fec!F154=0,0,RES_hhdet_in_fec!F154/0.086*1000000/RES_hhdet_in_new!F154)</f>
        <v>2213.7855444633551</v>
      </c>
      <c r="G154" s="160">
        <f>IF(RES_hhdet_in_fec!G154=0,0,RES_hhdet_in_fec!G154/0.086*1000000/RES_hhdet_in_new!G154)</f>
        <v>2234.0530829934087</v>
      </c>
      <c r="H154" s="160">
        <f>IF(RES_hhdet_in_fec!H154=0,0,RES_hhdet_in_fec!H154/0.086*1000000/RES_hhdet_in_new!H154)</f>
        <v>2176.5961466266367</v>
      </c>
      <c r="I154" s="160">
        <f>IF(RES_hhdet_in_fec!I154=0,0,RES_hhdet_in_fec!I154/0.086*1000000/RES_hhdet_in_new!I154)</f>
        <v>2295.9655766162409</v>
      </c>
      <c r="J154" s="160">
        <f>IF(RES_hhdet_in_fec!J154=0,0,RES_hhdet_in_fec!J154/0.086*1000000/RES_hhdet_in_new!J154)</f>
        <v>2154.5209640437279</v>
      </c>
      <c r="K154" s="160">
        <f>IF(RES_hhdet_in_fec!K154=0,0,RES_hhdet_in_fec!K154/0.086*1000000/RES_hhdet_in_new!K154)</f>
        <v>2231.950562521442</v>
      </c>
      <c r="L154" s="160">
        <f>IF(RES_hhdet_in_fec!L154=0,0,RES_hhdet_in_fec!L154/0.086*1000000/RES_hhdet_in_new!L154)</f>
        <v>2184.2528081121227</v>
      </c>
      <c r="M154" s="160">
        <f>IF(RES_hhdet_in_fec!M154=0,0,RES_hhdet_in_fec!M154/0.086*1000000/RES_hhdet_in_new!M154)</f>
        <v>2276.420181572897</v>
      </c>
      <c r="N154" s="160">
        <f>IF(RES_hhdet_in_fec!N154=0,0,RES_hhdet_in_fec!N154/0.086*1000000/RES_hhdet_in_new!N154)</f>
        <v>2260.4626667008788</v>
      </c>
      <c r="O154" s="160">
        <f>IF(RES_hhdet_in_fec!O154=0,0,RES_hhdet_in_fec!O154/0.086*1000000/RES_hhdet_in_new!O154)</f>
        <v>2210.4668267369843</v>
      </c>
      <c r="P154" s="160">
        <f>IF(RES_hhdet_in_fec!P154=0,0,RES_hhdet_in_fec!P154/0.086*1000000/RES_hhdet_in_new!P154)</f>
        <v>2341.1870821861235</v>
      </c>
      <c r="Q154" s="160">
        <f>IF(RES_hhdet_in_fec!Q154=0,0,RES_hhdet_in_fec!Q154/0.086*1000000/RES_hhdet_in_new!Q154)</f>
        <v>2267.6884240879954</v>
      </c>
    </row>
    <row r="155" spans="1:17" ht="12" customHeight="1" x14ac:dyDescent="0.25">
      <c r="A155" s="148" t="s">
        <v>60</v>
      </c>
      <c r="B155" s="156"/>
      <c r="C155" s="156">
        <f>IF(RES_hhdet_in_fec!C155=0,0,RES_hhdet_in_fec!C155/0.086*1000000/RES_hhdet_in_new!C154)</f>
        <v>1710.1488019496285</v>
      </c>
      <c r="D155" s="156">
        <f>IF(RES_hhdet_in_fec!D155=0,0,RES_hhdet_in_fec!D155/0.086*1000000/RES_hhdet_in_new!D154)</f>
        <v>1700.3516317102246</v>
      </c>
      <c r="E155" s="156">
        <f>IF(RES_hhdet_in_fec!E155=0,0,RES_hhdet_in_fec!E155/0.086*1000000/RES_hhdet_in_new!E154)</f>
        <v>1689.7404967882949</v>
      </c>
      <c r="F155" s="156">
        <f>IF(RES_hhdet_in_fec!F155=0,0,RES_hhdet_in_fec!F155/0.086*1000000/RES_hhdet_in_new!F154)</f>
        <v>1623.2380615152924</v>
      </c>
      <c r="G155" s="156">
        <f>IF(RES_hhdet_in_fec!G155=0,0,RES_hhdet_in_fec!G155/0.086*1000000/RES_hhdet_in_new!G154)</f>
        <v>1640.2465558918191</v>
      </c>
      <c r="H155" s="156">
        <f>IF(RES_hhdet_in_fec!H155=0,0,RES_hhdet_in_fec!H155/0.086*1000000/RES_hhdet_in_new!H154)</f>
        <v>1587.7705616418493</v>
      </c>
      <c r="I155" s="156">
        <f>IF(RES_hhdet_in_fec!I155=0,0,RES_hhdet_in_fec!I155/0.086*1000000/RES_hhdet_in_new!I154)</f>
        <v>1709.2832543493528</v>
      </c>
      <c r="J155" s="156">
        <f>IF(RES_hhdet_in_fec!J155=0,0,RES_hhdet_in_fec!J155/0.086*1000000/RES_hhdet_in_new!J154)</f>
        <v>1577.0782514713853</v>
      </c>
      <c r="K155" s="156">
        <f>IF(RES_hhdet_in_fec!K155=0,0,RES_hhdet_in_fec!K155/0.086*1000000/RES_hhdet_in_new!K154)</f>
        <v>1645.7182636318107</v>
      </c>
      <c r="L155" s="156">
        <f>IF(RES_hhdet_in_fec!L155=0,0,RES_hhdet_in_fec!L155/0.086*1000000/RES_hhdet_in_new!L154)</f>
        <v>1587.2098651749523</v>
      </c>
      <c r="M155" s="156">
        <f>IF(RES_hhdet_in_fec!M155=0,0,RES_hhdet_in_fec!M155/0.086*1000000/RES_hhdet_in_new!M154)</f>
        <v>1694.0927540774467</v>
      </c>
      <c r="N155" s="156">
        <f>IF(RES_hhdet_in_fec!N155=0,0,RES_hhdet_in_fec!N155/0.086*1000000/RES_hhdet_in_new!N154)</f>
        <v>1671.3064223015022</v>
      </c>
      <c r="O155" s="156">
        <f>IF(RES_hhdet_in_fec!O155=0,0,RES_hhdet_in_fec!O155/0.086*1000000/RES_hhdet_in_new!O154)</f>
        <v>1613.0640891814132</v>
      </c>
      <c r="P155" s="156">
        <f>IF(RES_hhdet_in_fec!P155=0,0,RES_hhdet_in_fec!P155/0.086*1000000/RES_hhdet_in_new!P154)</f>
        <v>1764.0461186175239</v>
      </c>
      <c r="Q155" s="156">
        <f>IF(RES_hhdet_in_fec!Q155=0,0,RES_hhdet_in_fec!Q155/0.086*1000000/RES_hhdet_in_new!Q154)</f>
        <v>1682.8937804199315</v>
      </c>
    </row>
    <row r="156" spans="1:17" ht="12" customHeight="1" x14ac:dyDescent="0.25">
      <c r="A156" s="148" t="s">
        <v>59</v>
      </c>
      <c r="B156" s="156"/>
      <c r="C156" s="156">
        <f>IF(RES_hhdet_in_fec!C156=0,0,RES_hhdet_in_fec!C156/0.086*1000000/RES_hhdet_in_new!C154)</f>
        <v>588.69034794816559</v>
      </c>
      <c r="D156" s="156">
        <f>IF(RES_hhdet_in_fec!D156=0,0,RES_hhdet_in_fec!D156/0.086*1000000/RES_hhdet_in_new!D154)</f>
        <v>592.48359151040131</v>
      </c>
      <c r="E156" s="156">
        <f>IF(RES_hhdet_in_fec!E156=0,0,RES_hhdet_in_fec!E156/0.086*1000000/RES_hhdet_in_new!E154)</f>
        <v>593.04094211659412</v>
      </c>
      <c r="F156" s="156">
        <f>IF(RES_hhdet_in_fec!F156=0,0,RES_hhdet_in_fec!F156/0.086*1000000/RES_hhdet_in_new!F154)</f>
        <v>590.54748294806234</v>
      </c>
      <c r="G156" s="156">
        <f>IF(RES_hhdet_in_fec!G156=0,0,RES_hhdet_in_fec!G156/0.086*1000000/RES_hhdet_in_new!G154)</f>
        <v>593.80652710158984</v>
      </c>
      <c r="H156" s="156">
        <f>IF(RES_hhdet_in_fec!H156=0,0,RES_hhdet_in_fec!H156/0.086*1000000/RES_hhdet_in_new!H154)</f>
        <v>588.8255849847875</v>
      </c>
      <c r="I156" s="156">
        <f>IF(RES_hhdet_in_fec!I156=0,0,RES_hhdet_in_fec!I156/0.086*1000000/RES_hhdet_in_new!I154)</f>
        <v>586.68232226688872</v>
      </c>
      <c r="J156" s="156">
        <f>IF(RES_hhdet_in_fec!J156=0,0,RES_hhdet_in_fec!J156/0.086*1000000/RES_hhdet_in_new!J154)</f>
        <v>577.44271257234232</v>
      </c>
      <c r="K156" s="156">
        <f>IF(RES_hhdet_in_fec!K156=0,0,RES_hhdet_in_fec!K156/0.086*1000000/RES_hhdet_in_new!K154)</f>
        <v>586.23229888963135</v>
      </c>
      <c r="L156" s="156">
        <f>IF(RES_hhdet_in_fec!L156=0,0,RES_hhdet_in_fec!L156/0.086*1000000/RES_hhdet_in_new!L154)</f>
        <v>597.0429429371701</v>
      </c>
      <c r="M156" s="156">
        <f>IF(RES_hhdet_in_fec!M156=0,0,RES_hhdet_in_fec!M156/0.086*1000000/RES_hhdet_in_new!M154)</f>
        <v>582.32742749545025</v>
      </c>
      <c r="N156" s="156">
        <f>IF(RES_hhdet_in_fec!N156=0,0,RES_hhdet_in_fec!N156/0.086*1000000/RES_hhdet_in_new!N154)</f>
        <v>589.15624439937653</v>
      </c>
      <c r="O156" s="156">
        <f>IF(RES_hhdet_in_fec!O156=0,0,RES_hhdet_in_fec!O156/0.086*1000000/RES_hhdet_in_new!O154)</f>
        <v>597.40273755557098</v>
      </c>
      <c r="P156" s="156">
        <f>IF(RES_hhdet_in_fec!P156=0,0,RES_hhdet_in_fec!P156/0.086*1000000/RES_hhdet_in_new!P154)</f>
        <v>577.14096356859909</v>
      </c>
      <c r="Q156" s="156">
        <f>IF(RES_hhdet_in_fec!Q156=0,0,RES_hhdet_in_fec!Q156/0.086*1000000/RES_hhdet_in_new!Q154)</f>
        <v>584.79464366806394</v>
      </c>
    </row>
    <row r="157" spans="1:17" ht="12" customHeight="1" x14ac:dyDescent="0.25">
      <c r="A157" s="158" t="s">
        <v>62</v>
      </c>
      <c r="B157" s="157"/>
      <c r="C157" s="157">
        <f>IF(SUM(RES_hhdet_in_fec!C158:C159)=0,0,SUM(RES_hhdet_in_fec!C158:C159)/0.086*1000000/SUM(RES_hhdet_in_new!C158:C159))</f>
        <v>786.18662052345496</v>
      </c>
      <c r="D157" s="157">
        <f>IF(SUM(RES_hhdet_in_fec!D158:D159)=0,0,SUM(RES_hhdet_in_fec!D158:D159)/0.086*1000000/SUM(RES_hhdet_in_new!D158:D159))</f>
        <v>795.6299324221452</v>
      </c>
      <c r="E157" s="157">
        <f>IF(SUM(RES_hhdet_in_fec!E158:E159)=0,0,SUM(RES_hhdet_in_fec!E158:E159)/0.086*1000000/SUM(RES_hhdet_in_new!E158:E159))</f>
        <v>802.01728432094149</v>
      </c>
      <c r="F157" s="157">
        <f>IF(SUM(RES_hhdet_in_fec!F158:F159)=0,0,SUM(RES_hhdet_in_fec!F158:F159)/0.086*1000000/SUM(RES_hhdet_in_new!F158:F159))</f>
        <v>779.87947341837537</v>
      </c>
      <c r="G157" s="157">
        <f>IF(SUM(RES_hhdet_in_fec!G158:G159)=0,0,SUM(RES_hhdet_in_fec!G158:G159)/0.086*1000000/SUM(RES_hhdet_in_new!G158:G159))</f>
        <v>765.26132982510228</v>
      </c>
      <c r="H157" s="157">
        <f>IF(SUM(RES_hhdet_in_fec!H158:H159)=0,0,SUM(RES_hhdet_in_fec!H158:H159)/0.086*1000000/SUM(RES_hhdet_in_new!H158:H159))</f>
        <v>757.70967534876797</v>
      </c>
      <c r="I157" s="157">
        <f>IF(SUM(RES_hhdet_in_fec!I158:I159)=0,0,SUM(RES_hhdet_in_fec!I158:I159)/0.086*1000000/SUM(RES_hhdet_in_new!I158:I159))</f>
        <v>777.57179479155934</v>
      </c>
      <c r="J157" s="157">
        <f>IF(SUM(RES_hhdet_in_fec!J158:J159)=0,0,SUM(RES_hhdet_in_fec!J158:J159)/0.086*1000000/SUM(RES_hhdet_in_new!J158:J159))</f>
        <v>752.32194959990068</v>
      </c>
      <c r="K157" s="157">
        <f>IF(SUM(RES_hhdet_in_fec!K158:K159)=0,0,SUM(RES_hhdet_in_fec!K158:K159)/0.086*1000000/SUM(RES_hhdet_in_new!K158:K159))</f>
        <v>793.57106323935329</v>
      </c>
      <c r="L157" s="157">
        <f>IF(SUM(RES_hhdet_in_fec!L158:L159)=0,0,SUM(RES_hhdet_in_fec!L158:L159)/0.086*1000000/SUM(RES_hhdet_in_new!L158:L159))</f>
        <v>768.11122331681611</v>
      </c>
      <c r="M157" s="157">
        <f>IF(SUM(RES_hhdet_in_fec!M158:M159)=0,0,SUM(RES_hhdet_in_fec!M158:M159)/0.086*1000000/SUM(RES_hhdet_in_new!M158:M159))</f>
        <v>782.48058267582405</v>
      </c>
      <c r="N157" s="157">
        <f>IF(SUM(RES_hhdet_in_fec!N158:N159)=0,0,SUM(RES_hhdet_in_fec!N158:N159)/0.086*1000000/SUM(RES_hhdet_in_new!N158:N159))</f>
        <v>822.56639493171633</v>
      </c>
      <c r="O157" s="157">
        <f>IF(SUM(RES_hhdet_in_fec!O158:O159)=0,0,SUM(RES_hhdet_in_fec!O158:O159)/0.086*1000000/SUM(RES_hhdet_in_new!O158:O159))</f>
        <v>777.34741927906862</v>
      </c>
      <c r="P157" s="157">
        <f>IF(SUM(RES_hhdet_in_fec!P158:P159)=0,0,SUM(RES_hhdet_in_fec!P158:P159)/0.086*1000000/SUM(RES_hhdet_in_new!P158:P159))</f>
        <v>828.50554820628611</v>
      </c>
      <c r="Q157" s="157">
        <f>IF(SUM(RES_hhdet_in_fec!Q158:Q159)=0,0,SUM(RES_hhdet_in_fec!Q158:Q159)/0.086*1000000/SUM(RES_hhdet_in_new!Q158:Q159))</f>
        <v>801.40715436229186</v>
      </c>
    </row>
    <row r="158" spans="1:17" ht="12" customHeight="1" x14ac:dyDescent="0.25">
      <c r="A158" s="23" t="s">
        <v>57</v>
      </c>
      <c r="B158" s="156"/>
      <c r="C158" s="156">
        <f>IF(RES_hhdet_in_fec!C158=0,0,RES_hhdet_in_fec!C158/0.086*1000000/RES_hhdet_in_new!C158)</f>
        <v>0</v>
      </c>
      <c r="D158" s="156">
        <f>IF(RES_hhdet_in_fec!D158=0,0,RES_hhdet_in_fec!D158/0.086*1000000/RES_hhdet_in_new!D158)</f>
        <v>0</v>
      </c>
      <c r="E158" s="156">
        <f>IF(RES_hhdet_in_fec!E158=0,0,RES_hhdet_in_fec!E158/0.086*1000000/RES_hhdet_in_new!E158)</f>
        <v>0</v>
      </c>
      <c r="F158" s="156">
        <f>IF(RES_hhdet_in_fec!F158=0,0,RES_hhdet_in_fec!F158/0.086*1000000/RES_hhdet_in_new!F158)</f>
        <v>0</v>
      </c>
      <c r="G158" s="156">
        <f>IF(RES_hhdet_in_fec!G158=0,0,RES_hhdet_in_fec!G158/0.086*1000000/RES_hhdet_in_new!G158)</f>
        <v>0</v>
      </c>
      <c r="H158" s="156">
        <f>IF(RES_hhdet_in_fec!H158=0,0,RES_hhdet_in_fec!H158/0.086*1000000/RES_hhdet_in_new!H158)</f>
        <v>0</v>
      </c>
      <c r="I158" s="156">
        <f>IF(RES_hhdet_in_fec!I158=0,0,RES_hhdet_in_fec!I158/0.086*1000000/RES_hhdet_in_new!I158)</f>
        <v>0</v>
      </c>
      <c r="J158" s="156">
        <f>IF(RES_hhdet_in_fec!J158=0,0,RES_hhdet_in_fec!J158/0.086*1000000/RES_hhdet_in_new!J158)</f>
        <v>0</v>
      </c>
      <c r="K158" s="156">
        <f>IF(RES_hhdet_in_fec!K158=0,0,RES_hhdet_in_fec!K158/0.086*1000000/RES_hhdet_in_new!K158)</f>
        <v>0</v>
      </c>
      <c r="L158" s="156">
        <f>IF(RES_hhdet_in_fec!L158=0,0,RES_hhdet_in_fec!L158/0.086*1000000/RES_hhdet_in_new!L158)</f>
        <v>0</v>
      </c>
      <c r="M158" s="156">
        <f>IF(RES_hhdet_in_fec!M158=0,0,RES_hhdet_in_fec!M158/0.086*1000000/RES_hhdet_in_new!M158)</f>
        <v>0</v>
      </c>
      <c r="N158" s="156">
        <f>IF(RES_hhdet_in_fec!N158=0,0,RES_hhdet_in_fec!N158/0.086*1000000/RES_hhdet_in_new!N158)</f>
        <v>0</v>
      </c>
      <c r="O158" s="156">
        <f>IF(RES_hhdet_in_fec!O158=0,0,RES_hhdet_in_fec!O158/0.086*1000000/RES_hhdet_in_new!O158)</f>
        <v>0</v>
      </c>
      <c r="P158" s="156">
        <f>IF(RES_hhdet_in_fec!P158=0,0,RES_hhdet_in_fec!P158/0.086*1000000/RES_hhdet_in_new!P158)</f>
        <v>0</v>
      </c>
      <c r="Q158" s="156">
        <f>IF(RES_hhdet_in_fec!Q158=0,0,RES_hhdet_in_fec!Q158/0.086*1000000/RES_hhdet_in_new!Q158)</f>
        <v>0</v>
      </c>
    </row>
    <row r="159" spans="1:17" ht="12" customHeight="1" x14ac:dyDescent="0.25">
      <c r="A159" s="29" t="s">
        <v>140</v>
      </c>
      <c r="B159" s="57"/>
      <c r="C159" s="57">
        <f>IF(RES_hhdet_in_fec!C159=0,0,RES_hhdet_in_fec!C159/0.086*1000000/RES_hhdet_in_new!C159)</f>
        <v>786.18662052345496</v>
      </c>
      <c r="D159" s="57">
        <f>IF(RES_hhdet_in_fec!D159=0,0,RES_hhdet_in_fec!D159/0.086*1000000/RES_hhdet_in_new!D159)</f>
        <v>795.6299324221452</v>
      </c>
      <c r="E159" s="57">
        <f>IF(RES_hhdet_in_fec!E159=0,0,RES_hhdet_in_fec!E159/0.086*1000000/RES_hhdet_in_new!E159)</f>
        <v>802.01728432094149</v>
      </c>
      <c r="F159" s="57">
        <f>IF(RES_hhdet_in_fec!F159=0,0,RES_hhdet_in_fec!F159/0.086*1000000/RES_hhdet_in_new!F159)</f>
        <v>779.87947341837537</v>
      </c>
      <c r="G159" s="57">
        <f>IF(RES_hhdet_in_fec!G159=0,0,RES_hhdet_in_fec!G159/0.086*1000000/RES_hhdet_in_new!G159)</f>
        <v>765.26132982510228</v>
      </c>
      <c r="H159" s="57">
        <f>IF(RES_hhdet_in_fec!H159=0,0,RES_hhdet_in_fec!H159/0.086*1000000/RES_hhdet_in_new!H159)</f>
        <v>757.70967534876797</v>
      </c>
      <c r="I159" s="57">
        <f>IF(RES_hhdet_in_fec!I159=0,0,RES_hhdet_in_fec!I159/0.086*1000000/RES_hhdet_in_new!I159)</f>
        <v>777.57179479155934</v>
      </c>
      <c r="J159" s="57">
        <f>IF(RES_hhdet_in_fec!J159=0,0,RES_hhdet_in_fec!J159/0.086*1000000/RES_hhdet_in_new!J159)</f>
        <v>752.32194959990068</v>
      </c>
      <c r="K159" s="57">
        <f>IF(RES_hhdet_in_fec!K159=0,0,RES_hhdet_in_fec!K159/0.086*1000000/RES_hhdet_in_new!K159)</f>
        <v>793.57106323935329</v>
      </c>
      <c r="L159" s="57">
        <f>IF(RES_hhdet_in_fec!L159=0,0,RES_hhdet_in_fec!L159/0.086*1000000/RES_hhdet_in_new!L159)</f>
        <v>768.11122331681611</v>
      </c>
      <c r="M159" s="57">
        <f>IF(RES_hhdet_in_fec!M159=0,0,RES_hhdet_in_fec!M159/0.086*1000000/RES_hhdet_in_new!M159)</f>
        <v>782.48058267582405</v>
      </c>
      <c r="N159" s="57">
        <f>IF(RES_hhdet_in_fec!N159=0,0,RES_hhdet_in_fec!N159/0.086*1000000/RES_hhdet_in_new!N159)</f>
        <v>822.56639493171633</v>
      </c>
      <c r="O159" s="57">
        <f>IF(RES_hhdet_in_fec!O159=0,0,RES_hhdet_in_fec!O159/0.086*1000000/RES_hhdet_in_new!O159)</f>
        <v>777.34741927906862</v>
      </c>
      <c r="P159" s="57">
        <f>IF(RES_hhdet_in_fec!P159=0,0,RES_hhdet_in_fec!P159/0.086*1000000/RES_hhdet_in_new!P159)</f>
        <v>828.50554820628611</v>
      </c>
      <c r="Q159" s="57">
        <f>IF(RES_hhdet_in_fec!Q159=0,0,RES_hhdet_in_fec!Q159/0.086*1000000/RES_hhdet_in_new!Q159)</f>
        <v>801.40715436229186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68">
        <f t="shared" ref="C161" si="136">SUM(C162,C164,C166,C175)</f>
        <v>18587.866793463909</v>
      </c>
      <c r="D161" s="168">
        <f t="shared" ref="D161" si="137">SUM(D162,D164,D166,D175)</f>
        <v>17790.672491559912</v>
      </c>
      <c r="E161" s="168">
        <f t="shared" ref="E161" si="138">SUM(E162,E164,E166,E175)</f>
        <v>17885.522773574889</v>
      </c>
      <c r="F161" s="168">
        <f t="shared" ref="F161" si="139">SUM(F162,F164,F166,F175)</f>
        <v>16445.439510894161</v>
      </c>
      <c r="G161" s="168">
        <f t="shared" ref="G161" si="140">SUM(G162,G164,G166,G175)</f>
        <v>15933.531553513021</v>
      </c>
      <c r="H161" s="168">
        <f t="shared" ref="H161" si="141">SUM(H162,H164,H166,H175)</f>
        <v>14819.875561895551</v>
      </c>
      <c r="I161" s="168">
        <f t="shared" ref="I161" si="142">SUM(I162,I164,I166,I175)</f>
        <v>15426.014272847489</v>
      </c>
      <c r="J161" s="168">
        <f t="shared" ref="J161" si="143">SUM(J162,J164,J166,J175)</f>
        <v>14924.837815540099</v>
      </c>
      <c r="K161" s="168">
        <f t="shared" ref="K161" si="144">SUM(K162,K164,K166,K175)</f>
        <v>14787.177265425224</v>
      </c>
      <c r="L161" s="168">
        <f t="shared" ref="L161" si="145">SUM(L162,L164,L166,L175)</f>
        <v>16249.390474170794</v>
      </c>
      <c r="M161" s="168">
        <f t="shared" ref="M161" si="146">SUM(M162,M164,M166,M175)</f>
        <v>15238.036814097473</v>
      </c>
      <c r="N161" s="168">
        <f t="shared" ref="N161" si="147">SUM(N162,N164,N166,N175)</f>
        <v>0</v>
      </c>
      <c r="O161" s="168">
        <f t="shared" ref="O161" si="148">SUM(O162,O164,O166,O175)</f>
        <v>16310.053437824772</v>
      </c>
      <c r="P161" s="168">
        <f t="shared" ref="P161" si="149">SUM(P162,P164,P166,P175)</f>
        <v>15117.830791879849</v>
      </c>
      <c r="Q161" s="168">
        <f t="shared" ref="Q161" si="150">SUM(Q162,Q164,Q166,Q175)</f>
        <v>0</v>
      </c>
    </row>
    <row r="162" spans="1:17" ht="12.95" customHeight="1" x14ac:dyDescent="0.25">
      <c r="A162" s="158" t="s">
        <v>65</v>
      </c>
      <c r="B162" s="157"/>
      <c r="C162" s="157">
        <f t="shared" ref="C162:Q162" si="151">C163</f>
        <v>14721.445094014298</v>
      </c>
      <c r="D162" s="157">
        <f t="shared" si="151"/>
        <v>13937.850993347058</v>
      </c>
      <c r="E162" s="157">
        <f t="shared" si="151"/>
        <v>14101.483813992418</v>
      </c>
      <c r="F162" s="157">
        <f t="shared" si="151"/>
        <v>12791.355345595457</v>
      </c>
      <c r="G162" s="157">
        <f t="shared" si="151"/>
        <v>12370.976141933774</v>
      </c>
      <c r="H162" s="157">
        <f t="shared" si="151"/>
        <v>11357.586104535234</v>
      </c>
      <c r="I162" s="157">
        <f t="shared" si="151"/>
        <v>11687.808184876392</v>
      </c>
      <c r="J162" s="157">
        <f t="shared" si="151"/>
        <v>11372.433248515403</v>
      </c>
      <c r="K162" s="157">
        <f t="shared" si="151"/>
        <v>11256.594256472696</v>
      </c>
      <c r="L162" s="157">
        <f t="shared" si="151"/>
        <v>12812.406755596272</v>
      </c>
      <c r="M162" s="157">
        <f t="shared" si="151"/>
        <v>11623.771383138825</v>
      </c>
      <c r="N162" s="157">
        <f t="shared" si="151"/>
        <v>0</v>
      </c>
      <c r="O162" s="157">
        <f t="shared" si="151"/>
        <v>12798.354302757338</v>
      </c>
      <c r="P162" s="157">
        <f t="shared" si="151"/>
        <v>11423.623649156534</v>
      </c>
      <c r="Q162" s="157">
        <f t="shared" si="151"/>
        <v>0</v>
      </c>
    </row>
    <row r="163" spans="1:17" ht="12" customHeight="1" x14ac:dyDescent="0.25">
      <c r="A163" s="23" t="s">
        <v>60</v>
      </c>
      <c r="B163" s="57"/>
      <c r="C163" s="57">
        <f>IF(RES_hhdet_in_fec!C163=0,0,RES_hhdet_in_fec!C163/0.086*1000000/RES_hhdet_in_new!C163)</f>
        <v>14721.445094014298</v>
      </c>
      <c r="D163" s="57">
        <f>IF(RES_hhdet_in_fec!D163=0,0,RES_hhdet_in_fec!D163/0.086*1000000/RES_hhdet_in_new!D163)</f>
        <v>13937.850993347058</v>
      </c>
      <c r="E163" s="57">
        <f>IF(RES_hhdet_in_fec!E163=0,0,RES_hhdet_in_fec!E163/0.086*1000000/RES_hhdet_in_new!E163)</f>
        <v>14101.483813992418</v>
      </c>
      <c r="F163" s="57">
        <f>IF(RES_hhdet_in_fec!F163=0,0,RES_hhdet_in_fec!F163/0.086*1000000/RES_hhdet_in_new!F163)</f>
        <v>12791.355345595457</v>
      </c>
      <c r="G163" s="57">
        <f>IF(RES_hhdet_in_fec!G163=0,0,RES_hhdet_in_fec!G163/0.086*1000000/RES_hhdet_in_new!G163)</f>
        <v>12370.976141933774</v>
      </c>
      <c r="H163" s="57">
        <f>IF(RES_hhdet_in_fec!H163=0,0,RES_hhdet_in_fec!H163/0.086*1000000/RES_hhdet_in_new!H163)</f>
        <v>11357.586104535234</v>
      </c>
      <c r="I163" s="57">
        <f>IF(RES_hhdet_in_fec!I163=0,0,RES_hhdet_in_fec!I163/0.086*1000000/RES_hhdet_in_new!I163)</f>
        <v>11687.808184876392</v>
      </c>
      <c r="J163" s="57">
        <f>IF(RES_hhdet_in_fec!J163=0,0,RES_hhdet_in_fec!J163/0.086*1000000/RES_hhdet_in_new!J163)</f>
        <v>11372.433248515403</v>
      </c>
      <c r="K163" s="57">
        <f>IF(RES_hhdet_in_fec!K163=0,0,RES_hhdet_in_fec!K163/0.086*1000000/RES_hhdet_in_new!K163)</f>
        <v>11256.594256472696</v>
      </c>
      <c r="L163" s="57">
        <f>IF(RES_hhdet_in_fec!L163=0,0,RES_hhdet_in_fec!L163/0.086*1000000/RES_hhdet_in_new!L163)</f>
        <v>12812.406755596272</v>
      </c>
      <c r="M163" s="57">
        <f>IF(RES_hhdet_in_fec!M163=0,0,RES_hhdet_in_fec!M163/0.086*1000000/RES_hhdet_in_new!M163)</f>
        <v>11623.771383138825</v>
      </c>
      <c r="N163" s="57">
        <f>IF(RES_hhdet_in_fec!N163=0,0,RES_hhdet_in_fec!N163/0.086*1000000/RES_hhdet_in_new!N163)</f>
        <v>0</v>
      </c>
      <c r="O163" s="57">
        <f>IF(RES_hhdet_in_fec!O163=0,0,RES_hhdet_in_fec!O163/0.086*1000000/RES_hhdet_in_new!O163)</f>
        <v>12798.354302757338</v>
      </c>
      <c r="P163" s="57">
        <f>IF(RES_hhdet_in_fec!P163=0,0,RES_hhdet_in_fec!P163/0.086*1000000/RES_hhdet_in_new!P163)</f>
        <v>11423.623649156534</v>
      </c>
      <c r="Q163" s="57">
        <f>IF(RES_hhdet_in_fec!Q163=0,0,RES_hhdet_in_fec!Q163/0.086*1000000/RES_hhdet_in_new!Q163)</f>
        <v>0</v>
      </c>
    </row>
    <row r="164" spans="1:17" ht="12.95" customHeight="1" x14ac:dyDescent="0.25">
      <c r="A164" s="158" t="s">
        <v>112</v>
      </c>
      <c r="B164" s="157"/>
      <c r="C164" s="157">
        <f t="shared" ref="C164:Q164" si="152">C165</f>
        <v>701.96086970814463</v>
      </c>
      <c r="D164" s="157">
        <f t="shared" si="152"/>
        <v>670.36883143402451</v>
      </c>
      <c r="E164" s="157">
        <f t="shared" si="152"/>
        <v>646.18570354150779</v>
      </c>
      <c r="F164" s="157">
        <f t="shared" si="152"/>
        <v>611.85104959439968</v>
      </c>
      <c r="G164" s="157">
        <f t="shared" si="152"/>
        <v>588.28471340214185</v>
      </c>
      <c r="H164" s="157">
        <f t="shared" si="152"/>
        <v>552.77318836955374</v>
      </c>
      <c r="I164" s="157">
        <f t="shared" si="152"/>
        <v>561.9879444833565</v>
      </c>
      <c r="J164" s="157">
        <f t="shared" si="152"/>
        <v>559.50586905161219</v>
      </c>
      <c r="K164" s="157">
        <f t="shared" si="152"/>
        <v>522.26785449620536</v>
      </c>
      <c r="L164" s="157">
        <f t="shared" si="152"/>
        <v>496.2968095461755</v>
      </c>
      <c r="M164" s="157">
        <f t="shared" si="152"/>
        <v>473.04316788241391</v>
      </c>
      <c r="N164" s="157">
        <f t="shared" si="152"/>
        <v>0</v>
      </c>
      <c r="O164" s="157">
        <f t="shared" si="152"/>
        <v>448.59483888556963</v>
      </c>
      <c r="P164" s="157">
        <f t="shared" si="152"/>
        <v>436.46175684903886</v>
      </c>
      <c r="Q164" s="157">
        <f t="shared" si="152"/>
        <v>0</v>
      </c>
    </row>
    <row r="165" spans="1:17" ht="12" customHeight="1" x14ac:dyDescent="0.25">
      <c r="A165" s="23" t="s">
        <v>60</v>
      </c>
      <c r="B165" s="156"/>
      <c r="C165" s="156">
        <f>IF(RES_hhdet_in_fec!C165=0,0,RES_hhdet_in_fec!C165/0.086*1000000/RES_hhdet_in_new!C165)</f>
        <v>701.96086970814463</v>
      </c>
      <c r="D165" s="156">
        <f>IF(RES_hhdet_in_fec!D165=0,0,RES_hhdet_in_fec!D165/0.086*1000000/RES_hhdet_in_new!D165)</f>
        <v>670.36883143402451</v>
      </c>
      <c r="E165" s="156">
        <f>IF(RES_hhdet_in_fec!E165=0,0,RES_hhdet_in_fec!E165/0.086*1000000/RES_hhdet_in_new!E165)</f>
        <v>646.18570354150779</v>
      </c>
      <c r="F165" s="156">
        <f>IF(RES_hhdet_in_fec!F165=0,0,RES_hhdet_in_fec!F165/0.086*1000000/RES_hhdet_in_new!F165)</f>
        <v>611.85104959439968</v>
      </c>
      <c r="G165" s="156">
        <f>IF(RES_hhdet_in_fec!G165=0,0,RES_hhdet_in_fec!G165/0.086*1000000/RES_hhdet_in_new!G165)</f>
        <v>588.28471340214185</v>
      </c>
      <c r="H165" s="156">
        <f>IF(RES_hhdet_in_fec!H165=0,0,RES_hhdet_in_fec!H165/0.086*1000000/RES_hhdet_in_new!H165)</f>
        <v>552.77318836955374</v>
      </c>
      <c r="I165" s="156">
        <f>IF(RES_hhdet_in_fec!I165=0,0,RES_hhdet_in_fec!I165/0.086*1000000/RES_hhdet_in_new!I165)</f>
        <v>561.9879444833565</v>
      </c>
      <c r="J165" s="156">
        <f>IF(RES_hhdet_in_fec!J165=0,0,RES_hhdet_in_fec!J165/0.086*1000000/RES_hhdet_in_new!J165)</f>
        <v>559.50586905161219</v>
      </c>
      <c r="K165" s="156">
        <f>IF(RES_hhdet_in_fec!K165=0,0,RES_hhdet_in_fec!K165/0.086*1000000/RES_hhdet_in_new!K165)</f>
        <v>522.26785449620536</v>
      </c>
      <c r="L165" s="156">
        <f>IF(RES_hhdet_in_fec!L165=0,0,RES_hhdet_in_fec!L165/0.086*1000000/RES_hhdet_in_new!L165)</f>
        <v>496.2968095461755</v>
      </c>
      <c r="M165" s="156">
        <f>IF(RES_hhdet_in_fec!M165=0,0,RES_hhdet_in_fec!M165/0.086*1000000/RES_hhdet_in_new!M165)</f>
        <v>473.04316788241391</v>
      </c>
      <c r="N165" s="156">
        <f>IF(RES_hhdet_in_fec!N165=0,0,RES_hhdet_in_fec!N165/0.086*1000000/RES_hhdet_in_new!N165)</f>
        <v>0</v>
      </c>
      <c r="O165" s="156">
        <f>IF(RES_hhdet_in_fec!O165=0,0,RES_hhdet_in_fec!O165/0.086*1000000/RES_hhdet_in_new!O165)</f>
        <v>448.59483888556963</v>
      </c>
      <c r="P165" s="156">
        <f>IF(RES_hhdet_in_fec!P165=0,0,RES_hhdet_in_fec!P165/0.086*1000000/RES_hhdet_in_new!P165)</f>
        <v>436.46175684903886</v>
      </c>
      <c r="Q165" s="156">
        <f>IF(RES_hhdet_in_fec!Q165=0,0,RES_hhdet_in_fec!Q165/0.086*1000000/RES_hhdet_in_new!Q165)</f>
        <v>0</v>
      </c>
    </row>
    <row r="166" spans="1:17" ht="12" customHeight="1" x14ac:dyDescent="0.25">
      <c r="A166" s="158" t="s">
        <v>63</v>
      </c>
      <c r="B166" s="157"/>
      <c r="C166" s="157">
        <f>IF(SUM(RES_hhdet_in_fec!C167:C168,RES_hhdet_in_fec!C171:C172)=0,0,SUM(RES_hhdet_in_fec!C167:C168,RES_hhdet_in_fec!C171:C172)/0.086*1000000/SUM(RES_hhdet_in_new!C167:C168,RES_hhdet_in_new!C171:C172))</f>
        <v>2378.4808434925894</v>
      </c>
      <c r="D166" s="157">
        <f>IF(SUM(RES_hhdet_in_fec!D167:D168,RES_hhdet_in_fec!D171:D172)=0,0,SUM(RES_hhdet_in_fec!D167:D168,RES_hhdet_in_fec!D171:D172)/0.086*1000000/SUM(RES_hhdet_in_new!D167:D168,RES_hhdet_in_new!D171:D172))</f>
        <v>2387.8338939495025</v>
      </c>
      <c r="E166" s="157">
        <f>IF(SUM(RES_hhdet_in_fec!E167:E168,RES_hhdet_in_fec!E171:E172)=0,0,SUM(RES_hhdet_in_fec!E167:E168,RES_hhdet_in_fec!E171:E172)/0.086*1000000/SUM(RES_hhdet_in_new!E167:E168,RES_hhdet_in_new!E171:E172))</f>
        <v>2337.8367523783277</v>
      </c>
      <c r="F166" s="157">
        <f>IF(SUM(RES_hhdet_in_fec!F167:F168,RES_hhdet_in_fec!F171:F172)=0,0,SUM(RES_hhdet_in_fec!F167:F168,RES_hhdet_in_fec!F171:F172)/0.086*1000000/SUM(RES_hhdet_in_new!F167:F168,RES_hhdet_in_new!F171:F172))</f>
        <v>2265.4298903309864</v>
      </c>
      <c r="G166" s="157">
        <f>IF(SUM(RES_hhdet_in_fec!G167:G168,RES_hhdet_in_fec!G171:G172)=0,0,SUM(RES_hhdet_in_fec!G167:G168,RES_hhdet_in_fec!G171:G172)/0.086*1000000/SUM(RES_hhdet_in_new!G167:G168,RES_hhdet_in_new!G171:G172))</f>
        <v>2213.5089325566632</v>
      </c>
      <c r="H166" s="157">
        <f>IF(SUM(RES_hhdet_in_fec!H167:H168,RES_hhdet_in_fec!H171:H172)=0,0,SUM(RES_hhdet_in_fec!H167:H168,RES_hhdet_in_fec!H171:H172)/0.086*1000000/SUM(RES_hhdet_in_new!H167:H168,RES_hhdet_in_new!H171:H172))</f>
        <v>2157.5070668877552</v>
      </c>
      <c r="I166" s="157">
        <f>IF(SUM(RES_hhdet_in_fec!I167:I168,RES_hhdet_in_fec!I171:I172)=0,0,SUM(RES_hhdet_in_fec!I167:I168,RES_hhdet_in_fec!I171:I172)/0.086*1000000/SUM(RES_hhdet_in_new!I167:I168,RES_hhdet_in_new!I171:I172))</f>
        <v>2406.2256648247035</v>
      </c>
      <c r="J166" s="157">
        <f>IF(SUM(RES_hhdet_in_fec!J167:J168,RES_hhdet_in_fec!J171:J172)=0,0,SUM(RES_hhdet_in_fec!J167:J168,RES_hhdet_in_fec!J171:J172)/0.086*1000000/SUM(RES_hhdet_in_new!J167:J168,RES_hhdet_in_new!J171:J172))</f>
        <v>2249.1021099868649</v>
      </c>
      <c r="K166" s="157">
        <f>IF(SUM(RES_hhdet_in_fec!K167:K168,RES_hhdet_in_fec!K171:K172)=0,0,SUM(RES_hhdet_in_fec!K167:K168,RES_hhdet_in_fec!K171:K172)/0.086*1000000/SUM(RES_hhdet_in_new!K167:K168,RES_hhdet_in_new!K171:K172))</f>
        <v>2222.0069805830553</v>
      </c>
      <c r="L166" s="157">
        <f>IF(SUM(RES_hhdet_in_fec!L167:L168,RES_hhdet_in_fec!L171:L172)=0,0,SUM(RES_hhdet_in_fec!L167:L168,RES_hhdet_in_fec!L171:L172)/0.086*1000000/SUM(RES_hhdet_in_new!L167:L168,RES_hhdet_in_new!L171:L172))</f>
        <v>2178.1634364663528</v>
      </c>
      <c r="M166" s="157">
        <f>IF(SUM(RES_hhdet_in_fec!M167:M168,RES_hhdet_in_fec!M171:M172)=0,0,SUM(RES_hhdet_in_fec!M167:M168,RES_hhdet_in_fec!M171:M172)/0.086*1000000/SUM(RES_hhdet_in_new!M167:M168,RES_hhdet_in_new!M171:M172))</f>
        <v>2363.3680154732929</v>
      </c>
      <c r="N166" s="157">
        <f>IF(SUM(RES_hhdet_in_fec!N167:N168,RES_hhdet_in_fec!N171:N172)=0,0,SUM(RES_hhdet_in_fec!N167:N168,RES_hhdet_in_fec!N171:N172)/0.086*1000000/SUM(RES_hhdet_in_new!N167:N168,RES_hhdet_in_new!N171:N172))</f>
        <v>0</v>
      </c>
      <c r="O166" s="157">
        <f>IF(SUM(RES_hhdet_in_fec!O167:O168,RES_hhdet_in_fec!O171:O172)=0,0,SUM(RES_hhdet_in_fec!O167:O168,RES_hhdet_in_fec!O171:O172)/0.086*1000000/SUM(RES_hhdet_in_new!O167:O168,RES_hhdet_in_new!O171:O172))</f>
        <v>2287.5512525791178</v>
      </c>
      <c r="P166" s="157">
        <f>IF(SUM(RES_hhdet_in_fec!P167:P168,RES_hhdet_in_fec!P171:P172)=0,0,SUM(RES_hhdet_in_fec!P167:P168,RES_hhdet_in_fec!P171:P172)/0.086*1000000/SUM(RES_hhdet_in_new!P167:P168,RES_hhdet_in_new!P171:P172))</f>
        <v>2429.8409516873157</v>
      </c>
      <c r="Q166" s="157">
        <f>IF(SUM(RES_hhdet_in_fec!Q167:Q168,RES_hhdet_in_fec!Q171:Q172)=0,0,SUM(RES_hhdet_in_fec!Q167:Q168,RES_hhdet_in_fec!Q171:Q172)/0.086*1000000/SUM(RES_hhdet_in_new!Q167:Q168,RES_hhdet_in_new!Q171:Q172))</f>
        <v>0</v>
      </c>
    </row>
    <row r="167" spans="1:17" ht="12" customHeight="1" x14ac:dyDescent="0.25">
      <c r="A167" s="167" t="s">
        <v>144</v>
      </c>
      <c r="B167" s="132"/>
      <c r="C167" s="132">
        <f>IF(RES_hhdet_in_fec!C167=0,0,RES_hhdet_in_fec!C167/0.086*1000000/RES_hhdet_in_new!C167)</f>
        <v>0</v>
      </c>
      <c r="D167" s="132">
        <f>IF(RES_hhdet_in_fec!D167=0,0,RES_hhdet_in_fec!D167/0.086*1000000/RES_hhdet_in_new!D167)</f>
        <v>0</v>
      </c>
      <c r="E167" s="132">
        <f>IF(RES_hhdet_in_fec!E167=0,0,RES_hhdet_in_fec!E167/0.086*1000000/RES_hhdet_in_new!E167)</f>
        <v>0</v>
      </c>
      <c r="F167" s="132">
        <f>IF(RES_hhdet_in_fec!F167=0,0,RES_hhdet_in_fec!F167/0.086*1000000/RES_hhdet_in_new!F167)</f>
        <v>0</v>
      </c>
      <c r="G167" s="132">
        <f>IF(RES_hhdet_in_fec!G167=0,0,RES_hhdet_in_fec!G167/0.086*1000000/RES_hhdet_in_new!G167)</f>
        <v>0</v>
      </c>
      <c r="H167" s="132">
        <f>IF(RES_hhdet_in_fec!H167=0,0,RES_hhdet_in_fec!H167/0.086*1000000/RES_hhdet_in_new!H167)</f>
        <v>0</v>
      </c>
      <c r="I167" s="132">
        <f>IF(RES_hhdet_in_fec!I167=0,0,RES_hhdet_in_fec!I167/0.086*1000000/RES_hhdet_in_new!I167)</f>
        <v>0</v>
      </c>
      <c r="J167" s="132">
        <f>IF(RES_hhdet_in_fec!J167=0,0,RES_hhdet_in_fec!J167/0.086*1000000/RES_hhdet_in_new!J167)</f>
        <v>0</v>
      </c>
      <c r="K167" s="132">
        <f>IF(RES_hhdet_in_fec!K167=0,0,RES_hhdet_in_fec!K167/0.086*1000000/RES_hhdet_in_new!K167)</f>
        <v>0</v>
      </c>
      <c r="L167" s="132">
        <f>IF(RES_hhdet_in_fec!L167=0,0,RES_hhdet_in_fec!L167/0.086*1000000/RES_hhdet_in_new!L167)</f>
        <v>0</v>
      </c>
      <c r="M167" s="132">
        <f>IF(RES_hhdet_in_fec!M167=0,0,RES_hhdet_in_fec!M167/0.086*1000000/RES_hhdet_in_new!M167)</f>
        <v>0</v>
      </c>
      <c r="N167" s="132">
        <f>IF(RES_hhdet_in_fec!N167=0,0,RES_hhdet_in_fec!N167/0.086*1000000/RES_hhdet_in_new!N167)</f>
        <v>0</v>
      </c>
      <c r="O167" s="132">
        <f>IF(RES_hhdet_in_fec!O167=0,0,RES_hhdet_in_fec!O167/0.086*1000000/RES_hhdet_in_new!O167)</f>
        <v>0</v>
      </c>
      <c r="P167" s="132">
        <f>IF(RES_hhdet_in_fec!P167=0,0,RES_hhdet_in_fec!P167/0.086*1000000/RES_hhdet_in_new!P167)</f>
        <v>0</v>
      </c>
      <c r="Q167" s="132">
        <f>IF(RES_hhdet_in_fec!Q167=0,0,RES_hhdet_in_fec!Q167/0.086*1000000/RES_hhdet_in_new!Q167)</f>
        <v>0</v>
      </c>
    </row>
    <row r="168" spans="1:17" ht="12" customHeight="1" x14ac:dyDescent="0.25">
      <c r="A168" s="167" t="s">
        <v>143</v>
      </c>
      <c r="B168" s="132"/>
      <c r="C168" s="132">
        <f>IF(RES_hhdet_in_fec!C168=0,0,RES_hhdet_in_fec!C168/0.086*1000000/RES_hhdet_in_new!C168)</f>
        <v>0</v>
      </c>
      <c r="D168" s="132">
        <f>IF(RES_hhdet_in_fec!D168=0,0,RES_hhdet_in_fec!D168/0.086*1000000/RES_hhdet_in_new!D168)</f>
        <v>0</v>
      </c>
      <c r="E168" s="132">
        <f>IF(RES_hhdet_in_fec!E168=0,0,RES_hhdet_in_fec!E168/0.086*1000000/RES_hhdet_in_new!E168)</f>
        <v>0</v>
      </c>
      <c r="F168" s="132">
        <f>IF(RES_hhdet_in_fec!F168=0,0,RES_hhdet_in_fec!F168/0.086*1000000/RES_hhdet_in_new!F168)</f>
        <v>0</v>
      </c>
      <c r="G168" s="132">
        <f>IF(RES_hhdet_in_fec!G168=0,0,RES_hhdet_in_fec!G168/0.086*1000000/RES_hhdet_in_new!G168)</f>
        <v>0</v>
      </c>
      <c r="H168" s="132">
        <f>IF(RES_hhdet_in_fec!H168=0,0,RES_hhdet_in_fec!H168/0.086*1000000/RES_hhdet_in_new!H168)</f>
        <v>0</v>
      </c>
      <c r="I168" s="132">
        <f>IF(RES_hhdet_in_fec!I168=0,0,RES_hhdet_in_fec!I168/0.086*1000000/RES_hhdet_in_new!I168)</f>
        <v>0</v>
      </c>
      <c r="J168" s="132">
        <f>IF(RES_hhdet_in_fec!J168=0,0,RES_hhdet_in_fec!J168/0.086*1000000/RES_hhdet_in_new!J168)</f>
        <v>0</v>
      </c>
      <c r="K168" s="132">
        <f>IF(RES_hhdet_in_fec!K168=0,0,RES_hhdet_in_fec!K168/0.086*1000000/RES_hhdet_in_new!K168)</f>
        <v>0</v>
      </c>
      <c r="L168" s="132">
        <f>IF(RES_hhdet_in_fec!L168=0,0,RES_hhdet_in_fec!L168/0.086*1000000/RES_hhdet_in_new!L168)</f>
        <v>0</v>
      </c>
      <c r="M168" s="132">
        <f>IF(RES_hhdet_in_fec!M168=0,0,RES_hhdet_in_fec!M168/0.086*1000000/RES_hhdet_in_new!M168)</f>
        <v>0</v>
      </c>
      <c r="N168" s="132">
        <f>IF(RES_hhdet_in_fec!N168=0,0,RES_hhdet_in_fec!N168/0.086*1000000/RES_hhdet_in_new!N168)</f>
        <v>0</v>
      </c>
      <c r="O168" s="132">
        <f>IF(RES_hhdet_in_fec!O168=0,0,RES_hhdet_in_fec!O168/0.086*1000000/RES_hhdet_in_new!O168)</f>
        <v>0</v>
      </c>
      <c r="P168" s="132">
        <f>IF(RES_hhdet_in_fec!P168=0,0,RES_hhdet_in_fec!P168/0.086*1000000/RES_hhdet_in_new!P168)</f>
        <v>0</v>
      </c>
      <c r="Q168" s="132">
        <f>IF(RES_hhdet_in_fec!Q168=0,0,RES_hhdet_in_fec!Q168/0.086*1000000/RES_hhdet_in_new!Q168)</f>
        <v>0</v>
      </c>
    </row>
    <row r="169" spans="1:17" ht="12" customHeight="1" x14ac:dyDescent="0.25">
      <c r="A169" s="166" t="s">
        <v>57</v>
      </c>
      <c r="B169" s="165"/>
      <c r="C169" s="165">
        <f>IF(RES_hhdet_in_fec!C169=0,0,RES_hhdet_in_fec!C169/0.086*1000000/RES_hhdet_in_new!C168)</f>
        <v>0</v>
      </c>
      <c r="D169" s="165">
        <f>IF(RES_hhdet_in_fec!D169=0,0,RES_hhdet_in_fec!D169/0.086*1000000/RES_hhdet_in_new!D168)</f>
        <v>0</v>
      </c>
      <c r="E169" s="165">
        <f>IF(RES_hhdet_in_fec!E169=0,0,RES_hhdet_in_fec!E169/0.086*1000000/RES_hhdet_in_new!E168)</f>
        <v>0</v>
      </c>
      <c r="F169" s="165">
        <f>IF(RES_hhdet_in_fec!F169=0,0,RES_hhdet_in_fec!F169/0.086*1000000/RES_hhdet_in_new!F168)</f>
        <v>0</v>
      </c>
      <c r="G169" s="165">
        <f>IF(RES_hhdet_in_fec!G169=0,0,RES_hhdet_in_fec!G169/0.086*1000000/RES_hhdet_in_new!G168)</f>
        <v>0</v>
      </c>
      <c r="H169" s="165">
        <f>IF(RES_hhdet_in_fec!H169=0,0,RES_hhdet_in_fec!H169/0.086*1000000/RES_hhdet_in_new!H168)</f>
        <v>0</v>
      </c>
      <c r="I169" s="165">
        <f>IF(RES_hhdet_in_fec!I169=0,0,RES_hhdet_in_fec!I169/0.086*1000000/RES_hhdet_in_new!I168)</f>
        <v>0</v>
      </c>
      <c r="J169" s="165">
        <f>IF(RES_hhdet_in_fec!J169=0,0,RES_hhdet_in_fec!J169/0.086*1000000/RES_hhdet_in_new!J168)</f>
        <v>0</v>
      </c>
      <c r="K169" s="165">
        <f>IF(RES_hhdet_in_fec!K169=0,0,RES_hhdet_in_fec!K169/0.086*1000000/RES_hhdet_in_new!K168)</f>
        <v>0</v>
      </c>
      <c r="L169" s="165">
        <f>IF(RES_hhdet_in_fec!L169=0,0,RES_hhdet_in_fec!L169/0.086*1000000/RES_hhdet_in_new!L168)</f>
        <v>0</v>
      </c>
      <c r="M169" s="165">
        <f>IF(RES_hhdet_in_fec!M169=0,0,RES_hhdet_in_fec!M169/0.086*1000000/RES_hhdet_in_new!M168)</f>
        <v>0</v>
      </c>
      <c r="N169" s="165">
        <f>IF(RES_hhdet_in_fec!N169=0,0,RES_hhdet_in_fec!N169/0.086*1000000/RES_hhdet_in_new!N168)</f>
        <v>0</v>
      </c>
      <c r="O169" s="165">
        <f>IF(RES_hhdet_in_fec!O169=0,0,RES_hhdet_in_fec!O169/0.086*1000000/RES_hhdet_in_new!O168)</f>
        <v>0</v>
      </c>
      <c r="P169" s="165">
        <f>IF(RES_hhdet_in_fec!P169=0,0,RES_hhdet_in_fec!P169/0.086*1000000/RES_hhdet_in_new!P168)</f>
        <v>0</v>
      </c>
      <c r="Q169" s="165">
        <f>IF(RES_hhdet_in_fec!Q169=0,0,RES_hhdet_in_fec!Q169/0.086*1000000/RES_hhdet_in_new!Q168)</f>
        <v>0</v>
      </c>
    </row>
    <row r="170" spans="1:17" ht="12" customHeight="1" x14ac:dyDescent="0.25">
      <c r="A170" s="147" t="s">
        <v>59</v>
      </c>
      <c r="B170" s="164"/>
      <c r="C170" s="164">
        <f>IF(RES_hhdet_in_fec!C170=0,0,RES_hhdet_in_fec!C170/0.086*1000000/RES_hhdet_in_new!C168)</f>
        <v>0</v>
      </c>
      <c r="D170" s="164">
        <f>IF(RES_hhdet_in_fec!D170=0,0,RES_hhdet_in_fec!D170/0.086*1000000/RES_hhdet_in_new!D168)</f>
        <v>0</v>
      </c>
      <c r="E170" s="164">
        <f>IF(RES_hhdet_in_fec!E170=0,0,RES_hhdet_in_fec!E170/0.086*1000000/RES_hhdet_in_new!E168)</f>
        <v>0</v>
      </c>
      <c r="F170" s="164">
        <f>IF(RES_hhdet_in_fec!F170=0,0,RES_hhdet_in_fec!F170/0.086*1000000/RES_hhdet_in_new!F168)</f>
        <v>0</v>
      </c>
      <c r="G170" s="164">
        <f>IF(RES_hhdet_in_fec!G170=0,0,RES_hhdet_in_fec!G170/0.086*1000000/RES_hhdet_in_new!G168)</f>
        <v>0</v>
      </c>
      <c r="H170" s="164">
        <f>IF(RES_hhdet_in_fec!H170=0,0,RES_hhdet_in_fec!H170/0.086*1000000/RES_hhdet_in_new!H168)</f>
        <v>0</v>
      </c>
      <c r="I170" s="164">
        <f>IF(RES_hhdet_in_fec!I170=0,0,RES_hhdet_in_fec!I170/0.086*1000000/RES_hhdet_in_new!I168)</f>
        <v>0</v>
      </c>
      <c r="J170" s="164">
        <f>IF(RES_hhdet_in_fec!J170=0,0,RES_hhdet_in_fec!J170/0.086*1000000/RES_hhdet_in_new!J168)</f>
        <v>0</v>
      </c>
      <c r="K170" s="164">
        <f>IF(RES_hhdet_in_fec!K170=0,0,RES_hhdet_in_fec!K170/0.086*1000000/RES_hhdet_in_new!K168)</f>
        <v>0</v>
      </c>
      <c r="L170" s="164">
        <f>IF(RES_hhdet_in_fec!L170=0,0,RES_hhdet_in_fec!L170/0.086*1000000/RES_hhdet_in_new!L168)</f>
        <v>0</v>
      </c>
      <c r="M170" s="164">
        <f>IF(RES_hhdet_in_fec!M170=0,0,RES_hhdet_in_fec!M170/0.086*1000000/RES_hhdet_in_new!M168)</f>
        <v>0</v>
      </c>
      <c r="N170" s="164">
        <f>IF(RES_hhdet_in_fec!N170=0,0,RES_hhdet_in_fec!N170/0.086*1000000/RES_hhdet_in_new!N168)</f>
        <v>0</v>
      </c>
      <c r="O170" s="164">
        <f>IF(RES_hhdet_in_fec!O170=0,0,RES_hhdet_in_fec!O170/0.086*1000000/RES_hhdet_in_new!O168)</f>
        <v>0</v>
      </c>
      <c r="P170" s="164">
        <f>IF(RES_hhdet_in_fec!P170=0,0,RES_hhdet_in_fec!P170/0.086*1000000/RES_hhdet_in_new!P168)</f>
        <v>0</v>
      </c>
      <c r="Q170" s="164">
        <f>IF(RES_hhdet_in_fec!Q170=0,0,RES_hhdet_in_fec!Q170/0.086*1000000/RES_hhdet_in_new!Q168)</f>
        <v>0</v>
      </c>
    </row>
    <row r="171" spans="1:17" ht="12" customHeight="1" x14ac:dyDescent="0.25">
      <c r="A171" s="163" t="s">
        <v>142</v>
      </c>
      <c r="B171" s="162"/>
      <c r="C171" s="162">
        <f>IF(RES_hhdet_in_fec!C171=0,0,RES_hhdet_in_fec!C171/0.086*1000000/RES_hhdet_in_new!C171)</f>
        <v>2578.9427667614336</v>
      </c>
      <c r="D171" s="162">
        <f>IF(RES_hhdet_in_fec!D171=0,0,RES_hhdet_in_fec!D171/0.086*1000000/RES_hhdet_in_new!D171)</f>
        <v>2554.6599561423509</v>
      </c>
      <c r="E171" s="162">
        <f>IF(RES_hhdet_in_fec!E171=0,0,RES_hhdet_in_fec!E171/0.086*1000000/RES_hhdet_in_new!E171)</f>
        <v>2532.5160825863518</v>
      </c>
      <c r="F171" s="162">
        <f>IF(RES_hhdet_in_fec!F171=0,0,RES_hhdet_in_fec!F171/0.086*1000000/RES_hhdet_in_new!F171)</f>
        <v>2431.0054534060446</v>
      </c>
      <c r="G171" s="162">
        <f>IF(RES_hhdet_in_fec!G171=0,0,RES_hhdet_in_fec!G171/0.086*1000000/RES_hhdet_in_new!G171)</f>
        <v>0</v>
      </c>
      <c r="H171" s="162">
        <f>IF(RES_hhdet_in_fec!H171=0,0,RES_hhdet_in_fec!H171/0.086*1000000/RES_hhdet_in_new!H171)</f>
        <v>0</v>
      </c>
      <c r="I171" s="162">
        <f>IF(RES_hhdet_in_fec!I171=0,0,RES_hhdet_in_fec!I171/0.086*1000000/RES_hhdet_in_new!I171)</f>
        <v>2539.6011311351663</v>
      </c>
      <c r="J171" s="162">
        <f>IF(RES_hhdet_in_fec!J171=0,0,RES_hhdet_in_fec!J171/0.086*1000000/RES_hhdet_in_new!J171)</f>
        <v>2361.2848766739953</v>
      </c>
      <c r="K171" s="162">
        <f>IF(RES_hhdet_in_fec!K171=0,0,RES_hhdet_in_fec!K171/0.086*1000000/RES_hhdet_in_new!K171)</f>
        <v>0</v>
      </c>
      <c r="L171" s="162">
        <f>IF(RES_hhdet_in_fec!L171=0,0,RES_hhdet_in_fec!L171/0.086*1000000/RES_hhdet_in_new!L171)</f>
        <v>0</v>
      </c>
      <c r="M171" s="162">
        <f>IF(RES_hhdet_in_fec!M171=0,0,RES_hhdet_in_fec!M171/0.086*1000000/RES_hhdet_in_new!M171)</f>
        <v>2542.2676336995905</v>
      </c>
      <c r="N171" s="162">
        <f>IF(RES_hhdet_in_fec!N171=0,0,RES_hhdet_in_fec!N171/0.086*1000000/RES_hhdet_in_new!N171)</f>
        <v>0</v>
      </c>
      <c r="O171" s="162">
        <f>IF(RES_hhdet_in_fec!O171=0,0,RES_hhdet_in_fec!O171/0.086*1000000/RES_hhdet_in_new!O171)</f>
        <v>2498.6177732947599</v>
      </c>
      <c r="P171" s="162">
        <f>IF(RES_hhdet_in_fec!P171=0,0,RES_hhdet_in_fec!P171/0.086*1000000/RES_hhdet_in_new!P171)</f>
        <v>2657.5083814774243</v>
      </c>
      <c r="Q171" s="162">
        <f>IF(RES_hhdet_in_fec!Q171=0,0,RES_hhdet_in_fec!Q171/0.086*1000000/RES_hhdet_in_new!Q171)</f>
        <v>0</v>
      </c>
    </row>
    <row r="172" spans="1:17" ht="12" customHeight="1" x14ac:dyDescent="0.25">
      <c r="A172" s="161" t="s">
        <v>141</v>
      </c>
      <c r="B172" s="160"/>
      <c r="C172" s="160">
        <f>IF(RES_hhdet_in_fec!C172=0,0,RES_hhdet_in_fec!C172/0.086*1000000/RES_hhdet_in_new!C172)</f>
        <v>2278.6008183334643</v>
      </c>
      <c r="D172" s="160">
        <f>IF(RES_hhdet_in_fec!D172=0,0,RES_hhdet_in_fec!D172/0.086*1000000/RES_hhdet_in_new!D172)</f>
        <v>2265.5904903901646</v>
      </c>
      <c r="E172" s="160">
        <f>IF(RES_hhdet_in_fec!E172=0,0,RES_hhdet_in_fec!E172/0.086*1000000/RES_hhdet_in_new!E172)</f>
        <v>2255.3942490885556</v>
      </c>
      <c r="F172" s="160">
        <f>IF(RES_hhdet_in_fec!F172=0,0,RES_hhdet_in_fec!F172/0.086*1000000/RES_hhdet_in_new!F172)</f>
        <v>2187.0764972186439</v>
      </c>
      <c r="G172" s="160">
        <f>IF(RES_hhdet_in_fec!G172=0,0,RES_hhdet_in_fec!G172/0.086*1000000/RES_hhdet_in_new!G172)</f>
        <v>2213.5089325566632</v>
      </c>
      <c r="H172" s="160">
        <f>IF(RES_hhdet_in_fec!H172=0,0,RES_hhdet_in_fec!H172/0.086*1000000/RES_hhdet_in_new!H172)</f>
        <v>2157.5070668877552</v>
      </c>
      <c r="I172" s="160">
        <f>IF(RES_hhdet_in_fec!I172=0,0,RES_hhdet_in_fec!I172/0.086*1000000/RES_hhdet_in_new!I172)</f>
        <v>2272.7917399501725</v>
      </c>
      <c r="J172" s="160">
        <f>IF(RES_hhdet_in_fec!J172=0,0,RES_hhdet_in_fec!J172/0.086*1000000/RES_hhdet_in_new!J172)</f>
        <v>2135.3896447341576</v>
      </c>
      <c r="K172" s="160">
        <f>IF(RES_hhdet_in_fec!K172=0,0,RES_hhdet_in_fec!K172/0.086*1000000/RES_hhdet_in_new!K172)</f>
        <v>2222.0069805830553</v>
      </c>
      <c r="L172" s="160">
        <f>IF(RES_hhdet_in_fec!L172=0,0,RES_hhdet_in_fec!L172/0.086*1000000/RES_hhdet_in_new!L172)</f>
        <v>2178.1634364663528</v>
      </c>
      <c r="M172" s="160">
        <f>IF(RES_hhdet_in_fec!M172=0,0,RES_hhdet_in_fec!M172/0.086*1000000/RES_hhdet_in_new!M172)</f>
        <v>2270.1943116468974</v>
      </c>
      <c r="N172" s="160">
        <f>IF(RES_hhdet_in_fec!N172=0,0,RES_hhdet_in_fec!N172/0.086*1000000/RES_hhdet_in_new!N172)</f>
        <v>0</v>
      </c>
      <c r="O172" s="160">
        <f>IF(RES_hhdet_in_fec!O172=0,0,RES_hhdet_in_fec!O172/0.086*1000000/RES_hhdet_in_new!O172)</f>
        <v>2199.0698313760381</v>
      </c>
      <c r="P172" s="160">
        <f>IF(RES_hhdet_in_fec!P172=0,0,RES_hhdet_in_fec!P172/0.086*1000000/RES_hhdet_in_new!P172)</f>
        <v>2330.5182679237155</v>
      </c>
      <c r="Q172" s="160">
        <f>IF(RES_hhdet_in_fec!Q172=0,0,RES_hhdet_in_fec!Q172/0.086*1000000/RES_hhdet_in_new!Q172)</f>
        <v>0</v>
      </c>
    </row>
    <row r="173" spans="1:17" ht="12" customHeight="1" x14ac:dyDescent="0.25">
      <c r="A173" s="148" t="s">
        <v>60</v>
      </c>
      <c r="B173" s="156"/>
      <c r="C173" s="156">
        <f>IF(RES_hhdet_in_fec!C173=0,0,RES_hhdet_in_fec!C173/0.086*1000000/RES_hhdet_in_new!C172)</f>
        <v>1695.0931341880387</v>
      </c>
      <c r="D173" s="156">
        <f>IF(RES_hhdet_in_fec!D173=0,0,RES_hhdet_in_fec!D173/0.086*1000000/RES_hhdet_in_new!D172)</f>
        <v>1680.1471157229341</v>
      </c>
      <c r="E173" s="156">
        <f>IF(RES_hhdet_in_fec!E173=0,0,RES_hhdet_in_fec!E173/0.086*1000000/RES_hhdet_in_new!E172)</f>
        <v>1669.4681908473074</v>
      </c>
      <c r="F173" s="156">
        <f>IF(RES_hhdet_in_fec!F173=0,0,RES_hhdet_in_fec!F173/0.086*1000000/RES_hhdet_in_new!F172)</f>
        <v>1603.6538962004295</v>
      </c>
      <c r="G173" s="156">
        <f>IF(RES_hhdet_in_fec!G173=0,0,RES_hhdet_in_fec!G173/0.086*1000000/RES_hhdet_in_new!G172)</f>
        <v>1625.1629966630276</v>
      </c>
      <c r="H173" s="156">
        <f>IF(RES_hhdet_in_fec!H173=0,0,RES_hhdet_in_fec!H173/0.086*1000000/RES_hhdet_in_new!H172)</f>
        <v>1573.8455719715314</v>
      </c>
      <c r="I173" s="156">
        <f>IF(RES_hhdet_in_fec!I173=0,0,RES_hhdet_in_fec!I173/0.086*1000000/RES_hhdet_in_new!I172)</f>
        <v>1692.0309700138373</v>
      </c>
      <c r="J173" s="156">
        <f>IF(RES_hhdet_in_fec!J173=0,0,RES_hhdet_in_fec!J173/0.086*1000000/RES_hhdet_in_new!J172)</f>
        <v>1563.0744018414193</v>
      </c>
      <c r="K173" s="156">
        <f>IF(RES_hhdet_in_fec!K173=0,0,RES_hhdet_in_fec!K173/0.086*1000000/RES_hhdet_in_new!K172)</f>
        <v>1638.3864101953104</v>
      </c>
      <c r="L173" s="156">
        <f>IF(RES_hhdet_in_fec!L173=0,0,RES_hhdet_in_fec!L173/0.086*1000000/RES_hhdet_in_new!L172)</f>
        <v>1582.7849603686097</v>
      </c>
      <c r="M173" s="156">
        <f>IF(RES_hhdet_in_fec!M173=0,0,RES_hhdet_in_fec!M173/0.086*1000000/RES_hhdet_in_new!M172)</f>
        <v>1689.4595140390561</v>
      </c>
      <c r="N173" s="156">
        <f>IF(RES_hhdet_in_fec!N173=0,0,RES_hhdet_in_fec!N173/0.086*1000000/RES_hhdet_in_new!N172)</f>
        <v>0</v>
      </c>
      <c r="O173" s="156">
        <f>IF(RES_hhdet_in_fec!O173=0,0,RES_hhdet_in_fec!O173/0.086*1000000/RES_hhdet_in_new!O172)</f>
        <v>1604.7472559591536</v>
      </c>
      <c r="P173" s="156">
        <f>IF(RES_hhdet_in_fec!P173=0,0,RES_hhdet_in_fec!P173/0.086*1000000/RES_hhdet_in_new!P172)</f>
        <v>1756.0073418221741</v>
      </c>
      <c r="Q173" s="156">
        <f>IF(RES_hhdet_in_fec!Q173=0,0,RES_hhdet_in_fec!Q173/0.086*1000000/RES_hhdet_in_new!Q172)</f>
        <v>0</v>
      </c>
    </row>
    <row r="174" spans="1:17" ht="12" customHeight="1" x14ac:dyDescent="0.25">
      <c r="A174" s="159" t="s">
        <v>59</v>
      </c>
      <c r="B174" s="57"/>
      <c r="C174" s="57">
        <f>IF(RES_hhdet_in_fec!C174=0,0,RES_hhdet_in_fec!C174/0.086*1000000/RES_hhdet_in_new!C172)</f>
        <v>583.5076841454262</v>
      </c>
      <c r="D174" s="57">
        <f>IF(RES_hhdet_in_fec!D174=0,0,RES_hhdet_in_fec!D174/0.086*1000000/RES_hhdet_in_new!D172)</f>
        <v>585.4433746672305</v>
      </c>
      <c r="E174" s="57">
        <f>IF(RES_hhdet_in_fec!E174=0,0,RES_hhdet_in_fec!E174/0.086*1000000/RES_hhdet_in_new!E172)</f>
        <v>585.92605824124792</v>
      </c>
      <c r="F174" s="57">
        <f>IF(RES_hhdet_in_fec!F174=0,0,RES_hhdet_in_fec!F174/0.086*1000000/RES_hhdet_in_new!F172)</f>
        <v>583.42260101821455</v>
      </c>
      <c r="G174" s="57">
        <f>IF(RES_hhdet_in_fec!G174=0,0,RES_hhdet_in_fec!G174/0.086*1000000/RES_hhdet_in_new!G172)</f>
        <v>588.34593589363578</v>
      </c>
      <c r="H174" s="57">
        <f>IF(RES_hhdet_in_fec!H174=0,0,RES_hhdet_in_fec!H174/0.086*1000000/RES_hhdet_in_new!H172)</f>
        <v>583.66149491622411</v>
      </c>
      <c r="I174" s="57">
        <f>IF(RES_hhdet_in_fec!I174=0,0,RES_hhdet_in_fec!I174/0.086*1000000/RES_hhdet_in_new!I172)</f>
        <v>580.76076993633478</v>
      </c>
      <c r="J174" s="57">
        <f>IF(RES_hhdet_in_fec!J174=0,0,RES_hhdet_in_fec!J174/0.086*1000000/RES_hhdet_in_new!J172)</f>
        <v>572.31524289273818</v>
      </c>
      <c r="K174" s="57">
        <f>IF(RES_hhdet_in_fec!K174=0,0,RES_hhdet_in_fec!K174/0.086*1000000/RES_hhdet_in_new!K172)</f>
        <v>583.62057038774537</v>
      </c>
      <c r="L174" s="57">
        <f>IF(RES_hhdet_in_fec!L174=0,0,RES_hhdet_in_fec!L174/0.086*1000000/RES_hhdet_in_new!L172)</f>
        <v>595.37847609774258</v>
      </c>
      <c r="M174" s="57">
        <f>IF(RES_hhdet_in_fec!M174=0,0,RES_hhdet_in_fec!M174/0.086*1000000/RES_hhdet_in_new!M172)</f>
        <v>580.73479760784153</v>
      </c>
      <c r="N174" s="57">
        <f>IF(RES_hhdet_in_fec!N174=0,0,RES_hhdet_in_fec!N174/0.086*1000000/RES_hhdet_in_new!N172)</f>
        <v>0</v>
      </c>
      <c r="O174" s="57">
        <f>IF(RES_hhdet_in_fec!O174=0,0,RES_hhdet_in_fec!O174/0.086*1000000/RES_hhdet_in_new!O172)</f>
        <v>594.32257541688455</v>
      </c>
      <c r="P174" s="57">
        <f>IF(RES_hhdet_in_fec!P174=0,0,RES_hhdet_in_fec!P174/0.086*1000000/RES_hhdet_in_new!P172)</f>
        <v>574.5109261015416</v>
      </c>
      <c r="Q174" s="57">
        <f>IF(RES_hhdet_in_fec!Q174=0,0,RES_hhdet_in_fec!Q174/0.086*1000000/RES_hhdet_in_new!Q172)</f>
        <v>0</v>
      </c>
    </row>
    <row r="175" spans="1:17" ht="12" customHeight="1" x14ac:dyDescent="0.25">
      <c r="A175" s="158" t="s">
        <v>62</v>
      </c>
      <c r="B175" s="157"/>
      <c r="C175" s="157">
        <f>IF(SUM(RES_hhdet_in_fec!C176:C177)=0,0,SUM(RES_hhdet_in_fec!C176:C177)/0.086*1000000/SUM(RES_hhdet_in_new!C176:C177))</f>
        <v>785.97998624887623</v>
      </c>
      <c r="D175" s="157">
        <f>IF(SUM(RES_hhdet_in_fec!D176:D177)=0,0,SUM(RES_hhdet_in_fec!D176:D177)/0.086*1000000/SUM(RES_hhdet_in_new!D176:D177))</f>
        <v>794.61877282932778</v>
      </c>
      <c r="E175" s="157">
        <f>IF(SUM(RES_hhdet_in_fec!E176:E177)=0,0,SUM(RES_hhdet_in_fec!E176:E177)/0.086*1000000/SUM(RES_hhdet_in_new!E176:E177))</f>
        <v>800.01650366263505</v>
      </c>
      <c r="F175" s="157">
        <f>IF(SUM(RES_hhdet_in_fec!F176:F177)=0,0,SUM(RES_hhdet_in_fec!F176:F177)/0.086*1000000/SUM(RES_hhdet_in_new!F176:F177))</f>
        <v>776.80322537331847</v>
      </c>
      <c r="G175" s="157">
        <f>IF(SUM(RES_hhdet_in_fec!G176:G177)=0,0,SUM(RES_hhdet_in_fec!G176:G177)/0.086*1000000/SUM(RES_hhdet_in_new!G176:G177))</f>
        <v>760.76176562044191</v>
      </c>
      <c r="H175" s="157">
        <f>IF(SUM(RES_hhdet_in_fec!H176:H177)=0,0,SUM(RES_hhdet_in_fec!H176:H177)/0.086*1000000/SUM(RES_hhdet_in_new!H176:H177))</f>
        <v>752.00920210300603</v>
      </c>
      <c r="I175" s="157">
        <f>IF(SUM(RES_hhdet_in_fec!I176:I177)=0,0,SUM(RES_hhdet_in_fec!I176:I177)/0.086*1000000/SUM(RES_hhdet_in_new!I176:I177))</f>
        <v>769.99247866303688</v>
      </c>
      <c r="J175" s="157">
        <f>IF(SUM(RES_hhdet_in_fec!J176:J177)=0,0,SUM(RES_hhdet_in_fec!J176:J177)/0.086*1000000/SUM(RES_hhdet_in_new!J176:J177))</f>
        <v>743.79658798621836</v>
      </c>
      <c r="K175" s="157">
        <f>IF(SUM(RES_hhdet_in_fec!K176:K177)=0,0,SUM(RES_hhdet_in_fec!K176:K177)/0.086*1000000/SUM(RES_hhdet_in_new!K176:K177))</f>
        <v>786.30817387326715</v>
      </c>
      <c r="L175" s="157">
        <f>IF(SUM(RES_hhdet_in_fec!L176:L177)=0,0,SUM(RES_hhdet_in_fec!L176:L177)/0.086*1000000/SUM(RES_hhdet_in_new!L176:L177))</f>
        <v>762.52347256199357</v>
      </c>
      <c r="M175" s="157">
        <f>IF(SUM(RES_hhdet_in_fec!M176:M177)=0,0,SUM(RES_hhdet_in_fec!M176:M177)/0.086*1000000/SUM(RES_hhdet_in_new!M176:M177))</f>
        <v>777.85424760294075</v>
      </c>
      <c r="N175" s="157">
        <f>IF(SUM(RES_hhdet_in_fec!N176:N177)=0,0,SUM(RES_hhdet_in_fec!N176:N177)/0.086*1000000/SUM(RES_hhdet_in_new!N176:N177))</f>
        <v>0</v>
      </c>
      <c r="O175" s="157">
        <f>IF(SUM(RES_hhdet_in_fec!O176:O177)=0,0,SUM(RES_hhdet_in_fec!O176:O177)/0.086*1000000/SUM(RES_hhdet_in_new!O176:O177))</f>
        <v>775.55304360274647</v>
      </c>
      <c r="P175" s="157">
        <f>IF(SUM(RES_hhdet_in_fec!P176:P177)=0,0,SUM(RES_hhdet_in_fec!P176:P177)/0.086*1000000/SUM(RES_hhdet_in_new!P176:P177))</f>
        <v>827.90443418695929</v>
      </c>
      <c r="Q175" s="157">
        <f>IF(SUM(RES_hhdet_in_fec!Q176:Q177)=0,0,SUM(RES_hhdet_in_fec!Q176:Q177)/0.086*1000000/SUM(RES_hhdet_in_new!Q176:Q177))</f>
        <v>0</v>
      </c>
    </row>
    <row r="176" spans="1:17" ht="12" customHeight="1" x14ac:dyDescent="0.25">
      <c r="A176" s="23" t="s">
        <v>57</v>
      </c>
      <c r="B176" s="156"/>
      <c r="C176" s="156">
        <f>IF(RES_hhdet_in_fec!C176=0,0,RES_hhdet_in_fec!C176/0.086*1000000/RES_hhdet_in_new!C176)</f>
        <v>0</v>
      </c>
      <c r="D176" s="156">
        <f>IF(RES_hhdet_in_fec!D176=0,0,RES_hhdet_in_fec!D176/0.086*1000000/RES_hhdet_in_new!D176)</f>
        <v>0</v>
      </c>
      <c r="E176" s="156">
        <f>IF(RES_hhdet_in_fec!E176=0,0,RES_hhdet_in_fec!E176/0.086*1000000/RES_hhdet_in_new!E176)</f>
        <v>0</v>
      </c>
      <c r="F176" s="156">
        <f>IF(RES_hhdet_in_fec!F176=0,0,RES_hhdet_in_fec!F176/0.086*1000000/RES_hhdet_in_new!F176)</f>
        <v>0</v>
      </c>
      <c r="G176" s="156">
        <f>IF(RES_hhdet_in_fec!G176=0,0,RES_hhdet_in_fec!G176/0.086*1000000/RES_hhdet_in_new!G176)</f>
        <v>0</v>
      </c>
      <c r="H176" s="156">
        <f>IF(RES_hhdet_in_fec!H176=0,0,RES_hhdet_in_fec!H176/0.086*1000000/RES_hhdet_in_new!H176)</f>
        <v>0</v>
      </c>
      <c r="I176" s="156">
        <f>IF(RES_hhdet_in_fec!I176=0,0,RES_hhdet_in_fec!I176/0.086*1000000/RES_hhdet_in_new!I176)</f>
        <v>0</v>
      </c>
      <c r="J176" s="156">
        <f>IF(RES_hhdet_in_fec!J176=0,0,RES_hhdet_in_fec!J176/0.086*1000000/RES_hhdet_in_new!J176)</f>
        <v>0</v>
      </c>
      <c r="K176" s="156">
        <f>IF(RES_hhdet_in_fec!K176=0,0,RES_hhdet_in_fec!K176/0.086*1000000/RES_hhdet_in_new!K176)</f>
        <v>0</v>
      </c>
      <c r="L176" s="156">
        <f>IF(RES_hhdet_in_fec!L176=0,0,RES_hhdet_in_fec!L176/0.086*1000000/RES_hhdet_in_new!L176)</f>
        <v>0</v>
      </c>
      <c r="M176" s="156">
        <f>IF(RES_hhdet_in_fec!M176=0,0,RES_hhdet_in_fec!M176/0.086*1000000/RES_hhdet_in_new!M176)</f>
        <v>0</v>
      </c>
      <c r="N176" s="156">
        <f>IF(RES_hhdet_in_fec!N176=0,0,RES_hhdet_in_fec!N176/0.086*1000000/RES_hhdet_in_new!N176)</f>
        <v>0</v>
      </c>
      <c r="O176" s="156">
        <f>IF(RES_hhdet_in_fec!O176=0,0,RES_hhdet_in_fec!O176/0.086*1000000/RES_hhdet_in_new!O176)</f>
        <v>0</v>
      </c>
      <c r="P176" s="156">
        <f>IF(RES_hhdet_in_fec!P176=0,0,RES_hhdet_in_fec!P176/0.086*1000000/RES_hhdet_in_new!P176)</f>
        <v>0</v>
      </c>
      <c r="Q176" s="156">
        <f>IF(RES_hhdet_in_fec!Q176=0,0,RES_hhdet_in_fec!Q176/0.086*1000000/RES_hhdet_in_new!Q176)</f>
        <v>0</v>
      </c>
    </row>
    <row r="177" spans="1:17" ht="12" customHeight="1" x14ac:dyDescent="0.25">
      <c r="A177" s="29" t="s">
        <v>140</v>
      </c>
      <c r="B177" s="57"/>
      <c r="C177" s="57">
        <f>IF(RES_hhdet_in_fec!C177=0,0,RES_hhdet_in_fec!C177/0.086*1000000/RES_hhdet_in_new!C177)</f>
        <v>785.97998624887623</v>
      </c>
      <c r="D177" s="57">
        <f>IF(RES_hhdet_in_fec!D177=0,0,RES_hhdet_in_fec!D177/0.086*1000000/RES_hhdet_in_new!D177)</f>
        <v>794.61877282932778</v>
      </c>
      <c r="E177" s="57">
        <f>IF(RES_hhdet_in_fec!E177=0,0,RES_hhdet_in_fec!E177/0.086*1000000/RES_hhdet_in_new!E177)</f>
        <v>800.01650366263505</v>
      </c>
      <c r="F177" s="57">
        <f>IF(RES_hhdet_in_fec!F177=0,0,RES_hhdet_in_fec!F177/0.086*1000000/RES_hhdet_in_new!F177)</f>
        <v>776.80322537331847</v>
      </c>
      <c r="G177" s="57">
        <f>IF(RES_hhdet_in_fec!G177=0,0,RES_hhdet_in_fec!G177/0.086*1000000/RES_hhdet_in_new!G177)</f>
        <v>760.76176562044191</v>
      </c>
      <c r="H177" s="57">
        <f>IF(RES_hhdet_in_fec!H177=0,0,RES_hhdet_in_fec!H177/0.086*1000000/RES_hhdet_in_new!H177)</f>
        <v>752.00920210300603</v>
      </c>
      <c r="I177" s="57">
        <f>IF(RES_hhdet_in_fec!I177=0,0,RES_hhdet_in_fec!I177/0.086*1000000/RES_hhdet_in_new!I177)</f>
        <v>769.99247866303688</v>
      </c>
      <c r="J177" s="57">
        <f>IF(RES_hhdet_in_fec!J177=0,0,RES_hhdet_in_fec!J177/0.086*1000000/RES_hhdet_in_new!J177)</f>
        <v>743.79658798621836</v>
      </c>
      <c r="K177" s="57">
        <f>IF(RES_hhdet_in_fec!K177=0,0,RES_hhdet_in_fec!K177/0.086*1000000/RES_hhdet_in_new!K177)</f>
        <v>786.30817387326715</v>
      </c>
      <c r="L177" s="57">
        <f>IF(RES_hhdet_in_fec!L177=0,0,RES_hhdet_in_fec!L177/0.086*1000000/RES_hhdet_in_new!L177)</f>
        <v>762.52347256199357</v>
      </c>
      <c r="M177" s="57">
        <f>IF(RES_hhdet_in_fec!M177=0,0,RES_hhdet_in_fec!M177/0.086*1000000/RES_hhdet_in_new!M177)</f>
        <v>777.85424760294075</v>
      </c>
      <c r="N177" s="57">
        <f>IF(RES_hhdet_in_fec!N177=0,0,RES_hhdet_in_fec!N177/0.086*1000000/RES_hhdet_in_new!N177)</f>
        <v>0</v>
      </c>
      <c r="O177" s="57">
        <f>IF(RES_hhdet_in_fec!O177=0,0,RES_hhdet_in_fec!O177/0.086*1000000/RES_hhdet_in_new!O177)</f>
        <v>775.55304360274647</v>
      </c>
      <c r="P177" s="57">
        <f>IF(RES_hhdet_in_fec!P177=0,0,RES_hhdet_in_fec!P177/0.086*1000000/RES_hhdet_in_new!P177)</f>
        <v>827.90443418695929</v>
      </c>
      <c r="Q177" s="57">
        <f>IF(RES_hhdet_in_fec!Q177=0,0,RES_hhdet_in_fec!Q177/0.086*1000000/RES_hhdet_in_new!Q177)</f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276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179</v>
      </c>
    </row>
    <row r="3" spans="1:17" ht="12" customHeight="1" x14ac:dyDescent="0.25">
      <c r="A3" s="152" t="s">
        <v>172</v>
      </c>
      <c r="B3" s="168"/>
      <c r="C3" s="168">
        <f t="shared" ref="C3" si="0">SUM(C4,C7,C9,C19)</f>
        <v>0</v>
      </c>
      <c r="D3" s="168">
        <f t="shared" ref="D3" si="1">SUM(D4,D7,D9,D19)</f>
        <v>0</v>
      </c>
      <c r="E3" s="168">
        <f t="shared" ref="E3" si="2">SUM(E4,E7,E9,E19)</f>
        <v>0</v>
      </c>
      <c r="F3" s="168">
        <f t="shared" ref="F3" si="3">SUM(F4,F7,F9,F19)</f>
        <v>14229.428589527162</v>
      </c>
      <c r="G3" s="168">
        <f t="shared" ref="G3" si="4">SUM(G4,G7,G9,G19)</f>
        <v>0</v>
      </c>
      <c r="H3" s="168">
        <f t="shared" ref="H3" si="5">SUM(H4,H7,H9,H19)</f>
        <v>13450.686080315281</v>
      </c>
      <c r="I3" s="168">
        <f t="shared" ref="I3" si="6">SUM(I4,I7,I9,I19)</f>
        <v>12820.407104112188</v>
      </c>
      <c r="J3" s="168">
        <f t="shared" ref="J3" si="7">SUM(J4,J7,J9,J19)</f>
        <v>13004.992440649479</v>
      </c>
      <c r="K3" s="168">
        <f t="shared" ref="K3" si="8">SUM(K4,K7,K9,K19)</f>
        <v>0</v>
      </c>
      <c r="L3" s="168">
        <f t="shared" ref="L3" si="9">SUM(L4,L7,L9,L19)</f>
        <v>14309.453822780239</v>
      </c>
      <c r="M3" s="168">
        <f t="shared" ref="M3" si="10">SUM(M4,M7,M9,M19)</f>
        <v>0</v>
      </c>
      <c r="N3" s="168">
        <f t="shared" ref="N3" si="11">SUM(N4,N7,N9,N19)</f>
        <v>13848.183276421007</v>
      </c>
      <c r="O3" s="168">
        <f t="shared" ref="O3" si="12">SUM(O4,O7,O9,O19)</f>
        <v>0</v>
      </c>
      <c r="P3" s="168">
        <f t="shared" ref="P3" si="13">SUM(P4,P7,P9,P19)</f>
        <v>12720.20809044546</v>
      </c>
      <c r="Q3" s="168">
        <f t="shared" ref="Q3" si="14">SUM(Q4,Q7,Q9,Q19)</f>
        <v>13527.658876218697</v>
      </c>
    </row>
    <row r="4" spans="1:17" ht="12.95" customHeight="1" x14ac:dyDescent="0.25">
      <c r="A4" s="158" t="s">
        <v>65</v>
      </c>
      <c r="B4" s="157"/>
      <c r="C4" s="157">
        <f t="shared" ref="C4:Q4" si="15">SUM(C5:C6)</f>
        <v>0</v>
      </c>
      <c r="D4" s="157">
        <f t="shared" si="15"/>
        <v>0</v>
      </c>
      <c r="E4" s="157">
        <f t="shared" si="15"/>
        <v>0</v>
      </c>
      <c r="F4" s="157">
        <f t="shared" si="15"/>
        <v>10002.916229514252</v>
      </c>
      <c r="G4" s="157">
        <f t="shared" si="15"/>
        <v>0</v>
      </c>
      <c r="H4" s="157">
        <f t="shared" si="15"/>
        <v>9005.4682292136768</v>
      </c>
      <c r="I4" s="157">
        <f t="shared" si="15"/>
        <v>7923.5171973357474</v>
      </c>
      <c r="J4" s="157">
        <f t="shared" si="15"/>
        <v>8813.3791409167115</v>
      </c>
      <c r="K4" s="157">
        <f t="shared" si="15"/>
        <v>0</v>
      </c>
      <c r="L4" s="157">
        <f t="shared" si="15"/>
        <v>10301.572410819455</v>
      </c>
      <c r="M4" s="157">
        <f t="shared" si="15"/>
        <v>0</v>
      </c>
      <c r="N4" s="157">
        <f t="shared" si="15"/>
        <v>9845.5680667392699</v>
      </c>
      <c r="O4" s="157">
        <f t="shared" si="15"/>
        <v>0</v>
      </c>
      <c r="P4" s="157">
        <f t="shared" si="15"/>
        <v>8847.8294110317565</v>
      </c>
      <c r="Q4" s="157">
        <f t="shared" si="15"/>
        <v>9605.5765049106776</v>
      </c>
    </row>
    <row r="5" spans="1:17" ht="12" customHeight="1" x14ac:dyDescent="0.25">
      <c r="A5" s="23" t="s">
        <v>58</v>
      </c>
      <c r="B5" s="156"/>
      <c r="C5" s="156">
        <f>IF(RES_hhdet_in_tes!C5=0,0,RES_hhdet_in_tes!C5/0.086*1000000/RES_hhdet_in_new!C5)</f>
        <v>0</v>
      </c>
      <c r="D5" s="156">
        <f>IF(RES_hhdet_in_tes!D5=0,0,RES_hhdet_in_tes!D5/0.086*1000000/RES_hhdet_in_new!D5)</f>
        <v>0</v>
      </c>
      <c r="E5" s="156">
        <f>IF(RES_hhdet_in_tes!E5=0,0,RES_hhdet_in_tes!E5/0.086*1000000/RES_hhdet_in_new!E5)</f>
        <v>0</v>
      </c>
      <c r="F5" s="156">
        <f>IF(RES_hhdet_in_tes!F5=0,0,RES_hhdet_in_tes!F5/0.086*1000000/RES_hhdet_in_new!F5)</f>
        <v>9908.1416320258031</v>
      </c>
      <c r="G5" s="156">
        <f>IF(RES_hhdet_in_tes!G5=0,0,RES_hhdet_in_tes!G5/0.086*1000000/RES_hhdet_in_new!G5)</f>
        <v>0</v>
      </c>
      <c r="H5" s="156">
        <f>IF(RES_hhdet_in_tes!H5=0,0,RES_hhdet_in_tes!H5/0.086*1000000/RES_hhdet_in_new!H5)</f>
        <v>8939.5822290217475</v>
      </c>
      <c r="I5" s="156">
        <f>IF(RES_hhdet_in_tes!I5=0,0,RES_hhdet_in_tes!I5/0.086*1000000/RES_hhdet_in_new!I5)</f>
        <v>7814.109752288894</v>
      </c>
      <c r="J5" s="156">
        <f>IF(RES_hhdet_in_tes!J5=0,0,RES_hhdet_in_tes!J5/0.086*1000000/RES_hhdet_in_new!J5)</f>
        <v>8729.708331400212</v>
      </c>
      <c r="K5" s="156">
        <f>IF(RES_hhdet_in_tes!K5=0,0,RES_hhdet_in_tes!K5/0.086*1000000/RES_hhdet_in_new!K5)</f>
        <v>0</v>
      </c>
      <c r="L5" s="156">
        <f>IF(RES_hhdet_in_tes!L5=0,0,RES_hhdet_in_tes!L5/0.086*1000000/RES_hhdet_in_new!L5)</f>
        <v>10203.372802436817</v>
      </c>
      <c r="M5" s="156">
        <f>IF(RES_hhdet_in_tes!M5=0,0,RES_hhdet_in_tes!M5/0.086*1000000/RES_hhdet_in_new!M5)</f>
        <v>0</v>
      </c>
      <c r="N5" s="156">
        <f>IF(RES_hhdet_in_tes!N5=0,0,RES_hhdet_in_tes!N5/0.086*1000000/RES_hhdet_in_new!N5)</f>
        <v>9724.7870237132465</v>
      </c>
      <c r="O5" s="156">
        <f>IF(RES_hhdet_in_tes!O5=0,0,RES_hhdet_in_tes!O5/0.086*1000000/RES_hhdet_in_new!O5)</f>
        <v>0</v>
      </c>
      <c r="P5" s="156">
        <f>IF(RES_hhdet_in_tes!P5=0,0,RES_hhdet_in_tes!P5/0.086*1000000/RES_hhdet_in_new!P5)</f>
        <v>8708.3180037408456</v>
      </c>
      <c r="Q5" s="156">
        <f>IF(RES_hhdet_in_tes!Q5=0,0,RES_hhdet_in_tes!Q5/0.086*1000000/RES_hhdet_in_new!Q5)</f>
        <v>9498.1821937133991</v>
      </c>
    </row>
    <row r="6" spans="1:17" ht="12" customHeight="1" x14ac:dyDescent="0.25">
      <c r="A6" s="23" t="s">
        <v>60</v>
      </c>
      <c r="B6" s="156"/>
      <c r="C6" s="156">
        <f>IF(RES_hhdet_in_tes!C6=0,0,RES_hhdet_in_tes!C6/0.086*1000000/RES_hhdet_in_new!C5)</f>
        <v>0</v>
      </c>
      <c r="D6" s="156">
        <f>IF(RES_hhdet_in_tes!D6=0,0,RES_hhdet_in_tes!D6/0.086*1000000/RES_hhdet_in_new!D5)</f>
        <v>0</v>
      </c>
      <c r="E6" s="156">
        <f>IF(RES_hhdet_in_tes!E6=0,0,RES_hhdet_in_tes!E6/0.086*1000000/RES_hhdet_in_new!E5)</f>
        <v>0</v>
      </c>
      <c r="F6" s="156">
        <f>IF(RES_hhdet_in_tes!F6=0,0,RES_hhdet_in_tes!F6/0.086*1000000/RES_hhdet_in_new!F5)</f>
        <v>94.774597488448663</v>
      </c>
      <c r="G6" s="156">
        <f>IF(RES_hhdet_in_tes!G6=0,0,RES_hhdet_in_tes!G6/0.086*1000000/RES_hhdet_in_new!G5)</f>
        <v>0</v>
      </c>
      <c r="H6" s="156">
        <f>IF(RES_hhdet_in_tes!H6=0,0,RES_hhdet_in_tes!H6/0.086*1000000/RES_hhdet_in_new!H5)</f>
        <v>65.886000191928986</v>
      </c>
      <c r="I6" s="156">
        <f>IF(RES_hhdet_in_tes!I6=0,0,RES_hhdet_in_tes!I6/0.086*1000000/RES_hhdet_in_new!I5)</f>
        <v>109.40744504685374</v>
      </c>
      <c r="J6" s="156">
        <f>IF(RES_hhdet_in_tes!J6=0,0,RES_hhdet_in_tes!J6/0.086*1000000/RES_hhdet_in_new!J5)</f>
        <v>83.670809516500384</v>
      </c>
      <c r="K6" s="156">
        <f>IF(RES_hhdet_in_tes!K6=0,0,RES_hhdet_in_tes!K6/0.086*1000000/RES_hhdet_in_new!K5)</f>
        <v>0</v>
      </c>
      <c r="L6" s="156">
        <f>IF(RES_hhdet_in_tes!L6=0,0,RES_hhdet_in_tes!L6/0.086*1000000/RES_hhdet_in_new!L5)</f>
        <v>98.199608382638317</v>
      </c>
      <c r="M6" s="156">
        <f>IF(RES_hhdet_in_tes!M6=0,0,RES_hhdet_in_tes!M6/0.086*1000000/RES_hhdet_in_new!M5)</f>
        <v>0</v>
      </c>
      <c r="N6" s="156">
        <f>IF(RES_hhdet_in_tes!N6=0,0,RES_hhdet_in_tes!N6/0.086*1000000/RES_hhdet_in_new!N5)</f>
        <v>120.78104302602333</v>
      </c>
      <c r="O6" s="156">
        <f>IF(RES_hhdet_in_tes!O6=0,0,RES_hhdet_in_tes!O6/0.086*1000000/RES_hhdet_in_new!O5)</f>
        <v>0</v>
      </c>
      <c r="P6" s="156">
        <f>IF(RES_hhdet_in_tes!P6=0,0,RES_hhdet_in_tes!P6/0.086*1000000/RES_hhdet_in_new!P5)</f>
        <v>139.51140729091043</v>
      </c>
      <c r="Q6" s="156">
        <f>IF(RES_hhdet_in_tes!Q6=0,0,RES_hhdet_in_tes!Q6/0.086*1000000/RES_hhdet_in_new!Q5)</f>
        <v>107.39431119727918</v>
      </c>
    </row>
    <row r="7" spans="1:17" ht="12.95" customHeight="1" x14ac:dyDescent="0.25">
      <c r="A7" s="158" t="s">
        <v>112</v>
      </c>
      <c r="B7" s="157"/>
      <c r="C7" s="157">
        <f t="shared" ref="C7:Q7" si="16">C8</f>
        <v>0</v>
      </c>
      <c r="D7" s="157">
        <f t="shared" si="16"/>
        <v>0</v>
      </c>
      <c r="E7" s="157">
        <f t="shared" si="16"/>
        <v>0</v>
      </c>
      <c r="F7" s="157">
        <f t="shared" si="16"/>
        <v>1829.7921900828192</v>
      </c>
      <c r="G7" s="157">
        <f t="shared" si="16"/>
        <v>0</v>
      </c>
      <c r="H7" s="157">
        <f t="shared" si="16"/>
        <v>2103.9916301490034</v>
      </c>
      <c r="I7" s="157">
        <f t="shared" si="16"/>
        <v>2389.4051263186007</v>
      </c>
      <c r="J7" s="157">
        <f t="shared" si="16"/>
        <v>1815.6174261648532</v>
      </c>
      <c r="K7" s="157">
        <f t="shared" si="16"/>
        <v>0</v>
      </c>
      <c r="L7" s="157">
        <f t="shared" si="16"/>
        <v>1571.1061867030421</v>
      </c>
      <c r="M7" s="157">
        <f t="shared" si="16"/>
        <v>0</v>
      </c>
      <c r="N7" s="157">
        <f t="shared" si="16"/>
        <v>1626.1512407005823</v>
      </c>
      <c r="O7" s="157">
        <f t="shared" si="16"/>
        <v>0</v>
      </c>
      <c r="P7" s="157">
        <f t="shared" si="16"/>
        <v>1645.417683195941</v>
      </c>
      <c r="Q7" s="157">
        <f t="shared" si="16"/>
        <v>1582.6328886312122</v>
      </c>
    </row>
    <row r="8" spans="1:17" ht="12" customHeight="1" x14ac:dyDescent="0.25">
      <c r="A8" s="23" t="s">
        <v>60</v>
      </c>
      <c r="B8" s="156"/>
      <c r="C8" s="156">
        <f>IF(RES_hhdet_in_tes!C8=0,0,RES_hhdet_in_tes!C8/0.086*1000000/RES_hhdet_in_new!C8)</f>
        <v>0</v>
      </c>
      <c r="D8" s="156">
        <f>IF(RES_hhdet_in_tes!D8=0,0,RES_hhdet_in_tes!D8/0.086*1000000/RES_hhdet_in_new!D8)</f>
        <v>0</v>
      </c>
      <c r="E8" s="156">
        <f>IF(RES_hhdet_in_tes!E8=0,0,RES_hhdet_in_tes!E8/0.086*1000000/RES_hhdet_in_new!E8)</f>
        <v>0</v>
      </c>
      <c r="F8" s="156">
        <f>IF(RES_hhdet_in_tes!F8=0,0,RES_hhdet_in_tes!F8/0.086*1000000/RES_hhdet_in_new!F8)</f>
        <v>1829.7921900828192</v>
      </c>
      <c r="G8" s="156">
        <f>IF(RES_hhdet_in_tes!G8=0,0,RES_hhdet_in_tes!G8/0.086*1000000/RES_hhdet_in_new!G8)</f>
        <v>0</v>
      </c>
      <c r="H8" s="156">
        <f>IF(RES_hhdet_in_tes!H8=0,0,RES_hhdet_in_tes!H8/0.086*1000000/RES_hhdet_in_new!H8)</f>
        <v>2103.9916301490034</v>
      </c>
      <c r="I8" s="156">
        <f>IF(RES_hhdet_in_tes!I8=0,0,RES_hhdet_in_tes!I8/0.086*1000000/RES_hhdet_in_new!I8)</f>
        <v>2389.4051263186007</v>
      </c>
      <c r="J8" s="156">
        <f>IF(RES_hhdet_in_tes!J8=0,0,RES_hhdet_in_tes!J8/0.086*1000000/RES_hhdet_in_new!J8)</f>
        <v>1815.6174261648532</v>
      </c>
      <c r="K8" s="156">
        <f>IF(RES_hhdet_in_tes!K8=0,0,RES_hhdet_in_tes!K8/0.086*1000000/RES_hhdet_in_new!K8)</f>
        <v>0</v>
      </c>
      <c r="L8" s="156">
        <f>IF(RES_hhdet_in_tes!L8=0,0,RES_hhdet_in_tes!L8/0.086*1000000/RES_hhdet_in_new!L8)</f>
        <v>1571.1061867030421</v>
      </c>
      <c r="M8" s="156">
        <f>IF(RES_hhdet_in_tes!M8=0,0,RES_hhdet_in_tes!M8/0.086*1000000/RES_hhdet_in_new!M8)</f>
        <v>0</v>
      </c>
      <c r="N8" s="156">
        <f>IF(RES_hhdet_in_tes!N8=0,0,RES_hhdet_in_tes!N8/0.086*1000000/RES_hhdet_in_new!N8)</f>
        <v>1626.1512407005823</v>
      </c>
      <c r="O8" s="156">
        <f>IF(RES_hhdet_in_tes!O8=0,0,RES_hhdet_in_tes!O8/0.086*1000000/RES_hhdet_in_new!O8)</f>
        <v>0</v>
      </c>
      <c r="P8" s="156">
        <f>IF(RES_hhdet_in_tes!P8=0,0,RES_hhdet_in_tes!P8/0.086*1000000/RES_hhdet_in_new!P8)</f>
        <v>1645.417683195941</v>
      </c>
      <c r="Q8" s="156">
        <f>IF(RES_hhdet_in_tes!Q8=0,0,RES_hhdet_in_tes!Q8/0.086*1000000/RES_hhdet_in_new!Q8)</f>
        <v>1582.6328886312122</v>
      </c>
    </row>
    <row r="9" spans="1:17" ht="12" customHeight="1" x14ac:dyDescent="0.25">
      <c r="A9" s="158" t="s">
        <v>63</v>
      </c>
      <c r="B9" s="157"/>
      <c r="C9" s="157">
        <f>IF(SUM(RES_hhdet_in_tes!C10:C12,RES_hhdet_in_tes!C15:C16)=0,0,SUM(RES_hhdet_in_tes!C10:C12,RES_hhdet_in_tes!C15:C16)/0.086*1000000/SUM(RES_hhdet_in_new!C10:C12,RES_hhdet_in_new!C15:C16))</f>
        <v>0</v>
      </c>
      <c r="D9" s="157">
        <f>IF(SUM(RES_hhdet_in_tes!D10:D12,RES_hhdet_in_tes!D15:D16)=0,0,SUM(RES_hhdet_in_tes!D10:D12,RES_hhdet_in_tes!D15:D16)/0.086*1000000/SUM(RES_hhdet_in_new!D10:D12,RES_hhdet_in_new!D15:D16))</f>
        <v>0</v>
      </c>
      <c r="E9" s="157">
        <f>IF(SUM(RES_hhdet_in_tes!E10:E12,RES_hhdet_in_tes!E15:E16)=0,0,SUM(RES_hhdet_in_tes!E10:E12,RES_hhdet_in_tes!E15:E16)/0.086*1000000/SUM(RES_hhdet_in_new!E10:E12,RES_hhdet_in_new!E15:E16))</f>
        <v>0</v>
      </c>
      <c r="F9" s="157">
        <f>IF(SUM(RES_hhdet_in_tes!F10:F12,RES_hhdet_in_tes!F15:F16)=0,0,SUM(RES_hhdet_in_tes!F10:F12,RES_hhdet_in_tes!F15:F16)/0.086*1000000/SUM(RES_hhdet_in_new!F10:F12,RES_hhdet_in_new!F15:F16))</f>
        <v>1751.2244936733782</v>
      </c>
      <c r="G9" s="157">
        <f>IF(SUM(RES_hhdet_in_tes!G10:G12,RES_hhdet_in_tes!G15:G16)=0,0,SUM(RES_hhdet_in_tes!G10:G12,RES_hhdet_in_tes!G15:G16)/0.086*1000000/SUM(RES_hhdet_in_new!G10:G12,RES_hhdet_in_new!G15:G16))</f>
        <v>0</v>
      </c>
      <c r="H9" s="157">
        <f>IF(SUM(RES_hhdet_in_tes!H10:H12,RES_hhdet_in_tes!H15:H16)=0,0,SUM(RES_hhdet_in_tes!H10:H12,RES_hhdet_in_tes!H15:H16)/0.086*1000000/SUM(RES_hhdet_in_new!H10:H12,RES_hhdet_in_new!H15:H16))</f>
        <v>1726.5665076889118</v>
      </c>
      <c r="I9" s="157">
        <f>IF(SUM(RES_hhdet_in_tes!I10:I12,RES_hhdet_in_tes!I15:I16)=0,0,SUM(RES_hhdet_in_tes!I10:I12,RES_hhdet_in_tes!I15:I16)/0.086*1000000/SUM(RES_hhdet_in_new!I10:I12,RES_hhdet_in_new!I15:I16))</f>
        <v>1859.3130679576291</v>
      </c>
      <c r="J9" s="157">
        <f>IF(SUM(RES_hhdet_in_tes!J10:J12,RES_hhdet_in_tes!J15:J16)=0,0,SUM(RES_hhdet_in_tes!J10:J12,RES_hhdet_in_tes!J15:J16)/0.086*1000000/SUM(RES_hhdet_in_new!J10:J12,RES_hhdet_in_new!J15:J16))</f>
        <v>1750.7481570155253</v>
      </c>
      <c r="K9" s="157">
        <f>IF(SUM(RES_hhdet_in_tes!K10:K12,RES_hhdet_in_tes!K15:K16)=0,0,SUM(RES_hhdet_in_tes!K10:K12,RES_hhdet_in_tes!K15:K16)/0.086*1000000/SUM(RES_hhdet_in_new!K10:K12,RES_hhdet_in_new!K15:K16))</f>
        <v>0</v>
      </c>
      <c r="L9" s="157">
        <f>IF(SUM(RES_hhdet_in_tes!L10:L12,RES_hhdet_in_tes!L15:L16)=0,0,SUM(RES_hhdet_in_tes!L10:L12,RES_hhdet_in_tes!L15:L16)/0.086*1000000/SUM(RES_hhdet_in_new!L10:L12,RES_hhdet_in_new!L15:L16))</f>
        <v>1781.3491142314044</v>
      </c>
      <c r="M9" s="157">
        <f>IF(SUM(RES_hhdet_in_tes!M10:M12,RES_hhdet_in_tes!M15:M16)=0,0,SUM(RES_hhdet_in_tes!M10:M12,RES_hhdet_in_tes!M15:M16)/0.086*1000000/SUM(RES_hhdet_in_new!M10:M12,RES_hhdet_in_new!M15:M16))</f>
        <v>0</v>
      </c>
      <c r="N9" s="157">
        <f>IF(SUM(RES_hhdet_in_tes!N10:N12,RES_hhdet_in_tes!N15:N16)=0,0,SUM(RES_hhdet_in_tes!N10:N12,RES_hhdet_in_tes!N15:N16)/0.086*1000000/SUM(RES_hhdet_in_new!N10:N12,RES_hhdet_in_new!N15:N16))</f>
        <v>1671.6097766614321</v>
      </c>
      <c r="O9" s="157">
        <f>IF(SUM(RES_hhdet_in_tes!O10:O12,RES_hhdet_in_tes!O15:O16)=0,0,SUM(RES_hhdet_in_tes!O10:O12,RES_hhdet_in_tes!O15:O16)/0.086*1000000/SUM(RES_hhdet_in_new!O10:O12,RES_hhdet_in_new!O15:O16))</f>
        <v>0</v>
      </c>
      <c r="P9" s="157">
        <f>IF(SUM(RES_hhdet_in_tes!P10:P12,RES_hhdet_in_tes!P15:P16)=0,0,SUM(RES_hhdet_in_tes!P10:P12,RES_hhdet_in_tes!P15:P16)/0.086*1000000/SUM(RES_hhdet_in_new!P10:P12,RES_hhdet_in_new!P15:P16))</f>
        <v>1648.654305322789</v>
      </c>
      <c r="Q9" s="157">
        <f>IF(SUM(RES_hhdet_in_tes!Q10:Q12,RES_hhdet_in_tes!Q15:Q16)=0,0,SUM(RES_hhdet_in_tes!Q10:Q12,RES_hhdet_in_tes!Q15:Q16)/0.086*1000000/SUM(RES_hhdet_in_new!Q10:Q12,RES_hhdet_in_new!Q15:Q16))</f>
        <v>1649.4336499720998</v>
      </c>
    </row>
    <row r="10" spans="1:17" ht="12" customHeight="1" x14ac:dyDescent="0.25">
      <c r="A10" s="167" t="s">
        <v>171</v>
      </c>
      <c r="B10" s="132"/>
      <c r="C10" s="132">
        <f>IF(RES_hhdet_in_tes!C10=0,0,RES_hhdet_in_tes!C10/0.086*1000000/RES_hhdet_in_new!C10)</f>
        <v>0</v>
      </c>
      <c r="D10" s="132">
        <f>IF(RES_hhdet_in_tes!D10=0,0,RES_hhdet_in_tes!D10/0.086*1000000/RES_hhdet_in_new!D10)</f>
        <v>0</v>
      </c>
      <c r="E10" s="132">
        <f>IF(RES_hhdet_in_tes!E10=0,0,RES_hhdet_in_tes!E10/0.086*1000000/RES_hhdet_in_new!E10)</f>
        <v>0</v>
      </c>
      <c r="F10" s="132">
        <f>IF(RES_hhdet_in_tes!F10=0,0,RES_hhdet_in_tes!F10/0.086*1000000/RES_hhdet_in_new!F10)</f>
        <v>1680.2967196279917</v>
      </c>
      <c r="G10" s="132">
        <f>IF(RES_hhdet_in_tes!G10=0,0,RES_hhdet_in_tes!G10/0.086*1000000/RES_hhdet_in_new!G10)</f>
        <v>0</v>
      </c>
      <c r="H10" s="132">
        <f>IF(RES_hhdet_in_tes!H10=0,0,RES_hhdet_in_tes!H10/0.086*1000000/RES_hhdet_in_new!H10)</f>
        <v>1670.7499754075252</v>
      </c>
      <c r="I10" s="132">
        <f>IF(RES_hhdet_in_tes!I10=0,0,RES_hhdet_in_tes!I10/0.086*1000000/RES_hhdet_in_new!I10)</f>
        <v>1549.6987995269026</v>
      </c>
      <c r="J10" s="132">
        <f>IF(RES_hhdet_in_tes!J10=0,0,RES_hhdet_in_tes!J10/0.086*1000000/RES_hhdet_in_new!J10)</f>
        <v>1636.1390273673121</v>
      </c>
      <c r="K10" s="132">
        <f>IF(RES_hhdet_in_tes!K10=0,0,RES_hhdet_in_tes!K10/0.086*1000000/RES_hhdet_in_new!K10)</f>
        <v>0</v>
      </c>
      <c r="L10" s="132">
        <f>IF(RES_hhdet_in_tes!L10=0,0,RES_hhdet_in_tes!L10/0.086*1000000/RES_hhdet_in_new!L10)</f>
        <v>1605.8980650332949</v>
      </c>
      <c r="M10" s="132">
        <f>IF(RES_hhdet_in_tes!M10=0,0,RES_hhdet_in_tes!M10/0.086*1000000/RES_hhdet_in_new!M10)</f>
        <v>0</v>
      </c>
      <c r="N10" s="132">
        <f>IF(RES_hhdet_in_tes!N10=0,0,RES_hhdet_in_tes!N10/0.086*1000000/RES_hhdet_in_new!N10)</f>
        <v>1671.6097766614321</v>
      </c>
      <c r="O10" s="132">
        <f>IF(RES_hhdet_in_tes!O10=0,0,RES_hhdet_in_tes!O10/0.086*1000000/RES_hhdet_in_new!O10)</f>
        <v>0</v>
      </c>
      <c r="P10" s="132">
        <f>IF(RES_hhdet_in_tes!P10=0,0,RES_hhdet_in_tes!P10/0.086*1000000/RES_hhdet_in_new!P10)</f>
        <v>1648.654305322789</v>
      </c>
      <c r="Q10" s="132">
        <f>IF(RES_hhdet_in_tes!Q10=0,0,RES_hhdet_in_tes!Q10/0.086*1000000/RES_hhdet_in_new!Q10)</f>
        <v>1649.4336499720998</v>
      </c>
    </row>
    <row r="11" spans="1:17" ht="12" customHeight="1" x14ac:dyDescent="0.25">
      <c r="A11" s="167" t="s">
        <v>144</v>
      </c>
      <c r="B11" s="132"/>
      <c r="C11" s="132">
        <f>IF(RES_hhdet_in_tes!C11=0,0,RES_hhdet_in_tes!C11/0.086*1000000/RES_hhdet_in_new!C11)</f>
        <v>0</v>
      </c>
      <c r="D11" s="132">
        <f>IF(RES_hhdet_in_tes!D11=0,0,RES_hhdet_in_tes!D11/0.086*1000000/RES_hhdet_in_new!D11)</f>
        <v>0</v>
      </c>
      <c r="E11" s="132">
        <f>IF(RES_hhdet_in_tes!E11=0,0,RES_hhdet_in_tes!E11/0.086*1000000/RES_hhdet_in_new!E11)</f>
        <v>0</v>
      </c>
      <c r="F11" s="132">
        <f>IF(RES_hhdet_in_tes!F11=0,0,RES_hhdet_in_tes!F11/0.086*1000000/RES_hhdet_in_new!F11)</f>
        <v>0</v>
      </c>
      <c r="G11" s="132">
        <f>IF(RES_hhdet_in_tes!G11=0,0,RES_hhdet_in_tes!G11/0.086*1000000/RES_hhdet_in_new!G11)</f>
        <v>0</v>
      </c>
      <c r="H11" s="132">
        <f>IF(RES_hhdet_in_tes!H11=0,0,RES_hhdet_in_tes!H11/0.086*1000000/RES_hhdet_in_new!H11)</f>
        <v>0</v>
      </c>
      <c r="I11" s="132">
        <f>IF(RES_hhdet_in_tes!I11=0,0,RES_hhdet_in_tes!I11/0.086*1000000/RES_hhdet_in_new!I11)</f>
        <v>0</v>
      </c>
      <c r="J11" s="132">
        <f>IF(RES_hhdet_in_tes!J11=0,0,RES_hhdet_in_tes!J11/0.086*1000000/RES_hhdet_in_new!J11)</f>
        <v>0</v>
      </c>
      <c r="K11" s="132">
        <f>IF(RES_hhdet_in_tes!K11=0,0,RES_hhdet_in_tes!K11/0.086*1000000/RES_hhdet_in_new!K11)</f>
        <v>0</v>
      </c>
      <c r="L11" s="132">
        <f>IF(RES_hhdet_in_tes!L11=0,0,RES_hhdet_in_tes!L11/0.086*1000000/RES_hhdet_in_new!L11)</f>
        <v>0</v>
      </c>
      <c r="M11" s="132">
        <f>IF(RES_hhdet_in_tes!M11=0,0,RES_hhdet_in_tes!M11/0.086*1000000/RES_hhdet_in_new!M11)</f>
        <v>0</v>
      </c>
      <c r="N11" s="132">
        <f>IF(RES_hhdet_in_tes!N11=0,0,RES_hhdet_in_tes!N11/0.086*1000000/RES_hhdet_in_new!N11)</f>
        <v>0</v>
      </c>
      <c r="O11" s="132">
        <f>IF(RES_hhdet_in_tes!O11=0,0,RES_hhdet_in_tes!O11/0.086*1000000/RES_hhdet_in_new!O11)</f>
        <v>0</v>
      </c>
      <c r="P11" s="132">
        <f>IF(RES_hhdet_in_tes!P11=0,0,RES_hhdet_in_tes!P11/0.086*1000000/RES_hhdet_in_new!P11)</f>
        <v>0</v>
      </c>
      <c r="Q11" s="132">
        <f>IF(RES_hhdet_in_tes!Q11=0,0,RES_hhdet_in_tes!Q11/0.086*1000000/RES_hhdet_in_new!Q11)</f>
        <v>0</v>
      </c>
    </row>
    <row r="12" spans="1:17" ht="12" customHeight="1" x14ac:dyDescent="0.25">
      <c r="A12" s="167" t="s">
        <v>143</v>
      </c>
      <c r="B12" s="132"/>
      <c r="C12" s="132">
        <f>IF(RES_hhdet_in_tes!C12=0,0,RES_hhdet_in_tes!C12/0.086*1000000/RES_hhdet_in_new!C12)</f>
        <v>0</v>
      </c>
      <c r="D12" s="132">
        <f>IF(RES_hhdet_in_tes!D12=0,0,RES_hhdet_in_tes!D12/0.086*1000000/RES_hhdet_in_new!D12)</f>
        <v>0</v>
      </c>
      <c r="E12" s="132">
        <f>IF(RES_hhdet_in_tes!E12=0,0,RES_hhdet_in_tes!E12/0.086*1000000/RES_hhdet_in_new!E12)</f>
        <v>0</v>
      </c>
      <c r="F12" s="132">
        <f>IF(RES_hhdet_in_tes!F12=0,0,RES_hhdet_in_tes!F12/0.086*1000000/RES_hhdet_in_new!F12)</f>
        <v>0</v>
      </c>
      <c r="G12" s="132">
        <f>IF(RES_hhdet_in_tes!G12=0,0,RES_hhdet_in_tes!G12/0.086*1000000/RES_hhdet_in_new!G12)</f>
        <v>0</v>
      </c>
      <c r="H12" s="132">
        <f>IF(RES_hhdet_in_tes!H12=0,0,RES_hhdet_in_tes!H12/0.086*1000000/RES_hhdet_in_new!H12)</f>
        <v>0</v>
      </c>
      <c r="I12" s="132">
        <f>IF(RES_hhdet_in_tes!I12=0,0,RES_hhdet_in_tes!I12/0.086*1000000/RES_hhdet_in_new!I12)</f>
        <v>0</v>
      </c>
      <c r="J12" s="132">
        <f>IF(RES_hhdet_in_tes!J12=0,0,RES_hhdet_in_tes!J12/0.086*1000000/RES_hhdet_in_new!J12)</f>
        <v>0</v>
      </c>
      <c r="K12" s="132">
        <f>IF(RES_hhdet_in_tes!K12=0,0,RES_hhdet_in_tes!K12/0.086*1000000/RES_hhdet_in_new!K12)</f>
        <v>0</v>
      </c>
      <c r="L12" s="132">
        <f>IF(RES_hhdet_in_tes!L12=0,0,RES_hhdet_in_tes!L12/0.086*1000000/RES_hhdet_in_new!L12)</f>
        <v>0</v>
      </c>
      <c r="M12" s="132">
        <f>IF(RES_hhdet_in_tes!M12=0,0,RES_hhdet_in_tes!M12/0.086*1000000/RES_hhdet_in_new!M12)</f>
        <v>0</v>
      </c>
      <c r="N12" s="132">
        <f>IF(RES_hhdet_in_tes!N12=0,0,RES_hhdet_in_tes!N12/0.086*1000000/RES_hhdet_in_new!N12)</f>
        <v>0</v>
      </c>
      <c r="O12" s="132">
        <f>IF(RES_hhdet_in_tes!O12=0,0,RES_hhdet_in_tes!O12/0.086*1000000/RES_hhdet_in_new!O12)</f>
        <v>0</v>
      </c>
      <c r="P12" s="132">
        <f>IF(RES_hhdet_in_tes!P12=0,0,RES_hhdet_in_tes!P12/0.086*1000000/RES_hhdet_in_new!P12)</f>
        <v>0</v>
      </c>
      <c r="Q12" s="132">
        <f>IF(RES_hhdet_in_tes!Q12=0,0,RES_hhdet_in_tes!Q12/0.086*1000000/RES_hhdet_in_new!Q12)</f>
        <v>0</v>
      </c>
    </row>
    <row r="13" spans="1:17" ht="12" customHeight="1" x14ac:dyDescent="0.25">
      <c r="A13" s="166" t="s">
        <v>57</v>
      </c>
      <c r="B13" s="165"/>
      <c r="C13" s="165">
        <f>IF(RES_hhdet_in_tes!C13=0,0,RES_hhdet_in_tes!C13/0.086*1000000/RES_hhdet_in_new!C12)</f>
        <v>0</v>
      </c>
      <c r="D13" s="165">
        <f>IF(RES_hhdet_in_tes!D13=0,0,RES_hhdet_in_tes!D13/0.086*1000000/RES_hhdet_in_new!D12)</f>
        <v>0</v>
      </c>
      <c r="E13" s="165">
        <f>IF(RES_hhdet_in_tes!E13=0,0,RES_hhdet_in_tes!E13/0.086*1000000/RES_hhdet_in_new!E12)</f>
        <v>0</v>
      </c>
      <c r="F13" s="165">
        <f>IF(RES_hhdet_in_tes!F13=0,0,RES_hhdet_in_tes!F13/0.086*1000000/RES_hhdet_in_new!F12)</f>
        <v>0</v>
      </c>
      <c r="G13" s="165">
        <f>IF(RES_hhdet_in_tes!G13=0,0,RES_hhdet_in_tes!G13/0.086*1000000/RES_hhdet_in_new!G12)</f>
        <v>0</v>
      </c>
      <c r="H13" s="165">
        <f>IF(RES_hhdet_in_tes!H13=0,0,RES_hhdet_in_tes!H13/0.086*1000000/RES_hhdet_in_new!H12)</f>
        <v>0</v>
      </c>
      <c r="I13" s="165">
        <f>IF(RES_hhdet_in_tes!I13=0,0,RES_hhdet_in_tes!I13/0.086*1000000/RES_hhdet_in_new!I12)</f>
        <v>0</v>
      </c>
      <c r="J13" s="165">
        <f>IF(RES_hhdet_in_tes!J13=0,0,RES_hhdet_in_tes!J13/0.086*1000000/RES_hhdet_in_new!J12)</f>
        <v>0</v>
      </c>
      <c r="K13" s="165">
        <f>IF(RES_hhdet_in_tes!K13=0,0,RES_hhdet_in_tes!K13/0.086*1000000/RES_hhdet_in_new!K12)</f>
        <v>0</v>
      </c>
      <c r="L13" s="165">
        <f>IF(RES_hhdet_in_tes!L13=0,0,RES_hhdet_in_tes!L13/0.086*1000000/RES_hhdet_in_new!L12)</f>
        <v>0</v>
      </c>
      <c r="M13" s="165">
        <f>IF(RES_hhdet_in_tes!M13=0,0,RES_hhdet_in_tes!M13/0.086*1000000/RES_hhdet_in_new!M12)</f>
        <v>0</v>
      </c>
      <c r="N13" s="165">
        <f>IF(RES_hhdet_in_tes!N13=0,0,RES_hhdet_in_tes!N13/0.086*1000000/RES_hhdet_in_new!N12)</f>
        <v>0</v>
      </c>
      <c r="O13" s="165">
        <f>IF(RES_hhdet_in_tes!O13=0,0,RES_hhdet_in_tes!O13/0.086*1000000/RES_hhdet_in_new!O12)</f>
        <v>0</v>
      </c>
      <c r="P13" s="165">
        <f>IF(RES_hhdet_in_tes!P13=0,0,RES_hhdet_in_tes!P13/0.086*1000000/RES_hhdet_in_new!P12)</f>
        <v>0</v>
      </c>
      <c r="Q13" s="165">
        <f>IF(RES_hhdet_in_tes!Q13=0,0,RES_hhdet_in_tes!Q13/0.086*1000000/RES_hhdet_in_new!Q12)</f>
        <v>0</v>
      </c>
    </row>
    <row r="14" spans="1:17" ht="12" customHeight="1" x14ac:dyDescent="0.25">
      <c r="A14" s="147" t="s">
        <v>59</v>
      </c>
      <c r="B14" s="164"/>
      <c r="C14" s="164">
        <f>IF(RES_hhdet_in_tes!C14=0,0,RES_hhdet_in_tes!C14/0.086*1000000/RES_hhdet_in_new!C12)</f>
        <v>0</v>
      </c>
      <c r="D14" s="164">
        <f>IF(RES_hhdet_in_tes!D14=0,0,RES_hhdet_in_tes!D14/0.086*1000000/RES_hhdet_in_new!D12)</f>
        <v>0</v>
      </c>
      <c r="E14" s="164">
        <f>IF(RES_hhdet_in_tes!E14=0,0,RES_hhdet_in_tes!E14/0.086*1000000/RES_hhdet_in_new!E12)</f>
        <v>0</v>
      </c>
      <c r="F14" s="164">
        <f>IF(RES_hhdet_in_tes!F14=0,0,RES_hhdet_in_tes!F14/0.086*1000000/RES_hhdet_in_new!F12)</f>
        <v>0</v>
      </c>
      <c r="G14" s="164">
        <f>IF(RES_hhdet_in_tes!G14=0,0,RES_hhdet_in_tes!G14/0.086*1000000/RES_hhdet_in_new!G12)</f>
        <v>0</v>
      </c>
      <c r="H14" s="164">
        <f>IF(RES_hhdet_in_tes!H14=0,0,RES_hhdet_in_tes!H14/0.086*1000000/RES_hhdet_in_new!H12)</f>
        <v>0</v>
      </c>
      <c r="I14" s="164">
        <f>IF(RES_hhdet_in_tes!I14=0,0,RES_hhdet_in_tes!I14/0.086*1000000/RES_hhdet_in_new!I12)</f>
        <v>0</v>
      </c>
      <c r="J14" s="164">
        <f>IF(RES_hhdet_in_tes!J14=0,0,RES_hhdet_in_tes!J14/0.086*1000000/RES_hhdet_in_new!J12)</f>
        <v>0</v>
      </c>
      <c r="K14" s="164">
        <f>IF(RES_hhdet_in_tes!K14=0,0,RES_hhdet_in_tes!K14/0.086*1000000/RES_hhdet_in_new!K12)</f>
        <v>0</v>
      </c>
      <c r="L14" s="164">
        <f>IF(RES_hhdet_in_tes!L14=0,0,RES_hhdet_in_tes!L14/0.086*1000000/RES_hhdet_in_new!L12)</f>
        <v>0</v>
      </c>
      <c r="M14" s="164">
        <f>IF(RES_hhdet_in_tes!M14=0,0,RES_hhdet_in_tes!M14/0.086*1000000/RES_hhdet_in_new!M12)</f>
        <v>0</v>
      </c>
      <c r="N14" s="164">
        <f>IF(RES_hhdet_in_tes!N14=0,0,RES_hhdet_in_tes!N14/0.086*1000000/RES_hhdet_in_new!N12)</f>
        <v>0</v>
      </c>
      <c r="O14" s="164">
        <f>IF(RES_hhdet_in_tes!O14=0,0,RES_hhdet_in_tes!O14/0.086*1000000/RES_hhdet_in_new!O12)</f>
        <v>0</v>
      </c>
      <c r="P14" s="164">
        <f>IF(RES_hhdet_in_tes!P14=0,0,RES_hhdet_in_tes!P14/0.086*1000000/RES_hhdet_in_new!P12)</f>
        <v>0</v>
      </c>
      <c r="Q14" s="164">
        <f>IF(RES_hhdet_in_tes!Q14=0,0,RES_hhdet_in_tes!Q14/0.086*1000000/RES_hhdet_in_new!Q12)</f>
        <v>0</v>
      </c>
    </row>
    <row r="15" spans="1:17" ht="12" customHeight="1" x14ac:dyDescent="0.25">
      <c r="A15" s="163" t="s">
        <v>142</v>
      </c>
      <c r="B15" s="162"/>
      <c r="C15" s="162">
        <f>IF(RES_hhdet_in_tes!C15=0,0,RES_hhdet_in_tes!C15/0.086*1000000/RES_hhdet_in_new!C15)</f>
        <v>0</v>
      </c>
      <c r="D15" s="162">
        <f>IF(RES_hhdet_in_tes!D15=0,0,RES_hhdet_in_tes!D15/0.086*1000000/RES_hhdet_in_new!D15)</f>
        <v>0</v>
      </c>
      <c r="E15" s="162">
        <f>IF(RES_hhdet_in_tes!E15=0,0,RES_hhdet_in_tes!E15/0.086*1000000/RES_hhdet_in_new!E15)</f>
        <v>0</v>
      </c>
      <c r="F15" s="162">
        <f>IF(RES_hhdet_in_tes!F15=0,0,RES_hhdet_in_tes!F15/0.086*1000000/RES_hhdet_in_new!F15)</f>
        <v>1783.3382753357803</v>
      </c>
      <c r="G15" s="162">
        <f>IF(RES_hhdet_in_tes!G15=0,0,RES_hhdet_in_tes!G15/0.086*1000000/RES_hhdet_in_new!G15)</f>
        <v>0</v>
      </c>
      <c r="H15" s="162">
        <f>IF(RES_hhdet_in_tes!H15=0,0,RES_hhdet_in_tes!H15/0.086*1000000/RES_hhdet_in_new!H15)</f>
        <v>1776.5169886429667</v>
      </c>
      <c r="I15" s="162">
        <f>IF(RES_hhdet_in_tes!I15=0,0,RES_hhdet_in_tes!I15/0.086*1000000/RES_hhdet_in_new!I15)</f>
        <v>1938.1675392742479</v>
      </c>
      <c r="J15" s="162">
        <f>IF(RES_hhdet_in_tes!J15=0,0,RES_hhdet_in_tes!J15/0.086*1000000/RES_hhdet_in_new!J15)</f>
        <v>1833.0570603119174</v>
      </c>
      <c r="K15" s="162">
        <f>IF(RES_hhdet_in_tes!K15=0,0,RES_hhdet_in_tes!K15/0.086*1000000/RES_hhdet_in_new!K15)</f>
        <v>0</v>
      </c>
      <c r="L15" s="162">
        <f>IF(RES_hhdet_in_tes!L15=0,0,RES_hhdet_in_tes!L15/0.086*1000000/RES_hhdet_in_new!L15)</f>
        <v>1876.9789175440446</v>
      </c>
      <c r="M15" s="162">
        <f>IF(RES_hhdet_in_tes!M15=0,0,RES_hhdet_in_tes!M15/0.086*1000000/RES_hhdet_in_new!M15)</f>
        <v>0</v>
      </c>
      <c r="N15" s="162">
        <f>IF(RES_hhdet_in_tes!N15=0,0,RES_hhdet_in_tes!N15/0.086*1000000/RES_hhdet_in_new!N15)</f>
        <v>0</v>
      </c>
      <c r="O15" s="162">
        <f>IF(RES_hhdet_in_tes!O15=0,0,RES_hhdet_in_tes!O15/0.086*1000000/RES_hhdet_in_new!O15)</f>
        <v>0</v>
      </c>
      <c r="P15" s="162">
        <f>IF(RES_hhdet_in_tes!P15=0,0,RES_hhdet_in_tes!P15/0.086*1000000/RES_hhdet_in_new!P15)</f>
        <v>0</v>
      </c>
      <c r="Q15" s="162">
        <f>IF(RES_hhdet_in_tes!Q15=0,0,RES_hhdet_in_tes!Q15/0.086*1000000/RES_hhdet_in_new!Q15)</f>
        <v>0</v>
      </c>
    </row>
    <row r="16" spans="1:17" ht="12" customHeight="1" x14ac:dyDescent="0.25">
      <c r="A16" s="161" t="s">
        <v>141</v>
      </c>
      <c r="B16" s="160"/>
      <c r="C16" s="160">
        <f>IF(RES_hhdet_in_tes!C16=0,0,RES_hhdet_in_tes!C16/0.086*1000000/RES_hhdet_in_new!C16)</f>
        <v>0</v>
      </c>
      <c r="D16" s="160">
        <f>IF(RES_hhdet_in_tes!D16=0,0,RES_hhdet_in_tes!D16/0.086*1000000/RES_hhdet_in_new!D16)</f>
        <v>0</v>
      </c>
      <c r="E16" s="160">
        <f>IF(RES_hhdet_in_tes!E16=0,0,RES_hhdet_in_tes!E16/0.086*1000000/RES_hhdet_in_new!E16)</f>
        <v>0</v>
      </c>
      <c r="F16" s="160">
        <f>IF(RES_hhdet_in_tes!F16=0,0,RES_hhdet_in_tes!F16/0.086*1000000/RES_hhdet_in_new!F16)</f>
        <v>1756.6317025452308</v>
      </c>
      <c r="G16" s="160">
        <f>IF(RES_hhdet_in_tes!G16=0,0,RES_hhdet_in_tes!G16/0.086*1000000/RES_hhdet_in_new!G16)</f>
        <v>0</v>
      </c>
      <c r="H16" s="160">
        <f>IF(RES_hhdet_in_tes!H16=0,0,RES_hhdet_in_tes!H16/0.086*1000000/RES_hhdet_in_new!H16)</f>
        <v>1747.9124066388085</v>
      </c>
      <c r="I16" s="160">
        <f>IF(RES_hhdet_in_tes!I16=0,0,RES_hhdet_in_tes!I16/0.086*1000000/RES_hhdet_in_new!I16)</f>
        <v>1847.1552400304354</v>
      </c>
      <c r="J16" s="160">
        <f>IF(RES_hhdet_in_tes!J16=0,0,RES_hhdet_in_tes!J16/0.086*1000000/RES_hhdet_in_new!J16)</f>
        <v>1775.6021355448302</v>
      </c>
      <c r="K16" s="160">
        <f>IF(RES_hhdet_in_tes!K16=0,0,RES_hhdet_in_tes!K16/0.086*1000000/RES_hhdet_in_new!K16)</f>
        <v>0</v>
      </c>
      <c r="L16" s="160">
        <f>IF(RES_hhdet_in_tes!L16=0,0,RES_hhdet_in_tes!L16/0.086*1000000/RES_hhdet_in_new!L16)</f>
        <v>1809.954592487989</v>
      </c>
      <c r="M16" s="160">
        <f>IF(RES_hhdet_in_tes!M16=0,0,RES_hhdet_in_tes!M16/0.086*1000000/RES_hhdet_in_new!M16)</f>
        <v>0</v>
      </c>
      <c r="N16" s="160">
        <f>IF(RES_hhdet_in_tes!N16=0,0,RES_hhdet_in_tes!N16/0.086*1000000/RES_hhdet_in_new!N16)</f>
        <v>0</v>
      </c>
      <c r="O16" s="160">
        <f>IF(RES_hhdet_in_tes!O16=0,0,RES_hhdet_in_tes!O16/0.086*1000000/RES_hhdet_in_new!O16)</f>
        <v>0</v>
      </c>
      <c r="P16" s="160">
        <f>IF(RES_hhdet_in_tes!P16=0,0,RES_hhdet_in_tes!P16/0.086*1000000/RES_hhdet_in_new!P16)</f>
        <v>0</v>
      </c>
      <c r="Q16" s="160">
        <f>IF(RES_hhdet_in_tes!Q16=0,0,RES_hhdet_in_tes!Q16/0.086*1000000/RES_hhdet_in_new!Q16)</f>
        <v>0</v>
      </c>
    </row>
    <row r="17" spans="1:17" ht="12" customHeight="1" x14ac:dyDescent="0.25">
      <c r="A17" s="148" t="s">
        <v>60</v>
      </c>
      <c r="B17" s="156"/>
      <c r="C17" s="156">
        <f>IF(RES_hhdet_in_tes!C17=0,0,RES_hhdet_in_tes!C17/0.086*1000000/RES_hhdet_in_new!C16)</f>
        <v>0</v>
      </c>
      <c r="D17" s="156">
        <f>IF(RES_hhdet_in_tes!D17=0,0,RES_hhdet_in_tes!D17/0.086*1000000/RES_hhdet_in_new!D16)</f>
        <v>0</v>
      </c>
      <c r="E17" s="156">
        <f>IF(RES_hhdet_in_tes!E17=0,0,RES_hhdet_in_tes!E17/0.086*1000000/RES_hhdet_in_new!E16)</f>
        <v>0</v>
      </c>
      <c r="F17" s="156">
        <f>IF(RES_hhdet_in_tes!F17=0,0,RES_hhdet_in_tes!F17/0.086*1000000/RES_hhdet_in_new!F16)</f>
        <v>1162.15527053902</v>
      </c>
      <c r="G17" s="156">
        <f>IF(RES_hhdet_in_tes!G17=0,0,RES_hhdet_in_tes!G17/0.086*1000000/RES_hhdet_in_new!G16)</f>
        <v>0</v>
      </c>
      <c r="H17" s="156">
        <f>IF(RES_hhdet_in_tes!H17=0,0,RES_hhdet_in_tes!H17/0.086*1000000/RES_hhdet_in_new!H16)</f>
        <v>1154.3306106959665</v>
      </c>
      <c r="I17" s="156">
        <f>IF(RES_hhdet_in_tes!I17=0,0,RES_hhdet_in_tes!I17/0.086*1000000/RES_hhdet_in_new!I16)</f>
        <v>1257.8708825071196</v>
      </c>
      <c r="J17" s="156">
        <f>IF(RES_hhdet_in_tes!J17=0,0,RES_hhdet_in_tes!J17/0.086*1000000/RES_hhdet_in_new!J16)</f>
        <v>1191.421604759578</v>
      </c>
      <c r="K17" s="156">
        <f>IF(RES_hhdet_in_tes!K17=0,0,RES_hhdet_in_tes!K17/0.086*1000000/RES_hhdet_in_new!K16)</f>
        <v>0</v>
      </c>
      <c r="L17" s="156">
        <f>IF(RES_hhdet_in_tes!L17=0,0,RES_hhdet_in_tes!L17/0.086*1000000/RES_hhdet_in_new!L16)</f>
        <v>1206.3067376663569</v>
      </c>
      <c r="M17" s="156">
        <f>IF(RES_hhdet_in_tes!M17=0,0,RES_hhdet_in_tes!M17/0.086*1000000/RES_hhdet_in_new!M16)</f>
        <v>0</v>
      </c>
      <c r="N17" s="156">
        <f>IF(RES_hhdet_in_tes!N17=0,0,RES_hhdet_in_tes!N17/0.086*1000000/RES_hhdet_in_new!N16)</f>
        <v>0</v>
      </c>
      <c r="O17" s="156">
        <f>IF(RES_hhdet_in_tes!O17=0,0,RES_hhdet_in_tes!O17/0.086*1000000/RES_hhdet_in_new!O16)</f>
        <v>0</v>
      </c>
      <c r="P17" s="156">
        <f>IF(RES_hhdet_in_tes!P17=0,0,RES_hhdet_in_tes!P17/0.086*1000000/RES_hhdet_in_new!P16)</f>
        <v>0</v>
      </c>
      <c r="Q17" s="156">
        <f>IF(RES_hhdet_in_tes!Q17=0,0,RES_hhdet_in_tes!Q17/0.086*1000000/RES_hhdet_in_new!Q16)</f>
        <v>0</v>
      </c>
    </row>
    <row r="18" spans="1:17" ht="12" customHeight="1" x14ac:dyDescent="0.25">
      <c r="A18" s="148" t="s">
        <v>59</v>
      </c>
      <c r="B18" s="156"/>
      <c r="C18" s="156">
        <f>IF(RES_hhdet_in_tes!C18=0,0,RES_hhdet_in_tes!C18/0.086*1000000/RES_hhdet_in_new!C16)</f>
        <v>0</v>
      </c>
      <c r="D18" s="156">
        <f>IF(RES_hhdet_in_tes!D18=0,0,RES_hhdet_in_tes!D18/0.086*1000000/RES_hhdet_in_new!D16)</f>
        <v>0</v>
      </c>
      <c r="E18" s="156">
        <f>IF(RES_hhdet_in_tes!E18=0,0,RES_hhdet_in_tes!E18/0.086*1000000/RES_hhdet_in_new!E16)</f>
        <v>0</v>
      </c>
      <c r="F18" s="156">
        <f>IF(RES_hhdet_in_tes!F18=0,0,RES_hhdet_in_tes!F18/0.086*1000000/RES_hhdet_in_new!F16)</f>
        <v>594.47643200621076</v>
      </c>
      <c r="G18" s="156">
        <f>IF(RES_hhdet_in_tes!G18=0,0,RES_hhdet_in_tes!G18/0.086*1000000/RES_hhdet_in_new!G16)</f>
        <v>0</v>
      </c>
      <c r="H18" s="156">
        <f>IF(RES_hhdet_in_tes!H18=0,0,RES_hhdet_in_tes!H18/0.086*1000000/RES_hhdet_in_new!H16)</f>
        <v>593.58179594284195</v>
      </c>
      <c r="I18" s="156">
        <f>IF(RES_hhdet_in_tes!I18=0,0,RES_hhdet_in_tes!I18/0.086*1000000/RES_hhdet_in_new!I16)</f>
        <v>589.28435752331552</v>
      </c>
      <c r="J18" s="156">
        <f>IF(RES_hhdet_in_tes!J18=0,0,RES_hhdet_in_tes!J18/0.086*1000000/RES_hhdet_in_new!J16)</f>
        <v>584.18053078525179</v>
      </c>
      <c r="K18" s="156">
        <f>IF(RES_hhdet_in_tes!K18=0,0,RES_hhdet_in_tes!K18/0.086*1000000/RES_hhdet_in_new!K16)</f>
        <v>0</v>
      </c>
      <c r="L18" s="156">
        <f>IF(RES_hhdet_in_tes!L18=0,0,RES_hhdet_in_tes!L18/0.086*1000000/RES_hhdet_in_new!L16)</f>
        <v>603.64785482163222</v>
      </c>
      <c r="M18" s="156">
        <f>IF(RES_hhdet_in_tes!M18=0,0,RES_hhdet_in_tes!M18/0.086*1000000/RES_hhdet_in_new!M16)</f>
        <v>0</v>
      </c>
      <c r="N18" s="156">
        <f>IF(RES_hhdet_in_tes!N18=0,0,RES_hhdet_in_tes!N18/0.086*1000000/RES_hhdet_in_new!N16)</f>
        <v>0</v>
      </c>
      <c r="O18" s="156">
        <f>IF(RES_hhdet_in_tes!O18=0,0,RES_hhdet_in_tes!O18/0.086*1000000/RES_hhdet_in_new!O16)</f>
        <v>0</v>
      </c>
      <c r="P18" s="156">
        <f>IF(RES_hhdet_in_tes!P18=0,0,RES_hhdet_in_tes!P18/0.086*1000000/RES_hhdet_in_new!P16)</f>
        <v>0</v>
      </c>
      <c r="Q18" s="156">
        <f>IF(RES_hhdet_in_tes!Q18=0,0,RES_hhdet_in_tes!Q18/0.086*1000000/RES_hhdet_in_new!Q16)</f>
        <v>0</v>
      </c>
    </row>
    <row r="19" spans="1:17" ht="12" customHeight="1" x14ac:dyDescent="0.25">
      <c r="A19" s="158" t="s">
        <v>62</v>
      </c>
      <c r="B19" s="157"/>
      <c r="C19" s="157">
        <f>IF(SUM(RES_hhdet_in_tes!C20:C22)=0,0,SUM(RES_hhdet_in_tes!C20:C22)/0.086*1000000/SUM(RES_hhdet_in_new!C20:C22))</f>
        <v>0</v>
      </c>
      <c r="D19" s="157">
        <f>IF(SUM(RES_hhdet_in_tes!D20:D22)=0,0,SUM(RES_hhdet_in_tes!D20:D22)/0.086*1000000/SUM(RES_hhdet_in_new!D20:D22))</f>
        <v>0</v>
      </c>
      <c r="E19" s="157">
        <f>IF(SUM(RES_hhdet_in_tes!E20:E22)=0,0,SUM(RES_hhdet_in_tes!E20:E22)/0.086*1000000/SUM(RES_hhdet_in_new!E20:E22))</f>
        <v>0</v>
      </c>
      <c r="F19" s="157">
        <f>IF(SUM(RES_hhdet_in_tes!F20:F22)=0,0,SUM(RES_hhdet_in_tes!F20:F22)/0.086*1000000/SUM(RES_hhdet_in_new!F20:F22))</f>
        <v>645.4956762567133</v>
      </c>
      <c r="G19" s="157">
        <f>IF(SUM(RES_hhdet_in_tes!G20:G22)=0,0,SUM(RES_hhdet_in_tes!G20:G22)/0.086*1000000/SUM(RES_hhdet_in_new!G20:G22))</f>
        <v>0</v>
      </c>
      <c r="H19" s="157">
        <f>IF(SUM(RES_hhdet_in_tes!H20:H22)=0,0,SUM(RES_hhdet_in_tes!H20:H22)/0.086*1000000/SUM(RES_hhdet_in_new!H20:H22))</f>
        <v>614.65971326368981</v>
      </c>
      <c r="I19" s="157">
        <f>IF(SUM(RES_hhdet_in_tes!I20:I22)=0,0,SUM(RES_hhdet_in_tes!I20:I22)/0.086*1000000/SUM(RES_hhdet_in_new!I20:I22))</f>
        <v>648.17171250020999</v>
      </c>
      <c r="J19" s="157">
        <f>IF(SUM(RES_hhdet_in_tes!J20:J22)=0,0,SUM(RES_hhdet_in_tes!J20:J22)/0.086*1000000/SUM(RES_hhdet_in_new!J20:J22))</f>
        <v>625.24771655238965</v>
      </c>
      <c r="K19" s="157">
        <f>IF(SUM(RES_hhdet_in_tes!K20:K22)=0,0,SUM(RES_hhdet_in_tes!K20:K22)/0.086*1000000/SUM(RES_hhdet_in_new!K20:K22))</f>
        <v>0</v>
      </c>
      <c r="L19" s="157">
        <f>IF(SUM(RES_hhdet_in_tes!L20:L22)=0,0,SUM(RES_hhdet_in_tes!L20:L22)/0.086*1000000/SUM(RES_hhdet_in_new!L20:L22))</f>
        <v>655.42611102633646</v>
      </c>
      <c r="M19" s="157">
        <f>IF(SUM(RES_hhdet_in_tes!M20:M22)=0,0,SUM(RES_hhdet_in_tes!M20:M22)/0.086*1000000/SUM(RES_hhdet_in_new!M20:M22))</f>
        <v>0</v>
      </c>
      <c r="N19" s="157">
        <f>IF(SUM(RES_hhdet_in_tes!N20:N22)=0,0,SUM(RES_hhdet_in_tes!N20:N22)/0.086*1000000/SUM(RES_hhdet_in_new!N20:N22))</f>
        <v>704.85419231972082</v>
      </c>
      <c r="O19" s="157">
        <f>IF(SUM(RES_hhdet_in_tes!O20:O22)=0,0,SUM(RES_hhdet_in_tes!O20:O22)/0.086*1000000/SUM(RES_hhdet_in_new!O20:O22))</f>
        <v>0</v>
      </c>
      <c r="P19" s="157">
        <f>IF(SUM(RES_hhdet_in_tes!P20:P22)=0,0,SUM(RES_hhdet_in_tes!P20:P22)/0.086*1000000/SUM(RES_hhdet_in_new!P20:P22))</f>
        <v>578.30669089497349</v>
      </c>
      <c r="Q19" s="157">
        <f>IF(SUM(RES_hhdet_in_tes!Q20:Q22)=0,0,SUM(RES_hhdet_in_tes!Q20:Q22)/0.086*1000000/SUM(RES_hhdet_in_new!Q20:Q22))</f>
        <v>690.01583270470906</v>
      </c>
    </row>
    <row r="20" spans="1:17" ht="12" customHeight="1" x14ac:dyDescent="0.25">
      <c r="A20" s="23" t="s">
        <v>58</v>
      </c>
      <c r="B20" s="156"/>
      <c r="C20" s="156">
        <f>IF(RES_hhdet_in_tes!C20=0,0,RES_hhdet_in_tes!C20/0.086*1000000/RES_hhdet_in_new!C20)</f>
        <v>0</v>
      </c>
      <c r="D20" s="156">
        <f>IF(RES_hhdet_in_tes!D20=0,0,RES_hhdet_in_tes!D20/0.086*1000000/RES_hhdet_in_new!D20)</f>
        <v>0</v>
      </c>
      <c r="E20" s="156">
        <f>IF(RES_hhdet_in_tes!E20=0,0,RES_hhdet_in_tes!E20/0.086*1000000/RES_hhdet_in_new!E20)</f>
        <v>0</v>
      </c>
      <c r="F20" s="156">
        <f>IF(RES_hhdet_in_tes!F20=0,0,RES_hhdet_in_tes!F20/0.086*1000000/RES_hhdet_in_new!F20)</f>
        <v>601.4751633737875</v>
      </c>
      <c r="G20" s="156">
        <f>IF(RES_hhdet_in_tes!G20=0,0,RES_hhdet_in_tes!G20/0.086*1000000/RES_hhdet_in_new!G20)</f>
        <v>0</v>
      </c>
      <c r="H20" s="156">
        <f>IF(RES_hhdet_in_tes!H20=0,0,RES_hhdet_in_tes!H20/0.086*1000000/RES_hhdet_in_new!H20)</f>
        <v>583.84427423465741</v>
      </c>
      <c r="I20" s="156">
        <f>IF(RES_hhdet_in_tes!I20=0,0,RES_hhdet_in_tes!I20/0.086*1000000/RES_hhdet_in_new!I20)</f>
        <v>570.84142071708845</v>
      </c>
      <c r="J20" s="156">
        <f>IF(RES_hhdet_in_tes!J20=0,0,RES_hhdet_in_tes!J20/0.086*1000000/RES_hhdet_in_new!J20)</f>
        <v>579.11515614313259</v>
      </c>
      <c r="K20" s="156">
        <f>IF(RES_hhdet_in_tes!K20=0,0,RES_hhdet_in_tes!K20/0.086*1000000/RES_hhdet_in_new!K20)</f>
        <v>0</v>
      </c>
      <c r="L20" s="156">
        <f>IF(RES_hhdet_in_tes!L20=0,0,RES_hhdet_in_tes!L20/0.086*1000000/RES_hhdet_in_new!L20)</f>
        <v>0</v>
      </c>
      <c r="M20" s="156">
        <f>IF(RES_hhdet_in_tes!M20=0,0,RES_hhdet_in_tes!M20/0.086*1000000/RES_hhdet_in_new!M20)</f>
        <v>0</v>
      </c>
      <c r="N20" s="156">
        <f>IF(RES_hhdet_in_tes!N20=0,0,RES_hhdet_in_tes!N20/0.086*1000000/RES_hhdet_in_new!N20)</f>
        <v>0</v>
      </c>
      <c r="O20" s="156">
        <f>IF(RES_hhdet_in_tes!O20=0,0,RES_hhdet_in_tes!O20/0.086*1000000/RES_hhdet_in_new!O20)</f>
        <v>0</v>
      </c>
      <c r="P20" s="156">
        <f>IF(RES_hhdet_in_tes!P20=0,0,RES_hhdet_in_tes!P20/0.086*1000000/RES_hhdet_in_new!P20)</f>
        <v>0</v>
      </c>
      <c r="Q20" s="156">
        <f>IF(RES_hhdet_in_tes!Q20=0,0,RES_hhdet_in_tes!Q20/0.086*1000000/RES_hhdet_in_new!Q20)</f>
        <v>0</v>
      </c>
    </row>
    <row r="21" spans="1:17" ht="12" customHeight="1" x14ac:dyDescent="0.25">
      <c r="A21" s="23" t="s">
        <v>57</v>
      </c>
      <c r="B21" s="156"/>
      <c r="C21" s="156">
        <f>IF(RES_hhdet_in_tes!C21=0,0,RES_hhdet_in_tes!C21/0.086*1000000/RES_hhdet_in_new!C21)</f>
        <v>0</v>
      </c>
      <c r="D21" s="156">
        <f>IF(RES_hhdet_in_tes!D21=0,0,RES_hhdet_in_tes!D21/0.086*1000000/RES_hhdet_in_new!D21)</f>
        <v>0</v>
      </c>
      <c r="E21" s="156">
        <f>IF(RES_hhdet_in_tes!E21=0,0,RES_hhdet_in_tes!E21/0.086*1000000/RES_hhdet_in_new!E21)</f>
        <v>0</v>
      </c>
      <c r="F21" s="156">
        <f>IF(RES_hhdet_in_tes!F21=0,0,RES_hhdet_in_tes!F21/0.086*1000000/RES_hhdet_in_new!F21)</f>
        <v>618.45490246673251</v>
      </c>
      <c r="G21" s="156">
        <f>IF(RES_hhdet_in_tes!G21=0,0,RES_hhdet_in_tes!G21/0.086*1000000/RES_hhdet_in_new!G21)</f>
        <v>0</v>
      </c>
      <c r="H21" s="156">
        <f>IF(RES_hhdet_in_tes!H21=0,0,RES_hhdet_in_tes!H21/0.086*1000000/RES_hhdet_in_new!H21)</f>
        <v>570.12737602594234</v>
      </c>
      <c r="I21" s="156">
        <f>IF(RES_hhdet_in_tes!I21=0,0,RES_hhdet_in_tes!I21/0.086*1000000/RES_hhdet_in_new!I21)</f>
        <v>0</v>
      </c>
      <c r="J21" s="156">
        <f>IF(RES_hhdet_in_tes!J21=0,0,RES_hhdet_in_tes!J21/0.086*1000000/RES_hhdet_in_new!J21)</f>
        <v>0</v>
      </c>
      <c r="K21" s="156">
        <f>IF(RES_hhdet_in_tes!K21=0,0,RES_hhdet_in_tes!K21/0.086*1000000/RES_hhdet_in_new!K21)</f>
        <v>0</v>
      </c>
      <c r="L21" s="156">
        <f>IF(RES_hhdet_in_tes!L21=0,0,RES_hhdet_in_tes!L21/0.086*1000000/RES_hhdet_in_new!L21)</f>
        <v>0</v>
      </c>
      <c r="M21" s="156">
        <f>IF(RES_hhdet_in_tes!M21=0,0,RES_hhdet_in_tes!M21/0.086*1000000/RES_hhdet_in_new!M21)</f>
        <v>0</v>
      </c>
      <c r="N21" s="156">
        <f>IF(RES_hhdet_in_tes!N21=0,0,RES_hhdet_in_tes!N21/0.086*1000000/RES_hhdet_in_new!N21)</f>
        <v>0</v>
      </c>
      <c r="O21" s="156">
        <f>IF(RES_hhdet_in_tes!O21=0,0,RES_hhdet_in_tes!O21/0.086*1000000/RES_hhdet_in_new!O21)</f>
        <v>0</v>
      </c>
      <c r="P21" s="156">
        <f>IF(RES_hhdet_in_tes!P21=0,0,RES_hhdet_in_tes!P21/0.086*1000000/RES_hhdet_in_new!P21)</f>
        <v>578.30669089497349</v>
      </c>
      <c r="Q21" s="156">
        <f>IF(RES_hhdet_in_tes!Q21=0,0,RES_hhdet_in_tes!Q21/0.086*1000000/RES_hhdet_in_new!Q21)</f>
        <v>0</v>
      </c>
    </row>
    <row r="22" spans="1:17" ht="12" customHeight="1" x14ac:dyDescent="0.25">
      <c r="A22" s="29" t="s">
        <v>140</v>
      </c>
      <c r="B22" s="57"/>
      <c r="C22" s="57">
        <f>IF(RES_hhdet_in_tes!C22=0,0,RES_hhdet_in_tes!C22/0.086*1000000/RES_hhdet_in_new!C22)</f>
        <v>0</v>
      </c>
      <c r="D22" s="57">
        <f>IF(RES_hhdet_in_tes!D22=0,0,RES_hhdet_in_tes!D22/0.086*1000000/RES_hhdet_in_new!D22)</f>
        <v>0</v>
      </c>
      <c r="E22" s="57">
        <f>IF(RES_hhdet_in_tes!E22=0,0,RES_hhdet_in_tes!E22/0.086*1000000/RES_hhdet_in_new!E22)</f>
        <v>0</v>
      </c>
      <c r="F22" s="57">
        <f>IF(RES_hhdet_in_tes!F22=0,0,RES_hhdet_in_tes!F22/0.086*1000000/RES_hhdet_in_new!F22)</f>
        <v>655.08848382198983</v>
      </c>
      <c r="G22" s="57">
        <f>IF(RES_hhdet_in_tes!G22=0,0,RES_hhdet_in_tes!G22/0.086*1000000/RES_hhdet_in_new!G22)</f>
        <v>0</v>
      </c>
      <c r="H22" s="57">
        <f>IF(RES_hhdet_in_tes!H22=0,0,RES_hhdet_in_tes!H22/0.086*1000000/RES_hhdet_in_new!H22)</f>
        <v>640.00539408816553</v>
      </c>
      <c r="I22" s="57">
        <f>IF(RES_hhdet_in_tes!I22=0,0,RES_hhdet_in_tes!I22/0.086*1000000/RES_hhdet_in_new!I22)</f>
        <v>658.27867369425007</v>
      </c>
      <c r="J22" s="57">
        <f>IF(RES_hhdet_in_tes!J22=0,0,RES_hhdet_in_tes!J22/0.086*1000000/RES_hhdet_in_new!J22)</f>
        <v>638.85373801594949</v>
      </c>
      <c r="K22" s="57">
        <f>IF(RES_hhdet_in_tes!K22=0,0,RES_hhdet_in_tes!K22/0.086*1000000/RES_hhdet_in_new!K22)</f>
        <v>0</v>
      </c>
      <c r="L22" s="57">
        <f>IF(RES_hhdet_in_tes!L22=0,0,RES_hhdet_in_tes!L22/0.086*1000000/RES_hhdet_in_new!L22)</f>
        <v>655.42611102633646</v>
      </c>
      <c r="M22" s="57">
        <f>IF(RES_hhdet_in_tes!M22=0,0,RES_hhdet_in_tes!M22/0.086*1000000/RES_hhdet_in_new!M22)</f>
        <v>0</v>
      </c>
      <c r="N22" s="57">
        <f>IF(RES_hhdet_in_tes!N22=0,0,RES_hhdet_in_tes!N22/0.086*1000000/RES_hhdet_in_new!N22)</f>
        <v>704.85419231972082</v>
      </c>
      <c r="O22" s="57">
        <f>IF(RES_hhdet_in_tes!O22=0,0,RES_hhdet_in_tes!O22/0.086*1000000/RES_hhdet_in_new!O22)</f>
        <v>0</v>
      </c>
      <c r="P22" s="57">
        <f>IF(RES_hhdet_in_tes!P22=0,0,RES_hhdet_in_tes!P22/0.086*1000000/RES_hhdet_in_new!P22)</f>
        <v>0</v>
      </c>
      <c r="Q22" s="57">
        <f>IF(RES_hhdet_in_tes!Q22=0,0,RES_hhdet_in_tes!Q22/0.086*1000000/RES_hhdet_in_new!Q22)</f>
        <v>690.01583270470906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68">
        <f t="shared" ref="C24" si="17">SUM(C25,C28,C30,C39)</f>
        <v>14400.865949445666</v>
      </c>
      <c r="D24" s="168">
        <f t="shared" ref="D24" si="18">SUM(D25,D28,D30,D39)</f>
        <v>14026.807678915087</v>
      </c>
      <c r="E24" s="168">
        <f t="shared" ref="E24" si="19">SUM(E25,E28,E30,E39)</f>
        <v>13961.167348563968</v>
      </c>
      <c r="F24" s="168">
        <f t="shared" ref="F24" si="20">SUM(F25,F28,F30,F39)</f>
        <v>13629.163919388486</v>
      </c>
      <c r="G24" s="168">
        <f t="shared" ref="G24" si="21">SUM(G25,G28,G30,G39)</f>
        <v>13221.415782555356</v>
      </c>
      <c r="H24" s="168">
        <f t="shared" ref="H24" si="22">SUM(H25,H28,H30,H39)</f>
        <v>12701.144090447666</v>
      </c>
      <c r="I24" s="168">
        <f t="shared" ref="I24" si="23">SUM(I25,I28,I30,I39)</f>
        <v>12426.58859740594</v>
      </c>
      <c r="J24" s="168">
        <f t="shared" ref="J24" si="24">SUM(J25,J28,J30,J39)</f>
        <v>12351.047774806451</v>
      </c>
      <c r="K24" s="168">
        <f t="shared" ref="K24" si="25">SUM(K25,K28,K30,K39)</f>
        <v>13136.545290463966</v>
      </c>
      <c r="L24" s="168">
        <f t="shared" ref="L24" si="26">SUM(L25,L28,L30,L39)</f>
        <v>13890.23108673444</v>
      </c>
      <c r="M24" s="168">
        <f t="shared" ref="M24" si="27">SUM(M25,M28,M30,M39)</f>
        <v>13696.378349821771</v>
      </c>
      <c r="N24" s="168">
        <f t="shared" ref="N24" si="28">SUM(N25,N28,N30,N39)</f>
        <v>13495.082688444039</v>
      </c>
      <c r="O24" s="168">
        <f t="shared" ref="O24" si="29">SUM(O25,O28,O30,O39)</f>
        <v>0</v>
      </c>
      <c r="P24" s="168">
        <f t="shared" ref="P24" si="30">SUM(P25,P28,P30,P39)</f>
        <v>11509.508821116237</v>
      </c>
      <c r="Q24" s="168">
        <f t="shared" ref="Q24" si="31">SUM(Q25,Q28,Q30,Q39)</f>
        <v>13068.220742166177</v>
      </c>
    </row>
    <row r="25" spans="1:17" ht="12.95" customHeight="1" x14ac:dyDescent="0.25">
      <c r="A25" s="158" t="s">
        <v>65</v>
      </c>
      <c r="B25" s="157"/>
      <c r="C25" s="157">
        <f t="shared" ref="C25:Q25" si="32">SUM(C26:C27)</f>
        <v>10545.711779811343</v>
      </c>
      <c r="D25" s="157">
        <f t="shared" si="32"/>
        <v>10330.673749749878</v>
      </c>
      <c r="E25" s="157">
        <f t="shared" si="32"/>
        <v>10199.105888895805</v>
      </c>
      <c r="F25" s="157">
        <f t="shared" si="32"/>
        <v>9878.663223614305</v>
      </c>
      <c r="G25" s="157">
        <f t="shared" si="32"/>
        <v>9392.3663437666255</v>
      </c>
      <c r="H25" s="157">
        <f t="shared" si="32"/>
        <v>8948.0258875845539</v>
      </c>
      <c r="I25" s="157">
        <f t="shared" si="32"/>
        <v>8577.4495162595358</v>
      </c>
      <c r="J25" s="157">
        <f t="shared" si="32"/>
        <v>8477.9792855812593</v>
      </c>
      <c r="K25" s="157">
        <f t="shared" si="32"/>
        <v>9027.1711424439654</v>
      </c>
      <c r="L25" s="157">
        <f t="shared" si="32"/>
        <v>9850.9811195491366</v>
      </c>
      <c r="M25" s="157">
        <f t="shared" si="32"/>
        <v>9488.0273526216115</v>
      </c>
      <c r="N25" s="157">
        <f t="shared" si="32"/>
        <v>9356.3861098853849</v>
      </c>
      <c r="O25" s="157">
        <f t="shared" si="32"/>
        <v>0</v>
      </c>
      <c r="P25" s="157">
        <f t="shared" si="32"/>
        <v>8899.8911020739488</v>
      </c>
      <c r="Q25" s="157">
        <f t="shared" si="32"/>
        <v>9299.7082063163616</v>
      </c>
    </row>
    <row r="26" spans="1:17" ht="12" customHeight="1" x14ac:dyDescent="0.25">
      <c r="A26" s="23" t="s">
        <v>84</v>
      </c>
      <c r="B26" s="156"/>
      <c r="C26" s="156">
        <f>IF(RES_hhdet_in_tes!C26=0,0,RES_hhdet_in_tes!C26/0.086*1000000/RES_hhdet_in_new!C26)</f>
        <v>10278.967228945736</v>
      </c>
      <c r="D26" s="156">
        <f>IF(RES_hhdet_in_tes!D26=0,0,RES_hhdet_in_tes!D26/0.086*1000000/RES_hhdet_in_new!D26)</f>
        <v>10036.269930764778</v>
      </c>
      <c r="E26" s="156">
        <f>IF(RES_hhdet_in_tes!E26=0,0,RES_hhdet_in_tes!E26/0.086*1000000/RES_hhdet_in_new!E26)</f>
        <v>9908.3838919576428</v>
      </c>
      <c r="F26" s="156">
        <f>IF(RES_hhdet_in_tes!F26=0,0,RES_hhdet_in_tes!F26/0.086*1000000/RES_hhdet_in_new!F26)</f>
        <v>9647.9488025084902</v>
      </c>
      <c r="G26" s="156">
        <f>IF(RES_hhdet_in_tes!G26=0,0,RES_hhdet_in_tes!G26/0.086*1000000/RES_hhdet_in_new!G26)</f>
        <v>9178.4823777109814</v>
      </c>
      <c r="H26" s="156">
        <f>IF(RES_hhdet_in_tes!H26=0,0,RES_hhdet_in_tes!H26/0.086*1000000/RES_hhdet_in_new!H26)</f>
        <v>8786.1381491668089</v>
      </c>
      <c r="I26" s="156">
        <f>IF(RES_hhdet_in_tes!I26=0,0,RES_hhdet_in_tes!I26/0.086*1000000/RES_hhdet_in_new!I26)</f>
        <v>8287.3654538338906</v>
      </c>
      <c r="J26" s="156">
        <f>IF(RES_hhdet_in_tes!J26=0,0,RES_hhdet_in_tes!J26/0.086*1000000/RES_hhdet_in_new!J26)</f>
        <v>8279.5878302426117</v>
      </c>
      <c r="K26" s="156">
        <f>IF(RES_hhdet_in_tes!K26=0,0,RES_hhdet_in_tes!K26/0.086*1000000/RES_hhdet_in_new!K26)</f>
        <v>8788.3237025662256</v>
      </c>
      <c r="L26" s="156">
        <f>IF(RES_hhdet_in_tes!L26=0,0,RES_hhdet_in_tes!L26/0.086*1000000/RES_hhdet_in_new!L26)</f>
        <v>9619.5296996076286</v>
      </c>
      <c r="M26" s="156">
        <f>IF(RES_hhdet_in_tes!M26=0,0,RES_hhdet_in_tes!M26/0.086*1000000/RES_hhdet_in_new!M26)</f>
        <v>9228.4680717196334</v>
      </c>
      <c r="N26" s="156">
        <f>IF(RES_hhdet_in_tes!N26=0,0,RES_hhdet_in_tes!N26/0.086*1000000/RES_hhdet_in_new!N26)</f>
        <v>9074.6210210171903</v>
      </c>
      <c r="O26" s="156">
        <f>IF(RES_hhdet_in_tes!O26=0,0,RES_hhdet_in_tes!O26/0.086*1000000/RES_hhdet_in_new!O26)</f>
        <v>0</v>
      </c>
      <c r="P26" s="156">
        <f>IF(RES_hhdet_in_tes!P26=0,0,RES_hhdet_in_tes!P26/0.086*1000000/RES_hhdet_in_new!P26)</f>
        <v>8557.1663863290687</v>
      </c>
      <c r="Q26" s="156">
        <f>IF(RES_hhdet_in_tes!Q26=0,0,RES_hhdet_in_tes!Q26/0.086*1000000/RES_hhdet_in_new!Q26)</f>
        <v>9044.059155881172</v>
      </c>
    </row>
    <row r="27" spans="1:17" ht="12" customHeight="1" x14ac:dyDescent="0.25">
      <c r="A27" s="23" t="s">
        <v>60</v>
      </c>
      <c r="B27" s="156"/>
      <c r="C27" s="156">
        <f>IF(RES_hhdet_in_tes!C27=0,0,RES_hhdet_in_tes!C27/0.086*1000000/RES_hhdet_in_new!C26)</f>
        <v>266.74455086560687</v>
      </c>
      <c r="D27" s="156">
        <f>IF(RES_hhdet_in_tes!D27=0,0,RES_hhdet_in_tes!D27/0.086*1000000/RES_hhdet_in_new!D26)</f>
        <v>294.40381898510066</v>
      </c>
      <c r="E27" s="156">
        <f>IF(RES_hhdet_in_tes!E27=0,0,RES_hhdet_in_tes!E27/0.086*1000000/RES_hhdet_in_new!E26)</f>
        <v>290.72199693816248</v>
      </c>
      <c r="F27" s="156">
        <f>IF(RES_hhdet_in_tes!F27=0,0,RES_hhdet_in_tes!F27/0.086*1000000/RES_hhdet_in_new!F26)</f>
        <v>230.71442110581489</v>
      </c>
      <c r="G27" s="156">
        <f>IF(RES_hhdet_in_tes!G27=0,0,RES_hhdet_in_tes!G27/0.086*1000000/RES_hhdet_in_new!G26)</f>
        <v>213.88396605564432</v>
      </c>
      <c r="H27" s="156">
        <f>IF(RES_hhdet_in_tes!H27=0,0,RES_hhdet_in_tes!H27/0.086*1000000/RES_hhdet_in_new!H26)</f>
        <v>161.88773841774531</v>
      </c>
      <c r="I27" s="156">
        <f>IF(RES_hhdet_in_tes!I27=0,0,RES_hhdet_in_tes!I27/0.086*1000000/RES_hhdet_in_new!I26)</f>
        <v>290.08406242564507</v>
      </c>
      <c r="J27" s="156">
        <f>IF(RES_hhdet_in_tes!J27=0,0,RES_hhdet_in_tes!J27/0.086*1000000/RES_hhdet_in_new!J26)</f>
        <v>198.39145533864826</v>
      </c>
      <c r="K27" s="156">
        <f>IF(RES_hhdet_in_tes!K27=0,0,RES_hhdet_in_tes!K27/0.086*1000000/RES_hhdet_in_new!K26)</f>
        <v>238.84743987774013</v>
      </c>
      <c r="L27" s="156">
        <f>IF(RES_hhdet_in_tes!L27=0,0,RES_hhdet_in_tes!L27/0.086*1000000/RES_hhdet_in_new!L26)</f>
        <v>231.45141994150842</v>
      </c>
      <c r="M27" s="156">
        <f>IF(RES_hhdet_in_tes!M27=0,0,RES_hhdet_in_tes!M27/0.086*1000000/RES_hhdet_in_new!M26)</f>
        <v>259.5592809019783</v>
      </c>
      <c r="N27" s="156">
        <f>IF(RES_hhdet_in_tes!N27=0,0,RES_hhdet_in_tes!N27/0.086*1000000/RES_hhdet_in_new!N26)</f>
        <v>281.76508886819505</v>
      </c>
      <c r="O27" s="156">
        <f>IF(RES_hhdet_in_tes!O27=0,0,RES_hhdet_in_tes!O27/0.086*1000000/RES_hhdet_in_new!O26)</f>
        <v>0</v>
      </c>
      <c r="P27" s="156">
        <f>IF(RES_hhdet_in_tes!P27=0,0,RES_hhdet_in_tes!P27/0.086*1000000/RES_hhdet_in_new!P26)</f>
        <v>342.72471574488065</v>
      </c>
      <c r="Q27" s="156">
        <f>IF(RES_hhdet_in_tes!Q27=0,0,RES_hhdet_in_tes!Q27/0.086*1000000/RES_hhdet_in_new!Q26)</f>
        <v>255.64905043519019</v>
      </c>
    </row>
    <row r="28" spans="1:17" ht="12.95" customHeight="1" x14ac:dyDescent="0.25">
      <c r="A28" s="158" t="s">
        <v>112</v>
      </c>
      <c r="B28" s="157"/>
      <c r="C28" s="157">
        <f t="shared" ref="C28:Q28" si="33">C29</f>
        <v>1368.1145074232793</v>
      </c>
      <c r="D28" s="157">
        <f t="shared" si="33"/>
        <v>1351.5065401959043</v>
      </c>
      <c r="E28" s="157">
        <f t="shared" si="33"/>
        <v>1370.6021887113034</v>
      </c>
      <c r="F28" s="157">
        <f t="shared" si="33"/>
        <v>1371.609331642908</v>
      </c>
      <c r="G28" s="157">
        <f t="shared" si="33"/>
        <v>1394.9547627803161</v>
      </c>
      <c r="H28" s="157">
        <f t="shared" si="33"/>
        <v>1403.2074211678407</v>
      </c>
      <c r="I28" s="157">
        <f t="shared" si="33"/>
        <v>1482.1427637316963</v>
      </c>
      <c r="J28" s="157">
        <f t="shared" si="33"/>
        <v>1527.3022580504985</v>
      </c>
      <c r="K28" s="157">
        <f t="shared" si="33"/>
        <v>1601.5175892598427</v>
      </c>
      <c r="L28" s="157">
        <f t="shared" si="33"/>
        <v>1575.5063374658903</v>
      </c>
      <c r="M28" s="157">
        <f t="shared" si="33"/>
        <v>1639.7582832653993</v>
      </c>
      <c r="N28" s="157">
        <f t="shared" si="33"/>
        <v>1537.6375650679454</v>
      </c>
      <c r="O28" s="157">
        <f t="shared" si="33"/>
        <v>0</v>
      </c>
      <c r="P28" s="157">
        <f t="shared" si="33"/>
        <v>0</v>
      </c>
      <c r="Q28" s="157">
        <f t="shared" si="33"/>
        <v>1525.785437654532</v>
      </c>
    </row>
    <row r="29" spans="1:17" ht="12" customHeight="1" x14ac:dyDescent="0.25">
      <c r="A29" s="23" t="s">
        <v>60</v>
      </c>
      <c r="B29" s="156"/>
      <c r="C29" s="156">
        <f>IF(RES_hhdet_in_tes!C29=0,0,RES_hhdet_in_tes!C29/0.086*1000000/RES_hhdet_in_new!C29)</f>
        <v>1368.1145074232793</v>
      </c>
      <c r="D29" s="156">
        <f>IF(RES_hhdet_in_tes!D29=0,0,RES_hhdet_in_tes!D29/0.086*1000000/RES_hhdet_in_new!D29)</f>
        <v>1351.5065401959043</v>
      </c>
      <c r="E29" s="156">
        <f>IF(RES_hhdet_in_tes!E29=0,0,RES_hhdet_in_tes!E29/0.086*1000000/RES_hhdet_in_new!E29)</f>
        <v>1370.6021887113034</v>
      </c>
      <c r="F29" s="156">
        <f>IF(RES_hhdet_in_tes!F29=0,0,RES_hhdet_in_tes!F29/0.086*1000000/RES_hhdet_in_new!F29)</f>
        <v>1371.609331642908</v>
      </c>
      <c r="G29" s="156">
        <f>IF(RES_hhdet_in_tes!G29=0,0,RES_hhdet_in_tes!G29/0.086*1000000/RES_hhdet_in_new!G29)</f>
        <v>1394.9547627803161</v>
      </c>
      <c r="H29" s="156">
        <f>IF(RES_hhdet_in_tes!H29=0,0,RES_hhdet_in_tes!H29/0.086*1000000/RES_hhdet_in_new!H29)</f>
        <v>1403.2074211678407</v>
      </c>
      <c r="I29" s="156">
        <f>IF(RES_hhdet_in_tes!I29=0,0,RES_hhdet_in_tes!I29/0.086*1000000/RES_hhdet_in_new!I29)</f>
        <v>1482.1427637316963</v>
      </c>
      <c r="J29" s="156">
        <f>IF(RES_hhdet_in_tes!J29=0,0,RES_hhdet_in_tes!J29/0.086*1000000/RES_hhdet_in_new!J29)</f>
        <v>1527.3022580504985</v>
      </c>
      <c r="K29" s="156">
        <f>IF(RES_hhdet_in_tes!K29=0,0,RES_hhdet_in_tes!K29/0.086*1000000/RES_hhdet_in_new!K29)</f>
        <v>1601.5175892598427</v>
      </c>
      <c r="L29" s="156">
        <f>IF(RES_hhdet_in_tes!L29=0,0,RES_hhdet_in_tes!L29/0.086*1000000/RES_hhdet_in_new!L29)</f>
        <v>1575.5063374658903</v>
      </c>
      <c r="M29" s="156">
        <f>IF(RES_hhdet_in_tes!M29=0,0,RES_hhdet_in_tes!M29/0.086*1000000/RES_hhdet_in_new!M29)</f>
        <v>1639.7582832653993</v>
      </c>
      <c r="N29" s="156">
        <f>IF(RES_hhdet_in_tes!N29=0,0,RES_hhdet_in_tes!N29/0.086*1000000/RES_hhdet_in_new!N29)</f>
        <v>1537.6375650679454</v>
      </c>
      <c r="O29" s="156">
        <f>IF(RES_hhdet_in_tes!O29=0,0,RES_hhdet_in_tes!O29/0.086*1000000/RES_hhdet_in_new!O29)</f>
        <v>0</v>
      </c>
      <c r="P29" s="156">
        <f>IF(RES_hhdet_in_tes!P29=0,0,RES_hhdet_in_tes!P29/0.086*1000000/RES_hhdet_in_new!P29)</f>
        <v>0</v>
      </c>
      <c r="Q29" s="156">
        <f>IF(RES_hhdet_in_tes!Q29=0,0,RES_hhdet_in_tes!Q29/0.086*1000000/RES_hhdet_in_new!Q29)</f>
        <v>1525.785437654532</v>
      </c>
    </row>
    <row r="30" spans="1:17" ht="12" customHeight="1" x14ac:dyDescent="0.25">
      <c r="A30" s="158" t="s">
        <v>63</v>
      </c>
      <c r="B30" s="157"/>
      <c r="C30" s="157">
        <f>IF(SUM(RES_hhdet_in_tes!C31:C32,RES_hhdet_in_tes!C35:C36)=0,0,SUM(RES_hhdet_in_tes!C31:C32,RES_hhdet_in_tes!C35:C36)/0.086*1000000/SUM(RES_hhdet_in_new!C31:C32,RES_hhdet_in_new!C35:C36))</f>
        <v>1833.3482212674928</v>
      </c>
      <c r="D30" s="157">
        <f>IF(SUM(RES_hhdet_in_tes!D31:D32,RES_hhdet_in_tes!D35:D36)=0,0,SUM(RES_hhdet_in_tes!D31:D32,RES_hhdet_in_tes!D35:D36)/0.086*1000000/SUM(RES_hhdet_in_new!D31:D32,RES_hhdet_in_new!D35:D36))</f>
        <v>1705.9811848693562</v>
      </c>
      <c r="E30" s="157">
        <f>IF(SUM(RES_hhdet_in_tes!E31:E32,RES_hhdet_in_tes!E35:E36)=0,0,SUM(RES_hhdet_in_tes!E31:E32,RES_hhdet_in_tes!E35:E36)/0.086*1000000/SUM(RES_hhdet_in_new!E31:E32,RES_hhdet_in_new!E35:E36))</f>
        <v>1720.054971662053</v>
      </c>
      <c r="F30" s="157">
        <f>IF(SUM(RES_hhdet_in_tes!F31:F32,RES_hhdet_in_tes!F35:F36)=0,0,SUM(RES_hhdet_in_tes!F31:F32,RES_hhdet_in_tes!F35:F36)/0.086*1000000/SUM(RES_hhdet_in_new!F31:F32,RES_hhdet_in_new!F35:F36))</f>
        <v>1733.0220785890931</v>
      </c>
      <c r="G30" s="157">
        <f>IF(SUM(RES_hhdet_in_tes!G31:G32,RES_hhdet_in_tes!G35:G36)=0,0,SUM(RES_hhdet_in_tes!G31:G32,RES_hhdet_in_tes!G35:G36)/0.086*1000000/SUM(RES_hhdet_in_new!G31:G32,RES_hhdet_in_new!G35:G36))</f>
        <v>1747.3963473393599</v>
      </c>
      <c r="H30" s="157">
        <f>IF(SUM(RES_hhdet_in_tes!H31:H32,RES_hhdet_in_tes!H35:H36)=0,0,SUM(RES_hhdet_in_tes!H31:H32,RES_hhdet_in_tes!H35:H36)/0.086*1000000/SUM(RES_hhdet_in_new!H31:H32,RES_hhdet_in_new!H35:H36))</f>
        <v>1740.8530106464407</v>
      </c>
      <c r="I30" s="157">
        <f>IF(SUM(RES_hhdet_in_tes!I31:I32,RES_hhdet_in_tes!I35:I36)=0,0,SUM(RES_hhdet_in_tes!I31:I32,RES_hhdet_in_tes!I35:I36)/0.086*1000000/SUM(RES_hhdet_in_new!I31:I32,RES_hhdet_in_new!I35:I36))</f>
        <v>1722.8840359458102</v>
      </c>
      <c r="J30" s="157">
        <f>IF(SUM(RES_hhdet_in_tes!J31:J32,RES_hhdet_in_tes!J35:J36)=0,0,SUM(RES_hhdet_in_tes!J31:J32,RES_hhdet_in_tes!J35:J36)/0.086*1000000/SUM(RES_hhdet_in_new!J31:J32,RES_hhdet_in_new!J35:J36))</f>
        <v>1701.4220788024015</v>
      </c>
      <c r="K30" s="157">
        <f>IF(SUM(RES_hhdet_in_tes!K31:K32,RES_hhdet_in_tes!K35:K36)=0,0,SUM(RES_hhdet_in_tes!K31:K32,RES_hhdet_in_tes!K35:K36)/0.086*1000000/SUM(RES_hhdet_in_new!K31:K32,RES_hhdet_in_new!K35:K36))</f>
        <v>1832.4346922446268</v>
      </c>
      <c r="L30" s="157">
        <f>IF(SUM(RES_hhdet_in_tes!L31:L32,RES_hhdet_in_tes!L35:L36)=0,0,SUM(RES_hhdet_in_tes!L31:L32,RES_hhdet_in_tes!L35:L36)/0.086*1000000/SUM(RES_hhdet_in_new!L31:L32,RES_hhdet_in_new!L35:L36))</f>
        <v>1808.3639539225796</v>
      </c>
      <c r="M30" s="157">
        <f>IF(SUM(RES_hhdet_in_tes!M31:M32,RES_hhdet_in_tes!M35:M36)=0,0,SUM(RES_hhdet_in_tes!M31:M32,RES_hhdet_in_tes!M35:M36)/0.086*1000000/SUM(RES_hhdet_in_new!M31:M32,RES_hhdet_in_new!M35:M36))</f>
        <v>1899.4774167802286</v>
      </c>
      <c r="N30" s="157">
        <f>IF(SUM(RES_hhdet_in_tes!N31:N32,RES_hhdet_in_tes!N35:N36)=0,0,SUM(RES_hhdet_in_tes!N31:N32,RES_hhdet_in_tes!N35:N36)/0.086*1000000/SUM(RES_hhdet_in_new!N31:N32,RES_hhdet_in_new!N35:N36))</f>
        <v>1896.328654555932</v>
      </c>
      <c r="O30" s="157">
        <f>IF(SUM(RES_hhdet_in_tes!O31:O32,RES_hhdet_in_tes!O35:O36)=0,0,SUM(RES_hhdet_in_tes!O31:O32,RES_hhdet_in_tes!O35:O36)/0.086*1000000/SUM(RES_hhdet_in_new!O31:O32,RES_hhdet_in_new!O35:O36))</f>
        <v>0</v>
      </c>
      <c r="P30" s="157">
        <f>IF(SUM(RES_hhdet_in_tes!P31:P32,RES_hhdet_in_tes!P35:P36)=0,0,SUM(RES_hhdet_in_tes!P31:P32,RES_hhdet_in_tes!P35:P36)/0.086*1000000/SUM(RES_hhdet_in_new!P31:P32,RES_hhdet_in_new!P35:P36))</f>
        <v>1971.9663204811986</v>
      </c>
      <c r="Q30" s="157">
        <f>IF(SUM(RES_hhdet_in_tes!Q31:Q32,RES_hhdet_in_tes!Q35:Q36)=0,0,SUM(RES_hhdet_in_tes!Q31:Q32,RES_hhdet_in_tes!Q35:Q36)/0.086*1000000/SUM(RES_hhdet_in_new!Q31:Q32,RES_hhdet_in_new!Q35:Q36))</f>
        <v>1655.4106361366869</v>
      </c>
    </row>
    <row r="31" spans="1:17" ht="12" customHeight="1" x14ac:dyDescent="0.25">
      <c r="A31" s="167" t="s">
        <v>169</v>
      </c>
      <c r="B31" s="132"/>
      <c r="C31" s="132">
        <f>IF(RES_hhdet_in_tes!C31=0,0,RES_hhdet_in_tes!C31/0.086*1000000/RES_hhdet_in_new!C31)</f>
        <v>0</v>
      </c>
      <c r="D31" s="132">
        <f>IF(RES_hhdet_in_tes!D31=0,0,RES_hhdet_in_tes!D31/0.086*1000000/RES_hhdet_in_new!D31)</f>
        <v>1702.7867481063615</v>
      </c>
      <c r="E31" s="132">
        <f>IF(RES_hhdet_in_tes!E31=0,0,RES_hhdet_in_tes!E31/0.086*1000000/RES_hhdet_in_new!E31)</f>
        <v>1714.8945724233472</v>
      </c>
      <c r="F31" s="132">
        <f>IF(RES_hhdet_in_tes!F31=0,0,RES_hhdet_in_tes!F31/0.086*1000000/RES_hhdet_in_new!F31)</f>
        <v>1727.9483790362417</v>
      </c>
      <c r="G31" s="132">
        <f>IF(RES_hhdet_in_tes!G31=0,0,RES_hhdet_in_tes!G31/0.086*1000000/RES_hhdet_in_new!G31)</f>
        <v>1741.6748020158432</v>
      </c>
      <c r="H31" s="132">
        <f>IF(RES_hhdet_in_tes!H31=0,0,RES_hhdet_in_tes!H31/0.086*1000000/RES_hhdet_in_new!H31)</f>
        <v>1745.1651118244895</v>
      </c>
      <c r="I31" s="132">
        <f>IF(RES_hhdet_in_tes!I31=0,0,RES_hhdet_in_tes!I31/0.086*1000000/RES_hhdet_in_new!I31)</f>
        <v>1725.6349431469998</v>
      </c>
      <c r="J31" s="132">
        <f>IF(RES_hhdet_in_tes!J31=0,0,RES_hhdet_in_tes!J31/0.086*1000000/RES_hhdet_in_new!J31)</f>
        <v>1703.0233638048344</v>
      </c>
      <c r="K31" s="132">
        <f>IF(RES_hhdet_in_tes!K31=0,0,RES_hhdet_in_tes!K31/0.086*1000000/RES_hhdet_in_new!K31)</f>
        <v>0</v>
      </c>
      <c r="L31" s="132">
        <f>IF(RES_hhdet_in_tes!L31=0,0,RES_hhdet_in_tes!L31/0.086*1000000/RES_hhdet_in_new!L31)</f>
        <v>0</v>
      </c>
      <c r="M31" s="132">
        <f>IF(RES_hhdet_in_tes!M31=0,0,RES_hhdet_in_tes!M31/0.086*1000000/RES_hhdet_in_new!M31)</f>
        <v>0</v>
      </c>
      <c r="N31" s="132">
        <f>IF(RES_hhdet_in_tes!N31=0,0,RES_hhdet_in_tes!N31/0.086*1000000/RES_hhdet_in_new!N31)</f>
        <v>0</v>
      </c>
      <c r="O31" s="132">
        <f>IF(RES_hhdet_in_tes!O31=0,0,RES_hhdet_in_tes!O31/0.086*1000000/RES_hhdet_in_new!O31)</f>
        <v>0</v>
      </c>
      <c r="P31" s="132">
        <f>IF(RES_hhdet_in_tes!P31=0,0,RES_hhdet_in_tes!P31/0.086*1000000/RES_hhdet_in_new!P31)</f>
        <v>0</v>
      </c>
      <c r="Q31" s="132">
        <f>IF(RES_hhdet_in_tes!Q31=0,0,RES_hhdet_in_tes!Q31/0.086*1000000/RES_hhdet_in_new!Q31)</f>
        <v>1642.6639355818259</v>
      </c>
    </row>
    <row r="32" spans="1:17" ht="12" customHeight="1" x14ac:dyDescent="0.25">
      <c r="A32" s="167" t="s">
        <v>168</v>
      </c>
      <c r="B32" s="132"/>
      <c r="C32" s="132">
        <f>IF(RES_hhdet_in_tes!C32=0,0,RES_hhdet_in_tes!C32/0.086*1000000/RES_hhdet_in_new!C32)</f>
        <v>0</v>
      </c>
      <c r="D32" s="132">
        <f>IF(RES_hhdet_in_tes!D32=0,0,RES_hhdet_in_tes!D32/0.086*1000000/RES_hhdet_in_new!D32)</f>
        <v>1713.194735803276</v>
      </c>
      <c r="E32" s="132">
        <f>IF(RES_hhdet_in_tes!E32=0,0,RES_hhdet_in_tes!E32/0.086*1000000/RES_hhdet_in_new!E32)</f>
        <v>1728.9844397243278</v>
      </c>
      <c r="F32" s="132">
        <f>IF(RES_hhdet_in_tes!F32=0,0,RES_hhdet_in_tes!F32/0.086*1000000/RES_hhdet_in_new!F32)</f>
        <v>1741.7834327391081</v>
      </c>
      <c r="G32" s="132">
        <f>IF(RES_hhdet_in_tes!G32=0,0,RES_hhdet_in_tes!G32/0.086*1000000/RES_hhdet_in_new!G32)</f>
        <v>1749.2158567715439</v>
      </c>
      <c r="H32" s="132">
        <f>IF(RES_hhdet_in_tes!H32=0,0,RES_hhdet_in_tes!H32/0.086*1000000/RES_hhdet_in_new!H32)</f>
        <v>1738.0776561873706</v>
      </c>
      <c r="I32" s="132">
        <f>IF(RES_hhdet_in_tes!I32=0,0,RES_hhdet_in_tes!I32/0.086*1000000/RES_hhdet_in_new!I32)</f>
        <v>1720.4367918377741</v>
      </c>
      <c r="J32" s="132">
        <f>IF(RES_hhdet_in_tes!J32=0,0,RES_hhdet_in_tes!J32/0.086*1000000/RES_hhdet_in_new!J32)</f>
        <v>1699.762940128471</v>
      </c>
      <c r="K32" s="132">
        <f>IF(RES_hhdet_in_tes!K32=0,0,RES_hhdet_in_tes!K32/0.086*1000000/RES_hhdet_in_new!K32)</f>
        <v>0</v>
      </c>
      <c r="L32" s="132">
        <f>IF(RES_hhdet_in_tes!L32=0,0,RES_hhdet_in_tes!L32/0.086*1000000/RES_hhdet_in_new!L32)</f>
        <v>0</v>
      </c>
      <c r="M32" s="132">
        <f>IF(RES_hhdet_in_tes!M32=0,0,RES_hhdet_in_tes!M32/0.086*1000000/RES_hhdet_in_new!M32)</f>
        <v>0</v>
      </c>
      <c r="N32" s="132">
        <f>IF(RES_hhdet_in_tes!N32=0,0,RES_hhdet_in_tes!N32/0.086*1000000/RES_hhdet_in_new!N32)</f>
        <v>0</v>
      </c>
      <c r="O32" s="132">
        <f>IF(RES_hhdet_in_tes!O32=0,0,RES_hhdet_in_tes!O32/0.086*1000000/RES_hhdet_in_new!O32)</f>
        <v>0</v>
      </c>
      <c r="P32" s="132">
        <f>IF(RES_hhdet_in_tes!P32=0,0,RES_hhdet_in_tes!P32/0.086*1000000/RES_hhdet_in_new!P32)</f>
        <v>0</v>
      </c>
      <c r="Q32" s="132">
        <f>IF(RES_hhdet_in_tes!Q32=0,0,RES_hhdet_in_tes!Q32/0.086*1000000/RES_hhdet_in_new!Q32)</f>
        <v>1660.7598024852368</v>
      </c>
    </row>
    <row r="33" spans="1:17" ht="12" customHeight="1" x14ac:dyDescent="0.25">
      <c r="A33" s="166" t="s">
        <v>57</v>
      </c>
      <c r="B33" s="165"/>
      <c r="C33" s="165">
        <f>IF(RES_hhdet_in_tes!C33=0,0,RES_hhdet_in_tes!C33/0.086*1000000/RES_hhdet_in_new!C32)</f>
        <v>0</v>
      </c>
      <c r="D33" s="165">
        <f>IF(RES_hhdet_in_tes!D33=0,0,RES_hhdet_in_tes!D33/0.086*1000000/RES_hhdet_in_new!D32)</f>
        <v>1118.7562604143443</v>
      </c>
      <c r="E33" s="165">
        <f>IF(RES_hhdet_in_tes!E33=0,0,RES_hhdet_in_tes!E33/0.086*1000000/RES_hhdet_in_new!E32)</f>
        <v>1133.4891831093501</v>
      </c>
      <c r="F33" s="165">
        <f>IF(RES_hhdet_in_tes!F33=0,0,RES_hhdet_in_tes!F33/0.086*1000000/RES_hhdet_in_new!F32)</f>
        <v>1146.7086358394727</v>
      </c>
      <c r="G33" s="165">
        <f>IF(RES_hhdet_in_tes!G33=0,0,RES_hhdet_in_tes!G33/0.086*1000000/RES_hhdet_in_new!G32)</f>
        <v>1151.3753895402467</v>
      </c>
      <c r="H33" s="165">
        <f>IF(RES_hhdet_in_tes!H33=0,0,RES_hhdet_in_tes!H33/0.086*1000000/RES_hhdet_in_new!H32)</f>
        <v>1143.6165015302659</v>
      </c>
      <c r="I33" s="165">
        <f>IF(RES_hhdet_in_tes!I33=0,0,RES_hhdet_in_tes!I33/0.086*1000000/RES_hhdet_in_new!I32)</f>
        <v>1130.3432437213085</v>
      </c>
      <c r="J33" s="165">
        <f>IF(RES_hhdet_in_tes!J33=0,0,RES_hhdet_in_tes!J33/0.086*1000000/RES_hhdet_in_new!J32)</f>
        <v>1114.8933063046702</v>
      </c>
      <c r="K33" s="165">
        <f>IF(RES_hhdet_in_tes!K33=0,0,RES_hhdet_in_tes!K33/0.086*1000000/RES_hhdet_in_new!K32)</f>
        <v>0</v>
      </c>
      <c r="L33" s="165">
        <f>IF(RES_hhdet_in_tes!L33=0,0,RES_hhdet_in_tes!L33/0.086*1000000/RES_hhdet_in_new!L32)</f>
        <v>0</v>
      </c>
      <c r="M33" s="165">
        <f>IF(RES_hhdet_in_tes!M33=0,0,RES_hhdet_in_tes!M33/0.086*1000000/RES_hhdet_in_new!M32)</f>
        <v>0</v>
      </c>
      <c r="N33" s="165">
        <f>IF(RES_hhdet_in_tes!N33=0,0,RES_hhdet_in_tes!N33/0.086*1000000/RES_hhdet_in_new!N32)</f>
        <v>0</v>
      </c>
      <c r="O33" s="165">
        <f>IF(RES_hhdet_in_tes!O33=0,0,RES_hhdet_in_tes!O33/0.086*1000000/RES_hhdet_in_new!O32)</f>
        <v>0</v>
      </c>
      <c r="P33" s="165">
        <f>IF(RES_hhdet_in_tes!P33=0,0,RES_hhdet_in_tes!P33/0.086*1000000/RES_hhdet_in_new!P32)</f>
        <v>0</v>
      </c>
      <c r="Q33" s="165">
        <f>IF(RES_hhdet_in_tes!Q33=0,0,RES_hhdet_in_tes!Q33/0.086*1000000/RES_hhdet_in_new!Q32)</f>
        <v>1072.4229916466918</v>
      </c>
    </row>
    <row r="34" spans="1:17" ht="12" customHeight="1" x14ac:dyDescent="0.25">
      <c r="A34" s="147" t="s">
        <v>59</v>
      </c>
      <c r="B34" s="164"/>
      <c r="C34" s="164">
        <f>IF(RES_hhdet_in_tes!C34=0,0,RES_hhdet_in_tes!C34/0.086*1000000/RES_hhdet_in_new!C32)</f>
        <v>0</v>
      </c>
      <c r="D34" s="164">
        <f>IF(RES_hhdet_in_tes!D34=0,0,RES_hhdet_in_tes!D34/0.086*1000000/RES_hhdet_in_new!D32)</f>
        <v>594.43847538893215</v>
      </c>
      <c r="E34" s="164">
        <f>IF(RES_hhdet_in_tes!E34=0,0,RES_hhdet_in_tes!E34/0.086*1000000/RES_hhdet_in_new!E32)</f>
        <v>595.49525661497762</v>
      </c>
      <c r="F34" s="164">
        <f>IF(RES_hhdet_in_tes!F34=0,0,RES_hhdet_in_tes!F34/0.086*1000000/RES_hhdet_in_new!F32)</f>
        <v>595.07479689963509</v>
      </c>
      <c r="G34" s="164">
        <f>IF(RES_hhdet_in_tes!G34=0,0,RES_hhdet_in_tes!G34/0.086*1000000/RES_hhdet_in_new!G32)</f>
        <v>597.84046723129745</v>
      </c>
      <c r="H34" s="164">
        <f>IF(RES_hhdet_in_tes!H34=0,0,RES_hhdet_in_tes!H34/0.086*1000000/RES_hhdet_in_new!H32)</f>
        <v>594.46115465710466</v>
      </c>
      <c r="I34" s="164">
        <f>IF(RES_hhdet_in_tes!I34=0,0,RES_hhdet_in_tes!I34/0.086*1000000/RES_hhdet_in_new!I32)</f>
        <v>590.09354811646574</v>
      </c>
      <c r="J34" s="164">
        <f>IF(RES_hhdet_in_tes!J34=0,0,RES_hhdet_in_tes!J34/0.086*1000000/RES_hhdet_in_new!J32)</f>
        <v>584.86963382380065</v>
      </c>
      <c r="K34" s="164">
        <f>IF(RES_hhdet_in_tes!K34=0,0,RES_hhdet_in_tes!K34/0.086*1000000/RES_hhdet_in_new!K32)</f>
        <v>0</v>
      </c>
      <c r="L34" s="164">
        <f>IF(RES_hhdet_in_tes!L34=0,0,RES_hhdet_in_tes!L34/0.086*1000000/RES_hhdet_in_new!L32)</f>
        <v>0</v>
      </c>
      <c r="M34" s="164">
        <f>IF(RES_hhdet_in_tes!M34=0,0,RES_hhdet_in_tes!M34/0.086*1000000/RES_hhdet_in_new!M32)</f>
        <v>0</v>
      </c>
      <c r="N34" s="164">
        <f>IF(RES_hhdet_in_tes!N34=0,0,RES_hhdet_in_tes!N34/0.086*1000000/RES_hhdet_in_new!N32)</f>
        <v>0</v>
      </c>
      <c r="O34" s="164">
        <f>IF(RES_hhdet_in_tes!O34=0,0,RES_hhdet_in_tes!O34/0.086*1000000/RES_hhdet_in_new!O32)</f>
        <v>0</v>
      </c>
      <c r="P34" s="164">
        <f>IF(RES_hhdet_in_tes!P34=0,0,RES_hhdet_in_tes!P34/0.086*1000000/RES_hhdet_in_new!P32)</f>
        <v>0</v>
      </c>
      <c r="Q34" s="164">
        <f>IF(RES_hhdet_in_tes!Q34=0,0,RES_hhdet_in_tes!Q34/0.086*1000000/RES_hhdet_in_new!Q32)</f>
        <v>588.33681083854515</v>
      </c>
    </row>
    <row r="35" spans="1:17" ht="12" customHeight="1" x14ac:dyDescent="0.25">
      <c r="A35" s="163" t="s">
        <v>142</v>
      </c>
      <c r="B35" s="162"/>
      <c r="C35" s="162">
        <f>IF(RES_hhdet_in_tes!C35=0,0,RES_hhdet_in_tes!C35/0.086*1000000/RES_hhdet_in_new!C35)</f>
        <v>1863.6930688793113</v>
      </c>
      <c r="D35" s="162">
        <f>IF(RES_hhdet_in_tes!D35=0,0,RES_hhdet_in_tes!D35/0.086*1000000/RES_hhdet_in_new!D35)</f>
        <v>0</v>
      </c>
      <c r="E35" s="162">
        <f>IF(RES_hhdet_in_tes!E35=0,0,RES_hhdet_in_tes!E35/0.086*1000000/RES_hhdet_in_new!E35)</f>
        <v>0</v>
      </c>
      <c r="F35" s="162">
        <f>IF(RES_hhdet_in_tes!F35=0,0,RES_hhdet_in_tes!F35/0.086*1000000/RES_hhdet_in_new!F35)</f>
        <v>0</v>
      </c>
      <c r="G35" s="162">
        <f>IF(RES_hhdet_in_tes!G35=0,0,RES_hhdet_in_tes!G35/0.086*1000000/RES_hhdet_in_new!G35)</f>
        <v>0</v>
      </c>
      <c r="H35" s="162">
        <f>IF(RES_hhdet_in_tes!H35=0,0,RES_hhdet_in_tes!H35/0.086*1000000/RES_hhdet_in_new!H35)</f>
        <v>0</v>
      </c>
      <c r="I35" s="162">
        <f>IF(RES_hhdet_in_tes!I35=0,0,RES_hhdet_in_tes!I35/0.086*1000000/RES_hhdet_in_new!I35)</f>
        <v>0</v>
      </c>
      <c r="J35" s="162">
        <f>IF(RES_hhdet_in_tes!J35=0,0,RES_hhdet_in_tes!J35/0.086*1000000/RES_hhdet_in_new!J35)</f>
        <v>0</v>
      </c>
      <c r="K35" s="162">
        <f>IF(RES_hhdet_in_tes!K35=0,0,RES_hhdet_in_tes!K35/0.086*1000000/RES_hhdet_in_new!K35)</f>
        <v>0</v>
      </c>
      <c r="L35" s="162">
        <f>IF(RES_hhdet_in_tes!L35=0,0,RES_hhdet_in_tes!L35/0.086*1000000/RES_hhdet_in_new!L35)</f>
        <v>0</v>
      </c>
      <c r="M35" s="162">
        <f>IF(RES_hhdet_in_tes!M35=0,0,RES_hhdet_in_tes!M35/0.086*1000000/RES_hhdet_in_new!M35)</f>
        <v>1950.1962729818217</v>
      </c>
      <c r="N35" s="162">
        <f>IF(RES_hhdet_in_tes!N35=0,0,RES_hhdet_in_tes!N35/0.086*1000000/RES_hhdet_in_new!N35)</f>
        <v>1952.7890178579219</v>
      </c>
      <c r="O35" s="162">
        <f>IF(RES_hhdet_in_tes!O35=0,0,RES_hhdet_in_tes!O35/0.086*1000000/RES_hhdet_in_new!O35)</f>
        <v>0</v>
      </c>
      <c r="P35" s="162">
        <f>IF(RES_hhdet_in_tes!P35=0,0,RES_hhdet_in_tes!P35/0.086*1000000/RES_hhdet_in_new!P35)</f>
        <v>2058.5618835729674</v>
      </c>
      <c r="Q35" s="162">
        <f>IF(RES_hhdet_in_tes!Q35=0,0,RES_hhdet_in_tes!Q35/0.086*1000000/RES_hhdet_in_new!Q35)</f>
        <v>0</v>
      </c>
    </row>
    <row r="36" spans="1:17" ht="12" customHeight="1" x14ac:dyDescent="0.25">
      <c r="A36" s="161" t="s">
        <v>141</v>
      </c>
      <c r="B36" s="160"/>
      <c r="C36" s="160">
        <f>IF(RES_hhdet_in_tes!C36=0,0,RES_hhdet_in_tes!C36/0.086*1000000/RES_hhdet_in_new!C36)</f>
        <v>1805.5598116450622</v>
      </c>
      <c r="D36" s="160">
        <f>IF(RES_hhdet_in_tes!D36=0,0,RES_hhdet_in_tes!D36/0.086*1000000/RES_hhdet_in_new!D36)</f>
        <v>0</v>
      </c>
      <c r="E36" s="160">
        <f>IF(RES_hhdet_in_tes!E36=0,0,RES_hhdet_in_tes!E36/0.086*1000000/RES_hhdet_in_new!E36)</f>
        <v>0</v>
      </c>
      <c r="F36" s="160">
        <f>IF(RES_hhdet_in_tes!F36=0,0,RES_hhdet_in_tes!F36/0.086*1000000/RES_hhdet_in_new!F36)</f>
        <v>0</v>
      </c>
      <c r="G36" s="160">
        <f>IF(RES_hhdet_in_tes!G36=0,0,RES_hhdet_in_tes!G36/0.086*1000000/RES_hhdet_in_new!G36)</f>
        <v>0</v>
      </c>
      <c r="H36" s="160">
        <f>IF(RES_hhdet_in_tes!H36=0,0,RES_hhdet_in_tes!H36/0.086*1000000/RES_hhdet_in_new!H36)</f>
        <v>0</v>
      </c>
      <c r="I36" s="160">
        <f>IF(RES_hhdet_in_tes!I36=0,0,RES_hhdet_in_tes!I36/0.086*1000000/RES_hhdet_in_new!I36)</f>
        <v>0</v>
      </c>
      <c r="J36" s="160">
        <f>IF(RES_hhdet_in_tes!J36=0,0,RES_hhdet_in_tes!J36/0.086*1000000/RES_hhdet_in_new!J36)</f>
        <v>0</v>
      </c>
      <c r="K36" s="160">
        <f>IF(RES_hhdet_in_tes!K36=0,0,RES_hhdet_in_tes!K36/0.086*1000000/RES_hhdet_in_new!K36)</f>
        <v>1832.4346922446268</v>
      </c>
      <c r="L36" s="160">
        <f>IF(RES_hhdet_in_tes!L36=0,0,RES_hhdet_in_tes!L36/0.086*1000000/RES_hhdet_in_new!L36)</f>
        <v>1808.3639539225796</v>
      </c>
      <c r="M36" s="160">
        <f>IF(RES_hhdet_in_tes!M36=0,0,RES_hhdet_in_tes!M36/0.086*1000000/RES_hhdet_in_new!M36)</f>
        <v>1873.0532077231505</v>
      </c>
      <c r="N36" s="160">
        <f>IF(RES_hhdet_in_tes!N36=0,0,RES_hhdet_in_tes!N36/0.086*1000000/RES_hhdet_in_new!N36)</f>
        <v>1869.3816629799819</v>
      </c>
      <c r="O36" s="160">
        <f>IF(RES_hhdet_in_tes!O36=0,0,RES_hhdet_in_tes!O36/0.086*1000000/RES_hhdet_in_new!O36)</f>
        <v>0</v>
      </c>
      <c r="P36" s="160">
        <f>IF(RES_hhdet_in_tes!P36=0,0,RES_hhdet_in_tes!P36/0.086*1000000/RES_hhdet_in_new!P36)</f>
        <v>1934.1994507226991</v>
      </c>
      <c r="Q36" s="160">
        <f>IF(RES_hhdet_in_tes!Q36=0,0,RES_hhdet_in_tes!Q36/0.086*1000000/RES_hhdet_in_new!Q36)</f>
        <v>0</v>
      </c>
    </row>
    <row r="37" spans="1:17" ht="12" customHeight="1" x14ac:dyDescent="0.25">
      <c r="A37" s="148" t="s">
        <v>60</v>
      </c>
      <c r="B37" s="156"/>
      <c r="C37" s="156">
        <f>IF(RES_hhdet_in_tes!C37=0,0,RES_hhdet_in_tes!C37/0.086*1000000/RES_hhdet_in_new!C36)</f>
        <v>1213.8498869816069</v>
      </c>
      <c r="D37" s="156">
        <f>IF(RES_hhdet_in_tes!D37=0,0,RES_hhdet_in_tes!D37/0.086*1000000/RES_hhdet_in_new!D36)</f>
        <v>0</v>
      </c>
      <c r="E37" s="156">
        <f>IF(RES_hhdet_in_tes!E37=0,0,RES_hhdet_in_tes!E37/0.086*1000000/RES_hhdet_in_new!E36)</f>
        <v>0</v>
      </c>
      <c r="F37" s="156">
        <f>IF(RES_hhdet_in_tes!F37=0,0,RES_hhdet_in_tes!F37/0.086*1000000/RES_hhdet_in_new!F36)</f>
        <v>0</v>
      </c>
      <c r="G37" s="156">
        <f>IF(RES_hhdet_in_tes!G37=0,0,RES_hhdet_in_tes!G37/0.086*1000000/RES_hhdet_in_new!G36)</f>
        <v>0</v>
      </c>
      <c r="H37" s="156">
        <f>IF(RES_hhdet_in_tes!H37=0,0,RES_hhdet_in_tes!H37/0.086*1000000/RES_hhdet_in_new!H36)</f>
        <v>0</v>
      </c>
      <c r="I37" s="156">
        <f>IF(RES_hhdet_in_tes!I37=0,0,RES_hhdet_in_tes!I37/0.086*1000000/RES_hhdet_in_new!I36)</f>
        <v>0</v>
      </c>
      <c r="J37" s="156">
        <f>IF(RES_hhdet_in_tes!J37=0,0,RES_hhdet_in_tes!J37/0.086*1000000/RES_hhdet_in_new!J36)</f>
        <v>0</v>
      </c>
      <c r="K37" s="156">
        <f>IF(RES_hhdet_in_tes!K37=0,0,RES_hhdet_in_tes!K37/0.086*1000000/RES_hhdet_in_new!K36)</f>
        <v>1241.32185417091</v>
      </c>
      <c r="L37" s="156">
        <f>IF(RES_hhdet_in_tes!L37=0,0,RES_hhdet_in_tes!L37/0.086*1000000/RES_hhdet_in_new!L36)</f>
        <v>1205.0157249334641</v>
      </c>
      <c r="M37" s="156">
        <f>IF(RES_hhdet_in_tes!M37=0,0,RES_hhdet_in_tes!M37/0.086*1000000/RES_hhdet_in_new!M36)</f>
        <v>1287.1080318933368</v>
      </c>
      <c r="N37" s="156">
        <f>IF(RES_hhdet_in_tes!N37=0,0,RES_hhdet_in_tes!N37/0.086*1000000/RES_hhdet_in_new!N36)</f>
        <v>1275.8839807964775</v>
      </c>
      <c r="O37" s="156">
        <f>IF(RES_hhdet_in_tes!O37=0,0,RES_hhdet_in_tes!O37/0.086*1000000/RES_hhdet_in_new!O36)</f>
        <v>0</v>
      </c>
      <c r="P37" s="156">
        <f>IF(RES_hhdet_in_tes!P37=0,0,RES_hhdet_in_tes!P37/0.086*1000000/RES_hhdet_in_new!P36)</f>
        <v>1354.7915940265311</v>
      </c>
      <c r="Q37" s="156">
        <f>IF(RES_hhdet_in_tes!Q37=0,0,RES_hhdet_in_tes!Q37/0.086*1000000/RES_hhdet_in_new!Q36)</f>
        <v>0</v>
      </c>
    </row>
    <row r="38" spans="1:17" ht="12" customHeight="1" x14ac:dyDescent="0.25">
      <c r="A38" s="148" t="s">
        <v>59</v>
      </c>
      <c r="B38" s="156"/>
      <c r="C38" s="156">
        <f>IF(RES_hhdet_in_tes!C38=0,0,RES_hhdet_in_tes!C38/0.086*1000000/RES_hhdet_in_new!C36)</f>
        <v>591.70992466345513</v>
      </c>
      <c r="D38" s="156">
        <f>IF(RES_hhdet_in_tes!D38=0,0,RES_hhdet_in_tes!D38/0.086*1000000/RES_hhdet_in_new!D36)</f>
        <v>0</v>
      </c>
      <c r="E38" s="156">
        <f>IF(RES_hhdet_in_tes!E38=0,0,RES_hhdet_in_tes!E38/0.086*1000000/RES_hhdet_in_new!E36)</f>
        <v>0</v>
      </c>
      <c r="F38" s="156">
        <f>IF(RES_hhdet_in_tes!F38=0,0,RES_hhdet_in_tes!F38/0.086*1000000/RES_hhdet_in_new!F36)</f>
        <v>0</v>
      </c>
      <c r="G38" s="156">
        <f>IF(RES_hhdet_in_tes!G38=0,0,RES_hhdet_in_tes!G38/0.086*1000000/RES_hhdet_in_new!G36)</f>
        <v>0</v>
      </c>
      <c r="H38" s="156">
        <f>IF(RES_hhdet_in_tes!H38=0,0,RES_hhdet_in_tes!H38/0.086*1000000/RES_hhdet_in_new!H36)</f>
        <v>0</v>
      </c>
      <c r="I38" s="156">
        <f>IF(RES_hhdet_in_tes!I38=0,0,RES_hhdet_in_tes!I38/0.086*1000000/RES_hhdet_in_new!I36)</f>
        <v>0</v>
      </c>
      <c r="J38" s="156">
        <f>IF(RES_hhdet_in_tes!J38=0,0,RES_hhdet_in_tes!J38/0.086*1000000/RES_hhdet_in_new!J36)</f>
        <v>0</v>
      </c>
      <c r="K38" s="156">
        <f>IF(RES_hhdet_in_tes!K38=0,0,RES_hhdet_in_tes!K38/0.086*1000000/RES_hhdet_in_new!K36)</f>
        <v>591.11283807371694</v>
      </c>
      <c r="L38" s="156">
        <f>IF(RES_hhdet_in_tes!L38=0,0,RES_hhdet_in_tes!L38/0.086*1000000/RES_hhdet_in_new!L36)</f>
        <v>603.34822898911557</v>
      </c>
      <c r="M38" s="156">
        <f>IF(RES_hhdet_in_tes!M38=0,0,RES_hhdet_in_tes!M38/0.086*1000000/RES_hhdet_in_new!M36)</f>
        <v>585.94517582981359</v>
      </c>
      <c r="N38" s="156">
        <f>IF(RES_hhdet_in_tes!N38=0,0,RES_hhdet_in_tes!N38/0.086*1000000/RES_hhdet_in_new!N36)</f>
        <v>593.49768218350448</v>
      </c>
      <c r="O38" s="156">
        <f>IF(RES_hhdet_in_tes!O38=0,0,RES_hhdet_in_tes!O38/0.086*1000000/RES_hhdet_in_new!O36)</f>
        <v>0</v>
      </c>
      <c r="P38" s="156">
        <f>IF(RES_hhdet_in_tes!P38=0,0,RES_hhdet_in_tes!P38/0.086*1000000/RES_hhdet_in_new!P36)</f>
        <v>579.4078566961681</v>
      </c>
      <c r="Q38" s="156">
        <f>IF(RES_hhdet_in_tes!Q38=0,0,RES_hhdet_in_tes!Q38/0.086*1000000/RES_hhdet_in_new!Q36)</f>
        <v>0</v>
      </c>
    </row>
    <row r="39" spans="1:17" ht="12" customHeight="1" x14ac:dyDescent="0.25">
      <c r="A39" s="158" t="s">
        <v>62</v>
      </c>
      <c r="B39" s="157"/>
      <c r="C39" s="157">
        <f>IF(SUM(RES_hhdet_in_tes!C40:C41)=0,0,SUM(RES_hhdet_in_tes!C40:C41)/0.086*1000000/SUM(RES_hhdet_in_new!C40:C41))</f>
        <v>653.69144094355067</v>
      </c>
      <c r="D39" s="157">
        <f>IF(SUM(RES_hhdet_in_tes!D40:D41)=0,0,SUM(RES_hhdet_in_tes!D40:D41)/0.086*1000000/SUM(RES_hhdet_in_new!D40:D41))</f>
        <v>638.64620409995052</v>
      </c>
      <c r="E39" s="157">
        <f>IF(SUM(RES_hhdet_in_tes!E40:E41)=0,0,SUM(RES_hhdet_in_tes!E40:E41)/0.086*1000000/SUM(RES_hhdet_in_new!E40:E41))</f>
        <v>671.40429929480445</v>
      </c>
      <c r="F39" s="157">
        <f>IF(SUM(RES_hhdet_in_tes!F40:F41)=0,0,SUM(RES_hhdet_in_tes!F40:F41)/0.086*1000000/SUM(RES_hhdet_in_new!F40:F41))</f>
        <v>645.86928554217877</v>
      </c>
      <c r="G39" s="157">
        <f>IF(SUM(RES_hhdet_in_tes!G40:G41)=0,0,SUM(RES_hhdet_in_tes!G40:G41)/0.086*1000000/SUM(RES_hhdet_in_new!G40:G41))</f>
        <v>686.69832866905449</v>
      </c>
      <c r="H39" s="157">
        <f>IF(SUM(RES_hhdet_in_tes!H40:H41)=0,0,SUM(RES_hhdet_in_tes!H40:H41)/0.086*1000000/SUM(RES_hhdet_in_new!H40:H41))</f>
        <v>609.05777104883009</v>
      </c>
      <c r="I39" s="157">
        <f>IF(SUM(RES_hhdet_in_tes!I40:I41)=0,0,SUM(RES_hhdet_in_tes!I40:I41)/0.086*1000000/SUM(RES_hhdet_in_new!I40:I41))</f>
        <v>644.11228146889812</v>
      </c>
      <c r="J39" s="157">
        <f>IF(SUM(RES_hhdet_in_tes!J40:J41)=0,0,SUM(RES_hhdet_in_tes!J40:J41)/0.086*1000000/SUM(RES_hhdet_in_new!J40:J41))</f>
        <v>644.34415237229177</v>
      </c>
      <c r="K39" s="157">
        <f>IF(SUM(RES_hhdet_in_tes!K40:K41)=0,0,SUM(RES_hhdet_in_tes!K40:K41)/0.086*1000000/SUM(RES_hhdet_in_new!K40:K41))</f>
        <v>675.42186651552947</v>
      </c>
      <c r="L39" s="157">
        <f>IF(SUM(RES_hhdet_in_tes!L40:L41)=0,0,SUM(RES_hhdet_in_tes!L40:L41)/0.086*1000000/SUM(RES_hhdet_in_new!L40:L41))</f>
        <v>655.37967579683232</v>
      </c>
      <c r="M39" s="157">
        <f>IF(SUM(RES_hhdet_in_tes!M40:M41)=0,0,SUM(RES_hhdet_in_tes!M40:M41)/0.086*1000000/SUM(RES_hhdet_in_new!M40:M41))</f>
        <v>669.11529715453173</v>
      </c>
      <c r="N39" s="157">
        <f>IF(SUM(RES_hhdet_in_tes!N40:N41)=0,0,SUM(RES_hhdet_in_tes!N40:N41)/0.086*1000000/SUM(RES_hhdet_in_new!N40:N41))</f>
        <v>704.73035893477697</v>
      </c>
      <c r="O39" s="157">
        <f>IF(SUM(RES_hhdet_in_tes!O40:O41)=0,0,SUM(RES_hhdet_in_tes!O40:O41)/0.086*1000000/SUM(RES_hhdet_in_new!O40:O41))</f>
        <v>0</v>
      </c>
      <c r="P39" s="157">
        <f>IF(SUM(RES_hhdet_in_tes!P40:P41)=0,0,SUM(RES_hhdet_in_tes!P40:P41)/0.086*1000000/SUM(RES_hhdet_in_new!P40:P41))</f>
        <v>637.65139856108942</v>
      </c>
      <c r="Q39" s="157">
        <f>IF(SUM(RES_hhdet_in_tes!Q40:Q41)=0,0,SUM(RES_hhdet_in_tes!Q40:Q41)/0.086*1000000/SUM(RES_hhdet_in_new!Q40:Q41))</f>
        <v>587.31646205859647</v>
      </c>
    </row>
    <row r="40" spans="1:17" ht="12" customHeight="1" x14ac:dyDescent="0.25">
      <c r="A40" s="23" t="s">
        <v>57</v>
      </c>
      <c r="B40" s="156"/>
      <c r="C40" s="156">
        <f>IF(RES_hhdet_in_tes!C40=0,0,RES_hhdet_in_tes!C40/0.086*1000000/RES_hhdet_in_new!C40)</f>
        <v>0</v>
      </c>
      <c r="D40" s="156">
        <f>IF(RES_hhdet_in_tes!D40=0,0,RES_hhdet_in_tes!D40/0.086*1000000/RES_hhdet_in_new!D40)</f>
        <v>591.91317519669451</v>
      </c>
      <c r="E40" s="156">
        <f>IF(RES_hhdet_in_tes!E40=0,0,RES_hhdet_in_tes!E40/0.086*1000000/RES_hhdet_in_new!E40)</f>
        <v>0</v>
      </c>
      <c r="F40" s="156">
        <f>IF(RES_hhdet_in_tes!F40=0,0,RES_hhdet_in_tes!F40/0.086*1000000/RES_hhdet_in_new!F40)</f>
        <v>618.62589038214583</v>
      </c>
      <c r="G40" s="156">
        <f>IF(RES_hhdet_in_tes!G40=0,0,RES_hhdet_in_tes!G40/0.086*1000000/RES_hhdet_in_new!G40)</f>
        <v>691.45083426786175</v>
      </c>
      <c r="H40" s="156">
        <f>IF(RES_hhdet_in_tes!H40=0,0,RES_hhdet_in_tes!H40/0.086*1000000/RES_hhdet_in_new!H40)</f>
        <v>570.33536547426536</v>
      </c>
      <c r="I40" s="156">
        <f>IF(RES_hhdet_in_tes!I40=0,0,RES_hhdet_in_tes!I40/0.086*1000000/RES_hhdet_in_new!I40)</f>
        <v>644.11228146889812</v>
      </c>
      <c r="J40" s="156">
        <f>IF(RES_hhdet_in_tes!J40=0,0,RES_hhdet_in_tes!J40/0.086*1000000/RES_hhdet_in_new!J40)</f>
        <v>644.34415237229177</v>
      </c>
      <c r="K40" s="156">
        <f>IF(RES_hhdet_in_tes!K40=0,0,RES_hhdet_in_tes!K40/0.086*1000000/RES_hhdet_in_new!K40)</f>
        <v>0</v>
      </c>
      <c r="L40" s="156">
        <f>IF(RES_hhdet_in_tes!L40=0,0,RES_hhdet_in_tes!L40/0.086*1000000/RES_hhdet_in_new!L40)</f>
        <v>0</v>
      </c>
      <c r="M40" s="156">
        <f>IF(RES_hhdet_in_tes!M40=0,0,RES_hhdet_in_tes!M40/0.086*1000000/RES_hhdet_in_new!M40)</f>
        <v>0</v>
      </c>
      <c r="N40" s="156">
        <f>IF(RES_hhdet_in_tes!N40=0,0,RES_hhdet_in_tes!N40/0.086*1000000/RES_hhdet_in_new!N40)</f>
        <v>0</v>
      </c>
      <c r="O40" s="156">
        <f>IF(RES_hhdet_in_tes!O40=0,0,RES_hhdet_in_tes!O40/0.086*1000000/RES_hhdet_in_new!O40)</f>
        <v>0</v>
      </c>
      <c r="P40" s="156">
        <f>IF(RES_hhdet_in_tes!P40=0,0,RES_hhdet_in_tes!P40/0.086*1000000/RES_hhdet_in_new!P40)</f>
        <v>578.31586843177251</v>
      </c>
      <c r="Q40" s="156">
        <f>IF(RES_hhdet_in_tes!Q40=0,0,RES_hhdet_in_tes!Q40/0.086*1000000/RES_hhdet_in_new!Q40)</f>
        <v>587.31646205859647</v>
      </c>
    </row>
    <row r="41" spans="1:17" ht="12" customHeight="1" x14ac:dyDescent="0.25">
      <c r="A41" s="29" t="s">
        <v>140</v>
      </c>
      <c r="B41" s="57"/>
      <c r="C41" s="57">
        <f>IF(RES_hhdet_in_tes!C41=0,0,RES_hhdet_in_tes!C41/0.086*1000000/RES_hhdet_in_new!C41)</f>
        <v>653.69144094355067</v>
      </c>
      <c r="D41" s="57">
        <f>IF(RES_hhdet_in_tes!D41=0,0,RES_hhdet_in_tes!D41/0.086*1000000/RES_hhdet_in_new!D41)</f>
        <v>663.87148383583542</v>
      </c>
      <c r="E41" s="57">
        <f>IF(RES_hhdet_in_tes!E41=0,0,RES_hhdet_in_tes!E41/0.086*1000000/RES_hhdet_in_new!E41)</f>
        <v>671.40429929480445</v>
      </c>
      <c r="F41" s="57">
        <f>IF(RES_hhdet_in_tes!F41=0,0,RES_hhdet_in_tes!F41/0.086*1000000/RES_hhdet_in_new!F41)</f>
        <v>655.11895434345001</v>
      </c>
      <c r="G41" s="57">
        <f>IF(RES_hhdet_in_tes!G41=0,0,RES_hhdet_in_tes!G41/0.086*1000000/RES_hhdet_in_new!G41)</f>
        <v>644.53871949237964</v>
      </c>
      <c r="H41" s="57">
        <f>IF(RES_hhdet_in_tes!H41=0,0,RES_hhdet_in_tes!H41/0.086*1000000/RES_hhdet_in_new!H41)</f>
        <v>640.05632082772411</v>
      </c>
      <c r="I41" s="57">
        <f>IF(RES_hhdet_in_tes!I41=0,0,RES_hhdet_in_tes!I41/0.086*1000000/RES_hhdet_in_new!I41)</f>
        <v>0</v>
      </c>
      <c r="J41" s="57">
        <f>IF(RES_hhdet_in_tes!J41=0,0,RES_hhdet_in_tes!J41/0.086*1000000/RES_hhdet_in_new!J41)</f>
        <v>0</v>
      </c>
      <c r="K41" s="57">
        <f>IF(RES_hhdet_in_tes!K41=0,0,RES_hhdet_in_tes!K41/0.086*1000000/RES_hhdet_in_new!K41)</f>
        <v>675.42186651552947</v>
      </c>
      <c r="L41" s="57">
        <f>IF(RES_hhdet_in_tes!L41=0,0,RES_hhdet_in_tes!L41/0.086*1000000/RES_hhdet_in_new!L41)</f>
        <v>655.37967579683232</v>
      </c>
      <c r="M41" s="57">
        <f>IF(RES_hhdet_in_tes!M41=0,0,RES_hhdet_in_tes!M41/0.086*1000000/RES_hhdet_in_new!M41)</f>
        <v>669.11529715453173</v>
      </c>
      <c r="N41" s="57">
        <f>IF(RES_hhdet_in_tes!N41=0,0,RES_hhdet_in_tes!N41/0.086*1000000/RES_hhdet_in_new!N41)</f>
        <v>704.73035893477697</v>
      </c>
      <c r="O41" s="57">
        <f>IF(RES_hhdet_in_tes!O41=0,0,RES_hhdet_in_tes!O41/0.086*1000000/RES_hhdet_in_new!O41)</f>
        <v>0</v>
      </c>
      <c r="P41" s="57">
        <f>IF(RES_hhdet_in_tes!P41=0,0,RES_hhdet_in_tes!P41/0.086*1000000/RES_hhdet_in_new!P41)</f>
        <v>712.26648639226187</v>
      </c>
      <c r="Q41" s="57">
        <f>IF(RES_hhdet_in_tes!Q41=0,0,RES_hhdet_in_tes!Q41/0.086*1000000/RES_hhdet_in_new!Q41)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68">
        <f t="shared" ref="C43" si="34">SUM(C44,C47,C49,C58)</f>
        <v>14374.250921106202</v>
      </c>
      <c r="D43" s="168">
        <f t="shared" ref="D43" si="35">SUM(D44,D47,D49,D58)</f>
        <v>13972.842151815941</v>
      </c>
      <c r="E43" s="168">
        <f t="shared" ref="E43" si="36">SUM(E44,E47,E49,E58)</f>
        <v>14041.439374502364</v>
      </c>
      <c r="F43" s="168">
        <f t="shared" ref="F43" si="37">SUM(F44,F47,F49,F58)</f>
        <v>13554.975960608264</v>
      </c>
      <c r="G43" s="168">
        <f t="shared" ref="G43" si="38">SUM(G44,G47,G49,G58)</f>
        <v>12938.381201903981</v>
      </c>
      <c r="H43" s="168">
        <f t="shared" ref="H43" si="39">SUM(H44,H47,H49,H58)</f>
        <v>12702.692690528937</v>
      </c>
      <c r="I43" s="168">
        <f t="shared" ref="I43" si="40">SUM(I44,I47,I49,I58)</f>
        <v>12703.677363142555</v>
      </c>
      <c r="J43" s="168">
        <f t="shared" ref="J43" si="41">SUM(J44,J47,J49,J58)</f>
        <v>13059.162001400902</v>
      </c>
      <c r="K43" s="168">
        <f t="shared" ref="K43" si="42">SUM(K44,K47,K49,K58)</f>
        <v>12521.058697587476</v>
      </c>
      <c r="L43" s="168">
        <f t="shared" ref="L43" si="43">SUM(L44,L47,L49,L58)</f>
        <v>13874.829786868475</v>
      </c>
      <c r="M43" s="168">
        <f t="shared" ref="M43" si="44">SUM(M44,M47,M49,M58)</f>
        <v>0</v>
      </c>
      <c r="N43" s="168">
        <f t="shared" ref="N43" si="45">SUM(N44,N47,N49,N58)</f>
        <v>14042.102747554018</v>
      </c>
      <c r="O43" s="168">
        <f t="shared" ref="O43" si="46">SUM(O44,O47,O49,O58)</f>
        <v>0</v>
      </c>
      <c r="P43" s="168">
        <f t="shared" ref="P43" si="47">SUM(P44,P47,P49,P58)</f>
        <v>12796.138779782015</v>
      </c>
      <c r="Q43" s="168">
        <f t="shared" ref="Q43" si="48">SUM(Q44,Q47,Q49,Q58)</f>
        <v>13529.270380029919</v>
      </c>
    </row>
    <row r="44" spans="1:17" ht="12.95" customHeight="1" x14ac:dyDescent="0.25">
      <c r="A44" s="158" t="s">
        <v>65</v>
      </c>
      <c r="B44" s="157"/>
      <c r="C44" s="157">
        <f t="shared" ref="C44:Q44" si="49">SUM(C45:C46)</f>
        <v>10620.462271122622</v>
      </c>
      <c r="D44" s="157">
        <f t="shared" si="49"/>
        <v>10202.347880057283</v>
      </c>
      <c r="E44" s="157">
        <f t="shared" si="49"/>
        <v>10266.969273645207</v>
      </c>
      <c r="F44" s="157">
        <f t="shared" si="49"/>
        <v>9856.0821189631515</v>
      </c>
      <c r="G44" s="157">
        <f t="shared" si="49"/>
        <v>9180.2248221894752</v>
      </c>
      <c r="H44" s="157">
        <f t="shared" si="49"/>
        <v>8993.5387052887672</v>
      </c>
      <c r="I44" s="157">
        <f t="shared" si="49"/>
        <v>8927.1220744710899</v>
      </c>
      <c r="J44" s="157">
        <f t="shared" si="49"/>
        <v>9169.6133089973227</v>
      </c>
      <c r="K44" s="157">
        <f t="shared" si="49"/>
        <v>8651.3731607484533</v>
      </c>
      <c r="L44" s="157">
        <f t="shared" si="49"/>
        <v>9869.0040687349792</v>
      </c>
      <c r="M44" s="157">
        <f t="shared" si="49"/>
        <v>0</v>
      </c>
      <c r="N44" s="157">
        <f t="shared" si="49"/>
        <v>9886.9304573516492</v>
      </c>
      <c r="O44" s="157">
        <f t="shared" si="49"/>
        <v>0</v>
      </c>
      <c r="P44" s="157">
        <f t="shared" si="49"/>
        <v>8658.4077203653324</v>
      </c>
      <c r="Q44" s="157">
        <f t="shared" si="49"/>
        <v>9721.8913638247031</v>
      </c>
    </row>
    <row r="45" spans="1:17" ht="12" customHeight="1" x14ac:dyDescent="0.25">
      <c r="A45" s="23" t="s">
        <v>166</v>
      </c>
      <c r="B45" s="156"/>
      <c r="C45" s="156">
        <f>IF(RES_hhdet_in_tes!C45=0,0,RES_hhdet_in_tes!C45/0.086*1000000/RES_hhdet_in_new!C45)</f>
        <v>10351.826971993822</v>
      </c>
      <c r="D45" s="156">
        <f>IF(RES_hhdet_in_tes!D45=0,0,RES_hhdet_in_tes!D45/0.086*1000000/RES_hhdet_in_new!D45)</f>
        <v>9911.6010951657227</v>
      </c>
      <c r="E45" s="156">
        <f>IF(RES_hhdet_in_tes!E45=0,0,RES_hhdet_in_tes!E45/0.086*1000000/RES_hhdet_in_new!E45)</f>
        <v>9974.3128543225484</v>
      </c>
      <c r="F45" s="156">
        <f>IF(RES_hhdet_in_tes!F45=0,0,RES_hhdet_in_tes!F45/0.086*1000000/RES_hhdet_in_new!F45)</f>
        <v>9625.895075536846</v>
      </c>
      <c r="G45" s="156">
        <f>IF(RES_hhdet_in_tes!G45=0,0,RES_hhdet_in_tes!G45/0.086*1000000/RES_hhdet_in_new!G45)</f>
        <v>8971.1717654424428</v>
      </c>
      <c r="H45" s="156">
        <f>IF(RES_hhdet_in_tes!H45=0,0,RES_hhdet_in_tes!H45/0.086*1000000/RES_hhdet_in_new!H45)</f>
        <v>8830.8275486981511</v>
      </c>
      <c r="I45" s="156">
        <f>IF(RES_hhdet_in_tes!I45=0,0,RES_hhdet_in_tes!I45/0.086*1000000/RES_hhdet_in_new!I45)</f>
        <v>8625.2123013825621</v>
      </c>
      <c r="J45" s="156">
        <f>IF(RES_hhdet_in_tes!J45=0,0,RES_hhdet_in_tes!J45/0.086*1000000/RES_hhdet_in_new!J45)</f>
        <v>8955.0370676565908</v>
      </c>
      <c r="K45" s="156">
        <f>IF(RES_hhdet_in_tes!K45=0,0,RES_hhdet_in_tes!K45/0.086*1000000/RES_hhdet_in_new!K45)</f>
        <v>8422.4688563694035</v>
      </c>
      <c r="L45" s="156">
        <f>IF(RES_hhdet_in_tes!L45=0,0,RES_hhdet_in_tes!L45/0.086*1000000/RES_hhdet_in_new!L45)</f>
        <v>9637.1291948115813</v>
      </c>
      <c r="M45" s="156">
        <f>IF(RES_hhdet_in_tes!M45=0,0,RES_hhdet_in_tes!M45/0.086*1000000/RES_hhdet_in_new!M45)</f>
        <v>0</v>
      </c>
      <c r="N45" s="156">
        <f>IF(RES_hhdet_in_tes!N45=0,0,RES_hhdet_in_tes!N45/0.086*1000000/RES_hhdet_in_new!N45)</f>
        <v>9589.1881660190957</v>
      </c>
      <c r="O45" s="156">
        <f>IF(RES_hhdet_in_tes!O45=0,0,RES_hhdet_in_tes!O45/0.086*1000000/RES_hhdet_in_new!O45)</f>
        <v>0</v>
      </c>
      <c r="P45" s="156">
        <f>IF(RES_hhdet_in_tes!P45=0,0,RES_hhdet_in_tes!P45/0.086*1000000/RES_hhdet_in_new!P45)</f>
        <v>8324.9822558589203</v>
      </c>
      <c r="Q45" s="156">
        <f>IF(RES_hhdet_in_tes!Q45=0,0,RES_hhdet_in_tes!Q45/0.086*1000000/RES_hhdet_in_new!Q45)</f>
        <v>9454.6364951280939</v>
      </c>
    </row>
    <row r="46" spans="1:17" ht="12" customHeight="1" x14ac:dyDescent="0.25">
      <c r="A46" s="23" t="s">
        <v>60</v>
      </c>
      <c r="B46" s="156"/>
      <c r="C46" s="156">
        <f>IF(RES_hhdet_in_tes!C46=0,0,RES_hhdet_in_tes!C46/0.086*1000000/RES_hhdet_in_new!C45)</f>
        <v>268.63529912879972</v>
      </c>
      <c r="D46" s="156">
        <f>IF(RES_hhdet_in_tes!D46=0,0,RES_hhdet_in_tes!D46/0.086*1000000/RES_hhdet_in_new!D45)</f>
        <v>290.74678489155957</v>
      </c>
      <c r="E46" s="156">
        <f>IF(RES_hhdet_in_tes!E46=0,0,RES_hhdet_in_tes!E46/0.086*1000000/RES_hhdet_in_new!E45)</f>
        <v>292.65641932265879</v>
      </c>
      <c r="F46" s="156">
        <f>IF(RES_hhdet_in_tes!F46=0,0,RES_hhdet_in_tes!F46/0.086*1000000/RES_hhdet_in_new!F45)</f>
        <v>230.18704342630576</v>
      </c>
      <c r="G46" s="156">
        <f>IF(RES_hhdet_in_tes!G46=0,0,RES_hhdet_in_tes!G46/0.086*1000000/RES_hhdet_in_new!G45)</f>
        <v>209.05305674703195</v>
      </c>
      <c r="H46" s="156">
        <f>IF(RES_hhdet_in_tes!H46=0,0,RES_hhdet_in_tes!H46/0.086*1000000/RES_hhdet_in_new!H45)</f>
        <v>162.71115659061596</v>
      </c>
      <c r="I46" s="156">
        <f>IF(RES_hhdet_in_tes!I46=0,0,RES_hhdet_in_tes!I46/0.086*1000000/RES_hhdet_in_new!I45)</f>
        <v>301.9097730885286</v>
      </c>
      <c r="J46" s="156">
        <f>IF(RES_hhdet_in_tes!J46=0,0,RES_hhdet_in_tes!J46/0.086*1000000/RES_hhdet_in_new!J45)</f>
        <v>214.57624134073271</v>
      </c>
      <c r="K46" s="156">
        <f>IF(RES_hhdet_in_tes!K46=0,0,RES_hhdet_in_tes!K46/0.086*1000000/RES_hhdet_in_new!K45)</f>
        <v>228.90430437904899</v>
      </c>
      <c r="L46" s="156">
        <f>IF(RES_hhdet_in_tes!L46=0,0,RES_hhdet_in_tes!L46/0.086*1000000/RES_hhdet_in_new!L45)</f>
        <v>231.8748739233985</v>
      </c>
      <c r="M46" s="156">
        <f>IF(RES_hhdet_in_tes!M46=0,0,RES_hhdet_in_tes!M46/0.086*1000000/RES_hhdet_in_new!M45)</f>
        <v>0</v>
      </c>
      <c r="N46" s="156">
        <f>IF(RES_hhdet_in_tes!N46=0,0,RES_hhdet_in_tes!N46/0.086*1000000/RES_hhdet_in_new!N45)</f>
        <v>297.74229133255352</v>
      </c>
      <c r="O46" s="156">
        <f>IF(RES_hhdet_in_tes!O46=0,0,RES_hhdet_in_tes!O46/0.086*1000000/RES_hhdet_in_new!O45)</f>
        <v>0</v>
      </c>
      <c r="P46" s="156">
        <f>IF(RES_hhdet_in_tes!P46=0,0,RES_hhdet_in_tes!P46/0.086*1000000/RES_hhdet_in_new!P45)</f>
        <v>333.42546450641186</v>
      </c>
      <c r="Q46" s="156">
        <f>IF(RES_hhdet_in_tes!Q46=0,0,RES_hhdet_in_tes!Q46/0.086*1000000/RES_hhdet_in_new!Q45)</f>
        <v>267.25486869660949</v>
      </c>
    </row>
    <row r="47" spans="1:17" ht="12.95" customHeight="1" x14ac:dyDescent="0.25">
      <c r="A47" s="158" t="s">
        <v>112</v>
      </c>
      <c r="B47" s="157"/>
      <c r="C47" s="157">
        <f t="shared" ref="C47:Q47" si="50">C48</f>
        <v>1356.263693215923</v>
      </c>
      <c r="D47" s="157">
        <f t="shared" si="50"/>
        <v>1344.0222379064826</v>
      </c>
      <c r="E47" s="157">
        <f t="shared" si="50"/>
        <v>1349.7102412541212</v>
      </c>
      <c r="F47" s="157">
        <f t="shared" si="50"/>
        <v>1347.0988510192396</v>
      </c>
      <c r="G47" s="157">
        <f t="shared" si="50"/>
        <v>1365.6166047623094</v>
      </c>
      <c r="H47" s="157">
        <f t="shared" si="50"/>
        <v>1370.8798982971064</v>
      </c>
      <c r="I47" s="157">
        <f t="shared" si="50"/>
        <v>1457.3068421397077</v>
      </c>
      <c r="J47" s="157">
        <f t="shared" si="50"/>
        <v>1530.0035305196891</v>
      </c>
      <c r="K47" s="157">
        <f t="shared" si="50"/>
        <v>1547.8014857666997</v>
      </c>
      <c r="L47" s="157">
        <f t="shared" si="50"/>
        <v>1587.7722009395932</v>
      </c>
      <c r="M47" s="157">
        <f t="shared" si="50"/>
        <v>0</v>
      </c>
      <c r="N47" s="157">
        <f t="shared" si="50"/>
        <v>1637.5165456877885</v>
      </c>
      <c r="O47" s="157">
        <f t="shared" si="50"/>
        <v>0</v>
      </c>
      <c r="P47" s="157">
        <f t="shared" si="50"/>
        <v>1632.7761300682439</v>
      </c>
      <c r="Q47" s="157">
        <f t="shared" si="50"/>
        <v>1448.2088567923108</v>
      </c>
    </row>
    <row r="48" spans="1:17" ht="12" customHeight="1" x14ac:dyDescent="0.25">
      <c r="A48" s="23" t="s">
        <v>60</v>
      </c>
      <c r="B48" s="156"/>
      <c r="C48" s="156">
        <f>IF(RES_hhdet_in_tes!C48=0,0,RES_hhdet_in_tes!C48/0.086*1000000/RES_hhdet_in_new!C48)</f>
        <v>1356.263693215923</v>
      </c>
      <c r="D48" s="156">
        <f>IF(RES_hhdet_in_tes!D48=0,0,RES_hhdet_in_tes!D48/0.086*1000000/RES_hhdet_in_new!D48)</f>
        <v>1344.0222379064826</v>
      </c>
      <c r="E48" s="156">
        <f>IF(RES_hhdet_in_tes!E48=0,0,RES_hhdet_in_tes!E48/0.086*1000000/RES_hhdet_in_new!E48)</f>
        <v>1349.7102412541212</v>
      </c>
      <c r="F48" s="156">
        <f>IF(RES_hhdet_in_tes!F48=0,0,RES_hhdet_in_tes!F48/0.086*1000000/RES_hhdet_in_new!F48)</f>
        <v>1347.0988510192396</v>
      </c>
      <c r="G48" s="156">
        <f>IF(RES_hhdet_in_tes!G48=0,0,RES_hhdet_in_tes!G48/0.086*1000000/RES_hhdet_in_new!G48)</f>
        <v>1365.6166047623094</v>
      </c>
      <c r="H48" s="156">
        <f>IF(RES_hhdet_in_tes!H48=0,0,RES_hhdet_in_tes!H48/0.086*1000000/RES_hhdet_in_new!H48)</f>
        <v>1370.8798982971064</v>
      </c>
      <c r="I48" s="156">
        <f>IF(RES_hhdet_in_tes!I48=0,0,RES_hhdet_in_tes!I48/0.086*1000000/RES_hhdet_in_new!I48)</f>
        <v>1457.3068421397077</v>
      </c>
      <c r="J48" s="156">
        <f>IF(RES_hhdet_in_tes!J48=0,0,RES_hhdet_in_tes!J48/0.086*1000000/RES_hhdet_in_new!J48)</f>
        <v>1530.0035305196891</v>
      </c>
      <c r="K48" s="156">
        <f>IF(RES_hhdet_in_tes!K48=0,0,RES_hhdet_in_tes!K48/0.086*1000000/RES_hhdet_in_new!K48)</f>
        <v>1547.8014857666997</v>
      </c>
      <c r="L48" s="156">
        <f>IF(RES_hhdet_in_tes!L48=0,0,RES_hhdet_in_tes!L48/0.086*1000000/RES_hhdet_in_new!L48)</f>
        <v>1587.7722009395932</v>
      </c>
      <c r="M48" s="156">
        <f>IF(RES_hhdet_in_tes!M48=0,0,RES_hhdet_in_tes!M48/0.086*1000000/RES_hhdet_in_new!M48)</f>
        <v>0</v>
      </c>
      <c r="N48" s="156">
        <f>IF(RES_hhdet_in_tes!N48=0,0,RES_hhdet_in_tes!N48/0.086*1000000/RES_hhdet_in_new!N48)</f>
        <v>1637.5165456877885</v>
      </c>
      <c r="O48" s="156">
        <f>IF(RES_hhdet_in_tes!O48=0,0,RES_hhdet_in_tes!O48/0.086*1000000/RES_hhdet_in_new!O48)</f>
        <v>0</v>
      </c>
      <c r="P48" s="156">
        <f>IF(RES_hhdet_in_tes!P48=0,0,RES_hhdet_in_tes!P48/0.086*1000000/RES_hhdet_in_new!P48)</f>
        <v>1632.7761300682439</v>
      </c>
      <c r="Q48" s="156">
        <f>IF(RES_hhdet_in_tes!Q48=0,0,RES_hhdet_in_tes!Q48/0.086*1000000/RES_hhdet_in_new!Q48)</f>
        <v>1448.2088567923108</v>
      </c>
    </row>
    <row r="49" spans="1:17" ht="12" customHeight="1" x14ac:dyDescent="0.25">
      <c r="A49" s="158" t="s">
        <v>63</v>
      </c>
      <c r="B49" s="157"/>
      <c r="C49" s="157">
        <f>IF(SUM(RES_hhdet_in_tes!C50:C51,RES_hhdet_in_tes!C54:C55)=0,0,SUM(RES_hhdet_in_tes!C50:C51,RES_hhdet_in_tes!C54:C55)/0.086*1000000/SUM(RES_hhdet_in_new!C50:C51,RES_hhdet_in_new!C54:C55))</f>
        <v>1743.8338787955538</v>
      </c>
      <c r="D49" s="157">
        <f>IF(SUM(RES_hhdet_in_tes!D50:D51,RES_hhdet_in_tes!D54:D55)=0,0,SUM(RES_hhdet_in_tes!D50:D51,RES_hhdet_in_tes!D54:D55)/0.086*1000000/SUM(RES_hhdet_in_new!D50:D51,RES_hhdet_in_new!D54:D55))</f>
        <v>1762.9854133015938</v>
      </c>
      <c r="E49" s="157">
        <f>IF(SUM(RES_hhdet_in_tes!E50:E51,RES_hhdet_in_tes!E54:E55)=0,0,SUM(RES_hhdet_in_tes!E50:E51,RES_hhdet_in_tes!E54:E55)/0.086*1000000/SUM(RES_hhdet_in_new!E50:E51,RES_hhdet_in_new!E54:E55))</f>
        <v>1753.3608806905381</v>
      </c>
      <c r="F49" s="157">
        <f>IF(SUM(RES_hhdet_in_tes!F50:F51,RES_hhdet_in_tes!F54:F55)=0,0,SUM(RES_hhdet_in_tes!F50:F51,RES_hhdet_in_tes!F54:F55)/0.086*1000000/SUM(RES_hhdet_in_new!F50:F51,RES_hhdet_in_new!F54:F55))</f>
        <v>1696.6888673214085</v>
      </c>
      <c r="G49" s="157">
        <f>IF(SUM(RES_hhdet_in_tes!G50:G51,RES_hhdet_in_tes!G54:G55)=0,0,SUM(RES_hhdet_in_tes!G50:G51,RES_hhdet_in_tes!G54:G55)/0.086*1000000/SUM(RES_hhdet_in_new!G50:G51,RES_hhdet_in_new!G54:G55))</f>
        <v>1747.9617762663245</v>
      </c>
      <c r="H49" s="157">
        <f>IF(SUM(RES_hhdet_in_tes!H50:H51,RES_hhdet_in_tes!H54:H55)=0,0,SUM(RES_hhdet_in_tes!H50:H51,RES_hhdet_in_tes!H54:H55)/0.086*1000000/SUM(RES_hhdet_in_new!H50:H51,RES_hhdet_in_new!H54:H55))</f>
        <v>1698.247905890257</v>
      </c>
      <c r="I49" s="157">
        <f>IF(SUM(RES_hhdet_in_tes!I50:I51,RES_hhdet_in_tes!I54:I55)=0,0,SUM(RES_hhdet_in_tes!I50:I51,RES_hhdet_in_tes!I54:I55)/0.086*1000000/SUM(RES_hhdet_in_new!I50:I51,RES_hhdet_in_new!I54:I55))</f>
        <v>1660.966638457701</v>
      </c>
      <c r="J49" s="157">
        <f>IF(SUM(RES_hhdet_in_tes!J50:J51,RES_hhdet_in_tes!J54:J55)=0,0,SUM(RES_hhdet_in_tes!J50:J51,RES_hhdet_in_tes!J54:J55)/0.086*1000000/SUM(RES_hhdet_in_new!J50:J51,RES_hhdet_in_new!J54:J55))</f>
        <v>1720.701429419636</v>
      </c>
      <c r="K49" s="157">
        <f>IF(SUM(RES_hhdet_in_tes!K50:K51,RES_hhdet_in_tes!K54:K55)=0,0,SUM(RES_hhdet_in_tes!K50:K51,RES_hhdet_in_tes!K54:K55)/0.086*1000000/SUM(RES_hhdet_in_new!K50:K51,RES_hhdet_in_new!K54:K55))</f>
        <v>1646.5125628914795</v>
      </c>
      <c r="L49" s="157">
        <f>IF(SUM(RES_hhdet_in_tes!L50:L51,RES_hhdet_in_tes!L54:L55)=0,0,SUM(RES_hhdet_in_tes!L50:L51,RES_hhdet_in_tes!L54:L55)/0.086*1000000/SUM(RES_hhdet_in_new!L50:L51,RES_hhdet_in_new!L54:L55))</f>
        <v>1762.7166488927587</v>
      </c>
      <c r="M49" s="157">
        <f>IF(SUM(RES_hhdet_in_tes!M50:M51,RES_hhdet_in_tes!M54:M55)=0,0,SUM(RES_hhdet_in_tes!M50:M51,RES_hhdet_in_tes!M54:M55)/0.086*1000000/SUM(RES_hhdet_in_new!M50:M51,RES_hhdet_in_new!M54:M55))</f>
        <v>0</v>
      </c>
      <c r="N49" s="157">
        <f>IF(SUM(RES_hhdet_in_tes!N50:N51,RES_hhdet_in_tes!N54:N55)=0,0,SUM(RES_hhdet_in_tes!N50:N51,RES_hhdet_in_tes!N54:N55)/0.086*1000000/SUM(RES_hhdet_in_new!N50:N51,RES_hhdet_in_new!N54:N55))</f>
        <v>1812.9664877010496</v>
      </c>
      <c r="O49" s="157">
        <f>IF(SUM(RES_hhdet_in_tes!O50:O51,RES_hhdet_in_tes!O54:O55)=0,0,SUM(RES_hhdet_in_tes!O50:O51,RES_hhdet_in_tes!O54:O55)/0.086*1000000/SUM(RES_hhdet_in_new!O50:O51,RES_hhdet_in_new!O54:O55))</f>
        <v>0</v>
      </c>
      <c r="P49" s="157">
        <f>IF(SUM(RES_hhdet_in_tes!P50:P51,RES_hhdet_in_tes!P54:P55)=0,0,SUM(RES_hhdet_in_tes!P50:P51,RES_hhdet_in_tes!P54:P55)/0.086*1000000/SUM(RES_hhdet_in_new!P50:P51,RES_hhdet_in_new!P54:P55))</f>
        <v>1792.8506602902119</v>
      </c>
      <c r="Q49" s="157">
        <f>IF(SUM(RES_hhdet_in_tes!Q50:Q51,RES_hhdet_in_tes!Q54:Q55)=0,0,SUM(RES_hhdet_in_tes!Q50:Q51,RES_hhdet_in_tes!Q54:Q55)/0.086*1000000/SUM(RES_hhdet_in_new!Q50:Q51,RES_hhdet_in_new!Q54:Q55))</f>
        <v>1669.2266762683564</v>
      </c>
    </row>
    <row r="50" spans="1:17" ht="12" customHeight="1" x14ac:dyDescent="0.25">
      <c r="A50" s="167" t="s">
        <v>165</v>
      </c>
      <c r="B50" s="132"/>
      <c r="C50" s="132">
        <f>IF(RES_hhdet_in_tes!C50=0,0,RES_hhdet_in_tes!C50/0.086*1000000/RES_hhdet_in_new!C50)</f>
        <v>1641.1410102702355</v>
      </c>
      <c r="D50" s="132">
        <f>IF(RES_hhdet_in_tes!D50=0,0,RES_hhdet_in_tes!D50/0.086*1000000/RES_hhdet_in_new!D50)</f>
        <v>1676.772265763412</v>
      </c>
      <c r="E50" s="132">
        <f>IF(RES_hhdet_in_tes!E50=0,0,RES_hhdet_in_tes!E50/0.086*1000000/RES_hhdet_in_new!E50)</f>
        <v>1669.0102813477706</v>
      </c>
      <c r="F50" s="132">
        <f>IF(RES_hhdet_in_tes!F50=0,0,RES_hhdet_in_tes!F50/0.086*1000000/RES_hhdet_in_new!F50)</f>
        <v>1657.6746658595605</v>
      </c>
      <c r="G50" s="132">
        <f>IF(RES_hhdet_in_tes!G50=0,0,RES_hhdet_in_tes!G50/0.086*1000000/RES_hhdet_in_new!G50)</f>
        <v>0</v>
      </c>
      <c r="H50" s="132">
        <f>IF(RES_hhdet_in_tes!H50=0,0,RES_hhdet_in_tes!H50/0.086*1000000/RES_hhdet_in_new!H50)</f>
        <v>0</v>
      </c>
      <c r="I50" s="132">
        <f>IF(RES_hhdet_in_tes!I50=0,0,RES_hhdet_in_tes!I50/0.086*1000000/RES_hhdet_in_new!I50)</f>
        <v>1609.5083422745918</v>
      </c>
      <c r="J50" s="132">
        <f>IF(RES_hhdet_in_tes!J50=0,0,RES_hhdet_in_tes!J50/0.086*1000000/RES_hhdet_in_new!J50)</f>
        <v>1647.8960715416513</v>
      </c>
      <c r="K50" s="132">
        <f>IF(RES_hhdet_in_tes!K50=0,0,RES_hhdet_in_tes!K50/0.086*1000000/RES_hhdet_in_new!K50)</f>
        <v>0</v>
      </c>
      <c r="L50" s="132">
        <f>IF(RES_hhdet_in_tes!L50=0,0,RES_hhdet_in_tes!L50/0.086*1000000/RES_hhdet_in_new!L50)</f>
        <v>0</v>
      </c>
      <c r="M50" s="132">
        <f>IF(RES_hhdet_in_tes!M50=0,0,RES_hhdet_in_tes!M50/0.086*1000000/RES_hhdet_in_new!M50)</f>
        <v>0</v>
      </c>
      <c r="N50" s="132">
        <f>IF(RES_hhdet_in_tes!N50=0,0,RES_hhdet_in_tes!N50/0.086*1000000/RES_hhdet_in_new!N50)</f>
        <v>1689.5464797556315</v>
      </c>
      <c r="O50" s="132">
        <f>IF(RES_hhdet_in_tes!O50=0,0,RES_hhdet_in_tes!O50/0.086*1000000/RES_hhdet_in_new!O50)</f>
        <v>0</v>
      </c>
      <c r="P50" s="132">
        <f>IF(RES_hhdet_in_tes!P50=0,0,RES_hhdet_in_tes!P50/0.086*1000000/RES_hhdet_in_new!P50)</f>
        <v>1626.9887323088317</v>
      </c>
      <c r="Q50" s="132">
        <f>IF(RES_hhdet_in_tes!Q50=0,0,RES_hhdet_in_tes!Q50/0.086*1000000/RES_hhdet_in_new!Q50)</f>
        <v>1616.4761345027657</v>
      </c>
    </row>
    <row r="51" spans="1:17" ht="12" customHeight="1" x14ac:dyDescent="0.25">
      <c r="A51" s="167" t="s">
        <v>164</v>
      </c>
      <c r="B51" s="132"/>
      <c r="C51" s="132">
        <f>IF(RES_hhdet_in_tes!C51=0,0,RES_hhdet_in_tes!C51/0.086*1000000/RES_hhdet_in_new!C51)</f>
        <v>1661.4925435709047</v>
      </c>
      <c r="D51" s="132">
        <f>IF(RES_hhdet_in_tes!D51=0,0,RES_hhdet_in_tes!D51/0.086*1000000/RES_hhdet_in_new!D51)</f>
        <v>1689.5367918019551</v>
      </c>
      <c r="E51" s="132">
        <f>IF(RES_hhdet_in_tes!E51=0,0,RES_hhdet_in_tes!E51/0.086*1000000/RES_hhdet_in_new!E51)</f>
        <v>1689.862834951784</v>
      </c>
      <c r="F51" s="132">
        <f>IF(RES_hhdet_in_tes!F51=0,0,RES_hhdet_in_tes!F51/0.086*1000000/RES_hhdet_in_new!F51)</f>
        <v>1686.1360610158588</v>
      </c>
      <c r="G51" s="132">
        <f>IF(RES_hhdet_in_tes!G51=0,0,RES_hhdet_in_tes!G51/0.086*1000000/RES_hhdet_in_new!G51)</f>
        <v>1679.9199311935911</v>
      </c>
      <c r="H51" s="132">
        <f>IF(RES_hhdet_in_tes!H51=0,0,RES_hhdet_in_tes!H51/0.086*1000000/RES_hhdet_in_new!H51)</f>
        <v>1685.2346784405943</v>
      </c>
      <c r="I51" s="132">
        <f>IF(RES_hhdet_in_tes!I51=0,0,RES_hhdet_in_tes!I51/0.086*1000000/RES_hhdet_in_new!I51)</f>
        <v>1662.1945928811633</v>
      </c>
      <c r="J51" s="132">
        <f>IF(RES_hhdet_in_tes!J51=0,0,RES_hhdet_in_tes!J51/0.086*1000000/RES_hhdet_in_new!J51)</f>
        <v>1682.4894062416729</v>
      </c>
      <c r="K51" s="132">
        <f>IF(RES_hhdet_in_tes!K51=0,0,RES_hhdet_in_tes!K51/0.086*1000000/RES_hhdet_in_new!K51)</f>
        <v>1646.5125628914795</v>
      </c>
      <c r="L51" s="132">
        <f>IF(RES_hhdet_in_tes!L51=0,0,RES_hhdet_in_tes!L51/0.086*1000000/RES_hhdet_in_new!L51)</f>
        <v>1678.9862369560601</v>
      </c>
      <c r="M51" s="132">
        <f>IF(RES_hhdet_in_tes!M51=0,0,RES_hhdet_in_tes!M51/0.086*1000000/RES_hhdet_in_new!M51)</f>
        <v>0</v>
      </c>
      <c r="N51" s="132">
        <f>IF(RES_hhdet_in_tes!N51=0,0,RES_hhdet_in_tes!N51/0.086*1000000/RES_hhdet_in_new!N51)</f>
        <v>1711.9305256095824</v>
      </c>
      <c r="O51" s="132">
        <f>IF(RES_hhdet_in_tes!O51=0,0,RES_hhdet_in_tes!O51/0.086*1000000/RES_hhdet_in_new!O51)</f>
        <v>0</v>
      </c>
      <c r="P51" s="132">
        <f>IF(RES_hhdet_in_tes!P51=0,0,RES_hhdet_in_tes!P51/0.086*1000000/RES_hhdet_in_new!P51)</f>
        <v>1660.8250224549292</v>
      </c>
      <c r="Q51" s="132">
        <f>IF(RES_hhdet_in_tes!Q51=0,0,RES_hhdet_in_tes!Q51/0.086*1000000/RES_hhdet_in_new!Q51)</f>
        <v>1654.4383348043555</v>
      </c>
    </row>
    <row r="52" spans="1:17" ht="12" customHeight="1" x14ac:dyDescent="0.25">
      <c r="A52" s="166" t="s">
        <v>163</v>
      </c>
      <c r="B52" s="165"/>
      <c r="C52" s="165">
        <f>IF(RES_hhdet_in_tes!C52=0,0,RES_hhdet_in_tes!C52/0.086*1000000/RES_hhdet_in_new!C51)</f>
        <v>1069.7870307071862</v>
      </c>
      <c r="D52" s="165">
        <f>IF(RES_hhdet_in_tes!D52=0,0,RES_hhdet_in_tes!D52/0.086*1000000/RES_hhdet_in_new!D51)</f>
        <v>1095.2110512078943</v>
      </c>
      <c r="E52" s="165">
        <f>IF(RES_hhdet_in_tes!E52=0,0,RES_hhdet_in_tes!E52/0.086*1000000/RES_hhdet_in_new!E51)</f>
        <v>1094.6186149161965</v>
      </c>
      <c r="F52" s="165">
        <f>IF(RES_hhdet_in_tes!F52=0,0,RES_hhdet_in_tes!F52/0.086*1000000/RES_hhdet_in_new!F51)</f>
        <v>1091.550726817127</v>
      </c>
      <c r="G52" s="165">
        <f>IF(RES_hhdet_in_tes!G52=0,0,RES_hhdet_in_tes!G52/0.086*1000000/RES_hhdet_in_new!G51)</f>
        <v>1082.763409676254</v>
      </c>
      <c r="H52" s="165">
        <f>IF(RES_hhdet_in_tes!H52=0,0,RES_hhdet_in_tes!H52/0.086*1000000/RES_hhdet_in_new!H51)</f>
        <v>1091.5632160145772</v>
      </c>
      <c r="I52" s="165">
        <f>IF(RES_hhdet_in_tes!I52=0,0,RES_hhdet_in_tes!I52/0.086*1000000/RES_hhdet_in_new!I51)</f>
        <v>1072.9031855321209</v>
      </c>
      <c r="J52" s="165">
        <f>IF(RES_hhdet_in_tes!J52=0,0,RES_hhdet_in_tes!J52/0.086*1000000/RES_hhdet_in_new!J51)</f>
        <v>1098.3748889537708</v>
      </c>
      <c r="K52" s="165">
        <f>IF(RES_hhdet_in_tes!K52=0,0,RES_hhdet_in_tes!K52/0.086*1000000/RES_hhdet_in_new!K51)</f>
        <v>1055.4752787729094</v>
      </c>
      <c r="L52" s="165">
        <f>IF(RES_hhdet_in_tes!L52=0,0,RES_hhdet_in_tes!L52/0.086*1000000/RES_hhdet_in_new!L51)</f>
        <v>1075.737382720416</v>
      </c>
      <c r="M52" s="165">
        <f>IF(RES_hhdet_in_tes!M52=0,0,RES_hhdet_in_tes!M52/0.086*1000000/RES_hhdet_in_new!M51)</f>
        <v>0</v>
      </c>
      <c r="N52" s="165">
        <f>IF(RES_hhdet_in_tes!N52=0,0,RES_hhdet_in_tes!N52/0.086*1000000/RES_hhdet_in_new!N51)</f>
        <v>1118.508018110489</v>
      </c>
      <c r="O52" s="165">
        <f>IF(RES_hhdet_in_tes!O52=0,0,RES_hhdet_in_tes!O52/0.086*1000000/RES_hhdet_in_new!O51)</f>
        <v>0</v>
      </c>
      <c r="P52" s="165">
        <f>IF(RES_hhdet_in_tes!P52=0,0,RES_hhdet_in_tes!P52/0.086*1000000/RES_hhdet_in_new!P51)</f>
        <v>1081.5255518732597</v>
      </c>
      <c r="Q52" s="165">
        <f>IF(RES_hhdet_in_tes!Q52=0,0,RES_hhdet_in_tes!Q52/0.086*1000000/RES_hhdet_in_new!Q51)</f>
        <v>1066.2387023777987</v>
      </c>
    </row>
    <row r="53" spans="1:17" ht="12" customHeight="1" x14ac:dyDescent="0.25">
      <c r="A53" s="147" t="s">
        <v>59</v>
      </c>
      <c r="B53" s="164"/>
      <c r="C53" s="164">
        <f>IF(RES_hhdet_in_tes!C53=0,0,RES_hhdet_in_tes!C53/0.086*1000000/RES_hhdet_in_new!C51)</f>
        <v>591.70551286371824</v>
      </c>
      <c r="D53" s="164">
        <f>IF(RES_hhdet_in_tes!D53=0,0,RES_hhdet_in_tes!D53/0.086*1000000/RES_hhdet_in_new!D51)</f>
        <v>594.32574059406045</v>
      </c>
      <c r="E53" s="164">
        <f>IF(RES_hhdet_in_tes!E53=0,0,RES_hhdet_in_tes!E53/0.086*1000000/RES_hhdet_in_new!E51)</f>
        <v>595.24422003558755</v>
      </c>
      <c r="F53" s="164">
        <f>IF(RES_hhdet_in_tes!F53=0,0,RES_hhdet_in_tes!F53/0.086*1000000/RES_hhdet_in_new!F51)</f>
        <v>594.58533419873152</v>
      </c>
      <c r="G53" s="164">
        <f>IF(RES_hhdet_in_tes!G53=0,0,RES_hhdet_in_tes!G53/0.086*1000000/RES_hhdet_in_new!G51)</f>
        <v>597.15652151733707</v>
      </c>
      <c r="H53" s="164">
        <f>IF(RES_hhdet_in_tes!H53=0,0,RES_hhdet_in_tes!H53/0.086*1000000/RES_hhdet_in_new!H51)</f>
        <v>593.67146242601723</v>
      </c>
      <c r="I53" s="164">
        <f>IF(RES_hhdet_in_tes!I53=0,0,RES_hhdet_in_tes!I53/0.086*1000000/RES_hhdet_in_new!I51)</f>
        <v>589.2914073490424</v>
      </c>
      <c r="J53" s="164">
        <f>IF(RES_hhdet_in_tes!J53=0,0,RES_hhdet_in_tes!J53/0.086*1000000/RES_hhdet_in_new!J51)</f>
        <v>584.11451728790189</v>
      </c>
      <c r="K53" s="164">
        <f>IF(RES_hhdet_in_tes!K53=0,0,RES_hhdet_in_tes!K53/0.086*1000000/RES_hhdet_in_new!K51)</f>
        <v>591.03728411857014</v>
      </c>
      <c r="L53" s="164">
        <f>IF(RES_hhdet_in_tes!L53=0,0,RES_hhdet_in_tes!L53/0.086*1000000/RES_hhdet_in_new!L51)</f>
        <v>603.24885423564399</v>
      </c>
      <c r="M53" s="164">
        <f>IF(RES_hhdet_in_tes!M53=0,0,RES_hhdet_in_tes!M53/0.086*1000000/RES_hhdet_in_new!M51)</f>
        <v>0</v>
      </c>
      <c r="N53" s="164">
        <f>IF(RES_hhdet_in_tes!N53=0,0,RES_hhdet_in_tes!N53/0.086*1000000/RES_hhdet_in_new!N51)</f>
        <v>593.42250749909329</v>
      </c>
      <c r="O53" s="164">
        <f>IF(RES_hhdet_in_tes!O53=0,0,RES_hhdet_in_tes!O53/0.086*1000000/RES_hhdet_in_new!O51)</f>
        <v>0</v>
      </c>
      <c r="P53" s="164">
        <f>IF(RES_hhdet_in_tes!P53=0,0,RES_hhdet_in_tes!P53/0.086*1000000/RES_hhdet_in_new!P51)</f>
        <v>579.29947058166954</v>
      </c>
      <c r="Q53" s="164">
        <f>IF(RES_hhdet_in_tes!Q53=0,0,RES_hhdet_in_tes!Q53/0.086*1000000/RES_hhdet_in_new!Q51)</f>
        <v>588.1996324265566</v>
      </c>
    </row>
    <row r="54" spans="1:17" ht="12" customHeight="1" x14ac:dyDescent="0.25">
      <c r="A54" s="163" t="s">
        <v>142</v>
      </c>
      <c r="B54" s="162"/>
      <c r="C54" s="162">
        <f>IF(RES_hhdet_in_tes!C54=0,0,RES_hhdet_in_tes!C54/0.086*1000000/RES_hhdet_in_new!C54)</f>
        <v>1863.4913468384539</v>
      </c>
      <c r="D54" s="162">
        <f>IF(RES_hhdet_in_tes!D54=0,0,RES_hhdet_in_tes!D54/0.086*1000000/RES_hhdet_in_new!D54)</f>
        <v>1858.4908940258038</v>
      </c>
      <c r="E54" s="162">
        <f>IF(RES_hhdet_in_tes!E54=0,0,RES_hhdet_in_tes!E54/0.086*1000000/RES_hhdet_in_new!E54)</f>
        <v>1857.2861888620598</v>
      </c>
      <c r="F54" s="162">
        <f>IF(RES_hhdet_in_tes!F54=0,0,RES_hhdet_in_tes!F54/0.086*1000000/RES_hhdet_in_new!F54)</f>
        <v>1797.4299640316076</v>
      </c>
      <c r="G54" s="162">
        <f>IF(RES_hhdet_in_tes!G54=0,0,RES_hhdet_in_tes!G54/0.086*1000000/RES_hhdet_in_new!G54)</f>
        <v>0</v>
      </c>
      <c r="H54" s="162">
        <f>IF(RES_hhdet_in_tes!H54=0,0,RES_hhdet_in_tes!H54/0.086*1000000/RES_hhdet_in_new!H54)</f>
        <v>0</v>
      </c>
      <c r="I54" s="162">
        <f>IF(RES_hhdet_in_tes!I54=0,0,RES_hhdet_in_tes!I54/0.086*1000000/RES_hhdet_in_new!I54)</f>
        <v>0</v>
      </c>
      <c r="J54" s="162">
        <f>IF(RES_hhdet_in_tes!J54=0,0,RES_hhdet_in_tes!J54/0.086*1000000/RES_hhdet_in_new!J54)</f>
        <v>1804.0629219460648</v>
      </c>
      <c r="K54" s="162">
        <f>IF(RES_hhdet_in_tes!K54=0,0,RES_hhdet_in_tes!K54/0.086*1000000/RES_hhdet_in_new!K54)</f>
        <v>0</v>
      </c>
      <c r="L54" s="162">
        <f>IF(RES_hhdet_in_tes!L54=0,0,RES_hhdet_in_tes!L54/0.086*1000000/RES_hhdet_in_new!L54)</f>
        <v>0</v>
      </c>
      <c r="M54" s="162">
        <f>IF(RES_hhdet_in_tes!M54=0,0,RES_hhdet_in_tes!M54/0.086*1000000/RES_hhdet_in_new!M54)</f>
        <v>0</v>
      </c>
      <c r="N54" s="162">
        <f>IF(RES_hhdet_in_tes!N54=0,0,RES_hhdet_in_tes!N54/0.086*1000000/RES_hhdet_in_new!N54)</f>
        <v>1954.7364638817774</v>
      </c>
      <c r="O54" s="162">
        <f>IF(RES_hhdet_in_tes!O54=0,0,RES_hhdet_in_tes!O54/0.086*1000000/RES_hhdet_in_new!O54)</f>
        <v>0</v>
      </c>
      <c r="P54" s="162">
        <f>IF(RES_hhdet_in_tes!P54=0,0,RES_hhdet_in_tes!P54/0.086*1000000/RES_hhdet_in_new!P54)</f>
        <v>2058.0482622121476</v>
      </c>
      <c r="Q54" s="162">
        <f>IF(RES_hhdet_in_tes!Q54=0,0,RES_hhdet_in_tes!Q54/0.086*1000000/RES_hhdet_in_new!Q54)</f>
        <v>1991.4521496883101</v>
      </c>
    </row>
    <row r="55" spans="1:17" ht="12" customHeight="1" x14ac:dyDescent="0.25">
      <c r="A55" s="161" t="s">
        <v>141</v>
      </c>
      <c r="B55" s="160"/>
      <c r="C55" s="160">
        <f>IF(RES_hhdet_in_tes!C55=0,0,RES_hhdet_in_tes!C55/0.086*1000000/RES_hhdet_in_new!C55)</f>
        <v>1805.2557294780254</v>
      </c>
      <c r="D55" s="160">
        <f>IF(RES_hhdet_in_tes!D55=0,0,RES_hhdet_in_tes!D55/0.086*1000000/RES_hhdet_in_new!D55)</f>
        <v>1806.8302325482973</v>
      </c>
      <c r="E55" s="160">
        <f>IF(RES_hhdet_in_tes!E55=0,0,RES_hhdet_in_tes!E55/0.086*1000000/RES_hhdet_in_new!E55)</f>
        <v>1810.0964540137008</v>
      </c>
      <c r="F55" s="160">
        <f>IF(RES_hhdet_in_tes!F55=0,0,RES_hhdet_in_tes!F55/0.086*1000000/RES_hhdet_in_new!F55)</f>
        <v>1768.6994683492183</v>
      </c>
      <c r="G55" s="160">
        <f>IF(RES_hhdet_in_tes!G55=0,0,RES_hhdet_in_tes!G55/0.086*1000000/RES_hhdet_in_new!G55)</f>
        <v>1795.1728172819228</v>
      </c>
      <c r="H55" s="160">
        <f>IF(RES_hhdet_in_tes!H55=0,0,RES_hhdet_in_tes!H55/0.086*1000000/RES_hhdet_in_new!H55)</f>
        <v>1760.8033979311244</v>
      </c>
      <c r="I55" s="160">
        <f>IF(RES_hhdet_in_tes!I55=0,0,RES_hhdet_in_tes!I55/0.086*1000000/RES_hhdet_in_new!I55)</f>
        <v>0</v>
      </c>
      <c r="J55" s="160">
        <f>IF(RES_hhdet_in_tes!J55=0,0,RES_hhdet_in_tes!J55/0.086*1000000/RES_hhdet_in_new!J55)</f>
        <v>1765.0634601213633</v>
      </c>
      <c r="K55" s="160">
        <f>IF(RES_hhdet_in_tes!K55=0,0,RES_hhdet_in_tes!K55/0.086*1000000/RES_hhdet_in_new!K55)</f>
        <v>0</v>
      </c>
      <c r="L55" s="160">
        <f>IF(RES_hhdet_in_tes!L55=0,0,RES_hhdet_in_tes!L55/0.086*1000000/RES_hhdet_in_new!L55)</f>
        <v>1806.5671281765544</v>
      </c>
      <c r="M55" s="160">
        <f>IF(RES_hhdet_in_tes!M55=0,0,RES_hhdet_in_tes!M55/0.086*1000000/RES_hhdet_in_new!M55)</f>
        <v>0</v>
      </c>
      <c r="N55" s="160">
        <f>IF(RES_hhdet_in_tes!N55=0,0,RES_hhdet_in_tes!N55/0.086*1000000/RES_hhdet_in_new!N55)</f>
        <v>1868.394587824597</v>
      </c>
      <c r="O55" s="160">
        <f>IF(RES_hhdet_in_tes!O55=0,0,RES_hhdet_in_tes!O55/0.086*1000000/RES_hhdet_in_new!O55)</f>
        <v>0</v>
      </c>
      <c r="P55" s="160">
        <f>IF(RES_hhdet_in_tes!P55=0,0,RES_hhdet_in_tes!P55/0.086*1000000/RES_hhdet_in_new!P55)</f>
        <v>1933.5505128057071</v>
      </c>
      <c r="Q55" s="160">
        <f>IF(RES_hhdet_in_tes!Q55=0,0,RES_hhdet_in_tes!Q55/0.086*1000000/RES_hhdet_in_new!Q55)</f>
        <v>1886.6665543788295</v>
      </c>
    </row>
    <row r="56" spans="1:17" ht="12" customHeight="1" x14ac:dyDescent="0.25">
      <c r="A56" s="148" t="s">
        <v>60</v>
      </c>
      <c r="B56" s="156"/>
      <c r="C56" s="156">
        <f>IF(RES_hhdet_in_tes!C56=0,0,RES_hhdet_in_tes!C56/0.086*1000000/RES_hhdet_in_new!C55)</f>
        <v>1213.5471927580816</v>
      </c>
      <c r="D56" s="156">
        <f>IF(RES_hhdet_in_tes!D56=0,0,RES_hhdet_in_tes!D56/0.086*1000000/RES_hhdet_in_new!D55)</f>
        <v>1212.4867492745207</v>
      </c>
      <c r="E56" s="156">
        <f>IF(RES_hhdet_in_tes!E56=0,0,RES_hhdet_in_tes!E56/0.086*1000000/RES_hhdet_in_new!E55)</f>
        <v>1214.8281593143356</v>
      </c>
      <c r="F56" s="156">
        <f>IF(RES_hhdet_in_tes!F56=0,0,RES_hhdet_in_tes!F56/0.086*1000000/RES_hhdet_in_new!F55)</f>
        <v>1174.1792868968198</v>
      </c>
      <c r="G56" s="156">
        <f>IF(RES_hhdet_in_tes!G56=0,0,RES_hhdet_in_tes!G56/0.086*1000000/RES_hhdet_in_new!G55)</f>
        <v>1197.9951121510665</v>
      </c>
      <c r="H56" s="156">
        <f>IF(RES_hhdet_in_tes!H56=0,0,RES_hhdet_in_tes!H56/0.086*1000000/RES_hhdet_in_new!H55)</f>
        <v>1167.1270558350745</v>
      </c>
      <c r="I56" s="156">
        <f>IF(RES_hhdet_in_tes!I56=0,0,RES_hhdet_in_tes!I56/0.086*1000000/RES_hhdet_in_new!I55)</f>
        <v>0</v>
      </c>
      <c r="J56" s="156">
        <f>IF(RES_hhdet_in_tes!J56=0,0,RES_hhdet_in_tes!J56/0.086*1000000/RES_hhdet_in_new!J55)</f>
        <v>1180.8913686972826</v>
      </c>
      <c r="K56" s="156">
        <f>IF(RES_hhdet_in_tes!K56=0,0,RES_hhdet_in_tes!K56/0.086*1000000/RES_hhdet_in_new!K55)</f>
        <v>0</v>
      </c>
      <c r="L56" s="156">
        <f>IF(RES_hhdet_in_tes!L56=0,0,RES_hhdet_in_tes!L56/0.086*1000000/RES_hhdet_in_new!L55)</f>
        <v>1203.2026362101094</v>
      </c>
      <c r="M56" s="156">
        <f>IF(RES_hhdet_in_tes!M56=0,0,RES_hhdet_in_tes!M56/0.086*1000000/RES_hhdet_in_new!M55)</f>
        <v>0</v>
      </c>
      <c r="N56" s="156">
        <f>IF(RES_hhdet_in_tes!N56=0,0,RES_hhdet_in_tes!N56/0.086*1000000/RES_hhdet_in_new!N55)</f>
        <v>1274.7626991838579</v>
      </c>
      <c r="O56" s="156">
        <f>IF(RES_hhdet_in_tes!O56=0,0,RES_hhdet_in_tes!O56/0.086*1000000/RES_hhdet_in_new!O55)</f>
        <v>0</v>
      </c>
      <c r="P56" s="156">
        <f>IF(RES_hhdet_in_tes!P56=0,0,RES_hhdet_in_tes!P56/0.086*1000000/RES_hhdet_in_new!P55)</f>
        <v>1354.0810137354606</v>
      </c>
      <c r="Q56" s="156">
        <f>IF(RES_hhdet_in_tes!Q56=0,0,RES_hhdet_in_tes!Q56/0.086*1000000/RES_hhdet_in_new!Q55)</f>
        <v>1298.263992899668</v>
      </c>
    </row>
    <row r="57" spans="1:17" ht="12" customHeight="1" x14ac:dyDescent="0.25">
      <c r="A57" s="148" t="s">
        <v>59</v>
      </c>
      <c r="B57" s="156"/>
      <c r="C57" s="156">
        <f>IF(RES_hhdet_in_tes!C57=0,0,RES_hhdet_in_tes!C57/0.086*1000000/RES_hhdet_in_new!C55)</f>
        <v>591.70853671994382</v>
      </c>
      <c r="D57" s="156">
        <f>IF(RES_hhdet_in_tes!D57=0,0,RES_hhdet_in_tes!D57/0.086*1000000/RES_hhdet_in_new!D55)</f>
        <v>594.34348327377666</v>
      </c>
      <c r="E57" s="156">
        <f>IF(RES_hhdet_in_tes!E57=0,0,RES_hhdet_in_tes!E57/0.086*1000000/RES_hhdet_in_new!E55)</f>
        <v>595.26829469936547</v>
      </c>
      <c r="F57" s="156">
        <f>IF(RES_hhdet_in_tes!F57=0,0,RES_hhdet_in_tes!F57/0.086*1000000/RES_hhdet_in_new!F55)</f>
        <v>594.52018145239845</v>
      </c>
      <c r="G57" s="156">
        <f>IF(RES_hhdet_in_tes!G57=0,0,RES_hhdet_in_tes!G57/0.086*1000000/RES_hhdet_in_new!G55)</f>
        <v>597.17770513085679</v>
      </c>
      <c r="H57" s="156">
        <f>IF(RES_hhdet_in_tes!H57=0,0,RES_hhdet_in_tes!H57/0.086*1000000/RES_hhdet_in_new!H55)</f>
        <v>593.67634209605001</v>
      </c>
      <c r="I57" s="156">
        <f>IF(RES_hhdet_in_tes!I57=0,0,RES_hhdet_in_tes!I57/0.086*1000000/RES_hhdet_in_new!I55)</f>
        <v>0</v>
      </c>
      <c r="J57" s="156">
        <f>IF(RES_hhdet_in_tes!J57=0,0,RES_hhdet_in_tes!J57/0.086*1000000/RES_hhdet_in_new!J55)</f>
        <v>584.17209142408046</v>
      </c>
      <c r="K57" s="156">
        <f>IF(RES_hhdet_in_tes!K57=0,0,RES_hhdet_in_tes!K57/0.086*1000000/RES_hhdet_in_new!K55)</f>
        <v>0</v>
      </c>
      <c r="L57" s="156">
        <f>IF(RES_hhdet_in_tes!L57=0,0,RES_hhdet_in_tes!L57/0.086*1000000/RES_hhdet_in_new!L55)</f>
        <v>603.36449196644514</v>
      </c>
      <c r="M57" s="156">
        <f>IF(RES_hhdet_in_tes!M57=0,0,RES_hhdet_in_tes!M57/0.086*1000000/RES_hhdet_in_new!M55)</f>
        <v>0</v>
      </c>
      <c r="N57" s="156">
        <f>IF(RES_hhdet_in_tes!N57=0,0,RES_hhdet_in_tes!N57/0.086*1000000/RES_hhdet_in_new!N55)</f>
        <v>593.63188864073936</v>
      </c>
      <c r="O57" s="156">
        <f>IF(RES_hhdet_in_tes!O57=0,0,RES_hhdet_in_tes!O57/0.086*1000000/RES_hhdet_in_new!O55)</f>
        <v>0</v>
      </c>
      <c r="P57" s="156">
        <f>IF(RES_hhdet_in_tes!P57=0,0,RES_hhdet_in_tes!P57/0.086*1000000/RES_hhdet_in_new!P55)</f>
        <v>579.46949907024668</v>
      </c>
      <c r="Q57" s="156">
        <f>IF(RES_hhdet_in_tes!Q57=0,0,RES_hhdet_in_tes!Q57/0.086*1000000/RES_hhdet_in_new!Q55)</f>
        <v>588.40256147916193</v>
      </c>
    </row>
    <row r="58" spans="1:17" ht="12" customHeight="1" x14ac:dyDescent="0.25">
      <c r="A58" s="158" t="s">
        <v>62</v>
      </c>
      <c r="B58" s="157"/>
      <c r="C58" s="157">
        <f>IF(SUM(RES_hhdet_in_tes!C59:C60)=0,0,SUM(RES_hhdet_in_tes!C59:C60)/0.086*1000000/SUM(RES_hhdet_in_new!C59:C60))</f>
        <v>653.69107797210427</v>
      </c>
      <c r="D58" s="157">
        <f>IF(SUM(RES_hhdet_in_tes!D59:D60)=0,0,SUM(RES_hhdet_in_tes!D59:D60)/0.086*1000000/SUM(RES_hhdet_in_new!D59:D60))</f>
        <v>663.48662055058207</v>
      </c>
      <c r="E58" s="157">
        <f>IF(SUM(RES_hhdet_in_tes!E59:E60)=0,0,SUM(RES_hhdet_in_tes!E59:E60)/0.086*1000000/SUM(RES_hhdet_in_new!E59:E60))</f>
        <v>671.39897891249814</v>
      </c>
      <c r="F58" s="157">
        <f>IF(SUM(RES_hhdet_in_tes!F59:F60)=0,0,SUM(RES_hhdet_in_tes!F59:F60)/0.086*1000000/SUM(RES_hhdet_in_new!F59:F60))</f>
        <v>655.10612330446304</v>
      </c>
      <c r="G58" s="157">
        <f>IF(SUM(RES_hhdet_in_tes!G59:G60)=0,0,SUM(RES_hhdet_in_tes!G59:G60)/0.086*1000000/SUM(RES_hhdet_in_new!G59:G60))</f>
        <v>644.57799868587256</v>
      </c>
      <c r="H58" s="157">
        <f>IF(SUM(RES_hhdet_in_tes!H59:H60)=0,0,SUM(RES_hhdet_in_tes!H59:H60)/0.086*1000000/SUM(RES_hhdet_in_new!H59:H60))</f>
        <v>640.0261810528059</v>
      </c>
      <c r="I58" s="157">
        <f>IF(SUM(RES_hhdet_in_tes!I59:I60)=0,0,SUM(RES_hhdet_in_tes!I59:I60)/0.086*1000000/SUM(RES_hhdet_in_new!I59:I60))</f>
        <v>658.28180807405658</v>
      </c>
      <c r="J58" s="157">
        <f>IF(SUM(RES_hhdet_in_tes!J59:J60)=0,0,SUM(RES_hhdet_in_tes!J59:J60)/0.086*1000000/SUM(RES_hhdet_in_new!J59:J60))</f>
        <v>638.84373246425537</v>
      </c>
      <c r="K58" s="157">
        <f>IF(SUM(RES_hhdet_in_tes!K59:K60)=0,0,SUM(RES_hhdet_in_tes!K59:K60)/0.086*1000000/SUM(RES_hhdet_in_new!K59:K60))</f>
        <v>675.37148818084256</v>
      </c>
      <c r="L58" s="157">
        <f>IF(SUM(RES_hhdet_in_tes!L59:L60)=0,0,SUM(RES_hhdet_in_tes!L59:L60)/0.086*1000000/SUM(RES_hhdet_in_new!L59:L60))</f>
        <v>655.33686830114345</v>
      </c>
      <c r="M58" s="157">
        <f>IF(SUM(RES_hhdet_in_tes!M59:M60)=0,0,SUM(RES_hhdet_in_tes!M59:M60)/0.086*1000000/SUM(RES_hhdet_in_new!M59:M60))</f>
        <v>0</v>
      </c>
      <c r="N58" s="157">
        <f>IF(SUM(RES_hhdet_in_tes!N59:N60)=0,0,SUM(RES_hhdet_in_tes!N59:N60)/0.086*1000000/SUM(RES_hhdet_in_new!N59:N60))</f>
        <v>704.6892568135313</v>
      </c>
      <c r="O58" s="157">
        <f>IF(SUM(RES_hhdet_in_tes!O59:O60)=0,0,SUM(RES_hhdet_in_tes!O59:O60)/0.086*1000000/SUM(RES_hhdet_in_new!O59:O60))</f>
        <v>0</v>
      </c>
      <c r="P58" s="157">
        <f>IF(SUM(RES_hhdet_in_tes!P59:P60)=0,0,SUM(RES_hhdet_in_tes!P59:P60)/0.086*1000000/SUM(RES_hhdet_in_new!P59:P60))</f>
        <v>712.10426905822794</v>
      </c>
      <c r="Q58" s="157">
        <f>IF(SUM(RES_hhdet_in_tes!Q59:Q60)=0,0,SUM(RES_hhdet_in_tes!Q59:Q60)/0.086*1000000/SUM(RES_hhdet_in_new!Q59:Q60))</f>
        <v>689.94348314454942</v>
      </c>
    </row>
    <row r="59" spans="1:17" ht="12" customHeight="1" x14ac:dyDescent="0.25">
      <c r="A59" s="23" t="s">
        <v>57</v>
      </c>
      <c r="B59" s="156"/>
      <c r="C59" s="156">
        <f>IF(RES_hhdet_in_tes!C59=0,0,RES_hhdet_in_tes!C59/0.086*1000000/RES_hhdet_in_new!C59)</f>
        <v>0</v>
      </c>
      <c r="D59" s="156">
        <f>IF(RES_hhdet_in_tes!D59=0,0,RES_hhdet_in_tes!D59/0.086*1000000/RES_hhdet_in_new!D59)</f>
        <v>591.85803620973809</v>
      </c>
      <c r="E59" s="156">
        <f>IF(RES_hhdet_in_tes!E59=0,0,RES_hhdet_in_tes!E59/0.086*1000000/RES_hhdet_in_new!E59)</f>
        <v>0</v>
      </c>
      <c r="F59" s="156">
        <f>IF(RES_hhdet_in_tes!F59=0,0,RES_hhdet_in_tes!F59/0.086*1000000/RES_hhdet_in_new!F59)</f>
        <v>0</v>
      </c>
      <c r="G59" s="156">
        <f>IF(RES_hhdet_in_tes!G59=0,0,RES_hhdet_in_tes!G59/0.086*1000000/RES_hhdet_in_new!G59)</f>
        <v>691.1223324981421</v>
      </c>
      <c r="H59" s="156">
        <f>IF(RES_hhdet_in_tes!H59=0,0,RES_hhdet_in_tes!H59/0.086*1000000/RES_hhdet_in_new!H59)</f>
        <v>0</v>
      </c>
      <c r="I59" s="156">
        <f>IF(RES_hhdet_in_tes!I59=0,0,RES_hhdet_in_tes!I59/0.086*1000000/RES_hhdet_in_new!I59)</f>
        <v>0</v>
      </c>
      <c r="J59" s="156">
        <f>IF(RES_hhdet_in_tes!J59=0,0,RES_hhdet_in_tes!J59/0.086*1000000/RES_hhdet_in_new!J59)</f>
        <v>0</v>
      </c>
      <c r="K59" s="156">
        <f>IF(RES_hhdet_in_tes!K59=0,0,RES_hhdet_in_tes!K59/0.086*1000000/RES_hhdet_in_new!K59)</f>
        <v>0</v>
      </c>
      <c r="L59" s="156">
        <f>IF(RES_hhdet_in_tes!L59=0,0,RES_hhdet_in_tes!L59/0.086*1000000/RES_hhdet_in_new!L59)</f>
        <v>0</v>
      </c>
      <c r="M59" s="156">
        <f>IF(RES_hhdet_in_tes!M59=0,0,RES_hhdet_in_tes!M59/0.086*1000000/RES_hhdet_in_new!M59)</f>
        <v>0</v>
      </c>
      <c r="N59" s="156">
        <f>IF(RES_hhdet_in_tes!N59=0,0,RES_hhdet_in_tes!N59/0.086*1000000/RES_hhdet_in_new!N59)</f>
        <v>0</v>
      </c>
      <c r="O59" s="156">
        <f>IF(RES_hhdet_in_tes!O59=0,0,RES_hhdet_in_tes!O59/0.086*1000000/RES_hhdet_in_new!O59)</f>
        <v>0</v>
      </c>
      <c r="P59" s="156">
        <f>IF(RES_hhdet_in_tes!P59=0,0,RES_hhdet_in_tes!P59/0.086*1000000/RES_hhdet_in_new!P59)</f>
        <v>578.24449016875246</v>
      </c>
      <c r="Q59" s="156">
        <f>IF(RES_hhdet_in_tes!Q59=0,0,RES_hhdet_in_tes!Q59/0.086*1000000/RES_hhdet_in_new!Q59)</f>
        <v>0</v>
      </c>
    </row>
    <row r="60" spans="1:17" ht="12" customHeight="1" x14ac:dyDescent="0.25">
      <c r="A60" s="29" t="s">
        <v>140</v>
      </c>
      <c r="B60" s="57"/>
      <c r="C60" s="57">
        <f>IF(RES_hhdet_in_tes!C60=0,0,RES_hhdet_in_tes!C60/0.086*1000000/RES_hhdet_in_new!C60)</f>
        <v>653.69107797210427</v>
      </c>
      <c r="D60" s="57">
        <f>IF(RES_hhdet_in_tes!D60=0,0,RES_hhdet_in_tes!D60/0.086*1000000/RES_hhdet_in_new!D60)</f>
        <v>663.87022350981795</v>
      </c>
      <c r="E60" s="57">
        <f>IF(RES_hhdet_in_tes!E60=0,0,RES_hhdet_in_tes!E60/0.086*1000000/RES_hhdet_in_new!E60)</f>
        <v>671.39897891249814</v>
      </c>
      <c r="F60" s="57">
        <f>IF(RES_hhdet_in_tes!F60=0,0,RES_hhdet_in_tes!F60/0.086*1000000/RES_hhdet_in_new!F60)</f>
        <v>655.10612330446304</v>
      </c>
      <c r="G60" s="57">
        <f>IF(RES_hhdet_in_tes!G60=0,0,RES_hhdet_in_tes!G60/0.086*1000000/RES_hhdet_in_new!G60)</f>
        <v>644.52694214086398</v>
      </c>
      <c r="H60" s="57">
        <f>IF(RES_hhdet_in_tes!H60=0,0,RES_hhdet_in_tes!H60/0.086*1000000/RES_hhdet_in_new!H60)</f>
        <v>640.0261810528059</v>
      </c>
      <c r="I60" s="57">
        <f>IF(RES_hhdet_in_tes!I60=0,0,RES_hhdet_in_tes!I60/0.086*1000000/RES_hhdet_in_new!I60)</f>
        <v>658.28180807405658</v>
      </c>
      <c r="J60" s="57">
        <f>IF(RES_hhdet_in_tes!J60=0,0,RES_hhdet_in_tes!J60/0.086*1000000/RES_hhdet_in_new!J60)</f>
        <v>638.84373246425537</v>
      </c>
      <c r="K60" s="57">
        <f>IF(RES_hhdet_in_tes!K60=0,0,RES_hhdet_in_tes!K60/0.086*1000000/RES_hhdet_in_new!K60)</f>
        <v>675.37148818084256</v>
      </c>
      <c r="L60" s="57">
        <f>IF(RES_hhdet_in_tes!L60=0,0,RES_hhdet_in_tes!L60/0.086*1000000/RES_hhdet_in_new!L60)</f>
        <v>655.33686830114345</v>
      </c>
      <c r="M60" s="57">
        <f>IF(RES_hhdet_in_tes!M60=0,0,RES_hhdet_in_tes!M60/0.086*1000000/RES_hhdet_in_new!M60)</f>
        <v>0</v>
      </c>
      <c r="N60" s="57">
        <f>IF(RES_hhdet_in_tes!N60=0,0,RES_hhdet_in_tes!N60/0.086*1000000/RES_hhdet_in_new!N60)</f>
        <v>704.6892568135313</v>
      </c>
      <c r="O60" s="57">
        <f>IF(RES_hhdet_in_tes!O60=0,0,RES_hhdet_in_tes!O60/0.086*1000000/RES_hhdet_in_new!O60)</f>
        <v>0</v>
      </c>
      <c r="P60" s="57">
        <f>IF(RES_hhdet_in_tes!P60=0,0,RES_hhdet_in_tes!P60/0.086*1000000/RES_hhdet_in_new!P60)</f>
        <v>712.23194432701962</v>
      </c>
      <c r="Q60" s="57">
        <f>IF(RES_hhdet_in_tes!Q60=0,0,RES_hhdet_in_tes!Q60/0.086*1000000/RES_hhdet_in_new!Q60)</f>
        <v>689.94348314454942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68">
        <f t="shared" ref="C62" si="51">SUM(C63,C66,C68,C77)</f>
        <v>14568.478584472605</v>
      </c>
      <c r="D62" s="168">
        <f t="shared" ref="D62" si="52">SUM(D63,D66,D68,D77)</f>
        <v>13737.813761903361</v>
      </c>
      <c r="E62" s="168">
        <f t="shared" ref="E62" si="53">SUM(E63,E66,E68,E77)</f>
        <v>14080.499282782559</v>
      </c>
      <c r="F62" s="168">
        <f t="shared" ref="F62" si="54">SUM(F63,F66,F68,F77)</f>
        <v>13579.570432837874</v>
      </c>
      <c r="G62" s="168">
        <f t="shared" ref="G62" si="55">SUM(G63,G66,G68,G77)</f>
        <v>12896.53622896641</v>
      </c>
      <c r="H62" s="168">
        <f t="shared" ref="H62" si="56">SUM(H63,H66,H68,H77)</f>
        <v>12309.30433968449</v>
      </c>
      <c r="I62" s="168">
        <f t="shared" ref="I62" si="57">SUM(I63,I66,I68,I77)</f>
        <v>12012.364744701676</v>
      </c>
      <c r="J62" s="168">
        <f t="shared" ref="J62" si="58">SUM(J63,J66,J68,J77)</f>
        <v>12107.979447898228</v>
      </c>
      <c r="K62" s="168">
        <f t="shared" ref="K62" si="59">SUM(K63,K66,K68,K77)</f>
        <v>12511.967754290381</v>
      </c>
      <c r="L62" s="168">
        <f t="shared" ref="L62" si="60">SUM(L63,L66,L68,L77)</f>
        <v>14026.023972872425</v>
      </c>
      <c r="M62" s="168">
        <f t="shared" ref="M62" si="61">SUM(M63,M66,M68,M77)</f>
        <v>12682.405124757657</v>
      </c>
      <c r="N62" s="168">
        <f t="shared" ref="N62" si="62">SUM(N63,N66,N68,N77)</f>
        <v>12954.061522022103</v>
      </c>
      <c r="O62" s="168">
        <f t="shared" ref="O62" si="63">SUM(O63,O66,O68,O77)</f>
        <v>14299.988000511496</v>
      </c>
      <c r="P62" s="168">
        <f t="shared" ref="P62" si="64">SUM(P63,P66,P68,P77)</f>
        <v>12332.114737365911</v>
      </c>
      <c r="Q62" s="168">
        <f t="shared" ref="Q62" si="65">SUM(Q63,Q66,Q68,Q77)</f>
        <v>13159.690745579226</v>
      </c>
    </row>
    <row r="63" spans="1:17" ht="12.95" customHeight="1" x14ac:dyDescent="0.25">
      <c r="A63" s="158" t="s">
        <v>65</v>
      </c>
      <c r="B63" s="157"/>
      <c r="C63" s="157">
        <f t="shared" ref="C63:Q63" si="66">SUM(C64:C65)</f>
        <v>10902.938672489918</v>
      </c>
      <c r="D63" s="157">
        <f t="shared" si="66"/>
        <v>10022.226160691147</v>
      </c>
      <c r="E63" s="157">
        <f t="shared" si="66"/>
        <v>10422.865231371363</v>
      </c>
      <c r="F63" s="157">
        <f t="shared" si="66"/>
        <v>9899.8947655051797</v>
      </c>
      <c r="G63" s="157">
        <f t="shared" si="66"/>
        <v>9186.2503121739264</v>
      </c>
      <c r="H63" s="157">
        <f t="shared" si="66"/>
        <v>8616.333088538433</v>
      </c>
      <c r="I63" s="157">
        <f t="shared" si="66"/>
        <v>8253.8345573061069</v>
      </c>
      <c r="J63" s="157">
        <f t="shared" si="66"/>
        <v>8309.6312919798729</v>
      </c>
      <c r="K63" s="157">
        <f t="shared" si="66"/>
        <v>8643.5543699347018</v>
      </c>
      <c r="L63" s="157">
        <f t="shared" si="66"/>
        <v>10074.746600377977</v>
      </c>
      <c r="M63" s="157">
        <f t="shared" si="66"/>
        <v>8698.3961202788923</v>
      </c>
      <c r="N63" s="157">
        <f t="shared" si="66"/>
        <v>9011.2233209948899</v>
      </c>
      <c r="O63" s="157">
        <f t="shared" si="66"/>
        <v>10378.927947758712</v>
      </c>
      <c r="P63" s="157">
        <f t="shared" si="66"/>
        <v>8328.2011482447942</v>
      </c>
      <c r="Q63" s="157">
        <f t="shared" si="66"/>
        <v>9361.4439949639764</v>
      </c>
    </row>
    <row r="64" spans="1:17" ht="12" customHeight="1" x14ac:dyDescent="0.25">
      <c r="A64" s="23" t="s">
        <v>161</v>
      </c>
      <c r="B64" s="156"/>
      <c r="C64" s="156">
        <f>IF(RES_hhdet_in_tes!C64=0,0,RES_hhdet_in_tes!C64/0.086*1000000/RES_hhdet_in_new!C64)</f>
        <v>10627.158379985032</v>
      </c>
      <c r="D64" s="156">
        <f>IF(RES_hhdet_in_tes!D64=0,0,RES_hhdet_in_tes!D64/0.086*1000000/RES_hhdet_in_new!D64)</f>
        <v>9736.6124894132899</v>
      </c>
      <c r="E64" s="156">
        <f>IF(RES_hhdet_in_tes!E64=0,0,RES_hhdet_in_tes!E64/0.086*1000000/RES_hhdet_in_new!E64)</f>
        <v>10125.765051523178</v>
      </c>
      <c r="F64" s="156">
        <f>IF(RES_hhdet_in_tes!F64=0,0,RES_hhdet_in_tes!F64/0.086*1000000/RES_hhdet_in_new!F64)</f>
        <v>9668.6844855178897</v>
      </c>
      <c r="G64" s="156">
        <f>IF(RES_hhdet_in_tes!G64=0,0,RES_hhdet_in_tes!G64/0.086*1000000/RES_hhdet_in_new!G64)</f>
        <v>8977.0600423276464</v>
      </c>
      <c r="H64" s="156">
        <f>IF(RES_hhdet_in_tes!H64=0,0,RES_hhdet_in_tes!H64/0.086*1000000/RES_hhdet_in_new!H64)</f>
        <v>8460.4463382449539</v>
      </c>
      <c r="I64" s="156">
        <f>IF(RES_hhdet_in_tes!I64=0,0,RES_hhdet_in_tes!I64/0.086*1000000/RES_hhdet_in_new!I64)</f>
        <v>7974.6949535773001</v>
      </c>
      <c r="J64" s="156">
        <f>IF(RES_hhdet_in_tes!J64=0,0,RES_hhdet_in_tes!J64/0.086*1000000/RES_hhdet_in_new!J64)</f>
        <v>8115.1793135293938</v>
      </c>
      <c r="K64" s="156">
        <f>IF(RES_hhdet_in_tes!K64=0,0,RES_hhdet_in_tes!K64/0.086*1000000/RES_hhdet_in_new!K64)</f>
        <v>8414.8569407925715</v>
      </c>
      <c r="L64" s="156">
        <f>IF(RES_hhdet_in_tes!L64=0,0,RES_hhdet_in_tes!L64/0.086*1000000/RES_hhdet_in_new!L64)</f>
        <v>9838.0377509841928</v>
      </c>
      <c r="M64" s="156">
        <f>IF(RES_hhdet_in_tes!M64=0,0,RES_hhdet_in_tes!M64/0.086*1000000/RES_hhdet_in_new!M64)</f>
        <v>8460.4383912303656</v>
      </c>
      <c r="N64" s="156">
        <f>IF(RES_hhdet_in_tes!N64=0,0,RES_hhdet_in_tes!N64/0.086*1000000/RES_hhdet_in_new!N64)</f>
        <v>8739.8527180685451</v>
      </c>
      <c r="O64" s="156">
        <f>IF(RES_hhdet_in_tes!O64=0,0,RES_hhdet_in_tes!O64/0.086*1000000/RES_hhdet_in_new!O64)</f>
        <v>10228.110297127876</v>
      </c>
      <c r="P64" s="156">
        <f>IF(RES_hhdet_in_tes!P64=0,0,RES_hhdet_in_tes!P64/0.086*1000000/RES_hhdet_in_new!P64)</f>
        <v>8007.4915644462635</v>
      </c>
      <c r="Q64" s="156">
        <f>IF(RES_hhdet_in_tes!Q64=0,0,RES_hhdet_in_tes!Q64/0.086*1000000/RES_hhdet_in_new!Q64)</f>
        <v>9104.0978272219327</v>
      </c>
    </row>
    <row r="65" spans="1:17" ht="12" customHeight="1" x14ac:dyDescent="0.25">
      <c r="A65" s="23" t="s">
        <v>60</v>
      </c>
      <c r="B65" s="156"/>
      <c r="C65" s="156">
        <f>IF(RES_hhdet_in_tes!C65=0,0,RES_hhdet_in_tes!C65/0.086*1000000/RES_hhdet_in_new!C64)</f>
        <v>275.78029250488459</v>
      </c>
      <c r="D65" s="156">
        <f>IF(RES_hhdet_in_tes!D65=0,0,RES_hhdet_in_tes!D65/0.086*1000000/RES_hhdet_in_new!D64)</f>
        <v>285.61367127785775</v>
      </c>
      <c r="E65" s="156">
        <f>IF(RES_hhdet_in_tes!E65=0,0,RES_hhdet_in_tes!E65/0.086*1000000/RES_hhdet_in_new!E64)</f>
        <v>297.10017984818501</v>
      </c>
      <c r="F65" s="156">
        <f>IF(RES_hhdet_in_tes!F65=0,0,RES_hhdet_in_tes!F65/0.086*1000000/RES_hhdet_in_new!F64)</f>
        <v>231.21027998729059</v>
      </c>
      <c r="G65" s="156">
        <f>IF(RES_hhdet_in_tes!G65=0,0,RES_hhdet_in_tes!G65/0.086*1000000/RES_hhdet_in_new!G64)</f>
        <v>209.19026984628022</v>
      </c>
      <c r="H65" s="156">
        <f>IF(RES_hhdet_in_tes!H65=0,0,RES_hhdet_in_tes!H65/0.086*1000000/RES_hhdet_in_new!H64)</f>
        <v>155.88675029347837</v>
      </c>
      <c r="I65" s="156">
        <f>IF(RES_hhdet_in_tes!I65=0,0,RES_hhdet_in_tes!I65/0.086*1000000/RES_hhdet_in_new!I64)</f>
        <v>279.13960372880672</v>
      </c>
      <c r="J65" s="156">
        <f>IF(RES_hhdet_in_tes!J65=0,0,RES_hhdet_in_tes!J65/0.086*1000000/RES_hhdet_in_new!J64)</f>
        <v>194.45197845047946</v>
      </c>
      <c r="K65" s="156">
        <f>IF(RES_hhdet_in_tes!K65=0,0,RES_hhdet_in_tes!K65/0.086*1000000/RES_hhdet_in_new!K64)</f>
        <v>228.69742914212972</v>
      </c>
      <c r="L65" s="156">
        <f>IF(RES_hhdet_in_tes!L65=0,0,RES_hhdet_in_tes!L65/0.086*1000000/RES_hhdet_in_new!L64)</f>
        <v>236.70884939378411</v>
      </c>
      <c r="M65" s="156">
        <f>IF(RES_hhdet_in_tes!M65=0,0,RES_hhdet_in_tes!M65/0.086*1000000/RES_hhdet_in_new!M64)</f>
        <v>237.95772904852706</v>
      </c>
      <c r="N65" s="156">
        <f>IF(RES_hhdet_in_tes!N65=0,0,RES_hhdet_in_tes!N65/0.086*1000000/RES_hhdet_in_new!N64)</f>
        <v>271.37060292634482</v>
      </c>
      <c r="O65" s="156">
        <f>IF(RES_hhdet_in_tes!O65=0,0,RES_hhdet_in_tes!O65/0.086*1000000/RES_hhdet_in_new!O64)</f>
        <v>150.81765063083475</v>
      </c>
      <c r="P65" s="156">
        <f>IF(RES_hhdet_in_tes!P65=0,0,RES_hhdet_in_tes!P65/0.086*1000000/RES_hhdet_in_new!P64)</f>
        <v>320.70958379853096</v>
      </c>
      <c r="Q65" s="156">
        <f>IF(RES_hhdet_in_tes!Q65=0,0,RES_hhdet_in_tes!Q65/0.086*1000000/RES_hhdet_in_new!Q64)</f>
        <v>257.34616774204409</v>
      </c>
    </row>
    <row r="66" spans="1:17" ht="12.95" customHeight="1" x14ac:dyDescent="0.25">
      <c r="A66" s="158" t="s">
        <v>112</v>
      </c>
      <c r="B66" s="157"/>
      <c r="C66" s="157">
        <f t="shared" ref="C66:Q66" si="67">C67</f>
        <v>1357.1949947482549</v>
      </c>
      <c r="D66" s="157">
        <f t="shared" si="67"/>
        <v>1342.7447169081993</v>
      </c>
      <c r="E66" s="157">
        <f t="shared" si="67"/>
        <v>1347.1280103328718</v>
      </c>
      <c r="F66" s="157">
        <f t="shared" si="67"/>
        <v>1344.0477718672894</v>
      </c>
      <c r="G66" s="157">
        <f t="shared" si="67"/>
        <v>1360.2150758464006</v>
      </c>
      <c r="H66" s="157">
        <f t="shared" si="67"/>
        <v>1364.0911745240221</v>
      </c>
      <c r="I66" s="157">
        <f t="shared" si="67"/>
        <v>1446.0501799773444</v>
      </c>
      <c r="J66" s="157">
        <f t="shared" si="67"/>
        <v>1529.7666694675597</v>
      </c>
      <c r="K66" s="157">
        <f t="shared" si="67"/>
        <v>1591.4919294559584</v>
      </c>
      <c r="L66" s="157">
        <f t="shared" si="67"/>
        <v>1591.2955618505543</v>
      </c>
      <c r="M66" s="157">
        <f t="shared" si="67"/>
        <v>1622.294974093606</v>
      </c>
      <c r="N66" s="157">
        <f t="shared" si="67"/>
        <v>1555.8676733336799</v>
      </c>
      <c r="O66" s="157">
        <f t="shared" si="67"/>
        <v>1641.9561951371038</v>
      </c>
      <c r="P66" s="157">
        <f t="shared" si="67"/>
        <v>1644.3655523134428</v>
      </c>
      <c r="Q66" s="157">
        <f t="shared" si="67"/>
        <v>1530.3702286085477</v>
      </c>
    </row>
    <row r="67" spans="1:17" ht="12" customHeight="1" x14ac:dyDescent="0.25">
      <c r="A67" s="23" t="s">
        <v>60</v>
      </c>
      <c r="B67" s="156"/>
      <c r="C67" s="156">
        <f>IF(RES_hhdet_in_tes!C67=0,0,RES_hhdet_in_tes!C67/0.086*1000000/RES_hhdet_in_new!C67)</f>
        <v>1357.1949947482549</v>
      </c>
      <c r="D67" s="156">
        <f>IF(RES_hhdet_in_tes!D67=0,0,RES_hhdet_in_tes!D67/0.086*1000000/RES_hhdet_in_new!D67)</f>
        <v>1342.7447169081993</v>
      </c>
      <c r="E67" s="156">
        <f>IF(RES_hhdet_in_tes!E67=0,0,RES_hhdet_in_tes!E67/0.086*1000000/RES_hhdet_in_new!E67)</f>
        <v>1347.1280103328718</v>
      </c>
      <c r="F67" s="156">
        <f>IF(RES_hhdet_in_tes!F67=0,0,RES_hhdet_in_tes!F67/0.086*1000000/RES_hhdet_in_new!F67)</f>
        <v>1344.0477718672894</v>
      </c>
      <c r="G67" s="156">
        <f>IF(RES_hhdet_in_tes!G67=0,0,RES_hhdet_in_tes!G67/0.086*1000000/RES_hhdet_in_new!G67)</f>
        <v>1360.2150758464006</v>
      </c>
      <c r="H67" s="156">
        <f>IF(RES_hhdet_in_tes!H67=0,0,RES_hhdet_in_tes!H67/0.086*1000000/RES_hhdet_in_new!H67)</f>
        <v>1364.0911745240221</v>
      </c>
      <c r="I67" s="156">
        <f>IF(RES_hhdet_in_tes!I67=0,0,RES_hhdet_in_tes!I67/0.086*1000000/RES_hhdet_in_new!I67)</f>
        <v>1446.0501799773444</v>
      </c>
      <c r="J67" s="156">
        <f>IF(RES_hhdet_in_tes!J67=0,0,RES_hhdet_in_tes!J67/0.086*1000000/RES_hhdet_in_new!J67)</f>
        <v>1529.7666694675597</v>
      </c>
      <c r="K67" s="156">
        <f>IF(RES_hhdet_in_tes!K67=0,0,RES_hhdet_in_tes!K67/0.086*1000000/RES_hhdet_in_new!K67)</f>
        <v>1591.4919294559584</v>
      </c>
      <c r="L67" s="156">
        <f>IF(RES_hhdet_in_tes!L67=0,0,RES_hhdet_in_tes!L67/0.086*1000000/RES_hhdet_in_new!L67)</f>
        <v>1591.2955618505543</v>
      </c>
      <c r="M67" s="156">
        <f>IF(RES_hhdet_in_tes!M67=0,0,RES_hhdet_in_tes!M67/0.086*1000000/RES_hhdet_in_new!M67)</f>
        <v>1622.294974093606</v>
      </c>
      <c r="N67" s="156">
        <f>IF(RES_hhdet_in_tes!N67=0,0,RES_hhdet_in_tes!N67/0.086*1000000/RES_hhdet_in_new!N67)</f>
        <v>1555.8676733336799</v>
      </c>
      <c r="O67" s="156">
        <f>IF(RES_hhdet_in_tes!O67=0,0,RES_hhdet_in_tes!O67/0.086*1000000/RES_hhdet_in_new!O67)</f>
        <v>1641.9561951371038</v>
      </c>
      <c r="P67" s="156">
        <f>IF(RES_hhdet_in_tes!P67=0,0,RES_hhdet_in_tes!P67/0.086*1000000/RES_hhdet_in_new!P67)</f>
        <v>1644.3655523134428</v>
      </c>
      <c r="Q67" s="156">
        <f>IF(RES_hhdet_in_tes!Q67=0,0,RES_hhdet_in_tes!Q67/0.086*1000000/RES_hhdet_in_new!Q67)</f>
        <v>1530.3702286085477</v>
      </c>
    </row>
    <row r="68" spans="1:17" ht="12" customHeight="1" x14ac:dyDescent="0.25">
      <c r="A68" s="158" t="s">
        <v>63</v>
      </c>
      <c r="B68" s="157"/>
      <c r="C68" s="157">
        <f>IF(SUM(RES_hhdet_in_tes!C69:C70,RES_hhdet_in_tes!C73:C74)=0,0,SUM(RES_hhdet_in_tes!C69:C70,RES_hhdet_in_tes!C73:C74)/0.086*1000000/SUM(RES_hhdet_in_new!C69:C70,RES_hhdet_in_new!C73:C74))</f>
        <v>1702.8034244396283</v>
      </c>
      <c r="D68" s="157">
        <f>IF(SUM(RES_hhdet_in_tes!D69:D70,RES_hhdet_in_tes!D73:D74)=0,0,SUM(RES_hhdet_in_tes!D69:D70,RES_hhdet_in_tes!D73:D74)/0.086*1000000/SUM(RES_hhdet_in_new!D69:D70,RES_hhdet_in_new!D73:D74))</f>
        <v>1750.2936418090369</v>
      </c>
      <c r="E68" s="157">
        <f>IF(SUM(RES_hhdet_in_tes!E69:E70,RES_hhdet_in_tes!E73:E74)=0,0,SUM(RES_hhdet_in_tes!E69:E70,RES_hhdet_in_tes!E73:E74)/0.086*1000000/SUM(RES_hhdet_in_new!E69:E70,RES_hhdet_in_new!E73:E74))</f>
        <v>1694.893534044146</v>
      </c>
      <c r="F68" s="157">
        <f>IF(SUM(RES_hhdet_in_tes!F69:F70,RES_hhdet_in_tes!F73:F74)=0,0,SUM(RES_hhdet_in_tes!F69:F70,RES_hhdet_in_tes!F73:F74)/0.086*1000000/SUM(RES_hhdet_in_new!F69:F70,RES_hhdet_in_new!F73:F74))</f>
        <v>1720.4240773337399</v>
      </c>
      <c r="G68" s="157">
        <f>IF(SUM(RES_hhdet_in_tes!G69:G70,RES_hhdet_in_tes!G73:G74)=0,0,SUM(RES_hhdet_in_tes!G69:G70,RES_hhdet_in_tes!G73:G74)/0.086*1000000/SUM(RES_hhdet_in_new!G69:G70,RES_hhdet_in_new!G73:G74))</f>
        <v>1731.2607044843676</v>
      </c>
      <c r="H68" s="157">
        <f>IF(SUM(RES_hhdet_in_tes!H69:H70,RES_hhdet_in_tes!H73:H74)=0,0,SUM(RES_hhdet_in_tes!H69:H70,RES_hhdet_in_tes!H73:H74)/0.086*1000000/SUM(RES_hhdet_in_new!H69:H70,RES_hhdet_in_new!H73:H74))</f>
        <v>1716.309911787627</v>
      </c>
      <c r="I68" s="157">
        <f>IF(SUM(RES_hhdet_in_tes!I69:I70,RES_hhdet_in_tes!I73:I74)=0,0,SUM(RES_hhdet_in_tes!I69:I70,RES_hhdet_in_tes!I73:I74)/0.086*1000000/SUM(RES_hhdet_in_new!I69:I70,RES_hhdet_in_new!I73:I74))</f>
        <v>1709.2557074082549</v>
      </c>
      <c r="J68" s="157">
        <f>IF(SUM(RES_hhdet_in_tes!J69:J70,RES_hhdet_in_tes!J73:J74)=0,0,SUM(RES_hhdet_in_tes!J69:J70,RES_hhdet_in_tes!J73:J74)/0.086*1000000/SUM(RES_hhdet_in_new!J69:J70,RES_hhdet_in_new!J73:J74))</f>
        <v>1666.9383155176015</v>
      </c>
      <c r="K68" s="157">
        <f>IF(SUM(RES_hhdet_in_tes!K69:K70,RES_hhdet_in_tes!K73:K74)=0,0,SUM(RES_hhdet_in_tes!K69:K70,RES_hhdet_in_tes!K73:K74)/0.086*1000000/SUM(RES_hhdet_in_new!K69:K70,RES_hhdet_in_new!K73:K74))</f>
        <v>1663.5706230063847</v>
      </c>
      <c r="L68" s="157">
        <f>IF(SUM(RES_hhdet_in_tes!L69:L70,RES_hhdet_in_tes!L73:L74)=0,0,SUM(RES_hhdet_in_tes!L69:L70,RES_hhdet_in_tes!L73:L74)/0.086*1000000/SUM(RES_hhdet_in_new!L69:L70,RES_hhdet_in_new!L73:L74))</f>
        <v>1736.1629272872317</v>
      </c>
      <c r="M68" s="157">
        <f>IF(SUM(RES_hhdet_in_tes!M69:M70,RES_hhdet_in_tes!M73:M74)=0,0,SUM(RES_hhdet_in_tes!M69:M70,RES_hhdet_in_tes!M73:M74)/0.086*1000000/SUM(RES_hhdet_in_new!M69:M70,RES_hhdet_in_new!M73:M74))</f>
        <v>1750.7610978269279</v>
      </c>
      <c r="N68" s="157">
        <f>IF(SUM(RES_hhdet_in_tes!N69:N70,RES_hhdet_in_tes!N73:N74)=0,0,SUM(RES_hhdet_in_tes!N69:N70,RES_hhdet_in_tes!N73:N74)/0.086*1000000/SUM(RES_hhdet_in_new!N69:N70,RES_hhdet_in_new!N73:N74))</f>
        <v>1780.7943379005799</v>
      </c>
      <c r="O68" s="157">
        <f>IF(SUM(RES_hhdet_in_tes!O69:O70,RES_hhdet_in_tes!O73:O74)=0,0,SUM(RES_hhdet_in_tes!O69:O70,RES_hhdet_in_tes!O73:O74)/0.086*1000000/SUM(RES_hhdet_in_new!O69:O70,RES_hhdet_in_new!O73:O74))</f>
        <v>1672.0985825033174</v>
      </c>
      <c r="P68" s="157">
        <f>IF(SUM(RES_hhdet_in_tes!P69:P70,RES_hhdet_in_tes!P73:P74)=0,0,SUM(RES_hhdet_in_tes!P69:P70,RES_hhdet_in_tes!P73:P74)/0.086*1000000/SUM(RES_hhdet_in_new!P69:P70,RES_hhdet_in_new!P73:P74))</f>
        <v>1745.0829079840905</v>
      </c>
      <c r="Q68" s="157">
        <f>IF(SUM(RES_hhdet_in_tes!Q69:Q70,RES_hhdet_in_tes!Q73:Q74)=0,0,SUM(RES_hhdet_in_tes!Q69:Q70,RES_hhdet_in_tes!Q73:Q74)/0.086*1000000/SUM(RES_hhdet_in_new!Q69:Q70,RES_hhdet_in_new!Q73:Q74))</f>
        <v>1669.0932768578073</v>
      </c>
    </row>
    <row r="69" spans="1:17" ht="12" customHeight="1" x14ac:dyDescent="0.25">
      <c r="A69" s="167" t="s">
        <v>160</v>
      </c>
      <c r="B69" s="132"/>
      <c r="C69" s="132">
        <f>IF(RES_hhdet_in_tes!C69=0,0,RES_hhdet_in_tes!C69/0.086*1000000/RES_hhdet_in_new!C69)</f>
        <v>1686.2431745680062</v>
      </c>
      <c r="D69" s="132">
        <f>IF(RES_hhdet_in_tes!D69=0,0,RES_hhdet_in_tes!D69/0.086*1000000/RES_hhdet_in_new!D69)</f>
        <v>1670.9695979650103</v>
      </c>
      <c r="E69" s="132">
        <f>IF(RES_hhdet_in_tes!E69=0,0,RES_hhdet_in_tes!E69/0.086*1000000/RES_hhdet_in_new!E69)</f>
        <v>1668.603621767588</v>
      </c>
      <c r="F69" s="132">
        <f>IF(RES_hhdet_in_tes!F69=0,0,RES_hhdet_in_tes!F69/0.086*1000000/RES_hhdet_in_new!F69)</f>
        <v>1679.0686502700967</v>
      </c>
      <c r="G69" s="132">
        <f>IF(RES_hhdet_in_tes!G69=0,0,RES_hhdet_in_tes!G69/0.086*1000000/RES_hhdet_in_new!G69)</f>
        <v>0</v>
      </c>
      <c r="H69" s="132">
        <f>IF(RES_hhdet_in_tes!H69=0,0,RES_hhdet_in_tes!H69/0.086*1000000/RES_hhdet_in_new!H69)</f>
        <v>0</v>
      </c>
      <c r="I69" s="132">
        <f>IF(RES_hhdet_in_tes!I69=0,0,RES_hhdet_in_tes!I69/0.086*1000000/RES_hhdet_in_new!I69)</f>
        <v>1565.1555195006579</v>
      </c>
      <c r="J69" s="132">
        <f>IF(RES_hhdet_in_tes!J69=0,0,RES_hhdet_in_tes!J69/0.086*1000000/RES_hhdet_in_new!J69)</f>
        <v>1554.2432219534426</v>
      </c>
      <c r="K69" s="132">
        <f>IF(RES_hhdet_in_tes!K69=0,0,RES_hhdet_in_tes!K69/0.086*1000000/RES_hhdet_in_new!K69)</f>
        <v>0</v>
      </c>
      <c r="L69" s="132">
        <f>IF(RES_hhdet_in_tes!L69=0,0,RES_hhdet_in_tes!L69/0.086*1000000/RES_hhdet_in_new!L69)</f>
        <v>0</v>
      </c>
      <c r="M69" s="132">
        <f>IF(RES_hhdet_in_tes!M69=0,0,RES_hhdet_in_tes!M69/0.086*1000000/RES_hhdet_in_new!M69)</f>
        <v>1612.7072574626152</v>
      </c>
      <c r="N69" s="132">
        <f>IF(RES_hhdet_in_tes!N69=0,0,RES_hhdet_in_tes!N69/0.086*1000000/RES_hhdet_in_new!N69)</f>
        <v>0</v>
      </c>
      <c r="O69" s="132">
        <f>IF(RES_hhdet_in_tes!O69=0,0,RES_hhdet_in_tes!O69/0.086*1000000/RES_hhdet_in_new!O69)</f>
        <v>0</v>
      </c>
      <c r="P69" s="132">
        <f>IF(RES_hhdet_in_tes!P69=0,0,RES_hhdet_in_tes!P69/0.086*1000000/RES_hhdet_in_new!P69)</f>
        <v>1606.6731103331188</v>
      </c>
      <c r="Q69" s="132">
        <f>IF(RES_hhdet_in_tes!Q69=0,0,RES_hhdet_in_tes!Q69/0.086*1000000/RES_hhdet_in_new!Q69)</f>
        <v>1622.6048121660208</v>
      </c>
    </row>
    <row r="70" spans="1:17" ht="12" customHeight="1" x14ac:dyDescent="0.25">
      <c r="A70" s="167" t="s">
        <v>159</v>
      </c>
      <c r="B70" s="132"/>
      <c r="C70" s="132">
        <f>IF(RES_hhdet_in_tes!C70=0,0,RES_hhdet_in_tes!C70/0.086*1000000/RES_hhdet_in_new!C70)</f>
        <v>1692.2936772649357</v>
      </c>
      <c r="D70" s="132">
        <f>IF(RES_hhdet_in_tes!D70=0,0,RES_hhdet_in_tes!D70/0.086*1000000/RES_hhdet_in_new!D70)</f>
        <v>1685.9785317059632</v>
      </c>
      <c r="E70" s="132">
        <f>IF(RES_hhdet_in_tes!E70=0,0,RES_hhdet_in_tes!E70/0.086*1000000/RES_hhdet_in_new!E70)</f>
        <v>1690.2210967138219</v>
      </c>
      <c r="F70" s="132">
        <f>IF(RES_hhdet_in_tes!F70=0,0,RES_hhdet_in_tes!F70/0.086*1000000/RES_hhdet_in_new!F70)</f>
        <v>1699.5932325493231</v>
      </c>
      <c r="G70" s="132">
        <f>IF(RES_hhdet_in_tes!G70=0,0,RES_hhdet_in_tes!G70/0.086*1000000/RES_hhdet_in_new!G70)</f>
        <v>1689.5025981538095</v>
      </c>
      <c r="H70" s="132">
        <f>IF(RES_hhdet_in_tes!H70=0,0,RES_hhdet_in_tes!H70/0.086*1000000/RES_hhdet_in_new!H70)</f>
        <v>1676.815909295241</v>
      </c>
      <c r="I70" s="132">
        <f>IF(RES_hhdet_in_tes!I70=0,0,RES_hhdet_in_tes!I70/0.086*1000000/RES_hhdet_in_new!I70)</f>
        <v>1629.4257077082787</v>
      </c>
      <c r="J70" s="132">
        <f>IF(RES_hhdet_in_tes!J70=0,0,RES_hhdet_in_tes!J70/0.086*1000000/RES_hhdet_in_new!J70)</f>
        <v>1617.0511459267273</v>
      </c>
      <c r="K70" s="132">
        <f>IF(RES_hhdet_in_tes!K70=0,0,RES_hhdet_in_tes!K70/0.086*1000000/RES_hhdet_in_new!K70)</f>
        <v>1663.5706230063847</v>
      </c>
      <c r="L70" s="132">
        <f>IF(RES_hhdet_in_tes!L70=0,0,RES_hhdet_in_tes!L70/0.086*1000000/RES_hhdet_in_new!L70)</f>
        <v>1699.6178474325989</v>
      </c>
      <c r="M70" s="132">
        <f>IF(RES_hhdet_in_tes!M70=0,0,RES_hhdet_in_tes!M70/0.086*1000000/RES_hhdet_in_new!M70)</f>
        <v>1670.6084775387956</v>
      </c>
      <c r="N70" s="132">
        <f>IF(RES_hhdet_in_tes!N70=0,0,RES_hhdet_in_tes!N70/0.086*1000000/RES_hhdet_in_new!N70)</f>
        <v>1675.5315906353103</v>
      </c>
      <c r="O70" s="132">
        <f>IF(RES_hhdet_in_tes!O70=0,0,RES_hhdet_in_tes!O70/0.086*1000000/RES_hhdet_in_new!O70)</f>
        <v>1672.0985825033174</v>
      </c>
      <c r="P70" s="132">
        <f>IF(RES_hhdet_in_tes!P70=0,0,RES_hhdet_in_tes!P70/0.086*1000000/RES_hhdet_in_new!P70)</f>
        <v>1661.6215428688536</v>
      </c>
      <c r="Q70" s="132">
        <f>IF(RES_hhdet_in_tes!Q70=0,0,RES_hhdet_in_tes!Q70/0.086*1000000/RES_hhdet_in_new!Q70)</f>
        <v>1670.608678367262</v>
      </c>
    </row>
    <row r="71" spans="1:17" ht="12" customHeight="1" x14ac:dyDescent="0.25">
      <c r="A71" s="166" t="s">
        <v>109</v>
      </c>
      <c r="B71" s="165"/>
      <c r="C71" s="165">
        <f>IF(RES_hhdet_in_tes!C71=0,0,RES_hhdet_in_tes!C71/0.086*1000000/RES_hhdet_in_new!C70)</f>
        <v>1100.5658699131066</v>
      </c>
      <c r="D71" s="165">
        <f>IF(RES_hhdet_in_tes!D71=0,0,RES_hhdet_in_tes!D71/0.086*1000000/RES_hhdet_in_new!D70)</f>
        <v>1091.6397769131947</v>
      </c>
      <c r="E71" s="165">
        <f>IF(RES_hhdet_in_tes!E71=0,0,RES_hhdet_in_tes!E71/0.086*1000000/RES_hhdet_in_new!E70)</f>
        <v>1094.9387458969591</v>
      </c>
      <c r="F71" s="165">
        <f>IF(RES_hhdet_in_tes!F71=0,0,RES_hhdet_in_tes!F71/0.086*1000000/RES_hhdet_in_new!F70)</f>
        <v>1104.9686349323131</v>
      </c>
      <c r="G71" s="165">
        <f>IF(RES_hhdet_in_tes!G71=0,0,RES_hhdet_in_tes!G71/0.086*1000000/RES_hhdet_in_new!G70)</f>
        <v>1092.2974114020872</v>
      </c>
      <c r="H71" s="165">
        <f>IF(RES_hhdet_in_tes!H71=0,0,RES_hhdet_in_tes!H71/0.086*1000000/RES_hhdet_in_new!H70)</f>
        <v>1083.0935965724825</v>
      </c>
      <c r="I71" s="165">
        <f>IF(RES_hhdet_in_tes!I71=0,0,RES_hhdet_in_tes!I71/0.086*1000000/RES_hhdet_in_new!I70)</f>
        <v>1040.0484246184926</v>
      </c>
      <c r="J71" s="165">
        <f>IF(RES_hhdet_in_tes!J71=0,0,RES_hhdet_in_tes!J71/0.086*1000000/RES_hhdet_in_new!J70)</f>
        <v>1032.8540986894088</v>
      </c>
      <c r="K71" s="165">
        <f>IF(RES_hhdet_in_tes!K71=0,0,RES_hhdet_in_tes!K71/0.086*1000000/RES_hhdet_in_new!K70)</f>
        <v>1072.4080866484019</v>
      </c>
      <c r="L71" s="165">
        <f>IF(RES_hhdet_in_tes!L71=0,0,RES_hhdet_in_tes!L71/0.086*1000000/RES_hhdet_in_new!L70)</f>
        <v>1096.2401668720333</v>
      </c>
      <c r="M71" s="165">
        <f>IF(RES_hhdet_in_tes!M71=0,0,RES_hhdet_in_tes!M71/0.086*1000000/RES_hhdet_in_new!M70)</f>
        <v>1084.6227816746832</v>
      </c>
      <c r="N71" s="165">
        <f>IF(RES_hhdet_in_tes!N71=0,0,RES_hhdet_in_tes!N71/0.086*1000000/RES_hhdet_in_new!N70)</f>
        <v>1081.9462013763118</v>
      </c>
      <c r="O71" s="165">
        <f>IF(RES_hhdet_in_tes!O71=0,0,RES_hhdet_in_tes!O71/0.086*1000000/RES_hhdet_in_new!O70)</f>
        <v>1068.9748379581613</v>
      </c>
      <c r="P71" s="165">
        <f>IF(RES_hhdet_in_tes!P71=0,0,RES_hhdet_in_tes!P71/0.086*1000000/RES_hhdet_in_new!P70)</f>
        <v>1082.2068596074425</v>
      </c>
      <c r="Q71" s="165">
        <f>IF(RES_hhdet_in_tes!Q71=0,0,RES_hhdet_in_tes!Q71/0.086*1000000/RES_hhdet_in_new!Q70)</f>
        <v>1082.3421183138125</v>
      </c>
    </row>
    <row r="72" spans="1:17" ht="12" customHeight="1" x14ac:dyDescent="0.25">
      <c r="A72" s="147" t="s">
        <v>59</v>
      </c>
      <c r="B72" s="164"/>
      <c r="C72" s="164">
        <f>IF(RES_hhdet_in_tes!C72=0,0,RES_hhdet_in_tes!C72/0.086*1000000/RES_hhdet_in_new!C70)</f>
        <v>591.7278073518288</v>
      </c>
      <c r="D72" s="164">
        <f>IF(RES_hhdet_in_tes!D72=0,0,RES_hhdet_in_tes!D72/0.086*1000000/RES_hhdet_in_new!D70)</f>
        <v>594.33875479276833</v>
      </c>
      <c r="E72" s="164">
        <f>IF(RES_hhdet_in_tes!E72=0,0,RES_hhdet_in_tes!E72/0.086*1000000/RES_hhdet_in_new!E70)</f>
        <v>595.28235081686273</v>
      </c>
      <c r="F72" s="164">
        <f>IF(RES_hhdet_in_tes!F72=0,0,RES_hhdet_in_tes!F72/0.086*1000000/RES_hhdet_in_new!F70)</f>
        <v>594.62459761700961</v>
      </c>
      <c r="G72" s="164">
        <f>IF(RES_hhdet_in_tes!G72=0,0,RES_hhdet_in_tes!G72/0.086*1000000/RES_hhdet_in_new!G70)</f>
        <v>597.20518675172252</v>
      </c>
      <c r="H72" s="164">
        <f>IF(RES_hhdet_in_tes!H72=0,0,RES_hhdet_in_tes!H72/0.086*1000000/RES_hhdet_in_new!H70)</f>
        <v>593.72231272275826</v>
      </c>
      <c r="I72" s="164">
        <f>IF(RES_hhdet_in_tes!I72=0,0,RES_hhdet_in_tes!I72/0.086*1000000/RES_hhdet_in_new!I70)</f>
        <v>589.37728308978592</v>
      </c>
      <c r="J72" s="164">
        <f>IF(RES_hhdet_in_tes!J72=0,0,RES_hhdet_in_tes!J72/0.086*1000000/RES_hhdet_in_new!J70)</f>
        <v>584.19704723731854</v>
      </c>
      <c r="K72" s="164">
        <f>IF(RES_hhdet_in_tes!K72=0,0,RES_hhdet_in_tes!K72/0.086*1000000/RES_hhdet_in_new!K70)</f>
        <v>591.16253635798307</v>
      </c>
      <c r="L72" s="164">
        <f>IF(RES_hhdet_in_tes!L72=0,0,RES_hhdet_in_tes!L72/0.086*1000000/RES_hhdet_in_new!L70)</f>
        <v>603.37768056056552</v>
      </c>
      <c r="M72" s="164">
        <f>IF(RES_hhdet_in_tes!M72=0,0,RES_hhdet_in_tes!M72/0.086*1000000/RES_hhdet_in_new!M70)</f>
        <v>585.98569586411259</v>
      </c>
      <c r="N72" s="164">
        <f>IF(RES_hhdet_in_tes!N72=0,0,RES_hhdet_in_tes!N72/0.086*1000000/RES_hhdet_in_new!N70)</f>
        <v>593.58538925899859</v>
      </c>
      <c r="O72" s="164">
        <f>IF(RES_hhdet_in_tes!O72=0,0,RES_hhdet_in_tes!O72/0.086*1000000/RES_hhdet_in_new!O70)</f>
        <v>603.12374454515646</v>
      </c>
      <c r="P72" s="164">
        <f>IF(RES_hhdet_in_tes!P72=0,0,RES_hhdet_in_tes!P72/0.086*1000000/RES_hhdet_in_new!P70)</f>
        <v>579.41468326141126</v>
      </c>
      <c r="Q72" s="164">
        <f>IF(RES_hhdet_in_tes!Q72=0,0,RES_hhdet_in_tes!Q72/0.086*1000000/RES_hhdet_in_new!Q70)</f>
        <v>588.26656005344921</v>
      </c>
    </row>
    <row r="73" spans="1:17" ht="12" customHeight="1" x14ac:dyDescent="0.25">
      <c r="A73" s="163" t="s">
        <v>142</v>
      </c>
      <c r="B73" s="162"/>
      <c r="C73" s="162">
        <f>IF(RES_hhdet_in_tes!C73=0,0,RES_hhdet_in_tes!C73/0.086*1000000/RES_hhdet_in_new!C73)</f>
        <v>1858.5409254867711</v>
      </c>
      <c r="D73" s="162">
        <f>IF(RES_hhdet_in_tes!D73=0,0,RES_hhdet_in_tes!D73/0.086*1000000/RES_hhdet_in_new!D73)</f>
        <v>1857.7162016008522</v>
      </c>
      <c r="E73" s="162">
        <f>IF(RES_hhdet_in_tes!E73=0,0,RES_hhdet_in_tes!E73/0.086*1000000/RES_hhdet_in_new!E73)</f>
        <v>1852.0584774004412</v>
      </c>
      <c r="F73" s="162">
        <f>IF(RES_hhdet_in_tes!F73=0,0,RES_hhdet_in_tes!F73/0.086*1000000/RES_hhdet_in_new!F73)</f>
        <v>1796.1729724795787</v>
      </c>
      <c r="G73" s="162">
        <f>IF(RES_hhdet_in_tes!G73=0,0,RES_hhdet_in_tes!G73/0.086*1000000/RES_hhdet_in_new!G73)</f>
        <v>0</v>
      </c>
      <c r="H73" s="162">
        <f>IF(RES_hhdet_in_tes!H73=0,0,RES_hhdet_in_tes!H73/0.086*1000000/RES_hhdet_in_new!H73)</f>
        <v>1782.7415887074537</v>
      </c>
      <c r="I73" s="162">
        <f>IF(RES_hhdet_in_tes!I73=0,0,RES_hhdet_in_tes!I73/0.086*1000000/RES_hhdet_in_new!I73)</f>
        <v>1928.9664264231433</v>
      </c>
      <c r="J73" s="162">
        <f>IF(RES_hhdet_in_tes!J73=0,0,RES_hhdet_in_tes!J73/0.086*1000000/RES_hhdet_in_new!J73)</f>
        <v>1809.2825941966175</v>
      </c>
      <c r="K73" s="162">
        <f>IF(RES_hhdet_in_tes!K73=0,0,RES_hhdet_in_tes!K73/0.086*1000000/RES_hhdet_in_new!K73)</f>
        <v>0</v>
      </c>
      <c r="L73" s="162">
        <f>IF(RES_hhdet_in_tes!L73=0,0,RES_hhdet_in_tes!L73/0.086*1000000/RES_hhdet_in_new!L73)</f>
        <v>1879.9812345314838</v>
      </c>
      <c r="M73" s="162">
        <f>IF(RES_hhdet_in_tes!M73=0,0,RES_hhdet_in_tes!M73/0.086*1000000/RES_hhdet_in_new!M73)</f>
        <v>1973.7591306473198</v>
      </c>
      <c r="N73" s="162">
        <f>IF(RES_hhdet_in_tes!N73=0,0,RES_hhdet_in_tes!N73/0.086*1000000/RES_hhdet_in_new!N73)</f>
        <v>1972.6378391384212</v>
      </c>
      <c r="O73" s="162">
        <f>IF(RES_hhdet_in_tes!O73=0,0,RES_hhdet_in_tes!O73/0.086*1000000/RES_hhdet_in_new!O73)</f>
        <v>0</v>
      </c>
      <c r="P73" s="162">
        <f>IF(RES_hhdet_in_tes!P73=0,0,RES_hhdet_in_tes!P73/0.086*1000000/RES_hhdet_in_new!P73)</f>
        <v>2089.0254716492159</v>
      </c>
      <c r="Q73" s="162">
        <f>IF(RES_hhdet_in_tes!Q73=0,0,RES_hhdet_in_tes!Q73/0.086*1000000/RES_hhdet_in_new!Q73)</f>
        <v>2023.2569345432134</v>
      </c>
    </row>
    <row r="74" spans="1:17" ht="12" customHeight="1" x14ac:dyDescent="0.25">
      <c r="A74" s="161" t="s">
        <v>141</v>
      </c>
      <c r="B74" s="160"/>
      <c r="C74" s="160">
        <f>IF(RES_hhdet_in_tes!C74=0,0,RES_hhdet_in_tes!C74/0.086*1000000/RES_hhdet_in_new!C74)</f>
        <v>1799.7506778262837</v>
      </c>
      <c r="D74" s="160">
        <f>IF(RES_hhdet_in_tes!D74=0,0,RES_hhdet_in_tes!D74/0.086*1000000/RES_hhdet_in_new!D74)</f>
        <v>1807.6157167540289</v>
      </c>
      <c r="E74" s="160">
        <f>IF(RES_hhdet_in_tes!E74=0,0,RES_hhdet_in_tes!E74/0.086*1000000/RES_hhdet_in_new!E74)</f>
        <v>1804.2179748505134</v>
      </c>
      <c r="F74" s="160">
        <f>IF(RES_hhdet_in_tes!F74=0,0,RES_hhdet_in_tes!F74/0.086*1000000/RES_hhdet_in_new!F74)</f>
        <v>1769.1378626683932</v>
      </c>
      <c r="G74" s="160">
        <f>IF(RES_hhdet_in_tes!G74=0,0,RES_hhdet_in_tes!G74/0.086*1000000/RES_hhdet_in_new!G74)</f>
        <v>1798.5247171205297</v>
      </c>
      <c r="H74" s="160">
        <f>IF(RES_hhdet_in_tes!H74=0,0,RES_hhdet_in_tes!H74/0.086*1000000/RES_hhdet_in_new!H74)</f>
        <v>1771.7496329677303</v>
      </c>
      <c r="I74" s="160">
        <f>IF(RES_hhdet_in_tes!I74=0,0,RES_hhdet_in_tes!I74/0.086*1000000/RES_hhdet_in_new!I74)</f>
        <v>1864.7204868364774</v>
      </c>
      <c r="J74" s="160">
        <f>IF(RES_hhdet_in_tes!J74=0,0,RES_hhdet_in_tes!J74/0.086*1000000/RES_hhdet_in_new!J74)</f>
        <v>1775.6763889343154</v>
      </c>
      <c r="K74" s="160">
        <f>IF(RES_hhdet_in_tes!K74=0,0,RES_hhdet_in_tes!K74/0.086*1000000/RES_hhdet_in_new!K74)</f>
        <v>0</v>
      </c>
      <c r="L74" s="160">
        <f>IF(RES_hhdet_in_tes!L74=0,0,RES_hhdet_in_tes!L74/0.086*1000000/RES_hhdet_in_new!L74)</f>
        <v>1812.5564072890861</v>
      </c>
      <c r="M74" s="160">
        <f>IF(RES_hhdet_in_tes!M74=0,0,RES_hhdet_in_tes!M74/0.086*1000000/RES_hhdet_in_new!M74)</f>
        <v>1876.6140648373905</v>
      </c>
      <c r="N74" s="160">
        <f>IF(RES_hhdet_in_tes!N74=0,0,RES_hhdet_in_tes!N74/0.086*1000000/RES_hhdet_in_new!N74)</f>
        <v>1876.8701510398416</v>
      </c>
      <c r="O74" s="160">
        <f>IF(RES_hhdet_in_tes!O74=0,0,RES_hhdet_in_tes!O74/0.086*1000000/RES_hhdet_in_new!O74)</f>
        <v>0</v>
      </c>
      <c r="P74" s="160">
        <f>IF(RES_hhdet_in_tes!P74=0,0,RES_hhdet_in_tes!P74/0.086*1000000/RES_hhdet_in_new!P74)</f>
        <v>1950.1928568671212</v>
      </c>
      <c r="Q74" s="160">
        <f>IF(RES_hhdet_in_tes!Q74=0,0,RES_hhdet_in_tes!Q74/0.086*1000000/RES_hhdet_in_new!Q74)</f>
        <v>1903.6745478085022</v>
      </c>
    </row>
    <row r="75" spans="1:17" ht="12" customHeight="1" x14ac:dyDescent="0.25">
      <c r="A75" s="148" t="s">
        <v>60</v>
      </c>
      <c r="B75" s="156"/>
      <c r="C75" s="156">
        <f>IF(RES_hhdet_in_tes!C75=0,0,RES_hhdet_in_tes!C75/0.086*1000000/RES_hhdet_in_new!C74)</f>
        <v>1208.0516015664007</v>
      </c>
      <c r="D75" s="156">
        <f>IF(RES_hhdet_in_tes!D75=0,0,RES_hhdet_in_tes!D75/0.086*1000000/RES_hhdet_in_new!D74)</f>
        <v>1213.2286258773729</v>
      </c>
      <c r="E75" s="156">
        <f>IF(RES_hhdet_in_tes!E75=0,0,RES_hhdet_in_tes!E75/0.086*1000000/RES_hhdet_in_new!E74)</f>
        <v>1208.9449016683875</v>
      </c>
      <c r="F75" s="156">
        <f>IF(RES_hhdet_in_tes!F75=0,0,RES_hhdet_in_tes!F75/0.086*1000000/RES_hhdet_in_new!F74)</f>
        <v>1174.4541893663909</v>
      </c>
      <c r="G75" s="156">
        <f>IF(RES_hhdet_in_tes!G75=0,0,RES_hhdet_in_tes!G75/0.086*1000000/RES_hhdet_in_new!G74)</f>
        <v>1201.0627307853483</v>
      </c>
      <c r="H75" s="156">
        <f>IF(RES_hhdet_in_tes!H75=0,0,RES_hhdet_in_tes!H75/0.086*1000000/RES_hhdet_in_new!H74)</f>
        <v>1177.6784921706794</v>
      </c>
      <c r="I75" s="156">
        <f>IF(RES_hhdet_in_tes!I75=0,0,RES_hhdet_in_tes!I75/0.086*1000000/RES_hhdet_in_new!I74)</f>
        <v>1274.9665116965293</v>
      </c>
      <c r="J75" s="156">
        <f>IF(RES_hhdet_in_tes!J75=0,0,RES_hhdet_in_tes!J75/0.086*1000000/RES_hhdet_in_new!J74)</f>
        <v>1191.0608053671294</v>
      </c>
      <c r="K75" s="156">
        <f>IF(RES_hhdet_in_tes!K75=0,0,RES_hhdet_in_tes!K75/0.086*1000000/RES_hhdet_in_new!K74)</f>
        <v>0</v>
      </c>
      <c r="L75" s="156">
        <f>IF(RES_hhdet_in_tes!L75=0,0,RES_hhdet_in_tes!L75/0.086*1000000/RES_hhdet_in_new!L74)</f>
        <v>1208.5424301360295</v>
      </c>
      <c r="M75" s="156">
        <f>IF(RES_hhdet_in_tes!M75=0,0,RES_hhdet_in_tes!M75/0.086*1000000/RES_hhdet_in_new!M74)</f>
        <v>1290.0863913277708</v>
      </c>
      <c r="N75" s="156">
        <f>IF(RES_hhdet_in_tes!N75=0,0,RES_hhdet_in_tes!N75/0.086*1000000/RES_hhdet_in_new!N74)</f>
        <v>1282.8183380497653</v>
      </c>
      <c r="O75" s="156">
        <f>IF(RES_hhdet_in_tes!O75=0,0,RES_hhdet_in_tes!O75/0.086*1000000/RES_hhdet_in_new!O74)</f>
        <v>0</v>
      </c>
      <c r="P75" s="156">
        <f>IF(RES_hhdet_in_tes!P75=0,0,RES_hhdet_in_tes!P75/0.086*1000000/RES_hhdet_in_new!P74)</f>
        <v>1370.4649142438968</v>
      </c>
      <c r="Q75" s="156">
        <f>IF(RES_hhdet_in_tes!Q75=0,0,RES_hhdet_in_tes!Q75/0.086*1000000/RES_hhdet_in_new!Q74)</f>
        <v>1315.1170074531256</v>
      </c>
    </row>
    <row r="76" spans="1:17" ht="12" customHeight="1" x14ac:dyDescent="0.25">
      <c r="A76" s="148" t="s">
        <v>59</v>
      </c>
      <c r="B76" s="156"/>
      <c r="C76" s="156">
        <f>IF(RES_hhdet_in_tes!C76=0,0,RES_hhdet_in_tes!C76/0.086*1000000/RES_hhdet_in_new!C74)</f>
        <v>591.69907625988276</v>
      </c>
      <c r="D76" s="156">
        <f>IF(RES_hhdet_in_tes!D76=0,0,RES_hhdet_in_tes!D76/0.086*1000000/RES_hhdet_in_new!D74)</f>
        <v>594.38709087665552</v>
      </c>
      <c r="E76" s="156">
        <f>IF(RES_hhdet_in_tes!E76=0,0,RES_hhdet_in_tes!E76/0.086*1000000/RES_hhdet_in_new!E74)</f>
        <v>595.27307318212593</v>
      </c>
      <c r="F76" s="156">
        <f>IF(RES_hhdet_in_tes!F76=0,0,RES_hhdet_in_tes!F76/0.086*1000000/RES_hhdet_in_new!F74)</f>
        <v>594.68367330200249</v>
      </c>
      <c r="G76" s="156">
        <f>IF(RES_hhdet_in_tes!G76=0,0,RES_hhdet_in_tes!G76/0.086*1000000/RES_hhdet_in_new!G74)</f>
        <v>597.46198633518145</v>
      </c>
      <c r="H76" s="156">
        <f>IF(RES_hhdet_in_tes!H76=0,0,RES_hhdet_in_tes!H76/0.086*1000000/RES_hhdet_in_new!H74)</f>
        <v>594.07114079705104</v>
      </c>
      <c r="I76" s="156">
        <f>IF(RES_hhdet_in_tes!I76=0,0,RES_hhdet_in_tes!I76/0.086*1000000/RES_hhdet_in_new!I74)</f>
        <v>589.75397513994778</v>
      </c>
      <c r="J76" s="156">
        <f>IF(RES_hhdet_in_tes!J76=0,0,RES_hhdet_in_tes!J76/0.086*1000000/RES_hhdet_in_new!J74)</f>
        <v>584.61558356718558</v>
      </c>
      <c r="K76" s="156">
        <f>IF(RES_hhdet_in_tes!K76=0,0,RES_hhdet_in_tes!K76/0.086*1000000/RES_hhdet_in_new!K74)</f>
        <v>0</v>
      </c>
      <c r="L76" s="156">
        <f>IF(RES_hhdet_in_tes!L76=0,0,RES_hhdet_in_tes!L76/0.086*1000000/RES_hhdet_in_new!L74)</f>
        <v>604.01397715305666</v>
      </c>
      <c r="M76" s="156">
        <f>IF(RES_hhdet_in_tes!M76=0,0,RES_hhdet_in_tes!M76/0.086*1000000/RES_hhdet_in_new!M74)</f>
        <v>586.52767350961994</v>
      </c>
      <c r="N76" s="156">
        <f>IF(RES_hhdet_in_tes!N76=0,0,RES_hhdet_in_tes!N76/0.086*1000000/RES_hhdet_in_new!N74)</f>
        <v>594.05181299007643</v>
      </c>
      <c r="O76" s="156">
        <f>IF(RES_hhdet_in_tes!O76=0,0,RES_hhdet_in_tes!O76/0.086*1000000/RES_hhdet_in_new!O74)</f>
        <v>0</v>
      </c>
      <c r="P76" s="156">
        <f>IF(RES_hhdet_in_tes!P76=0,0,RES_hhdet_in_tes!P76/0.086*1000000/RES_hhdet_in_new!P74)</f>
        <v>579.72794262322395</v>
      </c>
      <c r="Q76" s="156">
        <f>IF(RES_hhdet_in_tes!Q76=0,0,RES_hhdet_in_tes!Q76/0.086*1000000/RES_hhdet_in_new!Q74)</f>
        <v>588.55754035537655</v>
      </c>
    </row>
    <row r="77" spans="1:17" ht="12" customHeight="1" x14ac:dyDescent="0.25">
      <c r="A77" s="158" t="s">
        <v>62</v>
      </c>
      <c r="B77" s="157"/>
      <c r="C77" s="157">
        <f>IF(SUM(RES_hhdet_in_tes!C78:C79)=0,0,SUM(RES_hhdet_in_tes!C78:C79)/0.086*1000000/SUM(RES_hhdet_in_new!C78:C79))</f>
        <v>605.54149279480373</v>
      </c>
      <c r="D77" s="157">
        <f>IF(SUM(RES_hhdet_in_tes!D78:D79)=0,0,SUM(RES_hhdet_in_tes!D78:D79)/0.086*1000000/SUM(RES_hhdet_in_new!D78:D79))</f>
        <v>622.54924249497742</v>
      </c>
      <c r="E77" s="157">
        <f>IF(SUM(RES_hhdet_in_tes!E78:E79)=0,0,SUM(RES_hhdet_in_tes!E78:E79)/0.086*1000000/SUM(RES_hhdet_in_new!E78:E79))</f>
        <v>615.61250703417807</v>
      </c>
      <c r="F77" s="157">
        <f>IF(SUM(RES_hhdet_in_tes!F78:F79)=0,0,SUM(RES_hhdet_in_tes!F78:F79)/0.086*1000000/SUM(RES_hhdet_in_new!F78:F79))</f>
        <v>615.20381813166352</v>
      </c>
      <c r="G77" s="157">
        <f>IF(SUM(RES_hhdet_in_tes!G78:G79)=0,0,SUM(RES_hhdet_in_tes!G78:G79)/0.086*1000000/SUM(RES_hhdet_in_new!G78:G79))</f>
        <v>618.81013646171414</v>
      </c>
      <c r="H77" s="157">
        <f>IF(SUM(RES_hhdet_in_tes!H78:H79)=0,0,SUM(RES_hhdet_in_tes!H78:H79)/0.086*1000000/SUM(RES_hhdet_in_new!H78:H79))</f>
        <v>612.57016483440759</v>
      </c>
      <c r="I77" s="157">
        <f>IF(SUM(RES_hhdet_in_tes!I78:I79)=0,0,SUM(RES_hhdet_in_tes!I78:I79)/0.086*1000000/SUM(RES_hhdet_in_new!I78:I79))</f>
        <v>603.22430000996962</v>
      </c>
      <c r="J77" s="157">
        <f>IF(SUM(RES_hhdet_in_tes!J78:J79)=0,0,SUM(RES_hhdet_in_tes!J78:J79)/0.086*1000000/SUM(RES_hhdet_in_new!J78:J79))</f>
        <v>601.64317093319369</v>
      </c>
      <c r="K77" s="157">
        <f>IF(SUM(RES_hhdet_in_tes!K78:K79)=0,0,SUM(RES_hhdet_in_tes!K78:K79)/0.086*1000000/SUM(RES_hhdet_in_new!K78:K79))</f>
        <v>613.35083189333716</v>
      </c>
      <c r="L77" s="157">
        <f>IF(SUM(RES_hhdet_in_tes!L78:L79)=0,0,SUM(RES_hhdet_in_tes!L78:L79)/0.086*1000000/SUM(RES_hhdet_in_new!L78:L79))</f>
        <v>623.81888335666019</v>
      </c>
      <c r="M77" s="157">
        <f>IF(SUM(RES_hhdet_in_tes!M78:M79)=0,0,SUM(RES_hhdet_in_tes!M78:M79)/0.086*1000000/SUM(RES_hhdet_in_new!M78:M79))</f>
        <v>610.9529325582314</v>
      </c>
      <c r="N77" s="157">
        <f>IF(SUM(RES_hhdet_in_tes!N78:N79)=0,0,SUM(RES_hhdet_in_tes!N78:N79)/0.086*1000000/SUM(RES_hhdet_in_new!N78:N79))</f>
        <v>606.17618979295298</v>
      </c>
      <c r="O77" s="157">
        <f>IF(SUM(RES_hhdet_in_tes!O78:O79)=0,0,SUM(RES_hhdet_in_tes!O78:O79)/0.086*1000000/SUM(RES_hhdet_in_new!O78:O79))</f>
        <v>607.00527511236464</v>
      </c>
      <c r="P77" s="157">
        <f>IF(SUM(RES_hhdet_in_tes!P78:P79)=0,0,SUM(RES_hhdet_in_tes!P78:P79)/0.086*1000000/SUM(RES_hhdet_in_new!P78:P79))</f>
        <v>614.46512882358456</v>
      </c>
      <c r="Q77" s="157">
        <f>IF(SUM(RES_hhdet_in_tes!Q78:Q79)=0,0,SUM(RES_hhdet_in_tes!Q78:Q79)/0.086*1000000/SUM(RES_hhdet_in_new!Q78:Q79))</f>
        <v>598.78324514889414</v>
      </c>
    </row>
    <row r="78" spans="1:17" ht="12" customHeight="1" x14ac:dyDescent="0.25">
      <c r="A78" s="23" t="s">
        <v>109</v>
      </c>
      <c r="B78" s="156"/>
      <c r="C78" s="156">
        <f>IF(RES_hhdet_in_tes!C78=0,0,RES_hhdet_in_tes!C78/0.086*1000000/RES_hhdet_in_new!C78)</f>
        <v>602.28769706934281</v>
      </c>
      <c r="D78" s="156">
        <f>IF(RES_hhdet_in_tes!D78=0,0,RES_hhdet_in_tes!D78/0.086*1000000/RES_hhdet_in_new!D78)</f>
        <v>606.70092978995297</v>
      </c>
      <c r="E78" s="156">
        <f>IF(RES_hhdet_in_tes!E78=0,0,RES_hhdet_in_tes!E78/0.086*1000000/RES_hhdet_in_new!E78)</f>
        <v>615.61250703417807</v>
      </c>
      <c r="F78" s="156">
        <f>IF(RES_hhdet_in_tes!F78=0,0,RES_hhdet_in_tes!F78/0.086*1000000/RES_hhdet_in_new!F78)</f>
        <v>615.20381813166352</v>
      </c>
      <c r="G78" s="156">
        <f>IF(RES_hhdet_in_tes!G78=0,0,RES_hhdet_in_tes!G78/0.086*1000000/RES_hhdet_in_new!G78)</f>
        <v>608.65996471110827</v>
      </c>
      <c r="H78" s="156">
        <f>IF(RES_hhdet_in_tes!H78=0,0,RES_hhdet_in_tes!H78/0.086*1000000/RES_hhdet_in_new!H78)</f>
        <v>611.56442503551079</v>
      </c>
      <c r="I78" s="156">
        <f>IF(RES_hhdet_in_tes!I78=0,0,RES_hhdet_in_tes!I78/0.086*1000000/RES_hhdet_in_new!I78)</f>
        <v>596.46878674262348</v>
      </c>
      <c r="J78" s="156">
        <f>IF(RES_hhdet_in_tes!J78=0,0,RES_hhdet_in_tes!J78/0.086*1000000/RES_hhdet_in_new!J78)</f>
        <v>599.13371463461158</v>
      </c>
      <c r="K78" s="156">
        <f>IF(RES_hhdet_in_tes!K78=0,0,RES_hhdet_in_tes!K78/0.086*1000000/RES_hhdet_in_new!K78)</f>
        <v>613.35083189333716</v>
      </c>
      <c r="L78" s="156">
        <f>IF(RES_hhdet_in_tes!L78=0,0,RES_hhdet_in_tes!L78/0.086*1000000/RES_hhdet_in_new!L78)</f>
        <v>622.59121140938271</v>
      </c>
      <c r="M78" s="156">
        <f>IF(RES_hhdet_in_tes!M78=0,0,RES_hhdet_in_tes!M78/0.086*1000000/RES_hhdet_in_new!M78)</f>
        <v>603.99711074867275</v>
      </c>
      <c r="N78" s="156">
        <f>IF(RES_hhdet_in_tes!N78=0,0,RES_hhdet_in_tes!N78/0.086*1000000/RES_hhdet_in_new!N78)</f>
        <v>606.17618979295298</v>
      </c>
      <c r="O78" s="156">
        <f>IF(RES_hhdet_in_tes!O78=0,0,RES_hhdet_in_tes!O78/0.086*1000000/RES_hhdet_in_new!O78)</f>
        <v>607.00527511236464</v>
      </c>
      <c r="P78" s="156">
        <f>IF(RES_hhdet_in_tes!P78=0,0,RES_hhdet_in_tes!P78/0.086*1000000/RES_hhdet_in_new!P78)</f>
        <v>603.54458669000985</v>
      </c>
      <c r="Q78" s="156">
        <f>IF(RES_hhdet_in_tes!Q78=0,0,RES_hhdet_in_tes!Q78/0.086*1000000/RES_hhdet_in_new!Q78)</f>
        <v>598.78324514889414</v>
      </c>
    </row>
    <row r="79" spans="1:17" ht="12" customHeight="1" x14ac:dyDescent="0.25">
      <c r="A79" s="29" t="s">
        <v>140</v>
      </c>
      <c r="B79" s="57"/>
      <c r="C79" s="57">
        <f>IF(RES_hhdet_in_tes!C79=0,0,RES_hhdet_in_tes!C79/0.086*1000000/RES_hhdet_in_new!C79)</f>
        <v>653.69157015202688</v>
      </c>
      <c r="D79" s="57">
        <f>IF(RES_hhdet_in_tes!D79=0,0,RES_hhdet_in_tes!D79/0.086*1000000/RES_hhdet_in_new!D79)</f>
        <v>663.87288328811201</v>
      </c>
      <c r="E79" s="57">
        <f>IF(RES_hhdet_in_tes!E79=0,0,RES_hhdet_in_tes!E79/0.086*1000000/RES_hhdet_in_new!E79)</f>
        <v>0</v>
      </c>
      <c r="F79" s="57">
        <f>IF(RES_hhdet_in_tes!F79=0,0,RES_hhdet_in_tes!F79/0.086*1000000/RES_hhdet_in_new!F79)</f>
        <v>0</v>
      </c>
      <c r="G79" s="57">
        <f>IF(RES_hhdet_in_tes!G79=0,0,RES_hhdet_in_tes!G79/0.086*1000000/RES_hhdet_in_new!G79)</f>
        <v>644.53312546373024</v>
      </c>
      <c r="H79" s="57">
        <f>IF(RES_hhdet_in_tes!H79=0,0,RES_hhdet_in_tes!H79/0.086*1000000/RES_hhdet_in_new!H79)</f>
        <v>640.03909960472731</v>
      </c>
      <c r="I79" s="57">
        <f>IF(RES_hhdet_in_tes!I79=0,0,RES_hhdet_in_tes!I79/0.086*1000000/RES_hhdet_in_new!I79)</f>
        <v>658.30495701325856</v>
      </c>
      <c r="J79" s="57">
        <f>IF(RES_hhdet_in_tes!J79=0,0,RES_hhdet_in_tes!J79/0.086*1000000/RES_hhdet_in_new!J79)</f>
        <v>638.86985511665898</v>
      </c>
      <c r="K79" s="57">
        <f>IF(RES_hhdet_in_tes!K79=0,0,RES_hhdet_in_tes!K79/0.086*1000000/RES_hhdet_in_new!K79)</f>
        <v>0</v>
      </c>
      <c r="L79" s="57">
        <f>IF(RES_hhdet_in_tes!L79=0,0,RES_hhdet_in_tes!L79/0.086*1000000/RES_hhdet_in_new!L79)</f>
        <v>655.42078232898007</v>
      </c>
      <c r="M79" s="57">
        <f>IF(RES_hhdet_in_tes!M79=0,0,RES_hhdet_in_tes!M79/0.086*1000000/RES_hhdet_in_new!M79)</f>
        <v>669.1640244179938</v>
      </c>
      <c r="N79" s="57">
        <f>IF(RES_hhdet_in_tes!N79=0,0,RES_hhdet_in_tes!N79/0.086*1000000/RES_hhdet_in_new!N79)</f>
        <v>0</v>
      </c>
      <c r="O79" s="57">
        <f>IF(RES_hhdet_in_tes!O79=0,0,RES_hhdet_in_tes!O79/0.086*1000000/RES_hhdet_in_new!O79)</f>
        <v>0</v>
      </c>
      <c r="P79" s="57">
        <f>IF(RES_hhdet_in_tes!P79=0,0,RES_hhdet_in_tes!P79/0.086*1000000/RES_hhdet_in_new!P79)</f>
        <v>712.34200075916124</v>
      </c>
      <c r="Q79" s="57">
        <f>IF(RES_hhdet_in_tes!Q79=0,0,RES_hhdet_in_tes!Q79/0.086*1000000/RES_hhdet_in_new!Q79)</f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68">
        <f t="shared" ref="C81" si="68">SUM(C82,C85,C87,C100)</f>
        <v>14674.828045144368</v>
      </c>
      <c r="D81" s="168">
        <f t="shared" ref="D81" si="69">SUM(D82,D85,D87,D100)</f>
        <v>14001.05476625789</v>
      </c>
      <c r="E81" s="168">
        <f t="shared" ref="E81" si="70">SUM(E82,E85,E87,E100)</f>
        <v>13965.036916105128</v>
      </c>
      <c r="F81" s="168">
        <f t="shared" ref="F81" si="71">SUM(F82,F85,F87,F100)</f>
        <v>13026.626719868862</v>
      </c>
      <c r="G81" s="168">
        <f t="shared" ref="G81" si="72">SUM(G82,G85,G87,G100)</f>
        <v>13582.684555375507</v>
      </c>
      <c r="H81" s="168">
        <f t="shared" ref="H81" si="73">SUM(H82,H85,H87,H100)</f>
        <v>12883.053338869928</v>
      </c>
      <c r="I81" s="168">
        <f t="shared" ref="I81" si="74">SUM(I82,I85,I87,I100)</f>
        <v>12756.259429527498</v>
      </c>
      <c r="J81" s="168">
        <f t="shared" ref="J81" si="75">SUM(J82,J85,J87,J100)</f>
        <v>12926.797515093658</v>
      </c>
      <c r="K81" s="168">
        <f t="shared" ref="K81" si="76">SUM(K82,K85,K87,K100)</f>
        <v>12929.959141962094</v>
      </c>
      <c r="L81" s="168">
        <f t="shared" ref="L81" si="77">SUM(L82,L85,L87,L100)</f>
        <v>14191.90141447998</v>
      </c>
      <c r="M81" s="168">
        <f t="shared" ref="M81" si="78">SUM(M82,M85,M87,M100)</f>
        <v>13356.266791418915</v>
      </c>
      <c r="N81" s="168">
        <f t="shared" ref="N81" si="79">SUM(N82,N85,N87,N100)</f>
        <v>13810.033674033462</v>
      </c>
      <c r="O81" s="168">
        <f t="shared" ref="O81" si="80">SUM(O82,O85,O87,O100)</f>
        <v>14762.925142286424</v>
      </c>
      <c r="P81" s="168">
        <f t="shared" ref="P81" si="81">SUM(P82,P85,P87,P100)</f>
        <v>12907.266545081671</v>
      </c>
      <c r="Q81" s="168">
        <f t="shared" ref="Q81" si="82">SUM(Q82,Q85,Q87,Q100)</f>
        <v>13533.969698627048</v>
      </c>
    </row>
    <row r="82" spans="1:17" ht="12.95" customHeight="1" x14ac:dyDescent="0.25">
      <c r="A82" s="158" t="s">
        <v>65</v>
      </c>
      <c r="B82" s="157"/>
      <c r="C82" s="157">
        <f t="shared" ref="C82:Q82" si="83">SUM(C83:C84)</f>
        <v>10910.736730477598</v>
      </c>
      <c r="D82" s="157">
        <f t="shared" si="83"/>
        <v>10218.721348069736</v>
      </c>
      <c r="E82" s="157">
        <f t="shared" si="83"/>
        <v>10173.479649184215</v>
      </c>
      <c r="F82" s="157">
        <f t="shared" si="83"/>
        <v>9258.4801759264265</v>
      </c>
      <c r="G82" s="157">
        <f t="shared" si="83"/>
        <v>9816.5195332897001</v>
      </c>
      <c r="H82" s="157">
        <f t="shared" si="83"/>
        <v>9108.5267783740037</v>
      </c>
      <c r="I82" s="157">
        <f t="shared" si="83"/>
        <v>8851.9911277079227</v>
      </c>
      <c r="J82" s="157">
        <f t="shared" si="83"/>
        <v>9022.475661178607</v>
      </c>
      <c r="K82" s="157">
        <f t="shared" si="83"/>
        <v>8890.7729071419853</v>
      </c>
      <c r="L82" s="157">
        <f t="shared" si="83"/>
        <v>10151.085792096947</v>
      </c>
      <c r="M82" s="157">
        <f t="shared" si="83"/>
        <v>9267.4660744949942</v>
      </c>
      <c r="N82" s="157">
        <f t="shared" si="83"/>
        <v>9685.0566699988613</v>
      </c>
      <c r="O82" s="157">
        <f t="shared" si="83"/>
        <v>10720.545498839518</v>
      </c>
      <c r="P82" s="157">
        <f t="shared" si="83"/>
        <v>8732.8193596018191</v>
      </c>
      <c r="Q82" s="157">
        <f t="shared" si="83"/>
        <v>9354.2107062538435</v>
      </c>
    </row>
    <row r="83" spans="1:17" ht="12" customHeight="1" x14ac:dyDescent="0.25">
      <c r="A83" s="23" t="s">
        <v>157</v>
      </c>
      <c r="B83" s="156"/>
      <c r="C83" s="156">
        <f>IF(RES_hhdet_in_tes!C83=0,0,RES_hhdet_in_tes!C83/0.086*1000000/RES_hhdet_in_new!C83)</f>
        <v>10798.64455130675</v>
      </c>
      <c r="D83" s="156">
        <f>IF(RES_hhdet_in_tes!D83=0,0,RES_hhdet_in_tes!D83/0.086*1000000/RES_hhdet_in_new!D83)</f>
        <v>10100.209578538443</v>
      </c>
      <c r="E83" s="156">
        <f>IF(RES_hhdet_in_tes!E83=0,0,RES_hhdet_in_tes!E83/0.086*1000000/RES_hhdet_in_new!E83)</f>
        <v>10055.464651162196</v>
      </c>
      <c r="F83" s="156">
        <f>IF(RES_hhdet_in_tes!F83=0,0,RES_hhdet_in_tes!F83/0.086*1000000/RES_hhdet_in_new!F83)</f>
        <v>9170.7588842655823</v>
      </c>
      <c r="G83" s="156">
        <f>IF(RES_hhdet_in_tes!G83=0,0,RES_hhdet_in_tes!G83/0.086*1000000/RES_hhdet_in_new!G83)</f>
        <v>9725.8637483263628</v>
      </c>
      <c r="H83" s="156">
        <f>IF(RES_hhdet_in_tes!H83=0,0,RES_hhdet_in_tes!H83/0.086*1000000/RES_hhdet_in_new!H83)</f>
        <v>9041.8867790099121</v>
      </c>
      <c r="I83" s="156">
        <f>IF(RES_hhdet_in_tes!I83=0,0,RES_hhdet_in_tes!I83/0.086*1000000/RES_hhdet_in_new!I83)</f>
        <v>8729.7633709251659</v>
      </c>
      <c r="J83" s="156">
        <f>IF(RES_hhdet_in_tes!J83=0,0,RES_hhdet_in_tes!J83/0.086*1000000/RES_hhdet_in_new!J83)</f>
        <v>8936.8197702492162</v>
      </c>
      <c r="K83" s="156">
        <f>IF(RES_hhdet_in_tes!K83=0,0,RES_hhdet_in_tes!K83/0.086*1000000/RES_hhdet_in_new!K83)</f>
        <v>8795.159617101368</v>
      </c>
      <c r="L83" s="156">
        <f>IF(RES_hhdet_in_tes!L83=0,0,RES_hhdet_in_tes!L83/0.086*1000000/RES_hhdet_in_new!L83)</f>
        <v>10054.320695499116</v>
      </c>
      <c r="M83" s="156">
        <f>IF(RES_hhdet_in_tes!M83=0,0,RES_hhdet_in_tes!M83/0.086*1000000/RES_hhdet_in_new!M83)</f>
        <v>9164.3635618117642</v>
      </c>
      <c r="N83" s="156">
        <f>IF(RES_hhdet_in_tes!N83=0,0,RES_hhdet_in_tes!N83/0.086*1000000/RES_hhdet_in_new!N83)</f>
        <v>9566.244709283219</v>
      </c>
      <c r="O83" s="156">
        <f>IF(RES_hhdet_in_tes!O83=0,0,RES_hhdet_in_tes!O83/0.086*1000000/RES_hhdet_in_new!O83)</f>
        <v>10657.684738572318</v>
      </c>
      <c r="P83" s="156">
        <f>IF(RES_hhdet_in_tes!P83=0,0,RES_hhdet_in_tes!P83/0.086*1000000/RES_hhdet_in_new!P83)</f>
        <v>8595.1214156341939</v>
      </c>
      <c r="Q83" s="156">
        <f>IF(RES_hhdet_in_tes!Q83=0,0,RES_hhdet_in_tes!Q83/0.086*1000000/RES_hhdet_in_new!Q83)</f>
        <v>9249.6267684674167</v>
      </c>
    </row>
    <row r="84" spans="1:17" ht="12" customHeight="1" x14ac:dyDescent="0.25">
      <c r="A84" s="23" t="s">
        <v>60</v>
      </c>
      <c r="B84" s="156"/>
      <c r="C84" s="156">
        <f>IF(RES_hhdet_in_tes!C84=0,0,RES_hhdet_in_tes!C84/0.086*1000000/RES_hhdet_in_new!C83)</f>
        <v>112.09217917084807</v>
      </c>
      <c r="D84" s="156">
        <f>IF(RES_hhdet_in_tes!D84=0,0,RES_hhdet_in_tes!D84/0.086*1000000/RES_hhdet_in_new!D83)</f>
        <v>118.51176953129328</v>
      </c>
      <c r="E84" s="156">
        <f>IF(RES_hhdet_in_tes!E84=0,0,RES_hhdet_in_tes!E84/0.086*1000000/RES_hhdet_in_new!E83)</f>
        <v>118.01499802201945</v>
      </c>
      <c r="F84" s="156">
        <f>IF(RES_hhdet_in_tes!F84=0,0,RES_hhdet_in_tes!F84/0.086*1000000/RES_hhdet_in_new!F83)</f>
        <v>87.721291660843875</v>
      </c>
      <c r="G84" s="156">
        <f>IF(RES_hhdet_in_tes!G84=0,0,RES_hhdet_in_tes!G84/0.086*1000000/RES_hhdet_in_new!G83)</f>
        <v>90.655784963336814</v>
      </c>
      <c r="H84" s="156">
        <f>IF(RES_hhdet_in_tes!H84=0,0,RES_hhdet_in_tes!H84/0.086*1000000/RES_hhdet_in_new!H83)</f>
        <v>66.639999364090826</v>
      </c>
      <c r="I84" s="156">
        <f>IF(RES_hhdet_in_tes!I84=0,0,RES_hhdet_in_tes!I84/0.086*1000000/RES_hhdet_in_new!I83)</f>
        <v>122.22775678275637</v>
      </c>
      <c r="J84" s="156">
        <f>IF(RES_hhdet_in_tes!J84=0,0,RES_hhdet_in_tes!J84/0.086*1000000/RES_hhdet_in_new!J83)</f>
        <v>85.655890929391504</v>
      </c>
      <c r="K84" s="156">
        <f>IF(RES_hhdet_in_tes!K84=0,0,RES_hhdet_in_tes!K84/0.086*1000000/RES_hhdet_in_new!K83)</f>
        <v>95.613290040617613</v>
      </c>
      <c r="L84" s="156">
        <f>IF(RES_hhdet_in_tes!L84=0,0,RES_hhdet_in_tes!L84/0.086*1000000/RES_hhdet_in_new!L83)</f>
        <v>96.76509659782991</v>
      </c>
      <c r="M84" s="156">
        <f>IF(RES_hhdet_in_tes!M84=0,0,RES_hhdet_in_tes!M84/0.086*1000000/RES_hhdet_in_new!M83)</f>
        <v>103.10251268323051</v>
      </c>
      <c r="N84" s="156">
        <f>IF(RES_hhdet_in_tes!N84=0,0,RES_hhdet_in_tes!N84/0.086*1000000/RES_hhdet_in_new!N83)</f>
        <v>118.81196071564207</v>
      </c>
      <c r="O84" s="156">
        <f>IF(RES_hhdet_in_tes!O84=0,0,RES_hhdet_in_tes!O84/0.086*1000000/RES_hhdet_in_new!O83)</f>
        <v>62.860760267199645</v>
      </c>
      <c r="P84" s="156">
        <f>IF(RES_hhdet_in_tes!P84=0,0,RES_hhdet_in_tes!P84/0.086*1000000/RES_hhdet_in_new!P83)</f>
        <v>137.69794396762524</v>
      </c>
      <c r="Q84" s="156">
        <f>IF(RES_hhdet_in_tes!Q84=0,0,RES_hhdet_in_tes!Q84/0.086*1000000/RES_hhdet_in_new!Q83)</f>
        <v>104.58393778642731</v>
      </c>
    </row>
    <row r="85" spans="1:17" ht="12.95" customHeight="1" x14ac:dyDescent="0.25">
      <c r="A85" s="158" t="s">
        <v>112</v>
      </c>
      <c r="B85" s="157"/>
      <c r="C85" s="157">
        <f t="shared" ref="C85:Q85" si="84">C86</f>
        <v>1356.2998739157517</v>
      </c>
      <c r="D85" s="157">
        <f t="shared" si="84"/>
        <v>1343.7572882639579</v>
      </c>
      <c r="E85" s="157">
        <f t="shared" si="84"/>
        <v>1346.9809516512269</v>
      </c>
      <c r="F85" s="157">
        <f t="shared" si="84"/>
        <v>1350.1259237656145</v>
      </c>
      <c r="G85" s="157">
        <f t="shared" si="84"/>
        <v>1369.2094642056295</v>
      </c>
      <c r="H85" s="157">
        <f t="shared" si="84"/>
        <v>1374.1238462487477</v>
      </c>
      <c r="I85" s="157">
        <f t="shared" si="84"/>
        <v>1452.7440379338525</v>
      </c>
      <c r="J85" s="157">
        <f t="shared" si="84"/>
        <v>1528.6890031199043</v>
      </c>
      <c r="K85" s="157">
        <f t="shared" si="84"/>
        <v>1596.2826846598184</v>
      </c>
      <c r="L85" s="157">
        <f t="shared" si="84"/>
        <v>1605.5575813356515</v>
      </c>
      <c r="M85" s="157">
        <f t="shared" si="84"/>
        <v>1613.6488492613989</v>
      </c>
      <c r="N85" s="157">
        <f t="shared" si="84"/>
        <v>1607.2290665545395</v>
      </c>
      <c r="O85" s="157">
        <f t="shared" si="84"/>
        <v>1638.6823487866432</v>
      </c>
      <c r="P85" s="157">
        <f t="shared" si="84"/>
        <v>1640.5382723507948</v>
      </c>
      <c r="Q85" s="157">
        <f t="shared" si="84"/>
        <v>1688.2060569957471</v>
      </c>
    </row>
    <row r="86" spans="1:17" ht="12" customHeight="1" x14ac:dyDescent="0.25">
      <c r="A86" s="23" t="s">
        <v>60</v>
      </c>
      <c r="B86" s="156"/>
      <c r="C86" s="156">
        <f>IF(RES_hhdet_in_tes!C86=0,0,RES_hhdet_in_tes!C86/0.086*1000000/RES_hhdet_in_new!C86)</f>
        <v>1356.2998739157517</v>
      </c>
      <c r="D86" s="156">
        <f>IF(RES_hhdet_in_tes!D86=0,0,RES_hhdet_in_tes!D86/0.086*1000000/RES_hhdet_in_new!D86)</f>
        <v>1343.7572882639579</v>
      </c>
      <c r="E86" s="156">
        <f>IF(RES_hhdet_in_tes!E86=0,0,RES_hhdet_in_tes!E86/0.086*1000000/RES_hhdet_in_new!E86)</f>
        <v>1346.9809516512269</v>
      </c>
      <c r="F86" s="156">
        <f>IF(RES_hhdet_in_tes!F86=0,0,RES_hhdet_in_tes!F86/0.086*1000000/RES_hhdet_in_new!F86)</f>
        <v>1350.1259237656145</v>
      </c>
      <c r="G86" s="156">
        <f>IF(RES_hhdet_in_tes!G86=0,0,RES_hhdet_in_tes!G86/0.086*1000000/RES_hhdet_in_new!G86)</f>
        <v>1369.2094642056295</v>
      </c>
      <c r="H86" s="156">
        <f>IF(RES_hhdet_in_tes!H86=0,0,RES_hhdet_in_tes!H86/0.086*1000000/RES_hhdet_in_new!H86)</f>
        <v>1374.1238462487477</v>
      </c>
      <c r="I86" s="156">
        <f>IF(RES_hhdet_in_tes!I86=0,0,RES_hhdet_in_tes!I86/0.086*1000000/RES_hhdet_in_new!I86)</f>
        <v>1452.7440379338525</v>
      </c>
      <c r="J86" s="156">
        <f>IF(RES_hhdet_in_tes!J86=0,0,RES_hhdet_in_tes!J86/0.086*1000000/RES_hhdet_in_new!J86)</f>
        <v>1528.6890031199043</v>
      </c>
      <c r="K86" s="156">
        <f>IF(RES_hhdet_in_tes!K86=0,0,RES_hhdet_in_tes!K86/0.086*1000000/RES_hhdet_in_new!K86)</f>
        <v>1596.2826846598184</v>
      </c>
      <c r="L86" s="156">
        <f>IF(RES_hhdet_in_tes!L86=0,0,RES_hhdet_in_tes!L86/0.086*1000000/RES_hhdet_in_new!L86)</f>
        <v>1605.5575813356515</v>
      </c>
      <c r="M86" s="156">
        <f>IF(RES_hhdet_in_tes!M86=0,0,RES_hhdet_in_tes!M86/0.086*1000000/RES_hhdet_in_new!M86)</f>
        <v>1613.6488492613989</v>
      </c>
      <c r="N86" s="156">
        <f>IF(RES_hhdet_in_tes!N86=0,0,RES_hhdet_in_tes!N86/0.086*1000000/RES_hhdet_in_new!N86)</f>
        <v>1607.2290665545395</v>
      </c>
      <c r="O86" s="156">
        <f>IF(RES_hhdet_in_tes!O86=0,0,RES_hhdet_in_tes!O86/0.086*1000000/RES_hhdet_in_new!O86)</f>
        <v>1638.6823487866432</v>
      </c>
      <c r="P86" s="156">
        <f>IF(RES_hhdet_in_tes!P86=0,0,RES_hhdet_in_tes!P86/0.086*1000000/RES_hhdet_in_new!P86)</f>
        <v>1640.5382723507948</v>
      </c>
      <c r="Q86" s="156">
        <f>IF(RES_hhdet_in_tes!Q86=0,0,RES_hhdet_in_tes!Q86/0.086*1000000/RES_hhdet_in_new!Q86)</f>
        <v>1688.2060569957471</v>
      </c>
    </row>
    <row r="87" spans="1:17" ht="12" customHeight="1" x14ac:dyDescent="0.25">
      <c r="A87" s="158" t="s">
        <v>63</v>
      </c>
      <c r="B87" s="157"/>
      <c r="C87" s="157">
        <f>IF(SUM(RES_hhdet_in_tes!C88:C89,RES_hhdet_in_tes!C92:C93,RES_hhdet_in_tes!C96:C97)=0,0,SUM(RES_hhdet_in_tes!C88:C89,RES_hhdet_in_tes!C92:C93,RES_hhdet_in_tes!C96:C97)/0.086*1000000/SUM(RES_hhdet_in_new!C88:C89,RES_hhdet_in_new!C92:C93,RES_hhdet_in_new!C96:C97))</f>
        <v>1755.3998328093307</v>
      </c>
      <c r="D87" s="157">
        <f>IF(SUM(RES_hhdet_in_tes!D88:D89,RES_hhdet_in_tes!D92:D93,RES_hhdet_in_tes!D96:D97)=0,0,SUM(RES_hhdet_in_tes!D88:D89,RES_hhdet_in_tes!D92:D93,RES_hhdet_in_tes!D96:D97)/0.086*1000000/SUM(RES_hhdet_in_new!D88:D89,RES_hhdet_in_new!D92:D93,RES_hhdet_in_new!D96:D97))</f>
        <v>1780.2540636146189</v>
      </c>
      <c r="E87" s="157">
        <f>IF(SUM(RES_hhdet_in_tes!E88:E89,RES_hhdet_in_tes!E92:E93,RES_hhdet_in_tes!E96:E97)=0,0,SUM(RES_hhdet_in_tes!E88:E89,RES_hhdet_in_tes!E92:E93,RES_hhdet_in_tes!E96:E97)/0.086*1000000/SUM(RES_hhdet_in_new!E88:E89,RES_hhdet_in_new!E92:E93,RES_hhdet_in_new!E96:E97))</f>
        <v>1777.6947505232458</v>
      </c>
      <c r="F87" s="157">
        <f>IF(SUM(RES_hhdet_in_tes!F88:F89,RES_hhdet_in_tes!F92:F93,RES_hhdet_in_tes!F96:F97)=0,0,SUM(RES_hhdet_in_tes!F88:F89,RES_hhdet_in_tes!F92:F93,RES_hhdet_in_tes!F96:F97)/0.086*1000000/SUM(RES_hhdet_in_new!F88:F89,RES_hhdet_in_new!F92:F93,RES_hhdet_in_new!F96:F97))</f>
        <v>1763.6804989212503</v>
      </c>
      <c r="G87" s="157">
        <f>IF(SUM(RES_hhdet_in_tes!G88:G89,RES_hhdet_in_tes!G92:G93,RES_hhdet_in_tes!G96:G97)=0,0,SUM(RES_hhdet_in_tes!G88:G89,RES_hhdet_in_tes!G92:G93,RES_hhdet_in_tes!G96:G97)/0.086*1000000/SUM(RES_hhdet_in_new!G88:G89,RES_hhdet_in_new!G92:G93,RES_hhdet_in_new!G96:G97))</f>
        <v>1754.6730983701959</v>
      </c>
      <c r="H87" s="157">
        <f>IF(SUM(RES_hhdet_in_tes!H88:H89,RES_hhdet_in_tes!H92:H93,RES_hhdet_in_tes!H96:H97)=0,0,SUM(RES_hhdet_in_tes!H88:H89,RES_hhdet_in_tes!H92:H93,RES_hhdet_in_tes!H96:H97)/0.086*1000000/SUM(RES_hhdet_in_new!H88:H89,RES_hhdet_in_new!H92:H93,RES_hhdet_in_new!H96:H97))</f>
        <v>1760.7596800871402</v>
      </c>
      <c r="I87" s="157">
        <f>IF(SUM(RES_hhdet_in_tes!I88:I89,RES_hhdet_in_tes!I92:I93,RES_hhdet_in_tes!I96:I97)=0,0,SUM(RES_hhdet_in_tes!I88:I89,RES_hhdet_in_tes!I92:I93,RES_hhdet_in_tes!I96:I97)/0.086*1000000/SUM(RES_hhdet_in_new!I88:I89,RES_hhdet_in_new!I92:I93,RES_hhdet_in_new!I96:I97))</f>
        <v>1799.6460950482299</v>
      </c>
      <c r="J87" s="157">
        <f>IF(SUM(RES_hhdet_in_tes!J88:J89,RES_hhdet_in_tes!J92:J93,RES_hhdet_in_tes!J96:J97)=0,0,SUM(RES_hhdet_in_tes!J88:J89,RES_hhdet_in_tes!J92:J93,RES_hhdet_in_tes!J96:J97)/0.086*1000000/SUM(RES_hhdet_in_new!J88:J89,RES_hhdet_in_new!J92:J93,RES_hhdet_in_new!J96:J97))</f>
        <v>1737.9076931421178</v>
      </c>
      <c r="K87" s="157">
        <f>IF(SUM(RES_hhdet_in_tes!K88:K89,RES_hhdet_in_tes!K92:K93,RES_hhdet_in_tes!K96:K97)=0,0,SUM(RES_hhdet_in_tes!K88:K89,RES_hhdet_in_tes!K92:K93,RES_hhdet_in_tes!K96:K97)/0.086*1000000/SUM(RES_hhdet_in_new!K88:K89,RES_hhdet_in_new!K92:K93,RES_hhdet_in_new!K96:K97))</f>
        <v>1772.400947699892</v>
      </c>
      <c r="L87" s="157">
        <f>IF(SUM(RES_hhdet_in_tes!L88:L89,RES_hhdet_in_tes!L92:L93,RES_hhdet_in_tes!L96:L97)=0,0,SUM(RES_hhdet_in_tes!L88:L89,RES_hhdet_in_tes!L92:L93,RES_hhdet_in_tes!L96:L97)/0.086*1000000/SUM(RES_hhdet_in_new!L88:L89,RES_hhdet_in_new!L92:L93,RES_hhdet_in_new!L96:L97))</f>
        <v>1784.7035092201347</v>
      </c>
      <c r="M87" s="157">
        <f>IF(SUM(RES_hhdet_in_tes!M88:M89,RES_hhdet_in_tes!M92:M93,RES_hhdet_in_tes!M96:M97)=0,0,SUM(RES_hhdet_in_tes!M88:M89,RES_hhdet_in_tes!M92:M93,RES_hhdet_in_tes!M96:M97)/0.086*1000000/SUM(RES_hhdet_in_new!M88:M89,RES_hhdet_in_new!M92:M93,RES_hhdet_in_new!M96:M97))</f>
        <v>1809.584528152064</v>
      </c>
      <c r="N87" s="157">
        <f>IF(SUM(RES_hhdet_in_tes!N88:N89,RES_hhdet_in_tes!N92:N93,RES_hhdet_in_tes!N96:N97)=0,0,SUM(RES_hhdet_in_tes!N88:N89,RES_hhdet_in_tes!N92:N93,RES_hhdet_in_tes!N96:N97)/0.086*1000000/SUM(RES_hhdet_in_new!N88:N89,RES_hhdet_in_new!N92:N93,RES_hhdet_in_new!N96:N97))</f>
        <v>1817.5117037089881</v>
      </c>
      <c r="O87" s="157">
        <f>IF(SUM(RES_hhdet_in_tes!O88:O89,RES_hhdet_in_tes!O92:O93,RES_hhdet_in_tes!O96:O97)=0,0,SUM(RES_hhdet_in_tes!O88:O89,RES_hhdet_in_tes!O92:O93,RES_hhdet_in_tes!O96:O97)/0.086*1000000/SUM(RES_hhdet_in_new!O88:O89,RES_hhdet_in_new!O92:O93,RES_hhdet_in_new!O96:O97))</f>
        <v>1742.1411579641756</v>
      </c>
      <c r="P87" s="157">
        <f>IF(SUM(RES_hhdet_in_tes!P88:P89,RES_hhdet_in_tes!P92:P93,RES_hhdet_in_tes!P96:P97)=0,0,SUM(RES_hhdet_in_tes!P88:P89,RES_hhdet_in_tes!P92:P93,RES_hhdet_in_tes!P96:P97)/0.086*1000000/SUM(RES_hhdet_in_new!P88:P89,RES_hhdet_in_new!P92:P93,RES_hhdet_in_new!P96:P97))</f>
        <v>1827.8873974408016</v>
      </c>
      <c r="Q87" s="157">
        <f>IF(SUM(RES_hhdet_in_tes!Q88:Q89,RES_hhdet_in_tes!Q92:Q93,RES_hhdet_in_tes!Q96:Q97)=0,0,SUM(RES_hhdet_in_tes!Q88:Q89,RES_hhdet_in_tes!Q92:Q93,RES_hhdet_in_tes!Q96:Q97)/0.086*1000000/SUM(RES_hhdet_in_new!Q88:Q89,RES_hhdet_in_new!Q92:Q93,RES_hhdet_in_new!Q96:Q97))</f>
        <v>1811.0801595192261</v>
      </c>
    </row>
    <row r="88" spans="1:17" ht="12" customHeight="1" x14ac:dyDescent="0.25">
      <c r="A88" s="167" t="s">
        <v>156</v>
      </c>
      <c r="B88" s="132"/>
      <c r="C88" s="132">
        <f>IF(RES_hhdet_in_tes!C88=0,0,RES_hhdet_in_tes!C88/0.086*1000000/RES_hhdet_in_new!C88)</f>
        <v>1689.8155501908577</v>
      </c>
      <c r="D88" s="132">
        <f>IF(RES_hhdet_in_tes!D88=0,0,RES_hhdet_in_tes!D88/0.086*1000000/RES_hhdet_in_new!D88)</f>
        <v>1688.8274539813351</v>
      </c>
      <c r="E88" s="132">
        <f>IF(RES_hhdet_in_tes!E88=0,0,RES_hhdet_in_tes!E88/0.086*1000000/RES_hhdet_in_new!E88)</f>
        <v>1681.9409181989161</v>
      </c>
      <c r="F88" s="132">
        <f>IF(RES_hhdet_in_tes!F88=0,0,RES_hhdet_in_tes!F88/0.086*1000000/RES_hhdet_in_new!F88)</f>
        <v>1676.2692407094528</v>
      </c>
      <c r="G88" s="132">
        <f>IF(RES_hhdet_in_tes!G88=0,0,RES_hhdet_in_tes!G88/0.086*1000000/RES_hhdet_in_new!G88)</f>
        <v>0</v>
      </c>
      <c r="H88" s="132">
        <f>IF(RES_hhdet_in_tes!H88=0,0,RES_hhdet_in_tes!H88/0.086*1000000/RES_hhdet_in_new!H88)</f>
        <v>0</v>
      </c>
      <c r="I88" s="132">
        <f>IF(RES_hhdet_in_tes!I88=0,0,RES_hhdet_in_tes!I88/0.086*1000000/RES_hhdet_in_new!I88)</f>
        <v>1649.8216370670996</v>
      </c>
      <c r="J88" s="132">
        <f>IF(RES_hhdet_in_tes!J88=0,0,RES_hhdet_in_tes!J88/0.086*1000000/RES_hhdet_in_new!J88)</f>
        <v>1633.6654316455786</v>
      </c>
      <c r="K88" s="132">
        <f>IF(RES_hhdet_in_tes!K88=0,0,RES_hhdet_in_tes!K88/0.086*1000000/RES_hhdet_in_new!K88)</f>
        <v>0</v>
      </c>
      <c r="L88" s="132">
        <f>IF(RES_hhdet_in_tes!L88=0,0,RES_hhdet_in_tes!L88/0.086*1000000/RES_hhdet_in_new!L88)</f>
        <v>0</v>
      </c>
      <c r="M88" s="132">
        <f>IF(RES_hhdet_in_tes!M88=0,0,RES_hhdet_in_tes!M88/0.086*1000000/RES_hhdet_in_new!M88)</f>
        <v>0</v>
      </c>
      <c r="N88" s="132">
        <f>IF(RES_hhdet_in_tes!N88=0,0,RES_hhdet_in_tes!N88/0.086*1000000/RES_hhdet_in_new!N88)</f>
        <v>0</v>
      </c>
      <c r="O88" s="132">
        <f>IF(RES_hhdet_in_tes!O88=0,0,RES_hhdet_in_tes!O88/0.086*1000000/RES_hhdet_in_new!O88)</f>
        <v>0</v>
      </c>
      <c r="P88" s="132">
        <f>IF(RES_hhdet_in_tes!P88=0,0,RES_hhdet_in_tes!P88/0.086*1000000/RES_hhdet_in_new!P88)</f>
        <v>1660.9089342296004</v>
      </c>
      <c r="Q88" s="132">
        <f>IF(RES_hhdet_in_tes!Q88=0,0,RES_hhdet_in_tes!Q88/0.086*1000000/RES_hhdet_in_new!Q88)</f>
        <v>1651.7111838282626</v>
      </c>
    </row>
    <row r="89" spans="1:17" ht="12" customHeight="1" x14ac:dyDescent="0.25">
      <c r="A89" s="167" t="s">
        <v>155</v>
      </c>
      <c r="B89" s="132"/>
      <c r="C89" s="132">
        <f>IF(RES_hhdet_in_tes!C89=0,0,RES_hhdet_in_tes!C89/0.086*1000000/RES_hhdet_in_new!C89)</f>
        <v>1698.4477129773372</v>
      </c>
      <c r="D89" s="132">
        <f>IF(RES_hhdet_in_tes!D89=0,0,RES_hhdet_in_tes!D89/0.086*1000000/RES_hhdet_in_new!D89)</f>
        <v>1703.3477487686093</v>
      </c>
      <c r="E89" s="132">
        <f>IF(RES_hhdet_in_tes!E89=0,0,RES_hhdet_in_tes!E89/0.086*1000000/RES_hhdet_in_new!E89)</f>
        <v>1706.3304350318947</v>
      </c>
      <c r="F89" s="132">
        <f>IF(RES_hhdet_in_tes!F89=0,0,RES_hhdet_in_tes!F89/0.086*1000000/RES_hhdet_in_new!F89)</f>
        <v>1710.1224439194486</v>
      </c>
      <c r="G89" s="132">
        <f>IF(RES_hhdet_in_tes!G89=0,0,RES_hhdet_in_tes!G89/0.086*1000000/RES_hhdet_in_new!G89)</f>
        <v>1742.56618051599</v>
      </c>
      <c r="H89" s="132">
        <f>IF(RES_hhdet_in_tes!H89=0,0,RES_hhdet_in_tes!H89/0.086*1000000/RES_hhdet_in_new!H89)</f>
        <v>1734.2319514495941</v>
      </c>
      <c r="I89" s="132">
        <f>IF(RES_hhdet_in_tes!I89=0,0,RES_hhdet_in_tes!I89/0.086*1000000/RES_hhdet_in_new!I89)</f>
        <v>1720.9962046841183</v>
      </c>
      <c r="J89" s="132">
        <f>IF(RES_hhdet_in_tes!J89=0,0,RES_hhdet_in_tes!J89/0.086*1000000/RES_hhdet_in_new!J89)</f>
        <v>1705.8275662445071</v>
      </c>
      <c r="K89" s="132">
        <f>IF(RES_hhdet_in_tes!K89=0,0,RES_hhdet_in_tes!K89/0.086*1000000/RES_hhdet_in_new!K89)</f>
        <v>1727.0957006698236</v>
      </c>
      <c r="L89" s="132">
        <f>IF(RES_hhdet_in_tes!L89=0,0,RES_hhdet_in_tes!L89/0.086*1000000/RES_hhdet_in_new!L89)</f>
        <v>1735.3061686620845</v>
      </c>
      <c r="M89" s="132">
        <f>IF(RES_hhdet_in_tes!M89=0,0,RES_hhdet_in_tes!M89/0.086*1000000/RES_hhdet_in_new!M89)</f>
        <v>1743.7221499320144</v>
      </c>
      <c r="N89" s="132">
        <f>IF(RES_hhdet_in_tes!N89=0,0,RES_hhdet_in_tes!N89/0.086*1000000/RES_hhdet_in_new!N89)</f>
        <v>1739.260062763228</v>
      </c>
      <c r="O89" s="132">
        <f>IF(RES_hhdet_in_tes!O89=0,0,RES_hhdet_in_tes!O89/0.086*1000000/RES_hhdet_in_new!O89)</f>
        <v>1726.9249412254655</v>
      </c>
      <c r="P89" s="132">
        <f>IF(RES_hhdet_in_tes!P89=0,0,RES_hhdet_in_tes!P89/0.086*1000000/RES_hhdet_in_new!P89)</f>
        <v>1718.9144441190667</v>
      </c>
      <c r="Q89" s="132">
        <f>IF(RES_hhdet_in_tes!Q89=0,0,RES_hhdet_in_tes!Q89/0.086*1000000/RES_hhdet_in_new!Q89)</f>
        <v>1707.1488208371061</v>
      </c>
    </row>
    <row r="90" spans="1:17" ht="12" customHeight="1" x14ac:dyDescent="0.25">
      <c r="A90" s="166" t="s">
        <v>55</v>
      </c>
      <c r="B90" s="165"/>
      <c r="C90" s="165">
        <f>IF(RES_hhdet_in_tes!C90=0,0,RES_hhdet_in_tes!C90/0.086*1000000/RES_hhdet_in_new!C89)</f>
        <v>1106.7371890868185</v>
      </c>
      <c r="D90" s="165">
        <f>IF(RES_hhdet_in_tes!D90=0,0,RES_hhdet_in_tes!D90/0.086*1000000/RES_hhdet_in_new!D89)</f>
        <v>1109.0256141657794</v>
      </c>
      <c r="E90" s="165">
        <f>IF(RES_hhdet_in_tes!E90=0,0,RES_hhdet_in_tes!E90/0.086*1000000/RES_hhdet_in_new!E89)</f>
        <v>1111.101028780035</v>
      </c>
      <c r="F90" s="165">
        <f>IF(RES_hhdet_in_tes!F90=0,0,RES_hhdet_in_tes!F90/0.086*1000000/RES_hhdet_in_new!F89)</f>
        <v>1115.5104084024913</v>
      </c>
      <c r="G90" s="165">
        <f>IF(RES_hhdet_in_tes!G90=0,0,RES_hhdet_in_tes!G90/0.086*1000000/RES_hhdet_in_new!G89)</f>
        <v>1145.2325893170596</v>
      </c>
      <c r="H90" s="165">
        <f>IF(RES_hhdet_in_tes!H90=0,0,RES_hhdet_in_tes!H90/0.086*1000000/RES_hhdet_in_new!H89)</f>
        <v>1140.3595651480248</v>
      </c>
      <c r="I90" s="165">
        <f>IF(RES_hhdet_in_tes!I90=0,0,RES_hhdet_in_tes!I90/0.086*1000000/RES_hhdet_in_new!I89)</f>
        <v>1131.4766411541623</v>
      </c>
      <c r="J90" s="165">
        <f>IF(RES_hhdet_in_tes!J90=0,0,RES_hhdet_in_tes!J90/0.086*1000000/RES_hhdet_in_new!J89)</f>
        <v>1121.4876480894241</v>
      </c>
      <c r="K90" s="165">
        <f>IF(RES_hhdet_in_tes!K90=0,0,RES_hhdet_in_tes!K90/0.086*1000000/RES_hhdet_in_new!K89)</f>
        <v>1135.8141614153258</v>
      </c>
      <c r="L90" s="165">
        <f>IF(RES_hhdet_in_tes!L90=0,0,RES_hhdet_in_tes!L90/0.086*1000000/RES_hhdet_in_new!L89)</f>
        <v>1131.8478111272698</v>
      </c>
      <c r="M90" s="165">
        <f>IF(RES_hhdet_in_tes!M90=0,0,RES_hhdet_in_tes!M90/0.086*1000000/RES_hhdet_in_new!M89)</f>
        <v>1157.6375703615067</v>
      </c>
      <c r="N90" s="165">
        <f>IF(RES_hhdet_in_tes!N90=0,0,RES_hhdet_in_tes!N90/0.086*1000000/RES_hhdet_in_new!N89)</f>
        <v>1145.5967672609909</v>
      </c>
      <c r="O90" s="165">
        <f>IF(RES_hhdet_in_tes!O90=0,0,RES_hhdet_in_tes!O90/0.086*1000000/RES_hhdet_in_new!O89)</f>
        <v>1123.7294897776655</v>
      </c>
      <c r="P90" s="165">
        <f>IF(RES_hhdet_in_tes!P90=0,0,RES_hhdet_in_tes!P90/0.086*1000000/RES_hhdet_in_new!P89)</f>
        <v>1139.4261524974345</v>
      </c>
      <c r="Q90" s="165">
        <f>IF(RES_hhdet_in_tes!Q90=0,0,RES_hhdet_in_tes!Q90/0.086*1000000/RES_hhdet_in_new!Q89)</f>
        <v>1118.8277458052896</v>
      </c>
    </row>
    <row r="91" spans="1:17" ht="12" customHeight="1" x14ac:dyDescent="0.25">
      <c r="A91" s="147" t="s">
        <v>59</v>
      </c>
      <c r="B91" s="164"/>
      <c r="C91" s="164">
        <f>IF(RES_hhdet_in_tes!C91=0,0,RES_hhdet_in_tes!C91/0.086*1000000/RES_hhdet_in_new!C89)</f>
        <v>591.71052389051852</v>
      </c>
      <c r="D91" s="164">
        <f>IF(RES_hhdet_in_tes!D91=0,0,RES_hhdet_in_tes!D91/0.086*1000000/RES_hhdet_in_new!D89)</f>
        <v>594.32213460283003</v>
      </c>
      <c r="E91" s="164">
        <f>IF(RES_hhdet_in_tes!E91=0,0,RES_hhdet_in_tes!E91/0.086*1000000/RES_hhdet_in_new!E89)</f>
        <v>595.22940625185993</v>
      </c>
      <c r="F91" s="164">
        <f>IF(RES_hhdet_in_tes!F91=0,0,RES_hhdet_in_tes!F91/0.086*1000000/RES_hhdet_in_new!F89)</f>
        <v>594.61203551695746</v>
      </c>
      <c r="G91" s="164">
        <f>IF(RES_hhdet_in_tes!G91=0,0,RES_hhdet_in_tes!G91/0.086*1000000/RES_hhdet_in_new!G89)</f>
        <v>597.33359119893043</v>
      </c>
      <c r="H91" s="164">
        <f>IF(RES_hhdet_in_tes!H91=0,0,RES_hhdet_in_tes!H91/0.086*1000000/RES_hhdet_in_new!H89)</f>
        <v>593.87238630156935</v>
      </c>
      <c r="I91" s="164">
        <f>IF(RES_hhdet_in_tes!I91=0,0,RES_hhdet_in_tes!I91/0.086*1000000/RES_hhdet_in_new!I89)</f>
        <v>589.51956352995603</v>
      </c>
      <c r="J91" s="164">
        <f>IF(RES_hhdet_in_tes!J91=0,0,RES_hhdet_in_tes!J91/0.086*1000000/RES_hhdet_in_new!J89)</f>
        <v>584.33991815508307</v>
      </c>
      <c r="K91" s="164">
        <f>IF(RES_hhdet_in_tes!K91=0,0,RES_hhdet_in_tes!K91/0.086*1000000/RES_hhdet_in_new!K89)</f>
        <v>591.28153925449772</v>
      </c>
      <c r="L91" s="164">
        <f>IF(RES_hhdet_in_tes!L91=0,0,RES_hhdet_in_tes!L91/0.086*1000000/RES_hhdet_in_new!L89)</f>
        <v>603.4583575348147</v>
      </c>
      <c r="M91" s="164">
        <f>IF(RES_hhdet_in_tes!M91=0,0,RES_hhdet_in_tes!M91/0.086*1000000/RES_hhdet_in_new!M89)</f>
        <v>586.0845795705078</v>
      </c>
      <c r="N91" s="164">
        <f>IF(RES_hhdet_in_tes!N91=0,0,RES_hhdet_in_tes!N91/0.086*1000000/RES_hhdet_in_new!N89)</f>
        <v>593.66329550223702</v>
      </c>
      <c r="O91" s="164">
        <f>IF(RES_hhdet_in_tes!O91=0,0,RES_hhdet_in_tes!O91/0.086*1000000/RES_hhdet_in_new!O89)</f>
        <v>603.19545144780022</v>
      </c>
      <c r="P91" s="164">
        <f>IF(RES_hhdet_in_tes!P91=0,0,RES_hhdet_in_tes!P91/0.086*1000000/RES_hhdet_in_new!P89)</f>
        <v>579.48829162163213</v>
      </c>
      <c r="Q91" s="164">
        <f>IF(RES_hhdet_in_tes!Q91=0,0,RES_hhdet_in_tes!Q91/0.086*1000000/RES_hhdet_in_new!Q89)</f>
        <v>588.32107503181669</v>
      </c>
    </row>
    <row r="92" spans="1:17" ht="12" customHeight="1" x14ac:dyDescent="0.25">
      <c r="A92" s="163" t="s">
        <v>144</v>
      </c>
      <c r="B92" s="162"/>
      <c r="C92" s="162">
        <f>IF(RES_hhdet_in_tes!C92=0,0,RES_hhdet_in_tes!C92/0.086*1000000/RES_hhdet_in_new!C92)</f>
        <v>0</v>
      </c>
      <c r="D92" s="162">
        <f>IF(RES_hhdet_in_tes!D92=0,0,RES_hhdet_in_tes!D92/0.086*1000000/RES_hhdet_in_new!D92)</f>
        <v>0</v>
      </c>
      <c r="E92" s="162">
        <f>IF(RES_hhdet_in_tes!E92=0,0,RES_hhdet_in_tes!E92/0.086*1000000/RES_hhdet_in_new!E92)</f>
        <v>0</v>
      </c>
      <c r="F92" s="162">
        <f>IF(RES_hhdet_in_tes!F92=0,0,RES_hhdet_in_tes!F92/0.086*1000000/RES_hhdet_in_new!F92)</f>
        <v>0</v>
      </c>
      <c r="G92" s="162">
        <f>IF(RES_hhdet_in_tes!G92=0,0,RES_hhdet_in_tes!G92/0.086*1000000/RES_hhdet_in_new!G92)</f>
        <v>0</v>
      </c>
      <c r="H92" s="162">
        <f>IF(RES_hhdet_in_tes!H92=0,0,RES_hhdet_in_tes!H92/0.086*1000000/RES_hhdet_in_new!H92)</f>
        <v>0</v>
      </c>
      <c r="I92" s="162">
        <f>IF(RES_hhdet_in_tes!I92=0,0,RES_hhdet_in_tes!I92/0.086*1000000/RES_hhdet_in_new!I92)</f>
        <v>0</v>
      </c>
      <c r="J92" s="162">
        <f>IF(RES_hhdet_in_tes!J92=0,0,RES_hhdet_in_tes!J92/0.086*1000000/RES_hhdet_in_new!J92)</f>
        <v>0</v>
      </c>
      <c r="K92" s="162">
        <f>IF(RES_hhdet_in_tes!K92=0,0,RES_hhdet_in_tes!K92/0.086*1000000/RES_hhdet_in_new!K92)</f>
        <v>0</v>
      </c>
      <c r="L92" s="162">
        <f>IF(RES_hhdet_in_tes!L92=0,0,RES_hhdet_in_tes!L92/0.086*1000000/RES_hhdet_in_new!L92)</f>
        <v>0</v>
      </c>
      <c r="M92" s="162">
        <f>IF(RES_hhdet_in_tes!M92=0,0,RES_hhdet_in_tes!M92/0.086*1000000/RES_hhdet_in_new!M92)</f>
        <v>0</v>
      </c>
      <c r="N92" s="162">
        <f>IF(RES_hhdet_in_tes!N92=0,0,RES_hhdet_in_tes!N92/0.086*1000000/RES_hhdet_in_new!N92)</f>
        <v>0</v>
      </c>
      <c r="O92" s="162">
        <f>IF(RES_hhdet_in_tes!O92=0,0,RES_hhdet_in_tes!O92/0.086*1000000/RES_hhdet_in_new!O92)</f>
        <v>0</v>
      </c>
      <c r="P92" s="162">
        <f>IF(RES_hhdet_in_tes!P92=0,0,RES_hhdet_in_tes!P92/0.086*1000000/RES_hhdet_in_new!P92)</f>
        <v>0</v>
      </c>
      <c r="Q92" s="162">
        <f>IF(RES_hhdet_in_tes!Q92=0,0,RES_hhdet_in_tes!Q92/0.086*1000000/RES_hhdet_in_new!Q92)</f>
        <v>0</v>
      </c>
    </row>
    <row r="93" spans="1:17" ht="12" customHeight="1" x14ac:dyDescent="0.25">
      <c r="A93" s="161" t="s">
        <v>143</v>
      </c>
      <c r="B93" s="160"/>
      <c r="C93" s="160">
        <f>IF(RES_hhdet_in_tes!C93=0,0,RES_hhdet_in_tes!C93/0.086*1000000/RES_hhdet_in_new!C93)</f>
        <v>0</v>
      </c>
      <c r="D93" s="160">
        <f>IF(RES_hhdet_in_tes!D93=0,0,RES_hhdet_in_tes!D93/0.086*1000000/RES_hhdet_in_new!D93)</f>
        <v>0</v>
      </c>
      <c r="E93" s="160">
        <f>IF(RES_hhdet_in_tes!E93=0,0,RES_hhdet_in_tes!E93/0.086*1000000/RES_hhdet_in_new!E93)</f>
        <v>0</v>
      </c>
      <c r="F93" s="160">
        <f>IF(RES_hhdet_in_tes!F93=0,0,RES_hhdet_in_tes!F93/0.086*1000000/RES_hhdet_in_new!F93)</f>
        <v>0</v>
      </c>
      <c r="G93" s="160">
        <f>IF(RES_hhdet_in_tes!G93=0,0,RES_hhdet_in_tes!G93/0.086*1000000/RES_hhdet_in_new!G93)</f>
        <v>0</v>
      </c>
      <c r="H93" s="160">
        <f>IF(RES_hhdet_in_tes!H93=0,0,RES_hhdet_in_tes!H93/0.086*1000000/RES_hhdet_in_new!H93)</f>
        <v>0</v>
      </c>
      <c r="I93" s="160">
        <f>IF(RES_hhdet_in_tes!I93=0,0,RES_hhdet_in_tes!I93/0.086*1000000/RES_hhdet_in_new!I93)</f>
        <v>0</v>
      </c>
      <c r="J93" s="160">
        <f>IF(RES_hhdet_in_tes!J93=0,0,RES_hhdet_in_tes!J93/0.086*1000000/RES_hhdet_in_new!J93)</f>
        <v>0</v>
      </c>
      <c r="K93" s="160">
        <f>IF(RES_hhdet_in_tes!K93=0,0,RES_hhdet_in_tes!K93/0.086*1000000/RES_hhdet_in_new!K93)</f>
        <v>0</v>
      </c>
      <c r="L93" s="160">
        <f>IF(RES_hhdet_in_tes!L93=0,0,RES_hhdet_in_tes!L93/0.086*1000000/RES_hhdet_in_new!L93)</f>
        <v>0</v>
      </c>
      <c r="M93" s="160">
        <f>IF(RES_hhdet_in_tes!M93=0,0,RES_hhdet_in_tes!M93/0.086*1000000/RES_hhdet_in_new!M93)</f>
        <v>0</v>
      </c>
      <c r="N93" s="160">
        <f>IF(RES_hhdet_in_tes!N93=0,0,RES_hhdet_in_tes!N93/0.086*1000000/RES_hhdet_in_new!N93)</f>
        <v>0</v>
      </c>
      <c r="O93" s="160">
        <f>IF(RES_hhdet_in_tes!O93=0,0,RES_hhdet_in_tes!O93/0.086*1000000/RES_hhdet_in_new!O93)</f>
        <v>0</v>
      </c>
      <c r="P93" s="160">
        <f>IF(RES_hhdet_in_tes!P93=0,0,RES_hhdet_in_tes!P93/0.086*1000000/RES_hhdet_in_new!P93)</f>
        <v>0</v>
      </c>
      <c r="Q93" s="160">
        <f>IF(RES_hhdet_in_tes!Q93=0,0,RES_hhdet_in_tes!Q93/0.086*1000000/RES_hhdet_in_new!Q93)</f>
        <v>0</v>
      </c>
    </row>
    <row r="94" spans="1:17" ht="12" customHeight="1" x14ac:dyDescent="0.25">
      <c r="A94" s="148" t="s">
        <v>57</v>
      </c>
      <c r="B94" s="156"/>
      <c r="C94" s="156">
        <f>IF(RES_hhdet_in_tes!C94=0,0,RES_hhdet_in_tes!C94/0.086*1000000/RES_hhdet_in_new!C93)</f>
        <v>0</v>
      </c>
      <c r="D94" s="156">
        <f>IF(RES_hhdet_in_tes!D94=0,0,RES_hhdet_in_tes!D94/0.086*1000000/RES_hhdet_in_new!D93)</f>
        <v>0</v>
      </c>
      <c r="E94" s="156">
        <f>IF(RES_hhdet_in_tes!E94=0,0,RES_hhdet_in_tes!E94/0.086*1000000/RES_hhdet_in_new!E93)</f>
        <v>0</v>
      </c>
      <c r="F94" s="156">
        <f>IF(RES_hhdet_in_tes!F94=0,0,RES_hhdet_in_tes!F94/0.086*1000000/RES_hhdet_in_new!F93)</f>
        <v>0</v>
      </c>
      <c r="G94" s="156">
        <f>IF(RES_hhdet_in_tes!G94=0,0,RES_hhdet_in_tes!G94/0.086*1000000/RES_hhdet_in_new!G93)</f>
        <v>0</v>
      </c>
      <c r="H94" s="156">
        <f>IF(RES_hhdet_in_tes!H94=0,0,RES_hhdet_in_tes!H94/0.086*1000000/RES_hhdet_in_new!H93)</f>
        <v>0</v>
      </c>
      <c r="I94" s="156">
        <f>IF(RES_hhdet_in_tes!I94=0,0,RES_hhdet_in_tes!I94/0.086*1000000/RES_hhdet_in_new!I93)</f>
        <v>0</v>
      </c>
      <c r="J94" s="156">
        <f>IF(RES_hhdet_in_tes!J94=0,0,RES_hhdet_in_tes!J94/0.086*1000000/RES_hhdet_in_new!J93)</f>
        <v>0</v>
      </c>
      <c r="K94" s="156">
        <f>IF(RES_hhdet_in_tes!K94=0,0,RES_hhdet_in_tes!K94/0.086*1000000/RES_hhdet_in_new!K93)</f>
        <v>0</v>
      </c>
      <c r="L94" s="156">
        <f>IF(RES_hhdet_in_tes!L94=0,0,RES_hhdet_in_tes!L94/0.086*1000000/RES_hhdet_in_new!L93)</f>
        <v>0</v>
      </c>
      <c r="M94" s="156">
        <f>IF(RES_hhdet_in_tes!M94=0,0,RES_hhdet_in_tes!M94/0.086*1000000/RES_hhdet_in_new!M93)</f>
        <v>0</v>
      </c>
      <c r="N94" s="156">
        <f>IF(RES_hhdet_in_tes!N94=0,0,RES_hhdet_in_tes!N94/0.086*1000000/RES_hhdet_in_new!N93)</f>
        <v>0</v>
      </c>
      <c r="O94" s="156">
        <f>IF(RES_hhdet_in_tes!O94=0,0,RES_hhdet_in_tes!O94/0.086*1000000/RES_hhdet_in_new!O93)</f>
        <v>0</v>
      </c>
      <c r="P94" s="156">
        <f>IF(RES_hhdet_in_tes!P94=0,0,RES_hhdet_in_tes!P94/0.086*1000000/RES_hhdet_in_new!P93)</f>
        <v>0</v>
      </c>
      <c r="Q94" s="156">
        <f>IF(RES_hhdet_in_tes!Q94=0,0,RES_hhdet_in_tes!Q94/0.086*1000000/RES_hhdet_in_new!Q93)</f>
        <v>0</v>
      </c>
    </row>
    <row r="95" spans="1:17" ht="12" customHeight="1" x14ac:dyDescent="0.25">
      <c r="A95" s="148" t="s">
        <v>59</v>
      </c>
      <c r="B95" s="156"/>
      <c r="C95" s="156">
        <f>IF(RES_hhdet_in_tes!C95=0,0,RES_hhdet_in_tes!C95/0.086*1000000/RES_hhdet_in_new!C93)</f>
        <v>0</v>
      </c>
      <c r="D95" s="156">
        <f>IF(RES_hhdet_in_tes!D95=0,0,RES_hhdet_in_tes!D95/0.086*1000000/RES_hhdet_in_new!D93)</f>
        <v>0</v>
      </c>
      <c r="E95" s="156">
        <f>IF(RES_hhdet_in_tes!E95=0,0,RES_hhdet_in_tes!E95/0.086*1000000/RES_hhdet_in_new!E93)</f>
        <v>0</v>
      </c>
      <c r="F95" s="156">
        <f>IF(RES_hhdet_in_tes!F95=0,0,RES_hhdet_in_tes!F95/0.086*1000000/RES_hhdet_in_new!F93)</f>
        <v>0</v>
      </c>
      <c r="G95" s="156">
        <f>IF(RES_hhdet_in_tes!G95=0,0,RES_hhdet_in_tes!G95/0.086*1000000/RES_hhdet_in_new!G93)</f>
        <v>0</v>
      </c>
      <c r="H95" s="156">
        <f>IF(RES_hhdet_in_tes!H95=0,0,RES_hhdet_in_tes!H95/0.086*1000000/RES_hhdet_in_new!H93)</f>
        <v>0</v>
      </c>
      <c r="I95" s="156">
        <f>IF(RES_hhdet_in_tes!I95=0,0,RES_hhdet_in_tes!I95/0.086*1000000/RES_hhdet_in_new!I93)</f>
        <v>0</v>
      </c>
      <c r="J95" s="156">
        <f>IF(RES_hhdet_in_tes!J95=0,0,RES_hhdet_in_tes!J95/0.086*1000000/RES_hhdet_in_new!J93)</f>
        <v>0</v>
      </c>
      <c r="K95" s="156">
        <f>IF(RES_hhdet_in_tes!K95=0,0,RES_hhdet_in_tes!K95/0.086*1000000/RES_hhdet_in_new!K93)</f>
        <v>0</v>
      </c>
      <c r="L95" s="156">
        <f>IF(RES_hhdet_in_tes!L95=0,0,RES_hhdet_in_tes!L95/0.086*1000000/RES_hhdet_in_new!L93)</f>
        <v>0</v>
      </c>
      <c r="M95" s="156">
        <f>IF(RES_hhdet_in_tes!M95=0,0,RES_hhdet_in_tes!M95/0.086*1000000/RES_hhdet_in_new!M93)</f>
        <v>0</v>
      </c>
      <c r="N95" s="156">
        <f>IF(RES_hhdet_in_tes!N95=0,0,RES_hhdet_in_tes!N95/0.086*1000000/RES_hhdet_in_new!N93)</f>
        <v>0</v>
      </c>
      <c r="O95" s="156">
        <f>IF(RES_hhdet_in_tes!O95=0,0,RES_hhdet_in_tes!O95/0.086*1000000/RES_hhdet_in_new!O93)</f>
        <v>0</v>
      </c>
      <c r="P95" s="156">
        <f>IF(RES_hhdet_in_tes!P95=0,0,RES_hhdet_in_tes!P95/0.086*1000000/RES_hhdet_in_new!P93)</f>
        <v>0</v>
      </c>
      <c r="Q95" s="156">
        <f>IF(RES_hhdet_in_tes!Q95=0,0,RES_hhdet_in_tes!Q95/0.086*1000000/RES_hhdet_in_new!Q93)</f>
        <v>0</v>
      </c>
    </row>
    <row r="96" spans="1:17" ht="12" customHeight="1" x14ac:dyDescent="0.25">
      <c r="A96" s="163" t="s">
        <v>142</v>
      </c>
      <c r="B96" s="162"/>
      <c r="C96" s="162">
        <f>IF(RES_hhdet_in_tes!C96=0,0,RES_hhdet_in_tes!C96/0.086*1000000/RES_hhdet_in_new!C96)</f>
        <v>1864.0517121397168</v>
      </c>
      <c r="D96" s="162">
        <f>IF(RES_hhdet_in_tes!D96=0,0,RES_hhdet_in_tes!D96/0.086*1000000/RES_hhdet_in_new!D96)</f>
        <v>1859.5048765832641</v>
      </c>
      <c r="E96" s="162">
        <f>IF(RES_hhdet_in_tes!E96=0,0,RES_hhdet_in_tes!E96/0.086*1000000/RES_hhdet_in_new!E96)</f>
        <v>1857.9761182273714</v>
      </c>
      <c r="F96" s="162">
        <f>IF(RES_hhdet_in_tes!F96=0,0,RES_hhdet_in_tes!F96/0.086*1000000/RES_hhdet_in_new!F96)</f>
        <v>1804.2574907991161</v>
      </c>
      <c r="G96" s="162">
        <f>IF(RES_hhdet_in_tes!G96=0,0,RES_hhdet_in_tes!G96/0.086*1000000/RES_hhdet_in_new!G96)</f>
        <v>0</v>
      </c>
      <c r="H96" s="162">
        <f>IF(RES_hhdet_in_tes!H96=0,0,RES_hhdet_in_tes!H96/0.086*1000000/RES_hhdet_in_new!H96)</f>
        <v>1788.3509032178658</v>
      </c>
      <c r="I96" s="162">
        <f>IF(RES_hhdet_in_tes!I96=0,0,RES_hhdet_in_tes!I96/0.086*1000000/RES_hhdet_in_new!I96)</f>
        <v>1930.5632368968049</v>
      </c>
      <c r="J96" s="162">
        <f>IF(RES_hhdet_in_tes!J96=0,0,RES_hhdet_in_tes!J96/0.086*1000000/RES_hhdet_in_new!J96)</f>
        <v>1807.3969115648331</v>
      </c>
      <c r="K96" s="162">
        <f>IF(RES_hhdet_in_tes!K96=0,0,RES_hhdet_in_tes!K96/0.086*1000000/RES_hhdet_in_new!K96)</f>
        <v>0</v>
      </c>
      <c r="L96" s="162">
        <f>IF(RES_hhdet_in_tes!L96=0,0,RES_hhdet_in_tes!L96/0.086*1000000/RES_hhdet_in_new!L96)</f>
        <v>0</v>
      </c>
      <c r="M96" s="162">
        <f>IF(RES_hhdet_in_tes!M96=0,0,RES_hhdet_in_tes!M96/0.086*1000000/RES_hhdet_in_new!M96)</f>
        <v>1949.548299842402</v>
      </c>
      <c r="N96" s="162">
        <f>IF(RES_hhdet_in_tes!N96=0,0,RES_hhdet_in_tes!N96/0.086*1000000/RES_hhdet_in_new!N96)</f>
        <v>0</v>
      </c>
      <c r="O96" s="162">
        <f>IF(RES_hhdet_in_tes!O96=0,0,RES_hhdet_in_tes!O96/0.086*1000000/RES_hhdet_in_new!O96)</f>
        <v>1924.5508971780491</v>
      </c>
      <c r="P96" s="162">
        <f>IF(RES_hhdet_in_tes!P96=0,0,RES_hhdet_in_tes!P96/0.086*1000000/RES_hhdet_in_new!P96)</f>
        <v>2066.3908392002686</v>
      </c>
      <c r="Q96" s="162">
        <f>IF(RES_hhdet_in_tes!Q96=0,0,RES_hhdet_in_tes!Q96/0.086*1000000/RES_hhdet_in_new!Q96)</f>
        <v>2004.184189454445</v>
      </c>
    </row>
    <row r="97" spans="1:17" ht="12" customHeight="1" x14ac:dyDescent="0.25">
      <c r="A97" s="161" t="s">
        <v>141</v>
      </c>
      <c r="B97" s="160"/>
      <c r="C97" s="160">
        <f>IF(RES_hhdet_in_tes!C97=0,0,RES_hhdet_in_tes!C97/0.086*1000000/RES_hhdet_in_new!C97)</f>
        <v>1806.1581469890964</v>
      </c>
      <c r="D97" s="160">
        <f>IF(RES_hhdet_in_tes!D97=0,0,RES_hhdet_in_tes!D97/0.086*1000000/RES_hhdet_in_new!D97)</f>
        <v>1808.6650203010158</v>
      </c>
      <c r="E97" s="160">
        <f>IF(RES_hhdet_in_tes!E97=0,0,RES_hhdet_in_tes!E97/0.086*1000000/RES_hhdet_in_new!E97)</f>
        <v>1811.5154610348943</v>
      </c>
      <c r="F97" s="160">
        <f>IF(RES_hhdet_in_tes!F97=0,0,RES_hhdet_in_tes!F97/0.086*1000000/RES_hhdet_in_new!F97)</f>
        <v>1784.1424285332246</v>
      </c>
      <c r="G97" s="160">
        <f>IF(RES_hhdet_in_tes!G97=0,0,RES_hhdet_in_tes!G97/0.086*1000000/RES_hhdet_in_new!G97)</f>
        <v>1802.8525790085228</v>
      </c>
      <c r="H97" s="160">
        <f>IF(RES_hhdet_in_tes!H97=0,0,RES_hhdet_in_tes!H97/0.086*1000000/RES_hhdet_in_new!H97)</f>
        <v>1775.3480248351202</v>
      </c>
      <c r="I97" s="160">
        <f>IF(RES_hhdet_in_tes!I97=0,0,RES_hhdet_in_tes!I97/0.086*1000000/RES_hhdet_in_new!I97)</f>
        <v>1861.9348449343336</v>
      </c>
      <c r="J97" s="160">
        <f>IF(RES_hhdet_in_tes!J97=0,0,RES_hhdet_in_tes!J97/0.086*1000000/RES_hhdet_in_new!J97)</f>
        <v>1771.0364393195118</v>
      </c>
      <c r="K97" s="160">
        <f>IF(RES_hhdet_in_tes!K97=0,0,RES_hhdet_in_tes!K97/0.086*1000000/RES_hhdet_in_new!K97)</f>
        <v>1832.302737638546</v>
      </c>
      <c r="L97" s="160">
        <f>IF(RES_hhdet_in_tes!L97=0,0,RES_hhdet_in_tes!L97/0.086*1000000/RES_hhdet_in_new!L97)</f>
        <v>1810.4440021934975</v>
      </c>
      <c r="M97" s="160">
        <f>IF(RES_hhdet_in_tes!M97=0,0,RES_hhdet_in_tes!M97/0.086*1000000/RES_hhdet_in_new!M97)</f>
        <v>1875.5675245860687</v>
      </c>
      <c r="N97" s="160">
        <f>IF(RES_hhdet_in_tes!N97=0,0,RES_hhdet_in_tes!N97/0.086*1000000/RES_hhdet_in_new!N97)</f>
        <v>1878.9059618830079</v>
      </c>
      <c r="O97" s="160">
        <f>IF(RES_hhdet_in_tes!O97=0,0,RES_hhdet_in_tes!O97/0.086*1000000/RES_hhdet_in_new!O97)</f>
        <v>1849.4451056193379</v>
      </c>
      <c r="P97" s="160">
        <f>IF(RES_hhdet_in_tes!P97=0,0,RES_hhdet_in_tes!P97/0.086*1000000/RES_hhdet_in_new!P97)</f>
        <v>1939.7585226261508</v>
      </c>
      <c r="Q97" s="160">
        <f>IF(RES_hhdet_in_tes!Q97=0,0,RES_hhdet_in_tes!Q97/0.086*1000000/RES_hhdet_in_new!Q97)</f>
        <v>1892.0728457231344</v>
      </c>
    </row>
    <row r="98" spans="1:17" ht="12" customHeight="1" x14ac:dyDescent="0.25">
      <c r="A98" s="148" t="s">
        <v>60</v>
      </c>
      <c r="B98" s="156"/>
      <c r="C98" s="156">
        <f>IF(RES_hhdet_in_tes!C98=0,0,RES_hhdet_in_tes!C98/0.086*1000000/RES_hhdet_in_new!C97)</f>
        <v>1214.4479943683168</v>
      </c>
      <c r="D98" s="156">
        <f>IF(RES_hhdet_in_tes!D98=0,0,RES_hhdet_in_tes!D98/0.086*1000000/RES_hhdet_in_new!D97)</f>
        <v>1214.3174457194618</v>
      </c>
      <c r="E98" s="156">
        <f>IF(RES_hhdet_in_tes!E98=0,0,RES_hhdet_in_tes!E98/0.086*1000000/RES_hhdet_in_new!E97)</f>
        <v>1216.2440257150392</v>
      </c>
      <c r="F98" s="156">
        <f>IF(RES_hhdet_in_tes!F98=0,0,RES_hhdet_in_tes!F98/0.086*1000000/RES_hhdet_in_new!F97)</f>
        <v>1189.3521248145846</v>
      </c>
      <c r="G98" s="156">
        <f>IF(RES_hhdet_in_tes!G98=0,0,RES_hhdet_in_tes!G98/0.086*1000000/RES_hhdet_in_new!G97)</f>
        <v>1205.461534493113</v>
      </c>
      <c r="H98" s="156">
        <f>IF(RES_hhdet_in_tes!H98=0,0,RES_hhdet_in_tes!H98/0.086*1000000/RES_hhdet_in_new!H97)</f>
        <v>1181.3275329156481</v>
      </c>
      <c r="I98" s="156">
        <f>IF(RES_hhdet_in_tes!I98=0,0,RES_hhdet_in_tes!I98/0.086*1000000/RES_hhdet_in_new!I97)</f>
        <v>1272.2559564874691</v>
      </c>
      <c r="J98" s="156">
        <f>IF(RES_hhdet_in_tes!J98=0,0,RES_hhdet_in_tes!J98/0.086*1000000/RES_hhdet_in_new!J97)</f>
        <v>1186.518245682015</v>
      </c>
      <c r="K98" s="156">
        <f>IF(RES_hhdet_in_tes!K98=0,0,RES_hhdet_in_tes!K98/0.086*1000000/RES_hhdet_in_new!K97)</f>
        <v>1240.8758943084756</v>
      </c>
      <c r="L98" s="156">
        <f>IF(RES_hhdet_in_tes!L98=0,0,RES_hhdet_in_tes!L98/0.086*1000000/RES_hhdet_in_new!L97)</f>
        <v>1206.833198833014</v>
      </c>
      <c r="M98" s="156">
        <f>IF(RES_hhdet_in_tes!M98=0,0,RES_hhdet_in_tes!M98/0.086*1000000/RES_hhdet_in_new!M97)</f>
        <v>1289.3607313278042</v>
      </c>
      <c r="N98" s="156">
        <f>IF(RES_hhdet_in_tes!N98=0,0,RES_hhdet_in_tes!N98/0.086*1000000/RES_hhdet_in_new!N97)</f>
        <v>1285.1309190225377</v>
      </c>
      <c r="O98" s="156">
        <f>IF(RES_hhdet_in_tes!O98=0,0,RES_hhdet_in_tes!O98/0.086*1000000/RES_hhdet_in_new!O97)</f>
        <v>1246.1772262500579</v>
      </c>
      <c r="P98" s="156">
        <f>IF(RES_hhdet_in_tes!P98=0,0,RES_hhdet_in_tes!P98/0.086*1000000/RES_hhdet_in_new!P97)</f>
        <v>1360.2466349135971</v>
      </c>
      <c r="Q98" s="156">
        <f>IF(RES_hhdet_in_tes!Q98=0,0,RES_hhdet_in_tes!Q98/0.086*1000000/RES_hhdet_in_new!Q97)</f>
        <v>1303.7161688434874</v>
      </c>
    </row>
    <row r="99" spans="1:17" ht="12" customHeight="1" x14ac:dyDescent="0.25">
      <c r="A99" s="148" t="s">
        <v>59</v>
      </c>
      <c r="B99" s="156"/>
      <c r="C99" s="156">
        <f>IF(RES_hhdet_in_tes!C99=0,0,RES_hhdet_in_tes!C99/0.086*1000000/RES_hhdet_in_new!C97)</f>
        <v>591.71015262077958</v>
      </c>
      <c r="D99" s="156">
        <f>IF(RES_hhdet_in_tes!D99=0,0,RES_hhdet_in_tes!D99/0.086*1000000/RES_hhdet_in_new!D97)</f>
        <v>594.347574581554</v>
      </c>
      <c r="E99" s="156">
        <f>IF(RES_hhdet_in_tes!E99=0,0,RES_hhdet_in_tes!E99/0.086*1000000/RES_hhdet_in_new!E97)</f>
        <v>595.27143531985485</v>
      </c>
      <c r="F99" s="156">
        <f>IF(RES_hhdet_in_tes!F99=0,0,RES_hhdet_in_tes!F99/0.086*1000000/RES_hhdet_in_new!F97)</f>
        <v>594.7903037186403</v>
      </c>
      <c r="G99" s="156">
        <f>IF(RES_hhdet_in_tes!G99=0,0,RES_hhdet_in_tes!G99/0.086*1000000/RES_hhdet_in_new!G97)</f>
        <v>597.39104451540948</v>
      </c>
      <c r="H99" s="156">
        <f>IF(RES_hhdet_in_tes!H99=0,0,RES_hhdet_in_tes!H99/0.086*1000000/RES_hhdet_in_new!H97)</f>
        <v>594.02049191947231</v>
      </c>
      <c r="I99" s="156">
        <f>IF(RES_hhdet_in_tes!I99=0,0,RES_hhdet_in_tes!I99/0.086*1000000/RES_hhdet_in_new!I97)</f>
        <v>589.67888844686445</v>
      </c>
      <c r="J99" s="156">
        <f>IF(RES_hhdet_in_tes!J99=0,0,RES_hhdet_in_tes!J99/0.086*1000000/RES_hhdet_in_new!J97)</f>
        <v>584.51819363749667</v>
      </c>
      <c r="K99" s="156">
        <f>IF(RES_hhdet_in_tes!K99=0,0,RES_hhdet_in_tes!K99/0.086*1000000/RES_hhdet_in_new!K97)</f>
        <v>591.42684333007014</v>
      </c>
      <c r="L99" s="156">
        <f>IF(RES_hhdet_in_tes!L99=0,0,RES_hhdet_in_tes!L99/0.086*1000000/RES_hhdet_in_new!L97)</f>
        <v>603.61080336048337</v>
      </c>
      <c r="M99" s="156">
        <f>IF(RES_hhdet_in_tes!M99=0,0,RES_hhdet_in_tes!M99/0.086*1000000/RES_hhdet_in_new!M97)</f>
        <v>586.20679325826427</v>
      </c>
      <c r="N99" s="156">
        <f>IF(RES_hhdet_in_tes!N99=0,0,RES_hhdet_in_tes!N99/0.086*1000000/RES_hhdet_in_new!N97)</f>
        <v>593.77504286046974</v>
      </c>
      <c r="O99" s="156">
        <f>IF(RES_hhdet_in_tes!O99=0,0,RES_hhdet_in_tes!O99/0.086*1000000/RES_hhdet_in_new!O97)</f>
        <v>603.26787936928019</v>
      </c>
      <c r="P99" s="156">
        <f>IF(RES_hhdet_in_tes!P99=0,0,RES_hhdet_in_tes!P99/0.086*1000000/RES_hhdet_in_new!P97)</f>
        <v>579.51188771255363</v>
      </c>
      <c r="Q99" s="156">
        <f>IF(RES_hhdet_in_tes!Q99=0,0,RES_hhdet_in_tes!Q99/0.086*1000000/RES_hhdet_in_new!Q97)</f>
        <v>588.35667687964701</v>
      </c>
    </row>
    <row r="100" spans="1:17" ht="12" customHeight="1" x14ac:dyDescent="0.25">
      <c r="A100" s="158" t="s">
        <v>62</v>
      </c>
      <c r="B100" s="157"/>
      <c r="C100" s="157">
        <f>IF(SUM(RES_hhdet_in_tes!C101:C103)=0,0,SUM(RES_hhdet_in_tes!C101:C103)/0.086*1000000/SUM(RES_hhdet_in_new!C101:C103))</f>
        <v>652.39160794168595</v>
      </c>
      <c r="D100" s="157">
        <f>IF(SUM(RES_hhdet_in_tes!D101:D103)=0,0,SUM(RES_hhdet_in_tes!D101:D103)/0.086*1000000/SUM(RES_hhdet_in_new!D101:D103))</f>
        <v>658.32206630957717</v>
      </c>
      <c r="E100" s="157">
        <f>IF(SUM(RES_hhdet_in_tes!E101:E103)=0,0,SUM(RES_hhdet_in_tes!E101:E103)/0.086*1000000/SUM(RES_hhdet_in_new!E101:E103))</f>
        <v>666.88156474644018</v>
      </c>
      <c r="F100" s="157">
        <f>IF(SUM(RES_hhdet_in_tes!F101:F103)=0,0,SUM(RES_hhdet_in_tes!F101:F103)/0.086*1000000/SUM(RES_hhdet_in_new!F101:F103))</f>
        <v>654.34012125557081</v>
      </c>
      <c r="G100" s="157">
        <f>IF(SUM(RES_hhdet_in_tes!G101:G103)=0,0,SUM(RES_hhdet_in_tes!G101:G103)/0.086*1000000/SUM(RES_hhdet_in_new!G101:G103))</f>
        <v>642.28245950998098</v>
      </c>
      <c r="H100" s="157">
        <f>IF(SUM(RES_hhdet_in_tes!H101:H103)=0,0,SUM(RES_hhdet_in_tes!H101:H103)/0.086*1000000/SUM(RES_hhdet_in_new!H101:H103))</f>
        <v>639.64303416003656</v>
      </c>
      <c r="I100" s="157">
        <f>IF(SUM(RES_hhdet_in_tes!I101:I103)=0,0,SUM(RES_hhdet_in_tes!I101:I103)/0.086*1000000/SUM(RES_hhdet_in_new!I101:I103))</f>
        <v>651.87816883749076</v>
      </c>
      <c r="J100" s="157">
        <f>IF(SUM(RES_hhdet_in_tes!J101:J103)=0,0,SUM(RES_hhdet_in_tes!J101:J103)/0.086*1000000/SUM(RES_hhdet_in_new!J101:J103))</f>
        <v>637.72515765302796</v>
      </c>
      <c r="K100" s="157">
        <f>IF(SUM(RES_hhdet_in_tes!K101:K103)=0,0,SUM(RES_hhdet_in_tes!K101:K103)/0.086*1000000/SUM(RES_hhdet_in_new!K101:K103))</f>
        <v>670.50260246039716</v>
      </c>
      <c r="L100" s="157">
        <f>IF(SUM(RES_hhdet_in_tes!L101:L103)=0,0,SUM(RES_hhdet_in_tes!L101:L103)/0.086*1000000/SUM(RES_hhdet_in_new!L101:L103))</f>
        <v>650.55453182724693</v>
      </c>
      <c r="M100" s="157">
        <f>IF(SUM(RES_hhdet_in_tes!M101:M103)=0,0,SUM(RES_hhdet_in_tes!M101:M103)/0.086*1000000/SUM(RES_hhdet_in_new!M101:M103))</f>
        <v>665.56733951045942</v>
      </c>
      <c r="N100" s="157">
        <f>IF(SUM(RES_hhdet_in_tes!N101:N103)=0,0,SUM(RES_hhdet_in_tes!N101:N103)/0.086*1000000/SUM(RES_hhdet_in_new!N101:N103))</f>
        <v>700.23623377107492</v>
      </c>
      <c r="O100" s="157">
        <f>IF(SUM(RES_hhdet_in_tes!O101:O103)=0,0,SUM(RES_hhdet_in_tes!O101:O103)/0.086*1000000/SUM(RES_hhdet_in_new!O101:O103))</f>
        <v>661.55613669608817</v>
      </c>
      <c r="P100" s="157">
        <f>IF(SUM(RES_hhdet_in_tes!P101:P103)=0,0,SUM(RES_hhdet_in_tes!P101:P103)/0.086*1000000/SUM(RES_hhdet_in_new!P101:P103))</f>
        <v>706.02151568825548</v>
      </c>
      <c r="Q100" s="157">
        <f>IF(SUM(RES_hhdet_in_tes!Q101:Q103)=0,0,SUM(RES_hhdet_in_tes!Q101:Q103)/0.086*1000000/SUM(RES_hhdet_in_new!Q101:Q103))</f>
        <v>680.47277585823269</v>
      </c>
    </row>
    <row r="101" spans="1:17" ht="12" customHeight="1" x14ac:dyDescent="0.25">
      <c r="A101" s="23" t="s">
        <v>55</v>
      </c>
      <c r="B101" s="156"/>
      <c r="C101" s="156">
        <f>IF(RES_hhdet_in_tes!C101=0,0,RES_hhdet_in_tes!C101/0.086*1000000/RES_hhdet_in_new!C101)</f>
        <v>634.12497964769682</v>
      </c>
      <c r="D101" s="156">
        <f>IF(RES_hhdet_in_tes!D101=0,0,RES_hhdet_in_tes!D101/0.086*1000000/RES_hhdet_in_new!D101)</f>
        <v>537.25577365102833</v>
      </c>
      <c r="E101" s="156">
        <f>IF(RES_hhdet_in_tes!E101=0,0,RES_hhdet_in_tes!E101/0.086*1000000/RES_hhdet_in_new!E101)</f>
        <v>598.20125469125264</v>
      </c>
      <c r="F101" s="156">
        <f>IF(RES_hhdet_in_tes!F101=0,0,RES_hhdet_in_tes!F101/0.086*1000000/RES_hhdet_in_new!F101)</f>
        <v>634.72840800001825</v>
      </c>
      <c r="G101" s="156">
        <f>IF(RES_hhdet_in_tes!G101=0,0,RES_hhdet_in_tes!G101/0.086*1000000/RES_hhdet_in_new!G101)</f>
        <v>551.18646910772691</v>
      </c>
      <c r="H101" s="156">
        <f>IF(RES_hhdet_in_tes!H101=0,0,RES_hhdet_in_tes!H101/0.086*1000000/RES_hhdet_in_new!H101)</f>
        <v>621.76329218585045</v>
      </c>
      <c r="I101" s="156">
        <f>IF(RES_hhdet_in_tes!I101=0,0,RES_hhdet_in_tes!I101/0.086*1000000/RES_hhdet_in_new!I101)</f>
        <v>534.26495553271138</v>
      </c>
      <c r="J101" s="156">
        <f>IF(RES_hhdet_in_tes!J101=0,0,RES_hhdet_in_tes!J101/0.086*1000000/RES_hhdet_in_new!J101)</f>
        <v>607.01308103882366</v>
      </c>
      <c r="K101" s="156">
        <f>IF(RES_hhdet_in_tes!K101=0,0,RES_hhdet_in_tes!K101/0.086*1000000/RES_hhdet_in_new!K101)</f>
        <v>529.94611984273695</v>
      </c>
      <c r="L101" s="156">
        <f>IF(RES_hhdet_in_tes!L101=0,0,RES_hhdet_in_tes!L101/0.086*1000000/RES_hhdet_in_new!L101)</f>
        <v>536.08661614408868</v>
      </c>
      <c r="M101" s="156">
        <f>IF(RES_hhdet_in_tes!M101=0,0,RES_hhdet_in_tes!M101/0.086*1000000/RES_hhdet_in_new!M101)</f>
        <v>537.82188296936442</v>
      </c>
      <c r="N101" s="156">
        <f>IF(RES_hhdet_in_tes!N101=0,0,RES_hhdet_in_tes!N101/0.086*1000000/RES_hhdet_in_new!N101)</f>
        <v>611.69067352099614</v>
      </c>
      <c r="O101" s="156">
        <f>IF(RES_hhdet_in_tes!O101=0,0,RES_hhdet_in_tes!O101/0.086*1000000/RES_hhdet_in_new!O101)</f>
        <v>536.01872989456513</v>
      </c>
      <c r="P101" s="156">
        <f>IF(RES_hhdet_in_tes!P101=0,0,RES_hhdet_in_tes!P101/0.086*1000000/RES_hhdet_in_new!P101)</f>
        <v>519.48772211125811</v>
      </c>
      <c r="Q101" s="156">
        <f>IF(RES_hhdet_in_tes!Q101=0,0,RES_hhdet_in_tes!Q101/0.086*1000000/RES_hhdet_in_new!Q101)</f>
        <v>568.34104181753469</v>
      </c>
    </row>
    <row r="102" spans="1:17" ht="12" customHeight="1" x14ac:dyDescent="0.25">
      <c r="A102" s="23" t="s">
        <v>57</v>
      </c>
      <c r="B102" s="156"/>
      <c r="C102" s="156">
        <f>IF(RES_hhdet_in_tes!C102=0,0,RES_hhdet_in_tes!C102/0.086*1000000/RES_hhdet_in_new!C102)</f>
        <v>0</v>
      </c>
      <c r="D102" s="156">
        <f>IF(RES_hhdet_in_tes!D102=0,0,RES_hhdet_in_tes!D102/0.086*1000000/RES_hhdet_in_new!D102)</f>
        <v>0</v>
      </c>
      <c r="E102" s="156">
        <f>IF(RES_hhdet_in_tes!E102=0,0,RES_hhdet_in_tes!E102/0.086*1000000/RES_hhdet_in_new!E102)</f>
        <v>0</v>
      </c>
      <c r="F102" s="156">
        <f>IF(RES_hhdet_in_tes!F102=0,0,RES_hhdet_in_tes!F102/0.086*1000000/RES_hhdet_in_new!F102)</f>
        <v>0</v>
      </c>
      <c r="G102" s="156">
        <f>IF(RES_hhdet_in_tes!G102=0,0,RES_hhdet_in_tes!G102/0.086*1000000/RES_hhdet_in_new!G102)</f>
        <v>0</v>
      </c>
      <c r="H102" s="156">
        <f>IF(RES_hhdet_in_tes!H102=0,0,RES_hhdet_in_tes!H102/0.086*1000000/RES_hhdet_in_new!H102)</f>
        <v>0</v>
      </c>
      <c r="I102" s="156">
        <f>IF(RES_hhdet_in_tes!I102=0,0,RES_hhdet_in_tes!I102/0.086*1000000/RES_hhdet_in_new!I102)</f>
        <v>0</v>
      </c>
      <c r="J102" s="156">
        <f>IF(RES_hhdet_in_tes!J102=0,0,RES_hhdet_in_tes!J102/0.086*1000000/RES_hhdet_in_new!J102)</f>
        <v>0</v>
      </c>
      <c r="K102" s="156">
        <f>IF(RES_hhdet_in_tes!K102=0,0,RES_hhdet_in_tes!K102/0.086*1000000/RES_hhdet_in_new!K102)</f>
        <v>0</v>
      </c>
      <c r="L102" s="156">
        <f>IF(RES_hhdet_in_tes!L102=0,0,RES_hhdet_in_tes!L102/0.086*1000000/RES_hhdet_in_new!L102)</f>
        <v>0</v>
      </c>
      <c r="M102" s="156">
        <f>IF(RES_hhdet_in_tes!M102=0,0,RES_hhdet_in_tes!M102/0.086*1000000/RES_hhdet_in_new!M102)</f>
        <v>0</v>
      </c>
      <c r="N102" s="156">
        <f>IF(RES_hhdet_in_tes!N102=0,0,RES_hhdet_in_tes!N102/0.086*1000000/RES_hhdet_in_new!N102)</f>
        <v>0</v>
      </c>
      <c r="O102" s="156">
        <f>IF(RES_hhdet_in_tes!O102=0,0,RES_hhdet_in_tes!O102/0.086*1000000/RES_hhdet_in_new!O102)</f>
        <v>0</v>
      </c>
      <c r="P102" s="156">
        <f>IF(RES_hhdet_in_tes!P102=0,0,RES_hhdet_in_tes!P102/0.086*1000000/RES_hhdet_in_new!P102)</f>
        <v>0</v>
      </c>
      <c r="Q102" s="156">
        <f>IF(RES_hhdet_in_tes!Q102=0,0,RES_hhdet_in_tes!Q102/0.086*1000000/RES_hhdet_in_new!Q102)</f>
        <v>0</v>
      </c>
    </row>
    <row r="103" spans="1:17" ht="12" customHeight="1" x14ac:dyDescent="0.25">
      <c r="A103" s="29" t="s">
        <v>140</v>
      </c>
      <c r="B103" s="57"/>
      <c r="C103" s="57">
        <f>IF(RES_hhdet_in_tes!C103=0,0,RES_hhdet_in_tes!C103/0.086*1000000/RES_hhdet_in_new!C103)</f>
        <v>653.69108274149903</v>
      </c>
      <c r="D103" s="57">
        <f>IF(RES_hhdet_in_tes!D103=0,0,RES_hhdet_in_tes!D103/0.086*1000000/RES_hhdet_in_new!D103)</f>
        <v>663.86906189626097</v>
      </c>
      <c r="E103" s="57">
        <f>IF(RES_hhdet_in_tes!E103=0,0,RES_hhdet_in_tes!E103/0.086*1000000/RES_hhdet_in_new!E103)</f>
        <v>671.39652160055562</v>
      </c>
      <c r="F103" s="57">
        <f>IF(RES_hhdet_in_tes!F103=0,0,RES_hhdet_in_tes!F103/0.086*1000000/RES_hhdet_in_new!F103)</f>
        <v>655.12591502223665</v>
      </c>
      <c r="G103" s="57">
        <f>IF(RES_hhdet_in_tes!G103=0,0,RES_hhdet_in_tes!G103/0.086*1000000/RES_hhdet_in_new!G103)</f>
        <v>644.56083446048581</v>
      </c>
      <c r="H103" s="57">
        <f>IF(RES_hhdet_in_tes!H103=0,0,RES_hhdet_in_tes!H103/0.086*1000000/RES_hhdet_in_new!H103)</f>
        <v>640.07450362800466</v>
      </c>
      <c r="I103" s="57">
        <f>IF(RES_hhdet_in_tes!I103=0,0,RES_hhdet_in_tes!I103/0.086*1000000/RES_hhdet_in_new!I103)</f>
        <v>658.34076449493909</v>
      </c>
      <c r="J103" s="57">
        <f>IF(RES_hhdet_in_tes!J103=0,0,RES_hhdet_in_tes!J103/0.086*1000000/RES_hhdet_in_new!J103)</f>
        <v>638.89879042904386</v>
      </c>
      <c r="K103" s="57">
        <f>IF(RES_hhdet_in_tes!K103=0,0,RES_hhdet_in_tes!K103/0.086*1000000/RES_hhdet_in_new!K103)</f>
        <v>675.43728141336794</v>
      </c>
      <c r="L103" s="57">
        <f>IF(RES_hhdet_in_tes!L103=0,0,RES_hhdet_in_tes!L103/0.086*1000000/RES_hhdet_in_new!L103)</f>
        <v>655.39729238997279</v>
      </c>
      <c r="M103" s="57">
        <f>IF(RES_hhdet_in_tes!M103=0,0,RES_hhdet_in_tes!M103/0.086*1000000/RES_hhdet_in_new!M103)</f>
        <v>669.13730079203651</v>
      </c>
      <c r="N103" s="57">
        <f>IF(RES_hhdet_in_tes!N103=0,0,RES_hhdet_in_tes!N103/0.086*1000000/RES_hhdet_in_new!N103)</f>
        <v>704.75422544797118</v>
      </c>
      <c r="O103" s="57">
        <f>IF(RES_hhdet_in_tes!O103=0,0,RES_hhdet_in_tes!O103/0.086*1000000/RES_hhdet_in_new!O103)</f>
        <v>667.20438839381302</v>
      </c>
      <c r="P103" s="57">
        <f>IF(RES_hhdet_in_tes!P103=0,0,RES_hhdet_in_tes!P103/0.086*1000000/RES_hhdet_in_new!P103)</f>
        <v>712.28189280766117</v>
      </c>
      <c r="Q103" s="57">
        <f>IF(RES_hhdet_in_tes!Q103=0,0,RES_hhdet_in_tes!Q103/0.086*1000000/RES_hhdet_in_new!Q103)</f>
        <v>689.9778086343207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68">
        <f t="shared" ref="C105" si="85">SUM(C106,C109,C111,C120)</f>
        <v>0</v>
      </c>
      <c r="D105" s="168">
        <f t="shared" ref="D105" si="86">SUM(D106,D109,D111,D120)</f>
        <v>0</v>
      </c>
      <c r="E105" s="168">
        <f t="shared" ref="E105" si="87">SUM(E106,E109,E111,E120)</f>
        <v>0</v>
      </c>
      <c r="F105" s="168">
        <f t="shared" ref="F105" si="88">SUM(F106,F109,F111,F120)</f>
        <v>0</v>
      </c>
      <c r="G105" s="168">
        <f t="shared" ref="G105" si="89">SUM(G106,G109,G111,G120)</f>
        <v>0</v>
      </c>
      <c r="H105" s="168">
        <f t="shared" ref="H105" si="90">SUM(H106,H109,H111,H120)</f>
        <v>0</v>
      </c>
      <c r="I105" s="168">
        <f t="shared" ref="I105" si="91">SUM(I106,I109,I111,I120)</f>
        <v>0</v>
      </c>
      <c r="J105" s="168">
        <f t="shared" ref="J105" si="92">SUM(J106,J109,J111,J120)</f>
        <v>0</v>
      </c>
      <c r="K105" s="168">
        <f t="shared" ref="K105" si="93">SUM(K106,K109,K111,K120)</f>
        <v>0</v>
      </c>
      <c r="L105" s="168">
        <f t="shared" ref="L105" si="94">SUM(L106,L109,L111,L120)</f>
        <v>0</v>
      </c>
      <c r="M105" s="168">
        <f t="shared" ref="M105" si="95">SUM(M106,M109,M111,M120)</f>
        <v>0</v>
      </c>
      <c r="N105" s="168">
        <f t="shared" ref="N105" si="96">SUM(N106,N109,N111,N120)</f>
        <v>0</v>
      </c>
      <c r="O105" s="168">
        <f t="shared" ref="O105" si="97">SUM(O106,O109,O111,O120)</f>
        <v>0</v>
      </c>
      <c r="P105" s="168">
        <f t="shared" ref="P105" si="98">SUM(P106,P109,P111,P120)</f>
        <v>0</v>
      </c>
      <c r="Q105" s="168">
        <f t="shared" ref="Q105" si="99">SUM(Q106,Q109,Q111,Q120)</f>
        <v>0</v>
      </c>
    </row>
    <row r="106" spans="1:17" ht="12.95" customHeight="1" x14ac:dyDescent="0.25">
      <c r="A106" s="158" t="s">
        <v>65</v>
      </c>
      <c r="B106" s="157"/>
      <c r="C106" s="157">
        <f t="shared" ref="C106:Q106" si="100">SUM(C107:C108)</f>
        <v>0</v>
      </c>
      <c r="D106" s="157">
        <f t="shared" si="100"/>
        <v>0</v>
      </c>
      <c r="E106" s="157">
        <f t="shared" si="100"/>
        <v>0</v>
      </c>
      <c r="F106" s="157">
        <f t="shared" si="100"/>
        <v>0</v>
      </c>
      <c r="G106" s="157">
        <f t="shared" si="100"/>
        <v>0</v>
      </c>
      <c r="H106" s="157">
        <f t="shared" si="100"/>
        <v>0</v>
      </c>
      <c r="I106" s="157">
        <f t="shared" si="100"/>
        <v>0</v>
      </c>
      <c r="J106" s="157">
        <f t="shared" si="100"/>
        <v>0</v>
      </c>
      <c r="K106" s="157">
        <f t="shared" si="100"/>
        <v>0</v>
      </c>
      <c r="L106" s="157">
        <f t="shared" si="100"/>
        <v>0</v>
      </c>
      <c r="M106" s="157">
        <f t="shared" si="100"/>
        <v>0</v>
      </c>
      <c r="N106" s="157">
        <f t="shared" si="100"/>
        <v>0</v>
      </c>
      <c r="O106" s="157">
        <f t="shared" si="100"/>
        <v>0</v>
      </c>
      <c r="P106" s="157">
        <f t="shared" si="100"/>
        <v>0</v>
      </c>
      <c r="Q106" s="157">
        <f t="shared" si="100"/>
        <v>0</v>
      </c>
    </row>
    <row r="107" spans="1:17" ht="12" customHeight="1" x14ac:dyDescent="0.25">
      <c r="A107" s="23" t="s">
        <v>153</v>
      </c>
      <c r="B107" s="156"/>
      <c r="C107" s="156">
        <f>IF(RES_hhdet_in_tes!C107=0,0,RES_hhdet_in_tes!C107/0.086*1000000/RES_hhdet_in_new!C107)</f>
        <v>0</v>
      </c>
      <c r="D107" s="156">
        <f>IF(RES_hhdet_in_tes!D107=0,0,RES_hhdet_in_tes!D107/0.086*1000000/RES_hhdet_in_new!D107)</f>
        <v>0</v>
      </c>
      <c r="E107" s="156">
        <f>IF(RES_hhdet_in_tes!E107=0,0,RES_hhdet_in_tes!E107/0.086*1000000/RES_hhdet_in_new!E107)</f>
        <v>0</v>
      </c>
      <c r="F107" s="156">
        <f>IF(RES_hhdet_in_tes!F107=0,0,RES_hhdet_in_tes!F107/0.086*1000000/RES_hhdet_in_new!F107)</f>
        <v>0</v>
      </c>
      <c r="G107" s="156">
        <f>IF(RES_hhdet_in_tes!G107=0,0,RES_hhdet_in_tes!G107/0.086*1000000/RES_hhdet_in_new!G107)</f>
        <v>0</v>
      </c>
      <c r="H107" s="156">
        <f>IF(RES_hhdet_in_tes!H107=0,0,RES_hhdet_in_tes!H107/0.086*1000000/RES_hhdet_in_new!H107)</f>
        <v>0</v>
      </c>
      <c r="I107" s="156">
        <f>IF(RES_hhdet_in_tes!I107=0,0,RES_hhdet_in_tes!I107/0.086*1000000/RES_hhdet_in_new!I107)</f>
        <v>0</v>
      </c>
      <c r="J107" s="156">
        <f>IF(RES_hhdet_in_tes!J107=0,0,RES_hhdet_in_tes!J107/0.086*1000000/RES_hhdet_in_new!J107)</f>
        <v>0</v>
      </c>
      <c r="K107" s="156">
        <f>IF(RES_hhdet_in_tes!K107=0,0,RES_hhdet_in_tes!K107/0.086*1000000/RES_hhdet_in_new!K107)</f>
        <v>0</v>
      </c>
      <c r="L107" s="156">
        <f>IF(RES_hhdet_in_tes!L107=0,0,RES_hhdet_in_tes!L107/0.086*1000000/RES_hhdet_in_new!L107)</f>
        <v>0</v>
      </c>
      <c r="M107" s="156">
        <f>IF(RES_hhdet_in_tes!M107=0,0,RES_hhdet_in_tes!M107/0.086*1000000/RES_hhdet_in_new!M107)</f>
        <v>0</v>
      </c>
      <c r="N107" s="156">
        <f>IF(RES_hhdet_in_tes!N107=0,0,RES_hhdet_in_tes!N107/0.086*1000000/RES_hhdet_in_new!N107)</f>
        <v>0</v>
      </c>
      <c r="O107" s="156">
        <f>IF(RES_hhdet_in_tes!O107=0,0,RES_hhdet_in_tes!O107/0.086*1000000/RES_hhdet_in_new!O107)</f>
        <v>0</v>
      </c>
      <c r="P107" s="156">
        <f>IF(RES_hhdet_in_tes!P107=0,0,RES_hhdet_in_tes!P107/0.086*1000000/RES_hhdet_in_new!P107)</f>
        <v>0</v>
      </c>
      <c r="Q107" s="156">
        <f>IF(RES_hhdet_in_tes!Q107=0,0,RES_hhdet_in_tes!Q107/0.086*1000000/RES_hhdet_in_new!Q107)</f>
        <v>0</v>
      </c>
    </row>
    <row r="108" spans="1:17" ht="12" customHeight="1" x14ac:dyDescent="0.25">
      <c r="A108" s="23" t="s">
        <v>60</v>
      </c>
      <c r="B108" s="156"/>
      <c r="C108" s="156">
        <f>IF(RES_hhdet_in_tes!C108=0,0,RES_hhdet_in_tes!C108/0.086*1000000/RES_hhdet_in_new!C107)</f>
        <v>0</v>
      </c>
      <c r="D108" s="156">
        <f>IF(RES_hhdet_in_tes!D108=0,0,RES_hhdet_in_tes!D108/0.086*1000000/RES_hhdet_in_new!D107)</f>
        <v>0</v>
      </c>
      <c r="E108" s="156">
        <f>IF(RES_hhdet_in_tes!E108=0,0,RES_hhdet_in_tes!E108/0.086*1000000/RES_hhdet_in_new!E107)</f>
        <v>0</v>
      </c>
      <c r="F108" s="156">
        <f>IF(RES_hhdet_in_tes!F108=0,0,RES_hhdet_in_tes!F108/0.086*1000000/RES_hhdet_in_new!F107)</f>
        <v>0</v>
      </c>
      <c r="G108" s="156">
        <f>IF(RES_hhdet_in_tes!G108=0,0,RES_hhdet_in_tes!G108/0.086*1000000/RES_hhdet_in_new!G107)</f>
        <v>0</v>
      </c>
      <c r="H108" s="156">
        <f>IF(RES_hhdet_in_tes!H108=0,0,RES_hhdet_in_tes!H108/0.086*1000000/RES_hhdet_in_new!H107)</f>
        <v>0</v>
      </c>
      <c r="I108" s="156">
        <f>IF(RES_hhdet_in_tes!I108=0,0,RES_hhdet_in_tes!I108/0.086*1000000/RES_hhdet_in_new!I107)</f>
        <v>0</v>
      </c>
      <c r="J108" s="156">
        <f>IF(RES_hhdet_in_tes!J108=0,0,RES_hhdet_in_tes!J108/0.086*1000000/RES_hhdet_in_new!J107)</f>
        <v>0</v>
      </c>
      <c r="K108" s="156">
        <f>IF(RES_hhdet_in_tes!K108=0,0,RES_hhdet_in_tes!K108/0.086*1000000/RES_hhdet_in_new!K107)</f>
        <v>0</v>
      </c>
      <c r="L108" s="156">
        <f>IF(RES_hhdet_in_tes!L108=0,0,RES_hhdet_in_tes!L108/0.086*1000000/RES_hhdet_in_new!L107)</f>
        <v>0</v>
      </c>
      <c r="M108" s="156">
        <f>IF(RES_hhdet_in_tes!M108=0,0,RES_hhdet_in_tes!M108/0.086*1000000/RES_hhdet_in_new!M107)</f>
        <v>0</v>
      </c>
      <c r="N108" s="156">
        <f>IF(RES_hhdet_in_tes!N108=0,0,RES_hhdet_in_tes!N108/0.086*1000000/RES_hhdet_in_new!N107)</f>
        <v>0</v>
      </c>
      <c r="O108" s="156">
        <f>IF(RES_hhdet_in_tes!O108=0,0,RES_hhdet_in_tes!O108/0.086*1000000/RES_hhdet_in_new!O107)</f>
        <v>0</v>
      </c>
      <c r="P108" s="156">
        <f>IF(RES_hhdet_in_tes!P108=0,0,RES_hhdet_in_tes!P108/0.086*1000000/RES_hhdet_in_new!P107)</f>
        <v>0</v>
      </c>
      <c r="Q108" s="156">
        <f>IF(RES_hhdet_in_tes!Q108=0,0,RES_hhdet_in_tes!Q108/0.086*1000000/RES_hhdet_in_new!Q107)</f>
        <v>0</v>
      </c>
    </row>
    <row r="109" spans="1:17" ht="12.95" customHeight="1" x14ac:dyDescent="0.25">
      <c r="A109" s="158" t="s">
        <v>112</v>
      </c>
      <c r="B109" s="157"/>
      <c r="C109" s="157">
        <f t="shared" ref="C109:Q109" si="101">C110</f>
        <v>0</v>
      </c>
      <c r="D109" s="157">
        <f t="shared" si="101"/>
        <v>0</v>
      </c>
      <c r="E109" s="157">
        <f t="shared" si="101"/>
        <v>0</v>
      </c>
      <c r="F109" s="157">
        <f t="shared" si="101"/>
        <v>0</v>
      </c>
      <c r="G109" s="157">
        <f t="shared" si="101"/>
        <v>0</v>
      </c>
      <c r="H109" s="157">
        <f t="shared" si="101"/>
        <v>0</v>
      </c>
      <c r="I109" s="157">
        <f t="shared" si="101"/>
        <v>0</v>
      </c>
      <c r="J109" s="157">
        <f t="shared" si="101"/>
        <v>0</v>
      </c>
      <c r="K109" s="157">
        <f t="shared" si="101"/>
        <v>0</v>
      </c>
      <c r="L109" s="157">
        <f t="shared" si="101"/>
        <v>0</v>
      </c>
      <c r="M109" s="157">
        <f t="shared" si="101"/>
        <v>0</v>
      </c>
      <c r="N109" s="157">
        <f t="shared" si="101"/>
        <v>0</v>
      </c>
      <c r="O109" s="157">
        <f t="shared" si="101"/>
        <v>0</v>
      </c>
      <c r="P109" s="157">
        <f t="shared" si="101"/>
        <v>0</v>
      </c>
      <c r="Q109" s="157">
        <f t="shared" si="101"/>
        <v>0</v>
      </c>
    </row>
    <row r="110" spans="1:17" ht="12" customHeight="1" x14ac:dyDescent="0.25">
      <c r="A110" s="23" t="s">
        <v>60</v>
      </c>
      <c r="B110" s="156"/>
      <c r="C110" s="156">
        <f>IF(RES_hhdet_in_tes!C110=0,0,RES_hhdet_in_tes!C110/0.086*1000000/RES_hhdet_in_new!C110)</f>
        <v>0</v>
      </c>
      <c r="D110" s="156">
        <f>IF(RES_hhdet_in_tes!D110=0,0,RES_hhdet_in_tes!D110/0.086*1000000/RES_hhdet_in_new!D110)</f>
        <v>0</v>
      </c>
      <c r="E110" s="156">
        <f>IF(RES_hhdet_in_tes!E110=0,0,RES_hhdet_in_tes!E110/0.086*1000000/RES_hhdet_in_new!E110)</f>
        <v>0</v>
      </c>
      <c r="F110" s="156">
        <f>IF(RES_hhdet_in_tes!F110=0,0,RES_hhdet_in_tes!F110/0.086*1000000/RES_hhdet_in_new!F110)</f>
        <v>0</v>
      </c>
      <c r="G110" s="156">
        <f>IF(RES_hhdet_in_tes!G110=0,0,RES_hhdet_in_tes!G110/0.086*1000000/RES_hhdet_in_new!G110)</f>
        <v>0</v>
      </c>
      <c r="H110" s="156">
        <f>IF(RES_hhdet_in_tes!H110=0,0,RES_hhdet_in_tes!H110/0.086*1000000/RES_hhdet_in_new!H110)</f>
        <v>0</v>
      </c>
      <c r="I110" s="156">
        <f>IF(RES_hhdet_in_tes!I110=0,0,RES_hhdet_in_tes!I110/0.086*1000000/RES_hhdet_in_new!I110)</f>
        <v>0</v>
      </c>
      <c r="J110" s="156">
        <f>IF(RES_hhdet_in_tes!J110=0,0,RES_hhdet_in_tes!J110/0.086*1000000/RES_hhdet_in_new!J110)</f>
        <v>0</v>
      </c>
      <c r="K110" s="156">
        <f>IF(RES_hhdet_in_tes!K110=0,0,RES_hhdet_in_tes!K110/0.086*1000000/RES_hhdet_in_new!K110)</f>
        <v>0</v>
      </c>
      <c r="L110" s="156">
        <f>IF(RES_hhdet_in_tes!L110=0,0,RES_hhdet_in_tes!L110/0.086*1000000/RES_hhdet_in_new!L110)</f>
        <v>0</v>
      </c>
      <c r="M110" s="156">
        <f>IF(RES_hhdet_in_tes!M110=0,0,RES_hhdet_in_tes!M110/0.086*1000000/RES_hhdet_in_new!M110)</f>
        <v>0</v>
      </c>
      <c r="N110" s="156">
        <f>IF(RES_hhdet_in_tes!N110=0,0,RES_hhdet_in_tes!N110/0.086*1000000/RES_hhdet_in_new!N110)</f>
        <v>0</v>
      </c>
      <c r="O110" s="156">
        <f>IF(RES_hhdet_in_tes!O110=0,0,RES_hhdet_in_tes!O110/0.086*1000000/RES_hhdet_in_new!O110)</f>
        <v>0</v>
      </c>
      <c r="P110" s="156">
        <f>IF(RES_hhdet_in_tes!P110=0,0,RES_hhdet_in_tes!P110/0.086*1000000/RES_hhdet_in_new!P110)</f>
        <v>0</v>
      </c>
      <c r="Q110" s="156">
        <f>IF(RES_hhdet_in_tes!Q110=0,0,RES_hhdet_in_tes!Q110/0.086*1000000/RES_hhdet_in_new!Q110)</f>
        <v>0</v>
      </c>
    </row>
    <row r="111" spans="1:17" ht="12" customHeight="1" x14ac:dyDescent="0.25">
      <c r="A111" s="158" t="s">
        <v>63</v>
      </c>
      <c r="B111" s="157"/>
      <c r="C111" s="157">
        <f>IF(SUM(RES_hhdet_in_tes!C112:C113,RES_hhdet_in_tes!C116:C117)=0,0,SUM(RES_hhdet_in_tes!C112:C113,RES_hhdet_in_tes!C116:C117)/0.086*1000000/SUM(RES_hhdet_in_new!C112:C113,RES_hhdet_in_new!C116:C117))</f>
        <v>0</v>
      </c>
      <c r="D111" s="157">
        <f>IF(SUM(RES_hhdet_in_tes!D112:D113,RES_hhdet_in_tes!D116:D117)=0,0,SUM(RES_hhdet_in_tes!D112:D113,RES_hhdet_in_tes!D116:D117)/0.086*1000000/SUM(RES_hhdet_in_new!D112:D113,RES_hhdet_in_new!D116:D117))</f>
        <v>0</v>
      </c>
      <c r="E111" s="157">
        <f>IF(SUM(RES_hhdet_in_tes!E112:E113,RES_hhdet_in_tes!E116:E117)=0,0,SUM(RES_hhdet_in_tes!E112:E113,RES_hhdet_in_tes!E116:E117)/0.086*1000000/SUM(RES_hhdet_in_new!E112:E113,RES_hhdet_in_new!E116:E117))</f>
        <v>0</v>
      </c>
      <c r="F111" s="157">
        <f>IF(SUM(RES_hhdet_in_tes!F112:F113,RES_hhdet_in_tes!F116:F117)=0,0,SUM(RES_hhdet_in_tes!F112:F113,RES_hhdet_in_tes!F116:F117)/0.086*1000000/SUM(RES_hhdet_in_new!F112:F113,RES_hhdet_in_new!F116:F117))</f>
        <v>0</v>
      </c>
      <c r="G111" s="157">
        <f>IF(SUM(RES_hhdet_in_tes!G112:G113,RES_hhdet_in_tes!G116:G117)=0,0,SUM(RES_hhdet_in_tes!G112:G113,RES_hhdet_in_tes!G116:G117)/0.086*1000000/SUM(RES_hhdet_in_new!G112:G113,RES_hhdet_in_new!G116:G117))</f>
        <v>0</v>
      </c>
      <c r="H111" s="157">
        <f>IF(SUM(RES_hhdet_in_tes!H112:H113,RES_hhdet_in_tes!H116:H117)=0,0,SUM(RES_hhdet_in_tes!H112:H113,RES_hhdet_in_tes!H116:H117)/0.086*1000000/SUM(RES_hhdet_in_new!H112:H113,RES_hhdet_in_new!H116:H117))</f>
        <v>0</v>
      </c>
      <c r="I111" s="157">
        <f>IF(SUM(RES_hhdet_in_tes!I112:I113,RES_hhdet_in_tes!I116:I117)=0,0,SUM(RES_hhdet_in_tes!I112:I113,RES_hhdet_in_tes!I116:I117)/0.086*1000000/SUM(RES_hhdet_in_new!I112:I113,RES_hhdet_in_new!I116:I117))</f>
        <v>0</v>
      </c>
      <c r="J111" s="157">
        <f>IF(SUM(RES_hhdet_in_tes!J112:J113,RES_hhdet_in_tes!J116:J117)=0,0,SUM(RES_hhdet_in_tes!J112:J113,RES_hhdet_in_tes!J116:J117)/0.086*1000000/SUM(RES_hhdet_in_new!J112:J113,RES_hhdet_in_new!J116:J117))</f>
        <v>0</v>
      </c>
      <c r="K111" s="157">
        <f>IF(SUM(RES_hhdet_in_tes!K112:K113,RES_hhdet_in_tes!K116:K117)=0,0,SUM(RES_hhdet_in_tes!K112:K113,RES_hhdet_in_tes!K116:K117)/0.086*1000000/SUM(RES_hhdet_in_new!K112:K113,RES_hhdet_in_new!K116:K117))</f>
        <v>0</v>
      </c>
      <c r="L111" s="157">
        <f>IF(SUM(RES_hhdet_in_tes!L112:L113,RES_hhdet_in_tes!L116:L117)=0,0,SUM(RES_hhdet_in_tes!L112:L113,RES_hhdet_in_tes!L116:L117)/0.086*1000000/SUM(RES_hhdet_in_new!L112:L113,RES_hhdet_in_new!L116:L117))</f>
        <v>0</v>
      </c>
      <c r="M111" s="157">
        <f>IF(SUM(RES_hhdet_in_tes!M112:M113,RES_hhdet_in_tes!M116:M117)=0,0,SUM(RES_hhdet_in_tes!M112:M113,RES_hhdet_in_tes!M116:M117)/0.086*1000000/SUM(RES_hhdet_in_new!M112:M113,RES_hhdet_in_new!M116:M117))</f>
        <v>0</v>
      </c>
      <c r="N111" s="157">
        <f>IF(SUM(RES_hhdet_in_tes!N112:N113,RES_hhdet_in_tes!N116:N117)=0,0,SUM(RES_hhdet_in_tes!N112:N113,RES_hhdet_in_tes!N116:N117)/0.086*1000000/SUM(RES_hhdet_in_new!N112:N113,RES_hhdet_in_new!N116:N117))</f>
        <v>0</v>
      </c>
      <c r="O111" s="157">
        <f>IF(SUM(RES_hhdet_in_tes!O112:O113,RES_hhdet_in_tes!O116:O117)=0,0,SUM(RES_hhdet_in_tes!O112:O113,RES_hhdet_in_tes!O116:O117)/0.086*1000000/SUM(RES_hhdet_in_new!O112:O113,RES_hhdet_in_new!O116:O117))</f>
        <v>0</v>
      </c>
      <c r="P111" s="157">
        <f>IF(SUM(RES_hhdet_in_tes!P112:P113,RES_hhdet_in_tes!P116:P117)=0,0,SUM(RES_hhdet_in_tes!P112:P113,RES_hhdet_in_tes!P116:P117)/0.086*1000000/SUM(RES_hhdet_in_new!P112:P113,RES_hhdet_in_new!P116:P117))</f>
        <v>0</v>
      </c>
      <c r="Q111" s="157">
        <f>IF(SUM(RES_hhdet_in_tes!Q112:Q113,RES_hhdet_in_tes!Q116:Q117)=0,0,SUM(RES_hhdet_in_tes!Q112:Q113,RES_hhdet_in_tes!Q116:Q117)/0.086*1000000/SUM(RES_hhdet_in_new!Q112:Q113,RES_hhdet_in_new!Q116:Q117))</f>
        <v>0</v>
      </c>
    </row>
    <row r="112" spans="1:17" ht="12" customHeight="1" x14ac:dyDescent="0.25">
      <c r="A112" s="167" t="s">
        <v>152</v>
      </c>
      <c r="B112" s="132"/>
      <c r="C112" s="132">
        <f>IF(RES_hhdet_in_tes!C112=0,0,RES_hhdet_in_tes!C112/0.086*1000000/RES_hhdet_in_new!C112)</f>
        <v>0</v>
      </c>
      <c r="D112" s="132">
        <f>IF(RES_hhdet_in_tes!D112=0,0,RES_hhdet_in_tes!D112/0.086*1000000/RES_hhdet_in_new!D112)</f>
        <v>0</v>
      </c>
      <c r="E112" s="132">
        <f>IF(RES_hhdet_in_tes!E112=0,0,RES_hhdet_in_tes!E112/0.086*1000000/RES_hhdet_in_new!E112)</f>
        <v>0</v>
      </c>
      <c r="F112" s="132">
        <f>IF(RES_hhdet_in_tes!F112=0,0,RES_hhdet_in_tes!F112/0.086*1000000/RES_hhdet_in_new!F112)</f>
        <v>0</v>
      </c>
      <c r="G112" s="132">
        <f>IF(RES_hhdet_in_tes!G112=0,0,RES_hhdet_in_tes!G112/0.086*1000000/RES_hhdet_in_new!G112)</f>
        <v>0</v>
      </c>
      <c r="H112" s="132">
        <f>IF(RES_hhdet_in_tes!H112=0,0,RES_hhdet_in_tes!H112/0.086*1000000/RES_hhdet_in_new!H112)</f>
        <v>0</v>
      </c>
      <c r="I112" s="132">
        <f>IF(RES_hhdet_in_tes!I112=0,0,RES_hhdet_in_tes!I112/0.086*1000000/RES_hhdet_in_new!I112)</f>
        <v>0</v>
      </c>
      <c r="J112" s="132">
        <f>IF(RES_hhdet_in_tes!J112=0,0,RES_hhdet_in_tes!J112/0.086*1000000/RES_hhdet_in_new!J112)</f>
        <v>0</v>
      </c>
      <c r="K112" s="132">
        <f>IF(RES_hhdet_in_tes!K112=0,0,RES_hhdet_in_tes!K112/0.086*1000000/RES_hhdet_in_new!K112)</f>
        <v>0</v>
      </c>
      <c r="L112" s="132">
        <f>IF(RES_hhdet_in_tes!L112=0,0,RES_hhdet_in_tes!L112/0.086*1000000/RES_hhdet_in_new!L112)</f>
        <v>0</v>
      </c>
      <c r="M112" s="132">
        <f>IF(RES_hhdet_in_tes!M112=0,0,RES_hhdet_in_tes!M112/0.086*1000000/RES_hhdet_in_new!M112)</f>
        <v>0</v>
      </c>
      <c r="N112" s="132">
        <f>IF(RES_hhdet_in_tes!N112=0,0,RES_hhdet_in_tes!N112/0.086*1000000/RES_hhdet_in_new!N112)</f>
        <v>0</v>
      </c>
      <c r="O112" s="132">
        <f>IF(RES_hhdet_in_tes!O112=0,0,RES_hhdet_in_tes!O112/0.086*1000000/RES_hhdet_in_new!O112)</f>
        <v>0</v>
      </c>
      <c r="P112" s="132">
        <f>IF(RES_hhdet_in_tes!P112=0,0,RES_hhdet_in_tes!P112/0.086*1000000/RES_hhdet_in_new!P112)</f>
        <v>0</v>
      </c>
      <c r="Q112" s="132">
        <f>IF(RES_hhdet_in_tes!Q112=0,0,RES_hhdet_in_tes!Q112/0.086*1000000/RES_hhdet_in_new!Q112)</f>
        <v>0</v>
      </c>
    </row>
    <row r="113" spans="1:17" ht="12" customHeight="1" x14ac:dyDescent="0.25">
      <c r="A113" s="167" t="s">
        <v>151</v>
      </c>
      <c r="B113" s="132"/>
      <c r="C113" s="132">
        <f>IF(RES_hhdet_in_tes!C113=0,0,RES_hhdet_in_tes!C113/0.086*1000000/RES_hhdet_in_new!C113)</f>
        <v>0</v>
      </c>
      <c r="D113" s="132">
        <f>IF(RES_hhdet_in_tes!D113=0,0,RES_hhdet_in_tes!D113/0.086*1000000/RES_hhdet_in_new!D113)</f>
        <v>0</v>
      </c>
      <c r="E113" s="132">
        <f>IF(RES_hhdet_in_tes!E113=0,0,RES_hhdet_in_tes!E113/0.086*1000000/RES_hhdet_in_new!E113)</f>
        <v>0</v>
      </c>
      <c r="F113" s="132">
        <f>IF(RES_hhdet_in_tes!F113=0,0,RES_hhdet_in_tes!F113/0.086*1000000/RES_hhdet_in_new!F113)</f>
        <v>0</v>
      </c>
      <c r="G113" s="132">
        <f>IF(RES_hhdet_in_tes!G113=0,0,RES_hhdet_in_tes!G113/0.086*1000000/RES_hhdet_in_new!G113)</f>
        <v>0</v>
      </c>
      <c r="H113" s="132">
        <f>IF(RES_hhdet_in_tes!H113=0,0,RES_hhdet_in_tes!H113/0.086*1000000/RES_hhdet_in_new!H113)</f>
        <v>0</v>
      </c>
      <c r="I113" s="132">
        <f>IF(RES_hhdet_in_tes!I113=0,0,RES_hhdet_in_tes!I113/0.086*1000000/RES_hhdet_in_new!I113)</f>
        <v>0</v>
      </c>
      <c r="J113" s="132">
        <f>IF(RES_hhdet_in_tes!J113=0,0,RES_hhdet_in_tes!J113/0.086*1000000/RES_hhdet_in_new!J113)</f>
        <v>0</v>
      </c>
      <c r="K113" s="132">
        <f>IF(RES_hhdet_in_tes!K113=0,0,RES_hhdet_in_tes!K113/0.086*1000000/RES_hhdet_in_new!K113)</f>
        <v>0</v>
      </c>
      <c r="L113" s="132">
        <f>IF(RES_hhdet_in_tes!L113=0,0,RES_hhdet_in_tes!L113/0.086*1000000/RES_hhdet_in_new!L113)</f>
        <v>0</v>
      </c>
      <c r="M113" s="132">
        <f>IF(RES_hhdet_in_tes!M113=0,0,RES_hhdet_in_tes!M113/0.086*1000000/RES_hhdet_in_new!M113)</f>
        <v>0</v>
      </c>
      <c r="N113" s="132">
        <f>IF(RES_hhdet_in_tes!N113=0,0,RES_hhdet_in_tes!N113/0.086*1000000/RES_hhdet_in_new!N113)</f>
        <v>0</v>
      </c>
      <c r="O113" s="132">
        <f>IF(RES_hhdet_in_tes!O113=0,0,RES_hhdet_in_tes!O113/0.086*1000000/RES_hhdet_in_new!O113)</f>
        <v>0</v>
      </c>
      <c r="P113" s="132">
        <f>IF(RES_hhdet_in_tes!P113=0,0,RES_hhdet_in_tes!P113/0.086*1000000/RES_hhdet_in_new!P113)</f>
        <v>0</v>
      </c>
      <c r="Q113" s="132">
        <f>IF(RES_hhdet_in_tes!Q113=0,0,RES_hhdet_in_tes!Q113/0.086*1000000/RES_hhdet_in_new!Q113)</f>
        <v>0</v>
      </c>
    </row>
    <row r="114" spans="1:17" ht="12" customHeight="1" x14ac:dyDescent="0.25">
      <c r="A114" s="166" t="s">
        <v>79</v>
      </c>
      <c r="B114" s="165"/>
      <c r="C114" s="165">
        <f>IF(RES_hhdet_in_tes!C114=0,0,RES_hhdet_in_tes!C114/0.086*1000000/RES_hhdet_in_new!C113)</f>
        <v>0</v>
      </c>
      <c r="D114" s="165">
        <f>IF(RES_hhdet_in_tes!D114=0,0,RES_hhdet_in_tes!D114/0.086*1000000/RES_hhdet_in_new!D113)</f>
        <v>0</v>
      </c>
      <c r="E114" s="165">
        <f>IF(RES_hhdet_in_tes!E114=0,0,RES_hhdet_in_tes!E114/0.086*1000000/RES_hhdet_in_new!E113)</f>
        <v>0</v>
      </c>
      <c r="F114" s="165">
        <f>IF(RES_hhdet_in_tes!F114=0,0,RES_hhdet_in_tes!F114/0.086*1000000/RES_hhdet_in_new!F113)</f>
        <v>0</v>
      </c>
      <c r="G114" s="165">
        <f>IF(RES_hhdet_in_tes!G114=0,0,RES_hhdet_in_tes!G114/0.086*1000000/RES_hhdet_in_new!G113)</f>
        <v>0</v>
      </c>
      <c r="H114" s="165">
        <f>IF(RES_hhdet_in_tes!H114=0,0,RES_hhdet_in_tes!H114/0.086*1000000/RES_hhdet_in_new!H113)</f>
        <v>0</v>
      </c>
      <c r="I114" s="165">
        <f>IF(RES_hhdet_in_tes!I114=0,0,RES_hhdet_in_tes!I114/0.086*1000000/RES_hhdet_in_new!I113)</f>
        <v>0</v>
      </c>
      <c r="J114" s="165">
        <f>IF(RES_hhdet_in_tes!J114=0,0,RES_hhdet_in_tes!J114/0.086*1000000/RES_hhdet_in_new!J113)</f>
        <v>0</v>
      </c>
      <c r="K114" s="165">
        <f>IF(RES_hhdet_in_tes!K114=0,0,RES_hhdet_in_tes!K114/0.086*1000000/RES_hhdet_in_new!K113)</f>
        <v>0</v>
      </c>
      <c r="L114" s="165">
        <f>IF(RES_hhdet_in_tes!L114=0,0,RES_hhdet_in_tes!L114/0.086*1000000/RES_hhdet_in_new!L113)</f>
        <v>0</v>
      </c>
      <c r="M114" s="165">
        <f>IF(RES_hhdet_in_tes!M114=0,0,RES_hhdet_in_tes!M114/0.086*1000000/RES_hhdet_in_new!M113)</f>
        <v>0</v>
      </c>
      <c r="N114" s="165">
        <f>IF(RES_hhdet_in_tes!N114=0,0,RES_hhdet_in_tes!N114/0.086*1000000/RES_hhdet_in_new!N113)</f>
        <v>0</v>
      </c>
      <c r="O114" s="165">
        <f>IF(RES_hhdet_in_tes!O114=0,0,RES_hhdet_in_tes!O114/0.086*1000000/RES_hhdet_in_new!O113)</f>
        <v>0</v>
      </c>
      <c r="P114" s="165">
        <f>IF(RES_hhdet_in_tes!P114=0,0,RES_hhdet_in_tes!P114/0.086*1000000/RES_hhdet_in_new!P113)</f>
        <v>0</v>
      </c>
      <c r="Q114" s="165">
        <f>IF(RES_hhdet_in_tes!Q114=0,0,RES_hhdet_in_tes!Q114/0.086*1000000/RES_hhdet_in_new!Q113)</f>
        <v>0</v>
      </c>
    </row>
    <row r="115" spans="1:17" ht="12" customHeight="1" x14ac:dyDescent="0.25">
      <c r="A115" s="147" t="s">
        <v>59</v>
      </c>
      <c r="B115" s="164"/>
      <c r="C115" s="164">
        <f>IF(RES_hhdet_in_tes!C115=0,0,RES_hhdet_in_tes!C115/0.086*1000000/RES_hhdet_in_new!C113)</f>
        <v>0</v>
      </c>
      <c r="D115" s="164">
        <f>IF(RES_hhdet_in_tes!D115=0,0,RES_hhdet_in_tes!D115/0.086*1000000/RES_hhdet_in_new!D113)</f>
        <v>0</v>
      </c>
      <c r="E115" s="164">
        <f>IF(RES_hhdet_in_tes!E115=0,0,RES_hhdet_in_tes!E115/0.086*1000000/RES_hhdet_in_new!E113)</f>
        <v>0</v>
      </c>
      <c r="F115" s="164">
        <f>IF(RES_hhdet_in_tes!F115=0,0,RES_hhdet_in_tes!F115/0.086*1000000/RES_hhdet_in_new!F113)</f>
        <v>0</v>
      </c>
      <c r="G115" s="164">
        <f>IF(RES_hhdet_in_tes!G115=0,0,RES_hhdet_in_tes!G115/0.086*1000000/RES_hhdet_in_new!G113)</f>
        <v>0</v>
      </c>
      <c r="H115" s="164">
        <f>IF(RES_hhdet_in_tes!H115=0,0,RES_hhdet_in_tes!H115/0.086*1000000/RES_hhdet_in_new!H113)</f>
        <v>0</v>
      </c>
      <c r="I115" s="164">
        <f>IF(RES_hhdet_in_tes!I115=0,0,RES_hhdet_in_tes!I115/0.086*1000000/RES_hhdet_in_new!I113)</f>
        <v>0</v>
      </c>
      <c r="J115" s="164">
        <f>IF(RES_hhdet_in_tes!J115=0,0,RES_hhdet_in_tes!J115/0.086*1000000/RES_hhdet_in_new!J113)</f>
        <v>0</v>
      </c>
      <c r="K115" s="164">
        <f>IF(RES_hhdet_in_tes!K115=0,0,RES_hhdet_in_tes!K115/0.086*1000000/RES_hhdet_in_new!K113)</f>
        <v>0</v>
      </c>
      <c r="L115" s="164">
        <f>IF(RES_hhdet_in_tes!L115=0,0,RES_hhdet_in_tes!L115/0.086*1000000/RES_hhdet_in_new!L113)</f>
        <v>0</v>
      </c>
      <c r="M115" s="164">
        <f>IF(RES_hhdet_in_tes!M115=0,0,RES_hhdet_in_tes!M115/0.086*1000000/RES_hhdet_in_new!M113)</f>
        <v>0</v>
      </c>
      <c r="N115" s="164">
        <f>IF(RES_hhdet_in_tes!N115=0,0,RES_hhdet_in_tes!N115/0.086*1000000/RES_hhdet_in_new!N113)</f>
        <v>0</v>
      </c>
      <c r="O115" s="164">
        <f>IF(RES_hhdet_in_tes!O115=0,0,RES_hhdet_in_tes!O115/0.086*1000000/RES_hhdet_in_new!O113)</f>
        <v>0</v>
      </c>
      <c r="P115" s="164">
        <f>IF(RES_hhdet_in_tes!P115=0,0,RES_hhdet_in_tes!P115/0.086*1000000/RES_hhdet_in_new!P113)</f>
        <v>0</v>
      </c>
      <c r="Q115" s="164">
        <f>IF(RES_hhdet_in_tes!Q115=0,0,RES_hhdet_in_tes!Q115/0.086*1000000/RES_hhdet_in_new!Q113)</f>
        <v>0</v>
      </c>
    </row>
    <row r="116" spans="1:17" ht="12" customHeight="1" x14ac:dyDescent="0.25">
      <c r="A116" s="163" t="s">
        <v>142</v>
      </c>
      <c r="B116" s="162"/>
      <c r="C116" s="162">
        <f>IF(RES_hhdet_in_tes!C116=0,0,RES_hhdet_in_tes!C116/0.086*1000000/RES_hhdet_in_new!C116)</f>
        <v>0</v>
      </c>
      <c r="D116" s="162">
        <f>IF(RES_hhdet_in_tes!D116=0,0,RES_hhdet_in_tes!D116/0.086*1000000/RES_hhdet_in_new!D116)</f>
        <v>0</v>
      </c>
      <c r="E116" s="162">
        <f>IF(RES_hhdet_in_tes!E116=0,0,RES_hhdet_in_tes!E116/0.086*1000000/RES_hhdet_in_new!E116)</f>
        <v>0</v>
      </c>
      <c r="F116" s="162">
        <f>IF(RES_hhdet_in_tes!F116=0,0,RES_hhdet_in_tes!F116/0.086*1000000/RES_hhdet_in_new!F116)</f>
        <v>0</v>
      </c>
      <c r="G116" s="162">
        <f>IF(RES_hhdet_in_tes!G116=0,0,RES_hhdet_in_tes!G116/0.086*1000000/RES_hhdet_in_new!G116)</f>
        <v>0</v>
      </c>
      <c r="H116" s="162">
        <f>IF(RES_hhdet_in_tes!H116=0,0,RES_hhdet_in_tes!H116/0.086*1000000/RES_hhdet_in_new!H116)</f>
        <v>0</v>
      </c>
      <c r="I116" s="162">
        <f>IF(RES_hhdet_in_tes!I116=0,0,RES_hhdet_in_tes!I116/0.086*1000000/RES_hhdet_in_new!I116)</f>
        <v>0</v>
      </c>
      <c r="J116" s="162">
        <f>IF(RES_hhdet_in_tes!J116=0,0,RES_hhdet_in_tes!J116/0.086*1000000/RES_hhdet_in_new!J116)</f>
        <v>0</v>
      </c>
      <c r="K116" s="162">
        <f>IF(RES_hhdet_in_tes!K116=0,0,RES_hhdet_in_tes!K116/0.086*1000000/RES_hhdet_in_new!K116)</f>
        <v>0</v>
      </c>
      <c r="L116" s="162">
        <f>IF(RES_hhdet_in_tes!L116=0,0,RES_hhdet_in_tes!L116/0.086*1000000/RES_hhdet_in_new!L116)</f>
        <v>0</v>
      </c>
      <c r="M116" s="162">
        <f>IF(RES_hhdet_in_tes!M116=0,0,RES_hhdet_in_tes!M116/0.086*1000000/RES_hhdet_in_new!M116)</f>
        <v>0</v>
      </c>
      <c r="N116" s="162">
        <f>IF(RES_hhdet_in_tes!N116=0,0,RES_hhdet_in_tes!N116/0.086*1000000/RES_hhdet_in_new!N116)</f>
        <v>0</v>
      </c>
      <c r="O116" s="162">
        <f>IF(RES_hhdet_in_tes!O116=0,0,RES_hhdet_in_tes!O116/0.086*1000000/RES_hhdet_in_new!O116)</f>
        <v>0</v>
      </c>
      <c r="P116" s="162">
        <f>IF(RES_hhdet_in_tes!P116=0,0,RES_hhdet_in_tes!P116/0.086*1000000/RES_hhdet_in_new!P116)</f>
        <v>0</v>
      </c>
      <c r="Q116" s="162">
        <f>IF(RES_hhdet_in_tes!Q116=0,0,RES_hhdet_in_tes!Q116/0.086*1000000/RES_hhdet_in_new!Q116)</f>
        <v>0</v>
      </c>
    </row>
    <row r="117" spans="1:17" ht="12" customHeight="1" x14ac:dyDescent="0.25">
      <c r="A117" s="161" t="s">
        <v>141</v>
      </c>
      <c r="B117" s="160"/>
      <c r="C117" s="160">
        <f>IF(RES_hhdet_in_tes!C117=0,0,RES_hhdet_in_tes!C117/0.086*1000000/RES_hhdet_in_new!C117)</f>
        <v>0</v>
      </c>
      <c r="D117" s="160">
        <f>IF(RES_hhdet_in_tes!D117=0,0,RES_hhdet_in_tes!D117/0.086*1000000/RES_hhdet_in_new!D117)</f>
        <v>0</v>
      </c>
      <c r="E117" s="160">
        <f>IF(RES_hhdet_in_tes!E117=0,0,RES_hhdet_in_tes!E117/0.086*1000000/RES_hhdet_in_new!E117)</f>
        <v>0</v>
      </c>
      <c r="F117" s="160">
        <f>IF(RES_hhdet_in_tes!F117=0,0,RES_hhdet_in_tes!F117/0.086*1000000/RES_hhdet_in_new!F117)</f>
        <v>0</v>
      </c>
      <c r="G117" s="160">
        <f>IF(RES_hhdet_in_tes!G117=0,0,RES_hhdet_in_tes!G117/0.086*1000000/RES_hhdet_in_new!G117)</f>
        <v>0</v>
      </c>
      <c r="H117" s="160">
        <f>IF(RES_hhdet_in_tes!H117=0,0,RES_hhdet_in_tes!H117/0.086*1000000/RES_hhdet_in_new!H117)</f>
        <v>0</v>
      </c>
      <c r="I117" s="160">
        <f>IF(RES_hhdet_in_tes!I117=0,0,RES_hhdet_in_tes!I117/0.086*1000000/RES_hhdet_in_new!I117)</f>
        <v>0</v>
      </c>
      <c r="J117" s="160">
        <f>IF(RES_hhdet_in_tes!J117=0,0,RES_hhdet_in_tes!J117/0.086*1000000/RES_hhdet_in_new!J117)</f>
        <v>0</v>
      </c>
      <c r="K117" s="160">
        <f>IF(RES_hhdet_in_tes!K117=0,0,RES_hhdet_in_tes!K117/0.086*1000000/RES_hhdet_in_new!K117)</f>
        <v>0</v>
      </c>
      <c r="L117" s="160">
        <f>IF(RES_hhdet_in_tes!L117=0,0,RES_hhdet_in_tes!L117/0.086*1000000/RES_hhdet_in_new!L117)</f>
        <v>0</v>
      </c>
      <c r="M117" s="160">
        <f>IF(RES_hhdet_in_tes!M117=0,0,RES_hhdet_in_tes!M117/0.086*1000000/RES_hhdet_in_new!M117)</f>
        <v>0</v>
      </c>
      <c r="N117" s="160">
        <f>IF(RES_hhdet_in_tes!N117=0,0,RES_hhdet_in_tes!N117/0.086*1000000/RES_hhdet_in_new!N117)</f>
        <v>0</v>
      </c>
      <c r="O117" s="160">
        <f>IF(RES_hhdet_in_tes!O117=0,0,RES_hhdet_in_tes!O117/0.086*1000000/RES_hhdet_in_new!O117)</f>
        <v>0</v>
      </c>
      <c r="P117" s="160">
        <f>IF(RES_hhdet_in_tes!P117=0,0,RES_hhdet_in_tes!P117/0.086*1000000/RES_hhdet_in_new!P117)</f>
        <v>0</v>
      </c>
      <c r="Q117" s="160">
        <f>IF(RES_hhdet_in_tes!Q117=0,0,RES_hhdet_in_tes!Q117/0.086*1000000/RES_hhdet_in_new!Q117)</f>
        <v>0</v>
      </c>
    </row>
    <row r="118" spans="1:17" ht="12" customHeight="1" x14ac:dyDescent="0.25">
      <c r="A118" s="148" t="s">
        <v>60</v>
      </c>
      <c r="B118" s="156"/>
      <c r="C118" s="156">
        <f>IF(RES_hhdet_in_tes!C118=0,0,RES_hhdet_in_tes!C118/0.086*1000000/RES_hhdet_in_new!C117)</f>
        <v>0</v>
      </c>
      <c r="D118" s="156">
        <f>IF(RES_hhdet_in_tes!D118=0,0,RES_hhdet_in_tes!D118/0.086*1000000/RES_hhdet_in_new!D117)</f>
        <v>0</v>
      </c>
      <c r="E118" s="156">
        <f>IF(RES_hhdet_in_tes!E118=0,0,RES_hhdet_in_tes!E118/0.086*1000000/RES_hhdet_in_new!E117)</f>
        <v>0</v>
      </c>
      <c r="F118" s="156">
        <f>IF(RES_hhdet_in_tes!F118=0,0,RES_hhdet_in_tes!F118/0.086*1000000/RES_hhdet_in_new!F117)</f>
        <v>0</v>
      </c>
      <c r="G118" s="156">
        <f>IF(RES_hhdet_in_tes!G118=0,0,RES_hhdet_in_tes!G118/0.086*1000000/RES_hhdet_in_new!G117)</f>
        <v>0</v>
      </c>
      <c r="H118" s="156">
        <f>IF(RES_hhdet_in_tes!H118=0,0,RES_hhdet_in_tes!H118/0.086*1000000/RES_hhdet_in_new!H117)</f>
        <v>0</v>
      </c>
      <c r="I118" s="156">
        <f>IF(RES_hhdet_in_tes!I118=0,0,RES_hhdet_in_tes!I118/0.086*1000000/RES_hhdet_in_new!I117)</f>
        <v>0</v>
      </c>
      <c r="J118" s="156">
        <f>IF(RES_hhdet_in_tes!J118=0,0,RES_hhdet_in_tes!J118/0.086*1000000/RES_hhdet_in_new!J117)</f>
        <v>0</v>
      </c>
      <c r="K118" s="156">
        <f>IF(RES_hhdet_in_tes!K118=0,0,RES_hhdet_in_tes!K118/0.086*1000000/RES_hhdet_in_new!K117)</f>
        <v>0</v>
      </c>
      <c r="L118" s="156">
        <f>IF(RES_hhdet_in_tes!L118=0,0,RES_hhdet_in_tes!L118/0.086*1000000/RES_hhdet_in_new!L117)</f>
        <v>0</v>
      </c>
      <c r="M118" s="156">
        <f>IF(RES_hhdet_in_tes!M118=0,0,RES_hhdet_in_tes!M118/0.086*1000000/RES_hhdet_in_new!M117)</f>
        <v>0</v>
      </c>
      <c r="N118" s="156">
        <f>IF(RES_hhdet_in_tes!N118=0,0,RES_hhdet_in_tes!N118/0.086*1000000/RES_hhdet_in_new!N117)</f>
        <v>0</v>
      </c>
      <c r="O118" s="156">
        <f>IF(RES_hhdet_in_tes!O118=0,0,RES_hhdet_in_tes!O118/0.086*1000000/RES_hhdet_in_new!O117)</f>
        <v>0</v>
      </c>
      <c r="P118" s="156">
        <f>IF(RES_hhdet_in_tes!P118=0,0,RES_hhdet_in_tes!P118/0.086*1000000/RES_hhdet_in_new!P117)</f>
        <v>0</v>
      </c>
      <c r="Q118" s="156">
        <f>IF(RES_hhdet_in_tes!Q118=0,0,RES_hhdet_in_tes!Q118/0.086*1000000/RES_hhdet_in_new!Q117)</f>
        <v>0</v>
      </c>
    </row>
    <row r="119" spans="1:17" ht="12" customHeight="1" x14ac:dyDescent="0.25">
      <c r="A119" s="148" t="s">
        <v>59</v>
      </c>
      <c r="B119" s="156"/>
      <c r="C119" s="156">
        <f>IF(RES_hhdet_in_tes!C119=0,0,RES_hhdet_in_tes!C119/0.086*1000000/RES_hhdet_in_new!C117)</f>
        <v>0</v>
      </c>
      <c r="D119" s="156">
        <f>IF(RES_hhdet_in_tes!D119=0,0,RES_hhdet_in_tes!D119/0.086*1000000/RES_hhdet_in_new!D117)</f>
        <v>0</v>
      </c>
      <c r="E119" s="156">
        <f>IF(RES_hhdet_in_tes!E119=0,0,RES_hhdet_in_tes!E119/0.086*1000000/RES_hhdet_in_new!E117)</f>
        <v>0</v>
      </c>
      <c r="F119" s="156">
        <f>IF(RES_hhdet_in_tes!F119=0,0,RES_hhdet_in_tes!F119/0.086*1000000/RES_hhdet_in_new!F117)</f>
        <v>0</v>
      </c>
      <c r="G119" s="156">
        <f>IF(RES_hhdet_in_tes!G119=0,0,RES_hhdet_in_tes!G119/0.086*1000000/RES_hhdet_in_new!G117)</f>
        <v>0</v>
      </c>
      <c r="H119" s="156">
        <f>IF(RES_hhdet_in_tes!H119=0,0,RES_hhdet_in_tes!H119/0.086*1000000/RES_hhdet_in_new!H117)</f>
        <v>0</v>
      </c>
      <c r="I119" s="156">
        <f>IF(RES_hhdet_in_tes!I119=0,0,RES_hhdet_in_tes!I119/0.086*1000000/RES_hhdet_in_new!I117)</f>
        <v>0</v>
      </c>
      <c r="J119" s="156">
        <f>IF(RES_hhdet_in_tes!J119=0,0,RES_hhdet_in_tes!J119/0.086*1000000/RES_hhdet_in_new!J117)</f>
        <v>0</v>
      </c>
      <c r="K119" s="156">
        <f>IF(RES_hhdet_in_tes!K119=0,0,RES_hhdet_in_tes!K119/0.086*1000000/RES_hhdet_in_new!K117)</f>
        <v>0</v>
      </c>
      <c r="L119" s="156">
        <f>IF(RES_hhdet_in_tes!L119=0,0,RES_hhdet_in_tes!L119/0.086*1000000/RES_hhdet_in_new!L117)</f>
        <v>0</v>
      </c>
      <c r="M119" s="156">
        <f>IF(RES_hhdet_in_tes!M119=0,0,RES_hhdet_in_tes!M119/0.086*1000000/RES_hhdet_in_new!M117)</f>
        <v>0</v>
      </c>
      <c r="N119" s="156">
        <f>IF(RES_hhdet_in_tes!N119=0,0,RES_hhdet_in_tes!N119/0.086*1000000/RES_hhdet_in_new!N117)</f>
        <v>0</v>
      </c>
      <c r="O119" s="156">
        <f>IF(RES_hhdet_in_tes!O119=0,0,RES_hhdet_in_tes!O119/0.086*1000000/RES_hhdet_in_new!O117)</f>
        <v>0</v>
      </c>
      <c r="P119" s="156">
        <f>IF(RES_hhdet_in_tes!P119=0,0,RES_hhdet_in_tes!P119/0.086*1000000/RES_hhdet_in_new!P117)</f>
        <v>0</v>
      </c>
      <c r="Q119" s="156">
        <f>IF(RES_hhdet_in_tes!Q119=0,0,RES_hhdet_in_tes!Q119/0.086*1000000/RES_hhdet_in_new!Q117)</f>
        <v>0</v>
      </c>
    </row>
    <row r="120" spans="1:17" ht="12" customHeight="1" x14ac:dyDescent="0.25">
      <c r="A120" s="158" t="s">
        <v>62</v>
      </c>
      <c r="B120" s="157"/>
      <c r="C120" s="157">
        <f>IF(SUM(RES_hhdet_in_tes!C121:C122)=0,0,SUM(RES_hhdet_in_tes!C121:C122)/0.086*1000000/SUM(RES_hhdet_in_new!C121:C122))</f>
        <v>0</v>
      </c>
      <c r="D120" s="157">
        <f>IF(SUM(RES_hhdet_in_tes!D121:D122)=0,0,SUM(RES_hhdet_in_tes!D121:D122)/0.086*1000000/SUM(RES_hhdet_in_new!D121:D122))</f>
        <v>0</v>
      </c>
      <c r="E120" s="157">
        <f>IF(SUM(RES_hhdet_in_tes!E121:E122)=0,0,SUM(RES_hhdet_in_tes!E121:E122)/0.086*1000000/SUM(RES_hhdet_in_new!E121:E122))</f>
        <v>0</v>
      </c>
      <c r="F120" s="157">
        <f>IF(SUM(RES_hhdet_in_tes!F121:F122)=0,0,SUM(RES_hhdet_in_tes!F121:F122)/0.086*1000000/SUM(RES_hhdet_in_new!F121:F122))</f>
        <v>0</v>
      </c>
      <c r="G120" s="157">
        <f>IF(SUM(RES_hhdet_in_tes!G121:G122)=0,0,SUM(RES_hhdet_in_tes!G121:G122)/0.086*1000000/SUM(RES_hhdet_in_new!G121:G122))</f>
        <v>0</v>
      </c>
      <c r="H120" s="157">
        <f>IF(SUM(RES_hhdet_in_tes!H121:H122)=0,0,SUM(RES_hhdet_in_tes!H121:H122)/0.086*1000000/SUM(RES_hhdet_in_new!H121:H122))</f>
        <v>0</v>
      </c>
      <c r="I120" s="157">
        <f>IF(SUM(RES_hhdet_in_tes!I121:I122)=0,0,SUM(RES_hhdet_in_tes!I121:I122)/0.086*1000000/SUM(RES_hhdet_in_new!I121:I122))</f>
        <v>0</v>
      </c>
      <c r="J120" s="157">
        <f>IF(SUM(RES_hhdet_in_tes!J121:J122)=0,0,SUM(RES_hhdet_in_tes!J121:J122)/0.086*1000000/SUM(RES_hhdet_in_new!J121:J122))</f>
        <v>0</v>
      </c>
      <c r="K120" s="157">
        <f>IF(SUM(RES_hhdet_in_tes!K121:K122)=0,0,SUM(RES_hhdet_in_tes!K121:K122)/0.086*1000000/SUM(RES_hhdet_in_new!K121:K122))</f>
        <v>0</v>
      </c>
      <c r="L120" s="157">
        <f>IF(SUM(RES_hhdet_in_tes!L121:L122)=0,0,SUM(RES_hhdet_in_tes!L121:L122)/0.086*1000000/SUM(RES_hhdet_in_new!L121:L122))</f>
        <v>0</v>
      </c>
      <c r="M120" s="157">
        <f>IF(SUM(RES_hhdet_in_tes!M121:M122)=0,0,SUM(RES_hhdet_in_tes!M121:M122)/0.086*1000000/SUM(RES_hhdet_in_new!M121:M122))</f>
        <v>0</v>
      </c>
      <c r="N120" s="157">
        <f>IF(SUM(RES_hhdet_in_tes!N121:N122)=0,0,SUM(RES_hhdet_in_tes!N121:N122)/0.086*1000000/SUM(RES_hhdet_in_new!N121:N122))</f>
        <v>0</v>
      </c>
      <c r="O120" s="157">
        <f>IF(SUM(RES_hhdet_in_tes!O121:O122)=0,0,SUM(RES_hhdet_in_tes!O121:O122)/0.086*1000000/SUM(RES_hhdet_in_new!O121:O122))</f>
        <v>0</v>
      </c>
      <c r="P120" s="157">
        <f>IF(SUM(RES_hhdet_in_tes!P121:P122)=0,0,SUM(RES_hhdet_in_tes!P121:P122)/0.086*1000000/SUM(RES_hhdet_in_new!P121:P122))</f>
        <v>0</v>
      </c>
      <c r="Q120" s="157">
        <f>IF(SUM(RES_hhdet_in_tes!Q121:Q122)=0,0,SUM(RES_hhdet_in_tes!Q121:Q122)/0.086*1000000/SUM(RES_hhdet_in_new!Q121:Q122))</f>
        <v>0</v>
      </c>
    </row>
    <row r="121" spans="1:17" ht="12" customHeight="1" x14ac:dyDescent="0.25">
      <c r="A121" s="23" t="s">
        <v>57</v>
      </c>
      <c r="B121" s="156"/>
      <c r="C121" s="156">
        <f>IF(RES_hhdet_in_tes!C121=0,0,RES_hhdet_in_tes!C121/0.086*1000000/RES_hhdet_in_new!C121)</f>
        <v>0</v>
      </c>
      <c r="D121" s="156">
        <f>IF(RES_hhdet_in_tes!D121=0,0,RES_hhdet_in_tes!D121/0.086*1000000/RES_hhdet_in_new!D121)</f>
        <v>0</v>
      </c>
      <c r="E121" s="156">
        <f>IF(RES_hhdet_in_tes!E121=0,0,RES_hhdet_in_tes!E121/0.086*1000000/RES_hhdet_in_new!E121)</f>
        <v>0</v>
      </c>
      <c r="F121" s="156">
        <f>IF(RES_hhdet_in_tes!F121=0,0,RES_hhdet_in_tes!F121/0.086*1000000/RES_hhdet_in_new!F121)</f>
        <v>0</v>
      </c>
      <c r="G121" s="156">
        <f>IF(RES_hhdet_in_tes!G121=0,0,RES_hhdet_in_tes!G121/0.086*1000000/RES_hhdet_in_new!G121)</f>
        <v>0</v>
      </c>
      <c r="H121" s="156">
        <f>IF(RES_hhdet_in_tes!H121=0,0,RES_hhdet_in_tes!H121/0.086*1000000/RES_hhdet_in_new!H121)</f>
        <v>0</v>
      </c>
      <c r="I121" s="156">
        <f>IF(RES_hhdet_in_tes!I121=0,0,RES_hhdet_in_tes!I121/0.086*1000000/RES_hhdet_in_new!I121)</f>
        <v>0</v>
      </c>
      <c r="J121" s="156">
        <f>IF(RES_hhdet_in_tes!J121=0,0,RES_hhdet_in_tes!J121/0.086*1000000/RES_hhdet_in_new!J121)</f>
        <v>0</v>
      </c>
      <c r="K121" s="156">
        <f>IF(RES_hhdet_in_tes!K121=0,0,RES_hhdet_in_tes!K121/0.086*1000000/RES_hhdet_in_new!K121)</f>
        <v>0</v>
      </c>
      <c r="L121" s="156">
        <f>IF(RES_hhdet_in_tes!L121=0,0,RES_hhdet_in_tes!L121/0.086*1000000/RES_hhdet_in_new!L121)</f>
        <v>0</v>
      </c>
      <c r="M121" s="156">
        <f>IF(RES_hhdet_in_tes!M121=0,0,RES_hhdet_in_tes!M121/0.086*1000000/RES_hhdet_in_new!M121)</f>
        <v>0</v>
      </c>
      <c r="N121" s="156">
        <f>IF(RES_hhdet_in_tes!N121=0,0,RES_hhdet_in_tes!N121/0.086*1000000/RES_hhdet_in_new!N121)</f>
        <v>0</v>
      </c>
      <c r="O121" s="156">
        <f>IF(RES_hhdet_in_tes!O121=0,0,RES_hhdet_in_tes!O121/0.086*1000000/RES_hhdet_in_new!O121)</f>
        <v>0</v>
      </c>
      <c r="P121" s="156">
        <f>IF(RES_hhdet_in_tes!P121=0,0,RES_hhdet_in_tes!P121/0.086*1000000/RES_hhdet_in_new!P121)</f>
        <v>0</v>
      </c>
      <c r="Q121" s="156">
        <f>IF(RES_hhdet_in_tes!Q121=0,0,RES_hhdet_in_tes!Q121/0.086*1000000/RES_hhdet_in_new!Q121)</f>
        <v>0</v>
      </c>
    </row>
    <row r="122" spans="1:17" ht="12" customHeight="1" x14ac:dyDescent="0.25">
      <c r="A122" s="29" t="s">
        <v>140</v>
      </c>
      <c r="B122" s="57"/>
      <c r="C122" s="57">
        <f>IF(RES_hhdet_in_tes!C122=0,0,RES_hhdet_in_tes!C122/0.086*1000000/RES_hhdet_in_new!C122)</f>
        <v>0</v>
      </c>
      <c r="D122" s="57">
        <f>IF(RES_hhdet_in_tes!D122=0,0,RES_hhdet_in_tes!D122/0.086*1000000/RES_hhdet_in_new!D122)</f>
        <v>0</v>
      </c>
      <c r="E122" s="57">
        <f>IF(RES_hhdet_in_tes!E122=0,0,RES_hhdet_in_tes!E122/0.086*1000000/RES_hhdet_in_new!E122)</f>
        <v>0</v>
      </c>
      <c r="F122" s="57">
        <f>IF(RES_hhdet_in_tes!F122=0,0,RES_hhdet_in_tes!F122/0.086*1000000/RES_hhdet_in_new!F122)</f>
        <v>0</v>
      </c>
      <c r="G122" s="57">
        <f>IF(RES_hhdet_in_tes!G122=0,0,RES_hhdet_in_tes!G122/0.086*1000000/RES_hhdet_in_new!G122)</f>
        <v>0</v>
      </c>
      <c r="H122" s="57">
        <f>IF(RES_hhdet_in_tes!H122=0,0,RES_hhdet_in_tes!H122/0.086*1000000/RES_hhdet_in_new!H122)</f>
        <v>0</v>
      </c>
      <c r="I122" s="57">
        <f>IF(RES_hhdet_in_tes!I122=0,0,RES_hhdet_in_tes!I122/0.086*1000000/RES_hhdet_in_new!I122)</f>
        <v>0</v>
      </c>
      <c r="J122" s="57">
        <f>IF(RES_hhdet_in_tes!J122=0,0,RES_hhdet_in_tes!J122/0.086*1000000/RES_hhdet_in_new!J122)</f>
        <v>0</v>
      </c>
      <c r="K122" s="57">
        <f>IF(RES_hhdet_in_tes!K122=0,0,RES_hhdet_in_tes!K122/0.086*1000000/RES_hhdet_in_new!K122)</f>
        <v>0</v>
      </c>
      <c r="L122" s="57">
        <f>IF(RES_hhdet_in_tes!L122=0,0,RES_hhdet_in_tes!L122/0.086*1000000/RES_hhdet_in_new!L122)</f>
        <v>0</v>
      </c>
      <c r="M122" s="57">
        <f>IF(RES_hhdet_in_tes!M122=0,0,RES_hhdet_in_tes!M122/0.086*1000000/RES_hhdet_in_new!M122)</f>
        <v>0</v>
      </c>
      <c r="N122" s="57">
        <f>IF(RES_hhdet_in_tes!N122=0,0,RES_hhdet_in_tes!N122/0.086*1000000/RES_hhdet_in_new!N122)</f>
        <v>0</v>
      </c>
      <c r="O122" s="57">
        <f>IF(RES_hhdet_in_tes!O122=0,0,RES_hhdet_in_tes!O122/0.086*1000000/RES_hhdet_in_new!O122)</f>
        <v>0</v>
      </c>
      <c r="P122" s="57">
        <f>IF(RES_hhdet_in_tes!P122=0,0,RES_hhdet_in_tes!P122/0.086*1000000/RES_hhdet_in_new!P122)</f>
        <v>0</v>
      </c>
      <c r="Q122" s="57">
        <f>IF(RES_hhdet_in_tes!Q122=0,0,RES_hhdet_in_tes!Q122/0.086*1000000/RES_hhdet_in_new!Q122)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68">
        <f t="shared" ref="C124" si="102">SUM(C125,C128,C130,C139)</f>
        <v>14137.827065864945</v>
      </c>
      <c r="D124" s="168">
        <f t="shared" ref="D124" si="103">SUM(D125,D128,D130,D139)</f>
        <v>13755.397487759919</v>
      </c>
      <c r="E124" s="168">
        <f t="shared" ref="E124" si="104">SUM(E125,E128,E130,E139)</f>
        <v>13729.315755008814</v>
      </c>
      <c r="F124" s="168">
        <f t="shared" ref="F124" si="105">SUM(F125,F128,F130,F139)</f>
        <v>13105.641382260188</v>
      </c>
      <c r="G124" s="168">
        <f t="shared" ref="G124" si="106">SUM(G125,G128,G130,G139)</f>
        <v>12955.986797935619</v>
      </c>
      <c r="H124" s="168">
        <f t="shared" ref="H124" si="107">SUM(H125,H128,H130,H139)</f>
        <v>11938.157901257273</v>
      </c>
      <c r="I124" s="168">
        <f t="shared" ref="I124" si="108">SUM(I125,I128,I130,I139)</f>
        <v>12354.704167586535</v>
      </c>
      <c r="J124" s="168">
        <f t="shared" ref="J124" si="109">SUM(J125,J128,J130,J139)</f>
        <v>12271.510674980089</v>
      </c>
      <c r="K124" s="168">
        <f t="shared" ref="K124" si="110">SUM(K125,K128,K130,K139)</f>
        <v>12272.681500147892</v>
      </c>
      <c r="L124" s="168">
        <f t="shared" ref="L124" si="111">SUM(L125,L128,L130,L139)</f>
        <v>13415.877460960544</v>
      </c>
      <c r="M124" s="168">
        <f t="shared" ref="M124" si="112">SUM(M125,M128,M130,M139)</f>
        <v>12548.901121185141</v>
      </c>
      <c r="N124" s="168">
        <f t="shared" ref="N124" si="113">SUM(N125,N128,N130,N139)</f>
        <v>12970.937943915962</v>
      </c>
      <c r="O124" s="168">
        <f t="shared" ref="O124" si="114">SUM(O125,O128,O130,O139)</f>
        <v>14048.475380782123</v>
      </c>
      <c r="P124" s="168">
        <f t="shared" ref="P124" si="115">SUM(P125,P128,P130,P139)</f>
        <v>12082.892103383214</v>
      </c>
      <c r="Q124" s="168">
        <f t="shared" ref="Q124" si="116">SUM(Q125,Q128,Q130,Q139)</f>
        <v>12854.651604962843</v>
      </c>
    </row>
    <row r="125" spans="1:17" ht="12.95" customHeight="1" x14ac:dyDescent="0.25">
      <c r="A125" s="158" t="s">
        <v>65</v>
      </c>
      <c r="B125" s="157"/>
      <c r="C125" s="157">
        <f t="shared" ref="C125:Q125" si="117">SUM(C126:C127)</f>
        <v>10369.500598437906</v>
      </c>
      <c r="D125" s="157">
        <f t="shared" si="117"/>
        <v>10043.849423203785</v>
      </c>
      <c r="E125" s="157">
        <f t="shared" si="117"/>
        <v>9966.6171304510935</v>
      </c>
      <c r="F125" s="157">
        <f t="shared" si="117"/>
        <v>9384.5462746648172</v>
      </c>
      <c r="G125" s="157">
        <f t="shared" si="117"/>
        <v>9202.6591783102685</v>
      </c>
      <c r="H125" s="157">
        <f t="shared" si="117"/>
        <v>8206.1160319551909</v>
      </c>
      <c r="I125" s="157">
        <f t="shared" si="117"/>
        <v>8582.7149757331827</v>
      </c>
      <c r="J125" s="157">
        <f t="shared" si="117"/>
        <v>8378.1457040798086</v>
      </c>
      <c r="K125" s="157">
        <f t="shared" si="117"/>
        <v>8324.0207395114503</v>
      </c>
      <c r="L125" s="157">
        <f t="shared" si="117"/>
        <v>9459.545038119828</v>
      </c>
      <c r="M125" s="157">
        <f t="shared" si="117"/>
        <v>8508.2657031536455</v>
      </c>
      <c r="N125" s="157">
        <f t="shared" si="117"/>
        <v>8900.0077837315639</v>
      </c>
      <c r="O125" s="157">
        <f t="shared" si="117"/>
        <v>10060.242764704499</v>
      </c>
      <c r="P125" s="157">
        <f t="shared" si="117"/>
        <v>7984.0967797260446</v>
      </c>
      <c r="Q125" s="157">
        <f t="shared" si="117"/>
        <v>8923.6457398874627</v>
      </c>
    </row>
    <row r="126" spans="1:17" ht="12" customHeight="1" x14ac:dyDescent="0.25">
      <c r="A126" s="23" t="s">
        <v>149</v>
      </c>
      <c r="B126" s="156"/>
      <c r="C126" s="156">
        <f>IF(RES_hhdet_in_tes!C126=0,0,RES_hhdet_in_tes!C126/0.086*1000000/RES_hhdet_in_new!C126)</f>
        <v>10315.959693521947</v>
      </c>
      <c r="D126" s="156">
        <f>IF(RES_hhdet_in_tes!D126=0,0,RES_hhdet_in_tes!D126/0.086*1000000/RES_hhdet_in_new!D126)</f>
        <v>9985.2678781240193</v>
      </c>
      <c r="E126" s="156">
        <f>IF(RES_hhdet_in_tes!E126=0,0,RES_hhdet_in_tes!E126/0.086*1000000/RES_hhdet_in_new!E126)</f>
        <v>9908.4722127790301</v>
      </c>
      <c r="F126" s="156">
        <f>IF(RES_hhdet_in_tes!F126=0,0,RES_hhdet_in_tes!F126/0.086*1000000/RES_hhdet_in_new!F126)</f>
        <v>9339.8767949225548</v>
      </c>
      <c r="G126" s="156">
        <f>IF(RES_hhdet_in_tes!G126=0,0,RES_hhdet_in_tes!G126/0.086*1000000/RES_hhdet_in_new!G126)</f>
        <v>9159.968669197975</v>
      </c>
      <c r="H126" s="156">
        <f>IF(RES_hhdet_in_tes!H126=0,0,RES_hhdet_in_tes!H126/0.086*1000000/RES_hhdet_in_new!H126)</f>
        <v>8175.9869351485404</v>
      </c>
      <c r="I126" s="156">
        <f>IF(RES_hhdet_in_tes!I126=0,0,RES_hhdet_in_tes!I126/0.086*1000000/RES_hhdet_in_new!I126)</f>
        <v>8523.048234358128</v>
      </c>
      <c r="J126" s="156">
        <f>IF(RES_hhdet_in_tes!J126=0,0,RES_hhdet_in_tes!J126/0.086*1000000/RES_hhdet_in_new!J126)</f>
        <v>8338.1865900177181</v>
      </c>
      <c r="K126" s="156">
        <f>IF(RES_hhdet_in_tes!K126=0,0,RES_hhdet_in_tes!K126/0.086*1000000/RES_hhdet_in_new!K126)</f>
        <v>8279.0196060863364</v>
      </c>
      <c r="L126" s="156">
        <f>IF(RES_hhdet_in_tes!L126=0,0,RES_hhdet_in_tes!L126/0.086*1000000/RES_hhdet_in_new!L126)</f>
        <v>9414.2426191881859</v>
      </c>
      <c r="M126" s="156">
        <f>IF(RES_hhdet_in_tes!M126=0,0,RES_hhdet_in_tes!M126/0.086*1000000/RES_hhdet_in_new!M126)</f>
        <v>8460.6728385340775</v>
      </c>
      <c r="N126" s="156">
        <f>IF(RES_hhdet_in_tes!N126=0,0,RES_hhdet_in_tes!N126/0.086*1000000/RES_hhdet_in_new!N126)</f>
        <v>8845.0802048455153</v>
      </c>
      <c r="O126" s="156">
        <f>IF(RES_hhdet_in_tes!O126=0,0,RES_hhdet_in_tes!O126/0.086*1000000/RES_hhdet_in_new!O126)</f>
        <v>10030.661527079168</v>
      </c>
      <c r="P126" s="156">
        <f>IF(RES_hhdet_in_tes!P126=0,0,RES_hhdet_in_tes!P126/0.086*1000000/RES_hhdet_in_new!P126)</f>
        <v>7920.6504807533474</v>
      </c>
      <c r="Q126" s="156">
        <f>IF(RES_hhdet_in_tes!Q126=0,0,RES_hhdet_in_tes!Q126/0.086*1000000/RES_hhdet_in_new!Q126)</f>
        <v>8873.48028277913</v>
      </c>
    </row>
    <row r="127" spans="1:17" ht="12" customHeight="1" x14ac:dyDescent="0.25">
      <c r="A127" s="23" t="s">
        <v>60</v>
      </c>
      <c r="B127" s="156"/>
      <c r="C127" s="156">
        <f>IF(RES_hhdet_in_tes!C127=0,0,RES_hhdet_in_tes!C127/0.086*1000000/RES_hhdet_in_new!C126)</f>
        <v>53.540904915959068</v>
      </c>
      <c r="D127" s="156">
        <f>IF(RES_hhdet_in_tes!D127=0,0,RES_hhdet_in_tes!D127/0.086*1000000/RES_hhdet_in_new!D126)</f>
        <v>58.581545079765576</v>
      </c>
      <c r="E127" s="156">
        <f>IF(RES_hhdet_in_tes!E127=0,0,RES_hhdet_in_tes!E127/0.086*1000000/RES_hhdet_in_new!E126)</f>
        <v>58.144917672064025</v>
      </c>
      <c r="F127" s="156">
        <f>IF(RES_hhdet_in_tes!F127=0,0,RES_hhdet_in_tes!F127/0.086*1000000/RES_hhdet_in_new!F126)</f>
        <v>44.669479742262425</v>
      </c>
      <c r="G127" s="156">
        <f>IF(RES_hhdet_in_tes!G127=0,0,RES_hhdet_in_tes!G127/0.086*1000000/RES_hhdet_in_new!G126)</f>
        <v>42.690509112294045</v>
      </c>
      <c r="H127" s="156">
        <f>IF(RES_hhdet_in_tes!H127=0,0,RES_hhdet_in_tes!H127/0.086*1000000/RES_hhdet_in_new!H126)</f>
        <v>30.129096806649823</v>
      </c>
      <c r="I127" s="156">
        <f>IF(RES_hhdet_in_tes!I127=0,0,RES_hhdet_in_tes!I127/0.086*1000000/RES_hhdet_in_new!I126)</f>
        <v>59.666741375054187</v>
      </c>
      <c r="J127" s="156">
        <f>IF(RES_hhdet_in_tes!J127=0,0,RES_hhdet_in_tes!J127/0.086*1000000/RES_hhdet_in_new!J126)</f>
        <v>39.959114062090762</v>
      </c>
      <c r="K127" s="156">
        <f>IF(RES_hhdet_in_tes!K127=0,0,RES_hhdet_in_tes!K127/0.086*1000000/RES_hhdet_in_new!K126)</f>
        <v>45.001133425113224</v>
      </c>
      <c r="L127" s="156">
        <f>IF(RES_hhdet_in_tes!L127=0,0,RES_hhdet_in_tes!L127/0.086*1000000/RES_hhdet_in_new!L126)</f>
        <v>45.302418931641682</v>
      </c>
      <c r="M127" s="156">
        <f>IF(RES_hhdet_in_tes!M127=0,0,RES_hhdet_in_tes!M127/0.086*1000000/RES_hhdet_in_new!M126)</f>
        <v>47.592864619568303</v>
      </c>
      <c r="N127" s="156">
        <f>IF(RES_hhdet_in_tes!N127=0,0,RES_hhdet_in_tes!N127/0.086*1000000/RES_hhdet_in_new!N126)</f>
        <v>54.927578886049197</v>
      </c>
      <c r="O127" s="156">
        <f>IF(RES_hhdet_in_tes!O127=0,0,RES_hhdet_in_tes!O127/0.086*1000000/RES_hhdet_in_new!O126)</f>
        <v>29.581237625331163</v>
      </c>
      <c r="P127" s="156">
        <f>IF(RES_hhdet_in_tes!P127=0,0,RES_hhdet_in_tes!P127/0.086*1000000/RES_hhdet_in_new!P126)</f>
        <v>63.446298972697171</v>
      </c>
      <c r="Q127" s="156">
        <f>IF(RES_hhdet_in_tes!Q127=0,0,RES_hhdet_in_tes!Q127/0.086*1000000/RES_hhdet_in_new!Q126)</f>
        <v>50.165457108331921</v>
      </c>
    </row>
    <row r="128" spans="1:17" ht="12.95" customHeight="1" x14ac:dyDescent="0.25">
      <c r="A128" s="158" t="s">
        <v>112</v>
      </c>
      <c r="B128" s="157"/>
      <c r="C128" s="157">
        <f t="shared" ref="C128:Q128" si="118">C129</f>
        <v>1356.6249073958631</v>
      </c>
      <c r="D128" s="157">
        <f t="shared" si="118"/>
        <v>1345.5541027315737</v>
      </c>
      <c r="E128" s="157">
        <f t="shared" si="118"/>
        <v>1349.9692967368094</v>
      </c>
      <c r="F128" s="157">
        <f t="shared" si="118"/>
        <v>1348.2824594644387</v>
      </c>
      <c r="G128" s="157">
        <f t="shared" si="118"/>
        <v>1358.1358575441041</v>
      </c>
      <c r="H128" s="157">
        <f t="shared" si="118"/>
        <v>1355.5213630832059</v>
      </c>
      <c r="I128" s="157">
        <f t="shared" si="118"/>
        <v>1433.8088506547585</v>
      </c>
      <c r="J128" s="157">
        <f t="shared" si="118"/>
        <v>1528.2306514197121</v>
      </c>
      <c r="K128" s="157">
        <f t="shared" si="118"/>
        <v>1589.547790580677</v>
      </c>
      <c r="L128" s="157">
        <f t="shared" si="118"/>
        <v>1559.5494602635408</v>
      </c>
      <c r="M128" s="157">
        <f t="shared" si="118"/>
        <v>1620.204661127595</v>
      </c>
      <c r="N128" s="157">
        <f t="shared" si="118"/>
        <v>1604.238917037758</v>
      </c>
      <c r="O128" s="157">
        <f t="shared" si="118"/>
        <v>1620.3082835076987</v>
      </c>
      <c r="P128" s="157">
        <f t="shared" si="118"/>
        <v>1603.4395551066082</v>
      </c>
      <c r="Q128" s="157">
        <f t="shared" si="118"/>
        <v>1513.1978799787587</v>
      </c>
    </row>
    <row r="129" spans="1:17" ht="12" customHeight="1" x14ac:dyDescent="0.25">
      <c r="A129" s="23" t="s">
        <v>60</v>
      </c>
      <c r="B129" s="156"/>
      <c r="C129" s="156">
        <f>IF(RES_hhdet_in_tes!C129=0,0,RES_hhdet_in_tes!C129/0.086*1000000/RES_hhdet_in_new!C129)</f>
        <v>1356.6249073958631</v>
      </c>
      <c r="D129" s="156">
        <f>IF(RES_hhdet_in_tes!D129=0,0,RES_hhdet_in_tes!D129/0.086*1000000/RES_hhdet_in_new!D129)</f>
        <v>1345.5541027315737</v>
      </c>
      <c r="E129" s="156">
        <f>IF(RES_hhdet_in_tes!E129=0,0,RES_hhdet_in_tes!E129/0.086*1000000/RES_hhdet_in_new!E129)</f>
        <v>1349.9692967368094</v>
      </c>
      <c r="F129" s="156">
        <f>IF(RES_hhdet_in_tes!F129=0,0,RES_hhdet_in_tes!F129/0.086*1000000/RES_hhdet_in_new!F129)</f>
        <v>1348.2824594644387</v>
      </c>
      <c r="G129" s="156">
        <f>IF(RES_hhdet_in_tes!G129=0,0,RES_hhdet_in_tes!G129/0.086*1000000/RES_hhdet_in_new!G129)</f>
        <v>1358.1358575441041</v>
      </c>
      <c r="H129" s="156">
        <f>IF(RES_hhdet_in_tes!H129=0,0,RES_hhdet_in_tes!H129/0.086*1000000/RES_hhdet_in_new!H129)</f>
        <v>1355.5213630832059</v>
      </c>
      <c r="I129" s="156">
        <f>IF(RES_hhdet_in_tes!I129=0,0,RES_hhdet_in_tes!I129/0.086*1000000/RES_hhdet_in_new!I129)</f>
        <v>1433.8088506547585</v>
      </c>
      <c r="J129" s="156">
        <f>IF(RES_hhdet_in_tes!J129=0,0,RES_hhdet_in_tes!J129/0.086*1000000/RES_hhdet_in_new!J129)</f>
        <v>1528.2306514197121</v>
      </c>
      <c r="K129" s="156">
        <f>IF(RES_hhdet_in_tes!K129=0,0,RES_hhdet_in_tes!K129/0.086*1000000/RES_hhdet_in_new!K129)</f>
        <v>1589.547790580677</v>
      </c>
      <c r="L129" s="156">
        <f>IF(RES_hhdet_in_tes!L129=0,0,RES_hhdet_in_tes!L129/0.086*1000000/RES_hhdet_in_new!L129)</f>
        <v>1559.5494602635408</v>
      </c>
      <c r="M129" s="156">
        <f>IF(RES_hhdet_in_tes!M129=0,0,RES_hhdet_in_tes!M129/0.086*1000000/RES_hhdet_in_new!M129)</f>
        <v>1620.204661127595</v>
      </c>
      <c r="N129" s="156">
        <f>IF(RES_hhdet_in_tes!N129=0,0,RES_hhdet_in_tes!N129/0.086*1000000/RES_hhdet_in_new!N129)</f>
        <v>1604.238917037758</v>
      </c>
      <c r="O129" s="156">
        <f>IF(RES_hhdet_in_tes!O129=0,0,RES_hhdet_in_tes!O129/0.086*1000000/RES_hhdet_in_new!O129)</f>
        <v>1620.3082835076987</v>
      </c>
      <c r="P129" s="156">
        <f>IF(RES_hhdet_in_tes!P129=0,0,RES_hhdet_in_tes!P129/0.086*1000000/RES_hhdet_in_new!P129)</f>
        <v>1603.4395551066082</v>
      </c>
      <c r="Q129" s="156">
        <f>IF(RES_hhdet_in_tes!Q129=0,0,RES_hhdet_in_tes!Q129/0.086*1000000/RES_hhdet_in_new!Q129)</f>
        <v>1513.1978799787587</v>
      </c>
    </row>
    <row r="130" spans="1:17" ht="12" customHeight="1" x14ac:dyDescent="0.25">
      <c r="A130" s="158" t="s">
        <v>63</v>
      </c>
      <c r="B130" s="157"/>
      <c r="C130" s="157">
        <f>IF(SUM(RES_hhdet_in_tes!C131:C132,RES_hhdet_in_tes!C135:C136)=0,0,SUM(RES_hhdet_in_tes!C131:C132,RES_hhdet_in_tes!C135:C136)/0.086*1000000/SUM(RES_hhdet_in_new!C131:C132,RES_hhdet_in_new!C135:C136))</f>
        <v>1758.0091433888388</v>
      </c>
      <c r="D130" s="157">
        <f>IF(SUM(RES_hhdet_in_tes!D131:D132,RES_hhdet_in_tes!D135:D136)=0,0,SUM(RES_hhdet_in_tes!D131:D132,RES_hhdet_in_tes!D135:D136)/0.086*1000000/SUM(RES_hhdet_in_new!D131:D132,RES_hhdet_in_new!D135:D136))</f>
        <v>1702.1161527289173</v>
      </c>
      <c r="E130" s="157">
        <f>IF(SUM(RES_hhdet_in_tes!E131:E132,RES_hhdet_in_tes!E135:E136)=0,0,SUM(RES_hhdet_in_tes!E131:E132,RES_hhdet_in_tes!E135:E136)/0.086*1000000/SUM(RES_hhdet_in_new!E131:E132,RES_hhdet_in_new!E135:E136))</f>
        <v>1741.3132716484572</v>
      </c>
      <c r="F130" s="157">
        <f>IF(SUM(RES_hhdet_in_tes!F131:F132,RES_hhdet_in_tes!F135:F136)=0,0,SUM(RES_hhdet_in_tes!F131:F132,RES_hhdet_in_tes!F135:F136)/0.086*1000000/SUM(RES_hhdet_in_new!F131:F132,RES_hhdet_in_new!F135:F136))</f>
        <v>1717.6603524629506</v>
      </c>
      <c r="G130" s="157">
        <f>IF(SUM(RES_hhdet_in_tes!G131:G132,RES_hhdet_in_tes!G135:G136)=0,0,SUM(RES_hhdet_in_tes!G131:G132,RES_hhdet_in_tes!G135:G136)/0.086*1000000/SUM(RES_hhdet_in_new!G131:G132,RES_hhdet_in_new!G135:G136))</f>
        <v>1750.6126292522638</v>
      </c>
      <c r="H130" s="157">
        <f>IF(SUM(RES_hhdet_in_tes!H131:H132,RES_hhdet_in_tes!H135:H136)=0,0,SUM(RES_hhdet_in_tes!H131:H132,RES_hhdet_in_tes!H135:H136)/0.086*1000000/SUM(RES_hhdet_in_new!H131:H132,RES_hhdet_in_new!H135:H136))</f>
        <v>1736.4371032721049</v>
      </c>
      <c r="I130" s="157">
        <f>IF(SUM(RES_hhdet_in_tes!I131:I132,RES_hhdet_in_tes!I135:I136)=0,0,SUM(RES_hhdet_in_tes!I131:I132,RES_hhdet_in_tes!I135:I136)/0.086*1000000/SUM(RES_hhdet_in_new!I131:I132,RES_hhdet_in_new!I135:I136))</f>
        <v>1679.816158670294</v>
      </c>
      <c r="J130" s="157">
        <f>IF(SUM(RES_hhdet_in_tes!J131:J132,RES_hhdet_in_tes!J135:J136)=0,0,SUM(RES_hhdet_in_tes!J131:J132,RES_hhdet_in_tes!J135:J136)/0.086*1000000/SUM(RES_hhdet_in_new!J131:J132,RES_hhdet_in_new!J135:J136))</f>
        <v>1726.2102408289566</v>
      </c>
      <c r="K130" s="157">
        <f>IF(SUM(RES_hhdet_in_tes!K131:K132,RES_hhdet_in_tes!K135:K136)=0,0,SUM(RES_hhdet_in_tes!K131:K132,RES_hhdet_in_tes!K135:K136)/0.086*1000000/SUM(RES_hhdet_in_new!K131:K132,RES_hhdet_in_new!K135:K136))</f>
        <v>1683.6497379314053</v>
      </c>
      <c r="L130" s="157">
        <f>IF(SUM(RES_hhdet_in_tes!L131:L132,RES_hhdet_in_tes!L135:L136)=0,0,SUM(RES_hhdet_in_tes!L131:L132,RES_hhdet_in_tes!L135:L136)/0.086*1000000/SUM(RES_hhdet_in_new!L131:L132,RES_hhdet_in_new!L135:L136))</f>
        <v>1741.3658506016459</v>
      </c>
      <c r="M130" s="157">
        <f>IF(SUM(RES_hhdet_in_tes!M131:M132,RES_hhdet_in_tes!M135:M136)=0,0,SUM(RES_hhdet_in_tes!M131:M132,RES_hhdet_in_tes!M135:M136)/0.086*1000000/SUM(RES_hhdet_in_new!M131:M132,RES_hhdet_in_new!M135:M136))</f>
        <v>1751.2750542107653</v>
      </c>
      <c r="N130" s="157">
        <f>IF(SUM(RES_hhdet_in_tes!N131:N132,RES_hhdet_in_tes!N135:N136)=0,0,SUM(RES_hhdet_in_tes!N131:N132,RES_hhdet_in_tes!N135:N136)/0.086*1000000/SUM(RES_hhdet_in_new!N131:N132,RES_hhdet_in_new!N135:N136))</f>
        <v>1761.9236284105903</v>
      </c>
      <c r="O130" s="157">
        <f>IF(SUM(RES_hhdet_in_tes!O131:O132,RES_hhdet_in_tes!O135:O136)=0,0,SUM(RES_hhdet_in_tes!O131:O132,RES_hhdet_in_tes!O135:O136)/0.086*1000000/SUM(RES_hhdet_in_new!O131:O132,RES_hhdet_in_new!O135:O136))</f>
        <v>1700.7043513205106</v>
      </c>
      <c r="P130" s="157">
        <f>IF(SUM(RES_hhdet_in_tes!P131:P132,RES_hhdet_in_tes!P135:P136)=0,0,SUM(RES_hhdet_in_tes!P131:P132,RES_hhdet_in_tes!P135:P136)/0.086*1000000/SUM(RES_hhdet_in_new!P131:P132,RES_hhdet_in_new!P135:P136))</f>
        <v>1783.0634340671018</v>
      </c>
      <c r="Q130" s="157">
        <f>IF(SUM(RES_hhdet_in_tes!Q131:Q132,RES_hhdet_in_tes!Q135:Q136)=0,0,SUM(RES_hhdet_in_tes!Q131:Q132,RES_hhdet_in_tes!Q135:Q136)/0.086*1000000/SUM(RES_hhdet_in_new!Q131:Q132,RES_hhdet_in_new!Q135:Q136))</f>
        <v>1727.8292006587976</v>
      </c>
    </row>
    <row r="131" spans="1:17" ht="12" customHeight="1" x14ac:dyDescent="0.25">
      <c r="A131" s="167" t="s">
        <v>148</v>
      </c>
      <c r="B131" s="132"/>
      <c r="C131" s="132">
        <f>IF(RES_hhdet_in_tes!C131=0,0,RES_hhdet_in_tes!C131/0.086*1000000/RES_hhdet_in_new!C131)</f>
        <v>1683.2026678545137</v>
      </c>
      <c r="D131" s="132">
        <f>IF(RES_hhdet_in_tes!D131=0,0,RES_hhdet_in_tes!D131/0.086*1000000/RES_hhdet_in_new!D131)</f>
        <v>1685.7710404103354</v>
      </c>
      <c r="E131" s="132">
        <f>IF(RES_hhdet_in_tes!E131=0,0,RES_hhdet_in_tes!E131/0.086*1000000/RES_hhdet_in_new!E131)</f>
        <v>1682.4376701159131</v>
      </c>
      <c r="F131" s="132">
        <f>IF(RES_hhdet_in_tes!F131=0,0,RES_hhdet_in_tes!F131/0.086*1000000/RES_hhdet_in_new!F131)</f>
        <v>1676.0082324875764</v>
      </c>
      <c r="G131" s="132">
        <f>IF(RES_hhdet_in_tes!G131=0,0,RES_hhdet_in_tes!G131/0.086*1000000/RES_hhdet_in_new!G131)</f>
        <v>0</v>
      </c>
      <c r="H131" s="132">
        <f>IF(RES_hhdet_in_tes!H131=0,0,RES_hhdet_in_tes!H131/0.086*1000000/RES_hhdet_in_new!H131)</f>
        <v>0</v>
      </c>
      <c r="I131" s="132">
        <f>IF(RES_hhdet_in_tes!I131=0,0,RES_hhdet_in_tes!I131/0.086*1000000/RES_hhdet_in_new!I131)</f>
        <v>0</v>
      </c>
      <c r="J131" s="132">
        <f>IF(RES_hhdet_in_tes!J131=0,0,RES_hhdet_in_tes!J131/0.086*1000000/RES_hhdet_in_new!J131)</f>
        <v>1628.9440558394904</v>
      </c>
      <c r="K131" s="132">
        <f>IF(RES_hhdet_in_tes!K131=0,0,RES_hhdet_in_tes!K131/0.086*1000000/RES_hhdet_in_new!K131)</f>
        <v>0</v>
      </c>
      <c r="L131" s="132">
        <f>IF(RES_hhdet_in_tes!L131=0,0,RES_hhdet_in_tes!L131/0.086*1000000/RES_hhdet_in_new!L131)</f>
        <v>0</v>
      </c>
      <c r="M131" s="132">
        <f>IF(RES_hhdet_in_tes!M131=0,0,RES_hhdet_in_tes!M131/0.086*1000000/RES_hhdet_in_new!M131)</f>
        <v>0</v>
      </c>
      <c r="N131" s="132">
        <f>IF(RES_hhdet_in_tes!N131=0,0,RES_hhdet_in_tes!N131/0.086*1000000/RES_hhdet_in_new!N131)</f>
        <v>0</v>
      </c>
      <c r="O131" s="132">
        <f>IF(RES_hhdet_in_tes!O131=0,0,RES_hhdet_in_tes!O131/0.086*1000000/RES_hhdet_in_new!O131)</f>
        <v>0</v>
      </c>
      <c r="P131" s="132">
        <f>IF(RES_hhdet_in_tes!P131=0,0,RES_hhdet_in_tes!P131/0.086*1000000/RES_hhdet_in_new!P131)</f>
        <v>1650.4943580904767</v>
      </c>
      <c r="Q131" s="132">
        <f>IF(RES_hhdet_in_tes!Q131=0,0,RES_hhdet_in_tes!Q131/0.086*1000000/RES_hhdet_in_new!Q131)</f>
        <v>1648.468282049404</v>
      </c>
    </row>
    <row r="132" spans="1:17" ht="12" customHeight="1" x14ac:dyDescent="0.25">
      <c r="A132" s="167" t="s">
        <v>147</v>
      </c>
      <c r="B132" s="132"/>
      <c r="C132" s="132">
        <f>IF(RES_hhdet_in_tes!C132=0,0,RES_hhdet_in_tes!C132/0.086*1000000/RES_hhdet_in_new!C132)</f>
        <v>1687.0795021152962</v>
      </c>
      <c r="D132" s="132">
        <f>IF(RES_hhdet_in_tes!D132=0,0,RES_hhdet_in_tes!D132/0.086*1000000/RES_hhdet_in_new!D132)</f>
        <v>1694.3936117621781</v>
      </c>
      <c r="E132" s="132">
        <f>IF(RES_hhdet_in_tes!E132=0,0,RES_hhdet_in_tes!E132/0.086*1000000/RES_hhdet_in_new!E132)</f>
        <v>1696.225454577512</v>
      </c>
      <c r="F132" s="132">
        <f>IF(RES_hhdet_in_tes!F132=0,0,RES_hhdet_in_tes!F132/0.086*1000000/RES_hhdet_in_new!F132)</f>
        <v>1695.6507428854932</v>
      </c>
      <c r="G132" s="132">
        <f>IF(RES_hhdet_in_tes!G132=0,0,RES_hhdet_in_tes!G132/0.086*1000000/RES_hhdet_in_new!G132)</f>
        <v>1721.1394131008039</v>
      </c>
      <c r="H132" s="132">
        <f>IF(RES_hhdet_in_tes!H132=0,0,RES_hhdet_in_tes!H132/0.086*1000000/RES_hhdet_in_new!H132)</f>
        <v>1676.9596464737226</v>
      </c>
      <c r="I132" s="132">
        <f>IF(RES_hhdet_in_tes!I132=0,0,RES_hhdet_in_tes!I132/0.086*1000000/RES_hhdet_in_new!I132)</f>
        <v>1679.816158670294</v>
      </c>
      <c r="J132" s="132">
        <f>IF(RES_hhdet_in_tes!J132=0,0,RES_hhdet_in_tes!J132/0.086*1000000/RES_hhdet_in_new!J132)</f>
        <v>1662.6124743291934</v>
      </c>
      <c r="K132" s="132">
        <f>IF(RES_hhdet_in_tes!K132=0,0,RES_hhdet_in_tes!K132/0.086*1000000/RES_hhdet_in_new!K132)</f>
        <v>1681.0641556804214</v>
      </c>
      <c r="L132" s="132">
        <f>IF(RES_hhdet_in_tes!L132=0,0,RES_hhdet_in_tes!L132/0.086*1000000/RES_hhdet_in_new!L132)</f>
        <v>1688.8577647575644</v>
      </c>
      <c r="M132" s="132">
        <f>IF(RES_hhdet_in_tes!M132=0,0,RES_hhdet_in_tes!M132/0.086*1000000/RES_hhdet_in_new!M132)</f>
        <v>1690.7459130964203</v>
      </c>
      <c r="N132" s="132">
        <f>IF(RES_hhdet_in_tes!N132=0,0,RES_hhdet_in_tes!N132/0.086*1000000/RES_hhdet_in_new!N132)</f>
        <v>1688.8870447389311</v>
      </c>
      <c r="O132" s="132">
        <f>IF(RES_hhdet_in_tes!O132=0,0,RES_hhdet_in_tes!O132/0.086*1000000/RES_hhdet_in_new!O132)</f>
        <v>1683.5843663999535</v>
      </c>
      <c r="P132" s="132">
        <f>IF(RES_hhdet_in_tes!P132=0,0,RES_hhdet_in_tes!P132/0.086*1000000/RES_hhdet_in_new!P132)</f>
        <v>1681.2314583298764</v>
      </c>
      <c r="Q132" s="132">
        <f>IF(RES_hhdet_in_tes!Q132=0,0,RES_hhdet_in_tes!Q132/0.086*1000000/RES_hhdet_in_new!Q132)</f>
        <v>1677.2674848158324</v>
      </c>
    </row>
    <row r="133" spans="1:17" ht="12" customHeight="1" x14ac:dyDescent="0.25">
      <c r="A133" s="166" t="s">
        <v>61</v>
      </c>
      <c r="B133" s="165"/>
      <c r="C133" s="165">
        <f>IF(RES_hhdet_in_tes!C133=0,0,RES_hhdet_in_tes!C133/0.086*1000000/RES_hhdet_in_new!C132)</f>
        <v>1095.371859877569</v>
      </c>
      <c r="D133" s="165">
        <f>IF(RES_hhdet_in_tes!D133=0,0,RES_hhdet_in_tes!D133/0.086*1000000/RES_hhdet_in_new!D132)</f>
        <v>1100.0135692032929</v>
      </c>
      <c r="E133" s="165">
        <f>IF(RES_hhdet_in_tes!E133=0,0,RES_hhdet_in_tes!E133/0.086*1000000/RES_hhdet_in_new!E132)</f>
        <v>1100.8873314593677</v>
      </c>
      <c r="F133" s="165">
        <f>IF(RES_hhdet_in_tes!F133=0,0,RES_hhdet_in_tes!F133/0.086*1000000/RES_hhdet_in_new!F132)</f>
        <v>1100.8506353657046</v>
      </c>
      <c r="G133" s="165">
        <f>IF(RES_hhdet_in_tes!G133=0,0,RES_hhdet_in_tes!G133/0.086*1000000/RES_hhdet_in_new!G132)</f>
        <v>1123.7734413013964</v>
      </c>
      <c r="H133" s="165">
        <f>IF(RES_hhdet_in_tes!H133=0,0,RES_hhdet_in_tes!H133/0.086*1000000/RES_hhdet_in_new!H132)</f>
        <v>1083.0978597106334</v>
      </c>
      <c r="I133" s="165">
        <f>IF(RES_hhdet_in_tes!I133=0,0,RES_hhdet_in_tes!I133/0.086*1000000/RES_hhdet_in_new!I132)</f>
        <v>1090.2123139618097</v>
      </c>
      <c r="J133" s="165">
        <f>IF(RES_hhdet_in_tes!J133=0,0,RES_hhdet_in_tes!J133/0.086*1000000/RES_hhdet_in_new!J132)</f>
        <v>1078.1793364386901</v>
      </c>
      <c r="K133" s="165">
        <f>IF(RES_hhdet_in_tes!K133=0,0,RES_hhdet_in_tes!K133/0.086*1000000/RES_hhdet_in_new!K132)</f>
        <v>1089.6805493859783</v>
      </c>
      <c r="L133" s="165">
        <f>IF(RES_hhdet_in_tes!L133=0,0,RES_hhdet_in_tes!L133/0.086*1000000/RES_hhdet_in_new!L132)</f>
        <v>1085.3276123638075</v>
      </c>
      <c r="M133" s="165">
        <f>IF(RES_hhdet_in_tes!M133=0,0,RES_hhdet_in_tes!M133/0.086*1000000/RES_hhdet_in_new!M132)</f>
        <v>1104.5733545546766</v>
      </c>
      <c r="N133" s="165">
        <f>IF(RES_hhdet_in_tes!N133=0,0,RES_hhdet_in_tes!N133/0.086*1000000/RES_hhdet_in_new!N132)</f>
        <v>1095.1319868869309</v>
      </c>
      <c r="O133" s="165">
        <f>IF(RES_hhdet_in_tes!O133=0,0,RES_hhdet_in_tes!O133/0.086*1000000/RES_hhdet_in_new!O132)</f>
        <v>1080.2722053356144</v>
      </c>
      <c r="P133" s="165">
        <f>IF(RES_hhdet_in_tes!P133=0,0,RES_hhdet_in_tes!P133/0.086*1000000/RES_hhdet_in_new!P132)</f>
        <v>1101.6675917282919</v>
      </c>
      <c r="Q133" s="165">
        <f>IF(RES_hhdet_in_tes!Q133=0,0,RES_hhdet_in_tes!Q133/0.086*1000000/RES_hhdet_in_new!Q132)</f>
        <v>1088.9144029710194</v>
      </c>
    </row>
    <row r="134" spans="1:17" ht="12" customHeight="1" x14ac:dyDescent="0.25">
      <c r="A134" s="147" t="s">
        <v>59</v>
      </c>
      <c r="B134" s="164"/>
      <c r="C134" s="164">
        <f>IF(RES_hhdet_in_tes!C134=0,0,RES_hhdet_in_tes!C134/0.086*1000000/RES_hhdet_in_new!C132)</f>
        <v>591.70764223772733</v>
      </c>
      <c r="D134" s="164">
        <f>IF(RES_hhdet_in_tes!D134=0,0,RES_hhdet_in_tes!D134/0.086*1000000/RES_hhdet_in_new!D132)</f>
        <v>594.38004255888518</v>
      </c>
      <c r="E134" s="164">
        <f>IF(RES_hhdet_in_tes!E134=0,0,RES_hhdet_in_tes!E134/0.086*1000000/RES_hhdet_in_new!E132)</f>
        <v>595.33812311814438</v>
      </c>
      <c r="F134" s="164">
        <f>IF(RES_hhdet_in_tes!F134=0,0,RES_hhdet_in_tes!F134/0.086*1000000/RES_hhdet_in_new!F132)</f>
        <v>594.80010751978841</v>
      </c>
      <c r="G134" s="164">
        <f>IF(RES_hhdet_in_tes!G134=0,0,RES_hhdet_in_tes!G134/0.086*1000000/RES_hhdet_in_new!G132)</f>
        <v>597.3659717994077</v>
      </c>
      <c r="H134" s="164">
        <f>IF(RES_hhdet_in_tes!H134=0,0,RES_hhdet_in_tes!H134/0.086*1000000/RES_hhdet_in_new!H132)</f>
        <v>593.86178676308919</v>
      </c>
      <c r="I134" s="164">
        <f>IF(RES_hhdet_in_tes!I134=0,0,RES_hhdet_in_tes!I134/0.086*1000000/RES_hhdet_in_new!I132)</f>
        <v>589.6038447084843</v>
      </c>
      <c r="J134" s="164">
        <f>IF(RES_hhdet_in_tes!J134=0,0,RES_hhdet_in_tes!J134/0.086*1000000/RES_hhdet_in_new!J132)</f>
        <v>584.43313789050342</v>
      </c>
      <c r="K134" s="164">
        <f>IF(RES_hhdet_in_tes!K134=0,0,RES_hhdet_in_tes!K134/0.086*1000000/RES_hhdet_in_new!K132)</f>
        <v>591.38360629444333</v>
      </c>
      <c r="L134" s="164">
        <f>IF(RES_hhdet_in_tes!L134=0,0,RES_hhdet_in_tes!L134/0.086*1000000/RES_hhdet_in_new!L132)</f>
        <v>603.53015239375713</v>
      </c>
      <c r="M134" s="164">
        <f>IF(RES_hhdet_in_tes!M134=0,0,RES_hhdet_in_tes!M134/0.086*1000000/RES_hhdet_in_new!M132)</f>
        <v>586.17255854174346</v>
      </c>
      <c r="N134" s="164">
        <f>IF(RES_hhdet_in_tes!N134=0,0,RES_hhdet_in_tes!N134/0.086*1000000/RES_hhdet_in_new!N132)</f>
        <v>593.75505785200005</v>
      </c>
      <c r="O134" s="164">
        <f>IF(RES_hhdet_in_tes!O134=0,0,RES_hhdet_in_tes!O134/0.086*1000000/RES_hhdet_in_new!O132)</f>
        <v>603.31216106433919</v>
      </c>
      <c r="P134" s="164">
        <f>IF(RES_hhdet_in_tes!P134=0,0,RES_hhdet_in_tes!P134/0.086*1000000/RES_hhdet_in_new!P132)</f>
        <v>579.56386660158466</v>
      </c>
      <c r="Q134" s="164">
        <f>IF(RES_hhdet_in_tes!Q134=0,0,RES_hhdet_in_tes!Q134/0.086*1000000/RES_hhdet_in_new!Q132)</f>
        <v>588.35308184481335</v>
      </c>
    </row>
    <row r="135" spans="1:17" ht="12" customHeight="1" x14ac:dyDescent="0.25">
      <c r="A135" s="163" t="s">
        <v>142</v>
      </c>
      <c r="B135" s="162"/>
      <c r="C135" s="162">
        <f>IF(RES_hhdet_in_tes!C135=0,0,RES_hhdet_in_tes!C135/0.086*1000000/RES_hhdet_in_new!C135)</f>
        <v>1874.0365817591608</v>
      </c>
      <c r="D135" s="162">
        <f>IF(RES_hhdet_in_tes!D135=0,0,RES_hhdet_in_tes!D135/0.086*1000000/RES_hhdet_in_new!D135)</f>
        <v>1875.6235991869712</v>
      </c>
      <c r="E135" s="162">
        <f>IF(RES_hhdet_in_tes!E135=0,0,RES_hhdet_in_tes!E135/0.086*1000000/RES_hhdet_in_new!E135)</f>
        <v>1879.3430771711012</v>
      </c>
      <c r="F135" s="162">
        <f>IF(RES_hhdet_in_tes!F135=0,0,RES_hhdet_in_tes!F135/0.086*1000000/RES_hhdet_in_new!F135)</f>
        <v>1845.2607248886616</v>
      </c>
      <c r="G135" s="162">
        <f>IF(RES_hhdet_in_tes!G135=0,0,RES_hhdet_in_tes!G135/0.086*1000000/RES_hhdet_in_new!G135)</f>
        <v>1869.9513351263874</v>
      </c>
      <c r="H135" s="162">
        <f>IF(RES_hhdet_in_tes!H135=0,0,RES_hhdet_in_tes!H135/0.086*1000000/RES_hhdet_in_new!H135)</f>
        <v>1821.5953710520641</v>
      </c>
      <c r="I135" s="162">
        <f>IF(RES_hhdet_in_tes!I135=0,0,RES_hhdet_in_tes!I135/0.086*1000000/RES_hhdet_in_new!I135)</f>
        <v>0</v>
      </c>
      <c r="J135" s="162">
        <f>IF(RES_hhdet_in_tes!J135=0,0,RES_hhdet_in_tes!J135/0.086*1000000/RES_hhdet_in_new!J135)</f>
        <v>1848.359467225366</v>
      </c>
      <c r="K135" s="162">
        <f>IF(RES_hhdet_in_tes!K135=0,0,RES_hhdet_in_tes!K135/0.086*1000000/RES_hhdet_in_new!K135)</f>
        <v>1931.3491850116911</v>
      </c>
      <c r="L135" s="162">
        <f>IF(RES_hhdet_in_tes!L135=0,0,RES_hhdet_in_tes!L135/0.086*1000000/RES_hhdet_in_new!L135)</f>
        <v>1885.9989266188818</v>
      </c>
      <c r="M135" s="162">
        <f>IF(RES_hhdet_in_tes!M135=0,0,RES_hhdet_in_tes!M135/0.086*1000000/RES_hhdet_in_new!M135)</f>
        <v>1986.7402758768492</v>
      </c>
      <c r="N135" s="162">
        <f>IF(RES_hhdet_in_tes!N135=0,0,RES_hhdet_in_tes!N135/0.086*1000000/RES_hhdet_in_new!N135)</f>
        <v>1989.4914486192527</v>
      </c>
      <c r="O135" s="162">
        <f>IF(RES_hhdet_in_tes!O135=0,0,RES_hhdet_in_tes!O135/0.086*1000000/RES_hhdet_in_new!O135)</f>
        <v>1956.6742092550621</v>
      </c>
      <c r="P135" s="162">
        <f>IF(RES_hhdet_in_tes!P135=0,0,RES_hhdet_in_tes!P135/0.086*1000000/RES_hhdet_in_new!P135)</f>
        <v>2089.6335072302713</v>
      </c>
      <c r="Q135" s="162">
        <f>IF(RES_hhdet_in_tes!Q135=0,0,RES_hhdet_in_tes!Q135/0.086*1000000/RES_hhdet_in_new!Q135)</f>
        <v>2016.8984346733444</v>
      </c>
    </row>
    <row r="136" spans="1:17" ht="12" customHeight="1" x14ac:dyDescent="0.25">
      <c r="A136" s="161" t="s">
        <v>141</v>
      </c>
      <c r="B136" s="160"/>
      <c r="C136" s="160">
        <f>IF(RES_hhdet_in_tes!C136=0,0,RES_hhdet_in_tes!C136/0.086*1000000/RES_hhdet_in_new!C136)</f>
        <v>1822.1001765718099</v>
      </c>
      <c r="D136" s="160">
        <f>IF(RES_hhdet_in_tes!D136=0,0,RES_hhdet_in_tes!D136/0.086*1000000/RES_hhdet_in_new!D136)</f>
        <v>1831.2232429730834</v>
      </c>
      <c r="E136" s="160">
        <f>IF(RES_hhdet_in_tes!E136=0,0,RES_hhdet_in_tes!E136/0.086*1000000/RES_hhdet_in_new!E136)</f>
        <v>1834.8861044450064</v>
      </c>
      <c r="F136" s="160">
        <f>IF(RES_hhdet_in_tes!F136=0,0,RES_hhdet_in_tes!F136/0.086*1000000/RES_hhdet_in_new!F136)</f>
        <v>1798.8773683256061</v>
      </c>
      <c r="G136" s="160">
        <f>IF(RES_hhdet_in_tes!G136=0,0,RES_hhdet_in_tes!G136/0.086*1000000/RES_hhdet_in_new!G136)</f>
        <v>1818.6371668870247</v>
      </c>
      <c r="H136" s="160">
        <f>IF(RES_hhdet_in_tes!H136=0,0,RES_hhdet_in_tes!H136/0.086*1000000/RES_hhdet_in_new!H136)</f>
        <v>1787.8357027660579</v>
      </c>
      <c r="I136" s="160">
        <f>IF(RES_hhdet_in_tes!I136=0,0,RES_hhdet_in_tes!I136/0.086*1000000/RES_hhdet_in_new!I136)</f>
        <v>0</v>
      </c>
      <c r="J136" s="160">
        <f>IF(RES_hhdet_in_tes!J136=0,0,RES_hhdet_in_tes!J136/0.086*1000000/RES_hhdet_in_new!J136)</f>
        <v>1791.3682655176381</v>
      </c>
      <c r="K136" s="160">
        <f>IF(RES_hhdet_in_tes!K136=0,0,RES_hhdet_in_tes!K136/0.086*1000000/RES_hhdet_in_new!K136)</f>
        <v>1847.1857597170051</v>
      </c>
      <c r="L136" s="160">
        <f>IF(RES_hhdet_in_tes!L136=0,0,RES_hhdet_in_tes!L136/0.086*1000000/RES_hhdet_in_new!L136)</f>
        <v>1822.0933181341009</v>
      </c>
      <c r="M136" s="160">
        <f>IF(RES_hhdet_in_tes!M136=0,0,RES_hhdet_in_tes!M136/0.086*1000000/RES_hhdet_in_new!M136)</f>
        <v>1890.9624135918448</v>
      </c>
      <c r="N136" s="160">
        <f>IF(RES_hhdet_in_tes!N136=0,0,RES_hhdet_in_tes!N136/0.086*1000000/RES_hhdet_in_new!N136)</f>
        <v>1887.4814800432978</v>
      </c>
      <c r="O136" s="160">
        <f>IF(RES_hhdet_in_tes!O136=0,0,RES_hhdet_in_tes!O136/0.086*1000000/RES_hhdet_in_new!O136)</f>
        <v>1860.4070935001764</v>
      </c>
      <c r="P136" s="160">
        <f>IF(RES_hhdet_in_tes!P136=0,0,RES_hhdet_in_tes!P136/0.086*1000000/RES_hhdet_in_new!P136)</f>
        <v>1952.906608312245</v>
      </c>
      <c r="Q136" s="160">
        <f>IF(RES_hhdet_in_tes!Q136=0,0,RES_hhdet_in_tes!Q136/0.086*1000000/RES_hhdet_in_new!Q136)</f>
        <v>1902.2149776041026</v>
      </c>
    </row>
    <row r="137" spans="1:17" ht="12" customHeight="1" x14ac:dyDescent="0.25">
      <c r="A137" s="148" t="s">
        <v>60</v>
      </c>
      <c r="B137" s="156"/>
      <c r="C137" s="156">
        <f>IF(RES_hhdet_in_tes!C137=0,0,RES_hhdet_in_tes!C137/0.086*1000000/RES_hhdet_in_new!C136)</f>
        <v>1230.2973158483885</v>
      </c>
      <c r="D137" s="156">
        <f>IF(RES_hhdet_in_tes!D137=0,0,RES_hhdet_in_tes!D137/0.086*1000000/RES_hhdet_in_new!D136)</f>
        <v>1236.7341859816097</v>
      </c>
      <c r="E137" s="156">
        <f>IF(RES_hhdet_in_tes!E137=0,0,RES_hhdet_in_tes!E137/0.086*1000000/RES_hhdet_in_new!E136)</f>
        <v>1239.2738278094916</v>
      </c>
      <c r="F137" s="156">
        <f>IF(RES_hhdet_in_tes!F137=0,0,RES_hhdet_in_tes!F137/0.086*1000000/RES_hhdet_in_new!F136)</f>
        <v>1203.677528106602</v>
      </c>
      <c r="G137" s="156">
        <f>IF(RES_hhdet_in_tes!G137=0,0,RES_hhdet_in_tes!G137/0.086*1000000/RES_hhdet_in_new!G136)</f>
        <v>1220.714975786987</v>
      </c>
      <c r="H137" s="156">
        <f>IF(RES_hhdet_in_tes!H137=0,0,RES_hhdet_in_tes!H137/0.086*1000000/RES_hhdet_in_new!H136)</f>
        <v>1193.362257257374</v>
      </c>
      <c r="I137" s="156">
        <f>IF(RES_hhdet_in_tes!I137=0,0,RES_hhdet_in_tes!I137/0.086*1000000/RES_hhdet_in_new!I136)</f>
        <v>0</v>
      </c>
      <c r="J137" s="156">
        <f>IF(RES_hhdet_in_tes!J137=0,0,RES_hhdet_in_tes!J137/0.086*1000000/RES_hhdet_in_new!J136)</f>
        <v>1206.5129538834933</v>
      </c>
      <c r="K137" s="156">
        <f>IF(RES_hhdet_in_tes!K137=0,0,RES_hhdet_in_tes!K137/0.086*1000000/RES_hhdet_in_new!K136)</f>
        <v>1255.3710323554449</v>
      </c>
      <c r="L137" s="156">
        <f>IF(RES_hhdet_in_tes!L137=0,0,RES_hhdet_in_tes!L137/0.086*1000000/RES_hhdet_in_new!L136)</f>
        <v>1218.0852483997901</v>
      </c>
      <c r="M137" s="156">
        <f>IF(RES_hhdet_in_tes!M137=0,0,RES_hhdet_in_tes!M137/0.086*1000000/RES_hhdet_in_new!M136)</f>
        <v>1304.4440498631684</v>
      </c>
      <c r="N137" s="156">
        <f>IF(RES_hhdet_in_tes!N137=0,0,RES_hhdet_in_tes!N137/0.086*1000000/RES_hhdet_in_new!N136)</f>
        <v>1293.4389474478826</v>
      </c>
      <c r="O137" s="156">
        <f>IF(RES_hhdet_in_tes!O137=0,0,RES_hhdet_in_tes!O137/0.086*1000000/RES_hhdet_in_new!O136)</f>
        <v>1256.9094282000981</v>
      </c>
      <c r="P137" s="156">
        <f>IF(RES_hhdet_in_tes!P137=0,0,RES_hhdet_in_tes!P137/0.086*1000000/RES_hhdet_in_new!P136)</f>
        <v>1373.1486685506541</v>
      </c>
      <c r="Q137" s="156">
        <f>IF(RES_hhdet_in_tes!Q137=0,0,RES_hhdet_in_tes!Q137/0.086*1000000/RES_hhdet_in_new!Q136)</f>
        <v>1313.6933362329839</v>
      </c>
    </row>
    <row r="138" spans="1:17" ht="12" customHeight="1" x14ac:dyDescent="0.25">
      <c r="A138" s="148" t="s">
        <v>59</v>
      </c>
      <c r="B138" s="156"/>
      <c r="C138" s="156">
        <f>IF(RES_hhdet_in_tes!C138=0,0,RES_hhdet_in_tes!C138/0.086*1000000/RES_hhdet_in_new!C136)</f>
        <v>591.80286072342119</v>
      </c>
      <c r="D138" s="156">
        <f>IF(RES_hhdet_in_tes!D138=0,0,RES_hhdet_in_tes!D138/0.086*1000000/RES_hhdet_in_new!D136)</f>
        <v>594.48905699147383</v>
      </c>
      <c r="E138" s="156">
        <f>IF(RES_hhdet_in_tes!E138=0,0,RES_hhdet_in_tes!E138/0.086*1000000/RES_hhdet_in_new!E136)</f>
        <v>595.6122766355146</v>
      </c>
      <c r="F138" s="156">
        <f>IF(RES_hhdet_in_tes!F138=0,0,RES_hhdet_in_tes!F138/0.086*1000000/RES_hhdet_in_new!F136)</f>
        <v>595.19984021900416</v>
      </c>
      <c r="G138" s="156">
        <f>IF(RES_hhdet_in_tes!G138=0,0,RES_hhdet_in_tes!G138/0.086*1000000/RES_hhdet_in_new!G136)</f>
        <v>597.92219110003794</v>
      </c>
      <c r="H138" s="156">
        <f>IF(RES_hhdet_in_tes!H138=0,0,RES_hhdet_in_tes!H138/0.086*1000000/RES_hhdet_in_new!H136)</f>
        <v>594.47344550868411</v>
      </c>
      <c r="I138" s="156">
        <f>IF(RES_hhdet_in_tes!I138=0,0,RES_hhdet_in_tes!I138/0.086*1000000/RES_hhdet_in_new!I136)</f>
        <v>0</v>
      </c>
      <c r="J138" s="156">
        <f>IF(RES_hhdet_in_tes!J138=0,0,RES_hhdet_in_tes!J138/0.086*1000000/RES_hhdet_in_new!J136)</f>
        <v>584.85531163414453</v>
      </c>
      <c r="K138" s="156">
        <f>IF(RES_hhdet_in_tes!K138=0,0,RES_hhdet_in_tes!K138/0.086*1000000/RES_hhdet_in_new!K136)</f>
        <v>591.81472736156013</v>
      </c>
      <c r="L138" s="156">
        <f>IF(RES_hhdet_in_tes!L138=0,0,RES_hhdet_in_tes!L138/0.086*1000000/RES_hhdet_in_new!L136)</f>
        <v>604.00806973431054</v>
      </c>
      <c r="M138" s="156">
        <f>IF(RES_hhdet_in_tes!M138=0,0,RES_hhdet_in_tes!M138/0.086*1000000/RES_hhdet_in_new!M136)</f>
        <v>586.51836372867638</v>
      </c>
      <c r="N138" s="156">
        <f>IF(RES_hhdet_in_tes!N138=0,0,RES_hhdet_in_tes!N138/0.086*1000000/RES_hhdet_in_new!N136)</f>
        <v>594.04253259541508</v>
      </c>
      <c r="O138" s="156">
        <f>IF(RES_hhdet_in_tes!O138=0,0,RES_hhdet_in_tes!O138/0.086*1000000/RES_hhdet_in_new!O136)</f>
        <v>603.49766530007867</v>
      </c>
      <c r="P138" s="156">
        <f>IF(RES_hhdet_in_tes!P138=0,0,RES_hhdet_in_tes!P138/0.086*1000000/RES_hhdet_in_new!P136)</f>
        <v>579.75793976159059</v>
      </c>
      <c r="Q138" s="156">
        <f>IF(RES_hhdet_in_tes!Q138=0,0,RES_hhdet_in_tes!Q138/0.086*1000000/RES_hhdet_in_new!Q136)</f>
        <v>588.52164137111833</v>
      </c>
    </row>
    <row r="139" spans="1:17" ht="12" customHeight="1" x14ac:dyDescent="0.25">
      <c r="A139" s="158" t="s">
        <v>62</v>
      </c>
      <c r="B139" s="157"/>
      <c r="C139" s="157">
        <f>IF(SUM(RES_hhdet_in_tes!C140:C141)=0,0,SUM(RES_hhdet_in_tes!C140:C141)/0.086*1000000/SUM(RES_hhdet_in_new!C140:C141))</f>
        <v>653.69241664233823</v>
      </c>
      <c r="D139" s="157">
        <f>IF(SUM(RES_hhdet_in_tes!D140:D141)=0,0,SUM(RES_hhdet_in_tes!D140:D141)/0.086*1000000/SUM(RES_hhdet_in_new!D140:D141))</f>
        <v>663.87780909564412</v>
      </c>
      <c r="E139" s="157">
        <f>IF(SUM(RES_hhdet_in_tes!E140:E141)=0,0,SUM(RES_hhdet_in_tes!E140:E141)/0.086*1000000/SUM(RES_hhdet_in_new!E140:E141))</f>
        <v>671.41605617245273</v>
      </c>
      <c r="F139" s="157">
        <f>IF(SUM(RES_hhdet_in_tes!F140:F141)=0,0,SUM(RES_hhdet_in_tes!F140:F141)/0.086*1000000/SUM(RES_hhdet_in_new!F140:F141))</f>
        <v>655.15229566798189</v>
      </c>
      <c r="G139" s="157">
        <f>IF(SUM(RES_hhdet_in_tes!G140:G141)=0,0,SUM(RES_hhdet_in_tes!G140:G141)/0.086*1000000/SUM(RES_hhdet_in_new!G140:G141))</f>
        <v>644.57913282898085</v>
      </c>
      <c r="H139" s="157">
        <f>IF(SUM(RES_hhdet_in_tes!H140:H141)=0,0,SUM(RES_hhdet_in_tes!H140:H141)/0.086*1000000/SUM(RES_hhdet_in_new!H140:H141))</f>
        <v>640.08340294677134</v>
      </c>
      <c r="I139" s="157">
        <f>IF(SUM(RES_hhdet_in_tes!I140:I141)=0,0,SUM(RES_hhdet_in_tes!I140:I141)/0.086*1000000/SUM(RES_hhdet_in_new!I140:I141))</f>
        <v>658.36418252829981</v>
      </c>
      <c r="J139" s="157">
        <f>IF(SUM(RES_hhdet_in_tes!J140:J141)=0,0,SUM(RES_hhdet_in_tes!J140:J141)/0.086*1000000/SUM(RES_hhdet_in_new!J140:J141))</f>
        <v>638.92407865161033</v>
      </c>
      <c r="K139" s="157">
        <f>IF(SUM(RES_hhdet_in_tes!K140:K141)=0,0,SUM(RES_hhdet_in_tes!K140:K141)/0.086*1000000/SUM(RES_hhdet_in_new!K140:K141))</f>
        <v>675.4632321243588</v>
      </c>
      <c r="L139" s="157">
        <f>IF(SUM(RES_hhdet_in_tes!L140:L141)=0,0,SUM(RES_hhdet_in_tes!L140:L141)/0.086*1000000/SUM(RES_hhdet_in_new!L140:L141))</f>
        <v>655.41711197552945</v>
      </c>
      <c r="M139" s="157">
        <f>IF(SUM(RES_hhdet_in_tes!M140:M141)=0,0,SUM(RES_hhdet_in_tes!M140:M141)/0.086*1000000/SUM(RES_hhdet_in_new!M140:M141))</f>
        <v>669.15570269313434</v>
      </c>
      <c r="N139" s="157">
        <f>IF(SUM(RES_hhdet_in_tes!N140:N141)=0,0,SUM(RES_hhdet_in_tes!N140:N141)/0.086*1000000/SUM(RES_hhdet_in_new!N140:N141))</f>
        <v>704.76761473605097</v>
      </c>
      <c r="O139" s="157">
        <f>IF(SUM(RES_hhdet_in_tes!O140:O141)=0,0,SUM(RES_hhdet_in_tes!O140:O141)/0.086*1000000/SUM(RES_hhdet_in_new!O140:O141))</f>
        <v>667.21998124941661</v>
      </c>
      <c r="P139" s="157">
        <f>IF(SUM(RES_hhdet_in_tes!P140:P141)=0,0,SUM(RES_hhdet_in_tes!P140:P141)/0.086*1000000/SUM(RES_hhdet_in_new!P140:P141))</f>
        <v>712.29233448345815</v>
      </c>
      <c r="Q139" s="157">
        <f>IF(SUM(RES_hhdet_in_tes!Q140:Q141)=0,0,SUM(RES_hhdet_in_tes!Q140:Q141)/0.086*1000000/SUM(RES_hhdet_in_new!Q140:Q141))</f>
        <v>689.97878443782201</v>
      </c>
    </row>
    <row r="140" spans="1:17" ht="12" customHeight="1" x14ac:dyDescent="0.25">
      <c r="A140" s="23" t="s">
        <v>57</v>
      </c>
      <c r="B140" s="156"/>
      <c r="C140" s="156">
        <f>IF(RES_hhdet_in_tes!C140=0,0,RES_hhdet_in_tes!C140/0.086*1000000/RES_hhdet_in_new!C140)</f>
        <v>0</v>
      </c>
      <c r="D140" s="156">
        <f>IF(RES_hhdet_in_tes!D140=0,0,RES_hhdet_in_tes!D140/0.086*1000000/RES_hhdet_in_new!D140)</f>
        <v>0</v>
      </c>
      <c r="E140" s="156">
        <f>IF(RES_hhdet_in_tes!E140=0,0,RES_hhdet_in_tes!E140/0.086*1000000/RES_hhdet_in_new!E140)</f>
        <v>0</v>
      </c>
      <c r="F140" s="156">
        <f>IF(RES_hhdet_in_tes!F140=0,0,RES_hhdet_in_tes!F140/0.086*1000000/RES_hhdet_in_new!F140)</f>
        <v>0</v>
      </c>
      <c r="G140" s="156">
        <f>IF(RES_hhdet_in_tes!G140=0,0,RES_hhdet_in_tes!G140/0.086*1000000/RES_hhdet_in_new!G140)</f>
        <v>0</v>
      </c>
      <c r="H140" s="156">
        <f>IF(RES_hhdet_in_tes!H140=0,0,RES_hhdet_in_tes!H140/0.086*1000000/RES_hhdet_in_new!H140)</f>
        <v>0</v>
      </c>
      <c r="I140" s="156">
        <f>IF(RES_hhdet_in_tes!I140=0,0,RES_hhdet_in_tes!I140/0.086*1000000/RES_hhdet_in_new!I140)</f>
        <v>0</v>
      </c>
      <c r="J140" s="156">
        <f>IF(RES_hhdet_in_tes!J140=0,0,RES_hhdet_in_tes!J140/0.086*1000000/RES_hhdet_in_new!J140)</f>
        <v>0</v>
      </c>
      <c r="K140" s="156">
        <f>IF(RES_hhdet_in_tes!K140=0,0,RES_hhdet_in_tes!K140/0.086*1000000/RES_hhdet_in_new!K140)</f>
        <v>0</v>
      </c>
      <c r="L140" s="156">
        <f>IF(RES_hhdet_in_tes!L140=0,0,RES_hhdet_in_tes!L140/0.086*1000000/RES_hhdet_in_new!L140)</f>
        <v>0</v>
      </c>
      <c r="M140" s="156">
        <f>IF(RES_hhdet_in_tes!M140=0,0,RES_hhdet_in_tes!M140/0.086*1000000/RES_hhdet_in_new!M140)</f>
        <v>0</v>
      </c>
      <c r="N140" s="156">
        <f>IF(RES_hhdet_in_tes!N140=0,0,RES_hhdet_in_tes!N140/0.086*1000000/RES_hhdet_in_new!N140)</f>
        <v>0</v>
      </c>
      <c r="O140" s="156">
        <f>IF(RES_hhdet_in_tes!O140=0,0,RES_hhdet_in_tes!O140/0.086*1000000/RES_hhdet_in_new!O140)</f>
        <v>0</v>
      </c>
      <c r="P140" s="156">
        <f>IF(RES_hhdet_in_tes!P140=0,0,RES_hhdet_in_tes!P140/0.086*1000000/RES_hhdet_in_new!P140)</f>
        <v>0</v>
      </c>
      <c r="Q140" s="156">
        <f>IF(RES_hhdet_in_tes!Q140=0,0,RES_hhdet_in_tes!Q140/0.086*1000000/RES_hhdet_in_new!Q140)</f>
        <v>0</v>
      </c>
    </row>
    <row r="141" spans="1:17" ht="12" customHeight="1" x14ac:dyDescent="0.25">
      <c r="A141" s="29" t="s">
        <v>140</v>
      </c>
      <c r="B141" s="57"/>
      <c r="C141" s="57">
        <f>IF(RES_hhdet_in_tes!C141=0,0,RES_hhdet_in_tes!C141/0.086*1000000/RES_hhdet_in_new!C141)</f>
        <v>653.69241664233823</v>
      </c>
      <c r="D141" s="57">
        <f>IF(RES_hhdet_in_tes!D141=0,0,RES_hhdet_in_tes!D141/0.086*1000000/RES_hhdet_in_new!D141)</f>
        <v>663.87780909564412</v>
      </c>
      <c r="E141" s="57">
        <f>IF(RES_hhdet_in_tes!E141=0,0,RES_hhdet_in_tes!E141/0.086*1000000/RES_hhdet_in_new!E141)</f>
        <v>671.41605617245273</v>
      </c>
      <c r="F141" s="57">
        <f>IF(RES_hhdet_in_tes!F141=0,0,RES_hhdet_in_tes!F141/0.086*1000000/RES_hhdet_in_new!F141)</f>
        <v>655.15229566798189</v>
      </c>
      <c r="G141" s="57">
        <f>IF(RES_hhdet_in_tes!G141=0,0,RES_hhdet_in_tes!G141/0.086*1000000/RES_hhdet_in_new!G141)</f>
        <v>644.57913282898085</v>
      </c>
      <c r="H141" s="57">
        <f>IF(RES_hhdet_in_tes!H141=0,0,RES_hhdet_in_tes!H141/0.086*1000000/RES_hhdet_in_new!H141)</f>
        <v>640.08340294677134</v>
      </c>
      <c r="I141" s="57">
        <f>IF(RES_hhdet_in_tes!I141=0,0,RES_hhdet_in_tes!I141/0.086*1000000/RES_hhdet_in_new!I141)</f>
        <v>658.36418252829981</v>
      </c>
      <c r="J141" s="57">
        <f>IF(RES_hhdet_in_tes!J141=0,0,RES_hhdet_in_tes!J141/0.086*1000000/RES_hhdet_in_new!J141)</f>
        <v>638.92407865161033</v>
      </c>
      <c r="K141" s="57">
        <f>IF(RES_hhdet_in_tes!K141=0,0,RES_hhdet_in_tes!K141/0.086*1000000/RES_hhdet_in_new!K141)</f>
        <v>675.4632321243588</v>
      </c>
      <c r="L141" s="57">
        <f>IF(RES_hhdet_in_tes!L141=0,0,RES_hhdet_in_tes!L141/0.086*1000000/RES_hhdet_in_new!L141)</f>
        <v>655.41711197552945</v>
      </c>
      <c r="M141" s="57">
        <f>IF(RES_hhdet_in_tes!M141=0,0,RES_hhdet_in_tes!M141/0.086*1000000/RES_hhdet_in_new!M141)</f>
        <v>669.15570269313434</v>
      </c>
      <c r="N141" s="57">
        <f>IF(RES_hhdet_in_tes!N141=0,0,RES_hhdet_in_tes!N141/0.086*1000000/RES_hhdet_in_new!N141)</f>
        <v>704.76761473605097</v>
      </c>
      <c r="O141" s="57">
        <f>IF(RES_hhdet_in_tes!O141=0,0,RES_hhdet_in_tes!O141/0.086*1000000/RES_hhdet_in_new!O141)</f>
        <v>667.21998124941661</v>
      </c>
      <c r="P141" s="57">
        <f>IF(RES_hhdet_in_tes!P141=0,0,RES_hhdet_in_tes!P141/0.086*1000000/RES_hhdet_in_new!P141)</f>
        <v>712.29233448345815</v>
      </c>
      <c r="Q141" s="57">
        <f>IF(RES_hhdet_in_tes!Q141=0,0,RES_hhdet_in_tes!Q141/0.086*1000000/RES_hhdet_in_new!Q141)</f>
        <v>689.97878443782201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68">
        <f t="shared" ref="C143" si="119">SUM(C144,C146,C148,C157)</f>
        <v>15532.850231609769</v>
      </c>
      <c r="D143" s="168">
        <f t="shared" ref="D143" si="120">SUM(D144,D146,D148,D157)</f>
        <v>14808.273655309082</v>
      </c>
      <c r="E143" s="168">
        <f t="shared" ref="E143" si="121">SUM(E144,E146,E148,E157)</f>
        <v>14917.514597577305</v>
      </c>
      <c r="F143" s="168">
        <f t="shared" ref="F143" si="122">SUM(F144,F146,F148,F157)</f>
        <v>14216.475217514662</v>
      </c>
      <c r="G143" s="168">
        <f t="shared" ref="G143" si="123">SUM(G144,G146,G148,G157)</f>
        <v>14021.216403947259</v>
      </c>
      <c r="H143" s="168">
        <f t="shared" ref="H143" si="124">SUM(H144,H146,H148,H157)</f>
        <v>13410.531746663093</v>
      </c>
      <c r="I143" s="168">
        <f t="shared" ref="I143" si="125">SUM(I144,I146,I148,I157)</f>
        <v>13397.516230494748</v>
      </c>
      <c r="J143" s="168">
        <f t="shared" ref="J143" si="126">SUM(J144,J146,J148,J157)</f>
        <v>13442.000891690657</v>
      </c>
      <c r="K143" s="168">
        <f t="shared" ref="K143" si="127">SUM(K144,K146,K148,K157)</f>
        <v>13569.533366212525</v>
      </c>
      <c r="L143" s="168">
        <f t="shared" ref="L143" si="128">SUM(L144,L146,L148,L157)</f>
        <v>14997.426463787451</v>
      </c>
      <c r="M143" s="168">
        <f t="shared" ref="M143" si="129">SUM(M144,M146,M148,M157)</f>
        <v>14088.424517722146</v>
      </c>
      <c r="N143" s="168">
        <f t="shared" ref="N143" si="130">SUM(N144,N146,N148,N157)</f>
        <v>14587.526134710517</v>
      </c>
      <c r="O143" s="168">
        <f t="shared" ref="O143" si="131">SUM(O144,O146,O148,O157)</f>
        <v>15567.997568585899</v>
      </c>
      <c r="P143" s="168">
        <f t="shared" ref="P143" si="132">SUM(P144,P146,P148,P157)</f>
        <v>13623.965549138478</v>
      </c>
      <c r="Q143" s="168">
        <f t="shared" ref="Q143" si="133">SUM(Q144,Q146,Q148,Q157)</f>
        <v>14549.174839804176</v>
      </c>
    </row>
    <row r="144" spans="1:17" ht="12.95" customHeight="1" x14ac:dyDescent="0.25">
      <c r="A144" s="158" t="s">
        <v>65</v>
      </c>
      <c r="B144" s="157"/>
      <c r="C144" s="157">
        <f t="shared" ref="C144:Q144" si="134">C145</f>
        <v>11745.028001323497</v>
      </c>
      <c r="D144" s="157">
        <f t="shared" si="134"/>
        <v>11052.060666217745</v>
      </c>
      <c r="E144" s="157">
        <f t="shared" si="134"/>
        <v>11171.372436189418</v>
      </c>
      <c r="F144" s="157">
        <f t="shared" si="134"/>
        <v>10527.661602928845</v>
      </c>
      <c r="G144" s="157">
        <f t="shared" si="134"/>
        <v>10179.522488100056</v>
      </c>
      <c r="H144" s="157">
        <f t="shared" si="134"/>
        <v>9627.9255721497921</v>
      </c>
      <c r="I144" s="157">
        <f t="shared" si="134"/>
        <v>9393.8810440590769</v>
      </c>
      <c r="J144" s="157">
        <f t="shared" si="134"/>
        <v>9537.8732312867323</v>
      </c>
      <c r="K144" s="157">
        <f t="shared" si="134"/>
        <v>9443.0316279058061</v>
      </c>
      <c r="L144" s="157">
        <f t="shared" si="134"/>
        <v>10925.693261156377</v>
      </c>
      <c r="M144" s="157">
        <f t="shared" si="134"/>
        <v>9874.1177531311951</v>
      </c>
      <c r="N144" s="157">
        <f t="shared" si="134"/>
        <v>10397.252265733841</v>
      </c>
      <c r="O144" s="157">
        <f t="shared" si="134"/>
        <v>11397.347073931809</v>
      </c>
      <c r="P144" s="157">
        <f t="shared" si="134"/>
        <v>9310.4502312243912</v>
      </c>
      <c r="Q144" s="157">
        <f t="shared" si="134"/>
        <v>10231.567582972848</v>
      </c>
    </row>
    <row r="145" spans="1:17" ht="12" customHeight="1" x14ac:dyDescent="0.25">
      <c r="A145" s="23" t="s">
        <v>60</v>
      </c>
      <c r="B145" s="156"/>
      <c r="C145" s="156">
        <f>IF(RES_hhdet_in_tes!C145=0,0,RES_hhdet_in_tes!C145/0.086*1000000/RES_hhdet_in_new!C145)</f>
        <v>11745.028001323497</v>
      </c>
      <c r="D145" s="156">
        <f>IF(RES_hhdet_in_tes!D145=0,0,RES_hhdet_in_tes!D145/0.086*1000000/RES_hhdet_in_new!D145)</f>
        <v>11052.060666217745</v>
      </c>
      <c r="E145" s="156">
        <f>IF(RES_hhdet_in_tes!E145=0,0,RES_hhdet_in_tes!E145/0.086*1000000/RES_hhdet_in_new!E145)</f>
        <v>11171.372436189418</v>
      </c>
      <c r="F145" s="156">
        <f>IF(RES_hhdet_in_tes!F145=0,0,RES_hhdet_in_tes!F145/0.086*1000000/RES_hhdet_in_new!F145)</f>
        <v>10527.661602928845</v>
      </c>
      <c r="G145" s="156">
        <f>IF(RES_hhdet_in_tes!G145=0,0,RES_hhdet_in_tes!G145/0.086*1000000/RES_hhdet_in_new!G145)</f>
        <v>10179.522488100056</v>
      </c>
      <c r="H145" s="156">
        <f>IF(RES_hhdet_in_tes!H145=0,0,RES_hhdet_in_tes!H145/0.086*1000000/RES_hhdet_in_new!H145)</f>
        <v>9627.9255721497921</v>
      </c>
      <c r="I145" s="156">
        <f>IF(RES_hhdet_in_tes!I145=0,0,RES_hhdet_in_tes!I145/0.086*1000000/RES_hhdet_in_new!I145)</f>
        <v>9393.8810440590769</v>
      </c>
      <c r="J145" s="156">
        <f>IF(RES_hhdet_in_tes!J145=0,0,RES_hhdet_in_tes!J145/0.086*1000000/RES_hhdet_in_new!J145)</f>
        <v>9537.8732312867323</v>
      </c>
      <c r="K145" s="156">
        <f>IF(RES_hhdet_in_tes!K145=0,0,RES_hhdet_in_tes!K145/0.086*1000000/RES_hhdet_in_new!K145)</f>
        <v>9443.0316279058061</v>
      </c>
      <c r="L145" s="156">
        <f>IF(RES_hhdet_in_tes!L145=0,0,RES_hhdet_in_tes!L145/0.086*1000000/RES_hhdet_in_new!L145)</f>
        <v>10925.693261156377</v>
      </c>
      <c r="M145" s="156">
        <f>IF(RES_hhdet_in_tes!M145=0,0,RES_hhdet_in_tes!M145/0.086*1000000/RES_hhdet_in_new!M145)</f>
        <v>9874.1177531311951</v>
      </c>
      <c r="N145" s="156">
        <f>IF(RES_hhdet_in_tes!N145=0,0,RES_hhdet_in_tes!N145/0.086*1000000/RES_hhdet_in_new!N145)</f>
        <v>10397.252265733841</v>
      </c>
      <c r="O145" s="156">
        <f>IF(RES_hhdet_in_tes!O145=0,0,RES_hhdet_in_tes!O145/0.086*1000000/RES_hhdet_in_new!O145)</f>
        <v>11397.347073931809</v>
      </c>
      <c r="P145" s="156">
        <f>IF(RES_hhdet_in_tes!P145=0,0,RES_hhdet_in_tes!P145/0.086*1000000/RES_hhdet_in_new!P145)</f>
        <v>9310.4502312243912</v>
      </c>
      <c r="Q145" s="156">
        <f>IF(RES_hhdet_in_tes!Q145=0,0,RES_hhdet_in_tes!Q145/0.086*1000000/RES_hhdet_in_new!Q145)</f>
        <v>10231.567582972848</v>
      </c>
    </row>
    <row r="146" spans="1:17" ht="12.95" customHeight="1" x14ac:dyDescent="0.25">
      <c r="A146" s="158" t="s">
        <v>112</v>
      </c>
      <c r="B146" s="157"/>
      <c r="C146" s="157">
        <f t="shared" ref="C146:Q146" si="135">C147</f>
        <v>1281.3155862224116</v>
      </c>
      <c r="D146" s="157">
        <f t="shared" si="135"/>
        <v>1236.6477130404605</v>
      </c>
      <c r="E146" s="157">
        <f t="shared" si="135"/>
        <v>1222.1344303055509</v>
      </c>
      <c r="F146" s="157">
        <f t="shared" si="135"/>
        <v>1227.1564753121972</v>
      </c>
      <c r="G146" s="157">
        <f t="shared" si="135"/>
        <v>1378.0630520869606</v>
      </c>
      <c r="H146" s="157">
        <f t="shared" si="135"/>
        <v>1359.0898612222361</v>
      </c>
      <c r="I146" s="157">
        <f t="shared" si="135"/>
        <v>1470.642880486492</v>
      </c>
      <c r="J146" s="157">
        <f t="shared" si="135"/>
        <v>1483.5315804395493</v>
      </c>
      <c r="K146" s="157">
        <f t="shared" si="135"/>
        <v>1609.7957030050402</v>
      </c>
      <c r="L146" s="157">
        <f t="shared" si="135"/>
        <v>1600.8277597879883</v>
      </c>
      <c r="M146" s="157">
        <f t="shared" si="135"/>
        <v>1663.3265154124101</v>
      </c>
      <c r="N146" s="157">
        <f t="shared" si="135"/>
        <v>1604.7512773143565</v>
      </c>
      <c r="O146" s="157">
        <f t="shared" si="135"/>
        <v>1650.8878904968576</v>
      </c>
      <c r="P146" s="157">
        <f t="shared" si="135"/>
        <v>1657.3781283376072</v>
      </c>
      <c r="Q146" s="157">
        <f t="shared" si="135"/>
        <v>1729.3321057657774</v>
      </c>
    </row>
    <row r="147" spans="1:17" ht="12" customHeight="1" x14ac:dyDescent="0.25">
      <c r="A147" s="23" t="s">
        <v>60</v>
      </c>
      <c r="B147" s="156"/>
      <c r="C147" s="156">
        <f>IF(RES_hhdet_in_tes!C147=0,0,RES_hhdet_in_tes!C147/0.086*1000000/RES_hhdet_in_new!C147)</f>
        <v>1281.3155862224116</v>
      </c>
      <c r="D147" s="156">
        <f>IF(RES_hhdet_in_tes!D147=0,0,RES_hhdet_in_tes!D147/0.086*1000000/RES_hhdet_in_new!D147)</f>
        <v>1236.6477130404605</v>
      </c>
      <c r="E147" s="156">
        <f>IF(RES_hhdet_in_tes!E147=0,0,RES_hhdet_in_tes!E147/0.086*1000000/RES_hhdet_in_new!E147)</f>
        <v>1222.1344303055509</v>
      </c>
      <c r="F147" s="156">
        <f>IF(RES_hhdet_in_tes!F147=0,0,RES_hhdet_in_tes!F147/0.086*1000000/RES_hhdet_in_new!F147)</f>
        <v>1227.1564753121972</v>
      </c>
      <c r="G147" s="156">
        <f>IF(RES_hhdet_in_tes!G147=0,0,RES_hhdet_in_tes!G147/0.086*1000000/RES_hhdet_in_new!G147)</f>
        <v>1378.0630520869606</v>
      </c>
      <c r="H147" s="156">
        <f>IF(RES_hhdet_in_tes!H147=0,0,RES_hhdet_in_tes!H147/0.086*1000000/RES_hhdet_in_new!H147)</f>
        <v>1359.0898612222361</v>
      </c>
      <c r="I147" s="156">
        <f>IF(RES_hhdet_in_tes!I147=0,0,RES_hhdet_in_tes!I147/0.086*1000000/RES_hhdet_in_new!I147)</f>
        <v>1470.642880486492</v>
      </c>
      <c r="J147" s="156">
        <f>IF(RES_hhdet_in_tes!J147=0,0,RES_hhdet_in_tes!J147/0.086*1000000/RES_hhdet_in_new!J147)</f>
        <v>1483.5315804395493</v>
      </c>
      <c r="K147" s="156">
        <f>IF(RES_hhdet_in_tes!K147=0,0,RES_hhdet_in_tes!K147/0.086*1000000/RES_hhdet_in_new!K147)</f>
        <v>1609.7957030050402</v>
      </c>
      <c r="L147" s="156">
        <f>IF(RES_hhdet_in_tes!L147=0,0,RES_hhdet_in_tes!L147/0.086*1000000/RES_hhdet_in_new!L147)</f>
        <v>1600.8277597879883</v>
      </c>
      <c r="M147" s="156">
        <f>IF(RES_hhdet_in_tes!M147=0,0,RES_hhdet_in_tes!M147/0.086*1000000/RES_hhdet_in_new!M147)</f>
        <v>1663.3265154124101</v>
      </c>
      <c r="N147" s="156">
        <f>IF(RES_hhdet_in_tes!N147=0,0,RES_hhdet_in_tes!N147/0.086*1000000/RES_hhdet_in_new!N147)</f>
        <v>1604.7512773143565</v>
      </c>
      <c r="O147" s="156">
        <f>IF(RES_hhdet_in_tes!O147=0,0,RES_hhdet_in_tes!O147/0.086*1000000/RES_hhdet_in_new!O147)</f>
        <v>1650.8878904968576</v>
      </c>
      <c r="P147" s="156">
        <f>IF(RES_hhdet_in_tes!P147=0,0,RES_hhdet_in_tes!P147/0.086*1000000/RES_hhdet_in_new!P147)</f>
        <v>1657.3781283376072</v>
      </c>
      <c r="Q147" s="156">
        <f>IF(RES_hhdet_in_tes!Q147=0,0,RES_hhdet_in_tes!Q147/0.086*1000000/RES_hhdet_in_new!Q147)</f>
        <v>1729.3321057657774</v>
      </c>
    </row>
    <row r="148" spans="1:17" ht="12" customHeight="1" x14ac:dyDescent="0.25">
      <c r="A148" s="158" t="s">
        <v>63</v>
      </c>
      <c r="B148" s="157"/>
      <c r="C148" s="157">
        <f>IF(SUM(RES_hhdet_in_tes!C149:C150,RES_hhdet_in_tes!C153:C154)=0,0,SUM(RES_hhdet_in_tes!C149:C150,RES_hhdet_in_tes!C153:C154)/0.086*1000000/SUM(RES_hhdet_in_new!C149:C150,RES_hhdet_in_new!C153:C154))</f>
        <v>1852.7888311983252</v>
      </c>
      <c r="D148" s="157">
        <f>IF(SUM(RES_hhdet_in_tes!D149:D150,RES_hhdet_in_tes!D153:D154)=0,0,SUM(RES_hhdet_in_tes!D149:D150,RES_hhdet_in_tes!D153:D154)/0.086*1000000/SUM(RES_hhdet_in_new!D149:D150,RES_hhdet_in_new!D153:D154))</f>
        <v>1855.6386663359756</v>
      </c>
      <c r="E148" s="157">
        <f>IF(SUM(RES_hhdet_in_tes!E149:E150,RES_hhdet_in_tes!E153:E154)=0,0,SUM(RES_hhdet_in_tes!E149:E150,RES_hhdet_in_tes!E153:E154)/0.086*1000000/SUM(RES_hhdet_in_new!E149:E150,RES_hhdet_in_new!E153:E154))</f>
        <v>1852.5257406938274</v>
      </c>
      <c r="F148" s="157">
        <f>IF(SUM(RES_hhdet_in_tes!F149:F150,RES_hhdet_in_tes!F153:F154)=0,0,SUM(RES_hhdet_in_tes!F149:F150,RES_hhdet_in_tes!F153:F154)/0.086*1000000/SUM(RES_hhdet_in_new!F149:F150,RES_hhdet_in_new!F153:F154))</f>
        <v>1806.440180086408</v>
      </c>
      <c r="G148" s="157">
        <f>IF(SUM(RES_hhdet_in_tes!G149:G150,RES_hhdet_in_tes!G153:G154)=0,0,SUM(RES_hhdet_in_tes!G149:G150,RES_hhdet_in_tes!G153:G154)/0.086*1000000/SUM(RES_hhdet_in_new!G149:G150,RES_hhdet_in_new!G153:G154))</f>
        <v>1818.9718014425919</v>
      </c>
      <c r="H148" s="157">
        <f>IF(SUM(RES_hhdet_in_tes!H149:H150,RES_hhdet_in_tes!H153:H154)=0,0,SUM(RES_hhdet_in_tes!H149:H150,RES_hhdet_in_tes!H153:H154)/0.086*1000000/SUM(RES_hhdet_in_new!H149:H150,RES_hhdet_in_new!H153:H154))</f>
        <v>1783.3546065169101</v>
      </c>
      <c r="I148" s="157">
        <f>IF(SUM(RES_hhdet_in_tes!I149:I150,RES_hhdet_in_tes!I153:I154)=0,0,SUM(RES_hhdet_in_tes!I149:I150,RES_hhdet_in_tes!I153:I154)/0.086*1000000/SUM(RES_hhdet_in_new!I149:I150,RES_hhdet_in_new!I153:I154))</f>
        <v>1874.5526294948561</v>
      </c>
      <c r="J148" s="157">
        <f>IF(SUM(RES_hhdet_in_tes!J149:J150,RES_hhdet_in_tes!J153:J154)=0,0,SUM(RES_hhdet_in_tes!J149:J150,RES_hhdet_in_tes!J153:J154)/0.086*1000000/SUM(RES_hhdet_in_new!J149:J150,RES_hhdet_in_new!J153:J154))</f>
        <v>1781.6136546835082</v>
      </c>
      <c r="K148" s="157">
        <f>IF(SUM(RES_hhdet_in_tes!K149:K150,RES_hhdet_in_tes!K153:K154)=0,0,SUM(RES_hhdet_in_tes!K149:K150,RES_hhdet_in_tes!K153:K154)/0.086*1000000/SUM(RES_hhdet_in_new!K149:K150,RES_hhdet_in_new!K153:K154))</f>
        <v>1841.1894999801827</v>
      </c>
      <c r="L148" s="157">
        <f>IF(SUM(RES_hhdet_in_tes!L149:L150,RES_hhdet_in_tes!L153:L154)=0,0,SUM(RES_hhdet_in_tes!L149:L150,RES_hhdet_in_tes!L153:L154)/0.086*1000000/SUM(RES_hhdet_in_new!L149:L150,RES_hhdet_in_new!L153:L154))</f>
        <v>1815.4443810477826</v>
      </c>
      <c r="M148" s="157">
        <f>IF(SUM(RES_hhdet_in_tes!M149:M150,RES_hhdet_in_tes!M153:M154)=0,0,SUM(RES_hhdet_in_tes!M149:M150,RES_hhdet_in_tes!M153:M154)/0.086*1000000/SUM(RES_hhdet_in_new!M149:M150,RES_hhdet_in_new!M153:M154))</f>
        <v>1881.7898396127771</v>
      </c>
      <c r="N148" s="157">
        <f>IF(SUM(RES_hhdet_in_tes!N149:N150,RES_hhdet_in_tes!N153:N154)=0,0,SUM(RES_hhdet_in_tes!N149:N150,RES_hhdet_in_tes!N153:N154)/0.086*1000000/SUM(RES_hhdet_in_new!N149:N150,RES_hhdet_in_new!N153:N154))</f>
        <v>1880.7198005777861</v>
      </c>
      <c r="O148" s="157">
        <f>IF(SUM(RES_hhdet_in_tes!O149:O150,RES_hhdet_in_tes!O153:O154)=0,0,SUM(RES_hhdet_in_tes!O149:O150,RES_hhdet_in_tes!O153:O154)/0.086*1000000/SUM(RES_hhdet_in_new!O149:O150,RES_hhdet_in_new!O153:O154))</f>
        <v>1852.5247855203918</v>
      </c>
      <c r="P148" s="157">
        <f>IF(SUM(RES_hhdet_in_tes!P149:P150,RES_hhdet_in_tes!P153:P154)=0,0,SUM(RES_hhdet_in_tes!P149:P150,RES_hhdet_in_tes!P153:P154)/0.086*1000000/SUM(RES_hhdet_in_new!P149:P150,RES_hhdet_in_new!P153:P154))</f>
        <v>1943.8275889679444</v>
      </c>
      <c r="Q148" s="157">
        <f>IF(SUM(RES_hhdet_in_tes!Q149:Q150,RES_hhdet_in_tes!Q153:Q154)=0,0,SUM(RES_hhdet_in_tes!Q149:Q150,RES_hhdet_in_tes!Q153:Q154)/0.086*1000000/SUM(RES_hhdet_in_new!Q149:Q150,RES_hhdet_in_new!Q153:Q154))</f>
        <v>1898.2835376660539</v>
      </c>
    </row>
    <row r="149" spans="1:17" ht="12" customHeight="1" x14ac:dyDescent="0.25">
      <c r="A149" s="167" t="s">
        <v>144</v>
      </c>
      <c r="B149" s="132"/>
      <c r="C149" s="132">
        <f>IF(RES_hhdet_in_tes!C149=0,0,RES_hhdet_in_tes!C149/0.086*1000000/RES_hhdet_in_new!C149)</f>
        <v>0</v>
      </c>
      <c r="D149" s="132">
        <f>IF(RES_hhdet_in_tes!D149=0,0,RES_hhdet_in_tes!D149/0.086*1000000/RES_hhdet_in_new!D149)</f>
        <v>0</v>
      </c>
      <c r="E149" s="132">
        <f>IF(RES_hhdet_in_tes!E149=0,0,RES_hhdet_in_tes!E149/0.086*1000000/RES_hhdet_in_new!E149)</f>
        <v>0</v>
      </c>
      <c r="F149" s="132">
        <f>IF(RES_hhdet_in_tes!F149=0,0,RES_hhdet_in_tes!F149/0.086*1000000/RES_hhdet_in_new!F149)</f>
        <v>0</v>
      </c>
      <c r="G149" s="132">
        <f>IF(RES_hhdet_in_tes!G149=0,0,RES_hhdet_in_tes!G149/0.086*1000000/RES_hhdet_in_new!G149)</f>
        <v>0</v>
      </c>
      <c r="H149" s="132">
        <f>IF(RES_hhdet_in_tes!H149=0,0,RES_hhdet_in_tes!H149/0.086*1000000/RES_hhdet_in_new!H149)</f>
        <v>0</v>
      </c>
      <c r="I149" s="132">
        <f>IF(RES_hhdet_in_tes!I149=0,0,RES_hhdet_in_tes!I149/0.086*1000000/RES_hhdet_in_new!I149)</f>
        <v>0</v>
      </c>
      <c r="J149" s="132">
        <f>IF(RES_hhdet_in_tes!J149=0,0,RES_hhdet_in_tes!J149/0.086*1000000/RES_hhdet_in_new!J149)</f>
        <v>0</v>
      </c>
      <c r="K149" s="132">
        <f>IF(RES_hhdet_in_tes!K149=0,0,RES_hhdet_in_tes!K149/0.086*1000000/RES_hhdet_in_new!K149)</f>
        <v>0</v>
      </c>
      <c r="L149" s="132">
        <f>IF(RES_hhdet_in_tes!L149=0,0,RES_hhdet_in_tes!L149/0.086*1000000/RES_hhdet_in_new!L149)</f>
        <v>0</v>
      </c>
      <c r="M149" s="132">
        <f>IF(RES_hhdet_in_tes!M149=0,0,RES_hhdet_in_tes!M149/0.086*1000000/RES_hhdet_in_new!M149)</f>
        <v>0</v>
      </c>
      <c r="N149" s="132">
        <f>IF(RES_hhdet_in_tes!N149=0,0,RES_hhdet_in_tes!N149/0.086*1000000/RES_hhdet_in_new!N149)</f>
        <v>0</v>
      </c>
      <c r="O149" s="132">
        <f>IF(RES_hhdet_in_tes!O149=0,0,RES_hhdet_in_tes!O149/0.086*1000000/RES_hhdet_in_new!O149)</f>
        <v>0</v>
      </c>
      <c r="P149" s="132">
        <f>IF(RES_hhdet_in_tes!P149=0,0,RES_hhdet_in_tes!P149/0.086*1000000/RES_hhdet_in_new!P149)</f>
        <v>0</v>
      </c>
      <c r="Q149" s="132">
        <f>IF(RES_hhdet_in_tes!Q149=0,0,RES_hhdet_in_tes!Q149/0.086*1000000/RES_hhdet_in_new!Q149)</f>
        <v>0</v>
      </c>
    </row>
    <row r="150" spans="1:17" ht="12" customHeight="1" x14ac:dyDescent="0.25">
      <c r="A150" s="167" t="s">
        <v>143</v>
      </c>
      <c r="B150" s="132"/>
      <c r="C150" s="132">
        <f>IF(RES_hhdet_in_tes!C150=0,0,RES_hhdet_in_tes!C150/0.086*1000000/RES_hhdet_in_new!C150)</f>
        <v>0</v>
      </c>
      <c r="D150" s="132">
        <f>IF(RES_hhdet_in_tes!D150=0,0,RES_hhdet_in_tes!D150/0.086*1000000/RES_hhdet_in_new!D150)</f>
        <v>0</v>
      </c>
      <c r="E150" s="132">
        <f>IF(RES_hhdet_in_tes!E150=0,0,RES_hhdet_in_tes!E150/0.086*1000000/RES_hhdet_in_new!E150)</f>
        <v>0</v>
      </c>
      <c r="F150" s="132">
        <f>IF(RES_hhdet_in_tes!F150=0,0,RES_hhdet_in_tes!F150/0.086*1000000/RES_hhdet_in_new!F150)</f>
        <v>0</v>
      </c>
      <c r="G150" s="132">
        <f>IF(RES_hhdet_in_tes!G150=0,0,RES_hhdet_in_tes!G150/0.086*1000000/RES_hhdet_in_new!G150)</f>
        <v>0</v>
      </c>
      <c r="H150" s="132">
        <f>IF(RES_hhdet_in_tes!H150=0,0,RES_hhdet_in_tes!H150/0.086*1000000/RES_hhdet_in_new!H150)</f>
        <v>0</v>
      </c>
      <c r="I150" s="132">
        <f>IF(RES_hhdet_in_tes!I150=0,0,RES_hhdet_in_tes!I150/0.086*1000000/RES_hhdet_in_new!I150)</f>
        <v>0</v>
      </c>
      <c r="J150" s="132">
        <f>IF(RES_hhdet_in_tes!J150=0,0,RES_hhdet_in_tes!J150/0.086*1000000/RES_hhdet_in_new!J150)</f>
        <v>0</v>
      </c>
      <c r="K150" s="132">
        <f>IF(RES_hhdet_in_tes!K150=0,0,RES_hhdet_in_tes!K150/0.086*1000000/RES_hhdet_in_new!K150)</f>
        <v>0</v>
      </c>
      <c r="L150" s="132">
        <f>IF(RES_hhdet_in_tes!L150=0,0,RES_hhdet_in_tes!L150/0.086*1000000/RES_hhdet_in_new!L150)</f>
        <v>0</v>
      </c>
      <c r="M150" s="132">
        <f>IF(RES_hhdet_in_tes!M150=0,0,RES_hhdet_in_tes!M150/0.086*1000000/RES_hhdet_in_new!M150)</f>
        <v>0</v>
      </c>
      <c r="N150" s="132">
        <f>IF(RES_hhdet_in_tes!N150=0,0,RES_hhdet_in_tes!N150/0.086*1000000/RES_hhdet_in_new!N150)</f>
        <v>0</v>
      </c>
      <c r="O150" s="132">
        <f>IF(RES_hhdet_in_tes!O150=0,0,RES_hhdet_in_tes!O150/0.086*1000000/RES_hhdet_in_new!O150)</f>
        <v>0</v>
      </c>
      <c r="P150" s="132">
        <f>IF(RES_hhdet_in_tes!P150=0,0,RES_hhdet_in_tes!P150/0.086*1000000/RES_hhdet_in_new!P150)</f>
        <v>0</v>
      </c>
      <c r="Q150" s="132">
        <f>IF(RES_hhdet_in_tes!Q150=0,0,RES_hhdet_in_tes!Q150/0.086*1000000/RES_hhdet_in_new!Q150)</f>
        <v>0</v>
      </c>
    </row>
    <row r="151" spans="1:17" ht="12" customHeight="1" x14ac:dyDescent="0.25">
      <c r="A151" s="166" t="s">
        <v>57</v>
      </c>
      <c r="B151" s="165"/>
      <c r="C151" s="165">
        <f>IF(RES_hhdet_in_tes!C151=0,0,RES_hhdet_in_tes!C151/0.086*1000000/RES_hhdet_in_new!C150)</f>
        <v>0</v>
      </c>
      <c r="D151" s="165">
        <f>IF(RES_hhdet_in_tes!D151=0,0,RES_hhdet_in_tes!D151/0.086*1000000/RES_hhdet_in_new!D150)</f>
        <v>0</v>
      </c>
      <c r="E151" s="165">
        <f>IF(RES_hhdet_in_tes!E151=0,0,RES_hhdet_in_tes!E151/0.086*1000000/RES_hhdet_in_new!E150)</f>
        <v>0</v>
      </c>
      <c r="F151" s="165">
        <f>IF(RES_hhdet_in_tes!F151=0,0,RES_hhdet_in_tes!F151/0.086*1000000/RES_hhdet_in_new!F150)</f>
        <v>0</v>
      </c>
      <c r="G151" s="165">
        <f>IF(RES_hhdet_in_tes!G151=0,0,RES_hhdet_in_tes!G151/0.086*1000000/RES_hhdet_in_new!G150)</f>
        <v>0</v>
      </c>
      <c r="H151" s="165">
        <f>IF(RES_hhdet_in_tes!H151=0,0,RES_hhdet_in_tes!H151/0.086*1000000/RES_hhdet_in_new!H150)</f>
        <v>0</v>
      </c>
      <c r="I151" s="165">
        <f>IF(RES_hhdet_in_tes!I151=0,0,RES_hhdet_in_tes!I151/0.086*1000000/RES_hhdet_in_new!I150)</f>
        <v>0</v>
      </c>
      <c r="J151" s="165">
        <f>IF(RES_hhdet_in_tes!J151=0,0,RES_hhdet_in_tes!J151/0.086*1000000/RES_hhdet_in_new!J150)</f>
        <v>0</v>
      </c>
      <c r="K151" s="165">
        <f>IF(RES_hhdet_in_tes!K151=0,0,RES_hhdet_in_tes!K151/0.086*1000000/RES_hhdet_in_new!K150)</f>
        <v>0</v>
      </c>
      <c r="L151" s="165">
        <f>IF(RES_hhdet_in_tes!L151=0,0,RES_hhdet_in_tes!L151/0.086*1000000/RES_hhdet_in_new!L150)</f>
        <v>0</v>
      </c>
      <c r="M151" s="165">
        <f>IF(RES_hhdet_in_tes!M151=0,0,RES_hhdet_in_tes!M151/0.086*1000000/RES_hhdet_in_new!M150)</f>
        <v>0</v>
      </c>
      <c r="N151" s="165">
        <f>IF(RES_hhdet_in_tes!N151=0,0,RES_hhdet_in_tes!N151/0.086*1000000/RES_hhdet_in_new!N150)</f>
        <v>0</v>
      </c>
      <c r="O151" s="165">
        <f>IF(RES_hhdet_in_tes!O151=0,0,RES_hhdet_in_tes!O151/0.086*1000000/RES_hhdet_in_new!O150)</f>
        <v>0</v>
      </c>
      <c r="P151" s="165">
        <f>IF(RES_hhdet_in_tes!P151=0,0,RES_hhdet_in_tes!P151/0.086*1000000/RES_hhdet_in_new!P150)</f>
        <v>0</v>
      </c>
      <c r="Q151" s="165">
        <f>IF(RES_hhdet_in_tes!Q151=0,0,RES_hhdet_in_tes!Q151/0.086*1000000/RES_hhdet_in_new!Q150)</f>
        <v>0</v>
      </c>
    </row>
    <row r="152" spans="1:17" ht="12" customHeight="1" x14ac:dyDescent="0.25">
      <c r="A152" s="147" t="s">
        <v>59</v>
      </c>
      <c r="B152" s="164"/>
      <c r="C152" s="164">
        <f>IF(RES_hhdet_in_tes!C152=0,0,RES_hhdet_in_tes!C152/0.086*1000000/RES_hhdet_in_new!C150)</f>
        <v>0</v>
      </c>
      <c r="D152" s="164">
        <f>IF(RES_hhdet_in_tes!D152=0,0,RES_hhdet_in_tes!D152/0.086*1000000/RES_hhdet_in_new!D150)</f>
        <v>0</v>
      </c>
      <c r="E152" s="164">
        <f>IF(RES_hhdet_in_tes!E152=0,0,RES_hhdet_in_tes!E152/0.086*1000000/RES_hhdet_in_new!E150)</f>
        <v>0</v>
      </c>
      <c r="F152" s="164">
        <f>IF(RES_hhdet_in_tes!F152=0,0,RES_hhdet_in_tes!F152/0.086*1000000/RES_hhdet_in_new!F150)</f>
        <v>0</v>
      </c>
      <c r="G152" s="164">
        <f>IF(RES_hhdet_in_tes!G152=0,0,RES_hhdet_in_tes!G152/0.086*1000000/RES_hhdet_in_new!G150)</f>
        <v>0</v>
      </c>
      <c r="H152" s="164">
        <f>IF(RES_hhdet_in_tes!H152=0,0,RES_hhdet_in_tes!H152/0.086*1000000/RES_hhdet_in_new!H150)</f>
        <v>0</v>
      </c>
      <c r="I152" s="164">
        <f>IF(RES_hhdet_in_tes!I152=0,0,RES_hhdet_in_tes!I152/0.086*1000000/RES_hhdet_in_new!I150)</f>
        <v>0</v>
      </c>
      <c r="J152" s="164">
        <f>IF(RES_hhdet_in_tes!J152=0,0,RES_hhdet_in_tes!J152/0.086*1000000/RES_hhdet_in_new!J150)</f>
        <v>0</v>
      </c>
      <c r="K152" s="164">
        <f>IF(RES_hhdet_in_tes!K152=0,0,RES_hhdet_in_tes!K152/0.086*1000000/RES_hhdet_in_new!K150)</f>
        <v>0</v>
      </c>
      <c r="L152" s="164">
        <f>IF(RES_hhdet_in_tes!L152=0,0,RES_hhdet_in_tes!L152/0.086*1000000/RES_hhdet_in_new!L150)</f>
        <v>0</v>
      </c>
      <c r="M152" s="164">
        <f>IF(RES_hhdet_in_tes!M152=0,0,RES_hhdet_in_tes!M152/0.086*1000000/RES_hhdet_in_new!M150)</f>
        <v>0</v>
      </c>
      <c r="N152" s="164">
        <f>IF(RES_hhdet_in_tes!N152=0,0,RES_hhdet_in_tes!N152/0.086*1000000/RES_hhdet_in_new!N150)</f>
        <v>0</v>
      </c>
      <c r="O152" s="164">
        <f>IF(RES_hhdet_in_tes!O152=0,0,RES_hhdet_in_tes!O152/0.086*1000000/RES_hhdet_in_new!O150)</f>
        <v>0</v>
      </c>
      <c r="P152" s="164">
        <f>IF(RES_hhdet_in_tes!P152=0,0,RES_hhdet_in_tes!P152/0.086*1000000/RES_hhdet_in_new!P150)</f>
        <v>0</v>
      </c>
      <c r="Q152" s="164">
        <f>IF(RES_hhdet_in_tes!Q152=0,0,RES_hhdet_in_tes!Q152/0.086*1000000/RES_hhdet_in_new!Q150)</f>
        <v>0</v>
      </c>
    </row>
    <row r="153" spans="1:17" ht="12" customHeight="1" x14ac:dyDescent="0.25">
      <c r="A153" s="163" t="s">
        <v>142</v>
      </c>
      <c r="B153" s="162"/>
      <c r="C153" s="162">
        <f>IF(RES_hhdet_in_tes!C153=0,0,RES_hhdet_in_tes!C153/0.086*1000000/RES_hhdet_in_new!C153)</f>
        <v>1884.3800088911009</v>
      </c>
      <c r="D153" s="162">
        <f>IF(RES_hhdet_in_tes!D153=0,0,RES_hhdet_in_tes!D153/0.086*1000000/RES_hhdet_in_new!D153)</f>
        <v>1886.0508615416861</v>
      </c>
      <c r="E153" s="162">
        <f>IF(RES_hhdet_in_tes!E153=0,0,RES_hhdet_in_tes!E153/0.086*1000000/RES_hhdet_in_new!E153)</f>
        <v>1886.6933036524024</v>
      </c>
      <c r="F153" s="162">
        <f>IF(RES_hhdet_in_tes!F153=0,0,RES_hhdet_in_tes!F153/0.086*1000000/RES_hhdet_in_new!F153)</f>
        <v>1825.20080443291</v>
      </c>
      <c r="G153" s="162">
        <f>IF(RES_hhdet_in_tes!G153=0,0,RES_hhdet_in_tes!G153/0.086*1000000/RES_hhdet_in_new!G153)</f>
        <v>0</v>
      </c>
      <c r="H153" s="162">
        <f>IF(RES_hhdet_in_tes!H153=0,0,RES_hhdet_in_tes!H153/0.086*1000000/RES_hhdet_in_new!H153)</f>
        <v>0</v>
      </c>
      <c r="I153" s="162">
        <f>IF(RES_hhdet_in_tes!I153=0,0,RES_hhdet_in_tes!I153/0.086*1000000/RES_hhdet_in_new!I153)</f>
        <v>1940.5060923876058</v>
      </c>
      <c r="J153" s="162">
        <f>IF(RES_hhdet_in_tes!J153=0,0,RES_hhdet_in_tes!J153/0.086*1000000/RES_hhdet_in_new!J153)</f>
        <v>1805.4396697849986</v>
      </c>
      <c r="K153" s="162">
        <f>IF(RES_hhdet_in_tes!K153=0,0,RES_hhdet_in_tes!K153/0.086*1000000/RES_hhdet_in_new!K153)</f>
        <v>0</v>
      </c>
      <c r="L153" s="162">
        <f>IF(RES_hhdet_in_tes!L153=0,0,RES_hhdet_in_tes!L153/0.086*1000000/RES_hhdet_in_new!L153)</f>
        <v>0</v>
      </c>
      <c r="M153" s="162">
        <f>IF(RES_hhdet_in_tes!M153=0,0,RES_hhdet_in_tes!M153/0.086*1000000/RES_hhdet_in_new!M153)</f>
        <v>0</v>
      </c>
      <c r="N153" s="162">
        <f>IF(RES_hhdet_in_tes!N153=0,0,RES_hhdet_in_tes!N153/0.086*1000000/RES_hhdet_in_new!N153)</f>
        <v>0</v>
      </c>
      <c r="O153" s="162">
        <f>IF(RES_hhdet_in_tes!O153=0,0,RES_hhdet_in_tes!O153/0.086*1000000/RES_hhdet_in_new!O153)</f>
        <v>0</v>
      </c>
      <c r="P153" s="162">
        <f>IF(RES_hhdet_in_tes!P153=0,0,RES_hhdet_in_tes!P153/0.086*1000000/RES_hhdet_in_new!P153)</f>
        <v>0</v>
      </c>
      <c r="Q153" s="162">
        <f>IF(RES_hhdet_in_tes!Q153=0,0,RES_hhdet_in_tes!Q153/0.086*1000000/RES_hhdet_in_new!Q153)</f>
        <v>0</v>
      </c>
    </row>
    <row r="154" spans="1:17" ht="12" customHeight="1" x14ac:dyDescent="0.25">
      <c r="A154" s="161" t="s">
        <v>141</v>
      </c>
      <c r="B154" s="160"/>
      <c r="C154" s="160">
        <f>IF(RES_hhdet_in_tes!C154=0,0,RES_hhdet_in_tes!C154/0.086*1000000/RES_hhdet_in_new!C154)</f>
        <v>1834.6454521246765</v>
      </c>
      <c r="D154" s="160">
        <f>IF(RES_hhdet_in_tes!D154=0,0,RES_hhdet_in_tes!D154/0.086*1000000/RES_hhdet_in_new!D154)</f>
        <v>1837.2231558764488</v>
      </c>
      <c r="E154" s="160">
        <f>IF(RES_hhdet_in_tes!E154=0,0,RES_hhdet_in_tes!E154/0.086*1000000/RES_hhdet_in_new!E154)</f>
        <v>1838.410086942316</v>
      </c>
      <c r="F154" s="160">
        <f>IF(RES_hhdet_in_tes!F154=0,0,RES_hhdet_in_tes!F154/0.086*1000000/RES_hhdet_in_new!F154)</f>
        <v>1797.8575735123304</v>
      </c>
      <c r="G154" s="160">
        <f>IF(RES_hhdet_in_tes!G154=0,0,RES_hhdet_in_tes!G154/0.086*1000000/RES_hhdet_in_new!G154)</f>
        <v>1818.9718014425919</v>
      </c>
      <c r="H154" s="160">
        <f>IF(RES_hhdet_in_tes!H154=0,0,RES_hhdet_in_tes!H154/0.086*1000000/RES_hhdet_in_new!H154)</f>
        <v>1783.3546065169101</v>
      </c>
      <c r="I154" s="160">
        <f>IF(RES_hhdet_in_tes!I154=0,0,RES_hhdet_in_tes!I154/0.086*1000000/RES_hhdet_in_new!I154)</f>
        <v>1874.3960771090003</v>
      </c>
      <c r="J154" s="160">
        <f>IF(RES_hhdet_in_tes!J154=0,0,RES_hhdet_in_tes!J154/0.086*1000000/RES_hhdet_in_new!J154)</f>
        <v>1779.8583816484766</v>
      </c>
      <c r="K154" s="160">
        <f>IF(RES_hhdet_in_tes!K154=0,0,RES_hhdet_in_tes!K154/0.086*1000000/RES_hhdet_in_new!K154)</f>
        <v>1841.1894999801827</v>
      </c>
      <c r="L154" s="160">
        <f>IF(RES_hhdet_in_tes!L154=0,0,RES_hhdet_in_tes!L154/0.086*1000000/RES_hhdet_in_new!L154)</f>
        <v>1815.4443810477826</v>
      </c>
      <c r="M154" s="160">
        <f>IF(RES_hhdet_in_tes!M154=0,0,RES_hhdet_in_tes!M154/0.086*1000000/RES_hhdet_in_new!M154)</f>
        <v>1881.7898396127771</v>
      </c>
      <c r="N154" s="160">
        <f>IF(RES_hhdet_in_tes!N154=0,0,RES_hhdet_in_tes!N154/0.086*1000000/RES_hhdet_in_new!N154)</f>
        <v>1880.7198005777861</v>
      </c>
      <c r="O154" s="160">
        <f>IF(RES_hhdet_in_tes!O154=0,0,RES_hhdet_in_tes!O154/0.086*1000000/RES_hhdet_in_new!O154)</f>
        <v>1852.5247855203918</v>
      </c>
      <c r="P154" s="160">
        <f>IF(RES_hhdet_in_tes!P154=0,0,RES_hhdet_in_tes!P154/0.086*1000000/RES_hhdet_in_new!P154)</f>
        <v>1943.8275889679444</v>
      </c>
      <c r="Q154" s="160">
        <f>IF(RES_hhdet_in_tes!Q154=0,0,RES_hhdet_in_tes!Q154/0.086*1000000/RES_hhdet_in_new!Q154)</f>
        <v>1898.2835376660539</v>
      </c>
    </row>
    <row r="155" spans="1:17" ht="12" customHeight="1" x14ac:dyDescent="0.25">
      <c r="A155" s="148" t="s">
        <v>60</v>
      </c>
      <c r="B155" s="156"/>
      <c r="C155" s="156">
        <f>IF(RES_hhdet_in_tes!C155=0,0,RES_hhdet_in_tes!C155/0.086*1000000/RES_hhdet_in_new!C154)</f>
        <v>1242.7832503892919</v>
      </c>
      <c r="D155" s="156">
        <f>IF(RES_hhdet_in_tes!D155=0,0,RES_hhdet_in_tes!D155/0.086*1000000/RES_hhdet_in_new!D154)</f>
        <v>1242.6064593976357</v>
      </c>
      <c r="E155" s="156">
        <f>IF(RES_hhdet_in_tes!E155=0,0,RES_hhdet_in_tes!E155/0.086*1000000/RES_hhdet_in_new!E154)</f>
        <v>1242.7982448297475</v>
      </c>
      <c r="F155" s="156">
        <f>IF(RES_hhdet_in_tes!F155=0,0,RES_hhdet_in_tes!F155/0.086*1000000/RES_hhdet_in_new!F154)</f>
        <v>1202.8122615271704</v>
      </c>
      <c r="G155" s="156">
        <f>IF(RES_hhdet_in_tes!G155=0,0,RES_hhdet_in_tes!G155/0.086*1000000/RES_hhdet_in_new!G154)</f>
        <v>1221.2547708119944</v>
      </c>
      <c r="H155" s="156">
        <f>IF(RES_hhdet_in_tes!H155=0,0,RES_hhdet_in_tes!H155/0.086*1000000/RES_hhdet_in_new!H154)</f>
        <v>1189.1233779659976</v>
      </c>
      <c r="I155" s="156">
        <f>IF(RES_hhdet_in_tes!I155=0,0,RES_hhdet_in_tes!I155/0.086*1000000/RES_hhdet_in_new!I154)</f>
        <v>1284.4559111570929</v>
      </c>
      <c r="J155" s="156">
        <f>IF(RES_hhdet_in_tes!J155=0,0,RES_hhdet_in_tes!J155/0.086*1000000/RES_hhdet_in_new!J154)</f>
        <v>1195.1437069544429</v>
      </c>
      <c r="K155" s="156">
        <f>IF(RES_hhdet_in_tes!K155=0,0,RES_hhdet_in_tes!K155/0.086*1000000/RES_hhdet_in_new!K154)</f>
        <v>1249.5510129515328</v>
      </c>
      <c r="L155" s="156">
        <f>IF(RES_hhdet_in_tes!L155=0,0,RES_hhdet_in_tes!L155/0.086*1000000/RES_hhdet_in_new!L154)</f>
        <v>1211.6774245241534</v>
      </c>
      <c r="M155" s="156">
        <f>IF(RES_hhdet_in_tes!M155=0,0,RES_hhdet_in_tes!M155/0.086*1000000/RES_hhdet_in_new!M154)</f>
        <v>1295.4522405881512</v>
      </c>
      <c r="N155" s="156">
        <f>IF(RES_hhdet_in_tes!N155=0,0,RES_hhdet_in_tes!N155/0.086*1000000/RES_hhdet_in_new!N154)</f>
        <v>1286.8184495076057</v>
      </c>
      <c r="O155" s="156">
        <f>IF(RES_hhdet_in_tes!O155=0,0,RES_hhdet_in_tes!O155/0.086*1000000/RES_hhdet_in_new!O154)</f>
        <v>1249.1472762916419</v>
      </c>
      <c r="P155" s="156">
        <f>IF(RES_hhdet_in_tes!P155=0,0,RES_hhdet_in_tes!P155/0.086*1000000/RES_hhdet_in_new!P154)</f>
        <v>1364.2192017118382</v>
      </c>
      <c r="Q155" s="156">
        <f>IF(RES_hhdet_in_tes!Q155=0,0,RES_hhdet_in_tes!Q155/0.086*1000000/RES_hhdet_in_new!Q154)</f>
        <v>1309.8957356763431</v>
      </c>
    </row>
    <row r="156" spans="1:17" ht="12" customHeight="1" x14ac:dyDescent="0.25">
      <c r="A156" s="148" t="s">
        <v>59</v>
      </c>
      <c r="B156" s="156"/>
      <c r="C156" s="156">
        <f>IF(RES_hhdet_in_tes!C156=0,0,RES_hhdet_in_tes!C156/0.086*1000000/RES_hhdet_in_new!C154)</f>
        <v>591.86220173538459</v>
      </c>
      <c r="D156" s="156">
        <f>IF(RES_hhdet_in_tes!D156=0,0,RES_hhdet_in_tes!D156/0.086*1000000/RES_hhdet_in_new!D154)</f>
        <v>594.6166964788132</v>
      </c>
      <c r="E156" s="156">
        <f>IF(RES_hhdet_in_tes!E156=0,0,RES_hhdet_in_tes!E156/0.086*1000000/RES_hhdet_in_new!E154)</f>
        <v>595.61184211256841</v>
      </c>
      <c r="F156" s="156">
        <f>IF(RES_hhdet_in_tes!F156=0,0,RES_hhdet_in_tes!F156/0.086*1000000/RES_hhdet_in_new!F154)</f>
        <v>595.04531198516008</v>
      </c>
      <c r="G156" s="156">
        <f>IF(RES_hhdet_in_tes!G156=0,0,RES_hhdet_in_tes!G156/0.086*1000000/RES_hhdet_in_new!G154)</f>
        <v>597.71703063059738</v>
      </c>
      <c r="H156" s="156">
        <f>IF(RES_hhdet_in_tes!H156=0,0,RES_hhdet_in_tes!H156/0.086*1000000/RES_hhdet_in_new!H154)</f>
        <v>594.23122855091265</v>
      </c>
      <c r="I156" s="156">
        <f>IF(RES_hhdet_in_tes!I156=0,0,RES_hhdet_in_tes!I156/0.086*1000000/RES_hhdet_in_new!I154)</f>
        <v>589.94016595190749</v>
      </c>
      <c r="J156" s="156">
        <f>IF(RES_hhdet_in_tes!J156=0,0,RES_hhdet_in_tes!J156/0.086*1000000/RES_hhdet_in_new!J154)</f>
        <v>584.71467469403365</v>
      </c>
      <c r="K156" s="156">
        <f>IF(RES_hhdet_in_tes!K156=0,0,RES_hhdet_in_tes!K156/0.086*1000000/RES_hhdet_in_new!K154)</f>
        <v>591.63848702864993</v>
      </c>
      <c r="L156" s="156">
        <f>IF(RES_hhdet_in_tes!L156=0,0,RES_hhdet_in_tes!L156/0.086*1000000/RES_hhdet_in_new!L154)</f>
        <v>603.76695652362935</v>
      </c>
      <c r="M156" s="156">
        <f>IF(RES_hhdet_in_tes!M156=0,0,RES_hhdet_in_tes!M156/0.086*1000000/RES_hhdet_in_new!M154)</f>
        <v>586.33759902462589</v>
      </c>
      <c r="N156" s="156">
        <f>IF(RES_hhdet_in_tes!N156=0,0,RES_hhdet_in_tes!N156/0.086*1000000/RES_hhdet_in_new!N154)</f>
        <v>593.90135107018057</v>
      </c>
      <c r="O156" s="156">
        <f>IF(RES_hhdet_in_tes!O156=0,0,RES_hhdet_in_tes!O156/0.086*1000000/RES_hhdet_in_new!O154)</f>
        <v>603.37750922875</v>
      </c>
      <c r="P156" s="156">
        <f>IF(RES_hhdet_in_tes!P156=0,0,RES_hhdet_in_tes!P156/0.086*1000000/RES_hhdet_in_new!P154)</f>
        <v>579.60838725610643</v>
      </c>
      <c r="Q156" s="156">
        <f>IF(RES_hhdet_in_tes!Q156=0,0,RES_hhdet_in_tes!Q156/0.086*1000000/RES_hhdet_in_new!Q154)</f>
        <v>588.38780198971028</v>
      </c>
    </row>
    <row r="157" spans="1:17" ht="12" customHeight="1" x14ac:dyDescent="0.25">
      <c r="A157" s="158" t="s">
        <v>62</v>
      </c>
      <c r="B157" s="157"/>
      <c r="C157" s="157">
        <f>IF(SUM(RES_hhdet_in_tes!C158:C159)=0,0,SUM(RES_hhdet_in_tes!C158:C159)/0.086*1000000/SUM(RES_hhdet_in_new!C158:C159))</f>
        <v>653.7178128655363</v>
      </c>
      <c r="D157" s="157">
        <f>IF(SUM(RES_hhdet_in_tes!D158:D159)=0,0,SUM(RES_hhdet_in_tes!D158:D159)/0.086*1000000/SUM(RES_hhdet_in_new!D158:D159))</f>
        <v>663.92660971490102</v>
      </c>
      <c r="E157" s="157">
        <f>IF(SUM(RES_hhdet_in_tes!E158:E159)=0,0,SUM(RES_hhdet_in_tes!E158:E159)/0.086*1000000/SUM(RES_hhdet_in_new!E158:E159))</f>
        <v>671.48199038850862</v>
      </c>
      <c r="F157" s="157">
        <f>IF(SUM(RES_hhdet_in_tes!F158:F159)=0,0,SUM(RES_hhdet_in_tes!F158:F159)/0.086*1000000/SUM(RES_hhdet_in_new!F158:F159))</f>
        <v>655.21695918721355</v>
      </c>
      <c r="G157" s="157">
        <f>IF(SUM(RES_hhdet_in_tes!G158:G159)=0,0,SUM(RES_hhdet_in_tes!G158:G159)/0.086*1000000/SUM(RES_hhdet_in_new!G158:G159))</f>
        <v>644.65906231765155</v>
      </c>
      <c r="H157" s="157">
        <f>IF(SUM(RES_hhdet_in_tes!H158:H159)=0,0,SUM(RES_hhdet_in_tes!H158:H159)/0.086*1000000/SUM(RES_hhdet_in_new!H158:H159))</f>
        <v>640.16170677415528</v>
      </c>
      <c r="I157" s="157">
        <f>IF(SUM(RES_hhdet_in_tes!I158:I159)=0,0,SUM(RES_hhdet_in_tes!I158:I159)/0.086*1000000/SUM(RES_hhdet_in_new!I158:I159))</f>
        <v>658.43967645432326</v>
      </c>
      <c r="J157" s="157">
        <f>IF(SUM(RES_hhdet_in_tes!J158:J159)=0,0,SUM(RES_hhdet_in_tes!J158:J159)/0.086*1000000/SUM(RES_hhdet_in_new!J158:J159))</f>
        <v>638.98242528086871</v>
      </c>
      <c r="K157" s="157">
        <f>IF(SUM(RES_hhdet_in_tes!K158:K159)=0,0,SUM(RES_hhdet_in_tes!K158:K159)/0.086*1000000/SUM(RES_hhdet_in_new!K158:K159))</f>
        <v>675.51653532149601</v>
      </c>
      <c r="L157" s="157">
        <f>IF(SUM(RES_hhdet_in_tes!L158:L159)=0,0,SUM(RES_hhdet_in_tes!L158:L159)/0.086*1000000/SUM(RES_hhdet_in_new!L158:L159))</f>
        <v>655.46106179530318</v>
      </c>
      <c r="M157" s="157">
        <f>IF(SUM(RES_hhdet_in_tes!M158:M159)=0,0,SUM(RES_hhdet_in_tes!M158:M159)/0.086*1000000/SUM(RES_hhdet_in_new!M158:M159))</f>
        <v>669.19040956576509</v>
      </c>
      <c r="N157" s="157">
        <f>IF(SUM(RES_hhdet_in_tes!N158:N159)=0,0,SUM(RES_hhdet_in_tes!N158:N159)/0.086*1000000/SUM(RES_hhdet_in_new!N158:N159))</f>
        <v>704.80279108453158</v>
      </c>
      <c r="O157" s="157">
        <f>IF(SUM(RES_hhdet_in_tes!O158:O159)=0,0,SUM(RES_hhdet_in_tes!O158:O159)/0.086*1000000/SUM(RES_hhdet_in_new!O158:O159))</f>
        <v>667.23781863684007</v>
      </c>
      <c r="P157" s="157">
        <f>IF(SUM(RES_hhdet_in_tes!P158:P159)=0,0,SUM(RES_hhdet_in_tes!P158:P159)/0.086*1000000/SUM(RES_hhdet_in_new!P158:P159))</f>
        <v>712.30960060853613</v>
      </c>
      <c r="Q157" s="157">
        <f>IF(SUM(RES_hhdet_in_tes!Q158:Q159)=0,0,SUM(RES_hhdet_in_tes!Q158:Q159)/0.086*1000000/SUM(RES_hhdet_in_new!Q158:Q159))</f>
        <v>689.99161339949717</v>
      </c>
    </row>
    <row r="158" spans="1:17" ht="12" customHeight="1" x14ac:dyDescent="0.25">
      <c r="A158" s="23" t="s">
        <v>57</v>
      </c>
      <c r="B158" s="156"/>
      <c r="C158" s="156">
        <f>IF(RES_hhdet_in_tes!C158=0,0,RES_hhdet_in_tes!C158/0.086*1000000/RES_hhdet_in_new!C158)</f>
        <v>0</v>
      </c>
      <c r="D158" s="156">
        <f>IF(RES_hhdet_in_tes!D158=0,0,RES_hhdet_in_tes!D158/0.086*1000000/RES_hhdet_in_new!D158)</f>
        <v>0</v>
      </c>
      <c r="E158" s="156">
        <f>IF(RES_hhdet_in_tes!E158=0,0,RES_hhdet_in_tes!E158/0.086*1000000/RES_hhdet_in_new!E158)</f>
        <v>0</v>
      </c>
      <c r="F158" s="156">
        <f>IF(RES_hhdet_in_tes!F158=0,0,RES_hhdet_in_tes!F158/0.086*1000000/RES_hhdet_in_new!F158)</f>
        <v>0</v>
      </c>
      <c r="G158" s="156">
        <f>IF(RES_hhdet_in_tes!G158=0,0,RES_hhdet_in_tes!G158/0.086*1000000/RES_hhdet_in_new!G158)</f>
        <v>0</v>
      </c>
      <c r="H158" s="156">
        <f>IF(RES_hhdet_in_tes!H158=0,0,RES_hhdet_in_tes!H158/0.086*1000000/RES_hhdet_in_new!H158)</f>
        <v>0</v>
      </c>
      <c r="I158" s="156">
        <f>IF(RES_hhdet_in_tes!I158=0,0,RES_hhdet_in_tes!I158/0.086*1000000/RES_hhdet_in_new!I158)</f>
        <v>0</v>
      </c>
      <c r="J158" s="156">
        <f>IF(RES_hhdet_in_tes!J158=0,0,RES_hhdet_in_tes!J158/0.086*1000000/RES_hhdet_in_new!J158)</f>
        <v>0</v>
      </c>
      <c r="K158" s="156">
        <f>IF(RES_hhdet_in_tes!K158=0,0,RES_hhdet_in_tes!K158/0.086*1000000/RES_hhdet_in_new!K158)</f>
        <v>0</v>
      </c>
      <c r="L158" s="156">
        <f>IF(RES_hhdet_in_tes!L158=0,0,RES_hhdet_in_tes!L158/0.086*1000000/RES_hhdet_in_new!L158)</f>
        <v>0</v>
      </c>
      <c r="M158" s="156">
        <f>IF(RES_hhdet_in_tes!M158=0,0,RES_hhdet_in_tes!M158/0.086*1000000/RES_hhdet_in_new!M158)</f>
        <v>0</v>
      </c>
      <c r="N158" s="156">
        <f>IF(RES_hhdet_in_tes!N158=0,0,RES_hhdet_in_tes!N158/0.086*1000000/RES_hhdet_in_new!N158)</f>
        <v>0</v>
      </c>
      <c r="O158" s="156">
        <f>IF(RES_hhdet_in_tes!O158=0,0,RES_hhdet_in_tes!O158/0.086*1000000/RES_hhdet_in_new!O158)</f>
        <v>0</v>
      </c>
      <c r="P158" s="156">
        <f>IF(RES_hhdet_in_tes!P158=0,0,RES_hhdet_in_tes!P158/0.086*1000000/RES_hhdet_in_new!P158)</f>
        <v>0</v>
      </c>
      <c r="Q158" s="156">
        <f>IF(RES_hhdet_in_tes!Q158=0,0,RES_hhdet_in_tes!Q158/0.086*1000000/RES_hhdet_in_new!Q158)</f>
        <v>0</v>
      </c>
    </row>
    <row r="159" spans="1:17" ht="12" customHeight="1" x14ac:dyDescent="0.25">
      <c r="A159" s="29" t="s">
        <v>140</v>
      </c>
      <c r="B159" s="57"/>
      <c r="C159" s="57">
        <f>IF(RES_hhdet_in_tes!C159=0,0,RES_hhdet_in_tes!C159/0.086*1000000/RES_hhdet_in_new!C159)</f>
        <v>653.7178128655363</v>
      </c>
      <c r="D159" s="57">
        <f>IF(RES_hhdet_in_tes!D159=0,0,RES_hhdet_in_tes!D159/0.086*1000000/RES_hhdet_in_new!D159)</f>
        <v>663.92660971490102</v>
      </c>
      <c r="E159" s="57">
        <f>IF(RES_hhdet_in_tes!E159=0,0,RES_hhdet_in_tes!E159/0.086*1000000/RES_hhdet_in_new!E159)</f>
        <v>671.48199038850862</v>
      </c>
      <c r="F159" s="57">
        <f>IF(RES_hhdet_in_tes!F159=0,0,RES_hhdet_in_tes!F159/0.086*1000000/RES_hhdet_in_new!F159)</f>
        <v>655.21695918721355</v>
      </c>
      <c r="G159" s="57">
        <f>IF(RES_hhdet_in_tes!G159=0,0,RES_hhdet_in_tes!G159/0.086*1000000/RES_hhdet_in_new!G159)</f>
        <v>644.65906231765155</v>
      </c>
      <c r="H159" s="57">
        <f>IF(RES_hhdet_in_tes!H159=0,0,RES_hhdet_in_tes!H159/0.086*1000000/RES_hhdet_in_new!H159)</f>
        <v>640.16170677415528</v>
      </c>
      <c r="I159" s="57">
        <f>IF(RES_hhdet_in_tes!I159=0,0,RES_hhdet_in_tes!I159/0.086*1000000/RES_hhdet_in_new!I159)</f>
        <v>658.43967645432326</v>
      </c>
      <c r="J159" s="57">
        <f>IF(RES_hhdet_in_tes!J159=0,0,RES_hhdet_in_tes!J159/0.086*1000000/RES_hhdet_in_new!J159)</f>
        <v>638.98242528086871</v>
      </c>
      <c r="K159" s="57">
        <f>IF(RES_hhdet_in_tes!K159=0,0,RES_hhdet_in_tes!K159/0.086*1000000/RES_hhdet_in_new!K159)</f>
        <v>675.51653532149601</v>
      </c>
      <c r="L159" s="57">
        <f>IF(RES_hhdet_in_tes!L159=0,0,RES_hhdet_in_tes!L159/0.086*1000000/RES_hhdet_in_new!L159)</f>
        <v>655.46106179530318</v>
      </c>
      <c r="M159" s="57">
        <f>IF(RES_hhdet_in_tes!M159=0,0,RES_hhdet_in_tes!M159/0.086*1000000/RES_hhdet_in_new!M159)</f>
        <v>669.19040956576509</v>
      </c>
      <c r="N159" s="57">
        <f>IF(RES_hhdet_in_tes!N159=0,0,RES_hhdet_in_tes!N159/0.086*1000000/RES_hhdet_in_new!N159)</f>
        <v>704.80279108453158</v>
      </c>
      <c r="O159" s="57">
        <f>IF(RES_hhdet_in_tes!O159=0,0,RES_hhdet_in_tes!O159/0.086*1000000/RES_hhdet_in_new!O159)</f>
        <v>667.23781863684007</v>
      </c>
      <c r="P159" s="57">
        <f>IF(RES_hhdet_in_tes!P159=0,0,RES_hhdet_in_tes!P159/0.086*1000000/RES_hhdet_in_new!P159)</f>
        <v>712.30960060853613</v>
      </c>
      <c r="Q159" s="57">
        <f>IF(RES_hhdet_in_tes!Q159=0,0,RES_hhdet_in_tes!Q159/0.086*1000000/RES_hhdet_in_new!Q159)</f>
        <v>689.99161339949717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68">
        <f t="shared" ref="C161" si="136">SUM(C162,C164,C166,C175)</f>
        <v>15897.029298068601</v>
      </c>
      <c r="D161" s="168">
        <f t="shared" ref="D161" si="137">SUM(D162,D164,D166,D175)</f>
        <v>15325.208928572598</v>
      </c>
      <c r="E161" s="168">
        <f t="shared" ref="E161" si="138">SUM(E162,E164,E166,E175)</f>
        <v>15487.515853513609</v>
      </c>
      <c r="F161" s="168">
        <f t="shared" ref="F161" si="139">SUM(F162,F164,F166,F175)</f>
        <v>14406.219068356271</v>
      </c>
      <c r="G161" s="168">
        <f t="shared" ref="G161" si="140">SUM(G162,G164,G166,G175)</f>
        <v>14127.697965904194</v>
      </c>
      <c r="H161" s="168">
        <f t="shared" ref="H161" si="141">SUM(H162,H164,H166,H175)</f>
        <v>13313.461762160223</v>
      </c>
      <c r="I161" s="168">
        <f t="shared" ref="I161" si="142">SUM(I162,I164,I166,I175)</f>
        <v>13920.597840185175</v>
      </c>
      <c r="J161" s="168">
        <f t="shared" ref="J161" si="143">SUM(J162,J164,J166,J175)</f>
        <v>13681.266082791626</v>
      </c>
      <c r="K161" s="168">
        <f t="shared" ref="K161" si="144">SUM(K162,K164,K166,K175)</f>
        <v>13712.790790900348</v>
      </c>
      <c r="L161" s="168">
        <f t="shared" ref="L161" si="145">SUM(L162,L164,L166,L175)</f>
        <v>15135.333569450111</v>
      </c>
      <c r="M161" s="168">
        <f t="shared" ref="M161" si="146">SUM(M162,M164,M166,M175)</f>
        <v>14313.738231015255</v>
      </c>
      <c r="N161" s="168">
        <f t="shared" ref="N161" si="147">SUM(N162,N164,N166,N175)</f>
        <v>0</v>
      </c>
      <c r="O161" s="168">
        <f t="shared" ref="O161" si="148">SUM(O162,O164,O166,O175)</f>
        <v>15440.653076955821</v>
      </c>
      <c r="P161" s="168">
        <f t="shared" ref="P161" si="149">SUM(P162,P164,P166,P175)</f>
        <v>14414.32094453424</v>
      </c>
      <c r="Q161" s="168">
        <f t="shared" ref="Q161" si="150">SUM(Q162,Q164,Q166,Q175)</f>
        <v>0</v>
      </c>
    </row>
    <row r="162" spans="1:17" ht="12.95" customHeight="1" x14ac:dyDescent="0.25">
      <c r="A162" s="158" t="s">
        <v>65</v>
      </c>
      <c r="B162" s="157"/>
      <c r="C162" s="157">
        <f t="shared" ref="C162:Q162" si="151">C163</f>
        <v>12051.04495027992</v>
      </c>
      <c r="D162" s="157">
        <f t="shared" si="151"/>
        <v>11480.406515785608</v>
      </c>
      <c r="E162" s="157">
        <f t="shared" si="151"/>
        <v>11640.35685140151</v>
      </c>
      <c r="F162" s="157">
        <f t="shared" si="151"/>
        <v>10629.476899608404</v>
      </c>
      <c r="G162" s="157">
        <f t="shared" si="151"/>
        <v>10332.863480600994</v>
      </c>
      <c r="H162" s="157">
        <f t="shared" si="151"/>
        <v>9557.2471288063207</v>
      </c>
      <c r="I162" s="157">
        <f t="shared" si="151"/>
        <v>9949.5388360768939</v>
      </c>
      <c r="J162" s="157">
        <f t="shared" si="151"/>
        <v>9728.8578675650497</v>
      </c>
      <c r="K162" s="157">
        <f t="shared" si="151"/>
        <v>9649.5392160193205</v>
      </c>
      <c r="L162" s="157">
        <f t="shared" si="151"/>
        <v>11075.195233123366</v>
      </c>
      <c r="M162" s="157">
        <f t="shared" si="151"/>
        <v>10130.572802072358</v>
      </c>
      <c r="N162" s="157">
        <f t="shared" si="151"/>
        <v>0</v>
      </c>
      <c r="O162" s="157">
        <f t="shared" si="151"/>
        <v>11250.362549947835</v>
      </c>
      <c r="P162" s="157">
        <f t="shared" si="151"/>
        <v>10077.232929397418</v>
      </c>
      <c r="Q162" s="157">
        <f t="shared" si="151"/>
        <v>0</v>
      </c>
    </row>
    <row r="163" spans="1:17" ht="12" customHeight="1" x14ac:dyDescent="0.25">
      <c r="A163" s="23" t="s">
        <v>60</v>
      </c>
      <c r="B163" s="57"/>
      <c r="C163" s="57">
        <f>IF(RES_hhdet_in_tes!C163=0,0,RES_hhdet_in_tes!C163/0.086*1000000/RES_hhdet_in_new!C163)</f>
        <v>12051.04495027992</v>
      </c>
      <c r="D163" s="57">
        <f>IF(RES_hhdet_in_tes!D163=0,0,RES_hhdet_in_tes!D163/0.086*1000000/RES_hhdet_in_new!D163)</f>
        <v>11480.406515785608</v>
      </c>
      <c r="E163" s="57">
        <f>IF(RES_hhdet_in_tes!E163=0,0,RES_hhdet_in_tes!E163/0.086*1000000/RES_hhdet_in_new!E163)</f>
        <v>11640.35685140151</v>
      </c>
      <c r="F163" s="57">
        <f>IF(RES_hhdet_in_tes!F163=0,0,RES_hhdet_in_tes!F163/0.086*1000000/RES_hhdet_in_new!F163)</f>
        <v>10629.476899608404</v>
      </c>
      <c r="G163" s="57">
        <f>IF(RES_hhdet_in_tes!G163=0,0,RES_hhdet_in_tes!G163/0.086*1000000/RES_hhdet_in_new!G163)</f>
        <v>10332.863480600994</v>
      </c>
      <c r="H163" s="57">
        <f>IF(RES_hhdet_in_tes!H163=0,0,RES_hhdet_in_tes!H163/0.086*1000000/RES_hhdet_in_new!H163)</f>
        <v>9557.2471288063207</v>
      </c>
      <c r="I163" s="57">
        <f>IF(RES_hhdet_in_tes!I163=0,0,RES_hhdet_in_tes!I163/0.086*1000000/RES_hhdet_in_new!I163)</f>
        <v>9949.5388360768939</v>
      </c>
      <c r="J163" s="57">
        <f>IF(RES_hhdet_in_tes!J163=0,0,RES_hhdet_in_tes!J163/0.086*1000000/RES_hhdet_in_new!J163)</f>
        <v>9728.8578675650497</v>
      </c>
      <c r="K163" s="57">
        <f>IF(RES_hhdet_in_tes!K163=0,0,RES_hhdet_in_tes!K163/0.086*1000000/RES_hhdet_in_new!K163)</f>
        <v>9649.5392160193205</v>
      </c>
      <c r="L163" s="57">
        <f>IF(RES_hhdet_in_tes!L163=0,0,RES_hhdet_in_tes!L163/0.086*1000000/RES_hhdet_in_new!L163)</f>
        <v>11075.195233123366</v>
      </c>
      <c r="M163" s="57">
        <f>IF(RES_hhdet_in_tes!M163=0,0,RES_hhdet_in_tes!M163/0.086*1000000/RES_hhdet_in_new!M163)</f>
        <v>10130.572802072358</v>
      </c>
      <c r="N163" s="57">
        <f>IF(RES_hhdet_in_tes!N163=0,0,RES_hhdet_in_tes!N163/0.086*1000000/RES_hhdet_in_new!N163)</f>
        <v>0</v>
      </c>
      <c r="O163" s="57">
        <f>IF(RES_hhdet_in_tes!O163=0,0,RES_hhdet_in_tes!O163/0.086*1000000/RES_hhdet_in_new!O163)</f>
        <v>11250.362549947835</v>
      </c>
      <c r="P163" s="57">
        <f>IF(RES_hhdet_in_tes!P163=0,0,RES_hhdet_in_tes!P163/0.086*1000000/RES_hhdet_in_new!P163)</f>
        <v>10077.232929397418</v>
      </c>
      <c r="Q163" s="57">
        <f>IF(RES_hhdet_in_tes!Q163=0,0,RES_hhdet_in_tes!Q163/0.086*1000000/RES_hhdet_in_new!Q163)</f>
        <v>0</v>
      </c>
    </row>
    <row r="164" spans="1:17" ht="12.95" customHeight="1" x14ac:dyDescent="0.25">
      <c r="A164" s="158" t="s">
        <v>112</v>
      </c>
      <c r="B164" s="157"/>
      <c r="C164" s="157">
        <f t="shared" ref="C164:Q164" si="152">C165</f>
        <v>1359.3748090814499</v>
      </c>
      <c r="D164" s="157">
        <f t="shared" si="152"/>
        <v>1342.8047616111996</v>
      </c>
      <c r="E164" s="157">
        <f t="shared" si="152"/>
        <v>1341.8907300608896</v>
      </c>
      <c r="F164" s="157">
        <f t="shared" si="152"/>
        <v>1332.0894623956412</v>
      </c>
      <c r="G164" s="157">
        <f t="shared" si="152"/>
        <v>1345.641629972886</v>
      </c>
      <c r="H164" s="157">
        <f t="shared" si="152"/>
        <v>1345.6685337007268</v>
      </c>
      <c r="I164" s="157">
        <f t="shared" si="152"/>
        <v>1423.7438982279075</v>
      </c>
      <c r="J164" s="157">
        <f t="shared" si="152"/>
        <v>1531.3550109094192</v>
      </c>
      <c r="K164" s="157">
        <f t="shared" si="152"/>
        <v>1553.6382837729682</v>
      </c>
      <c r="L164" s="157">
        <f t="shared" si="152"/>
        <v>1592.585277800664</v>
      </c>
      <c r="M164" s="157">
        <f t="shared" si="152"/>
        <v>1610.2735866874011</v>
      </c>
      <c r="N164" s="157">
        <f t="shared" si="152"/>
        <v>0</v>
      </c>
      <c r="O164" s="157">
        <f t="shared" si="152"/>
        <v>1655.6569514082025</v>
      </c>
      <c r="P164" s="157">
        <f t="shared" si="152"/>
        <v>1655.7695029545328</v>
      </c>
      <c r="Q164" s="157">
        <f t="shared" si="152"/>
        <v>0</v>
      </c>
    </row>
    <row r="165" spans="1:17" ht="12" customHeight="1" x14ac:dyDescent="0.25">
      <c r="A165" s="23" t="s">
        <v>60</v>
      </c>
      <c r="B165" s="156"/>
      <c r="C165" s="156">
        <f>IF(RES_hhdet_in_tes!C165=0,0,RES_hhdet_in_tes!C165/0.086*1000000/RES_hhdet_in_new!C165)</f>
        <v>1359.3748090814499</v>
      </c>
      <c r="D165" s="156">
        <f>IF(RES_hhdet_in_tes!D165=0,0,RES_hhdet_in_tes!D165/0.086*1000000/RES_hhdet_in_new!D165)</f>
        <v>1342.8047616111996</v>
      </c>
      <c r="E165" s="156">
        <f>IF(RES_hhdet_in_tes!E165=0,0,RES_hhdet_in_tes!E165/0.086*1000000/RES_hhdet_in_new!E165)</f>
        <v>1341.8907300608896</v>
      </c>
      <c r="F165" s="156">
        <f>IF(RES_hhdet_in_tes!F165=0,0,RES_hhdet_in_tes!F165/0.086*1000000/RES_hhdet_in_new!F165)</f>
        <v>1332.0894623956412</v>
      </c>
      <c r="G165" s="156">
        <f>IF(RES_hhdet_in_tes!G165=0,0,RES_hhdet_in_tes!G165/0.086*1000000/RES_hhdet_in_new!G165)</f>
        <v>1345.641629972886</v>
      </c>
      <c r="H165" s="156">
        <f>IF(RES_hhdet_in_tes!H165=0,0,RES_hhdet_in_tes!H165/0.086*1000000/RES_hhdet_in_new!H165)</f>
        <v>1345.6685337007268</v>
      </c>
      <c r="I165" s="156">
        <f>IF(RES_hhdet_in_tes!I165=0,0,RES_hhdet_in_tes!I165/0.086*1000000/RES_hhdet_in_new!I165)</f>
        <v>1423.7438982279075</v>
      </c>
      <c r="J165" s="156">
        <f>IF(RES_hhdet_in_tes!J165=0,0,RES_hhdet_in_tes!J165/0.086*1000000/RES_hhdet_in_new!J165)</f>
        <v>1531.3550109094192</v>
      </c>
      <c r="K165" s="156">
        <f>IF(RES_hhdet_in_tes!K165=0,0,RES_hhdet_in_tes!K165/0.086*1000000/RES_hhdet_in_new!K165)</f>
        <v>1553.6382837729682</v>
      </c>
      <c r="L165" s="156">
        <f>IF(RES_hhdet_in_tes!L165=0,0,RES_hhdet_in_tes!L165/0.086*1000000/RES_hhdet_in_new!L165)</f>
        <v>1592.585277800664</v>
      </c>
      <c r="M165" s="156">
        <f>IF(RES_hhdet_in_tes!M165=0,0,RES_hhdet_in_tes!M165/0.086*1000000/RES_hhdet_in_new!M165)</f>
        <v>1610.2735866874011</v>
      </c>
      <c r="N165" s="156">
        <f>IF(RES_hhdet_in_tes!N165=0,0,RES_hhdet_in_tes!N165/0.086*1000000/RES_hhdet_in_new!N165)</f>
        <v>0</v>
      </c>
      <c r="O165" s="156">
        <f>IF(RES_hhdet_in_tes!O165=0,0,RES_hhdet_in_tes!O165/0.086*1000000/RES_hhdet_in_new!O165)</f>
        <v>1655.6569514082025</v>
      </c>
      <c r="P165" s="156">
        <f>IF(RES_hhdet_in_tes!P165=0,0,RES_hhdet_in_tes!P165/0.086*1000000/RES_hhdet_in_new!P165)</f>
        <v>1655.7695029545328</v>
      </c>
      <c r="Q165" s="156">
        <f>IF(RES_hhdet_in_tes!Q165=0,0,RES_hhdet_in_tes!Q165/0.086*1000000/RES_hhdet_in_new!Q165)</f>
        <v>0</v>
      </c>
    </row>
    <row r="166" spans="1:17" ht="12" customHeight="1" x14ac:dyDescent="0.25">
      <c r="A166" s="158" t="s">
        <v>63</v>
      </c>
      <c r="B166" s="157"/>
      <c r="C166" s="157">
        <f>IF(SUM(RES_hhdet_in_tes!C167:C168,RES_hhdet_in_tes!C171:C172)=0,0,SUM(RES_hhdet_in_tes!C167:C168,RES_hhdet_in_tes!C171:C172)/0.086*1000000/SUM(RES_hhdet_in_new!C167:C168,RES_hhdet_in_new!C171:C172))</f>
        <v>1832.9119507437783</v>
      </c>
      <c r="D166" s="157">
        <f>IF(SUM(RES_hhdet_in_tes!D167:D168,RES_hhdet_in_tes!D171:D172)=0,0,SUM(RES_hhdet_in_tes!D167:D168,RES_hhdet_in_tes!D171:D172)/0.086*1000000/SUM(RES_hhdet_in_new!D167:D168,RES_hhdet_in_new!D171:D172))</f>
        <v>1838.1170117596769</v>
      </c>
      <c r="E166" s="157">
        <f>IF(SUM(RES_hhdet_in_tes!E167:E168,RES_hhdet_in_tes!E171:E172)=0,0,SUM(RES_hhdet_in_tes!E167:E168,RES_hhdet_in_tes!E171:E172)/0.086*1000000/SUM(RES_hhdet_in_new!E167:E168,RES_hhdet_in_new!E171:E172))</f>
        <v>1833.8559162991571</v>
      </c>
      <c r="F166" s="157">
        <f>IF(SUM(RES_hhdet_in_tes!F167:F168,RES_hhdet_in_tes!F171:F172)=0,0,SUM(RES_hhdet_in_tes!F167:F168,RES_hhdet_in_tes!F171:F172)/0.086*1000000/SUM(RES_hhdet_in_new!F167:F168,RES_hhdet_in_new!F171:F172))</f>
        <v>1789.5328613213546</v>
      </c>
      <c r="G166" s="157">
        <f>IF(SUM(RES_hhdet_in_tes!G167:G168,RES_hhdet_in_tes!G171:G172)=0,0,SUM(RES_hhdet_in_tes!G167:G168,RES_hhdet_in_tes!G171:G172)/0.086*1000000/SUM(RES_hhdet_in_new!G167:G168,RES_hhdet_in_new!G171:G172))</f>
        <v>1804.646737678768</v>
      </c>
      <c r="H166" s="157">
        <f>IF(SUM(RES_hhdet_in_tes!H167:H168,RES_hhdet_in_tes!H171:H172)=0,0,SUM(RES_hhdet_in_tes!H167:H168,RES_hhdet_in_tes!H171:H172)/0.086*1000000/SUM(RES_hhdet_in_new!H167:H168,RES_hhdet_in_new!H171:H172))</f>
        <v>1770.4982143152663</v>
      </c>
      <c r="I166" s="157">
        <f>IF(SUM(RES_hhdet_in_tes!I167:I168,RES_hhdet_in_tes!I171:I172)=0,0,SUM(RES_hhdet_in_tes!I167:I168,RES_hhdet_in_tes!I171:I172)/0.086*1000000/SUM(RES_hhdet_in_new!I167:I168,RES_hhdet_in_new!I171:I172))</f>
        <v>1889.0016438720481</v>
      </c>
      <c r="J166" s="157">
        <f>IF(SUM(RES_hhdet_in_tes!J167:J168,RES_hhdet_in_tes!J171:J172)=0,0,SUM(RES_hhdet_in_tes!J167:J168,RES_hhdet_in_tes!J171:J172)/0.086*1000000/SUM(RES_hhdet_in_new!J167:J168,RES_hhdet_in_new!J171:J172))</f>
        <v>1782.1799433459441</v>
      </c>
      <c r="K166" s="157">
        <f>IF(SUM(RES_hhdet_in_tes!K167:K168,RES_hhdet_in_tes!K171:K172)=0,0,SUM(RES_hhdet_in_tes!K167:K168,RES_hhdet_in_tes!K171:K172)/0.086*1000000/SUM(RES_hhdet_in_new!K167:K168,RES_hhdet_in_new!K171:K172))</f>
        <v>1834.2047661686081</v>
      </c>
      <c r="L166" s="157">
        <f>IF(SUM(RES_hhdet_in_tes!L167:L168,RES_hhdet_in_tes!L171:L172)=0,0,SUM(RES_hhdet_in_tes!L167:L168,RES_hhdet_in_tes!L171:L172)/0.086*1000000/SUM(RES_hhdet_in_new!L167:L168,RES_hhdet_in_new!L171:L172))</f>
        <v>1812.185851356543</v>
      </c>
      <c r="M166" s="157">
        <f>IF(SUM(RES_hhdet_in_tes!M167:M168,RES_hhdet_in_tes!M171:M172)=0,0,SUM(RES_hhdet_in_tes!M167:M168,RES_hhdet_in_tes!M171:M172)/0.086*1000000/SUM(RES_hhdet_in_new!M167:M168,RES_hhdet_in_new!M171:M172))</f>
        <v>1903.7939880428364</v>
      </c>
      <c r="N166" s="157">
        <f>IF(SUM(RES_hhdet_in_tes!N167:N168,RES_hhdet_in_tes!N171:N172)=0,0,SUM(RES_hhdet_in_tes!N167:N168,RES_hhdet_in_tes!N171:N172)/0.086*1000000/SUM(RES_hhdet_in_new!N167:N168,RES_hhdet_in_new!N171:N172))</f>
        <v>0</v>
      </c>
      <c r="O166" s="157">
        <f>IF(SUM(RES_hhdet_in_tes!O167:O168,RES_hhdet_in_tes!O171:O172)=0,0,SUM(RES_hhdet_in_tes!O167:O168,RES_hhdet_in_tes!O171:O172)/0.086*1000000/SUM(RES_hhdet_in_new!O167:O168,RES_hhdet_in_new!O171:O172))</f>
        <v>1867.4785507301283</v>
      </c>
      <c r="P166" s="157">
        <f>IF(SUM(RES_hhdet_in_tes!P167:P168,RES_hhdet_in_tes!P171:P172)=0,0,SUM(RES_hhdet_in_tes!P167:P168,RES_hhdet_in_tes!P171:P172)/0.086*1000000/SUM(RES_hhdet_in_new!P167:P168,RES_hhdet_in_new!P171:P172))</f>
        <v>1969.0928670964668</v>
      </c>
      <c r="Q166" s="157">
        <f>IF(SUM(RES_hhdet_in_tes!Q167:Q168,RES_hhdet_in_tes!Q171:Q172)=0,0,SUM(RES_hhdet_in_tes!Q167:Q168,RES_hhdet_in_tes!Q171:Q172)/0.086*1000000/SUM(RES_hhdet_in_new!Q167:Q168,RES_hhdet_in_new!Q171:Q172))</f>
        <v>0</v>
      </c>
    </row>
    <row r="167" spans="1:17" ht="12" customHeight="1" x14ac:dyDescent="0.25">
      <c r="A167" s="167" t="s">
        <v>144</v>
      </c>
      <c r="B167" s="132"/>
      <c r="C167" s="132">
        <f>IF(RES_hhdet_in_tes!C167=0,0,RES_hhdet_in_tes!C167/0.086*1000000/RES_hhdet_in_new!C167)</f>
        <v>0</v>
      </c>
      <c r="D167" s="132">
        <f>IF(RES_hhdet_in_tes!D167=0,0,RES_hhdet_in_tes!D167/0.086*1000000/RES_hhdet_in_new!D167)</f>
        <v>0</v>
      </c>
      <c r="E167" s="132">
        <f>IF(RES_hhdet_in_tes!E167=0,0,RES_hhdet_in_tes!E167/0.086*1000000/RES_hhdet_in_new!E167)</f>
        <v>0</v>
      </c>
      <c r="F167" s="132">
        <f>IF(RES_hhdet_in_tes!F167=0,0,RES_hhdet_in_tes!F167/0.086*1000000/RES_hhdet_in_new!F167)</f>
        <v>0</v>
      </c>
      <c r="G167" s="132">
        <f>IF(RES_hhdet_in_tes!G167=0,0,RES_hhdet_in_tes!G167/0.086*1000000/RES_hhdet_in_new!G167)</f>
        <v>0</v>
      </c>
      <c r="H167" s="132">
        <f>IF(RES_hhdet_in_tes!H167=0,0,RES_hhdet_in_tes!H167/0.086*1000000/RES_hhdet_in_new!H167)</f>
        <v>0</v>
      </c>
      <c r="I167" s="132">
        <f>IF(RES_hhdet_in_tes!I167=0,0,RES_hhdet_in_tes!I167/0.086*1000000/RES_hhdet_in_new!I167)</f>
        <v>0</v>
      </c>
      <c r="J167" s="132">
        <f>IF(RES_hhdet_in_tes!J167=0,0,RES_hhdet_in_tes!J167/0.086*1000000/RES_hhdet_in_new!J167)</f>
        <v>0</v>
      </c>
      <c r="K167" s="132">
        <f>IF(RES_hhdet_in_tes!K167=0,0,RES_hhdet_in_tes!K167/0.086*1000000/RES_hhdet_in_new!K167)</f>
        <v>0</v>
      </c>
      <c r="L167" s="132">
        <f>IF(RES_hhdet_in_tes!L167=0,0,RES_hhdet_in_tes!L167/0.086*1000000/RES_hhdet_in_new!L167)</f>
        <v>0</v>
      </c>
      <c r="M167" s="132">
        <f>IF(RES_hhdet_in_tes!M167=0,0,RES_hhdet_in_tes!M167/0.086*1000000/RES_hhdet_in_new!M167)</f>
        <v>0</v>
      </c>
      <c r="N167" s="132">
        <f>IF(RES_hhdet_in_tes!N167=0,0,RES_hhdet_in_tes!N167/0.086*1000000/RES_hhdet_in_new!N167)</f>
        <v>0</v>
      </c>
      <c r="O167" s="132">
        <f>IF(RES_hhdet_in_tes!O167=0,0,RES_hhdet_in_tes!O167/0.086*1000000/RES_hhdet_in_new!O167)</f>
        <v>0</v>
      </c>
      <c r="P167" s="132">
        <f>IF(RES_hhdet_in_tes!P167=0,0,RES_hhdet_in_tes!P167/0.086*1000000/RES_hhdet_in_new!P167)</f>
        <v>0</v>
      </c>
      <c r="Q167" s="132">
        <f>IF(RES_hhdet_in_tes!Q167=0,0,RES_hhdet_in_tes!Q167/0.086*1000000/RES_hhdet_in_new!Q167)</f>
        <v>0</v>
      </c>
    </row>
    <row r="168" spans="1:17" ht="12" customHeight="1" x14ac:dyDescent="0.25">
      <c r="A168" s="167" t="s">
        <v>143</v>
      </c>
      <c r="B168" s="132"/>
      <c r="C168" s="132">
        <f>IF(RES_hhdet_in_tes!C168=0,0,RES_hhdet_in_tes!C168/0.086*1000000/RES_hhdet_in_new!C168)</f>
        <v>0</v>
      </c>
      <c r="D168" s="132">
        <f>IF(RES_hhdet_in_tes!D168=0,0,RES_hhdet_in_tes!D168/0.086*1000000/RES_hhdet_in_new!D168)</f>
        <v>0</v>
      </c>
      <c r="E168" s="132">
        <f>IF(RES_hhdet_in_tes!E168=0,0,RES_hhdet_in_tes!E168/0.086*1000000/RES_hhdet_in_new!E168)</f>
        <v>0</v>
      </c>
      <c r="F168" s="132">
        <f>IF(RES_hhdet_in_tes!F168=0,0,RES_hhdet_in_tes!F168/0.086*1000000/RES_hhdet_in_new!F168)</f>
        <v>0</v>
      </c>
      <c r="G168" s="132">
        <f>IF(RES_hhdet_in_tes!G168=0,0,RES_hhdet_in_tes!G168/0.086*1000000/RES_hhdet_in_new!G168)</f>
        <v>0</v>
      </c>
      <c r="H168" s="132">
        <f>IF(RES_hhdet_in_tes!H168=0,0,RES_hhdet_in_tes!H168/0.086*1000000/RES_hhdet_in_new!H168)</f>
        <v>0</v>
      </c>
      <c r="I168" s="132">
        <f>IF(RES_hhdet_in_tes!I168=0,0,RES_hhdet_in_tes!I168/0.086*1000000/RES_hhdet_in_new!I168)</f>
        <v>0</v>
      </c>
      <c r="J168" s="132">
        <f>IF(RES_hhdet_in_tes!J168=0,0,RES_hhdet_in_tes!J168/0.086*1000000/RES_hhdet_in_new!J168)</f>
        <v>0</v>
      </c>
      <c r="K168" s="132">
        <f>IF(RES_hhdet_in_tes!K168=0,0,RES_hhdet_in_tes!K168/0.086*1000000/RES_hhdet_in_new!K168)</f>
        <v>0</v>
      </c>
      <c r="L168" s="132">
        <f>IF(RES_hhdet_in_tes!L168=0,0,RES_hhdet_in_tes!L168/0.086*1000000/RES_hhdet_in_new!L168)</f>
        <v>0</v>
      </c>
      <c r="M168" s="132">
        <f>IF(RES_hhdet_in_tes!M168=0,0,RES_hhdet_in_tes!M168/0.086*1000000/RES_hhdet_in_new!M168)</f>
        <v>0</v>
      </c>
      <c r="N168" s="132">
        <f>IF(RES_hhdet_in_tes!N168=0,0,RES_hhdet_in_tes!N168/0.086*1000000/RES_hhdet_in_new!N168)</f>
        <v>0</v>
      </c>
      <c r="O168" s="132">
        <f>IF(RES_hhdet_in_tes!O168=0,0,RES_hhdet_in_tes!O168/0.086*1000000/RES_hhdet_in_new!O168)</f>
        <v>0</v>
      </c>
      <c r="P168" s="132">
        <f>IF(RES_hhdet_in_tes!P168=0,0,RES_hhdet_in_tes!P168/0.086*1000000/RES_hhdet_in_new!P168)</f>
        <v>0</v>
      </c>
      <c r="Q168" s="132">
        <f>IF(RES_hhdet_in_tes!Q168=0,0,RES_hhdet_in_tes!Q168/0.086*1000000/RES_hhdet_in_new!Q168)</f>
        <v>0</v>
      </c>
    </row>
    <row r="169" spans="1:17" ht="12" customHeight="1" x14ac:dyDescent="0.25">
      <c r="A169" s="166" t="s">
        <v>57</v>
      </c>
      <c r="B169" s="165"/>
      <c r="C169" s="165">
        <f>IF(RES_hhdet_in_tes!C169=0,0,RES_hhdet_in_tes!C169/0.086*1000000/RES_hhdet_in_new!C168)</f>
        <v>0</v>
      </c>
      <c r="D169" s="165">
        <f>IF(RES_hhdet_in_tes!D169=0,0,RES_hhdet_in_tes!D169/0.086*1000000/RES_hhdet_in_new!D168)</f>
        <v>0</v>
      </c>
      <c r="E169" s="165">
        <f>IF(RES_hhdet_in_tes!E169=0,0,RES_hhdet_in_tes!E169/0.086*1000000/RES_hhdet_in_new!E168)</f>
        <v>0</v>
      </c>
      <c r="F169" s="165">
        <f>IF(RES_hhdet_in_tes!F169=0,0,RES_hhdet_in_tes!F169/0.086*1000000/RES_hhdet_in_new!F168)</f>
        <v>0</v>
      </c>
      <c r="G169" s="165">
        <f>IF(RES_hhdet_in_tes!G169=0,0,RES_hhdet_in_tes!G169/0.086*1000000/RES_hhdet_in_new!G168)</f>
        <v>0</v>
      </c>
      <c r="H169" s="165">
        <f>IF(RES_hhdet_in_tes!H169=0,0,RES_hhdet_in_tes!H169/0.086*1000000/RES_hhdet_in_new!H168)</f>
        <v>0</v>
      </c>
      <c r="I169" s="165">
        <f>IF(RES_hhdet_in_tes!I169=0,0,RES_hhdet_in_tes!I169/0.086*1000000/RES_hhdet_in_new!I168)</f>
        <v>0</v>
      </c>
      <c r="J169" s="165">
        <f>IF(RES_hhdet_in_tes!J169=0,0,RES_hhdet_in_tes!J169/0.086*1000000/RES_hhdet_in_new!J168)</f>
        <v>0</v>
      </c>
      <c r="K169" s="165">
        <f>IF(RES_hhdet_in_tes!K169=0,0,RES_hhdet_in_tes!K169/0.086*1000000/RES_hhdet_in_new!K168)</f>
        <v>0</v>
      </c>
      <c r="L169" s="165">
        <f>IF(RES_hhdet_in_tes!L169=0,0,RES_hhdet_in_tes!L169/0.086*1000000/RES_hhdet_in_new!L168)</f>
        <v>0</v>
      </c>
      <c r="M169" s="165">
        <f>IF(RES_hhdet_in_tes!M169=0,0,RES_hhdet_in_tes!M169/0.086*1000000/RES_hhdet_in_new!M168)</f>
        <v>0</v>
      </c>
      <c r="N169" s="165">
        <f>IF(RES_hhdet_in_tes!N169=0,0,RES_hhdet_in_tes!N169/0.086*1000000/RES_hhdet_in_new!N168)</f>
        <v>0</v>
      </c>
      <c r="O169" s="165">
        <f>IF(RES_hhdet_in_tes!O169=0,0,RES_hhdet_in_tes!O169/0.086*1000000/RES_hhdet_in_new!O168)</f>
        <v>0</v>
      </c>
      <c r="P169" s="165">
        <f>IF(RES_hhdet_in_tes!P169=0,0,RES_hhdet_in_tes!P169/0.086*1000000/RES_hhdet_in_new!P168)</f>
        <v>0</v>
      </c>
      <c r="Q169" s="165">
        <f>IF(RES_hhdet_in_tes!Q169=0,0,RES_hhdet_in_tes!Q169/0.086*1000000/RES_hhdet_in_new!Q168)</f>
        <v>0</v>
      </c>
    </row>
    <row r="170" spans="1:17" ht="12" customHeight="1" x14ac:dyDescent="0.25">
      <c r="A170" s="147" t="s">
        <v>59</v>
      </c>
      <c r="B170" s="164"/>
      <c r="C170" s="164">
        <f>IF(RES_hhdet_in_tes!C170=0,0,RES_hhdet_in_tes!C170/0.086*1000000/RES_hhdet_in_new!C168)</f>
        <v>0</v>
      </c>
      <c r="D170" s="164">
        <f>IF(RES_hhdet_in_tes!D170=0,0,RES_hhdet_in_tes!D170/0.086*1000000/RES_hhdet_in_new!D168)</f>
        <v>0</v>
      </c>
      <c r="E170" s="164">
        <f>IF(RES_hhdet_in_tes!E170=0,0,RES_hhdet_in_tes!E170/0.086*1000000/RES_hhdet_in_new!E168)</f>
        <v>0</v>
      </c>
      <c r="F170" s="164">
        <f>IF(RES_hhdet_in_tes!F170=0,0,RES_hhdet_in_tes!F170/0.086*1000000/RES_hhdet_in_new!F168)</f>
        <v>0</v>
      </c>
      <c r="G170" s="164">
        <f>IF(RES_hhdet_in_tes!G170=0,0,RES_hhdet_in_tes!G170/0.086*1000000/RES_hhdet_in_new!G168)</f>
        <v>0</v>
      </c>
      <c r="H170" s="164">
        <f>IF(RES_hhdet_in_tes!H170=0,0,RES_hhdet_in_tes!H170/0.086*1000000/RES_hhdet_in_new!H168)</f>
        <v>0</v>
      </c>
      <c r="I170" s="164">
        <f>IF(RES_hhdet_in_tes!I170=0,0,RES_hhdet_in_tes!I170/0.086*1000000/RES_hhdet_in_new!I168)</f>
        <v>0</v>
      </c>
      <c r="J170" s="164">
        <f>IF(RES_hhdet_in_tes!J170=0,0,RES_hhdet_in_tes!J170/0.086*1000000/RES_hhdet_in_new!J168)</f>
        <v>0</v>
      </c>
      <c r="K170" s="164">
        <f>IF(RES_hhdet_in_tes!K170=0,0,RES_hhdet_in_tes!K170/0.086*1000000/RES_hhdet_in_new!K168)</f>
        <v>0</v>
      </c>
      <c r="L170" s="164">
        <f>IF(RES_hhdet_in_tes!L170=0,0,RES_hhdet_in_tes!L170/0.086*1000000/RES_hhdet_in_new!L168)</f>
        <v>0</v>
      </c>
      <c r="M170" s="164">
        <f>IF(RES_hhdet_in_tes!M170=0,0,RES_hhdet_in_tes!M170/0.086*1000000/RES_hhdet_in_new!M168)</f>
        <v>0</v>
      </c>
      <c r="N170" s="164">
        <f>IF(RES_hhdet_in_tes!N170=0,0,RES_hhdet_in_tes!N170/0.086*1000000/RES_hhdet_in_new!N168)</f>
        <v>0</v>
      </c>
      <c r="O170" s="164">
        <f>IF(RES_hhdet_in_tes!O170=0,0,RES_hhdet_in_tes!O170/0.086*1000000/RES_hhdet_in_new!O168)</f>
        <v>0</v>
      </c>
      <c r="P170" s="164">
        <f>IF(RES_hhdet_in_tes!P170=0,0,RES_hhdet_in_tes!P170/0.086*1000000/RES_hhdet_in_new!P168)</f>
        <v>0</v>
      </c>
      <c r="Q170" s="164">
        <f>IF(RES_hhdet_in_tes!Q170=0,0,RES_hhdet_in_tes!Q170/0.086*1000000/RES_hhdet_in_new!Q168)</f>
        <v>0</v>
      </c>
    </row>
    <row r="171" spans="1:17" ht="12" customHeight="1" x14ac:dyDescent="0.25">
      <c r="A171" s="163" t="s">
        <v>142</v>
      </c>
      <c r="B171" s="162"/>
      <c r="C171" s="162">
        <f>IF(RES_hhdet_in_tes!C171=0,0,RES_hhdet_in_tes!C171/0.086*1000000/RES_hhdet_in_new!C171)</f>
        <v>1869.4180491288068</v>
      </c>
      <c r="D171" s="162">
        <f>IF(RES_hhdet_in_tes!D171=0,0,RES_hhdet_in_tes!D171/0.086*1000000/RES_hhdet_in_new!D171)</f>
        <v>1864.9859403570617</v>
      </c>
      <c r="E171" s="162">
        <f>IF(RES_hhdet_in_tes!E171=0,0,RES_hhdet_in_tes!E171/0.086*1000000/RES_hhdet_in_new!E171)</f>
        <v>1862.9377342835808</v>
      </c>
      <c r="F171" s="162">
        <f>IF(RES_hhdet_in_tes!F171=0,0,RES_hhdet_in_tes!F171/0.086*1000000/RES_hhdet_in_new!F171)</f>
        <v>1803.0670761198489</v>
      </c>
      <c r="G171" s="162">
        <f>IF(RES_hhdet_in_tes!G171=0,0,RES_hhdet_in_tes!G171/0.086*1000000/RES_hhdet_in_new!G171)</f>
        <v>0</v>
      </c>
      <c r="H171" s="162">
        <f>IF(RES_hhdet_in_tes!H171=0,0,RES_hhdet_in_tes!H171/0.086*1000000/RES_hhdet_in_new!H171)</f>
        <v>0</v>
      </c>
      <c r="I171" s="162">
        <f>IF(RES_hhdet_in_tes!I171=0,0,RES_hhdet_in_tes!I171/0.086*1000000/RES_hhdet_in_new!I171)</f>
        <v>1921.0732396088908</v>
      </c>
      <c r="J171" s="162">
        <f>IF(RES_hhdet_in_tes!J171=0,0,RES_hhdet_in_tes!J171/0.086*1000000/RES_hhdet_in_new!J171)</f>
        <v>1797.3621259233814</v>
      </c>
      <c r="K171" s="162">
        <f>IF(RES_hhdet_in_tes!K171=0,0,RES_hhdet_in_tes!K171/0.086*1000000/RES_hhdet_in_new!K171)</f>
        <v>0</v>
      </c>
      <c r="L171" s="162">
        <f>IF(RES_hhdet_in_tes!L171=0,0,RES_hhdet_in_tes!L171/0.086*1000000/RES_hhdet_in_new!L171)</f>
        <v>0</v>
      </c>
      <c r="M171" s="162">
        <f>IF(RES_hhdet_in_tes!M171=0,0,RES_hhdet_in_tes!M171/0.086*1000000/RES_hhdet_in_new!M171)</f>
        <v>1955.608023609889</v>
      </c>
      <c r="N171" s="162">
        <f>IF(RES_hhdet_in_tes!N171=0,0,RES_hhdet_in_tes!N171/0.086*1000000/RES_hhdet_in_new!N171)</f>
        <v>0</v>
      </c>
      <c r="O171" s="162">
        <f>IF(RES_hhdet_in_tes!O171=0,0,RES_hhdet_in_tes!O171/0.086*1000000/RES_hhdet_in_new!O171)</f>
        <v>1926.8595808421558</v>
      </c>
      <c r="P171" s="162">
        <f>IF(RES_hhdet_in_tes!P171=0,0,RES_hhdet_in_tes!P171/0.086*1000000/RES_hhdet_in_new!P171)</f>
        <v>2056.3087613802782</v>
      </c>
      <c r="Q171" s="162">
        <f>IF(RES_hhdet_in_tes!Q171=0,0,RES_hhdet_in_tes!Q171/0.086*1000000/RES_hhdet_in_new!Q171)</f>
        <v>0</v>
      </c>
    </row>
    <row r="172" spans="1:17" ht="12" customHeight="1" x14ac:dyDescent="0.25">
      <c r="A172" s="161" t="s">
        <v>141</v>
      </c>
      <c r="B172" s="160"/>
      <c r="C172" s="160">
        <f>IF(RES_hhdet_in_tes!C172=0,0,RES_hhdet_in_tes!C172/0.086*1000000/RES_hhdet_in_new!C172)</f>
        <v>1814.722810553458</v>
      </c>
      <c r="D172" s="160">
        <f>IF(RES_hhdet_in_tes!D172=0,0,RES_hhdet_in_tes!D172/0.086*1000000/RES_hhdet_in_new!D172)</f>
        <v>1818.4285455898037</v>
      </c>
      <c r="E172" s="160">
        <f>IF(RES_hhdet_in_tes!E172=0,0,RES_hhdet_in_tes!E172/0.086*1000000/RES_hhdet_in_new!E172)</f>
        <v>1821.5403927544053</v>
      </c>
      <c r="F172" s="160">
        <f>IF(RES_hhdet_in_tes!F172=0,0,RES_hhdet_in_tes!F172/0.086*1000000/RES_hhdet_in_new!F172)</f>
        <v>1783.1282226604392</v>
      </c>
      <c r="G172" s="160">
        <f>IF(RES_hhdet_in_tes!G172=0,0,RES_hhdet_in_tes!G172/0.086*1000000/RES_hhdet_in_new!G172)</f>
        <v>1804.646737678768</v>
      </c>
      <c r="H172" s="160">
        <f>IF(RES_hhdet_in_tes!H172=0,0,RES_hhdet_in_tes!H172/0.086*1000000/RES_hhdet_in_new!H172)</f>
        <v>1770.4982143152663</v>
      </c>
      <c r="I172" s="160">
        <f>IF(RES_hhdet_in_tes!I172=0,0,RES_hhdet_in_tes!I172/0.086*1000000/RES_hhdet_in_new!I172)</f>
        <v>1856.9159911314248</v>
      </c>
      <c r="J172" s="160">
        <f>IF(RES_hhdet_in_tes!J172=0,0,RES_hhdet_in_tes!J172/0.086*1000000/RES_hhdet_in_new!J172)</f>
        <v>1766.7907399969849</v>
      </c>
      <c r="K172" s="160">
        <f>IF(RES_hhdet_in_tes!K172=0,0,RES_hhdet_in_tes!K172/0.086*1000000/RES_hhdet_in_new!K172)</f>
        <v>1834.2047661686081</v>
      </c>
      <c r="L172" s="160">
        <f>IF(RES_hhdet_in_tes!L172=0,0,RES_hhdet_in_tes!L172/0.086*1000000/RES_hhdet_in_new!L172)</f>
        <v>1812.185851356543</v>
      </c>
      <c r="M172" s="160">
        <f>IF(RES_hhdet_in_tes!M172=0,0,RES_hhdet_in_tes!M172/0.086*1000000/RES_hhdet_in_new!M172)</f>
        <v>1876.8084323896762</v>
      </c>
      <c r="N172" s="160">
        <f>IF(RES_hhdet_in_tes!N172=0,0,RES_hhdet_in_tes!N172/0.086*1000000/RES_hhdet_in_new!N172)</f>
        <v>0</v>
      </c>
      <c r="O172" s="160">
        <f>IF(RES_hhdet_in_tes!O172=0,0,RES_hhdet_in_tes!O172/0.086*1000000/RES_hhdet_in_new!O172)</f>
        <v>1842.585365780661</v>
      </c>
      <c r="P172" s="160">
        <f>IF(RES_hhdet_in_tes!P172=0,0,RES_hhdet_in_tes!P172/0.086*1000000/RES_hhdet_in_new!P172)</f>
        <v>1931.043873021659</v>
      </c>
      <c r="Q172" s="160">
        <f>IF(RES_hhdet_in_tes!Q172=0,0,RES_hhdet_in_tes!Q172/0.086*1000000/RES_hhdet_in_new!Q172)</f>
        <v>0</v>
      </c>
    </row>
    <row r="173" spans="1:17" ht="12" customHeight="1" x14ac:dyDescent="0.25">
      <c r="A173" s="148" t="s">
        <v>60</v>
      </c>
      <c r="B173" s="156"/>
      <c r="C173" s="156">
        <f>IF(RES_hhdet_in_tes!C173=0,0,RES_hhdet_in_tes!C173/0.086*1000000/RES_hhdet_in_new!C172)</f>
        <v>1222.9665942624395</v>
      </c>
      <c r="D173" s="156">
        <f>IF(RES_hhdet_in_tes!D173=0,0,RES_hhdet_in_tes!D173/0.086*1000000/RES_hhdet_in_new!D172)</f>
        <v>1224.0170071097971</v>
      </c>
      <c r="E173" s="156">
        <f>IF(RES_hhdet_in_tes!E173=0,0,RES_hhdet_in_tes!E173/0.086*1000000/RES_hhdet_in_new!E172)</f>
        <v>1226.1941028214351</v>
      </c>
      <c r="F173" s="156">
        <f>IF(RES_hhdet_in_tes!F173=0,0,RES_hhdet_in_tes!F173/0.086*1000000/RES_hhdet_in_new!F172)</f>
        <v>1188.4641673341532</v>
      </c>
      <c r="G173" s="156">
        <f>IF(RES_hhdet_in_tes!G173=0,0,RES_hhdet_in_tes!G173/0.086*1000000/RES_hhdet_in_new!G172)</f>
        <v>1207.3614362338667</v>
      </c>
      <c r="H173" s="156">
        <f>IF(RES_hhdet_in_tes!H173=0,0,RES_hhdet_in_tes!H173/0.086*1000000/RES_hhdet_in_new!H172)</f>
        <v>1176.6890656441503</v>
      </c>
      <c r="I173" s="156">
        <f>IF(RES_hhdet_in_tes!I173=0,0,RES_hhdet_in_tes!I173/0.086*1000000/RES_hhdet_in_new!I172)</f>
        <v>1267.4513175385819</v>
      </c>
      <c r="J173" s="156">
        <f>IF(RES_hhdet_in_tes!J173=0,0,RES_hhdet_in_tes!J173/0.086*1000000/RES_hhdet_in_new!J172)</f>
        <v>1182.4945336387339</v>
      </c>
      <c r="K173" s="156">
        <f>IF(RES_hhdet_in_tes!K173=0,0,RES_hhdet_in_tes!K173/0.086*1000000/RES_hhdet_in_new!K172)</f>
        <v>1242.9509954505336</v>
      </c>
      <c r="L173" s="156">
        <f>IF(RES_hhdet_in_tes!L173=0,0,RES_hhdet_in_tes!L173/0.086*1000000/RES_hhdet_in_new!L172)</f>
        <v>1208.731690621735</v>
      </c>
      <c r="M173" s="156">
        <f>IF(RES_hhdet_in_tes!M173=0,0,RES_hhdet_in_tes!M173/0.086*1000000/RES_hhdet_in_new!M172)</f>
        <v>1290.7982705310969</v>
      </c>
      <c r="N173" s="156">
        <f>IF(RES_hhdet_in_tes!N173=0,0,RES_hhdet_in_tes!N173/0.086*1000000/RES_hhdet_in_new!N172)</f>
        <v>0</v>
      </c>
      <c r="O173" s="156">
        <f>IF(RES_hhdet_in_tes!O173=0,0,RES_hhdet_in_tes!O173/0.086*1000000/RES_hhdet_in_new!O172)</f>
        <v>1239.5764428160253</v>
      </c>
      <c r="P173" s="156">
        <f>IF(RES_hhdet_in_tes!P173=0,0,RES_hhdet_in_tes!P173/0.086*1000000/RES_hhdet_in_new!P172)</f>
        <v>1351.7658975208267</v>
      </c>
      <c r="Q173" s="156">
        <f>IF(RES_hhdet_in_tes!Q173=0,0,RES_hhdet_in_tes!Q173/0.086*1000000/RES_hhdet_in_new!Q172)</f>
        <v>0</v>
      </c>
    </row>
    <row r="174" spans="1:17" ht="12" customHeight="1" x14ac:dyDescent="0.25">
      <c r="A174" s="159" t="s">
        <v>59</v>
      </c>
      <c r="B174" s="57"/>
      <c r="C174" s="57">
        <f>IF(RES_hhdet_in_tes!C174=0,0,RES_hhdet_in_tes!C174/0.086*1000000/RES_hhdet_in_new!C172)</f>
        <v>591.7562162910184</v>
      </c>
      <c r="D174" s="57">
        <f>IF(RES_hhdet_in_tes!D174=0,0,RES_hhdet_in_tes!D174/0.086*1000000/RES_hhdet_in_new!D172)</f>
        <v>594.41153848000636</v>
      </c>
      <c r="E174" s="57">
        <f>IF(RES_hhdet_in_tes!E174=0,0,RES_hhdet_in_tes!E174/0.086*1000000/RES_hhdet_in_new!E172)</f>
        <v>595.34628993297042</v>
      </c>
      <c r="F174" s="57">
        <f>IF(RES_hhdet_in_tes!F174=0,0,RES_hhdet_in_tes!F174/0.086*1000000/RES_hhdet_in_new!F172)</f>
        <v>594.66405532628596</v>
      </c>
      <c r="G174" s="57">
        <f>IF(RES_hhdet_in_tes!G174=0,0,RES_hhdet_in_tes!G174/0.086*1000000/RES_hhdet_in_new!G172)</f>
        <v>597.28530144490117</v>
      </c>
      <c r="H174" s="57">
        <f>IF(RES_hhdet_in_tes!H174=0,0,RES_hhdet_in_tes!H174/0.086*1000000/RES_hhdet_in_new!H172)</f>
        <v>593.8091486711163</v>
      </c>
      <c r="I174" s="57">
        <f>IF(RES_hhdet_in_tes!I174=0,0,RES_hhdet_in_tes!I174/0.086*1000000/RES_hhdet_in_new!I172)</f>
        <v>589.46467359284247</v>
      </c>
      <c r="J174" s="57">
        <f>IF(RES_hhdet_in_tes!J174=0,0,RES_hhdet_in_tes!J174/0.086*1000000/RES_hhdet_in_new!J172)</f>
        <v>584.2962063582512</v>
      </c>
      <c r="K174" s="57">
        <f>IF(RES_hhdet_in_tes!K174=0,0,RES_hhdet_in_tes!K174/0.086*1000000/RES_hhdet_in_new!K172)</f>
        <v>591.25377071807463</v>
      </c>
      <c r="L174" s="57">
        <f>IF(RES_hhdet_in_tes!L174=0,0,RES_hhdet_in_tes!L174/0.086*1000000/RES_hhdet_in_new!L172)</f>
        <v>603.45416073480828</v>
      </c>
      <c r="M174" s="57">
        <f>IF(RES_hhdet_in_tes!M174=0,0,RES_hhdet_in_tes!M174/0.086*1000000/RES_hhdet_in_new!M172)</f>
        <v>586.01016185857918</v>
      </c>
      <c r="N174" s="57">
        <f>IF(RES_hhdet_in_tes!N174=0,0,RES_hhdet_in_tes!N174/0.086*1000000/RES_hhdet_in_new!N172)</f>
        <v>0</v>
      </c>
      <c r="O174" s="57">
        <f>IF(RES_hhdet_in_tes!O174=0,0,RES_hhdet_in_tes!O174/0.086*1000000/RES_hhdet_in_new!O172)</f>
        <v>603.00892296463553</v>
      </c>
      <c r="P174" s="57">
        <f>IF(RES_hhdet_in_tes!P174=0,0,RES_hhdet_in_tes!P174/0.086*1000000/RES_hhdet_in_new!P172)</f>
        <v>579.27797550083221</v>
      </c>
      <c r="Q174" s="57">
        <f>IF(RES_hhdet_in_tes!Q174=0,0,RES_hhdet_in_tes!Q174/0.086*1000000/RES_hhdet_in_new!Q172)</f>
        <v>0</v>
      </c>
    </row>
    <row r="175" spans="1:17" ht="12" customHeight="1" x14ac:dyDescent="0.25">
      <c r="A175" s="158" t="s">
        <v>62</v>
      </c>
      <c r="B175" s="157"/>
      <c r="C175" s="157">
        <f>IF(SUM(RES_hhdet_in_tes!C176:C177)=0,0,SUM(RES_hhdet_in_tes!C176:C177)/0.086*1000000/SUM(RES_hhdet_in_new!C176:C177))</f>
        <v>653.69758796345138</v>
      </c>
      <c r="D175" s="157">
        <f>IF(SUM(RES_hhdet_in_tes!D176:D177)=0,0,SUM(RES_hhdet_in_tes!D176:D177)/0.086*1000000/SUM(RES_hhdet_in_new!D176:D177))</f>
        <v>663.88063941611256</v>
      </c>
      <c r="E175" s="157">
        <f>IF(SUM(RES_hhdet_in_tes!E176:E177)=0,0,SUM(RES_hhdet_in_tes!E176:E177)/0.086*1000000/SUM(RES_hhdet_in_new!E176:E177))</f>
        <v>671.41235575205235</v>
      </c>
      <c r="F175" s="157">
        <f>IF(SUM(RES_hhdet_in_tes!F176:F177)=0,0,SUM(RES_hhdet_in_tes!F176:F177)/0.086*1000000/SUM(RES_hhdet_in_new!F176:F177))</f>
        <v>655.11984503087069</v>
      </c>
      <c r="G175" s="157">
        <f>IF(SUM(RES_hhdet_in_tes!G176:G177)=0,0,SUM(RES_hhdet_in_tes!G176:G177)/0.086*1000000/SUM(RES_hhdet_in_new!G176:G177))</f>
        <v>644.54611765154561</v>
      </c>
      <c r="H175" s="157">
        <f>IF(SUM(RES_hhdet_in_tes!H176:H177)=0,0,SUM(RES_hhdet_in_tes!H176:H177)/0.086*1000000/SUM(RES_hhdet_in_new!H176:H177))</f>
        <v>640.04788533790736</v>
      </c>
      <c r="I175" s="157">
        <f>IF(SUM(RES_hhdet_in_tes!I176:I177)=0,0,SUM(RES_hhdet_in_tes!I176:I177)/0.086*1000000/SUM(RES_hhdet_in_new!I176:I177))</f>
        <v>658.3134620083257</v>
      </c>
      <c r="J175" s="157">
        <f>IF(SUM(RES_hhdet_in_tes!J176:J177)=0,0,SUM(RES_hhdet_in_tes!J176:J177)/0.086*1000000/SUM(RES_hhdet_in_new!J176:J177))</f>
        <v>638.87326097121377</v>
      </c>
      <c r="K175" s="157">
        <f>IF(SUM(RES_hhdet_in_tes!K176:K177)=0,0,SUM(RES_hhdet_in_tes!K176:K177)/0.086*1000000/SUM(RES_hhdet_in_new!K176:K177))</f>
        <v>675.40852493944999</v>
      </c>
      <c r="L175" s="157">
        <f>IF(SUM(RES_hhdet_in_tes!L176:L177)=0,0,SUM(RES_hhdet_in_tes!L176:L177)/0.086*1000000/SUM(RES_hhdet_in_new!L176:L177))</f>
        <v>655.36720716953653</v>
      </c>
      <c r="M175" s="157">
        <f>IF(SUM(RES_hhdet_in_tes!M176:M177)=0,0,SUM(RES_hhdet_in_tes!M176:M177)/0.086*1000000/SUM(RES_hhdet_in_new!M176:M177))</f>
        <v>669.09785421266008</v>
      </c>
      <c r="N175" s="157">
        <f>IF(SUM(RES_hhdet_in_tes!N176:N177)=0,0,SUM(RES_hhdet_in_tes!N176:N177)/0.086*1000000/SUM(RES_hhdet_in_new!N176:N177))</f>
        <v>0</v>
      </c>
      <c r="O175" s="157">
        <f>IF(SUM(RES_hhdet_in_tes!O176:O177)=0,0,SUM(RES_hhdet_in_tes!O176:O177)/0.086*1000000/SUM(RES_hhdet_in_new!O176:O177))</f>
        <v>667.15502486965602</v>
      </c>
      <c r="P175" s="157">
        <f>IF(SUM(RES_hhdet_in_tes!P176:P177)=0,0,SUM(RES_hhdet_in_tes!P176:P177)/0.086*1000000/SUM(RES_hhdet_in_new!P176:P177))</f>
        <v>712.22564508582275</v>
      </c>
      <c r="Q175" s="157">
        <f>IF(SUM(RES_hhdet_in_tes!Q176:Q177)=0,0,SUM(RES_hhdet_in_tes!Q176:Q177)/0.086*1000000/SUM(RES_hhdet_in_new!Q176:Q177))</f>
        <v>0</v>
      </c>
    </row>
    <row r="176" spans="1:17" ht="12" customHeight="1" x14ac:dyDescent="0.25">
      <c r="A176" s="23" t="s">
        <v>57</v>
      </c>
      <c r="B176" s="156"/>
      <c r="C176" s="156">
        <f>IF(RES_hhdet_in_tes!C176=0,0,RES_hhdet_in_tes!C176/0.086*1000000/RES_hhdet_in_new!C176)</f>
        <v>0</v>
      </c>
      <c r="D176" s="156">
        <f>IF(RES_hhdet_in_tes!D176=0,0,RES_hhdet_in_tes!D176/0.086*1000000/RES_hhdet_in_new!D176)</f>
        <v>0</v>
      </c>
      <c r="E176" s="156">
        <f>IF(RES_hhdet_in_tes!E176=0,0,RES_hhdet_in_tes!E176/0.086*1000000/RES_hhdet_in_new!E176)</f>
        <v>0</v>
      </c>
      <c r="F176" s="156">
        <f>IF(RES_hhdet_in_tes!F176=0,0,RES_hhdet_in_tes!F176/0.086*1000000/RES_hhdet_in_new!F176)</f>
        <v>0</v>
      </c>
      <c r="G176" s="156">
        <f>IF(RES_hhdet_in_tes!G176=0,0,RES_hhdet_in_tes!G176/0.086*1000000/RES_hhdet_in_new!G176)</f>
        <v>0</v>
      </c>
      <c r="H176" s="156">
        <f>IF(RES_hhdet_in_tes!H176=0,0,RES_hhdet_in_tes!H176/0.086*1000000/RES_hhdet_in_new!H176)</f>
        <v>0</v>
      </c>
      <c r="I176" s="156">
        <f>IF(RES_hhdet_in_tes!I176=0,0,RES_hhdet_in_tes!I176/0.086*1000000/RES_hhdet_in_new!I176)</f>
        <v>0</v>
      </c>
      <c r="J176" s="156">
        <f>IF(RES_hhdet_in_tes!J176=0,0,RES_hhdet_in_tes!J176/0.086*1000000/RES_hhdet_in_new!J176)</f>
        <v>0</v>
      </c>
      <c r="K176" s="156">
        <f>IF(RES_hhdet_in_tes!K176=0,0,RES_hhdet_in_tes!K176/0.086*1000000/RES_hhdet_in_new!K176)</f>
        <v>0</v>
      </c>
      <c r="L176" s="156">
        <f>IF(RES_hhdet_in_tes!L176=0,0,RES_hhdet_in_tes!L176/0.086*1000000/RES_hhdet_in_new!L176)</f>
        <v>0</v>
      </c>
      <c r="M176" s="156">
        <f>IF(RES_hhdet_in_tes!M176=0,0,RES_hhdet_in_tes!M176/0.086*1000000/RES_hhdet_in_new!M176)</f>
        <v>0</v>
      </c>
      <c r="N176" s="156">
        <f>IF(RES_hhdet_in_tes!N176=0,0,RES_hhdet_in_tes!N176/0.086*1000000/RES_hhdet_in_new!N176)</f>
        <v>0</v>
      </c>
      <c r="O176" s="156">
        <f>IF(RES_hhdet_in_tes!O176=0,0,RES_hhdet_in_tes!O176/0.086*1000000/RES_hhdet_in_new!O176)</f>
        <v>0</v>
      </c>
      <c r="P176" s="156">
        <f>IF(RES_hhdet_in_tes!P176=0,0,RES_hhdet_in_tes!P176/0.086*1000000/RES_hhdet_in_new!P176)</f>
        <v>0</v>
      </c>
      <c r="Q176" s="156">
        <f>IF(RES_hhdet_in_tes!Q176=0,0,RES_hhdet_in_tes!Q176/0.086*1000000/RES_hhdet_in_new!Q176)</f>
        <v>0</v>
      </c>
    </row>
    <row r="177" spans="1:17" ht="12" customHeight="1" x14ac:dyDescent="0.25">
      <c r="A177" s="29" t="s">
        <v>140</v>
      </c>
      <c r="B177" s="57"/>
      <c r="C177" s="57">
        <f>IF(RES_hhdet_in_tes!C177=0,0,RES_hhdet_in_tes!C177/0.086*1000000/RES_hhdet_in_new!C177)</f>
        <v>653.69758796345138</v>
      </c>
      <c r="D177" s="57">
        <f>IF(RES_hhdet_in_tes!D177=0,0,RES_hhdet_in_tes!D177/0.086*1000000/RES_hhdet_in_new!D177)</f>
        <v>663.88063941611256</v>
      </c>
      <c r="E177" s="57">
        <f>IF(RES_hhdet_in_tes!E177=0,0,RES_hhdet_in_tes!E177/0.086*1000000/RES_hhdet_in_new!E177)</f>
        <v>671.41235575205235</v>
      </c>
      <c r="F177" s="57">
        <f>IF(RES_hhdet_in_tes!F177=0,0,RES_hhdet_in_tes!F177/0.086*1000000/RES_hhdet_in_new!F177)</f>
        <v>655.11984503087069</v>
      </c>
      <c r="G177" s="57">
        <f>IF(RES_hhdet_in_tes!G177=0,0,RES_hhdet_in_tes!G177/0.086*1000000/RES_hhdet_in_new!G177)</f>
        <v>644.54611765154561</v>
      </c>
      <c r="H177" s="57">
        <f>IF(RES_hhdet_in_tes!H177=0,0,RES_hhdet_in_tes!H177/0.086*1000000/RES_hhdet_in_new!H177)</f>
        <v>640.04788533790736</v>
      </c>
      <c r="I177" s="57">
        <f>IF(RES_hhdet_in_tes!I177=0,0,RES_hhdet_in_tes!I177/0.086*1000000/RES_hhdet_in_new!I177)</f>
        <v>658.3134620083257</v>
      </c>
      <c r="J177" s="57">
        <f>IF(RES_hhdet_in_tes!J177=0,0,RES_hhdet_in_tes!J177/0.086*1000000/RES_hhdet_in_new!J177)</f>
        <v>638.87326097121377</v>
      </c>
      <c r="K177" s="57">
        <f>IF(RES_hhdet_in_tes!K177=0,0,RES_hhdet_in_tes!K177/0.086*1000000/RES_hhdet_in_new!K177)</f>
        <v>675.40852493944999</v>
      </c>
      <c r="L177" s="57">
        <f>IF(RES_hhdet_in_tes!L177=0,0,RES_hhdet_in_tes!L177/0.086*1000000/RES_hhdet_in_new!L177)</f>
        <v>655.36720716953653</v>
      </c>
      <c r="M177" s="57">
        <f>IF(RES_hhdet_in_tes!M177=0,0,RES_hhdet_in_tes!M177/0.086*1000000/RES_hhdet_in_new!M177)</f>
        <v>669.09785421266008</v>
      </c>
      <c r="N177" s="57">
        <f>IF(RES_hhdet_in_tes!N177=0,0,RES_hhdet_in_tes!N177/0.086*1000000/RES_hhdet_in_new!N177)</f>
        <v>0</v>
      </c>
      <c r="O177" s="57">
        <f>IF(RES_hhdet_in_tes!O177=0,0,RES_hhdet_in_tes!O177/0.086*1000000/RES_hhdet_in_new!O177)</f>
        <v>667.15502486965602</v>
      </c>
      <c r="P177" s="57">
        <f>IF(RES_hhdet_in_tes!P177=0,0,RES_hhdet_in_tes!P177/0.086*1000000/RES_hhdet_in_new!P177)</f>
        <v>712.22564508582275</v>
      </c>
      <c r="Q177" s="57">
        <f>IF(RES_hhdet_in_tes!Q177=0,0,RES_hhdet_in_tes!Q177/0.086*1000000/RES_hhdet_in_new!Q177)</f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9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180</v>
      </c>
    </row>
    <row r="3" spans="1:17" ht="12" customHeight="1" x14ac:dyDescent="0.25">
      <c r="A3" s="152" t="s">
        <v>172</v>
      </c>
      <c r="B3" s="168"/>
      <c r="C3" s="168">
        <f t="shared" ref="C3" si="0">SUM(C4,C7,C9,C19)</f>
        <v>0</v>
      </c>
      <c r="D3" s="168">
        <f t="shared" ref="D3" si="1">SUM(D4,D7,D9,D19)</f>
        <v>0</v>
      </c>
      <c r="E3" s="168">
        <f t="shared" ref="E3" si="2">SUM(E4,E7,E9,E19)</f>
        <v>0</v>
      </c>
      <c r="F3" s="168">
        <f t="shared" ref="F3" si="3">SUM(F4,F7,F9,F19)</f>
        <v>7083.1614468030493</v>
      </c>
      <c r="G3" s="168">
        <f t="shared" ref="G3" si="4">SUM(G4,G7,G9,G19)</f>
        <v>0</v>
      </c>
      <c r="H3" s="168">
        <f t="shared" ref="H3" si="5">SUM(H4,H7,H9,H19)</f>
        <v>6570.3734589089045</v>
      </c>
      <c r="I3" s="168">
        <f t="shared" ref="I3" si="6">SUM(I4,I7,I9,I19)</f>
        <v>5358.2564561500621</v>
      </c>
      <c r="J3" s="168">
        <f t="shared" ref="J3" si="7">SUM(J4,J7,J9,J19)</f>
        <v>6281.9234599453657</v>
      </c>
      <c r="K3" s="168">
        <f t="shared" ref="K3" si="8">SUM(K4,K7,K9,K19)</f>
        <v>0</v>
      </c>
      <c r="L3" s="168">
        <f t="shared" ref="L3" si="9">SUM(L4,L7,L9,L19)</f>
        <v>6883.3538216214893</v>
      </c>
      <c r="M3" s="168">
        <f t="shared" ref="M3" si="10">SUM(M4,M7,M9,M19)</f>
        <v>0</v>
      </c>
      <c r="N3" s="168">
        <f t="shared" ref="N3" si="11">SUM(N4,N7,N9,N19)</f>
        <v>7521.0153164546455</v>
      </c>
      <c r="O3" s="168">
        <f t="shared" ref="O3" si="12">SUM(O4,O7,O9,O19)</f>
        <v>0</v>
      </c>
      <c r="P3" s="168">
        <f t="shared" ref="P3" si="13">SUM(P4,P7,P9,P19)</f>
        <v>7092.908462282393</v>
      </c>
      <c r="Q3" s="168">
        <f t="shared" ref="Q3" si="14">SUM(Q4,Q7,Q9,Q19)</f>
        <v>7291.8113429829045</v>
      </c>
    </row>
    <row r="4" spans="1:17" ht="12.95" customHeight="1" x14ac:dyDescent="0.25">
      <c r="A4" s="158" t="s">
        <v>65</v>
      </c>
      <c r="B4" s="157"/>
      <c r="C4" s="157">
        <f t="shared" ref="C4:Q4" si="15">SUM(C5:C6)</f>
        <v>0</v>
      </c>
      <c r="D4" s="157">
        <f t="shared" si="15"/>
        <v>0</v>
      </c>
      <c r="E4" s="157">
        <f t="shared" si="15"/>
        <v>0</v>
      </c>
      <c r="F4" s="157">
        <f t="shared" si="15"/>
        <v>6695.4084564638943</v>
      </c>
      <c r="G4" s="157">
        <f t="shared" si="15"/>
        <v>0</v>
      </c>
      <c r="H4" s="157">
        <f t="shared" si="15"/>
        <v>5925.3756876406169</v>
      </c>
      <c r="I4" s="157">
        <f t="shared" si="15"/>
        <v>5164.2743825428361</v>
      </c>
      <c r="J4" s="157">
        <f t="shared" si="15"/>
        <v>5753.0037013165638</v>
      </c>
      <c r="K4" s="157">
        <f t="shared" si="15"/>
        <v>0</v>
      </c>
      <c r="L4" s="157">
        <f t="shared" si="15"/>
        <v>6676.6341992314356</v>
      </c>
      <c r="M4" s="157">
        <f t="shared" si="15"/>
        <v>0</v>
      </c>
      <c r="N4" s="157">
        <f t="shared" si="15"/>
        <v>6299.5141313122876</v>
      </c>
      <c r="O4" s="157">
        <f t="shared" si="15"/>
        <v>0</v>
      </c>
      <c r="P4" s="157">
        <f t="shared" si="15"/>
        <v>5631.6873974059499</v>
      </c>
      <c r="Q4" s="157">
        <f t="shared" si="15"/>
        <v>6113.6231288299032</v>
      </c>
    </row>
    <row r="5" spans="1:17" ht="12" customHeight="1" x14ac:dyDescent="0.25">
      <c r="A5" s="23" t="s">
        <v>58</v>
      </c>
      <c r="B5" s="156"/>
      <c r="C5" s="156">
        <f>IF(RES_hhdet_in_emi!C5=0,0,RES_hhdet_in_emi!C5*1000000/RES_hhdet_in_new!C5)</f>
        <v>0</v>
      </c>
      <c r="D5" s="156">
        <f>IF(RES_hhdet_in_emi!D5=0,0,RES_hhdet_in_emi!D5*1000000/RES_hhdet_in_new!D5)</f>
        <v>0</v>
      </c>
      <c r="E5" s="156">
        <f>IF(RES_hhdet_in_emi!E5=0,0,RES_hhdet_in_emi!E5*1000000/RES_hhdet_in_new!E5)</f>
        <v>0</v>
      </c>
      <c r="F5" s="156">
        <f>IF(RES_hhdet_in_emi!F5=0,0,RES_hhdet_in_emi!F5*1000000/RES_hhdet_in_new!F5)</f>
        <v>6695.4084564638943</v>
      </c>
      <c r="G5" s="156">
        <f>IF(RES_hhdet_in_emi!G5=0,0,RES_hhdet_in_emi!G5*1000000/RES_hhdet_in_new!G5)</f>
        <v>0</v>
      </c>
      <c r="H5" s="156">
        <f>IF(RES_hhdet_in_emi!H5=0,0,RES_hhdet_in_emi!H5*1000000/RES_hhdet_in_new!H5)</f>
        <v>5925.3756876406169</v>
      </c>
      <c r="I5" s="156">
        <f>IF(RES_hhdet_in_emi!I5=0,0,RES_hhdet_in_emi!I5*1000000/RES_hhdet_in_new!I5)</f>
        <v>5164.2743825428361</v>
      </c>
      <c r="J5" s="156">
        <f>IF(RES_hhdet_in_emi!J5=0,0,RES_hhdet_in_emi!J5*1000000/RES_hhdet_in_new!J5)</f>
        <v>5753.0037013165638</v>
      </c>
      <c r="K5" s="156">
        <f>IF(RES_hhdet_in_emi!K5=0,0,RES_hhdet_in_emi!K5*1000000/RES_hhdet_in_new!K5)</f>
        <v>0</v>
      </c>
      <c r="L5" s="156">
        <f>IF(RES_hhdet_in_emi!L5=0,0,RES_hhdet_in_emi!L5*1000000/RES_hhdet_in_new!L5)</f>
        <v>6676.6341992314356</v>
      </c>
      <c r="M5" s="156">
        <f>IF(RES_hhdet_in_emi!M5=0,0,RES_hhdet_in_emi!M5*1000000/RES_hhdet_in_new!M5)</f>
        <v>0</v>
      </c>
      <c r="N5" s="156">
        <f>IF(RES_hhdet_in_emi!N5=0,0,RES_hhdet_in_emi!N5*1000000/RES_hhdet_in_new!N5)</f>
        <v>6299.5141313122876</v>
      </c>
      <c r="O5" s="156">
        <f>IF(RES_hhdet_in_emi!O5=0,0,RES_hhdet_in_emi!O5*1000000/RES_hhdet_in_new!O5)</f>
        <v>0</v>
      </c>
      <c r="P5" s="156">
        <f>IF(RES_hhdet_in_emi!P5=0,0,RES_hhdet_in_emi!P5*1000000/RES_hhdet_in_new!P5)</f>
        <v>5631.6873974059499</v>
      </c>
      <c r="Q5" s="156">
        <f>IF(RES_hhdet_in_emi!Q5=0,0,RES_hhdet_in_emi!Q5*1000000/RES_hhdet_in_new!Q5)</f>
        <v>6113.6231288299032</v>
      </c>
    </row>
    <row r="6" spans="1:17" ht="12" customHeight="1" x14ac:dyDescent="0.25">
      <c r="A6" s="23" t="s">
        <v>60</v>
      </c>
      <c r="B6" s="156"/>
      <c r="C6" s="156">
        <f>IF(RES_hhdet_in_emi!C6=0,0,RES_hhdet_in_emi!C6*1000000/RES_hhdet_in_new!C5)</f>
        <v>0</v>
      </c>
      <c r="D6" s="156">
        <f>IF(RES_hhdet_in_emi!D6=0,0,RES_hhdet_in_emi!D6*1000000/RES_hhdet_in_new!D5)</f>
        <v>0</v>
      </c>
      <c r="E6" s="156">
        <f>IF(RES_hhdet_in_emi!E6=0,0,RES_hhdet_in_emi!E6*1000000/RES_hhdet_in_new!E5)</f>
        <v>0</v>
      </c>
      <c r="F6" s="156">
        <f>IF(RES_hhdet_in_emi!F6=0,0,RES_hhdet_in_emi!F6*1000000/RES_hhdet_in_new!F5)</f>
        <v>0</v>
      </c>
      <c r="G6" s="156">
        <f>IF(RES_hhdet_in_emi!G6=0,0,RES_hhdet_in_emi!G6*1000000/RES_hhdet_in_new!G5)</f>
        <v>0</v>
      </c>
      <c r="H6" s="156">
        <f>IF(RES_hhdet_in_emi!H6=0,0,RES_hhdet_in_emi!H6*1000000/RES_hhdet_in_new!H5)</f>
        <v>0</v>
      </c>
      <c r="I6" s="156">
        <f>IF(RES_hhdet_in_emi!I6=0,0,RES_hhdet_in_emi!I6*1000000/RES_hhdet_in_new!I5)</f>
        <v>0</v>
      </c>
      <c r="J6" s="156">
        <f>IF(RES_hhdet_in_emi!J6=0,0,RES_hhdet_in_emi!J6*1000000/RES_hhdet_in_new!J5)</f>
        <v>0</v>
      </c>
      <c r="K6" s="156">
        <f>IF(RES_hhdet_in_emi!K6=0,0,RES_hhdet_in_emi!K6*1000000/RES_hhdet_in_new!K5)</f>
        <v>0</v>
      </c>
      <c r="L6" s="156">
        <f>IF(RES_hhdet_in_emi!L6=0,0,RES_hhdet_in_emi!L6*1000000/RES_hhdet_in_new!L5)</f>
        <v>0</v>
      </c>
      <c r="M6" s="156">
        <f>IF(RES_hhdet_in_emi!M6=0,0,RES_hhdet_in_emi!M6*1000000/RES_hhdet_in_new!M5)</f>
        <v>0</v>
      </c>
      <c r="N6" s="156">
        <f>IF(RES_hhdet_in_emi!N6=0,0,RES_hhdet_in_emi!N6*1000000/RES_hhdet_in_new!N5)</f>
        <v>0</v>
      </c>
      <c r="O6" s="156">
        <f>IF(RES_hhdet_in_emi!O6=0,0,RES_hhdet_in_emi!O6*1000000/RES_hhdet_in_new!O5)</f>
        <v>0</v>
      </c>
      <c r="P6" s="156">
        <f>IF(RES_hhdet_in_emi!P6=0,0,RES_hhdet_in_emi!P6*1000000/RES_hhdet_in_new!P5)</f>
        <v>0</v>
      </c>
      <c r="Q6" s="156">
        <f>IF(RES_hhdet_in_emi!Q6=0,0,RES_hhdet_in_emi!Q6*1000000/RES_hhdet_in_new!Q5)</f>
        <v>0</v>
      </c>
    </row>
    <row r="7" spans="1:17" ht="12.95" customHeight="1" x14ac:dyDescent="0.25">
      <c r="A7" s="158" t="s">
        <v>112</v>
      </c>
      <c r="B7" s="157"/>
      <c r="C7" s="157">
        <f t="shared" ref="C7:Q7" si="16">C8</f>
        <v>0</v>
      </c>
      <c r="D7" s="157">
        <f t="shared" si="16"/>
        <v>0</v>
      </c>
      <c r="E7" s="157">
        <f t="shared" si="16"/>
        <v>0</v>
      </c>
      <c r="F7" s="157">
        <f t="shared" si="16"/>
        <v>0</v>
      </c>
      <c r="G7" s="157">
        <f t="shared" si="16"/>
        <v>0</v>
      </c>
      <c r="H7" s="157">
        <f t="shared" si="16"/>
        <v>0</v>
      </c>
      <c r="I7" s="157">
        <f t="shared" si="16"/>
        <v>0</v>
      </c>
      <c r="J7" s="157">
        <f t="shared" si="16"/>
        <v>0</v>
      </c>
      <c r="K7" s="157">
        <f t="shared" si="16"/>
        <v>0</v>
      </c>
      <c r="L7" s="157">
        <f t="shared" si="16"/>
        <v>0</v>
      </c>
      <c r="M7" s="157">
        <f t="shared" si="16"/>
        <v>0</v>
      </c>
      <c r="N7" s="157">
        <f t="shared" si="16"/>
        <v>0</v>
      </c>
      <c r="O7" s="157">
        <f t="shared" si="16"/>
        <v>0</v>
      </c>
      <c r="P7" s="157">
        <f t="shared" si="16"/>
        <v>0</v>
      </c>
      <c r="Q7" s="157">
        <f t="shared" si="16"/>
        <v>0</v>
      </c>
    </row>
    <row r="8" spans="1:17" ht="12" customHeight="1" x14ac:dyDescent="0.25">
      <c r="A8" s="23" t="s">
        <v>60</v>
      </c>
      <c r="B8" s="156"/>
      <c r="C8" s="156">
        <f>IF(RES_hhdet_in_emi!C8=0,0,RES_hhdet_in_emi!C8*1000000/RES_hhdet_in_new!C8)</f>
        <v>0</v>
      </c>
      <c r="D8" s="156">
        <f>IF(RES_hhdet_in_emi!D8=0,0,RES_hhdet_in_emi!D8*1000000/RES_hhdet_in_new!D8)</f>
        <v>0</v>
      </c>
      <c r="E8" s="156">
        <f>IF(RES_hhdet_in_emi!E8=0,0,RES_hhdet_in_emi!E8*1000000/RES_hhdet_in_new!E8)</f>
        <v>0</v>
      </c>
      <c r="F8" s="156">
        <f>IF(RES_hhdet_in_emi!F8=0,0,RES_hhdet_in_emi!F8*1000000/RES_hhdet_in_new!F8)</f>
        <v>0</v>
      </c>
      <c r="G8" s="156">
        <f>IF(RES_hhdet_in_emi!G8=0,0,RES_hhdet_in_emi!G8*1000000/RES_hhdet_in_new!G8)</f>
        <v>0</v>
      </c>
      <c r="H8" s="156">
        <f>IF(RES_hhdet_in_emi!H8=0,0,RES_hhdet_in_emi!H8*1000000/RES_hhdet_in_new!H8)</f>
        <v>0</v>
      </c>
      <c r="I8" s="156">
        <f>IF(RES_hhdet_in_emi!I8=0,0,RES_hhdet_in_emi!I8*1000000/RES_hhdet_in_new!I8)</f>
        <v>0</v>
      </c>
      <c r="J8" s="156">
        <f>IF(RES_hhdet_in_emi!J8=0,0,RES_hhdet_in_emi!J8*1000000/RES_hhdet_in_new!J8)</f>
        <v>0</v>
      </c>
      <c r="K8" s="156">
        <f>IF(RES_hhdet_in_emi!K8=0,0,RES_hhdet_in_emi!K8*1000000/RES_hhdet_in_new!K8)</f>
        <v>0</v>
      </c>
      <c r="L8" s="156">
        <f>IF(RES_hhdet_in_emi!L8=0,0,RES_hhdet_in_emi!L8*1000000/RES_hhdet_in_new!L8)</f>
        <v>0</v>
      </c>
      <c r="M8" s="156">
        <f>IF(RES_hhdet_in_emi!M8=0,0,RES_hhdet_in_emi!M8*1000000/RES_hhdet_in_new!M8)</f>
        <v>0</v>
      </c>
      <c r="N8" s="156">
        <f>IF(RES_hhdet_in_emi!N8=0,0,RES_hhdet_in_emi!N8*1000000/RES_hhdet_in_new!N8)</f>
        <v>0</v>
      </c>
      <c r="O8" s="156">
        <f>IF(RES_hhdet_in_emi!O8=0,0,RES_hhdet_in_emi!O8*1000000/RES_hhdet_in_new!O8)</f>
        <v>0</v>
      </c>
      <c r="P8" s="156">
        <f>IF(RES_hhdet_in_emi!P8=0,0,RES_hhdet_in_emi!P8*1000000/RES_hhdet_in_new!P8)</f>
        <v>0</v>
      </c>
      <c r="Q8" s="156">
        <f>IF(RES_hhdet_in_emi!Q8=0,0,RES_hhdet_in_emi!Q8*1000000/RES_hhdet_in_new!Q8)</f>
        <v>0</v>
      </c>
    </row>
    <row r="9" spans="1:17" ht="12" customHeight="1" x14ac:dyDescent="0.25">
      <c r="A9" s="158" t="s">
        <v>63</v>
      </c>
      <c r="B9" s="157"/>
      <c r="C9" s="157">
        <f>IF(SUM(RES_hhdet_in_emi!C10:C12,RES_hhdet_in_emi!C15:C16)=0,0,SUM(RES_hhdet_in_emi!C10:C12,RES_hhdet_in_emi!C15:C16)*1000000/SUM(RES_hhdet_in_new!C10:C12,RES_hhdet_in_new!C15:C16))</f>
        <v>0</v>
      </c>
      <c r="D9" s="157">
        <f>IF(SUM(RES_hhdet_in_emi!D10:D12,RES_hhdet_in_emi!D15:D16)=0,0,SUM(RES_hhdet_in_emi!D10:D12,RES_hhdet_in_emi!D15:D16)*1000000/SUM(RES_hhdet_in_new!D10:D12,RES_hhdet_in_new!D15:D16))</f>
        <v>0</v>
      </c>
      <c r="E9" s="157">
        <f>IF(SUM(RES_hhdet_in_emi!E10:E12,RES_hhdet_in_emi!E15:E16)=0,0,SUM(RES_hhdet_in_emi!E10:E12,RES_hhdet_in_emi!E15:E16)*1000000/SUM(RES_hhdet_in_new!E10:E12,RES_hhdet_in_new!E15:E16))</f>
        <v>0</v>
      </c>
      <c r="F9" s="157">
        <f>IF(SUM(RES_hhdet_in_emi!F10:F12,RES_hhdet_in_emi!F15:F16)=0,0,SUM(RES_hhdet_in_emi!F10:F12,RES_hhdet_in_emi!F15:F16)*1000000/SUM(RES_hhdet_in_new!F10:F12,RES_hhdet_in_new!F15:F16))</f>
        <v>281.21515724681387</v>
      </c>
      <c r="G9" s="157">
        <f>IF(SUM(RES_hhdet_in_emi!G10:G12,RES_hhdet_in_emi!G15:G16)=0,0,SUM(RES_hhdet_in_emi!G10:G12,RES_hhdet_in_emi!G15:G16)*1000000/SUM(RES_hhdet_in_new!G10:G12,RES_hhdet_in_new!G15:G16))</f>
        <v>0</v>
      </c>
      <c r="H9" s="157">
        <f>IF(SUM(RES_hhdet_in_emi!H10:H12,RES_hhdet_in_emi!H15:H16)=0,0,SUM(RES_hhdet_in_emi!H10:H12,RES_hhdet_in_emi!H15:H16)*1000000/SUM(RES_hhdet_in_new!H10:H12,RES_hhdet_in_new!H15:H16))</f>
        <v>440.14744928680022</v>
      </c>
      <c r="I9" s="157">
        <f>IF(SUM(RES_hhdet_in_emi!I10:I12,RES_hhdet_in_emi!I15:I16)=0,0,SUM(RES_hhdet_in_emi!I10:I12,RES_hhdet_in_emi!I15:I16)*1000000/SUM(RES_hhdet_in_new!I10:I12,RES_hhdet_in_new!I15:I16))</f>
        <v>126.25838880180733</v>
      </c>
      <c r="J9" s="157">
        <f>IF(SUM(RES_hhdet_in_emi!J10:J12,RES_hhdet_in_emi!J15:J16)=0,0,SUM(RES_hhdet_in_emi!J10:J12,RES_hhdet_in_emi!J15:J16)*1000000/SUM(RES_hhdet_in_new!J10:J12,RES_hhdet_in_new!J15:J16))</f>
        <v>394.77060251061033</v>
      </c>
      <c r="K9" s="157">
        <f>IF(SUM(RES_hhdet_in_emi!K10:K12,RES_hhdet_in_emi!K15:K16)=0,0,SUM(RES_hhdet_in_emi!K10:K12,RES_hhdet_in_emi!K15:K16)*1000000/SUM(RES_hhdet_in_new!K10:K12,RES_hhdet_in_new!K15:K16))</f>
        <v>0</v>
      </c>
      <c r="L9" s="157">
        <f>IF(SUM(RES_hhdet_in_emi!L10:L12,RES_hhdet_in_emi!L15:L16)=0,0,SUM(RES_hhdet_in_emi!L10:L12,RES_hhdet_in_emi!L15:L16)*1000000/SUM(RES_hhdet_in_new!L10:L12,RES_hhdet_in_new!L15:L16))</f>
        <v>206.71962239005336</v>
      </c>
      <c r="M9" s="157">
        <f>IF(SUM(RES_hhdet_in_emi!M10:M12,RES_hhdet_in_emi!M15:M16)=0,0,SUM(RES_hhdet_in_emi!M10:M12,RES_hhdet_in_emi!M15:M16)*1000000/SUM(RES_hhdet_in_new!M10:M12,RES_hhdet_in_new!M15:M16))</f>
        <v>0</v>
      </c>
      <c r="N9" s="157">
        <f>IF(SUM(RES_hhdet_in_emi!N10:N12,RES_hhdet_in_emi!N15:N16)=0,0,SUM(RES_hhdet_in_emi!N10:N12,RES_hhdet_in_emi!N15:N16)*1000000/SUM(RES_hhdet_in_new!N10:N12,RES_hhdet_in_new!N15:N16))</f>
        <v>1221.5011851423578</v>
      </c>
      <c r="O9" s="157">
        <f>IF(SUM(RES_hhdet_in_emi!O10:O12,RES_hhdet_in_emi!O15:O16)=0,0,SUM(RES_hhdet_in_emi!O10:O12,RES_hhdet_in_emi!O15:O16)*1000000/SUM(RES_hhdet_in_new!O10:O12,RES_hhdet_in_new!O15:O16))</f>
        <v>0</v>
      </c>
      <c r="P9" s="157">
        <f>IF(SUM(RES_hhdet_in_emi!P10:P12,RES_hhdet_in_emi!P15:P16)=0,0,SUM(RES_hhdet_in_emi!P10:P12,RES_hhdet_in_emi!P15:P16)*1000000/SUM(RES_hhdet_in_new!P10:P12,RES_hhdet_in_new!P15:P16))</f>
        <v>1187.6516814663039</v>
      </c>
      <c r="Q9" s="157">
        <f>IF(SUM(RES_hhdet_in_emi!Q10:Q12,RES_hhdet_in_emi!Q15:Q16)=0,0,SUM(RES_hhdet_in_emi!Q10:Q12,RES_hhdet_in_emi!Q15:Q16)*1000000/SUM(RES_hhdet_in_new!Q10:Q12,RES_hhdet_in_new!Q15:Q16))</f>
        <v>1178.1882141530011</v>
      </c>
    </row>
    <row r="10" spans="1:17" ht="12" customHeight="1" x14ac:dyDescent="0.25">
      <c r="A10" s="167" t="s">
        <v>171</v>
      </c>
      <c r="B10" s="132"/>
      <c r="C10" s="132">
        <f>IF(RES_hhdet_in_emi!C10=0,0,RES_hhdet_in_emi!C10*1000000/RES_hhdet_in_new!C10)</f>
        <v>0</v>
      </c>
      <c r="D10" s="132">
        <f>IF(RES_hhdet_in_emi!D10=0,0,RES_hhdet_in_emi!D10*1000000/RES_hhdet_in_new!D10)</f>
        <v>0</v>
      </c>
      <c r="E10" s="132">
        <f>IF(RES_hhdet_in_emi!E10=0,0,RES_hhdet_in_emi!E10*1000000/RES_hhdet_in_new!E10)</f>
        <v>0</v>
      </c>
      <c r="F10" s="132">
        <f>IF(RES_hhdet_in_emi!F10=0,0,RES_hhdet_in_emi!F10*1000000/RES_hhdet_in_new!F10)</f>
        <v>1243.6047336877136</v>
      </c>
      <c r="G10" s="132">
        <f>IF(RES_hhdet_in_emi!G10=0,0,RES_hhdet_in_emi!G10*1000000/RES_hhdet_in_new!G10)</f>
        <v>0</v>
      </c>
      <c r="H10" s="132">
        <f>IF(RES_hhdet_in_emi!H10=0,0,RES_hhdet_in_emi!H10*1000000/RES_hhdet_in_new!H10)</f>
        <v>1214.251425903283</v>
      </c>
      <c r="I10" s="132">
        <f>IF(RES_hhdet_in_emi!I10=0,0,RES_hhdet_in_emi!I10*1000000/RES_hhdet_in_new!I10)</f>
        <v>1125.3295689156039</v>
      </c>
      <c r="J10" s="132">
        <f>IF(RES_hhdet_in_emi!J10=0,0,RES_hhdet_in_emi!J10*1000000/RES_hhdet_in_new!J10)</f>
        <v>1187.3507993422641</v>
      </c>
      <c r="K10" s="132">
        <f>IF(RES_hhdet_in_emi!K10=0,0,RES_hhdet_in_emi!K10*1000000/RES_hhdet_in_new!K10)</f>
        <v>0</v>
      </c>
      <c r="L10" s="132">
        <f>IF(RES_hhdet_in_emi!L10=0,0,RES_hhdet_in_emi!L10*1000000/RES_hhdet_in_new!L10)</f>
        <v>1169.6994954044269</v>
      </c>
      <c r="M10" s="132">
        <f>IF(RES_hhdet_in_emi!M10=0,0,RES_hhdet_in_emi!M10*1000000/RES_hhdet_in_new!M10)</f>
        <v>0</v>
      </c>
      <c r="N10" s="132">
        <f>IF(RES_hhdet_in_emi!N10=0,0,RES_hhdet_in_emi!N10*1000000/RES_hhdet_in_new!N10)</f>
        <v>1221.5011851423578</v>
      </c>
      <c r="O10" s="132">
        <f>IF(RES_hhdet_in_emi!O10=0,0,RES_hhdet_in_emi!O10*1000000/RES_hhdet_in_new!O10)</f>
        <v>0</v>
      </c>
      <c r="P10" s="132">
        <f>IF(RES_hhdet_in_emi!P10=0,0,RES_hhdet_in_emi!P10*1000000/RES_hhdet_in_new!P10)</f>
        <v>1187.6516814663039</v>
      </c>
      <c r="Q10" s="132">
        <f>IF(RES_hhdet_in_emi!Q10=0,0,RES_hhdet_in_emi!Q10*1000000/RES_hhdet_in_new!Q10)</f>
        <v>1178.1882141530011</v>
      </c>
    </row>
    <row r="11" spans="1:17" ht="12" customHeight="1" x14ac:dyDescent="0.25">
      <c r="A11" s="167" t="s">
        <v>144</v>
      </c>
      <c r="B11" s="132"/>
      <c r="C11" s="132">
        <f>IF(RES_hhdet_in_emi!C11=0,0,RES_hhdet_in_emi!C11*1000000/RES_hhdet_in_new!C11)</f>
        <v>0</v>
      </c>
      <c r="D11" s="132">
        <f>IF(RES_hhdet_in_emi!D11=0,0,RES_hhdet_in_emi!D11*1000000/RES_hhdet_in_new!D11)</f>
        <v>0</v>
      </c>
      <c r="E11" s="132">
        <f>IF(RES_hhdet_in_emi!E11=0,0,RES_hhdet_in_emi!E11*1000000/RES_hhdet_in_new!E11)</f>
        <v>0</v>
      </c>
      <c r="F11" s="132">
        <f>IF(RES_hhdet_in_emi!F11=0,0,RES_hhdet_in_emi!F11*1000000/RES_hhdet_in_new!F11)</f>
        <v>0</v>
      </c>
      <c r="G11" s="132">
        <f>IF(RES_hhdet_in_emi!G11=0,0,RES_hhdet_in_emi!G11*1000000/RES_hhdet_in_new!G11)</f>
        <v>0</v>
      </c>
      <c r="H11" s="132">
        <f>IF(RES_hhdet_in_emi!H11=0,0,RES_hhdet_in_emi!H11*1000000/RES_hhdet_in_new!H11)</f>
        <v>0</v>
      </c>
      <c r="I11" s="132">
        <f>IF(RES_hhdet_in_emi!I11=0,0,RES_hhdet_in_emi!I11*1000000/RES_hhdet_in_new!I11)</f>
        <v>0</v>
      </c>
      <c r="J11" s="132">
        <f>IF(RES_hhdet_in_emi!J11=0,0,RES_hhdet_in_emi!J11*1000000/RES_hhdet_in_new!J11)</f>
        <v>0</v>
      </c>
      <c r="K11" s="132">
        <f>IF(RES_hhdet_in_emi!K11=0,0,RES_hhdet_in_emi!K11*1000000/RES_hhdet_in_new!K11)</f>
        <v>0</v>
      </c>
      <c r="L11" s="132">
        <f>IF(RES_hhdet_in_emi!L11=0,0,RES_hhdet_in_emi!L11*1000000/RES_hhdet_in_new!L11)</f>
        <v>0</v>
      </c>
      <c r="M11" s="132">
        <f>IF(RES_hhdet_in_emi!M11=0,0,RES_hhdet_in_emi!M11*1000000/RES_hhdet_in_new!M11)</f>
        <v>0</v>
      </c>
      <c r="N11" s="132">
        <f>IF(RES_hhdet_in_emi!N11=0,0,RES_hhdet_in_emi!N11*1000000/RES_hhdet_in_new!N11)</f>
        <v>0</v>
      </c>
      <c r="O11" s="132">
        <f>IF(RES_hhdet_in_emi!O11=0,0,RES_hhdet_in_emi!O11*1000000/RES_hhdet_in_new!O11)</f>
        <v>0</v>
      </c>
      <c r="P11" s="132">
        <f>IF(RES_hhdet_in_emi!P11=0,0,RES_hhdet_in_emi!P11*1000000/RES_hhdet_in_new!P11)</f>
        <v>0</v>
      </c>
      <c r="Q11" s="132">
        <f>IF(RES_hhdet_in_emi!Q11=0,0,RES_hhdet_in_emi!Q11*1000000/RES_hhdet_in_new!Q11)</f>
        <v>0</v>
      </c>
    </row>
    <row r="12" spans="1:17" ht="12" customHeight="1" x14ac:dyDescent="0.25">
      <c r="A12" s="167" t="s">
        <v>143</v>
      </c>
      <c r="B12" s="132"/>
      <c r="C12" s="132">
        <f>IF(RES_hhdet_in_emi!C12=0,0,RES_hhdet_in_emi!C12*1000000/RES_hhdet_in_new!C12)</f>
        <v>0</v>
      </c>
      <c r="D12" s="132">
        <f>IF(RES_hhdet_in_emi!D12=0,0,RES_hhdet_in_emi!D12*1000000/RES_hhdet_in_new!D12)</f>
        <v>0</v>
      </c>
      <c r="E12" s="132">
        <f>IF(RES_hhdet_in_emi!E12=0,0,RES_hhdet_in_emi!E12*1000000/RES_hhdet_in_new!E12)</f>
        <v>0</v>
      </c>
      <c r="F12" s="132">
        <f>IF(RES_hhdet_in_emi!F12=0,0,RES_hhdet_in_emi!F12*1000000/RES_hhdet_in_new!F12)</f>
        <v>0</v>
      </c>
      <c r="G12" s="132">
        <f>IF(RES_hhdet_in_emi!G12=0,0,RES_hhdet_in_emi!G12*1000000/RES_hhdet_in_new!G12)</f>
        <v>0</v>
      </c>
      <c r="H12" s="132">
        <f>IF(RES_hhdet_in_emi!H12=0,0,RES_hhdet_in_emi!H12*1000000/RES_hhdet_in_new!H12)</f>
        <v>0</v>
      </c>
      <c r="I12" s="132">
        <f>IF(RES_hhdet_in_emi!I12=0,0,RES_hhdet_in_emi!I12*1000000/RES_hhdet_in_new!I12)</f>
        <v>0</v>
      </c>
      <c r="J12" s="132">
        <f>IF(RES_hhdet_in_emi!J12=0,0,RES_hhdet_in_emi!J12*1000000/RES_hhdet_in_new!J12)</f>
        <v>0</v>
      </c>
      <c r="K12" s="132">
        <f>IF(RES_hhdet_in_emi!K12=0,0,RES_hhdet_in_emi!K12*1000000/RES_hhdet_in_new!K12)</f>
        <v>0</v>
      </c>
      <c r="L12" s="132">
        <f>IF(RES_hhdet_in_emi!L12=0,0,RES_hhdet_in_emi!L12*1000000/RES_hhdet_in_new!L12)</f>
        <v>0</v>
      </c>
      <c r="M12" s="132">
        <f>IF(RES_hhdet_in_emi!M12=0,0,RES_hhdet_in_emi!M12*1000000/RES_hhdet_in_new!M12)</f>
        <v>0</v>
      </c>
      <c r="N12" s="132">
        <f>IF(RES_hhdet_in_emi!N12=0,0,RES_hhdet_in_emi!N12*1000000/RES_hhdet_in_new!N12)</f>
        <v>0</v>
      </c>
      <c r="O12" s="132">
        <f>IF(RES_hhdet_in_emi!O12=0,0,RES_hhdet_in_emi!O12*1000000/RES_hhdet_in_new!O12)</f>
        <v>0</v>
      </c>
      <c r="P12" s="132">
        <f>IF(RES_hhdet_in_emi!P12=0,0,RES_hhdet_in_emi!P12*1000000/RES_hhdet_in_new!P12)</f>
        <v>0</v>
      </c>
      <c r="Q12" s="132">
        <f>IF(RES_hhdet_in_emi!Q12=0,0,RES_hhdet_in_emi!Q12*1000000/RES_hhdet_in_new!Q12)</f>
        <v>0</v>
      </c>
    </row>
    <row r="13" spans="1:17" ht="12" customHeight="1" x14ac:dyDescent="0.25">
      <c r="A13" s="166" t="s">
        <v>57</v>
      </c>
      <c r="B13" s="165"/>
      <c r="C13" s="165">
        <f>IF(RES_hhdet_in_emi!C13=0,0,RES_hhdet_in_emi!C13*1000000/RES_hhdet_in_new!C12)</f>
        <v>0</v>
      </c>
      <c r="D13" s="165">
        <f>IF(RES_hhdet_in_emi!D13=0,0,RES_hhdet_in_emi!D13*1000000/RES_hhdet_in_new!D12)</f>
        <v>0</v>
      </c>
      <c r="E13" s="165">
        <f>IF(RES_hhdet_in_emi!E13=0,0,RES_hhdet_in_emi!E13*1000000/RES_hhdet_in_new!E12)</f>
        <v>0</v>
      </c>
      <c r="F13" s="165">
        <f>IF(RES_hhdet_in_emi!F13=0,0,RES_hhdet_in_emi!F13*1000000/RES_hhdet_in_new!F12)</f>
        <v>0</v>
      </c>
      <c r="G13" s="165">
        <f>IF(RES_hhdet_in_emi!G13=0,0,RES_hhdet_in_emi!G13*1000000/RES_hhdet_in_new!G12)</f>
        <v>0</v>
      </c>
      <c r="H13" s="165">
        <f>IF(RES_hhdet_in_emi!H13=0,0,RES_hhdet_in_emi!H13*1000000/RES_hhdet_in_new!H12)</f>
        <v>0</v>
      </c>
      <c r="I13" s="165">
        <f>IF(RES_hhdet_in_emi!I13=0,0,RES_hhdet_in_emi!I13*1000000/RES_hhdet_in_new!I12)</f>
        <v>0</v>
      </c>
      <c r="J13" s="165">
        <f>IF(RES_hhdet_in_emi!J13=0,0,RES_hhdet_in_emi!J13*1000000/RES_hhdet_in_new!J12)</f>
        <v>0</v>
      </c>
      <c r="K13" s="165">
        <f>IF(RES_hhdet_in_emi!K13=0,0,RES_hhdet_in_emi!K13*1000000/RES_hhdet_in_new!K12)</f>
        <v>0</v>
      </c>
      <c r="L13" s="165">
        <f>IF(RES_hhdet_in_emi!L13=0,0,RES_hhdet_in_emi!L13*1000000/RES_hhdet_in_new!L12)</f>
        <v>0</v>
      </c>
      <c r="M13" s="165">
        <f>IF(RES_hhdet_in_emi!M13=0,0,RES_hhdet_in_emi!M13*1000000/RES_hhdet_in_new!M12)</f>
        <v>0</v>
      </c>
      <c r="N13" s="165">
        <f>IF(RES_hhdet_in_emi!N13=0,0,RES_hhdet_in_emi!N13*1000000/RES_hhdet_in_new!N12)</f>
        <v>0</v>
      </c>
      <c r="O13" s="165">
        <f>IF(RES_hhdet_in_emi!O13=0,0,RES_hhdet_in_emi!O13*1000000/RES_hhdet_in_new!O12)</f>
        <v>0</v>
      </c>
      <c r="P13" s="165">
        <f>IF(RES_hhdet_in_emi!P13=0,0,RES_hhdet_in_emi!P13*1000000/RES_hhdet_in_new!P12)</f>
        <v>0</v>
      </c>
      <c r="Q13" s="165">
        <f>IF(RES_hhdet_in_emi!Q13=0,0,RES_hhdet_in_emi!Q13*1000000/RES_hhdet_in_new!Q12)</f>
        <v>0</v>
      </c>
    </row>
    <row r="14" spans="1:17" ht="12" customHeight="1" x14ac:dyDescent="0.25">
      <c r="A14" s="147" t="s">
        <v>59</v>
      </c>
      <c r="B14" s="164"/>
      <c r="C14" s="164">
        <f>IF(RES_hhdet_in_emi!C14=0,0,RES_hhdet_in_emi!C14*1000000/RES_hhdet_in_new!C12)</f>
        <v>0</v>
      </c>
      <c r="D14" s="164">
        <f>IF(RES_hhdet_in_emi!D14=0,0,RES_hhdet_in_emi!D14*1000000/RES_hhdet_in_new!D12)</f>
        <v>0</v>
      </c>
      <c r="E14" s="164">
        <f>IF(RES_hhdet_in_emi!E14=0,0,RES_hhdet_in_emi!E14*1000000/RES_hhdet_in_new!E12)</f>
        <v>0</v>
      </c>
      <c r="F14" s="164">
        <f>IF(RES_hhdet_in_emi!F14=0,0,RES_hhdet_in_emi!F14*1000000/RES_hhdet_in_new!F12)</f>
        <v>0</v>
      </c>
      <c r="G14" s="164">
        <f>IF(RES_hhdet_in_emi!G14=0,0,RES_hhdet_in_emi!G14*1000000/RES_hhdet_in_new!G12)</f>
        <v>0</v>
      </c>
      <c r="H14" s="164">
        <f>IF(RES_hhdet_in_emi!H14=0,0,RES_hhdet_in_emi!H14*1000000/RES_hhdet_in_new!H12)</f>
        <v>0</v>
      </c>
      <c r="I14" s="164">
        <f>IF(RES_hhdet_in_emi!I14=0,0,RES_hhdet_in_emi!I14*1000000/RES_hhdet_in_new!I12)</f>
        <v>0</v>
      </c>
      <c r="J14" s="164">
        <f>IF(RES_hhdet_in_emi!J14=0,0,RES_hhdet_in_emi!J14*1000000/RES_hhdet_in_new!J12)</f>
        <v>0</v>
      </c>
      <c r="K14" s="164">
        <f>IF(RES_hhdet_in_emi!K14=0,0,RES_hhdet_in_emi!K14*1000000/RES_hhdet_in_new!K12)</f>
        <v>0</v>
      </c>
      <c r="L14" s="164">
        <f>IF(RES_hhdet_in_emi!L14=0,0,RES_hhdet_in_emi!L14*1000000/RES_hhdet_in_new!L12)</f>
        <v>0</v>
      </c>
      <c r="M14" s="164">
        <f>IF(RES_hhdet_in_emi!M14=0,0,RES_hhdet_in_emi!M14*1000000/RES_hhdet_in_new!M12)</f>
        <v>0</v>
      </c>
      <c r="N14" s="164">
        <f>IF(RES_hhdet_in_emi!N14=0,0,RES_hhdet_in_emi!N14*1000000/RES_hhdet_in_new!N12)</f>
        <v>0</v>
      </c>
      <c r="O14" s="164">
        <f>IF(RES_hhdet_in_emi!O14=0,0,RES_hhdet_in_emi!O14*1000000/RES_hhdet_in_new!O12)</f>
        <v>0</v>
      </c>
      <c r="P14" s="164">
        <f>IF(RES_hhdet_in_emi!P14=0,0,RES_hhdet_in_emi!P14*1000000/RES_hhdet_in_new!P12)</f>
        <v>0</v>
      </c>
      <c r="Q14" s="164">
        <f>IF(RES_hhdet_in_emi!Q14=0,0,RES_hhdet_in_emi!Q14*1000000/RES_hhdet_in_new!Q12)</f>
        <v>0</v>
      </c>
    </row>
    <row r="15" spans="1:17" ht="12" customHeight="1" x14ac:dyDescent="0.25">
      <c r="A15" s="163" t="s">
        <v>142</v>
      </c>
      <c r="B15" s="162"/>
      <c r="C15" s="162">
        <f>IF(RES_hhdet_in_emi!C15=0,0,RES_hhdet_in_emi!C15*1000000/RES_hhdet_in_new!C15)</f>
        <v>0</v>
      </c>
      <c r="D15" s="162">
        <f>IF(RES_hhdet_in_emi!D15=0,0,RES_hhdet_in_emi!D15*1000000/RES_hhdet_in_new!D15)</f>
        <v>0</v>
      </c>
      <c r="E15" s="162">
        <f>IF(RES_hhdet_in_emi!E15=0,0,RES_hhdet_in_emi!E15*1000000/RES_hhdet_in_new!E15)</f>
        <v>0</v>
      </c>
      <c r="F15" s="162">
        <f>IF(RES_hhdet_in_emi!F15=0,0,RES_hhdet_in_emi!F15*1000000/RES_hhdet_in_new!F15)</f>
        <v>0</v>
      </c>
      <c r="G15" s="162">
        <f>IF(RES_hhdet_in_emi!G15=0,0,RES_hhdet_in_emi!G15*1000000/RES_hhdet_in_new!G15)</f>
        <v>0</v>
      </c>
      <c r="H15" s="162">
        <f>IF(RES_hhdet_in_emi!H15=0,0,RES_hhdet_in_emi!H15*1000000/RES_hhdet_in_new!H15)</f>
        <v>0</v>
      </c>
      <c r="I15" s="162">
        <f>IF(RES_hhdet_in_emi!I15=0,0,RES_hhdet_in_emi!I15*1000000/RES_hhdet_in_new!I15)</f>
        <v>0</v>
      </c>
      <c r="J15" s="162">
        <f>IF(RES_hhdet_in_emi!J15=0,0,RES_hhdet_in_emi!J15*1000000/RES_hhdet_in_new!J15)</f>
        <v>0</v>
      </c>
      <c r="K15" s="162">
        <f>IF(RES_hhdet_in_emi!K15=0,0,RES_hhdet_in_emi!K15*1000000/RES_hhdet_in_new!K15)</f>
        <v>0</v>
      </c>
      <c r="L15" s="162">
        <f>IF(RES_hhdet_in_emi!L15=0,0,RES_hhdet_in_emi!L15*1000000/RES_hhdet_in_new!L15)</f>
        <v>0</v>
      </c>
      <c r="M15" s="162">
        <f>IF(RES_hhdet_in_emi!M15=0,0,RES_hhdet_in_emi!M15*1000000/RES_hhdet_in_new!M15)</f>
        <v>0</v>
      </c>
      <c r="N15" s="162">
        <f>IF(RES_hhdet_in_emi!N15=0,0,RES_hhdet_in_emi!N15*1000000/RES_hhdet_in_new!N15)</f>
        <v>0</v>
      </c>
      <c r="O15" s="162">
        <f>IF(RES_hhdet_in_emi!O15=0,0,RES_hhdet_in_emi!O15*1000000/RES_hhdet_in_new!O15)</f>
        <v>0</v>
      </c>
      <c r="P15" s="162">
        <f>IF(RES_hhdet_in_emi!P15=0,0,RES_hhdet_in_emi!P15*1000000/RES_hhdet_in_new!P15)</f>
        <v>0</v>
      </c>
      <c r="Q15" s="162">
        <f>IF(RES_hhdet_in_emi!Q15=0,0,RES_hhdet_in_emi!Q15*1000000/RES_hhdet_in_new!Q15)</f>
        <v>0</v>
      </c>
    </row>
    <row r="16" spans="1:17" ht="12" customHeight="1" x14ac:dyDescent="0.25">
      <c r="A16" s="161" t="s">
        <v>141</v>
      </c>
      <c r="B16" s="160"/>
      <c r="C16" s="160">
        <f>IF(RES_hhdet_in_emi!C16=0,0,RES_hhdet_in_emi!C16*1000000/RES_hhdet_in_new!C16)</f>
        <v>0</v>
      </c>
      <c r="D16" s="160">
        <f>IF(RES_hhdet_in_emi!D16=0,0,RES_hhdet_in_emi!D16*1000000/RES_hhdet_in_new!D16)</f>
        <v>0</v>
      </c>
      <c r="E16" s="160">
        <f>IF(RES_hhdet_in_emi!E16=0,0,RES_hhdet_in_emi!E16*1000000/RES_hhdet_in_new!E16)</f>
        <v>0</v>
      </c>
      <c r="F16" s="160">
        <f>IF(RES_hhdet_in_emi!F16=0,0,RES_hhdet_in_emi!F16*1000000/RES_hhdet_in_new!F16)</f>
        <v>0</v>
      </c>
      <c r="G16" s="160">
        <f>IF(RES_hhdet_in_emi!G16=0,0,RES_hhdet_in_emi!G16*1000000/RES_hhdet_in_new!G16)</f>
        <v>0</v>
      </c>
      <c r="H16" s="160">
        <f>IF(RES_hhdet_in_emi!H16=0,0,RES_hhdet_in_emi!H16*1000000/RES_hhdet_in_new!H16)</f>
        <v>0</v>
      </c>
      <c r="I16" s="160">
        <f>IF(RES_hhdet_in_emi!I16=0,0,RES_hhdet_in_emi!I16*1000000/RES_hhdet_in_new!I16)</f>
        <v>0</v>
      </c>
      <c r="J16" s="160">
        <f>IF(RES_hhdet_in_emi!J16=0,0,RES_hhdet_in_emi!J16*1000000/RES_hhdet_in_new!J16)</f>
        <v>0</v>
      </c>
      <c r="K16" s="160">
        <f>IF(RES_hhdet_in_emi!K16=0,0,RES_hhdet_in_emi!K16*1000000/RES_hhdet_in_new!K16)</f>
        <v>0</v>
      </c>
      <c r="L16" s="160">
        <f>IF(RES_hhdet_in_emi!L16=0,0,RES_hhdet_in_emi!L16*1000000/RES_hhdet_in_new!L16)</f>
        <v>0</v>
      </c>
      <c r="M16" s="160">
        <f>IF(RES_hhdet_in_emi!M16=0,0,RES_hhdet_in_emi!M16*1000000/RES_hhdet_in_new!M16)</f>
        <v>0</v>
      </c>
      <c r="N16" s="160">
        <f>IF(RES_hhdet_in_emi!N16=0,0,RES_hhdet_in_emi!N16*1000000/RES_hhdet_in_new!N16)</f>
        <v>0</v>
      </c>
      <c r="O16" s="160">
        <f>IF(RES_hhdet_in_emi!O16=0,0,RES_hhdet_in_emi!O16*1000000/RES_hhdet_in_new!O16)</f>
        <v>0</v>
      </c>
      <c r="P16" s="160">
        <f>IF(RES_hhdet_in_emi!P16=0,0,RES_hhdet_in_emi!P16*1000000/RES_hhdet_in_new!P16)</f>
        <v>0</v>
      </c>
      <c r="Q16" s="160">
        <f>IF(RES_hhdet_in_emi!Q16=0,0,RES_hhdet_in_emi!Q16*1000000/RES_hhdet_in_new!Q16)</f>
        <v>0</v>
      </c>
    </row>
    <row r="17" spans="1:17" ht="12" customHeight="1" x14ac:dyDescent="0.25">
      <c r="A17" s="148" t="s">
        <v>60</v>
      </c>
      <c r="B17" s="156"/>
      <c r="C17" s="156">
        <f>IF(RES_hhdet_in_emi!C17=0,0,RES_hhdet_in_emi!C17*1000000/RES_hhdet_in_new!C16)</f>
        <v>0</v>
      </c>
      <c r="D17" s="156">
        <f>IF(RES_hhdet_in_emi!D17=0,0,RES_hhdet_in_emi!D17*1000000/RES_hhdet_in_new!D16)</f>
        <v>0</v>
      </c>
      <c r="E17" s="156">
        <f>IF(RES_hhdet_in_emi!E17=0,0,RES_hhdet_in_emi!E17*1000000/RES_hhdet_in_new!E16)</f>
        <v>0</v>
      </c>
      <c r="F17" s="156">
        <f>IF(RES_hhdet_in_emi!F17=0,0,RES_hhdet_in_emi!F17*1000000/RES_hhdet_in_new!F16)</f>
        <v>0</v>
      </c>
      <c r="G17" s="156">
        <f>IF(RES_hhdet_in_emi!G17=0,0,RES_hhdet_in_emi!G17*1000000/RES_hhdet_in_new!G16)</f>
        <v>0</v>
      </c>
      <c r="H17" s="156">
        <f>IF(RES_hhdet_in_emi!H17=0,0,RES_hhdet_in_emi!H17*1000000/RES_hhdet_in_new!H16)</f>
        <v>0</v>
      </c>
      <c r="I17" s="156">
        <f>IF(RES_hhdet_in_emi!I17=0,0,RES_hhdet_in_emi!I17*1000000/RES_hhdet_in_new!I16)</f>
        <v>0</v>
      </c>
      <c r="J17" s="156">
        <f>IF(RES_hhdet_in_emi!J17=0,0,RES_hhdet_in_emi!J17*1000000/RES_hhdet_in_new!J16)</f>
        <v>0</v>
      </c>
      <c r="K17" s="156">
        <f>IF(RES_hhdet_in_emi!K17=0,0,RES_hhdet_in_emi!K17*1000000/RES_hhdet_in_new!K16)</f>
        <v>0</v>
      </c>
      <c r="L17" s="156">
        <f>IF(RES_hhdet_in_emi!L17=0,0,RES_hhdet_in_emi!L17*1000000/RES_hhdet_in_new!L16)</f>
        <v>0</v>
      </c>
      <c r="M17" s="156">
        <f>IF(RES_hhdet_in_emi!M17=0,0,RES_hhdet_in_emi!M17*1000000/RES_hhdet_in_new!M16)</f>
        <v>0</v>
      </c>
      <c r="N17" s="156">
        <f>IF(RES_hhdet_in_emi!N17=0,0,RES_hhdet_in_emi!N17*1000000/RES_hhdet_in_new!N16)</f>
        <v>0</v>
      </c>
      <c r="O17" s="156">
        <f>IF(RES_hhdet_in_emi!O17=0,0,RES_hhdet_in_emi!O17*1000000/RES_hhdet_in_new!O16)</f>
        <v>0</v>
      </c>
      <c r="P17" s="156">
        <f>IF(RES_hhdet_in_emi!P17=0,0,RES_hhdet_in_emi!P17*1000000/RES_hhdet_in_new!P16)</f>
        <v>0</v>
      </c>
      <c r="Q17" s="156">
        <f>IF(RES_hhdet_in_emi!Q17=0,0,RES_hhdet_in_emi!Q17*1000000/RES_hhdet_in_new!Q16)</f>
        <v>0</v>
      </c>
    </row>
    <row r="18" spans="1:17" ht="12" customHeight="1" x14ac:dyDescent="0.25">
      <c r="A18" s="148" t="s">
        <v>59</v>
      </c>
      <c r="B18" s="156"/>
      <c r="C18" s="156">
        <f>IF(RES_hhdet_in_emi!C18=0,0,RES_hhdet_in_emi!C18*1000000/RES_hhdet_in_new!C16)</f>
        <v>0</v>
      </c>
      <c r="D18" s="156">
        <f>IF(RES_hhdet_in_emi!D18=0,0,RES_hhdet_in_emi!D18*1000000/RES_hhdet_in_new!D16)</f>
        <v>0</v>
      </c>
      <c r="E18" s="156">
        <f>IF(RES_hhdet_in_emi!E18=0,0,RES_hhdet_in_emi!E18*1000000/RES_hhdet_in_new!E16)</f>
        <v>0</v>
      </c>
      <c r="F18" s="156">
        <f>IF(RES_hhdet_in_emi!F18=0,0,RES_hhdet_in_emi!F18*1000000/RES_hhdet_in_new!F16)</f>
        <v>0</v>
      </c>
      <c r="G18" s="156">
        <f>IF(RES_hhdet_in_emi!G18=0,0,RES_hhdet_in_emi!G18*1000000/RES_hhdet_in_new!G16)</f>
        <v>0</v>
      </c>
      <c r="H18" s="156">
        <f>IF(RES_hhdet_in_emi!H18=0,0,RES_hhdet_in_emi!H18*1000000/RES_hhdet_in_new!H16)</f>
        <v>0</v>
      </c>
      <c r="I18" s="156">
        <f>IF(RES_hhdet_in_emi!I18=0,0,RES_hhdet_in_emi!I18*1000000/RES_hhdet_in_new!I16)</f>
        <v>0</v>
      </c>
      <c r="J18" s="156">
        <f>IF(RES_hhdet_in_emi!J18=0,0,RES_hhdet_in_emi!J18*1000000/RES_hhdet_in_new!J16)</f>
        <v>0</v>
      </c>
      <c r="K18" s="156">
        <f>IF(RES_hhdet_in_emi!K18=0,0,RES_hhdet_in_emi!K18*1000000/RES_hhdet_in_new!K16)</f>
        <v>0</v>
      </c>
      <c r="L18" s="156">
        <f>IF(RES_hhdet_in_emi!L18=0,0,RES_hhdet_in_emi!L18*1000000/RES_hhdet_in_new!L16)</f>
        <v>0</v>
      </c>
      <c r="M18" s="156">
        <f>IF(RES_hhdet_in_emi!M18=0,0,RES_hhdet_in_emi!M18*1000000/RES_hhdet_in_new!M16)</f>
        <v>0</v>
      </c>
      <c r="N18" s="156">
        <f>IF(RES_hhdet_in_emi!N18=0,0,RES_hhdet_in_emi!N18*1000000/RES_hhdet_in_new!N16)</f>
        <v>0</v>
      </c>
      <c r="O18" s="156">
        <f>IF(RES_hhdet_in_emi!O18=0,0,RES_hhdet_in_emi!O18*1000000/RES_hhdet_in_new!O16)</f>
        <v>0</v>
      </c>
      <c r="P18" s="156">
        <f>IF(RES_hhdet_in_emi!P18=0,0,RES_hhdet_in_emi!P18*1000000/RES_hhdet_in_new!P16)</f>
        <v>0</v>
      </c>
      <c r="Q18" s="156">
        <f>IF(RES_hhdet_in_emi!Q18=0,0,RES_hhdet_in_emi!Q18*1000000/RES_hhdet_in_new!Q16)</f>
        <v>0</v>
      </c>
    </row>
    <row r="19" spans="1:17" ht="12" customHeight="1" x14ac:dyDescent="0.25">
      <c r="A19" s="158" t="s">
        <v>62</v>
      </c>
      <c r="B19" s="157"/>
      <c r="C19" s="157">
        <f>IF(SUM(RES_hhdet_in_emi!C20:C22)=0,0,SUM(RES_hhdet_in_emi!C20:C22)*1000000/SUM(RES_hhdet_in_new!C20:C22))</f>
        <v>0</v>
      </c>
      <c r="D19" s="157">
        <f>IF(SUM(RES_hhdet_in_emi!D20:D22)=0,0,SUM(RES_hhdet_in_emi!D20:D22)*1000000/SUM(RES_hhdet_in_new!D20:D22))</f>
        <v>0</v>
      </c>
      <c r="E19" s="157">
        <f>IF(SUM(RES_hhdet_in_emi!E20:E22)=0,0,SUM(RES_hhdet_in_emi!E20:E22)*1000000/SUM(RES_hhdet_in_new!E20:E22))</f>
        <v>0</v>
      </c>
      <c r="F19" s="157">
        <f>IF(SUM(RES_hhdet_in_emi!F20:F22)=0,0,SUM(RES_hhdet_in_emi!F20:F22)*1000000/SUM(RES_hhdet_in_new!F20:F22))</f>
        <v>106.53783309234137</v>
      </c>
      <c r="G19" s="157">
        <f>IF(SUM(RES_hhdet_in_emi!G20:G22)=0,0,SUM(RES_hhdet_in_emi!G20:G22)*1000000/SUM(RES_hhdet_in_new!G20:G22))</f>
        <v>0</v>
      </c>
      <c r="H19" s="157">
        <f>IF(SUM(RES_hhdet_in_emi!H20:H22)=0,0,SUM(RES_hhdet_in_emi!H20:H22)*1000000/SUM(RES_hhdet_in_new!H20:H22))</f>
        <v>204.85032198148733</v>
      </c>
      <c r="I19" s="157">
        <f>IF(SUM(RES_hhdet_in_emi!I20:I22)=0,0,SUM(RES_hhdet_in_emi!I20:I22)*1000000/SUM(RES_hhdet_in_new!I20:I22))</f>
        <v>67.723684805418912</v>
      </c>
      <c r="J19" s="157">
        <f>IF(SUM(RES_hhdet_in_emi!J20:J22)=0,0,SUM(RES_hhdet_in_emi!J20:J22)*1000000/SUM(RES_hhdet_in_new!J20:J22))</f>
        <v>134.14915611819154</v>
      </c>
      <c r="K19" s="157">
        <f>IF(SUM(RES_hhdet_in_emi!K20:K22)=0,0,SUM(RES_hhdet_in_emi!K20:K22)*1000000/SUM(RES_hhdet_in_new!K20:K22))</f>
        <v>0</v>
      </c>
      <c r="L19" s="157">
        <f>IF(SUM(RES_hhdet_in_emi!L20:L22)=0,0,SUM(RES_hhdet_in_emi!L20:L22)*1000000/SUM(RES_hhdet_in_new!L20:L22))</f>
        <v>0</v>
      </c>
      <c r="M19" s="157">
        <f>IF(SUM(RES_hhdet_in_emi!M20:M22)=0,0,SUM(RES_hhdet_in_emi!M20:M22)*1000000/SUM(RES_hhdet_in_new!M20:M22))</f>
        <v>0</v>
      </c>
      <c r="N19" s="157">
        <f>IF(SUM(RES_hhdet_in_emi!N20:N22)=0,0,SUM(RES_hhdet_in_emi!N20:N22)*1000000/SUM(RES_hhdet_in_new!N20:N22))</f>
        <v>0</v>
      </c>
      <c r="O19" s="157">
        <f>IF(SUM(RES_hhdet_in_emi!O20:O22)=0,0,SUM(RES_hhdet_in_emi!O20:O22)*1000000/SUM(RES_hhdet_in_new!O20:O22))</f>
        <v>0</v>
      </c>
      <c r="P19" s="157">
        <f>IF(SUM(RES_hhdet_in_emi!P20:P22)=0,0,SUM(RES_hhdet_in_emi!P20:P22)*1000000/SUM(RES_hhdet_in_new!P20:P22))</f>
        <v>273.56938341013921</v>
      </c>
      <c r="Q19" s="157">
        <f>IF(SUM(RES_hhdet_in_emi!Q20:Q22)=0,0,SUM(RES_hhdet_in_emi!Q20:Q22)*1000000/SUM(RES_hhdet_in_new!Q20:Q22))</f>
        <v>0</v>
      </c>
    </row>
    <row r="20" spans="1:17" ht="12" customHeight="1" x14ac:dyDescent="0.25">
      <c r="A20" s="23" t="s">
        <v>58</v>
      </c>
      <c r="B20" s="156"/>
      <c r="C20" s="156">
        <f>IF(RES_hhdet_in_emi!C20=0,0,RES_hhdet_in_emi!C20*1000000/RES_hhdet_in_new!C20)</f>
        <v>0</v>
      </c>
      <c r="D20" s="156">
        <f>IF(RES_hhdet_in_emi!D20=0,0,RES_hhdet_in_emi!D20*1000000/RES_hhdet_in_new!D20)</f>
        <v>0</v>
      </c>
      <c r="E20" s="156">
        <f>IF(RES_hhdet_in_emi!E20=0,0,RES_hhdet_in_emi!E20*1000000/RES_hhdet_in_new!E20)</f>
        <v>0</v>
      </c>
      <c r="F20" s="156">
        <f>IF(RES_hhdet_in_emi!F20=0,0,RES_hhdet_in_emi!F20*1000000/RES_hhdet_in_new!F20)</f>
        <v>641.74080524583826</v>
      </c>
      <c r="G20" s="156">
        <f>IF(RES_hhdet_in_emi!G20=0,0,RES_hhdet_in_emi!G20*1000000/RES_hhdet_in_new!G20)</f>
        <v>0</v>
      </c>
      <c r="H20" s="156">
        <f>IF(RES_hhdet_in_emi!H20=0,0,RES_hhdet_in_emi!H20*1000000/RES_hhdet_in_new!H20)</f>
        <v>606.64656526866133</v>
      </c>
      <c r="I20" s="156">
        <f>IF(RES_hhdet_in_emi!I20=0,0,RES_hhdet_in_emi!I20*1000000/RES_hhdet_in_new!I20)</f>
        <v>585.89054090450975</v>
      </c>
      <c r="J20" s="156">
        <f>IF(RES_hhdet_in_emi!J20=0,0,RES_hhdet_in_emi!J20*1000000/RES_hhdet_in_new!J20)</f>
        <v>588.99512744404637</v>
      </c>
      <c r="K20" s="156">
        <f>IF(RES_hhdet_in_emi!K20=0,0,RES_hhdet_in_emi!K20*1000000/RES_hhdet_in_new!K20)</f>
        <v>0</v>
      </c>
      <c r="L20" s="156">
        <f>IF(RES_hhdet_in_emi!L20=0,0,RES_hhdet_in_emi!L20*1000000/RES_hhdet_in_new!L20)</f>
        <v>0</v>
      </c>
      <c r="M20" s="156">
        <f>IF(RES_hhdet_in_emi!M20=0,0,RES_hhdet_in_emi!M20*1000000/RES_hhdet_in_new!M20)</f>
        <v>0</v>
      </c>
      <c r="N20" s="156">
        <f>IF(RES_hhdet_in_emi!N20=0,0,RES_hhdet_in_emi!N20*1000000/RES_hhdet_in_new!N20)</f>
        <v>0</v>
      </c>
      <c r="O20" s="156">
        <f>IF(RES_hhdet_in_emi!O20=0,0,RES_hhdet_in_emi!O20*1000000/RES_hhdet_in_new!O20)</f>
        <v>0</v>
      </c>
      <c r="P20" s="156">
        <f>IF(RES_hhdet_in_emi!P20=0,0,RES_hhdet_in_emi!P20*1000000/RES_hhdet_in_new!P20)</f>
        <v>0</v>
      </c>
      <c r="Q20" s="156">
        <f>IF(RES_hhdet_in_emi!Q20=0,0,RES_hhdet_in_emi!Q20*1000000/RES_hhdet_in_new!Q20)</f>
        <v>0</v>
      </c>
    </row>
    <row r="21" spans="1:17" ht="12" customHeight="1" x14ac:dyDescent="0.25">
      <c r="A21" s="23" t="s">
        <v>57</v>
      </c>
      <c r="B21" s="156"/>
      <c r="C21" s="156">
        <f>IF(RES_hhdet_in_emi!C21=0,0,RES_hhdet_in_emi!C21*1000000/RES_hhdet_in_new!C21)</f>
        <v>0</v>
      </c>
      <c r="D21" s="156">
        <f>IF(RES_hhdet_in_emi!D21=0,0,RES_hhdet_in_emi!D21*1000000/RES_hhdet_in_new!D21)</f>
        <v>0</v>
      </c>
      <c r="E21" s="156">
        <f>IF(RES_hhdet_in_emi!E21=0,0,RES_hhdet_in_emi!E21*1000000/RES_hhdet_in_new!E21)</f>
        <v>0</v>
      </c>
      <c r="F21" s="156">
        <f>IF(RES_hhdet_in_emi!F21=0,0,RES_hhdet_in_emi!F21*1000000/RES_hhdet_in_new!F21)</f>
        <v>310.56151255813495</v>
      </c>
      <c r="G21" s="156">
        <f>IF(RES_hhdet_in_emi!G21=0,0,RES_hhdet_in_emi!G21*1000000/RES_hhdet_in_new!G21)</f>
        <v>0</v>
      </c>
      <c r="H21" s="156">
        <f>IF(RES_hhdet_in_emi!H21=0,0,RES_hhdet_in_emi!H21*1000000/RES_hhdet_in_new!H21)</f>
        <v>280.21268202184348</v>
      </c>
      <c r="I21" s="156">
        <f>IF(RES_hhdet_in_emi!I21=0,0,RES_hhdet_in_emi!I21*1000000/RES_hhdet_in_new!I21)</f>
        <v>0</v>
      </c>
      <c r="J21" s="156">
        <f>IF(RES_hhdet_in_emi!J21=0,0,RES_hhdet_in_emi!J21*1000000/RES_hhdet_in_new!J21)</f>
        <v>0</v>
      </c>
      <c r="K21" s="156">
        <f>IF(RES_hhdet_in_emi!K21=0,0,RES_hhdet_in_emi!K21*1000000/RES_hhdet_in_new!K21)</f>
        <v>0</v>
      </c>
      <c r="L21" s="156">
        <f>IF(RES_hhdet_in_emi!L21=0,0,RES_hhdet_in_emi!L21*1000000/RES_hhdet_in_new!L21)</f>
        <v>0</v>
      </c>
      <c r="M21" s="156">
        <f>IF(RES_hhdet_in_emi!M21=0,0,RES_hhdet_in_emi!M21*1000000/RES_hhdet_in_new!M21)</f>
        <v>0</v>
      </c>
      <c r="N21" s="156">
        <f>IF(RES_hhdet_in_emi!N21=0,0,RES_hhdet_in_emi!N21*1000000/RES_hhdet_in_new!N21)</f>
        <v>0</v>
      </c>
      <c r="O21" s="156">
        <f>IF(RES_hhdet_in_emi!O21=0,0,RES_hhdet_in_emi!O21*1000000/RES_hhdet_in_new!O21)</f>
        <v>0</v>
      </c>
      <c r="P21" s="156">
        <f>IF(RES_hhdet_in_emi!P21=0,0,RES_hhdet_in_emi!P21*1000000/RES_hhdet_in_new!P21)</f>
        <v>273.56938341013921</v>
      </c>
      <c r="Q21" s="156">
        <f>IF(RES_hhdet_in_emi!Q21=0,0,RES_hhdet_in_emi!Q21*1000000/RES_hhdet_in_new!Q21)</f>
        <v>0</v>
      </c>
    </row>
    <row r="22" spans="1:17" ht="12" customHeight="1" x14ac:dyDescent="0.25">
      <c r="A22" s="29" t="s">
        <v>140</v>
      </c>
      <c r="B22" s="57"/>
      <c r="C22" s="57">
        <f>IF(RES_hhdet_in_emi!C22=0,0,RES_hhdet_in_emi!C22*1000000/RES_hhdet_in_new!C22)</f>
        <v>0</v>
      </c>
      <c r="D22" s="57">
        <f>IF(RES_hhdet_in_emi!D22=0,0,RES_hhdet_in_emi!D22*1000000/RES_hhdet_in_new!D22)</f>
        <v>0</v>
      </c>
      <c r="E22" s="57">
        <f>IF(RES_hhdet_in_emi!E22=0,0,RES_hhdet_in_emi!E22*1000000/RES_hhdet_in_new!E22)</f>
        <v>0</v>
      </c>
      <c r="F22" s="57">
        <f>IF(RES_hhdet_in_emi!F22=0,0,RES_hhdet_in_emi!F22*1000000/RES_hhdet_in_new!F22)</f>
        <v>0</v>
      </c>
      <c r="G22" s="57">
        <f>IF(RES_hhdet_in_emi!G22=0,0,RES_hhdet_in_emi!G22*1000000/RES_hhdet_in_new!G22)</f>
        <v>0</v>
      </c>
      <c r="H22" s="57">
        <f>IF(RES_hhdet_in_emi!H22=0,0,RES_hhdet_in_emi!H22*1000000/RES_hhdet_in_new!H22)</f>
        <v>0</v>
      </c>
      <c r="I22" s="57">
        <f>IF(RES_hhdet_in_emi!I22=0,0,RES_hhdet_in_emi!I22*1000000/RES_hhdet_in_new!I22)</f>
        <v>0</v>
      </c>
      <c r="J22" s="57">
        <f>IF(RES_hhdet_in_emi!J22=0,0,RES_hhdet_in_emi!J22*1000000/RES_hhdet_in_new!J22)</f>
        <v>0</v>
      </c>
      <c r="K22" s="57">
        <f>IF(RES_hhdet_in_emi!K22=0,0,RES_hhdet_in_emi!K22*1000000/RES_hhdet_in_new!K22)</f>
        <v>0</v>
      </c>
      <c r="L22" s="57">
        <f>IF(RES_hhdet_in_emi!L22=0,0,RES_hhdet_in_emi!L22*1000000/RES_hhdet_in_new!L22)</f>
        <v>0</v>
      </c>
      <c r="M22" s="57">
        <f>IF(RES_hhdet_in_emi!M22=0,0,RES_hhdet_in_emi!M22*1000000/RES_hhdet_in_new!M22)</f>
        <v>0</v>
      </c>
      <c r="N22" s="57">
        <f>IF(RES_hhdet_in_emi!N22=0,0,RES_hhdet_in_emi!N22*1000000/RES_hhdet_in_new!N22)</f>
        <v>0</v>
      </c>
      <c r="O22" s="57">
        <f>IF(RES_hhdet_in_emi!O22=0,0,RES_hhdet_in_emi!O22*1000000/RES_hhdet_in_new!O22)</f>
        <v>0</v>
      </c>
      <c r="P22" s="57">
        <f>IF(RES_hhdet_in_emi!P22=0,0,RES_hhdet_in_emi!P22*1000000/RES_hhdet_in_new!P22)</f>
        <v>0</v>
      </c>
      <c r="Q22" s="57">
        <f>IF(RES_hhdet_in_emi!Q22=0,0,RES_hhdet_in_emi!Q22*1000000/RES_hhdet_in_new!Q22)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68">
        <f t="shared" ref="C24" si="17">SUM(C25,C28,C30,C39)</f>
        <v>3544.9261770944199</v>
      </c>
      <c r="D24" s="168">
        <f t="shared" ref="D24" si="18">SUM(D25,D28,D30,D39)</f>
        <v>4165.2828704581225</v>
      </c>
      <c r="E24" s="168">
        <f t="shared" ref="E24" si="19">SUM(E25,E28,E30,E39)</f>
        <v>4025.0340802706828</v>
      </c>
      <c r="F24" s="168">
        <f t="shared" ref="F24" si="20">SUM(F25,F28,F30,F39)</f>
        <v>4036.0203232079225</v>
      </c>
      <c r="G24" s="168">
        <f t="shared" ref="G24" si="21">SUM(G25,G28,G30,G39)</f>
        <v>4024.6013988705636</v>
      </c>
      <c r="H24" s="168">
        <f t="shared" ref="H24" si="22">SUM(H25,H28,H30,H39)</f>
        <v>3707.0754156041626</v>
      </c>
      <c r="I24" s="168">
        <f t="shared" ref="I24" si="23">SUM(I25,I28,I30,I39)</f>
        <v>3705.5790835486187</v>
      </c>
      <c r="J24" s="168">
        <f t="shared" ref="J24" si="24">SUM(J25,J28,J30,J39)</f>
        <v>3674.7637176246044</v>
      </c>
      <c r="K24" s="168">
        <f t="shared" ref="K24" si="25">SUM(K25,K28,K30,K39)</f>
        <v>2844.9988303869932</v>
      </c>
      <c r="L24" s="168">
        <f t="shared" ref="L24" si="26">SUM(L25,L28,L30,L39)</f>
        <v>3100.9511157180291</v>
      </c>
      <c r="M24" s="168">
        <f t="shared" ref="M24" si="27">SUM(M25,M28,M30,M39)</f>
        <v>2973.6346101468007</v>
      </c>
      <c r="N24" s="168">
        <f t="shared" ref="N24" si="28">SUM(N25,N28,N30,N39)</f>
        <v>2915.2097415823437</v>
      </c>
      <c r="O24" s="168">
        <f t="shared" ref="O24" si="29">SUM(O25,O28,O30,O39)</f>
        <v>0</v>
      </c>
      <c r="P24" s="168">
        <f t="shared" ref="P24" si="30">SUM(P25,P28,P30,P39)</f>
        <v>2890.8247590888618</v>
      </c>
      <c r="Q24" s="168">
        <f t="shared" ref="Q24" si="31">SUM(Q25,Q28,Q30,Q39)</f>
        <v>3620.6110588692964</v>
      </c>
    </row>
    <row r="25" spans="1:17" ht="12.95" customHeight="1" x14ac:dyDescent="0.25">
      <c r="A25" s="158" t="s">
        <v>65</v>
      </c>
      <c r="B25" s="157"/>
      <c r="C25" s="157">
        <f t="shared" ref="C25:Q25" si="32">SUM(C26:C27)</f>
        <v>3544.9261770944199</v>
      </c>
      <c r="D25" s="157">
        <f t="shared" si="32"/>
        <v>3472.6104797113162</v>
      </c>
      <c r="E25" s="157">
        <f t="shared" si="32"/>
        <v>3447.8272631626705</v>
      </c>
      <c r="F25" s="157">
        <f t="shared" si="32"/>
        <v>3380.3963018387612</v>
      </c>
      <c r="G25" s="157">
        <f t="shared" si="32"/>
        <v>3228.2173423134714</v>
      </c>
      <c r="H25" s="157">
        <f t="shared" si="32"/>
        <v>3063.7830443862249</v>
      </c>
      <c r="I25" s="157">
        <f t="shared" si="32"/>
        <v>2864.1169019720014</v>
      </c>
      <c r="J25" s="157">
        <f t="shared" si="32"/>
        <v>2836.6548488207209</v>
      </c>
      <c r="K25" s="157">
        <f t="shared" si="32"/>
        <v>2844.9988303869932</v>
      </c>
      <c r="L25" s="157">
        <f t="shared" si="32"/>
        <v>3100.9511157180291</v>
      </c>
      <c r="M25" s="157">
        <f t="shared" si="32"/>
        <v>2973.6346101468007</v>
      </c>
      <c r="N25" s="157">
        <f t="shared" si="32"/>
        <v>2915.2097415823437</v>
      </c>
      <c r="O25" s="157">
        <f t="shared" si="32"/>
        <v>0</v>
      </c>
      <c r="P25" s="157">
        <f t="shared" si="32"/>
        <v>2739.2920219071243</v>
      </c>
      <c r="Q25" s="157">
        <f t="shared" si="32"/>
        <v>2896.9306069267991</v>
      </c>
    </row>
    <row r="26" spans="1:17" ht="12" customHeight="1" x14ac:dyDescent="0.25">
      <c r="A26" s="23" t="s">
        <v>84</v>
      </c>
      <c r="B26" s="156"/>
      <c r="C26" s="156">
        <f>IF(RES_hhdet_in_emi!C26=0,0,RES_hhdet_in_emi!C26*1000000/RES_hhdet_in_new!C26)</f>
        <v>3544.9261770944199</v>
      </c>
      <c r="D26" s="156">
        <f>IF(RES_hhdet_in_emi!D26=0,0,RES_hhdet_in_emi!D26*1000000/RES_hhdet_in_new!D26)</f>
        <v>3472.6104797113162</v>
      </c>
      <c r="E26" s="156">
        <f>IF(RES_hhdet_in_emi!E26=0,0,RES_hhdet_in_emi!E26*1000000/RES_hhdet_in_new!E26)</f>
        <v>3447.8272631626705</v>
      </c>
      <c r="F26" s="156">
        <f>IF(RES_hhdet_in_emi!F26=0,0,RES_hhdet_in_emi!F26*1000000/RES_hhdet_in_new!F26)</f>
        <v>3380.3963018387612</v>
      </c>
      <c r="G26" s="156">
        <f>IF(RES_hhdet_in_emi!G26=0,0,RES_hhdet_in_emi!G26*1000000/RES_hhdet_in_new!G26)</f>
        <v>3228.2173423134714</v>
      </c>
      <c r="H26" s="156">
        <f>IF(RES_hhdet_in_emi!H26=0,0,RES_hhdet_in_emi!H26*1000000/RES_hhdet_in_new!H26)</f>
        <v>3063.7830443862249</v>
      </c>
      <c r="I26" s="156">
        <f>IF(RES_hhdet_in_emi!I26=0,0,RES_hhdet_in_emi!I26*1000000/RES_hhdet_in_new!I26)</f>
        <v>2864.1169019720014</v>
      </c>
      <c r="J26" s="156">
        <f>IF(RES_hhdet_in_emi!J26=0,0,RES_hhdet_in_emi!J26*1000000/RES_hhdet_in_new!J26)</f>
        <v>2836.6548488207209</v>
      </c>
      <c r="K26" s="156">
        <f>IF(RES_hhdet_in_emi!K26=0,0,RES_hhdet_in_emi!K26*1000000/RES_hhdet_in_new!K26)</f>
        <v>2844.9988303869932</v>
      </c>
      <c r="L26" s="156">
        <f>IF(RES_hhdet_in_emi!L26=0,0,RES_hhdet_in_emi!L26*1000000/RES_hhdet_in_new!L26)</f>
        <v>3100.9511157180291</v>
      </c>
      <c r="M26" s="156">
        <f>IF(RES_hhdet_in_emi!M26=0,0,RES_hhdet_in_emi!M26*1000000/RES_hhdet_in_new!M26)</f>
        <v>2973.6346101468007</v>
      </c>
      <c r="N26" s="156">
        <f>IF(RES_hhdet_in_emi!N26=0,0,RES_hhdet_in_emi!N26*1000000/RES_hhdet_in_new!N26)</f>
        <v>2915.2097415823437</v>
      </c>
      <c r="O26" s="156">
        <f>IF(RES_hhdet_in_emi!O26=0,0,RES_hhdet_in_emi!O26*1000000/RES_hhdet_in_new!O26)</f>
        <v>0</v>
      </c>
      <c r="P26" s="156">
        <f>IF(RES_hhdet_in_emi!P26=0,0,RES_hhdet_in_emi!P26*1000000/RES_hhdet_in_new!P26)</f>
        <v>2739.2920219071243</v>
      </c>
      <c r="Q26" s="156">
        <f>IF(RES_hhdet_in_emi!Q26=0,0,RES_hhdet_in_emi!Q26*1000000/RES_hhdet_in_new!Q26)</f>
        <v>2896.9306069267991</v>
      </c>
    </row>
    <row r="27" spans="1:17" ht="12" customHeight="1" x14ac:dyDescent="0.25">
      <c r="A27" s="23" t="s">
        <v>60</v>
      </c>
      <c r="B27" s="156"/>
      <c r="C27" s="156">
        <f>IF(RES_hhdet_in_emi!C27=0,0,RES_hhdet_in_emi!C27*1000000/RES_hhdet_in_new!C26)</f>
        <v>0</v>
      </c>
      <c r="D27" s="156">
        <f>IF(RES_hhdet_in_emi!D27=0,0,RES_hhdet_in_emi!D27*1000000/RES_hhdet_in_new!D26)</f>
        <v>0</v>
      </c>
      <c r="E27" s="156">
        <f>IF(RES_hhdet_in_emi!E27=0,0,RES_hhdet_in_emi!E27*1000000/RES_hhdet_in_new!E26)</f>
        <v>0</v>
      </c>
      <c r="F27" s="156">
        <f>IF(RES_hhdet_in_emi!F27=0,0,RES_hhdet_in_emi!F27*1000000/RES_hhdet_in_new!F26)</f>
        <v>0</v>
      </c>
      <c r="G27" s="156">
        <f>IF(RES_hhdet_in_emi!G27=0,0,RES_hhdet_in_emi!G27*1000000/RES_hhdet_in_new!G26)</f>
        <v>0</v>
      </c>
      <c r="H27" s="156">
        <f>IF(RES_hhdet_in_emi!H27=0,0,RES_hhdet_in_emi!H27*1000000/RES_hhdet_in_new!H26)</f>
        <v>0</v>
      </c>
      <c r="I27" s="156">
        <f>IF(RES_hhdet_in_emi!I27=0,0,RES_hhdet_in_emi!I27*1000000/RES_hhdet_in_new!I26)</f>
        <v>0</v>
      </c>
      <c r="J27" s="156">
        <f>IF(RES_hhdet_in_emi!J27=0,0,RES_hhdet_in_emi!J27*1000000/RES_hhdet_in_new!J26)</f>
        <v>0</v>
      </c>
      <c r="K27" s="156">
        <f>IF(RES_hhdet_in_emi!K27=0,0,RES_hhdet_in_emi!K27*1000000/RES_hhdet_in_new!K26)</f>
        <v>0</v>
      </c>
      <c r="L27" s="156">
        <f>IF(RES_hhdet_in_emi!L27=0,0,RES_hhdet_in_emi!L27*1000000/RES_hhdet_in_new!L26)</f>
        <v>0</v>
      </c>
      <c r="M27" s="156">
        <f>IF(RES_hhdet_in_emi!M27=0,0,RES_hhdet_in_emi!M27*1000000/RES_hhdet_in_new!M26)</f>
        <v>0</v>
      </c>
      <c r="N27" s="156">
        <f>IF(RES_hhdet_in_emi!N27=0,0,RES_hhdet_in_emi!N27*1000000/RES_hhdet_in_new!N26)</f>
        <v>0</v>
      </c>
      <c r="O27" s="156">
        <f>IF(RES_hhdet_in_emi!O27=0,0,RES_hhdet_in_emi!O27*1000000/RES_hhdet_in_new!O26)</f>
        <v>0</v>
      </c>
      <c r="P27" s="156">
        <f>IF(RES_hhdet_in_emi!P27=0,0,RES_hhdet_in_emi!P27*1000000/RES_hhdet_in_new!P26)</f>
        <v>0</v>
      </c>
      <c r="Q27" s="156">
        <f>IF(RES_hhdet_in_emi!Q27=0,0,RES_hhdet_in_emi!Q27*1000000/RES_hhdet_in_new!Q26)</f>
        <v>0</v>
      </c>
    </row>
    <row r="28" spans="1:17" ht="12.95" customHeight="1" x14ac:dyDescent="0.25">
      <c r="A28" s="158" t="s">
        <v>112</v>
      </c>
      <c r="B28" s="157"/>
      <c r="C28" s="157">
        <f t="shared" ref="C28:Q28" si="33">C29</f>
        <v>0</v>
      </c>
      <c r="D28" s="157">
        <f t="shared" si="33"/>
        <v>0</v>
      </c>
      <c r="E28" s="157">
        <f t="shared" si="33"/>
        <v>0</v>
      </c>
      <c r="F28" s="157">
        <f t="shared" si="33"/>
        <v>0</v>
      </c>
      <c r="G28" s="157">
        <f t="shared" si="33"/>
        <v>0</v>
      </c>
      <c r="H28" s="157">
        <f t="shared" si="33"/>
        <v>0</v>
      </c>
      <c r="I28" s="157">
        <f t="shared" si="33"/>
        <v>0</v>
      </c>
      <c r="J28" s="157">
        <f t="shared" si="33"/>
        <v>0</v>
      </c>
      <c r="K28" s="157">
        <f t="shared" si="33"/>
        <v>0</v>
      </c>
      <c r="L28" s="157">
        <f t="shared" si="33"/>
        <v>0</v>
      </c>
      <c r="M28" s="157">
        <f t="shared" si="33"/>
        <v>0</v>
      </c>
      <c r="N28" s="157">
        <f t="shared" si="33"/>
        <v>0</v>
      </c>
      <c r="O28" s="157">
        <f t="shared" si="33"/>
        <v>0</v>
      </c>
      <c r="P28" s="157">
        <f t="shared" si="33"/>
        <v>0</v>
      </c>
      <c r="Q28" s="157">
        <f t="shared" si="33"/>
        <v>0</v>
      </c>
    </row>
    <row r="29" spans="1:17" ht="12" customHeight="1" x14ac:dyDescent="0.25">
      <c r="A29" s="23" t="s">
        <v>60</v>
      </c>
      <c r="B29" s="156"/>
      <c r="C29" s="156">
        <f>IF(RES_hhdet_in_emi!C29=0,0,RES_hhdet_in_emi!C29*1000000/RES_hhdet_in_new!C29)</f>
        <v>0</v>
      </c>
      <c r="D29" s="156">
        <f>IF(RES_hhdet_in_emi!D29=0,0,RES_hhdet_in_emi!D29*1000000/RES_hhdet_in_new!D29)</f>
        <v>0</v>
      </c>
      <c r="E29" s="156">
        <f>IF(RES_hhdet_in_emi!E29=0,0,RES_hhdet_in_emi!E29*1000000/RES_hhdet_in_new!E29)</f>
        <v>0</v>
      </c>
      <c r="F29" s="156">
        <f>IF(RES_hhdet_in_emi!F29=0,0,RES_hhdet_in_emi!F29*1000000/RES_hhdet_in_new!F29)</f>
        <v>0</v>
      </c>
      <c r="G29" s="156">
        <f>IF(RES_hhdet_in_emi!G29=0,0,RES_hhdet_in_emi!G29*1000000/RES_hhdet_in_new!G29)</f>
        <v>0</v>
      </c>
      <c r="H29" s="156">
        <f>IF(RES_hhdet_in_emi!H29=0,0,RES_hhdet_in_emi!H29*1000000/RES_hhdet_in_new!H29)</f>
        <v>0</v>
      </c>
      <c r="I29" s="156">
        <f>IF(RES_hhdet_in_emi!I29=0,0,RES_hhdet_in_emi!I29*1000000/RES_hhdet_in_new!I29)</f>
        <v>0</v>
      </c>
      <c r="J29" s="156">
        <f>IF(RES_hhdet_in_emi!J29=0,0,RES_hhdet_in_emi!J29*1000000/RES_hhdet_in_new!J29)</f>
        <v>0</v>
      </c>
      <c r="K29" s="156">
        <f>IF(RES_hhdet_in_emi!K29=0,0,RES_hhdet_in_emi!K29*1000000/RES_hhdet_in_new!K29)</f>
        <v>0</v>
      </c>
      <c r="L29" s="156">
        <f>IF(RES_hhdet_in_emi!L29=0,0,RES_hhdet_in_emi!L29*1000000/RES_hhdet_in_new!L29)</f>
        <v>0</v>
      </c>
      <c r="M29" s="156">
        <f>IF(RES_hhdet_in_emi!M29=0,0,RES_hhdet_in_emi!M29*1000000/RES_hhdet_in_new!M29)</f>
        <v>0</v>
      </c>
      <c r="N29" s="156">
        <f>IF(RES_hhdet_in_emi!N29=0,0,RES_hhdet_in_emi!N29*1000000/RES_hhdet_in_new!N29)</f>
        <v>0</v>
      </c>
      <c r="O29" s="156">
        <f>IF(RES_hhdet_in_emi!O29=0,0,RES_hhdet_in_emi!O29*1000000/RES_hhdet_in_new!O29)</f>
        <v>0</v>
      </c>
      <c r="P29" s="156">
        <f>IF(RES_hhdet_in_emi!P29=0,0,RES_hhdet_in_emi!P29*1000000/RES_hhdet_in_new!P29)</f>
        <v>0</v>
      </c>
      <c r="Q29" s="156">
        <f>IF(RES_hhdet_in_emi!Q29=0,0,RES_hhdet_in_emi!Q29*1000000/RES_hhdet_in_new!Q29)</f>
        <v>0</v>
      </c>
    </row>
    <row r="30" spans="1:17" ht="12" customHeight="1" x14ac:dyDescent="0.25">
      <c r="A30" s="158" t="s">
        <v>63</v>
      </c>
      <c r="B30" s="157"/>
      <c r="C30" s="157">
        <f>IF(SUM(RES_hhdet_in_emi!C31:C32,RES_hhdet_in_emi!C35:C36)=0,0,SUM(RES_hhdet_in_emi!C31:C32,RES_hhdet_in_emi!C35:C36)*1000000/SUM(RES_hhdet_in_new!C31:C32,RES_hhdet_in_new!C35:C36))</f>
        <v>0</v>
      </c>
      <c r="D30" s="157">
        <f>IF(SUM(RES_hhdet_in_emi!D31:D32,RES_hhdet_in_emi!D35:D36)=0,0,SUM(RES_hhdet_in_emi!D31:D32,RES_hhdet_in_emi!D35:D36)*1000000/SUM(RES_hhdet_in_new!D31:D32,RES_hhdet_in_new!D35:D36))</f>
        <v>588.68812339624367</v>
      </c>
      <c r="E30" s="157">
        <f>IF(SUM(RES_hhdet_in_emi!E31:E32,RES_hhdet_in_emi!E35:E36)=0,0,SUM(RES_hhdet_in_emi!E31:E32,RES_hhdet_in_emi!E35:E36)*1000000/SUM(RES_hhdet_in_new!E31:E32,RES_hhdet_in_new!E35:E36))</f>
        <v>577.20681710801216</v>
      </c>
      <c r="F30" s="157">
        <f>IF(SUM(RES_hhdet_in_emi!F31:F32,RES_hhdet_in_emi!F35:F36)=0,0,SUM(RES_hhdet_in_emi!F31:F32,RES_hhdet_in_emi!F35:F36)*1000000/SUM(RES_hhdet_in_new!F31:F32,RES_hhdet_in_new!F35:F36))</f>
        <v>578.152588741199</v>
      </c>
      <c r="G30" s="157">
        <f>IF(SUM(RES_hhdet_in_emi!G31:G32,RES_hhdet_in_emi!G35:G36)=0,0,SUM(RES_hhdet_in_emi!G31:G32,RES_hhdet_in_emi!G35:G36)*1000000/SUM(RES_hhdet_in_new!G31:G32,RES_hhdet_in_new!G35:G36))</f>
        <v>491.05904187026533</v>
      </c>
      <c r="H30" s="157">
        <f>IF(SUM(RES_hhdet_in_emi!H31:H32,RES_hhdet_in_emi!H35:H36)=0,0,SUM(RES_hhdet_in_emi!H31:H32,RES_hhdet_in_emi!H35:H36)*1000000/SUM(RES_hhdet_in_new!H31:H32,RES_hhdet_in_new!H35:H36))</f>
        <v>519.37939783511547</v>
      </c>
      <c r="I30" s="157">
        <f>IF(SUM(RES_hhdet_in_emi!I31:I32,RES_hhdet_in_emi!I35:I36)=0,0,SUM(RES_hhdet_in_emi!I31:I32,RES_hhdet_in_emi!I35:I36)*1000000/SUM(RES_hhdet_in_new!I31:I32,RES_hhdet_in_new!I35:I36))</f>
        <v>528.33044194909587</v>
      </c>
      <c r="J30" s="157">
        <f>IF(SUM(RES_hhdet_in_emi!J31:J32,RES_hhdet_in_emi!J35:J36)=0,0,SUM(RES_hhdet_in_emi!J31:J32,RES_hhdet_in_emi!J35:J36)*1000000/SUM(RES_hhdet_in_new!J31:J32,RES_hhdet_in_new!J35:J36))</f>
        <v>526.71847717778405</v>
      </c>
      <c r="K30" s="157">
        <f>IF(SUM(RES_hhdet_in_emi!K31:K32,RES_hhdet_in_emi!K35:K36)=0,0,SUM(RES_hhdet_in_emi!K31:K32,RES_hhdet_in_emi!K35:K36)*1000000/SUM(RES_hhdet_in_new!K31:K32,RES_hhdet_in_new!K35:K36))</f>
        <v>0</v>
      </c>
      <c r="L30" s="157">
        <f>IF(SUM(RES_hhdet_in_emi!L31:L32,RES_hhdet_in_emi!L35:L36)=0,0,SUM(RES_hhdet_in_emi!L31:L32,RES_hhdet_in_emi!L35:L36)*1000000/SUM(RES_hhdet_in_new!L31:L32,RES_hhdet_in_new!L35:L36))</f>
        <v>0</v>
      </c>
      <c r="M30" s="157">
        <f>IF(SUM(RES_hhdet_in_emi!M31:M32,RES_hhdet_in_emi!M35:M36)=0,0,SUM(RES_hhdet_in_emi!M31:M32,RES_hhdet_in_emi!M35:M36)*1000000/SUM(RES_hhdet_in_new!M31:M32,RES_hhdet_in_new!M35:M36))</f>
        <v>0</v>
      </c>
      <c r="N30" s="157">
        <f>IF(SUM(RES_hhdet_in_emi!N31:N32,RES_hhdet_in_emi!N35:N36)=0,0,SUM(RES_hhdet_in_emi!N31:N32,RES_hhdet_in_emi!N35:N36)*1000000/SUM(RES_hhdet_in_new!N31:N32,RES_hhdet_in_new!N35:N36))</f>
        <v>0</v>
      </c>
      <c r="O30" s="157">
        <f>IF(SUM(RES_hhdet_in_emi!O31:O32,RES_hhdet_in_emi!O35:O36)=0,0,SUM(RES_hhdet_in_emi!O31:O32,RES_hhdet_in_emi!O35:O36)*1000000/SUM(RES_hhdet_in_new!O31:O32,RES_hhdet_in_new!O35:O36))</f>
        <v>0</v>
      </c>
      <c r="P30" s="157">
        <f>IF(SUM(RES_hhdet_in_emi!P31:P32,RES_hhdet_in_emi!P35:P36)=0,0,SUM(RES_hhdet_in_emi!P31:P32,RES_hhdet_in_emi!P35:P36)*1000000/SUM(RES_hhdet_in_new!P31:P32,RES_hhdet_in_new!P35:P36))</f>
        <v>0</v>
      </c>
      <c r="Q30" s="157">
        <f>IF(SUM(RES_hhdet_in_emi!Q31:Q32,RES_hhdet_in_emi!Q35:Q36)=0,0,SUM(RES_hhdet_in_emi!Q31:Q32,RES_hhdet_in_emi!Q35:Q36)*1000000/SUM(RES_hhdet_in_new!Q31:Q32,RES_hhdet_in_new!Q35:Q36))</f>
        <v>448.28046618592555</v>
      </c>
    </row>
    <row r="31" spans="1:17" ht="12" customHeight="1" x14ac:dyDescent="0.25">
      <c r="A31" s="167" t="s">
        <v>169</v>
      </c>
      <c r="B31" s="132"/>
      <c r="C31" s="132">
        <f>IF(RES_hhdet_in_emi!C31=0,0,RES_hhdet_in_emi!C31*1000000/RES_hhdet_in_new!C31)</f>
        <v>0</v>
      </c>
      <c r="D31" s="132">
        <f>IF(RES_hhdet_in_emi!D31=0,0,RES_hhdet_in_emi!D31*1000000/RES_hhdet_in_new!D31)</f>
        <v>656.7195868527466</v>
      </c>
      <c r="E31" s="132">
        <f>IF(RES_hhdet_in_emi!E31=0,0,RES_hhdet_in_emi!E31*1000000/RES_hhdet_in_new!E31)</f>
        <v>658.32920093201074</v>
      </c>
      <c r="F31" s="132">
        <f>IF(RES_hhdet_in_emi!F31=0,0,RES_hhdet_in_emi!F31*1000000/RES_hhdet_in_new!F31)</f>
        <v>659.64741188038181</v>
      </c>
      <c r="G31" s="132">
        <f>IF(RES_hhdet_in_emi!G31=0,0,RES_hhdet_in_emi!G31*1000000/RES_hhdet_in_new!G31)</f>
        <v>662.07445442845665</v>
      </c>
      <c r="H31" s="132">
        <f>IF(RES_hhdet_in_emi!H31=0,0,RES_hhdet_in_emi!H31*1000000/RES_hhdet_in_new!H31)</f>
        <v>656.89985500848627</v>
      </c>
      <c r="I31" s="132">
        <f>IF(RES_hhdet_in_emi!I31=0,0,RES_hhdet_in_emi!I31*1000000/RES_hhdet_in_new!I31)</f>
        <v>645.96858513449376</v>
      </c>
      <c r="J31" s="132">
        <f>IF(RES_hhdet_in_emi!J31=0,0,RES_hhdet_in_emi!J31*1000000/RES_hhdet_in_new!J31)</f>
        <v>633.93624498900181</v>
      </c>
      <c r="K31" s="132">
        <f>IF(RES_hhdet_in_emi!K31=0,0,RES_hhdet_in_emi!K31*1000000/RES_hhdet_in_new!K31)</f>
        <v>0</v>
      </c>
      <c r="L31" s="132">
        <f>IF(RES_hhdet_in_emi!L31=0,0,RES_hhdet_in_emi!L31*1000000/RES_hhdet_in_new!L31)</f>
        <v>0</v>
      </c>
      <c r="M31" s="132">
        <f>IF(RES_hhdet_in_emi!M31=0,0,RES_hhdet_in_emi!M31*1000000/RES_hhdet_in_new!M31)</f>
        <v>0</v>
      </c>
      <c r="N31" s="132">
        <f>IF(RES_hhdet_in_emi!N31=0,0,RES_hhdet_in_emi!N31*1000000/RES_hhdet_in_new!N31)</f>
        <v>0</v>
      </c>
      <c r="O31" s="132">
        <f>IF(RES_hhdet_in_emi!O31=0,0,RES_hhdet_in_emi!O31*1000000/RES_hhdet_in_new!O31)</f>
        <v>0</v>
      </c>
      <c r="P31" s="132">
        <f>IF(RES_hhdet_in_emi!P31=0,0,RES_hhdet_in_emi!P31*1000000/RES_hhdet_in_new!P31)</f>
        <v>0</v>
      </c>
      <c r="Q31" s="132">
        <f>IF(RES_hhdet_in_emi!Q31=0,0,RES_hhdet_in_emi!Q31*1000000/RES_hhdet_in_new!Q31)</f>
        <v>592.65378148507557</v>
      </c>
    </row>
    <row r="32" spans="1:17" ht="12" customHeight="1" x14ac:dyDescent="0.25">
      <c r="A32" s="167" t="s">
        <v>168</v>
      </c>
      <c r="B32" s="132"/>
      <c r="C32" s="132">
        <f>IF(RES_hhdet_in_emi!C32=0,0,RES_hhdet_in_emi!C32*1000000/RES_hhdet_in_new!C32)</f>
        <v>0</v>
      </c>
      <c r="D32" s="132">
        <f>IF(RES_hhdet_in_emi!D32=0,0,RES_hhdet_in_emi!D32*1000000/RES_hhdet_in_new!D32)</f>
        <v>435.06215952128605</v>
      </c>
      <c r="E32" s="132">
        <f>IF(RES_hhdet_in_emi!E32=0,0,RES_hhdet_in_emi!E32*1000000/RES_hhdet_in_new!E32)</f>
        <v>436.83400834183976</v>
      </c>
      <c r="F32" s="132">
        <f>IF(RES_hhdet_in_emi!F32=0,0,RES_hhdet_in_emi!F32*1000000/RES_hhdet_in_new!F32)</f>
        <v>437.4258863660213</v>
      </c>
      <c r="G32" s="132">
        <f>IF(RES_hhdet_in_emi!G32=0,0,RES_hhdet_in_emi!G32*1000000/RES_hhdet_in_new!G32)</f>
        <v>436.6744064956971</v>
      </c>
      <c r="H32" s="132">
        <f>IF(RES_hhdet_in_emi!H32=0,0,RES_hhdet_in_emi!H32*1000000/RES_hhdet_in_new!H32)</f>
        <v>430.86848441488394</v>
      </c>
      <c r="I32" s="132">
        <f>IF(RES_hhdet_in_emi!I32=0,0,RES_hhdet_in_emi!I32*1000000/RES_hhdet_in_new!I32)</f>
        <v>423.6779648803406</v>
      </c>
      <c r="J32" s="132">
        <f>IF(RES_hhdet_in_emi!J32=0,0,RES_hhdet_in_emi!J32*1000000/RES_hhdet_in_new!J32)</f>
        <v>415.62698201117763</v>
      </c>
      <c r="K32" s="132">
        <f>IF(RES_hhdet_in_emi!K32=0,0,RES_hhdet_in_emi!K32*1000000/RES_hhdet_in_new!K32)</f>
        <v>0</v>
      </c>
      <c r="L32" s="132">
        <f>IF(RES_hhdet_in_emi!L32=0,0,RES_hhdet_in_emi!L32*1000000/RES_hhdet_in_new!L32)</f>
        <v>0</v>
      </c>
      <c r="M32" s="132">
        <f>IF(RES_hhdet_in_emi!M32=0,0,RES_hhdet_in_emi!M32*1000000/RES_hhdet_in_new!M32)</f>
        <v>0</v>
      </c>
      <c r="N32" s="132">
        <f>IF(RES_hhdet_in_emi!N32=0,0,RES_hhdet_in_emi!N32*1000000/RES_hhdet_in_new!N32)</f>
        <v>0</v>
      </c>
      <c r="O32" s="132">
        <f>IF(RES_hhdet_in_emi!O32=0,0,RES_hhdet_in_emi!O32*1000000/RES_hhdet_in_new!O32)</f>
        <v>0</v>
      </c>
      <c r="P32" s="132">
        <f>IF(RES_hhdet_in_emi!P32=0,0,RES_hhdet_in_emi!P32*1000000/RES_hhdet_in_new!P32)</f>
        <v>0</v>
      </c>
      <c r="Q32" s="132">
        <f>IF(RES_hhdet_in_emi!Q32=0,0,RES_hhdet_in_emi!Q32*1000000/RES_hhdet_in_new!Q32)</f>
        <v>387.69405196029504</v>
      </c>
    </row>
    <row r="33" spans="1:17" ht="12" customHeight="1" x14ac:dyDescent="0.25">
      <c r="A33" s="166" t="s">
        <v>57</v>
      </c>
      <c r="B33" s="165"/>
      <c r="C33" s="165">
        <f>IF(RES_hhdet_in_emi!C33=0,0,RES_hhdet_in_emi!C33*1000000/RES_hhdet_in_new!C32)</f>
        <v>0</v>
      </c>
      <c r="D33" s="165">
        <f>IF(RES_hhdet_in_emi!D33=0,0,RES_hhdet_in_emi!D33*1000000/RES_hhdet_in_new!D32)</f>
        <v>435.06215952128605</v>
      </c>
      <c r="E33" s="165">
        <f>IF(RES_hhdet_in_emi!E33=0,0,RES_hhdet_in_emi!E33*1000000/RES_hhdet_in_new!E32)</f>
        <v>436.83400834183976</v>
      </c>
      <c r="F33" s="165">
        <f>IF(RES_hhdet_in_emi!F33=0,0,RES_hhdet_in_emi!F33*1000000/RES_hhdet_in_new!F32)</f>
        <v>437.4258863660213</v>
      </c>
      <c r="G33" s="165">
        <f>IF(RES_hhdet_in_emi!G33=0,0,RES_hhdet_in_emi!G33*1000000/RES_hhdet_in_new!G32)</f>
        <v>436.6744064956971</v>
      </c>
      <c r="H33" s="165">
        <f>IF(RES_hhdet_in_emi!H33=0,0,RES_hhdet_in_emi!H33*1000000/RES_hhdet_in_new!H32)</f>
        <v>430.86848441488394</v>
      </c>
      <c r="I33" s="165">
        <f>IF(RES_hhdet_in_emi!I33=0,0,RES_hhdet_in_emi!I33*1000000/RES_hhdet_in_new!I32)</f>
        <v>423.6779648803406</v>
      </c>
      <c r="J33" s="165">
        <f>IF(RES_hhdet_in_emi!J33=0,0,RES_hhdet_in_emi!J33*1000000/RES_hhdet_in_new!J32)</f>
        <v>415.62698201117763</v>
      </c>
      <c r="K33" s="165">
        <f>IF(RES_hhdet_in_emi!K33=0,0,RES_hhdet_in_emi!K33*1000000/RES_hhdet_in_new!K32)</f>
        <v>0</v>
      </c>
      <c r="L33" s="165">
        <f>IF(RES_hhdet_in_emi!L33=0,0,RES_hhdet_in_emi!L33*1000000/RES_hhdet_in_new!L32)</f>
        <v>0</v>
      </c>
      <c r="M33" s="165">
        <f>IF(RES_hhdet_in_emi!M33=0,0,RES_hhdet_in_emi!M33*1000000/RES_hhdet_in_new!M32)</f>
        <v>0</v>
      </c>
      <c r="N33" s="165">
        <f>IF(RES_hhdet_in_emi!N33=0,0,RES_hhdet_in_emi!N33*1000000/RES_hhdet_in_new!N32)</f>
        <v>0</v>
      </c>
      <c r="O33" s="165">
        <f>IF(RES_hhdet_in_emi!O33=0,0,RES_hhdet_in_emi!O33*1000000/RES_hhdet_in_new!O32)</f>
        <v>0</v>
      </c>
      <c r="P33" s="165">
        <f>IF(RES_hhdet_in_emi!P33=0,0,RES_hhdet_in_emi!P33*1000000/RES_hhdet_in_new!P32)</f>
        <v>0</v>
      </c>
      <c r="Q33" s="165">
        <f>IF(RES_hhdet_in_emi!Q33=0,0,RES_hhdet_in_emi!Q33*1000000/RES_hhdet_in_new!Q32)</f>
        <v>387.69405196029504</v>
      </c>
    </row>
    <row r="34" spans="1:17" ht="12" customHeight="1" x14ac:dyDescent="0.25">
      <c r="A34" s="147" t="s">
        <v>59</v>
      </c>
      <c r="B34" s="164"/>
      <c r="C34" s="164">
        <f>IF(RES_hhdet_in_emi!C34=0,0,RES_hhdet_in_emi!C34*1000000/RES_hhdet_in_new!C32)</f>
        <v>0</v>
      </c>
      <c r="D34" s="164">
        <f>IF(RES_hhdet_in_emi!D34=0,0,RES_hhdet_in_emi!D34*1000000/RES_hhdet_in_new!D32)</f>
        <v>0</v>
      </c>
      <c r="E34" s="164">
        <f>IF(RES_hhdet_in_emi!E34=0,0,RES_hhdet_in_emi!E34*1000000/RES_hhdet_in_new!E32)</f>
        <v>0</v>
      </c>
      <c r="F34" s="164">
        <f>IF(RES_hhdet_in_emi!F34=0,0,RES_hhdet_in_emi!F34*1000000/RES_hhdet_in_new!F32)</f>
        <v>0</v>
      </c>
      <c r="G34" s="164">
        <f>IF(RES_hhdet_in_emi!G34=0,0,RES_hhdet_in_emi!G34*1000000/RES_hhdet_in_new!G32)</f>
        <v>0</v>
      </c>
      <c r="H34" s="164">
        <f>IF(RES_hhdet_in_emi!H34=0,0,RES_hhdet_in_emi!H34*1000000/RES_hhdet_in_new!H32)</f>
        <v>0</v>
      </c>
      <c r="I34" s="164">
        <f>IF(RES_hhdet_in_emi!I34=0,0,RES_hhdet_in_emi!I34*1000000/RES_hhdet_in_new!I32)</f>
        <v>0</v>
      </c>
      <c r="J34" s="164">
        <f>IF(RES_hhdet_in_emi!J34=0,0,RES_hhdet_in_emi!J34*1000000/RES_hhdet_in_new!J32)</f>
        <v>0</v>
      </c>
      <c r="K34" s="164">
        <f>IF(RES_hhdet_in_emi!K34=0,0,RES_hhdet_in_emi!K34*1000000/RES_hhdet_in_new!K32)</f>
        <v>0</v>
      </c>
      <c r="L34" s="164">
        <f>IF(RES_hhdet_in_emi!L34=0,0,RES_hhdet_in_emi!L34*1000000/RES_hhdet_in_new!L32)</f>
        <v>0</v>
      </c>
      <c r="M34" s="164">
        <f>IF(RES_hhdet_in_emi!M34=0,0,RES_hhdet_in_emi!M34*1000000/RES_hhdet_in_new!M32)</f>
        <v>0</v>
      </c>
      <c r="N34" s="164">
        <f>IF(RES_hhdet_in_emi!N34=0,0,RES_hhdet_in_emi!N34*1000000/RES_hhdet_in_new!N32)</f>
        <v>0</v>
      </c>
      <c r="O34" s="164">
        <f>IF(RES_hhdet_in_emi!O34=0,0,RES_hhdet_in_emi!O34*1000000/RES_hhdet_in_new!O32)</f>
        <v>0</v>
      </c>
      <c r="P34" s="164">
        <f>IF(RES_hhdet_in_emi!P34=0,0,RES_hhdet_in_emi!P34*1000000/RES_hhdet_in_new!P32)</f>
        <v>0</v>
      </c>
      <c r="Q34" s="164">
        <f>IF(RES_hhdet_in_emi!Q34=0,0,RES_hhdet_in_emi!Q34*1000000/RES_hhdet_in_new!Q32)</f>
        <v>0</v>
      </c>
    </row>
    <row r="35" spans="1:17" ht="12" customHeight="1" x14ac:dyDescent="0.25">
      <c r="A35" s="163" t="s">
        <v>142</v>
      </c>
      <c r="B35" s="162"/>
      <c r="C35" s="162">
        <f>IF(RES_hhdet_in_emi!C35=0,0,RES_hhdet_in_emi!C35*1000000/RES_hhdet_in_new!C35)</f>
        <v>0</v>
      </c>
      <c r="D35" s="162">
        <f>IF(RES_hhdet_in_emi!D35=0,0,RES_hhdet_in_emi!D35*1000000/RES_hhdet_in_new!D35)</f>
        <v>0</v>
      </c>
      <c r="E35" s="162">
        <f>IF(RES_hhdet_in_emi!E35=0,0,RES_hhdet_in_emi!E35*1000000/RES_hhdet_in_new!E35)</f>
        <v>0</v>
      </c>
      <c r="F35" s="162">
        <f>IF(RES_hhdet_in_emi!F35=0,0,RES_hhdet_in_emi!F35*1000000/RES_hhdet_in_new!F35)</f>
        <v>0</v>
      </c>
      <c r="G35" s="162">
        <f>IF(RES_hhdet_in_emi!G35=0,0,RES_hhdet_in_emi!G35*1000000/RES_hhdet_in_new!G35)</f>
        <v>0</v>
      </c>
      <c r="H35" s="162">
        <f>IF(RES_hhdet_in_emi!H35=0,0,RES_hhdet_in_emi!H35*1000000/RES_hhdet_in_new!H35)</f>
        <v>0</v>
      </c>
      <c r="I35" s="162">
        <f>IF(RES_hhdet_in_emi!I35=0,0,RES_hhdet_in_emi!I35*1000000/RES_hhdet_in_new!I35)</f>
        <v>0</v>
      </c>
      <c r="J35" s="162">
        <f>IF(RES_hhdet_in_emi!J35=0,0,RES_hhdet_in_emi!J35*1000000/RES_hhdet_in_new!J35)</f>
        <v>0</v>
      </c>
      <c r="K35" s="162">
        <f>IF(RES_hhdet_in_emi!K35=0,0,RES_hhdet_in_emi!K35*1000000/RES_hhdet_in_new!K35)</f>
        <v>0</v>
      </c>
      <c r="L35" s="162">
        <f>IF(RES_hhdet_in_emi!L35=0,0,RES_hhdet_in_emi!L35*1000000/RES_hhdet_in_new!L35)</f>
        <v>0</v>
      </c>
      <c r="M35" s="162">
        <f>IF(RES_hhdet_in_emi!M35=0,0,RES_hhdet_in_emi!M35*1000000/RES_hhdet_in_new!M35)</f>
        <v>0</v>
      </c>
      <c r="N35" s="162">
        <f>IF(RES_hhdet_in_emi!N35=0,0,RES_hhdet_in_emi!N35*1000000/RES_hhdet_in_new!N35)</f>
        <v>0</v>
      </c>
      <c r="O35" s="162">
        <f>IF(RES_hhdet_in_emi!O35=0,0,RES_hhdet_in_emi!O35*1000000/RES_hhdet_in_new!O35)</f>
        <v>0</v>
      </c>
      <c r="P35" s="162">
        <f>IF(RES_hhdet_in_emi!P35=0,0,RES_hhdet_in_emi!P35*1000000/RES_hhdet_in_new!P35)</f>
        <v>0</v>
      </c>
      <c r="Q35" s="162">
        <f>IF(RES_hhdet_in_emi!Q35=0,0,RES_hhdet_in_emi!Q35*1000000/RES_hhdet_in_new!Q35)</f>
        <v>0</v>
      </c>
    </row>
    <row r="36" spans="1:17" ht="12" customHeight="1" x14ac:dyDescent="0.25">
      <c r="A36" s="161" t="s">
        <v>141</v>
      </c>
      <c r="B36" s="160"/>
      <c r="C36" s="160">
        <f>IF(RES_hhdet_in_emi!C36=0,0,RES_hhdet_in_emi!C36*1000000/RES_hhdet_in_new!C36)</f>
        <v>0</v>
      </c>
      <c r="D36" s="160">
        <f>IF(RES_hhdet_in_emi!D36=0,0,RES_hhdet_in_emi!D36*1000000/RES_hhdet_in_new!D36)</f>
        <v>0</v>
      </c>
      <c r="E36" s="160">
        <f>IF(RES_hhdet_in_emi!E36=0,0,RES_hhdet_in_emi!E36*1000000/RES_hhdet_in_new!E36)</f>
        <v>0</v>
      </c>
      <c r="F36" s="160">
        <f>IF(RES_hhdet_in_emi!F36=0,0,RES_hhdet_in_emi!F36*1000000/RES_hhdet_in_new!F36)</f>
        <v>0</v>
      </c>
      <c r="G36" s="160">
        <f>IF(RES_hhdet_in_emi!G36=0,0,RES_hhdet_in_emi!G36*1000000/RES_hhdet_in_new!G36)</f>
        <v>0</v>
      </c>
      <c r="H36" s="160">
        <f>IF(RES_hhdet_in_emi!H36=0,0,RES_hhdet_in_emi!H36*1000000/RES_hhdet_in_new!H36)</f>
        <v>0</v>
      </c>
      <c r="I36" s="160">
        <f>IF(RES_hhdet_in_emi!I36=0,0,RES_hhdet_in_emi!I36*1000000/RES_hhdet_in_new!I36)</f>
        <v>0</v>
      </c>
      <c r="J36" s="160">
        <f>IF(RES_hhdet_in_emi!J36=0,0,RES_hhdet_in_emi!J36*1000000/RES_hhdet_in_new!J36)</f>
        <v>0</v>
      </c>
      <c r="K36" s="160">
        <f>IF(RES_hhdet_in_emi!K36=0,0,RES_hhdet_in_emi!K36*1000000/RES_hhdet_in_new!K36)</f>
        <v>0</v>
      </c>
      <c r="L36" s="160">
        <f>IF(RES_hhdet_in_emi!L36=0,0,RES_hhdet_in_emi!L36*1000000/RES_hhdet_in_new!L36)</f>
        <v>0</v>
      </c>
      <c r="M36" s="160">
        <f>IF(RES_hhdet_in_emi!M36=0,0,RES_hhdet_in_emi!M36*1000000/RES_hhdet_in_new!M36)</f>
        <v>0</v>
      </c>
      <c r="N36" s="160">
        <f>IF(RES_hhdet_in_emi!N36=0,0,RES_hhdet_in_emi!N36*1000000/RES_hhdet_in_new!N36)</f>
        <v>0</v>
      </c>
      <c r="O36" s="160">
        <f>IF(RES_hhdet_in_emi!O36=0,0,RES_hhdet_in_emi!O36*1000000/RES_hhdet_in_new!O36)</f>
        <v>0</v>
      </c>
      <c r="P36" s="160">
        <f>IF(RES_hhdet_in_emi!P36=0,0,RES_hhdet_in_emi!P36*1000000/RES_hhdet_in_new!P36)</f>
        <v>0</v>
      </c>
      <c r="Q36" s="160">
        <f>IF(RES_hhdet_in_emi!Q36=0,0,RES_hhdet_in_emi!Q36*1000000/RES_hhdet_in_new!Q36)</f>
        <v>0</v>
      </c>
    </row>
    <row r="37" spans="1:17" ht="12" customHeight="1" x14ac:dyDescent="0.25">
      <c r="A37" s="148" t="s">
        <v>60</v>
      </c>
      <c r="B37" s="156"/>
      <c r="C37" s="156">
        <f>IF(RES_hhdet_in_emi!C37=0,0,RES_hhdet_in_emi!C37*1000000/RES_hhdet_in_new!C36)</f>
        <v>0</v>
      </c>
      <c r="D37" s="156">
        <f>IF(RES_hhdet_in_emi!D37=0,0,RES_hhdet_in_emi!D37*1000000/RES_hhdet_in_new!D36)</f>
        <v>0</v>
      </c>
      <c r="E37" s="156">
        <f>IF(RES_hhdet_in_emi!E37=0,0,RES_hhdet_in_emi!E37*1000000/RES_hhdet_in_new!E36)</f>
        <v>0</v>
      </c>
      <c r="F37" s="156">
        <f>IF(RES_hhdet_in_emi!F37=0,0,RES_hhdet_in_emi!F37*1000000/RES_hhdet_in_new!F36)</f>
        <v>0</v>
      </c>
      <c r="G37" s="156">
        <f>IF(RES_hhdet_in_emi!G37=0,0,RES_hhdet_in_emi!G37*1000000/RES_hhdet_in_new!G36)</f>
        <v>0</v>
      </c>
      <c r="H37" s="156">
        <f>IF(RES_hhdet_in_emi!H37=0,0,RES_hhdet_in_emi!H37*1000000/RES_hhdet_in_new!H36)</f>
        <v>0</v>
      </c>
      <c r="I37" s="156">
        <f>IF(RES_hhdet_in_emi!I37=0,0,RES_hhdet_in_emi!I37*1000000/RES_hhdet_in_new!I36)</f>
        <v>0</v>
      </c>
      <c r="J37" s="156">
        <f>IF(RES_hhdet_in_emi!J37=0,0,RES_hhdet_in_emi!J37*1000000/RES_hhdet_in_new!J36)</f>
        <v>0</v>
      </c>
      <c r="K37" s="156">
        <f>IF(RES_hhdet_in_emi!K37=0,0,RES_hhdet_in_emi!K37*1000000/RES_hhdet_in_new!K36)</f>
        <v>0</v>
      </c>
      <c r="L37" s="156">
        <f>IF(RES_hhdet_in_emi!L37=0,0,RES_hhdet_in_emi!L37*1000000/RES_hhdet_in_new!L36)</f>
        <v>0</v>
      </c>
      <c r="M37" s="156">
        <f>IF(RES_hhdet_in_emi!M37=0,0,RES_hhdet_in_emi!M37*1000000/RES_hhdet_in_new!M36)</f>
        <v>0</v>
      </c>
      <c r="N37" s="156">
        <f>IF(RES_hhdet_in_emi!N37=0,0,RES_hhdet_in_emi!N37*1000000/RES_hhdet_in_new!N36)</f>
        <v>0</v>
      </c>
      <c r="O37" s="156">
        <f>IF(RES_hhdet_in_emi!O37=0,0,RES_hhdet_in_emi!O37*1000000/RES_hhdet_in_new!O36)</f>
        <v>0</v>
      </c>
      <c r="P37" s="156">
        <f>IF(RES_hhdet_in_emi!P37=0,0,RES_hhdet_in_emi!P37*1000000/RES_hhdet_in_new!P36)</f>
        <v>0</v>
      </c>
      <c r="Q37" s="156">
        <f>IF(RES_hhdet_in_emi!Q37=0,0,RES_hhdet_in_emi!Q37*1000000/RES_hhdet_in_new!Q36)</f>
        <v>0</v>
      </c>
    </row>
    <row r="38" spans="1:17" ht="12" customHeight="1" x14ac:dyDescent="0.25">
      <c r="A38" s="148" t="s">
        <v>59</v>
      </c>
      <c r="B38" s="156"/>
      <c r="C38" s="156">
        <f>IF(RES_hhdet_in_emi!C38=0,0,RES_hhdet_in_emi!C38*1000000/RES_hhdet_in_new!C36)</f>
        <v>0</v>
      </c>
      <c r="D38" s="156">
        <f>IF(RES_hhdet_in_emi!D38=0,0,RES_hhdet_in_emi!D38*1000000/RES_hhdet_in_new!D36)</f>
        <v>0</v>
      </c>
      <c r="E38" s="156">
        <f>IF(RES_hhdet_in_emi!E38=0,0,RES_hhdet_in_emi!E38*1000000/RES_hhdet_in_new!E36)</f>
        <v>0</v>
      </c>
      <c r="F38" s="156">
        <f>IF(RES_hhdet_in_emi!F38=0,0,RES_hhdet_in_emi!F38*1000000/RES_hhdet_in_new!F36)</f>
        <v>0</v>
      </c>
      <c r="G38" s="156">
        <f>IF(RES_hhdet_in_emi!G38=0,0,RES_hhdet_in_emi!G38*1000000/RES_hhdet_in_new!G36)</f>
        <v>0</v>
      </c>
      <c r="H38" s="156">
        <f>IF(RES_hhdet_in_emi!H38=0,0,RES_hhdet_in_emi!H38*1000000/RES_hhdet_in_new!H36)</f>
        <v>0</v>
      </c>
      <c r="I38" s="156">
        <f>IF(RES_hhdet_in_emi!I38=0,0,RES_hhdet_in_emi!I38*1000000/RES_hhdet_in_new!I36)</f>
        <v>0</v>
      </c>
      <c r="J38" s="156">
        <f>IF(RES_hhdet_in_emi!J38=0,0,RES_hhdet_in_emi!J38*1000000/RES_hhdet_in_new!J36)</f>
        <v>0</v>
      </c>
      <c r="K38" s="156">
        <f>IF(RES_hhdet_in_emi!K38=0,0,RES_hhdet_in_emi!K38*1000000/RES_hhdet_in_new!K36)</f>
        <v>0</v>
      </c>
      <c r="L38" s="156">
        <f>IF(RES_hhdet_in_emi!L38=0,0,RES_hhdet_in_emi!L38*1000000/RES_hhdet_in_new!L36)</f>
        <v>0</v>
      </c>
      <c r="M38" s="156">
        <f>IF(RES_hhdet_in_emi!M38=0,0,RES_hhdet_in_emi!M38*1000000/RES_hhdet_in_new!M36)</f>
        <v>0</v>
      </c>
      <c r="N38" s="156">
        <f>IF(RES_hhdet_in_emi!N38=0,0,RES_hhdet_in_emi!N38*1000000/RES_hhdet_in_new!N36)</f>
        <v>0</v>
      </c>
      <c r="O38" s="156">
        <f>IF(RES_hhdet_in_emi!O38=0,0,RES_hhdet_in_emi!O38*1000000/RES_hhdet_in_new!O36)</f>
        <v>0</v>
      </c>
      <c r="P38" s="156">
        <f>IF(RES_hhdet_in_emi!P38=0,0,RES_hhdet_in_emi!P38*1000000/RES_hhdet_in_new!P36)</f>
        <v>0</v>
      </c>
      <c r="Q38" s="156">
        <f>IF(RES_hhdet_in_emi!Q38=0,0,RES_hhdet_in_emi!Q38*1000000/RES_hhdet_in_new!Q36)</f>
        <v>0</v>
      </c>
    </row>
    <row r="39" spans="1:17" ht="12" customHeight="1" x14ac:dyDescent="0.25">
      <c r="A39" s="158" t="s">
        <v>62</v>
      </c>
      <c r="B39" s="157"/>
      <c r="C39" s="157">
        <f>IF(SUM(RES_hhdet_in_emi!C40:C41)=0,0,SUM(RES_hhdet_in_emi!C40:C41)*1000000/SUM(RES_hhdet_in_new!C40:C41))</f>
        <v>0</v>
      </c>
      <c r="D39" s="157">
        <f>IF(SUM(RES_hhdet_in_emi!D40:D41)=0,0,SUM(RES_hhdet_in_emi!D40:D41)*1000000/SUM(RES_hhdet_in_new!D40:D41))</f>
        <v>103.98426735056306</v>
      </c>
      <c r="E39" s="157">
        <f>IF(SUM(RES_hhdet_in_emi!E40:E41)=0,0,SUM(RES_hhdet_in_emi!E40:E41)*1000000/SUM(RES_hhdet_in_new!E40:E41))</f>
        <v>0</v>
      </c>
      <c r="F39" s="157">
        <f>IF(SUM(RES_hhdet_in_emi!F40:F41)=0,0,SUM(RES_hhdet_in_emi!F40:F41)*1000000/SUM(RES_hhdet_in_new!F40:F41))</f>
        <v>77.471432627962102</v>
      </c>
      <c r="G39" s="157">
        <f>IF(SUM(RES_hhdet_in_emi!G40:G41)=0,0,SUM(RES_hhdet_in_emi!G40:G41)*1000000/SUM(RES_hhdet_in_new!G40:G41))</f>
        <v>305.32501468682676</v>
      </c>
      <c r="H39" s="157">
        <f>IF(SUM(RES_hhdet_in_emi!H40:H41)=0,0,SUM(RES_hhdet_in_emi!H40:H41)*1000000/SUM(RES_hhdet_in_new!H40:H41))</f>
        <v>123.91297338282209</v>
      </c>
      <c r="I39" s="157">
        <f>IF(SUM(RES_hhdet_in_emi!I40:I41)=0,0,SUM(RES_hhdet_in_emi!I40:I41)*1000000/SUM(RES_hhdet_in_new!I40:I41))</f>
        <v>313.13173962752137</v>
      </c>
      <c r="J39" s="157">
        <f>IF(SUM(RES_hhdet_in_emi!J40:J41)=0,0,SUM(RES_hhdet_in_emi!J40:J41)*1000000/SUM(RES_hhdet_in_new!J40:J41))</f>
        <v>311.39039162609987</v>
      </c>
      <c r="K39" s="157">
        <f>IF(SUM(RES_hhdet_in_emi!K40:K41)=0,0,SUM(RES_hhdet_in_emi!K40:K41)*1000000/SUM(RES_hhdet_in_new!K40:K41))</f>
        <v>0</v>
      </c>
      <c r="L39" s="157">
        <f>IF(SUM(RES_hhdet_in_emi!L40:L41)=0,0,SUM(RES_hhdet_in_emi!L40:L41)*1000000/SUM(RES_hhdet_in_new!L40:L41))</f>
        <v>0</v>
      </c>
      <c r="M39" s="157">
        <f>IF(SUM(RES_hhdet_in_emi!M40:M41)=0,0,SUM(RES_hhdet_in_emi!M40:M41)*1000000/SUM(RES_hhdet_in_new!M40:M41))</f>
        <v>0</v>
      </c>
      <c r="N39" s="157">
        <f>IF(SUM(RES_hhdet_in_emi!N40:N41)=0,0,SUM(RES_hhdet_in_emi!N40:N41)*1000000/SUM(RES_hhdet_in_new!N40:N41))</f>
        <v>0</v>
      </c>
      <c r="O39" s="157">
        <f>IF(SUM(RES_hhdet_in_emi!O40:O41)=0,0,SUM(RES_hhdet_in_emi!O40:O41)*1000000/SUM(RES_hhdet_in_new!O40:O41))</f>
        <v>0</v>
      </c>
      <c r="P39" s="157">
        <f>IF(SUM(RES_hhdet_in_emi!P40:P41)=0,0,SUM(RES_hhdet_in_emi!P40:P41)*1000000/SUM(RES_hhdet_in_new!P40:P41))</f>
        <v>151.5327371817377</v>
      </c>
      <c r="Q39" s="157">
        <f>IF(SUM(RES_hhdet_in_emi!Q40:Q41)=0,0,SUM(RES_hhdet_in_emi!Q40:Q41)*1000000/SUM(RES_hhdet_in_new!Q40:Q41))</f>
        <v>275.3999857565716</v>
      </c>
    </row>
    <row r="40" spans="1:17" ht="12" customHeight="1" x14ac:dyDescent="0.25">
      <c r="A40" s="23" t="s">
        <v>57</v>
      </c>
      <c r="B40" s="156"/>
      <c r="C40" s="156">
        <f>IF(RES_hhdet_in_emi!C40=0,0,RES_hhdet_in_emi!C40*1000000/RES_hhdet_in_new!C40)</f>
        <v>0</v>
      </c>
      <c r="D40" s="156">
        <f>IF(RES_hhdet_in_emi!D40=0,0,RES_hhdet_in_emi!D40*1000000/RES_hhdet_in_new!D40)</f>
        <v>296.62830628523307</v>
      </c>
      <c r="E40" s="156">
        <f>IF(RES_hhdet_in_emi!E40=0,0,RES_hhdet_in_emi!E40*1000000/RES_hhdet_in_new!E40)</f>
        <v>0</v>
      </c>
      <c r="F40" s="156">
        <f>IF(RES_hhdet_in_emi!F40=0,0,RES_hhdet_in_emi!F40*1000000/RES_hhdet_in_new!F40)</f>
        <v>305.65093808305056</v>
      </c>
      <c r="G40" s="156">
        <f>IF(RES_hhdet_in_emi!G40=0,0,RES_hhdet_in_emi!G40*1000000/RES_hhdet_in_new!G40)</f>
        <v>339.7432379600607</v>
      </c>
      <c r="H40" s="156">
        <f>IF(RES_hhdet_in_emi!H40=0,0,RES_hhdet_in_emi!H40*1000000/RES_hhdet_in_new!H40)</f>
        <v>278.70113107098717</v>
      </c>
      <c r="I40" s="156">
        <f>IF(RES_hhdet_in_emi!I40=0,0,RES_hhdet_in_emi!I40*1000000/RES_hhdet_in_new!I40)</f>
        <v>313.13173962752137</v>
      </c>
      <c r="J40" s="156">
        <f>IF(RES_hhdet_in_emi!J40=0,0,RES_hhdet_in_emi!J40*1000000/RES_hhdet_in_new!J40)</f>
        <v>311.39039162609987</v>
      </c>
      <c r="K40" s="156">
        <f>IF(RES_hhdet_in_emi!K40=0,0,RES_hhdet_in_emi!K40*1000000/RES_hhdet_in_new!K40)</f>
        <v>0</v>
      </c>
      <c r="L40" s="156">
        <f>IF(RES_hhdet_in_emi!L40=0,0,RES_hhdet_in_emi!L40*1000000/RES_hhdet_in_new!L40)</f>
        <v>0</v>
      </c>
      <c r="M40" s="156">
        <f>IF(RES_hhdet_in_emi!M40=0,0,RES_hhdet_in_emi!M40*1000000/RES_hhdet_in_new!M40)</f>
        <v>0</v>
      </c>
      <c r="N40" s="156">
        <f>IF(RES_hhdet_in_emi!N40=0,0,RES_hhdet_in_emi!N40*1000000/RES_hhdet_in_new!N40)</f>
        <v>0</v>
      </c>
      <c r="O40" s="156">
        <f>IF(RES_hhdet_in_emi!O40=0,0,RES_hhdet_in_emi!O40*1000000/RES_hhdet_in_new!O40)</f>
        <v>0</v>
      </c>
      <c r="P40" s="156">
        <f>IF(RES_hhdet_in_emi!P40=0,0,RES_hhdet_in_emi!P40*1000000/RES_hhdet_in_new!P40)</f>
        <v>272.0348441144385</v>
      </c>
      <c r="Q40" s="156">
        <f>IF(RES_hhdet_in_emi!Q40=0,0,RES_hhdet_in_emi!Q40*1000000/RES_hhdet_in_new!Q40)</f>
        <v>275.3999857565716</v>
      </c>
    </row>
    <row r="41" spans="1:17" ht="12" customHeight="1" x14ac:dyDescent="0.25">
      <c r="A41" s="29" t="s">
        <v>140</v>
      </c>
      <c r="B41" s="57"/>
      <c r="C41" s="57">
        <f>IF(RES_hhdet_in_emi!C41=0,0,RES_hhdet_in_emi!C41*1000000/RES_hhdet_in_new!C41)</f>
        <v>0</v>
      </c>
      <c r="D41" s="57">
        <f>IF(RES_hhdet_in_emi!D41=0,0,RES_hhdet_in_emi!D41*1000000/RES_hhdet_in_new!D41)</f>
        <v>0</v>
      </c>
      <c r="E41" s="57">
        <f>IF(RES_hhdet_in_emi!E41=0,0,RES_hhdet_in_emi!E41*1000000/RES_hhdet_in_new!E41)</f>
        <v>0</v>
      </c>
      <c r="F41" s="57">
        <f>IF(RES_hhdet_in_emi!F41=0,0,RES_hhdet_in_emi!F41*1000000/RES_hhdet_in_new!F41)</f>
        <v>0</v>
      </c>
      <c r="G41" s="57">
        <f>IF(RES_hhdet_in_emi!G41=0,0,RES_hhdet_in_emi!G41*1000000/RES_hhdet_in_new!G41)</f>
        <v>0</v>
      </c>
      <c r="H41" s="57">
        <f>IF(RES_hhdet_in_emi!H41=0,0,RES_hhdet_in_emi!H41*1000000/RES_hhdet_in_new!H41)</f>
        <v>0</v>
      </c>
      <c r="I41" s="57">
        <f>IF(RES_hhdet_in_emi!I41=0,0,RES_hhdet_in_emi!I41*1000000/RES_hhdet_in_new!I41)</f>
        <v>0</v>
      </c>
      <c r="J41" s="57">
        <f>IF(RES_hhdet_in_emi!J41=0,0,RES_hhdet_in_emi!J41*1000000/RES_hhdet_in_new!J41)</f>
        <v>0</v>
      </c>
      <c r="K41" s="57">
        <f>IF(RES_hhdet_in_emi!K41=0,0,RES_hhdet_in_emi!K41*1000000/RES_hhdet_in_new!K41)</f>
        <v>0</v>
      </c>
      <c r="L41" s="57">
        <f>IF(RES_hhdet_in_emi!L41=0,0,RES_hhdet_in_emi!L41*1000000/RES_hhdet_in_new!L41)</f>
        <v>0</v>
      </c>
      <c r="M41" s="57">
        <f>IF(RES_hhdet_in_emi!M41=0,0,RES_hhdet_in_emi!M41*1000000/RES_hhdet_in_new!M41)</f>
        <v>0</v>
      </c>
      <c r="N41" s="57">
        <f>IF(RES_hhdet_in_emi!N41=0,0,RES_hhdet_in_emi!N41*1000000/RES_hhdet_in_new!N41)</f>
        <v>0</v>
      </c>
      <c r="O41" s="57">
        <f>IF(RES_hhdet_in_emi!O41=0,0,RES_hhdet_in_emi!O41*1000000/RES_hhdet_in_new!O41)</f>
        <v>0</v>
      </c>
      <c r="P41" s="57">
        <f>IF(RES_hhdet_in_emi!P41=0,0,RES_hhdet_in_emi!P41*1000000/RES_hhdet_in_new!P41)</f>
        <v>0</v>
      </c>
      <c r="Q41" s="57">
        <f>IF(RES_hhdet_in_emi!Q41=0,0,RES_hhdet_in_emi!Q41*1000000/RES_hhdet_in_new!Q41)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68">
        <f t="shared" ref="C43" si="34">SUM(C44,C47,C49,C58)</f>
        <v>4578.1274430097783</v>
      </c>
      <c r="D43" s="168">
        <f t="shared" ref="D43" si="35">SUM(D44,D47,D49,D58)</f>
        <v>4380.6552752710522</v>
      </c>
      <c r="E43" s="168">
        <f t="shared" ref="E43" si="36">SUM(E44,E47,E49,E58)</f>
        <v>4379.0582326301173</v>
      </c>
      <c r="F43" s="168">
        <f t="shared" ref="F43" si="37">SUM(F44,F47,F49,F58)</f>
        <v>4398.8691579373926</v>
      </c>
      <c r="G43" s="168">
        <f t="shared" ref="G43" si="38">SUM(G44,G47,G49,G58)</f>
        <v>3822.7850464213757</v>
      </c>
      <c r="H43" s="168">
        <f t="shared" ref="H43" si="39">SUM(H44,H47,H49,H58)</f>
        <v>3946.9133177520516</v>
      </c>
      <c r="I43" s="168">
        <f t="shared" ref="I43" si="40">SUM(I44,I47,I49,I58)</f>
        <v>3918.6109331316793</v>
      </c>
      <c r="J43" s="168">
        <f t="shared" ref="J43" si="41">SUM(J44,J47,J49,J58)</f>
        <v>3867.0011415724489</v>
      </c>
      <c r="K43" s="168">
        <f t="shared" ref="K43" si="42">SUM(K44,K47,K49,K58)</f>
        <v>3755.5261397246591</v>
      </c>
      <c r="L43" s="168">
        <f t="shared" ref="L43" si="43">SUM(L44,L47,L49,L58)</f>
        <v>3899.7761318558728</v>
      </c>
      <c r="M43" s="168">
        <f t="shared" ref="M43" si="44">SUM(M44,M47,M49,M58)</f>
        <v>0</v>
      </c>
      <c r="N43" s="168">
        <f t="shared" ref="N43" si="45">SUM(N44,N47,N49,N58)</f>
        <v>3919.6949613792649</v>
      </c>
      <c r="O43" s="168">
        <f t="shared" ref="O43" si="46">SUM(O44,O47,O49,O58)</f>
        <v>0</v>
      </c>
      <c r="P43" s="168">
        <f t="shared" ref="P43" si="47">SUM(P44,P47,P49,P58)</f>
        <v>3493.6248621443883</v>
      </c>
      <c r="Q43" s="168">
        <f t="shared" ref="Q43" si="48">SUM(Q44,Q47,Q49,Q58)</f>
        <v>4042.7850298798649</v>
      </c>
    </row>
    <row r="44" spans="1:17" ht="12.95" customHeight="1" x14ac:dyDescent="0.25">
      <c r="A44" s="158" t="s">
        <v>65</v>
      </c>
      <c r="B44" s="157"/>
      <c r="C44" s="157">
        <f t="shared" ref="C44:Q44" si="49">SUM(C45:C46)</f>
        <v>4277.8579175015402</v>
      </c>
      <c r="D44" s="157">
        <f t="shared" si="49"/>
        <v>4063.378041143319</v>
      </c>
      <c r="E44" s="157">
        <f t="shared" si="49"/>
        <v>4079.5386500533236</v>
      </c>
      <c r="F44" s="157">
        <f t="shared" si="49"/>
        <v>3906.6565964017245</v>
      </c>
      <c r="G44" s="157">
        <f t="shared" si="49"/>
        <v>3614.2461208162931</v>
      </c>
      <c r="H44" s="157">
        <f t="shared" si="49"/>
        <v>3524.2204722495376</v>
      </c>
      <c r="I44" s="157">
        <f t="shared" si="49"/>
        <v>3415.4744126538412</v>
      </c>
      <c r="J44" s="157">
        <f t="shared" si="49"/>
        <v>3522.8932282160372</v>
      </c>
      <c r="K44" s="157">
        <f t="shared" si="49"/>
        <v>3272.8210002551386</v>
      </c>
      <c r="L44" s="157">
        <f t="shared" si="49"/>
        <v>3731.4390110407385</v>
      </c>
      <c r="M44" s="157">
        <f t="shared" si="49"/>
        <v>0</v>
      </c>
      <c r="N44" s="157">
        <f t="shared" si="49"/>
        <v>3690.6340070737619</v>
      </c>
      <c r="O44" s="157">
        <f t="shared" si="49"/>
        <v>0</v>
      </c>
      <c r="P44" s="157">
        <f t="shared" si="49"/>
        <v>3183.1616630064327</v>
      </c>
      <c r="Q44" s="157">
        <f t="shared" si="49"/>
        <v>3578.0788946173225</v>
      </c>
    </row>
    <row r="45" spans="1:17" ht="12" customHeight="1" x14ac:dyDescent="0.25">
      <c r="A45" s="23" t="s">
        <v>166</v>
      </c>
      <c r="B45" s="156"/>
      <c r="C45" s="156">
        <f>IF(RES_hhdet_in_emi!C45=0,0,RES_hhdet_in_emi!C45*1000000/RES_hhdet_in_new!C45)</f>
        <v>4277.8579175015402</v>
      </c>
      <c r="D45" s="156">
        <f>IF(RES_hhdet_in_emi!D45=0,0,RES_hhdet_in_emi!D45*1000000/RES_hhdet_in_new!D45)</f>
        <v>4063.378041143319</v>
      </c>
      <c r="E45" s="156">
        <f>IF(RES_hhdet_in_emi!E45=0,0,RES_hhdet_in_emi!E45*1000000/RES_hhdet_in_new!E45)</f>
        <v>4079.5386500533236</v>
      </c>
      <c r="F45" s="156">
        <f>IF(RES_hhdet_in_emi!F45=0,0,RES_hhdet_in_emi!F45*1000000/RES_hhdet_in_new!F45)</f>
        <v>3906.6565964017245</v>
      </c>
      <c r="G45" s="156">
        <f>IF(RES_hhdet_in_emi!G45=0,0,RES_hhdet_in_emi!G45*1000000/RES_hhdet_in_new!G45)</f>
        <v>3614.2461208162931</v>
      </c>
      <c r="H45" s="156">
        <f>IF(RES_hhdet_in_emi!H45=0,0,RES_hhdet_in_emi!H45*1000000/RES_hhdet_in_new!H45)</f>
        <v>3524.2204722495376</v>
      </c>
      <c r="I45" s="156">
        <f>IF(RES_hhdet_in_emi!I45=0,0,RES_hhdet_in_emi!I45*1000000/RES_hhdet_in_new!I45)</f>
        <v>3415.4744126538412</v>
      </c>
      <c r="J45" s="156">
        <f>IF(RES_hhdet_in_emi!J45=0,0,RES_hhdet_in_emi!J45*1000000/RES_hhdet_in_new!J45)</f>
        <v>3522.8932282160372</v>
      </c>
      <c r="K45" s="156">
        <f>IF(RES_hhdet_in_emi!K45=0,0,RES_hhdet_in_emi!K45*1000000/RES_hhdet_in_new!K45)</f>
        <v>3272.8210002551386</v>
      </c>
      <c r="L45" s="156">
        <f>IF(RES_hhdet_in_emi!L45=0,0,RES_hhdet_in_emi!L45*1000000/RES_hhdet_in_new!L45)</f>
        <v>3731.4390110407385</v>
      </c>
      <c r="M45" s="156">
        <f>IF(RES_hhdet_in_emi!M45=0,0,RES_hhdet_in_emi!M45*1000000/RES_hhdet_in_new!M45)</f>
        <v>0</v>
      </c>
      <c r="N45" s="156">
        <f>IF(RES_hhdet_in_emi!N45=0,0,RES_hhdet_in_emi!N45*1000000/RES_hhdet_in_new!N45)</f>
        <v>3690.6340070737619</v>
      </c>
      <c r="O45" s="156">
        <f>IF(RES_hhdet_in_emi!O45=0,0,RES_hhdet_in_emi!O45*1000000/RES_hhdet_in_new!O45)</f>
        <v>0</v>
      </c>
      <c r="P45" s="156">
        <f>IF(RES_hhdet_in_emi!P45=0,0,RES_hhdet_in_emi!P45*1000000/RES_hhdet_in_new!P45)</f>
        <v>3183.1616630064327</v>
      </c>
      <c r="Q45" s="156">
        <f>IF(RES_hhdet_in_emi!Q45=0,0,RES_hhdet_in_emi!Q45*1000000/RES_hhdet_in_new!Q45)</f>
        <v>3578.0788946173225</v>
      </c>
    </row>
    <row r="46" spans="1:17" ht="12" customHeight="1" x14ac:dyDescent="0.25">
      <c r="A46" s="23" t="s">
        <v>60</v>
      </c>
      <c r="B46" s="156"/>
      <c r="C46" s="156">
        <f>IF(RES_hhdet_in_emi!C46=0,0,RES_hhdet_in_emi!C46*1000000/RES_hhdet_in_new!C45)</f>
        <v>0</v>
      </c>
      <c r="D46" s="156">
        <f>IF(RES_hhdet_in_emi!D46=0,0,RES_hhdet_in_emi!D46*1000000/RES_hhdet_in_new!D45)</f>
        <v>0</v>
      </c>
      <c r="E46" s="156">
        <f>IF(RES_hhdet_in_emi!E46=0,0,RES_hhdet_in_emi!E46*1000000/RES_hhdet_in_new!E45)</f>
        <v>0</v>
      </c>
      <c r="F46" s="156">
        <f>IF(RES_hhdet_in_emi!F46=0,0,RES_hhdet_in_emi!F46*1000000/RES_hhdet_in_new!F45)</f>
        <v>0</v>
      </c>
      <c r="G46" s="156">
        <f>IF(RES_hhdet_in_emi!G46=0,0,RES_hhdet_in_emi!G46*1000000/RES_hhdet_in_new!G45)</f>
        <v>0</v>
      </c>
      <c r="H46" s="156">
        <f>IF(RES_hhdet_in_emi!H46=0,0,RES_hhdet_in_emi!H46*1000000/RES_hhdet_in_new!H45)</f>
        <v>0</v>
      </c>
      <c r="I46" s="156">
        <f>IF(RES_hhdet_in_emi!I46=0,0,RES_hhdet_in_emi!I46*1000000/RES_hhdet_in_new!I45)</f>
        <v>0</v>
      </c>
      <c r="J46" s="156">
        <f>IF(RES_hhdet_in_emi!J46=0,0,RES_hhdet_in_emi!J46*1000000/RES_hhdet_in_new!J45)</f>
        <v>0</v>
      </c>
      <c r="K46" s="156">
        <f>IF(RES_hhdet_in_emi!K46=0,0,RES_hhdet_in_emi!K46*1000000/RES_hhdet_in_new!K45)</f>
        <v>0</v>
      </c>
      <c r="L46" s="156">
        <f>IF(RES_hhdet_in_emi!L46=0,0,RES_hhdet_in_emi!L46*1000000/RES_hhdet_in_new!L45)</f>
        <v>0</v>
      </c>
      <c r="M46" s="156">
        <f>IF(RES_hhdet_in_emi!M46=0,0,RES_hhdet_in_emi!M46*1000000/RES_hhdet_in_new!M45)</f>
        <v>0</v>
      </c>
      <c r="N46" s="156">
        <f>IF(RES_hhdet_in_emi!N46=0,0,RES_hhdet_in_emi!N46*1000000/RES_hhdet_in_new!N45)</f>
        <v>0</v>
      </c>
      <c r="O46" s="156">
        <f>IF(RES_hhdet_in_emi!O46=0,0,RES_hhdet_in_emi!O46*1000000/RES_hhdet_in_new!O45)</f>
        <v>0</v>
      </c>
      <c r="P46" s="156">
        <f>IF(RES_hhdet_in_emi!P46=0,0,RES_hhdet_in_emi!P46*1000000/RES_hhdet_in_new!P45)</f>
        <v>0</v>
      </c>
      <c r="Q46" s="156">
        <f>IF(RES_hhdet_in_emi!Q46=0,0,RES_hhdet_in_emi!Q46*1000000/RES_hhdet_in_new!Q45)</f>
        <v>0</v>
      </c>
    </row>
    <row r="47" spans="1:17" ht="12.95" customHeight="1" x14ac:dyDescent="0.25">
      <c r="A47" s="158" t="s">
        <v>112</v>
      </c>
      <c r="B47" s="157"/>
      <c r="C47" s="157">
        <f t="shared" ref="C47:Q47" si="50">C48</f>
        <v>0</v>
      </c>
      <c r="D47" s="157">
        <f t="shared" si="50"/>
        <v>0</v>
      </c>
      <c r="E47" s="157">
        <f t="shared" si="50"/>
        <v>0</v>
      </c>
      <c r="F47" s="157">
        <f t="shared" si="50"/>
        <v>0</v>
      </c>
      <c r="G47" s="157">
        <f t="shared" si="50"/>
        <v>0</v>
      </c>
      <c r="H47" s="157">
        <f t="shared" si="50"/>
        <v>0</v>
      </c>
      <c r="I47" s="157">
        <f t="shared" si="50"/>
        <v>0</v>
      </c>
      <c r="J47" s="157">
        <f t="shared" si="50"/>
        <v>0</v>
      </c>
      <c r="K47" s="157">
        <f t="shared" si="50"/>
        <v>0</v>
      </c>
      <c r="L47" s="157">
        <f t="shared" si="50"/>
        <v>0</v>
      </c>
      <c r="M47" s="157">
        <f t="shared" si="50"/>
        <v>0</v>
      </c>
      <c r="N47" s="157">
        <f t="shared" si="50"/>
        <v>0</v>
      </c>
      <c r="O47" s="157">
        <f t="shared" si="50"/>
        <v>0</v>
      </c>
      <c r="P47" s="157">
        <f t="shared" si="50"/>
        <v>0</v>
      </c>
      <c r="Q47" s="157">
        <f t="shared" si="50"/>
        <v>0</v>
      </c>
    </row>
    <row r="48" spans="1:17" ht="12" customHeight="1" x14ac:dyDescent="0.25">
      <c r="A48" s="23" t="s">
        <v>60</v>
      </c>
      <c r="B48" s="156"/>
      <c r="C48" s="156">
        <f>IF(RES_hhdet_in_emi!C48=0,0,RES_hhdet_in_emi!C48*1000000/RES_hhdet_in_new!C48)</f>
        <v>0</v>
      </c>
      <c r="D48" s="156">
        <f>IF(RES_hhdet_in_emi!D48=0,0,RES_hhdet_in_emi!D48*1000000/RES_hhdet_in_new!D48)</f>
        <v>0</v>
      </c>
      <c r="E48" s="156">
        <f>IF(RES_hhdet_in_emi!E48=0,0,RES_hhdet_in_emi!E48*1000000/RES_hhdet_in_new!E48)</f>
        <v>0</v>
      </c>
      <c r="F48" s="156">
        <f>IF(RES_hhdet_in_emi!F48=0,0,RES_hhdet_in_emi!F48*1000000/RES_hhdet_in_new!F48)</f>
        <v>0</v>
      </c>
      <c r="G48" s="156">
        <f>IF(RES_hhdet_in_emi!G48=0,0,RES_hhdet_in_emi!G48*1000000/RES_hhdet_in_new!G48)</f>
        <v>0</v>
      </c>
      <c r="H48" s="156">
        <f>IF(RES_hhdet_in_emi!H48=0,0,RES_hhdet_in_emi!H48*1000000/RES_hhdet_in_new!H48)</f>
        <v>0</v>
      </c>
      <c r="I48" s="156">
        <f>IF(RES_hhdet_in_emi!I48=0,0,RES_hhdet_in_emi!I48*1000000/RES_hhdet_in_new!I48)</f>
        <v>0</v>
      </c>
      <c r="J48" s="156">
        <f>IF(RES_hhdet_in_emi!J48=0,0,RES_hhdet_in_emi!J48*1000000/RES_hhdet_in_new!J48)</f>
        <v>0</v>
      </c>
      <c r="K48" s="156">
        <f>IF(RES_hhdet_in_emi!K48=0,0,RES_hhdet_in_emi!K48*1000000/RES_hhdet_in_new!K48)</f>
        <v>0</v>
      </c>
      <c r="L48" s="156">
        <f>IF(RES_hhdet_in_emi!L48=0,0,RES_hhdet_in_emi!L48*1000000/RES_hhdet_in_new!L48)</f>
        <v>0</v>
      </c>
      <c r="M48" s="156">
        <f>IF(RES_hhdet_in_emi!M48=0,0,RES_hhdet_in_emi!M48*1000000/RES_hhdet_in_new!M48)</f>
        <v>0</v>
      </c>
      <c r="N48" s="156">
        <f>IF(RES_hhdet_in_emi!N48=0,0,RES_hhdet_in_emi!N48*1000000/RES_hhdet_in_new!N48)</f>
        <v>0</v>
      </c>
      <c r="O48" s="156">
        <f>IF(RES_hhdet_in_emi!O48=0,0,RES_hhdet_in_emi!O48*1000000/RES_hhdet_in_new!O48)</f>
        <v>0</v>
      </c>
      <c r="P48" s="156">
        <f>IF(RES_hhdet_in_emi!P48=0,0,RES_hhdet_in_emi!P48*1000000/RES_hhdet_in_new!P48)</f>
        <v>0</v>
      </c>
      <c r="Q48" s="156">
        <f>IF(RES_hhdet_in_emi!Q48=0,0,RES_hhdet_in_emi!Q48*1000000/RES_hhdet_in_new!Q48)</f>
        <v>0</v>
      </c>
    </row>
    <row r="49" spans="1:17" ht="12" customHeight="1" x14ac:dyDescent="0.25">
      <c r="A49" s="158" t="s">
        <v>63</v>
      </c>
      <c r="B49" s="157"/>
      <c r="C49" s="157">
        <f>IF(SUM(RES_hhdet_in_emi!C50:C51,RES_hhdet_in_emi!C54:C55)=0,0,SUM(RES_hhdet_in_emi!C50:C51,RES_hhdet_in_emi!C54:C55)*1000000/SUM(RES_hhdet_in_new!C50:C51,RES_hhdet_in_new!C54:C55))</f>
        <v>300.26952550823785</v>
      </c>
      <c r="D49" s="157">
        <f>IF(SUM(RES_hhdet_in_emi!D50:D51,RES_hhdet_in_emi!D54:D55)=0,0,SUM(RES_hhdet_in_emi!D50:D51,RES_hhdet_in_emi!D54:D55)*1000000/SUM(RES_hhdet_in_new!D50:D51,RES_hhdet_in_new!D54:D55))</f>
        <v>315.69886531184721</v>
      </c>
      <c r="E49" s="157">
        <f>IF(SUM(RES_hhdet_in_emi!E50:E51,RES_hhdet_in_emi!E54:E55)=0,0,SUM(RES_hhdet_in_emi!E50:E51,RES_hhdet_in_emi!E54:E55)*1000000/SUM(RES_hhdet_in_new!E50:E51,RES_hhdet_in_new!E54:E55))</f>
        <v>299.51958257679399</v>
      </c>
      <c r="F49" s="157">
        <f>IF(SUM(RES_hhdet_in_emi!F50:F51,RES_hhdet_in_emi!F54:F55)=0,0,SUM(RES_hhdet_in_emi!F50:F51,RES_hhdet_in_emi!F54:F55)*1000000/SUM(RES_hhdet_in_new!F50:F51,RES_hhdet_in_new!F54:F55))</f>
        <v>492.21256153566833</v>
      </c>
      <c r="G49" s="157">
        <f>IF(SUM(RES_hhdet_in_emi!G50:G51,RES_hhdet_in_emi!G54:G55)=0,0,SUM(RES_hhdet_in_emi!G50:G51,RES_hhdet_in_emi!G54:G55)*1000000/SUM(RES_hhdet_in_new!G50:G51,RES_hhdet_in_new!G54:G55))</f>
        <v>208.16698154117262</v>
      </c>
      <c r="H49" s="157">
        <f>IF(SUM(RES_hhdet_in_emi!H50:H51,RES_hhdet_in_emi!H54:H55)=0,0,SUM(RES_hhdet_in_emi!H50:H51,RES_hhdet_in_emi!H54:H55)*1000000/SUM(RES_hhdet_in_new!H50:H51,RES_hhdet_in_new!H54:H55))</f>
        <v>422.69284550251427</v>
      </c>
      <c r="I49" s="157">
        <f>IF(SUM(RES_hhdet_in_emi!I50:I51,RES_hhdet_in_emi!I54:I55)=0,0,SUM(RES_hhdet_in_emi!I50:I51,RES_hhdet_in_emi!I54:I55)*1000000/SUM(RES_hhdet_in_new!I50:I51,RES_hhdet_in_new!I54:I55))</f>
        <v>503.13652047783791</v>
      </c>
      <c r="J49" s="157">
        <f>IF(SUM(RES_hhdet_in_emi!J50:J51,RES_hhdet_in_emi!J54:J55)=0,0,SUM(RES_hhdet_in_emi!J50:J51,RES_hhdet_in_emi!J54:J55)*1000000/SUM(RES_hhdet_in_new!J50:J51,RES_hhdet_in_new!J54:J55))</f>
        <v>344.10791335641159</v>
      </c>
      <c r="K49" s="157">
        <f>IF(SUM(RES_hhdet_in_emi!K50:K51,RES_hhdet_in_emi!K54:K55)=0,0,SUM(RES_hhdet_in_emi!K50:K51,RES_hhdet_in_emi!K54:K55)*1000000/SUM(RES_hhdet_in_new!K50:K51,RES_hhdet_in_new!K54:K55))</f>
        <v>482.70513946952059</v>
      </c>
      <c r="L49" s="157">
        <f>IF(SUM(RES_hhdet_in_emi!L50:L51,RES_hhdet_in_emi!L54:L55)=0,0,SUM(RES_hhdet_in_emi!L50:L51,RES_hhdet_in_emi!L54:L55)*1000000/SUM(RES_hhdet_in_new!L50:L51,RES_hhdet_in_new!L54:L55))</f>
        <v>168.33712081513437</v>
      </c>
      <c r="M49" s="157">
        <f>IF(SUM(RES_hhdet_in_emi!M50:M51,RES_hhdet_in_emi!M54:M55)=0,0,SUM(RES_hhdet_in_emi!M50:M51,RES_hhdet_in_emi!M54:M55)*1000000/SUM(RES_hhdet_in_new!M50:M51,RES_hhdet_in_new!M54:M55))</f>
        <v>0</v>
      </c>
      <c r="N49" s="157">
        <f>IF(SUM(RES_hhdet_in_emi!N50:N51,RES_hhdet_in_emi!N54:N55)=0,0,SUM(RES_hhdet_in_emi!N50:N51,RES_hhdet_in_emi!N54:N55)*1000000/SUM(RES_hhdet_in_new!N50:N51,RES_hhdet_in_new!N54:N55))</f>
        <v>229.06095430550289</v>
      </c>
      <c r="O49" s="157">
        <f>IF(SUM(RES_hhdet_in_emi!O50:O51,RES_hhdet_in_emi!O54:O55)=0,0,SUM(RES_hhdet_in_emi!O50:O51,RES_hhdet_in_emi!O54:O55)*1000000/SUM(RES_hhdet_in_new!O50:O51,RES_hhdet_in_new!O54:O55))</f>
        <v>0</v>
      </c>
      <c r="P49" s="157">
        <f>IF(SUM(RES_hhdet_in_emi!P50:P51,RES_hhdet_in_emi!P54:P55)=0,0,SUM(RES_hhdet_in_emi!P50:P51,RES_hhdet_in_emi!P54:P55)*1000000/SUM(RES_hhdet_in_new!P50:P51,RES_hhdet_in_new!P54:P55))</f>
        <v>310.20035175105733</v>
      </c>
      <c r="Q49" s="157">
        <f>IF(SUM(RES_hhdet_in_emi!Q50:Q51,RES_hhdet_in_emi!Q54:Q55)=0,0,SUM(RES_hhdet_in_emi!Q50:Q51,RES_hhdet_in_emi!Q54:Q55)*1000000/SUM(RES_hhdet_in_new!Q50:Q51,RES_hhdet_in_new!Q54:Q55))</f>
        <v>464.70613526254255</v>
      </c>
    </row>
    <row r="50" spans="1:17" ht="12" customHeight="1" x14ac:dyDescent="0.25">
      <c r="A50" s="167" t="s">
        <v>165</v>
      </c>
      <c r="B50" s="132"/>
      <c r="C50" s="132">
        <f>IF(RES_hhdet_in_emi!C50=0,0,RES_hhdet_in_emi!C50*1000000/RES_hhdet_in_new!C50)</f>
        <v>788.4028039654354</v>
      </c>
      <c r="D50" s="132">
        <f>IF(RES_hhdet_in_emi!D50=0,0,RES_hhdet_in_emi!D50*1000000/RES_hhdet_in_new!D50)</f>
        <v>799.40416931505865</v>
      </c>
      <c r="E50" s="132">
        <f>IF(RES_hhdet_in_emi!E50=0,0,RES_hhdet_in_emi!E50*1000000/RES_hhdet_in_new!E50)</f>
        <v>790.78341062107506</v>
      </c>
      <c r="F50" s="132">
        <f>IF(RES_hhdet_in_emi!F50=0,0,RES_hhdet_in_emi!F50*1000000/RES_hhdet_in_new!F50)</f>
        <v>779.57542714649719</v>
      </c>
      <c r="G50" s="132">
        <f>IF(RES_hhdet_in_emi!G50=0,0,RES_hhdet_in_emi!G50*1000000/RES_hhdet_in_new!G50)</f>
        <v>0</v>
      </c>
      <c r="H50" s="132">
        <f>IF(RES_hhdet_in_emi!H50=0,0,RES_hhdet_in_emi!H50*1000000/RES_hhdet_in_new!H50)</f>
        <v>0</v>
      </c>
      <c r="I50" s="132">
        <f>IF(RES_hhdet_in_emi!I50=0,0,RES_hhdet_in_emi!I50*1000000/RES_hhdet_in_new!I50)</f>
        <v>742.40754603047628</v>
      </c>
      <c r="J50" s="132">
        <f>IF(RES_hhdet_in_emi!J50=0,0,RES_hhdet_in_emi!J50*1000000/RES_hhdet_in_new!J50)</f>
        <v>755.43013469071957</v>
      </c>
      <c r="K50" s="132">
        <f>IF(RES_hhdet_in_emi!K50=0,0,RES_hhdet_in_emi!K50*1000000/RES_hhdet_in_new!K50)</f>
        <v>0</v>
      </c>
      <c r="L50" s="132">
        <f>IF(RES_hhdet_in_emi!L50=0,0,RES_hhdet_in_emi!L50*1000000/RES_hhdet_in_new!L50)</f>
        <v>0</v>
      </c>
      <c r="M50" s="132">
        <f>IF(RES_hhdet_in_emi!M50=0,0,RES_hhdet_in_emi!M50*1000000/RES_hhdet_in_new!M50)</f>
        <v>0</v>
      </c>
      <c r="N50" s="132">
        <f>IF(RES_hhdet_in_emi!N50=0,0,RES_hhdet_in_emi!N50*1000000/RES_hhdet_in_new!N50)</f>
        <v>757.98721950933123</v>
      </c>
      <c r="O50" s="132">
        <f>IF(RES_hhdet_in_emi!O50=0,0,RES_hhdet_in_emi!O50*1000000/RES_hhdet_in_new!O50)</f>
        <v>0</v>
      </c>
      <c r="P50" s="132">
        <f>IF(RES_hhdet_in_emi!P50=0,0,RES_hhdet_in_emi!P50*1000000/RES_hhdet_in_new!P50)</f>
        <v>722.71045681244573</v>
      </c>
      <c r="Q50" s="132">
        <f>IF(RES_hhdet_in_emi!Q50=0,0,RES_hhdet_in_emi!Q50*1000000/RES_hhdet_in_new!Q50)</f>
        <v>714.35828033553878</v>
      </c>
    </row>
    <row r="51" spans="1:17" ht="12" customHeight="1" x14ac:dyDescent="0.25">
      <c r="A51" s="167" t="s">
        <v>164</v>
      </c>
      <c r="B51" s="132"/>
      <c r="C51" s="132">
        <f>IF(RES_hhdet_in_emi!C51=0,0,RES_hhdet_in_emi!C51*1000000/RES_hhdet_in_new!C51)</f>
        <v>515.72790325859262</v>
      </c>
      <c r="D51" s="132">
        <f>IF(RES_hhdet_in_emi!D51=0,0,RES_hhdet_in_emi!D51*1000000/RES_hhdet_in_new!D51)</f>
        <v>525.45676247535289</v>
      </c>
      <c r="E51" s="132">
        <f>IF(RES_hhdet_in_emi!E51=0,0,RES_hhdet_in_emi!E51*1000000/RES_hhdet_in_new!E51)</f>
        <v>521.82723532927741</v>
      </c>
      <c r="F51" s="132">
        <f>IF(RES_hhdet_in_emi!F51=0,0,RES_hhdet_in_emi!F51*1000000/RES_hhdet_in_new!F51)</f>
        <v>516.32724633446298</v>
      </c>
      <c r="G51" s="132">
        <f>IF(RES_hhdet_in_emi!G51=0,0,RES_hhdet_in_emi!G51*1000000/RES_hhdet_in_new!G51)</f>
        <v>508.18293549150502</v>
      </c>
      <c r="H51" s="132">
        <f>IF(RES_hhdet_in_emi!H51=0,0,RES_hhdet_in_emi!H51*1000000/RES_hhdet_in_new!H51)</f>
        <v>510.62434376769892</v>
      </c>
      <c r="I51" s="132">
        <f>IF(RES_hhdet_in_emi!I51=0,0,RES_hhdet_in_emi!I51*1000000/RES_hhdet_in_new!I51)</f>
        <v>497.42677227342404</v>
      </c>
      <c r="J51" s="132">
        <f>IF(RES_hhdet_in_emi!J51=0,0,RES_hhdet_in_emi!J51*1000000/RES_hhdet_in_new!J51)</f>
        <v>507.44690780681606</v>
      </c>
      <c r="K51" s="132">
        <f>IF(RES_hhdet_in_emi!K51=0,0,RES_hhdet_in_emi!K51*1000000/RES_hhdet_in_new!K51)</f>
        <v>482.70513946952059</v>
      </c>
      <c r="L51" s="132">
        <f>IF(RES_hhdet_in_emi!L51=0,0,RES_hhdet_in_emi!L51*1000000/RES_hhdet_in_new!L51)</f>
        <v>489.76887481873428</v>
      </c>
      <c r="M51" s="132">
        <f>IF(RES_hhdet_in_emi!M51=0,0,RES_hhdet_in_emi!M51*1000000/RES_hhdet_in_new!M51)</f>
        <v>0</v>
      </c>
      <c r="N51" s="132">
        <f>IF(RES_hhdet_in_emi!N51=0,0,RES_hhdet_in_emi!N51*1000000/RES_hhdet_in_new!N51)</f>
        <v>505.56928642455495</v>
      </c>
      <c r="O51" s="132">
        <f>IF(RES_hhdet_in_emi!O51=0,0,RES_hhdet_in_emi!O51*1000000/RES_hhdet_in_new!O51)</f>
        <v>0</v>
      </c>
      <c r="P51" s="132">
        <f>IF(RES_hhdet_in_emi!P51=0,0,RES_hhdet_in_emi!P51*1000000/RES_hhdet_in_new!P51)</f>
        <v>485.39013630576926</v>
      </c>
      <c r="Q51" s="132">
        <f>IF(RES_hhdet_in_emi!Q51=0,0,RES_hhdet_in_emi!Q51*1000000/RES_hhdet_in_new!Q51)</f>
        <v>476.79288879688085</v>
      </c>
    </row>
    <row r="52" spans="1:17" ht="12" customHeight="1" x14ac:dyDescent="0.25">
      <c r="A52" s="166" t="s">
        <v>163</v>
      </c>
      <c r="B52" s="165"/>
      <c r="C52" s="165">
        <f>IF(RES_hhdet_in_emi!C52=0,0,RES_hhdet_in_emi!C52*1000000/RES_hhdet_in_new!C51)</f>
        <v>515.72790325859262</v>
      </c>
      <c r="D52" s="165">
        <f>IF(RES_hhdet_in_emi!D52=0,0,RES_hhdet_in_emi!D52*1000000/RES_hhdet_in_new!D51)</f>
        <v>525.45676247535289</v>
      </c>
      <c r="E52" s="165">
        <f>IF(RES_hhdet_in_emi!E52=0,0,RES_hhdet_in_emi!E52*1000000/RES_hhdet_in_new!E51)</f>
        <v>521.82723532927741</v>
      </c>
      <c r="F52" s="165">
        <f>IF(RES_hhdet_in_emi!F52=0,0,RES_hhdet_in_emi!F52*1000000/RES_hhdet_in_new!F51)</f>
        <v>516.32724633446298</v>
      </c>
      <c r="G52" s="165">
        <f>IF(RES_hhdet_in_emi!G52=0,0,RES_hhdet_in_emi!G52*1000000/RES_hhdet_in_new!G51)</f>
        <v>508.18293549150502</v>
      </c>
      <c r="H52" s="165">
        <f>IF(RES_hhdet_in_emi!H52=0,0,RES_hhdet_in_emi!H52*1000000/RES_hhdet_in_new!H51)</f>
        <v>510.62434376769892</v>
      </c>
      <c r="I52" s="165">
        <f>IF(RES_hhdet_in_emi!I52=0,0,RES_hhdet_in_emi!I52*1000000/RES_hhdet_in_new!I51)</f>
        <v>497.42677227342404</v>
      </c>
      <c r="J52" s="165">
        <f>IF(RES_hhdet_in_emi!J52=0,0,RES_hhdet_in_emi!J52*1000000/RES_hhdet_in_new!J51)</f>
        <v>507.44690780681606</v>
      </c>
      <c r="K52" s="165">
        <f>IF(RES_hhdet_in_emi!K52=0,0,RES_hhdet_in_emi!K52*1000000/RES_hhdet_in_new!K51)</f>
        <v>482.70513946952059</v>
      </c>
      <c r="L52" s="165">
        <f>IF(RES_hhdet_in_emi!L52=0,0,RES_hhdet_in_emi!L52*1000000/RES_hhdet_in_new!L51)</f>
        <v>489.76887481873428</v>
      </c>
      <c r="M52" s="165">
        <f>IF(RES_hhdet_in_emi!M52=0,0,RES_hhdet_in_emi!M52*1000000/RES_hhdet_in_new!M51)</f>
        <v>0</v>
      </c>
      <c r="N52" s="165">
        <f>IF(RES_hhdet_in_emi!N52=0,0,RES_hhdet_in_emi!N52*1000000/RES_hhdet_in_new!N51)</f>
        <v>505.56928642455495</v>
      </c>
      <c r="O52" s="165">
        <f>IF(RES_hhdet_in_emi!O52=0,0,RES_hhdet_in_emi!O52*1000000/RES_hhdet_in_new!O51)</f>
        <v>0</v>
      </c>
      <c r="P52" s="165">
        <f>IF(RES_hhdet_in_emi!P52=0,0,RES_hhdet_in_emi!P52*1000000/RES_hhdet_in_new!P51)</f>
        <v>485.39013630576926</v>
      </c>
      <c r="Q52" s="165">
        <f>IF(RES_hhdet_in_emi!Q52=0,0,RES_hhdet_in_emi!Q52*1000000/RES_hhdet_in_new!Q51)</f>
        <v>476.79288879688085</v>
      </c>
    </row>
    <row r="53" spans="1:17" ht="12" customHeight="1" x14ac:dyDescent="0.25">
      <c r="A53" s="147" t="s">
        <v>59</v>
      </c>
      <c r="B53" s="164"/>
      <c r="C53" s="164">
        <f>IF(RES_hhdet_in_emi!C53=0,0,RES_hhdet_in_emi!C53*1000000/RES_hhdet_in_new!C51)</f>
        <v>0</v>
      </c>
      <c r="D53" s="164">
        <f>IF(RES_hhdet_in_emi!D53=0,0,RES_hhdet_in_emi!D53*1000000/RES_hhdet_in_new!D51)</f>
        <v>0</v>
      </c>
      <c r="E53" s="164">
        <f>IF(RES_hhdet_in_emi!E53=0,0,RES_hhdet_in_emi!E53*1000000/RES_hhdet_in_new!E51)</f>
        <v>0</v>
      </c>
      <c r="F53" s="164">
        <f>IF(RES_hhdet_in_emi!F53=0,0,RES_hhdet_in_emi!F53*1000000/RES_hhdet_in_new!F51)</f>
        <v>0</v>
      </c>
      <c r="G53" s="164">
        <f>IF(RES_hhdet_in_emi!G53=0,0,RES_hhdet_in_emi!G53*1000000/RES_hhdet_in_new!G51)</f>
        <v>0</v>
      </c>
      <c r="H53" s="164">
        <f>IF(RES_hhdet_in_emi!H53=0,0,RES_hhdet_in_emi!H53*1000000/RES_hhdet_in_new!H51)</f>
        <v>0</v>
      </c>
      <c r="I53" s="164">
        <f>IF(RES_hhdet_in_emi!I53=0,0,RES_hhdet_in_emi!I53*1000000/RES_hhdet_in_new!I51)</f>
        <v>0</v>
      </c>
      <c r="J53" s="164">
        <f>IF(RES_hhdet_in_emi!J53=0,0,RES_hhdet_in_emi!J53*1000000/RES_hhdet_in_new!J51)</f>
        <v>0</v>
      </c>
      <c r="K53" s="164">
        <f>IF(RES_hhdet_in_emi!K53=0,0,RES_hhdet_in_emi!K53*1000000/RES_hhdet_in_new!K51)</f>
        <v>0</v>
      </c>
      <c r="L53" s="164">
        <f>IF(RES_hhdet_in_emi!L53=0,0,RES_hhdet_in_emi!L53*1000000/RES_hhdet_in_new!L51)</f>
        <v>0</v>
      </c>
      <c r="M53" s="164">
        <f>IF(RES_hhdet_in_emi!M53=0,0,RES_hhdet_in_emi!M53*1000000/RES_hhdet_in_new!M51)</f>
        <v>0</v>
      </c>
      <c r="N53" s="164">
        <f>IF(RES_hhdet_in_emi!N53=0,0,RES_hhdet_in_emi!N53*1000000/RES_hhdet_in_new!N51)</f>
        <v>0</v>
      </c>
      <c r="O53" s="164">
        <f>IF(RES_hhdet_in_emi!O53=0,0,RES_hhdet_in_emi!O53*1000000/RES_hhdet_in_new!O51)</f>
        <v>0</v>
      </c>
      <c r="P53" s="164">
        <f>IF(RES_hhdet_in_emi!P53=0,0,RES_hhdet_in_emi!P53*1000000/RES_hhdet_in_new!P51)</f>
        <v>0</v>
      </c>
      <c r="Q53" s="164">
        <f>IF(RES_hhdet_in_emi!Q53=0,0,RES_hhdet_in_emi!Q53*1000000/RES_hhdet_in_new!Q51)</f>
        <v>0</v>
      </c>
    </row>
    <row r="54" spans="1:17" ht="12" customHeight="1" x14ac:dyDescent="0.25">
      <c r="A54" s="163" t="s">
        <v>142</v>
      </c>
      <c r="B54" s="162"/>
      <c r="C54" s="162">
        <f>IF(RES_hhdet_in_emi!C54=0,0,RES_hhdet_in_emi!C54*1000000/RES_hhdet_in_new!C54)</f>
        <v>0</v>
      </c>
      <c r="D54" s="162">
        <f>IF(RES_hhdet_in_emi!D54=0,0,RES_hhdet_in_emi!D54*1000000/RES_hhdet_in_new!D54)</f>
        <v>0</v>
      </c>
      <c r="E54" s="162">
        <f>IF(RES_hhdet_in_emi!E54=0,0,RES_hhdet_in_emi!E54*1000000/RES_hhdet_in_new!E54)</f>
        <v>0</v>
      </c>
      <c r="F54" s="162">
        <f>IF(RES_hhdet_in_emi!F54=0,0,RES_hhdet_in_emi!F54*1000000/RES_hhdet_in_new!F54)</f>
        <v>0</v>
      </c>
      <c r="G54" s="162">
        <f>IF(RES_hhdet_in_emi!G54=0,0,RES_hhdet_in_emi!G54*1000000/RES_hhdet_in_new!G54)</f>
        <v>0</v>
      </c>
      <c r="H54" s="162">
        <f>IF(RES_hhdet_in_emi!H54=0,0,RES_hhdet_in_emi!H54*1000000/RES_hhdet_in_new!H54)</f>
        <v>0</v>
      </c>
      <c r="I54" s="162">
        <f>IF(RES_hhdet_in_emi!I54=0,0,RES_hhdet_in_emi!I54*1000000/RES_hhdet_in_new!I54)</f>
        <v>0</v>
      </c>
      <c r="J54" s="162">
        <f>IF(RES_hhdet_in_emi!J54=0,0,RES_hhdet_in_emi!J54*1000000/RES_hhdet_in_new!J54)</f>
        <v>0</v>
      </c>
      <c r="K54" s="162">
        <f>IF(RES_hhdet_in_emi!K54=0,0,RES_hhdet_in_emi!K54*1000000/RES_hhdet_in_new!K54)</f>
        <v>0</v>
      </c>
      <c r="L54" s="162">
        <f>IF(RES_hhdet_in_emi!L54=0,0,RES_hhdet_in_emi!L54*1000000/RES_hhdet_in_new!L54)</f>
        <v>0</v>
      </c>
      <c r="M54" s="162">
        <f>IF(RES_hhdet_in_emi!M54=0,0,RES_hhdet_in_emi!M54*1000000/RES_hhdet_in_new!M54)</f>
        <v>0</v>
      </c>
      <c r="N54" s="162">
        <f>IF(RES_hhdet_in_emi!N54=0,0,RES_hhdet_in_emi!N54*1000000/RES_hhdet_in_new!N54)</f>
        <v>0</v>
      </c>
      <c r="O54" s="162">
        <f>IF(RES_hhdet_in_emi!O54=0,0,RES_hhdet_in_emi!O54*1000000/RES_hhdet_in_new!O54)</f>
        <v>0</v>
      </c>
      <c r="P54" s="162">
        <f>IF(RES_hhdet_in_emi!P54=0,0,RES_hhdet_in_emi!P54*1000000/RES_hhdet_in_new!P54)</f>
        <v>0</v>
      </c>
      <c r="Q54" s="162">
        <f>IF(RES_hhdet_in_emi!Q54=0,0,RES_hhdet_in_emi!Q54*1000000/RES_hhdet_in_new!Q54)</f>
        <v>0</v>
      </c>
    </row>
    <row r="55" spans="1:17" ht="12" customHeight="1" x14ac:dyDescent="0.25">
      <c r="A55" s="161" t="s">
        <v>141</v>
      </c>
      <c r="B55" s="160"/>
      <c r="C55" s="160">
        <f>IF(RES_hhdet_in_emi!C55=0,0,RES_hhdet_in_emi!C55*1000000/RES_hhdet_in_new!C55)</f>
        <v>0</v>
      </c>
      <c r="D55" s="160">
        <f>IF(RES_hhdet_in_emi!D55=0,0,RES_hhdet_in_emi!D55*1000000/RES_hhdet_in_new!D55)</f>
        <v>0</v>
      </c>
      <c r="E55" s="160">
        <f>IF(RES_hhdet_in_emi!E55=0,0,RES_hhdet_in_emi!E55*1000000/RES_hhdet_in_new!E55)</f>
        <v>0</v>
      </c>
      <c r="F55" s="160">
        <f>IF(RES_hhdet_in_emi!F55=0,0,RES_hhdet_in_emi!F55*1000000/RES_hhdet_in_new!F55)</f>
        <v>0</v>
      </c>
      <c r="G55" s="160">
        <f>IF(RES_hhdet_in_emi!G55=0,0,RES_hhdet_in_emi!G55*1000000/RES_hhdet_in_new!G55)</f>
        <v>0</v>
      </c>
      <c r="H55" s="160">
        <f>IF(RES_hhdet_in_emi!H55=0,0,RES_hhdet_in_emi!H55*1000000/RES_hhdet_in_new!H55)</f>
        <v>0</v>
      </c>
      <c r="I55" s="160">
        <f>IF(RES_hhdet_in_emi!I55=0,0,RES_hhdet_in_emi!I55*1000000/RES_hhdet_in_new!I55)</f>
        <v>0</v>
      </c>
      <c r="J55" s="160">
        <f>IF(RES_hhdet_in_emi!J55=0,0,RES_hhdet_in_emi!J55*1000000/RES_hhdet_in_new!J55)</f>
        <v>0</v>
      </c>
      <c r="K55" s="160">
        <f>IF(RES_hhdet_in_emi!K55=0,0,RES_hhdet_in_emi!K55*1000000/RES_hhdet_in_new!K55)</f>
        <v>0</v>
      </c>
      <c r="L55" s="160">
        <f>IF(RES_hhdet_in_emi!L55=0,0,RES_hhdet_in_emi!L55*1000000/RES_hhdet_in_new!L55)</f>
        <v>0</v>
      </c>
      <c r="M55" s="160">
        <f>IF(RES_hhdet_in_emi!M55=0,0,RES_hhdet_in_emi!M55*1000000/RES_hhdet_in_new!M55)</f>
        <v>0</v>
      </c>
      <c r="N55" s="160">
        <f>IF(RES_hhdet_in_emi!N55=0,0,RES_hhdet_in_emi!N55*1000000/RES_hhdet_in_new!N55)</f>
        <v>0</v>
      </c>
      <c r="O55" s="160">
        <f>IF(RES_hhdet_in_emi!O55=0,0,RES_hhdet_in_emi!O55*1000000/RES_hhdet_in_new!O55)</f>
        <v>0</v>
      </c>
      <c r="P55" s="160">
        <f>IF(RES_hhdet_in_emi!P55=0,0,RES_hhdet_in_emi!P55*1000000/RES_hhdet_in_new!P55)</f>
        <v>0</v>
      </c>
      <c r="Q55" s="160">
        <f>IF(RES_hhdet_in_emi!Q55=0,0,RES_hhdet_in_emi!Q55*1000000/RES_hhdet_in_new!Q55)</f>
        <v>0</v>
      </c>
    </row>
    <row r="56" spans="1:17" ht="12" customHeight="1" x14ac:dyDescent="0.25">
      <c r="A56" s="148" t="s">
        <v>60</v>
      </c>
      <c r="B56" s="156"/>
      <c r="C56" s="156">
        <f>IF(RES_hhdet_in_emi!C56=0,0,RES_hhdet_in_emi!C56*1000000/RES_hhdet_in_new!C55)</f>
        <v>0</v>
      </c>
      <c r="D56" s="156">
        <f>IF(RES_hhdet_in_emi!D56=0,0,RES_hhdet_in_emi!D56*1000000/RES_hhdet_in_new!D55)</f>
        <v>0</v>
      </c>
      <c r="E56" s="156">
        <f>IF(RES_hhdet_in_emi!E56=0,0,RES_hhdet_in_emi!E56*1000000/RES_hhdet_in_new!E55)</f>
        <v>0</v>
      </c>
      <c r="F56" s="156">
        <f>IF(RES_hhdet_in_emi!F56=0,0,RES_hhdet_in_emi!F56*1000000/RES_hhdet_in_new!F55)</f>
        <v>0</v>
      </c>
      <c r="G56" s="156">
        <f>IF(RES_hhdet_in_emi!G56=0,0,RES_hhdet_in_emi!G56*1000000/RES_hhdet_in_new!G55)</f>
        <v>0</v>
      </c>
      <c r="H56" s="156">
        <f>IF(RES_hhdet_in_emi!H56=0,0,RES_hhdet_in_emi!H56*1000000/RES_hhdet_in_new!H55)</f>
        <v>0</v>
      </c>
      <c r="I56" s="156">
        <f>IF(RES_hhdet_in_emi!I56=0,0,RES_hhdet_in_emi!I56*1000000/RES_hhdet_in_new!I55)</f>
        <v>0</v>
      </c>
      <c r="J56" s="156">
        <f>IF(RES_hhdet_in_emi!J56=0,0,RES_hhdet_in_emi!J56*1000000/RES_hhdet_in_new!J55)</f>
        <v>0</v>
      </c>
      <c r="K56" s="156">
        <f>IF(RES_hhdet_in_emi!K56=0,0,RES_hhdet_in_emi!K56*1000000/RES_hhdet_in_new!K55)</f>
        <v>0</v>
      </c>
      <c r="L56" s="156">
        <f>IF(RES_hhdet_in_emi!L56=0,0,RES_hhdet_in_emi!L56*1000000/RES_hhdet_in_new!L55)</f>
        <v>0</v>
      </c>
      <c r="M56" s="156">
        <f>IF(RES_hhdet_in_emi!M56=0,0,RES_hhdet_in_emi!M56*1000000/RES_hhdet_in_new!M55)</f>
        <v>0</v>
      </c>
      <c r="N56" s="156">
        <f>IF(RES_hhdet_in_emi!N56=0,0,RES_hhdet_in_emi!N56*1000000/RES_hhdet_in_new!N55)</f>
        <v>0</v>
      </c>
      <c r="O56" s="156">
        <f>IF(RES_hhdet_in_emi!O56=0,0,RES_hhdet_in_emi!O56*1000000/RES_hhdet_in_new!O55)</f>
        <v>0</v>
      </c>
      <c r="P56" s="156">
        <f>IF(RES_hhdet_in_emi!P56=0,0,RES_hhdet_in_emi!P56*1000000/RES_hhdet_in_new!P55)</f>
        <v>0</v>
      </c>
      <c r="Q56" s="156">
        <f>IF(RES_hhdet_in_emi!Q56=0,0,RES_hhdet_in_emi!Q56*1000000/RES_hhdet_in_new!Q55)</f>
        <v>0</v>
      </c>
    </row>
    <row r="57" spans="1:17" ht="12" customHeight="1" x14ac:dyDescent="0.25">
      <c r="A57" s="148" t="s">
        <v>59</v>
      </c>
      <c r="B57" s="156"/>
      <c r="C57" s="156">
        <f>IF(RES_hhdet_in_emi!C57=0,0,RES_hhdet_in_emi!C57*1000000/RES_hhdet_in_new!C55)</f>
        <v>0</v>
      </c>
      <c r="D57" s="156">
        <f>IF(RES_hhdet_in_emi!D57=0,0,RES_hhdet_in_emi!D57*1000000/RES_hhdet_in_new!D55)</f>
        <v>0</v>
      </c>
      <c r="E57" s="156">
        <f>IF(RES_hhdet_in_emi!E57=0,0,RES_hhdet_in_emi!E57*1000000/RES_hhdet_in_new!E55)</f>
        <v>0</v>
      </c>
      <c r="F57" s="156">
        <f>IF(RES_hhdet_in_emi!F57=0,0,RES_hhdet_in_emi!F57*1000000/RES_hhdet_in_new!F55)</f>
        <v>0</v>
      </c>
      <c r="G57" s="156">
        <f>IF(RES_hhdet_in_emi!G57=0,0,RES_hhdet_in_emi!G57*1000000/RES_hhdet_in_new!G55)</f>
        <v>0</v>
      </c>
      <c r="H57" s="156">
        <f>IF(RES_hhdet_in_emi!H57=0,0,RES_hhdet_in_emi!H57*1000000/RES_hhdet_in_new!H55)</f>
        <v>0</v>
      </c>
      <c r="I57" s="156">
        <f>IF(RES_hhdet_in_emi!I57=0,0,RES_hhdet_in_emi!I57*1000000/RES_hhdet_in_new!I55)</f>
        <v>0</v>
      </c>
      <c r="J57" s="156">
        <f>IF(RES_hhdet_in_emi!J57=0,0,RES_hhdet_in_emi!J57*1000000/RES_hhdet_in_new!J55)</f>
        <v>0</v>
      </c>
      <c r="K57" s="156">
        <f>IF(RES_hhdet_in_emi!K57=0,0,RES_hhdet_in_emi!K57*1000000/RES_hhdet_in_new!K55)</f>
        <v>0</v>
      </c>
      <c r="L57" s="156">
        <f>IF(RES_hhdet_in_emi!L57=0,0,RES_hhdet_in_emi!L57*1000000/RES_hhdet_in_new!L55)</f>
        <v>0</v>
      </c>
      <c r="M57" s="156">
        <f>IF(RES_hhdet_in_emi!M57=0,0,RES_hhdet_in_emi!M57*1000000/RES_hhdet_in_new!M55)</f>
        <v>0</v>
      </c>
      <c r="N57" s="156">
        <f>IF(RES_hhdet_in_emi!N57=0,0,RES_hhdet_in_emi!N57*1000000/RES_hhdet_in_new!N55)</f>
        <v>0</v>
      </c>
      <c r="O57" s="156">
        <f>IF(RES_hhdet_in_emi!O57=0,0,RES_hhdet_in_emi!O57*1000000/RES_hhdet_in_new!O55)</f>
        <v>0</v>
      </c>
      <c r="P57" s="156">
        <f>IF(RES_hhdet_in_emi!P57=0,0,RES_hhdet_in_emi!P57*1000000/RES_hhdet_in_new!P55)</f>
        <v>0</v>
      </c>
      <c r="Q57" s="156">
        <f>IF(RES_hhdet_in_emi!Q57=0,0,RES_hhdet_in_emi!Q57*1000000/RES_hhdet_in_new!Q55)</f>
        <v>0</v>
      </c>
    </row>
    <row r="58" spans="1:17" ht="12" customHeight="1" x14ac:dyDescent="0.25">
      <c r="A58" s="158" t="s">
        <v>62</v>
      </c>
      <c r="B58" s="157"/>
      <c r="C58" s="157">
        <f>IF(SUM(RES_hhdet_in_emi!C59:C60)=0,0,SUM(RES_hhdet_in_emi!C59:C60)*1000000/SUM(RES_hhdet_in_new!C59:C60))</f>
        <v>0</v>
      </c>
      <c r="D58" s="157">
        <f>IF(SUM(RES_hhdet_in_emi!D59:D60)=0,0,SUM(RES_hhdet_in_emi!D59:D60)*1000000/SUM(RES_hhdet_in_new!D59:D60))</f>
        <v>1.5783688158862006</v>
      </c>
      <c r="E58" s="157">
        <f>IF(SUM(RES_hhdet_in_emi!E59:E60)=0,0,SUM(RES_hhdet_in_emi!E59:E60)*1000000/SUM(RES_hhdet_in_new!E59:E60))</f>
        <v>0</v>
      </c>
      <c r="F58" s="157">
        <f>IF(SUM(RES_hhdet_in_emi!F59:F60)=0,0,SUM(RES_hhdet_in_emi!F59:F60)*1000000/SUM(RES_hhdet_in_new!F59:F60))</f>
        <v>0</v>
      </c>
      <c r="G58" s="157">
        <f>IF(SUM(RES_hhdet_in_emi!G59:G60)=0,0,SUM(RES_hhdet_in_emi!G59:G60)*1000000/SUM(RES_hhdet_in_new!G59:G60))</f>
        <v>0.37194406391005735</v>
      </c>
      <c r="H58" s="157">
        <f>IF(SUM(RES_hhdet_in_emi!H59:H60)=0,0,SUM(RES_hhdet_in_emi!H59:H60)*1000000/SUM(RES_hhdet_in_new!H59:H60))</f>
        <v>0</v>
      </c>
      <c r="I58" s="157">
        <f>IF(SUM(RES_hhdet_in_emi!I59:I60)=0,0,SUM(RES_hhdet_in_emi!I59:I60)*1000000/SUM(RES_hhdet_in_new!I59:I60))</f>
        <v>0</v>
      </c>
      <c r="J58" s="157">
        <f>IF(SUM(RES_hhdet_in_emi!J59:J60)=0,0,SUM(RES_hhdet_in_emi!J59:J60)*1000000/SUM(RES_hhdet_in_new!J59:J60))</f>
        <v>0</v>
      </c>
      <c r="K58" s="157">
        <f>IF(SUM(RES_hhdet_in_emi!K59:K60)=0,0,SUM(RES_hhdet_in_emi!K59:K60)*1000000/SUM(RES_hhdet_in_new!K59:K60))</f>
        <v>0</v>
      </c>
      <c r="L58" s="157">
        <f>IF(SUM(RES_hhdet_in_emi!L59:L60)=0,0,SUM(RES_hhdet_in_emi!L59:L60)*1000000/SUM(RES_hhdet_in_new!L59:L60))</f>
        <v>0</v>
      </c>
      <c r="M58" s="157">
        <f>IF(SUM(RES_hhdet_in_emi!M59:M60)=0,0,SUM(RES_hhdet_in_emi!M59:M60)*1000000/SUM(RES_hhdet_in_new!M59:M60))</f>
        <v>0</v>
      </c>
      <c r="N58" s="157">
        <f>IF(SUM(RES_hhdet_in_emi!N59:N60)=0,0,SUM(RES_hhdet_in_emi!N59:N60)*1000000/SUM(RES_hhdet_in_new!N59:N60))</f>
        <v>0</v>
      </c>
      <c r="O58" s="157">
        <f>IF(SUM(RES_hhdet_in_emi!O59:O60)=0,0,SUM(RES_hhdet_in_emi!O59:O60)*1000000/SUM(RES_hhdet_in_new!O59:O60))</f>
        <v>0</v>
      </c>
      <c r="P58" s="157">
        <f>IF(SUM(RES_hhdet_in_emi!P59:P60)=0,0,SUM(RES_hhdet_in_emi!P59:P60)*1000000/SUM(RES_hhdet_in_new!P59:P60))</f>
        <v>0.26284738689819342</v>
      </c>
      <c r="Q58" s="157">
        <f>IF(SUM(RES_hhdet_in_emi!Q59:Q60)=0,0,SUM(RES_hhdet_in_emi!Q59:Q60)*1000000/SUM(RES_hhdet_in_new!Q59:Q60))</f>
        <v>0</v>
      </c>
    </row>
    <row r="59" spans="1:17" ht="12" customHeight="1" x14ac:dyDescent="0.25">
      <c r="A59" s="23" t="s">
        <v>57</v>
      </c>
      <c r="B59" s="156"/>
      <c r="C59" s="156">
        <f>IF(RES_hhdet_in_emi!C59=0,0,RES_hhdet_in_emi!C59*1000000/RES_hhdet_in_new!C59)</f>
        <v>0</v>
      </c>
      <c r="D59" s="156">
        <f>IF(RES_hhdet_in_emi!D59=0,0,RES_hhdet_in_emi!D59*1000000/RES_hhdet_in_new!D59)</f>
        <v>296.30060994477299</v>
      </c>
      <c r="E59" s="156">
        <f>IF(RES_hhdet_in_emi!E59=0,0,RES_hhdet_in_emi!E59*1000000/RES_hhdet_in_new!E59)</f>
        <v>0</v>
      </c>
      <c r="F59" s="156">
        <f>IF(RES_hhdet_in_emi!F59=0,0,RES_hhdet_in_emi!F59*1000000/RES_hhdet_in_new!F59)</f>
        <v>0</v>
      </c>
      <c r="G59" s="156">
        <f>IF(RES_hhdet_in_emi!G59=0,0,RES_hhdet_in_emi!G59*1000000/RES_hhdet_in_new!G59)</f>
        <v>339.44480273876155</v>
      </c>
      <c r="H59" s="156">
        <f>IF(RES_hhdet_in_emi!H59=0,0,RES_hhdet_in_emi!H59*1000000/RES_hhdet_in_new!H59)</f>
        <v>0</v>
      </c>
      <c r="I59" s="156">
        <f>IF(RES_hhdet_in_emi!I59=0,0,RES_hhdet_in_emi!I59*1000000/RES_hhdet_in_new!I59)</f>
        <v>0</v>
      </c>
      <c r="J59" s="156">
        <f>IF(RES_hhdet_in_emi!J59=0,0,RES_hhdet_in_emi!J59*1000000/RES_hhdet_in_new!J59)</f>
        <v>0</v>
      </c>
      <c r="K59" s="156">
        <f>IF(RES_hhdet_in_emi!K59=0,0,RES_hhdet_in_emi!K59*1000000/RES_hhdet_in_new!K59)</f>
        <v>0</v>
      </c>
      <c r="L59" s="156">
        <f>IF(RES_hhdet_in_emi!L59=0,0,RES_hhdet_in_emi!L59*1000000/RES_hhdet_in_new!L59)</f>
        <v>0</v>
      </c>
      <c r="M59" s="156">
        <f>IF(RES_hhdet_in_emi!M59=0,0,RES_hhdet_in_emi!M59*1000000/RES_hhdet_in_new!M59)</f>
        <v>0</v>
      </c>
      <c r="N59" s="156">
        <f>IF(RES_hhdet_in_emi!N59=0,0,RES_hhdet_in_emi!N59*1000000/RES_hhdet_in_new!N59)</f>
        <v>0</v>
      </c>
      <c r="O59" s="156">
        <f>IF(RES_hhdet_in_emi!O59=0,0,RES_hhdet_in_emi!O59*1000000/RES_hhdet_in_new!O59)</f>
        <v>0</v>
      </c>
      <c r="P59" s="156">
        <f>IF(RES_hhdet_in_emi!P59=0,0,RES_hhdet_in_emi!P59*1000000/RES_hhdet_in_new!P59)</f>
        <v>275.84239716879614</v>
      </c>
      <c r="Q59" s="156">
        <f>IF(RES_hhdet_in_emi!Q59=0,0,RES_hhdet_in_emi!Q59*1000000/RES_hhdet_in_new!Q59)</f>
        <v>0</v>
      </c>
    </row>
    <row r="60" spans="1:17" ht="12" customHeight="1" x14ac:dyDescent="0.25">
      <c r="A60" s="29" t="s">
        <v>140</v>
      </c>
      <c r="B60" s="57"/>
      <c r="C60" s="57">
        <f>IF(RES_hhdet_in_emi!C60=0,0,RES_hhdet_in_emi!C60*1000000/RES_hhdet_in_new!C60)</f>
        <v>0</v>
      </c>
      <c r="D60" s="57">
        <f>IF(RES_hhdet_in_emi!D60=0,0,RES_hhdet_in_emi!D60*1000000/RES_hhdet_in_new!D60)</f>
        <v>0</v>
      </c>
      <c r="E60" s="57">
        <f>IF(RES_hhdet_in_emi!E60=0,0,RES_hhdet_in_emi!E60*1000000/RES_hhdet_in_new!E60)</f>
        <v>0</v>
      </c>
      <c r="F60" s="57">
        <f>IF(RES_hhdet_in_emi!F60=0,0,RES_hhdet_in_emi!F60*1000000/RES_hhdet_in_new!F60)</f>
        <v>0</v>
      </c>
      <c r="G60" s="57">
        <f>IF(RES_hhdet_in_emi!G60=0,0,RES_hhdet_in_emi!G60*1000000/RES_hhdet_in_new!G60)</f>
        <v>0</v>
      </c>
      <c r="H60" s="57">
        <f>IF(RES_hhdet_in_emi!H60=0,0,RES_hhdet_in_emi!H60*1000000/RES_hhdet_in_new!H60)</f>
        <v>0</v>
      </c>
      <c r="I60" s="57">
        <f>IF(RES_hhdet_in_emi!I60=0,0,RES_hhdet_in_emi!I60*1000000/RES_hhdet_in_new!I60)</f>
        <v>0</v>
      </c>
      <c r="J60" s="57">
        <f>IF(RES_hhdet_in_emi!J60=0,0,RES_hhdet_in_emi!J60*1000000/RES_hhdet_in_new!J60)</f>
        <v>0</v>
      </c>
      <c r="K60" s="57">
        <f>IF(RES_hhdet_in_emi!K60=0,0,RES_hhdet_in_emi!K60*1000000/RES_hhdet_in_new!K60)</f>
        <v>0</v>
      </c>
      <c r="L60" s="57">
        <f>IF(RES_hhdet_in_emi!L60=0,0,RES_hhdet_in_emi!L60*1000000/RES_hhdet_in_new!L60)</f>
        <v>0</v>
      </c>
      <c r="M60" s="57">
        <f>IF(RES_hhdet_in_emi!M60=0,0,RES_hhdet_in_emi!M60*1000000/RES_hhdet_in_new!M60)</f>
        <v>0</v>
      </c>
      <c r="N60" s="57">
        <f>IF(RES_hhdet_in_emi!N60=0,0,RES_hhdet_in_emi!N60*1000000/RES_hhdet_in_new!N60)</f>
        <v>0</v>
      </c>
      <c r="O60" s="57">
        <f>IF(RES_hhdet_in_emi!O60=0,0,RES_hhdet_in_emi!O60*1000000/RES_hhdet_in_new!O60)</f>
        <v>0</v>
      </c>
      <c r="P60" s="57">
        <f>IF(RES_hhdet_in_emi!P60=0,0,RES_hhdet_in_emi!P60*1000000/RES_hhdet_in_new!P60)</f>
        <v>0</v>
      </c>
      <c r="Q60" s="57">
        <f>IF(RES_hhdet_in_emi!Q60=0,0,RES_hhdet_in_emi!Q60*1000000/RES_hhdet_in_new!Q60)</f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68">
        <f t="shared" ref="C62" si="51">SUM(C63,C66,C68,C77)</f>
        <v>3803.1901544865173</v>
      </c>
      <c r="D62" s="168">
        <f t="shared" ref="D62" si="52">SUM(D63,D66,D68,D77)</f>
        <v>3319.8364552426924</v>
      </c>
      <c r="E62" s="168">
        <f t="shared" ref="E62" si="53">SUM(E63,E66,E68,E77)</f>
        <v>3622.0716101557073</v>
      </c>
      <c r="F62" s="168">
        <f t="shared" ref="F62" si="54">SUM(F63,F66,F68,F77)</f>
        <v>3384.067996688656</v>
      </c>
      <c r="G62" s="168">
        <f t="shared" ref="G62" si="55">SUM(G63,G66,G68,G77)</f>
        <v>3026.1356058310616</v>
      </c>
      <c r="H62" s="168">
        <f t="shared" ref="H62" si="56">SUM(H63,H66,H68,H77)</f>
        <v>2905.4221308587889</v>
      </c>
      <c r="I62" s="168">
        <f t="shared" ref="I62" si="57">SUM(I63,I66,I68,I77)</f>
        <v>2758.274631624337</v>
      </c>
      <c r="J62" s="168">
        <f t="shared" ref="J62" si="58">SUM(J63,J66,J68,J77)</f>
        <v>2796.2751715391896</v>
      </c>
      <c r="K62" s="168">
        <f t="shared" ref="K62" si="59">SUM(K63,K66,K68,K77)</f>
        <v>2959.9021200925999</v>
      </c>
      <c r="L62" s="168">
        <f t="shared" ref="L62" si="60">SUM(L63,L66,L68,L77)</f>
        <v>3273.5950708026135</v>
      </c>
      <c r="M62" s="168">
        <f t="shared" ref="M62" si="61">SUM(M63,M66,M68,M77)</f>
        <v>2839.1504491957767</v>
      </c>
      <c r="N62" s="168">
        <f t="shared" ref="N62" si="62">SUM(N63,N66,N68,N77)</f>
        <v>2877.5246017341665</v>
      </c>
      <c r="O62" s="168">
        <f t="shared" ref="O62" si="63">SUM(O63,O66,O68,O77)</f>
        <v>3385.6453999480464</v>
      </c>
      <c r="P62" s="168">
        <f t="shared" ref="P62" si="64">SUM(P63,P66,P68,P77)</f>
        <v>2709.4206043793952</v>
      </c>
      <c r="Q62" s="168">
        <f t="shared" ref="Q62" si="65">SUM(Q63,Q66,Q68,Q77)</f>
        <v>3065.4826777146268</v>
      </c>
    </row>
    <row r="63" spans="1:17" ht="12.95" customHeight="1" x14ac:dyDescent="0.25">
      <c r="A63" s="158" t="s">
        <v>65</v>
      </c>
      <c r="B63" s="157"/>
      <c r="C63" s="157">
        <f t="shared" ref="C63:Q63" si="66">SUM(C64:C65)</f>
        <v>3174.5119534225532</v>
      </c>
      <c r="D63" s="157">
        <f t="shared" si="66"/>
        <v>2887.0115131630423</v>
      </c>
      <c r="E63" s="157">
        <f t="shared" si="66"/>
        <v>2993.0705280533557</v>
      </c>
      <c r="F63" s="157">
        <f t="shared" si="66"/>
        <v>2839.423381376811</v>
      </c>
      <c r="G63" s="157">
        <f t="shared" si="66"/>
        <v>2629.3325742423058</v>
      </c>
      <c r="H63" s="157">
        <f t="shared" si="66"/>
        <v>2462.2462580986712</v>
      </c>
      <c r="I63" s="157">
        <f t="shared" si="66"/>
        <v>2299.2150125991921</v>
      </c>
      <c r="J63" s="157">
        <f t="shared" si="66"/>
        <v>2325.5278844010863</v>
      </c>
      <c r="K63" s="157">
        <f t="shared" si="66"/>
        <v>2375.270112743744</v>
      </c>
      <c r="L63" s="157">
        <f t="shared" si="66"/>
        <v>2783.8306817854796</v>
      </c>
      <c r="M63" s="157">
        <f t="shared" si="66"/>
        <v>2391.0227064839191</v>
      </c>
      <c r="N63" s="157">
        <f t="shared" si="66"/>
        <v>2462.7578083228077</v>
      </c>
      <c r="O63" s="157">
        <f t="shared" si="66"/>
        <v>2813.849126486487</v>
      </c>
      <c r="P63" s="157">
        <f t="shared" si="66"/>
        <v>2221.8627223154681</v>
      </c>
      <c r="Q63" s="157">
        <f t="shared" si="66"/>
        <v>2485.8759180617426</v>
      </c>
    </row>
    <row r="64" spans="1:17" ht="12" customHeight="1" x14ac:dyDescent="0.25">
      <c r="A64" s="23" t="s">
        <v>161</v>
      </c>
      <c r="B64" s="156"/>
      <c r="C64" s="156">
        <f>IF(RES_hhdet_in_emi!C64=0,0,RES_hhdet_in_emi!C64*1000000/RES_hhdet_in_new!C64)</f>
        <v>3174.5119534225532</v>
      </c>
      <c r="D64" s="156">
        <f>IF(RES_hhdet_in_emi!D64=0,0,RES_hhdet_in_emi!D64*1000000/RES_hhdet_in_new!D64)</f>
        <v>2887.0115131630423</v>
      </c>
      <c r="E64" s="156">
        <f>IF(RES_hhdet_in_emi!E64=0,0,RES_hhdet_in_emi!E64*1000000/RES_hhdet_in_new!E64)</f>
        <v>2993.0705280533557</v>
      </c>
      <c r="F64" s="156">
        <f>IF(RES_hhdet_in_emi!F64=0,0,RES_hhdet_in_emi!F64*1000000/RES_hhdet_in_new!F64)</f>
        <v>2839.423381376811</v>
      </c>
      <c r="G64" s="156">
        <f>IF(RES_hhdet_in_emi!G64=0,0,RES_hhdet_in_emi!G64*1000000/RES_hhdet_in_new!G64)</f>
        <v>2629.3325742423058</v>
      </c>
      <c r="H64" s="156">
        <f>IF(RES_hhdet_in_emi!H64=0,0,RES_hhdet_in_emi!H64*1000000/RES_hhdet_in_new!H64)</f>
        <v>2462.2462580986712</v>
      </c>
      <c r="I64" s="156">
        <f>IF(RES_hhdet_in_emi!I64=0,0,RES_hhdet_in_emi!I64*1000000/RES_hhdet_in_new!I64)</f>
        <v>2299.2150125991921</v>
      </c>
      <c r="J64" s="156">
        <f>IF(RES_hhdet_in_emi!J64=0,0,RES_hhdet_in_emi!J64*1000000/RES_hhdet_in_new!J64)</f>
        <v>2325.5278844010863</v>
      </c>
      <c r="K64" s="156">
        <f>IF(RES_hhdet_in_emi!K64=0,0,RES_hhdet_in_emi!K64*1000000/RES_hhdet_in_new!K64)</f>
        <v>2375.270112743744</v>
      </c>
      <c r="L64" s="156">
        <f>IF(RES_hhdet_in_emi!L64=0,0,RES_hhdet_in_emi!L64*1000000/RES_hhdet_in_new!L64)</f>
        <v>2783.8306817854796</v>
      </c>
      <c r="M64" s="156">
        <f>IF(RES_hhdet_in_emi!M64=0,0,RES_hhdet_in_emi!M64*1000000/RES_hhdet_in_new!M64)</f>
        <v>2391.0227064839191</v>
      </c>
      <c r="N64" s="156">
        <f>IF(RES_hhdet_in_emi!N64=0,0,RES_hhdet_in_emi!N64*1000000/RES_hhdet_in_new!N64)</f>
        <v>2462.7578083228077</v>
      </c>
      <c r="O64" s="156">
        <f>IF(RES_hhdet_in_emi!O64=0,0,RES_hhdet_in_emi!O64*1000000/RES_hhdet_in_new!O64)</f>
        <v>2813.849126486487</v>
      </c>
      <c r="P64" s="156">
        <f>IF(RES_hhdet_in_emi!P64=0,0,RES_hhdet_in_emi!P64*1000000/RES_hhdet_in_new!P64)</f>
        <v>2221.8627223154681</v>
      </c>
      <c r="Q64" s="156">
        <f>IF(RES_hhdet_in_emi!Q64=0,0,RES_hhdet_in_emi!Q64*1000000/RES_hhdet_in_new!Q64)</f>
        <v>2485.8759180617426</v>
      </c>
    </row>
    <row r="65" spans="1:17" ht="12" customHeight="1" x14ac:dyDescent="0.25">
      <c r="A65" s="23" t="s">
        <v>60</v>
      </c>
      <c r="B65" s="156"/>
      <c r="C65" s="156">
        <f>IF(RES_hhdet_in_emi!C65=0,0,RES_hhdet_in_emi!C65*1000000/RES_hhdet_in_new!C64)</f>
        <v>0</v>
      </c>
      <c r="D65" s="156">
        <f>IF(RES_hhdet_in_emi!D65=0,0,RES_hhdet_in_emi!D65*1000000/RES_hhdet_in_new!D64)</f>
        <v>0</v>
      </c>
      <c r="E65" s="156">
        <f>IF(RES_hhdet_in_emi!E65=0,0,RES_hhdet_in_emi!E65*1000000/RES_hhdet_in_new!E64)</f>
        <v>0</v>
      </c>
      <c r="F65" s="156">
        <f>IF(RES_hhdet_in_emi!F65=0,0,RES_hhdet_in_emi!F65*1000000/RES_hhdet_in_new!F64)</f>
        <v>0</v>
      </c>
      <c r="G65" s="156">
        <f>IF(RES_hhdet_in_emi!G65=0,0,RES_hhdet_in_emi!G65*1000000/RES_hhdet_in_new!G64)</f>
        <v>0</v>
      </c>
      <c r="H65" s="156">
        <f>IF(RES_hhdet_in_emi!H65=0,0,RES_hhdet_in_emi!H65*1000000/RES_hhdet_in_new!H64)</f>
        <v>0</v>
      </c>
      <c r="I65" s="156">
        <f>IF(RES_hhdet_in_emi!I65=0,0,RES_hhdet_in_emi!I65*1000000/RES_hhdet_in_new!I64)</f>
        <v>0</v>
      </c>
      <c r="J65" s="156">
        <f>IF(RES_hhdet_in_emi!J65=0,0,RES_hhdet_in_emi!J65*1000000/RES_hhdet_in_new!J64)</f>
        <v>0</v>
      </c>
      <c r="K65" s="156">
        <f>IF(RES_hhdet_in_emi!K65=0,0,RES_hhdet_in_emi!K65*1000000/RES_hhdet_in_new!K64)</f>
        <v>0</v>
      </c>
      <c r="L65" s="156">
        <f>IF(RES_hhdet_in_emi!L65=0,0,RES_hhdet_in_emi!L65*1000000/RES_hhdet_in_new!L64)</f>
        <v>0</v>
      </c>
      <c r="M65" s="156">
        <f>IF(RES_hhdet_in_emi!M65=0,0,RES_hhdet_in_emi!M65*1000000/RES_hhdet_in_new!M64)</f>
        <v>0</v>
      </c>
      <c r="N65" s="156">
        <f>IF(RES_hhdet_in_emi!N65=0,0,RES_hhdet_in_emi!N65*1000000/RES_hhdet_in_new!N64)</f>
        <v>0</v>
      </c>
      <c r="O65" s="156">
        <f>IF(RES_hhdet_in_emi!O65=0,0,RES_hhdet_in_emi!O65*1000000/RES_hhdet_in_new!O64)</f>
        <v>0</v>
      </c>
      <c r="P65" s="156">
        <f>IF(RES_hhdet_in_emi!P65=0,0,RES_hhdet_in_emi!P65*1000000/RES_hhdet_in_new!P64)</f>
        <v>0</v>
      </c>
      <c r="Q65" s="156">
        <f>IF(RES_hhdet_in_emi!Q65=0,0,RES_hhdet_in_emi!Q65*1000000/RES_hhdet_in_new!Q64)</f>
        <v>0</v>
      </c>
    </row>
    <row r="66" spans="1:17" ht="12.95" customHeight="1" x14ac:dyDescent="0.25">
      <c r="A66" s="158" t="s">
        <v>112</v>
      </c>
      <c r="B66" s="157"/>
      <c r="C66" s="157">
        <f t="shared" ref="C66:Q66" si="67">C67</f>
        <v>0</v>
      </c>
      <c r="D66" s="157">
        <f t="shared" si="67"/>
        <v>0</v>
      </c>
      <c r="E66" s="157">
        <f t="shared" si="67"/>
        <v>0</v>
      </c>
      <c r="F66" s="157">
        <f t="shared" si="67"/>
        <v>0</v>
      </c>
      <c r="G66" s="157">
        <f t="shared" si="67"/>
        <v>0</v>
      </c>
      <c r="H66" s="157">
        <f t="shared" si="67"/>
        <v>0</v>
      </c>
      <c r="I66" s="157">
        <f t="shared" si="67"/>
        <v>0</v>
      </c>
      <c r="J66" s="157">
        <f t="shared" si="67"/>
        <v>0</v>
      </c>
      <c r="K66" s="157">
        <f t="shared" si="67"/>
        <v>0</v>
      </c>
      <c r="L66" s="157">
        <f t="shared" si="67"/>
        <v>0</v>
      </c>
      <c r="M66" s="157">
        <f t="shared" si="67"/>
        <v>0</v>
      </c>
      <c r="N66" s="157">
        <f t="shared" si="67"/>
        <v>0</v>
      </c>
      <c r="O66" s="157">
        <f t="shared" si="67"/>
        <v>0</v>
      </c>
      <c r="P66" s="157">
        <f t="shared" si="67"/>
        <v>0</v>
      </c>
      <c r="Q66" s="157">
        <f t="shared" si="67"/>
        <v>0</v>
      </c>
    </row>
    <row r="67" spans="1:17" ht="12" customHeight="1" x14ac:dyDescent="0.25">
      <c r="A67" s="23" t="s">
        <v>60</v>
      </c>
      <c r="B67" s="156"/>
      <c r="C67" s="156">
        <f>IF(RES_hhdet_in_emi!C67=0,0,RES_hhdet_in_emi!C67*1000000/RES_hhdet_in_new!C67)</f>
        <v>0</v>
      </c>
      <c r="D67" s="156">
        <f>IF(RES_hhdet_in_emi!D67=0,0,RES_hhdet_in_emi!D67*1000000/RES_hhdet_in_new!D67)</f>
        <v>0</v>
      </c>
      <c r="E67" s="156">
        <f>IF(RES_hhdet_in_emi!E67=0,0,RES_hhdet_in_emi!E67*1000000/RES_hhdet_in_new!E67)</f>
        <v>0</v>
      </c>
      <c r="F67" s="156">
        <f>IF(RES_hhdet_in_emi!F67=0,0,RES_hhdet_in_emi!F67*1000000/RES_hhdet_in_new!F67)</f>
        <v>0</v>
      </c>
      <c r="G67" s="156">
        <f>IF(RES_hhdet_in_emi!G67=0,0,RES_hhdet_in_emi!G67*1000000/RES_hhdet_in_new!G67)</f>
        <v>0</v>
      </c>
      <c r="H67" s="156">
        <f>IF(RES_hhdet_in_emi!H67=0,0,RES_hhdet_in_emi!H67*1000000/RES_hhdet_in_new!H67)</f>
        <v>0</v>
      </c>
      <c r="I67" s="156">
        <f>IF(RES_hhdet_in_emi!I67=0,0,RES_hhdet_in_emi!I67*1000000/RES_hhdet_in_new!I67)</f>
        <v>0</v>
      </c>
      <c r="J67" s="156">
        <f>IF(RES_hhdet_in_emi!J67=0,0,RES_hhdet_in_emi!J67*1000000/RES_hhdet_in_new!J67)</f>
        <v>0</v>
      </c>
      <c r="K67" s="156">
        <f>IF(RES_hhdet_in_emi!K67=0,0,RES_hhdet_in_emi!K67*1000000/RES_hhdet_in_new!K67)</f>
        <v>0</v>
      </c>
      <c r="L67" s="156">
        <f>IF(RES_hhdet_in_emi!L67=0,0,RES_hhdet_in_emi!L67*1000000/RES_hhdet_in_new!L67)</f>
        <v>0</v>
      </c>
      <c r="M67" s="156">
        <f>IF(RES_hhdet_in_emi!M67=0,0,RES_hhdet_in_emi!M67*1000000/RES_hhdet_in_new!M67)</f>
        <v>0</v>
      </c>
      <c r="N67" s="156">
        <f>IF(RES_hhdet_in_emi!N67=0,0,RES_hhdet_in_emi!N67*1000000/RES_hhdet_in_new!N67)</f>
        <v>0</v>
      </c>
      <c r="O67" s="156">
        <f>IF(RES_hhdet_in_emi!O67=0,0,RES_hhdet_in_emi!O67*1000000/RES_hhdet_in_new!O67)</f>
        <v>0</v>
      </c>
      <c r="P67" s="156">
        <f>IF(RES_hhdet_in_emi!P67=0,0,RES_hhdet_in_emi!P67*1000000/RES_hhdet_in_new!P67)</f>
        <v>0</v>
      </c>
      <c r="Q67" s="156">
        <f>IF(RES_hhdet_in_emi!Q67=0,0,RES_hhdet_in_emi!Q67*1000000/RES_hhdet_in_new!Q67)</f>
        <v>0</v>
      </c>
    </row>
    <row r="68" spans="1:17" ht="12" customHeight="1" x14ac:dyDescent="0.25">
      <c r="A68" s="158" t="s">
        <v>63</v>
      </c>
      <c r="B68" s="157"/>
      <c r="C68" s="157">
        <f>IF(SUM(RES_hhdet_in_emi!C69:C70,RES_hhdet_in_emi!C73:C74)=0,0,SUM(RES_hhdet_in_emi!C69:C70,RES_hhdet_in_emi!C73:C74)*1000000/SUM(RES_hhdet_in_new!C69:C70,RES_hhdet_in_new!C73:C74))</f>
        <v>397.90244077368698</v>
      </c>
      <c r="D68" s="157">
        <f>IF(SUM(RES_hhdet_in_emi!D69:D70,RES_hhdet_in_emi!D73:D74)=0,0,SUM(RES_hhdet_in_emi!D69:D70,RES_hhdet_in_emi!D73:D74)*1000000/SUM(RES_hhdet_in_new!D69:D70,RES_hhdet_in_new!D73:D74))</f>
        <v>255.33491505334825</v>
      </c>
      <c r="E68" s="157">
        <f>IF(SUM(RES_hhdet_in_emi!E69:E70,RES_hhdet_in_emi!E73:E74)=0,0,SUM(RES_hhdet_in_emi!E69:E70,RES_hhdet_in_emi!E73:E74)*1000000/SUM(RES_hhdet_in_new!E69:E70,RES_hhdet_in_new!E73:E74))</f>
        <v>382.38391880035493</v>
      </c>
      <c r="F68" s="157">
        <f>IF(SUM(RES_hhdet_in_emi!F69:F70,RES_hhdet_in_emi!F73:F74)=0,0,SUM(RES_hhdet_in_emi!F69:F70,RES_hhdet_in_emi!F73:F74)*1000000/SUM(RES_hhdet_in_new!F69:F70,RES_hhdet_in_new!F73:F74))</f>
        <v>300.76083998398832</v>
      </c>
      <c r="G68" s="157">
        <f>IF(SUM(RES_hhdet_in_emi!G69:G70,RES_hhdet_in_emi!G73:G74)=0,0,SUM(RES_hhdet_in_emi!G69:G70,RES_hhdet_in_emi!G73:G74)*1000000/SUM(RES_hhdet_in_new!G69:G70,RES_hhdet_in_new!G73:G74))</f>
        <v>225.64026618133289</v>
      </c>
      <c r="H68" s="157">
        <f>IF(SUM(RES_hhdet_in_emi!H69:H70,RES_hhdet_in_emi!H73:H74)=0,0,SUM(RES_hhdet_in_emi!H69:H70,RES_hhdet_in_emi!H73:H74)*1000000/SUM(RES_hhdet_in_new!H69:H70,RES_hhdet_in_new!H73:H74))</f>
        <v>214.11075155944073</v>
      </c>
      <c r="I68" s="157">
        <f>IF(SUM(RES_hhdet_in_emi!I69:I70,RES_hhdet_in_emi!I73:I74)=0,0,SUM(RES_hhdet_in_emi!I69:I70,RES_hhdet_in_emi!I73:I74)*1000000/SUM(RES_hhdet_in_new!I69:I70,RES_hhdet_in_new!I73:I74))</f>
        <v>254.86286917162698</v>
      </c>
      <c r="J68" s="157">
        <f>IF(SUM(RES_hhdet_in_emi!J69:J70,RES_hhdet_in_emi!J73:J74)=0,0,SUM(RES_hhdet_in_emi!J69:J70,RES_hhdet_in_emi!J73:J74)*1000000/SUM(RES_hhdet_in_new!J69:J70,RES_hhdet_in_new!J73:J74))</f>
        <v>257.37592476903325</v>
      </c>
      <c r="K68" s="157">
        <f>IF(SUM(RES_hhdet_in_emi!K69:K70,RES_hhdet_in_emi!K73:K74)=0,0,SUM(RES_hhdet_in_emi!K69:K70,RES_hhdet_in_emi!K73:K74)*1000000/SUM(RES_hhdet_in_new!K69:K70,RES_hhdet_in_new!K73:K74))</f>
        <v>351.40321599088213</v>
      </c>
      <c r="L68" s="157">
        <f>IF(SUM(RES_hhdet_in_emi!L69:L70,RES_hhdet_in_emi!L73:L74)=0,0,SUM(RES_hhdet_in_emi!L69:L70,RES_hhdet_in_emi!L73:L74)*1000000/SUM(RES_hhdet_in_new!L69:L70,RES_hhdet_in_new!L73:L74))</f>
        <v>261.81111650237176</v>
      </c>
      <c r="M68" s="157">
        <f>IF(SUM(RES_hhdet_in_emi!M69:M70,RES_hhdet_in_emi!M73:M74)=0,0,SUM(RES_hhdet_in_emi!M69:M70,RES_hhdet_in_emi!M73:M74)*1000000/SUM(RES_hhdet_in_new!M69:M70,RES_hhdet_in_new!M73:M74))</f>
        <v>243.30306460844241</v>
      </c>
      <c r="N68" s="157">
        <f>IF(SUM(RES_hhdet_in_emi!N69:N70,RES_hhdet_in_emi!N73:N74)=0,0,SUM(RES_hhdet_in_emi!N69:N70,RES_hhdet_in_emi!N73:N74)*1000000/SUM(RES_hhdet_in_new!N69:N70,RES_hhdet_in_new!N73:N74))</f>
        <v>184.94453337317867</v>
      </c>
      <c r="O68" s="157">
        <f>IF(SUM(RES_hhdet_in_emi!O69:O70,RES_hhdet_in_emi!O73:O74)=0,0,SUM(RES_hhdet_in_emi!O69:O70,RES_hhdet_in_emi!O73:O74)*1000000/SUM(RES_hhdet_in_new!O69:O70,RES_hhdet_in_new!O73:O74))</f>
        <v>341.51924196189901</v>
      </c>
      <c r="P68" s="157">
        <f>IF(SUM(RES_hhdet_in_emi!P69:P70,RES_hhdet_in_emi!P73:P74)=0,0,SUM(RES_hhdet_in_emi!P69:P70,RES_hhdet_in_emi!P73:P74)*1000000/SUM(RES_hhdet_in_new!P69:P70,RES_hhdet_in_new!P73:P74))</f>
        <v>281.96130273632497</v>
      </c>
      <c r="Q68" s="157">
        <f>IF(SUM(RES_hhdet_in_emi!Q69:Q70,RES_hhdet_in_emi!Q73:Q74)=0,0,SUM(RES_hhdet_in_emi!Q69:Q70,RES_hhdet_in_emi!Q73:Q74)*1000000/SUM(RES_hhdet_in_new!Q69:Q70,RES_hhdet_in_new!Q73:Q74))</f>
        <v>353.34849775700695</v>
      </c>
    </row>
    <row r="69" spans="1:17" ht="12" customHeight="1" x14ac:dyDescent="0.25">
      <c r="A69" s="167" t="s">
        <v>160</v>
      </c>
      <c r="B69" s="132"/>
      <c r="C69" s="132">
        <f>IF(RES_hhdet_in_emi!C69=0,0,RES_hhdet_in_emi!C69*1000000/RES_hhdet_in_new!C69)</f>
        <v>576.71316300734065</v>
      </c>
      <c r="D69" s="132">
        <f>IF(RES_hhdet_in_emi!D69=0,0,RES_hhdet_in_emi!D69*1000000/RES_hhdet_in_new!D69)</f>
        <v>567.78612905107343</v>
      </c>
      <c r="E69" s="132">
        <f>IF(RES_hhdet_in_emi!E69=0,0,RES_hhdet_in_emi!E69*1000000/RES_hhdet_in_new!E69)</f>
        <v>563.15567050871937</v>
      </c>
      <c r="F69" s="132">
        <f>IF(RES_hhdet_in_emi!F69=0,0,RES_hhdet_in_emi!F69*1000000/RES_hhdet_in_new!F69)</f>
        <v>562.76032040287646</v>
      </c>
      <c r="G69" s="132">
        <f>IF(RES_hhdet_in_emi!G69=0,0,RES_hhdet_in_emi!G69*1000000/RES_hhdet_in_new!G69)</f>
        <v>0</v>
      </c>
      <c r="H69" s="132">
        <f>IF(RES_hhdet_in_emi!H69=0,0,RES_hhdet_in_emi!H69*1000000/RES_hhdet_in_new!H69)</f>
        <v>0</v>
      </c>
      <c r="I69" s="132">
        <f>IF(RES_hhdet_in_emi!I69=0,0,RES_hhdet_in_emi!I69*1000000/RES_hhdet_in_new!I69)</f>
        <v>517.23505700754936</v>
      </c>
      <c r="J69" s="132">
        <f>IF(RES_hhdet_in_emi!J69=0,0,RES_hhdet_in_emi!J69*1000000/RES_hhdet_in_new!J69)</f>
        <v>510.63107682296754</v>
      </c>
      <c r="K69" s="132">
        <f>IF(RES_hhdet_in_emi!K69=0,0,RES_hhdet_in_emi!K69*1000000/RES_hhdet_in_new!K69)</f>
        <v>0</v>
      </c>
      <c r="L69" s="132">
        <f>IF(RES_hhdet_in_emi!L69=0,0,RES_hhdet_in_emi!L69*1000000/RES_hhdet_in_new!L69)</f>
        <v>0</v>
      </c>
      <c r="M69" s="132">
        <f>IF(RES_hhdet_in_emi!M69=0,0,RES_hhdet_in_emi!M69*1000000/RES_hhdet_in_new!M69)</f>
        <v>523.50215839348891</v>
      </c>
      <c r="N69" s="132">
        <f>IF(RES_hhdet_in_emi!N69=0,0,RES_hhdet_in_emi!N69*1000000/RES_hhdet_in_new!N69)</f>
        <v>0</v>
      </c>
      <c r="O69" s="132">
        <f>IF(RES_hhdet_in_emi!O69=0,0,RES_hhdet_in_emi!O69*1000000/RES_hhdet_in_new!O69)</f>
        <v>0</v>
      </c>
      <c r="P69" s="132">
        <f>IF(RES_hhdet_in_emi!P69=0,0,RES_hhdet_in_emi!P69*1000000/RES_hhdet_in_new!P69)</f>
        <v>512.41231509777845</v>
      </c>
      <c r="Q69" s="132">
        <f>IF(RES_hhdet_in_emi!Q69=0,0,RES_hhdet_in_emi!Q69*1000000/RES_hhdet_in_new!Q69)</f>
        <v>512.76708221017623</v>
      </c>
    </row>
    <row r="70" spans="1:17" ht="12" customHeight="1" x14ac:dyDescent="0.25">
      <c r="A70" s="167" t="s">
        <v>159</v>
      </c>
      <c r="B70" s="132"/>
      <c r="C70" s="132">
        <f>IF(RES_hhdet_in_emi!C70=0,0,RES_hhdet_in_emi!C70*1000000/RES_hhdet_in_new!C70)</f>
        <v>378.26256311594096</v>
      </c>
      <c r="D70" s="132">
        <f>IF(RES_hhdet_in_emi!D70=0,0,RES_hhdet_in_emi!D70*1000000/RES_hhdet_in_new!D70)</f>
        <v>372.58270235528454</v>
      </c>
      <c r="E70" s="132">
        <f>IF(RES_hhdet_in_emi!E70=0,0,RES_hhdet_in_emi!E70*1000000/RES_hhdet_in_new!E70)</f>
        <v>370.94865907055197</v>
      </c>
      <c r="F70" s="132">
        <f>IF(RES_hhdet_in_emi!F70=0,0,RES_hhdet_in_emi!F70*1000000/RES_hhdet_in_new!F70)</f>
        <v>372.20640305494334</v>
      </c>
      <c r="G70" s="132">
        <f>IF(RES_hhdet_in_emi!G70=0,0,RES_hhdet_in_emi!G70*1000000/RES_hhdet_in_new!G70)</f>
        <v>365.71978059599786</v>
      </c>
      <c r="H70" s="132">
        <f>IF(RES_hhdet_in_emi!H70=0,0,RES_hhdet_in_emi!H70*1000000/RES_hhdet_in_new!H70)</f>
        <v>360.99702250347326</v>
      </c>
      <c r="I70" s="132">
        <f>IF(RES_hhdet_in_emi!I70=0,0,RES_hhdet_in_emi!I70*1000000/RES_hhdet_in_new!I70)</f>
        <v>343.59413245806275</v>
      </c>
      <c r="J70" s="132">
        <f>IF(RES_hhdet_in_emi!J70=0,0,RES_hhdet_in_emi!J70*1000000/RES_hhdet_in_new!J70)</f>
        <v>339.17495660582637</v>
      </c>
      <c r="K70" s="132">
        <f>IF(RES_hhdet_in_emi!K70=0,0,RES_hhdet_in_emi!K70*1000000/RES_hhdet_in_new!K70)</f>
        <v>351.40321599088213</v>
      </c>
      <c r="L70" s="132">
        <f>IF(RES_hhdet_in_emi!L70=0,0,RES_hhdet_in_emi!L70*1000000/RES_hhdet_in_new!L70)</f>
        <v>357.62474912785081</v>
      </c>
      <c r="M70" s="132">
        <f>IF(RES_hhdet_in_emi!M70=0,0,RES_hhdet_in_emi!M70*1000000/RES_hhdet_in_new!M70)</f>
        <v>352.0703200001775</v>
      </c>
      <c r="N70" s="132">
        <f>IF(RES_hhdet_in_emi!N70=0,0,RES_hhdet_in_emi!N70*1000000/RES_hhdet_in_new!N70)</f>
        <v>348.74865149615215</v>
      </c>
      <c r="O70" s="132">
        <f>IF(RES_hhdet_in_emi!O70=0,0,RES_hhdet_in_emi!O70*1000000/RES_hhdet_in_new!O70)</f>
        <v>341.51924196189901</v>
      </c>
      <c r="P70" s="132">
        <f>IF(RES_hhdet_in_emi!P70=0,0,RES_hhdet_in_emi!P70*1000000/RES_hhdet_in_new!P70)</f>
        <v>345.44166050290426</v>
      </c>
      <c r="Q70" s="132">
        <f>IF(RES_hhdet_in_emi!Q70=0,0,RES_hhdet_in_emi!Q70*1000000/RES_hhdet_in_new!Q70)</f>
        <v>343.41369659249409</v>
      </c>
    </row>
    <row r="71" spans="1:17" ht="12" customHeight="1" x14ac:dyDescent="0.25">
      <c r="A71" s="166" t="s">
        <v>109</v>
      </c>
      <c r="B71" s="165"/>
      <c r="C71" s="165">
        <f>IF(RES_hhdet_in_emi!C71=0,0,RES_hhdet_in_emi!C71*1000000/RES_hhdet_in_new!C70)</f>
        <v>378.26256311594096</v>
      </c>
      <c r="D71" s="165">
        <f>IF(RES_hhdet_in_emi!D71=0,0,RES_hhdet_in_emi!D71*1000000/RES_hhdet_in_new!D70)</f>
        <v>372.58270235528454</v>
      </c>
      <c r="E71" s="165">
        <f>IF(RES_hhdet_in_emi!E71=0,0,RES_hhdet_in_emi!E71*1000000/RES_hhdet_in_new!E70)</f>
        <v>370.94865907055197</v>
      </c>
      <c r="F71" s="165">
        <f>IF(RES_hhdet_in_emi!F71=0,0,RES_hhdet_in_emi!F71*1000000/RES_hhdet_in_new!F70)</f>
        <v>372.20640305494334</v>
      </c>
      <c r="G71" s="165">
        <f>IF(RES_hhdet_in_emi!G71=0,0,RES_hhdet_in_emi!G71*1000000/RES_hhdet_in_new!G70)</f>
        <v>365.71978059599786</v>
      </c>
      <c r="H71" s="165">
        <f>IF(RES_hhdet_in_emi!H71=0,0,RES_hhdet_in_emi!H71*1000000/RES_hhdet_in_new!H70)</f>
        <v>360.99702250347326</v>
      </c>
      <c r="I71" s="165">
        <f>IF(RES_hhdet_in_emi!I71=0,0,RES_hhdet_in_emi!I71*1000000/RES_hhdet_in_new!I70)</f>
        <v>343.59413245806275</v>
      </c>
      <c r="J71" s="165">
        <f>IF(RES_hhdet_in_emi!J71=0,0,RES_hhdet_in_emi!J71*1000000/RES_hhdet_in_new!J70)</f>
        <v>339.17495660582637</v>
      </c>
      <c r="K71" s="165">
        <f>IF(RES_hhdet_in_emi!K71=0,0,RES_hhdet_in_emi!K71*1000000/RES_hhdet_in_new!K70)</f>
        <v>351.40321599088213</v>
      </c>
      <c r="L71" s="165">
        <f>IF(RES_hhdet_in_emi!L71=0,0,RES_hhdet_in_emi!L71*1000000/RES_hhdet_in_new!L70)</f>
        <v>357.62474912785081</v>
      </c>
      <c r="M71" s="165">
        <f>IF(RES_hhdet_in_emi!M71=0,0,RES_hhdet_in_emi!M71*1000000/RES_hhdet_in_new!M70)</f>
        <v>352.0703200001775</v>
      </c>
      <c r="N71" s="165">
        <f>IF(RES_hhdet_in_emi!N71=0,0,RES_hhdet_in_emi!N71*1000000/RES_hhdet_in_new!N70)</f>
        <v>348.74865149615215</v>
      </c>
      <c r="O71" s="165">
        <f>IF(RES_hhdet_in_emi!O71=0,0,RES_hhdet_in_emi!O71*1000000/RES_hhdet_in_new!O70)</f>
        <v>341.51924196189901</v>
      </c>
      <c r="P71" s="165">
        <f>IF(RES_hhdet_in_emi!P71=0,0,RES_hhdet_in_emi!P71*1000000/RES_hhdet_in_new!P70)</f>
        <v>345.44166050290426</v>
      </c>
      <c r="Q71" s="165">
        <f>IF(RES_hhdet_in_emi!Q71=0,0,RES_hhdet_in_emi!Q71*1000000/RES_hhdet_in_new!Q70)</f>
        <v>343.41369659249409</v>
      </c>
    </row>
    <row r="72" spans="1:17" ht="12" customHeight="1" x14ac:dyDescent="0.25">
      <c r="A72" s="147" t="s">
        <v>59</v>
      </c>
      <c r="B72" s="164"/>
      <c r="C72" s="164">
        <f>IF(RES_hhdet_in_emi!C72=0,0,RES_hhdet_in_emi!C72*1000000/RES_hhdet_in_new!C70)</f>
        <v>0</v>
      </c>
      <c r="D72" s="164">
        <f>IF(RES_hhdet_in_emi!D72=0,0,RES_hhdet_in_emi!D72*1000000/RES_hhdet_in_new!D70)</f>
        <v>0</v>
      </c>
      <c r="E72" s="164">
        <f>IF(RES_hhdet_in_emi!E72=0,0,RES_hhdet_in_emi!E72*1000000/RES_hhdet_in_new!E70)</f>
        <v>0</v>
      </c>
      <c r="F72" s="164">
        <f>IF(RES_hhdet_in_emi!F72=0,0,RES_hhdet_in_emi!F72*1000000/RES_hhdet_in_new!F70)</f>
        <v>0</v>
      </c>
      <c r="G72" s="164">
        <f>IF(RES_hhdet_in_emi!G72=0,0,RES_hhdet_in_emi!G72*1000000/RES_hhdet_in_new!G70)</f>
        <v>0</v>
      </c>
      <c r="H72" s="164">
        <f>IF(RES_hhdet_in_emi!H72=0,0,RES_hhdet_in_emi!H72*1000000/RES_hhdet_in_new!H70)</f>
        <v>0</v>
      </c>
      <c r="I72" s="164">
        <f>IF(RES_hhdet_in_emi!I72=0,0,RES_hhdet_in_emi!I72*1000000/RES_hhdet_in_new!I70)</f>
        <v>0</v>
      </c>
      <c r="J72" s="164">
        <f>IF(RES_hhdet_in_emi!J72=0,0,RES_hhdet_in_emi!J72*1000000/RES_hhdet_in_new!J70)</f>
        <v>0</v>
      </c>
      <c r="K72" s="164">
        <f>IF(RES_hhdet_in_emi!K72=0,0,RES_hhdet_in_emi!K72*1000000/RES_hhdet_in_new!K70)</f>
        <v>0</v>
      </c>
      <c r="L72" s="164">
        <f>IF(RES_hhdet_in_emi!L72=0,0,RES_hhdet_in_emi!L72*1000000/RES_hhdet_in_new!L70)</f>
        <v>0</v>
      </c>
      <c r="M72" s="164">
        <f>IF(RES_hhdet_in_emi!M72=0,0,RES_hhdet_in_emi!M72*1000000/RES_hhdet_in_new!M70)</f>
        <v>0</v>
      </c>
      <c r="N72" s="164">
        <f>IF(RES_hhdet_in_emi!N72=0,0,RES_hhdet_in_emi!N72*1000000/RES_hhdet_in_new!N70)</f>
        <v>0</v>
      </c>
      <c r="O72" s="164">
        <f>IF(RES_hhdet_in_emi!O72=0,0,RES_hhdet_in_emi!O72*1000000/RES_hhdet_in_new!O70)</f>
        <v>0</v>
      </c>
      <c r="P72" s="164">
        <f>IF(RES_hhdet_in_emi!P72=0,0,RES_hhdet_in_emi!P72*1000000/RES_hhdet_in_new!P70)</f>
        <v>0</v>
      </c>
      <c r="Q72" s="164">
        <f>IF(RES_hhdet_in_emi!Q72=0,0,RES_hhdet_in_emi!Q72*1000000/RES_hhdet_in_new!Q70)</f>
        <v>0</v>
      </c>
    </row>
    <row r="73" spans="1:17" ht="12" customHeight="1" x14ac:dyDescent="0.25">
      <c r="A73" s="163" t="s">
        <v>142</v>
      </c>
      <c r="B73" s="162"/>
      <c r="C73" s="162">
        <f>IF(RES_hhdet_in_emi!C73=0,0,RES_hhdet_in_emi!C73*1000000/RES_hhdet_in_new!C73)</f>
        <v>0</v>
      </c>
      <c r="D73" s="162">
        <f>IF(RES_hhdet_in_emi!D73=0,0,RES_hhdet_in_emi!D73*1000000/RES_hhdet_in_new!D73)</f>
        <v>0</v>
      </c>
      <c r="E73" s="162">
        <f>IF(RES_hhdet_in_emi!E73=0,0,RES_hhdet_in_emi!E73*1000000/RES_hhdet_in_new!E73)</f>
        <v>0</v>
      </c>
      <c r="F73" s="162">
        <f>IF(RES_hhdet_in_emi!F73=0,0,RES_hhdet_in_emi!F73*1000000/RES_hhdet_in_new!F73)</f>
        <v>0</v>
      </c>
      <c r="G73" s="162">
        <f>IF(RES_hhdet_in_emi!G73=0,0,RES_hhdet_in_emi!G73*1000000/RES_hhdet_in_new!G73)</f>
        <v>0</v>
      </c>
      <c r="H73" s="162">
        <f>IF(RES_hhdet_in_emi!H73=0,0,RES_hhdet_in_emi!H73*1000000/RES_hhdet_in_new!H73)</f>
        <v>0</v>
      </c>
      <c r="I73" s="162">
        <f>IF(RES_hhdet_in_emi!I73=0,0,RES_hhdet_in_emi!I73*1000000/RES_hhdet_in_new!I73)</f>
        <v>0</v>
      </c>
      <c r="J73" s="162">
        <f>IF(RES_hhdet_in_emi!J73=0,0,RES_hhdet_in_emi!J73*1000000/RES_hhdet_in_new!J73)</f>
        <v>0</v>
      </c>
      <c r="K73" s="162">
        <f>IF(RES_hhdet_in_emi!K73=0,0,RES_hhdet_in_emi!K73*1000000/RES_hhdet_in_new!K73)</f>
        <v>0</v>
      </c>
      <c r="L73" s="162">
        <f>IF(RES_hhdet_in_emi!L73=0,0,RES_hhdet_in_emi!L73*1000000/RES_hhdet_in_new!L73)</f>
        <v>0</v>
      </c>
      <c r="M73" s="162">
        <f>IF(RES_hhdet_in_emi!M73=0,0,RES_hhdet_in_emi!M73*1000000/RES_hhdet_in_new!M73)</f>
        <v>0</v>
      </c>
      <c r="N73" s="162">
        <f>IF(RES_hhdet_in_emi!N73=0,0,RES_hhdet_in_emi!N73*1000000/RES_hhdet_in_new!N73)</f>
        <v>0</v>
      </c>
      <c r="O73" s="162">
        <f>IF(RES_hhdet_in_emi!O73=0,0,RES_hhdet_in_emi!O73*1000000/RES_hhdet_in_new!O73)</f>
        <v>0</v>
      </c>
      <c r="P73" s="162">
        <f>IF(RES_hhdet_in_emi!P73=0,0,RES_hhdet_in_emi!P73*1000000/RES_hhdet_in_new!P73)</f>
        <v>0</v>
      </c>
      <c r="Q73" s="162">
        <f>IF(RES_hhdet_in_emi!Q73=0,0,RES_hhdet_in_emi!Q73*1000000/RES_hhdet_in_new!Q73)</f>
        <v>0</v>
      </c>
    </row>
    <row r="74" spans="1:17" ht="12" customHeight="1" x14ac:dyDescent="0.25">
      <c r="A74" s="161" t="s">
        <v>141</v>
      </c>
      <c r="B74" s="160"/>
      <c r="C74" s="160">
        <f>IF(RES_hhdet_in_emi!C74=0,0,RES_hhdet_in_emi!C74*1000000/RES_hhdet_in_new!C74)</f>
        <v>0</v>
      </c>
      <c r="D74" s="160">
        <f>IF(RES_hhdet_in_emi!D74=0,0,RES_hhdet_in_emi!D74*1000000/RES_hhdet_in_new!D74)</f>
        <v>0</v>
      </c>
      <c r="E74" s="160">
        <f>IF(RES_hhdet_in_emi!E74=0,0,RES_hhdet_in_emi!E74*1000000/RES_hhdet_in_new!E74)</f>
        <v>0</v>
      </c>
      <c r="F74" s="160">
        <f>IF(RES_hhdet_in_emi!F74=0,0,RES_hhdet_in_emi!F74*1000000/RES_hhdet_in_new!F74)</f>
        <v>0</v>
      </c>
      <c r="G74" s="160">
        <f>IF(RES_hhdet_in_emi!G74=0,0,RES_hhdet_in_emi!G74*1000000/RES_hhdet_in_new!G74)</f>
        <v>0</v>
      </c>
      <c r="H74" s="160">
        <f>IF(RES_hhdet_in_emi!H74=0,0,RES_hhdet_in_emi!H74*1000000/RES_hhdet_in_new!H74)</f>
        <v>0</v>
      </c>
      <c r="I74" s="160">
        <f>IF(RES_hhdet_in_emi!I74=0,0,RES_hhdet_in_emi!I74*1000000/RES_hhdet_in_new!I74)</f>
        <v>0</v>
      </c>
      <c r="J74" s="160">
        <f>IF(RES_hhdet_in_emi!J74=0,0,RES_hhdet_in_emi!J74*1000000/RES_hhdet_in_new!J74)</f>
        <v>0</v>
      </c>
      <c r="K74" s="160">
        <f>IF(RES_hhdet_in_emi!K74=0,0,RES_hhdet_in_emi!K74*1000000/RES_hhdet_in_new!K74)</f>
        <v>0</v>
      </c>
      <c r="L74" s="160">
        <f>IF(RES_hhdet_in_emi!L74=0,0,RES_hhdet_in_emi!L74*1000000/RES_hhdet_in_new!L74)</f>
        <v>0</v>
      </c>
      <c r="M74" s="160">
        <f>IF(RES_hhdet_in_emi!M74=0,0,RES_hhdet_in_emi!M74*1000000/RES_hhdet_in_new!M74)</f>
        <v>0</v>
      </c>
      <c r="N74" s="160">
        <f>IF(RES_hhdet_in_emi!N74=0,0,RES_hhdet_in_emi!N74*1000000/RES_hhdet_in_new!N74)</f>
        <v>0</v>
      </c>
      <c r="O74" s="160">
        <f>IF(RES_hhdet_in_emi!O74=0,0,RES_hhdet_in_emi!O74*1000000/RES_hhdet_in_new!O74)</f>
        <v>0</v>
      </c>
      <c r="P74" s="160">
        <f>IF(RES_hhdet_in_emi!P74=0,0,RES_hhdet_in_emi!P74*1000000/RES_hhdet_in_new!P74)</f>
        <v>0</v>
      </c>
      <c r="Q74" s="160">
        <f>IF(RES_hhdet_in_emi!Q74=0,0,RES_hhdet_in_emi!Q74*1000000/RES_hhdet_in_new!Q74)</f>
        <v>0</v>
      </c>
    </row>
    <row r="75" spans="1:17" ht="12" customHeight="1" x14ac:dyDescent="0.25">
      <c r="A75" s="148" t="s">
        <v>60</v>
      </c>
      <c r="B75" s="156"/>
      <c r="C75" s="156">
        <f>IF(RES_hhdet_in_emi!C75=0,0,RES_hhdet_in_emi!C75*1000000/RES_hhdet_in_new!C74)</f>
        <v>0</v>
      </c>
      <c r="D75" s="156">
        <f>IF(RES_hhdet_in_emi!D75=0,0,RES_hhdet_in_emi!D75*1000000/RES_hhdet_in_new!D74)</f>
        <v>0</v>
      </c>
      <c r="E75" s="156">
        <f>IF(RES_hhdet_in_emi!E75=0,0,RES_hhdet_in_emi!E75*1000000/RES_hhdet_in_new!E74)</f>
        <v>0</v>
      </c>
      <c r="F75" s="156">
        <f>IF(RES_hhdet_in_emi!F75=0,0,RES_hhdet_in_emi!F75*1000000/RES_hhdet_in_new!F74)</f>
        <v>0</v>
      </c>
      <c r="G75" s="156">
        <f>IF(RES_hhdet_in_emi!G75=0,0,RES_hhdet_in_emi!G75*1000000/RES_hhdet_in_new!G74)</f>
        <v>0</v>
      </c>
      <c r="H75" s="156">
        <f>IF(RES_hhdet_in_emi!H75=0,0,RES_hhdet_in_emi!H75*1000000/RES_hhdet_in_new!H74)</f>
        <v>0</v>
      </c>
      <c r="I75" s="156">
        <f>IF(RES_hhdet_in_emi!I75=0,0,RES_hhdet_in_emi!I75*1000000/RES_hhdet_in_new!I74)</f>
        <v>0</v>
      </c>
      <c r="J75" s="156">
        <f>IF(RES_hhdet_in_emi!J75=0,0,RES_hhdet_in_emi!J75*1000000/RES_hhdet_in_new!J74)</f>
        <v>0</v>
      </c>
      <c r="K75" s="156">
        <f>IF(RES_hhdet_in_emi!K75=0,0,RES_hhdet_in_emi!K75*1000000/RES_hhdet_in_new!K74)</f>
        <v>0</v>
      </c>
      <c r="L75" s="156">
        <f>IF(RES_hhdet_in_emi!L75=0,0,RES_hhdet_in_emi!L75*1000000/RES_hhdet_in_new!L74)</f>
        <v>0</v>
      </c>
      <c r="M75" s="156">
        <f>IF(RES_hhdet_in_emi!M75=0,0,RES_hhdet_in_emi!M75*1000000/RES_hhdet_in_new!M74)</f>
        <v>0</v>
      </c>
      <c r="N75" s="156">
        <f>IF(RES_hhdet_in_emi!N75=0,0,RES_hhdet_in_emi!N75*1000000/RES_hhdet_in_new!N74)</f>
        <v>0</v>
      </c>
      <c r="O75" s="156">
        <f>IF(RES_hhdet_in_emi!O75=0,0,RES_hhdet_in_emi!O75*1000000/RES_hhdet_in_new!O74)</f>
        <v>0</v>
      </c>
      <c r="P75" s="156">
        <f>IF(RES_hhdet_in_emi!P75=0,0,RES_hhdet_in_emi!P75*1000000/RES_hhdet_in_new!P74)</f>
        <v>0</v>
      </c>
      <c r="Q75" s="156">
        <f>IF(RES_hhdet_in_emi!Q75=0,0,RES_hhdet_in_emi!Q75*1000000/RES_hhdet_in_new!Q74)</f>
        <v>0</v>
      </c>
    </row>
    <row r="76" spans="1:17" ht="12" customHeight="1" x14ac:dyDescent="0.25">
      <c r="A76" s="148" t="s">
        <v>59</v>
      </c>
      <c r="B76" s="156"/>
      <c r="C76" s="156">
        <f>IF(RES_hhdet_in_emi!C76=0,0,RES_hhdet_in_emi!C76*1000000/RES_hhdet_in_new!C74)</f>
        <v>0</v>
      </c>
      <c r="D76" s="156">
        <f>IF(RES_hhdet_in_emi!D76=0,0,RES_hhdet_in_emi!D76*1000000/RES_hhdet_in_new!D74)</f>
        <v>0</v>
      </c>
      <c r="E76" s="156">
        <f>IF(RES_hhdet_in_emi!E76=0,0,RES_hhdet_in_emi!E76*1000000/RES_hhdet_in_new!E74)</f>
        <v>0</v>
      </c>
      <c r="F76" s="156">
        <f>IF(RES_hhdet_in_emi!F76=0,0,RES_hhdet_in_emi!F76*1000000/RES_hhdet_in_new!F74)</f>
        <v>0</v>
      </c>
      <c r="G76" s="156">
        <f>IF(RES_hhdet_in_emi!G76=0,0,RES_hhdet_in_emi!G76*1000000/RES_hhdet_in_new!G74)</f>
        <v>0</v>
      </c>
      <c r="H76" s="156">
        <f>IF(RES_hhdet_in_emi!H76=0,0,RES_hhdet_in_emi!H76*1000000/RES_hhdet_in_new!H74)</f>
        <v>0</v>
      </c>
      <c r="I76" s="156">
        <f>IF(RES_hhdet_in_emi!I76=0,0,RES_hhdet_in_emi!I76*1000000/RES_hhdet_in_new!I74)</f>
        <v>0</v>
      </c>
      <c r="J76" s="156">
        <f>IF(RES_hhdet_in_emi!J76=0,0,RES_hhdet_in_emi!J76*1000000/RES_hhdet_in_new!J74)</f>
        <v>0</v>
      </c>
      <c r="K76" s="156">
        <f>IF(RES_hhdet_in_emi!K76=0,0,RES_hhdet_in_emi!K76*1000000/RES_hhdet_in_new!K74)</f>
        <v>0</v>
      </c>
      <c r="L76" s="156">
        <f>IF(RES_hhdet_in_emi!L76=0,0,RES_hhdet_in_emi!L76*1000000/RES_hhdet_in_new!L74)</f>
        <v>0</v>
      </c>
      <c r="M76" s="156">
        <f>IF(RES_hhdet_in_emi!M76=0,0,RES_hhdet_in_emi!M76*1000000/RES_hhdet_in_new!M74)</f>
        <v>0</v>
      </c>
      <c r="N76" s="156">
        <f>IF(RES_hhdet_in_emi!N76=0,0,RES_hhdet_in_emi!N76*1000000/RES_hhdet_in_new!N74)</f>
        <v>0</v>
      </c>
      <c r="O76" s="156">
        <f>IF(RES_hhdet_in_emi!O76=0,0,RES_hhdet_in_emi!O76*1000000/RES_hhdet_in_new!O74)</f>
        <v>0</v>
      </c>
      <c r="P76" s="156">
        <f>IF(RES_hhdet_in_emi!P76=0,0,RES_hhdet_in_emi!P76*1000000/RES_hhdet_in_new!P74)</f>
        <v>0</v>
      </c>
      <c r="Q76" s="156">
        <f>IF(RES_hhdet_in_emi!Q76=0,0,RES_hhdet_in_emi!Q76*1000000/RES_hhdet_in_new!Q74)</f>
        <v>0</v>
      </c>
    </row>
    <row r="77" spans="1:17" ht="12" customHeight="1" x14ac:dyDescent="0.25">
      <c r="A77" s="158" t="s">
        <v>62</v>
      </c>
      <c r="B77" s="157"/>
      <c r="C77" s="157">
        <f>IF(SUM(RES_hhdet_in_emi!C78:C79)=0,0,SUM(RES_hhdet_in_emi!C78:C79)*1000000/SUM(RES_hhdet_in_new!C78:C79))</f>
        <v>230.77576029027725</v>
      </c>
      <c r="D77" s="157">
        <f>IF(SUM(RES_hhdet_in_emi!D78:D79)=0,0,SUM(RES_hhdet_in_emi!D78:D79)*1000000/SUM(RES_hhdet_in_new!D78:D79))</f>
        <v>177.49002702630187</v>
      </c>
      <c r="E77" s="157">
        <f>IF(SUM(RES_hhdet_in_emi!E78:E79)=0,0,SUM(RES_hhdet_in_emi!E78:E79)*1000000/SUM(RES_hhdet_in_new!E78:E79))</f>
        <v>246.61716330199658</v>
      </c>
      <c r="F77" s="157">
        <f>IF(SUM(RES_hhdet_in_emi!F78:F79)=0,0,SUM(RES_hhdet_in_emi!F78:F79)*1000000/SUM(RES_hhdet_in_new!F78:F79))</f>
        <v>243.8837753278568</v>
      </c>
      <c r="G77" s="157">
        <f>IF(SUM(RES_hhdet_in_emi!G78:G79)=0,0,SUM(RES_hhdet_in_emi!G78:G79)*1000000/SUM(RES_hhdet_in_new!G78:G79))</f>
        <v>171.16276540742302</v>
      </c>
      <c r="H77" s="157">
        <f>IF(SUM(RES_hhdet_in_emi!H78:H79)=0,0,SUM(RES_hhdet_in_emi!H78:H79)*1000000/SUM(RES_hhdet_in_new!H78:H79))</f>
        <v>229.06512120067708</v>
      </c>
      <c r="I77" s="157">
        <f>IF(SUM(RES_hhdet_in_emi!I78:I79)=0,0,SUM(RES_hhdet_in_emi!I78:I79)*1000000/SUM(RES_hhdet_in_new!I78:I79))</f>
        <v>204.19674985351773</v>
      </c>
      <c r="J77" s="157">
        <f>IF(SUM(RES_hhdet_in_emi!J78:J79)=0,0,SUM(RES_hhdet_in_emi!J78:J79)*1000000/SUM(RES_hhdet_in_new!J78:J79))</f>
        <v>213.37136236906989</v>
      </c>
      <c r="K77" s="157">
        <f>IF(SUM(RES_hhdet_in_emi!K78:K79)=0,0,SUM(RES_hhdet_in_emi!K78:K79)*1000000/SUM(RES_hhdet_in_new!K78:K79))</f>
        <v>233.22879135797396</v>
      </c>
      <c r="L77" s="157">
        <f>IF(SUM(RES_hhdet_in_emi!L78:L79)=0,0,SUM(RES_hhdet_in_emi!L78:L79)*1000000/SUM(RES_hhdet_in_new!L78:L79))</f>
        <v>227.95327251476252</v>
      </c>
      <c r="M77" s="157">
        <f>IF(SUM(RES_hhdet_in_emi!M78:M79)=0,0,SUM(RES_hhdet_in_emi!M78:M79)*1000000/SUM(RES_hhdet_in_new!M78:M79))</f>
        <v>204.82467810341518</v>
      </c>
      <c r="N77" s="157">
        <f>IF(SUM(RES_hhdet_in_emi!N78:N79)=0,0,SUM(RES_hhdet_in_emi!N78:N79)*1000000/SUM(RES_hhdet_in_new!N78:N79))</f>
        <v>229.82226003818025</v>
      </c>
      <c r="O77" s="157">
        <f>IF(SUM(RES_hhdet_in_emi!O78:O79)=0,0,SUM(RES_hhdet_in_emi!O78:O79)*1000000/SUM(RES_hhdet_in_new!O78:O79))</f>
        <v>230.27703149966067</v>
      </c>
      <c r="P77" s="157">
        <f>IF(SUM(RES_hhdet_in_emi!P78:P79)=0,0,SUM(RES_hhdet_in_emi!P78:P79)*1000000/SUM(RES_hhdet_in_new!P78:P79))</f>
        <v>205.59657932760234</v>
      </c>
      <c r="Q77" s="157">
        <f>IF(SUM(RES_hhdet_in_emi!Q78:Q79)=0,0,SUM(RES_hhdet_in_emi!Q78:Q79)*1000000/SUM(RES_hhdet_in_new!Q78:Q79))</f>
        <v>226.25826189587704</v>
      </c>
    </row>
    <row r="78" spans="1:17" ht="12" customHeight="1" x14ac:dyDescent="0.25">
      <c r="A78" s="23" t="s">
        <v>109</v>
      </c>
      <c r="B78" s="156"/>
      <c r="C78" s="156">
        <f>IF(RES_hhdet_in_emi!C78=0,0,RES_hhdet_in_emi!C78*1000000/RES_hhdet_in_new!C78)</f>
        <v>246.3706922942618</v>
      </c>
      <c r="D78" s="156">
        <f>IF(RES_hhdet_in_emi!D78=0,0,RES_hhdet_in_emi!D78*1000000/RES_hhdet_in_new!D78)</f>
        <v>245.56044377436805</v>
      </c>
      <c r="E78" s="156">
        <f>IF(RES_hhdet_in_emi!E78=0,0,RES_hhdet_in_emi!E78*1000000/RES_hhdet_in_new!E78)</f>
        <v>246.61716330199658</v>
      </c>
      <c r="F78" s="156">
        <f>IF(RES_hhdet_in_emi!F78=0,0,RES_hhdet_in_emi!F78*1000000/RES_hhdet_in_new!F78)</f>
        <v>243.8837753278568</v>
      </c>
      <c r="G78" s="156">
        <f>IF(RES_hhdet_in_emi!G78=0,0,RES_hhdet_in_emi!G78*1000000/RES_hhdet_in_new!G78)</f>
        <v>238.70279608028952</v>
      </c>
      <c r="H78" s="156">
        <f>IF(RES_hhdet_in_emi!H78=0,0,RES_hhdet_in_emi!H78*1000000/RES_hhdet_in_new!H78)</f>
        <v>237.45204668056817</v>
      </c>
      <c r="I78" s="156">
        <f>IF(RES_hhdet_in_emi!I78=0,0,RES_hhdet_in_emi!I78*1000000/RES_hhdet_in_new!I78)</f>
        <v>229.24100182571232</v>
      </c>
      <c r="J78" s="156">
        <f>IF(RES_hhdet_in_emi!J78=0,0,RES_hhdet_in_emi!J78*1000000/RES_hhdet_in_new!J78)</f>
        <v>227.75475753247605</v>
      </c>
      <c r="K78" s="156">
        <f>IF(RES_hhdet_in_emi!K78=0,0,RES_hhdet_in_emi!K78*1000000/RES_hhdet_in_new!K78)</f>
        <v>233.22879135797396</v>
      </c>
      <c r="L78" s="156">
        <f>IF(RES_hhdet_in_emi!L78=0,0,RES_hhdet_in_emi!L78*1000000/RES_hhdet_in_new!L78)</f>
        <v>236.80881117089135</v>
      </c>
      <c r="M78" s="156">
        <f>IF(RES_hhdet_in_emi!M78=0,0,RES_hhdet_in_emi!M78*1000000/RES_hhdet_in_new!M78)</f>
        <v>229.29980676995717</v>
      </c>
      <c r="N78" s="156">
        <f>IF(RES_hhdet_in_emi!N78=0,0,RES_hhdet_in_emi!N78*1000000/RES_hhdet_in_new!N78)</f>
        <v>229.82226003818025</v>
      </c>
      <c r="O78" s="156">
        <f>IF(RES_hhdet_in_emi!O78=0,0,RES_hhdet_in_emi!O78*1000000/RES_hhdet_in_new!O78)</f>
        <v>230.27703149966067</v>
      </c>
      <c r="P78" s="156">
        <f>IF(RES_hhdet_in_emi!P78=0,0,RES_hhdet_in_emi!P78*1000000/RES_hhdet_in_new!P78)</f>
        <v>228.53587093618336</v>
      </c>
      <c r="Q78" s="156">
        <f>IF(RES_hhdet_in_emi!Q78=0,0,RES_hhdet_in_emi!Q78*1000000/RES_hhdet_in_new!Q78)</f>
        <v>226.25826189587704</v>
      </c>
    </row>
    <row r="79" spans="1:17" ht="12" customHeight="1" x14ac:dyDescent="0.25">
      <c r="A79" s="29" t="s">
        <v>140</v>
      </c>
      <c r="B79" s="57"/>
      <c r="C79" s="57">
        <f>IF(RES_hhdet_in_emi!C79=0,0,RES_hhdet_in_emi!C79*1000000/RES_hhdet_in_new!C79)</f>
        <v>0</v>
      </c>
      <c r="D79" s="57">
        <f>IF(RES_hhdet_in_emi!D79=0,0,RES_hhdet_in_emi!D79*1000000/RES_hhdet_in_new!D79)</f>
        <v>0</v>
      </c>
      <c r="E79" s="57">
        <f>IF(RES_hhdet_in_emi!E79=0,0,RES_hhdet_in_emi!E79*1000000/RES_hhdet_in_new!E79)</f>
        <v>0</v>
      </c>
      <c r="F79" s="57">
        <f>IF(RES_hhdet_in_emi!F79=0,0,RES_hhdet_in_emi!F79*1000000/RES_hhdet_in_new!F79)</f>
        <v>0</v>
      </c>
      <c r="G79" s="57">
        <f>IF(RES_hhdet_in_emi!G79=0,0,RES_hhdet_in_emi!G79*1000000/RES_hhdet_in_new!G79)</f>
        <v>0</v>
      </c>
      <c r="H79" s="57">
        <f>IF(RES_hhdet_in_emi!H79=0,0,RES_hhdet_in_emi!H79*1000000/RES_hhdet_in_new!H79)</f>
        <v>0</v>
      </c>
      <c r="I79" s="57">
        <f>IF(RES_hhdet_in_emi!I79=0,0,RES_hhdet_in_emi!I79*1000000/RES_hhdet_in_new!I79)</f>
        <v>0</v>
      </c>
      <c r="J79" s="57">
        <f>IF(RES_hhdet_in_emi!J79=0,0,RES_hhdet_in_emi!J79*1000000/RES_hhdet_in_new!J79)</f>
        <v>0</v>
      </c>
      <c r="K79" s="57">
        <f>IF(RES_hhdet_in_emi!K79=0,0,RES_hhdet_in_emi!K79*1000000/RES_hhdet_in_new!K79)</f>
        <v>0</v>
      </c>
      <c r="L79" s="57">
        <f>IF(RES_hhdet_in_emi!L79=0,0,RES_hhdet_in_emi!L79*1000000/RES_hhdet_in_new!L79)</f>
        <v>0</v>
      </c>
      <c r="M79" s="57">
        <f>IF(RES_hhdet_in_emi!M79=0,0,RES_hhdet_in_emi!M79*1000000/RES_hhdet_in_new!M79)</f>
        <v>0</v>
      </c>
      <c r="N79" s="57">
        <f>IF(RES_hhdet_in_emi!N79=0,0,RES_hhdet_in_emi!N79*1000000/RES_hhdet_in_new!N79)</f>
        <v>0</v>
      </c>
      <c r="O79" s="57">
        <f>IF(RES_hhdet_in_emi!O79=0,0,RES_hhdet_in_emi!O79*1000000/RES_hhdet_in_new!O79)</f>
        <v>0</v>
      </c>
      <c r="P79" s="57">
        <f>IF(RES_hhdet_in_emi!P79=0,0,RES_hhdet_in_emi!P79*1000000/RES_hhdet_in_new!P79)</f>
        <v>0</v>
      </c>
      <c r="Q79" s="57">
        <f>IF(RES_hhdet_in_emi!Q79=0,0,RES_hhdet_in_emi!Q79*1000000/RES_hhdet_in_new!Q79)</f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68">
        <f t="shared" ref="C81" si="68">SUM(C82,C85,C87,C100)</f>
        <v>0</v>
      </c>
      <c r="D81" s="168">
        <f t="shared" ref="D81" si="69">SUM(D82,D85,D87,D100)</f>
        <v>0</v>
      </c>
      <c r="E81" s="168">
        <f t="shared" ref="E81" si="70">SUM(E82,E85,E87,E100)</f>
        <v>0</v>
      </c>
      <c r="F81" s="168">
        <f t="shared" ref="F81" si="71">SUM(F82,F85,F87,F100)</f>
        <v>0</v>
      </c>
      <c r="G81" s="168">
        <f t="shared" ref="G81" si="72">SUM(G82,G85,G87,G100)</f>
        <v>0</v>
      </c>
      <c r="H81" s="168">
        <f t="shared" ref="H81" si="73">SUM(H82,H85,H87,H100)</f>
        <v>0</v>
      </c>
      <c r="I81" s="168">
        <f t="shared" ref="I81" si="74">SUM(I82,I85,I87,I100)</f>
        <v>0</v>
      </c>
      <c r="J81" s="168">
        <f t="shared" ref="J81" si="75">SUM(J82,J85,J87,J100)</f>
        <v>0</v>
      </c>
      <c r="K81" s="168">
        <f t="shared" ref="K81" si="76">SUM(K82,K85,K87,K100)</f>
        <v>0</v>
      </c>
      <c r="L81" s="168">
        <f t="shared" ref="L81" si="77">SUM(L82,L85,L87,L100)</f>
        <v>0</v>
      </c>
      <c r="M81" s="168">
        <f t="shared" ref="M81" si="78">SUM(M82,M85,M87,M100)</f>
        <v>0</v>
      </c>
      <c r="N81" s="168">
        <f t="shared" ref="N81" si="79">SUM(N82,N85,N87,N100)</f>
        <v>0</v>
      </c>
      <c r="O81" s="168">
        <f t="shared" ref="O81" si="80">SUM(O82,O85,O87,O100)</f>
        <v>0</v>
      </c>
      <c r="P81" s="168">
        <f t="shared" ref="P81" si="81">SUM(P82,P85,P87,P100)</f>
        <v>0</v>
      </c>
      <c r="Q81" s="168">
        <f t="shared" ref="Q81" si="82">SUM(Q82,Q85,Q87,Q100)</f>
        <v>0</v>
      </c>
    </row>
    <row r="82" spans="1:17" ht="12.95" customHeight="1" x14ac:dyDescent="0.25">
      <c r="A82" s="158" t="s">
        <v>65</v>
      </c>
      <c r="B82" s="157"/>
      <c r="C82" s="157">
        <f t="shared" ref="C82:Q82" si="83">SUM(C83:C84)</f>
        <v>0</v>
      </c>
      <c r="D82" s="157">
        <f t="shared" si="83"/>
        <v>0</v>
      </c>
      <c r="E82" s="157">
        <f t="shared" si="83"/>
        <v>0</v>
      </c>
      <c r="F82" s="157">
        <f t="shared" si="83"/>
        <v>0</v>
      </c>
      <c r="G82" s="157">
        <f t="shared" si="83"/>
        <v>0</v>
      </c>
      <c r="H82" s="157">
        <f t="shared" si="83"/>
        <v>0</v>
      </c>
      <c r="I82" s="157">
        <f t="shared" si="83"/>
        <v>0</v>
      </c>
      <c r="J82" s="157">
        <f t="shared" si="83"/>
        <v>0</v>
      </c>
      <c r="K82" s="157">
        <f t="shared" si="83"/>
        <v>0</v>
      </c>
      <c r="L82" s="157">
        <f t="shared" si="83"/>
        <v>0</v>
      </c>
      <c r="M82" s="157">
        <f t="shared" si="83"/>
        <v>0</v>
      </c>
      <c r="N82" s="157">
        <f t="shared" si="83"/>
        <v>0</v>
      </c>
      <c r="O82" s="157">
        <f t="shared" si="83"/>
        <v>0</v>
      </c>
      <c r="P82" s="157">
        <f t="shared" si="83"/>
        <v>0</v>
      </c>
      <c r="Q82" s="157">
        <f t="shared" si="83"/>
        <v>0</v>
      </c>
    </row>
    <row r="83" spans="1:17" ht="12" customHeight="1" x14ac:dyDescent="0.25">
      <c r="A83" s="23" t="s">
        <v>157</v>
      </c>
      <c r="B83" s="156"/>
      <c r="C83" s="156">
        <f>IF(RES_hhdet_in_emi!C83=0,0,RES_hhdet_in_emi!C83*1000000/RES_hhdet_in_new!C83)</f>
        <v>0</v>
      </c>
      <c r="D83" s="156">
        <f>IF(RES_hhdet_in_emi!D83=0,0,RES_hhdet_in_emi!D83*1000000/RES_hhdet_in_new!D83)</f>
        <v>0</v>
      </c>
      <c r="E83" s="156">
        <f>IF(RES_hhdet_in_emi!E83=0,0,RES_hhdet_in_emi!E83*1000000/RES_hhdet_in_new!E83)</f>
        <v>0</v>
      </c>
      <c r="F83" s="156">
        <f>IF(RES_hhdet_in_emi!F83=0,0,RES_hhdet_in_emi!F83*1000000/RES_hhdet_in_new!F83)</f>
        <v>0</v>
      </c>
      <c r="G83" s="156">
        <f>IF(RES_hhdet_in_emi!G83=0,0,RES_hhdet_in_emi!G83*1000000/RES_hhdet_in_new!G83)</f>
        <v>0</v>
      </c>
      <c r="H83" s="156">
        <f>IF(RES_hhdet_in_emi!H83=0,0,RES_hhdet_in_emi!H83*1000000/RES_hhdet_in_new!H83)</f>
        <v>0</v>
      </c>
      <c r="I83" s="156">
        <f>IF(RES_hhdet_in_emi!I83=0,0,RES_hhdet_in_emi!I83*1000000/RES_hhdet_in_new!I83)</f>
        <v>0</v>
      </c>
      <c r="J83" s="156">
        <f>IF(RES_hhdet_in_emi!J83=0,0,RES_hhdet_in_emi!J83*1000000/RES_hhdet_in_new!J83)</f>
        <v>0</v>
      </c>
      <c r="K83" s="156">
        <f>IF(RES_hhdet_in_emi!K83=0,0,RES_hhdet_in_emi!K83*1000000/RES_hhdet_in_new!K83)</f>
        <v>0</v>
      </c>
      <c r="L83" s="156">
        <f>IF(RES_hhdet_in_emi!L83=0,0,RES_hhdet_in_emi!L83*1000000/RES_hhdet_in_new!L83)</f>
        <v>0</v>
      </c>
      <c r="M83" s="156">
        <f>IF(RES_hhdet_in_emi!M83=0,0,RES_hhdet_in_emi!M83*1000000/RES_hhdet_in_new!M83)</f>
        <v>0</v>
      </c>
      <c r="N83" s="156">
        <f>IF(RES_hhdet_in_emi!N83=0,0,RES_hhdet_in_emi!N83*1000000/RES_hhdet_in_new!N83)</f>
        <v>0</v>
      </c>
      <c r="O83" s="156">
        <f>IF(RES_hhdet_in_emi!O83=0,0,RES_hhdet_in_emi!O83*1000000/RES_hhdet_in_new!O83)</f>
        <v>0</v>
      </c>
      <c r="P83" s="156">
        <f>IF(RES_hhdet_in_emi!P83=0,0,RES_hhdet_in_emi!P83*1000000/RES_hhdet_in_new!P83)</f>
        <v>0</v>
      </c>
      <c r="Q83" s="156">
        <f>IF(RES_hhdet_in_emi!Q83=0,0,RES_hhdet_in_emi!Q83*1000000/RES_hhdet_in_new!Q83)</f>
        <v>0</v>
      </c>
    </row>
    <row r="84" spans="1:17" ht="12" customHeight="1" x14ac:dyDescent="0.25">
      <c r="A84" s="23" t="s">
        <v>60</v>
      </c>
      <c r="B84" s="156"/>
      <c r="C84" s="156">
        <f>IF(RES_hhdet_in_emi!C84=0,0,RES_hhdet_in_emi!C84*1000000/RES_hhdet_in_new!C83)</f>
        <v>0</v>
      </c>
      <c r="D84" s="156">
        <f>IF(RES_hhdet_in_emi!D84=0,0,RES_hhdet_in_emi!D84*1000000/RES_hhdet_in_new!D83)</f>
        <v>0</v>
      </c>
      <c r="E84" s="156">
        <f>IF(RES_hhdet_in_emi!E84=0,0,RES_hhdet_in_emi!E84*1000000/RES_hhdet_in_new!E83)</f>
        <v>0</v>
      </c>
      <c r="F84" s="156">
        <f>IF(RES_hhdet_in_emi!F84=0,0,RES_hhdet_in_emi!F84*1000000/RES_hhdet_in_new!F83)</f>
        <v>0</v>
      </c>
      <c r="G84" s="156">
        <f>IF(RES_hhdet_in_emi!G84=0,0,RES_hhdet_in_emi!G84*1000000/RES_hhdet_in_new!G83)</f>
        <v>0</v>
      </c>
      <c r="H84" s="156">
        <f>IF(RES_hhdet_in_emi!H84=0,0,RES_hhdet_in_emi!H84*1000000/RES_hhdet_in_new!H83)</f>
        <v>0</v>
      </c>
      <c r="I84" s="156">
        <f>IF(RES_hhdet_in_emi!I84=0,0,RES_hhdet_in_emi!I84*1000000/RES_hhdet_in_new!I83)</f>
        <v>0</v>
      </c>
      <c r="J84" s="156">
        <f>IF(RES_hhdet_in_emi!J84=0,0,RES_hhdet_in_emi!J84*1000000/RES_hhdet_in_new!J83)</f>
        <v>0</v>
      </c>
      <c r="K84" s="156">
        <f>IF(RES_hhdet_in_emi!K84=0,0,RES_hhdet_in_emi!K84*1000000/RES_hhdet_in_new!K83)</f>
        <v>0</v>
      </c>
      <c r="L84" s="156">
        <f>IF(RES_hhdet_in_emi!L84=0,0,RES_hhdet_in_emi!L84*1000000/RES_hhdet_in_new!L83)</f>
        <v>0</v>
      </c>
      <c r="M84" s="156">
        <f>IF(RES_hhdet_in_emi!M84=0,0,RES_hhdet_in_emi!M84*1000000/RES_hhdet_in_new!M83)</f>
        <v>0</v>
      </c>
      <c r="N84" s="156">
        <f>IF(RES_hhdet_in_emi!N84=0,0,RES_hhdet_in_emi!N84*1000000/RES_hhdet_in_new!N83)</f>
        <v>0</v>
      </c>
      <c r="O84" s="156">
        <f>IF(RES_hhdet_in_emi!O84=0,0,RES_hhdet_in_emi!O84*1000000/RES_hhdet_in_new!O83)</f>
        <v>0</v>
      </c>
      <c r="P84" s="156">
        <f>IF(RES_hhdet_in_emi!P84=0,0,RES_hhdet_in_emi!P84*1000000/RES_hhdet_in_new!P83)</f>
        <v>0</v>
      </c>
      <c r="Q84" s="156">
        <f>IF(RES_hhdet_in_emi!Q84=0,0,RES_hhdet_in_emi!Q84*1000000/RES_hhdet_in_new!Q83)</f>
        <v>0</v>
      </c>
    </row>
    <row r="85" spans="1:17" ht="12.95" customHeight="1" x14ac:dyDescent="0.25">
      <c r="A85" s="158" t="s">
        <v>112</v>
      </c>
      <c r="B85" s="157"/>
      <c r="C85" s="157">
        <f t="shared" ref="C85:Q85" si="84">C86</f>
        <v>0</v>
      </c>
      <c r="D85" s="157">
        <f t="shared" si="84"/>
        <v>0</v>
      </c>
      <c r="E85" s="157">
        <f t="shared" si="84"/>
        <v>0</v>
      </c>
      <c r="F85" s="157">
        <f t="shared" si="84"/>
        <v>0</v>
      </c>
      <c r="G85" s="157">
        <f t="shared" si="84"/>
        <v>0</v>
      </c>
      <c r="H85" s="157">
        <f t="shared" si="84"/>
        <v>0</v>
      </c>
      <c r="I85" s="157">
        <f t="shared" si="84"/>
        <v>0</v>
      </c>
      <c r="J85" s="157">
        <f t="shared" si="84"/>
        <v>0</v>
      </c>
      <c r="K85" s="157">
        <f t="shared" si="84"/>
        <v>0</v>
      </c>
      <c r="L85" s="157">
        <f t="shared" si="84"/>
        <v>0</v>
      </c>
      <c r="M85" s="157">
        <f t="shared" si="84"/>
        <v>0</v>
      </c>
      <c r="N85" s="157">
        <f t="shared" si="84"/>
        <v>0</v>
      </c>
      <c r="O85" s="157">
        <f t="shared" si="84"/>
        <v>0</v>
      </c>
      <c r="P85" s="157">
        <f t="shared" si="84"/>
        <v>0</v>
      </c>
      <c r="Q85" s="157">
        <f t="shared" si="84"/>
        <v>0</v>
      </c>
    </row>
    <row r="86" spans="1:17" ht="12" customHeight="1" x14ac:dyDescent="0.25">
      <c r="A86" s="23" t="s">
        <v>60</v>
      </c>
      <c r="B86" s="156"/>
      <c r="C86" s="156">
        <f>IF(RES_hhdet_in_emi!C86=0,0,RES_hhdet_in_emi!C86*1000000/RES_hhdet_in_new!C86)</f>
        <v>0</v>
      </c>
      <c r="D86" s="156">
        <f>IF(RES_hhdet_in_emi!D86=0,0,RES_hhdet_in_emi!D86*1000000/RES_hhdet_in_new!D86)</f>
        <v>0</v>
      </c>
      <c r="E86" s="156">
        <f>IF(RES_hhdet_in_emi!E86=0,0,RES_hhdet_in_emi!E86*1000000/RES_hhdet_in_new!E86)</f>
        <v>0</v>
      </c>
      <c r="F86" s="156">
        <f>IF(RES_hhdet_in_emi!F86=0,0,RES_hhdet_in_emi!F86*1000000/RES_hhdet_in_new!F86)</f>
        <v>0</v>
      </c>
      <c r="G86" s="156">
        <f>IF(RES_hhdet_in_emi!G86=0,0,RES_hhdet_in_emi!G86*1000000/RES_hhdet_in_new!G86)</f>
        <v>0</v>
      </c>
      <c r="H86" s="156">
        <f>IF(RES_hhdet_in_emi!H86=0,0,RES_hhdet_in_emi!H86*1000000/RES_hhdet_in_new!H86)</f>
        <v>0</v>
      </c>
      <c r="I86" s="156">
        <f>IF(RES_hhdet_in_emi!I86=0,0,RES_hhdet_in_emi!I86*1000000/RES_hhdet_in_new!I86)</f>
        <v>0</v>
      </c>
      <c r="J86" s="156">
        <f>IF(RES_hhdet_in_emi!J86=0,0,RES_hhdet_in_emi!J86*1000000/RES_hhdet_in_new!J86)</f>
        <v>0</v>
      </c>
      <c r="K86" s="156">
        <f>IF(RES_hhdet_in_emi!K86=0,0,RES_hhdet_in_emi!K86*1000000/RES_hhdet_in_new!K86)</f>
        <v>0</v>
      </c>
      <c r="L86" s="156">
        <f>IF(RES_hhdet_in_emi!L86=0,0,RES_hhdet_in_emi!L86*1000000/RES_hhdet_in_new!L86)</f>
        <v>0</v>
      </c>
      <c r="M86" s="156">
        <f>IF(RES_hhdet_in_emi!M86=0,0,RES_hhdet_in_emi!M86*1000000/RES_hhdet_in_new!M86)</f>
        <v>0</v>
      </c>
      <c r="N86" s="156">
        <f>IF(RES_hhdet_in_emi!N86=0,0,RES_hhdet_in_emi!N86*1000000/RES_hhdet_in_new!N86)</f>
        <v>0</v>
      </c>
      <c r="O86" s="156">
        <f>IF(RES_hhdet_in_emi!O86=0,0,RES_hhdet_in_emi!O86*1000000/RES_hhdet_in_new!O86)</f>
        <v>0</v>
      </c>
      <c r="P86" s="156">
        <f>IF(RES_hhdet_in_emi!P86=0,0,RES_hhdet_in_emi!P86*1000000/RES_hhdet_in_new!P86)</f>
        <v>0</v>
      </c>
      <c r="Q86" s="156">
        <f>IF(RES_hhdet_in_emi!Q86=0,0,RES_hhdet_in_emi!Q86*1000000/RES_hhdet_in_new!Q86)</f>
        <v>0</v>
      </c>
    </row>
    <row r="87" spans="1:17" ht="12" customHeight="1" x14ac:dyDescent="0.25">
      <c r="A87" s="158" t="s">
        <v>63</v>
      </c>
      <c r="B87" s="157"/>
      <c r="C87" s="157">
        <f>IF(SUM(RES_hhdet_in_emi!C88:C89,RES_hhdet_in_emi!C92:C93,RES_hhdet_in_emi!C96:C97)=0,0,SUM(RES_hhdet_in_emi!C88:C89,RES_hhdet_in_emi!C92:C93,RES_hhdet_in_emi!C96:C97)*1000000/SUM(RES_hhdet_in_new!C88:C89,RES_hhdet_in_new!C92:C93,RES_hhdet_in_new!C96:C97))</f>
        <v>0</v>
      </c>
      <c r="D87" s="157">
        <f>IF(SUM(RES_hhdet_in_emi!D88:D89,RES_hhdet_in_emi!D92:D93,RES_hhdet_in_emi!D96:D97)=0,0,SUM(RES_hhdet_in_emi!D88:D89,RES_hhdet_in_emi!D92:D93,RES_hhdet_in_emi!D96:D97)*1000000/SUM(RES_hhdet_in_new!D88:D89,RES_hhdet_in_new!D92:D93,RES_hhdet_in_new!D96:D97))</f>
        <v>0</v>
      </c>
      <c r="E87" s="157">
        <f>IF(SUM(RES_hhdet_in_emi!E88:E89,RES_hhdet_in_emi!E92:E93,RES_hhdet_in_emi!E96:E97)=0,0,SUM(RES_hhdet_in_emi!E88:E89,RES_hhdet_in_emi!E92:E93,RES_hhdet_in_emi!E96:E97)*1000000/SUM(RES_hhdet_in_new!E88:E89,RES_hhdet_in_new!E92:E93,RES_hhdet_in_new!E96:E97))</f>
        <v>0</v>
      </c>
      <c r="F87" s="157">
        <f>IF(SUM(RES_hhdet_in_emi!F88:F89,RES_hhdet_in_emi!F92:F93,RES_hhdet_in_emi!F96:F97)=0,0,SUM(RES_hhdet_in_emi!F88:F89,RES_hhdet_in_emi!F92:F93,RES_hhdet_in_emi!F96:F97)*1000000/SUM(RES_hhdet_in_new!F88:F89,RES_hhdet_in_new!F92:F93,RES_hhdet_in_new!F96:F97))</f>
        <v>0</v>
      </c>
      <c r="G87" s="157">
        <f>IF(SUM(RES_hhdet_in_emi!G88:G89,RES_hhdet_in_emi!G92:G93,RES_hhdet_in_emi!G96:G97)=0,0,SUM(RES_hhdet_in_emi!G88:G89,RES_hhdet_in_emi!G92:G93,RES_hhdet_in_emi!G96:G97)*1000000/SUM(RES_hhdet_in_new!G88:G89,RES_hhdet_in_new!G92:G93,RES_hhdet_in_new!G96:G97))</f>
        <v>0</v>
      </c>
      <c r="H87" s="157">
        <f>IF(SUM(RES_hhdet_in_emi!H88:H89,RES_hhdet_in_emi!H92:H93,RES_hhdet_in_emi!H96:H97)=0,0,SUM(RES_hhdet_in_emi!H88:H89,RES_hhdet_in_emi!H92:H93,RES_hhdet_in_emi!H96:H97)*1000000/SUM(RES_hhdet_in_new!H88:H89,RES_hhdet_in_new!H92:H93,RES_hhdet_in_new!H96:H97))</f>
        <v>0</v>
      </c>
      <c r="I87" s="157">
        <f>IF(SUM(RES_hhdet_in_emi!I88:I89,RES_hhdet_in_emi!I92:I93,RES_hhdet_in_emi!I96:I97)=0,0,SUM(RES_hhdet_in_emi!I88:I89,RES_hhdet_in_emi!I92:I93,RES_hhdet_in_emi!I96:I97)*1000000/SUM(RES_hhdet_in_new!I88:I89,RES_hhdet_in_new!I92:I93,RES_hhdet_in_new!I96:I97))</f>
        <v>0</v>
      </c>
      <c r="J87" s="157">
        <f>IF(SUM(RES_hhdet_in_emi!J88:J89,RES_hhdet_in_emi!J92:J93,RES_hhdet_in_emi!J96:J97)=0,0,SUM(RES_hhdet_in_emi!J88:J89,RES_hhdet_in_emi!J92:J93,RES_hhdet_in_emi!J96:J97)*1000000/SUM(RES_hhdet_in_new!J88:J89,RES_hhdet_in_new!J92:J93,RES_hhdet_in_new!J96:J97))</f>
        <v>0</v>
      </c>
      <c r="K87" s="157">
        <f>IF(SUM(RES_hhdet_in_emi!K88:K89,RES_hhdet_in_emi!K92:K93,RES_hhdet_in_emi!K96:K97)=0,0,SUM(RES_hhdet_in_emi!K88:K89,RES_hhdet_in_emi!K92:K93,RES_hhdet_in_emi!K96:K97)*1000000/SUM(RES_hhdet_in_new!K88:K89,RES_hhdet_in_new!K92:K93,RES_hhdet_in_new!K96:K97))</f>
        <v>0</v>
      </c>
      <c r="L87" s="157">
        <f>IF(SUM(RES_hhdet_in_emi!L88:L89,RES_hhdet_in_emi!L92:L93,RES_hhdet_in_emi!L96:L97)=0,0,SUM(RES_hhdet_in_emi!L88:L89,RES_hhdet_in_emi!L92:L93,RES_hhdet_in_emi!L96:L97)*1000000/SUM(RES_hhdet_in_new!L88:L89,RES_hhdet_in_new!L92:L93,RES_hhdet_in_new!L96:L97))</f>
        <v>0</v>
      </c>
      <c r="M87" s="157">
        <f>IF(SUM(RES_hhdet_in_emi!M88:M89,RES_hhdet_in_emi!M92:M93,RES_hhdet_in_emi!M96:M97)=0,0,SUM(RES_hhdet_in_emi!M88:M89,RES_hhdet_in_emi!M92:M93,RES_hhdet_in_emi!M96:M97)*1000000/SUM(RES_hhdet_in_new!M88:M89,RES_hhdet_in_new!M92:M93,RES_hhdet_in_new!M96:M97))</f>
        <v>0</v>
      </c>
      <c r="N87" s="157">
        <f>IF(SUM(RES_hhdet_in_emi!N88:N89,RES_hhdet_in_emi!N92:N93,RES_hhdet_in_emi!N96:N97)=0,0,SUM(RES_hhdet_in_emi!N88:N89,RES_hhdet_in_emi!N92:N93,RES_hhdet_in_emi!N96:N97)*1000000/SUM(RES_hhdet_in_new!N88:N89,RES_hhdet_in_new!N92:N93,RES_hhdet_in_new!N96:N97))</f>
        <v>0</v>
      </c>
      <c r="O87" s="157">
        <f>IF(SUM(RES_hhdet_in_emi!O88:O89,RES_hhdet_in_emi!O92:O93,RES_hhdet_in_emi!O96:O97)=0,0,SUM(RES_hhdet_in_emi!O88:O89,RES_hhdet_in_emi!O92:O93,RES_hhdet_in_emi!O96:O97)*1000000/SUM(RES_hhdet_in_new!O88:O89,RES_hhdet_in_new!O92:O93,RES_hhdet_in_new!O96:O97))</f>
        <v>0</v>
      </c>
      <c r="P87" s="157">
        <f>IF(SUM(RES_hhdet_in_emi!P88:P89,RES_hhdet_in_emi!P92:P93,RES_hhdet_in_emi!P96:P97)=0,0,SUM(RES_hhdet_in_emi!P88:P89,RES_hhdet_in_emi!P92:P93,RES_hhdet_in_emi!P96:P97)*1000000/SUM(RES_hhdet_in_new!P88:P89,RES_hhdet_in_new!P92:P93,RES_hhdet_in_new!P96:P97))</f>
        <v>0</v>
      </c>
      <c r="Q87" s="157">
        <f>IF(SUM(RES_hhdet_in_emi!Q88:Q89,RES_hhdet_in_emi!Q92:Q93,RES_hhdet_in_emi!Q96:Q97)=0,0,SUM(RES_hhdet_in_emi!Q88:Q89,RES_hhdet_in_emi!Q92:Q93,RES_hhdet_in_emi!Q96:Q97)*1000000/SUM(RES_hhdet_in_new!Q88:Q89,RES_hhdet_in_new!Q92:Q93,RES_hhdet_in_new!Q96:Q97))</f>
        <v>0</v>
      </c>
    </row>
    <row r="88" spans="1:17" ht="12" customHeight="1" x14ac:dyDescent="0.25">
      <c r="A88" s="167" t="s">
        <v>156</v>
      </c>
      <c r="B88" s="132"/>
      <c r="C88" s="132">
        <f>IF(RES_hhdet_in_emi!C88=0,0,RES_hhdet_in_emi!C88*1000000/RES_hhdet_in_new!C88)</f>
        <v>0</v>
      </c>
      <c r="D88" s="132">
        <f>IF(RES_hhdet_in_emi!D88=0,0,RES_hhdet_in_emi!D88*1000000/RES_hhdet_in_new!D88)</f>
        <v>0</v>
      </c>
      <c r="E88" s="132">
        <f>IF(RES_hhdet_in_emi!E88=0,0,RES_hhdet_in_emi!E88*1000000/RES_hhdet_in_new!E88)</f>
        <v>0</v>
      </c>
      <c r="F88" s="132">
        <f>IF(RES_hhdet_in_emi!F88=0,0,RES_hhdet_in_emi!F88*1000000/RES_hhdet_in_new!F88)</f>
        <v>0</v>
      </c>
      <c r="G88" s="132">
        <f>IF(RES_hhdet_in_emi!G88=0,0,RES_hhdet_in_emi!G88*1000000/RES_hhdet_in_new!G88)</f>
        <v>0</v>
      </c>
      <c r="H88" s="132">
        <f>IF(RES_hhdet_in_emi!H88=0,0,RES_hhdet_in_emi!H88*1000000/RES_hhdet_in_new!H88)</f>
        <v>0</v>
      </c>
      <c r="I88" s="132">
        <f>IF(RES_hhdet_in_emi!I88=0,0,RES_hhdet_in_emi!I88*1000000/RES_hhdet_in_new!I88)</f>
        <v>0</v>
      </c>
      <c r="J88" s="132">
        <f>IF(RES_hhdet_in_emi!J88=0,0,RES_hhdet_in_emi!J88*1000000/RES_hhdet_in_new!J88)</f>
        <v>0</v>
      </c>
      <c r="K88" s="132">
        <f>IF(RES_hhdet_in_emi!K88=0,0,RES_hhdet_in_emi!K88*1000000/RES_hhdet_in_new!K88)</f>
        <v>0</v>
      </c>
      <c r="L88" s="132">
        <f>IF(RES_hhdet_in_emi!L88=0,0,RES_hhdet_in_emi!L88*1000000/RES_hhdet_in_new!L88)</f>
        <v>0</v>
      </c>
      <c r="M88" s="132">
        <f>IF(RES_hhdet_in_emi!M88=0,0,RES_hhdet_in_emi!M88*1000000/RES_hhdet_in_new!M88)</f>
        <v>0</v>
      </c>
      <c r="N88" s="132">
        <f>IF(RES_hhdet_in_emi!N88=0,0,RES_hhdet_in_emi!N88*1000000/RES_hhdet_in_new!N88)</f>
        <v>0</v>
      </c>
      <c r="O88" s="132">
        <f>IF(RES_hhdet_in_emi!O88=0,0,RES_hhdet_in_emi!O88*1000000/RES_hhdet_in_new!O88)</f>
        <v>0</v>
      </c>
      <c r="P88" s="132">
        <f>IF(RES_hhdet_in_emi!P88=0,0,RES_hhdet_in_emi!P88*1000000/RES_hhdet_in_new!P88)</f>
        <v>0</v>
      </c>
      <c r="Q88" s="132">
        <f>IF(RES_hhdet_in_emi!Q88=0,0,RES_hhdet_in_emi!Q88*1000000/RES_hhdet_in_new!Q88)</f>
        <v>0</v>
      </c>
    </row>
    <row r="89" spans="1:17" ht="12" customHeight="1" x14ac:dyDescent="0.25">
      <c r="A89" s="167" t="s">
        <v>155</v>
      </c>
      <c r="B89" s="132"/>
      <c r="C89" s="132">
        <f>IF(RES_hhdet_in_emi!C89=0,0,RES_hhdet_in_emi!C89*1000000/RES_hhdet_in_new!C89)</f>
        <v>0</v>
      </c>
      <c r="D89" s="132">
        <f>IF(RES_hhdet_in_emi!D89=0,0,RES_hhdet_in_emi!D89*1000000/RES_hhdet_in_new!D89)</f>
        <v>0</v>
      </c>
      <c r="E89" s="132">
        <f>IF(RES_hhdet_in_emi!E89=0,0,RES_hhdet_in_emi!E89*1000000/RES_hhdet_in_new!E89)</f>
        <v>0</v>
      </c>
      <c r="F89" s="132">
        <f>IF(RES_hhdet_in_emi!F89=0,0,RES_hhdet_in_emi!F89*1000000/RES_hhdet_in_new!F89)</f>
        <v>0</v>
      </c>
      <c r="G89" s="132">
        <f>IF(RES_hhdet_in_emi!G89=0,0,RES_hhdet_in_emi!G89*1000000/RES_hhdet_in_new!G89)</f>
        <v>0</v>
      </c>
      <c r="H89" s="132">
        <f>IF(RES_hhdet_in_emi!H89=0,0,RES_hhdet_in_emi!H89*1000000/RES_hhdet_in_new!H89)</f>
        <v>0</v>
      </c>
      <c r="I89" s="132">
        <f>IF(RES_hhdet_in_emi!I89=0,0,RES_hhdet_in_emi!I89*1000000/RES_hhdet_in_new!I89)</f>
        <v>0</v>
      </c>
      <c r="J89" s="132">
        <f>IF(RES_hhdet_in_emi!J89=0,0,RES_hhdet_in_emi!J89*1000000/RES_hhdet_in_new!J89)</f>
        <v>0</v>
      </c>
      <c r="K89" s="132">
        <f>IF(RES_hhdet_in_emi!K89=0,0,RES_hhdet_in_emi!K89*1000000/RES_hhdet_in_new!K89)</f>
        <v>0</v>
      </c>
      <c r="L89" s="132">
        <f>IF(RES_hhdet_in_emi!L89=0,0,RES_hhdet_in_emi!L89*1000000/RES_hhdet_in_new!L89)</f>
        <v>0</v>
      </c>
      <c r="M89" s="132">
        <f>IF(RES_hhdet_in_emi!M89=0,0,RES_hhdet_in_emi!M89*1000000/RES_hhdet_in_new!M89)</f>
        <v>0</v>
      </c>
      <c r="N89" s="132">
        <f>IF(RES_hhdet_in_emi!N89=0,0,RES_hhdet_in_emi!N89*1000000/RES_hhdet_in_new!N89)</f>
        <v>0</v>
      </c>
      <c r="O89" s="132">
        <f>IF(RES_hhdet_in_emi!O89=0,0,RES_hhdet_in_emi!O89*1000000/RES_hhdet_in_new!O89)</f>
        <v>0</v>
      </c>
      <c r="P89" s="132">
        <f>IF(RES_hhdet_in_emi!P89=0,0,RES_hhdet_in_emi!P89*1000000/RES_hhdet_in_new!P89)</f>
        <v>0</v>
      </c>
      <c r="Q89" s="132">
        <f>IF(RES_hhdet_in_emi!Q89=0,0,RES_hhdet_in_emi!Q89*1000000/RES_hhdet_in_new!Q89)</f>
        <v>0</v>
      </c>
    </row>
    <row r="90" spans="1:17" ht="12" customHeight="1" x14ac:dyDescent="0.25">
      <c r="A90" s="166" t="s">
        <v>55</v>
      </c>
      <c r="B90" s="165"/>
      <c r="C90" s="165">
        <f>IF(RES_hhdet_in_emi!C90=0,0,RES_hhdet_in_emi!C90*1000000/RES_hhdet_in_new!C89)</f>
        <v>0</v>
      </c>
      <c r="D90" s="165">
        <f>IF(RES_hhdet_in_emi!D90=0,0,RES_hhdet_in_emi!D90*1000000/RES_hhdet_in_new!D89)</f>
        <v>0</v>
      </c>
      <c r="E90" s="165">
        <f>IF(RES_hhdet_in_emi!E90=0,0,RES_hhdet_in_emi!E90*1000000/RES_hhdet_in_new!E89)</f>
        <v>0</v>
      </c>
      <c r="F90" s="165">
        <f>IF(RES_hhdet_in_emi!F90=0,0,RES_hhdet_in_emi!F90*1000000/RES_hhdet_in_new!F89)</f>
        <v>0</v>
      </c>
      <c r="G90" s="165">
        <f>IF(RES_hhdet_in_emi!G90=0,0,RES_hhdet_in_emi!G90*1000000/RES_hhdet_in_new!G89)</f>
        <v>0</v>
      </c>
      <c r="H90" s="165">
        <f>IF(RES_hhdet_in_emi!H90=0,0,RES_hhdet_in_emi!H90*1000000/RES_hhdet_in_new!H89)</f>
        <v>0</v>
      </c>
      <c r="I90" s="165">
        <f>IF(RES_hhdet_in_emi!I90=0,0,RES_hhdet_in_emi!I90*1000000/RES_hhdet_in_new!I89)</f>
        <v>0</v>
      </c>
      <c r="J90" s="165">
        <f>IF(RES_hhdet_in_emi!J90=0,0,RES_hhdet_in_emi!J90*1000000/RES_hhdet_in_new!J89)</f>
        <v>0</v>
      </c>
      <c r="K90" s="165">
        <f>IF(RES_hhdet_in_emi!K90=0,0,RES_hhdet_in_emi!K90*1000000/RES_hhdet_in_new!K89)</f>
        <v>0</v>
      </c>
      <c r="L90" s="165">
        <f>IF(RES_hhdet_in_emi!L90=0,0,RES_hhdet_in_emi!L90*1000000/RES_hhdet_in_new!L89)</f>
        <v>0</v>
      </c>
      <c r="M90" s="165">
        <f>IF(RES_hhdet_in_emi!M90=0,0,RES_hhdet_in_emi!M90*1000000/RES_hhdet_in_new!M89)</f>
        <v>0</v>
      </c>
      <c r="N90" s="165">
        <f>IF(RES_hhdet_in_emi!N90=0,0,RES_hhdet_in_emi!N90*1000000/RES_hhdet_in_new!N89)</f>
        <v>0</v>
      </c>
      <c r="O90" s="165">
        <f>IF(RES_hhdet_in_emi!O90=0,0,RES_hhdet_in_emi!O90*1000000/RES_hhdet_in_new!O89)</f>
        <v>0</v>
      </c>
      <c r="P90" s="165">
        <f>IF(RES_hhdet_in_emi!P90=0,0,RES_hhdet_in_emi!P90*1000000/RES_hhdet_in_new!P89)</f>
        <v>0</v>
      </c>
      <c r="Q90" s="165">
        <f>IF(RES_hhdet_in_emi!Q90=0,0,RES_hhdet_in_emi!Q90*1000000/RES_hhdet_in_new!Q89)</f>
        <v>0</v>
      </c>
    </row>
    <row r="91" spans="1:17" ht="12" customHeight="1" x14ac:dyDescent="0.25">
      <c r="A91" s="147" t="s">
        <v>59</v>
      </c>
      <c r="B91" s="164"/>
      <c r="C91" s="164">
        <f>IF(RES_hhdet_in_emi!C91=0,0,RES_hhdet_in_emi!C91*1000000/RES_hhdet_in_new!C89)</f>
        <v>0</v>
      </c>
      <c r="D91" s="164">
        <f>IF(RES_hhdet_in_emi!D91=0,0,RES_hhdet_in_emi!D91*1000000/RES_hhdet_in_new!D89)</f>
        <v>0</v>
      </c>
      <c r="E91" s="164">
        <f>IF(RES_hhdet_in_emi!E91=0,0,RES_hhdet_in_emi!E91*1000000/RES_hhdet_in_new!E89)</f>
        <v>0</v>
      </c>
      <c r="F91" s="164">
        <f>IF(RES_hhdet_in_emi!F91=0,0,RES_hhdet_in_emi!F91*1000000/RES_hhdet_in_new!F89)</f>
        <v>0</v>
      </c>
      <c r="G91" s="164">
        <f>IF(RES_hhdet_in_emi!G91=0,0,RES_hhdet_in_emi!G91*1000000/RES_hhdet_in_new!G89)</f>
        <v>0</v>
      </c>
      <c r="H91" s="164">
        <f>IF(RES_hhdet_in_emi!H91=0,0,RES_hhdet_in_emi!H91*1000000/RES_hhdet_in_new!H89)</f>
        <v>0</v>
      </c>
      <c r="I91" s="164">
        <f>IF(RES_hhdet_in_emi!I91=0,0,RES_hhdet_in_emi!I91*1000000/RES_hhdet_in_new!I89)</f>
        <v>0</v>
      </c>
      <c r="J91" s="164">
        <f>IF(RES_hhdet_in_emi!J91=0,0,RES_hhdet_in_emi!J91*1000000/RES_hhdet_in_new!J89)</f>
        <v>0</v>
      </c>
      <c r="K91" s="164">
        <f>IF(RES_hhdet_in_emi!K91=0,0,RES_hhdet_in_emi!K91*1000000/RES_hhdet_in_new!K89)</f>
        <v>0</v>
      </c>
      <c r="L91" s="164">
        <f>IF(RES_hhdet_in_emi!L91=0,0,RES_hhdet_in_emi!L91*1000000/RES_hhdet_in_new!L89)</f>
        <v>0</v>
      </c>
      <c r="M91" s="164">
        <f>IF(RES_hhdet_in_emi!M91=0,0,RES_hhdet_in_emi!M91*1000000/RES_hhdet_in_new!M89)</f>
        <v>0</v>
      </c>
      <c r="N91" s="164">
        <f>IF(RES_hhdet_in_emi!N91=0,0,RES_hhdet_in_emi!N91*1000000/RES_hhdet_in_new!N89)</f>
        <v>0</v>
      </c>
      <c r="O91" s="164">
        <f>IF(RES_hhdet_in_emi!O91=0,0,RES_hhdet_in_emi!O91*1000000/RES_hhdet_in_new!O89)</f>
        <v>0</v>
      </c>
      <c r="P91" s="164">
        <f>IF(RES_hhdet_in_emi!P91=0,0,RES_hhdet_in_emi!P91*1000000/RES_hhdet_in_new!P89)</f>
        <v>0</v>
      </c>
      <c r="Q91" s="164">
        <f>IF(RES_hhdet_in_emi!Q91=0,0,RES_hhdet_in_emi!Q91*1000000/RES_hhdet_in_new!Q89)</f>
        <v>0</v>
      </c>
    </row>
    <row r="92" spans="1:17" ht="12" customHeight="1" x14ac:dyDescent="0.25">
      <c r="A92" s="163" t="s">
        <v>144</v>
      </c>
      <c r="B92" s="162"/>
      <c r="C92" s="162">
        <f>IF(RES_hhdet_in_emi!C92=0,0,RES_hhdet_in_emi!C92*1000000/RES_hhdet_in_new!C92)</f>
        <v>0</v>
      </c>
      <c r="D92" s="162">
        <f>IF(RES_hhdet_in_emi!D92=0,0,RES_hhdet_in_emi!D92*1000000/RES_hhdet_in_new!D92)</f>
        <v>0</v>
      </c>
      <c r="E92" s="162">
        <f>IF(RES_hhdet_in_emi!E92=0,0,RES_hhdet_in_emi!E92*1000000/RES_hhdet_in_new!E92)</f>
        <v>0</v>
      </c>
      <c r="F92" s="162">
        <f>IF(RES_hhdet_in_emi!F92=0,0,RES_hhdet_in_emi!F92*1000000/RES_hhdet_in_new!F92)</f>
        <v>0</v>
      </c>
      <c r="G92" s="162">
        <f>IF(RES_hhdet_in_emi!G92=0,0,RES_hhdet_in_emi!G92*1000000/RES_hhdet_in_new!G92)</f>
        <v>0</v>
      </c>
      <c r="H92" s="162">
        <f>IF(RES_hhdet_in_emi!H92=0,0,RES_hhdet_in_emi!H92*1000000/RES_hhdet_in_new!H92)</f>
        <v>0</v>
      </c>
      <c r="I92" s="162">
        <f>IF(RES_hhdet_in_emi!I92=0,0,RES_hhdet_in_emi!I92*1000000/RES_hhdet_in_new!I92)</f>
        <v>0</v>
      </c>
      <c r="J92" s="162">
        <f>IF(RES_hhdet_in_emi!J92=0,0,RES_hhdet_in_emi!J92*1000000/RES_hhdet_in_new!J92)</f>
        <v>0</v>
      </c>
      <c r="K92" s="162">
        <f>IF(RES_hhdet_in_emi!K92=0,0,RES_hhdet_in_emi!K92*1000000/RES_hhdet_in_new!K92)</f>
        <v>0</v>
      </c>
      <c r="L92" s="162">
        <f>IF(RES_hhdet_in_emi!L92=0,0,RES_hhdet_in_emi!L92*1000000/RES_hhdet_in_new!L92)</f>
        <v>0</v>
      </c>
      <c r="M92" s="162">
        <f>IF(RES_hhdet_in_emi!M92=0,0,RES_hhdet_in_emi!M92*1000000/RES_hhdet_in_new!M92)</f>
        <v>0</v>
      </c>
      <c r="N92" s="162">
        <f>IF(RES_hhdet_in_emi!N92=0,0,RES_hhdet_in_emi!N92*1000000/RES_hhdet_in_new!N92)</f>
        <v>0</v>
      </c>
      <c r="O92" s="162">
        <f>IF(RES_hhdet_in_emi!O92=0,0,RES_hhdet_in_emi!O92*1000000/RES_hhdet_in_new!O92)</f>
        <v>0</v>
      </c>
      <c r="P92" s="162">
        <f>IF(RES_hhdet_in_emi!P92=0,0,RES_hhdet_in_emi!P92*1000000/RES_hhdet_in_new!P92)</f>
        <v>0</v>
      </c>
      <c r="Q92" s="162">
        <f>IF(RES_hhdet_in_emi!Q92=0,0,RES_hhdet_in_emi!Q92*1000000/RES_hhdet_in_new!Q92)</f>
        <v>0</v>
      </c>
    </row>
    <row r="93" spans="1:17" ht="12" customHeight="1" x14ac:dyDescent="0.25">
      <c r="A93" s="161" t="s">
        <v>143</v>
      </c>
      <c r="B93" s="160"/>
      <c r="C93" s="160">
        <f>IF(RES_hhdet_in_emi!C93=0,0,RES_hhdet_in_emi!C93*1000000/RES_hhdet_in_new!C93)</f>
        <v>0</v>
      </c>
      <c r="D93" s="160">
        <f>IF(RES_hhdet_in_emi!D93=0,0,RES_hhdet_in_emi!D93*1000000/RES_hhdet_in_new!D93)</f>
        <v>0</v>
      </c>
      <c r="E93" s="160">
        <f>IF(RES_hhdet_in_emi!E93=0,0,RES_hhdet_in_emi!E93*1000000/RES_hhdet_in_new!E93)</f>
        <v>0</v>
      </c>
      <c r="F93" s="160">
        <f>IF(RES_hhdet_in_emi!F93=0,0,RES_hhdet_in_emi!F93*1000000/RES_hhdet_in_new!F93)</f>
        <v>0</v>
      </c>
      <c r="G93" s="160">
        <f>IF(RES_hhdet_in_emi!G93=0,0,RES_hhdet_in_emi!G93*1000000/RES_hhdet_in_new!G93)</f>
        <v>0</v>
      </c>
      <c r="H93" s="160">
        <f>IF(RES_hhdet_in_emi!H93=0,0,RES_hhdet_in_emi!H93*1000000/RES_hhdet_in_new!H93)</f>
        <v>0</v>
      </c>
      <c r="I93" s="160">
        <f>IF(RES_hhdet_in_emi!I93=0,0,RES_hhdet_in_emi!I93*1000000/RES_hhdet_in_new!I93)</f>
        <v>0</v>
      </c>
      <c r="J93" s="160">
        <f>IF(RES_hhdet_in_emi!J93=0,0,RES_hhdet_in_emi!J93*1000000/RES_hhdet_in_new!J93)</f>
        <v>0</v>
      </c>
      <c r="K93" s="160">
        <f>IF(RES_hhdet_in_emi!K93=0,0,RES_hhdet_in_emi!K93*1000000/RES_hhdet_in_new!K93)</f>
        <v>0</v>
      </c>
      <c r="L93" s="160">
        <f>IF(RES_hhdet_in_emi!L93=0,0,RES_hhdet_in_emi!L93*1000000/RES_hhdet_in_new!L93)</f>
        <v>0</v>
      </c>
      <c r="M93" s="160">
        <f>IF(RES_hhdet_in_emi!M93=0,0,RES_hhdet_in_emi!M93*1000000/RES_hhdet_in_new!M93)</f>
        <v>0</v>
      </c>
      <c r="N93" s="160">
        <f>IF(RES_hhdet_in_emi!N93=0,0,RES_hhdet_in_emi!N93*1000000/RES_hhdet_in_new!N93)</f>
        <v>0</v>
      </c>
      <c r="O93" s="160">
        <f>IF(RES_hhdet_in_emi!O93=0,0,RES_hhdet_in_emi!O93*1000000/RES_hhdet_in_new!O93)</f>
        <v>0</v>
      </c>
      <c r="P93" s="160">
        <f>IF(RES_hhdet_in_emi!P93=0,0,RES_hhdet_in_emi!P93*1000000/RES_hhdet_in_new!P93)</f>
        <v>0</v>
      </c>
      <c r="Q93" s="160">
        <f>IF(RES_hhdet_in_emi!Q93=0,0,RES_hhdet_in_emi!Q93*1000000/RES_hhdet_in_new!Q93)</f>
        <v>0</v>
      </c>
    </row>
    <row r="94" spans="1:17" ht="12" customHeight="1" x14ac:dyDescent="0.25">
      <c r="A94" s="148" t="s">
        <v>57</v>
      </c>
      <c r="B94" s="156"/>
      <c r="C94" s="156">
        <f>IF(RES_hhdet_in_emi!C94=0,0,RES_hhdet_in_emi!C94*1000000/RES_hhdet_in_new!C93)</f>
        <v>0</v>
      </c>
      <c r="D94" s="156">
        <f>IF(RES_hhdet_in_emi!D94=0,0,RES_hhdet_in_emi!D94*1000000/RES_hhdet_in_new!D93)</f>
        <v>0</v>
      </c>
      <c r="E94" s="156">
        <f>IF(RES_hhdet_in_emi!E94=0,0,RES_hhdet_in_emi!E94*1000000/RES_hhdet_in_new!E93)</f>
        <v>0</v>
      </c>
      <c r="F94" s="156">
        <f>IF(RES_hhdet_in_emi!F94=0,0,RES_hhdet_in_emi!F94*1000000/RES_hhdet_in_new!F93)</f>
        <v>0</v>
      </c>
      <c r="G94" s="156">
        <f>IF(RES_hhdet_in_emi!G94=0,0,RES_hhdet_in_emi!G94*1000000/RES_hhdet_in_new!G93)</f>
        <v>0</v>
      </c>
      <c r="H94" s="156">
        <f>IF(RES_hhdet_in_emi!H94=0,0,RES_hhdet_in_emi!H94*1000000/RES_hhdet_in_new!H93)</f>
        <v>0</v>
      </c>
      <c r="I94" s="156">
        <f>IF(RES_hhdet_in_emi!I94=0,0,RES_hhdet_in_emi!I94*1000000/RES_hhdet_in_new!I93)</f>
        <v>0</v>
      </c>
      <c r="J94" s="156">
        <f>IF(RES_hhdet_in_emi!J94=0,0,RES_hhdet_in_emi!J94*1000000/RES_hhdet_in_new!J93)</f>
        <v>0</v>
      </c>
      <c r="K94" s="156">
        <f>IF(RES_hhdet_in_emi!K94=0,0,RES_hhdet_in_emi!K94*1000000/RES_hhdet_in_new!K93)</f>
        <v>0</v>
      </c>
      <c r="L94" s="156">
        <f>IF(RES_hhdet_in_emi!L94=0,0,RES_hhdet_in_emi!L94*1000000/RES_hhdet_in_new!L93)</f>
        <v>0</v>
      </c>
      <c r="M94" s="156">
        <f>IF(RES_hhdet_in_emi!M94=0,0,RES_hhdet_in_emi!M94*1000000/RES_hhdet_in_new!M93)</f>
        <v>0</v>
      </c>
      <c r="N94" s="156">
        <f>IF(RES_hhdet_in_emi!N94=0,0,RES_hhdet_in_emi!N94*1000000/RES_hhdet_in_new!N93)</f>
        <v>0</v>
      </c>
      <c r="O94" s="156">
        <f>IF(RES_hhdet_in_emi!O94=0,0,RES_hhdet_in_emi!O94*1000000/RES_hhdet_in_new!O93)</f>
        <v>0</v>
      </c>
      <c r="P94" s="156">
        <f>IF(RES_hhdet_in_emi!P94=0,0,RES_hhdet_in_emi!P94*1000000/RES_hhdet_in_new!P93)</f>
        <v>0</v>
      </c>
      <c r="Q94" s="156">
        <f>IF(RES_hhdet_in_emi!Q94=0,0,RES_hhdet_in_emi!Q94*1000000/RES_hhdet_in_new!Q93)</f>
        <v>0</v>
      </c>
    </row>
    <row r="95" spans="1:17" ht="12" customHeight="1" x14ac:dyDescent="0.25">
      <c r="A95" s="148" t="s">
        <v>59</v>
      </c>
      <c r="B95" s="156"/>
      <c r="C95" s="156">
        <f>IF(RES_hhdet_in_emi!C95=0,0,RES_hhdet_in_emi!C95*1000000/RES_hhdet_in_new!C93)</f>
        <v>0</v>
      </c>
      <c r="D95" s="156">
        <f>IF(RES_hhdet_in_emi!D95=0,0,RES_hhdet_in_emi!D95*1000000/RES_hhdet_in_new!D93)</f>
        <v>0</v>
      </c>
      <c r="E95" s="156">
        <f>IF(RES_hhdet_in_emi!E95=0,0,RES_hhdet_in_emi!E95*1000000/RES_hhdet_in_new!E93)</f>
        <v>0</v>
      </c>
      <c r="F95" s="156">
        <f>IF(RES_hhdet_in_emi!F95=0,0,RES_hhdet_in_emi!F95*1000000/RES_hhdet_in_new!F93)</f>
        <v>0</v>
      </c>
      <c r="G95" s="156">
        <f>IF(RES_hhdet_in_emi!G95=0,0,RES_hhdet_in_emi!G95*1000000/RES_hhdet_in_new!G93)</f>
        <v>0</v>
      </c>
      <c r="H95" s="156">
        <f>IF(RES_hhdet_in_emi!H95=0,0,RES_hhdet_in_emi!H95*1000000/RES_hhdet_in_new!H93)</f>
        <v>0</v>
      </c>
      <c r="I95" s="156">
        <f>IF(RES_hhdet_in_emi!I95=0,0,RES_hhdet_in_emi!I95*1000000/RES_hhdet_in_new!I93)</f>
        <v>0</v>
      </c>
      <c r="J95" s="156">
        <f>IF(RES_hhdet_in_emi!J95=0,0,RES_hhdet_in_emi!J95*1000000/RES_hhdet_in_new!J93)</f>
        <v>0</v>
      </c>
      <c r="K95" s="156">
        <f>IF(RES_hhdet_in_emi!K95=0,0,RES_hhdet_in_emi!K95*1000000/RES_hhdet_in_new!K93)</f>
        <v>0</v>
      </c>
      <c r="L95" s="156">
        <f>IF(RES_hhdet_in_emi!L95=0,0,RES_hhdet_in_emi!L95*1000000/RES_hhdet_in_new!L93)</f>
        <v>0</v>
      </c>
      <c r="M95" s="156">
        <f>IF(RES_hhdet_in_emi!M95=0,0,RES_hhdet_in_emi!M95*1000000/RES_hhdet_in_new!M93)</f>
        <v>0</v>
      </c>
      <c r="N95" s="156">
        <f>IF(RES_hhdet_in_emi!N95=0,0,RES_hhdet_in_emi!N95*1000000/RES_hhdet_in_new!N93)</f>
        <v>0</v>
      </c>
      <c r="O95" s="156">
        <f>IF(RES_hhdet_in_emi!O95=0,0,RES_hhdet_in_emi!O95*1000000/RES_hhdet_in_new!O93)</f>
        <v>0</v>
      </c>
      <c r="P95" s="156">
        <f>IF(RES_hhdet_in_emi!P95=0,0,RES_hhdet_in_emi!P95*1000000/RES_hhdet_in_new!P93)</f>
        <v>0</v>
      </c>
      <c r="Q95" s="156">
        <f>IF(RES_hhdet_in_emi!Q95=0,0,RES_hhdet_in_emi!Q95*1000000/RES_hhdet_in_new!Q93)</f>
        <v>0</v>
      </c>
    </row>
    <row r="96" spans="1:17" ht="12" customHeight="1" x14ac:dyDescent="0.25">
      <c r="A96" s="163" t="s">
        <v>142</v>
      </c>
      <c r="B96" s="162"/>
      <c r="C96" s="162">
        <f>IF(RES_hhdet_in_emi!C96=0,0,RES_hhdet_in_emi!C96*1000000/RES_hhdet_in_new!C96)</f>
        <v>0</v>
      </c>
      <c r="D96" s="162">
        <f>IF(RES_hhdet_in_emi!D96=0,0,RES_hhdet_in_emi!D96*1000000/RES_hhdet_in_new!D96)</f>
        <v>0</v>
      </c>
      <c r="E96" s="162">
        <f>IF(RES_hhdet_in_emi!E96=0,0,RES_hhdet_in_emi!E96*1000000/RES_hhdet_in_new!E96)</f>
        <v>0</v>
      </c>
      <c r="F96" s="162">
        <f>IF(RES_hhdet_in_emi!F96=0,0,RES_hhdet_in_emi!F96*1000000/RES_hhdet_in_new!F96)</f>
        <v>0</v>
      </c>
      <c r="G96" s="162">
        <f>IF(RES_hhdet_in_emi!G96=0,0,RES_hhdet_in_emi!G96*1000000/RES_hhdet_in_new!G96)</f>
        <v>0</v>
      </c>
      <c r="H96" s="162">
        <f>IF(RES_hhdet_in_emi!H96=0,0,RES_hhdet_in_emi!H96*1000000/RES_hhdet_in_new!H96)</f>
        <v>0</v>
      </c>
      <c r="I96" s="162">
        <f>IF(RES_hhdet_in_emi!I96=0,0,RES_hhdet_in_emi!I96*1000000/RES_hhdet_in_new!I96)</f>
        <v>0</v>
      </c>
      <c r="J96" s="162">
        <f>IF(RES_hhdet_in_emi!J96=0,0,RES_hhdet_in_emi!J96*1000000/RES_hhdet_in_new!J96)</f>
        <v>0</v>
      </c>
      <c r="K96" s="162">
        <f>IF(RES_hhdet_in_emi!K96=0,0,RES_hhdet_in_emi!K96*1000000/RES_hhdet_in_new!K96)</f>
        <v>0</v>
      </c>
      <c r="L96" s="162">
        <f>IF(RES_hhdet_in_emi!L96=0,0,RES_hhdet_in_emi!L96*1000000/RES_hhdet_in_new!L96)</f>
        <v>0</v>
      </c>
      <c r="M96" s="162">
        <f>IF(RES_hhdet_in_emi!M96=0,0,RES_hhdet_in_emi!M96*1000000/RES_hhdet_in_new!M96)</f>
        <v>0</v>
      </c>
      <c r="N96" s="162">
        <f>IF(RES_hhdet_in_emi!N96=0,0,RES_hhdet_in_emi!N96*1000000/RES_hhdet_in_new!N96)</f>
        <v>0</v>
      </c>
      <c r="O96" s="162">
        <f>IF(RES_hhdet_in_emi!O96=0,0,RES_hhdet_in_emi!O96*1000000/RES_hhdet_in_new!O96)</f>
        <v>0</v>
      </c>
      <c r="P96" s="162">
        <f>IF(RES_hhdet_in_emi!P96=0,0,RES_hhdet_in_emi!P96*1000000/RES_hhdet_in_new!P96)</f>
        <v>0</v>
      </c>
      <c r="Q96" s="162">
        <f>IF(RES_hhdet_in_emi!Q96=0,0,RES_hhdet_in_emi!Q96*1000000/RES_hhdet_in_new!Q96)</f>
        <v>0</v>
      </c>
    </row>
    <row r="97" spans="1:17" ht="12" customHeight="1" x14ac:dyDescent="0.25">
      <c r="A97" s="161" t="s">
        <v>141</v>
      </c>
      <c r="B97" s="160"/>
      <c r="C97" s="160">
        <f>IF(RES_hhdet_in_emi!C97=0,0,RES_hhdet_in_emi!C97*1000000/RES_hhdet_in_new!C97)</f>
        <v>0</v>
      </c>
      <c r="D97" s="160">
        <f>IF(RES_hhdet_in_emi!D97=0,0,RES_hhdet_in_emi!D97*1000000/RES_hhdet_in_new!D97)</f>
        <v>0</v>
      </c>
      <c r="E97" s="160">
        <f>IF(RES_hhdet_in_emi!E97=0,0,RES_hhdet_in_emi!E97*1000000/RES_hhdet_in_new!E97)</f>
        <v>0</v>
      </c>
      <c r="F97" s="160">
        <f>IF(RES_hhdet_in_emi!F97=0,0,RES_hhdet_in_emi!F97*1000000/RES_hhdet_in_new!F97)</f>
        <v>0</v>
      </c>
      <c r="G97" s="160">
        <f>IF(RES_hhdet_in_emi!G97=0,0,RES_hhdet_in_emi!G97*1000000/RES_hhdet_in_new!G97)</f>
        <v>0</v>
      </c>
      <c r="H97" s="160">
        <f>IF(RES_hhdet_in_emi!H97=0,0,RES_hhdet_in_emi!H97*1000000/RES_hhdet_in_new!H97)</f>
        <v>0</v>
      </c>
      <c r="I97" s="160">
        <f>IF(RES_hhdet_in_emi!I97=0,0,RES_hhdet_in_emi!I97*1000000/RES_hhdet_in_new!I97)</f>
        <v>0</v>
      </c>
      <c r="J97" s="160">
        <f>IF(RES_hhdet_in_emi!J97=0,0,RES_hhdet_in_emi!J97*1000000/RES_hhdet_in_new!J97)</f>
        <v>0</v>
      </c>
      <c r="K97" s="160">
        <f>IF(RES_hhdet_in_emi!K97=0,0,RES_hhdet_in_emi!K97*1000000/RES_hhdet_in_new!K97)</f>
        <v>0</v>
      </c>
      <c r="L97" s="160">
        <f>IF(RES_hhdet_in_emi!L97=0,0,RES_hhdet_in_emi!L97*1000000/RES_hhdet_in_new!L97)</f>
        <v>0</v>
      </c>
      <c r="M97" s="160">
        <f>IF(RES_hhdet_in_emi!M97=0,0,RES_hhdet_in_emi!M97*1000000/RES_hhdet_in_new!M97)</f>
        <v>0</v>
      </c>
      <c r="N97" s="160">
        <f>IF(RES_hhdet_in_emi!N97=0,0,RES_hhdet_in_emi!N97*1000000/RES_hhdet_in_new!N97)</f>
        <v>0</v>
      </c>
      <c r="O97" s="160">
        <f>IF(RES_hhdet_in_emi!O97=0,0,RES_hhdet_in_emi!O97*1000000/RES_hhdet_in_new!O97)</f>
        <v>0</v>
      </c>
      <c r="P97" s="160">
        <f>IF(RES_hhdet_in_emi!P97=0,0,RES_hhdet_in_emi!P97*1000000/RES_hhdet_in_new!P97)</f>
        <v>0</v>
      </c>
      <c r="Q97" s="160">
        <f>IF(RES_hhdet_in_emi!Q97=0,0,RES_hhdet_in_emi!Q97*1000000/RES_hhdet_in_new!Q97)</f>
        <v>0</v>
      </c>
    </row>
    <row r="98" spans="1:17" ht="12" customHeight="1" x14ac:dyDescent="0.25">
      <c r="A98" s="148" t="s">
        <v>60</v>
      </c>
      <c r="B98" s="156"/>
      <c r="C98" s="156">
        <f>IF(RES_hhdet_in_emi!C98=0,0,RES_hhdet_in_emi!C98*1000000/RES_hhdet_in_new!C97)</f>
        <v>0</v>
      </c>
      <c r="D98" s="156">
        <f>IF(RES_hhdet_in_emi!D98=0,0,RES_hhdet_in_emi!D98*1000000/RES_hhdet_in_new!D97)</f>
        <v>0</v>
      </c>
      <c r="E98" s="156">
        <f>IF(RES_hhdet_in_emi!E98=0,0,RES_hhdet_in_emi!E98*1000000/RES_hhdet_in_new!E97)</f>
        <v>0</v>
      </c>
      <c r="F98" s="156">
        <f>IF(RES_hhdet_in_emi!F98=0,0,RES_hhdet_in_emi!F98*1000000/RES_hhdet_in_new!F97)</f>
        <v>0</v>
      </c>
      <c r="G98" s="156">
        <f>IF(RES_hhdet_in_emi!G98=0,0,RES_hhdet_in_emi!G98*1000000/RES_hhdet_in_new!G97)</f>
        <v>0</v>
      </c>
      <c r="H98" s="156">
        <f>IF(RES_hhdet_in_emi!H98=0,0,RES_hhdet_in_emi!H98*1000000/RES_hhdet_in_new!H97)</f>
        <v>0</v>
      </c>
      <c r="I98" s="156">
        <f>IF(RES_hhdet_in_emi!I98=0,0,RES_hhdet_in_emi!I98*1000000/RES_hhdet_in_new!I97)</f>
        <v>0</v>
      </c>
      <c r="J98" s="156">
        <f>IF(RES_hhdet_in_emi!J98=0,0,RES_hhdet_in_emi!J98*1000000/RES_hhdet_in_new!J97)</f>
        <v>0</v>
      </c>
      <c r="K98" s="156">
        <f>IF(RES_hhdet_in_emi!K98=0,0,RES_hhdet_in_emi!K98*1000000/RES_hhdet_in_new!K97)</f>
        <v>0</v>
      </c>
      <c r="L98" s="156">
        <f>IF(RES_hhdet_in_emi!L98=0,0,RES_hhdet_in_emi!L98*1000000/RES_hhdet_in_new!L97)</f>
        <v>0</v>
      </c>
      <c r="M98" s="156">
        <f>IF(RES_hhdet_in_emi!M98=0,0,RES_hhdet_in_emi!M98*1000000/RES_hhdet_in_new!M97)</f>
        <v>0</v>
      </c>
      <c r="N98" s="156">
        <f>IF(RES_hhdet_in_emi!N98=0,0,RES_hhdet_in_emi!N98*1000000/RES_hhdet_in_new!N97)</f>
        <v>0</v>
      </c>
      <c r="O98" s="156">
        <f>IF(RES_hhdet_in_emi!O98=0,0,RES_hhdet_in_emi!O98*1000000/RES_hhdet_in_new!O97)</f>
        <v>0</v>
      </c>
      <c r="P98" s="156">
        <f>IF(RES_hhdet_in_emi!P98=0,0,RES_hhdet_in_emi!P98*1000000/RES_hhdet_in_new!P97)</f>
        <v>0</v>
      </c>
      <c r="Q98" s="156">
        <f>IF(RES_hhdet_in_emi!Q98=0,0,RES_hhdet_in_emi!Q98*1000000/RES_hhdet_in_new!Q97)</f>
        <v>0</v>
      </c>
    </row>
    <row r="99" spans="1:17" ht="12" customHeight="1" x14ac:dyDescent="0.25">
      <c r="A99" s="148" t="s">
        <v>59</v>
      </c>
      <c r="B99" s="156"/>
      <c r="C99" s="156">
        <f>IF(RES_hhdet_in_emi!C99=0,0,RES_hhdet_in_emi!C99*1000000/RES_hhdet_in_new!C97)</f>
        <v>0</v>
      </c>
      <c r="D99" s="156">
        <f>IF(RES_hhdet_in_emi!D99=0,0,RES_hhdet_in_emi!D99*1000000/RES_hhdet_in_new!D97)</f>
        <v>0</v>
      </c>
      <c r="E99" s="156">
        <f>IF(RES_hhdet_in_emi!E99=0,0,RES_hhdet_in_emi!E99*1000000/RES_hhdet_in_new!E97)</f>
        <v>0</v>
      </c>
      <c r="F99" s="156">
        <f>IF(RES_hhdet_in_emi!F99=0,0,RES_hhdet_in_emi!F99*1000000/RES_hhdet_in_new!F97)</f>
        <v>0</v>
      </c>
      <c r="G99" s="156">
        <f>IF(RES_hhdet_in_emi!G99=0,0,RES_hhdet_in_emi!G99*1000000/RES_hhdet_in_new!G97)</f>
        <v>0</v>
      </c>
      <c r="H99" s="156">
        <f>IF(RES_hhdet_in_emi!H99=0,0,RES_hhdet_in_emi!H99*1000000/RES_hhdet_in_new!H97)</f>
        <v>0</v>
      </c>
      <c r="I99" s="156">
        <f>IF(RES_hhdet_in_emi!I99=0,0,RES_hhdet_in_emi!I99*1000000/RES_hhdet_in_new!I97)</f>
        <v>0</v>
      </c>
      <c r="J99" s="156">
        <f>IF(RES_hhdet_in_emi!J99=0,0,RES_hhdet_in_emi!J99*1000000/RES_hhdet_in_new!J97)</f>
        <v>0</v>
      </c>
      <c r="K99" s="156">
        <f>IF(RES_hhdet_in_emi!K99=0,0,RES_hhdet_in_emi!K99*1000000/RES_hhdet_in_new!K97)</f>
        <v>0</v>
      </c>
      <c r="L99" s="156">
        <f>IF(RES_hhdet_in_emi!L99=0,0,RES_hhdet_in_emi!L99*1000000/RES_hhdet_in_new!L97)</f>
        <v>0</v>
      </c>
      <c r="M99" s="156">
        <f>IF(RES_hhdet_in_emi!M99=0,0,RES_hhdet_in_emi!M99*1000000/RES_hhdet_in_new!M97)</f>
        <v>0</v>
      </c>
      <c r="N99" s="156">
        <f>IF(RES_hhdet_in_emi!N99=0,0,RES_hhdet_in_emi!N99*1000000/RES_hhdet_in_new!N97)</f>
        <v>0</v>
      </c>
      <c r="O99" s="156">
        <f>IF(RES_hhdet_in_emi!O99=0,0,RES_hhdet_in_emi!O99*1000000/RES_hhdet_in_new!O97)</f>
        <v>0</v>
      </c>
      <c r="P99" s="156">
        <f>IF(RES_hhdet_in_emi!P99=0,0,RES_hhdet_in_emi!P99*1000000/RES_hhdet_in_new!P97)</f>
        <v>0</v>
      </c>
      <c r="Q99" s="156">
        <f>IF(RES_hhdet_in_emi!Q99=0,0,RES_hhdet_in_emi!Q99*1000000/RES_hhdet_in_new!Q97)</f>
        <v>0</v>
      </c>
    </row>
    <row r="100" spans="1:17" ht="12" customHeight="1" x14ac:dyDescent="0.25">
      <c r="A100" s="158" t="s">
        <v>62</v>
      </c>
      <c r="B100" s="157"/>
      <c r="C100" s="157">
        <f>IF(SUM(RES_hhdet_in_emi!C101:C103)=0,0,SUM(RES_hhdet_in_emi!C101:C103)*1000000/SUM(RES_hhdet_in_new!C101:C103))</f>
        <v>0</v>
      </c>
      <c r="D100" s="157">
        <f>IF(SUM(RES_hhdet_in_emi!D101:D103)=0,0,SUM(RES_hhdet_in_emi!D101:D103)*1000000/SUM(RES_hhdet_in_new!D101:D103))</f>
        <v>0</v>
      </c>
      <c r="E100" s="157">
        <f>IF(SUM(RES_hhdet_in_emi!E101:E103)=0,0,SUM(RES_hhdet_in_emi!E101:E103)*1000000/SUM(RES_hhdet_in_new!E101:E103))</f>
        <v>0</v>
      </c>
      <c r="F100" s="157">
        <f>IF(SUM(RES_hhdet_in_emi!F101:F103)=0,0,SUM(RES_hhdet_in_emi!F101:F103)*1000000/SUM(RES_hhdet_in_new!F101:F103))</f>
        <v>0</v>
      </c>
      <c r="G100" s="157">
        <f>IF(SUM(RES_hhdet_in_emi!G101:G103)=0,0,SUM(RES_hhdet_in_emi!G101:G103)*1000000/SUM(RES_hhdet_in_new!G101:G103))</f>
        <v>0</v>
      </c>
      <c r="H100" s="157">
        <f>IF(SUM(RES_hhdet_in_emi!H101:H103)=0,0,SUM(RES_hhdet_in_emi!H101:H103)*1000000/SUM(RES_hhdet_in_new!H101:H103))</f>
        <v>0</v>
      </c>
      <c r="I100" s="157">
        <f>IF(SUM(RES_hhdet_in_emi!I101:I103)=0,0,SUM(RES_hhdet_in_emi!I101:I103)*1000000/SUM(RES_hhdet_in_new!I101:I103))</f>
        <v>0</v>
      </c>
      <c r="J100" s="157">
        <f>IF(SUM(RES_hhdet_in_emi!J101:J103)=0,0,SUM(RES_hhdet_in_emi!J101:J103)*1000000/SUM(RES_hhdet_in_new!J101:J103))</f>
        <v>0</v>
      </c>
      <c r="K100" s="157">
        <f>IF(SUM(RES_hhdet_in_emi!K101:K103)=0,0,SUM(RES_hhdet_in_emi!K101:K103)*1000000/SUM(RES_hhdet_in_new!K101:K103))</f>
        <v>0</v>
      </c>
      <c r="L100" s="157">
        <f>IF(SUM(RES_hhdet_in_emi!L101:L103)=0,0,SUM(RES_hhdet_in_emi!L101:L103)*1000000/SUM(RES_hhdet_in_new!L101:L103))</f>
        <v>0</v>
      </c>
      <c r="M100" s="157">
        <f>IF(SUM(RES_hhdet_in_emi!M101:M103)=0,0,SUM(RES_hhdet_in_emi!M101:M103)*1000000/SUM(RES_hhdet_in_new!M101:M103))</f>
        <v>0</v>
      </c>
      <c r="N100" s="157">
        <f>IF(SUM(RES_hhdet_in_emi!N101:N103)=0,0,SUM(RES_hhdet_in_emi!N101:N103)*1000000/SUM(RES_hhdet_in_new!N101:N103))</f>
        <v>0</v>
      </c>
      <c r="O100" s="157">
        <f>IF(SUM(RES_hhdet_in_emi!O101:O103)=0,0,SUM(RES_hhdet_in_emi!O101:O103)*1000000/SUM(RES_hhdet_in_new!O101:O103))</f>
        <v>0</v>
      </c>
      <c r="P100" s="157">
        <f>IF(SUM(RES_hhdet_in_emi!P101:P103)=0,0,SUM(RES_hhdet_in_emi!P101:P103)*1000000/SUM(RES_hhdet_in_new!P101:P103))</f>
        <v>0</v>
      </c>
      <c r="Q100" s="157">
        <f>IF(SUM(RES_hhdet_in_emi!Q101:Q103)=0,0,SUM(RES_hhdet_in_emi!Q101:Q103)*1000000/SUM(RES_hhdet_in_new!Q101:Q103))</f>
        <v>0</v>
      </c>
    </row>
    <row r="101" spans="1:17" ht="12" customHeight="1" x14ac:dyDescent="0.25">
      <c r="A101" s="23" t="s">
        <v>55</v>
      </c>
      <c r="B101" s="156"/>
      <c r="C101" s="156">
        <f>IF(RES_hhdet_in_emi!C101=0,0,RES_hhdet_in_emi!C101*1000000/RES_hhdet_in_new!C101)</f>
        <v>0</v>
      </c>
      <c r="D101" s="156">
        <f>IF(RES_hhdet_in_emi!D101=0,0,RES_hhdet_in_emi!D101*1000000/RES_hhdet_in_new!D101)</f>
        <v>0</v>
      </c>
      <c r="E101" s="156">
        <f>IF(RES_hhdet_in_emi!E101=0,0,RES_hhdet_in_emi!E101*1000000/RES_hhdet_in_new!E101)</f>
        <v>0</v>
      </c>
      <c r="F101" s="156">
        <f>IF(RES_hhdet_in_emi!F101=0,0,RES_hhdet_in_emi!F101*1000000/RES_hhdet_in_new!F101)</f>
        <v>0</v>
      </c>
      <c r="G101" s="156">
        <f>IF(RES_hhdet_in_emi!G101=0,0,RES_hhdet_in_emi!G101*1000000/RES_hhdet_in_new!G101)</f>
        <v>0</v>
      </c>
      <c r="H101" s="156">
        <f>IF(RES_hhdet_in_emi!H101=0,0,RES_hhdet_in_emi!H101*1000000/RES_hhdet_in_new!H101)</f>
        <v>0</v>
      </c>
      <c r="I101" s="156">
        <f>IF(RES_hhdet_in_emi!I101=0,0,RES_hhdet_in_emi!I101*1000000/RES_hhdet_in_new!I101)</f>
        <v>0</v>
      </c>
      <c r="J101" s="156">
        <f>IF(RES_hhdet_in_emi!J101=0,0,RES_hhdet_in_emi!J101*1000000/RES_hhdet_in_new!J101)</f>
        <v>0</v>
      </c>
      <c r="K101" s="156">
        <f>IF(RES_hhdet_in_emi!K101=0,0,RES_hhdet_in_emi!K101*1000000/RES_hhdet_in_new!K101)</f>
        <v>0</v>
      </c>
      <c r="L101" s="156">
        <f>IF(RES_hhdet_in_emi!L101=0,0,RES_hhdet_in_emi!L101*1000000/RES_hhdet_in_new!L101)</f>
        <v>0</v>
      </c>
      <c r="M101" s="156">
        <f>IF(RES_hhdet_in_emi!M101=0,0,RES_hhdet_in_emi!M101*1000000/RES_hhdet_in_new!M101)</f>
        <v>0</v>
      </c>
      <c r="N101" s="156">
        <f>IF(RES_hhdet_in_emi!N101=0,0,RES_hhdet_in_emi!N101*1000000/RES_hhdet_in_new!N101)</f>
        <v>0</v>
      </c>
      <c r="O101" s="156">
        <f>IF(RES_hhdet_in_emi!O101=0,0,RES_hhdet_in_emi!O101*1000000/RES_hhdet_in_new!O101)</f>
        <v>0</v>
      </c>
      <c r="P101" s="156">
        <f>IF(RES_hhdet_in_emi!P101=0,0,RES_hhdet_in_emi!P101*1000000/RES_hhdet_in_new!P101)</f>
        <v>0</v>
      </c>
      <c r="Q101" s="156">
        <f>IF(RES_hhdet_in_emi!Q101=0,0,RES_hhdet_in_emi!Q101*1000000/RES_hhdet_in_new!Q101)</f>
        <v>0</v>
      </c>
    </row>
    <row r="102" spans="1:17" ht="12" customHeight="1" x14ac:dyDescent="0.25">
      <c r="A102" s="23" t="s">
        <v>57</v>
      </c>
      <c r="B102" s="156"/>
      <c r="C102" s="156">
        <f>IF(RES_hhdet_in_emi!C102=0,0,RES_hhdet_in_emi!C102*1000000/RES_hhdet_in_new!C102)</f>
        <v>0</v>
      </c>
      <c r="D102" s="156">
        <f>IF(RES_hhdet_in_emi!D102=0,0,RES_hhdet_in_emi!D102*1000000/RES_hhdet_in_new!D102)</f>
        <v>0</v>
      </c>
      <c r="E102" s="156">
        <f>IF(RES_hhdet_in_emi!E102=0,0,RES_hhdet_in_emi!E102*1000000/RES_hhdet_in_new!E102)</f>
        <v>0</v>
      </c>
      <c r="F102" s="156">
        <f>IF(RES_hhdet_in_emi!F102=0,0,RES_hhdet_in_emi!F102*1000000/RES_hhdet_in_new!F102)</f>
        <v>0</v>
      </c>
      <c r="G102" s="156">
        <f>IF(RES_hhdet_in_emi!G102=0,0,RES_hhdet_in_emi!G102*1000000/RES_hhdet_in_new!G102)</f>
        <v>0</v>
      </c>
      <c r="H102" s="156">
        <f>IF(RES_hhdet_in_emi!H102=0,0,RES_hhdet_in_emi!H102*1000000/RES_hhdet_in_new!H102)</f>
        <v>0</v>
      </c>
      <c r="I102" s="156">
        <f>IF(RES_hhdet_in_emi!I102=0,0,RES_hhdet_in_emi!I102*1000000/RES_hhdet_in_new!I102)</f>
        <v>0</v>
      </c>
      <c r="J102" s="156">
        <f>IF(RES_hhdet_in_emi!J102=0,0,RES_hhdet_in_emi!J102*1000000/RES_hhdet_in_new!J102)</f>
        <v>0</v>
      </c>
      <c r="K102" s="156">
        <f>IF(RES_hhdet_in_emi!K102=0,0,RES_hhdet_in_emi!K102*1000000/RES_hhdet_in_new!K102)</f>
        <v>0</v>
      </c>
      <c r="L102" s="156">
        <f>IF(RES_hhdet_in_emi!L102=0,0,RES_hhdet_in_emi!L102*1000000/RES_hhdet_in_new!L102)</f>
        <v>0</v>
      </c>
      <c r="M102" s="156">
        <f>IF(RES_hhdet_in_emi!M102=0,0,RES_hhdet_in_emi!M102*1000000/RES_hhdet_in_new!M102)</f>
        <v>0</v>
      </c>
      <c r="N102" s="156">
        <f>IF(RES_hhdet_in_emi!N102=0,0,RES_hhdet_in_emi!N102*1000000/RES_hhdet_in_new!N102)</f>
        <v>0</v>
      </c>
      <c r="O102" s="156">
        <f>IF(RES_hhdet_in_emi!O102=0,0,RES_hhdet_in_emi!O102*1000000/RES_hhdet_in_new!O102)</f>
        <v>0</v>
      </c>
      <c r="P102" s="156">
        <f>IF(RES_hhdet_in_emi!P102=0,0,RES_hhdet_in_emi!P102*1000000/RES_hhdet_in_new!P102)</f>
        <v>0</v>
      </c>
      <c r="Q102" s="156">
        <f>IF(RES_hhdet_in_emi!Q102=0,0,RES_hhdet_in_emi!Q102*1000000/RES_hhdet_in_new!Q102)</f>
        <v>0</v>
      </c>
    </row>
    <row r="103" spans="1:17" ht="12" customHeight="1" x14ac:dyDescent="0.25">
      <c r="A103" s="29" t="s">
        <v>140</v>
      </c>
      <c r="B103" s="57"/>
      <c r="C103" s="57">
        <f>IF(RES_hhdet_in_emi!C103=0,0,RES_hhdet_in_emi!C103*1000000/RES_hhdet_in_new!C103)</f>
        <v>0</v>
      </c>
      <c r="D103" s="57">
        <f>IF(RES_hhdet_in_emi!D103=0,0,RES_hhdet_in_emi!D103*1000000/RES_hhdet_in_new!D103)</f>
        <v>0</v>
      </c>
      <c r="E103" s="57">
        <f>IF(RES_hhdet_in_emi!E103=0,0,RES_hhdet_in_emi!E103*1000000/RES_hhdet_in_new!E103)</f>
        <v>0</v>
      </c>
      <c r="F103" s="57">
        <f>IF(RES_hhdet_in_emi!F103=0,0,RES_hhdet_in_emi!F103*1000000/RES_hhdet_in_new!F103)</f>
        <v>0</v>
      </c>
      <c r="G103" s="57">
        <f>IF(RES_hhdet_in_emi!G103=0,0,RES_hhdet_in_emi!G103*1000000/RES_hhdet_in_new!G103)</f>
        <v>0</v>
      </c>
      <c r="H103" s="57">
        <f>IF(RES_hhdet_in_emi!H103=0,0,RES_hhdet_in_emi!H103*1000000/RES_hhdet_in_new!H103)</f>
        <v>0</v>
      </c>
      <c r="I103" s="57">
        <f>IF(RES_hhdet_in_emi!I103=0,0,RES_hhdet_in_emi!I103*1000000/RES_hhdet_in_new!I103)</f>
        <v>0</v>
      </c>
      <c r="J103" s="57">
        <f>IF(RES_hhdet_in_emi!J103=0,0,RES_hhdet_in_emi!J103*1000000/RES_hhdet_in_new!J103)</f>
        <v>0</v>
      </c>
      <c r="K103" s="57">
        <f>IF(RES_hhdet_in_emi!K103=0,0,RES_hhdet_in_emi!K103*1000000/RES_hhdet_in_new!K103)</f>
        <v>0</v>
      </c>
      <c r="L103" s="57">
        <f>IF(RES_hhdet_in_emi!L103=0,0,RES_hhdet_in_emi!L103*1000000/RES_hhdet_in_new!L103)</f>
        <v>0</v>
      </c>
      <c r="M103" s="57">
        <f>IF(RES_hhdet_in_emi!M103=0,0,RES_hhdet_in_emi!M103*1000000/RES_hhdet_in_new!M103)</f>
        <v>0</v>
      </c>
      <c r="N103" s="57">
        <f>IF(RES_hhdet_in_emi!N103=0,0,RES_hhdet_in_emi!N103*1000000/RES_hhdet_in_new!N103)</f>
        <v>0</v>
      </c>
      <c r="O103" s="57">
        <f>IF(RES_hhdet_in_emi!O103=0,0,RES_hhdet_in_emi!O103*1000000/RES_hhdet_in_new!O103)</f>
        <v>0</v>
      </c>
      <c r="P103" s="57">
        <f>IF(RES_hhdet_in_emi!P103=0,0,RES_hhdet_in_emi!P103*1000000/RES_hhdet_in_new!P103)</f>
        <v>0</v>
      </c>
      <c r="Q103" s="57">
        <f>IF(RES_hhdet_in_emi!Q103=0,0,RES_hhdet_in_emi!Q103*1000000/RES_hhdet_in_new!Q103)</f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68">
        <f t="shared" ref="C105" si="85">SUM(C106,C109,C111,C120)</f>
        <v>0</v>
      </c>
      <c r="D105" s="168">
        <f t="shared" ref="D105" si="86">SUM(D106,D109,D111,D120)</f>
        <v>0</v>
      </c>
      <c r="E105" s="168">
        <f t="shared" ref="E105" si="87">SUM(E106,E109,E111,E120)</f>
        <v>0</v>
      </c>
      <c r="F105" s="168">
        <f t="shared" ref="F105" si="88">SUM(F106,F109,F111,F120)</f>
        <v>0</v>
      </c>
      <c r="G105" s="168">
        <f t="shared" ref="G105" si="89">SUM(G106,G109,G111,G120)</f>
        <v>0</v>
      </c>
      <c r="H105" s="168">
        <f t="shared" ref="H105" si="90">SUM(H106,H109,H111,H120)</f>
        <v>0</v>
      </c>
      <c r="I105" s="168">
        <f t="shared" ref="I105" si="91">SUM(I106,I109,I111,I120)</f>
        <v>0</v>
      </c>
      <c r="J105" s="168">
        <f t="shared" ref="J105" si="92">SUM(J106,J109,J111,J120)</f>
        <v>0</v>
      </c>
      <c r="K105" s="168">
        <f t="shared" ref="K105" si="93">SUM(K106,K109,K111,K120)</f>
        <v>0</v>
      </c>
      <c r="L105" s="168">
        <f t="shared" ref="L105" si="94">SUM(L106,L109,L111,L120)</f>
        <v>0</v>
      </c>
      <c r="M105" s="168">
        <f t="shared" ref="M105" si="95">SUM(M106,M109,M111,M120)</f>
        <v>0</v>
      </c>
      <c r="N105" s="168">
        <f t="shared" ref="N105" si="96">SUM(N106,N109,N111,N120)</f>
        <v>0</v>
      </c>
      <c r="O105" s="168">
        <f t="shared" ref="O105" si="97">SUM(O106,O109,O111,O120)</f>
        <v>0</v>
      </c>
      <c r="P105" s="168">
        <f t="shared" ref="P105" si="98">SUM(P106,P109,P111,P120)</f>
        <v>0</v>
      </c>
      <c r="Q105" s="168">
        <f t="shared" ref="Q105" si="99">SUM(Q106,Q109,Q111,Q120)</f>
        <v>0</v>
      </c>
    </row>
    <row r="106" spans="1:17" ht="12.95" customHeight="1" x14ac:dyDescent="0.25">
      <c r="A106" s="158" t="s">
        <v>65</v>
      </c>
      <c r="B106" s="157"/>
      <c r="C106" s="157">
        <f t="shared" ref="C106:Q106" si="100">SUM(C107:C108)</f>
        <v>0</v>
      </c>
      <c r="D106" s="157">
        <f t="shared" si="100"/>
        <v>0</v>
      </c>
      <c r="E106" s="157">
        <f t="shared" si="100"/>
        <v>0</v>
      </c>
      <c r="F106" s="157">
        <f t="shared" si="100"/>
        <v>0</v>
      </c>
      <c r="G106" s="157">
        <f t="shared" si="100"/>
        <v>0</v>
      </c>
      <c r="H106" s="157">
        <f t="shared" si="100"/>
        <v>0</v>
      </c>
      <c r="I106" s="157">
        <f t="shared" si="100"/>
        <v>0</v>
      </c>
      <c r="J106" s="157">
        <f t="shared" si="100"/>
        <v>0</v>
      </c>
      <c r="K106" s="157">
        <f t="shared" si="100"/>
        <v>0</v>
      </c>
      <c r="L106" s="157">
        <f t="shared" si="100"/>
        <v>0</v>
      </c>
      <c r="M106" s="157">
        <f t="shared" si="100"/>
        <v>0</v>
      </c>
      <c r="N106" s="157">
        <f t="shared" si="100"/>
        <v>0</v>
      </c>
      <c r="O106" s="157">
        <f t="shared" si="100"/>
        <v>0</v>
      </c>
      <c r="P106" s="157">
        <f t="shared" si="100"/>
        <v>0</v>
      </c>
      <c r="Q106" s="157">
        <f t="shared" si="100"/>
        <v>0</v>
      </c>
    </row>
    <row r="107" spans="1:17" ht="12" customHeight="1" x14ac:dyDescent="0.25">
      <c r="A107" s="23" t="s">
        <v>153</v>
      </c>
      <c r="B107" s="156"/>
      <c r="C107" s="156">
        <f>IF(RES_hhdet_in_emi!C107=0,0,RES_hhdet_in_emi!C107*1000000/RES_hhdet_in_new!C107)</f>
        <v>0</v>
      </c>
      <c r="D107" s="156">
        <f>IF(RES_hhdet_in_emi!D107=0,0,RES_hhdet_in_emi!D107*1000000/RES_hhdet_in_new!D107)</f>
        <v>0</v>
      </c>
      <c r="E107" s="156">
        <f>IF(RES_hhdet_in_emi!E107=0,0,RES_hhdet_in_emi!E107*1000000/RES_hhdet_in_new!E107)</f>
        <v>0</v>
      </c>
      <c r="F107" s="156">
        <f>IF(RES_hhdet_in_emi!F107=0,0,RES_hhdet_in_emi!F107*1000000/RES_hhdet_in_new!F107)</f>
        <v>0</v>
      </c>
      <c r="G107" s="156">
        <f>IF(RES_hhdet_in_emi!G107=0,0,RES_hhdet_in_emi!G107*1000000/RES_hhdet_in_new!G107)</f>
        <v>0</v>
      </c>
      <c r="H107" s="156">
        <f>IF(RES_hhdet_in_emi!H107=0,0,RES_hhdet_in_emi!H107*1000000/RES_hhdet_in_new!H107)</f>
        <v>0</v>
      </c>
      <c r="I107" s="156">
        <f>IF(RES_hhdet_in_emi!I107=0,0,RES_hhdet_in_emi!I107*1000000/RES_hhdet_in_new!I107)</f>
        <v>0</v>
      </c>
      <c r="J107" s="156">
        <f>IF(RES_hhdet_in_emi!J107=0,0,RES_hhdet_in_emi!J107*1000000/RES_hhdet_in_new!J107)</f>
        <v>0</v>
      </c>
      <c r="K107" s="156">
        <f>IF(RES_hhdet_in_emi!K107=0,0,RES_hhdet_in_emi!K107*1000000/RES_hhdet_in_new!K107)</f>
        <v>0</v>
      </c>
      <c r="L107" s="156">
        <f>IF(RES_hhdet_in_emi!L107=0,0,RES_hhdet_in_emi!L107*1000000/RES_hhdet_in_new!L107)</f>
        <v>0</v>
      </c>
      <c r="M107" s="156">
        <f>IF(RES_hhdet_in_emi!M107=0,0,RES_hhdet_in_emi!M107*1000000/RES_hhdet_in_new!M107)</f>
        <v>0</v>
      </c>
      <c r="N107" s="156">
        <f>IF(RES_hhdet_in_emi!N107=0,0,RES_hhdet_in_emi!N107*1000000/RES_hhdet_in_new!N107)</f>
        <v>0</v>
      </c>
      <c r="O107" s="156">
        <f>IF(RES_hhdet_in_emi!O107=0,0,RES_hhdet_in_emi!O107*1000000/RES_hhdet_in_new!O107)</f>
        <v>0</v>
      </c>
      <c r="P107" s="156">
        <f>IF(RES_hhdet_in_emi!P107=0,0,RES_hhdet_in_emi!P107*1000000/RES_hhdet_in_new!P107)</f>
        <v>0</v>
      </c>
      <c r="Q107" s="156">
        <f>IF(RES_hhdet_in_emi!Q107=0,0,RES_hhdet_in_emi!Q107*1000000/RES_hhdet_in_new!Q107)</f>
        <v>0</v>
      </c>
    </row>
    <row r="108" spans="1:17" ht="12" customHeight="1" x14ac:dyDescent="0.25">
      <c r="A108" s="23" t="s">
        <v>60</v>
      </c>
      <c r="B108" s="156"/>
      <c r="C108" s="156">
        <f>IF(RES_hhdet_in_emi!C108=0,0,RES_hhdet_in_emi!C108*1000000/RES_hhdet_in_new!C107)</f>
        <v>0</v>
      </c>
      <c r="D108" s="156">
        <f>IF(RES_hhdet_in_emi!D108=0,0,RES_hhdet_in_emi!D108*1000000/RES_hhdet_in_new!D107)</f>
        <v>0</v>
      </c>
      <c r="E108" s="156">
        <f>IF(RES_hhdet_in_emi!E108=0,0,RES_hhdet_in_emi!E108*1000000/RES_hhdet_in_new!E107)</f>
        <v>0</v>
      </c>
      <c r="F108" s="156">
        <f>IF(RES_hhdet_in_emi!F108=0,0,RES_hhdet_in_emi!F108*1000000/RES_hhdet_in_new!F107)</f>
        <v>0</v>
      </c>
      <c r="G108" s="156">
        <f>IF(RES_hhdet_in_emi!G108=0,0,RES_hhdet_in_emi!G108*1000000/RES_hhdet_in_new!G107)</f>
        <v>0</v>
      </c>
      <c r="H108" s="156">
        <f>IF(RES_hhdet_in_emi!H108=0,0,RES_hhdet_in_emi!H108*1000000/RES_hhdet_in_new!H107)</f>
        <v>0</v>
      </c>
      <c r="I108" s="156">
        <f>IF(RES_hhdet_in_emi!I108=0,0,RES_hhdet_in_emi!I108*1000000/RES_hhdet_in_new!I107)</f>
        <v>0</v>
      </c>
      <c r="J108" s="156">
        <f>IF(RES_hhdet_in_emi!J108=0,0,RES_hhdet_in_emi!J108*1000000/RES_hhdet_in_new!J107)</f>
        <v>0</v>
      </c>
      <c r="K108" s="156">
        <f>IF(RES_hhdet_in_emi!K108=0,0,RES_hhdet_in_emi!K108*1000000/RES_hhdet_in_new!K107)</f>
        <v>0</v>
      </c>
      <c r="L108" s="156">
        <f>IF(RES_hhdet_in_emi!L108=0,0,RES_hhdet_in_emi!L108*1000000/RES_hhdet_in_new!L107)</f>
        <v>0</v>
      </c>
      <c r="M108" s="156">
        <f>IF(RES_hhdet_in_emi!M108=0,0,RES_hhdet_in_emi!M108*1000000/RES_hhdet_in_new!M107)</f>
        <v>0</v>
      </c>
      <c r="N108" s="156">
        <f>IF(RES_hhdet_in_emi!N108=0,0,RES_hhdet_in_emi!N108*1000000/RES_hhdet_in_new!N107)</f>
        <v>0</v>
      </c>
      <c r="O108" s="156">
        <f>IF(RES_hhdet_in_emi!O108=0,0,RES_hhdet_in_emi!O108*1000000/RES_hhdet_in_new!O107)</f>
        <v>0</v>
      </c>
      <c r="P108" s="156">
        <f>IF(RES_hhdet_in_emi!P108=0,0,RES_hhdet_in_emi!P108*1000000/RES_hhdet_in_new!P107)</f>
        <v>0</v>
      </c>
      <c r="Q108" s="156">
        <f>IF(RES_hhdet_in_emi!Q108=0,0,RES_hhdet_in_emi!Q108*1000000/RES_hhdet_in_new!Q107)</f>
        <v>0</v>
      </c>
    </row>
    <row r="109" spans="1:17" ht="12.95" customHeight="1" x14ac:dyDescent="0.25">
      <c r="A109" s="158" t="s">
        <v>112</v>
      </c>
      <c r="B109" s="157"/>
      <c r="C109" s="157">
        <f t="shared" ref="C109:Q109" si="101">C110</f>
        <v>0</v>
      </c>
      <c r="D109" s="157">
        <f t="shared" si="101"/>
        <v>0</v>
      </c>
      <c r="E109" s="157">
        <f t="shared" si="101"/>
        <v>0</v>
      </c>
      <c r="F109" s="157">
        <f t="shared" si="101"/>
        <v>0</v>
      </c>
      <c r="G109" s="157">
        <f t="shared" si="101"/>
        <v>0</v>
      </c>
      <c r="H109" s="157">
        <f t="shared" si="101"/>
        <v>0</v>
      </c>
      <c r="I109" s="157">
        <f t="shared" si="101"/>
        <v>0</v>
      </c>
      <c r="J109" s="157">
        <f t="shared" si="101"/>
        <v>0</v>
      </c>
      <c r="K109" s="157">
        <f t="shared" si="101"/>
        <v>0</v>
      </c>
      <c r="L109" s="157">
        <f t="shared" si="101"/>
        <v>0</v>
      </c>
      <c r="M109" s="157">
        <f t="shared" si="101"/>
        <v>0</v>
      </c>
      <c r="N109" s="157">
        <f t="shared" si="101"/>
        <v>0</v>
      </c>
      <c r="O109" s="157">
        <f t="shared" si="101"/>
        <v>0</v>
      </c>
      <c r="P109" s="157">
        <f t="shared" si="101"/>
        <v>0</v>
      </c>
      <c r="Q109" s="157">
        <f t="shared" si="101"/>
        <v>0</v>
      </c>
    </row>
    <row r="110" spans="1:17" ht="12" customHeight="1" x14ac:dyDescent="0.25">
      <c r="A110" s="23" t="s">
        <v>60</v>
      </c>
      <c r="B110" s="156"/>
      <c r="C110" s="156">
        <f>IF(RES_hhdet_in_emi!C110=0,0,RES_hhdet_in_emi!C110*1000000/RES_hhdet_in_new!C110)</f>
        <v>0</v>
      </c>
      <c r="D110" s="156">
        <f>IF(RES_hhdet_in_emi!D110=0,0,RES_hhdet_in_emi!D110*1000000/RES_hhdet_in_new!D110)</f>
        <v>0</v>
      </c>
      <c r="E110" s="156">
        <f>IF(RES_hhdet_in_emi!E110=0,0,RES_hhdet_in_emi!E110*1000000/RES_hhdet_in_new!E110)</f>
        <v>0</v>
      </c>
      <c r="F110" s="156">
        <f>IF(RES_hhdet_in_emi!F110=0,0,RES_hhdet_in_emi!F110*1000000/RES_hhdet_in_new!F110)</f>
        <v>0</v>
      </c>
      <c r="G110" s="156">
        <f>IF(RES_hhdet_in_emi!G110=0,0,RES_hhdet_in_emi!G110*1000000/RES_hhdet_in_new!G110)</f>
        <v>0</v>
      </c>
      <c r="H110" s="156">
        <f>IF(RES_hhdet_in_emi!H110=0,0,RES_hhdet_in_emi!H110*1000000/RES_hhdet_in_new!H110)</f>
        <v>0</v>
      </c>
      <c r="I110" s="156">
        <f>IF(RES_hhdet_in_emi!I110=0,0,RES_hhdet_in_emi!I110*1000000/RES_hhdet_in_new!I110)</f>
        <v>0</v>
      </c>
      <c r="J110" s="156">
        <f>IF(RES_hhdet_in_emi!J110=0,0,RES_hhdet_in_emi!J110*1000000/RES_hhdet_in_new!J110)</f>
        <v>0</v>
      </c>
      <c r="K110" s="156">
        <f>IF(RES_hhdet_in_emi!K110=0,0,RES_hhdet_in_emi!K110*1000000/RES_hhdet_in_new!K110)</f>
        <v>0</v>
      </c>
      <c r="L110" s="156">
        <f>IF(RES_hhdet_in_emi!L110=0,0,RES_hhdet_in_emi!L110*1000000/RES_hhdet_in_new!L110)</f>
        <v>0</v>
      </c>
      <c r="M110" s="156">
        <f>IF(RES_hhdet_in_emi!M110=0,0,RES_hhdet_in_emi!M110*1000000/RES_hhdet_in_new!M110)</f>
        <v>0</v>
      </c>
      <c r="N110" s="156">
        <f>IF(RES_hhdet_in_emi!N110=0,0,RES_hhdet_in_emi!N110*1000000/RES_hhdet_in_new!N110)</f>
        <v>0</v>
      </c>
      <c r="O110" s="156">
        <f>IF(RES_hhdet_in_emi!O110=0,0,RES_hhdet_in_emi!O110*1000000/RES_hhdet_in_new!O110)</f>
        <v>0</v>
      </c>
      <c r="P110" s="156">
        <f>IF(RES_hhdet_in_emi!P110=0,0,RES_hhdet_in_emi!P110*1000000/RES_hhdet_in_new!P110)</f>
        <v>0</v>
      </c>
      <c r="Q110" s="156">
        <f>IF(RES_hhdet_in_emi!Q110=0,0,RES_hhdet_in_emi!Q110*1000000/RES_hhdet_in_new!Q110)</f>
        <v>0</v>
      </c>
    </row>
    <row r="111" spans="1:17" ht="12" customHeight="1" x14ac:dyDescent="0.25">
      <c r="A111" s="158" t="s">
        <v>63</v>
      </c>
      <c r="B111" s="157"/>
      <c r="C111" s="157">
        <f>IF(SUM(RES_hhdet_in_emi!C112:C113,RES_hhdet_in_emi!C116:C117)=0,0,SUM(RES_hhdet_in_emi!C112:C113,RES_hhdet_in_emi!C116:C117)*1000000/SUM(RES_hhdet_in_new!C112:C113,RES_hhdet_in_new!C116:C117))</f>
        <v>0</v>
      </c>
      <c r="D111" s="157">
        <f>IF(SUM(RES_hhdet_in_emi!D112:D113,RES_hhdet_in_emi!D116:D117)=0,0,SUM(RES_hhdet_in_emi!D112:D113,RES_hhdet_in_emi!D116:D117)*1000000/SUM(RES_hhdet_in_new!D112:D113,RES_hhdet_in_new!D116:D117))</f>
        <v>0</v>
      </c>
      <c r="E111" s="157">
        <f>IF(SUM(RES_hhdet_in_emi!E112:E113,RES_hhdet_in_emi!E116:E117)=0,0,SUM(RES_hhdet_in_emi!E112:E113,RES_hhdet_in_emi!E116:E117)*1000000/SUM(RES_hhdet_in_new!E112:E113,RES_hhdet_in_new!E116:E117))</f>
        <v>0</v>
      </c>
      <c r="F111" s="157">
        <f>IF(SUM(RES_hhdet_in_emi!F112:F113,RES_hhdet_in_emi!F116:F117)=0,0,SUM(RES_hhdet_in_emi!F112:F113,RES_hhdet_in_emi!F116:F117)*1000000/SUM(RES_hhdet_in_new!F112:F113,RES_hhdet_in_new!F116:F117))</f>
        <v>0</v>
      </c>
      <c r="G111" s="157">
        <f>IF(SUM(RES_hhdet_in_emi!G112:G113,RES_hhdet_in_emi!G116:G117)=0,0,SUM(RES_hhdet_in_emi!G112:G113,RES_hhdet_in_emi!G116:G117)*1000000/SUM(RES_hhdet_in_new!G112:G113,RES_hhdet_in_new!G116:G117))</f>
        <v>0</v>
      </c>
      <c r="H111" s="157">
        <f>IF(SUM(RES_hhdet_in_emi!H112:H113,RES_hhdet_in_emi!H116:H117)=0,0,SUM(RES_hhdet_in_emi!H112:H113,RES_hhdet_in_emi!H116:H117)*1000000/SUM(RES_hhdet_in_new!H112:H113,RES_hhdet_in_new!H116:H117))</f>
        <v>0</v>
      </c>
      <c r="I111" s="157">
        <f>IF(SUM(RES_hhdet_in_emi!I112:I113,RES_hhdet_in_emi!I116:I117)=0,0,SUM(RES_hhdet_in_emi!I112:I113,RES_hhdet_in_emi!I116:I117)*1000000/SUM(RES_hhdet_in_new!I112:I113,RES_hhdet_in_new!I116:I117))</f>
        <v>0</v>
      </c>
      <c r="J111" s="157">
        <f>IF(SUM(RES_hhdet_in_emi!J112:J113,RES_hhdet_in_emi!J116:J117)=0,0,SUM(RES_hhdet_in_emi!J112:J113,RES_hhdet_in_emi!J116:J117)*1000000/SUM(RES_hhdet_in_new!J112:J113,RES_hhdet_in_new!J116:J117))</f>
        <v>0</v>
      </c>
      <c r="K111" s="157">
        <f>IF(SUM(RES_hhdet_in_emi!K112:K113,RES_hhdet_in_emi!K116:K117)=0,0,SUM(RES_hhdet_in_emi!K112:K113,RES_hhdet_in_emi!K116:K117)*1000000/SUM(RES_hhdet_in_new!K112:K113,RES_hhdet_in_new!K116:K117))</f>
        <v>0</v>
      </c>
      <c r="L111" s="157">
        <f>IF(SUM(RES_hhdet_in_emi!L112:L113,RES_hhdet_in_emi!L116:L117)=0,0,SUM(RES_hhdet_in_emi!L112:L113,RES_hhdet_in_emi!L116:L117)*1000000/SUM(RES_hhdet_in_new!L112:L113,RES_hhdet_in_new!L116:L117))</f>
        <v>0</v>
      </c>
      <c r="M111" s="157">
        <f>IF(SUM(RES_hhdet_in_emi!M112:M113,RES_hhdet_in_emi!M116:M117)=0,0,SUM(RES_hhdet_in_emi!M112:M113,RES_hhdet_in_emi!M116:M117)*1000000/SUM(RES_hhdet_in_new!M112:M113,RES_hhdet_in_new!M116:M117))</f>
        <v>0</v>
      </c>
      <c r="N111" s="157">
        <f>IF(SUM(RES_hhdet_in_emi!N112:N113,RES_hhdet_in_emi!N116:N117)=0,0,SUM(RES_hhdet_in_emi!N112:N113,RES_hhdet_in_emi!N116:N117)*1000000/SUM(RES_hhdet_in_new!N112:N113,RES_hhdet_in_new!N116:N117))</f>
        <v>0</v>
      </c>
      <c r="O111" s="157">
        <f>IF(SUM(RES_hhdet_in_emi!O112:O113,RES_hhdet_in_emi!O116:O117)=0,0,SUM(RES_hhdet_in_emi!O112:O113,RES_hhdet_in_emi!O116:O117)*1000000/SUM(RES_hhdet_in_new!O112:O113,RES_hhdet_in_new!O116:O117))</f>
        <v>0</v>
      </c>
      <c r="P111" s="157">
        <f>IF(SUM(RES_hhdet_in_emi!P112:P113,RES_hhdet_in_emi!P116:P117)=0,0,SUM(RES_hhdet_in_emi!P112:P113,RES_hhdet_in_emi!P116:P117)*1000000/SUM(RES_hhdet_in_new!P112:P113,RES_hhdet_in_new!P116:P117))</f>
        <v>0</v>
      </c>
      <c r="Q111" s="157">
        <f>IF(SUM(RES_hhdet_in_emi!Q112:Q113,RES_hhdet_in_emi!Q116:Q117)=0,0,SUM(RES_hhdet_in_emi!Q112:Q113,RES_hhdet_in_emi!Q116:Q117)*1000000/SUM(RES_hhdet_in_new!Q112:Q113,RES_hhdet_in_new!Q116:Q117))</f>
        <v>0</v>
      </c>
    </row>
    <row r="112" spans="1:17" ht="12" customHeight="1" x14ac:dyDescent="0.25">
      <c r="A112" s="167" t="s">
        <v>152</v>
      </c>
      <c r="B112" s="132"/>
      <c r="C112" s="132">
        <f>IF(RES_hhdet_in_emi!C112=0,0,RES_hhdet_in_emi!C112*1000000/RES_hhdet_in_new!C112)</f>
        <v>0</v>
      </c>
      <c r="D112" s="132">
        <f>IF(RES_hhdet_in_emi!D112=0,0,RES_hhdet_in_emi!D112*1000000/RES_hhdet_in_new!D112)</f>
        <v>0</v>
      </c>
      <c r="E112" s="132">
        <f>IF(RES_hhdet_in_emi!E112=0,0,RES_hhdet_in_emi!E112*1000000/RES_hhdet_in_new!E112)</f>
        <v>0</v>
      </c>
      <c r="F112" s="132">
        <f>IF(RES_hhdet_in_emi!F112=0,0,RES_hhdet_in_emi!F112*1000000/RES_hhdet_in_new!F112)</f>
        <v>0</v>
      </c>
      <c r="G112" s="132">
        <f>IF(RES_hhdet_in_emi!G112=0,0,RES_hhdet_in_emi!G112*1000000/RES_hhdet_in_new!G112)</f>
        <v>0</v>
      </c>
      <c r="H112" s="132">
        <f>IF(RES_hhdet_in_emi!H112=0,0,RES_hhdet_in_emi!H112*1000000/RES_hhdet_in_new!H112)</f>
        <v>0</v>
      </c>
      <c r="I112" s="132">
        <f>IF(RES_hhdet_in_emi!I112=0,0,RES_hhdet_in_emi!I112*1000000/RES_hhdet_in_new!I112)</f>
        <v>0</v>
      </c>
      <c r="J112" s="132">
        <f>IF(RES_hhdet_in_emi!J112=0,0,RES_hhdet_in_emi!J112*1000000/RES_hhdet_in_new!J112)</f>
        <v>0</v>
      </c>
      <c r="K112" s="132">
        <f>IF(RES_hhdet_in_emi!K112=0,0,RES_hhdet_in_emi!K112*1000000/RES_hhdet_in_new!K112)</f>
        <v>0</v>
      </c>
      <c r="L112" s="132">
        <f>IF(RES_hhdet_in_emi!L112=0,0,RES_hhdet_in_emi!L112*1000000/RES_hhdet_in_new!L112)</f>
        <v>0</v>
      </c>
      <c r="M112" s="132">
        <f>IF(RES_hhdet_in_emi!M112=0,0,RES_hhdet_in_emi!M112*1000000/RES_hhdet_in_new!M112)</f>
        <v>0</v>
      </c>
      <c r="N112" s="132">
        <f>IF(RES_hhdet_in_emi!N112=0,0,RES_hhdet_in_emi!N112*1000000/RES_hhdet_in_new!N112)</f>
        <v>0</v>
      </c>
      <c r="O112" s="132">
        <f>IF(RES_hhdet_in_emi!O112=0,0,RES_hhdet_in_emi!O112*1000000/RES_hhdet_in_new!O112)</f>
        <v>0</v>
      </c>
      <c r="P112" s="132">
        <f>IF(RES_hhdet_in_emi!P112=0,0,RES_hhdet_in_emi!P112*1000000/RES_hhdet_in_new!P112)</f>
        <v>0</v>
      </c>
      <c r="Q112" s="132">
        <f>IF(RES_hhdet_in_emi!Q112=0,0,RES_hhdet_in_emi!Q112*1000000/RES_hhdet_in_new!Q112)</f>
        <v>0</v>
      </c>
    </row>
    <row r="113" spans="1:17" ht="12" customHeight="1" x14ac:dyDescent="0.25">
      <c r="A113" s="167" t="s">
        <v>151</v>
      </c>
      <c r="B113" s="132"/>
      <c r="C113" s="132">
        <f>IF(RES_hhdet_in_emi!C113=0,0,RES_hhdet_in_emi!C113*1000000/RES_hhdet_in_new!C113)</f>
        <v>0</v>
      </c>
      <c r="D113" s="132">
        <f>IF(RES_hhdet_in_emi!D113=0,0,RES_hhdet_in_emi!D113*1000000/RES_hhdet_in_new!D113)</f>
        <v>0</v>
      </c>
      <c r="E113" s="132">
        <f>IF(RES_hhdet_in_emi!E113=0,0,RES_hhdet_in_emi!E113*1000000/RES_hhdet_in_new!E113)</f>
        <v>0</v>
      </c>
      <c r="F113" s="132">
        <f>IF(RES_hhdet_in_emi!F113=0,0,RES_hhdet_in_emi!F113*1000000/RES_hhdet_in_new!F113)</f>
        <v>0</v>
      </c>
      <c r="G113" s="132">
        <f>IF(RES_hhdet_in_emi!G113=0,0,RES_hhdet_in_emi!G113*1000000/RES_hhdet_in_new!G113)</f>
        <v>0</v>
      </c>
      <c r="H113" s="132">
        <f>IF(RES_hhdet_in_emi!H113=0,0,RES_hhdet_in_emi!H113*1000000/RES_hhdet_in_new!H113)</f>
        <v>0</v>
      </c>
      <c r="I113" s="132">
        <f>IF(RES_hhdet_in_emi!I113=0,0,RES_hhdet_in_emi!I113*1000000/RES_hhdet_in_new!I113)</f>
        <v>0</v>
      </c>
      <c r="J113" s="132">
        <f>IF(RES_hhdet_in_emi!J113=0,0,RES_hhdet_in_emi!J113*1000000/RES_hhdet_in_new!J113)</f>
        <v>0</v>
      </c>
      <c r="K113" s="132">
        <f>IF(RES_hhdet_in_emi!K113=0,0,RES_hhdet_in_emi!K113*1000000/RES_hhdet_in_new!K113)</f>
        <v>0</v>
      </c>
      <c r="L113" s="132">
        <f>IF(RES_hhdet_in_emi!L113=0,0,RES_hhdet_in_emi!L113*1000000/RES_hhdet_in_new!L113)</f>
        <v>0</v>
      </c>
      <c r="M113" s="132">
        <f>IF(RES_hhdet_in_emi!M113=0,0,RES_hhdet_in_emi!M113*1000000/RES_hhdet_in_new!M113)</f>
        <v>0</v>
      </c>
      <c r="N113" s="132">
        <f>IF(RES_hhdet_in_emi!N113=0,0,RES_hhdet_in_emi!N113*1000000/RES_hhdet_in_new!N113)</f>
        <v>0</v>
      </c>
      <c r="O113" s="132">
        <f>IF(RES_hhdet_in_emi!O113=0,0,RES_hhdet_in_emi!O113*1000000/RES_hhdet_in_new!O113)</f>
        <v>0</v>
      </c>
      <c r="P113" s="132">
        <f>IF(RES_hhdet_in_emi!P113=0,0,RES_hhdet_in_emi!P113*1000000/RES_hhdet_in_new!P113)</f>
        <v>0</v>
      </c>
      <c r="Q113" s="132">
        <f>IF(RES_hhdet_in_emi!Q113=0,0,RES_hhdet_in_emi!Q113*1000000/RES_hhdet_in_new!Q113)</f>
        <v>0</v>
      </c>
    </row>
    <row r="114" spans="1:17" ht="12" customHeight="1" x14ac:dyDescent="0.25">
      <c r="A114" s="166" t="s">
        <v>79</v>
      </c>
      <c r="B114" s="165"/>
      <c r="C114" s="165">
        <f>IF(RES_hhdet_in_emi!C114=0,0,RES_hhdet_in_emi!C114*1000000/RES_hhdet_in_new!C113)</f>
        <v>0</v>
      </c>
      <c r="D114" s="165">
        <f>IF(RES_hhdet_in_emi!D114=0,0,RES_hhdet_in_emi!D114*1000000/RES_hhdet_in_new!D113)</f>
        <v>0</v>
      </c>
      <c r="E114" s="165">
        <f>IF(RES_hhdet_in_emi!E114=0,0,RES_hhdet_in_emi!E114*1000000/RES_hhdet_in_new!E113)</f>
        <v>0</v>
      </c>
      <c r="F114" s="165">
        <f>IF(RES_hhdet_in_emi!F114=0,0,RES_hhdet_in_emi!F114*1000000/RES_hhdet_in_new!F113)</f>
        <v>0</v>
      </c>
      <c r="G114" s="165">
        <f>IF(RES_hhdet_in_emi!G114=0,0,RES_hhdet_in_emi!G114*1000000/RES_hhdet_in_new!G113)</f>
        <v>0</v>
      </c>
      <c r="H114" s="165">
        <f>IF(RES_hhdet_in_emi!H114=0,0,RES_hhdet_in_emi!H114*1000000/RES_hhdet_in_new!H113)</f>
        <v>0</v>
      </c>
      <c r="I114" s="165">
        <f>IF(RES_hhdet_in_emi!I114=0,0,RES_hhdet_in_emi!I114*1000000/RES_hhdet_in_new!I113)</f>
        <v>0</v>
      </c>
      <c r="J114" s="165">
        <f>IF(RES_hhdet_in_emi!J114=0,0,RES_hhdet_in_emi!J114*1000000/RES_hhdet_in_new!J113)</f>
        <v>0</v>
      </c>
      <c r="K114" s="165">
        <f>IF(RES_hhdet_in_emi!K114=0,0,RES_hhdet_in_emi!K114*1000000/RES_hhdet_in_new!K113)</f>
        <v>0</v>
      </c>
      <c r="L114" s="165">
        <f>IF(RES_hhdet_in_emi!L114=0,0,RES_hhdet_in_emi!L114*1000000/RES_hhdet_in_new!L113)</f>
        <v>0</v>
      </c>
      <c r="M114" s="165">
        <f>IF(RES_hhdet_in_emi!M114=0,0,RES_hhdet_in_emi!M114*1000000/RES_hhdet_in_new!M113)</f>
        <v>0</v>
      </c>
      <c r="N114" s="165">
        <f>IF(RES_hhdet_in_emi!N114=0,0,RES_hhdet_in_emi!N114*1000000/RES_hhdet_in_new!N113)</f>
        <v>0</v>
      </c>
      <c r="O114" s="165">
        <f>IF(RES_hhdet_in_emi!O114=0,0,RES_hhdet_in_emi!O114*1000000/RES_hhdet_in_new!O113)</f>
        <v>0</v>
      </c>
      <c r="P114" s="165">
        <f>IF(RES_hhdet_in_emi!P114=0,0,RES_hhdet_in_emi!P114*1000000/RES_hhdet_in_new!P113)</f>
        <v>0</v>
      </c>
      <c r="Q114" s="165">
        <f>IF(RES_hhdet_in_emi!Q114=0,0,RES_hhdet_in_emi!Q114*1000000/RES_hhdet_in_new!Q113)</f>
        <v>0</v>
      </c>
    </row>
    <row r="115" spans="1:17" ht="12" customHeight="1" x14ac:dyDescent="0.25">
      <c r="A115" s="147" t="s">
        <v>59</v>
      </c>
      <c r="B115" s="164"/>
      <c r="C115" s="164">
        <f>IF(RES_hhdet_in_emi!C115=0,0,RES_hhdet_in_emi!C115*1000000/RES_hhdet_in_new!C113)</f>
        <v>0</v>
      </c>
      <c r="D115" s="164">
        <f>IF(RES_hhdet_in_emi!D115=0,0,RES_hhdet_in_emi!D115*1000000/RES_hhdet_in_new!D113)</f>
        <v>0</v>
      </c>
      <c r="E115" s="164">
        <f>IF(RES_hhdet_in_emi!E115=0,0,RES_hhdet_in_emi!E115*1000000/RES_hhdet_in_new!E113)</f>
        <v>0</v>
      </c>
      <c r="F115" s="164">
        <f>IF(RES_hhdet_in_emi!F115=0,0,RES_hhdet_in_emi!F115*1000000/RES_hhdet_in_new!F113)</f>
        <v>0</v>
      </c>
      <c r="G115" s="164">
        <f>IF(RES_hhdet_in_emi!G115=0,0,RES_hhdet_in_emi!G115*1000000/RES_hhdet_in_new!G113)</f>
        <v>0</v>
      </c>
      <c r="H115" s="164">
        <f>IF(RES_hhdet_in_emi!H115=0,0,RES_hhdet_in_emi!H115*1000000/RES_hhdet_in_new!H113)</f>
        <v>0</v>
      </c>
      <c r="I115" s="164">
        <f>IF(RES_hhdet_in_emi!I115=0,0,RES_hhdet_in_emi!I115*1000000/RES_hhdet_in_new!I113)</f>
        <v>0</v>
      </c>
      <c r="J115" s="164">
        <f>IF(RES_hhdet_in_emi!J115=0,0,RES_hhdet_in_emi!J115*1000000/RES_hhdet_in_new!J113)</f>
        <v>0</v>
      </c>
      <c r="K115" s="164">
        <f>IF(RES_hhdet_in_emi!K115=0,0,RES_hhdet_in_emi!K115*1000000/RES_hhdet_in_new!K113)</f>
        <v>0</v>
      </c>
      <c r="L115" s="164">
        <f>IF(RES_hhdet_in_emi!L115=0,0,RES_hhdet_in_emi!L115*1000000/RES_hhdet_in_new!L113)</f>
        <v>0</v>
      </c>
      <c r="M115" s="164">
        <f>IF(RES_hhdet_in_emi!M115=0,0,RES_hhdet_in_emi!M115*1000000/RES_hhdet_in_new!M113)</f>
        <v>0</v>
      </c>
      <c r="N115" s="164">
        <f>IF(RES_hhdet_in_emi!N115=0,0,RES_hhdet_in_emi!N115*1000000/RES_hhdet_in_new!N113)</f>
        <v>0</v>
      </c>
      <c r="O115" s="164">
        <f>IF(RES_hhdet_in_emi!O115=0,0,RES_hhdet_in_emi!O115*1000000/RES_hhdet_in_new!O113)</f>
        <v>0</v>
      </c>
      <c r="P115" s="164">
        <f>IF(RES_hhdet_in_emi!P115=0,0,RES_hhdet_in_emi!P115*1000000/RES_hhdet_in_new!P113)</f>
        <v>0</v>
      </c>
      <c r="Q115" s="164">
        <f>IF(RES_hhdet_in_emi!Q115=0,0,RES_hhdet_in_emi!Q115*1000000/RES_hhdet_in_new!Q113)</f>
        <v>0</v>
      </c>
    </row>
    <row r="116" spans="1:17" ht="12" customHeight="1" x14ac:dyDescent="0.25">
      <c r="A116" s="163" t="s">
        <v>142</v>
      </c>
      <c r="B116" s="162"/>
      <c r="C116" s="162">
        <f>IF(RES_hhdet_in_emi!C116=0,0,RES_hhdet_in_emi!C116*1000000/RES_hhdet_in_new!C116)</f>
        <v>0</v>
      </c>
      <c r="D116" s="162">
        <f>IF(RES_hhdet_in_emi!D116=0,0,RES_hhdet_in_emi!D116*1000000/RES_hhdet_in_new!D116)</f>
        <v>0</v>
      </c>
      <c r="E116" s="162">
        <f>IF(RES_hhdet_in_emi!E116=0,0,RES_hhdet_in_emi!E116*1000000/RES_hhdet_in_new!E116)</f>
        <v>0</v>
      </c>
      <c r="F116" s="162">
        <f>IF(RES_hhdet_in_emi!F116=0,0,RES_hhdet_in_emi!F116*1000000/RES_hhdet_in_new!F116)</f>
        <v>0</v>
      </c>
      <c r="G116" s="162">
        <f>IF(RES_hhdet_in_emi!G116=0,0,RES_hhdet_in_emi!G116*1000000/RES_hhdet_in_new!G116)</f>
        <v>0</v>
      </c>
      <c r="H116" s="162">
        <f>IF(RES_hhdet_in_emi!H116=0,0,RES_hhdet_in_emi!H116*1000000/RES_hhdet_in_new!H116)</f>
        <v>0</v>
      </c>
      <c r="I116" s="162">
        <f>IF(RES_hhdet_in_emi!I116=0,0,RES_hhdet_in_emi!I116*1000000/RES_hhdet_in_new!I116)</f>
        <v>0</v>
      </c>
      <c r="J116" s="162">
        <f>IF(RES_hhdet_in_emi!J116=0,0,RES_hhdet_in_emi!J116*1000000/RES_hhdet_in_new!J116)</f>
        <v>0</v>
      </c>
      <c r="K116" s="162">
        <f>IF(RES_hhdet_in_emi!K116=0,0,RES_hhdet_in_emi!K116*1000000/RES_hhdet_in_new!K116)</f>
        <v>0</v>
      </c>
      <c r="L116" s="162">
        <f>IF(RES_hhdet_in_emi!L116=0,0,RES_hhdet_in_emi!L116*1000000/RES_hhdet_in_new!L116)</f>
        <v>0</v>
      </c>
      <c r="M116" s="162">
        <f>IF(RES_hhdet_in_emi!M116=0,0,RES_hhdet_in_emi!M116*1000000/RES_hhdet_in_new!M116)</f>
        <v>0</v>
      </c>
      <c r="N116" s="162">
        <f>IF(RES_hhdet_in_emi!N116=0,0,RES_hhdet_in_emi!N116*1000000/RES_hhdet_in_new!N116)</f>
        <v>0</v>
      </c>
      <c r="O116" s="162">
        <f>IF(RES_hhdet_in_emi!O116=0,0,RES_hhdet_in_emi!O116*1000000/RES_hhdet_in_new!O116)</f>
        <v>0</v>
      </c>
      <c r="P116" s="162">
        <f>IF(RES_hhdet_in_emi!P116=0,0,RES_hhdet_in_emi!P116*1000000/RES_hhdet_in_new!P116)</f>
        <v>0</v>
      </c>
      <c r="Q116" s="162">
        <f>IF(RES_hhdet_in_emi!Q116=0,0,RES_hhdet_in_emi!Q116*1000000/RES_hhdet_in_new!Q116)</f>
        <v>0</v>
      </c>
    </row>
    <row r="117" spans="1:17" ht="12" customHeight="1" x14ac:dyDescent="0.25">
      <c r="A117" s="161" t="s">
        <v>141</v>
      </c>
      <c r="B117" s="160"/>
      <c r="C117" s="160">
        <f>IF(RES_hhdet_in_emi!C117=0,0,RES_hhdet_in_emi!C117*1000000/RES_hhdet_in_new!C117)</f>
        <v>0</v>
      </c>
      <c r="D117" s="160">
        <f>IF(RES_hhdet_in_emi!D117=0,0,RES_hhdet_in_emi!D117*1000000/RES_hhdet_in_new!D117)</f>
        <v>0</v>
      </c>
      <c r="E117" s="160">
        <f>IF(RES_hhdet_in_emi!E117=0,0,RES_hhdet_in_emi!E117*1000000/RES_hhdet_in_new!E117)</f>
        <v>0</v>
      </c>
      <c r="F117" s="160">
        <f>IF(RES_hhdet_in_emi!F117=0,0,RES_hhdet_in_emi!F117*1000000/RES_hhdet_in_new!F117)</f>
        <v>0</v>
      </c>
      <c r="G117" s="160">
        <f>IF(RES_hhdet_in_emi!G117=0,0,RES_hhdet_in_emi!G117*1000000/RES_hhdet_in_new!G117)</f>
        <v>0</v>
      </c>
      <c r="H117" s="160">
        <f>IF(RES_hhdet_in_emi!H117=0,0,RES_hhdet_in_emi!H117*1000000/RES_hhdet_in_new!H117)</f>
        <v>0</v>
      </c>
      <c r="I117" s="160">
        <f>IF(RES_hhdet_in_emi!I117=0,0,RES_hhdet_in_emi!I117*1000000/RES_hhdet_in_new!I117)</f>
        <v>0</v>
      </c>
      <c r="J117" s="160">
        <f>IF(RES_hhdet_in_emi!J117=0,0,RES_hhdet_in_emi!J117*1000000/RES_hhdet_in_new!J117)</f>
        <v>0</v>
      </c>
      <c r="K117" s="160">
        <f>IF(RES_hhdet_in_emi!K117=0,0,RES_hhdet_in_emi!K117*1000000/RES_hhdet_in_new!K117)</f>
        <v>0</v>
      </c>
      <c r="L117" s="160">
        <f>IF(RES_hhdet_in_emi!L117=0,0,RES_hhdet_in_emi!L117*1000000/RES_hhdet_in_new!L117)</f>
        <v>0</v>
      </c>
      <c r="M117" s="160">
        <f>IF(RES_hhdet_in_emi!M117=0,0,RES_hhdet_in_emi!M117*1000000/RES_hhdet_in_new!M117)</f>
        <v>0</v>
      </c>
      <c r="N117" s="160">
        <f>IF(RES_hhdet_in_emi!N117=0,0,RES_hhdet_in_emi!N117*1000000/RES_hhdet_in_new!N117)</f>
        <v>0</v>
      </c>
      <c r="O117" s="160">
        <f>IF(RES_hhdet_in_emi!O117=0,0,RES_hhdet_in_emi!O117*1000000/RES_hhdet_in_new!O117)</f>
        <v>0</v>
      </c>
      <c r="P117" s="160">
        <f>IF(RES_hhdet_in_emi!P117=0,0,RES_hhdet_in_emi!P117*1000000/RES_hhdet_in_new!P117)</f>
        <v>0</v>
      </c>
      <c r="Q117" s="160">
        <f>IF(RES_hhdet_in_emi!Q117=0,0,RES_hhdet_in_emi!Q117*1000000/RES_hhdet_in_new!Q117)</f>
        <v>0</v>
      </c>
    </row>
    <row r="118" spans="1:17" ht="12" customHeight="1" x14ac:dyDescent="0.25">
      <c r="A118" s="148" t="s">
        <v>60</v>
      </c>
      <c r="B118" s="156"/>
      <c r="C118" s="156">
        <f>IF(RES_hhdet_in_emi!C118=0,0,RES_hhdet_in_emi!C118*1000000/RES_hhdet_in_new!C117)</f>
        <v>0</v>
      </c>
      <c r="D118" s="156">
        <f>IF(RES_hhdet_in_emi!D118=0,0,RES_hhdet_in_emi!D118*1000000/RES_hhdet_in_new!D117)</f>
        <v>0</v>
      </c>
      <c r="E118" s="156">
        <f>IF(RES_hhdet_in_emi!E118=0,0,RES_hhdet_in_emi!E118*1000000/RES_hhdet_in_new!E117)</f>
        <v>0</v>
      </c>
      <c r="F118" s="156">
        <f>IF(RES_hhdet_in_emi!F118=0,0,RES_hhdet_in_emi!F118*1000000/RES_hhdet_in_new!F117)</f>
        <v>0</v>
      </c>
      <c r="G118" s="156">
        <f>IF(RES_hhdet_in_emi!G118=0,0,RES_hhdet_in_emi!G118*1000000/RES_hhdet_in_new!G117)</f>
        <v>0</v>
      </c>
      <c r="H118" s="156">
        <f>IF(RES_hhdet_in_emi!H118=0,0,RES_hhdet_in_emi!H118*1000000/RES_hhdet_in_new!H117)</f>
        <v>0</v>
      </c>
      <c r="I118" s="156">
        <f>IF(RES_hhdet_in_emi!I118=0,0,RES_hhdet_in_emi!I118*1000000/RES_hhdet_in_new!I117)</f>
        <v>0</v>
      </c>
      <c r="J118" s="156">
        <f>IF(RES_hhdet_in_emi!J118=0,0,RES_hhdet_in_emi!J118*1000000/RES_hhdet_in_new!J117)</f>
        <v>0</v>
      </c>
      <c r="K118" s="156">
        <f>IF(RES_hhdet_in_emi!K118=0,0,RES_hhdet_in_emi!K118*1000000/RES_hhdet_in_new!K117)</f>
        <v>0</v>
      </c>
      <c r="L118" s="156">
        <f>IF(RES_hhdet_in_emi!L118=0,0,RES_hhdet_in_emi!L118*1000000/RES_hhdet_in_new!L117)</f>
        <v>0</v>
      </c>
      <c r="M118" s="156">
        <f>IF(RES_hhdet_in_emi!M118=0,0,RES_hhdet_in_emi!M118*1000000/RES_hhdet_in_new!M117)</f>
        <v>0</v>
      </c>
      <c r="N118" s="156">
        <f>IF(RES_hhdet_in_emi!N118=0,0,RES_hhdet_in_emi!N118*1000000/RES_hhdet_in_new!N117)</f>
        <v>0</v>
      </c>
      <c r="O118" s="156">
        <f>IF(RES_hhdet_in_emi!O118=0,0,RES_hhdet_in_emi!O118*1000000/RES_hhdet_in_new!O117)</f>
        <v>0</v>
      </c>
      <c r="P118" s="156">
        <f>IF(RES_hhdet_in_emi!P118=0,0,RES_hhdet_in_emi!P118*1000000/RES_hhdet_in_new!P117)</f>
        <v>0</v>
      </c>
      <c r="Q118" s="156">
        <f>IF(RES_hhdet_in_emi!Q118=0,0,RES_hhdet_in_emi!Q118*1000000/RES_hhdet_in_new!Q117)</f>
        <v>0</v>
      </c>
    </row>
    <row r="119" spans="1:17" ht="12" customHeight="1" x14ac:dyDescent="0.25">
      <c r="A119" s="148" t="s">
        <v>59</v>
      </c>
      <c r="B119" s="156"/>
      <c r="C119" s="156">
        <f>IF(RES_hhdet_in_emi!C119=0,0,RES_hhdet_in_emi!C119*1000000/RES_hhdet_in_new!C117)</f>
        <v>0</v>
      </c>
      <c r="D119" s="156">
        <f>IF(RES_hhdet_in_emi!D119=0,0,RES_hhdet_in_emi!D119*1000000/RES_hhdet_in_new!D117)</f>
        <v>0</v>
      </c>
      <c r="E119" s="156">
        <f>IF(RES_hhdet_in_emi!E119=0,0,RES_hhdet_in_emi!E119*1000000/RES_hhdet_in_new!E117)</f>
        <v>0</v>
      </c>
      <c r="F119" s="156">
        <f>IF(RES_hhdet_in_emi!F119=0,0,RES_hhdet_in_emi!F119*1000000/RES_hhdet_in_new!F117)</f>
        <v>0</v>
      </c>
      <c r="G119" s="156">
        <f>IF(RES_hhdet_in_emi!G119=0,0,RES_hhdet_in_emi!G119*1000000/RES_hhdet_in_new!G117)</f>
        <v>0</v>
      </c>
      <c r="H119" s="156">
        <f>IF(RES_hhdet_in_emi!H119=0,0,RES_hhdet_in_emi!H119*1000000/RES_hhdet_in_new!H117)</f>
        <v>0</v>
      </c>
      <c r="I119" s="156">
        <f>IF(RES_hhdet_in_emi!I119=0,0,RES_hhdet_in_emi!I119*1000000/RES_hhdet_in_new!I117)</f>
        <v>0</v>
      </c>
      <c r="J119" s="156">
        <f>IF(RES_hhdet_in_emi!J119=0,0,RES_hhdet_in_emi!J119*1000000/RES_hhdet_in_new!J117)</f>
        <v>0</v>
      </c>
      <c r="K119" s="156">
        <f>IF(RES_hhdet_in_emi!K119=0,0,RES_hhdet_in_emi!K119*1000000/RES_hhdet_in_new!K117)</f>
        <v>0</v>
      </c>
      <c r="L119" s="156">
        <f>IF(RES_hhdet_in_emi!L119=0,0,RES_hhdet_in_emi!L119*1000000/RES_hhdet_in_new!L117)</f>
        <v>0</v>
      </c>
      <c r="M119" s="156">
        <f>IF(RES_hhdet_in_emi!M119=0,0,RES_hhdet_in_emi!M119*1000000/RES_hhdet_in_new!M117)</f>
        <v>0</v>
      </c>
      <c r="N119" s="156">
        <f>IF(RES_hhdet_in_emi!N119=0,0,RES_hhdet_in_emi!N119*1000000/RES_hhdet_in_new!N117)</f>
        <v>0</v>
      </c>
      <c r="O119" s="156">
        <f>IF(RES_hhdet_in_emi!O119=0,0,RES_hhdet_in_emi!O119*1000000/RES_hhdet_in_new!O117)</f>
        <v>0</v>
      </c>
      <c r="P119" s="156">
        <f>IF(RES_hhdet_in_emi!P119=0,0,RES_hhdet_in_emi!P119*1000000/RES_hhdet_in_new!P117)</f>
        <v>0</v>
      </c>
      <c r="Q119" s="156">
        <f>IF(RES_hhdet_in_emi!Q119=0,0,RES_hhdet_in_emi!Q119*1000000/RES_hhdet_in_new!Q117)</f>
        <v>0</v>
      </c>
    </row>
    <row r="120" spans="1:17" ht="12" customHeight="1" x14ac:dyDescent="0.25">
      <c r="A120" s="158" t="s">
        <v>62</v>
      </c>
      <c r="B120" s="157"/>
      <c r="C120" s="157">
        <f>IF(SUM(RES_hhdet_in_emi!C121:C122)=0,0,SUM(RES_hhdet_in_emi!C121:C122)*1000000/SUM(RES_hhdet_in_new!C121:C122))</f>
        <v>0</v>
      </c>
      <c r="D120" s="157">
        <f>IF(SUM(RES_hhdet_in_emi!D121:D122)=0,0,SUM(RES_hhdet_in_emi!D121:D122)*1000000/SUM(RES_hhdet_in_new!D121:D122))</f>
        <v>0</v>
      </c>
      <c r="E120" s="157">
        <f>IF(SUM(RES_hhdet_in_emi!E121:E122)=0,0,SUM(RES_hhdet_in_emi!E121:E122)*1000000/SUM(RES_hhdet_in_new!E121:E122))</f>
        <v>0</v>
      </c>
      <c r="F120" s="157">
        <f>IF(SUM(RES_hhdet_in_emi!F121:F122)=0,0,SUM(RES_hhdet_in_emi!F121:F122)*1000000/SUM(RES_hhdet_in_new!F121:F122))</f>
        <v>0</v>
      </c>
      <c r="G120" s="157">
        <f>IF(SUM(RES_hhdet_in_emi!G121:G122)=0,0,SUM(RES_hhdet_in_emi!G121:G122)*1000000/SUM(RES_hhdet_in_new!G121:G122))</f>
        <v>0</v>
      </c>
      <c r="H120" s="157">
        <f>IF(SUM(RES_hhdet_in_emi!H121:H122)=0,0,SUM(RES_hhdet_in_emi!H121:H122)*1000000/SUM(RES_hhdet_in_new!H121:H122))</f>
        <v>0</v>
      </c>
      <c r="I120" s="157">
        <f>IF(SUM(RES_hhdet_in_emi!I121:I122)=0,0,SUM(RES_hhdet_in_emi!I121:I122)*1000000/SUM(RES_hhdet_in_new!I121:I122))</f>
        <v>0</v>
      </c>
      <c r="J120" s="157">
        <f>IF(SUM(RES_hhdet_in_emi!J121:J122)=0,0,SUM(RES_hhdet_in_emi!J121:J122)*1000000/SUM(RES_hhdet_in_new!J121:J122))</f>
        <v>0</v>
      </c>
      <c r="K120" s="157">
        <f>IF(SUM(RES_hhdet_in_emi!K121:K122)=0,0,SUM(RES_hhdet_in_emi!K121:K122)*1000000/SUM(RES_hhdet_in_new!K121:K122))</f>
        <v>0</v>
      </c>
      <c r="L120" s="157">
        <f>IF(SUM(RES_hhdet_in_emi!L121:L122)=0,0,SUM(RES_hhdet_in_emi!L121:L122)*1000000/SUM(RES_hhdet_in_new!L121:L122))</f>
        <v>0</v>
      </c>
      <c r="M120" s="157">
        <f>IF(SUM(RES_hhdet_in_emi!M121:M122)=0,0,SUM(RES_hhdet_in_emi!M121:M122)*1000000/SUM(RES_hhdet_in_new!M121:M122))</f>
        <v>0</v>
      </c>
      <c r="N120" s="157">
        <f>IF(SUM(RES_hhdet_in_emi!N121:N122)=0,0,SUM(RES_hhdet_in_emi!N121:N122)*1000000/SUM(RES_hhdet_in_new!N121:N122))</f>
        <v>0</v>
      </c>
      <c r="O120" s="157">
        <f>IF(SUM(RES_hhdet_in_emi!O121:O122)=0,0,SUM(RES_hhdet_in_emi!O121:O122)*1000000/SUM(RES_hhdet_in_new!O121:O122))</f>
        <v>0</v>
      </c>
      <c r="P120" s="157">
        <f>IF(SUM(RES_hhdet_in_emi!P121:P122)=0,0,SUM(RES_hhdet_in_emi!P121:P122)*1000000/SUM(RES_hhdet_in_new!P121:P122))</f>
        <v>0</v>
      </c>
      <c r="Q120" s="157">
        <f>IF(SUM(RES_hhdet_in_emi!Q121:Q122)=0,0,SUM(RES_hhdet_in_emi!Q121:Q122)*1000000/SUM(RES_hhdet_in_new!Q121:Q122))</f>
        <v>0</v>
      </c>
    </row>
    <row r="121" spans="1:17" ht="12" customHeight="1" x14ac:dyDescent="0.25">
      <c r="A121" s="23" t="s">
        <v>57</v>
      </c>
      <c r="B121" s="156"/>
      <c r="C121" s="156">
        <f>IF(RES_hhdet_in_emi!C121=0,0,RES_hhdet_in_emi!C121*1000000/RES_hhdet_in_new!C121)</f>
        <v>0</v>
      </c>
      <c r="D121" s="156">
        <f>IF(RES_hhdet_in_emi!D121=0,0,RES_hhdet_in_emi!D121*1000000/RES_hhdet_in_new!D121)</f>
        <v>0</v>
      </c>
      <c r="E121" s="156">
        <f>IF(RES_hhdet_in_emi!E121=0,0,RES_hhdet_in_emi!E121*1000000/RES_hhdet_in_new!E121)</f>
        <v>0</v>
      </c>
      <c r="F121" s="156">
        <f>IF(RES_hhdet_in_emi!F121=0,0,RES_hhdet_in_emi!F121*1000000/RES_hhdet_in_new!F121)</f>
        <v>0</v>
      </c>
      <c r="G121" s="156">
        <f>IF(RES_hhdet_in_emi!G121=0,0,RES_hhdet_in_emi!G121*1000000/RES_hhdet_in_new!G121)</f>
        <v>0</v>
      </c>
      <c r="H121" s="156">
        <f>IF(RES_hhdet_in_emi!H121=0,0,RES_hhdet_in_emi!H121*1000000/RES_hhdet_in_new!H121)</f>
        <v>0</v>
      </c>
      <c r="I121" s="156">
        <f>IF(RES_hhdet_in_emi!I121=0,0,RES_hhdet_in_emi!I121*1000000/RES_hhdet_in_new!I121)</f>
        <v>0</v>
      </c>
      <c r="J121" s="156">
        <f>IF(RES_hhdet_in_emi!J121=0,0,RES_hhdet_in_emi!J121*1000000/RES_hhdet_in_new!J121)</f>
        <v>0</v>
      </c>
      <c r="K121" s="156">
        <f>IF(RES_hhdet_in_emi!K121=0,0,RES_hhdet_in_emi!K121*1000000/RES_hhdet_in_new!K121)</f>
        <v>0</v>
      </c>
      <c r="L121" s="156">
        <f>IF(RES_hhdet_in_emi!L121=0,0,RES_hhdet_in_emi!L121*1000000/RES_hhdet_in_new!L121)</f>
        <v>0</v>
      </c>
      <c r="M121" s="156">
        <f>IF(RES_hhdet_in_emi!M121=0,0,RES_hhdet_in_emi!M121*1000000/RES_hhdet_in_new!M121)</f>
        <v>0</v>
      </c>
      <c r="N121" s="156">
        <f>IF(RES_hhdet_in_emi!N121=0,0,RES_hhdet_in_emi!N121*1000000/RES_hhdet_in_new!N121)</f>
        <v>0</v>
      </c>
      <c r="O121" s="156">
        <f>IF(RES_hhdet_in_emi!O121=0,0,RES_hhdet_in_emi!O121*1000000/RES_hhdet_in_new!O121)</f>
        <v>0</v>
      </c>
      <c r="P121" s="156">
        <f>IF(RES_hhdet_in_emi!P121=0,0,RES_hhdet_in_emi!P121*1000000/RES_hhdet_in_new!P121)</f>
        <v>0</v>
      </c>
      <c r="Q121" s="156">
        <f>IF(RES_hhdet_in_emi!Q121=0,0,RES_hhdet_in_emi!Q121*1000000/RES_hhdet_in_new!Q121)</f>
        <v>0</v>
      </c>
    </row>
    <row r="122" spans="1:17" ht="12" customHeight="1" x14ac:dyDescent="0.25">
      <c r="A122" s="29" t="s">
        <v>140</v>
      </c>
      <c r="B122" s="57"/>
      <c r="C122" s="57">
        <f>IF(RES_hhdet_in_emi!C122=0,0,RES_hhdet_in_emi!C122*1000000/RES_hhdet_in_new!C122)</f>
        <v>0</v>
      </c>
      <c r="D122" s="57">
        <f>IF(RES_hhdet_in_emi!D122=0,0,RES_hhdet_in_emi!D122*1000000/RES_hhdet_in_new!D122)</f>
        <v>0</v>
      </c>
      <c r="E122" s="57">
        <f>IF(RES_hhdet_in_emi!E122=0,0,RES_hhdet_in_emi!E122*1000000/RES_hhdet_in_new!E122)</f>
        <v>0</v>
      </c>
      <c r="F122" s="57">
        <f>IF(RES_hhdet_in_emi!F122=0,0,RES_hhdet_in_emi!F122*1000000/RES_hhdet_in_new!F122)</f>
        <v>0</v>
      </c>
      <c r="G122" s="57">
        <f>IF(RES_hhdet_in_emi!G122=0,0,RES_hhdet_in_emi!G122*1000000/RES_hhdet_in_new!G122)</f>
        <v>0</v>
      </c>
      <c r="H122" s="57">
        <f>IF(RES_hhdet_in_emi!H122=0,0,RES_hhdet_in_emi!H122*1000000/RES_hhdet_in_new!H122)</f>
        <v>0</v>
      </c>
      <c r="I122" s="57">
        <f>IF(RES_hhdet_in_emi!I122=0,0,RES_hhdet_in_emi!I122*1000000/RES_hhdet_in_new!I122)</f>
        <v>0</v>
      </c>
      <c r="J122" s="57">
        <f>IF(RES_hhdet_in_emi!J122=0,0,RES_hhdet_in_emi!J122*1000000/RES_hhdet_in_new!J122)</f>
        <v>0</v>
      </c>
      <c r="K122" s="57">
        <f>IF(RES_hhdet_in_emi!K122=0,0,RES_hhdet_in_emi!K122*1000000/RES_hhdet_in_new!K122)</f>
        <v>0</v>
      </c>
      <c r="L122" s="57">
        <f>IF(RES_hhdet_in_emi!L122=0,0,RES_hhdet_in_emi!L122*1000000/RES_hhdet_in_new!L122)</f>
        <v>0</v>
      </c>
      <c r="M122" s="57">
        <f>IF(RES_hhdet_in_emi!M122=0,0,RES_hhdet_in_emi!M122*1000000/RES_hhdet_in_new!M122)</f>
        <v>0</v>
      </c>
      <c r="N122" s="57">
        <f>IF(RES_hhdet_in_emi!N122=0,0,RES_hhdet_in_emi!N122*1000000/RES_hhdet_in_new!N122)</f>
        <v>0</v>
      </c>
      <c r="O122" s="57">
        <f>IF(RES_hhdet_in_emi!O122=0,0,RES_hhdet_in_emi!O122*1000000/RES_hhdet_in_new!O122)</f>
        <v>0</v>
      </c>
      <c r="P122" s="57">
        <f>IF(RES_hhdet_in_emi!P122=0,0,RES_hhdet_in_emi!P122*1000000/RES_hhdet_in_new!P122)</f>
        <v>0</v>
      </c>
      <c r="Q122" s="57">
        <f>IF(RES_hhdet_in_emi!Q122=0,0,RES_hhdet_in_emi!Q122*1000000/RES_hhdet_in_new!Q122)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68">
        <f t="shared" ref="C124" si="102">SUM(C125,C128,C130,C139)</f>
        <v>0</v>
      </c>
      <c r="D124" s="168">
        <f t="shared" ref="D124" si="103">SUM(D125,D128,D130,D139)</f>
        <v>0</v>
      </c>
      <c r="E124" s="168">
        <f t="shared" ref="E124" si="104">SUM(E125,E128,E130,E139)</f>
        <v>0</v>
      </c>
      <c r="F124" s="168">
        <f t="shared" ref="F124" si="105">SUM(F125,F128,F130,F139)</f>
        <v>0</v>
      </c>
      <c r="G124" s="168">
        <f t="shared" ref="G124" si="106">SUM(G125,G128,G130,G139)</f>
        <v>0</v>
      </c>
      <c r="H124" s="168">
        <f t="shared" ref="H124" si="107">SUM(H125,H128,H130,H139)</f>
        <v>0</v>
      </c>
      <c r="I124" s="168">
        <f t="shared" ref="I124" si="108">SUM(I125,I128,I130,I139)</f>
        <v>0</v>
      </c>
      <c r="J124" s="168">
        <f t="shared" ref="J124" si="109">SUM(J125,J128,J130,J139)</f>
        <v>0</v>
      </c>
      <c r="K124" s="168">
        <f t="shared" ref="K124" si="110">SUM(K125,K128,K130,K139)</f>
        <v>0</v>
      </c>
      <c r="L124" s="168">
        <f t="shared" ref="L124" si="111">SUM(L125,L128,L130,L139)</f>
        <v>0</v>
      </c>
      <c r="M124" s="168">
        <f t="shared" ref="M124" si="112">SUM(M125,M128,M130,M139)</f>
        <v>0</v>
      </c>
      <c r="N124" s="168">
        <f t="shared" ref="N124" si="113">SUM(N125,N128,N130,N139)</f>
        <v>0</v>
      </c>
      <c r="O124" s="168">
        <f t="shared" ref="O124" si="114">SUM(O125,O128,O130,O139)</f>
        <v>0</v>
      </c>
      <c r="P124" s="168">
        <f t="shared" ref="P124" si="115">SUM(P125,P128,P130,P139)</f>
        <v>0</v>
      </c>
      <c r="Q124" s="168">
        <f t="shared" ref="Q124" si="116">SUM(Q125,Q128,Q130,Q139)</f>
        <v>0</v>
      </c>
    </row>
    <row r="125" spans="1:17" ht="12.95" customHeight="1" x14ac:dyDescent="0.25">
      <c r="A125" s="158" t="s">
        <v>65</v>
      </c>
      <c r="B125" s="157"/>
      <c r="C125" s="157">
        <f t="shared" ref="C125:Q125" si="117">SUM(C126:C127)</f>
        <v>0</v>
      </c>
      <c r="D125" s="157">
        <f t="shared" si="117"/>
        <v>0</v>
      </c>
      <c r="E125" s="157">
        <f t="shared" si="117"/>
        <v>0</v>
      </c>
      <c r="F125" s="157">
        <f t="shared" si="117"/>
        <v>0</v>
      </c>
      <c r="G125" s="157">
        <f t="shared" si="117"/>
        <v>0</v>
      </c>
      <c r="H125" s="157">
        <f t="shared" si="117"/>
        <v>0</v>
      </c>
      <c r="I125" s="157">
        <f t="shared" si="117"/>
        <v>0</v>
      </c>
      <c r="J125" s="157">
        <f t="shared" si="117"/>
        <v>0</v>
      </c>
      <c r="K125" s="157">
        <f t="shared" si="117"/>
        <v>0</v>
      </c>
      <c r="L125" s="157">
        <f t="shared" si="117"/>
        <v>0</v>
      </c>
      <c r="M125" s="157">
        <f t="shared" si="117"/>
        <v>0</v>
      </c>
      <c r="N125" s="157">
        <f t="shared" si="117"/>
        <v>0</v>
      </c>
      <c r="O125" s="157">
        <f t="shared" si="117"/>
        <v>0</v>
      </c>
      <c r="P125" s="157">
        <f t="shared" si="117"/>
        <v>0</v>
      </c>
      <c r="Q125" s="157">
        <f t="shared" si="117"/>
        <v>0</v>
      </c>
    </row>
    <row r="126" spans="1:17" ht="12" customHeight="1" x14ac:dyDescent="0.25">
      <c r="A126" s="23" t="s">
        <v>149</v>
      </c>
      <c r="B126" s="156"/>
      <c r="C126" s="156">
        <f>IF(RES_hhdet_in_emi!C126=0,0,RES_hhdet_in_emi!C126*1000000/RES_hhdet_in_new!C126)</f>
        <v>0</v>
      </c>
      <c r="D126" s="156">
        <f>IF(RES_hhdet_in_emi!D126=0,0,RES_hhdet_in_emi!D126*1000000/RES_hhdet_in_new!D126)</f>
        <v>0</v>
      </c>
      <c r="E126" s="156">
        <f>IF(RES_hhdet_in_emi!E126=0,0,RES_hhdet_in_emi!E126*1000000/RES_hhdet_in_new!E126)</f>
        <v>0</v>
      </c>
      <c r="F126" s="156">
        <f>IF(RES_hhdet_in_emi!F126=0,0,RES_hhdet_in_emi!F126*1000000/RES_hhdet_in_new!F126)</f>
        <v>0</v>
      </c>
      <c r="G126" s="156">
        <f>IF(RES_hhdet_in_emi!G126=0,0,RES_hhdet_in_emi!G126*1000000/RES_hhdet_in_new!G126)</f>
        <v>0</v>
      </c>
      <c r="H126" s="156">
        <f>IF(RES_hhdet_in_emi!H126=0,0,RES_hhdet_in_emi!H126*1000000/RES_hhdet_in_new!H126)</f>
        <v>0</v>
      </c>
      <c r="I126" s="156">
        <f>IF(RES_hhdet_in_emi!I126=0,0,RES_hhdet_in_emi!I126*1000000/RES_hhdet_in_new!I126)</f>
        <v>0</v>
      </c>
      <c r="J126" s="156">
        <f>IF(RES_hhdet_in_emi!J126=0,0,RES_hhdet_in_emi!J126*1000000/RES_hhdet_in_new!J126)</f>
        <v>0</v>
      </c>
      <c r="K126" s="156">
        <f>IF(RES_hhdet_in_emi!K126=0,0,RES_hhdet_in_emi!K126*1000000/RES_hhdet_in_new!K126)</f>
        <v>0</v>
      </c>
      <c r="L126" s="156">
        <f>IF(RES_hhdet_in_emi!L126=0,0,RES_hhdet_in_emi!L126*1000000/RES_hhdet_in_new!L126)</f>
        <v>0</v>
      </c>
      <c r="M126" s="156">
        <f>IF(RES_hhdet_in_emi!M126=0,0,RES_hhdet_in_emi!M126*1000000/RES_hhdet_in_new!M126)</f>
        <v>0</v>
      </c>
      <c r="N126" s="156">
        <f>IF(RES_hhdet_in_emi!N126=0,0,RES_hhdet_in_emi!N126*1000000/RES_hhdet_in_new!N126)</f>
        <v>0</v>
      </c>
      <c r="O126" s="156">
        <f>IF(RES_hhdet_in_emi!O126=0,0,RES_hhdet_in_emi!O126*1000000/RES_hhdet_in_new!O126)</f>
        <v>0</v>
      </c>
      <c r="P126" s="156">
        <f>IF(RES_hhdet_in_emi!P126=0,0,RES_hhdet_in_emi!P126*1000000/RES_hhdet_in_new!P126)</f>
        <v>0</v>
      </c>
      <c r="Q126" s="156">
        <f>IF(RES_hhdet_in_emi!Q126=0,0,RES_hhdet_in_emi!Q126*1000000/RES_hhdet_in_new!Q126)</f>
        <v>0</v>
      </c>
    </row>
    <row r="127" spans="1:17" ht="12" customHeight="1" x14ac:dyDescent="0.25">
      <c r="A127" s="23" t="s">
        <v>60</v>
      </c>
      <c r="B127" s="156"/>
      <c r="C127" s="156">
        <f>IF(RES_hhdet_in_emi!C127=0,0,RES_hhdet_in_emi!C127*1000000/RES_hhdet_in_new!C126)</f>
        <v>0</v>
      </c>
      <c r="D127" s="156">
        <f>IF(RES_hhdet_in_emi!D127=0,0,RES_hhdet_in_emi!D127*1000000/RES_hhdet_in_new!D126)</f>
        <v>0</v>
      </c>
      <c r="E127" s="156">
        <f>IF(RES_hhdet_in_emi!E127=0,0,RES_hhdet_in_emi!E127*1000000/RES_hhdet_in_new!E126)</f>
        <v>0</v>
      </c>
      <c r="F127" s="156">
        <f>IF(RES_hhdet_in_emi!F127=0,0,RES_hhdet_in_emi!F127*1000000/RES_hhdet_in_new!F126)</f>
        <v>0</v>
      </c>
      <c r="G127" s="156">
        <f>IF(RES_hhdet_in_emi!G127=0,0,RES_hhdet_in_emi!G127*1000000/RES_hhdet_in_new!G126)</f>
        <v>0</v>
      </c>
      <c r="H127" s="156">
        <f>IF(RES_hhdet_in_emi!H127=0,0,RES_hhdet_in_emi!H127*1000000/RES_hhdet_in_new!H126)</f>
        <v>0</v>
      </c>
      <c r="I127" s="156">
        <f>IF(RES_hhdet_in_emi!I127=0,0,RES_hhdet_in_emi!I127*1000000/RES_hhdet_in_new!I126)</f>
        <v>0</v>
      </c>
      <c r="J127" s="156">
        <f>IF(RES_hhdet_in_emi!J127=0,0,RES_hhdet_in_emi!J127*1000000/RES_hhdet_in_new!J126)</f>
        <v>0</v>
      </c>
      <c r="K127" s="156">
        <f>IF(RES_hhdet_in_emi!K127=0,0,RES_hhdet_in_emi!K127*1000000/RES_hhdet_in_new!K126)</f>
        <v>0</v>
      </c>
      <c r="L127" s="156">
        <f>IF(RES_hhdet_in_emi!L127=0,0,RES_hhdet_in_emi!L127*1000000/RES_hhdet_in_new!L126)</f>
        <v>0</v>
      </c>
      <c r="M127" s="156">
        <f>IF(RES_hhdet_in_emi!M127=0,0,RES_hhdet_in_emi!M127*1000000/RES_hhdet_in_new!M126)</f>
        <v>0</v>
      </c>
      <c r="N127" s="156">
        <f>IF(RES_hhdet_in_emi!N127=0,0,RES_hhdet_in_emi!N127*1000000/RES_hhdet_in_new!N126)</f>
        <v>0</v>
      </c>
      <c r="O127" s="156">
        <f>IF(RES_hhdet_in_emi!O127=0,0,RES_hhdet_in_emi!O127*1000000/RES_hhdet_in_new!O126)</f>
        <v>0</v>
      </c>
      <c r="P127" s="156">
        <f>IF(RES_hhdet_in_emi!P127=0,0,RES_hhdet_in_emi!P127*1000000/RES_hhdet_in_new!P126)</f>
        <v>0</v>
      </c>
      <c r="Q127" s="156">
        <f>IF(RES_hhdet_in_emi!Q127=0,0,RES_hhdet_in_emi!Q127*1000000/RES_hhdet_in_new!Q126)</f>
        <v>0</v>
      </c>
    </row>
    <row r="128" spans="1:17" ht="12.95" customHeight="1" x14ac:dyDescent="0.25">
      <c r="A128" s="158" t="s">
        <v>112</v>
      </c>
      <c r="B128" s="157"/>
      <c r="C128" s="157">
        <f t="shared" ref="C128:Q128" si="118">C129</f>
        <v>0</v>
      </c>
      <c r="D128" s="157">
        <f t="shared" si="118"/>
        <v>0</v>
      </c>
      <c r="E128" s="157">
        <f t="shared" si="118"/>
        <v>0</v>
      </c>
      <c r="F128" s="157">
        <f t="shared" si="118"/>
        <v>0</v>
      </c>
      <c r="G128" s="157">
        <f t="shared" si="118"/>
        <v>0</v>
      </c>
      <c r="H128" s="157">
        <f t="shared" si="118"/>
        <v>0</v>
      </c>
      <c r="I128" s="157">
        <f t="shared" si="118"/>
        <v>0</v>
      </c>
      <c r="J128" s="157">
        <f t="shared" si="118"/>
        <v>0</v>
      </c>
      <c r="K128" s="157">
        <f t="shared" si="118"/>
        <v>0</v>
      </c>
      <c r="L128" s="157">
        <f t="shared" si="118"/>
        <v>0</v>
      </c>
      <c r="M128" s="157">
        <f t="shared" si="118"/>
        <v>0</v>
      </c>
      <c r="N128" s="157">
        <f t="shared" si="118"/>
        <v>0</v>
      </c>
      <c r="O128" s="157">
        <f t="shared" si="118"/>
        <v>0</v>
      </c>
      <c r="P128" s="157">
        <f t="shared" si="118"/>
        <v>0</v>
      </c>
      <c r="Q128" s="157">
        <f t="shared" si="118"/>
        <v>0</v>
      </c>
    </row>
    <row r="129" spans="1:17" ht="12" customHeight="1" x14ac:dyDescent="0.25">
      <c r="A129" s="23" t="s">
        <v>60</v>
      </c>
      <c r="B129" s="156"/>
      <c r="C129" s="156">
        <f>IF(RES_hhdet_in_emi!C129=0,0,RES_hhdet_in_emi!C129*1000000/RES_hhdet_in_new!C129)</f>
        <v>0</v>
      </c>
      <c r="D129" s="156">
        <f>IF(RES_hhdet_in_emi!D129=0,0,RES_hhdet_in_emi!D129*1000000/RES_hhdet_in_new!D129)</f>
        <v>0</v>
      </c>
      <c r="E129" s="156">
        <f>IF(RES_hhdet_in_emi!E129=0,0,RES_hhdet_in_emi!E129*1000000/RES_hhdet_in_new!E129)</f>
        <v>0</v>
      </c>
      <c r="F129" s="156">
        <f>IF(RES_hhdet_in_emi!F129=0,0,RES_hhdet_in_emi!F129*1000000/RES_hhdet_in_new!F129)</f>
        <v>0</v>
      </c>
      <c r="G129" s="156">
        <f>IF(RES_hhdet_in_emi!G129=0,0,RES_hhdet_in_emi!G129*1000000/RES_hhdet_in_new!G129)</f>
        <v>0</v>
      </c>
      <c r="H129" s="156">
        <f>IF(RES_hhdet_in_emi!H129=0,0,RES_hhdet_in_emi!H129*1000000/RES_hhdet_in_new!H129)</f>
        <v>0</v>
      </c>
      <c r="I129" s="156">
        <f>IF(RES_hhdet_in_emi!I129=0,0,RES_hhdet_in_emi!I129*1000000/RES_hhdet_in_new!I129)</f>
        <v>0</v>
      </c>
      <c r="J129" s="156">
        <f>IF(RES_hhdet_in_emi!J129=0,0,RES_hhdet_in_emi!J129*1000000/RES_hhdet_in_new!J129)</f>
        <v>0</v>
      </c>
      <c r="K129" s="156">
        <f>IF(RES_hhdet_in_emi!K129=0,0,RES_hhdet_in_emi!K129*1000000/RES_hhdet_in_new!K129)</f>
        <v>0</v>
      </c>
      <c r="L129" s="156">
        <f>IF(RES_hhdet_in_emi!L129=0,0,RES_hhdet_in_emi!L129*1000000/RES_hhdet_in_new!L129)</f>
        <v>0</v>
      </c>
      <c r="M129" s="156">
        <f>IF(RES_hhdet_in_emi!M129=0,0,RES_hhdet_in_emi!M129*1000000/RES_hhdet_in_new!M129)</f>
        <v>0</v>
      </c>
      <c r="N129" s="156">
        <f>IF(RES_hhdet_in_emi!N129=0,0,RES_hhdet_in_emi!N129*1000000/RES_hhdet_in_new!N129)</f>
        <v>0</v>
      </c>
      <c r="O129" s="156">
        <f>IF(RES_hhdet_in_emi!O129=0,0,RES_hhdet_in_emi!O129*1000000/RES_hhdet_in_new!O129)</f>
        <v>0</v>
      </c>
      <c r="P129" s="156">
        <f>IF(RES_hhdet_in_emi!P129=0,0,RES_hhdet_in_emi!P129*1000000/RES_hhdet_in_new!P129)</f>
        <v>0</v>
      </c>
      <c r="Q129" s="156">
        <f>IF(RES_hhdet_in_emi!Q129=0,0,RES_hhdet_in_emi!Q129*1000000/RES_hhdet_in_new!Q129)</f>
        <v>0</v>
      </c>
    </row>
    <row r="130" spans="1:17" ht="12" customHeight="1" x14ac:dyDescent="0.25">
      <c r="A130" s="158" t="s">
        <v>63</v>
      </c>
      <c r="B130" s="157"/>
      <c r="C130" s="157">
        <f>IF(SUM(RES_hhdet_in_emi!C131:C132,RES_hhdet_in_emi!C135:C136)=0,0,SUM(RES_hhdet_in_emi!C131:C132,RES_hhdet_in_emi!C135:C136)*1000000/SUM(RES_hhdet_in_new!C131:C132,RES_hhdet_in_new!C135:C136))</f>
        <v>0</v>
      </c>
      <c r="D130" s="157">
        <f>IF(SUM(RES_hhdet_in_emi!D131:D132,RES_hhdet_in_emi!D135:D136)=0,0,SUM(RES_hhdet_in_emi!D131:D132,RES_hhdet_in_emi!D135:D136)*1000000/SUM(RES_hhdet_in_new!D131:D132,RES_hhdet_in_new!D135:D136))</f>
        <v>0</v>
      </c>
      <c r="E130" s="157">
        <f>IF(SUM(RES_hhdet_in_emi!E131:E132,RES_hhdet_in_emi!E135:E136)=0,0,SUM(RES_hhdet_in_emi!E131:E132,RES_hhdet_in_emi!E135:E136)*1000000/SUM(RES_hhdet_in_new!E131:E132,RES_hhdet_in_new!E135:E136))</f>
        <v>0</v>
      </c>
      <c r="F130" s="157">
        <f>IF(SUM(RES_hhdet_in_emi!F131:F132,RES_hhdet_in_emi!F135:F136)=0,0,SUM(RES_hhdet_in_emi!F131:F132,RES_hhdet_in_emi!F135:F136)*1000000/SUM(RES_hhdet_in_new!F131:F132,RES_hhdet_in_new!F135:F136))</f>
        <v>0</v>
      </c>
      <c r="G130" s="157">
        <f>IF(SUM(RES_hhdet_in_emi!G131:G132,RES_hhdet_in_emi!G135:G136)=0,0,SUM(RES_hhdet_in_emi!G131:G132,RES_hhdet_in_emi!G135:G136)*1000000/SUM(RES_hhdet_in_new!G131:G132,RES_hhdet_in_new!G135:G136))</f>
        <v>0</v>
      </c>
      <c r="H130" s="157">
        <f>IF(SUM(RES_hhdet_in_emi!H131:H132,RES_hhdet_in_emi!H135:H136)=0,0,SUM(RES_hhdet_in_emi!H131:H132,RES_hhdet_in_emi!H135:H136)*1000000/SUM(RES_hhdet_in_new!H131:H132,RES_hhdet_in_new!H135:H136))</f>
        <v>0</v>
      </c>
      <c r="I130" s="157">
        <f>IF(SUM(RES_hhdet_in_emi!I131:I132,RES_hhdet_in_emi!I135:I136)=0,0,SUM(RES_hhdet_in_emi!I131:I132,RES_hhdet_in_emi!I135:I136)*1000000/SUM(RES_hhdet_in_new!I131:I132,RES_hhdet_in_new!I135:I136))</f>
        <v>0</v>
      </c>
      <c r="J130" s="157">
        <f>IF(SUM(RES_hhdet_in_emi!J131:J132,RES_hhdet_in_emi!J135:J136)=0,0,SUM(RES_hhdet_in_emi!J131:J132,RES_hhdet_in_emi!J135:J136)*1000000/SUM(RES_hhdet_in_new!J131:J132,RES_hhdet_in_new!J135:J136))</f>
        <v>0</v>
      </c>
      <c r="K130" s="157">
        <f>IF(SUM(RES_hhdet_in_emi!K131:K132,RES_hhdet_in_emi!K135:K136)=0,0,SUM(RES_hhdet_in_emi!K131:K132,RES_hhdet_in_emi!K135:K136)*1000000/SUM(RES_hhdet_in_new!K131:K132,RES_hhdet_in_new!K135:K136))</f>
        <v>0</v>
      </c>
      <c r="L130" s="157">
        <f>IF(SUM(RES_hhdet_in_emi!L131:L132,RES_hhdet_in_emi!L135:L136)=0,0,SUM(RES_hhdet_in_emi!L131:L132,RES_hhdet_in_emi!L135:L136)*1000000/SUM(RES_hhdet_in_new!L131:L132,RES_hhdet_in_new!L135:L136))</f>
        <v>0</v>
      </c>
      <c r="M130" s="157">
        <f>IF(SUM(RES_hhdet_in_emi!M131:M132,RES_hhdet_in_emi!M135:M136)=0,0,SUM(RES_hhdet_in_emi!M131:M132,RES_hhdet_in_emi!M135:M136)*1000000/SUM(RES_hhdet_in_new!M131:M132,RES_hhdet_in_new!M135:M136))</f>
        <v>0</v>
      </c>
      <c r="N130" s="157">
        <f>IF(SUM(RES_hhdet_in_emi!N131:N132,RES_hhdet_in_emi!N135:N136)=0,0,SUM(RES_hhdet_in_emi!N131:N132,RES_hhdet_in_emi!N135:N136)*1000000/SUM(RES_hhdet_in_new!N131:N132,RES_hhdet_in_new!N135:N136))</f>
        <v>0</v>
      </c>
      <c r="O130" s="157">
        <f>IF(SUM(RES_hhdet_in_emi!O131:O132,RES_hhdet_in_emi!O135:O136)=0,0,SUM(RES_hhdet_in_emi!O131:O132,RES_hhdet_in_emi!O135:O136)*1000000/SUM(RES_hhdet_in_new!O131:O132,RES_hhdet_in_new!O135:O136))</f>
        <v>0</v>
      </c>
      <c r="P130" s="157">
        <f>IF(SUM(RES_hhdet_in_emi!P131:P132,RES_hhdet_in_emi!P135:P136)=0,0,SUM(RES_hhdet_in_emi!P131:P132,RES_hhdet_in_emi!P135:P136)*1000000/SUM(RES_hhdet_in_new!P131:P132,RES_hhdet_in_new!P135:P136))</f>
        <v>0</v>
      </c>
      <c r="Q130" s="157">
        <f>IF(SUM(RES_hhdet_in_emi!Q131:Q132,RES_hhdet_in_emi!Q135:Q136)=0,0,SUM(RES_hhdet_in_emi!Q131:Q132,RES_hhdet_in_emi!Q135:Q136)*1000000/SUM(RES_hhdet_in_new!Q131:Q132,RES_hhdet_in_new!Q135:Q136))</f>
        <v>0</v>
      </c>
    </row>
    <row r="131" spans="1:17" ht="12" customHeight="1" x14ac:dyDescent="0.25">
      <c r="A131" s="167" t="s">
        <v>148</v>
      </c>
      <c r="B131" s="132"/>
      <c r="C131" s="132">
        <f>IF(RES_hhdet_in_emi!C131=0,0,RES_hhdet_in_emi!C131*1000000/RES_hhdet_in_new!C131)</f>
        <v>0</v>
      </c>
      <c r="D131" s="132">
        <f>IF(RES_hhdet_in_emi!D131=0,0,RES_hhdet_in_emi!D131*1000000/RES_hhdet_in_new!D131)</f>
        <v>0</v>
      </c>
      <c r="E131" s="132">
        <f>IF(RES_hhdet_in_emi!E131=0,0,RES_hhdet_in_emi!E131*1000000/RES_hhdet_in_new!E131)</f>
        <v>0</v>
      </c>
      <c r="F131" s="132">
        <f>IF(RES_hhdet_in_emi!F131=0,0,RES_hhdet_in_emi!F131*1000000/RES_hhdet_in_new!F131)</f>
        <v>0</v>
      </c>
      <c r="G131" s="132">
        <f>IF(RES_hhdet_in_emi!G131=0,0,RES_hhdet_in_emi!G131*1000000/RES_hhdet_in_new!G131)</f>
        <v>0</v>
      </c>
      <c r="H131" s="132">
        <f>IF(RES_hhdet_in_emi!H131=0,0,RES_hhdet_in_emi!H131*1000000/RES_hhdet_in_new!H131)</f>
        <v>0</v>
      </c>
      <c r="I131" s="132">
        <f>IF(RES_hhdet_in_emi!I131=0,0,RES_hhdet_in_emi!I131*1000000/RES_hhdet_in_new!I131)</f>
        <v>0</v>
      </c>
      <c r="J131" s="132">
        <f>IF(RES_hhdet_in_emi!J131=0,0,RES_hhdet_in_emi!J131*1000000/RES_hhdet_in_new!J131)</f>
        <v>0</v>
      </c>
      <c r="K131" s="132">
        <f>IF(RES_hhdet_in_emi!K131=0,0,RES_hhdet_in_emi!K131*1000000/RES_hhdet_in_new!K131)</f>
        <v>0</v>
      </c>
      <c r="L131" s="132">
        <f>IF(RES_hhdet_in_emi!L131=0,0,RES_hhdet_in_emi!L131*1000000/RES_hhdet_in_new!L131)</f>
        <v>0</v>
      </c>
      <c r="M131" s="132">
        <f>IF(RES_hhdet_in_emi!M131=0,0,RES_hhdet_in_emi!M131*1000000/RES_hhdet_in_new!M131)</f>
        <v>0</v>
      </c>
      <c r="N131" s="132">
        <f>IF(RES_hhdet_in_emi!N131=0,0,RES_hhdet_in_emi!N131*1000000/RES_hhdet_in_new!N131)</f>
        <v>0</v>
      </c>
      <c r="O131" s="132">
        <f>IF(RES_hhdet_in_emi!O131=0,0,RES_hhdet_in_emi!O131*1000000/RES_hhdet_in_new!O131)</f>
        <v>0</v>
      </c>
      <c r="P131" s="132">
        <f>IF(RES_hhdet_in_emi!P131=0,0,RES_hhdet_in_emi!P131*1000000/RES_hhdet_in_new!P131)</f>
        <v>0</v>
      </c>
      <c r="Q131" s="132">
        <f>IF(RES_hhdet_in_emi!Q131=0,0,RES_hhdet_in_emi!Q131*1000000/RES_hhdet_in_new!Q131)</f>
        <v>0</v>
      </c>
    </row>
    <row r="132" spans="1:17" ht="12" customHeight="1" x14ac:dyDescent="0.25">
      <c r="A132" s="167" t="s">
        <v>147</v>
      </c>
      <c r="B132" s="132"/>
      <c r="C132" s="132">
        <f>IF(RES_hhdet_in_emi!C132=0,0,RES_hhdet_in_emi!C132*1000000/RES_hhdet_in_new!C132)</f>
        <v>0</v>
      </c>
      <c r="D132" s="132">
        <f>IF(RES_hhdet_in_emi!D132=0,0,RES_hhdet_in_emi!D132*1000000/RES_hhdet_in_new!D132)</f>
        <v>0</v>
      </c>
      <c r="E132" s="132">
        <f>IF(RES_hhdet_in_emi!E132=0,0,RES_hhdet_in_emi!E132*1000000/RES_hhdet_in_new!E132)</f>
        <v>0</v>
      </c>
      <c r="F132" s="132">
        <f>IF(RES_hhdet_in_emi!F132=0,0,RES_hhdet_in_emi!F132*1000000/RES_hhdet_in_new!F132)</f>
        <v>0</v>
      </c>
      <c r="G132" s="132">
        <f>IF(RES_hhdet_in_emi!G132=0,0,RES_hhdet_in_emi!G132*1000000/RES_hhdet_in_new!G132)</f>
        <v>0</v>
      </c>
      <c r="H132" s="132">
        <f>IF(RES_hhdet_in_emi!H132=0,0,RES_hhdet_in_emi!H132*1000000/RES_hhdet_in_new!H132)</f>
        <v>0</v>
      </c>
      <c r="I132" s="132">
        <f>IF(RES_hhdet_in_emi!I132=0,0,RES_hhdet_in_emi!I132*1000000/RES_hhdet_in_new!I132)</f>
        <v>0</v>
      </c>
      <c r="J132" s="132">
        <f>IF(RES_hhdet_in_emi!J132=0,0,RES_hhdet_in_emi!J132*1000000/RES_hhdet_in_new!J132)</f>
        <v>0</v>
      </c>
      <c r="K132" s="132">
        <f>IF(RES_hhdet_in_emi!K132=0,0,RES_hhdet_in_emi!K132*1000000/RES_hhdet_in_new!K132)</f>
        <v>0</v>
      </c>
      <c r="L132" s="132">
        <f>IF(RES_hhdet_in_emi!L132=0,0,RES_hhdet_in_emi!L132*1000000/RES_hhdet_in_new!L132)</f>
        <v>0</v>
      </c>
      <c r="M132" s="132">
        <f>IF(RES_hhdet_in_emi!M132=0,0,RES_hhdet_in_emi!M132*1000000/RES_hhdet_in_new!M132)</f>
        <v>0</v>
      </c>
      <c r="N132" s="132">
        <f>IF(RES_hhdet_in_emi!N132=0,0,RES_hhdet_in_emi!N132*1000000/RES_hhdet_in_new!N132)</f>
        <v>0</v>
      </c>
      <c r="O132" s="132">
        <f>IF(RES_hhdet_in_emi!O132=0,0,RES_hhdet_in_emi!O132*1000000/RES_hhdet_in_new!O132)</f>
        <v>0</v>
      </c>
      <c r="P132" s="132">
        <f>IF(RES_hhdet_in_emi!P132=0,0,RES_hhdet_in_emi!P132*1000000/RES_hhdet_in_new!P132)</f>
        <v>0</v>
      </c>
      <c r="Q132" s="132">
        <f>IF(RES_hhdet_in_emi!Q132=0,0,RES_hhdet_in_emi!Q132*1000000/RES_hhdet_in_new!Q132)</f>
        <v>0</v>
      </c>
    </row>
    <row r="133" spans="1:17" ht="12" customHeight="1" x14ac:dyDescent="0.25">
      <c r="A133" s="166" t="s">
        <v>61</v>
      </c>
      <c r="B133" s="165"/>
      <c r="C133" s="165">
        <f>IF(RES_hhdet_in_emi!C133=0,0,RES_hhdet_in_emi!C133*1000000/RES_hhdet_in_new!C132)</f>
        <v>0</v>
      </c>
      <c r="D133" s="165">
        <f>IF(RES_hhdet_in_emi!D133=0,0,RES_hhdet_in_emi!D133*1000000/RES_hhdet_in_new!D132)</f>
        <v>0</v>
      </c>
      <c r="E133" s="165">
        <f>IF(RES_hhdet_in_emi!E133=0,0,RES_hhdet_in_emi!E133*1000000/RES_hhdet_in_new!E132)</f>
        <v>0</v>
      </c>
      <c r="F133" s="165">
        <f>IF(RES_hhdet_in_emi!F133=0,0,RES_hhdet_in_emi!F133*1000000/RES_hhdet_in_new!F132)</f>
        <v>0</v>
      </c>
      <c r="G133" s="165">
        <f>IF(RES_hhdet_in_emi!G133=0,0,RES_hhdet_in_emi!G133*1000000/RES_hhdet_in_new!G132)</f>
        <v>0</v>
      </c>
      <c r="H133" s="165">
        <f>IF(RES_hhdet_in_emi!H133=0,0,RES_hhdet_in_emi!H133*1000000/RES_hhdet_in_new!H132)</f>
        <v>0</v>
      </c>
      <c r="I133" s="165">
        <f>IF(RES_hhdet_in_emi!I133=0,0,RES_hhdet_in_emi!I133*1000000/RES_hhdet_in_new!I132)</f>
        <v>0</v>
      </c>
      <c r="J133" s="165">
        <f>IF(RES_hhdet_in_emi!J133=0,0,RES_hhdet_in_emi!J133*1000000/RES_hhdet_in_new!J132)</f>
        <v>0</v>
      </c>
      <c r="K133" s="165">
        <f>IF(RES_hhdet_in_emi!K133=0,0,RES_hhdet_in_emi!K133*1000000/RES_hhdet_in_new!K132)</f>
        <v>0</v>
      </c>
      <c r="L133" s="165">
        <f>IF(RES_hhdet_in_emi!L133=0,0,RES_hhdet_in_emi!L133*1000000/RES_hhdet_in_new!L132)</f>
        <v>0</v>
      </c>
      <c r="M133" s="165">
        <f>IF(RES_hhdet_in_emi!M133=0,0,RES_hhdet_in_emi!M133*1000000/RES_hhdet_in_new!M132)</f>
        <v>0</v>
      </c>
      <c r="N133" s="165">
        <f>IF(RES_hhdet_in_emi!N133=0,0,RES_hhdet_in_emi!N133*1000000/RES_hhdet_in_new!N132)</f>
        <v>0</v>
      </c>
      <c r="O133" s="165">
        <f>IF(RES_hhdet_in_emi!O133=0,0,RES_hhdet_in_emi!O133*1000000/RES_hhdet_in_new!O132)</f>
        <v>0</v>
      </c>
      <c r="P133" s="165">
        <f>IF(RES_hhdet_in_emi!P133=0,0,RES_hhdet_in_emi!P133*1000000/RES_hhdet_in_new!P132)</f>
        <v>0</v>
      </c>
      <c r="Q133" s="165">
        <f>IF(RES_hhdet_in_emi!Q133=0,0,RES_hhdet_in_emi!Q133*1000000/RES_hhdet_in_new!Q132)</f>
        <v>0</v>
      </c>
    </row>
    <row r="134" spans="1:17" ht="12" customHeight="1" x14ac:dyDescent="0.25">
      <c r="A134" s="147" t="s">
        <v>59</v>
      </c>
      <c r="B134" s="164"/>
      <c r="C134" s="164">
        <f>IF(RES_hhdet_in_emi!C134=0,0,RES_hhdet_in_emi!C134*1000000/RES_hhdet_in_new!C132)</f>
        <v>0</v>
      </c>
      <c r="D134" s="164">
        <f>IF(RES_hhdet_in_emi!D134=0,0,RES_hhdet_in_emi!D134*1000000/RES_hhdet_in_new!D132)</f>
        <v>0</v>
      </c>
      <c r="E134" s="164">
        <f>IF(RES_hhdet_in_emi!E134=0,0,RES_hhdet_in_emi!E134*1000000/RES_hhdet_in_new!E132)</f>
        <v>0</v>
      </c>
      <c r="F134" s="164">
        <f>IF(RES_hhdet_in_emi!F134=0,0,RES_hhdet_in_emi!F134*1000000/RES_hhdet_in_new!F132)</f>
        <v>0</v>
      </c>
      <c r="G134" s="164">
        <f>IF(RES_hhdet_in_emi!G134=0,0,RES_hhdet_in_emi!G134*1000000/RES_hhdet_in_new!G132)</f>
        <v>0</v>
      </c>
      <c r="H134" s="164">
        <f>IF(RES_hhdet_in_emi!H134=0,0,RES_hhdet_in_emi!H134*1000000/RES_hhdet_in_new!H132)</f>
        <v>0</v>
      </c>
      <c r="I134" s="164">
        <f>IF(RES_hhdet_in_emi!I134=0,0,RES_hhdet_in_emi!I134*1000000/RES_hhdet_in_new!I132)</f>
        <v>0</v>
      </c>
      <c r="J134" s="164">
        <f>IF(RES_hhdet_in_emi!J134=0,0,RES_hhdet_in_emi!J134*1000000/RES_hhdet_in_new!J132)</f>
        <v>0</v>
      </c>
      <c r="K134" s="164">
        <f>IF(RES_hhdet_in_emi!K134=0,0,RES_hhdet_in_emi!K134*1000000/RES_hhdet_in_new!K132)</f>
        <v>0</v>
      </c>
      <c r="L134" s="164">
        <f>IF(RES_hhdet_in_emi!L134=0,0,RES_hhdet_in_emi!L134*1000000/RES_hhdet_in_new!L132)</f>
        <v>0</v>
      </c>
      <c r="M134" s="164">
        <f>IF(RES_hhdet_in_emi!M134=0,0,RES_hhdet_in_emi!M134*1000000/RES_hhdet_in_new!M132)</f>
        <v>0</v>
      </c>
      <c r="N134" s="164">
        <f>IF(RES_hhdet_in_emi!N134=0,0,RES_hhdet_in_emi!N134*1000000/RES_hhdet_in_new!N132)</f>
        <v>0</v>
      </c>
      <c r="O134" s="164">
        <f>IF(RES_hhdet_in_emi!O134=0,0,RES_hhdet_in_emi!O134*1000000/RES_hhdet_in_new!O132)</f>
        <v>0</v>
      </c>
      <c r="P134" s="164">
        <f>IF(RES_hhdet_in_emi!P134=0,0,RES_hhdet_in_emi!P134*1000000/RES_hhdet_in_new!P132)</f>
        <v>0</v>
      </c>
      <c r="Q134" s="164">
        <f>IF(RES_hhdet_in_emi!Q134=0,0,RES_hhdet_in_emi!Q134*1000000/RES_hhdet_in_new!Q132)</f>
        <v>0</v>
      </c>
    </row>
    <row r="135" spans="1:17" ht="12" customHeight="1" x14ac:dyDescent="0.25">
      <c r="A135" s="163" t="s">
        <v>142</v>
      </c>
      <c r="B135" s="162"/>
      <c r="C135" s="162">
        <f>IF(RES_hhdet_in_emi!C135=0,0,RES_hhdet_in_emi!C135*1000000/RES_hhdet_in_new!C135)</f>
        <v>0</v>
      </c>
      <c r="D135" s="162">
        <f>IF(RES_hhdet_in_emi!D135=0,0,RES_hhdet_in_emi!D135*1000000/RES_hhdet_in_new!D135)</f>
        <v>0</v>
      </c>
      <c r="E135" s="162">
        <f>IF(RES_hhdet_in_emi!E135=0,0,RES_hhdet_in_emi!E135*1000000/RES_hhdet_in_new!E135)</f>
        <v>0</v>
      </c>
      <c r="F135" s="162">
        <f>IF(RES_hhdet_in_emi!F135=0,0,RES_hhdet_in_emi!F135*1000000/RES_hhdet_in_new!F135)</f>
        <v>0</v>
      </c>
      <c r="G135" s="162">
        <f>IF(RES_hhdet_in_emi!G135=0,0,RES_hhdet_in_emi!G135*1000000/RES_hhdet_in_new!G135)</f>
        <v>0</v>
      </c>
      <c r="H135" s="162">
        <f>IF(RES_hhdet_in_emi!H135=0,0,RES_hhdet_in_emi!H135*1000000/RES_hhdet_in_new!H135)</f>
        <v>0</v>
      </c>
      <c r="I135" s="162">
        <f>IF(RES_hhdet_in_emi!I135=0,0,RES_hhdet_in_emi!I135*1000000/RES_hhdet_in_new!I135)</f>
        <v>0</v>
      </c>
      <c r="J135" s="162">
        <f>IF(RES_hhdet_in_emi!J135=0,0,RES_hhdet_in_emi!J135*1000000/RES_hhdet_in_new!J135)</f>
        <v>0</v>
      </c>
      <c r="K135" s="162">
        <f>IF(RES_hhdet_in_emi!K135=0,0,RES_hhdet_in_emi!K135*1000000/RES_hhdet_in_new!K135)</f>
        <v>0</v>
      </c>
      <c r="L135" s="162">
        <f>IF(RES_hhdet_in_emi!L135=0,0,RES_hhdet_in_emi!L135*1000000/RES_hhdet_in_new!L135)</f>
        <v>0</v>
      </c>
      <c r="M135" s="162">
        <f>IF(RES_hhdet_in_emi!M135=0,0,RES_hhdet_in_emi!M135*1000000/RES_hhdet_in_new!M135)</f>
        <v>0</v>
      </c>
      <c r="N135" s="162">
        <f>IF(RES_hhdet_in_emi!N135=0,0,RES_hhdet_in_emi!N135*1000000/RES_hhdet_in_new!N135)</f>
        <v>0</v>
      </c>
      <c r="O135" s="162">
        <f>IF(RES_hhdet_in_emi!O135=0,0,RES_hhdet_in_emi!O135*1000000/RES_hhdet_in_new!O135)</f>
        <v>0</v>
      </c>
      <c r="P135" s="162">
        <f>IF(RES_hhdet_in_emi!P135=0,0,RES_hhdet_in_emi!P135*1000000/RES_hhdet_in_new!P135)</f>
        <v>0</v>
      </c>
      <c r="Q135" s="162">
        <f>IF(RES_hhdet_in_emi!Q135=0,0,RES_hhdet_in_emi!Q135*1000000/RES_hhdet_in_new!Q135)</f>
        <v>0</v>
      </c>
    </row>
    <row r="136" spans="1:17" ht="12" customHeight="1" x14ac:dyDescent="0.25">
      <c r="A136" s="161" t="s">
        <v>141</v>
      </c>
      <c r="B136" s="160"/>
      <c r="C136" s="160">
        <f>IF(RES_hhdet_in_emi!C136=0,0,RES_hhdet_in_emi!C136*1000000/RES_hhdet_in_new!C136)</f>
        <v>0</v>
      </c>
      <c r="D136" s="160">
        <f>IF(RES_hhdet_in_emi!D136=0,0,RES_hhdet_in_emi!D136*1000000/RES_hhdet_in_new!D136)</f>
        <v>0</v>
      </c>
      <c r="E136" s="160">
        <f>IF(RES_hhdet_in_emi!E136=0,0,RES_hhdet_in_emi!E136*1000000/RES_hhdet_in_new!E136)</f>
        <v>0</v>
      </c>
      <c r="F136" s="160">
        <f>IF(RES_hhdet_in_emi!F136=0,0,RES_hhdet_in_emi!F136*1000000/RES_hhdet_in_new!F136)</f>
        <v>0</v>
      </c>
      <c r="G136" s="160">
        <f>IF(RES_hhdet_in_emi!G136=0,0,RES_hhdet_in_emi!G136*1000000/RES_hhdet_in_new!G136)</f>
        <v>0</v>
      </c>
      <c r="H136" s="160">
        <f>IF(RES_hhdet_in_emi!H136=0,0,RES_hhdet_in_emi!H136*1000000/RES_hhdet_in_new!H136)</f>
        <v>0</v>
      </c>
      <c r="I136" s="160">
        <f>IF(RES_hhdet_in_emi!I136=0,0,RES_hhdet_in_emi!I136*1000000/RES_hhdet_in_new!I136)</f>
        <v>0</v>
      </c>
      <c r="J136" s="160">
        <f>IF(RES_hhdet_in_emi!J136=0,0,RES_hhdet_in_emi!J136*1000000/RES_hhdet_in_new!J136)</f>
        <v>0</v>
      </c>
      <c r="K136" s="160">
        <f>IF(RES_hhdet_in_emi!K136=0,0,RES_hhdet_in_emi!K136*1000000/RES_hhdet_in_new!K136)</f>
        <v>0</v>
      </c>
      <c r="L136" s="160">
        <f>IF(RES_hhdet_in_emi!L136=0,0,RES_hhdet_in_emi!L136*1000000/RES_hhdet_in_new!L136)</f>
        <v>0</v>
      </c>
      <c r="M136" s="160">
        <f>IF(RES_hhdet_in_emi!M136=0,0,RES_hhdet_in_emi!M136*1000000/RES_hhdet_in_new!M136)</f>
        <v>0</v>
      </c>
      <c r="N136" s="160">
        <f>IF(RES_hhdet_in_emi!N136=0,0,RES_hhdet_in_emi!N136*1000000/RES_hhdet_in_new!N136)</f>
        <v>0</v>
      </c>
      <c r="O136" s="160">
        <f>IF(RES_hhdet_in_emi!O136=0,0,RES_hhdet_in_emi!O136*1000000/RES_hhdet_in_new!O136)</f>
        <v>0</v>
      </c>
      <c r="P136" s="160">
        <f>IF(RES_hhdet_in_emi!P136=0,0,RES_hhdet_in_emi!P136*1000000/RES_hhdet_in_new!P136)</f>
        <v>0</v>
      </c>
      <c r="Q136" s="160">
        <f>IF(RES_hhdet_in_emi!Q136=0,0,RES_hhdet_in_emi!Q136*1000000/RES_hhdet_in_new!Q136)</f>
        <v>0</v>
      </c>
    </row>
    <row r="137" spans="1:17" ht="12" customHeight="1" x14ac:dyDescent="0.25">
      <c r="A137" s="148" t="s">
        <v>60</v>
      </c>
      <c r="B137" s="156"/>
      <c r="C137" s="156">
        <f>IF(RES_hhdet_in_emi!C137=0,0,RES_hhdet_in_emi!C137*1000000/RES_hhdet_in_new!C136)</f>
        <v>0</v>
      </c>
      <c r="D137" s="156">
        <f>IF(RES_hhdet_in_emi!D137=0,0,RES_hhdet_in_emi!D137*1000000/RES_hhdet_in_new!D136)</f>
        <v>0</v>
      </c>
      <c r="E137" s="156">
        <f>IF(RES_hhdet_in_emi!E137=0,0,RES_hhdet_in_emi!E137*1000000/RES_hhdet_in_new!E136)</f>
        <v>0</v>
      </c>
      <c r="F137" s="156">
        <f>IF(RES_hhdet_in_emi!F137=0,0,RES_hhdet_in_emi!F137*1000000/RES_hhdet_in_new!F136)</f>
        <v>0</v>
      </c>
      <c r="G137" s="156">
        <f>IF(RES_hhdet_in_emi!G137=0,0,RES_hhdet_in_emi!G137*1000000/RES_hhdet_in_new!G136)</f>
        <v>0</v>
      </c>
      <c r="H137" s="156">
        <f>IF(RES_hhdet_in_emi!H137=0,0,RES_hhdet_in_emi!H137*1000000/RES_hhdet_in_new!H136)</f>
        <v>0</v>
      </c>
      <c r="I137" s="156">
        <f>IF(RES_hhdet_in_emi!I137=0,0,RES_hhdet_in_emi!I137*1000000/RES_hhdet_in_new!I136)</f>
        <v>0</v>
      </c>
      <c r="J137" s="156">
        <f>IF(RES_hhdet_in_emi!J137=0,0,RES_hhdet_in_emi!J137*1000000/RES_hhdet_in_new!J136)</f>
        <v>0</v>
      </c>
      <c r="K137" s="156">
        <f>IF(RES_hhdet_in_emi!K137=0,0,RES_hhdet_in_emi!K137*1000000/RES_hhdet_in_new!K136)</f>
        <v>0</v>
      </c>
      <c r="L137" s="156">
        <f>IF(RES_hhdet_in_emi!L137=0,0,RES_hhdet_in_emi!L137*1000000/RES_hhdet_in_new!L136)</f>
        <v>0</v>
      </c>
      <c r="M137" s="156">
        <f>IF(RES_hhdet_in_emi!M137=0,0,RES_hhdet_in_emi!M137*1000000/RES_hhdet_in_new!M136)</f>
        <v>0</v>
      </c>
      <c r="N137" s="156">
        <f>IF(RES_hhdet_in_emi!N137=0,0,RES_hhdet_in_emi!N137*1000000/RES_hhdet_in_new!N136)</f>
        <v>0</v>
      </c>
      <c r="O137" s="156">
        <f>IF(RES_hhdet_in_emi!O137=0,0,RES_hhdet_in_emi!O137*1000000/RES_hhdet_in_new!O136)</f>
        <v>0</v>
      </c>
      <c r="P137" s="156">
        <f>IF(RES_hhdet_in_emi!P137=0,0,RES_hhdet_in_emi!P137*1000000/RES_hhdet_in_new!P136)</f>
        <v>0</v>
      </c>
      <c r="Q137" s="156">
        <f>IF(RES_hhdet_in_emi!Q137=0,0,RES_hhdet_in_emi!Q137*1000000/RES_hhdet_in_new!Q136)</f>
        <v>0</v>
      </c>
    </row>
    <row r="138" spans="1:17" ht="12" customHeight="1" x14ac:dyDescent="0.25">
      <c r="A138" s="148" t="s">
        <v>59</v>
      </c>
      <c r="B138" s="156"/>
      <c r="C138" s="156">
        <f>IF(RES_hhdet_in_emi!C138=0,0,RES_hhdet_in_emi!C138*1000000/RES_hhdet_in_new!C136)</f>
        <v>0</v>
      </c>
      <c r="D138" s="156">
        <f>IF(RES_hhdet_in_emi!D138=0,0,RES_hhdet_in_emi!D138*1000000/RES_hhdet_in_new!D136)</f>
        <v>0</v>
      </c>
      <c r="E138" s="156">
        <f>IF(RES_hhdet_in_emi!E138=0,0,RES_hhdet_in_emi!E138*1000000/RES_hhdet_in_new!E136)</f>
        <v>0</v>
      </c>
      <c r="F138" s="156">
        <f>IF(RES_hhdet_in_emi!F138=0,0,RES_hhdet_in_emi!F138*1000000/RES_hhdet_in_new!F136)</f>
        <v>0</v>
      </c>
      <c r="G138" s="156">
        <f>IF(RES_hhdet_in_emi!G138=0,0,RES_hhdet_in_emi!G138*1000000/RES_hhdet_in_new!G136)</f>
        <v>0</v>
      </c>
      <c r="H138" s="156">
        <f>IF(RES_hhdet_in_emi!H138=0,0,RES_hhdet_in_emi!H138*1000000/RES_hhdet_in_new!H136)</f>
        <v>0</v>
      </c>
      <c r="I138" s="156">
        <f>IF(RES_hhdet_in_emi!I138=0,0,RES_hhdet_in_emi!I138*1000000/RES_hhdet_in_new!I136)</f>
        <v>0</v>
      </c>
      <c r="J138" s="156">
        <f>IF(RES_hhdet_in_emi!J138=0,0,RES_hhdet_in_emi!J138*1000000/RES_hhdet_in_new!J136)</f>
        <v>0</v>
      </c>
      <c r="K138" s="156">
        <f>IF(RES_hhdet_in_emi!K138=0,0,RES_hhdet_in_emi!K138*1000000/RES_hhdet_in_new!K136)</f>
        <v>0</v>
      </c>
      <c r="L138" s="156">
        <f>IF(RES_hhdet_in_emi!L138=0,0,RES_hhdet_in_emi!L138*1000000/RES_hhdet_in_new!L136)</f>
        <v>0</v>
      </c>
      <c r="M138" s="156">
        <f>IF(RES_hhdet_in_emi!M138=0,0,RES_hhdet_in_emi!M138*1000000/RES_hhdet_in_new!M136)</f>
        <v>0</v>
      </c>
      <c r="N138" s="156">
        <f>IF(RES_hhdet_in_emi!N138=0,0,RES_hhdet_in_emi!N138*1000000/RES_hhdet_in_new!N136)</f>
        <v>0</v>
      </c>
      <c r="O138" s="156">
        <f>IF(RES_hhdet_in_emi!O138=0,0,RES_hhdet_in_emi!O138*1000000/RES_hhdet_in_new!O136)</f>
        <v>0</v>
      </c>
      <c r="P138" s="156">
        <f>IF(RES_hhdet_in_emi!P138=0,0,RES_hhdet_in_emi!P138*1000000/RES_hhdet_in_new!P136)</f>
        <v>0</v>
      </c>
      <c r="Q138" s="156">
        <f>IF(RES_hhdet_in_emi!Q138=0,0,RES_hhdet_in_emi!Q138*1000000/RES_hhdet_in_new!Q136)</f>
        <v>0</v>
      </c>
    </row>
    <row r="139" spans="1:17" ht="12" customHeight="1" x14ac:dyDescent="0.25">
      <c r="A139" s="158" t="s">
        <v>62</v>
      </c>
      <c r="B139" s="157"/>
      <c r="C139" s="157">
        <f>IF(SUM(RES_hhdet_in_emi!C140:C141)=0,0,SUM(RES_hhdet_in_emi!C140:C141)*1000000/SUM(RES_hhdet_in_new!C140:C141))</f>
        <v>0</v>
      </c>
      <c r="D139" s="157">
        <f>IF(SUM(RES_hhdet_in_emi!D140:D141)=0,0,SUM(RES_hhdet_in_emi!D140:D141)*1000000/SUM(RES_hhdet_in_new!D140:D141))</f>
        <v>0</v>
      </c>
      <c r="E139" s="157">
        <f>IF(SUM(RES_hhdet_in_emi!E140:E141)=0,0,SUM(RES_hhdet_in_emi!E140:E141)*1000000/SUM(RES_hhdet_in_new!E140:E141))</f>
        <v>0</v>
      </c>
      <c r="F139" s="157">
        <f>IF(SUM(RES_hhdet_in_emi!F140:F141)=0,0,SUM(RES_hhdet_in_emi!F140:F141)*1000000/SUM(RES_hhdet_in_new!F140:F141))</f>
        <v>0</v>
      </c>
      <c r="G139" s="157">
        <f>IF(SUM(RES_hhdet_in_emi!G140:G141)=0,0,SUM(RES_hhdet_in_emi!G140:G141)*1000000/SUM(RES_hhdet_in_new!G140:G141))</f>
        <v>0</v>
      </c>
      <c r="H139" s="157">
        <f>IF(SUM(RES_hhdet_in_emi!H140:H141)=0,0,SUM(RES_hhdet_in_emi!H140:H141)*1000000/SUM(RES_hhdet_in_new!H140:H141))</f>
        <v>0</v>
      </c>
      <c r="I139" s="157">
        <f>IF(SUM(RES_hhdet_in_emi!I140:I141)=0,0,SUM(RES_hhdet_in_emi!I140:I141)*1000000/SUM(RES_hhdet_in_new!I140:I141))</f>
        <v>0</v>
      </c>
      <c r="J139" s="157">
        <f>IF(SUM(RES_hhdet_in_emi!J140:J141)=0,0,SUM(RES_hhdet_in_emi!J140:J141)*1000000/SUM(RES_hhdet_in_new!J140:J141))</f>
        <v>0</v>
      </c>
      <c r="K139" s="157">
        <f>IF(SUM(RES_hhdet_in_emi!K140:K141)=0,0,SUM(RES_hhdet_in_emi!K140:K141)*1000000/SUM(RES_hhdet_in_new!K140:K141))</f>
        <v>0</v>
      </c>
      <c r="L139" s="157">
        <f>IF(SUM(RES_hhdet_in_emi!L140:L141)=0,0,SUM(RES_hhdet_in_emi!L140:L141)*1000000/SUM(RES_hhdet_in_new!L140:L141))</f>
        <v>0</v>
      </c>
      <c r="M139" s="157">
        <f>IF(SUM(RES_hhdet_in_emi!M140:M141)=0,0,SUM(RES_hhdet_in_emi!M140:M141)*1000000/SUM(RES_hhdet_in_new!M140:M141))</f>
        <v>0</v>
      </c>
      <c r="N139" s="157">
        <f>IF(SUM(RES_hhdet_in_emi!N140:N141)=0,0,SUM(RES_hhdet_in_emi!N140:N141)*1000000/SUM(RES_hhdet_in_new!N140:N141))</f>
        <v>0</v>
      </c>
      <c r="O139" s="157">
        <f>IF(SUM(RES_hhdet_in_emi!O140:O141)=0,0,SUM(RES_hhdet_in_emi!O140:O141)*1000000/SUM(RES_hhdet_in_new!O140:O141))</f>
        <v>0</v>
      </c>
      <c r="P139" s="157">
        <f>IF(SUM(RES_hhdet_in_emi!P140:P141)=0,0,SUM(RES_hhdet_in_emi!P140:P141)*1000000/SUM(RES_hhdet_in_new!P140:P141))</f>
        <v>0</v>
      </c>
      <c r="Q139" s="157">
        <f>IF(SUM(RES_hhdet_in_emi!Q140:Q141)=0,0,SUM(RES_hhdet_in_emi!Q140:Q141)*1000000/SUM(RES_hhdet_in_new!Q140:Q141))</f>
        <v>0</v>
      </c>
    </row>
    <row r="140" spans="1:17" ht="12" customHeight="1" x14ac:dyDescent="0.25">
      <c r="A140" s="23" t="s">
        <v>57</v>
      </c>
      <c r="B140" s="156"/>
      <c r="C140" s="156">
        <f>IF(RES_hhdet_in_emi!C140=0,0,RES_hhdet_in_emi!C140*1000000/RES_hhdet_in_new!C140)</f>
        <v>0</v>
      </c>
      <c r="D140" s="156">
        <f>IF(RES_hhdet_in_emi!D140=0,0,RES_hhdet_in_emi!D140*1000000/RES_hhdet_in_new!D140)</f>
        <v>0</v>
      </c>
      <c r="E140" s="156">
        <f>IF(RES_hhdet_in_emi!E140=0,0,RES_hhdet_in_emi!E140*1000000/RES_hhdet_in_new!E140)</f>
        <v>0</v>
      </c>
      <c r="F140" s="156">
        <f>IF(RES_hhdet_in_emi!F140=0,0,RES_hhdet_in_emi!F140*1000000/RES_hhdet_in_new!F140)</f>
        <v>0</v>
      </c>
      <c r="G140" s="156">
        <f>IF(RES_hhdet_in_emi!G140=0,0,RES_hhdet_in_emi!G140*1000000/RES_hhdet_in_new!G140)</f>
        <v>0</v>
      </c>
      <c r="H140" s="156">
        <f>IF(RES_hhdet_in_emi!H140=0,0,RES_hhdet_in_emi!H140*1000000/RES_hhdet_in_new!H140)</f>
        <v>0</v>
      </c>
      <c r="I140" s="156">
        <f>IF(RES_hhdet_in_emi!I140=0,0,RES_hhdet_in_emi!I140*1000000/RES_hhdet_in_new!I140)</f>
        <v>0</v>
      </c>
      <c r="J140" s="156">
        <f>IF(RES_hhdet_in_emi!J140=0,0,RES_hhdet_in_emi!J140*1000000/RES_hhdet_in_new!J140)</f>
        <v>0</v>
      </c>
      <c r="K140" s="156">
        <f>IF(RES_hhdet_in_emi!K140=0,0,RES_hhdet_in_emi!K140*1000000/RES_hhdet_in_new!K140)</f>
        <v>0</v>
      </c>
      <c r="L140" s="156">
        <f>IF(RES_hhdet_in_emi!L140=0,0,RES_hhdet_in_emi!L140*1000000/RES_hhdet_in_new!L140)</f>
        <v>0</v>
      </c>
      <c r="M140" s="156">
        <f>IF(RES_hhdet_in_emi!M140=0,0,RES_hhdet_in_emi!M140*1000000/RES_hhdet_in_new!M140)</f>
        <v>0</v>
      </c>
      <c r="N140" s="156">
        <f>IF(RES_hhdet_in_emi!N140=0,0,RES_hhdet_in_emi!N140*1000000/RES_hhdet_in_new!N140)</f>
        <v>0</v>
      </c>
      <c r="O140" s="156">
        <f>IF(RES_hhdet_in_emi!O140=0,0,RES_hhdet_in_emi!O140*1000000/RES_hhdet_in_new!O140)</f>
        <v>0</v>
      </c>
      <c r="P140" s="156">
        <f>IF(RES_hhdet_in_emi!P140=0,0,RES_hhdet_in_emi!P140*1000000/RES_hhdet_in_new!P140)</f>
        <v>0</v>
      </c>
      <c r="Q140" s="156">
        <f>IF(RES_hhdet_in_emi!Q140=0,0,RES_hhdet_in_emi!Q140*1000000/RES_hhdet_in_new!Q140)</f>
        <v>0</v>
      </c>
    </row>
    <row r="141" spans="1:17" ht="12" customHeight="1" x14ac:dyDescent="0.25">
      <c r="A141" s="29" t="s">
        <v>140</v>
      </c>
      <c r="B141" s="57"/>
      <c r="C141" s="57">
        <f>IF(RES_hhdet_in_emi!C141=0,0,RES_hhdet_in_emi!C141*1000000/RES_hhdet_in_new!C141)</f>
        <v>0</v>
      </c>
      <c r="D141" s="57">
        <f>IF(RES_hhdet_in_emi!D141=0,0,RES_hhdet_in_emi!D141*1000000/RES_hhdet_in_new!D141)</f>
        <v>0</v>
      </c>
      <c r="E141" s="57">
        <f>IF(RES_hhdet_in_emi!E141=0,0,RES_hhdet_in_emi!E141*1000000/RES_hhdet_in_new!E141)</f>
        <v>0</v>
      </c>
      <c r="F141" s="57">
        <f>IF(RES_hhdet_in_emi!F141=0,0,RES_hhdet_in_emi!F141*1000000/RES_hhdet_in_new!F141)</f>
        <v>0</v>
      </c>
      <c r="G141" s="57">
        <f>IF(RES_hhdet_in_emi!G141=0,0,RES_hhdet_in_emi!G141*1000000/RES_hhdet_in_new!G141)</f>
        <v>0</v>
      </c>
      <c r="H141" s="57">
        <f>IF(RES_hhdet_in_emi!H141=0,0,RES_hhdet_in_emi!H141*1000000/RES_hhdet_in_new!H141)</f>
        <v>0</v>
      </c>
      <c r="I141" s="57">
        <f>IF(RES_hhdet_in_emi!I141=0,0,RES_hhdet_in_emi!I141*1000000/RES_hhdet_in_new!I141)</f>
        <v>0</v>
      </c>
      <c r="J141" s="57">
        <f>IF(RES_hhdet_in_emi!J141=0,0,RES_hhdet_in_emi!J141*1000000/RES_hhdet_in_new!J141)</f>
        <v>0</v>
      </c>
      <c r="K141" s="57">
        <f>IF(RES_hhdet_in_emi!K141=0,0,RES_hhdet_in_emi!K141*1000000/RES_hhdet_in_new!K141)</f>
        <v>0</v>
      </c>
      <c r="L141" s="57">
        <f>IF(RES_hhdet_in_emi!L141=0,0,RES_hhdet_in_emi!L141*1000000/RES_hhdet_in_new!L141)</f>
        <v>0</v>
      </c>
      <c r="M141" s="57">
        <f>IF(RES_hhdet_in_emi!M141=0,0,RES_hhdet_in_emi!M141*1000000/RES_hhdet_in_new!M141)</f>
        <v>0</v>
      </c>
      <c r="N141" s="57">
        <f>IF(RES_hhdet_in_emi!N141=0,0,RES_hhdet_in_emi!N141*1000000/RES_hhdet_in_new!N141)</f>
        <v>0</v>
      </c>
      <c r="O141" s="57">
        <f>IF(RES_hhdet_in_emi!O141=0,0,RES_hhdet_in_emi!O141*1000000/RES_hhdet_in_new!O141)</f>
        <v>0</v>
      </c>
      <c r="P141" s="57">
        <f>IF(RES_hhdet_in_emi!P141=0,0,RES_hhdet_in_emi!P141*1000000/RES_hhdet_in_new!P141)</f>
        <v>0</v>
      </c>
      <c r="Q141" s="57">
        <f>IF(RES_hhdet_in_emi!Q141=0,0,RES_hhdet_in_emi!Q141*1000000/RES_hhdet_in_new!Q141)</f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68">
        <f t="shared" ref="C143" si="119">SUM(C144,C146,C148,C157)</f>
        <v>0</v>
      </c>
      <c r="D143" s="168">
        <f t="shared" ref="D143" si="120">SUM(D144,D146,D148,D157)</f>
        <v>0</v>
      </c>
      <c r="E143" s="168">
        <f t="shared" ref="E143" si="121">SUM(E144,E146,E148,E157)</f>
        <v>0</v>
      </c>
      <c r="F143" s="168">
        <f t="shared" ref="F143" si="122">SUM(F144,F146,F148,F157)</f>
        <v>0</v>
      </c>
      <c r="G143" s="168">
        <f t="shared" ref="G143" si="123">SUM(G144,G146,G148,G157)</f>
        <v>0</v>
      </c>
      <c r="H143" s="168">
        <f t="shared" ref="H143" si="124">SUM(H144,H146,H148,H157)</f>
        <v>0</v>
      </c>
      <c r="I143" s="168">
        <f t="shared" ref="I143" si="125">SUM(I144,I146,I148,I157)</f>
        <v>0</v>
      </c>
      <c r="J143" s="168">
        <f t="shared" ref="J143" si="126">SUM(J144,J146,J148,J157)</f>
        <v>0</v>
      </c>
      <c r="K143" s="168">
        <f t="shared" ref="K143" si="127">SUM(K144,K146,K148,K157)</f>
        <v>0</v>
      </c>
      <c r="L143" s="168">
        <f t="shared" ref="L143" si="128">SUM(L144,L146,L148,L157)</f>
        <v>0</v>
      </c>
      <c r="M143" s="168">
        <f t="shared" ref="M143" si="129">SUM(M144,M146,M148,M157)</f>
        <v>0</v>
      </c>
      <c r="N143" s="168">
        <f t="shared" ref="N143" si="130">SUM(N144,N146,N148,N157)</f>
        <v>0</v>
      </c>
      <c r="O143" s="168">
        <f t="shared" ref="O143" si="131">SUM(O144,O146,O148,O157)</f>
        <v>0</v>
      </c>
      <c r="P143" s="168">
        <f t="shared" ref="P143" si="132">SUM(P144,P146,P148,P157)</f>
        <v>0</v>
      </c>
      <c r="Q143" s="168">
        <f t="shared" ref="Q143" si="133">SUM(Q144,Q146,Q148,Q157)</f>
        <v>0</v>
      </c>
    </row>
    <row r="144" spans="1:17" ht="12.95" customHeight="1" x14ac:dyDescent="0.25">
      <c r="A144" s="158" t="s">
        <v>65</v>
      </c>
      <c r="B144" s="157"/>
      <c r="C144" s="157">
        <f t="shared" ref="C144:Q144" si="134">C145</f>
        <v>0</v>
      </c>
      <c r="D144" s="157">
        <f t="shared" si="134"/>
        <v>0</v>
      </c>
      <c r="E144" s="157">
        <f t="shared" si="134"/>
        <v>0</v>
      </c>
      <c r="F144" s="157">
        <f t="shared" si="134"/>
        <v>0</v>
      </c>
      <c r="G144" s="157">
        <f t="shared" si="134"/>
        <v>0</v>
      </c>
      <c r="H144" s="157">
        <f t="shared" si="134"/>
        <v>0</v>
      </c>
      <c r="I144" s="157">
        <f t="shared" si="134"/>
        <v>0</v>
      </c>
      <c r="J144" s="157">
        <f t="shared" si="134"/>
        <v>0</v>
      </c>
      <c r="K144" s="157">
        <f t="shared" si="134"/>
        <v>0</v>
      </c>
      <c r="L144" s="157">
        <f t="shared" si="134"/>
        <v>0</v>
      </c>
      <c r="M144" s="157">
        <f t="shared" si="134"/>
        <v>0</v>
      </c>
      <c r="N144" s="157">
        <f t="shared" si="134"/>
        <v>0</v>
      </c>
      <c r="O144" s="157">
        <f t="shared" si="134"/>
        <v>0</v>
      </c>
      <c r="P144" s="157">
        <f t="shared" si="134"/>
        <v>0</v>
      </c>
      <c r="Q144" s="157">
        <f t="shared" si="134"/>
        <v>0</v>
      </c>
    </row>
    <row r="145" spans="1:17" ht="12" customHeight="1" x14ac:dyDescent="0.25">
      <c r="A145" s="23" t="s">
        <v>60</v>
      </c>
      <c r="B145" s="156"/>
      <c r="C145" s="156">
        <f>IF(RES_hhdet_in_emi!C145=0,0,RES_hhdet_in_emi!C145*1000000/RES_hhdet_in_new!C145)</f>
        <v>0</v>
      </c>
      <c r="D145" s="156">
        <f>IF(RES_hhdet_in_emi!D145=0,0,RES_hhdet_in_emi!D145*1000000/RES_hhdet_in_new!D145)</f>
        <v>0</v>
      </c>
      <c r="E145" s="156">
        <f>IF(RES_hhdet_in_emi!E145=0,0,RES_hhdet_in_emi!E145*1000000/RES_hhdet_in_new!E145)</f>
        <v>0</v>
      </c>
      <c r="F145" s="156">
        <f>IF(RES_hhdet_in_emi!F145=0,0,RES_hhdet_in_emi!F145*1000000/RES_hhdet_in_new!F145)</f>
        <v>0</v>
      </c>
      <c r="G145" s="156">
        <f>IF(RES_hhdet_in_emi!G145=0,0,RES_hhdet_in_emi!G145*1000000/RES_hhdet_in_new!G145)</f>
        <v>0</v>
      </c>
      <c r="H145" s="156">
        <f>IF(RES_hhdet_in_emi!H145=0,0,RES_hhdet_in_emi!H145*1000000/RES_hhdet_in_new!H145)</f>
        <v>0</v>
      </c>
      <c r="I145" s="156">
        <f>IF(RES_hhdet_in_emi!I145=0,0,RES_hhdet_in_emi!I145*1000000/RES_hhdet_in_new!I145)</f>
        <v>0</v>
      </c>
      <c r="J145" s="156">
        <f>IF(RES_hhdet_in_emi!J145=0,0,RES_hhdet_in_emi!J145*1000000/RES_hhdet_in_new!J145)</f>
        <v>0</v>
      </c>
      <c r="K145" s="156">
        <f>IF(RES_hhdet_in_emi!K145=0,0,RES_hhdet_in_emi!K145*1000000/RES_hhdet_in_new!K145)</f>
        <v>0</v>
      </c>
      <c r="L145" s="156">
        <f>IF(RES_hhdet_in_emi!L145=0,0,RES_hhdet_in_emi!L145*1000000/RES_hhdet_in_new!L145)</f>
        <v>0</v>
      </c>
      <c r="M145" s="156">
        <f>IF(RES_hhdet_in_emi!M145=0,0,RES_hhdet_in_emi!M145*1000000/RES_hhdet_in_new!M145)</f>
        <v>0</v>
      </c>
      <c r="N145" s="156">
        <f>IF(RES_hhdet_in_emi!N145=0,0,RES_hhdet_in_emi!N145*1000000/RES_hhdet_in_new!N145)</f>
        <v>0</v>
      </c>
      <c r="O145" s="156">
        <f>IF(RES_hhdet_in_emi!O145=0,0,RES_hhdet_in_emi!O145*1000000/RES_hhdet_in_new!O145)</f>
        <v>0</v>
      </c>
      <c r="P145" s="156">
        <f>IF(RES_hhdet_in_emi!P145=0,0,RES_hhdet_in_emi!P145*1000000/RES_hhdet_in_new!P145)</f>
        <v>0</v>
      </c>
      <c r="Q145" s="156">
        <f>IF(RES_hhdet_in_emi!Q145=0,0,RES_hhdet_in_emi!Q145*1000000/RES_hhdet_in_new!Q145)</f>
        <v>0</v>
      </c>
    </row>
    <row r="146" spans="1:17" ht="12.95" customHeight="1" x14ac:dyDescent="0.25">
      <c r="A146" s="158" t="s">
        <v>112</v>
      </c>
      <c r="B146" s="157"/>
      <c r="C146" s="157">
        <f t="shared" ref="C146:Q146" si="135">C147</f>
        <v>0</v>
      </c>
      <c r="D146" s="157">
        <f t="shared" si="135"/>
        <v>0</v>
      </c>
      <c r="E146" s="157">
        <f t="shared" si="135"/>
        <v>0</v>
      </c>
      <c r="F146" s="157">
        <f t="shared" si="135"/>
        <v>0</v>
      </c>
      <c r="G146" s="157">
        <f t="shared" si="135"/>
        <v>0</v>
      </c>
      <c r="H146" s="157">
        <f t="shared" si="135"/>
        <v>0</v>
      </c>
      <c r="I146" s="157">
        <f t="shared" si="135"/>
        <v>0</v>
      </c>
      <c r="J146" s="157">
        <f t="shared" si="135"/>
        <v>0</v>
      </c>
      <c r="K146" s="157">
        <f t="shared" si="135"/>
        <v>0</v>
      </c>
      <c r="L146" s="157">
        <f t="shared" si="135"/>
        <v>0</v>
      </c>
      <c r="M146" s="157">
        <f t="shared" si="135"/>
        <v>0</v>
      </c>
      <c r="N146" s="157">
        <f t="shared" si="135"/>
        <v>0</v>
      </c>
      <c r="O146" s="157">
        <f t="shared" si="135"/>
        <v>0</v>
      </c>
      <c r="P146" s="157">
        <f t="shared" si="135"/>
        <v>0</v>
      </c>
      <c r="Q146" s="157">
        <f t="shared" si="135"/>
        <v>0</v>
      </c>
    </row>
    <row r="147" spans="1:17" ht="12" customHeight="1" x14ac:dyDescent="0.25">
      <c r="A147" s="23" t="s">
        <v>60</v>
      </c>
      <c r="B147" s="156"/>
      <c r="C147" s="156">
        <f>IF(RES_hhdet_in_emi!C147=0,0,RES_hhdet_in_emi!C147*1000000/RES_hhdet_in_new!C147)</f>
        <v>0</v>
      </c>
      <c r="D147" s="156">
        <f>IF(RES_hhdet_in_emi!D147=0,0,RES_hhdet_in_emi!D147*1000000/RES_hhdet_in_new!D147)</f>
        <v>0</v>
      </c>
      <c r="E147" s="156">
        <f>IF(RES_hhdet_in_emi!E147=0,0,RES_hhdet_in_emi!E147*1000000/RES_hhdet_in_new!E147)</f>
        <v>0</v>
      </c>
      <c r="F147" s="156">
        <f>IF(RES_hhdet_in_emi!F147=0,0,RES_hhdet_in_emi!F147*1000000/RES_hhdet_in_new!F147)</f>
        <v>0</v>
      </c>
      <c r="G147" s="156">
        <f>IF(RES_hhdet_in_emi!G147=0,0,RES_hhdet_in_emi!G147*1000000/RES_hhdet_in_new!G147)</f>
        <v>0</v>
      </c>
      <c r="H147" s="156">
        <f>IF(RES_hhdet_in_emi!H147=0,0,RES_hhdet_in_emi!H147*1000000/RES_hhdet_in_new!H147)</f>
        <v>0</v>
      </c>
      <c r="I147" s="156">
        <f>IF(RES_hhdet_in_emi!I147=0,0,RES_hhdet_in_emi!I147*1000000/RES_hhdet_in_new!I147)</f>
        <v>0</v>
      </c>
      <c r="J147" s="156">
        <f>IF(RES_hhdet_in_emi!J147=0,0,RES_hhdet_in_emi!J147*1000000/RES_hhdet_in_new!J147)</f>
        <v>0</v>
      </c>
      <c r="K147" s="156">
        <f>IF(RES_hhdet_in_emi!K147=0,0,RES_hhdet_in_emi!K147*1000000/RES_hhdet_in_new!K147)</f>
        <v>0</v>
      </c>
      <c r="L147" s="156">
        <f>IF(RES_hhdet_in_emi!L147=0,0,RES_hhdet_in_emi!L147*1000000/RES_hhdet_in_new!L147)</f>
        <v>0</v>
      </c>
      <c r="M147" s="156">
        <f>IF(RES_hhdet_in_emi!M147=0,0,RES_hhdet_in_emi!M147*1000000/RES_hhdet_in_new!M147)</f>
        <v>0</v>
      </c>
      <c r="N147" s="156">
        <f>IF(RES_hhdet_in_emi!N147=0,0,RES_hhdet_in_emi!N147*1000000/RES_hhdet_in_new!N147)</f>
        <v>0</v>
      </c>
      <c r="O147" s="156">
        <f>IF(RES_hhdet_in_emi!O147=0,0,RES_hhdet_in_emi!O147*1000000/RES_hhdet_in_new!O147)</f>
        <v>0</v>
      </c>
      <c r="P147" s="156">
        <f>IF(RES_hhdet_in_emi!P147=0,0,RES_hhdet_in_emi!P147*1000000/RES_hhdet_in_new!P147)</f>
        <v>0</v>
      </c>
      <c r="Q147" s="156">
        <f>IF(RES_hhdet_in_emi!Q147=0,0,RES_hhdet_in_emi!Q147*1000000/RES_hhdet_in_new!Q147)</f>
        <v>0</v>
      </c>
    </row>
    <row r="148" spans="1:17" ht="12" customHeight="1" x14ac:dyDescent="0.25">
      <c r="A148" s="158" t="s">
        <v>63</v>
      </c>
      <c r="B148" s="157"/>
      <c r="C148" s="157">
        <f>IF(SUM(RES_hhdet_in_emi!C149:C150,RES_hhdet_in_emi!C153:C154)=0,0,SUM(RES_hhdet_in_emi!C149:C150,RES_hhdet_in_emi!C153:C154)*1000000/SUM(RES_hhdet_in_new!C149:C150,RES_hhdet_in_new!C153:C154))</f>
        <v>0</v>
      </c>
      <c r="D148" s="157">
        <f>IF(SUM(RES_hhdet_in_emi!D149:D150,RES_hhdet_in_emi!D153:D154)=0,0,SUM(RES_hhdet_in_emi!D149:D150,RES_hhdet_in_emi!D153:D154)*1000000/SUM(RES_hhdet_in_new!D149:D150,RES_hhdet_in_new!D153:D154))</f>
        <v>0</v>
      </c>
      <c r="E148" s="157">
        <f>IF(SUM(RES_hhdet_in_emi!E149:E150,RES_hhdet_in_emi!E153:E154)=0,0,SUM(RES_hhdet_in_emi!E149:E150,RES_hhdet_in_emi!E153:E154)*1000000/SUM(RES_hhdet_in_new!E149:E150,RES_hhdet_in_new!E153:E154))</f>
        <v>0</v>
      </c>
      <c r="F148" s="157">
        <f>IF(SUM(RES_hhdet_in_emi!F149:F150,RES_hhdet_in_emi!F153:F154)=0,0,SUM(RES_hhdet_in_emi!F149:F150,RES_hhdet_in_emi!F153:F154)*1000000/SUM(RES_hhdet_in_new!F149:F150,RES_hhdet_in_new!F153:F154))</f>
        <v>0</v>
      </c>
      <c r="G148" s="157">
        <f>IF(SUM(RES_hhdet_in_emi!G149:G150,RES_hhdet_in_emi!G153:G154)=0,0,SUM(RES_hhdet_in_emi!G149:G150,RES_hhdet_in_emi!G153:G154)*1000000/SUM(RES_hhdet_in_new!G149:G150,RES_hhdet_in_new!G153:G154))</f>
        <v>0</v>
      </c>
      <c r="H148" s="157">
        <f>IF(SUM(RES_hhdet_in_emi!H149:H150,RES_hhdet_in_emi!H153:H154)=0,0,SUM(RES_hhdet_in_emi!H149:H150,RES_hhdet_in_emi!H153:H154)*1000000/SUM(RES_hhdet_in_new!H149:H150,RES_hhdet_in_new!H153:H154))</f>
        <v>0</v>
      </c>
      <c r="I148" s="157">
        <f>IF(SUM(RES_hhdet_in_emi!I149:I150,RES_hhdet_in_emi!I153:I154)=0,0,SUM(RES_hhdet_in_emi!I149:I150,RES_hhdet_in_emi!I153:I154)*1000000/SUM(RES_hhdet_in_new!I149:I150,RES_hhdet_in_new!I153:I154))</f>
        <v>0</v>
      </c>
      <c r="J148" s="157">
        <f>IF(SUM(RES_hhdet_in_emi!J149:J150,RES_hhdet_in_emi!J153:J154)=0,0,SUM(RES_hhdet_in_emi!J149:J150,RES_hhdet_in_emi!J153:J154)*1000000/SUM(RES_hhdet_in_new!J149:J150,RES_hhdet_in_new!J153:J154))</f>
        <v>0</v>
      </c>
      <c r="K148" s="157">
        <f>IF(SUM(RES_hhdet_in_emi!K149:K150,RES_hhdet_in_emi!K153:K154)=0,0,SUM(RES_hhdet_in_emi!K149:K150,RES_hhdet_in_emi!K153:K154)*1000000/SUM(RES_hhdet_in_new!K149:K150,RES_hhdet_in_new!K153:K154))</f>
        <v>0</v>
      </c>
      <c r="L148" s="157">
        <f>IF(SUM(RES_hhdet_in_emi!L149:L150,RES_hhdet_in_emi!L153:L154)=0,0,SUM(RES_hhdet_in_emi!L149:L150,RES_hhdet_in_emi!L153:L154)*1000000/SUM(RES_hhdet_in_new!L149:L150,RES_hhdet_in_new!L153:L154))</f>
        <v>0</v>
      </c>
      <c r="M148" s="157">
        <f>IF(SUM(RES_hhdet_in_emi!M149:M150,RES_hhdet_in_emi!M153:M154)=0,0,SUM(RES_hhdet_in_emi!M149:M150,RES_hhdet_in_emi!M153:M154)*1000000/SUM(RES_hhdet_in_new!M149:M150,RES_hhdet_in_new!M153:M154))</f>
        <v>0</v>
      </c>
      <c r="N148" s="157">
        <f>IF(SUM(RES_hhdet_in_emi!N149:N150,RES_hhdet_in_emi!N153:N154)=0,0,SUM(RES_hhdet_in_emi!N149:N150,RES_hhdet_in_emi!N153:N154)*1000000/SUM(RES_hhdet_in_new!N149:N150,RES_hhdet_in_new!N153:N154))</f>
        <v>0</v>
      </c>
      <c r="O148" s="157">
        <f>IF(SUM(RES_hhdet_in_emi!O149:O150,RES_hhdet_in_emi!O153:O154)=0,0,SUM(RES_hhdet_in_emi!O149:O150,RES_hhdet_in_emi!O153:O154)*1000000/SUM(RES_hhdet_in_new!O149:O150,RES_hhdet_in_new!O153:O154))</f>
        <v>0</v>
      </c>
      <c r="P148" s="157">
        <f>IF(SUM(RES_hhdet_in_emi!P149:P150,RES_hhdet_in_emi!P153:P154)=0,0,SUM(RES_hhdet_in_emi!P149:P150,RES_hhdet_in_emi!P153:P154)*1000000/SUM(RES_hhdet_in_new!P149:P150,RES_hhdet_in_new!P153:P154))</f>
        <v>0</v>
      </c>
      <c r="Q148" s="157">
        <f>IF(SUM(RES_hhdet_in_emi!Q149:Q150,RES_hhdet_in_emi!Q153:Q154)=0,0,SUM(RES_hhdet_in_emi!Q149:Q150,RES_hhdet_in_emi!Q153:Q154)*1000000/SUM(RES_hhdet_in_new!Q149:Q150,RES_hhdet_in_new!Q153:Q154))</f>
        <v>0</v>
      </c>
    </row>
    <row r="149" spans="1:17" ht="12" customHeight="1" x14ac:dyDescent="0.25">
      <c r="A149" s="167" t="s">
        <v>144</v>
      </c>
      <c r="B149" s="132"/>
      <c r="C149" s="132">
        <f>IF(RES_hhdet_in_emi!C149=0,0,RES_hhdet_in_emi!C149*1000000/RES_hhdet_in_new!C149)</f>
        <v>0</v>
      </c>
      <c r="D149" s="132">
        <f>IF(RES_hhdet_in_emi!D149=0,0,RES_hhdet_in_emi!D149*1000000/RES_hhdet_in_new!D149)</f>
        <v>0</v>
      </c>
      <c r="E149" s="132">
        <f>IF(RES_hhdet_in_emi!E149=0,0,RES_hhdet_in_emi!E149*1000000/RES_hhdet_in_new!E149)</f>
        <v>0</v>
      </c>
      <c r="F149" s="132">
        <f>IF(RES_hhdet_in_emi!F149=0,0,RES_hhdet_in_emi!F149*1000000/RES_hhdet_in_new!F149)</f>
        <v>0</v>
      </c>
      <c r="G149" s="132">
        <f>IF(RES_hhdet_in_emi!G149=0,0,RES_hhdet_in_emi!G149*1000000/RES_hhdet_in_new!G149)</f>
        <v>0</v>
      </c>
      <c r="H149" s="132">
        <f>IF(RES_hhdet_in_emi!H149=0,0,RES_hhdet_in_emi!H149*1000000/RES_hhdet_in_new!H149)</f>
        <v>0</v>
      </c>
      <c r="I149" s="132">
        <f>IF(RES_hhdet_in_emi!I149=0,0,RES_hhdet_in_emi!I149*1000000/RES_hhdet_in_new!I149)</f>
        <v>0</v>
      </c>
      <c r="J149" s="132">
        <f>IF(RES_hhdet_in_emi!J149=0,0,RES_hhdet_in_emi!J149*1000000/RES_hhdet_in_new!J149)</f>
        <v>0</v>
      </c>
      <c r="K149" s="132">
        <f>IF(RES_hhdet_in_emi!K149=0,0,RES_hhdet_in_emi!K149*1000000/RES_hhdet_in_new!K149)</f>
        <v>0</v>
      </c>
      <c r="L149" s="132">
        <f>IF(RES_hhdet_in_emi!L149=0,0,RES_hhdet_in_emi!L149*1000000/RES_hhdet_in_new!L149)</f>
        <v>0</v>
      </c>
      <c r="M149" s="132">
        <f>IF(RES_hhdet_in_emi!M149=0,0,RES_hhdet_in_emi!M149*1000000/RES_hhdet_in_new!M149)</f>
        <v>0</v>
      </c>
      <c r="N149" s="132">
        <f>IF(RES_hhdet_in_emi!N149=0,0,RES_hhdet_in_emi!N149*1000000/RES_hhdet_in_new!N149)</f>
        <v>0</v>
      </c>
      <c r="O149" s="132">
        <f>IF(RES_hhdet_in_emi!O149=0,0,RES_hhdet_in_emi!O149*1000000/RES_hhdet_in_new!O149)</f>
        <v>0</v>
      </c>
      <c r="P149" s="132">
        <f>IF(RES_hhdet_in_emi!P149=0,0,RES_hhdet_in_emi!P149*1000000/RES_hhdet_in_new!P149)</f>
        <v>0</v>
      </c>
      <c r="Q149" s="132">
        <f>IF(RES_hhdet_in_emi!Q149=0,0,RES_hhdet_in_emi!Q149*1000000/RES_hhdet_in_new!Q149)</f>
        <v>0</v>
      </c>
    </row>
    <row r="150" spans="1:17" ht="12" customHeight="1" x14ac:dyDescent="0.25">
      <c r="A150" s="167" t="s">
        <v>143</v>
      </c>
      <c r="B150" s="132"/>
      <c r="C150" s="132">
        <f>IF(RES_hhdet_in_emi!C150=0,0,RES_hhdet_in_emi!C150*1000000/RES_hhdet_in_new!C150)</f>
        <v>0</v>
      </c>
      <c r="D150" s="132">
        <f>IF(RES_hhdet_in_emi!D150=0,0,RES_hhdet_in_emi!D150*1000000/RES_hhdet_in_new!D150)</f>
        <v>0</v>
      </c>
      <c r="E150" s="132">
        <f>IF(RES_hhdet_in_emi!E150=0,0,RES_hhdet_in_emi!E150*1000000/RES_hhdet_in_new!E150)</f>
        <v>0</v>
      </c>
      <c r="F150" s="132">
        <f>IF(RES_hhdet_in_emi!F150=0,0,RES_hhdet_in_emi!F150*1000000/RES_hhdet_in_new!F150)</f>
        <v>0</v>
      </c>
      <c r="G150" s="132">
        <f>IF(RES_hhdet_in_emi!G150=0,0,RES_hhdet_in_emi!G150*1000000/RES_hhdet_in_new!G150)</f>
        <v>0</v>
      </c>
      <c r="H150" s="132">
        <f>IF(RES_hhdet_in_emi!H150=0,0,RES_hhdet_in_emi!H150*1000000/RES_hhdet_in_new!H150)</f>
        <v>0</v>
      </c>
      <c r="I150" s="132">
        <f>IF(RES_hhdet_in_emi!I150=0,0,RES_hhdet_in_emi!I150*1000000/RES_hhdet_in_new!I150)</f>
        <v>0</v>
      </c>
      <c r="J150" s="132">
        <f>IF(RES_hhdet_in_emi!J150=0,0,RES_hhdet_in_emi!J150*1000000/RES_hhdet_in_new!J150)</f>
        <v>0</v>
      </c>
      <c r="K150" s="132">
        <f>IF(RES_hhdet_in_emi!K150=0,0,RES_hhdet_in_emi!K150*1000000/RES_hhdet_in_new!K150)</f>
        <v>0</v>
      </c>
      <c r="L150" s="132">
        <f>IF(RES_hhdet_in_emi!L150=0,0,RES_hhdet_in_emi!L150*1000000/RES_hhdet_in_new!L150)</f>
        <v>0</v>
      </c>
      <c r="M150" s="132">
        <f>IF(RES_hhdet_in_emi!M150=0,0,RES_hhdet_in_emi!M150*1000000/RES_hhdet_in_new!M150)</f>
        <v>0</v>
      </c>
      <c r="N150" s="132">
        <f>IF(RES_hhdet_in_emi!N150=0,0,RES_hhdet_in_emi!N150*1000000/RES_hhdet_in_new!N150)</f>
        <v>0</v>
      </c>
      <c r="O150" s="132">
        <f>IF(RES_hhdet_in_emi!O150=0,0,RES_hhdet_in_emi!O150*1000000/RES_hhdet_in_new!O150)</f>
        <v>0</v>
      </c>
      <c r="P150" s="132">
        <f>IF(RES_hhdet_in_emi!P150=0,0,RES_hhdet_in_emi!P150*1000000/RES_hhdet_in_new!P150)</f>
        <v>0</v>
      </c>
      <c r="Q150" s="132">
        <f>IF(RES_hhdet_in_emi!Q150=0,0,RES_hhdet_in_emi!Q150*1000000/RES_hhdet_in_new!Q150)</f>
        <v>0</v>
      </c>
    </row>
    <row r="151" spans="1:17" ht="12" customHeight="1" x14ac:dyDescent="0.25">
      <c r="A151" s="166" t="s">
        <v>57</v>
      </c>
      <c r="B151" s="165"/>
      <c r="C151" s="165">
        <f>IF(RES_hhdet_in_emi!C151=0,0,RES_hhdet_in_emi!C151*1000000/RES_hhdet_in_new!C150)</f>
        <v>0</v>
      </c>
      <c r="D151" s="165">
        <f>IF(RES_hhdet_in_emi!D151=0,0,RES_hhdet_in_emi!D151*1000000/RES_hhdet_in_new!D150)</f>
        <v>0</v>
      </c>
      <c r="E151" s="165">
        <f>IF(RES_hhdet_in_emi!E151=0,0,RES_hhdet_in_emi!E151*1000000/RES_hhdet_in_new!E150)</f>
        <v>0</v>
      </c>
      <c r="F151" s="165">
        <f>IF(RES_hhdet_in_emi!F151=0,0,RES_hhdet_in_emi!F151*1000000/RES_hhdet_in_new!F150)</f>
        <v>0</v>
      </c>
      <c r="G151" s="165">
        <f>IF(RES_hhdet_in_emi!G151=0,0,RES_hhdet_in_emi!G151*1000000/RES_hhdet_in_new!G150)</f>
        <v>0</v>
      </c>
      <c r="H151" s="165">
        <f>IF(RES_hhdet_in_emi!H151=0,0,RES_hhdet_in_emi!H151*1000000/RES_hhdet_in_new!H150)</f>
        <v>0</v>
      </c>
      <c r="I151" s="165">
        <f>IF(RES_hhdet_in_emi!I151=0,0,RES_hhdet_in_emi!I151*1000000/RES_hhdet_in_new!I150)</f>
        <v>0</v>
      </c>
      <c r="J151" s="165">
        <f>IF(RES_hhdet_in_emi!J151=0,0,RES_hhdet_in_emi!J151*1000000/RES_hhdet_in_new!J150)</f>
        <v>0</v>
      </c>
      <c r="K151" s="165">
        <f>IF(RES_hhdet_in_emi!K151=0,0,RES_hhdet_in_emi!K151*1000000/RES_hhdet_in_new!K150)</f>
        <v>0</v>
      </c>
      <c r="L151" s="165">
        <f>IF(RES_hhdet_in_emi!L151=0,0,RES_hhdet_in_emi!L151*1000000/RES_hhdet_in_new!L150)</f>
        <v>0</v>
      </c>
      <c r="M151" s="165">
        <f>IF(RES_hhdet_in_emi!M151=0,0,RES_hhdet_in_emi!M151*1000000/RES_hhdet_in_new!M150)</f>
        <v>0</v>
      </c>
      <c r="N151" s="165">
        <f>IF(RES_hhdet_in_emi!N151=0,0,RES_hhdet_in_emi!N151*1000000/RES_hhdet_in_new!N150)</f>
        <v>0</v>
      </c>
      <c r="O151" s="165">
        <f>IF(RES_hhdet_in_emi!O151=0,0,RES_hhdet_in_emi!O151*1000000/RES_hhdet_in_new!O150)</f>
        <v>0</v>
      </c>
      <c r="P151" s="165">
        <f>IF(RES_hhdet_in_emi!P151=0,0,RES_hhdet_in_emi!P151*1000000/RES_hhdet_in_new!P150)</f>
        <v>0</v>
      </c>
      <c r="Q151" s="165">
        <f>IF(RES_hhdet_in_emi!Q151=0,0,RES_hhdet_in_emi!Q151*1000000/RES_hhdet_in_new!Q150)</f>
        <v>0</v>
      </c>
    </row>
    <row r="152" spans="1:17" ht="12" customHeight="1" x14ac:dyDescent="0.25">
      <c r="A152" s="147" t="s">
        <v>59</v>
      </c>
      <c r="B152" s="164"/>
      <c r="C152" s="164">
        <f>IF(RES_hhdet_in_emi!C152=0,0,RES_hhdet_in_emi!C152*1000000/RES_hhdet_in_new!C150)</f>
        <v>0</v>
      </c>
      <c r="D152" s="164">
        <f>IF(RES_hhdet_in_emi!D152=0,0,RES_hhdet_in_emi!D152*1000000/RES_hhdet_in_new!D150)</f>
        <v>0</v>
      </c>
      <c r="E152" s="164">
        <f>IF(RES_hhdet_in_emi!E152=0,0,RES_hhdet_in_emi!E152*1000000/RES_hhdet_in_new!E150)</f>
        <v>0</v>
      </c>
      <c r="F152" s="164">
        <f>IF(RES_hhdet_in_emi!F152=0,0,RES_hhdet_in_emi!F152*1000000/RES_hhdet_in_new!F150)</f>
        <v>0</v>
      </c>
      <c r="G152" s="164">
        <f>IF(RES_hhdet_in_emi!G152=0,0,RES_hhdet_in_emi!G152*1000000/RES_hhdet_in_new!G150)</f>
        <v>0</v>
      </c>
      <c r="H152" s="164">
        <f>IF(RES_hhdet_in_emi!H152=0,0,RES_hhdet_in_emi!H152*1000000/RES_hhdet_in_new!H150)</f>
        <v>0</v>
      </c>
      <c r="I152" s="164">
        <f>IF(RES_hhdet_in_emi!I152=0,0,RES_hhdet_in_emi!I152*1000000/RES_hhdet_in_new!I150)</f>
        <v>0</v>
      </c>
      <c r="J152" s="164">
        <f>IF(RES_hhdet_in_emi!J152=0,0,RES_hhdet_in_emi!J152*1000000/RES_hhdet_in_new!J150)</f>
        <v>0</v>
      </c>
      <c r="K152" s="164">
        <f>IF(RES_hhdet_in_emi!K152=0,0,RES_hhdet_in_emi!K152*1000000/RES_hhdet_in_new!K150)</f>
        <v>0</v>
      </c>
      <c r="L152" s="164">
        <f>IF(RES_hhdet_in_emi!L152=0,0,RES_hhdet_in_emi!L152*1000000/RES_hhdet_in_new!L150)</f>
        <v>0</v>
      </c>
      <c r="M152" s="164">
        <f>IF(RES_hhdet_in_emi!M152=0,0,RES_hhdet_in_emi!M152*1000000/RES_hhdet_in_new!M150)</f>
        <v>0</v>
      </c>
      <c r="N152" s="164">
        <f>IF(RES_hhdet_in_emi!N152=0,0,RES_hhdet_in_emi!N152*1000000/RES_hhdet_in_new!N150)</f>
        <v>0</v>
      </c>
      <c r="O152" s="164">
        <f>IF(RES_hhdet_in_emi!O152=0,0,RES_hhdet_in_emi!O152*1000000/RES_hhdet_in_new!O150)</f>
        <v>0</v>
      </c>
      <c r="P152" s="164">
        <f>IF(RES_hhdet_in_emi!P152=0,0,RES_hhdet_in_emi!P152*1000000/RES_hhdet_in_new!P150)</f>
        <v>0</v>
      </c>
      <c r="Q152" s="164">
        <f>IF(RES_hhdet_in_emi!Q152=0,0,RES_hhdet_in_emi!Q152*1000000/RES_hhdet_in_new!Q150)</f>
        <v>0</v>
      </c>
    </row>
    <row r="153" spans="1:17" ht="12" customHeight="1" x14ac:dyDescent="0.25">
      <c r="A153" s="163" t="s">
        <v>142</v>
      </c>
      <c r="B153" s="162"/>
      <c r="C153" s="162">
        <f>IF(RES_hhdet_in_emi!C153=0,0,RES_hhdet_in_emi!C153*1000000/RES_hhdet_in_new!C153)</f>
        <v>0</v>
      </c>
      <c r="D153" s="162">
        <f>IF(RES_hhdet_in_emi!D153=0,0,RES_hhdet_in_emi!D153*1000000/RES_hhdet_in_new!D153)</f>
        <v>0</v>
      </c>
      <c r="E153" s="162">
        <f>IF(RES_hhdet_in_emi!E153=0,0,RES_hhdet_in_emi!E153*1000000/RES_hhdet_in_new!E153)</f>
        <v>0</v>
      </c>
      <c r="F153" s="162">
        <f>IF(RES_hhdet_in_emi!F153=0,0,RES_hhdet_in_emi!F153*1000000/RES_hhdet_in_new!F153)</f>
        <v>0</v>
      </c>
      <c r="G153" s="162">
        <f>IF(RES_hhdet_in_emi!G153=0,0,RES_hhdet_in_emi!G153*1000000/RES_hhdet_in_new!G153)</f>
        <v>0</v>
      </c>
      <c r="H153" s="162">
        <f>IF(RES_hhdet_in_emi!H153=0,0,RES_hhdet_in_emi!H153*1000000/RES_hhdet_in_new!H153)</f>
        <v>0</v>
      </c>
      <c r="I153" s="162">
        <f>IF(RES_hhdet_in_emi!I153=0,0,RES_hhdet_in_emi!I153*1000000/RES_hhdet_in_new!I153)</f>
        <v>0</v>
      </c>
      <c r="J153" s="162">
        <f>IF(RES_hhdet_in_emi!J153=0,0,RES_hhdet_in_emi!J153*1000000/RES_hhdet_in_new!J153)</f>
        <v>0</v>
      </c>
      <c r="K153" s="162">
        <f>IF(RES_hhdet_in_emi!K153=0,0,RES_hhdet_in_emi!K153*1000000/RES_hhdet_in_new!K153)</f>
        <v>0</v>
      </c>
      <c r="L153" s="162">
        <f>IF(RES_hhdet_in_emi!L153=0,0,RES_hhdet_in_emi!L153*1000000/RES_hhdet_in_new!L153)</f>
        <v>0</v>
      </c>
      <c r="M153" s="162">
        <f>IF(RES_hhdet_in_emi!M153=0,0,RES_hhdet_in_emi!M153*1000000/RES_hhdet_in_new!M153)</f>
        <v>0</v>
      </c>
      <c r="N153" s="162">
        <f>IF(RES_hhdet_in_emi!N153=0,0,RES_hhdet_in_emi!N153*1000000/RES_hhdet_in_new!N153)</f>
        <v>0</v>
      </c>
      <c r="O153" s="162">
        <f>IF(RES_hhdet_in_emi!O153=0,0,RES_hhdet_in_emi!O153*1000000/RES_hhdet_in_new!O153)</f>
        <v>0</v>
      </c>
      <c r="P153" s="162">
        <f>IF(RES_hhdet_in_emi!P153=0,0,RES_hhdet_in_emi!P153*1000000/RES_hhdet_in_new!P153)</f>
        <v>0</v>
      </c>
      <c r="Q153" s="162">
        <f>IF(RES_hhdet_in_emi!Q153=0,0,RES_hhdet_in_emi!Q153*1000000/RES_hhdet_in_new!Q153)</f>
        <v>0</v>
      </c>
    </row>
    <row r="154" spans="1:17" ht="12" customHeight="1" x14ac:dyDescent="0.25">
      <c r="A154" s="161" t="s">
        <v>141</v>
      </c>
      <c r="B154" s="160"/>
      <c r="C154" s="160">
        <f>IF(RES_hhdet_in_emi!C154=0,0,RES_hhdet_in_emi!C154*1000000/RES_hhdet_in_new!C154)</f>
        <v>0</v>
      </c>
      <c r="D154" s="160">
        <f>IF(RES_hhdet_in_emi!D154=0,0,RES_hhdet_in_emi!D154*1000000/RES_hhdet_in_new!D154)</f>
        <v>0</v>
      </c>
      <c r="E154" s="160">
        <f>IF(RES_hhdet_in_emi!E154=0,0,RES_hhdet_in_emi!E154*1000000/RES_hhdet_in_new!E154)</f>
        <v>0</v>
      </c>
      <c r="F154" s="160">
        <f>IF(RES_hhdet_in_emi!F154=0,0,RES_hhdet_in_emi!F154*1000000/RES_hhdet_in_new!F154)</f>
        <v>0</v>
      </c>
      <c r="G154" s="160">
        <f>IF(RES_hhdet_in_emi!G154=0,0,RES_hhdet_in_emi!G154*1000000/RES_hhdet_in_new!G154)</f>
        <v>0</v>
      </c>
      <c r="H154" s="160">
        <f>IF(RES_hhdet_in_emi!H154=0,0,RES_hhdet_in_emi!H154*1000000/RES_hhdet_in_new!H154)</f>
        <v>0</v>
      </c>
      <c r="I154" s="160">
        <f>IF(RES_hhdet_in_emi!I154=0,0,RES_hhdet_in_emi!I154*1000000/RES_hhdet_in_new!I154)</f>
        <v>0</v>
      </c>
      <c r="J154" s="160">
        <f>IF(RES_hhdet_in_emi!J154=0,0,RES_hhdet_in_emi!J154*1000000/RES_hhdet_in_new!J154)</f>
        <v>0</v>
      </c>
      <c r="K154" s="160">
        <f>IF(RES_hhdet_in_emi!K154=0,0,RES_hhdet_in_emi!K154*1000000/RES_hhdet_in_new!K154)</f>
        <v>0</v>
      </c>
      <c r="L154" s="160">
        <f>IF(RES_hhdet_in_emi!L154=0,0,RES_hhdet_in_emi!L154*1000000/RES_hhdet_in_new!L154)</f>
        <v>0</v>
      </c>
      <c r="M154" s="160">
        <f>IF(RES_hhdet_in_emi!M154=0,0,RES_hhdet_in_emi!M154*1000000/RES_hhdet_in_new!M154)</f>
        <v>0</v>
      </c>
      <c r="N154" s="160">
        <f>IF(RES_hhdet_in_emi!N154=0,0,RES_hhdet_in_emi!N154*1000000/RES_hhdet_in_new!N154)</f>
        <v>0</v>
      </c>
      <c r="O154" s="160">
        <f>IF(RES_hhdet_in_emi!O154=0,0,RES_hhdet_in_emi!O154*1000000/RES_hhdet_in_new!O154)</f>
        <v>0</v>
      </c>
      <c r="P154" s="160">
        <f>IF(RES_hhdet_in_emi!P154=0,0,RES_hhdet_in_emi!P154*1000000/RES_hhdet_in_new!P154)</f>
        <v>0</v>
      </c>
      <c r="Q154" s="160">
        <f>IF(RES_hhdet_in_emi!Q154=0,0,RES_hhdet_in_emi!Q154*1000000/RES_hhdet_in_new!Q154)</f>
        <v>0</v>
      </c>
    </row>
    <row r="155" spans="1:17" ht="12" customHeight="1" x14ac:dyDescent="0.25">
      <c r="A155" s="148" t="s">
        <v>60</v>
      </c>
      <c r="B155" s="156"/>
      <c r="C155" s="156">
        <f>IF(RES_hhdet_in_emi!C155=0,0,RES_hhdet_in_emi!C155*1000000/RES_hhdet_in_new!C154)</f>
        <v>0</v>
      </c>
      <c r="D155" s="156">
        <f>IF(RES_hhdet_in_emi!D155=0,0,RES_hhdet_in_emi!D155*1000000/RES_hhdet_in_new!D154)</f>
        <v>0</v>
      </c>
      <c r="E155" s="156">
        <f>IF(RES_hhdet_in_emi!E155=0,0,RES_hhdet_in_emi!E155*1000000/RES_hhdet_in_new!E154)</f>
        <v>0</v>
      </c>
      <c r="F155" s="156">
        <f>IF(RES_hhdet_in_emi!F155=0,0,RES_hhdet_in_emi!F155*1000000/RES_hhdet_in_new!F154)</f>
        <v>0</v>
      </c>
      <c r="G155" s="156">
        <f>IF(RES_hhdet_in_emi!G155=0,0,RES_hhdet_in_emi!G155*1000000/RES_hhdet_in_new!G154)</f>
        <v>0</v>
      </c>
      <c r="H155" s="156">
        <f>IF(RES_hhdet_in_emi!H155=0,0,RES_hhdet_in_emi!H155*1000000/RES_hhdet_in_new!H154)</f>
        <v>0</v>
      </c>
      <c r="I155" s="156">
        <f>IF(RES_hhdet_in_emi!I155=0,0,RES_hhdet_in_emi!I155*1000000/RES_hhdet_in_new!I154)</f>
        <v>0</v>
      </c>
      <c r="J155" s="156">
        <f>IF(RES_hhdet_in_emi!J155=0,0,RES_hhdet_in_emi!J155*1000000/RES_hhdet_in_new!J154)</f>
        <v>0</v>
      </c>
      <c r="K155" s="156">
        <f>IF(RES_hhdet_in_emi!K155=0,0,RES_hhdet_in_emi!K155*1000000/RES_hhdet_in_new!K154)</f>
        <v>0</v>
      </c>
      <c r="L155" s="156">
        <f>IF(RES_hhdet_in_emi!L155=0,0,RES_hhdet_in_emi!L155*1000000/RES_hhdet_in_new!L154)</f>
        <v>0</v>
      </c>
      <c r="M155" s="156">
        <f>IF(RES_hhdet_in_emi!M155=0,0,RES_hhdet_in_emi!M155*1000000/RES_hhdet_in_new!M154)</f>
        <v>0</v>
      </c>
      <c r="N155" s="156">
        <f>IF(RES_hhdet_in_emi!N155=0,0,RES_hhdet_in_emi!N155*1000000/RES_hhdet_in_new!N154)</f>
        <v>0</v>
      </c>
      <c r="O155" s="156">
        <f>IF(RES_hhdet_in_emi!O155=0,0,RES_hhdet_in_emi!O155*1000000/RES_hhdet_in_new!O154)</f>
        <v>0</v>
      </c>
      <c r="P155" s="156">
        <f>IF(RES_hhdet_in_emi!P155=0,0,RES_hhdet_in_emi!P155*1000000/RES_hhdet_in_new!P154)</f>
        <v>0</v>
      </c>
      <c r="Q155" s="156">
        <f>IF(RES_hhdet_in_emi!Q155=0,0,RES_hhdet_in_emi!Q155*1000000/RES_hhdet_in_new!Q154)</f>
        <v>0</v>
      </c>
    </row>
    <row r="156" spans="1:17" ht="12" customHeight="1" x14ac:dyDescent="0.25">
      <c r="A156" s="148" t="s">
        <v>59</v>
      </c>
      <c r="B156" s="156"/>
      <c r="C156" s="156">
        <f>IF(RES_hhdet_in_emi!C156=0,0,RES_hhdet_in_emi!C156*1000000/RES_hhdet_in_new!C154)</f>
        <v>0</v>
      </c>
      <c r="D156" s="156">
        <f>IF(RES_hhdet_in_emi!D156=0,0,RES_hhdet_in_emi!D156*1000000/RES_hhdet_in_new!D154)</f>
        <v>0</v>
      </c>
      <c r="E156" s="156">
        <f>IF(RES_hhdet_in_emi!E156=0,0,RES_hhdet_in_emi!E156*1000000/RES_hhdet_in_new!E154)</f>
        <v>0</v>
      </c>
      <c r="F156" s="156">
        <f>IF(RES_hhdet_in_emi!F156=0,0,RES_hhdet_in_emi!F156*1000000/RES_hhdet_in_new!F154)</f>
        <v>0</v>
      </c>
      <c r="G156" s="156">
        <f>IF(RES_hhdet_in_emi!G156=0,0,RES_hhdet_in_emi!G156*1000000/RES_hhdet_in_new!G154)</f>
        <v>0</v>
      </c>
      <c r="H156" s="156">
        <f>IF(RES_hhdet_in_emi!H156=0,0,RES_hhdet_in_emi!H156*1000000/RES_hhdet_in_new!H154)</f>
        <v>0</v>
      </c>
      <c r="I156" s="156">
        <f>IF(RES_hhdet_in_emi!I156=0,0,RES_hhdet_in_emi!I156*1000000/RES_hhdet_in_new!I154)</f>
        <v>0</v>
      </c>
      <c r="J156" s="156">
        <f>IF(RES_hhdet_in_emi!J156=0,0,RES_hhdet_in_emi!J156*1000000/RES_hhdet_in_new!J154)</f>
        <v>0</v>
      </c>
      <c r="K156" s="156">
        <f>IF(RES_hhdet_in_emi!K156=0,0,RES_hhdet_in_emi!K156*1000000/RES_hhdet_in_new!K154)</f>
        <v>0</v>
      </c>
      <c r="L156" s="156">
        <f>IF(RES_hhdet_in_emi!L156=0,0,RES_hhdet_in_emi!L156*1000000/RES_hhdet_in_new!L154)</f>
        <v>0</v>
      </c>
      <c r="M156" s="156">
        <f>IF(RES_hhdet_in_emi!M156=0,0,RES_hhdet_in_emi!M156*1000000/RES_hhdet_in_new!M154)</f>
        <v>0</v>
      </c>
      <c r="N156" s="156">
        <f>IF(RES_hhdet_in_emi!N156=0,0,RES_hhdet_in_emi!N156*1000000/RES_hhdet_in_new!N154)</f>
        <v>0</v>
      </c>
      <c r="O156" s="156">
        <f>IF(RES_hhdet_in_emi!O156=0,0,RES_hhdet_in_emi!O156*1000000/RES_hhdet_in_new!O154)</f>
        <v>0</v>
      </c>
      <c r="P156" s="156">
        <f>IF(RES_hhdet_in_emi!P156=0,0,RES_hhdet_in_emi!P156*1000000/RES_hhdet_in_new!P154)</f>
        <v>0</v>
      </c>
      <c r="Q156" s="156">
        <f>IF(RES_hhdet_in_emi!Q156=0,0,RES_hhdet_in_emi!Q156*1000000/RES_hhdet_in_new!Q154)</f>
        <v>0</v>
      </c>
    </row>
    <row r="157" spans="1:17" ht="12" customHeight="1" x14ac:dyDescent="0.25">
      <c r="A157" s="158" t="s">
        <v>62</v>
      </c>
      <c r="B157" s="157"/>
      <c r="C157" s="157">
        <f>IF(SUM(RES_hhdet_in_emi!C158:C159)=0,0,SUM(RES_hhdet_in_emi!C158:C159)*1000000/SUM(RES_hhdet_in_new!C158:C159))</f>
        <v>0</v>
      </c>
      <c r="D157" s="157">
        <f>IF(SUM(RES_hhdet_in_emi!D158:D159)=0,0,SUM(RES_hhdet_in_emi!D158:D159)*1000000/SUM(RES_hhdet_in_new!D158:D159))</f>
        <v>0</v>
      </c>
      <c r="E157" s="157">
        <f>IF(SUM(RES_hhdet_in_emi!E158:E159)=0,0,SUM(RES_hhdet_in_emi!E158:E159)*1000000/SUM(RES_hhdet_in_new!E158:E159))</f>
        <v>0</v>
      </c>
      <c r="F157" s="157">
        <f>IF(SUM(RES_hhdet_in_emi!F158:F159)=0,0,SUM(RES_hhdet_in_emi!F158:F159)*1000000/SUM(RES_hhdet_in_new!F158:F159))</f>
        <v>0</v>
      </c>
      <c r="G157" s="157">
        <f>IF(SUM(RES_hhdet_in_emi!G158:G159)=0,0,SUM(RES_hhdet_in_emi!G158:G159)*1000000/SUM(RES_hhdet_in_new!G158:G159))</f>
        <v>0</v>
      </c>
      <c r="H157" s="157">
        <f>IF(SUM(RES_hhdet_in_emi!H158:H159)=0,0,SUM(RES_hhdet_in_emi!H158:H159)*1000000/SUM(RES_hhdet_in_new!H158:H159))</f>
        <v>0</v>
      </c>
      <c r="I157" s="157">
        <f>IF(SUM(RES_hhdet_in_emi!I158:I159)=0,0,SUM(RES_hhdet_in_emi!I158:I159)*1000000/SUM(RES_hhdet_in_new!I158:I159))</f>
        <v>0</v>
      </c>
      <c r="J157" s="157">
        <f>IF(SUM(RES_hhdet_in_emi!J158:J159)=0,0,SUM(RES_hhdet_in_emi!J158:J159)*1000000/SUM(RES_hhdet_in_new!J158:J159))</f>
        <v>0</v>
      </c>
      <c r="K157" s="157">
        <f>IF(SUM(RES_hhdet_in_emi!K158:K159)=0,0,SUM(RES_hhdet_in_emi!K158:K159)*1000000/SUM(RES_hhdet_in_new!K158:K159))</f>
        <v>0</v>
      </c>
      <c r="L157" s="157">
        <f>IF(SUM(RES_hhdet_in_emi!L158:L159)=0,0,SUM(RES_hhdet_in_emi!L158:L159)*1000000/SUM(RES_hhdet_in_new!L158:L159))</f>
        <v>0</v>
      </c>
      <c r="M157" s="157">
        <f>IF(SUM(RES_hhdet_in_emi!M158:M159)=0,0,SUM(RES_hhdet_in_emi!M158:M159)*1000000/SUM(RES_hhdet_in_new!M158:M159))</f>
        <v>0</v>
      </c>
      <c r="N157" s="157">
        <f>IF(SUM(RES_hhdet_in_emi!N158:N159)=0,0,SUM(RES_hhdet_in_emi!N158:N159)*1000000/SUM(RES_hhdet_in_new!N158:N159))</f>
        <v>0</v>
      </c>
      <c r="O157" s="157">
        <f>IF(SUM(RES_hhdet_in_emi!O158:O159)=0,0,SUM(RES_hhdet_in_emi!O158:O159)*1000000/SUM(RES_hhdet_in_new!O158:O159))</f>
        <v>0</v>
      </c>
      <c r="P157" s="157">
        <f>IF(SUM(RES_hhdet_in_emi!P158:P159)=0,0,SUM(RES_hhdet_in_emi!P158:P159)*1000000/SUM(RES_hhdet_in_new!P158:P159))</f>
        <v>0</v>
      </c>
      <c r="Q157" s="157">
        <f>IF(SUM(RES_hhdet_in_emi!Q158:Q159)=0,0,SUM(RES_hhdet_in_emi!Q158:Q159)*1000000/SUM(RES_hhdet_in_new!Q158:Q159))</f>
        <v>0</v>
      </c>
    </row>
    <row r="158" spans="1:17" ht="12" customHeight="1" x14ac:dyDescent="0.25">
      <c r="A158" s="23" t="s">
        <v>57</v>
      </c>
      <c r="B158" s="156"/>
      <c r="C158" s="156">
        <f>IF(RES_hhdet_in_emi!C158=0,0,RES_hhdet_in_emi!C158*1000000/RES_hhdet_in_new!C158)</f>
        <v>0</v>
      </c>
      <c r="D158" s="156">
        <f>IF(RES_hhdet_in_emi!D158=0,0,RES_hhdet_in_emi!D158*1000000/RES_hhdet_in_new!D158)</f>
        <v>0</v>
      </c>
      <c r="E158" s="156">
        <f>IF(RES_hhdet_in_emi!E158=0,0,RES_hhdet_in_emi!E158*1000000/RES_hhdet_in_new!E158)</f>
        <v>0</v>
      </c>
      <c r="F158" s="156">
        <f>IF(RES_hhdet_in_emi!F158=0,0,RES_hhdet_in_emi!F158*1000000/RES_hhdet_in_new!F158)</f>
        <v>0</v>
      </c>
      <c r="G158" s="156">
        <f>IF(RES_hhdet_in_emi!G158=0,0,RES_hhdet_in_emi!G158*1000000/RES_hhdet_in_new!G158)</f>
        <v>0</v>
      </c>
      <c r="H158" s="156">
        <f>IF(RES_hhdet_in_emi!H158=0,0,RES_hhdet_in_emi!H158*1000000/RES_hhdet_in_new!H158)</f>
        <v>0</v>
      </c>
      <c r="I158" s="156">
        <f>IF(RES_hhdet_in_emi!I158=0,0,RES_hhdet_in_emi!I158*1000000/RES_hhdet_in_new!I158)</f>
        <v>0</v>
      </c>
      <c r="J158" s="156">
        <f>IF(RES_hhdet_in_emi!J158=0,0,RES_hhdet_in_emi!J158*1000000/RES_hhdet_in_new!J158)</f>
        <v>0</v>
      </c>
      <c r="K158" s="156">
        <f>IF(RES_hhdet_in_emi!K158=0,0,RES_hhdet_in_emi!K158*1000000/RES_hhdet_in_new!K158)</f>
        <v>0</v>
      </c>
      <c r="L158" s="156">
        <f>IF(RES_hhdet_in_emi!L158=0,0,RES_hhdet_in_emi!L158*1000000/RES_hhdet_in_new!L158)</f>
        <v>0</v>
      </c>
      <c r="M158" s="156">
        <f>IF(RES_hhdet_in_emi!M158=0,0,RES_hhdet_in_emi!M158*1000000/RES_hhdet_in_new!M158)</f>
        <v>0</v>
      </c>
      <c r="N158" s="156">
        <f>IF(RES_hhdet_in_emi!N158=0,0,RES_hhdet_in_emi!N158*1000000/RES_hhdet_in_new!N158)</f>
        <v>0</v>
      </c>
      <c r="O158" s="156">
        <f>IF(RES_hhdet_in_emi!O158=0,0,RES_hhdet_in_emi!O158*1000000/RES_hhdet_in_new!O158)</f>
        <v>0</v>
      </c>
      <c r="P158" s="156">
        <f>IF(RES_hhdet_in_emi!P158=0,0,RES_hhdet_in_emi!P158*1000000/RES_hhdet_in_new!P158)</f>
        <v>0</v>
      </c>
      <c r="Q158" s="156">
        <f>IF(RES_hhdet_in_emi!Q158=0,0,RES_hhdet_in_emi!Q158*1000000/RES_hhdet_in_new!Q158)</f>
        <v>0</v>
      </c>
    </row>
    <row r="159" spans="1:17" ht="12" customHeight="1" x14ac:dyDescent="0.25">
      <c r="A159" s="29" t="s">
        <v>140</v>
      </c>
      <c r="B159" s="57"/>
      <c r="C159" s="57">
        <f>IF(RES_hhdet_in_emi!C159=0,0,RES_hhdet_in_emi!C159*1000000/RES_hhdet_in_new!C159)</f>
        <v>0</v>
      </c>
      <c r="D159" s="57">
        <f>IF(RES_hhdet_in_emi!D159=0,0,RES_hhdet_in_emi!D159*1000000/RES_hhdet_in_new!D159)</f>
        <v>0</v>
      </c>
      <c r="E159" s="57">
        <f>IF(RES_hhdet_in_emi!E159=0,0,RES_hhdet_in_emi!E159*1000000/RES_hhdet_in_new!E159)</f>
        <v>0</v>
      </c>
      <c r="F159" s="57">
        <f>IF(RES_hhdet_in_emi!F159=0,0,RES_hhdet_in_emi!F159*1000000/RES_hhdet_in_new!F159)</f>
        <v>0</v>
      </c>
      <c r="G159" s="57">
        <f>IF(RES_hhdet_in_emi!G159=0,0,RES_hhdet_in_emi!G159*1000000/RES_hhdet_in_new!G159)</f>
        <v>0</v>
      </c>
      <c r="H159" s="57">
        <f>IF(RES_hhdet_in_emi!H159=0,0,RES_hhdet_in_emi!H159*1000000/RES_hhdet_in_new!H159)</f>
        <v>0</v>
      </c>
      <c r="I159" s="57">
        <f>IF(RES_hhdet_in_emi!I159=0,0,RES_hhdet_in_emi!I159*1000000/RES_hhdet_in_new!I159)</f>
        <v>0</v>
      </c>
      <c r="J159" s="57">
        <f>IF(RES_hhdet_in_emi!J159=0,0,RES_hhdet_in_emi!J159*1000000/RES_hhdet_in_new!J159)</f>
        <v>0</v>
      </c>
      <c r="K159" s="57">
        <f>IF(RES_hhdet_in_emi!K159=0,0,RES_hhdet_in_emi!K159*1000000/RES_hhdet_in_new!K159)</f>
        <v>0</v>
      </c>
      <c r="L159" s="57">
        <f>IF(RES_hhdet_in_emi!L159=0,0,RES_hhdet_in_emi!L159*1000000/RES_hhdet_in_new!L159)</f>
        <v>0</v>
      </c>
      <c r="M159" s="57">
        <f>IF(RES_hhdet_in_emi!M159=0,0,RES_hhdet_in_emi!M159*1000000/RES_hhdet_in_new!M159)</f>
        <v>0</v>
      </c>
      <c r="N159" s="57">
        <f>IF(RES_hhdet_in_emi!N159=0,0,RES_hhdet_in_emi!N159*1000000/RES_hhdet_in_new!N159)</f>
        <v>0</v>
      </c>
      <c r="O159" s="57">
        <f>IF(RES_hhdet_in_emi!O159=0,0,RES_hhdet_in_emi!O159*1000000/RES_hhdet_in_new!O159)</f>
        <v>0</v>
      </c>
      <c r="P159" s="57">
        <f>IF(RES_hhdet_in_emi!P159=0,0,RES_hhdet_in_emi!P159*1000000/RES_hhdet_in_new!P159)</f>
        <v>0</v>
      </c>
      <c r="Q159" s="57">
        <f>IF(RES_hhdet_in_emi!Q159=0,0,RES_hhdet_in_emi!Q159*1000000/RES_hhdet_in_new!Q159)</f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68">
        <f t="shared" ref="C161" si="136">SUM(C162,C164,C166,C175)</f>
        <v>0</v>
      </c>
      <c r="D161" s="168">
        <f t="shared" ref="D161" si="137">SUM(D162,D164,D166,D175)</f>
        <v>0</v>
      </c>
      <c r="E161" s="168">
        <f t="shared" ref="E161" si="138">SUM(E162,E164,E166,E175)</f>
        <v>0</v>
      </c>
      <c r="F161" s="168">
        <f t="shared" ref="F161" si="139">SUM(F162,F164,F166,F175)</f>
        <v>0</v>
      </c>
      <c r="G161" s="168">
        <f t="shared" ref="G161" si="140">SUM(G162,G164,G166,G175)</f>
        <v>0</v>
      </c>
      <c r="H161" s="168">
        <f t="shared" ref="H161" si="141">SUM(H162,H164,H166,H175)</f>
        <v>0</v>
      </c>
      <c r="I161" s="168">
        <f t="shared" ref="I161" si="142">SUM(I162,I164,I166,I175)</f>
        <v>0</v>
      </c>
      <c r="J161" s="168">
        <f t="shared" ref="J161" si="143">SUM(J162,J164,J166,J175)</f>
        <v>0</v>
      </c>
      <c r="K161" s="168">
        <f t="shared" ref="K161" si="144">SUM(K162,K164,K166,K175)</f>
        <v>0</v>
      </c>
      <c r="L161" s="168">
        <f t="shared" ref="L161" si="145">SUM(L162,L164,L166,L175)</f>
        <v>0</v>
      </c>
      <c r="M161" s="168">
        <f t="shared" ref="M161" si="146">SUM(M162,M164,M166,M175)</f>
        <v>0</v>
      </c>
      <c r="N161" s="168">
        <f t="shared" ref="N161" si="147">SUM(N162,N164,N166,N175)</f>
        <v>0</v>
      </c>
      <c r="O161" s="168">
        <f t="shared" ref="O161" si="148">SUM(O162,O164,O166,O175)</f>
        <v>0</v>
      </c>
      <c r="P161" s="168">
        <f t="shared" ref="P161" si="149">SUM(P162,P164,P166,P175)</f>
        <v>0</v>
      </c>
      <c r="Q161" s="168">
        <f t="shared" ref="Q161" si="150">SUM(Q162,Q164,Q166,Q175)</f>
        <v>0</v>
      </c>
    </row>
    <row r="162" spans="1:17" ht="12.95" customHeight="1" x14ac:dyDescent="0.25">
      <c r="A162" s="158" t="s">
        <v>65</v>
      </c>
      <c r="B162" s="157"/>
      <c r="C162" s="157">
        <f t="shared" ref="C162:Q162" si="151">C163</f>
        <v>0</v>
      </c>
      <c r="D162" s="157">
        <f t="shared" si="151"/>
        <v>0</v>
      </c>
      <c r="E162" s="157">
        <f t="shared" si="151"/>
        <v>0</v>
      </c>
      <c r="F162" s="157">
        <f t="shared" si="151"/>
        <v>0</v>
      </c>
      <c r="G162" s="157">
        <f t="shared" si="151"/>
        <v>0</v>
      </c>
      <c r="H162" s="157">
        <f t="shared" si="151"/>
        <v>0</v>
      </c>
      <c r="I162" s="157">
        <f t="shared" si="151"/>
        <v>0</v>
      </c>
      <c r="J162" s="157">
        <f t="shared" si="151"/>
        <v>0</v>
      </c>
      <c r="K162" s="157">
        <f t="shared" si="151"/>
        <v>0</v>
      </c>
      <c r="L162" s="157">
        <f t="shared" si="151"/>
        <v>0</v>
      </c>
      <c r="M162" s="157">
        <f t="shared" si="151"/>
        <v>0</v>
      </c>
      <c r="N162" s="157">
        <f t="shared" si="151"/>
        <v>0</v>
      </c>
      <c r="O162" s="157">
        <f t="shared" si="151"/>
        <v>0</v>
      </c>
      <c r="P162" s="157">
        <f t="shared" si="151"/>
        <v>0</v>
      </c>
      <c r="Q162" s="157">
        <f t="shared" si="151"/>
        <v>0</v>
      </c>
    </row>
    <row r="163" spans="1:17" ht="12" customHeight="1" x14ac:dyDescent="0.25">
      <c r="A163" s="23" t="s">
        <v>60</v>
      </c>
      <c r="B163" s="57"/>
      <c r="C163" s="57">
        <f>IF(RES_hhdet_in_emi!C163=0,0,RES_hhdet_in_emi!C163*1000000/RES_hhdet_in_new!C163)</f>
        <v>0</v>
      </c>
      <c r="D163" s="57">
        <f>IF(RES_hhdet_in_emi!D163=0,0,RES_hhdet_in_emi!D163*1000000/RES_hhdet_in_new!D163)</f>
        <v>0</v>
      </c>
      <c r="E163" s="57">
        <f>IF(RES_hhdet_in_emi!E163=0,0,RES_hhdet_in_emi!E163*1000000/RES_hhdet_in_new!E163)</f>
        <v>0</v>
      </c>
      <c r="F163" s="57">
        <f>IF(RES_hhdet_in_emi!F163=0,0,RES_hhdet_in_emi!F163*1000000/RES_hhdet_in_new!F163)</f>
        <v>0</v>
      </c>
      <c r="G163" s="57">
        <f>IF(RES_hhdet_in_emi!G163=0,0,RES_hhdet_in_emi!G163*1000000/RES_hhdet_in_new!G163)</f>
        <v>0</v>
      </c>
      <c r="H163" s="57">
        <f>IF(RES_hhdet_in_emi!H163=0,0,RES_hhdet_in_emi!H163*1000000/RES_hhdet_in_new!H163)</f>
        <v>0</v>
      </c>
      <c r="I163" s="57">
        <f>IF(RES_hhdet_in_emi!I163=0,0,RES_hhdet_in_emi!I163*1000000/RES_hhdet_in_new!I163)</f>
        <v>0</v>
      </c>
      <c r="J163" s="57">
        <f>IF(RES_hhdet_in_emi!J163=0,0,RES_hhdet_in_emi!J163*1000000/RES_hhdet_in_new!J163)</f>
        <v>0</v>
      </c>
      <c r="K163" s="57">
        <f>IF(RES_hhdet_in_emi!K163=0,0,RES_hhdet_in_emi!K163*1000000/RES_hhdet_in_new!K163)</f>
        <v>0</v>
      </c>
      <c r="L163" s="57">
        <f>IF(RES_hhdet_in_emi!L163=0,0,RES_hhdet_in_emi!L163*1000000/RES_hhdet_in_new!L163)</f>
        <v>0</v>
      </c>
      <c r="M163" s="57">
        <f>IF(RES_hhdet_in_emi!M163=0,0,RES_hhdet_in_emi!M163*1000000/RES_hhdet_in_new!M163)</f>
        <v>0</v>
      </c>
      <c r="N163" s="57">
        <f>IF(RES_hhdet_in_emi!N163=0,0,RES_hhdet_in_emi!N163*1000000/RES_hhdet_in_new!N163)</f>
        <v>0</v>
      </c>
      <c r="O163" s="57">
        <f>IF(RES_hhdet_in_emi!O163=0,0,RES_hhdet_in_emi!O163*1000000/RES_hhdet_in_new!O163)</f>
        <v>0</v>
      </c>
      <c r="P163" s="57">
        <f>IF(RES_hhdet_in_emi!P163=0,0,RES_hhdet_in_emi!P163*1000000/RES_hhdet_in_new!P163)</f>
        <v>0</v>
      </c>
      <c r="Q163" s="57">
        <f>IF(RES_hhdet_in_emi!Q163=0,0,RES_hhdet_in_emi!Q163*1000000/RES_hhdet_in_new!Q163)</f>
        <v>0</v>
      </c>
    </row>
    <row r="164" spans="1:17" ht="12.95" customHeight="1" x14ac:dyDescent="0.25">
      <c r="A164" s="158" t="s">
        <v>112</v>
      </c>
      <c r="B164" s="157"/>
      <c r="C164" s="157">
        <f t="shared" ref="C164:Q164" si="152">C165</f>
        <v>0</v>
      </c>
      <c r="D164" s="157">
        <f t="shared" si="152"/>
        <v>0</v>
      </c>
      <c r="E164" s="157">
        <f t="shared" si="152"/>
        <v>0</v>
      </c>
      <c r="F164" s="157">
        <f t="shared" si="152"/>
        <v>0</v>
      </c>
      <c r="G164" s="157">
        <f t="shared" si="152"/>
        <v>0</v>
      </c>
      <c r="H164" s="157">
        <f t="shared" si="152"/>
        <v>0</v>
      </c>
      <c r="I164" s="157">
        <f t="shared" si="152"/>
        <v>0</v>
      </c>
      <c r="J164" s="157">
        <f t="shared" si="152"/>
        <v>0</v>
      </c>
      <c r="K164" s="157">
        <f t="shared" si="152"/>
        <v>0</v>
      </c>
      <c r="L164" s="157">
        <f t="shared" si="152"/>
        <v>0</v>
      </c>
      <c r="M164" s="157">
        <f t="shared" si="152"/>
        <v>0</v>
      </c>
      <c r="N164" s="157">
        <f t="shared" si="152"/>
        <v>0</v>
      </c>
      <c r="O164" s="157">
        <f t="shared" si="152"/>
        <v>0</v>
      </c>
      <c r="P164" s="157">
        <f t="shared" si="152"/>
        <v>0</v>
      </c>
      <c r="Q164" s="157">
        <f t="shared" si="152"/>
        <v>0</v>
      </c>
    </row>
    <row r="165" spans="1:17" ht="12" customHeight="1" x14ac:dyDescent="0.25">
      <c r="A165" s="23" t="s">
        <v>60</v>
      </c>
      <c r="B165" s="156"/>
      <c r="C165" s="156">
        <f>IF(RES_hhdet_in_emi!C165=0,0,RES_hhdet_in_emi!C165*1000000/RES_hhdet_in_new!C165)</f>
        <v>0</v>
      </c>
      <c r="D165" s="156">
        <f>IF(RES_hhdet_in_emi!D165=0,0,RES_hhdet_in_emi!D165*1000000/RES_hhdet_in_new!D165)</f>
        <v>0</v>
      </c>
      <c r="E165" s="156">
        <f>IF(RES_hhdet_in_emi!E165=0,0,RES_hhdet_in_emi!E165*1000000/RES_hhdet_in_new!E165)</f>
        <v>0</v>
      </c>
      <c r="F165" s="156">
        <f>IF(RES_hhdet_in_emi!F165=0,0,RES_hhdet_in_emi!F165*1000000/RES_hhdet_in_new!F165)</f>
        <v>0</v>
      </c>
      <c r="G165" s="156">
        <f>IF(RES_hhdet_in_emi!G165=0,0,RES_hhdet_in_emi!G165*1000000/RES_hhdet_in_new!G165)</f>
        <v>0</v>
      </c>
      <c r="H165" s="156">
        <f>IF(RES_hhdet_in_emi!H165=0,0,RES_hhdet_in_emi!H165*1000000/RES_hhdet_in_new!H165)</f>
        <v>0</v>
      </c>
      <c r="I165" s="156">
        <f>IF(RES_hhdet_in_emi!I165=0,0,RES_hhdet_in_emi!I165*1000000/RES_hhdet_in_new!I165)</f>
        <v>0</v>
      </c>
      <c r="J165" s="156">
        <f>IF(RES_hhdet_in_emi!J165=0,0,RES_hhdet_in_emi!J165*1000000/RES_hhdet_in_new!J165)</f>
        <v>0</v>
      </c>
      <c r="K165" s="156">
        <f>IF(RES_hhdet_in_emi!K165=0,0,RES_hhdet_in_emi!K165*1000000/RES_hhdet_in_new!K165)</f>
        <v>0</v>
      </c>
      <c r="L165" s="156">
        <f>IF(RES_hhdet_in_emi!L165=0,0,RES_hhdet_in_emi!L165*1000000/RES_hhdet_in_new!L165)</f>
        <v>0</v>
      </c>
      <c r="M165" s="156">
        <f>IF(RES_hhdet_in_emi!M165=0,0,RES_hhdet_in_emi!M165*1000000/RES_hhdet_in_new!M165)</f>
        <v>0</v>
      </c>
      <c r="N165" s="156">
        <f>IF(RES_hhdet_in_emi!N165=0,0,RES_hhdet_in_emi!N165*1000000/RES_hhdet_in_new!N165)</f>
        <v>0</v>
      </c>
      <c r="O165" s="156">
        <f>IF(RES_hhdet_in_emi!O165=0,0,RES_hhdet_in_emi!O165*1000000/RES_hhdet_in_new!O165)</f>
        <v>0</v>
      </c>
      <c r="P165" s="156">
        <f>IF(RES_hhdet_in_emi!P165=0,0,RES_hhdet_in_emi!P165*1000000/RES_hhdet_in_new!P165)</f>
        <v>0</v>
      </c>
      <c r="Q165" s="156">
        <f>IF(RES_hhdet_in_emi!Q165=0,0,RES_hhdet_in_emi!Q165*1000000/RES_hhdet_in_new!Q165)</f>
        <v>0</v>
      </c>
    </row>
    <row r="166" spans="1:17" ht="12" customHeight="1" x14ac:dyDescent="0.25">
      <c r="A166" s="158" t="s">
        <v>63</v>
      </c>
      <c r="B166" s="157"/>
      <c r="C166" s="157">
        <f>IF(SUM(RES_hhdet_in_emi!C167:C168,RES_hhdet_in_emi!C171:C172)=0,0,SUM(RES_hhdet_in_emi!C167:C168,RES_hhdet_in_emi!C171:C172)*1000000/SUM(RES_hhdet_in_new!C167:C168,RES_hhdet_in_new!C171:C172))</f>
        <v>0</v>
      </c>
      <c r="D166" s="157">
        <f>IF(SUM(RES_hhdet_in_emi!D167:D168,RES_hhdet_in_emi!D171:D172)=0,0,SUM(RES_hhdet_in_emi!D167:D168,RES_hhdet_in_emi!D171:D172)*1000000/SUM(RES_hhdet_in_new!D167:D168,RES_hhdet_in_new!D171:D172))</f>
        <v>0</v>
      </c>
      <c r="E166" s="157">
        <f>IF(SUM(RES_hhdet_in_emi!E167:E168,RES_hhdet_in_emi!E171:E172)=0,0,SUM(RES_hhdet_in_emi!E167:E168,RES_hhdet_in_emi!E171:E172)*1000000/SUM(RES_hhdet_in_new!E167:E168,RES_hhdet_in_new!E171:E172))</f>
        <v>0</v>
      </c>
      <c r="F166" s="157">
        <f>IF(SUM(RES_hhdet_in_emi!F167:F168,RES_hhdet_in_emi!F171:F172)=0,0,SUM(RES_hhdet_in_emi!F167:F168,RES_hhdet_in_emi!F171:F172)*1000000/SUM(RES_hhdet_in_new!F167:F168,RES_hhdet_in_new!F171:F172))</f>
        <v>0</v>
      </c>
      <c r="G166" s="157">
        <f>IF(SUM(RES_hhdet_in_emi!G167:G168,RES_hhdet_in_emi!G171:G172)=0,0,SUM(RES_hhdet_in_emi!G167:G168,RES_hhdet_in_emi!G171:G172)*1000000/SUM(RES_hhdet_in_new!G167:G168,RES_hhdet_in_new!G171:G172))</f>
        <v>0</v>
      </c>
      <c r="H166" s="157">
        <f>IF(SUM(RES_hhdet_in_emi!H167:H168,RES_hhdet_in_emi!H171:H172)=0,0,SUM(RES_hhdet_in_emi!H167:H168,RES_hhdet_in_emi!H171:H172)*1000000/SUM(RES_hhdet_in_new!H167:H168,RES_hhdet_in_new!H171:H172))</f>
        <v>0</v>
      </c>
      <c r="I166" s="157">
        <f>IF(SUM(RES_hhdet_in_emi!I167:I168,RES_hhdet_in_emi!I171:I172)=0,0,SUM(RES_hhdet_in_emi!I167:I168,RES_hhdet_in_emi!I171:I172)*1000000/SUM(RES_hhdet_in_new!I167:I168,RES_hhdet_in_new!I171:I172))</f>
        <v>0</v>
      </c>
      <c r="J166" s="157">
        <f>IF(SUM(RES_hhdet_in_emi!J167:J168,RES_hhdet_in_emi!J171:J172)=0,0,SUM(RES_hhdet_in_emi!J167:J168,RES_hhdet_in_emi!J171:J172)*1000000/SUM(RES_hhdet_in_new!J167:J168,RES_hhdet_in_new!J171:J172))</f>
        <v>0</v>
      </c>
      <c r="K166" s="157">
        <f>IF(SUM(RES_hhdet_in_emi!K167:K168,RES_hhdet_in_emi!K171:K172)=0,0,SUM(RES_hhdet_in_emi!K167:K168,RES_hhdet_in_emi!K171:K172)*1000000/SUM(RES_hhdet_in_new!K167:K168,RES_hhdet_in_new!K171:K172))</f>
        <v>0</v>
      </c>
      <c r="L166" s="157">
        <f>IF(SUM(RES_hhdet_in_emi!L167:L168,RES_hhdet_in_emi!L171:L172)=0,0,SUM(RES_hhdet_in_emi!L167:L168,RES_hhdet_in_emi!L171:L172)*1000000/SUM(RES_hhdet_in_new!L167:L168,RES_hhdet_in_new!L171:L172))</f>
        <v>0</v>
      </c>
      <c r="M166" s="157">
        <f>IF(SUM(RES_hhdet_in_emi!M167:M168,RES_hhdet_in_emi!M171:M172)=0,0,SUM(RES_hhdet_in_emi!M167:M168,RES_hhdet_in_emi!M171:M172)*1000000/SUM(RES_hhdet_in_new!M167:M168,RES_hhdet_in_new!M171:M172))</f>
        <v>0</v>
      </c>
      <c r="N166" s="157">
        <f>IF(SUM(RES_hhdet_in_emi!N167:N168,RES_hhdet_in_emi!N171:N172)=0,0,SUM(RES_hhdet_in_emi!N167:N168,RES_hhdet_in_emi!N171:N172)*1000000/SUM(RES_hhdet_in_new!N167:N168,RES_hhdet_in_new!N171:N172))</f>
        <v>0</v>
      </c>
      <c r="O166" s="157">
        <f>IF(SUM(RES_hhdet_in_emi!O167:O168,RES_hhdet_in_emi!O171:O172)=0,0,SUM(RES_hhdet_in_emi!O167:O168,RES_hhdet_in_emi!O171:O172)*1000000/SUM(RES_hhdet_in_new!O167:O168,RES_hhdet_in_new!O171:O172))</f>
        <v>0</v>
      </c>
      <c r="P166" s="157">
        <f>IF(SUM(RES_hhdet_in_emi!P167:P168,RES_hhdet_in_emi!P171:P172)=0,0,SUM(RES_hhdet_in_emi!P167:P168,RES_hhdet_in_emi!P171:P172)*1000000/SUM(RES_hhdet_in_new!P167:P168,RES_hhdet_in_new!P171:P172))</f>
        <v>0</v>
      </c>
      <c r="Q166" s="157">
        <f>IF(SUM(RES_hhdet_in_emi!Q167:Q168,RES_hhdet_in_emi!Q171:Q172)=0,0,SUM(RES_hhdet_in_emi!Q167:Q168,RES_hhdet_in_emi!Q171:Q172)*1000000/SUM(RES_hhdet_in_new!Q167:Q168,RES_hhdet_in_new!Q171:Q172))</f>
        <v>0</v>
      </c>
    </row>
    <row r="167" spans="1:17" ht="12" customHeight="1" x14ac:dyDescent="0.25">
      <c r="A167" s="167" t="s">
        <v>144</v>
      </c>
      <c r="B167" s="132"/>
      <c r="C167" s="132">
        <f>IF(RES_hhdet_in_emi!C167=0,0,RES_hhdet_in_emi!C167*1000000/RES_hhdet_in_new!C167)</f>
        <v>0</v>
      </c>
      <c r="D167" s="132">
        <f>IF(RES_hhdet_in_emi!D167=0,0,RES_hhdet_in_emi!D167*1000000/RES_hhdet_in_new!D167)</f>
        <v>0</v>
      </c>
      <c r="E167" s="132">
        <f>IF(RES_hhdet_in_emi!E167=0,0,RES_hhdet_in_emi!E167*1000000/RES_hhdet_in_new!E167)</f>
        <v>0</v>
      </c>
      <c r="F167" s="132">
        <f>IF(RES_hhdet_in_emi!F167=0,0,RES_hhdet_in_emi!F167*1000000/RES_hhdet_in_new!F167)</f>
        <v>0</v>
      </c>
      <c r="G167" s="132">
        <f>IF(RES_hhdet_in_emi!G167=0,0,RES_hhdet_in_emi!G167*1000000/RES_hhdet_in_new!G167)</f>
        <v>0</v>
      </c>
      <c r="H167" s="132">
        <f>IF(RES_hhdet_in_emi!H167=0,0,RES_hhdet_in_emi!H167*1000000/RES_hhdet_in_new!H167)</f>
        <v>0</v>
      </c>
      <c r="I167" s="132">
        <f>IF(RES_hhdet_in_emi!I167=0,0,RES_hhdet_in_emi!I167*1000000/RES_hhdet_in_new!I167)</f>
        <v>0</v>
      </c>
      <c r="J167" s="132">
        <f>IF(RES_hhdet_in_emi!J167=0,0,RES_hhdet_in_emi!J167*1000000/RES_hhdet_in_new!J167)</f>
        <v>0</v>
      </c>
      <c r="K167" s="132">
        <f>IF(RES_hhdet_in_emi!K167=0,0,RES_hhdet_in_emi!K167*1000000/RES_hhdet_in_new!K167)</f>
        <v>0</v>
      </c>
      <c r="L167" s="132">
        <f>IF(RES_hhdet_in_emi!L167=0,0,RES_hhdet_in_emi!L167*1000000/RES_hhdet_in_new!L167)</f>
        <v>0</v>
      </c>
      <c r="M167" s="132">
        <f>IF(RES_hhdet_in_emi!M167=0,0,RES_hhdet_in_emi!M167*1000000/RES_hhdet_in_new!M167)</f>
        <v>0</v>
      </c>
      <c r="N167" s="132">
        <f>IF(RES_hhdet_in_emi!N167=0,0,RES_hhdet_in_emi!N167*1000000/RES_hhdet_in_new!N167)</f>
        <v>0</v>
      </c>
      <c r="O167" s="132">
        <f>IF(RES_hhdet_in_emi!O167=0,0,RES_hhdet_in_emi!O167*1000000/RES_hhdet_in_new!O167)</f>
        <v>0</v>
      </c>
      <c r="P167" s="132">
        <f>IF(RES_hhdet_in_emi!P167=0,0,RES_hhdet_in_emi!P167*1000000/RES_hhdet_in_new!P167)</f>
        <v>0</v>
      </c>
      <c r="Q167" s="132">
        <f>IF(RES_hhdet_in_emi!Q167=0,0,RES_hhdet_in_emi!Q167*1000000/RES_hhdet_in_new!Q167)</f>
        <v>0</v>
      </c>
    </row>
    <row r="168" spans="1:17" ht="12" customHeight="1" x14ac:dyDescent="0.25">
      <c r="A168" s="167" t="s">
        <v>143</v>
      </c>
      <c r="B168" s="132"/>
      <c r="C168" s="132">
        <f>IF(RES_hhdet_in_emi!C168=0,0,RES_hhdet_in_emi!C168*1000000/RES_hhdet_in_new!C168)</f>
        <v>0</v>
      </c>
      <c r="D168" s="132">
        <f>IF(RES_hhdet_in_emi!D168=0,0,RES_hhdet_in_emi!D168*1000000/RES_hhdet_in_new!D168)</f>
        <v>0</v>
      </c>
      <c r="E168" s="132">
        <f>IF(RES_hhdet_in_emi!E168=0,0,RES_hhdet_in_emi!E168*1000000/RES_hhdet_in_new!E168)</f>
        <v>0</v>
      </c>
      <c r="F168" s="132">
        <f>IF(RES_hhdet_in_emi!F168=0,0,RES_hhdet_in_emi!F168*1000000/RES_hhdet_in_new!F168)</f>
        <v>0</v>
      </c>
      <c r="G168" s="132">
        <f>IF(RES_hhdet_in_emi!G168=0,0,RES_hhdet_in_emi!G168*1000000/RES_hhdet_in_new!G168)</f>
        <v>0</v>
      </c>
      <c r="H168" s="132">
        <f>IF(RES_hhdet_in_emi!H168=0,0,RES_hhdet_in_emi!H168*1000000/RES_hhdet_in_new!H168)</f>
        <v>0</v>
      </c>
      <c r="I168" s="132">
        <f>IF(RES_hhdet_in_emi!I168=0,0,RES_hhdet_in_emi!I168*1000000/RES_hhdet_in_new!I168)</f>
        <v>0</v>
      </c>
      <c r="J168" s="132">
        <f>IF(RES_hhdet_in_emi!J168=0,0,RES_hhdet_in_emi!J168*1000000/RES_hhdet_in_new!J168)</f>
        <v>0</v>
      </c>
      <c r="K168" s="132">
        <f>IF(RES_hhdet_in_emi!K168=0,0,RES_hhdet_in_emi!K168*1000000/RES_hhdet_in_new!K168)</f>
        <v>0</v>
      </c>
      <c r="L168" s="132">
        <f>IF(RES_hhdet_in_emi!L168=0,0,RES_hhdet_in_emi!L168*1000000/RES_hhdet_in_new!L168)</f>
        <v>0</v>
      </c>
      <c r="M168" s="132">
        <f>IF(RES_hhdet_in_emi!M168=0,0,RES_hhdet_in_emi!M168*1000000/RES_hhdet_in_new!M168)</f>
        <v>0</v>
      </c>
      <c r="N168" s="132">
        <f>IF(RES_hhdet_in_emi!N168=0,0,RES_hhdet_in_emi!N168*1000000/RES_hhdet_in_new!N168)</f>
        <v>0</v>
      </c>
      <c r="O168" s="132">
        <f>IF(RES_hhdet_in_emi!O168=0,0,RES_hhdet_in_emi!O168*1000000/RES_hhdet_in_new!O168)</f>
        <v>0</v>
      </c>
      <c r="P168" s="132">
        <f>IF(RES_hhdet_in_emi!P168=0,0,RES_hhdet_in_emi!P168*1000000/RES_hhdet_in_new!P168)</f>
        <v>0</v>
      </c>
      <c r="Q168" s="132">
        <f>IF(RES_hhdet_in_emi!Q168=0,0,RES_hhdet_in_emi!Q168*1000000/RES_hhdet_in_new!Q168)</f>
        <v>0</v>
      </c>
    </row>
    <row r="169" spans="1:17" ht="12" customHeight="1" x14ac:dyDescent="0.25">
      <c r="A169" s="166" t="s">
        <v>57</v>
      </c>
      <c r="B169" s="165"/>
      <c r="C169" s="165">
        <f>IF(RES_hhdet_in_emi!C169=0,0,RES_hhdet_in_emi!C169*1000000/RES_hhdet_in_new!C168)</f>
        <v>0</v>
      </c>
      <c r="D169" s="165">
        <f>IF(RES_hhdet_in_emi!D169=0,0,RES_hhdet_in_emi!D169*1000000/RES_hhdet_in_new!D168)</f>
        <v>0</v>
      </c>
      <c r="E169" s="165">
        <f>IF(RES_hhdet_in_emi!E169=0,0,RES_hhdet_in_emi!E169*1000000/RES_hhdet_in_new!E168)</f>
        <v>0</v>
      </c>
      <c r="F169" s="165">
        <f>IF(RES_hhdet_in_emi!F169=0,0,RES_hhdet_in_emi!F169*1000000/RES_hhdet_in_new!F168)</f>
        <v>0</v>
      </c>
      <c r="G169" s="165">
        <f>IF(RES_hhdet_in_emi!G169=0,0,RES_hhdet_in_emi!G169*1000000/RES_hhdet_in_new!G168)</f>
        <v>0</v>
      </c>
      <c r="H169" s="165">
        <f>IF(RES_hhdet_in_emi!H169=0,0,RES_hhdet_in_emi!H169*1000000/RES_hhdet_in_new!H168)</f>
        <v>0</v>
      </c>
      <c r="I169" s="165">
        <f>IF(RES_hhdet_in_emi!I169=0,0,RES_hhdet_in_emi!I169*1000000/RES_hhdet_in_new!I168)</f>
        <v>0</v>
      </c>
      <c r="J169" s="165">
        <f>IF(RES_hhdet_in_emi!J169=0,0,RES_hhdet_in_emi!J169*1000000/RES_hhdet_in_new!J168)</f>
        <v>0</v>
      </c>
      <c r="K169" s="165">
        <f>IF(RES_hhdet_in_emi!K169=0,0,RES_hhdet_in_emi!K169*1000000/RES_hhdet_in_new!K168)</f>
        <v>0</v>
      </c>
      <c r="L169" s="165">
        <f>IF(RES_hhdet_in_emi!L169=0,0,RES_hhdet_in_emi!L169*1000000/RES_hhdet_in_new!L168)</f>
        <v>0</v>
      </c>
      <c r="M169" s="165">
        <f>IF(RES_hhdet_in_emi!M169=0,0,RES_hhdet_in_emi!M169*1000000/RES_hhdet_in_new!M168)</f>
        <v>0</v>
      </c>
      <c r="N169" s="165">
        <f>IF(RES_hhdet_in_emi!N169=0,0,RES_hhdet_in_emi!N169*1000000/RES_hhdet_in_new!N168)</f>
        <v>0</v>
      </c>
      <c r="O169" s="165">
        <f>IF(RES_hhdet_in_emi!O169=0,0,RES_hhdet_in_emi!O169*1000000/RES_hhdet_in_new!O168)</f>
        <v>0</v>
      </c>
      <c r="P169" s="165">
        <f>IF(RES_hhdet_in_emi!P169=0,0,RES_hhdet_in_emi!P169*1000000/RES_hhdet_in_new!P168)</f>
        <v>0</v>
      </c>
      <c r="Q169" s="165">
        <f>IF(RES_hhdet_in_emi!Q169=0,0,RES_hhdet_in_emi!Q169*1000000/RES_hhdet_in_new!Q168)</f>
        <v>0</v>
      </c>
    </row>
    <row r="170" spans="1:17" ht="12" customHeight="1" x14ac:dyDescent="0.25">
      <c r="A170" s="147" t="s">
        <v>59</v>
      </c>
      <c r="B170" s="164"/>
      <c r="C170" s="164">
        <f>IF(RES_hhdet_in_emi!C170=0,0,RES_hhdet_in_emi!C170*1000000/RES_hhdet_in_new!C168)</f>
        <v>0</v>
      </c>
      <c r="D170" s="164">
        <f>IF(RES_hhdet_in_emi!D170=0,0,RES_hhdet_in_emi!D170*1000000/RES_hhdet_in_new!D168)</f>
        <v>0</v>
      </c>
      <c r="E170" s="164">
        <f>IF(RES_hhdet_in_emi!E170=0,0,RES_hhdet_in_emi!E170*1000000/RES_hhdet_in_new!E168)</f>
        <v>0</v>
      </c>
      <c r="F170" s="164">
        <f>IF(RES_hhdet_in_emi!F170=0,0,RES_hhdet_in_emi!F170*1000000/RES_hhdet_in_new!F168)</f>
        <v>0</v>
      </c>
      <c r="G170" s="164">
        <f>IF(RES_hhdet_in_emi!G170=0,0,RES_hhdet_in_emi!G170*1000000/RES_hhdet_in_new!G168)</f>
        <v>0</v>
      </c>
      <c r="H170" s="164">
        <f>IF(RES_hhdet_in_emi!H170=0,0,RES_hhdet_in_emi!H170*1000000/RES_hhdet_in_new!H168)</f>
        <v>0</v>
      </c>
      <c r="I170" s="164">
        <f>IF(RES_hhdet_in_emi!I170=0,0,RES_hhdet_in_emi!I170*1000000/RES_hhdet_in_new!I168)</f>
        <v>0</v>
      </c>
      <c r="J170" s="164">
        <f>IF(RES_hhdet_in_emi!J170=0,0,RES_hhdet_in_emi!J170*1000000/RES_hhdet_in_new!J168)</f>
        <v>0</v>
      </c>
      <c r="K170" s="164">
        <f>IF(RES_hhdet_in_emi!K170=0,0,RES_hhdet_in_emi!K170*1000000/RES_hhdet_in_new!K168)</f>
        <v>0</v>
      </c>
      <c r="L170" s="164">
        <f>IF(RES_hhdet_in_emi!L170=0,0,RES_hhdet_in_emi!L170*1000000/RES_hhdet_in_new!L168)</f>
        <v>0</v>
      </c>
      <c r="M170" s="164">
        <f>IF(RES_hhdet_in_emi!M170=0,0,RES_hhdet_in_emi!M170*1000000/RES_hhdet_in_new!M168)</f>
        <v>0</v>
      </c>
      <c r="N170" s="164">
        <f>IF(RES_hhdet_in_emi!N170=0,0,RES_hhdet_in_emi!N170*1000000/RES_hhdet_in_new!N168)</f>
        <v>0</v>
      </c>
      <c r="O170" s="164">
        <f>IF(RES_hhdet_in_emi!O170=0,0,RES_hhdet_in_emi!O170*1000000/RES_hhdet_in_new!O168)</f>
        <v>0</v>
      </c>
      <c r="P170" s="164">
        <f>IF(RES_hhdet_in_emi!P170=0,0,RES_hhdet_in_emi!P170*1000000/RES_hhdet_in_new!P168)</f>
        <v>0</v>
      </c>
      <c r="Q170" s="164">
        <f>IF(RES_hhdet_in_emi!Q170=0,0,RES_hhdet_in_emi!Q170*1000000/RES_hhdet_in_new!Q168)</f>
        <v>0</v>
      </c>
    </row>
    <row r="171" spans="1:17" ht="12" customHeight="1" x14ac:dyDescent="0.25">
      <c r="A171" s="163" t="s">
        <v>142</v>
      </c>
      <c r="B171" s="162"/>
      <c r="C171" s="162">
        <f>IF(RES_hhdet_in_emi!C171=0,0,RES_hhdet_in_emi!C171*1000000/RES_hhdet_in_new!C171)</f>
        <v>0</v>
      </c>
      <c r="D171" s="162">
        <f>IF(RES_hhdet_in_emi!D171=0,0,RES_hhdet_in_emi!D171*1000000/RES_hhdet_in_new!D171)</f>
        <v>0</v>
      </c>
      <c r="E171" s="162">
        <f>IF(RES_hhdet_in_emi!E171=0,0,RES_hhdet_in_emi!E171*1000000/RES_hhdet_in_new!E171)</f>
        <v>0</v>
      </c>
      <c r="F171" s="162">
        <f>IF(RES_hhdet_in_emi!F171=0,0,RES_hhdet_in_emi!F171*1000000/RES_hhdet_in_new!F171)</f>
        <v>0</v>
      </c>
      <c r="G171" s="162">
        <f>IF(RES_hhdet_in_emi!G171=0,0,RES_hhdet_in_emi!G171*1000000/RES_hhdet_in_new!G171)</f>
        <v>0</v>
      </c>
      <c r="H171" s="162">
        <f>IF(RES_hhdet_in_emi!H171=0,0,RES_hhdet_in_emi!H171*1000000/RES_hhdet_in_new!H171)</f>
        <v>0</v>
      </c>
      <c r="I171" s="162">
        <f>IF(RES_hhdet_in_emi!I171=0,0,RES_hhdet_in_emi!I171*1000000/RES_hhdet_in_new!I171)</f>
        <v>0</v>
      </c>
      <c r="J171" s="162">
        <f>IF(RES_hhdet_in_emi!J171=0,0,RES_hhdet_in_emi!J171*1000000/RES_hhdet_in_new!J171)</f>
        <v>0</v>
      </c>
      <c r="K171" s="162">
        <f>IF(RES_hhdet_in_emi!K171=0,0,RES_hhdet_in_emi!K171*1000000/RES_hhdet_in_new!K171)</f>
        <v>0</v>
      </c>
      <c r="L171" s="162">
        <f>IF(RES_hhdet_in_emi!L171=0,0,RES_hhdet_in_emi!L171*1000000/RES_hhdet_in_new!L171)</f>
        <v>0</v>
      </c>
      <c r="M171" s="162">
        <f>IF(RES_hhdet_in_emi!M171=0,0,RES_hhdet_in_emi!M171*1000000/RES_hhdet_in_new!M171)</f>
        <v>0</v>
      </c>
      <c r="N171" s="162">
        <f>IF(RES_hhdet_in_emi!N171=0,0,RES_hhdet_in_emi!N171*1000000/RES_hhdet_in_new!N171)</f>
        <v>0</v>
      </c>
      <c r="O171" s="162">
        <f>IF(RES_hhdet_in_emi!O171=0,0,RES_hhdet_in_emi!O171*1000000/RES_hhdet_in_new!O171)</f>
        <v>0</v>
      </c>
      <c r="P171" s="162">
        <f>IF(RES_hhdet_in_emi!P171=0,0,RES_hhdet_in_emi!P171*1000000/RES_hhdet_in_new!P171)</f>
        <v>0</v>
      </c>
      <c r="Q171" s="162">
        <f>IF(RES_hhdet_in_emi!Q171=0,0,RES_hhdet_in_emi!Q171*1000000/RES_hhdet_in_new!Q171)</f>
        <v>0</v>
      </c>
    </row>
    <row r="172" spans="1:17" ht="12" customHeight="1" x14ac:dyDescent="0.25">
      <c r="A172" s="161" t="s">
        <v>141</v>
      </c>
      <c r="B172" s="160"/>
      <c r="C172" s="160">
        <f>IF(RES_hhdet_in_emi!C172=0,0,RES_hhdet_in_emi!C172*1000000/RES_hhdet_in_new!C172)</f>
        <v>0</v>
      </c>
      <c r="D172" s="160">
        <f>IF(RES_hhdet_in_emi!D172=0,0,RES_hhdet_in_emi!D172*1000000/RES_hhdet_in_new!D172)</f>
        <v>0</v>
      </c>
      <c r="E172" s="160">
        <f>IF(RES_hhdet_in_emi!E172=0,0,RES_hhdet_in_emi!E172*1000000/RES_hhdet_in_new!E172)</f>
        <v>0</v>
      </c>
      <c r="F172" s="160">
        <f>IF(RES_hhdet_in_emi!F172=0,0,RES_hhdet_in_emi!F172*1000000/RES_hhdet_in_new!F172)</f>
        <v>0</v>
      </c>
      <c r="G172" s="160">
        <f>IF(RES_hhdet_in_emi!G172=0,0,RES_hhdet_in_emi!G172*1000000/RES_hhdet_in_new!G172)</f>
        <v>0</v>
      </c>
      <c r="H172" s="160">
        <f>IF(RES_hhdet_in_emi!H172=0,0,RES_hhdet_in_emi!H172*1000000/RES_hhdet_in_new!H172)</f>
        <v>0</v>
      </c>
      <c r="I172" s="160">
        <f>IF(RES_hhdet_in_emi!I172=0,0,RES_hhdet_in_emi!I172*1000000/RES_hhdet_in_new!I172)</f>
        <v>0</v>
      </c>
      <c r="J172" s="160">
        <f>IF(RES_hhdet_in_emi!J172=0,0,RES_hhdet_in_emi!J172*1000000/RES_hhdet_in_new!J172)</f>
        <v>0</v>
      </c>
      <c r="K172" s="160">
        <f>IF(RES_hhdet_in_emi!K172=0,0,RES_hhdet_in_emi!K172*1000000/RES_hhdet_in_new!K172)</f>
        <v>0</v>
      </c>
      <c r="L172" s="160">
        <f>IF(RES_hhdet_in_emi!L172=0,0,RES_hhdet_in_emi!L172*1000000/RES_hhdet_in_new!L172)</f>
        <v>0</v>
      </c>
      <c r="M172" s="160">
        <f>IF(RES_hhdet_in_emi!M172=0,0,RES_hhdet_in_emi!M172*1000000/RES_hhdet_in_new!M172)</f>
        <v>0</v>
      </c>
      <c r="N172" s="160">
        <f>IF(RES_hhdet_in_emi!N172=0,0,RES_hhdet_in_emi!N172*1000000/RES_hhdet_in_new!N172)</f>
        <v>0</v>
      </c>
      <c r="O172" s="160">
        <f>IF(RES_hhdet_in_emi!O172=0,0,RES_hhdet_in_emi!O172*1000000/RES_hhdet_in_new!O172)</f>
        <v>0</v>
      </c>
      <c r="P172" s="160">
        <f>IF(RES_hhdet_in_emi!P172=0,0,RES_hhdet_in_emi!P172*1000000/RES_hhdet_in_new!P172)</f>
        <v>0</v>
      </c>
      <c r="Q172" s="160">
        <f>IF(RES_hhdet_in_emi!Q172=0,0,RES_hhdet_in_emi!Q172*1000000/RES_hhdet_in_new!Q172)</f>
        <v>0</v>
      </c>
    </row>
    <row r="173" spans="1:17" ht="12" customHeight="1" x14ac:dyDescent="0.25">
      <c r="A173" s="148" t="s">
        <v>60</v>
      </c>
      <c r="B173" s="156"/>
      <c r="C173" s="156">
        <f>IF(RES_hhdet_in_emi!C173=0,0,RES_hhdet_in_emi!C173*1000000/RES_hhdet_in_new!C172)</f>
        <v>0</v>
      </c>
      <c r="D173" s="156">
        <f>IF(RES_hhdet_in_emi!D173=0,0,RES_hhdet_in_emi!D173*1000000/RES_hhdet_in_new!D172)</f>
        <v>0</v>
      </c>
      <c r="E173" s="156">
        <f>IF(RES_hhdet_in_emi!E173=0,0,RES_hhdet_in_emi!E173*1000000/RES_hhdet_in_new!E172)</f>
        <v>0</v>
      </c>
      <c r="F173" s="156">
        <f>IF(RES_hhdet_in_emi!F173=0,0,RES_hhdet_in_emi!F173*1000000/RES_hhdet_in_new!F172)</f>
        <v>0</v>
      </c>
      <c r="G173" s="156">
        <f>IF(RES_hhdet_in_emi!G173=0,0,RES_hhdet_in_emi!G173*1000000/RES_hhdet_in_new!G172)</f>
        <v>0</v>
      </c>
      <c r="H173" s="156">
        <f>IF(RES_hhdet_in_emi!H173=0,0,RES_hhdet_in_emi!H173*1000000/RES_hhdet_in_new!H172)</f>
        <v>0</v>
      </c>
      <c r="I173" s="156">
        <f>IF(RES_hhdet_in_emi!I173=0,0,RES_hhdet_in_emi!I173*1000000/RES_hhdet_in_new!I172)</f>
        <v>0</v>
      </c>
      <c r="J173" s="156">
        <f>IF(RES_hhdet_in_emi!J173=0,0,RES_hhdet_in_emi!J173*1000000/RES_hhdet_in_new!J172)</f>
        <v>0</v>
      </c>
      <c r="K173" s="156">
        <f>IF(RES_hhdet_in_emi!K173=0,0,RES_hhdet_in_emi!K173*1000000/RES_hhdet_in_new!K172)</f>
        <v>0</v>
      </c>
      <c r="L173" s="156">
        <f>IF(RES_hhdet_in_emi!L173=0,0,RES_hhdet_in_emi!L173*1000000/RES_hhdet_in_new!L172)</f>
        <v>0</v>
      </c>
      <c r="M173" s="156">
        <f>IF(RES_hhdet_in_emi!M173=0,0,RES_hhdet_in_emi!M173*1000000/RES_hhdet_in_new!M172)</f>
        <v>0</v>
      </c>
      <c r="N173" s="156">
        <f>IF(RES_hhdet_in_emi!N173=0,0,RES_hhdet_in_emi!N173*1000000/RES_hhdet_in_new!N172)</f>
        <v>0</v>
      </c>
      <c r="O173" s="156">
        <f>IF(RES_hhdet_in_emi!O173=0,0,RES_hhdet_in_emi!O173*1000000/RES_hhdet_in_new!O172)</f>
        <v>0</v>
      </c>
      <c r="P173" s="156">
        <f>IF(RES_hhdet_in_emi!P173=0,0,RES_hhdet_in_emi!P173*1000000/RES_hhdet_in_new!P172)</f>
        <v>0</v>
      </c>
      <c r="Q173" s="156">
        <f>IF(RES_hhdet_in_emi!Q173=0,0,RES_hhdet_in_emi!Q173*1000000/RES_hhdet_in_new!Q172)</f>
        <v>0</v>
      </c>
    </row>
    <row r="174" spans="1:17" ht="12" customHeight="1" x14ac:dyDescent="0.25">
      <c r="A174" s="159" t="s">
        <v>59</v>
      </c>
      <c r="B174" s="57"/>
      <c r="C174" s="57">
        <f>IF(RES_hhdet_in_emi!C174=0,0,RES_hhdet_in_emi!C174*1000000/RES_hhdet_in_new!C172)</f>
        <v>0</v>
      </c>
      <c r="D174" s="57">
        <f>IF(RES_hhdet_in_emi!D174=0,0,RES_hhdet_in_emi!D174*1000000/RES_hhdet_in_new!D172)</f>
        <v>0</v>
      </c>
      <c r="E174" s="57">
        <f>IF(RES_hhdet_in_emi!E174=0,0,RES_hhdet_in_emi!E174*1000000/RES_hhdet_in_new!E172)</f>
        <v>0</v>
      </c>
      <c r="F174" s="57">
        <f>IF(RES_hhdet_in_emi!F174=0,0,RES_hhdet_in_emi!F174*1000000/RES_hhdet_in_new!F172)</f>
        <v>0</v>
      </c>
      <c r="G174" s="57">
        <f>IF(RES_hhdet_in_emi!G174=0,0,RES_hhdet_in_emi!G174*1000000/RES_hhdet_in_new!G172)</f>
        <v>0</v>
      </c>
      <c r="H174" s="57">
        <f>IF(RES_hhdet_in_emi!H174=0,0,RES_hhdet_in_emi!H174*1000000/RES_hhdet_in_new!H172)</f>
        <v>0</v>
      </c>
      <c r="I174" s="57">
        <f>IF(RES_hhdet_in_emi!I174=0,0,RES_hhdet_in_emi!I174*1000000/RES_hhdet_in_new!I172)</f>
        <v>0</v>
      </c>
      <c r="J174" s="57">
        <f>IF(RES_hhdet_in_emi!J174=0,0,RES_hhdet_in_emi!J174*1000000/RES_hhdet_in_new!J172)</f>
        <v>0</v>
      </c>
      <c r="K174" s="57">
        <f>IF(RES_hhdet_in_emi!K174=0,0,RES_hhdet_in_emi!K174*1000000/RES_hhdet_in_new!K172)</f>
        <v>0</v>
      </c>
      <c r="L174" s="57">
        <f>IF(RES_hhdet_in_emi!L174=0,0,RES_hhdet_in_emi!L174*1000000/RES_hhdet_in_new!L172)</f>
        <v>0</v>
      </c>
      <c r="M174" s="57">
        <f>IF(RES_hhdet_in_emi!M174=0,0,RES_hhdet_in_emi!M174*1000000/RES_hhdet_in_new!M172)</f>
        <v>0</v>
      </c>
      <c r="N174" s="57">
        <f>IF(RES_hhdet_in_emi!N174=0,0,RES_hhdet_in_emi!N174*1000000/RES_hhdet_in_new!N172)</f>
        <v>0</v>
      </c>
      <c r="O174" s="57">
        <f>IF(RES_hhdet_in_emi!O174=0,0,RES_hhdet_in_emi!O174*1000000/RES_hhdet_in_new!O172)</f>
        <v>0</v>
      </c>
      <c r="P174" s="57">
        <f>IF(RES_hhdet_in_emi!P174=0,0,RES_hhdet_in_emi!P174*1000000/RES_hhdet_in_new!P172)</f>
        <v>0</v>
      </c>
      <c r="Q174" s="57">
        <f>IF(RES_hhdet_in_emi!Q174=0,0,RES_hhdet_in_emi!Q174*1000000/RES_hhdet_in_new!Q172)</f>
        <v>0</v>
      </c>
    </row>
    <row r="175" spans="1:17" ht="12" customHeight="1" x14ac:dyDescent="0.25">
      <c r="A175" s="158" t="s">
        <v>62</v>
      </c>
      <c r="B175" s="157"/>
      <c r="C175" s="157">
        <f>IF(SUM(RES_hhdet_in_emi!C176:C177)=0,0,SUM(RES_hhdet_in_emi!C176:C177)*1000000/SUM(RES_hhdet_in_new!C176:C177))</f>
        <v>0</v>
      </c>
      <c r="D175" s="157">
        <f>IF(SUM(RES_hhdet_in_emi!D176:D177)=0,0,SUM(RES_hhdet_in_emi!D176:D177)*1000000/SUM(RES_hhdet_in_new!D176:D177))</f>
        <v>0</v>
      </c>
      <c r="E175" s="157">
        <f>IF(SUM(RES_hhdet_in_emi!E176:E177)=0,0,SUM(RES_hhdet_in_emi!E176:E177)*1000000/SUM(RES_hhdet_in_new!E176:E177))</f>
        <v>0</v>
      </c>
      <c r="F175" s="157">
        <f>IF(SUM(RES_hhdet_in_emi!F176:F177)=0,0,SUM(RES_hhdet_in_emi!F176:F177)*1000000/SUM(RES_hhdet_in_new!F176:F177))</f>
        <v>0</v>
      </c>
      <c r="G175" s="157">
        <f>IF(SUM(RES_hhdet_in_emi!G176:G177)=0,0,SUM(RES_hhdet_in_emi!G176:G177)*1000000/SUM(RES_hhdet_in_new!G176:G177))</f>
        <v>0</v>
      </c>
      <c r="H175" s="157">
        <f>IF(SUM(RES_hhdet_in_emi!H176:H177)=0,0,SUM(RES_hhdet_in_emi!H176:H177)*1000000/SUM(RES_hhdet_in_new!H176:H177))</f>
        <v>0</v>
      </c>
      <c r="I175" s="157">
        <f>IF(SUM(RES_hhdet_in_emi!I176:I177)=0,0,SUM(RES_hhdet_in_emi!I176:I177)*1000000/SUM(RES_hhdet_in_new!I176:I177))</f>
        <v>0</v>
      </c>
      <c r="J175" s="157">
        <f>IF(SUM(RES_hhdet_in_emi!J176:J177)=0,0,SUM(RES_hhdet_in_emi!J176:J177)*1000000/SUM(RES_hhdet_in_new!J176:J177))</f>
        <v>0</v>
      </c>
      <c r="K175" s="157">
        <f>IF(SUM(RES_hhdet_in_emi!K176:K177)=0,0,SUM(RES_hhdet_in_emi!K176:K177)*1000000/SUM(RES_hhdet_in_new!K176:K177))</f>
        <v>0</v>
      </c>
      <c r="L175" s="157">
        <f>IF(SUM(RES_hhdet_in_emi!L176:L177)=0,0,SUM(RES_hhdet_in_emi!L176:L177)*1000000/SUM(RES_hhdet_in_new!L176:L177))</f>
        <v>0</v>
      </c>
      <c r="M175" s="157">
        <f>IF(SUM(RES_hhdet_in_emi!M176:M177)=0,0,SUM(RES_hhdet_in_emi!M176:M177)*1000000/SUM(RES_hhdet_in_new!M176:M177))</f>
        <v>0</v>
      </c>
      <c r="N175" s="157">
        <f>IF(SUM(RES_hhdet_in_emi!N176:N177)=0,0,SUM(RES_hhdet_in_emi!N176:N177)*1000000/SUM(RES_hhdet_in_new!N176:N177))</f>
        <v>0</v>
      </c>
      <c r="O175" s="157">
        <f>IF(SUM(RES_hhdet_in_emi!O176:O177)=0,0,SUM(RES_hhdet_in_emi!O176:O177)*1000000/SUM(RES_hhdet_in_new!O176:O177))</f>
        <v>0</v>
      </c>
      <c r="P175" s="157">
        <f>IF(SUM(RES_hhdet_in_emi!P176:P177)=0,0,SUM(RES_hhdet_in_emi!P176:P177)*1000000/SUM(RES_hhdet_in_new!P176:P177))</f>
        <v>0</v>
      </c>
      <c r="Q175" s="157">
        <f>IF(SUM(RES_hhdet_in_emi!Q176:Q177)=0,0,SUM(RES_hhdet_in_emi!Q176:Q177)*1000000/SUM(RES_hhdet_in_new!Q176:Q177))</f>
        <v>0</v>
      </c>
    </row>
    <row r="176" spans="1:17" ht="12" customHeight="1" x14ac:dyDescent="0.25">
      <c r="A176" s="23" t="s">
        <v>57</v>
      </c>
      <c r="B176" s="156"/>
      <c r="C176" s="156">
        <f>IF(RES_hhdet_in_emi!C176=0,0,RES_hhdet_in_emi!C176*1000000/RES_hhdet_in_new!C176)</f>
        <v>0</v>
      </c>
      <c r="D176" s="156">
        <f>IF(RES_hhdet_in_emi!D176=0,0,RES_hhdet_in_emi!D176*1000000/RES_hhdet_in_new!D176)</f>
        <v>0</v>
      </c>
      <c r="E176" s="156">
        <f>IF(RES_hhdet_in_emi!E176=0,0,RES_hhdet_in_emi!E176*1000000/RES_hhdet_in_new!E176)</f>
        <v>0</v>
      </c>
      <c r="F176" s="156">
        <f>IF(RES_hhdet_in_emi!F176=0,0,RES_hhdet_in_emi!F176*1000000/RES_hhdet_in_new!F176)</f>
        <v>0</v>
      </c>
      <c r="G176" s="156">
        <f>IF(RES_hhdet_in_emi!G176=0,0,RES_hhdet_in_emi!G176*1000000/RES_hhdet_in_new!G176)</f>
        <v>0</v>
      </c>
      <c r="H176" s="156">
        <f>IF(RES_hhdet_in_emi!H176=0,0,RES_hhdet_in_emi!H176*1000000/RES_hhdet_in_new!H176)</f>
        <v>0</v>
      </c>
      <c r="I176" s="156">
        <f>IF(RES_hhdet_in_emi!I176=0,0,RES_hhdet_in_emi!I176*1000000/RES_hhdet_in_new!I176)</f>
        <v>0</v>
      </c>
      <c r="J176" s="156">
        <f>IF(RES_hhdet_in_emi!J176=0,0,RES_hhdet_in_emi!J176*1000000/RES_hhdet_in_new!J176)</f>
        <v>0</v>
      </c>
      <c r="K176" s="156">
        <f>IF(RES_hhdet_in_emi!K176=0,0,RES_hhdet_in_emi!K176*1000000/RES_hhdet_in_new!K176)</f>
        <v>0</v>
      </c>
      <c r="L176" s="156">
        <f>IF(RES_hhdet_in_emi!L176=0,0,RES_hhdet_in_emi!L176*1000000/RES_hhdet_in_new!L176)</f>
        <v>0</v>
      </c>
      <c r="M176" s="156">
        <f>IF(RES_hhdet_in_emi!M176=0,0,RES_hhdet_in_emi!M176*1000000/RES_hhdet_in_new!M176)</f>
        <v>0</v>
      </c>
      <c r="N176" s="156">
        <f>IF(RES_hhdet_in_emi!N176=0,0,RES_hhdet_in_emi!N176*1000000/RES_hhdet_in_new!N176)</f>
        <v>0</v>
      </c>
      <c r="O176" s="156">
        <f>IF(RES_hhdet_in_emi!O176=0,0,RES_hhdet_in_emi!O176*1000000/RES_hhdet_in_new!O176)</f>
        <v>0</v>
      </c>
      <c r="P176" s="156">
        <f>IF(RES_hhdet_in_emi!P176=0,0,RES_hhdet_in_emi!P176*1000000/RES_hhdet_in_new!P176)</f>
        <v>0</v>
      </c>
      <c r="Q176" s="156">
        <f>IF(RES_hhdet_in_emi!Q176=0,0,RES_hhdet_in_emi!Q176*1000000/RES_hhdet_in_new!Q176)</f>
        <v>0</v>
      </c>
    </row>
    <row r="177" spans="1:17" ht="12" customHeight="1" x14ac:dyDescent="0.25">
      <c r="A177" s="29" t="s">
        <v>140</v>
      </c>
      <c r="B177" s="57"/>
      <c r="C177" s="57">
        <f>IF(RES_hhdet_in_emi!C177=0,0,RES_hhdet_in_emi!C177*1000000/RES_hhdet_in_new!C177)</f>
        <v>0</v>
      </c>
      <c r="D177" s="57">
        <f>IF(RES_hhdet_in_emi!D177=0,0,RES_hhdet_in_emi!D177*1000000/RES_hhdet_in_new!D177)</f>
        <v>0</v>
      </c>
      <c r="E177" s="57">
        <f>IF(RES_hhdet_in_emi!E177=0,0,RES_hhdet_in_emi!E177*1000000/RES_hhdet_in_new!E177)</f>
        <v>0</v>
      </c>
      <c r="F177" s="57">
        <f>IF(RES_hhdet_in_emi!F177=0,0,RES_hhdet_in_emi!F177*1000000/RES_hhdet_in_new!F177)</f>
        <v>0</v>
      </c>
      <c r="G177" s="57">
        <f>IF(RES_hhdet_in_emi!G177=0,0,RES_hhdet_in_emi!G177*1000000/RES_hhdet_in_new!G177)</f>
        <v>0</v>
      </c>
      <c r="H177" s="57">
        <f>IF(RES_hhdet_in_emi!H177=0,0,RES_hhdet_in_emi!H177*1000000/RES_hhdet_in_new!H177)</f>
        <v>0</v>
      </c>
      <c r="I177" s="57">
        <f>IF(RES_hhdet_in_emi!I177=0,0,RES_hhdet_in_emi!I177*1000000/RES_hhdet_in_new!I177)</f>
        <v>0</v>
      </c>
      <c r="J177" s="57">
        <f>IF(RES_hhdet_in_emi!J177=0,0,RES_hhdet_in_emi!J177*1000000/RES_hhdet_in_new!J177)</f>
        <v>0</v>
      </c>
      <c r="K177" s="57">
        <f>IF(RES_hhdet_in_emi!K177=0,0,RES_hhdet_in_emi!K177*1000000/RES_hhdet_in_new!K177)</f>
        <v>0</v>
      </c>
      <c r="L177" s="57">
        <f>IF(RES_hhdet_in_emi!L177=0,0,RES_hhdet_in_emi!L177*1000000/RES_hhdet_in_new!L177)</f>
        <v>0</v>
      </c>
      <c r="M177" s="57">
        <f>IF(RES_hhdet_in_emi!M177=0,0,RES_hhdet_in_emi!M177*1000000/RES_hhdet_in_new!M177)</f>
        <v>0</v>
      </c>
      <c r="N177" s="57">
        <f>IF(RES_hhdet_in_emi!N177=0,0,RES_hhdet_in_emi!N177*1000000/RES_hhdet_in_new!N177)</f>
        <v>0</v>
      </c>
      <c r="O177" s="57">
        <f>IF(RES_hhdet_in_emi!O177=0,0,RES_hhdet_in_emi!O177*1000000/RES_hhdet_in_new!O177)</f>
        <v>0</v>
      </c>
      <c r="P177" s="57">
        <f>IF(RES_hhdet_in_emi!P177=0,0,RES_hhdet_in_emi!P177*1000000/RES_hhdet_in_new!P177)</f>
        <v>0</v>
      </c>
      <c r="Q177" s="57">
        <f>IF(RES_hhdet_in_emi!Q177=0,0,RES_hhdet_in_emi!Q177*1000000/RES_hhdet_in_new!Q177)</f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4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277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181</v>
      </c>
    </row>
    <row r="3" spans="1:17" ht="12" customHeight="1" x14ac:dyDescent="0.25">
      <c r="A3" s="152" t="s">
        <v>172</v>
      </c>
      <c r="B3" s="168"/>
      <c r="C3" s="184">
        <f>RES_hhdet_in_fech!C3/RES_summary!C$21</f>
        <v>0</v>
      </c>
      <c r="D3" s="184">
        <f>RES_hhdet_in_fech!D3/RES_summary!D$21</f>
        <v>0</v>
      </c>
      <c r="E3" s="184">
        <f>RES_hhdet_in_fech!E3/RES_summary!E$21</f>
        <v>0</v>
      </c>
      <c r="F3" s="184">
        <f>RES_hhdet_in_fech!F3/RES_summary!F$21</f>
        <v>224.18598294162769</v>
      </c>
      <c r="G3" s="184">
        <f>RES_hhdet_in_fech!G3/RES_summary!G$21</f>
        <v>0</v>
      </c>
      <c r="H3" s="184">
        <f>RES_hhdet_in_fech!H3/RES_summary!H$21</f>
        <v>203.47288495173649</v>
      </c>
      <c r="I3" s="184">
        <f>RES_hhdet_in_fech!I3/RES_summary!I$21</f>
        <v>180.41564087618517</v>
      </c>
      <c r="J3" s="184">
        <f>RES_hhdet_in_fech!J3/RES_summary!J$21</f>
        <v>192.94297993574179</v>
      </c>
      <c r="K3" s="184">
        <f>RES_hhdet_in_fech!K3/RES_summary!K$21</f>
        <v>0</v>
      </c>
      <c r="L3" s="184">
        <f>RES_hhdet_in_fech!L3/RES_summary!L$21</f>
        <v>203.03727568271779</v>
      </c>
      <c r="M3" s="184">
        <f>RES_hhdet_in_fech!M3/RES_summary!M$21</f>
        <v>0</v>
      </c>
      <c r="N3" s="184">
        <f>RES_hhdet_in_fech!N3/RES_summary!N$21</f>
        <v>200.84742378283067</v>
      </c>
      <c r="O3" s="184">
        <f>RES_hhdet_in_fech!O3/RES_summary!O$21</f>
        <v>0</v>
      </c>
      <c r="P3" s="184">
        <f>RES_hhdet_in_fech!P3/RES_summary!P$21</f>
        <v>185.51419012085512</v>
      </c>
      <c r="Q3" s="184">
        <f>RES_hhdet_in_fech!Q3/RES_summary!Q$21</f>
        <v>193.07436175462448</v>
      </c>
    </row>
    <row r="4" spans="1:17" ht="12.95" customHeight="1" x14ac:dyDescent="0.25">
      <c r="A4" s="158" t="s">
        <v>65</v>
      </c>
      <c r="B4" s="157"/>
      <c r="C4" s="178">
        <f>RES_hhdet_in_fech!C4/RES_summary!C$21</f>
        <v>0</v>
      </c>
      <c r="D4" s="178">
        <f>RES_hhdet_in_fech!D4/RES_summary!D$21</f>
        <v>0</v>
      </c>
      <c r="E4" s="178">
        <f>RES_hhdet_in_fech!E4/RES_summary!E$21</f>
        <v>0</v>
      </c>
      <c r="F4" s="178">
        <f>RES_hhdet_in_fech!F4/RES_summary!F$21</f>
        <v>181.04789117101629</v>
      </c>
      <c r="G4" s="178">
        <f>RES_hhdet_in_fech!G4/RES_summary!G$21</f>
        <v>0</v>
      </c>
      <c r="H4" s="178">
        <f>RES_hhdet_in_fech!H4/RES_summary!H$21</f>
        <v>158.54180371733131</v>
      </c>
      <c r="I4" s="178">
        <f>RES_hhdet_in_fech!I4/RES_summary!I$21</f>
        <v>137.61406968116077</v>
      </c>
      <c r="J4" s="178">
        <f>RES_hhdet_in_fech!J4/RES_summary!J$21</f>
        <v>151.97713091357096</v>
      </c>
      <c r="K4" s="178">
        <f>RES_hhdet_in_fech!K4/RES_summary!K$21</f>
        <v>0</v>
      </c>
      <c r="L4" s="178">
        <f>RES_hhdet_in_fech!L4/RES_summary!L$21</f>
        <v>169.39455155707003</v>
      </c>
      <c r="M4" s="178">
        <f>RES_hhdet_in_fech!M4/RES_summary!M$21</f>
        <v>0</v>
      </c>
      <c r="N4" s="178">
        <f>RES_hhdet_in_fech!N4/RES_summary!N$21</f>
        <v>158.61083736368849</v>
      </c>
      <c r="O4" s="178">
        <f>RES_hhdet_in_fech!O4/RES_summary!O$21</f>
        <v>0</v>
      </c>
      <c r="P4" s="178">
        <f>RES_hhdet_in_fech!P4/RES_summary!P$21</f>
        <v>141.09005886783882</v>
      </c>
      <c r="Q4" s="178">
        <f>RES_hhdet_in_fech!Q4/RES_summary!Q$21</f>
        <v>152.8267493524927</v>
      </c>
    </row>
    <row r="5" spans="1:17" ht="12" customHeight="1" x14ac:dyDescent="0.25">
      <c r="A5" s="23" t="s">
        <v>58</v>
      </c>
      <c r="B5" s="156"/>
      <c r="C5" s="177">
        <f>RES_hhdet_in_fech!C5/RES_summary!C$21</f>
        <v>0</v>
      </c>
      <c r="D5" s="177">
        <f>RES_hhdet_in_fech!D5/RES_summary!D$21</f>
        <v>0</v>
      </c>
      <c r="E5" s="177">
        <f>RES_hhdet_in_fech!E5/RES_summary!E$21</f>
        <v>0</v>
      </c>
      <c r="F5" s="177">
        <f>RES_hhdet_in_fech!F5/RES_summary!F$21</f>
        <v>180.14691532716307</v>
      </c>
      <c r="G5" s="177">
        <f>RES_hhdet_in_fech!G5/RES_summary!G$21</f>
        <v>0</v>
      </c>
      <c r="H5" s="177">
        <f>RES_hhdet_in_fech!H5/RES_summary!H$21</f>
        <v>157.92990768037203</v>
      </c>
      <c r="I5" s="177">
        <f>RES_hhdet_in_fech!I5/RES_summary!I$21</f>
        <v>136.602834351242</v>
      </c>
      <c r="J5" s="177">
        <f>RES_hhdet_in_fech!J5/RES_summary!J$21</f>
        <v>151.20541176081502</v>
      </c>
      <c r="K5" s="177">
        <f>RES_hhdet_in_fech!K5/RES_summary!K$21</f>
        <v>0</v>
      </c>
      <c r="L5" s="177">
        <f>RES_hhdet_in_fech!L5/RES_summary!L$21</f>
        <v>168.50905521901547</v>
      </c>
      <c r="M5" s="177">
        <f>RES_hhdet_in_fech!M5/RES_summary!M$21</f>
        <v>0</v>
      </c>
      <c r="N5" s="177">
        <f>RES_hhdet_in_fech!N5/RES_summary!N$21</f>
        <v>157.52080372719504</v>
      </c>
      <c r="O5" s="177">
        <f>RES_hhdet_in_fech!O5/RES_summary!O$21</f>
        <v>0</v>
      </c>
      <c r="P5" s="177">
        <f>RES_hhdet_in_fech!P5/RES_summary!P$21</f>
        <v>139.83164715804344</v>
      </c>
      <c r="Q5" s="177">
        <f>RES_hhdet_in_fech!Q5/RES_summary!Q$21</f>
        <v>151.861972048334</v>
      </c>
    </row>
    <row r="6" spans="1:17" ht="12" customHeight="1" x14ac:dyDescent="0.25">
      <c r="A6" s="23" t="s">
        <v>60</v>
      </c>
      <c r="B6" s="156"/>
      <c r="C6" s="177">
        <f>RES_hhdet_in_fech!C6/RES_summary!C$21</f>
        <v>0</v>
      </c>
      <c r="D6" s="177">
        <f>RES_hhdet_in_fech!D6/RES_summary!D$21</f>
        <v>0</v>
      </c>
      <c r="E6" s="177">
        <f>RES_hhdet_in_fech!E6/RES_summary!E$21</f>
        <v>0</v>
      </c>
      <c r="F6" s="177">
        <f>RES_hhdet_in_fech!F6/RES_summary!F$21</f>
        <v>0.90097584385321017</v>
      </c>
      <c r="G6" s="177">
        <f>RES_hhdet_in_fech!G6/RES_summary!G$21</f>
        <v>0</v>
      </c>
      <c r="H6" s="177">
        <f>RES_hhdet_in_fech!H6/RES_summary!H$21</f>
        <v>0.61189603695926387</v>
      </c>
      <c r="I6" s="177">
        <f>RES_hhdet_in_fech!I6/RES_summary!I$21</f>
        <v>1.0112353299187775</v>
      </c>
      <c r="J6" s="177">
        <f>RES_hhdet_in_fech!J6/RES_summary!J$21</f>
        <v>0.77171915275592684</v>
      </c>
      <c r="K6" s="177">
        <f>RES_hhdet_in_fech!K6/RES_summary!K$21</f>
        <v>0</v>
      </c>
      <c r="L6" s="177">
        <f>RES_hhdet_in_fech!L6/RES_summary!L$21</f>
        <v>0.88549633805456418</v>
      </c>
      <c r="M6" s="177">
        <f>RES_hhdet_in_fech!M6/RES_summary!M$21</f>
        <v>0</v>
      </c>
      <c r="N6" s="177">
        <f>RES_hhdet_in_fech!N6/RES_summary!N$21</f>
        <v>1.0900336364934515</v>
      </c>
      <c r="O6" s="177">
        <f>RES_hhdet_in_fech!O6/RES_summary!O$21</f>
        <v>0</v>
      </c>
      <c r="P6" s="177">
        <f>RES_hhdet_in_fech!P6/RES_summary!P$21</f>
        <v>1.258411709795406</v>
      </c>
      <c r="Q6" s="177">
        <f>RES_hhdet_in_fech!Q6/RES_summary!Q$21</f>
        <v>0.96477730415871177</v>
      </c>
    </row>
    <row r="7" spans="1:17" ht="12.95" customHeight="1" x14ac:dyDescent="0.25">
      <c r="A7" s="158" t="s">
        <v>112</v>
      </c>
      <c r="B7" s="157"/>
      <c r="C7" s="178">
        <f>RES_hhdet_in_fech!C7/RES_summary!C$21</f>
        <v>0</v>
      </c>
      <c r="D7" s="178">
        <f>RES_hhdet_in_fech!D7/RES_summary!D$21</f>
        <v>0</v>
      </c>
      <c r="E7" s="178">
        <f>RES_hhdet_in_fech!E7/RES_summary!E$21</f>
        <v>0</v>
      </c>
      <c r="F7" s="178">
        <f>RES_hhdet_in_fech!F7/RES_summary!F$21</f>
        <v>8.5320437469032004</v>
      </c>
      <c r="G7" s="178">
        <f>RES_hhdet_in_fech!G7/RES_summary!G$21</f>
        <v>0</v>
      </c>
      <c r="H7" s="178">
        <f>RES_hhdet_in_fech!H7/RES_summary!H$21</f>
        <v>9.038089964802948</v>
      </c>
      <c r="I7" s="178">
        <f>RES_hhdet_in_fech!I7/RES_summary!I$21</f>
        <v>10.265552423347673</v>
      </c>
      <c r="J7" s="178">
        <f>RES_hhdet_in_fech!J7/RES_summary!J$21</f>
        <v>6.8849552181963904</v>
      </c>
      <c r="K7" s="178">
        <f>RES_hhdet_in_fech!K7/RES_summary!K$21</f>
        <v>0</v>
      </c>
      <c r="L7" s="178">
        <f>RES_hhdet_in_fech!L7/RES_summary!L$21</f>
        <v>4.3938324756620117</v>
      </c>
      <c r="M7" s="178">
        <f>RES_hhdet_in_fech!M7/RES_summary!M$21</f>
        <v>0</v>
      </c>
      <c r="N7" s="178">
        <f>RES_hhdet_in_fech!N7/RES_summary!N$21</f>
        <v>4.0899656564906213</v>
      </c>
      <c r="O7" s="178">
        <f>RES_hhdet_in_fech!O7/RES_summary!O$21</f>
        <v>0</v>
      </c>
      <c r="P7" s="178">
        <f>RES_hhdet_in_fech!P7/RES_summary!P$21</f>
        <v>3.9559758868426491</v>
      </c>
      <c r="Q7" s="178">
        <f>RES_hhdet_in_fech!Q7/RES_summary!Q$21</f>
        <v>3.6814413647250745</v>
      </c>
    </row>
    <row r="8" spans="1:17" ht="12" customHeight="1" x14ac:dyDescent="0.25">
      <c r="A8" s="23" t="s">
        <v>60</v>
      </c>
      <c r="B8" s="156"/>
      <c r="C8" s="177">
        <f>RES_hhdet_in_fech!C8/RES_summary!C$21</f>
        <v>0</v>
      </c>
      <c r="D8" s="177">
        <f>RES_hhdet_in_fech!D8/RES_summary!D$21</f>
        <v>0</v>
      </c>
      <c r="E8" s="177">
        <f>RES_hhdet_in_fech!E8/RES_summary!E$21</f>
        <v>0</v>
      </c>
      <c r="F8" s="177">
        <f>RES_hhdet_in_fech!F8/RES_summary!F$21</f>
        <v>8.5320437469032004</v>
      </c>
      <c r="G8" s="177">
        <f>RES_hhdet_in_fech!G8/RES_summary!G$21</f>
        <v>0</v>
      </c>
      <c r="H8" s="177">
        <f>RES_hhdet_in_fech!H8/RES_summary!H$21</f>
        <v>9.038089964802948</v>
      </c>
      <c r="I8" s="177">
        <f>RES_hhdet_in_fech!I8/RES_summary!I$21</f>
        <v>10.265552423347673</v>
      </c>
      <c r="J8" s="177">
        <f>RES_hhdet_in_fech!J8/RES_summary!J$21</f>
        <v>6.8849552181963904</v>
      </c>
      <c r="K8" s="177">
        <f>RES_hhdet_in_fech!K8/RES_summary!K$21</f>
        <v>0</v>
      </c>
      <c r="L8" s="177">
        <f>RES_hhdet_in_fech!L8/RES_summary!L$21</f>
        <v>4.3938324756620117</v>
      </c>
      <c r="M8" s="177">
        <f>RES_hhdet_in_fech!M8/RES_summary!M$21</f>
        <v>0</v>
      </c>
      <c r="N8" s="177">
        <f>RES_hhdet_in_fech!N8/RES_summary!N$21</f>
        <v>4.0899656564906213</v>
      </c>
      <c r="O8" s="177">
        <f>RES_hhdet_in_fech!O8/RES_summary!O$21</f>
        <v>0</v>
      </c>
      <c r="P8" s="177">
        <f>RES_hhdet_in_fech!P8/RES_summary!P$21</f>
        <v>3.9559758868426491</v>
      </c>
      <c r="Q8" s="177">
        <f>RES_hhdet_in_fech!Q8/RES_summary!Q$21</f>
        <v>3.6814413647250745</v>
      </c>
    </row>
    <row r="9" spans="1:17" ht="12" customHeight="1" x14ac:dyDescent="0.25">
      <c r="A9" s="158" t="s">
        <v>63</v>
      </c>
      <c r="B9" s="157"/>
      <c r="C9" s="178">
        <f>RES_hhdet_in_fech!C9/RES_summary!C$21</f>
        <v>0</v>
      </c>
      <c r="D9" s="178">
        <f>RES_hhdet_in_fech!D9/RES_summary!D$21</f>
        <v>0</v>
      </c>
      <c r="E9" s="178">
        <f>RES_hhdet_in_fech!E9/RES_summary!E$21</f>
        <v>0</v>
      </c>
      <c r="F9" s="178">
        <f>RES_hhdet_in_fech!F9/RES_summary!F$21</f>
        <v>25.225184516540963</v>
      </c>
      <c r="G9" s="178">
        <f>RES_hhdet_in_fech!G9/RES_summary!G$21</f>
        <v>0</v>
      </c>
      <c r="H9" s="178">
        <f>RES_hhdet_in_fech!H9/RES_summary!H$21</f>
        <v>25.490529236513765</v>
      </c>
      <c r="I9" s="178">
        <f>RES_hhdet_in_fech!I9/RES_summary!I$21</f>
        <v>24.170976354028042</v>
      </c>
      <c r="J9" s="178">
        <f>RES_hhdet_in_fech!J9/RES_summary!J$21</f>
        <v>25.054190849901921</v>
      </c>
      <c r="K9" s="178">
        <f>RES_hhdet_in_fech!K9/RES_summary!K$21</f>
        <v>0</v>
      </c>
      <c r="L9" s="178">
        <f>RES_hhdet_in_fech!L9/RES_summary!L$21</f>
        <v>22.128390669270171</v>
      </c>
      <c r="M9" s="178">
        <f>RES_hhdet_in_fech!M9/RES_summary!M$21</f>
        <v>0</v>
      </c>
      <c r="N9" s="178">
        <f>RES_hhdet_in_fech!N9/RES_summary!N$21</f>
        <v>30.54391885255809</v>
      </c>
      <c r="O9" s="178">
        <f>RES_hhdet_in_fech!O9/RES_summary!O$21</f>
        <v>0</v>
      </c>
      <c r="P9" s="178">
        <f>RES_hhdet_in_fech!P9/RES_summary!P$21</f>
        <v>29.48872676170706</v>
      </c>
      <c r="Q9" s="178">
        <f>RES_hhdet_in_fech!Q9/RES_summary!Q$21</f>
        <v>29.266113051954481</v>
      </c>
    </row>
    <row r="10" spans="1:17" ht="12" customHeight="1" x14ac:dyDescent="0.25">
      <c r="A10" s="167" t="s">
        <v>171</v>
      </c>
      <c r="B10" s="132"/>
      <c r="C10" s="183">
        <f>RES_hhdet_in_fech!C10/RES_summary!C$21</f>
        <v>0</v>
      </c>
      <c r="D10" s="183">
        <f>RES_hhdet_in_fech!D10/RES_summary!D$21</f>
        <v>0</v>
      </c>
      <c r="E10" s="183">
        <f>RES_hhdet_in_fech!E10/RES_summary!E$21</f>
        <v>0</v>
      </c>
      <c r="F10" s="183">
        <f>RES_hhdet_in_fech!F10/RES_summary!F$21</f>
        <v>33.460476402125209</v>
      </c>
      <c r="G10" s="183">
        <f>RES_hhdet_in_fech!G10/RES_summary!G$21</f>
        <v>0</v>
      </c>
      <c r="H10" s="183">
        <f>RES_hhdet_in_fech!H10/RES_summary!H$21</f>
        <v>32.363621431407296</v>
      </c>
      <c r="I10" s="183">
        <f>RES_hhdet_in_fech!I10/RES_summary!I$21</f>
        <v>29.766661742988379</v>
      </c>
      <c r="J10" s="183">
        <f>RES_hhdet_in_fech!J10/RES_summary!J$21</f>
        <v>31.206979143433173</v>
      </c>
      <c r="K10" s="183">
        <f>RES_hhdet_in_fech!K10/RES_summary!K$21</f>
        <v>0</v>
      </c>
      <c r="L10" s="183">
        <f>RES_hhdet_in_fech!L10/RES_summary!L$21</f>
        <v>29.521604895390006</v>
      </c>
      <c r="M10" s="183">
        <f>RES_hhdet_in_fech!M10/RES_summary!M$21</f>
        <v>0</v>
      </c>
      <c r="N10" s="183">
        <f>RES_hhdet_in_fech!N10/RES_summary!N$21</f>
        <v>30.54391885255809</v>
      </c>
      <c r="O10" s="183">
        <f>RES_hhdet_in_fech!O10/RES_summary!O$21</f>
        <v>0</v>
      </c>
      <c r="P10" s="183">
        <f>RES_hhdet_in_fech!P10/RES_summary!P$21</f>
        <v>29.48872676170706</v>
      </c>
      <c r="Q10" s="183">
        <f>RES_hhdet_in_fech!Q10/RES_summary!Q$21</f>
        <v>29.266113051954481</v>
      </c>
    </row>
    <row r="11" spans="1:17" ht="12" customHeight="1" x14ac:dyDescent="0.25">
      <c r="A11" s="167" t="s">
        <v>144</v>
      </c>
      <c r="B11" s="132"/>
      <c r="C11" s="183">
        <f>RES_hhdet_in_fech!C11/RES_summary!C$21</f>
        <v>0</v>
      </c>
      <c r="D11" s="183">
        <f>RES_hhdet_in_fech!D11/RES_summary!D$21</f>
        <v>0</v>
      </c>
      <c r="E11" s="183">
        <f>RES_hhdet_in_fech!E11/RES_summary!E$21</f>
        <v>0</v>
      </c>
      <c r="F11" s="183">
        <f>RES_hhdet_in_fech!F11/RES_summary!F$21</f>
        <v>0</v>
      </c>
      <c r="G11" s="183">
        <f>RES_hhdet_in_fech!G11/RES_summary!G$21</f>
        <v>0</v>
      </c>
      <c r="H11" s="183">
        <f>RES_hhdet_in_fech!H11/RES_summary!H$21</f>
        <v>0</v>
      </c>
      <c r="I11" s="183">
        <f>RES_hhdet_in_fech!I11/RES_summary!I$21</f>
        <v>0</v>
      </c>
      <c r="J11" s="183">
        <f>RES_hhdet_in_fech!J11/RES_summary!J$21</f>
        <v>0</v>
      </c>
      <c r="K11" s="183">
        <f>RES_hhdet_in_fech!K11/RES_summary!K$21</f>
        <v>0</v>
      </c>
      <c r="L11" s="183">
        <f>RES_hhdet_in_fech!L11/RES_summary!L$21</f>
        <v>0</v>
      </c>
      <c r="M11" s="183">
        <f>RES_hhdet_in_fech!M11/RES_summary!M$21</f>
        <v>0</v>
      </c>
      <c r="N11" s="183">
        <f>RES_hhdet_in_fech!N11/RES_summary!N$21</f>
        <v>0</v>
      </c>
      <c r="O11" s="183">
        <f>RES_hhdet_in_fech!O11/RES_summary!O$21</f>
        <v>0</v>
      </c>
      <c r="P11" s="183">
        <f>RES_hhdet_in_fech!P11/RES_summary!P$21</f>
        <v>0</v>
      </c>
      <c r="Q11" s="183">
        <f>RES_hhdet_in_fech!Q11/RES_summary!Q$21</f>
        <v>0</v>
      </c>
    </row>
    <row r="12" spans="1:17" ht="12" customHeight="1" x14ac:dyDescent="0.25">
      <c r="A12" s="167" t="s">
        <v>143</v>
      </c>
      <c r="B12" s="132"/>
      <c r="C12" s="183">
        <f>RES_hhdet_in_fech!C12/RES_summary!C$21</f>
        <v>0</v>
      </c>
      <c r="D12" s="183">
        <f>RES_hhdet_in_fech!D12/RES_summary!D$21</f>
        <v>0</v>
      </c>
      <c r="E12" s="183">
        <f>RES_hhdet_in_fech!E12/RES_summary!E$21</f>
        <v>0</v>
      </c>
      <c r="F12" s="183">
        <f>RES_hhdet_in_fech!F12/RES_summary!F$21</f>
        <v>0</v>
      </c>
      <c r="G12" s="183">
        <f>RES_hhdet_in_fech!G12/RES_summary!G$21</f>
        <v>0</v>
      </c>
      <c r="H12" s="183">
        <f>RES_hhdet_in_fech!H12/RES_summary!H$21</f>
        <v>0</v>
      </c>
      <c r="I12" s="183">
        <f>RES_hhdet_in_fech!I12/RES_summary!I$21</f>
        <v>0</v>
      </c>
      <c r="J12" s="183">
        <f>RES_hhdet_in_fech!J12/RES_summary!J$21</f>
        <v>0</v>
      </c>
      <c r="K12" s="183">
        <f>RES_hhdet_in_fech!K12/RES_summary!K$21</f>
        <v>0</v>
      </c>
      <c r="L12" s="183">
        <f>RES_hhdet_in_fech!L12/RES_summary!L$21</f>
        <v>0</v>
      </c>
      <c r="M12" s="183">
        <f>RES_hhdet_in_fech!M12/RES_summary!M$21</f>
        <v>0</v>
      </c>
      <c r="N12" s="183">
        <f>RES_hhdet_in_fech!N12/RES_summary!N$21</f>
        <v>0</v>
      </c>
      <c r="O12" s="183">
        <f>RES_hhdet_in_fech!O12/RES_summary!O$21</f>
        <v>0</v>
      </c>
      <c r="P12" s="183">
        <f>RES_hhdet_in_fech!P12/RES_summary!P$21</f>
        <v>0</v>
      </c>
      <c r="Q12" s="183">
        <f>RES_hhdet_in_fech!Q12/RES_summary!Q$21</f>
        <v>0</v>
      </c>
    </row>
    <row r="13" spans="1:17" ht="12" customHeight="1" x14ac:dyDescent="0.25">
      <c r="A13" s="166" t="s">
        <v>57</v>
      </c>
      <c r="B13" s="165"/>
      <c r="C13" s="182">
        <f>RES_hhdet_in_fech!C13/RES_summary!C$21</f>
        <v>0</v>
      </c>
      <c r="D13" s="182">
        <f>RES_hhdet_in_fech!D13/RES_summary!D$21</f>
        <v>0</v>
      </c>
      <c r="E13" s="182">
        <f>RES_hhdet_in_fech!E13/RES_summary!E$21</f>
        <v>0</v>
      </c>
      <c r="F13" s="182">
        <f>RES_hhdet_in_fech!F13/RES_summary!F$21</f>
        <v>0</v>
      </c>
      <c r="G13" s="182">
        <f>RES_hhdet_in_fech!G13/RES_summary!G$21</f>
        <v>0</v>
      </c>
      <c r="H13" s="182">
        <f>RES_hhdet_in_fech!H13/RES_summary!H$21</f>
        <v>0</v>
      </c>
      <c r="I13" s="182">
        <f>RES_hhdet_in_fech!I13/RES_summary!I$21</f>
        <v>0</v>
      </c>
      <c r="J13" s="182">
        <f>RES_hhdet_in_fech!J13/RES_summary!J$21</f>
        <v>0</v>
      </c>
      <c r="K13" s="182">
        <f>RES_hhdet_in_fech!K13/RES_summary!K$21</f>
        <v>0</v>
      </c>
      <c r="L13" s="182">
        <f>RES_hhdet_in_fech!L13/RES_summary!L$21</f>
        <v>0</v>
      </c>
      <c r="M13" s="182">
        <f>RES_hhdet_in_fech!M13/RES_summary!M$21</f>
        <v>0</v>
      </c>
      <c r="N13" s="182">
        <f>RES_hhdet_in_fech!N13/RES_summary!N$21</f>
        <v>0</v>
      </c>
      <c r="O13" s="182">
        <f>RES_hhdet_in_fech!O13/RES_summary!O$21</f>
        <v>0</v>
      </c>
      <c r="P13" s="182">
        <f>RES_hhdet_in_fech!P13/RES_summary!P$21</f>
        <v>0</v>
      </c>
      <c r="Q13" s="182">
        <f>RES_hhdet_in_fech!Q13/RES_summary!Q$21</f>
        <v>0</v>
      </c>
    </row>
    <row r="14" spans="1:17" ht="12" customHeight="1" x14ac:dyDescent="0.25">
      <c r="A14" s="147" t="s">
        <v>59</v>
      </c>
      <c r="B14" s="164"/>
      <c r="C14" s="181">
        <f>RES_hhdet_in_fech!C14/RES_summary!C$21</f>
        <v>0</v>
      </c>
      <c r="D14" s="181">
        <f>RES_hhdet_in_fech!D14/RES_summary!D$21</f>
        <v>0</v>
      </c>
      <c r="E14" s="181">
        <f>RES_hhdet_in_fech!E14/RES_summary!E$21</f>
        <v>0</v>
      </c>
      <c r="F14" s="181">
        <f>RES_hhdet_in_fech!F14/RES_summary!F$21</f>
        <v>0</v>
      </c>
      <c r="G14" s="181">
        <f>RES_hhdet_in_fech!G14/RES_summary!G$21</f>
        <v>0</v>
      </c>
      <c r="H14" s="181">
        <f>RES_hhdet_in_fech!H14/RES_summary!H$21</f>
        <v>0</v>
      </c>
      <c r="I14" s="181">
        <f>RES_hhdet_in_fech!I14/RES_summary!I$21</f>
        <v>0</v>
      </c>
      <c r="J14" s="181">
        <f>RES_hhdet_in_fech!J14/RES_summary!J$21</f>
        <v>0</v>
      </c>
      <c r="K14" s="181">
        <f>RES_hhdet_in_fech!K14/RES_summary!K$21</f>
        <v>0</v>
      </c>
      <c r="L14" s="181">
        <f>RES_hhdet_in_fech!L14/RES_summary!L$21</f>
        <v>0</v>
      </c>
      <c r="M14" s="181">
        <f>RES_hhdet_in_fech!M14/RES_summary!M$21</f>
        <v>0</v>
      </c>
      <c r="N14" s="181">
        <f>RES_hhdet_in_fech!N14/RES_summary!N$21</f>
        <v>0</v>
      </c>
      <c r="O14" s="181">
        <f>RES_hhdet_in_fech!O14/RES_summary!O$21</f>
        <v>0</v>
      </c>
      <c r="P14" s="181">
        <f>RES_hhdet_in_fech!P14/RES_summary!P$21</f>
        <v>0</v>
      </c>
      <c r="Q14" s="181">
        <f>RES_hhdet_in_fech!Q14/RES_summary!Q$21</f>
        <v>0</v>
      </c>
    </row>
    <row r="15" spans="1:17" ht="12" customHeight="1" x14ac:dyDescent="0.25">
      <c r="A15" s="163" t="s">
        <v>142</v>
      </c>
      <c r="B15" s="162"/>
      <c r="C15" s="180">
        <f>RES_hhdet_in_fech!C15/RES_summary!C$21</f>
        <v>0</v>
      </c>
      <c r="D15" s="180">
        <f>RES_hhdet_in_fech!D15/RES_summary!D$21</f>
        <v>0</v>
      </c>
      <c r="E15" s="180">
        <f>RES_hhdet_in_fech!E15/RES_summary!E$21</f>
        <v>0</v>
      </c>
      <c r="F15" s="180">
        <f>RES_hhdet_in_fech!F15/RES_summary!F$21</f>
        <v>23.852766478384375</v>
      </c>
      <c r="G15" s="180">
        <f>RES_hhdet_in_fech!G15/RES_summary!G$21</f>
        <v>0</v>
      </c>
      <c r="H15" s="180">
        <f>RES_hhdet_in_fech!H15/RES_summary!H$21</f>
        <v>22.927507596590054</v>
      </c>
      <c r="I15" s="180">
        <f>RES_hhdet_in_fech!I15/RES_summary!I$21</f>
        <v>24.692334184856847</v>
      </c>
      <c r="J15" s="180">
        <f>RES_hhdet_in_fech!J15/RES_summary!J$21</f>
        <v>23.085788054404347</v>
      </c>
      <c r="K15" s="180">
        <f>RES_hhdet_in_fech!K15/RES_summary!K$21</f>
        <v>0</v>
      </c>
      <c r="L15" s="180">
        <f>RES_hhdet_in_fech!L15/RES_summary!L$21</f>
        <v>22.706094310542156</v>
      </c>
      <c r="M15" s="180">
        <f>RES_hhdet_in_fech!M15/RES_summary!M$21</f>
        <v>0</v>
      </c>
      <c r="N15" s="180">
        <f>RES_hhdet_in_fech!N15/RES_summary!N$21</f>
        <v>0</v>
      </c>
      <c r="O15" s="180">
        <f>RES_hhdet_in_fech!O15/RES_summary!O$21</f>
        <v>0</v>
      </c>
      <c r="P15" s="180">
        <f>RES_hhdet_in_fech!P15/RES_summary!P$21</f>
        <v>0</v>
      </c>
      <c r="Q15" s="180">
        <f>RES_hhdet_in_fech!Q15/RES_summary!Q$21</f>
        <v>0</v>
      </c>
    </row>
    <row r="16" spans="1:17" ht="12" customHeight="1" x14ac:dyDescent="0.25">
      <c r="A16" s="161" t="s">
        <v>141</v>
      </c>
      <c r="B16" s="160"/>
      <c r="C16" s="179">
        <f>RES_hhdet_in_fech!C16/RES_summary!C$21</f>
        <v>0</v>
      </c>
      <c r="D16" s="179">
        <f>RES_hhdet_in_fech!D16/RES_summary!D$21</f>
        <v>0</v>
      </c>
      <c r="E16" s="179">
        <f>RES_hhdet_in_fech!E16/RES_summary!E$21</f>
        <v>0</v>
      </c>
      <c r="F16" s="179">
        <f>RES_hhdet_in_fech!F16/RES_summary!F$21</f>
        <v>21.428005189324072</v>
      </c>
      <c r="G16" s="179">
        <f>RES_hhdet_in_fech!G16/RES_summary!G$21</f>
        <v>0</v>
      </c>
      <c r="H16" s="179">
        <f>RES_hhdet_in_fech!H16/RES_summary!H$21</f>
        <v>20.815280559353578</v>
      </c>
      <c r="I16" s="179">
        <f>RES_hhdet_in_fech!I16/RES_summary!I$21</f>
        <v>21.877852713940218</v>
      </c>
      <c r="J16" s="179">
        <f>RES_hhdet_in_fech!J16/RES_summary!J$21</f>
        <v>20.588893111617203</v>
      </c>
      <c r="K16" s="179">
        <f>RES_hhdet_in_fech!K16/RES_summary!K$21</f>
        <v>0</v>
      </c>
      <c r="L16" s="179">
        <f>RES_hhdet_in_fech!L16/RES_summary!L$21</f>
        <v>20.203039013677067</v>
      </c>
      <c r="M16" s="179">
        <f>RES_hhdet_in_fech!M16/RES_summary!M$21</f>
        <v>0</v>
      </c>
      <c r="N16" s="179">
        <f>RES_hhdet_in_fech!N16/RES_summary!N$21</f>
        <v>0</v>
      </c>
      <c r="O16" s="179">
        <f>RES_hhdet_in_fech!O16/RES_summary!O$21</f>
        <v>0</v>
      </c>
      <c r="P16" s="179">
        <f>RES_hhdet_in_fech!P16/RES_summary!P$21</f>
        <v>0</v>
      </c>
      <c r="Q16" s="179">
        <f>RES_hhdet_in_fech!Q16/RES_summary!Q$21</f>
        <v>0</v>
      </c>
    </row>
    <row r="17" spans="1:17" ht="12" customHeight="1" x14ac:dyDescent="0.25">
      <c r="A17" s="148" t="s">
        <v>60</v>
      </c>
      <c r="B17" s="156"/>
      <c r="C17" s="177">
        <f>RES_hhdet_in_fech!C17/RES_summary!C$21</f>
        <v>0</v>
      </c>
      <c r="D17" s="177">
        <f>RES_hhdet_in_fech!D17/RES_summary!D$21</f>
        <v>0</v>
      </c>
      <c r="E17" s="177">
        <f>RES_hhdet_in_fech!E17/RES_summary!E$21</f>
        <v>0</v>
      </c>
      <c r="F17" s="177">
        <f>RES_hhdet_in_fech!F17/RES_summary!F$21</f>
        <v>15.711889389037339</v>
      </c>
      <c r="G17" s="177">
        <f>RES_hhdet_in_fech!G17/RES_summary!G$21</f>
        <v>0</v>
      </c>
      <c r="H17" s="177">
        <f>RES_hhdet_in_fech!H17/RES_summary!H$21</f>
        <v>15.184208497143278</v>
      </c>
      <c r="I17" s="177">
        <f>RES_hhdet_in_fech!I17/RES_summary!I$21</f>
        <v>16.287459910515029</v>
      </c>
      <c r="J17" s="177">
        <f>RES_hhdet_in_fech!J17/RES_summary!J$21</f>
        <v>15.070772617249645</v>
      </c>
      <c r="K17" s="177">
        <f>RES_hhdet_in_fech!K17/RES_summary!K$21</f>
        <v>0</v>
      </c>
      <c r="L17" s="177">
        <f>RES_hhdet_in_fech!L17/RES_summary!L$21</f>
        <v>14.680746985848279</v>
      </c>
      <c r="M17" s="177">
        <f>RES_hhdet_in_fech!M17/RES_summary!M$21</f>
        <v>0</v>
      </c>
      <c r="N17" s="177">
        <f>RES_hhdet_in_fech!N17/RES_summary!N$21</f>
        <v>0</v>
      </c>
      <c r="O17" s="177">
        <f>RES_hhdet_in_fech!O17/RES_summary!O$21</f>
        <v>0</v>
      </c>
      <c r="P17" s="177">
        <f>RES_hhdet_in_fech!P17/RES_summary!P$21</f>
        <v>0</v>
      </c>
      <c r="Q17" s="177">
        <f>RES_hhdet_in_fech!Q17/RES_summary!Q$21</f>
        <v>0</v>
      </c>
    </row>
    <row r="18" spans="1:17" ht="12" customHeight="1" x14ac:dyDescent="0.25">
      <c r="A18" s="148" t="s">
        <v>59</v>
      </c>
      <c r="B18" s="156"/>
      <c r="C18" s="177">
        <f>RES_hhdet_in_fech!C18/RES_summary!C$21</f>
        <v>0</v>
      </c>
      <c r="D18" s="177">
        <f>RES_hhdet_in_fech!D18/RES_summary!D$21</f>
        <v>0</v>
      </c>
      <c r="E18" s="177">
        <f>RES_hhdet_in_fech!E18/RES_summary!E$21</f>
        <v>0</v>
      </c>
      <c r="F18" s="177">
        <f>RES_hhdet_in_fech!F18/RES_summary!F$21</f>
        <v>5.7161158002867314</v>
      </c>
      <c r="G18" s="177">
        <f>RES_hhdet_in_fech!G18/RES_summary!G$21</f>
        <v>0</v>
      </c>
      <c r="H18" s="177">
        <f>RES_hhdet_in_fech!H18/RES_summary!H$21</f>
        <v>5.631072062210297</v>
      </c>
      <c r="I18" s="177">
        <f>RES_hhdet_in_fech!I18/RES_summary!I$21</f>
        <v>5.59039280342519</v>
      </c>
      <c r="J18" s="177">
        <f>RES_hhdet_in_fech!J18/RES_summary!J$21</f>
        <v>5.5181204943675635</v>
      </c>
      <c r="K18" s="177">
        <f>RES_hhdet_in_fech!K18/RES_summary!K$21</f>
        <v>0</v>
      </c>
      <c r="L18" s="177">
        <f>RES_hhdet_in_fech!L18/RES_summary!L$21</f>
        <v>5.5222920278287875</v>
      </c>
      <c r="M18" s="177">
        <f>RES_hhdet_in_fech!M18/RES_summary!M$21</f>
        <v>0</v>
      </c>
      <c r="N18" s="177">
        <f>RES_hhdet_in_fech!N18/RES_summary!N$21</f>
        <v>0</v>
      </c>
      <c r="O18" s="177">
        <f>RES_hhdet_in_fech!O18/RES_summary!O$21</f>
        <v>0</v>
      </c>
      <c r="P18" s="177">
        <f>RES_hhdet_in_fech!P18/RES_summary!P$21</f>
        <v>0</v>
      </c>
      <c r="Q18" s="177">
        <f>RES_hhdet_in_fech!Q18/RES_summary!Q$21</f>
        <v>0</v>
      </c>
    </row>
    <row r="19" spans="1:17" ht="12" customHeight="1" x14ac:dyDescent="0.25">
      <c r="A19" s="158" t="s">
        <v>62</v>
      </c>
      <c r="B19" s="157"/>
      <c r="C19" s="178">
        <f>RES_hhdet_in_fech!C19/RES_summary!C$21</f>
        <v>0</v>
      </c>
      <c r="D19" s="178">
        <f>RES_hhdet_in_fech!D19/RES_summary!D$21</f>
        <v>0</v>
      </c>
      <c r="E19" s="178">
        <f>RES_hhdet_in_fech!E19/RES_summary!E$21</f>
        <v>0</v>
      </c>
      <c r="F19" s="178">
        <f>RES_hhdet_in_fech!F19/RES_summary!F$21</f>
        <v>9.38086350716722</v>
      </c>
      <c r="G19" s="178">
        <f>RES_hhdet_in_fech!G19/RES_summary!G$21</f>
        <v>0</v>
      </c>
      <c r="H19" s="178">
        <f>RES_hhdet_in_fech!H19/RES_summary!H$21</f>
        <v>10.402462033088504</v>
      </c>
      <c r="I19" s="178">
        <f>RES_hhdet_in_fech!I19/RES_summary!I$21</f>
        <v>8.365042417648711</v>
      </c>
      <c r="J19" s="178">
        <f>RES_hhdet_in_fech!J19/RES_summary!J$21</f>
        <v>9.026702954072519</v>
      </c>
      <c r="K19" s="178">
        <f>RES_hhdet_in_fech!K19/RES_summary!K$21</f>
        <v>0</v>
      </c>
      <c r="L19" s="178">
        <f>RES_hhdet_in_fech!L19/RES_summary!L$21</f>
        <v>7.120500980715585</v>
      </c>
      <c r="M19" s="178">
        <f>RES_hhdet_in_fech!M19/RES_summary!M$21</f>
        <v>0</v>
      </c>
      <c r="N19" s="178">
        <f>RES_hhdet_in_fech!N19/RES_summary!N$21</f>
        <v>7.6027019100934554</v>
      </c>
      <c r="O19" s="178">
        <f>RES_hhdet_in_fech!O19/RES_summary!O$21</f>
        <v>0</v>
      </c>
      <c r="P19" s="178">
        <f>RES_hhdet_in_fech!P19/RES_summary!P$21</f>
        <v>10.97942860446658</v>
      </c>
      <c r="Q19" s="178">
        <f>RES_hhdet_in_fech!Q19/RES_summary!Q$21</f>
        <v>7.3000579854522218</v>
      </c>
    </row>
    <row r="20" spans="1:17" ht="12" customHeight="1" x14ac:dyDescent="0.25">
      <c r="A20" s="23" t="s">
        <v>58</v>
      </c>
      <c r="B20" s="156"/>
      <c r="C20" s="177">
        <f>RES_hhdet_in_fech!C20/RES_summary!C$21</f>
        <v>0</v>
      </c>
      <c r="D20" s="177">
        <f>RES_hhdet_in_fech!D20/RES_summary!D$21</f>
        <v>0</v>
      </c>
      <c r="E20" s="177">
        <f>RES_hhdet_in_fech!E20/RES_summary!E$21</f>
        <v>0</v>
      </c>
      <c r="F20" s="177">
        <f>RES_hhdet_in_fech!F20/RES_summary!F$21</f>
        <v>17.266702585261601</v>
      </c>
      <c r="G20" s="177">
        <f>RES_hhdet_in_fech!G20/RES_summary!G$21</f>
        <v>0</v>
      </c>
      <c r="H20" s="177">
        <f>RES_hhdet_in_fech!H20/RES_summary!H$21</f>
        <v>16.169039922200014</v>
      </c>
      <c r="I20" s="177">
        <f>RES_hhdet_in_fech!I20/RES_summary!I$21</f>
        <v>15.497687105410968</v>
      </c>
      <c r="J20" s="177">
        <f>RES_hhdet_in_fech!J20/RES_summary!J$21</f>
        <v>15.480478615007616</v>
      </c>
      <c r="K20" s="177">
        <f>RES_hhdet_in_fech!K20/RES_summary!K$21</f>
        <v>0</v>
      </c>
      <c r="L20" s="177">
        <f>RES_hhdet_in_fech!L20/RES_summary!L$21</f>
        <v>0</v>
      </c>
      <c r="M20" s="177">
        <f>RES_hhdet_in_fech!M20/RES_summary!M$21</f>
        <v>0</v>
      </c>
      <c r="N20" s="177">
        <f>RES_hhdet_in_fech!N20/RES_summary!N$21</f>
        <v>0</v>
      </c>
      <c r="O20" s="177">
        <f>RES_hhdet_in_fech!O20/RES_summary!O$21</f>
        <v>0</v>
      </c>
      <c r="P20" s="177">
        <f>RES_hhdet_in_fech!P20/RES_summary!P$21</f>
        <v>0</v>
      </c>
      <c r="Q20" s="177">
        <f>RES_hhdet_in_fech!Q20/RES_summary!Q$21</f>
        <v>0</v>
      </c>
    </row>
    <row r="21" spans="1:17" ht="12" customHeight="1" x14ac:dyDescent="0.25">
      <c r="A21" s="23" t="s">
        <v>57</v>
      </c>
      <c r="B21" s="156"/>
      <c r="C21" s="177">
        <f>RES_hhdet_in_fech!C21/RES_summary!C$21</f>
        <v>0</v>
      </c>
      <c r="D21" s="177">
        <f>RES_hhdet_in_fech!D21/RES_summary!D$21</f>
        <v>0</v>
      </c>
      <c r="E21" s="177">
        <f>RES_hhdet_in_fech!E21/RES_summary!E$21</f>
        <v>0</v>
      </c>
      <c r="F21" s="177">
        <f>RES_hhdet_in_fech!F21/RES_summary!F$21</f>
        <v>13.547863614218061</v>
      </c>
      <c r="G21" s="177">
        <f>RES_hhdet_in_fech!G21/RES_summary!G$21</f>
        <v>0</v>
      </c>
      <c r="H21" s="177">
        <f>RES_hhdet_in_fech!H21/RES_summary!H$21</f>
        <v>12.018573595503591</v>
      </c>
      <c r="I21" s="177">
        <f>RES_hhdet_in_fech!I21/RES_summary!I$21</f>
        <v>0</v>
      </c>
      <c r="J21" s="177">
        <f>RES_hhdet_in_fech!J21/RES_summary!J$21</f>
        <v>0</v>
      </c>
      <c r="K21" s="177">
        <f>RES_hhdet_in_fech!K21/RES_summary!K$21</f>
        <v>0</v>
      </c>
      <c r="L21" s="177">
        <f>RES_hhdet_in_fech!L21/RES_summary!L$21</f>
        <v>0</v>
      </c>
      <c r="M21" s="177">
        <f>RES_hhdet_in_fech!M21/RES_summary!M$21</f>
        <v>0</v>
      </c>
      <c r="N21" s="177">
        <f>RES_hhdet_in_fech!N21/RES_summary!N$21</f>
        <v>0</v>
      </c>
      <c r="O21" s="177">
        <f>RES_hhdet_in_fech!O21/RES_summary!O$21</f>
        <v>0</v>
      </c>
      <c r="P21" s="177">
        <f>RES_hhdet_in_fech!P21/RES_summary!P$21</f>
        <v>10.97942860446658</v>
      </c>
      <c r="Q21" s="177">
        <f>RES_hhdet_in_fech!Q21/RES_summary!Q$21</f>
        <v>0</v>
      </c>
    </row>
    <row r="22" spans="1:17" ht="12" customHeight="1" x14ac:dyDescent="0.25">
      <c r="A22" s="29" t="s">
        <v>140</v>
      </c>
      <c r="B22" s="57"/>
      <c r="C22" s="176">
        <f>RES_hhdet_in_fech!C22/RES_summary!C$21</f>
        <v>0</v>
      </c>
      <c r="D22" s="176">
        <f>RES_hhdet_in_fech!D22/RES_summary!D$21</f>
        <v>0</v>
      </c>
      <c r="E22" s="176">
        <f>RES_hhdet_in_fech!E22/RES_summary!E$21</f>
        <v>0</v>
      </c>
      <c r="F22" s="176">
        <f>RES_hhdet_in_fech!F22/RES_summary!F$21</f>
        <v>7.7171859208749511</v>
      </c>
      <c r="G22" s="176">
        <f>RES_hhdet_in_fech!G22/RES_summary!G$21</f>
        <v>0</v>
      </c>
      <c r="H22" s="176">
        <f>RES_hhdet_in_fech!H22/RES_summary!H$21</f>
        <v>7.3295580501789726</v>
      </c>
      <c r="I22" s="176">
        <f>RES_hhdet_in_fech!I22/RES_summary!I$21</f>
        <v>7.4328157131088117</v>
      </c>
      <c r="J22" s="176">
        <f>RES_hhdet_in_fech!J22/RES_summary!J$21</f>
        <v>7.1232705543814934</v>
      </c>
      <c r="K22" s="176">
        <f>RES_hhdet_in_fech!K22/RES_summary!K$21</f>
        <v>0</v>
      </c>
      <c r="L22" s="176">
        <f>RES_hhdet_in_fech!L22/RES_summary!L$21</f>
        <v>7.120500980715585</v>
      </c>
      <c r="M22" s="176">
        <f>RES_hhdet_in_fech!M22/RES_summary!M$21</f>
        <v>0</v>
      </c>
      <c r="N22" s="176">
        <f>RES_hhdet_in_fech!N22/RES_summary!N$21</f>
        <v>7.6027019100934554</v>
      </c>
      <c r="O22" s="176">
        <f>RES_hhdet_in_fech!O22/RES_summary!O$21</f>
        <v>0</v>
      </c>
      <c r="P22" s="176">
        <f>RES_hhdet_in_fech!P22/RES_summary!P$21</f>
        <v>0</v>
      </c>
      <c r="Q22" s="176">
        <f>RES_hhdet_in_fech!Q22/RES_summary!Q$21</f>
        <v>7.3000579854522218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84">
        <f>RES_hhdet_in_fech!C24/RES_summary!C$21</f>
        <v>198.03369944018047</v>
      </c>
      <c r="D24" s="184">
        <f>RES_hhdet_in_fech!D24/RES_summary!D$21</f>
        <v>199.87282237670919</v>
      </c>
      <c r="E24" s="184">
        <f>RES_hhdet_in_fech!E24/RES_summary!E$21</f>
        <v>196.01114278862352</v>
      </c>
      <c r="F24" s="184">
        <f>RES_hhdet_in_fech!F24/RES_summary!F$21</f>
        <v>192.50662454238693</v>
      </c>
      <c r="G24" s="184">
        <f>RES_hhdet_in_fech!G24/RES_summary!G$21</f>
        <v>188.24543565533145</v>
      </c>
      <c r="H24" s="184">
        <f>RES_hhdet_in_fech!H24/RES_summary!H$21</f>
        <v>173.91299766573772</v>
      </c>
      <c r="I24" s="184">
        <f>RES_hhdet_in_fech!I24/RES_summary!I$21</f>
        <v>169.5967242590817</v>
      </c>
      <c r="J24" s="184">
        <f>RES_hhdet_in_fech!J24/RES_summary!J$21</f>
        <v>166.28937562035617</v>
      </c>
      <c r="K24" s="184">
        <f>RES_hhdet_in_fech!K24/RES_summary!K$21</f>
        <v>154.58687829192078</v>
      </c>
      <c r="L24" s="184">
        <f>RES_hhdet_in_fech!L24/RES_summary!L$21</f>
        <v>161.11327138578091</v>
      </c>
      <c r="M24" s="184">
        <f>RES_hhdet_in_fech!M24/RES_summary!M$21</f>
        <v>156.59577144664965</v>
      </c>
      <c r="N24" s="184">
        <f>RES_hhdet_in_fech!N24/RES_summary!N$21</f>
        <v>153.51813976780093</v>
      </c>
      <c r="O24" s="184">
        <f>RES_hhdet_in_fech!O24/RES_summary!O$21</f>
        <v>0</v>
      </c>
      <c r="P24" s="184">
        <f>RES_hhdet_in_fech!P24/RES_summary!P$21</f>
        <v>144.51162010016483</v>
      </c>
      <c r="Q24" s="184">
        <f>RES_hhdet_in_fech!Q24/RES_summary!Q$21</f>
        <v>154.18768163522518</v>
      </c>
    </row>
    <row r="25" spans="1:17" ht="12.95" customHeight="1" x14ac:dyDescent="0.25">
      <c r="A25" s="158" t="s">
        <v>65</v>
      </c>
      <c r="B25" s="157"/>
      <c r="C25" s="178">
        <f>RES_hhdet_in_fech!C25/RES_summary!C$21</f>
        <v>158.88484559920889</v>
      </c>
      <c r="D25" s="178">
        <f>RES_hhdet_in_fech!D25/RES_summary!D$21</f>
        <v>155.68876346286299</v>
      </c>
      <c r="E25" s="178">
        <f>RES_hhdet_in_fech!E25/RES_summary!E$21</f>
        <v>153.99029548657322</v>
      </c>
      <c r="F25" s="178">
        <f>RES_hhdet_in_fech!F25/RES_summary!F$21</f>
        <v>149.70382664562712</v>
      </c>
      <c r="G25" s="178">
        <f>RES_hhdet_in_fech!G25/RES_summary!G$21</f>
        <v>142.30755360221133</v>
      </c>
      <c r="H25" s="178">
        <f>RES_hhdet_in_fech!H25/RES_summary!H$21</f>
        <v>132.97120678560685</v>
      </c>
      <c r="I25" s="178">
        <f>RES_hhdet_in_fech!I25/RES_summary!I$21</f>
        <v>124.88379861957851</v>
      </c>
      <c r="J25" s="178">
        <f>RES_hhdet_in_fech!J25/RES_summary!J$21</f>
        <v>122.50680744581183</v>
      </c>
      <c r="K25" s="178">
        <f>RES_hhdet_in_fech!K25/RES_summary!K$21</f>
        <v>120.94692124756321</v>
      </c>
      <c r="L25" s="178">
        <f>RES_hhdet_in_fech!L25/RES_summary!L$21</f>
        <v>129.23811724122262</v>
      </c>
      <c r="M25" s="178">
        <f>RES_hhdet_in_fech!M25/RES_summary!M$21</f>
        <v>123.19563423671141</v>
      </c>
      <c r="N25" s="178">
        <f>RES_hhdet_in_fech!N25/RES_summary!N$21</f>
        <v>120.50127329758148</v>
      </c>
      <c r="O25" s="178">
        <f>RES_hhdet_in_fech!O25/RES_summary!O$21</f>
        <v>0</v>
      </c>
      <c r="P25" s="178">
        <f>RES_hhdet_in_fech!P25/RES_summary!P$21</f>
        <v>112.93416769931763</v>
      </c>
      <c r="Q25" s="178">
        <f>RES_hhdet_in_fech!Q25/RES_summary!Q$21</f>
        <v>118.01837014940628</v>
      </c>
    </row>
    <row r="26" spans="1:17" ht="12" customHeight="1" x14ac:dyDescent="0.25">
      <c r="A26" s="23" t="s">
        <v>84</v>
      </c>
      <c r="B26" s="156"/>
      <c r="C26" s="177">
        <f>RES_hhdet_in_fech!C26/RES_summary!C$21</f>
        <v>156.37020616148919</v>
      </c>
      <c r="D26" s="177">
        <f>RES_hhdet_in_fech!D26/RES_summary!D$21</f>
        <v>152.88653082949276</v>
      </c>
      <c r="E26" s="177">
        <f>RES_hhdet_in_fech!E26/RES_summary!E$21</f>
        <v>151.19630509046794</v>
      </c>
      <c r="F26" s="177">
        <f>RES_hhdet_in_fech!F26/RES_summary!F$21</f>
        <v>147.46562663892789</v>
      </c>
      <c r="G26" s="177">
        <f>RES_hhdet_in_fech!G26/RES_summary!G$21</f>
        <v>140.21902665106313</v>
      </c>
      <c r="H26" s="177">
        <f>RES_hhdet_in_fech!H26/RES_summary!H$21</f>
        <v>131.40840640732125</v>
      </c>
      <c r="I26" s="177">
        <f>RES_hhdet_in_fech!I26/RES_summary!I$21</f>
        <v>122.10771593471569</v>
      </c>
      <c r="J26" s="177">
        <f>RES_hhdet_in_fech!J26/RES_summary!J$21</f>
        <v>120.61784802977415</v>
      </c>
      <c r="K26" s="177">
        <f>RES_hhdet_in_fech!K26/RES_summary!K$21</f>
        <v>118.81987310400797</v>
      </c>
      <c r="L26" s="177">
        <f>RES_hhdet_in_fech!L26/RES_summary!L$21</f>
        <v>127.21030550860947</v>
      </c>
      <c r="M26" s="177">
        <f>RES_hhdet_in_fech!M26/RES_summary!M$21</f>
        <v>120.92862379563098</v>
      </c>
      <c r="N26" s="177">
        <f>RES_hhdet_in_fech!N26/RES_summary!N$21</f>
        <v>118.04726154915643</v>
      </c>
      <c r="O26" s="177">
        <f>RES_hhdet_in_fech!O26/RES_summary!O$21</f>
        <v>0</v>
      </c>
      <c r="P26" s="177">
        <f>RES_hhdet_in_fech!P26/RES_summary!P$21</f>
        <v>109.93869564791177</v>
      </c>
      <c r="Q26" s="177">
        <f>RES_hhdet_in_fech!Q26/RES_summary!Q$21</f>
        <v>115.77866459724463</v>
      </c>
    </row>
    <row r="27" spans="1:17" ht="12" customHeight="1" x14ac:dyDescent="0.25">
      <c r="A27" s="23" t="s">
        <v>60</v>
      </c>
      <c r="B27" s="156"/>
      <c r="C27" s="177">
        <f>RES_hhdet_in_fech!C27/RES_summary!C$21</f>
        <v>2.5146394377196817</v>
      </c>
      <c r="D27" s="177">
        <f>RES_hhdet_in_fech!D27/RES_summary!D$21</f>
        <v>2.8022326333702372</v>
      </c>
      <c r="E27" s="177">
        <f>RES_hhdet_in_fech!E27/RES_summary!E$21</f>
        <v>2.7939903961052748</v>
      </c>
      <c r="F27" s="177">
        <f>RES_hhdet_in_fech!F27/RES_summary!F$21</f>
        <v>2.2382000066992149</v>
      </c>
      <c r="G27" s="177">
        <f>RES_hhdet_in_fech!G27/RES_summary!G$21</f>
        <v>2.0885269511481876</v>
      </c>
      <c r="H27" s="177">
        <f>RES_hhdet_in_fech!H27/RES_summary!H$21</f>
        <v>1.5628003782856137</v>
      </c>
      <c r="I27" s="177">
        <f>RES_hhdet_in_fech!I27/RES_summary!I$21</f>
        <v>2.7760826848628253</v>
      </c>
      <c r="J27" s="177">
        <f>RES_hhdet_in_fech!J27/RES_summary!J$21</f>
        <v>1.8889594160376812</v>
      </c>
      <c r="K27" s="177">
        <f>RES_hhdet_in_fech!K27/RES_summary!K$21</f>
        <v>2.1270481435552364</v>
      </c>
      <c r="L27" s="177">
        <f>RES_hhdet_in_fech!L27/RES_summary!L$21</f>
        <v>2.0278117326131526</v>
      </c>
      <c r="M27" s="177">
        <f>RES_hhdet_in_fech!M27/RES_summary!M$21</f>
        <v>2.2670104410804197</v>
      </c>
      <c r="N27" s="177">
        <f>RES_hhdet_in_fech!N27/RES_summary!N$21</f>
        <v>2.4540117484250485</v>
      </c>
      <c r="O27" s="177">
        <f>RES_hhdet_in_fech!O27/RES_summary!O$21</f>
        <v>0</v>
      </c>
      <c r="P27" s="177">
        <f>RES_hhdet_in_fech!P27/RES_summary!P$21</f>
        <v>2.9954720514058546</v>
      </c>
      <c r="Q27" s="177">
        <f>RES_hhdet_in_fech!Q27/RES_summary!Q$21</f>
        <v>2.23970555216165</v>
      </c>
    </row>
    <row r="28" spans="1:17" ht="12.95" customHeight="1" x14ac:dyDescent="0.25">
      <c r="A28" s="158" t="s">
        <v>112</v>
      </c>
      <c r="B28" s="157"/>
      <c r="C28" s="178">
        <f>RES_hhdet_in_fech!C28/RES_summary!C$21</f>
        <v>7.0913582258740302</v>
      </c>
      <c r="D28" s="178">
        <f>RES_hhdet_in_fech!D28/RES_summary!D$21</f>
        <v>6.7559018205570229</v>
      </c>
      <c r="E28" s="178">
        <f>RES_hhdet_in_fech!E28/RES_summary!E$21</f>
        <v>6.6083214580077527</v>
      </c>
      <c r="F28" s="178">
        <f>RES_hhdet_in_fech!F28/RES_summary!F$21</f>
        <v>6.3095729419959836</v>
      </c>
      <c r="G28" s="178">
        <f>RES_hhdet_in_fech!G28/RES_summary!G$21</f>
        <v>6.1333458572213457</v>
      </c>
      <c r="H28" s="178">
        <f>RES_hhdet_in_fech!H28/RES_summary!H$21</f>
        <v>5.775801711740411</v>
      </c>
      <c r="I28" s="178">
        <f>RES_hhdet_in_fech!I28/RES_summary!I$21</f>
        <v>5.8349595895396416</v>
      </c>
      <c r="J28" s="178">
        <f>RES_hhdet_in_fech!J28/RES_summary!J$21</f>
        <v>5.3961372157440195</v>
      </c>
      <c r="K28" s="178">
        <f>RES_hhdet_in_fech!K28/RES_summary!K$21</f>
        <v>5.1585484994521797</v>
      </c>
      <c r="L28" s="178">
        <f>RES_hhdet_in_fech!L28/RES_summary!L$21</f>
        <v>4.5649539804382409</v>
      </c>
      <c r="M28" s="178">
        <f>RES_hhdet_in_fech!M28/RES_summary!M$21</f>
        <v>4.4618412675608852</v>
      </c>
      <c r="N28" s="178">
        <f>RES_hhdet_in_fech!N28/RES_summary!N$21</f>
        <v>3.9658340403078842</v>
      </c>
      <c r="O28" s="178">
        <f>RES_hhdet_in_fech!O28/RES_summary!O$21</f>
        <v>0</v>
      </c>
      <c r="P28" s="178">
        <f>RES_hhdet_in_fech!P28/RES_summary!P$21</f>
        <v>0</v>
      </c>
      <c r="Q28" s="178">
        <f>RES_hhdet_in_fech!Q28/RES_summary!Q$21</f>
        <v>3.5962003882722171</v>
      </c>
    </row>
    <row r="29" spans="1:17" ht="12" customHeight="1" x14ac:dyDescent="0.25">
      <c r="A29" s="23" t="s">
        <v>60</v>
      </c>
      <c r="B29" s="156"/>
      <c r="C29" s="177">
        <f>RES_hhdet_in_fech!C29/RES_summary!C$21</f>
        <v>7.0913582258740302</v>
      </c>
      <c r="D29" s="177">
        <f>RES_hhdet_in_fech!D29/RES_summary!D$21</f>
        <v>6.7559018205570229</v>
      </c>
      <c r="E29" s="177">
        <f>RES_hhdet_in_fech!E29/RES_summary!E$21</f>
        <v>6.6083214580077527</v>
      </c>
      <c r="F29" s="177">
        <f>RES_hhdet_in_fech!F29/RES_summary!F$21</f>
        <v>6.3095729419959836</v>
      </c>
      <c r="G29" s="177">
        <f>RES_hhdet_in_fech!G29/RES_summary!G$21</f>
        <v>6.1333458572213457</v>
      </c>
      <c r="H29" s="177">
        <f>RES_hhdet_in_fech!H29/RES_summary!H$21</f>
        <v>5.775801711740411</v>
      </c>
      <c r="I29" s="177">
        <f>RES_hhdet_in_fech!I29/RES_summary!I$21</f>
        <v>5.8349595895396416</v>
      </c>
      <c r="J29" s="177">
        <f>RES_hhdet_in_fech!J29/RES_summary!J$21</f>
        <v>5.3961372157440195</v>
      </c>
      <c r="K29" s="177">
        <f>RES_hhdet_in_fech!K29/RES_summary!K$21</f>
        <v>5.1585484994521797</v>
      </c>
      <c r="L29" s="177">
        <f>RES_hhdet_in_fech!L29/RES_summary!L$21</f>
        <v>4.5649539804382409</v>
      </c>
      <c r="M29" s="177">
        <f>RES_hhdet_in_fech!M29/RES_summary!M$21</f>
        <v>4.4618412675608852</v>
      </c>
      <c r="N29" s="177">
        <f>RES_hhdet_in_fech!N29/RES_summary!N$21</f>
        <v>3.9658340403078842</v>
      </c>
      <c r="O29" s="177">
        <f>RES_hhdet_in_fech!O29/RES_summary!O$21</f>
        <v>0</v>
      </c>
      <c r="P29" s="177">
        <f>RES_hhdet_in_fech!P29/RES_summary!P$21</f>
        <v>0</v>
      </c>
      <c r="Q29" s="177">
        <f>RES_hhdet_in_fech!Q29/RES_summary!Q$21</f>
        <v>3.5962003882722171</v>
      </c>
    </row>
    <row r="30" spans="1:17" ht="12" customHeight="1" x14ac:dyDescent="0.25">
      <c r="A30" s="158" t="s">
        <v>63</v>
      </c>
      <c r="B30" s="157"/>
      <c r="C30" s="178">
        <f>RES_hhdet_in_fech!C30/RES_summary!C$21</f>
        <v>24.180674059803405</v>
      </c>
      <c r="D30" s="178">
        <f>RES_hhdet_in_fech!D30/RES_summary!D$21</f>
        <v>27.689257121405547</v>
      </c>
      <c r="E30" s="178">
        <f>RES_hhdet_in_fech!E30/RES_summary!E$21</f>
        <v>27.445673216356251</v>
      </c>
      <c r="F30" s="178">
        <f>RES_hhdet_in_fech!F30/RES_summary!F$21</f>
        <v>27.369380387916525</v>
      </c>
      <c r="G30" s="178">
        <f>RES_hhdet_in_fech!G30/RES_summary!G$21</f>
        <v>25.782679080071119</v>
      </c>
      <c r="H30" s="178">
        <f>RES_hhdet_in_fech!H30/RES_summary!H$21</f>
        <v>25.783586071589994</v>
      </c>
      <c r="I30" s="178">
        <f>RES_hhdet_in_fech!I30/RES_summary!I$21</f>
        <v>25.528021609408516</v>
      </c>
      <c r="J30" s="178">
        <f>RES_hhdet_in_fech!J30/RES_summary!J$21</f>
        <v>25.145751025285247</v>
      </c>
      <c r="K30" s="178">
        <f>RES_hhdet_in_fech!K30/RES_summary!K$21</f>
        <v>21.030990345167012</v>
      </c>
      <c r="L30" s="178">
        <f>RES_hhdet_in_fech!L30/RES_summary!L$21</f>
        <v>20.215769129530209</v>
      </c>
      <c r="M30" s="178">
        <f>RES_hhdet_in_fech!M30/RES_summary!M$21</f>
        <v>21.761052750073091</v>
      </c>
      <c r="N30" s="178">
        <f>RES_hhdet_in_fech!N30/RES_summary!N$21</f>
        <v>21.525759906417566</v>
      </c>
      <c r="O30" s="178">
        <f>RES_hhdet_in_fech!O30/RES_summary!O$21</f>
        <v>0</v>
      </c>
      <c r="P30" s="178">
        <f>RES_hhdet_in_fech!P30/RES_summary!P$21</f>
        <v>22.152432662146396</v>
      </c>
      <c r="Q30" s="178">
        <f>RES_hhdet_in_fech!Q30/RES_summary!Q$21</f>
        <v>21.566481354757755</v>
      </c>
    </row>
    <row r="31" spans="1:17" ht="12" customHeight="1" x14ac:dyDescent="0.25">
      <c r="A31" s="167" t="s">
        <v>169</v>
      </c>
      <c r="B31" s="132"/>
      <c r="C31" s="183">
        <f>RES_hhdet_in_fech!C31/RES_summary!C$21</f>
        <v>0</v>
      </c>
      <c r="D31" s="183">
        <f>RES_hhdet_in_fech!D31/RES_summary!D$21</f>
        <v>28.912997858038167</v>
      </c>
      <c r="E31" s="183">
        <f>RES_hhdet_in_fech!E31/RES_summary!E$21</f>
        <v>28.869469122642656</v>
      </c>
      <c r="F31" s="183">
        <f>RES_hhdet_in_fech!F31/RES_summary!F$21</f>
        <v>28.776306168828402</v>
      </c>
      <c r="G31" s="183">
        <f>RES_hhdet_in_fech!G31/RES_summary!G$21</f>
        <v>28.757492363869847</v>
      </c>
      <c r="H31" s="183">
        <f>RES_hhdet_in_fech!H31/RES_summary!H$21</f>
        <v>28.175024753803573</v>
      </c>
      <c r="I31" s="183">
        <f>RES_hhdet_in_fech!I31/RES_summary!I$21</f>
        <v>27.539989182021205</v>
      </c>
      <c r="J31" s="183">
        <f>RES_hhdet_in_fech!J31/RES_summary!J$21</f>
        <v>26.955703014216684</v>
      </c>
      <c r="K31" s="183">
        <f>RES_hhdet_in_fech!K31/RES_summary!K$21</f>
        <v>0</v>
      </c>
      <c r="L31" s="183">
        <f>RES_hhdet_in_fech!L31/RES_summary!L$21</f>
        <v>0</v>
      </c>
      <c r="M31" s="183">
        <f>RES_hhdet_in_fech!M31/RES_summary!M$21</f>
        <v>0</v>
      </c>
      <c r="N31" s="183">
        <f>RES_hhdet_in_fech!N31/RES_summary!N$21</f>
        <v>0</v>
      </c>
      <c r="O31" s="183">
        <f>RES_hhdet_in_fech!O31/RES_summary!O$21</f>
        <v>0</v>
      </c>
      <c r="P31" s="183">
        <f>RES_hhdet_in_fech!P31/RES_summary!P$21</f>
        <v>0</v>
      </c>
      <c r="Q31" s="183">
        <f>RES_hhdet_in_fech!Q31/RES_summary!Q$21</f>
        <v>23.685987929700904</v>
      </c>
    </row>
    <row r="32" spans="1:17" ht="12" customHeight="1" x14ac:dyDescent="0.25">
      <c r="A32" s="167" t="s">
        <v>168</v>
      </c>
      <c r="B32" s="132"/>
      <c r="C32" s="183">
        <f>RES_hhdet_in_fech!C32/RES_summary!C$21</f>
        <v>0</v>
      </c>
      <c r="D32" s="183">
        <f>RES_hhdet_in_fech!D32/RES_summary!D$21</f>
        <v>24.925854121579771</v>
      </c>
      <c r="E32" s="183">
        <f>RES_hhdet_in_fech!E32/RES_summary!E$21</f>
        <v>24.981960723527909</v>
      </c>
      <c r="F32" s="183">
        <f>RES_hhdet_in_fech!F32/RES_summary!F$21</f>
        <v>24.939876058589949</v>
      </c>
      <c r="G32" s="183">
        <f>RES_hhdet_in_fech!G32/RES_summary!G$21</f>
        <v>24.836658289741685</v>
      </c>
      <c r="H32" s="183">
        <f>RES_hhdet_in_fech!H32/RES_summary!H$21</f>
        <v>24.2444083630375</v>
      </c>
      <c r="I32" s="183">
        <f>RES_hhdet_in_fech!I32/RES_summary!I$21</f>
        <v>23.738148150388604</v>
      </c>
      <c r="J32" s="183">
        <f>RES_hhdet_in_fech!J32/RES_summary!J$21</f>
        <v>23.270406325102741</v>
      </c>
      <c r="K32" s="183">
        <f>RES_hhdet_in_fech!K32/RES_summary!K$21</f>
        <v>0</v>
      </c>
      <c r="L32" s="183">
        <f>RES_hhdet_in_fech!L32/RES_summary!L$21</f>
        <v>0</v>
      </c>
      <c r="M32" s="183">
        <f>RES_hhdet_in_fech!M32/RES_summary!M$21</f>
        <v>0</v>
      </c>
      <c r="N32" s="183">
        <f>RES_hhdet_in_fech!N32/RES_summary!N$21</f>
        <v>0</v>
      </c>
      <c r="O32" s="183">
        <f>RES_hhdet_in_fech!O32/RES_summary!O$21</f>
        <v>0</v>
      </c>
      <c r="P32" s="183">
        <f>RES_hhdet_in_fech!P32/RES_summary!P$21</f>
        <v>0</v>
      </c>
      <c r="Q32" s="183">
        <f>RES_hhdet_in_fech!Q32/RES_summary!Q$21</f>
        <v>20.677028182352775</v>
      </c>
    </row>
    <row r="33" spans="1:17" ht="12" customHeight="1" x14ac:dyDescent="0.25">
      <c r="A33" s="166" t="s">
        <v>57</v>
      </c>
      <c r="B33" s="165"/>
      <c r="C33" s="182">
        <f>RES_hhdet_in_fech!C33/RES_summary!C$21</f>
        <v>0</v>
      </c>
      <c r="D33" s="182">
        <f>RES_hhdet_in_fech!D33/RES_summary!D$21</f>
        <v>19.154219758596795</v>
      </c>
      <c r="E33" s="182">
        <f>RES_hhdet_in_fech!E33/RES_summary!E$21</f>
        <v>19.156321636183037</v>
      </c>
      <c r="F33" s="182">
        <f>RES_hhdet_in_fech!F33/RES_summary!F$21</f>
        <v>19.08216572298527</v>
      </c>
      <c r="G33" s="182">
        <f>RES_hhdet_in_fech!G33/RES_summary!G$21</f>
        <v>18.96714308534672</v>
      </c>
      <c r="H33" s="182">
        <f>RES_hhdet_in_fech!H33/RES_summary!H$21</f>
        <v>18.480336266578036</v>
      </c>
      <c r="I33" s="182">
        <f>RES_hhdet_in_fech!I33/RES_summary!I$21</f>
        <v>18.062931910281655</v>
      </c>
      <c r="J33" s="182">
        <f>RES_hhdet_in_fech!J33/RES_summary!J$21</f>
        <v>17.672940426340283</v>
      </c>
      <c r="K33" s="182">
        <f>RES_hhdet_in_fech!K33/RES_summary!K$21</f>
        <v>0</v>
      </c>
      <c r="L33" s="182">
        <f>RES_hhdet_in_fech!L33/RES_summary!L$21</f>
        <v>0</v>
      </c>
      <c r="M33" s="182">
        <f>RES_hhdet_in_fech!M33/RES_summary!M$21</f>
        <v>0</v>
      </c>
      <c r="N33" s="182">
        <f>RES_hhdet_in_fech!N33/RES_summary!N$21</f>
        <v>0</v>
      </c>
      <c r="O33" s="182">
        <f>RES_hhdet_in_fech!O33/RES_summary!O$21</f>
        <v>0</v>
      </c>
      <c r="P33" s="182">
        <f>RES_hhdet_in_fech!P33/RES_summary!P$21</f>
        <v>0</v>
      </c>
      <c r="Q33" s="182">
        <f>RES_hhdet_in_fech!Q33/RES_summary!Q$21</f>
        <v>15.494571910328107</v>
      </c>
    </row>
    <row r="34" spans="1:17" ht="12" customHeight="1" x14ac:dyDescent="0.25">
      <c r="A34" s="147" t="s">
        <v>59</v>
      </c>
      <c r="B34" s="164"/>
      <c r="C34" s="181">
        <f>RES_hhdet_in_fech!C34/RES_summary!C$21</f>
        <v>0</v>
      </c>
      <c r="D34" s="181">
        <f>RES_hhdet_in_fech!D34/RES_summary!D$21</f>
        <v>5.771634362982982</v>
      </c>
      <c r="E34" s="181">
        <f>RES_hhdet_in_fech!E34/RES_summary!E$21</f>
        <v>5.8256390873448698</v>
      </c>
      <c r="F34" s="181">
        <f>RES_hhdet_in_fech!F34/RES_summary!F$21</f>
        <v>5.8577103356046782</v>
      </c>
      <c r="G34" s="181">
        <f>RES_hhdet_in_fech!G34/RES_summary!G$21</f>
        <v>5.8695152043949621</v>
      </c>
      <c r="H34" s="181">
        <f>RES_hhdet_in_fech!H34/RES_summary!H$21</f>
        <v>5.7640720964594667</v>
      </c>
      <c r="I34" s="181">
        <f>RES_hhdet_in_fech!I34/RES_summary!I$21</f>
        <v>5.6752162401069484</v>
      </c>
      <c r="J34" s="181">
        <f>RES_hhdet_in_fech!J34/RES_summary!J$21</f>
        <v>5.5974658987624633</v>
      </c>
      <c r="K34" s="181">
        <f>RES_hhdet_in_fech!K34/RES_summary!K$21</f>
        <v>0</v>
      </c>
      <c r="L34" s="181">
        <f>RES_hhdet_in_fech!L34/RES_summary!L$21</f>
        <v>0</v>
      </c>
      <c r="M34" s="181">
        <f>RES_hhdet_in_fech!M34/RES_summary!M$21</f>
        <v>0</v>
      </c>
      <c r="N34" s="181">
        <f>RES_hhdet_in_fech!N34/RES_summary!N$21</f>
        <v>0</v>
      </c>
      <c r="O34" s="181">
        <f>RES_hhdet_in_fech!O34/RES_summary!O$21</f>
        <v>0</v>
      </c>
      <c r="P34" s="181">
        <f>RES_hhdet_in_fech!P34/RES_summary!P$21</f>
        <v>0</v>
      </c>
      <c r="Q34" s="181">
        <f>RES_hhdet_in_fech!Q34/RES_summary!Q$21</f>
        <v>5.1824562720246687</v>
      </c>
    </row>
    <row r="35" spans="1:17" ht="12" customHeight="1" x14ac:dyDescent="0.25">
      <c r="A35" s="163" t="s">
        <v>142</v>
      </c>
      <c r="B35" s="162"/>
      <c r="C35" s="180">
        <f>RES_hhdet_in_fech!C35/RES_summary!C$21</f>
        <v>25.737156873183999</v>
      </c>
      <c r="D35" s="180">
        <f>RES_hhdet_in_fech!D35/RES_summary!D$21</f>
        <v>0</v>
      </c>
      <c r="E35" s="180">
        <f>RES_hhdet_in_fech!E35/RES_summary!E$21</f>
        <v>0</v>
      </c>
      <c r="F35" s="180">
        <f>RES_hhdet_in_fech!F35/RES_summary!F$21</f>
        <v>0</v>
      </c>
      <c r="G35" s="180">
        <f>RES_hhdet_in_fech!G35/RES_summary!G$21</f>
        <v>0</v>
      </c>
      <c r="H35" s="180">
        <f>RES_hhdet_in_fech!H35/RES_summary!H$21</f>
        <v>0</v>
      </c>
      <c r="I35" s="180">
        <f>RES_hhdet_in_fech!I35/RES_summary!I$21</f>
        <v>0</v>
      </c>
      <c r="J35" s="180">
        <f>RES_hhdet_in_fech!J35/RES_summary!J$21</f>
        <v>0</v>
      </c>
      <c r="K35" s="180">
        <f>RES_hhdet_in_fech!K35/RES_summary!K$21</f>
        <v>0</v>
      </c>
      <c r="L35" s="180">
        <f>RES_hhdet_in_fech!L35/RES_summary!L$21</f>
        <v>0</v>
      </c>
      <c r="M35" s="180">
        <f>RES_hhdet_in_fech!M35/RES_summary!M$21</f>
        <v>23.473238549599547</v>
      </c>
      <c r="N35" s="180">
        <f>RES_hhdet_in_fech!N35/RES_summary!N$21</f>
        <v>23.424967435020445</v>
      </c>
      <c r="O35" s="180">
        <f>RES_hhdet_in_fech!O35/RES_summary!O$21</f>
        <v>0</v>
      </c>
      <c r="P35" s="180">
        <f>RES_hhdet_in_fech!P35/RES_summary!P$21</f>
        <v>24.231035456206744</v>
      </c>
      <c r="Q35" s="180">
        <f>RES_hhdet_in_fech!Q35/RES_summary!Q$21</f>
        <v>0</v>
      </c>
    </row>
    <row r="36" spans="1:17" ht="12" customHeight="1" x14ac:dyDescent="0.25">
      <c r="A36" s="161" t="s">
        <v>141</v>
      </c>
      <c r="B36" s="160"/>
      <c r="C36" s="179">
        <f>RES_hhdet_in_fech!C36/RES_summary!C$21</f>
        <v>22.755319003096918</v>
      </c>
      <c r="D36" s="179">
        <f>RES_hhdet_in_fech!D36/RES_summary!D$21</f>
        <v>0</v>
      </c>
      <c r="E36" s="179">
        <f>RES_hhdet_in_fech!E36/RES_summary!E$21</f>
        <v>0</v>
      </c>
      <c r="F36" s="179">
        <f>RES_hhdet_in_fech!F36/RES_summary!F$21</f>
        <v>0</v>
      </c>
      <c r="G36" s="179">
        <f>RES_hhdet_in_fech!G36/RES_summary!G$21</f>
        <v>0</v>
      </c>
      <c r="H36" s="179">
        <f>RES_hhdet_in_fech!H36/RES_summary!H$21</f>
        <v>0</v>
      </c>
      <c r="I36" s="179">
        <f>RES_hhdet_in_fech!I36/RES_summary!I$21</f>
        <v>0</v>
      </c>
      <c r="J36" s="179">
        <f>RES_hhdet_in_fech!J36/RES_summary!J$21</f>
        <v>0</v>
      </c>
      <c r="K36" s="179">
        <f>RES_hhdet_in_fech!K36/RES_summary!K$21</f>
        <v>21.030990345167012</v>
      </c>
      <c r="L36" s="179">
        <f>RES_hhdet_in_fech!L36/RES_summary!L$21</f>
        <v>20.215769129530209</v>
      </c>
      <c r="M36" s="179">
        <f>RES_hhdet_in_fech!M36/RES_summary!M$21</f>
        <v>20.869014583214216</v>
      </c>
      <c r="N36" s="179">
        <f>RES_hhdet_in_fech!N36/RES_summary!N$21</f>
        <v>20.619319949584376</v>
      </c>
      <c r="O36" s="179">
        <f>RES_hhdet_in_fech!O36/RES_summary!O$21</f>
        <v>0</v>
      </c>
      <c r="P36" s="179">
        <f>RES_hhdet_in_fech!P36/RES_summary!P$21</f>
        <v>21.245892901907897</v>
      </c>
      <c r="Q36" s="179">
        <f>RES_hhdet_in_fech!Q36/RES_summary!Q$21</f>
        <v>0</v>
      </c>
    </row>
    <row r="37" spans="1:17" ht="12" customHeight="1" x14ac:dyDescent="0.25">
      <c r="A37" s="148" t="s">
        <v>60</v>
      </c>
      <c r="B37" s="156"/>
      <c r="C37" s="177">
        <f>RES_hhdet_in_fech!C37/RES_summary!C$21</f>
        <v>16.928101095223631</v>
      </c>
      <c r="D37" s="177">
        <f>RES_hhdet_in_fech!D37/RES_summary!D$21</f>
        <v>0</v>
      </c>
      <c r="E37" s="177">
        <f>RES_hhdet_in_fech!E37/RES_summary!E$21</f>
        <v>0</v>
      </c>
      <c r="F37" s="177">
        <f>RES_hhdet_in_fech!F37/RES_summary!F$21</f>
        <v>0</v>
      </c>
      <c r="G37" s="177">
        <f>RES_hhdet_in_fech!G37/RES_summary!G$21</f>
        <v>0</v>
      </c>
      <c r="H37" s="177">
        <f>RES_hhdet_in_fech!H37/RES_summary!H$21</f>
        <v>0</v>
      </c>
      <c r="I37" s="177">
        <f>RES_hhdet_in_fech!I37/RES_summary!I$21</f>
        <v>0</v>
      </c>
      <c r="J37" s="177">
        <f>RES_hhdet_in_fech!J37/RES_summary!J$21</f>
        <v>0</v>
      </c>
      <c r="K37" s="177">
        <f>RES_hhdet_in_fech!K37/RES_summary!K$21</f>
        <v>15.507101946830478</v>
      </c>
      <c r="L37" s="177">
        <f>RES_hhdet_in_fech!L37/RES_summary!L$21</f>
        <v>14.689997456028232</v>
      </c>
      <c r="M37" s="177">
        <f>RES_hhdet_in_fech!M37/RES_summary!M$21</f>
        <v>15.530545141157477</v>
      </c>
      <c r="N37" s="177">
        <f>RES_hhdet_in_fech!N37/RES_summary!N$21</f>
        <v>15.245198411317103</v>
      </c>
      <c r="O37" s="177">
        <f>RES_hhdet_in_fech!O37/RES_summary!O$21</f>
        <v>0</v>
      </c>
      <c r="P37" s="177">
        <f>RES_hhdet_in_fech!P37/RES_summary!P$21</f>
        <v>16.008432301436514</v>
      </c>
      <c r="Q37" s="177">
        <f>RES_hhdet_in_fech!Q37/RES_summary!Q$21</f>
        <v>0</v>
      </c>
    </row>
    <row r="38" spans="1:17" ht="12" customHeight="1" x14ac:dyDescent="0.25">
      <c r="A38" s="148" t="s">
        <v>59</v>
      </c>
      <c r="B38" s="156"/>
      <c r="C38" s="177">
        <f>RES_hhdet_in_fech!C38/RES_summary!C$21</f>
        <v>5.827217907873286</v>
      </c>
      <c r="D38" s="177">
        <f>RES_hhdet_in_fech!D38/RES_summary!D$21</f>
        <v>0</v>
      </c>
      <c r="E38" s="177">
        <f>RES_hhdet_in_fech!E38/RES_summary!E$21</f>
        <v>0</v>
      </c>
      <c r="F38" s="177">
        <f>RES_hhdet_in_fech!F38/RES_summary!F$21</f>
        <v>0</v>
      </c>
      <c r="G38" s="177">
        <f>RES_hhdet_in_fech!G38/RES_summary!G$21</f>
        <v>0</v>
      </c>
      <c r="H38" s="177">
        <f>RES_hhdet_in_fech!H38/RES_summary!H$21</f>
        <v>0</v>
      </c>
      <c r="I38" s="177">
        <f>RES_hhdet_in_fech!I38/RES_summary!I$21</f>
        <v>0</v>
      </c>
      <c r="J38" s="177">
        <f>RES_hhdet_in_fech!J38/RES_summary!J$21</f>
        <v>0</v>
      </c>
      <c r="K38" s="177">
        <f>RES_hhdet_in_fech!K38/RES_summary!K$21</f>
        <v>5.5238883983365366</v>
      </c>
      <c r="L38" s="177">
        <f>RES_hhdet_in_fech!L38/RES_summary!L$21</f>
        <v>5.5257716735019748</v>
      </c>
      <c r="M38" s="177">
        <f>RES_hhdet_in_fech!M38/RES_summary!M$21</f>
        <v>5.3384694420567405</v>
      </c>
      <c r="N38" s="177">
        <f>RES_hhdet_in_fech!N38/RES_summary!N$21</f>
        <v>5.3741215382672785</v>
      </c>
      <c r="O38" s="177">
        <f>RES_hhdet_in_fech!O38/RES_summary!O$21</f>
        <v>0</v>
      </c>
      <c r="P38" s="177">
        <f>RES_hhdet_in_fech!P38/RES_summary!P$21</f>
        <v>5.2374606004713851</v>
      </c>
      <c r="Q38" s="177">
        <f>RES_hhdet_in_fech!Q38/RES_summary!Q$21</f>
        <v>0</v>
      </c>
    </row>
    <row r="39" spans="1:17" ht="12" customHeight="1" x14ac:dyDescent="0.25">
      <c r="A39" s="158" t="s">
        <v>62</v>
      </c>
      <c r="B39" s="157"/>
      <c r="C39" s="178">
        <f>RES_hhdet_in_fech!C39/RES_summary!C$21</f>
        <v>7.8768215552941898</v>
      </c>
      <c r="D39" s="178">
        <f>RES_hhdet_in_fech!D39/RES_summary!D$21</f>
        <v>9.738899971883658</v>
      </c>
      <c r="E39" s="178">
        <f>RES_hhdet_in_fech!E39/RES_summary!E$21</f>
        <v>7.9668526276863147</v>
      </c>
      <c r="F39" s="178">
        <f>RES_hhdet_in_fech!F39/RES_summary!F$21</f>
        <v>9.1238445668473354</v>
      </c>
      <c r="G39" s="178">
        <f>RES_hhdet_in_fech!G39/RES_summary!G$21</f>
        <v>14.021857115827659</v>
      </c>
      <c r="H39" s="178">
        <f>RES_hhdet_in_fech!H39/RES_summary!H$21</f>
        <v>9.3824030968004344</v>
      </c>
      <c r="I39" s="178">
        <f>RES_hhdet_in_fech!I39/RES_summary!I$21</f>
        <v>13.349944440555005</v>
      </c>
      <c r="J39" s="178">
        <f>RES_hhdet_in_fech!J39/RES_summary!J$21</f>
        <v>13.240679933515079</v>
      </c>
      <c r="K39" s="178">
        <f>RES_hhdet_in_fech!K39/RES_summary!K$21</f>
        <v>7.4504181997383565</v>
      </c>
      <c r="L39" s="178">
        <f>RES_hhdet_in_fech!L39/RES_summary!L$21</f>
        <v>7.0944310345897978</v>
      </c>
      <c r="M39" s="178">
        <f>RES_hhdet_in_fech!M39/RES_summary!M$21</f>
        <v>7.1772431923042879</v>
      </c>
      <c r="N39" s="178">
        <f>RES_hhdet_in_fech!N39/RES_summary!N$21</f>
        <v>7.5252725234940208</v>
      </c>
      <c r="O39" s="178">
        <f>RES_hhdet_in_fech!O39/RES_summary!O$21</f>
        <v>0</v>
      </c>
      <c r="P39" s="178">
        <f>RES_hhdet_in_fech!P39/RES_summary!P$21</f>
        <v>9.4250197387008008</v>
      </c>
      <c r="Q39" s="178">
        <f>RES_hhdet_in_fech!Q39/RES_summary!Q$21</f>
        <v>11.006629742788917</v>
      </c>
    </row>
    <row r="40" spans="1:17" ht="12" customHeight="1" x14ac:dyDescent="0.25">
      <c r="A40" s="23" t="s">
        <v>57</v>
      </c>
      <c r="B40" s="156"/>
      <c r="C40" s="177">
        <f>RES_hhdet_in_fech!C40/RES_summary!C$21</f>
        <v>0</v>
      </c>
      <c r="D40" s="177">
        <f>RES_hhdet_in_fech!D40/RES_summary!D$21</f>
        <v>13.059475849288908</v>
      </c>
      <c r="E40" s="177">
        <f>RES_hhdet_in_fech!E40/RES_summary!E$21</f>
        <v>0</v>
      </c>
      <c r="F40" s="177">
        <f>RES_hhdet_in_fech!F40/RES_summary!F$21</f>
        <v>13.333645848765073</v>
      </c>
      <c r="G40" s="177">
        <f>RES_hhdet_in_fech!G40/RES_summary!G$21</f>
        <v>14.756895551493626</v>
      </c>
      <c r="H40" s="177">
        <f>RES_hhdet_in_fech!H40/RES_summary!H$21</f>
        <v>11.953741817672766</v>
      </c>
      <c r="I40" s="177">
        <f>RES_hhdet_in_fech!I40/RES_summary!I$21</f>
        <v>13.349944440555005</v>
      </c>
      <c r="J40" s="177">
        <f>RES_hhdet_in_fech!J40/RES_summary!J$21</f>
        <v>13.240679933515079</v>
      </c>
      <c r="K40" s="177">
        <f>RES_hhdet_in_fech!K40/RES_summary!K$21</f>
        <v>0</v>
      </c>
      <c r="L40" s="177">
        <f>RES_hhdet_in_fech!L40/RES_summary!L$21</f>
        <v>0</v>
      </c>
      <c r="M40" s="177">
        <f>RES_hhdet_in_fech!M40/RES_summary!M$21</f>
        <v>0</v>
      </c>
      <c r="N40" s="177">
        <f>RES_hhdet_in_fech!N40/RES_summary!N$21</f>
        <v>0</v>
      </c>
      <c r="O40" s="177">
        <f>RES_hhdet_in_fech!O40/RES_summary!O$21</f>
        <v>0</v>
      </c>
      <c r="P40" s="177">
        <f>RES_hhdet_in_fech!P40/RES_summary!P$21</f>
        <v>10.917841432583991</v>
      </c>
      <c r="Q40" s="177">
        <f>RES_hhdet_in_fech!Q40/RES_summary!Q$21</f>
        <v>11.006629742788917</v>
      </c>
    </row>
    <row r="41" spans="1:17" ht="12" customHeight="1" x14ac:dyDescent="0.25">
      <c r="A41" s="29" t="s">
        <v>140</v>
      </c>
      <c r="B41" s="57"/>
      <c r="C41" s="176">
        <f>RES_hhdet_in_fech!C41/RES_summary!C$21</f>
        <v>7.8768215552941898</v>
      </c>
      <c r="D41" s="176">
        <f>RES_hhdet_in_fech!D41/RES_summary!D$21</f>
        <v>7.946539036640635</v>
      </c>
      <c r="E41" s="176">
        <f>RES_hhdet_in_fech!E41/RES_summary!E$21</f>
        <v>7.9668526276863147</v>
      </c>
      <c r="F41" s="176">
        <f>RES_hhdet_in_fech!F41/RES_summary!F$21</f>
        <v>7.6945341836087717</v>
      </c>
      <c r="G41" s="176">
        <f>RES_hhdet_in_fech!G41/RES_summary!G$21</f>
        <v>7.5013107359794224</v>
      </c>
      <c r="H41" s="176">
        <f>RES_hhdet_in_fech!H41/RES_summary!H$21</f>
        <v>7.3239625078274306</v>
      </c>
      <c r="I41" s="176">
        <f>RES_hhdet_in_fech!I41/RES_summary!I$21</f>
        <v>0</v>
      </c>
      <c r="J41" s="176">
        <f>RES_hhdet_in_fech!J41/RES_summary!J$21</f>
        <v>0</v>
      </c>
      <c r="K41" s="176">
        <f>RES_hhdet_in_fech!K41/RES_summary!K$21</f>
        <v>7.4504181997383565</v>
      </c>
      <c r="L41" s="176">
        <f>RES_hhdet_in_fech!L41/RES_summary!L$21</f>
        <v>7.0944310345897978</v>
      </c>
      <c r="M41" s="176">
        <f>RES_hhdet_in_fech!M41/RES_summary!M$21</f>
        <v>7.1772431923042879</v>
      </c>
      <c r="N41" s="176">
        <f>RES_hhdet_in_fech!N41/RES_summary!N$21</f>
        <v>7.5252725234940208</v>
      </c>
      <c r="O41" s="176">
        <f>RES_hhdet_in_fech!O41/RES_summary!O$21</f>
        <v>0</v>
      </c>
      <c r="P41" s="176">
        <f>RES_hhdet_in_fech!P41/RES_summary!P$21</f>
        <v>7.5477798865815791</v>
      </c>
      <c r="Q41" s="176">
        <f>RES_hhdet_in_fech!Q41/RES_summary!Q$21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84">
        <f>RES_hhdet_in_fech!C43/RES_summary!C$21</f>
        <v>202.40498071319581</v>
      </c>
      <c r="D43" s="184">
        <f>RES_hhdet_in_fech!D43/RES_summary!D$21</f>
        <v>194.75735089901221</v>
      </c>
      <c r="E43" s="184">
        <f>RES_hhdet_in_fech!E43/RES_summary!E$21</f>
        <v>193.36763711296518</v>
      </c>
      <c r="F43" s="184">
        <f>RES_hhdet_in_fech!F43/RES_summary!F$21</f>
        <v>185.79772637477407</v>
      </c>
      <c r="G43" s="184">
        <f>RES_hhdet_in_fech!G43/RES_summary!G$21</f>
        <v>171.56742831254326</v>
      </c>
      <c r="H43" s="184">
        <f>RES_hhdet_in_fech!H43/RES_summary!H$21</f>
        <v>166.43982909265404</v>
      </c>
      <c r="I43" s="184">
        <f>RES_hhdet_in_fech!I43/RES_summary!I$21</f>
        <v>163.30541712560125</v>
      </c>
      <c r="J43" s="184">
        <f>RES_hhdet_in_fech!J43/RES_summary!J$21</f>
        <v>165.5826549793405</v>
      </c>
      <c r="K43" s="184">
        <f>RES_hhdet_in_fech!K43/RES_summary!K$21</f>
        <v>153.16402592104834</v>
      </c>
      <c r="L43" s="184">
        <f>RES_hhdet_in_fech!L43/RES_summary!L$21</f>
        <v>164.93039280503322</v>
      </c>
      <c r="M43" s="184">
        <f>RES_hhdet_in_fech!M43/RES_summary!M$21</f>
        <v>0</v>
      </c>
      <c r="N43" s="184">
        <f>RES_hhdet_in_fech!N43/RES_summary!N$21</f>
        <v>163.60970535635005</v>
      </c>
      <c r="O43" s="184">
        <f>RES_hhdet_in_fech!O43/RES_summary!O$21</f>
        <v>0</v>
      </c>
      <c r="P43" s="184">
        <f>RES_hhdet_in_fech!P43/RES_summary!P$21</f>
        <v>145.44755735426108</v>
      </c>
      <c r="Q43" s="184">
        <f>RES_hhdet_in_fech!Q43/RES_summary!Q$21</f>
        <v>156.39399253079168</v>
      </c>
    </row>
    <row r="44" spans="1:17" ht="12.95" customHeight="1" x14ac:dyDescent="0.25">
      <c r="A44" s="158" t="s">
        <v>65</v>
      </c>
      <c r="B44" s="157"/>
      <c r="C44" s="178">
        <f>RES_hhdet_in_fech!C44/RES_summary!C$21</f>
        <v>162.25122413999594</v>
      </c>
      <c r="D44" s="178">
        <f>RES_hhdet_in_fech!D44/RES_summary!D$21</f>
        <v>154.26989515171408</v>
      </c>
      <c r="E44" s="178">
        <f>RES_hhdet_in_fech!E44/RES_summary!E$21</f>
        <v>154.19113018316204</v>
      </c>
      <c r="F44" s="178">
        <f>RES_hhdet_in_fech!F44/RES_summary!F$21</f>
        <v>146.42149183032831</v>
      </c>
      <c r="G44" s="178">
        <f>RES_hhdet_in_fech!G44/RES_summary!G$21</f>
        <v>135.17055701736487</v>
      </c>
      <c r="H44" s="178">
        <f>RES_hhdet_in_fech!H44/RES_summary!H$21</f>
        <v>129.78423128427787</v>
      </c>
      <c r="I44" s="178">
        <f>RES_hhdet_in_fech!I44/RES_summary!I$21</f>
        <v>126.40322289318149</v>
      </c>
      <c r="J44" s="178">
        <f>RES_hhdet_in_fech!J44/RES_summary!J$21</f>
        <v>129.18035510967684</v>
      </c>
      <c r="K44" s="178">
        <f>RES_hhdet_in_fech!K44/RES_summary!K$21</f>
        <v>118.22277518914561</v>
      </c>
      <c r="L44" s="178">
        <f>RES_hhdet_in_fech!L44/RES_summary!L$21</f>
        <v>132.22118987097701</v>
      </c>
      <c r="M44" s="178">
        <f>RES_hhdet_in_fech!M44/RES_summary!M$21</f>
        <v>0</v>
      </c>
      <c r="N44" s="178">
        <f>RES_hhdet_in_fech!N44/RES_summary!N$21</f>
        <v>129.7989362177681</v>
      </c>
      <c r="O44" s="178">
        <f>RES_hhdet_in_fech!O44/RES_summary!O$21</f>
        <v>0</v>
      </c>
      <c r="P44" s="178">
        <f>RES_hhdet_in_fech!P44/RES_summary!P$21</f>
        <v>111.68811893358</v>
      </c>
      <c r="Q44" s="178">
        <f>RES_hhdet_in_fech!Q44/RES_summary!Q$21</f>
        <v>124.09532513299877</v>
      </c>
    </row>
    <row r="45" spans="1:17" ht="12" customHeight="1" x14ac:dyDescent="0.25">
      <c r="A45" s="23" t="s">
        <v>166</v>
      </c>
      <c r="B45" s="156"/>
      <c r="C45" s="177">
        <f>RES_hhdet_in_fech!C45/RES_summary!C$21</f>
        <v>159.747835782078</v>
      </c>
      <c r="D45" s="177">
        <f>RES_hhdet_in_fech!D45/RES_summary!D$21</f>
        <v>151.56498721473537</v>
      </c>
      <c r="E45" s="177">
        <f>RES_hhdet_in_fech!E45/RES_summary!E$21</f>
        <v>151.46725355935089</v>
      </c>
      <c r="F45" s="177">
        <f>RES_hhdet_in_fech!F45/RES_summary!F$21</f>
        <v>144.29410774237965</v>
      </c>
      <c r="G45" s="177">
        <f>RES_hhdet_in_fech!G45/RES_summary!G$21</f>
        <v>133.24484850097136</v>
      </c>
      <c r="H45" s="177">
        <f>RES_hhdet_in_fech!H45/RES_summary!H$21</f>
        <v>128.31020988175698</v>
      </c>
      <c r="I45" s="177">
        <f>RES_hhdet_in_fech!I45/RES_summary!I$21</f>
        <v>123.69309464772751</v>
      </c>
      <c r="J45" s="177">
        <f>RES_hhdet_in_fech!J45/RES_summary!J$21</f>
        <v>127.25629613712616</v>
      </c>
      <c r="K45" s="177">
        <f>RES_hhdet_in_fech!K45/RES_summary!K$21</f>
        <v>116.21924102819801</v>
      </c>
      <c r="L45" s="177">
        <f>RES_hhdet_in_fech!L45/RES_summary!L$21</f>
        <v>130.21487038969633</v>
      </c>
      <c r="M45" s="177">
        <f>RES_hhdet_in_fech!M45/RES_summary!M$21</f>
        <v>0</v>
      </c>
      <c r="N45" s="177">
        <f>RES_hhdet_in_fech!N45/RES_summary!N$21</f>
        <v>127.22728638683982</v>
      </c>
      <c r="O45" s="177">
        <f>RES_hhdet_in_fech!O45/RES_summary!O$21</f>
        <v>0</v>
      </c>
      <c r="P45" s="177">
        <f>RES_hhdet_in_fech!P45/RES_summary!P$21</f>
        <v>108.78827597810098</v>
      </c>
      <c r="Q45" s="177">
        <f>RES_hhdet_in_fech!Q45/RES_summary!Q$21</f>
        <v>121.77314073630109</v>
      </c>
    </row>
    <row r="46" spans="1:17" ht="12" customHeight="1" x14ac:dyDescent="0.25">
      <c r="A46" s="23" t="s">
        <v>60</v>
      </c>
      <c r="B46" s="156"/>
      <c r="C46" s="177">
        <f>RES_hhdet_in_fech!C46/RES_summary!C$21</f>
        <v>2.503388357917919</v>
      </c>
      <c r="D46" s="177">
        <f>RES_hhdet_in_fech!D46/RES_summary!D$21</f>
        <v>2.7049079369787021</v>
      </c>
      <c r="E46" s="177">
        <f>RES_hhdet_in_fech!E46/RES_summary!E$21</f>
        <v>2.7238766238111327</v>
      </c>
      <c r="F46" s="177">
        <f>RES_hhdet_in_fech!F46/RES_summary!F$21</f>
        <v>2.1273840879486641</v>
      </c>
      <c r="G46" s="177">
        <f>RES_hhdet_in_fech!G46/RES_summary!G$21</f>
        <v>1.9257085163935079</v>
      </c>
      <c r="H46" s="177">
        <f>RES_hhdet_in_fech!H46/RES_summary!H$21</f>
        <v>1.4740214025208993</v>
      </c>
      <c r="I46" s="177">
        <f>RES_hhdet_in_fech!I46/RES_summary!I$21</f>
        <v>2.7101282454539843</v>
      </c>
      <c r="J46" s="177">
        <f>RES_hhdet_in_fech!J46/RES_summary!J$21</f>
        <v>1.9240589725506785</v>
      </c>
      <c r="K46" s="177">
        <f>RES_hhdet_in_fech!K46/RES_summary!K$21</f>
        <v>2.0035341609476012</v>
      </c>
      <c r="L46" s="177">
        <f>RES_hhdet_in_fech!L46/RES_summary!L$21</f>
        <v>2.0063194812806939</v>
      </c>
      <c r="M46" s="177">
        <f>RES_hhdet_in_fech!M46/RES_summary!M$21</f>
        <v>0</v>
      </c>
      <c r="N46" s="177">
        <f>RES_hhdet_in_fech!N46/RES_summary!N$21</f>
        <v>2.5716498309282665</v>
      </c>
      <c r="O46" s="177">
        <f>RES_hhdet_in_fech!O46/RES_summary!O$21</f>
        <v>0</v>
      </c>
      <c r="P46" s="177">
        <f>RES_hhdet_in_fech!P46/RES_summary!P$21</f>
        <v>2.8998429554790075</v>
      </c>
      <c r="Q46" s="177">
        <f>RES_hhdet_in_fech!Q46/RES_summary!Q$21</f>
        <v>2.3221843966976721</v>
      </c>
    </row>
    <row r="47" spans="1:17" ht="12.95" customHeight="1" x14ac:dyDescent="0.25">
      <c r="A47" s="158" t="s">
        <v>112</v>
      </c>
      <c r="B47" s="157"/>
      <c r="C47" s="178">
        <f>RES_hhdet_in_fech!C47/RES_summary!C$21</f>
        <v>7.0254611328167353</v>
      </c>
      <c r="D47" s="178">
        <f>RES_hhdet_in_fech!D47/RES_summary!D$21</f>
        <v>6.7280731996030791</v>
      </c>
      <c r="E47" s="178">
        <f>RES_hhdet_in_fech!E47/RES_summary!E$21</f>
        <v>6.5184659769486668</v>
      </c>
      <c r="F47" s="178">
        <f>RES_hhdet_in_fech!F47/RES_summary!F$21</f>
        <v>6.2143526902281296</v>
      </c>
      <c r="G47" s="178">
        <f>RES_hhdet_in_fech!G47/RES_summary!G$21</f>
        <v>6.0265357179566506</v>
      </c>
      <c r="H47" s="178">
        <f>RES_hhdet_in_fech!H47/RES_summary!H$21</f>
        <v>5.6904694411952912</v>
      </c>
      <c r="I47" s="178">
        <f>RES_hhdet_in_fech!I47/RES_summary!I$21</f>
        <v>5.8426935182841619</v>
      </c>
      <c r="J47" s="178">
        <f>RES_hhdet_in_fech!J47/RES_summary!J$21</f>
        <v>5.3940222159733349</v>
      </c>
      <c r="K47" s="178">
        <f>RES_hhdet_in_fech!K47/RES_summary!K$21</f>
        <v>4.935365488759083</v>
      </c>
      <c r="L47" s="178">
        <f>RES_hhdet_in_fech!L47/RES_summary!L$21</f>
        <v>4.6110272500585143</v>
      </c>
      <c r="M47" s="178">
        <f>RES_hhdet_in_fech!M47/RES_summary!M$21</f>
        <v>0</v>
      </c>
      <c r="N47" s="178">
        <f>RES_hhdet_in_fech!N47/RES_summary!N$21</f>
        <v>4.1772332164580845</v>
      </c>
      <c r="O47" s="178">
        <f>RES_hhdet_in_fech!O47/RES_summary!O$21</f>
        <v>0</v>
      </c>
      <c r="P47" s="178">
        <f>RES_hhdet_in_fech!P47/RES_summary!P$21</f>
        <v>3.7759753455913003</v>
      </c>
      <c r="Q47" s="178">
        <f>RES_hhdet_in_fech!Q47/RES_summary!Q$21</f>
        <v>3.3116195569611122</v>
      </c>
    </row>
    <row r="48" spans="1:17" ht="12" customHeight="1" x14ac:dyDescent="0.25">
      <c r="A48" s="23" t="s">
        <v>60</v>
      </c>
      <c r="B48" s="156"/>
      <c r="C48" s="177">
        <f>RES_hhdet_in_fech!C48/RES_summary!C$21</f>
        <v>7.0254611328167353</v>
      </c>
      <c r="D48" s="177">
        <f>RES_hhdet_in_fech!D48/RES_summary!D$21</f>
        <v>6.7280731996030791</v>
      </c>
      <c r="E48" s="177">
        <f>RES_hhdet_in_fech!E48/RES_summary!E$21</f>
        <v>6.5184659769486668</v>
      </c>
      <c r="F48" s="177">
        <f>RES_hhdet_in_fech!F48/RES_summary!F$21</f>
        <v>6.2143526902281296</v>
      </c>
      <c r="G48" s="177">
        <f>RES_hhdet_in_fech!G48/RES_summary!G$21</f>
        <v>6.0265357179566506</v>
      </c>
      <c r="H48" s="177">
        <f>RES_hhdet_in_fech!H48/RES_summary!H$21</f>
        <v>5.6904694411952912</v>
      </c>
      <c r="I48" s="177">
        <f>RES_hhdet_in_fech!I48/RES_summary!I$21</f>
        <v>5.8426935182841619</v>
      </c>
      <c r="J48" s="177">
        <f>RES_hhdet_in_fech!J48/RES_summary!J$21</f>
        <v>5.3940222159733349</v>
      </c>
      <c r="K48" s="177">
        <f>RES_hhdet_in_fech!K48/RES_summary!K$21</f>
        <v>4.935365488759083</v>
      </c>
      <c r="L48" s="177">
        <f>RES_hhdet_in_fech!L48/RES_summary!L$21</f>
        <v>4.6110272500585143</v>
      </c>
      <c r="M48" s="177">
        <f>RES_hhdet_in_fech!M48/RES_summary!M$21</f>
        <v>0</v>
      </c>
      <c r="N48" s="177">
        <f>RES_hhdet_in_fech!N48/RES_summary!N$21</f>
        <v>4.1772332164580845</v>
      </c>
      <c r="O48" s="177">
        <f>RES_hhdet_in_fech!O48/RES_summary!O$21</f>
        <v>0</v>
      </c>
      <c r="P48" s="177">
        <f>RES_hhdet_in_fech!P48/RES_summary!P$21</f>
        <v>3.7759753455913003</v>
      </c>
      <c r="Q48" s="177">
        <f>RES_hhdet_in_fech!Q48/RES_summary!Q$21</f>
        <v>3.3116195569611122</v>
      </c>
    </row>
    <row r="49" spans="1:17" ht="12" customHeight="1" x14ac:dyDescent="0.25">
      <c r="A49" s="158" t="s">
        <v>63</v>
      </c>
      <c r="B49" s="157"/>
      <c r="C49" s="178">
        <f>RES_hhdet_in_fech!C49/RES_summary!C$21</f>
        <v>25.251477745685865</v>
      </c>
      <c r="D49" s="178">
        <f>RES_hhdet_in_fech!D49/RES_summary!D$21</f>
        <v>25.786157121372735</v>
      </c>
      <c r="E49" s="178">
        <f>RES_hhdet_in_fech!E49/RES_summary!E$21</f>
        <v>24.692381955321387</v>
      </c>
      <c r="F49" s="178">
        <f>RES_hhdet_in_fech!F49/RES_summary!F$21</f>
        <v>25.470854548104604</v>
      </c>
      <c r="G49" s="178">
        <f>RES_hhdet_in_fech!G49/RES_summary!G$21</f>
        <v>22.867744941676051</v>
      </c>
      <c r="H49" s="178">
        <f>RES_hhdet_in_fech!H49/RES_summary!H$21</f>
        <v>23.655463143346882</v>
      </c>
      <c r="I49" s="178">
        <f>RES_hhdet_in_fech!I49/RES_summary!I$21</f>
        <v>23.628026217659407</v>
      </c>
      <c r="J49" s="178">
        <f>RES_hhdet_in_fech!J49/RES_summary!J$21</f>
        <v>23.857752371146127</v>
      </c>
      <c r="K49" s="178">
        <f>RES_hhdet_in_fech!K49/RES_summary!K$21</f>
        <v>22.581651413042671</v>
      </c>
      <c r="L49" s="178">
        <f>RES_hhdet_in_fech!L49/RES_summary!L$21</f>
        <v>21.020646364395418</v>
      </c>
      <c r="M49" s="178">
        <f>RES_hhdet_in_fech!M49/RES_summary!M$21</f>
        <v>0</v>
      </c>
      <c r="N49" s="178">
        <f>RES_hhdet_in_fech!N49/RES_summary!N$21</f>
        <v>22.116795581997803</v>
      </c>
      <c r="O49" s="178">
        <f>RES_hhdet_in_fech!O49/RES_summary!O$21</f>
        <v>0</v>
      </c>
      <c r="P49" s="178">
        <f>RES_hhdet_in_fech!P49/RES_summary!P$21</f>
        <v>22.432879057395041</v>
      </c>
      <c r="Q49" s="178">
        <f>RES_hhdet_in_fech!Q49/RES_summary!Q$21</f>
        <v>21.697421573239204</v>
      </c>
    </row>
    <row r="50" spans="1:17" ht="12" customHeight="1" x14ac:dyDescent="0.25">
      <c r="A50" s="167" t="s">
        <v>165</v>
      </c>
      <c r="B50" s="132"/>
      <c r="C50" s="183">
        <f>RES_hhdet_in_fech!C50/RES_summary!C$21</f>
        <v>29.44128675773273</v>
      </c>
      <c r="D50" s="183">
        <f>RES_hhdet_in_fech!D50/RES_summary!D$21</f>
        <v>29.817969550170517</v>
      </c>
      <c r="E50" s="183">
        <f>RES_hhdet_in_fech!E50/RES_summary!E$21</f>
        <v>29.360621786364259</v>
      </c>
      <c r="F50" s="183">
        <f>RES_hhdet_in_fech!F50/RES_summary!F$21</f>
        <v>28.793966887593072</v>
      </c>
      <c r="G50" s="183">
        <f>RES_hhdet_in_fech!G50/RES_summary!G$21</f>
        <v>0</v>
      </c>
      <c r="H50" s="183">
        <f>RES_hhdet_in_fech!H50/RES_summary!H$21</f>
        <v>0</v>
      </c>
      <c r="I50" s="183">
        <f>RES_hhdet_in_fech!I50/RES_summary!I$21</f>
        <v>26.886656365544809</v>
      </c>
      <c r="J50" s="183">
        <f>RES_hhdet_in_fech!J50/RES_summary!J$21</f>
        <v>27.288150592004278</v>
      </c>
      <c r="K50" s="183">
        <f>RES_hhdet_in_fech!K50/RES_summary!K$21</f>
        <v>0</v>
      </c>
      <c r="L50" s="183">
        <f>RES_hhdet_in_fech!L50/RES_summary!L$21</f>
        <v>0</v>
      </c>
      <c r="M50" s="183">
        <f>RES_hhdet_in_fech!M50/RES_summary!M$21</f>
        <v>0</v>
      </c>
      <c r="N50" s="183">
        <f>RES_hhdet_in_fech!N50/RES_summary!N$21</f>
        <v>26.130105794624974</v>
      </c>
      <c r="O50" s="183">
        <f>RES_hhdet_in_fech!O50/RES_summary!O$21</f>
        <v>0</v>
      </c>
      <c r="P50" s="183">
        <f>RES_hhdet_in_fech!P50/RES_summary!P$21</f>
        <v>24.699475851853048</v>
      </c>
      <c r="Q50" s="183">
        <f>RES_hhdet_in_fech!Q50/RES_summary!Q$21</f>
        <v>24.311831563665169</v>
      </c>
    </row>
    <row r="51" spans="1:17" ht="12" customHeight="1" x14ac:dyDescent="0.25">
      <c r="A51" s="167" t="s">
        <v>164</v>
      </c>
      <c r="B51" s="132"/>
      <c r="C51" s="183">
        <f>RES_hhdet_in_fech!C51/RES_summary!C$21</f>
        <v>24.979230166400814</v>
      </c>
      <c r="D51" s="183">
        <f>RES_hhdet_in_fech!D51/RES_summary!D$21</f>
        <v>25.341464547496152</v>
      </c>
      <c r="E51" s="183">
        <f>RES_hhdet_in_fech!E51/RES_summary!E$21</f>
        <v>25.103029656531653</v>
      </c>
      <c r="F51" s="183">
        <f>RES_hhdet_in_fech!F51/RES_summary!F$21</f>
        <v>24.762417578847288</v>
      </c>
      <c r="G51" s="183">
        <f>RES_hhdet_in_fech!G51/RES_summary!G$21</f>
        <v>24.456420761936648</v>
      </c>
      <c r="H51" s="183">
        <f>RES_hhdet_in_fech!H51/RES_summary!H$21</f>
        <v>24.220004766047698</v>
      </c>
      <c r="I51" s="183">
        <f>RES_hhdet_in_fech!I51/RES_summary!I$21</f>
        <v>23.550265203375446</v>
      </c>
      <c r="J51" s="183">
        <f>RES_hhdet_in_fech!J51/RES_summary!J$21</f>
        <v>23.811633621602123</v>
      </c>
      <c r="K51" s="183">
        <f>RES_hhdet_in_fech!K51/RES_summary!K$21</f>
        <v>22.581651413042671</v>
      </c>
      <c r="L51" s="183">
        <f>RES_hhdet_in_fech!L51/RES_summary!L$21</f>
        <v>22.553397301884367</v>
      </c>
      <c r="M51" s="183">
        <f>RES_hhdet_in_fech!M51/RES_summary!M$21</f>
        <v>0</v>
      </c>
      <c r="N51" s="183">
        <f>RES_hhdet_in_fech!N51/RES_summary!N$21</f>
        <v>22.752925582082234</v>
      </c>
      <c r="O51" s="183">
        <f>RES_hhdet_in_fech!O51/RES_summary!O$21</f>
        <v>0</v>
      </c>
      <c r="P51" s="183">
        <f>RES_hhdet_in_fech!P51/RES_summary!P$21</f>
        <v>21.750578364038006</v>
      </c>
      <c r="Q51" s="183">
        <f>RES_hhdet_in_fech!Q51/RES_summary!Q$21</f>
        <v>21.457747178415893</v>
      </c>
    </row>
    <row r="52" spans="1:17" ht="12" customHeight="1" x14ac:dyDescent="0.25">
      <c r="A52" s="166" t="s">
        <v>163</v>
      </c>
      <c r="B52" s="165"/>
      <c r="C52" s="182">
        <f>RES_hhdet_in_fech!C52/RES_summary!C$21</f>
        <v>19.258801481211048</v>
      </c>
      <c r="D52" s="182">
        <f>RES_hhdet_in_fech!D52/RES_summary!D$21</f>
        <v>19.599664781390718</v>
      </c>
      <c r="E52" s="182">
        <f>RES_hhdet_in_fech!E52/RES_summary!E$21</f>
        <v>19.374675655238999</v>
      </c>
      <c r="F52" s="182">
        <f>RES_hhdet_in_fech!F52/RES_summary!F$21</f>
        <v>19.070777652054986</v>
      </c>
      <c r="G52" s="182">
        <f>RES_hhdet_in_fech!G52/RES_summary!G$21</f>
        <v>18.734960483280879</v>
      </c>
      <c r="H52" s="182">
        <f>RES_hhdet_in_fech!H52/RES_summary!H$21</f>
        <v>18.590867749470576</v>
      </c>
      <c r="I52" s="182">
        <f>RES_hhdet_in_fech!I52/RES_summary!I$21</f>
        <v>18.014556512318435</v>
      </c>
      <c r="J52" s="182">
        <f>RES_hhdet_in_fech!J52/RES_summary!J$21</f>
        <v>18.330335264357068</v>
      </c>
      <c r="K52" s="182">
        <f>RES_hhdet_in_fech!K52/RES_summary!K$21</f>
        <v>17.141061165638085</v>
      </c>
      <c r="L52" s="182">
        <f>RES_hhdet_in_fech!L52/RES_summary!L$21</f>
        <v>17.091312591932539</v>
      </c>
      <c r="M52" s="182">
        <f>RES_hhdet_in_fech!M52/RES_summary!M$21</f>
        <v>0</v>
      </c>
      <c r="N52" s="182">
        <f>RES_hhdet_in_fech!N52/RES_summary!N$21</f>
        <v>17.428498265891996</v>
      </c>
      <c r="O52" s="182">
        <f>RES_hhdet_in_fech!O52/RES_summary!O$21</f>
        <v>0</v>
      </c>
      <c r="P52" s="182">
        <f>RES_hhdet_in_fech!P52/RES_summary!P$21</f>
        <v>16.58877609615562</v>
      </c>
      <c r="Q52" s="182">
        <f>RES_hhdet_in_fech!Q52/RES_summary!Q$21</f>
        <v>16.226743249533556</v>
      </c>
    </row>
    <row r="53" spans="1:17" ht="12" customHeight="1" x14ac:dyDescent="0.25">
      <c r="A53" s="147" t="s">
        <v>59</v>
      </c>
      <c r="B53" s="164"/>
      <c r="C53" s="181">
        <f>RES_hhdet_in_fech!C53/RES_summary!C$21</f>
        <v>5.7204286851897619</v>
      </c>
      <c r="D53" s="181">
        <f>RES_hhdet_in_fech!D53/RES_summary!D$21</f>
        <v>5.7417997661054336</v>
      </c>
      <c r="E53" s="181">
        <f>RES_hhdet_in_fech!E53/RES_summary!E$21</f>
        <v>5.7283540012926562</v>
      </c>
      <c r="F53" s="181">
        <f>RES_hhdet_in_fech!F53/RES_summary!F$21</f>
        <v>5.6916399267922975</v>
      </c>
      <c r="G53" s="181">
        <f>RES_hhdet_in_fech!G53/RES_summary!G$21</f>
        <v>5.7214602786557709</v>
      </c>
      <c r="H53" s="181">
        <f>RES_hhdet_in_fech!H53/RES_summary!H$21</f>
        <v>5.6291370165771202</v>
      </c>
      <c r="I53" s="181">
        <f>RES_hhdet_in_fech!I53/RES_summary!I$21</f>
        <v>5.5357086910570112</v>
      </c>
      <c r="J53" s="181">
        <f>RES_hhdet_in_fech!J53/RES_summary!J$21</f>
        <v>5.4812983572450538</v>
      </c>
      <c r="K53" s="181">
        <f>RES_hhdet_in_fech!K53/RES_summary!K$21</f>
        <v>5.4405902474045824</v>
      </c>
      <c r="L53" s="181">
        <f>RES_hhdet_in_fech!L53/RES_summary!L$21</f>
        <v>5.4620847099518297</v>
      </c>
      <c r="M53" s="181">
        <f>RES_hhdet_in_fech!M53/RES_summary!M$21</f>
        <v>0</v>
      </c>
      <c r="N53" s="181">
        <f>RES_hhdet_in_fech!N53/RES_summary!N$21</f>
        <v>5.3244273161902402</v>
      </c>
      <c r="O53" s="181">
        <f>RES_hhdet_in_fech!O53/RES_summary!O$21</f>
        <v>0</v>
      </c>
      <c r="P53" s="181">
        <f>RES_hhdet_in_fech!P53/RES_summary!P$21</f>
        <v>5.1618022678823898</v>
      </c>
      <c r="Q53" s="181">
        <f>RES_hhdet_in_fech!Q53/RES_summary!Q$21</f>
        <v>5.2310039288823384</v>
      </c>
    </row>
    <row r="54" spans="1:17" ht="12" customHeight="1" x14ac:dyDescent="0.25">
      <c r="A54" s="163" t="s">
        <v>142</v>
      </c>
      <c r="B54" s="162"/>
      <c r="C54" s="180">
        <f>RES_hhdet_in_fech!C54/RES_summary!C$21</f>
        <v>25.73329907584381</v>
      </c>
      <c r="D54" s="180">
        <f>RES_hhdet_in_fech!D54/RES_summary!D$21</f>
        <v>25.42027782356746</v>
      </c>
      <c r="E54" s="180">
        <f>RES_hhdet_in_fech!E54/RES_summary!E$21</f>
        <v>25.09969923790074</v>
      </c>
      <c r="F54" s="180">
        <f>RES_hhdet_in_fech!F54/RES_summary!F$21</f>
        <v>23.958678232933995</v>
      </c>
      <c r="G54" s="180">
        <f>RES_hhdet_in_fech!G54/RES_summary!G$21</f>
        <v>0</v>
      </c>
      <c r="H54" s="180">
        <f>RES_hhdet_in_fech!H54/RES_summary!H$21</f>
        <v>0</v>
      </c>
      <c r="I54" s="180">
        <f>RES_hhdet_in_fech!I54/RES_summary!I$21</f>
        <v>0</v>
      </c>
      <c r="J54" s="180">
        <f>RES_hhdet_in_fech!J54/RES_summary!J$21</f>
        <v>22.759821090009105</v>
      </c>
      <c r="K54" s="180">
        <f>RES_hhdet_in_fech!K54/RES_summary!K$21</f>
        <v>0</v>
      </c>
      <c r="L54" s="180">
        <f>RES_hhdet_in_fech!L54/RES_summary!L$21</f>
        <v>0</v>
      </c>
      <c r="M54" s="180">
        <f>RES_hhdet_in_fech!M54/RES_summary!M$21</f>
        <v>0</v>
      </c>
      <c r="N54" s="180">
        <f>RES_hhdet_in_fech!N54/RES_summary!N$21</f>
        <v>23.443664043504992</v>
      </c>
      <c r="O54" s="180">
        <f>RES_hhdet_in_fech!O54/RES_summary!O$21</f>
        <v>0</v>
      </c>
      <c r="P54" s="180">
        <f>RES_hhdet_in_fech!P54/RES_summary!P$21</f>
        <v>24.146601419474095</v>
      </c>
      <c r="Q54" s="180">
        <f>RES_hhdet_in_fech!Q54/RES_summary!Q$21</f>
        <v>23.193213049344166</v>
      </c>
    </row>
    <row r="55" spans="1:17" ht="12" customHeight="1" x14ac:dyDescent="0.25">
      <c r="A55" s="161" t="s">
        <v>141</v>
      </c>
      <c r="B55" s="160"/>
      <c r="C55" s="179">
        <f>RES_hhdet_in_fech!C55/RES_summary!C$21</f>
        <v>22.753044333620068</v>
      </c>
      <c r="D55" s="179">
        <f>RES_hhdet_in_fech!D55/RES_summary!D$21</f>
        <v>22.562363097827838</v>
      </c>
      <c r="E55" s="179">
        <f>RES_hhdet_in_fech!E55/RES_summary!E$21</f>
        <v>22.376737345825742</v>
      </c>
      <c r="F55" s="179">
        <f>RES_hhdet_in_fech!F55/RES_summary!F$21</f>
        <v>21.558917165155535</v>
      </c>
      <c r="G55" s="179">
        <f>RES_hhdet_in_fech!G55/RES_summary!G$21</f>
        <v>21.765437395038571</v>
      </c>
      <c r="H55" s="179">
        <f>RES_hhdet_in_fech!H55/RES_summary!H$21</f>
        <v>20.941672185476929</v>
      </c>
      <c r="I55" s="179">
        <f>RES_hhdet_in_fech!I55/RES_summary!I$21</f>
        <v>0</v>
      </c>
      <c r="J55" s="179">
        <f>RES_hhdet_in_fech!J55/RES_summary!J$21</f>
        <v>20.562695094076222</v>
      </c>
      <c r="K55" s="179">
        <f>RES_hhdet_in_fech!K55/RES_summary!K$21</f>
        <v>0</v>
      </c>
      <c r="L55" s="179">
        <f>RES_hhdet_in_fech!L55/RES_summary!L$21</f>
        <v>20.217928908730784</v>
      </c>
      <c r="M55" s="179">
        <f>RES_hhdet_in_fech!M55/RES_summary!M$21</f>
        <v>0</v>
      </c>
      <c r="N55" s="179">
        <f>RES_hhdet_in_fech!N55/RES_summary!N$21</f>
        <v>20.665522501840357</v>
      </c>
      <c r="O55" s="179">
        <f>RES_hhdet_in_fech!O55/RES_summary!O$21</f>
        <v>0</v>
      </c>
      <c r="P55" s="179">
        <f>RES_hhdet_in_fech!P55/RES_summary!P$21</f>
        <v>21.300716075029534</v>
      </c>
      <c r="Q55" s="179">
        <f>RES_hhdet_in_fech!Q55/RES_summary!Q$21</f>
        <v>20.54531128392183</v>
      </c>
    </row>
    <row r="56" spans="1:17" ht="12" customHeight="1" x14ac:dyDescent="0.25">
      <c r="A56" s="148" t="s">
        <v>60</v>
      </c>
      <c r="B56" s="156"/>
      <c r="C56" s="177">
        <f>RES_hhdet_in_fech!C56/RES_summary!C$21</f>
        <v>16.926408926686811</v>
      </c>
      <c r="D56" s="177">
        <f>RES_hhdet_in_fech!D56/RES_summary!D$21</f>
        <v>16.732101164575745</v>
      </c>
      <c r="E56" s="177">
        <f>RES_hhdet_in_fech!E56/RES_summary!E$21</f>
        <v>16.5635126669751</v>
      </c>
      <c r="F56" s="177">
        <f>RES_hhdet_in_fech!F56/RES_summary!F$21</f>
        <v>15.807879401443586</v>
      </c>
      <c r="G56" s="177">
        <f>RES_hhdet_in_fech!G56/RES_summary!G$21</f>
        <v>15.980230727935819</v>
      </c>
      <c r="H56" s="177">
        <f>RES_hhdet_in_fech!H56/RES_summary!H$21</f>
        <v>15.276407917558375</v>
      </c>
      <c r="I56" s="177">
        <f>RES_hhdet_in_fech!I56/RES_summary!I$21</f>
        <v>0</v>
      </c>
      <c r="J56" s="177">
        <f>RES_hhdet_in_fech!J56/RES_summary!J$21</f>
        <v>15.051596046501404</v>
      </c>
      <c r="K56" s="177">
        <f>RES_hhdet_in_fech!K56/RES_summary!K$21</f>
        <v>0</v>
      </c>
      <c r="L56" s="177">
        <f>RES_hhdet_in_fech!L56/RES_summary!L$21</f>
        <v>14.691566881893694</v>
      </c>
      <c r="M56" s="177">
        <f>RES_hhdet_in_fech!M56/RES_summary!M$21</f>
        <v>0</v>
      </c>
      <c r="N56" s="177">
        <f>RES_hhdet_in_fech!N56/RES_summary!N$21</f>
        <v>15.279358949975693</v>
      </c>
      <c r="O56" s="177">
        <f>RES_hhdet_in_fech!O56/RES_summary!O$21</f>
        <v>0</v>
      </c>
      <c r="P56" s="177">
        <f>RES_hhdet_in_fech!P56/RES_summary!P$21</f>
        <v>16.049740664399639</v>
      </c>
      <c r="Q56" s="177">
        <f>RES_hhdet_in_fech!Q56/RES_summary!Q$21</f>
        <v>15.247057844998647</v>
      </c>
    </row>
    <row r="57" spans="1:17" ht="12" customHeight="1" x14ac:dyDescent="0.25">
      <c r="A57" s="148" t="s">
        <v>59</v>
      </c>
      <c r="B57" s="156"/>
      <c r="C57" s="177">
        <f>RES_hhdet_in_fech!C57/RES_summary!C$21</f>
        <v>5.8266354069332538</v>
      </c>
      <c r="D57" s="177">
        <f>RES_hhdet_in_fech!D57/RES_summary!D$21</f>
        <v>5.8302619332520926</v>
      </c>
      <c r="E57" s="177">
        <f>RES_hhdet_in_fech!E57/RES_summary!E$21</f>
        <v>5.8132246788506414</v>
      </c>
      <c r="F57" s="177">
        <f>RES_hhdet_in_fech!F57/RES_summary!F$21</f>
        <v>5.751037763711949</v>
      </c>
      <c r="G57" s="177">
        <f>RES_hhdet_in_fech!G57/RES_summary!G$21</f>
        <v>5.7852066671027513</v>
      </c>
      <c r="H57" s="177">
        <f>RES_hhdet_in_fech!H57/RES_summary!H$21</f>
        <v>5.6652642679185545</v>
      </c>
      <c r="I57" s="177">
        <f>RES_hhdet_in_fech!I57/RES_summary!I$21</f>
        <v>0</v>
      </c>
      <c r="J57" s="177">
        <f>RES_hhdet_in_fech!J57/RES_summary!J$21</f>
        <v>5.5110990475748203</v>
      </c>
      <c r="K57" s="177">
        <f>RES_hhdet_in_fech!K57/RES_summary!K$21</f>
        <v>0</v>
      </c>
      <c r="L57" s="177">
        <f>RES_hhdet_in_fech!L57/RES_summary!L$21</f>
        <v>5.5263620268370914</v>
      </c>
      <c r="M57" s="177">
        <f>RES_hhdet_in_fech!M57/RES_summary!M$21</f>
        <v>0</v>
      </c>
      <c r="N57" s="177">
        <f>RES_hhdet_in_fech!N57/RES_summary!N$21</f>
        <v>5.3861635518646649</v>
      </c>
      <c r="O57" s="177">
        <f>RES_hhdet_in_fech!O57/RES_summary!O$21</f>
        <v>0</v>
      </c>
      <c r="P57" s="177">
        <f>RES_hhdet_in_fech!P57/RES_summary!P$21</f>
        <v>5.2509754106298976</v>
      </c>
      <c r="Q57" s="177">
        <f>RES_hhdet_in_fech!Q57/RES_summary!Q$21</f>
        <v>5.2982534389231848</v>
      </c>
    </row>
    <row r="58" spans="1:17" ht="12" customHeight="1" x14ac:dyDescent="0.25">
      <c r="A58" s="158" t="s">
        <v>62</v>
      </c>
      <c r="B58" s="157"/>
      <c r="C58" s="178">
        <f>RES_hhdet_in_fech!C58/RES_summary!C$21</f>
        <v>7.8768176946972916</v>
      </c>
      <c r="D58" s="178">
        <f>RES_hhdet_in_fech!D58/RES_summary!D$21</f>
        <v>7.973225426322279</v>
      </c>
      <c r="E58" s="178">
        <f>RES_hhdet_in_fech!E58/RES_summary!E$21</f>
        <v>7.9656589975331222</v>
      </c>
      <c r="F58" s="178">
        <f>RES_hhdet_in_fech!F58/RES_summary!F$21</f>
        <v>7.6910273061130425</v>
      </c>
      <c r="G58" s="178">
        <f>RES_hhdet_in_fech!G58/RES_summary!G$21</f>
        <v>7.502590635545654</v>
      </c>
      <c r="H58" s="178">
        <f>RES_hhdet_in_fech!H58/RES_summary!H$21</f>
        <v>7.3096652238339903</v>
      </c>
      <c r="I58" s="178">
        <f>RES_hhdet_in_fech!I58/RES_summary!I$21</f>
        <v>7.4314744964761772</v>
      </c>
      <c r="J58" s="178">
        <f>RES_hhdet_in_fech!J58/RES_summary!J$21</f>
        <v>7.1505252825442005</v>
      </c>
      <c r="K58" s="178">
        <f>RES_hhdet_in_fech!K58/RES_summary!K$21</f>
        <v>7.42423383010098</v>
      </c>
      <c r="L58" s="178">
        <f>RES_hhdet_in_fech!L58/RES_summary!L$21</f>
        <v>7.0775293196022657</v>
      </c>
      <c r="M58" s="178">
        <f>RES_hhdet_in_fech!M58/RES_summary!M$21</f>
        <v>0</v>
      </c>
      <c r="N58" s="178">
        <f>RES_hhdet_in_fech!N58/RES_summary!N$21</f>
        <v>7.5167403401260806</v>
      </c>
      <c r="O58" s="178">
        <f>RES_hhdet_in_fech!O58/RES_summary!O$21</f>
        <v>0</v>
      </c>
      <c r="P58" s="178">
        <f>RES_hhdet_in_fech!P58/RES_summary!P$21</f>
        <v>7.5505840176947387</v>
      </c>
      <c r="Q58" s="178">
        <f>RES_hhdet_in_fech!Q58/RES_summary!Q$21</f>
        <v>7.2896262675926087</v>
      </c>
    </row>
    <row r="59" spans="1:17" ht="12" customHeight="1" x14ac:dyDescent="0.25">
      <c r="A59" s="23" t="s">
        <v>57</v>
      </c>
      <c r="B59" s="156"/>
      <c r="C59" s="177">
        <f>RES_hhdet_in_fech!C59/RES_summary!C$21</f>
        <v>0</v>
      </c>
      <c r="D59" s="177">
        <f>RES_hhdet_in_fech!D59/RES_summary!D$21</f>
        <v>13.045048559804188</v>
      </c>
      <c r="E59" s="177">
        <f>RES_hhdet_in_fech!E59/RES_summary!E$21</f>
        <v>0</v>
      </c>
      <c r="F59" s="177">
        <f>RES_hhdet_in_fech!F59/RES_summary!F$21</f>
        <v>0</v>
      </c>
      <c r="G59" s="177">
        <f>RES_hhdet_in_fech!G59/RES_summary!G$21</f>
        <v>14.743932887641826</v>
      </c>
      <c r="H59" s="177">
        <f>RES_hhdet_in_fech!H59/RES_summary!H$21</f>
        <v>0</v>
      </c>
      <c r="I59" s="177">
        <f>RES_hhdet_in_fech!I59/RES_summary!I$21</f>
        <v>0</v>
      </c>
      <c r="J59" s="177">
        <f>RES_hhdet_in_fech!J59/RES_summary!J$21</f>
        <v>0</v>
      </c>
      <c r="K59" s="177">
        <f>RES_hhdet_in_fech!K59/RES_summary!K$21</f>
        <v>0</v>
      </c>
      <c r="L59" s="177">
        <f>RES_hhdet_in_fech!L59/RES_summary!L$21</f>
        <v>0</v>
      </c>
      <c r="M59" s="177">
        <f>RES_hhdet_in_fech!M59/RES_summary!M$21</f>
        <v>0</v>
      </c>
      <c r="N59" s="177">
        <f>RES_hhdet_in_fech!N59/RES_summary!N$21</f>
        <v>0</v>
      </c>
      <c r="O59" s="177">
        <f>RES_hhdet_in_fech!O59/RES_summary!O$21</f>
        <v>0</v>
      </c>
      <c r="P59" s="177">
        <f>RES_hhdet_in_fech!P59/RES_summary!P$21</f>
        <v>11.070653696869295</v>
      </c>
      <c r="Q59" s="177">
        <f>RES_hhdet_in_fech!Q59/RES_summary!Q$21</f>
        <v>0</v>
      </c>
    </row>
    <row r="60" spans="1:17" ht="12" customHeight="1" x14ac:dyDescent="0.25">
      <c r="A60" s="29" t="s">
        <v>140</v>
      </c>
      <c r="B60" s="57"/>
      <c r="C60" s="176">
        <f>RES_hhdet_in_fech!C60/RES_summary!C$21</f>
        <v>7.8768176946972916</v>
      </c>
      <c r="D60" s="176">
        <f>RES_hhdet_in_fech!D60/RES_summary!D$21</f>
        <v>7.9460635553928389</v>
      </c>
      <c r="E60" s="176">
        <f>RES_hhdet_in_fech!E60/RES_summary!E$21</f>
        <v>7.9656589975331222</v>
      </c>
      <c r="F60" s="176">
        <f>RES_hhdet_in_fech!F60/RES_summary!F$21</f>
        <v>7.6910273061130425</v>
      </c>
      <c r="G60" s="176">
        <f>RES_hhdet_in_fech!G60/RES_summary!G$21</f>
        <v>7.4946472859188678</v>
      </c>
      <c r="H60" s="176">
        <f>RES_hhdet_in_fech!H60/RES_summary!H$21</f>
        <v>7.3096652238339903</v>
      </c>
      <c r="I60" s="176">
        <f>RES_hhdet_in_fech!I60/RES_summary!I$21</f>
        <v>7.4314744964761772</v>
      </c>
      <c r="J60" s="176">
        <f>RES_hhdet_in_fech!J60/RES_summary!J$21</f>
        <v>7.1505252825442005</v>
      </c>
      <c r="K60" s="176">
        <f>RES_hhdet_in_fech!K60/RES_summary!K$21</f>
        <v>7.42423383010098</v>
      </c>
      <c r="L60" s="176">
        <f>RES_hhdet_in_fech!L60/RES_summary!L$21</f>
        <v>7.0775293196022657</v>
      </c>
      <c r="M60" s="176">
        <f>RES_hhdet_in_fech!M60/RES_summary!M$21</f>
        <v>0</v>
      </c>
      <c r="N60" s="176">
        <f>RES_hhdet_in_fech!N60/RES_summary!N$21</f>
        <v>7.5167403401260806</v>
      </c>
      <c r="O60" s="176">
        <f>RES_hhdet_in_fech!O60/RES_summary!O$21</f>
        <v>0</v>
      </c>
      <c r="P60" s="176">
        <f>RES_hhdet_in_fech!P60/RES_summary!P$21</f>
        <v>7.5472265801867575</v>
      </c>
      <c r="Q60" s="176">
        <f>RES_hhdet_in_fech!Q60/RES_summary!Q$21</f>
        <v>7.2896262675926087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84">
        <f>RES_hhdet_in_fech!C62/RES_summary!C$21</f>
        <v>204.73996393810663</v>
      </c>
      <c r="D62" s="184">
        <f>RES_hhdet_in_fech!D62/RES_summary!D$21</f>
        <v>188.68542048225947</v>
      </c>
      <c r="E62" s="184">
        <f>RES_hhdet_in_fech!E62/RES_summary!E$21</f>
        <v>193.83783521181138</v>
      </c>
      <c r="F62" s="184">
        <f>RES_hhdet_in_fech!F62/RES_summary!F$21</f>
        <v>184.0758903391108</v>
      </c>
      <c r="G62" s="184">
        <f>RES_hhdet_in_fech!G62/RES_summary!G$21</f>
        <v>169.8381737697342</v>
      </c>
      <c r="H62" s="184">
        <f>RES_hhdet_in_fech!H62/RES_summary!H$21</f>
        <v>159.57161485267233</v>
      </c>
      <c r="I62" s="184">
        <f>RES_hhdet_in_fech!I62/RES_summary!I$21</f>
        <v>152.07263129072231</v>
      </c>
      <c r="J62" s="184">
        <f>RES_hhdet_in_fech!J62/RES_summary!J$21</f>
        <v>151.68822375957524</v>
      </c>
      <c r="K62" s="184">
        <f>RES_hhdet_in_fech!K62/RES_summary!K$21</f>
        <v>151.72710047327746</v>
      </c>
      <c r="L62" s="184">
        <f>RES_hhdet_in_fech!L62/RES_summary!L$21</f>
        <v>167.78146203055942</v>
      </c>
      <c r="M62" s="184">
        <f>RES_hhdet_in_fech!M62/RES_summary!M$21</f>
        <v>147.9912477400774</v>
      </c>
      <c r="N62" s="184">
        <f>RES_hhdet_in_fech!N62/RES_summary!N$21</f>
        <v>150.4552406221207</v>
      </c>
      <c r="O62" s="184">
        <f>RES_hhdet_in_fech!O62/RES_summary!O$21</f>
        <v>164.45554137737628</v>
      </c>
      <c r="P62" s="184">
        <f>RES_hhdet_in_fech!P62/RES_summary!P$21</f>
        <v>139.07873252728433</v>
      </c>
      <c r="Q62" s="184">
        <f>RES_hhdet_in_fech!Q62/RES_summary!Q$21</f>
        <v>148.88094482234624</v>
      </c>
    </row>
    <row r="63" spans="1:17" ht="12.95" customHeight="1" x14ac:dyDescent="0.25">
      <c r="A63" s="158" t="s">
        <v>65</v>
      </c>
      <c r="B63" s="157"/>
      <c r="C63" s="178">
        <f>RES_hhdet_in_fech!C63/RES_summary!C$21</f>
        <v>160.13764132948154</v>
      </c>
      <c r="D63" s="178">
        <f>RES_hhdet_in_fech!D63/RES_summary!D$21</f>
        <v>145.68131266190849</v>
      </c>
      <c r="E63" s="178">
        <f>RES_hhdet_in_fech!E63/RES_summary!E$21</f>
        <v>150.45501402606473</v>
      </c>
      <c r="F63" s="178">
        <f>RES_hhdet_in_fech!F63/RES_summary!F$21</f>
        <v>141.50702803220861</v>
      </c>
      <c r="G63" s="178">
        <f>RES_hhdet_in_fech!G63/RES_summary!G$21</f>
        <v>130.43025375911893</v>
      </c>
      <c r="H63" s="178">
        <f>RES_hhdet_in_fech!H63/RES_summary!H$21</f>
        <v>120.23676372225363</v>
      </c>
      <c r="I63" s="178">
        <f>RES_hhdet_in_fech!I63/RES_summary!I$21</f>
        <v>112.8291993262892</v>
      </c>
      <c r="J63" s="178">
        <f>RES_hhdet_in_fech!J63/RES_summary!J$21</f>
        <v>113.03336975740899</v>
      </c>
      <c r="K63" s="178">
        <f>RES_hhdet_in_fech!K63/RES_summary!K$21</f>
        <v>113.65086230574256</v>
      </c>
      <c r="L63" s="178">
        <f>RES_hhdet_in_fech!L63/RES_summary!L$21</f>
        <v>130.57187076591197</v>
      </c>
      <c r="M63" s="178">
        <f>RES_hhdet_in_fech!M63/RES_summary!M$21</f>
        <v>111.53965127783768</v>
      </c>
      <c r="N63" s="178">
        <f>RES_hhdet_in_fech!N63/RES_summary!N$21</f>
        <v>114.63638489500049</v>
      </c>
      <c r="O63" s="178">
        <f>RES_hhdet_in_fech!O63/RES_summary!O$21</f>
        <v>128.99944951854812</v>
      </c>
      <c r="P63" s="178">
        <f>RES_hhdet_in_fech!P63/RES_summary!P$21</f>
        <v>103.24122692405508</v>
      </c>
      <c r="Q63" s="178">
        <f>RES_hhdet_in_fech!Q63/RES_summary!Q$21</f>
        <v>114.17890100996242</v>
      </c>
    </row>
    <row r="64" spans="1:17" ht="12" customHeight="1" x14ac:dyDescent="0.25">
      <c r="A64" s="23" t="s">
        <v>161</v>
      </c>
      <c r="B64" s="156"/>
      <c r="C64" s="177">
        <f>RES_hhdet_in_fech!C64/RES_summary!C$21</f>
        <v>157.50352502298085</v>
      </c>
      <c r="D64" s="177">
        <f>RES_hhdet_in_fech!D64/RES_summary!D$21</f>
        <v>142.96448639908596</v>
      </c>
      <c r="E64" s="177">
        <f>RES_hhdet_in_fech!E64/RES_summary!E$21</f>
        <v>147.63153222408673</v>
      </c>
      <c r="F64" s="177">
        <f>RES_hhdet_in_fech!F64/RES_summary!F$21</f>
        <v>139.3220432197308</v>
      </c>
      <c r="G64" s="177">
        <f>RES_hhdet_in_fech!G64/RES_summary!G$21</f>
        <v>128.45653455781132</v>
      </c>
      <c r="H64" s="177">
        <f>RES_hhdet_in_fech!H64/RES_summary!H$21</f>
        <v>118.78541638370294</v>
      </c>
      <c r="I64" s="177">
        <f>RES_hhdet_in_fech!I64/RES_summary!I$21</f>
        <v>110.25504021562563</v>
      </c>
      <c r="J64" s="177">
        <f>RES_hhdet_in_fech!J64/RES_summary!J$21</f>
        <v>111.24448139569515</v>
      </c>
      <c r="K64" s="177">
        <f>RES_hhdet_in_fech!K64/RES_summary!K$21</f>
        <v>111.60128181440805</v>
      </c>
      <c r="L64" s="177">
        <f>RES_hhdet_in_fech!L64/RES_summary!L$21</f>
        <v>128.46892750284252</v>
      </c>
      <c r="M64" s="177">
        <f>RES_hhdet_in_fech!M64/RES_summary!M$21</f>
        <v>109.43129076876615</v>
      </c>
      <c r="N64" s="177">
        <f>RES_hhdet_in_fech!N64/RES_summary!N$21</f>
        <v>112.23202331454098</v>
      </c>
      <c r="O64" s="177">
        <f>RES_hhdet_in_fech!O64/RES_summary!O$21</f>
        <v>127.69036721317579</v>
      </c>
      <c r="P64" s="177">
        <f>RES_hhdet_in_fech!P64/RES_summary!P$21</f>
        <v>100.42333558797773</v>
      </c>
      <c r="Q64" s="177">
        <f>RES_hhdet_in_fech!Q64/RES_summary!Q$21</f>
        <v>111.94402804527047</v>
      </c>
    </row>
    <row r="65" spans="1:17" ht="12" customHeight="1" x14ac:dyDescent="0.25">
      <c r="A65" s="23" t="s">
        <v>60</v>
      </c>
      <c r="B65" s="156"/>
      <c r="C65" s="177">
        <f>RES_hhdet_in_fech!C65/RES_summary!C$21</f>
        <v>2.634116306500693</v>
      </c>
      <c r="D65" s="177">
        <f>RES_hhdet_in_fech!D65/RES_summary!D$21</f>
        <v>2.716826262822539</v>
      </c>
      <c r="E65" s="177">
        <f>RES_hhdet_in_fech!E65/RES_summary!E$21</f>
        <v>2.8234818019779886</v>
      </c>
      <c r="F65" s="177">
        <f>RES_hhdet_in_fech!F65/RES_summary!F$21</f>
        <v>2.184984812477798</v>
      </c>
      <c r="G65" s="177">
        <f>RES_hhdet_in_fech!G65/RES_summary!G$21</f>
        <v>1.9737192013075999</v>
      </c>
      <c r="H65" s="177">
        <f>RES_hhdet_in_fech!H65/RES_summary!H$21</f>
        <v>1.4513473385506954</v>
      </c>
      <c r="I65" s="177">
        <f>RES_hhdet_in_fech!I65/RES_summary!I$21</f>
        <v>2.5741591106635737</v>
      </c>
      <c r="J65" s="177">
        <f>RES_hhdet_in_fech!J65/RES_summary!J$21</f>
        <v>1.7888883617138607</v>
      </c>
      <c r="K65" s="177">
        <f>RES_hhdet_in_fech!K65/RES_summary!K$21</f>
        <v>2.0495804913345035</v>
      </c>
      <c r="L65" s="177">
        <f>RES_hhdet_in_fech!L65/RES_summary!L$21</f>
        <v>2.1029432630694567</v>
      </c>
      <c r="M65" s="177">
        <f>RES_hhdet_in_fech!M65/RES_summary!M$21</f>
        <v>2.1083605090715216</v>
      </c>
      <c r="N65" s="177">
        <f>RES_hhdet_in_fech!N65/RES_summary!N$21</f>
        <v>2.4043615804595029</v>
      </c>
      <c r="O65" s="177">
        <f>RES_hhdet_in_fech!O65/RES_summary!O$21</f>
        <v>1.3090823053723104</v>
      </c>
      <c r="P65" s="177">
        <f>RES_hhdet_in_fech!P65/RES_summary!P$21</f>
        <v>2.8178913360773521</v>
      </c>
      <c r="Q65" s="177">
        <f>RES_hhdet_in_fech!Q65/RES_summary!Q$21</f>
        <v>2.2348729646919403</v>
      </c>
    </row>
    <row r="66" spans="1:17" ht="12.95" customHeight="1" x14ac:dyDescent="0.25">
      <c r="A66" s="158" t="s">
        <v>112</v>
      </c>
      <c r="B66" s="157"/>
      <c r="C66" s="178">
        <f>RES_hhdet_in_fech!C66/RES_summary!C$21</f>
        <v>7.0276481640554387</v>
      </c>
      <c r="D66" s="178">
        <f>RES_hhdet_in_fech!D66/RES_summary!D$21</f>
        <v>6.7166077073597457</v>
      </c>
      <c r="E66" s="178">
        <f>RES_hhdet_in_fech!E66/RES_summary!E$21</f>
        <v>6.493012569905348</v>
      </c>
      <c r="F66" s="178">
        <f>RES_hhdet_in_fech!F66/RES_summary!F$21</f>
        <v>6.1729441558952933</v>
      </c>
      <c r="G66" s="178">
        <f>RES_hhdet_in_fech!G66/RES_summary!G$21</f>
        <v>5.9570193319599483</v>
      </c>
      <c r="H66" s="178">
        <f>RES_hhdet_in_fech!H66/RES_summary!H$21</f>
        <v>5.5885170811678719</v>
      </c>
      <c r="I66" s="178">
        <f>RES_hhdet_in_fech!I66/RES_summary!I$21</f>
        <v>5.6817624111414347</v>
      </c>
      <c r="J66" s="178">
        <f>RES_hhdet_in_fech!J66/RES_summary!J$21</f>
        <v>5.399710556525724</v>
      </c>
      <c r="K66" s="178">
        <f>RES_hhdet_in_fech!K66/RES_summary!K$21</f>
        <v>5.1185921738538909</v>
      </c>
      <c r="L66" s="178">
        <f>RES_hhdet_in_fech!L66/RES_summary!L$21</f>
        <v>4.6220169390527968</v>
      </c>
      <c r="M66" s="178">
        <f>RES_hhdet_in_fech!M66/RES_summary!M$21</f>
        <v>4.4072717997630333</v>
      </c>
      <c r="N66" s="178">
        <f>RES_hhdet_in_fech!N66/RES_summary!N$21</f>
        <v>4.0178458568141151</v>
      </c>
      <c r="O66" s="178">
        <f>RES_hhdet_in_fech!O66/RES_summary!O$21</f>
        <v>4.1311356666803718</v>
      </c>
      <c r="P66" s="178">
        <f>RES_hhdet_in_fech!P66/RES_summary!P$21</f>
        <v>4.0349785919838865</v>
      </c>
      <c r="Q66" s="178">
        <f>RES_hhdet_in_fech!Q66/RES_summary!Q$21</f>
        <v>3.6505678328590432</v>
      </c>
    </row>
    <row r="67" spans="1:17" ht="12" customHeight="1" x14ac:dyDescent="0.25">
      <c r="A67" s="23" t="s">
        <v>60</v>
      </c>
      <c r="B67" s="156"/>
      <c r="C67" s="177">
        <f>RES_hhdet_in_fech!C67/RES_summary!C$21</f>
        <v>7.0276481640554387</v>
      </c>
      <c r="D67" s="177">
        <f>RES_hhdet_in_fech!D67/RES_summary!D$21</f>
        <v>6.7166077073597457</v>
      </c>
      <c r="E67" s="177">
        <f>RES_hhdet_in_fech!E67/RES_summary!E$21</f>
        <v>6.493012569905348</v>
      </c>
      <c r="F67" s="177">
        <f>RES_hhdet_in_fech!F67/RES_summary!F$21</f>
        <v>6.1729441558952933</v>
      </c>
      <c r="G67" s="177">
        <f>RES_hhdet_in_fech!G67/RES_summary!G$21</f>
        <v>5.9570193319599483</v>
      </c>
      <c r="H67" s="177">
        <f>RES_hhdet_in_fech!H67/RES_summary!H$21</f>
        <v>5.5885170811678719</v>
      </c>
      <c r="I67" s="177">
        <f>RES_hhdet_in_fech!I67/RES_summary!I$21</f>
        <v>5.6817624111414347</v>
      </c>
      <c r="J67" s="177">
        <f>RES_hhdet_in_fech!J67/RES_summary!J$21</f>
        <v>5.399710556525724</v>
      </c>
      <c r="K67" s="177">
        <f>RES_hhdet_in_fech!K67/RES_summary!K$21</f>
        <v>5.1185921738538909</v>
      </c>
      <c r="L67" s="177">
        <f>RES_hhdet_in_fech!L67/RES_summary!L$21</f>
        <v>4.6220169390527968</v>
      </c>
      <c r="M67" s="177">
        <f>RES_hhdet_in_fech!M67/RES_summary!M$21</f>
        <v>4.4072717997630333</v>
      </c>
      <c r="N67" s="177">
        <f>RES_hhdet_in_fech!N67/RES_summary!N$21</f>
        <v>4.0178458568141151</v>
      </c>
      <c r="O67" s="177">
        <f>RES_hhdet_in_fech!O67/RES_summary!O$21</f>
        <v>4.1311356666803718</v>
      </c>
      <c r="P67" s="177">
        <f>RES_hhdet_in_fech!P67/RES_summary!P$21</f>
        <v>4.0349785919838865</v>
      </c>
      <c r="Q67" s="177">
        <f>RES_hhdet_in_fech!Q67/RES_summary!Q$21</f>
        <v>3.6505678328590432</v>
      </c>
    </row>
    <row r="68" spans="1:17" ht="12" customHeight="1" x14ac:dyDescent="0.25">
      <c r="A68" s="158" t="s">
        <v>63</v>
      </c>
      <c r="B68" s="157"/>
      <c r="C68" s="178">
        <f>RES_hhdet_in_fech!C68/RES_summary!C$21</f>
        <v>25.624492201502747</v>
      </c>
      <c r="D68" s="178">
        <f>RES_hhdet_in_fech!D68/RES_summary!D$21</f>
        <v>25.288371470932262</v>
      </c>
      <c r="E68" s="178">
        <f>RES_hhdet_in_fech!E68/RES_summary!E$21</f>
        <v>24.725554766898064</v>
      </c>
      <c r="F68" s="178">
        <f>RES_hhdet_in_fech!F68/RES_summary!F$21</f>
        <v>24.429268122808946</v>
      </c>
      <c r="G68" s="178">
        <f>RES_hhdet_in_fech!G68/RES_summary!G$21</f>
        <v>22.953094139641106</v>
      </c>
      <c r="H68" s="178">
        <f>RES_hhdet_in_fech!H68/RES_summary!H$21</f>
        <v>22.435639499106742</v>
      </c>
      <c r="I68" s="178">
        <f>RES_hhdet_in_fech!I68/RES_summary!I$21</f>
        <v>22.952464783838</v>
      </c>
      <c r="J68" s="178">
        <f>RES_hhdet_in_fech!J68/RES_summary!J$21</f>
        <v>22.594255389370648</v>
      </c>
      <c r="K68" s="178">
        <f>RES_hhdet_in_fech!K68/RES_summary!K$21</f>
        <v>21.999468255525311</v>
      </c>
      <c r="L68" s="178">
        <f>RES_hhdet_in_fech!L68/RES_summary!L$21</f>
        <v>21.799875359854077</v>
      </c>
      <c r="M68" s="178">
        <f>RES_hhdet_in_fech!M68/RES_summary!M$21</f>
        <v>21.894537744982944</v>
      </c>
      <c r="N68" s="178">
        <f>RES_hhdet_in_fech!N68/RES_summary!N$21</f>
        <v>21.327622207240932</v>
      </c>
      <c r="O68" s="178">
        <f>RES_hhdet_in_fech!O68/RES_summary!O$21</f>
        <v>20.875156863472622</v>
      </c>
      <c r="P68" s="178">
        <f>RES_hhdet_in_fech!P68/RES_summary!P$21</f>
        <v>21.752350354288925</v>
      </c>
      <c r="Q68" s="178">
        <f>RES_hhdet_in_fech!Q68/RES_summary!Q$21</f>
        <v>20.862608131730148</v>
      </c>
    </row>
    <row r="69" spans="1:17" ht="12" customHeight="1" x14ac:dyDescent="0.25">
      <c r="A69" s="167" t="s">
        <v>160</v>
      </c>
      <c r="B69" s="132"/>
      <c r="C69" s="183">
        <f>RES_hhdet_in_fech!C69/RES_summary!C$21</f>
        <v>28.613644375437737</v>
      </c>
      <c r="D69" s="183">
        <f>RES_hhdet_in_fech!D69/RES_summary!D$21</f>
        <v>28.116705442361575</v>
      </c>
      <c r="E69" s="183">
        <f>RES_hhdet_in_fech!E69/RES_summary!E$21</f>
        <v>27.77733893626549</v>
      </c>
      <c r="F69" s="183">
        <f>RES_hhdet_in_fech!F69/RES_summary!F$21</f>
        <v>27.612971772987681</v>
      </c>
      <c r="G69" s="183">
        <f>RES_hhdet_in_fech!G69/RES_summary!G$21</f>
        <v>0</v>
      </c>
      <c r="H69" s="183">
        <f>RES_hhdet_in_fech!H69/RES_summary!H$21</f>
        <v>0</v>
      </c>
      <c r="I69" s="183">
        <f>RES_hhdet_in_fech!I69/RES_summary!I$21</f>
        <v>24.803148769818883</v>
      </c>
      <c r="J69" s="183">
        <f>RES_hhdet_in_fech!J69/RES_summary!J$21</f>
        <v>24.426664460454685</v>
      </c>
      <c r="K69" s="183">
        <f>RES_hhdet_in_fech!K69/RES_summary!K$21</f>
        <v>0</v>
      </c>
      <c r="L69" s="183">
        <f>RES_hhdet_in_fech!L69/RES_summary!L$21</f>
        <v>0</v>
      </c>
      <c r="M69" s="183">
        <f>RES_hhdet_in_fech!M69/RES_summary!M$21</f>
        <v>23.959419857403947</v>
      </c>
      <c r="N69" s="183">
        <f>RES_hhdet_in_fech!N69/RES_summary!N$21</f>
        <v>0</v>
      </c>
      <c r="O69" s="183">
        <f>RES_hhdet_in_fech!O69/RES_summary!O$21</f>
        <v>0</v>
      </c>
      <c r="P69" s="183">
        <f>RES_hhdet_in_fech!P69/RES_summary!P$21</f>
        <v>23.159915939743897</v>
      </c>
      <c r="Q69" s="183">
        <f>RES_hhdet_in_fech!Q69/RES_summary!Q$21</f>
        <v>23.090940386269818</v>
      </c>
    </row>
    <row r="70" spans="1:17" ht="12" customHeight="1" x14ac:dyDescent="0.25">
      <c r="A70" s="167" t="s">
        <v>159</v>
      </c>
      <c r="B70" s="132"/>
      <c r="C70" s="183">
        <f>RES_hhdet_in_fech!C70/RES_summary!C$21</f>
        <v>24.585772502095111</v>
      </c>
      <c r="D70" s="183">
        <f>RES_hhdet_in_fech!D70/RES_summary!D$21</f>
        <v>24.259266432844544</v>
      </c>
      <c r="E70" s="183">
        <f>RES_hhdet_in_fech!E70/RES_summary!E$21</f>
        <v>24.092920322967323</v>
      </c>
      <c r="F70" s="183">
        <f>RES_hhdet_in_fech!F70/RES_summary!F$21</f>
        <v>24.020991959424794</v>
      </c>
      <c r="G70" s="183">
        <f>RES_hhdet_in_fech!G70/RES_summary!G$21</f>
        <v>23.639171081398246</v>
      </c>
      <c r="H70" s="183">
        <f>RES_hhdet_in_fech!H70/RES_summary!H$21</f>
        <v>23.077782207620093</v>
      </c>
      <c r="I70" s="183">
        <f>RES_hhdet_in_fech!I70/RES_summary!I$21</f>
        <v>22.034887485746676</v>
      </c>
      <c r="J70" s="183">
        <f>RES_hhdet_in_fech!J70/RES_summary!J$21</f>
        <v>21.709462684701389</v>
      </c>
      <c r="K70" s="183">
        <f>RES_hhdet_in_fech!K70/RES_summary!K$21</f>
        <v>21.999468255525311</v>
      </c>
      <c r="L70" s="183">
        <f>RES_hhdet_in_fech!L70/RES_summary!L$21</f>
        <v>22.012439573414557</v>
      </c>
      <c r="M70" s="183">
        <f>RES_hhdet_in_fech!M70/RES_summary!M$21</f>
        <v>21.414702597725825</v>
      </c>
      <c r="N70" s="183">
        <f>RES_hhdet_in_fech!N70/RES_summary!N$21</f>
        <v>21.222584373581533</v>
      </c>
      <c r="O70" s="183">
        <f>RES_hhdet_in_fech!O70/RES_summary!O$21</f>
        <v>20.875156863472622</v>
      </c>
      <c r="P70" s="183">
        <f>RES_hhdet_in_fech!P70/RES_summary!P$21</f>
        <v>20.775076381729619</v>
      </c>
      <c r="Q70" s="183">
        <f>RES_hhdet_in_fech!Q70/RES_summary!Q$21</f>
        <v>20.677581388349466</v>
      </c>
    </row>
    <row r="71" spans="1:17" ht="12" customHeight="1" x14ac:dyDescent="0.25">
      <c r="A71" s="166" t="s">
        <v>109</v>
      </c>
      <c r="B71" s="165"/>
      <c r="C71" s="182">
        <f>RES_hhdet_in_fech!C71/RES_summary!C$21</f>
        <v>18.767510706883833</v>
      </c>
      <c r="D71" s="182">
        <f>RES_hhdet_in_fech!D71/RES_summary!D$21</f>
        <v>18.450253641367652</v>
      </c>
      <c r="E71" s="182">
        <f>RES_hhdet_in_fech!E71/RES_summary!E$21</f>
        <v>18.296835440985546</v>
      </c>
      <c r="F71" s="182">
        <f>RES_hhdet_in_fech!F71/RES_summary!F$21</f>
        <v>18.263058941191289</v>
      </c>
      <c r="G71" s="182">
        <f>RES_hhdet_in_fech!G71/RES_summary!G$21</f>
        <v>17.867308264776256</v>
      </c>
      <c r="H71" s="182">
        <f>RES_hhdet_in_fech!H71/RES_summary!H$21</f>
        <v>17.415472351845338</v>
      </c>
      <c r="I71" s="182">
        <f>RES_hhdet_in_fech!I71/RES_summary!I$21</f>
        <v>16.476486402718443</v>
      </c>
      <c r="J71" s="182">
        <f>RES_hhdet_in_fech!J71/RES_summary!J$21</f>
        <v>16.224850453573399</v>
      </c>
      <c r="K71" s="182">
        <f>RES_hhdet_in_fech!K71/RES_summary!K$21</f>
        <v>16.510564052434017</v>
      </c>
      <c r="L71" s="182">
        <f>RES_hhdet_in_fech!L71/RES_summary!L$21</f>
        <v>16.50375803009003</v>
      </c>
      <c r="M71" s="182">
        <f>RES_hhdet_in_fech!M71/RES_summary!M$21</f>
        <v>16.113401790168687</v>
      </c>
      <c r="N71" s="182">
        <f>RES_hhdet_in_fech!N71/RES_summary!N$21</f>
        <v>15.893063724478289</v>
      </c>
      <c r="O71" s="182">
        <f>RES_hhdet_in_fech!O71/RES_summary!O$21</f>
        <v>15.497887575419638</v>
      </c>
      <c r="P71" s="182">
        <f>RES_hhdet_in_fech!P71/RES_summary!P$21</f>
        <v>15.613207535432041</v>
      </c>
      <c r="Q71" s="182">
        <f>RES_hhdet_in_fech!Q71/RES_summary!Q$21</f>
        <v>15.46461438528056</v>
      </c>
    </row>
    <row r="72" spans="1:17" ht="12" customHeight="1" x14ac:dyDescent="0.25">
      <c r="A72" s="147" t="s">
        <v>59</v>
      </c>
      <c r="B72" s="164"/>
      <c r="C72" s="181">
        <f>RES_hhdet_in_fech!C72/RES_summary!C$21</f>
        <v>5.8182617952112778</v>
      </c>
      <c r="D72" s="181">
        <f>RES_hhdet_in_fech!D72/RES_summary!D$21</f>
        <v>5.8090127914768885</v>
      </c>
      <c r="E72" s="181">
        <f>RES_hhdet_in_fech!E72/RES_summary!E$21</f>
        <v>5.796084881981777</v>
      </c>
      <c r="F72" s="181">
        <f>RES_hhdet_in_fech!F72/RES_summary!F$21</f>
        <v>5.757933018233504</v>
      </c>
      <c r="G72" s="181">
        <f>RES_hhdet_in_fech!G72/RES_summary!G$21</f>
        <v>5.7718628166219892</v>
      </c>
      <c r="H72" s="181">
        <f>RES_hhdet_in_fech!H72/RES_summary!H$21</f>
        <v>5.6623098557747547</v>
      </c>
      <c r="I72" s="181">
        <f>RES_hhdet_in_fech!I72/RES_summary!I$21</f>
        <v>5.5584010830282367</v>
      </c>
      <c r="J72" s="181">
        <f>RES_hhdet_in_fech!J72/RES_summary!J$21</f>
        <v>5.4846122311279908</v>
      </c>
      <c r="K72" s="181">
        <f>RES_hhdet_in_fech!K72/RES_summary!K$21</f>
        <v>5.4889042030913</v>
      </c>
      <c r="L72" s="181">
        <f>RES_hhdet_in_fech!L72/RES_summary!L$21</f>
        <v>5.5086815433245313</v>
      </c>
      <c r="M72" s="181">
        <f>RES_hhdet_in_fech!M72/RES_summary!M$21</f>
        <v>5.3013008075571424</v>
      </c>
      <c r="N72" s="181">
        <f>RES_hhdet_in_fech!N72/RES_summary!N$21</f>
        <v>5.3295206491032427</v>
      </c>
      <c r="O72" s="181">
        <f>RES_hhdet_in_fech!O72/RES_summary!O$21</f>
        <v>5.377269288052986</v>
      </c>
      <c r="P72" s="181">
        <f>RES_hhdet_in_fech!P72/RES_summary!P$21</f>
        <v>5.1618688462975841</v>
      </c>
      <c r="Q72" s="181">
        <f>RES_hhdet_in_fech!Q72/RES_summary!Q$21</f>
        <v>5.2129670030689015</v>
      </c>
    </row>
    <row r="73" spans="1:17" ht="12" customHeight="1" x14ac:dyDescent="0.25">
      <c r="A73" s="163" t="s">
        <v>142</v>
      </c>
      <c r="B73" s="162"/>
      <c r="C73" s="180">
        <f>RES_hhdet_in_fech!C73/RES_summary!C$21</f>
        <v>25.736757120226372</v>
      </c>
      <c r="D73" s="180">
        <f>RES_hhdet_in_fech!D73/RES_summary!D$21</f>
        <v>25.500554043329664</v>
      </c>
      <c r="E73" s="180">
        <f>RES_hhdet_in_fech!E73/RES_summary!E$21</f>
        <v>25.188001873194064</v>
      </c>
      <c r="F73" s="180">
        <f>RES_hhdet_in_fech!F73/RES_summary!F$21</f>
        <v>24.134825936454995</v>
      </c>
      <c r="G73" s="180">
        <f>RES_hhdet_in_fech!G73/RES_summary!G$21</f>
        <v>0</v>
      </c>
      <c r="H73" s="180">
        <f>RES_hhdet_in_fech!H73/RES_summary!H$21</f>
        <v>23.239493574484783</v>
      </c>
      <c r="I73" s="180">
        <f>RES_hhdet_in_fech!I73/RES_summary!I$21</f>
        <v>24.869417038799536</v>
      </c>
      <c r="J73" s="180">
        <f>RES_hhdet_in_fech!J73/RES_summary!J$21</f>
        <v>23.109303244320749</v>
      </c>
      <c r="K73" s="180">
        <f>RES_hhdet_in_fech!K73/RES_summary!K$21</f>
        <v>0</v>
      </c>
      <c r="L73" s="180">
        <f>RES_hhdet_in_fech!L73/RES_summary!L$21</f>
        <v>22.89741855465526</v>
      </c>
      <c r="M73" s="180">
        <f>RES_hhdet_in_fech!M73/RES_summary!M$21</f>
        <v>23.737707787110427</v>
      </c>
      <c r="N73" s="180">
        <f>RES_hhdet_in_fech!N73/RES_summary!N$21</f>
        <v>23.528526601414661</v>
      </c>
      <c r="O73" s="180">
        <f>RES_hhdet_in_fech!O73/RES_summary!O$21</f>
        <v>0</v>
      </c>
      <c r="P73" s="180">
        <f>RES_hhdet_in_fech!P73/RES_summary!P$21</f>
        <v>24.535798215601769</v>
      </c>
      <c r="Q73" s="180">
        <f>RES_hhdet_in_fech!Q73/RES_summary!Q$21</f>
        <v>23.589814393093921</v>
      </c>
    </row>
    <row r="74" spans="1:17" ht="12" customHeight="1" x14ac:dyDescent="0.25">
      <c r="A74" s="161" t="s">
        <v>141</v>
      </c>
      <c r="B74" s="160"/>
      <c r="C74" s="179">
        <f>RES_hhdet_in_fech!C74/RES_summary!C$21</f>
        <v>22.714977815043284</v>
      </c>
      <c r="D74" s="179">
        <f>RES_hhdet_in_fech!D74/RES_summary!D$21</f>
        <v>22.591783309585448</v>
      </c>
      <c r="E74" s="179">
        <f>RES_hhdet_in_fech!E74/RES_summary!E$21</f>
        <v>22.356457769071429</v>
      </c>
      <c r="F74" s="179">
        <f>RES_hhdet_in_fech!F74/RES_summary!F$21</f>
        <v>21.619652357215415</v>
      </c>
      <c r="G74" s="179">
        <f>RES_hhdet_in_fech!G74/RES_summary!G$21</f>
        <v>21.8479604988955</v>
      </c>
      <c r="H74" s="179">
        <f>RES_hhdet_in_fech!H74/RES_summary!H$21</f>
        <v>21.081609386847962</v>
      </c>
      <c r="I74" s="179">
        <f>RES_hhdet_in_fech!I74/RES_summary!I$21</f>
        <v>22.115071825381797</v>
      </c>
      <c r="J74" s="179">
        <f>RES_hhdet_in_fech!J74/RES_summary!J$21</f>
        <v>20.764876709828439</v>
      </c>
      <c r="K74" s="179">
        <f>RES_hhdet_in_fech!K74/RES_summary!K$21</f>
        <v>0</v>
      </c>
      <c r="L74" s="179">
        <f>RES_hhdet_in_fech!L74/RES_summary!L$21</f>
        <v>20.323090898064333</v>
      </c>
      <c r="M74" s="179">
        <f>RES_hhdet_in_fech!M74/RES_summary!M$21</f>
        <v>21.004496885440521</v>
      </c>
      <c r="N74" s="179">
        <f>RES_hhdet_in_fech!N74/RES_summary!N$21</f>
        <v>20.796609062207697</v>
      </c>
      <c r="O74" s="179">
        <f>RES_hhdet_in_fech!O74/RES_summary!O$21</f>
        <v>0</v>
      </c>
      <c r="P74" s="179">
        <f>RES_hhdet_in_fech!P74/RES_summary!P$21</f>
        <v>21.434761817333044</v>
      </c>
      <c r="Q74" s="179">
        <f>RES_hhdet_in_fech!Q74/RES_summary!Q$21</f>
        <v>20.621385848728615</v>
      </c>
    </row>
    <row r="75" spans="1:17" ht="12" customHeight="1" x14ac:dyDescent="0.25">
      <c r="A75" s="148" t="s">
        <v>60</v>
      </c>
      <c r="B75" s="156"/>
      <c r="C75" s="177">
        <f>RES_hhdet_in_fech!C75/RES_summary!C$21</f>
        <v>16.89809054210502</v>
      </c>
      <c r="D75" s="177">
        <f>RES_hhdet_in_fech!D75/RES_summary!D$21</f>
        <v>16.753919001531791</v>
      </c>
      <c r="E75" s="177">
        <f>RES_hhdet_in_fech!E75/RES_summary!E$21</f>
        <v>16.548501496165898</v>
      </c>
      <c r="F75" s="177">
        <f>RES_hhdet_in_fech!F75/RES_summary!F$21</f>
        <v>15.852412927137438</v>
      </c>
      <c r="G75" s="177">
        <f>RES_hhdet_in_fech!G75/RES_summary!G$21</f>
        <v>16.040819367441848</v>
      </c>
      <c r="H75" s="177">
        <f>RES_hhdet_in_fech!H75/RES_summary!H$21</f>
        <v>15.378488484575747</v>
      </c>
      <c r="I75" s="177">
        <f>RES_hhdet_in_fech!I75/RES_summary!I$21</f>
        <v>16.464063017690663</v>
      </c>
      <c r="J75" s="177">
        <f>RES_hhdet_in_fech!J75/RES_summary!J$21</f>
        <v>15.199590071331738</v>
      </c>
      <c r="K75" s="177">
        <f>RES_hhdet_in_fech!K75/RES_summary!K$21</f>
        <v>0</v>
      </c>
      <c r="L75" s="177">
        <f>RES_hhdet_in_fech!L75/RES_summary!L$21</f>
        <v>14.767983927709876</v>
      </c>
      <c r="M75" s="177">
        <f>RES_hhdet_in_fech!M75/RES_summary!M$21</f>
        <v>15.631369931046978</v>
      </c>
      <c r="N75" s="177">
        <f>RES_hhdet_in_fech!N75/RES_summary!N$21</f>
        <v>15.376279732365388</v>
      </c>
      <c r="O75" s="177">
        <f>RES_hhdet_in_fech!O75/RES_summary!O$21</f>
        <v>0</v>
      </c>
      <c r="P75" s="177">
        <f>RES_hhdet_in_fech!P75/RES_summary!P$21</f>
        <v>16.150741935603865</v>
      </c>
      <c r="Q75" s="177">
        <f>RES_hhdet_in_fech!Q75/RES_summary!Q$21</f>
        <v>15.303514195263336</v>
      </c>
    </row>
    <row r="76" spans="1:17" ht="12" customHeight="1" x14ac:dyDescent="0.25">
      <c r="A76" s="148" t="s">
        <v>59</v>
      </c>
      <c r="B76" s="156"/>
      <c r="C76" s="177">
        <f>RES_hhdet_in_fech!C76/RES_summary!C$21</f>
        <v>5.8168872729382608</v>
      </c>
      <c r="D76" s="177">
        <f>RES_hhdet_in_fech!D76/RES_summary!D$21</f>
        <v>5.8378643080536534</v>
      </c>
      <c r="E76" s="177">
        <f>RES_hhdet_in_fech!E76/RES_summary!E$21</f>
        <v>5.8079562729055363</v>
      </c>
      <c r="F76" s="177">
        <f>RES_hhdet_in_fech!F76/RES_summary!F$21</f>
        <v>5.7672394300779786</v>
      </c>
      <c r="G76" s="177">
        <f>RES_hhdet_in_fech!G76/RES_summary!G$21</f>
        <v>5.8071411314536485</v>
      </c>
      <c r="H76" s="177">
        <f>RES_hhdet_in_fech!H76/RES_summary!H$21</f>
        <v>5.703120902272218</v>
      </c>
      <c r="I76" s="177">
        <f>RES_hhdet_in_fech!I76/RES_summary!I$21</f>
        <v>5.6510088076911345</v>
      </c>
      <c r="J76" s="177">
        <f>RES_hhdet_in_fech!J76/RES_summary!J$21</f>
        <v>5.5652866384967021</v>
      </c>
      <c r="K76" s="177">
        <f>RES_hhdet_in_fech!K76/RES_summary!K$21</f>
        <v>0</v>
      </c>
      <c r="L76" s="177">
        <f>RES_hhdet_in_fech!L76/RES_summary!L$21</f>
        <v>5.5551069703544576</v>
      </c>
      <c r="M76" s="177">
        <f>RES_hhdet_in_fech!M76/RES_summary!M$21</f>
        <v>5.3731269543935429</v>
      </c>
      <c r="N76" s="177">
        <f>RES_hhdet_in_fech!N76/RES_summary!N$21</f>
        <v>5.4203293298423079</v>
      </c>
      <c r="O76" s="177">
        <f>RES_hhdet_in_fech!O76/RES_summary!O$21</f>
        <v>0</v>
      </c>
      <c r="P76" s="177">
        <f>RES_hhdet_in_fech!P76/RES_summary!P$21</f>
        <v>5.2840198817291828</v>
      </c>
      <c r="Q76" s="177">
        <f>RES_hhdet_in_fech!Q76/RES_summary!Q$21</f>
        <v>5.3178716534652812</v>
      </c>
    </row>
    <row r="77" spans="1:17" ht="12" customHeight="1" x14ac:dyDescent="0.25">
      <c r="A77" s="158" t="s">
        <v>62</v>
      </c>
      <c r="B77" s="157"/>
      <c r="C77" s="178">
        <f>RES_hhdet_in_fech!C77/RES_summary!C$21</f>
        <v>11.950182243066859</v>
      </c>
      <c r="D77" s="178">
        <f>RES_hhdet_in_fech!D77/RES_summary!D$21</f>
        <v>10.999128642058965</v>
      </c>
      <c r="E77" s="178">
        <f>RES_hhdet_in_fech!E77/RES_summary!E$21</f>
        <v>12.164253848943227</v>
      </c>
      <c r="F77" s="178">
        <f>RES_hhdet_in_fech!F77/RES_summary!F$21</f>
        <v>11.96665002819797</v>
      </c>
      <c r="G77" s="178">
        <f>RES_hhdet_in_fech!G77/RES_summary!G$21</f>
        <v>10.497806539014229</v>
      </c>
      <c r="H77" s="178">
        <f>RES_hhdet_in_fech!H77/RES_summary!H$21</f>
        <v>11.310694550144092</v>
      </c>
      <c r="I77" s="178">
        <f>RES_hhdet_in_fech!I77/RES_summary!I$21</f>
        <v>10.609204769453685</v>
      </c>
      <c r="J77" s="178">
        <f>RES_hhdet_in_fech!J77/RES_summary!J$21</f>
        <v>10.660888056269888</v>
      </c>
      <c r="K77" s="178">
        <f>RES_hhdet_in_fech!K77/RES_summary!K$21</f>
        <v>10.958177738155682</v>
      </c>
      <c r="L77" s="178">
        <f>RES_hhdet_in_fech!L77/RES_summary!L$21</f>
        <v>10.787698965740583</v>
      </c>
      <c r="M77" s="178">
        <f>RES_hhdet_in_fech!M77/RES_summary!M$21</f>
        <v>10.149786917493733</v>
      </c>
      <c r="N77" s="178">
        <f>RES_hhdet_in_fech!N77/RES_summary!N$21</f>
        <v>10.47338766306518</v>
      </c>
      <c r="O77" s="178">
        <f>RES_hhdet_in_fech!O77/RES_summary!O$21</f>
        <v>10.449799328675171</v>
      </c>
      <c r="P77" s="178">
        <f>RES_hhdet_in_fech!P77/RES_summary!P$21</f>
        <v>10.050176656956442</v>
      </c>
      <c r="Q77" s="178">
        <f>RES_hhdet_in_fech!Q77/RES_summary!Q$21</f>
        <v>10.188867847794613</v>
      </c>
    </row>
    <row r="78" spans="1:17" ht="12" customHeight="1" x14ac:dyDescent="0.25">
      <c r="A78" s="23" t="s">
        <v>109</v>
      </c>
      <c r="B78" s="156"/>
      <c r="C78" s="177">
        <f>RES_hhdet_in_fech!C78/RES_summary!C$21</f>
        <v>12.223690780833934</v>
      </c>
      <c r="D78" s="177">
        <f>RES_hhdet_in_fech!D78/RES_summary!D$21</f>
        <v>12.160125639980965</v>
      </c>
      <c r="E78" s="177">
        <f>RES_hhdet_in_fech!E78/RES_summary!E$21</f>
        <v>12.164253848943227</v>
      </c>
      <c r="F78" s="177">
        <f>RES_hhdet_in_fech!F78/RES_summary!F$21</f>
        <v>11.96665002819797</v>
      </c>
      <c r="G78" s="177">
        <f>RES_hhdet_in_fech!G78/RES_summary!G$21</f>
        <v>11.661869736113559</v>
      </c>
      <c r="H78" s="177">
        <f>RES_hhdet_in_fech!H78/RES_summary!H$21</f>
        <v>11.455328703756104</v>
      </c>
      <c r="I78" s="177">
        <f>RES_hhdet_in_fech!I78/RES_summary!I$21</f>
        <v>10.992871800533184</v>
      </c>
      <c r="J78" s="177">
        <f>RES_hhdet_in_fech!J78/RES_summary!J$21</f>
        <v>10.894928440571121</v>
      </c>
      <c r="K78" s="177">
        <f>RES_hhdet_in_fech!K78/RES_summary!K$21</f>
        <v>10.958177738155682</v>
      </c>
      <c r="L78" s="177">
        <f>RES_hhdet_in_fech!L78/RES_summary!L$21</f>
        <v>10.928313346570087</v>
      </c>
      <c r="M78" s="177">
        <f>RES_hhdet_in_fech!M78/RES_summary!M$21</f>
        <v>10.494494159264834</v>
      </c>
      <c r="N78" s="177">
        <f>RES_hhdet_in_fech!N78/RES_summary!N$21</f>
        <v>10.47338766306518</v>
      </c>
      <c r="O78" s="177">
        <f>RES_hhdet_in_fech!O78/RES_summary!O$21</f>
        <v>10.449799328675171</v>
      </c>
      <c r="P78" s="177">
        <f>RES_hhdet_in_fech!P78/RES_summary!P$21</f>
        <v>10.329321532969368</v>
      </c>
      <c r="Q78" s="177">
        <f>RES_hhdet_in_fech!Q78/RES_summary!Q$21</f>
        <v>10.188867847794613</v>
      </c>
    </row>
    <row r="79" spans="1:17" ht="12" customHeight="1" x14ac:dyDescent="0.25">
      <c r="A79" s="29" t="s">
        <v>140</v>
      </c>
      <c r="B79" s="57"/>
      <c r="C79" s="176">
        <f>RES_hhdet_in_fech!C79/RES_summary!C$21</f>
        <v>7.9027685875952809</v>
      </c>
      <c r="D79" s="176">
        <f>RES_hhdet_in_fech!D79/RES_summary!D$21</f>
        <v>7.9718901090366847</v>
      </c>
      <c r="E79" s="176">
        <f>RES_hhdet_in_fech!E79/RES_summary!E$21</f>
        <v>0</v>
      </c>
      <c r="F79" s="176">
        <f>RES_hhdet_in_fech!F79/RES_summary!F$21</f>
        <v>0</v>
      </c>
      <c r="G79" s="176">
        <f>RES_hhdet_in_fech!G79/RES_summary!G$21</f>
        <v>7.5477889873554682</v>
      </c>
      <c r="H79" s="176">
        <f>RES_hhdet_in_fech!H79/RES_summary!H$21</f>
        <v>7.3604221879622171</v>
      </c>
      <c r="I79" s="176">
        <f>RES_hhdet_in_fech!I79/RES_summary!I$21</f>
        <v>7.4809995086472032</v>
      </c>
      <c r="J79" s="176">
        <f>RES_hhdet_in_fech!J79/RES_summary!J$21</f>
        <v>7.1890015454421885</v>
      </c>
      <c r="K79" s="176">
        <f>RES_hhdet_in_fech!K79/RES_summary!K$21</f>
        <v>0</v>
      </c>
      <c r="L79" s="176">
        <f>RES_hhdet_in_fech!L79/RES_summary!L$21</f>
        <v>7.1680989032939637</v>
      </c>
      <c r="M79" s="176">
        <f>RES_hhdet_in_fech!M79/RES_summary!M$21</f>
        <v>7.2650400874515428</v>
      </c>
      <c r="N79" s="176">
        <f>RES_hhdet_in_fech!N79/RES_summary!N$21</f>
        <v>0</v>
      </c>
      <c r="O79" s="176">
        <f>RES_hhdet_in_fech!O79/RES_summary!O$21</f>
        <v>0</v>
      </c>
      <c r="P79" s="176">
        <f>RES_hhdet_in_fech!P79/RES_summary!P$21</f>
        <v>7.5483020295979673</v>
      </c>
      <c r="Q79" s="176">
        <f>RES_hhdet_in_fech!Q79/RES_summary!Q$21</f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84">
        <f>RES_hhdet_in_fech!C81/RES_summary!C$21</f>
        <v>236.51881908809597</v>
      </c>
      <c r="D81" s="184">
        <f>RES_hhdet_in_fech!D81/RES_summary!D$21</f>
        <v>221.43469174675644</v>
      </c>
      <c r="E81" s="184">
        <f>RES_hhdet_in_fech!E81/RES_summary!E$21</f>
        <v>218.64469548205503</v>
      </c>
      <c r="F81" s="184">
        <f>RES_hhdet_in_fech!F81/RES_summary!F$21</f>
        <v>199.90325484713253</v>
      </c>
      <c r="G81" s="184">
        <f>RES_hhdet_in_fech!G81/RES_summary!G$21</f>
        <v>209.15378261490201</v>
      </c>
      <c r="H81" s="184">
        <f>RES_hhdet_in_fech!H81/RES_summary!H$21</f>
        <v>191.37358896147953</v>
      </c>
      <c r="I81" s="184">
        <f>RES_hhdet_in_fech!I81/RES_summary!I$21</f>
        <v>185.62902129991687</v>
      </c>
      <c r="J81" s="184">
        <f>RES_hhdet_in_fech!J81/RES_summary!J$21</f>
        <v>185.98604813252288</v>
      </c>
      <c r="K81" s="184">
        <f>RES_hhdet_in_fech!K81/RES_summary!K$21</f>
        <v>179.00584341836711</v>
      </c>
      <c r="L81" s="184">
        <f>RES_hhdet_in_fech!L81/RES_summary!L$21</f>
        <v>192.22983400763587</v>
      </c>
      <c r="M81" s="184">
        <f>RES_hhdet_in_fech!M81/RES_summary!M$21</f>
        <v>177.36024112925281</v>
      </c>
      <c r="N81" s="184">
        <f>RES_hhdet_in_fech!N81/RES_summary!N$21</f>
        <v>181.63767994464706</v>
      </c>
      <c r="O81" s="184">
        <f>RES_hhdet_in_fech!O81/RES_summary!O$21</f>
        <v>197.03048613304952</v>
      </c>
      <c r="P81" s="184">
        <f>RES_hhdet_in_fech!P81/RES_summary!P$21</f>
        <v>166.63719628834849</v>
      </c>
      <c r="Q81" s="184">
        <f>RES_hhdet_in_fech!Q81/RES_summary!Q$21</f>
        <v>174.39789645145419</v>
      </c>
    </row>
    <row r="82" spans="1:17" ht="12.95" customHeight="1" x14ac:dyDescent="0.25">
      <c r="A82" s="158" t="s">
        <v>65</v>
      </c>
      <c r="B82" s="157"/>
      <c r="C82" s="178">
        <f>RES_hhdet_in_fech!C82/RES_summary!C$21</f>
        <v>193.77997764614412</v>
      </c>
      <c r="D82" s="178">
        <f>RES_hhdet_in_fech!D82/RES_summary!D$21</f>
        <v>179.72235972759938</v>
      </c>
      <c r="E82" s="178">
        <f>RES_hhdet_in_fech!E82/RES_summary!E$21</f>
        <v>178.02629409834788</v>
      </c>
      <c r="F82" s="178">
        <f>RES_hhdet_in_fech!F82/RES_summary!F$21</f>
        <v>160.93489263829417</v>
      </c>
      <c r="G82" s="178">
        <f>RES_hhdet_in_fech!G82/RES_summary!G$21</f>
        <v>168.84034931975015</v>
      </c>
      <c r="H82" s="178">
        <f>RES_hhdet_in_fech!H82/RES_summary!H$21</f>
        <v>154.77763783510025</v>
      </c>
      <c r="I82" s="178">
        <f>RES_hhdet_in_fech!I82/RES_summary!I$21</f>
        <v>146.49327421100472</v>
      </c>
      <c r="J82" s="178">
        <f>RES_hhdet_in_fech!J82/RES_summary!J$21</f>
        <v>148.38198792615933</v>
      </c>
      <c r="K82" s="178">
        <f>RES_hhdet_in_fech!K82/RES_summary!K$21</f>
        <v>142.30106561378264</v>
      </c>
      <c r="L82" s="178">
        <f>RES_hhdet_in_fech!L82/RES_summary!L$21</f>
        <v>158.11190766324216</v>
      </c>
      <c r="M82" s="178">
        <f>RES_hhdet_in_fech!M82/RES_summary!M$21</f>
        <v>141.97730343440563</v>
      </c>
      <c r="N82" s="178">
        <f>RES_hhdet_in_fech!N82/RES_summary!N$21</f>
        <v>146.88372680016181</v>
      </c>
      <c r="O82" s="178">
        <f>RES_hhdet_in_fech!O82/RES_summary!O$21</f>
        <v>161.36357332024872</v>
      </c>
      <c r="P82" s="178">
        <f>RES_hhdet_in_fech!P82/RES_summary!P$21</f>
        <v>130.92615798047677</v>
      </c>
      <c r="Q82" s="178">
        <f>RES_hhdet_in_fech!Q82/RES_summary!Q$21</f>
        <v>140.04935930150117</v>
      </c>
    </row>
    <row r="83" spans="1:17" ht="12" customHeight="1" x14ac:dyDescent="0.25">
      <c r="A83" s="23" t="s">
        <v>157</v>
      </c>
      <c r="B83" s="156"/>
      <c r="C83" s="177">
        <f>RES_hhdet_in_fech!C83/RES_summary!C$21</f>
        <v>192.77791307905531</v>
      </c>
      <c r="D83" s="177">
        <f>RES_hhdet_in_fech!D83/RES_summary!D$21</f>
        <v>178.66217014970127</v>
      </c>
      <c r="E83" s="177">
        <f>RES_hhdet_in_fech!E83/RES_summary!E$21</f>
        <v>176.96548127157027</v>
      </c>
      <c r="F83" s="177">
        <f>RES_hhdet_in_fech!F83/RES_summary!F$21</f>
        <v>160.13900399097935</v>
      </c>
      <c r="G83" s="177">
        <f>RES_hhdet_in_fech!G83/RES_summary!G$21</f>
        <v>168.01516994804973</v>
      </c>
      <c r="H83" s="177">
        <f>RES_hhdet_in_fech!H83/RES_summary!H$21</f>
        <v>154.17064763855586</v>
      </c>
      <c r="I83" s="177">
        <f>RES_hhdet_in_fech!I83/RES_summary!I$21</f>
        <v>145.39621340344189</v>
      </c>
      <c r="J83" s="177">
        <f>RES_hhdet_in_fech!J83/RES_summary!J$21</f>
        <v>147.61223667526951</v>
      </c>
      <c r="K83" s="177">
        <f>RES_hhdet_in_fech!K83/RES_summary!K$21</f>
        <v>141.45488947254208</v>
      </c>
      <c r="L83" s="177">
        <f>RES_hhdet_in_fech!L83/RES_summary!L$21</f>
        <v>157.27037828327155</v>
      </c>
      <c r="M83" s="177">
        <f>RES_hhdet_in_fech!M83/RES_summary!M$21</f>
        <v>141.0843587285257</v>
      </c>
      <c r="N83" s="177">
        <f>RES_hhdet_in_fech!N83/RES_summary!N$21</f>
        <v>145.85472366891619</v>
      </c>
      <c r="O83" s="177">
        <f>RES_hhdet_in_fech!O83/RES_summary!O$21</f>
        <v>160.81919884155425</v>
      </c>
      <c r="P83" s="177">
        <f>RES_hhdet_in_fech!P83/RES_summary!P$21</f>
        <v>129.72208806238851</v>
      </c>
      <c r="Q83" s="177">
        <f>RES_hhdet_in_fech!Q83/RES_summary!Q$21</f>
        <v>139.12934049178816</v>
      </c>
    </row>
    <row r="84" spans="1:17" ht="12" customHeight="1" x14ac:dyDescent="0.25">
      <c r="A84" s="23" t="s">
        <v>60</v>
      </c>
      <c r="B84" s="156"/>
      <c r="C84" s="177">
        <f>RES_hhdet_in_fech!C84/RES_summary!C$21</f>
        <v>1.0020645670888169</v>
      </c>
      <c r="D84" s="177">
        <f>RES_hhdet_in_fech!D84/RES_summary!D$21</f>
        <v>1.0601895778980996</v>
      </c>
      <c r="E84" s="177">
        <f>RES_hhdet_in_fech!E84/RES_summary!E$21</f>
        <v>1.0608128267775774</v>
      </c>
      <c r="F84" s="177">
        <f>RES_hhdet_in_fech!F84/RES_summary!F$21</f>
        <v>0.79588864731480635</v>
      </c>
      <c r="G84" s="177">
        <f>RES_hhdet_in_fech!G84/RES_summary!G$21</f>
        <v>0.82517937170045264</v>
      </c>
      <c r="H84" s="177">
        <f>RES_hhdet_in_fech!H84/RES_summary!H$21</f>
        <v>0.60699019654438635</v>
      </c>
      <c r="I84" s="177">
        <f>RES_hhdet_in_fech!I84/RES_summary!I$21</f>
        <v>1.0970608075628157</v>
      </c>
      <c r="J84" s="177">
        <f>RES_hhdet_in_fech!J84/RES_summary!J$21</f>
        <v>0.76975125088982688</v>
      </c>
      <c r="K84" s="177">
        <f>RES_hhdet_in_fech!K84/RES_summary!K$21</f>
        <v>0.8461761412405695</v>
      </c>
      <c r="L84" s="177">
        <f>RES_hhdet_in_fech!L84/RES_summary!L$21</f>
        <v>0.84152937997061372</v>
      </c>
      <c r="M84" s="177">
        <f>RES_hhdet_in_fech!M84/RES_summary!M$21</f>
        <v>0.89294470587993879</v>
      </c>
      <c r="N84" s="177">
        <f>RES_hhdet_in_fech!N84/RES_summary!N$21</f>
        <v>1.0290031312456072</v>
      </c>
      <c r="O84" s="177">
        <f>RES_hhdet_in_fech!O84/RES_summary!O$21</f>
        <v>0.54437447869445055</v>
      </c>
      <c r="P84" s="177">
        <f>RES_hhdet_in_fech!P84/RES_summary!P$21</f>
        <v>1.2040699180882524</v>
      </c>
      <c r="Q84" s="177">
        <f>RES_hhdet_in_fech!Q84/RES_summary!Q$21</f>
        <v>0.92001880971303174</v>
      </c>
    </row>
    <row r="85" spans="1:17" ht="12.95" customHeight="1" x14ac:dyDescent="0.25">
      <c r="A85" s="158" t="s">
        <v>112</v>
      </c>
      <c r="B85" s="157"/>
      <c r="C85" s="178">
        <f>RES_hhdet_in_fech!C85/RES_summary!C$21</f>
        <v>7.0255696661120606</v>
      </c>
      <c r="D85" s="178">
        <f>RES_hhdet_in_fech!D85/RES_summary!D$21</f>
        <v>6.7276276372770178</v>
      </c>
      <c r="E85" s="178">
        <f>RES_hhdet_in_fech!E85/RES_summary!E$21</f>
        <v>6.5040410434828351</v>
      </c>
      <c r="F85" s="178">
        <f>RES_hhdet_in_fech!F85/RES_summary!F$21</f>
        <v>6.2146827350440779</v>
      </c>
      <c r="G85" s="178">
        <f>RES_hhdet_in_fech!G85/RES_summary!G$21</f>
        <v>6.0121296360556178</v>
      </c>
      <c r="H85" s="178">
        <f>RES_hhdet_in_fech!H85/RES_summary!H$21</f>
        <v>5.6399537058113012</v>
      </c>
      <c r="I85" s="178">
        <f>RES_hhdet_in_fech!I85/RES_summary!I$21</f>
        <v>5.7134081514954511</v>
      </c>
      <c r="J85" s="178">
        <f>RES_hhdet_in_fech!J85/RES_summary!J$21</f>
        <v>5.4038316064622318</v>
      </c>
      <c r="K85" s="178">
        <f>RES_hhdet_in_fech!K85/RES_summary!K$21</f>
        <v>5.1399883268830973</v>
      </c>
      <c r="L85" s="178">
        <f>RES_hhdet_in_fech!L85/RES_summary!L$21</f>
        <v>4.6677425956038636</v>
      </c>
      <c r="M85" s="178">
        <f>RES_hhdet_in_fech!M85/RES_summary!M$21</f>
        <v>4.3670897710096908</v>
      </c>
      <c r="N85" s="178">
        <f>RES_hhdet_in_fech!N85/RES_summary!N$21</f>
        <v>4.1656847998916549</v>
      </c>
      <c r="O85" s="178">
        <f>RES_hhdet_in_fech!O85/RES_summary!O$21</f>
        <v>4.122633331257342</v>
      </c>
      <c r="P85" s="178">
        <f>RES_hhdet_in_fech!P85/RES_summary!P$21</f>
        <v>4.0252408822822163</v>
      </c>
      <c r="Q85" s="178">
        <f>RES_hhdet_in_fech!Q85/RES_summary!Q$21</f>
        <v>4.0802070279762281</v>
      </c>
    </row>
    <row r="86" spans="1:17" ht="12" customHeight="1" x14ac:dyDescent="0.25">
      <c r="A86" s="23" t="s">
        <v>60</v>
      </c>
      <c r="B86" s="156"/>
      <c r="C86" s="177">
        <f>RES_hhdet_in_fech!C86/RES_summary!C$21</f>
        <v>7.0255696661120606</v>
      </c>
      <c r="D86" s="177">
        <f>RES_hhdet_in_fech!D86/RES_summary!D$21</f>
        <v>6.7276276372770178</v>
      </c>
      <c r="E86" s="177">
        <f>RES_hhdet_in_fech!E86/RES_summary!E$21</f>
        <v>6.5040410434828351</v>
      </c>
      <c r="F86" s="177">
        <f>RES_hhdet_in_fech!F86/RES_summary!F$21</f>
        <v>6.2146827350440779</v>
      </c>
      <c r="G86" s="177">
        <f>RES_hhdet_in_fech!G86/RES_summary!G$21</f>
        <v>6.0121296360556178</v>
      </c>
      <c r="H86" s="177">
        <f>RES_hhdet_in_fech!H86/RES_summary!H$21</f>
        <v>5.6399537058113012</v>
      </c>
      <c r="I86" s="177">
        <f>RES_hhdet_in_fech!I86/RES_summary!I$21</f>
        <v>5.7134081514954511</v>
      </c>
      <c r="J86" s="177">
        <f>RES_hhdet_in_fech!J86/RES_summary!J$21</f>
        <v>5.4038316064622318</v>
      </c>
      <c r="K86" s="177">
        <f>RES_hhdet_in_fech!K86/RES_summary!K$21</f>
        <v>5.1399883268830973</v>
      </c>
      <c r="L86" s="177">
        <f>RES_hhdet_in_fech!L86/RES_summary!L$21</f>
        <v>4.6677425956038636</v>
      </c>
      <c r="M86" s="177">
        <f>RES_hhdet_in_fech!M86/RES_summary!M$21</f>
        <v>4.3670897710096908</v>
      </c>
      <c r="N86" s="177">
        <f>RES_hhdet_in_fech!N86/RES_summary!N$21</f>
        <v>4.1656847998916549</v>
      </c>
      <c r="O86" s="177">
        <f>RES_hhdet_in_fech!O86/RES_summary!O$21</f>
        <v>4.122633331257342</v>
      </c>
      <c r="P86" s="177">
        <f>RES_hhdet_in_fech!P86/RES_summary!P$21</f>
        <v>4.0252408822822163</v>
      </c>
      <c r="Q86" s="177">
        <f>RES_hhdet_in_fech!Q86/RES_summary!Q$21</f>
        <v>4.0802070279762281</v>
      </c>
    </row>
    <row r="87" spans="1:17" ht="12" customHeight="1" x14ac:dyDescent="0.25">
      <c r="A87" s="158" t="s">
        <v>63</v>
      </c>
      <c r="B87" s="157"/>
      <c r="C87" s="178">
        <f>RES_hhdet_in_fech!C87/RES_summary!C$21</f>
        <v>27.081514634730404</v>
      </c>
      <c r="D87" s="178">
        <f>RES_hhdet_in_fech!D87/RES_summary!D$21</f>
        <v>26.679588486530353</v>
      </c>
      <c r="E87" s="178">
        <f>RES_hhdet_in_fech!E87/RES_summary!E$21</f>
        <v>25.544879531111384</v>
      </c>
      <c r="F87" s="178">
        <f>RES_hhdet_in_fech!F87/RES_summary!F$21</f>
        <v>24.639947516801172</v>
      </c>
      <c r="G87" s="178">
        <f>RES_hhdet_in_fech!G87/RES_summary!G$21</f>
        <v>26.592926226693603</v>
      </c>
      <c r="H87" s="178">
        <f>RES_hhdet_in_fech!H87/RES_summary!H$21</f>
        <v>23.38801658264488</v>
      </c>
      <c r="I87" s="178">
        <f>RES_hhdet_in_fech!I87/RES_summary!I$21</f>
        <v>25.578242641797171</v>
      </c>
      <c r="J87" s="178">
        <f>RES_hhdet_in_fech!J87/RES_summary!J$21</f>
        <v>24.666735341753864</v>
      </c>
      <c r="K87" s="178">
        <f>RES_hhdet_in_fech!K87/RES_summary!K$21</f>
        <v>23.874335874561996</v>
      </c>
      <c r="L87" s="178">
        <f>RES_hhdet_in_fech!L87/RES_summary!L$21</f>
        <v>22.057405372566215</v>
      </c>
      <c r="M87" s="178">
        <f>RES_hhdet_in_fech!M87/RES_summary!M$21</f>
        <v>23.639562289531778</v>
      </c>
      <c r="N87" s="178">
        <f>RES_hhdet_in_fech!N87/RES_summary!N$21</f>
        <v>22.642466035125878</v>
      </c>
      <c r="O87" s="178">
        <f>RES_hhdet_in_fech!O87/RES_summary!O$21</f>
        <v>24.145624633555361</v>
      </c>
      <c r="P87" s="178">
        <f>RES_hhdet_in_fech!P87/RES_summary!P$21</f>
        <v>23.946413700473901</v>
      </c>
      <c r="Q87" s="178">
        <f>RES_hhdet_in_fech!Q87/RES_summary!Q$21</f>
        <v>22.414387922747455</v>
      </c>
    </row>
    <row r="88" spans="1:17" ht="12" customHeight="1" x14ac:dyDescent="0.25">
      <c r="A88" s="167" t="s">
        <v>156</v>
      </c>
      <c r="B88" s="132"/>
      <c r="C88" s="183">
        <f>RES_hhdet_in_fech!C88/RES_summary!C$21</f>
        <v>33.724961534244649</v>
      </c>
      <c r="D88" s="183">
        <f>RES_hhdet_in_fech!D88/RES_summary!D$21</f>
        <v>33.402493566460478</v>
      </c>
      <c r="E88" s="183">
        <f>RES_hhdet_in_fech!E88/RES_summary!E$21</f>
        <v>32.90527462286844</v>
      </c>
      <c r="F88" s="183">
        <f>RES_hhdet_in_fech!F88/RES_summary!F$21</f>
        <v>32.426549243135973</v>
      </c>
      <c r="G88" s="183">
        <f>RES_hhdet_in_fech!G88/RES_summary!G$21</f>
        <v>0</v>
      </c>
      <c r="H88" s="183">
        <f>RES_hhdet_in_fech!H88/RES_summary!H$21</f>
        <v>0</v>
      </c>
      <c r="I88" s="183">
        <f>RES_hhdet_in_fech!I88/RES_summary!I$21</f>
        <v>30.872202626773174</v>
      </c>
      <c r="J88" s="183">
        <f>RES_hhdet_in_fech!J88/RES_summary!J$21</f>
        <v>30.336085589513754</v>
      </c>
      <c r="K88" s="183">
        <f>RES_hhdet_in_fech!K88/RES_summary!K$21</f>
        <v>0</v>
      </c>
      <c r="L88" s="183">
        <f>RES_hhdet_in_fech!L88/RES_summary!L$21</f>
        <v>0</v>
      </c>
      <c r="M88" s="183">
        <f>RES_hhdet_in_fech!M88/RES_summary!M$21</f>
        <v>0</v>
      </c>
      <c r="N88" s="183">
        <f>RES_hhdet_in_fech!N88/RES_summary!N$21</f>
        <v>0</v>
      </c>
      <c r="O88" s="183">
        <f>RES_hhdet_in_fech!O88/RES_summary!O$21</f>
        <v>0</v>
      </c>
      <c r="P88" s="183">
        <f>RES_hhdet_in_fech!P88/RES_summary!P$21</f>
        <v>29.056383536636737</v>
      </c>
      <c r="Q88" s="183">
        <f>RES_hhdet_in_fech!Q88/RES_summary!Q$21</f>
        <v>28.596377992243216</v>
      </c>
    </row>
    <row r="89" spans="1:17" ht="12" customHeight="1" x14ac:dyDescent="0.25">
      <c r="A89" s="167" t="s">
        <v>155</v>
      </c>
      <c r="B89" s="132"/>
      <c r="C89" s="183">
        <f>RES_hhdet_in_fech!C89/RES_summary!C$21</f>
        <v>28.018623094980299</v>
      </c>
      <c r="D89" s="183">
        <f>RES_hhdet_in_fech!D89/RES_summary!D$21</f>
        <v>27.860450095730307</v>
      </c>
      <c r="E89" s="183">
        <f>RES_hhdet_in_fech!E89/RES_summary!E$21</f>
        <v>27.641993038824619</v>
      </c>
      <c r="F89" s="183">
        <f>RES_hhdet_in_fech!F89/RES_summary!F$21</f>
        <v>27.431608206087073</v>
      </c>
      <c r="G89" s="183">
        <f>RES_hhdet_in_fech!G89/RES_summary!G$21</f>
        <v>27.787602558318962</v>
      </c>
      <c r="H89" s="183">
        <f>RES_hhdet_in_fech!H89/RES_summary!H$21</f>
        <v>27.188147947848154</v>
      </c>
      <c r="I89" s="183">
        <f>RES_hhdet_in_fech!I89/RES_summary!I$21</f>
        <v>26.647316654135892</v>
      </c>
      <c r="J89" s="183">
        <f>RES_hhdet_in_fech!J89/RES_summary!J$21</f>
        <v>26.154476723626612</v>
      </c>
      <c r="K89" s="183">
        <f>RES_hhdet_in_fech!K89/RES_summary!K$21</f>
        <v>25.977484918005121</v>
      </c>
      <c r="L89" s="183">
        <f>RES_hhdet_in_fech!L89/RES_summary!L$21</f>
        <v>25.424384939437733</v>
      </c>
      <c r="M89" s="183">
        <f>RES_hhdet_in_fech!M89/RES_summary!M$21</f>
        <v>25.460395634930517</v>
      </c>
      <c r="N89" s="183">
        <f>RES_hhdet_in_fech!N89/RES_summary!N$21</f>
        <v>25.03899938785257</v>
      </c>
      <c r="O89" s="183">
        <f>RES_hhdet_in_fech!O89/RES_summary!O$21</f>
        <v>24.516097057733209</v>
      </c>
      <c r="P89" s="183">
        <f>RES_hhdet_in_fech!P89/RES_summary!P$21</f>
        <v>24.623220349831108</v>
      </c>
      <c r="Q89" s="183">
        <f>RES_hhdet_in_fech!Q89/RES_summary!Q$21</f>
        <v>24.180033863890941</v>
      </c>
    </row>
    <row r="90" spans="1:17" ht="12" customHeight="1" x14ac:dyDescent="0.25">
      <c r="A90" s="166" t="s">
        <v>55</v>
      </c>
      <c r="B90" s="165"/>
      <c r="C90" s="182">
        <f>RES_hhdet_in_fech!C90/RES_summary!C$21</f>
        <v>22.447365937714682</v>
      </c>
      <c r="D90" s="182">
        <f>RES_hhdet_in_fech!D90/RES_summary!D$21</f>
        <v>22.273968152882951</v>
      </c>
      <c r="E90" s="182">
        <f>RES_hhdet_in_fech!E90/RES_summary!E$21</f>
        <v>22.053173041580443</v>
      </c>
      <c r="F90" s="182">
        <f>RES_hhdet_in_fech!F90/RES_summary!F$21</f>
        <v>21.843703443953135</v>
      </c>
      <c r="G90" s="182">
        <f>RES_hhdet_in_fech!G90/RES_summary!G$21</f>
        <v>22.09080697287526</v>
      </c>
      <c r="H90" s="182">
        <f>RES_hhdet_in_fech!H90/RES_summary!H$21</f>
        <v>21.579266209728512</v>
      </c>
      <c r="I90" s="182">
        <f>RES_hhdet_in_fech!I90/RES_summary!I$21</f>
        <v>21.118032944277815</v>
      </c>
      <c r="J90" s="182">
        <f>RES_hhdet_in_fech!J90/RES_summary!J$21</f>
        <v>20.692849990239786</v>
      </c>
      <c r="K90" s="182">
        <f>RES_hhdet_in_fech!K90/RES_summary!K$21</f>
        <v>20.520013875505462</v>
      </c>
      <c r="L90" s="182">
        <f>RES_hhdet_in_fech!L90/RES_summary!L$21</f>
        <v>19.957474121862894</v>
      </c>
      <c r="M90" s="182">
        <f>RES_hhdet_in_fech!M90/RES_summary!M$21</f>
        <v>20.160180641739259</v>
      </c>
      <c r="N90" s="182">
        <f>RES_hhdet_in_fech!N90/RES_summary!N$21</f>
        <v>19.710372147793329</v>
      </c>
      <c r="O90" s="182">
        <f>RES_hhdet_in_fech!O90/RES_summary!O$21</f>
        <v>19.132208861472744</v>
      </c>
      <c r="P90" s="182">
        <f>RES_hhdet_in_fech!P90/RES_summary!P$21</f>
        <v>19.426969381318802</v>
      </c>
      <c r="Q90" s="182">
        <f>RES_hhdet_in_fech!Q90/RES_summary!Q$21</f>
        <v>18.93282613222765</v>
      </c>
    </row>
    <row r="91" spans="1:17" ht="12" customHeight="1" x14ac:dyDescent="0.25">
      <c r="A91" s="147" t="s">
        <v>59</v>
      </c>
      <c r="B91" s="164"/>
      <c r="C91" s="181">
        <f>RES_hhdet_in_fech!C91/RES_summary!C$21</f>
        <v>5.5712571572656175</v>
      </c>
      <c r="D91" s="181">
        <f>RES_hhdet_in_fech!D91/RES_summary!D$21</f>
        <v>5.5864819428473576</v>
      </c>
      <c r="E91" s="181">
        <f>RES_hhdet_in_fech!E91/RES_summary!E$21</f>
        <v>5.5888199972441752</v>
      </c>
      <c r="F91" s="181">
        <f>RES_hhdet_in_fech!F91/RES_summary!F$21</f>
        <v>5.5879047621339346</v>
      </c>
      <c r="G91" s="181">
        <f>RES_hhdet_in_fech!G91/RES_summary!G$21</f>
        <v>5.6967955854437022</v>
      </c>
      <c r="H91" s="181">
        <f>RES_hhdet_in_fech!H91/RES_summary!H$21</f>
        <v>5.6088817381196412</v>
      </c>
      <c r="I91" s="181">
        <f>RES_hhdet_in_fech!I91/RES_summary!I$21</f>
        <v>5.5292837098580758</v>
      </c>
      <c r="J91" s="181">
        <f>RES_hhdet_in_fech!J91/RES_summary!J$21</f>
        <v>5.4616267333868311</v>
      </c>
      <c r="K91" s="181">
        <f>RES_hhdet_in_fech!K91/RES_summary!K$21</f>
        <v>5.4574710424996589</v>
      </c>
      <c r="L91" s="181">
        <f>RES_hhdet_in_fech!L91/RES_summary!L$21</f>
        <v>5.4669108175748438</v>
      </c>
      <c r="M91" s="181">
        <f>RES_hhdet_in_fech!M91/RES_summary!M$21</f>
        <v>5.300214993191255</v>
      </c>
      <c r="N91" s="181">
        <f>RES_hhdet_in_fech!N91/RES_summary!N$21</f>
        <v>5.3286272400592383</v>
      </c>
      <c r="O91" s="181">
        <f>RES_hhdet_in_fech!O91/RES_summary!O$21</f>
        <v>5.3838881962604574</v>
      </c>
      <c r="P91" s="181">
        <f>RES_hhdet_in_fech!P91/RES_summary!P$21</f>
        <v>5.1962509685123042</v>
      </c>
      <c r="Q91" s="181">
        <f>RES_hhdet_in_fech!Q91/RES_summary!Q$21</f>
        <v>5.2472077316632912</v>
      </c>
    </row>
    <row r="92" spans="1:17" ht="12" customHeight="1" x14ac:dyDescent="0.25">
      <c r="A92" s="163" t="s">
        <v>144</v>
      </c>
      <c r="B92" s="162"/>
      <c r="C92" s="180">
        <f>RES_hhdet_in_fech!C92/RES_summary!C$21</f>
        <v>0</v>
      </c>
      <c r="D92" s="180">
        <f>RES_hhdet_in_fech!D92/RES_summary!D$21</f>
        <v>0</v>
      </c>
      <c r="E92" s="180">
        <f>RES_hhdet_in_fech!E92/RES_summary!E$21</f>
        <v>0</v>
      </c>
      <c r="F92" s="180">
        <f>RES_hhdet_in_fech!F92/RES_summary!F$21</f>
        <v>0</v>
      </c>
      <c r="G92" s="180">
        <f>RES_hhdet_in_fech!G92/RES_summary!G$21</f>
        <v>0</v>
      </c>
      <c r="H92" s="180">
        <f>RES_hhdet_in_fech!H92/RES_summary!H$21</f>
        <v>0</v>
      </c>
      <c r="I92" s="180">
        <f>RES_hhdet_in_fech!I92/RES_summary!I$21</f>
        <v>0</v>
      </c>
      <c r="J92" s="180">
        <f>RES_hhdet_in_fech!J92/RES_summary!J$21</f>
        <v>0</v>
      </c>
      <c r="K92" s="180">
        <f>RES_hhdet_in_fech!K92/RES_summary!K$21</f>
        <v>0</v>
      </c>
      <c r="L92" s="180">
        <f>RES_hhdet_in_fech!L92/RES_summary!L$21</f>
        <v>0</v>
      </c>
      <c r="M92" s="180">
        <f>RES_hhdet_in_fech!M92/RES_summary!M$21</f>
        <v>0</v>
      </c>
      <c r="N92" s="180">
        <f>RES_hhdet_in_fech!N92/RES_summary!N$21</f>
        <v>0</v>
      </c>
      <c r="O92" s="180">
        <f>RES_hhdet_in_fech!O92/RES_summary!O$21</f>
        <v>0</v>
      </c>
      <c r="P92" s="180">
        <f>RES_hhdet_in_fech!P92/RES_summary!P$21</f>
        <v>0</v>
      </c>
      <c r="Q92" s="180">
        <f>RES_hhdet_in_fech!Q92/RES_summary!Q$21</f>
        <v>0</v>
      </c>
    </row>
    <row r="93" spans="1:17" ht="12" customHeight="1" x14ac:dyDescent="0.25">
      <c r="A93" s="161" t="s">
        <v>143</v>
      </c>
      <c r="B93" s="160"/>
      <c r="C93" s="179">
        <f>RES_hhdet_in_fech!C93/RES_summary!C$21</f>
        <v>0</v>
      </c>
      <c r="D93" s="179">
        <f>RES_hhdet_in_fech!D93/RES_summary!D$21</f>
        <v>0</v>
      </c>
      <c r="E93" s="179">
        <f>RES_hhdet_in_fech!E93/RES_summary!E$21</f>
        <v>0</v>
      </c>
      <c r="F93" s="179">
        <f>RES_hhdet_in_fech!F93/RES_summary!F$21</f>
        <v>0</v>
      </c>
      <c r="G93" s="179">
        <f>RES_hhdet_in_fech!G93/RES_summary!G$21</f>
        <v>0</v>
      </c>
      <c r="H93" s="179">
        <f>RES_hhdet_in_fech!H93/RES_summary!H$21</f>
        <v>0</v>
      </c>
      <c r="I93" s="179">
        <f>RES_hhdet_in_fech!I93/RES_summary!I$21</f>
        <v>0</v>
      </c>
      <c r="J93" s="179">
        <f>RES_hhdet_in_fech!J93/RES_summary!J$21</f>
        <v>0</v>
      </c>
      <c r="K93" s="179">
        <f>RES_hhdet_in_fech!K93/RES_summary!K$21</f>
        <v>0</v>
      </c>
      <c r="L93" s="179">
        <f>RES_hhdet_in_fech!L93/RES_summary!L$21</f>
        <v>0</v>
      </c>
      <c r="M93" s="179">
        <f>RES_hhdet_in_fech!M93/RES_summary!M$21</f>
        <v>0</v>
      </c>
      <c r="N93" s="179">
        <f>RES_hhdet_in_fech!N93/RES_summary!N$21</f>
        <v>0</v>
      </c>
      <c r="O93" s="179">
        <f>RES_hhdet_in_fech!O93/RES_summary!O$21</f>
        <v>0</v>
      </c>
      <c r="P93" s="179">
        <f>RES_hhdet_in_fech!P93/RES_summary!P$21</f>
        <v>0</v>
      </c>
      <c r="Q93" s="179">
        <f>RES_hhdet_in_fech!Q93/RES_summary!Q$21</f>
        <v>0</v>
      </c>
    </row>
    <row r="94" spans="1:17" ht="12" customHeight="1" x14ac:dyDescent="0.25">
      <c r="A94" s="148" t="s">
        <v>57</v>
      </c>
      <c r="B94" s="156"/>
      <c r="C94" s="177">
        <f>RES_hhdet_in_fech!C94/RES_summary!C$21</f>
        <v>0</v>
      </c>
      <c r="D94" s="177">
        <f>RES_hhdet_in_fech!D94/RES_summary!D$21</f>
        <v>0</v>
      </c>
      <c r="E94" s="177">
        <f>RES_hhdet_in_fech!E94/RES_summary!E$21</f>
        <v>0</v>
      </c>
      <c r="F94" s="177">
        <f>RES_hhdet_in_fech!F94/RES_summary!F$21</f>
        <v>0</v>
      </c>
      <c r="G94" s="177">
        <f>RES_hhdet_in_fech!G94/RES_summary!G$21</f>
        <v>0</v>
      </c>
      <c r="H94" s="177">
        <f>RES_hhdet_in_fech!H94/RES_summary!H$21</f>
        <v>0</v>
      </c>
      <c r="I94" s="177">
        <f>RES_hhdet_in_fech!I94/RES_summary!I$21</f>
        <v>0</v>
      </c>
      <c r="J94" s="177">
        <f>RES_hhdet_in_fech!J94/RES_summary!J$21</f>
        <v>0</v>
      </c>
      <c r="K94" s="177">
        <f>RES_hhdet_in_fech!K94/RES_summary!K$21</f>
        <v>0</v>
      </c>
      <c r="L94" s="177">
        <f>RES_hhdet_in_fech!L94/RES_summary!L$21</f>
        <v>0</v>
      </c>
      <c r="M94" s="177">
        <f>RES_hhdet_in_fech!M94/RES_summary!M$21</f>
        <v>0</v>
      </c>
      <c r="N94" s="177">
        <f>RES_hhdet_in_fech!N94/RES_summary!N$21</f>
        <v>0</v>
      </c>
      <c r="O94" s="177">
        <f>RES_hhdet_in_fech!O94/RES_summary!O$21</f>
        <v>0</v>
      </c>
      <c r="P94" s="177">
        <f>RES_hhdet_in_fech!P94/RES_summary!P$21</f>
        <v>0</v>
      </c>
      <c r="Q94" s="177">
        <f>RES_hhdet_in_fech!Q94/RES_summary!Q$21</f>
        <v>0</v>
      </c>
    </row>
    <row r="95" spans="1:17" ht="12" customHeight="1" x14ac:dyDescent="0.25">
      <c r="A95" s="148" t="s">
        <v>59</v>
      </c>
      <c r="B95" s="156"/>
      <c r="C95" s="177">
        <f>RES_hhdet_in_fech!C95/RES_summary!C$21</f>
        <v>0</v>
      </c>
      <c r="D95" s="177">
        <f>RES_hhdet_in_fech!D95/RES_summary!D$21</f>
        <v>0</v>
      </c>
      <c r="E95" s="177">
        <f>RES_hhdet_in_fech!E95/RES_summary!E$21</f>
        <v>0</v>
      </c>
      <c r="F95" s="177">
        <f>RES_hhdet_in_fech!F95/RES_summary!F$21</f>
        <v>0</v>
      </c>
      <c r="G95" s="177">
        <f>RES_hhdet_in_fech!G95/RES_summary!G$21</f>
        <v>0</v>
      </c>
      <c r="H95" s="177">
        <f>RES_hhdet_in_fech!H95/RES_summary!H$21</f>
        <v>0</v>
      </c>
      <c r="I95" s="177">
        <f>RES_hhdet_in_fech!I95/RES_summary!I$21</f>
        <v>0</v>
      </c>
      <c r="J95" s="177">
        <f>RES_hhdet_in_fech!J95/RES_summary!J$21</f>
        <v>0</v>
      </c>
      <c r="K95" s="177">
        <f>RES_hhdet_in_fech!K95/RES_summary!K$21</f>
        <v>0</v>
      </c>
      <c r="L95" s="177">
        <f>RES_hhdet_in_fech!L95/RES_summary!L$21</f>
        <v>0</v>
      </c>
      <c r="M95" s="177">
        <f>RES_hhdet_in_fech!M95/RES_summary!M$21</f>
        <v>0</v>
      </c>
      <c r="N95" s="177">
        <f>RES_hhdet_in_fech!N95/RES_summary!N$21</f>
        <v>0</v>
      </c>
      <c r="O95" s="177">
        <f>RES_hhdet_in_fech!O95/RES_summary!O$21</f>
        <v>0</v>
      </c>
      <c r="P95" s="177">
        <f>RES_hhdet_in_fech!P95/RES_summary!P$21</f>
        <v>0</v>
      </c>
      <c r="Q95" s="177">
        <f>RES_hhdet_in_fech!Q95/RES_summary!Q$21</f>
        <v>0</v>
      </c>
    </row>
    <row r="96" spans="1:17" ht="12" customHeight="1" x14ac:dyDescent="0.25">
      <c r="A96" s="163" t="s">
        <v>142</v>
      </c>
      <c r="B96" s="162"/>
      <c r="C96" s="180">
        <f>RES_hhdet_in_fech!C96/RES_summary!C$21</f>
        <v>25.743999111964399</v>
      </c>
      <c r="D96" s="180">
        <f>RES_hhdet_in_fech!D96/RES_summary!D$21</f>
        <v>25.440348903947356</v>
      </c>
      <c r="E96" s="180">
        <f>RES_hhdet_in_fech!E96/RES_summary!E$21</f>
        <v>25.112573028776001</v>
      </c>
      <c r="F96" s="180">
        <f>RES_hhdet_in_fech!F96/RES_summary!F$21</f>
        <v>24.10783915904177</v>
      </c>
      <c r="G96" s="180">
        <f>RES_hhdet_in_fech!G96/RES_summary!G$21</f>
        <v>0</v>
      </c>
      <c r="H96" s="180">
        <f>RES_hhdet_in_fech!H96/RES_summary!H$21</f>
        <v>23.168190400646555</v>
      </c>
      <c r="I96" s="180">
        <f>RES_hhdet_in_fech!I96/RES_summary!I$21</f>
        <v>24.683853885203597</v>
      </c>
      <c r="J96" s="180">
        <f>RES_hhdet_in_fech!J96/RES_summary!J$21</f>
        <v>22.88709326043443</v>
      </c>
      <c r="K96" s="180">
        <f>RES_hhdet_in_fech!K96/RES_summary!K$21</f>
        <v>0</v>
      </c>
      <c r="L96" s="180">
        <f>RES_hhdet_in_fech!L96/RES_summary!L$21</f>
        <v>0</v>
      </c>
      <c r="M96" s="180">
        <f>RES_hhdet_in_fech!M96/RES_summary!M$21</f>
        <v>23.563667315742215</v>
      </c>
      <c r="N96" s="180">
        <f>RES_hhdet_in_fech!N96/RES_summary!N$21</f>
        <v>0</v>
      </c>
      <c r="O96" s="180">
        <f>RES_hhdet_in_fech!O96/RES_summary!O$21</f>
        <v>22.910986632244427</v>
      </c>
      <c r="P96" s="180">
        <f>RES_hhdet_in_fech!P96/RES_summary!P$21</f>
        <v>24.329180102291058</v>
      </c>
      <c r="Q96" s="180">
        <f>RES_hhdet_in_fech!Q96/RES_summary!Q$21</f>
        <v>23.390216832783445</v>
      </c>
    </row>
    <row r="97" spans="1:17" ht="12" customHeight="1" x14ac:dyDescent="0.25">
      <c r="A97" s="161" t="s">
        <v>141</v>
      </c>
      <c r="B97" s="160"/>
      <c r="C97" s="179">
        <f>RES_hhdet_in_fech!C97/RES_summary!C$21</f>
        <v>22.759779230468563</v>
      </c>
      <c r="D97" s="179">
        <f>RES_hhdet_in_fech!D97/RES_summary!D$21</f>
        <v>22.575582249808164</v>
      </c>
      <c r="E97" s="179">
        <f>RES_hhdet_in_fech!E97/RES_summary!E$21</f>
        <v>22.385717684948748</v>
      </c>
      <c r="F97" s="179">
        <f>RES_hhdet_in_fech!F97/RES_summary!F$21</f>
        <v>21.707105268768967</v>
      </c>
      <c r="G97" s="179">
        <f>RES_hhdet_in_fech!G97/RES_summary!G$21</f>
        <v>21.838711662611519</v>
      </c>
      <c r="H97" s="179">
        <f>RES_hhdet_in_fech!H97/RES_summary!H$21</f>
        <v>21.064937765338613</v>
      </c>
      <c r="I97" s="179">
        <f>RES_hhdet_in_fech!I97/RES_summary!I$21</f>
        <v>22.068793896820949</v>
      </c>
      <c r="J97" s="179">
        <f>RES_hhdet_in_fech!J97/RES_summary!J$21</f>
        <v>20.6927879191831</v>
      </c>
      <c r="K97" s="179">
        <f>RES_hhdet_in_fech!K97/RES_summary!K$21</f>
        <v>21.093589703452967</v>
      </c>
      <c r="L97" s="179">
        <f>RES_hhdet_in_fech!L97/RES_summary!L$21</f>
        <v>20.30290375560849</v>
      </c>
      <c r="M97" s="179">
        <f>RES_hhdet_in_fech!M97/RES_summary!M$21</f>
        <v>20.968531619837034</v>
      </c>
      <c r="N97" s="179">
        <f>RES_hhdet_in_fech!N97/RES_summary!N$21</f>
        <v>20.76220658495107</v>
      </c>
      <c r="O97" s="179">
        <f>RES_hhdet_in_fech!O97/RES_summary!O$21</f>
        <v>20.188850131209396</v>
      </c>
      <c r="P97" s="179">
        <f>RES_hhdet_in_fech!P97/RES_summary!P$21</f>
        <v>21.317120869070404</v>
      </c>
      <c r="Q97" s="179">
        <f>RES_hhdet_in_fech!Q97/RES_summary!Q$21</f>
        <v>20.552649512578913</v>
      </c>
    </row>
    <row r="98" spans="1:17" ht="12" customHeight="1" x14ac:dyDescent="0.25">
      <c r="A98" s="148" t="s">
        <v>60</v>
      </c>
      <c r="B98" s="156"/>
      <c r="C98" s="177">
        <f>RES_hhdet_in_fech!C98/RES_summary!C$21</f>
        <v>16.931419140549416</v>
      </c>
      <c r="D98" s="177">
        <f>RES_hhdet_in_fech!D98/RES_summary!D$21</f>
        <v>16.741904401377035</v>
      </c>
      <c r="E98" s="177">
        <f>RES_hhdet_in_fech!E98/RES_summary!E$21</f>
        <v>16.570160015000813</v>
      </c>
      <c r="F98" s="177">
        <f>RES_hhdet_in_fech!F98/RES_summary!F$21</f>
        <v>15.916536976993617</v>
      </c>
      <c r="G98" s="177">
        <f>RES_hhdet_in_fech!G98/RES_summary!G$21</f>
        <v>16.034028852043498</v>
      </c>
      <c r="H98" s="177">
        <f>RES_hhdet_in_fech!H98/RES_summary!H$21</f>
        <v>15.366326968123364</v>
      </c>
      <c r="I98" s="177">
        <f>RES_hhdet_in_fech!I98/RES_summary!I$21</f>
        <v>16.429610372084532</v>
      </c>
      <c r="J98" s="177">
        <f>RES_hhdet_in_fech!J98/RES_summary!J$21</f>
        <v>15.146822116970196</v>
      </c>
      <c r="K98" s="177">
        <f>RES_hhdet_in_fech!K98/RES_summary!K$21</f>
        <v>15.553259289628626</v>
      </c>
      <c r="L98" s="177">
        <f>RES_hhdet_in_fech!L98/RES_summary!L$21</f>
        <v>14.753314732121984</v>
      </c>
      <c r="M98" s="177">
        <f>RES_hhdet_in_fech!M98/RES_summary!M$21</f>
        <v>15.604604882858361</v>
      </c>
      <c r="N98" s="177">
        <f>RES_hhdet_in_fech!N98/RES_summary!N$21</f>
        <v>15.350843753249665</v>
      </c>
      <c r="O98" s="177">
        <f>RES_hhdet_in_fech!O98/RES_summary!O$21</f>
        <v>14.732593475104091</v>
      </c>
      <c r="P98" s="177">
        <f>RES_hhdet_in_fech!P98/RES_summary!P$21</f>
        <v>16.062101408004754</v>
      </c>
      <c r="Q98" s="177">
        <f>RES_hhdet_in_fech!Q98/RES_summary!Q$21</f>
        <v>15.252503681046989</v>
      </c>
    </row>
    <row r="99" spans="1:17" ht="12" customHeight="1" x14ac:dyDescent="0.25">
      <c r="A99" s="148" t="s">
        <v>59</v>
      </c>
      <c r="B99" s="156"/>
      <c r="C99" s="177">
        <f>RES_hhdet_in_fech!C99/RES_summary!C$21</f>
        <v>5.8283600899191494</v>
      </c>
      <c r="D99" s="177">
        <f>RES_hhdet_in_fech!D99/RES_summary!D$21</f>
        <v>5.8336778484311269</v>
      </c>
      <c r="E99" s="177">
        <f>RES_hhdet_in_fech!E99/RES_summary!E$21</f>
        <v>5.8155576699479363</v>
      </c>
      <c r="F99" s="177">
        <f>RES_hhdet_in_fech!F99/RES_summary!F$21</f>
        <v>5.7905682917753492</v>
      </c>
      <c r="G99" s="177">
        <f>RES_hhdet_in_fech!G99/RES_summary!G$21</f>
        <v>5.8046828105680195</v>
      </c>
      <c r="H99" s="177">
        <f>RES_hhdet_in_fech!H99/RES_summary!H$21</f>
        <v>5.6986107972152436</v>
      </c>
      <c r="I99" s="177">
        <f>RES_hhdet_in_fech!I99/RES_summary!I$21</f>
        <v>5.6391835247364162</v>
      </c>
      <c r="J99" s="177">
        <f>RES_hhdet_in_fech!J99/RES_summary!J$21</f>
        <v>5.5459658022129004</v>
      </c>
      <c r="K99" s="177">
        <f>RES_hhdet_in_fech!K99/RES_summary!K$21</f>
        <v>5.5403304138243392</v>
      </c>
      <c r="L99" s="177">
        <f>RES_hhdet_in_fech!L99/RES_summary!L$21</f>
        <v>5.5495890234865071</v>
      </c>
      <c r="M99" s="177">
        <f>RES_hhdet_in_fech!M99/RES_summary!M$21</f>
        <v>5.3639267369786712</v>
      </c>
      <c r="N99" s="177">
        <f>RES_hhdet_in_fech!N99/RES_summary!N$21</f>
        <v>5.411362831701406</v>
      </c>
      <c r="O99" s="177">
        <f>RES_hhdet_in_fech!O99/RES_summary!O$21</f>
        <v>5.4562566561053032</v>
      </c>
      <c r="P99" s="177">
        <f>RES_hhdet_in_fech!P99/RES_summary!P$21</f>
        <v>5.2550194610656504</v>
      </c>
      <c r="Q99" s="177">
        <f>RES_hhdet_in_fech!Q99/RES_summary!Q$21</f>
        <v>5.3001458315319274</v>
      </c>
    </row>
    <row r="100" spans="1:17" ht="12" customHeight="1" x14ac:dyDescent="0.25">
      <c r="A100" s="158" t="s">
        <v>62</v>
      </c>
      <c r="B100" s="157"/>
      <c r="C100" s="178">
        <f>RES_hhdet_in_fech!C100/RES_summary!C$21</f>
        <v>8.6317571411093503</v>
      </c>
      <c r="D100" s="178">
        <f>RES_hhdet_in_fech!D100/RES_summary!D$21</f>
        <v>8.3051158953497062</v>
      </c>
      <c r="E100" s="178">
        <f>RES_hhdet_in_fech!E100/RES_summary!E$21</f>
        <v>8.5694808091129477</v>
      </c>
      <c r="F100" s="178">
        <f>RES_hhdet_in_fech!F100/RES_summary!F$21</f>
        <v>8.1137319569931172</v>
      </c>
      <c r="G100" s="178">
        <f>RES_hhdet_in_fech!G100/RES_summary!G$21</f>
        <v>7.7083774324026519</v>
      </c>
      <c r="H100" s="178">
        <f>RES_hhdet_in_fech!H100/RES_summary!H$21</f>
        <v>7.5679808379230904</v>
      </c>
      <c r="I100" s="178">
        <f>RES_hhdet_in_fech!I100/RES_summary!I$21</f>
        <v>7.8440962956195426</v>
      </c>
      <c r="J100" s="178">
        <f>RES_hhdet_in_fech!J100/RES_summary!J$21</f>
        <v>7.5334932581474439</v>
      </c>
      <c r="K100" s="178">
        <f>RES_hhdet_in_fech!K100/RES_summary!K$21</f>
        <v>7.6904536031393524</v>
      </c>
      <c r="L100" s="178">
        <f>RES_hhdet_in_fech!L100/RES_summary!L$21</f>
        <v>7.3927783762236139</v>
      </c>
      <c r="M100" s="178">
        <f>RES_hhdet_in_fech!M100/RES_summary!M$21</f>
        <v>7.3762856343057308</v>
      </c>
      <c r="N100" s="178">
        <f>RES_hhdet_in_fech!N100/RES_summary!N$21</f>
        <v>7.9458023094677435</v>
      </c>
      <c r="O100" s="178">
        <f>RES_hhdet_in_fech!O100/RES_summary!O$21</f>
        <v>7.3986548479880723</v>
      </c>
      <c r="P100" s="178">
        <f>RES_hhdet_in_fech!P100/RES_summary!P$21</f>
        <v>7.7393837251155908</v>
      </c>
      <c r="Q100" s="178">
        <f>RES_hhdet_in_fech!Q100/RES_summary!Q$21</f>
        <v>7.853942199229297</v>
      </c>
    </row>
    <row r="101" spans="1:17" ht="12" customHeight="1" x14ac:dyDescent="0.25">
      <c r="A101" s="23" t="s">
        <v>55</v>
      </c>
      <c r="B101" s="156"/>
      <c r="C101" s="177">
        <f>RES_hhdet_in_fech!C101/RES_summary!C$21</f>
        <v>19.243941500877607</v>
      </c>
      <c r="D101" s="177">
        <f>RES_hhdet_in_fech!D101/RES_summary!D$21</f>
        <v>16.144462923975862</v>
      </c>
      <c r="E101" s="177">
        <f>RES_hhdet_in_fech!E101/RES_summary!E$21</f>
        <v>17.763201755542653</v>
      </c>
      <c r="F101" s="177">
        <f>RES_hhdet_in_fech!F101/RES_summary!F$21</f>
        <v>18.597200505124277</v>
      </c>
      <c r="G101" s="177">
        <f>RES_hhdet_in_fech!G101/RES_summary!G$21</f>
        <v>15.955820107752109</v>
      </c>
      <c r="H101" s="177">
        <f>RES_hhdet_in_fech!H101/RES_summary!H$21</f>
        <v>17.638778014366768</v>
      </c>
      <c r="I101" s="177">
        <f>RES_hhdet_in_fech!I101/RES_summary!I$21</f>
        <v>14.958614231128808</v>
      </c>
      <c r="J101" s="177">
        <f>RES_hhdet_in_fech!J101/RES_summary!J$21</f>
        <v>16.811977154570513</v>
      </c>
      <c r="K101" s="177">
        <f>RES_hhdet_in_fech!K101/RES_summary!K$21</f>
        <v>14.340296444105732</v>
      </c>
      <c r="L101" s="177">
        <f>RES_hhdet_in_fech!L101/RES_summary!L$21</f>
        <v>14.202440972163162</v>
      </c>
      <c r="M101" s="177">
        <f>RES_hhdet_in_fech!M101/RES_summary!M$21</f>
        <v>14.07766303678927</v>
      </c>
      <c r="N101" s="177">
        <f>RES_hhdet_in_fech!N101/RES_summary!N$21</f>
        <v>15.918608858839105</v>
      </c>
      <c r="O101" s="177">
        <f>RES_hhdet_in_fech!O101/RES_summary!O$21</f>
        <v>13.894534631153999</v>
      </c>
      <c r="P101" s="177">
        <f>RES_hhdet_in_fech!P101/RES_summary!P$21</f>
        <v>13.415412323020593</v>
      </c>
      <c r="Q101" s="177">
        <f>RES_hhdet_in_fech!Q101/RES_summary!Q$21</f>
        <v>14.617204620923774</v>
      </c>
    </row>
    <row r="102" spans="1:17" ht="12" customHeight="1" x14ac:dyDescent="0.25">
      <c r="A102" s="23" t="s">
        <v>57</v>
      </c>
      <c r="B102" s="156"/>
      <c r="C102" s="177">
        <f>RES_hhdet_in_fech!C102/RES_summary!C$21</f>
        <v>0</v>
      </c>
      <c r="D102" s="177">
        <f>RES_hhdet_in_fech!D102/RES_summary!D$21</f>
        <v>0</v>
      </c>
      <c r="E102" s="177">
        <f>RES_hhdet_in_fech!E102/RES_summary!E$21</f>
        <v>0</v>
      </c>
      <c r="F102" s="177">
        <f>RES_hhdet_in_fech!F102/RES_summary!F$21</f>
        <v>0</v>
      </c>
      <c r="G102" s="177">
        <f>RES_hhdet_in_fech!G102/RES_summary!G$21</f>
        <v>0</v>
      </c>
      <c r="H102" s="177">
        <f>RES_hhdet_in_fech!H102/RES_summary!H$21</f>
        <v>0</v>
      </c>
      <c r="I102" s="177">
        <f>RES_hhdet_in_fech!I102/RES_summary!I$21</f>
        <v>0</v>
      </c>
      <c r="J102" s="177">
        <f>RES_hhdet_in_fech!J102/RES_summary!J$21</f>
        <v>0</v>
      </c>
      <c r="K102" s="177">
        <f>RES_hhdet_in_fech!K102/RES_summary!K$21</f>
        <v>0</v>
      </c>
      <c r="L102" s="177">
        <f>RES_hhdet_in_fech!L102/RES_summary!L$21</f>
        <v>0</v>
      </c>
      <c r="M102" s="177">
        <f>RES_hhdet_in_fech!M102/RES_summary!M$21</f>
        <v>0</v>
      </c>
      <c r="N102" s="177">
        <f>RES_hhdet_in_fech!N102/RES_summary!N$21</f>
        <v>0</v>
      </c>
      <c r="O102" s="177">
        <f>RES_hhdet_in_fech!O102/RES_summary!O$21</f>
        <v>0</v>
      </c>
      <c r="P102" s="177">
        <f>RES_hhdet_in_fech!P102/RES_summary!P$21</f>
        <v>0</v>
      </c>
      <c r="Q102" s="177">
        <f>RES_hhdet_in_fech!Q102/RES_summary!Q$21</f>
        <v>0</v>
      </c>
    </row>
    <row r="103" spans="1:17" ht="12" customHeight="1" x14ac:dyDescent="0.25">
      <c r="A103" s="29" t="s">
        <v>140</v>
      </c>
      <c r="B103" s="57"/>
      <c r="C103" s="176">
        <f>RES_hhdet_in_fech!C103/RES_summary!C$21</f>
        <v>7.8768139778422208</v>
      </c>
      <c r="D103" s="176">
        <f>RES_hhdet_in_fech!D103/RES_summary!D$21</f>
        <v>7.9459339759618208</v>
      </c>
      <c r="E103" s="176">
        <f>RES_hhdet_in_fech!E103/RES_summary!E$21</f>
        <v>7.9650972038474217</v>
      </c>
      <c r="F103" s="176">
        <f>RES_hhdet_in_fech!F103/RES_summary!F$21</f>
        <v>7.6936848080869815</v>
      </c>
      <c r="G103" s="176">
        <f>RES_hhdet_in_fech!G103/RES_summary!G$21</f>
        <v>7.5021030759324523</v>
      </c>
      <c r="H103" s="176">
        <f>RES_hhdet_in_fech!H103/RES_summary!H$21</f>
        <v>7.3249548755793077</v>
      </c>
      <c r="I103" s="176">
        <f>RES_hhdet_in_fech!I103/RES_summary!I$21</f>
        <v>7.4531686827865071</v>
      </c>
      <c r="J103" s="176">
        <f>RES_hhdet_in_fech!J103/RES_summary!J$21</f>
        <v>7.1789248273190944</v>
      </c>
      <c r="K103" s="176">
        <f>RES_hhdet_in_fech!K103/RES_summary!K$21</f>
        <v>7.4569898816748506</v>
      </c>
      <c r="L103" s="176">
        <f>RES_hhdet_in_fech!L103/RES_summary!L$21</f>
        <v>7.1046839764237104</v>
      </c>
      <c r="M103" s="176">
        <f>RES_hhdet_in_fech!M103/RES_summary!M$21</f>
        <v>7.1890096363338927</v>
      </c>
      <c r="N103" s="176">
        <f>RES_hhdet_in_fech!N103/RES_summary!N$21</f>
        <v>7.5389939553297305</v>
      </c>
      <c r="O103" s="176">
        <f>RES_hhdet_in_fech!O103/RES_summary!O$21</f>
        <v>7.1063884634235706</v>
      </c>
      <c r="P103" s="176">
        <f>RES_hhdet_in_fech!P103/RES_summary!P$21</f>
        <v>7.5488869851844012</v>
      </c>
      <c r="Q103" s="176">
        <f>RES_hhdet_in_fech!Q103/RES_summary!Q$21</f>
        <v>7.2806430208882347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84">
        <f>RES_hhdet_in_fech!C105/RES_summary!C$21</f>
        <v>0</v>
      </c>
      <c r="D105" s="184">
        <f>RES_hhdet_in_fech!D105/RES_summary!D$21</f>
        <v>0</v>
      </c>
      <c r="E105" s="184">
        <f>RES_hhdet_in_fech!E105/RES_summary!E$21</f>
        <v>0</v>
      </c>
      <c r="F105" s="184">
        <f>RES_hhdet_in_fech!F105/RES_summary!F$21</f>
        <v>0</v>
      </c>
      <c r="G105" s="184">
        <f>RES_hhdet_in_fech!G105/RES_summary!G$21</f>
        <v>0</v>
      </c>
      <c r="H105" s="184">
        <f>RES_hhdet_in_fech!H105/RES_summary!H$21</f>
        <v>0</v>
      </c>
      <c r="I105" s="184">
        <f>RES_hhdet_in_fech!I105/RES_summary!I$21</f>
        <v>0</v>
      </c>
      <c r="J105" s="184">
        <f>RES_hhdet_in_fech!J105/RES_summary!J$21</f>
        <v>0</v>
      </c>
      <c r="K105" s="184">
        <f>RES_hhdet_in_fech!K105/RES_summary!K$21</f>
        <v>0</v>
      </c>
      <c r="L105" s="184">
        <f>RES_hhdet_in_fech!L105/RES_summary!L$21</f>
        <v>0</v>
      </c>
      <c r="M105" s="184">
        <f>RES_hhdet_in_fech!M105/RES_summary!M$21</f>
        <v>0</v>
      </c>
      <c r="N105" s="184">
        <f>RES_hhdet_in_fech!N105/RES_summary!N$21</f>
        <v>0</v>
      </c>
      <c r="O105" s="184">
        <f>RES_hhdet_in_fech!O105/RES_summary!O$21</f>
        <v>0</v>
      </c>
      <c r="P105" s="184">
        <f>RES_hhdet_in_fech!P105/RES_summary!P$21</f>
        <v>0</v>
      </c>
      <c r="Q105" s="184">
        <f>RES_hhdet_in_fech!Q105/RES_summary!Q$21</f>
        <v>0</v>
      </c>
    </row>
    <row r="106" spans="1:17" ht="12.95" customHeight="1" x14ac:dyDescent="0.25">
      <c r="A106" s="158" t="s">
        <v>65</v>
      </c>
      <c r="B106" s="157"/>
      <c r="C106" s="178">
        <f>RES_hhdet_in_fech!C106/RES_summary!C$21</f>
        <v>0</v>
      </c>
      <c r="D106" s="178">
        <f>RES_hhdet_in_fech!D106/RES_summary!D$21</f>
        <v>0</v>
      </c>
      <c r="E106" s="178">
        <f>RES_hhdet_in_fech!E106/RES_summary!E$21</f>
        <v>0</v>
      </c>
      <c r="F106" s="178">
        <f>RES_hhdet_in_fech!F106/RES_summary!F$21</f>
        <v>0</v>
      </c>
      <c r="G106" s="178">
        <f>RES_hhdet_in_fech!G106/RES_summary!G$21</f>
        <v>0</v>
      </c>
      <c r="H106" s="178">
        <f>RES_hhdet_in_fech!H106/RES_summary!H$21</f>
        <v>0</v>
      </c>
      <c r="I106" s="178">
        <f>RES_hhdet_in_fech!I106/RES_summary!I$21</f>
        <v>0</v>
      </c>
      <c r="J106" s="178">
        <f>RES_hhdet_in_fech!J106/RES_summary!J$21</f>
        <v>0</v>
      </c>
      <c r="K106" s="178">
        <f>RES_hhdet_in_fech!K106/RES_summary!K$21</f>
        <v>0</v>
      </c>
      <c r="L106" s="178">
        <f>RES_hhdet_in_fech!L106/RES_summary!L$21</f>
        <v>0</v>
      </c>
      <c r="M106" s="178">
        <f>RES_hhdet_in_fech!M106/RES_summary!M$21</f>
        <v>0</v>
      </c>
      <c r="N106" s="178">
        <f>RES_hhdet_in_fech!N106/RES_summary!N$21</f>
        <v>0</v>
      </c>
      <c r="O106" s="178">
        <f>RES_hhdet_in_fech!O106/RES_summary!O$21</f>
        <v>0</v>
      </c>
      <c r="P106" s="178">
        <f>RES_hhdet_in_fech!P106/RES_summary!P$21</f>
        <v>0</v>
      </c>
      <c r="Q106" s="178">
        <f>RES_hhdet_in_fech!Q106/RES_summary!Q$21</f>
        <v>0</v>
      </c>
    </row>
    <row r="107" spans="1:17" ht="12" customHeight="1" x14ac:dyDescent="0.25">
      <c r="A107" s="23" t="s">
        <v>153</v>
      </c>
      <c r="B107" s="156"/>
      <c r="C107" s="177">
        <f>RES_hhdet_in_fech!C107/RES_summary!C$21</f>
        <v>0</v>
      </c>
      <c r="D107" s="177">
        <f>RES_hhdet_in_fech!D107/RES_summary!D$21</f>
        <v>0</v>
      </c>
      <c r="E107" s="177">
        <f>RES_hhdet_in_fech!E107/RES_summary!E$21</f>
        <v>0</v>
      </c>
      <c r="F107" s="177">
        <f>RES_hhdet_in_fech!F107/RES_summary!F$21</f>
        <v>0</v>
      </c>
      <c r="G107" s="177">
        <f>RES_hhdet_in_fech!G107/RES_summary!G$21</f>
        <v>0</v>
      </c>
      <c r="H107" s="177">
        <f>RES_hhdet_in_fech!H107/RES_summary!H$21</f>
        <v>0</v>
      </c>
      <c r="I107" s="177">
        <f>RES_hhdet_in_fech!I107/RES_summary!I$21</f>
        <v>0</v>
      </c>
      <c r="J107" s="177">
        <f>RES_hhdet_in_fech!J107/RES_summary!J$21</f>
        <v>0</v>
      </c>
      <c r="K107" s="177">
        <f>RES_hhdet_in_fech!K107/RES_summary!K$21</f>
        <v>0</v>
      </c>
      <c r="L107" s="177">
        <f>RES_hhdet_in_fech!L107/RES_summary!L$21</f>
        <v>0</v>
      </c>
      <c r="M107" s="177">
        <f>RES_hhdet_in_fech!M107/RES_summary!M$21</f>
        <v>0</v>
      </c>
      <c r="N107" s="177">
        <f>RES_hhdet_in_fech!N107/RES_summary!N$21</f>
        <v>0</v>
      </c>
      <c r="O107" s="177">
        <f>RES_hhdet_in_fech!O107/RES_summary!O$21</f>
        <v>0</v>
      </c>
      <c r="P107" s="177">
        <f>RES_hhdet_in_fech!P107/RES_summary!P$21</f>
        <v>0</v>
      </c>
      <c r="Q107" s="177">
        <f>RES_hhdet_in_fech!Q107/RES_summary!Q$21</f>
        <v>0</v>
      </c>
    </row>
    <row r="108" spans="1:17" ht="12" customHeight="1" x14ac:dyDescent="0.25">
      <c r="A108" s="23" t="s">
        <v>60</v>
      </c>
      <c r="B108" s="156"/>
      <c r="C108" s="177">
        <f>RES_hhdet_in_fech!C108/RES_summary!C$21</f>
        <v>0</v>
      </c>
      <c r="D108" s="177">
        <f>RES_hhdet_in_fech!D108/RES_summary!D$21</f>
        <v>0</v>
      </c>
      <c r="E108" s="177">
        <f>RES_hhdet_in_fech!E108/RES_summary!E$21</f>
        <v>0</v>
      </c>
      <c r="F108" s="177">
        <f>RES_hhdet_in_fech!F108/RES_summary!F$21</f>
        <v>0</v>
      </c>
      <c r="G108" s="177">
        <f>RES_hhdet_in_fech!G108/RES_summary!G$21</f>
        <v>0</v>
      </c>
      <c r="H108" s="177">
        <f>RES_hhdet_in_fech!H108/RES_summary!H$21</f>
        <v>0</v>
      </c>
      <c r="I108" s="177">
        <f>RES_hhdet_in_fech!I108/RES_summary!I$21</f>
        <v>0</v>
      </c>
      <c r="J108" s="177">
        <f>RES_hhdet_in_fech!J108/RES_summary!J$21</f>
        <v>0</v>
      </c>
      <c r="K108" s="177">
        <f>RES_hhdet_in_fech!K108/RES_summary!K$21</f>
        <v>0</v>
      </c>
      <c r="L108" s="177">
        <f>RES_hhdet_in_fech!L108/RES_summary!L$21</f>
        <v>0</v>
      </c>
      <c r="M108" s="177">
        <f>RES_hhdet_in_fech!M108/RES_summary!M$21</f>
        <v>0</v>
      </c>
      <c r="N108" s="177">
        <f>RES_hhdet_in_fech!N108/RES_summary!N$21</f>
        <v>0</v>
      </c>
      <c r="O108" s="177">
        <f>RES_hhdet_in_fech!O108/RES_summary!O$21</f>
        <v>0</v>
      </c>
      <c r="P108" s="177">
        <f>RES_hhdet_in_fech!P108/RES_summary!P$21</f>
        <v>0</v>
      </c>
      <c r="Q108" s="177">
        <f>RES_hhdet_in_fech!Q108/RES_summary!Q$21</f>
        <v>0</v>
      </c>
    </row>
    <row r="109" spans="1:17" ht="12.95" customHeight="1" x14ac:dyDescent="0.25">
      <c r="A109" s="158" t="s">
        <v>112</v>
      </c>
      <c r="B109" s="157"/>
      <c r="C109" s="178">
        <f>RES_hhdet_in_fech!C109/RES_summary!C$21</f>
        <v>0</v>
      </c>
      <c r="D109" s="178">
        <f>RES_hhdet_in_fech!D109/RES_summary!D$21</f>
        <v>0</v>
      </c>
      <c r="E109" s="178">
        <f>RES_hhdet_in_fech!E109/RES_summary!E$21</f>
        <v>0</v>
      </c>
      <c r="F109" s="178">
        <f>RES_hhdet_in_fech!F109/RES_summary!F$21</f>
        <v>0</v>
      </c>
      <c r="G109" s="178">
        <f>RES_hhdet_in_fech!G109/RES_summary!G$21</f>
        <v>0</v>
      </c>
      <c r="H109" s="178">
        <f>RES_hhdet_in_fech!H109/RES_summary!H$21</f>
        <v>0</v>
      </c>
      <c r="I109" s="178">
        <f>RES_hhdet_in_fech!I109/RES_summary!I$21</f>
        <v>0</v>
      </c>
      <c r="J109" s="178">
        <f>RES_hhdet_in_fech!J109/RES_summary!J$21</f>
        <v>0</v>
      </c>
      <c r="K109" s="178">
        <f>RES_hhdet_in_fech!K109/RES_summary!K$21</f>
        <v>0</v>
      </c>
      <c r="L109" s="178">
        <f>RES_hhdet_in_fech!L109/RES_summary!L$21</f>
        <v>0</v>
      </c>
      <c r="M109" s="178">
        <f>RES_hhdet_in_fech!M109/RES_summary!M$21</f>
        <v>0</v>
      </c>
      <c r="N109" s="178">
        <f>RES_hhdet_in_fech!N109/RES_summary!N$21</f>
        <v>0</v>
      </c>
      <c r="O109" s="178">
        <f>RES_hhdet_in_fech!O109/RES_summary!O$21</f>
        <v>0</v>
      </c>
      <c r="P109" s="178">
        <f>RES_hhdet_in_fech!P109/RES_summary!P$21</f>
        <v>0</v>
      </c>
      <c r="Q109" s="178">
        <f>RES_hhdet_in_fech!Q109/RES_summary!Q$21</f>
        <v>0</v>
      </c>
    </row>
    <row r="110" spans="1:17" ht="12" customHeight="1" x14ac:dyDescent="0.25">
      <c r="A110" s="23" t="s">
        <v>60</v>
      </c>
      <c r="B110" s="156"/>
      <c r="C110" s="177">
        <f>RES_hhdet_in_fech!C110/RES_summary!C$21</f>
        <v>0</v>
      </c>
      <c r="D110" s="177">
        <f>RES_hhdet_in_fech!D110/RES_summary!D$21</f>
        <v>0</v>
      </c>
      <c r="E110" s="177">
        <f>RES_hhdet_in_fech!E110/RES_summary!E$21</f>
        <v>0</v>
      </c>
      <c r="F110" s="177">
        <f>RES_hhdet_in_fech!F110/RES_summary!F$21</f>
        <v>0</v>
      </c>
      <c r="G110" s="177">
        <f>RES_hhdet_in_fech!G110/RES_summary!G$21</f>
        <v>0</v>
      </c>
      <c r="H110" s="177">
        <f>RES_hhdet_in_fech!H110/RES_summary!H$21</f>
        <v>0</v>
      </c>
      <c r="I110" s="177">
        <f>RES_hhdet_in_fech!I110/RES_summary!I$21</f>
        <v>0</v>
      </c>
      <c r="J110" s="177">
        <f>RES_hhdet_in_fech!J110/RES_summary!J$21</f>
        <v>0</v>
      </c>
      <c r="K110" s="177">
        <f>RES_hhdet_in_fech!K110/RES_summary!K$21</f>
        <v>0</v>
      </c>
      <c r="L110" s="177">
        <f>RES_hhdet_in_fech!L110/RES_summary!L$21</f>
        <v>0</v>
      </c>
      <c r="M110" s="177">
        <f>RES_hhdet_in_fech!M110/RES_summary!M$21</f>
        <v>0</v>
      </c>
      <c r="N110" s="177">
        <f>RES_hhdet_in_fech!N110/RES_summary!N$21</f>
        <v>0</v>
      </c>
      <c r="O110" s="177">
        <f>RES_hhdet_in_fech!O110/RES_summary!O$21</f>
        <v>0</v>
      </c>
      <c r="P110" s="177">
        <f>RES_hhdet_in_fech!P110/RES_summary!P$21</f>
        <v>0</v>
      </c>
      <c r="Q110" s="177">
        <f>RES_hhdet_in_fech!Q110/RES_summary!Q$21</f>
        <v>0</v>
      </c>
    </row>
    <row r="111" spans="1:17" ht="12" customHeight="1" x14ac:dyDescent="0.25">
      <c r="A111" s="158" t="s">
        <v>63</v>
      </c>
      <c r="B111" s="157"/>
      <c r="C111" s="178">
        <f>RES_hhdet_in_fech!C111/RES_summary!C$21</f>
        <v>0</v>
      </c>
      <c r="D111" s="178">
        <f>RES_hhdet_in_fech!D111/RES_summary!D$21</f>
        <v>0</v>
      </c>
      <c r="E111" s="178">
        <f>RES_hhdet_in_fech!E111/RES_summary!E$21</f>
        <v>0</v>
      </c>
      <c r="F111" s="178">
        <f>RES_hhdet_in_fech!F111/RES_summary!F$21</f>
        <v>0</v>
      </c>
      <c r="G111" s="178">
        <f>RES_hhdet_in_fech!G111/RES_summary!G$21</f>
        <v>0</v>
      </c>
      <c r="H111" s="178">
        <f>RES_hhdet_in_fech!H111/RES_summary!H$21</f>
        <v>0</v>
      </c>
      <c r="I111" s="178">
        <f>RES_hhdet_in_fech!I111/RES_summary!I$21</f>
        <v>0</v>
      </c>
      <c r="J111" s="178">
        <f>RES_hhdet_in_fech!J111/RES_summary!J$21</f>
        <v>0</v>
      </c>
      <c r="K111" s="178">
        <f>RES_hhdet_in_fech!K111/RES_summary!K$21</f>
        <v>0</v>
      </c>
      <c r="L111" s="178">
        <f>RES_hhdet_in_fech!L111/RES_summary!L$21</f>
        <v>0</v>
      </c>
      <c r="M111" s="178">
        <f>RES_hhdet_in_fech!M111/RES_summary!M$21</f>
        <v>0</v>
      </c>
      <c r="N111" s="178">
        <f>RES_hhdet_in_fech!N111/RES_summary!N$21</f>
        <v>0</v>
      </c>
      <c r="O111" s="178">
        <f>RES_hhdet_in_fech!O111/RES_summary!O$21</f>
        <v>0</v>
      </c>
      <c r="P111" s="178">
        <f>RES_hhdet_in_fech!P111/RES_summary!P$21</f>
        <v>0</v>
      </c>
      <c r="Q111" s="178">
        <f>RES_hhdet_in_fech!Q111/RES_summary!Q$21</f>
        <v>0</v>
      </c>
    </row>
    <row r="112" spans="1:17" ht="12" customHeight="1" x14ac:dyDescent="0.25">
      <c r="A112" s="167" t="s">
        <v>152</v>
      </c>
      <c r="B112" s="132"/>
      <c r="C112" s="183">
        <f>RES_hhdet_in_fech!C112/RES_summary!C$21</f>
        <v>0</v>
      </c>
      <c r="D112" s="183">
        <f>RES_hhdet_in_fech!D112/RES_summary!D$21</f>
        <v>0</v>
      </c>
      <c r="E112" s="183">
        <f>RES_hhdet_in_fech!E112/RES_summary!E$21</f>
        <v>0</v>
      </c>
      <c r="F112" s="183">
        <f>RES_hhdet_in_fech!F112/RES_summary!F$21</f>
        <v>0</v>
      </c>
      <c r="G112" s="183">
        <f>RES_hhdet_in_fech!G112/RES_summary!G$21</f>
        <v>0</v>
      </c>
      <c r="H112" s="183">
        <f>RES_hhdet_in_fech!H112/RES_summary!H$21</f>
        <v>0</v>
      </c>
      <c r="I112" s="183">
        <f>RES_hhdet_in_fech!I112/RES_summary!I$21</f>
        <v>0</v>
      </c>
      <c r="J112" s="183">
        <f>RES_hhdet_in_fech!J112/RES_summary!J$21</f>
        <v>0</v>
      </c>
      <c r="K112" s="183">
        <f>RES_hhdet_in_fech!K112/RES_summary!K$21</f>
        <v>0</v>
      </c>
      <c r="L112" s="183">
        <f>RES_hhdet_in_fech!L112/RES_summary!L$21</f>
        <v>0</v>
      </c>
      <c r="M112" s="183">
        <f>RES_hhdet_in_fech!M112/RES_summary!M$21</f>
        <v>0</v>
      </c>
      <c r="N112" s="183">
        <f>RES_hhdet_in_fech!N112/RES_summary!N$21</f>
        <v>0</v>
      </c>
      <c r="O112" s="183">
        <f>RES_hhdet_in_fech!O112/RES_summary!O$21</f>
        <v>0</v>
      </c>
      <c r="P112" s="183">
        <f>RES_hhdet_in_fech!P112/RES_summary!P$21</f>
        <v>0</v>
      </c>
      <c r="Q112" s="183">
        <f>RES_hhdet_in_fech!Q112/RES_summary!Q$21</f>
        <v>0</v>
      </c>
    </row>
    <row r="113" spans="1:17" ht="12" customHeight="1" x14ac:dyDescent="0.25">
      <c r="A113" s="167" t="s">
        <v>151</v>
      </c>
      <c r="B113" s="132"/>
      <c r="C113" s="183">
        <f>RES_hhdet_in_fech!C113/RES_summary!C$21</f>
        <v>0</v>
      </c>
      <c r="D113" s="183">
        <f>RES_hhdet_in_fech!D113/RES_summary!D$21</f>
        <v>0</v>
      </c>
      <c r="E113" s="183">
        <f>RES_hhdet_in_fech!E113/RES_summary!E$21</f>
        <v>0</v>
      </c>
      <c r="F113" s="183">
        <f>RES_hhdet_in_fech!F113/RES_summary!F$21</f>
        <v>0</v>
      </c>
      <c r="G113" s="183">
        <f>RES_hhdet_in_fech!G113/RES_summary!G$21</f>
        <v>0</v>
      </c>
      <c r="H113" s="183">
        <f>RES_hhdet_in_fech!H113/RES_summary!H$21</f>
        <v>0</v>
      </c>
      <c r="I113" s="183">
        <f>RES_hhdet_in_fech!I113/RES_summary!I$21</f>
        <v>0</v>
      </c>
      <c r="J113" s="183">
        <f>RES_hhdet_in_fech!J113/RES_summary!J$21</f>
        <v>0</v>
      </c>
      <c r="K113" s="183">
        <f>RES_hhdet_in_fech!K113/RES_summary!K$21</f>
        <v>0</v>
      </c>
      <c r="L113" s="183">
        <f>RES_hhdet_in_fech!L113/RES_summary!L$21</f>
        <v>0</v>
      </c>
      <c r="M113" s="183">
        <f>RES_hhdet_in_fech!M113/RES_summary!M$21</f>
        <v>0</v>
      </c>
      <c r="N113" s="183">
        <f>RES_hhdet_in_fech!N113/RES_summary!N$21</f>
        <v>0</v>
      </c>
      <c r="O113" s="183">
        <f>RES_hhdet_in_fech!O113/RES_summary!O$21</f>
        <v>0</v>
      </c>
      <c r="P113" s="183">
        <f>RES_hhdet_in_fech!P113/RES_summary!P$21</f>
        <v>0</v>
      </c>
      <c r="Q113" s="183">
        <f>RES_hhdet_in_fech!Q113/RES_summary!Q$21</f>
        <v>0</v>
      </c>
    </row>
    <row r="114" spans="1:17" ht="12" customHeight="1" x14ac:dyDescent="0.25">
      <c r="A114" s="166" t="s">
        <v>79</v>
      </c>
      <c r="B114" s="165"/>
      <c r="C114" s="182">
        <f>RES_hhdet_in_fech!C114/RES_summary!C$21</f>
        <v>0</v>
      </c>
      <c r="D114" s="182">
        <f>RES_hhdet_in_fech!D114/RES_summary!D$21</f>
        <v>0</v>
      </c>
      <c r="E114" s="182">
        <f>RES_hhdet_in_fech!E114/RES_summary!E$21</f>
        <v>0</v>
      </c>
      <c r="F114" s="182">
        <f>RES_hhdet_in_fech!F114/RES_summary!F$21</f>
        <v>0</v>
      </c>
      <c r="G114" s="182">
        <f>RES_hhdet_in_fech!G114/RES_summary!G$21</f>
        <v>0</v>
      </c>
      <c r="H114" s="182">
        <f>RES_hhdet_in_fech!H114/RES_summary!H$21</f>
        <v>0</v>
      </c>
      <c r="I114" s="182">
        <f>RES_hhdet_in_fech!I114/RES_summary!I$21</f>
        <v>0</v>
      </c>
      <c r="J114" s="182">
        <f>RES_hhdet_in_fech!J114/RES_summary!J$21</f>
        <v>0</v>
      </c>
      <c r="K114" s="182">
        <f>RES_hhdet_in_fech!K114/RES_summary!K$21</f>
        <v>0</v>
      </c>
      <c r="L114" s="182">
        <f>RES_hhdet_in_fech!L114/RES_summary!L$21</f>
        <v>0</v>
      </c>
      <c r="M114" s="182">
        <f>RES_hhdet_in_fech!M114/RES_summary!M$21</f>
        <v>0</v>
      </c>
      <c r="N114" s="182">
        <f>RES_hhdet_in_fech!N114/RES_summary!N$21</f>
        <v>0</v>
      </c>
      <c r="O114" s="182">
        <f>RES_hhdet_in_fech!O114/RES_summary!O$21</f>
        <v>0</v>
      </c>
      <c r="P114" s="182">
        <f>RES_hhdet_in_fech!P114/RES_summary!P$21</f>
        <v>0</v>
      </c>
      <c r="Q114" s="182">
        <f>RES_hhdet_in_fech!Q114/RES_summary!Q$21</f>
        <v>0</v>
      </c>
    </row>
    <row r="115" spans="1:17" ht="12" customHeight="1" x14ac:dyDescent="0.25">
      <c r="A115" s="147" t="s">
        <v>59</v>
      </c>
      <c r="B115" s="164"/>
      <c r="C115" s="181">
        <f>RES_hhdet_in_fech!C115/RES_summary!C$21</f>
        <v>0</v>
      </c>
      <c r="D115" s="181">
        <f>RES_hhdet_in_fech!D115/RES_summary!D$21</f>
        <v>0</v>
      </c>
      <c r="E115" s="181">
        <f>RES_hhdet_in_fech!E115/RES_summary!E$21</f>
        <v>0</v>
      </c>
      <c r="F115" s="181">
        <f>RES_hhdet_in_fech!F115/RES_summary!F$21</f>
        <v>0</v>
      </c>
      <c r="G115" s="181">
        <f>RES_hhdet_in_fech!G115/RES_summary!G$21</f>
        <v>0</v>
      </c>
      <c r="H115" s="181">
        <f>RES_hhdet_in_fech!H115/RES_summary!H$21</f>
        <v>0</v>
      </c>
      <c r="I115" s="181">
        <f>RES_hhdet_in_fech!I115/RES_summary!I$21</f>
        <v>0</v>
      </c>
      <c r="J115" s="181">
        <f>RES_hhdet_in_fech!J115/RES_summary!J$21</f>
        <v>0</v>
      </c>
      <c r="K115" s="181">
        <f>RES_hhdet_in_fech!K115/RES_summary!K$21</f>
        <v>0</v>
      </c>
      <c r="L115" s="181">
        <f>RES_hhdet_in_fech!L115/RES_summary!L$21</f>
        <v>0</v>
      </c>
      <c r="M115" s="181">
        <f>RES_hhdet_in_fech!M115/RES_summary!M$21</f>
        <v>0</v>
      </c>
      <c r="N115" s="181">
        <f>RES_hhdet_in_fech!N115/RES_summary!N$21</f>
        <v>0</v>
      </c>
      <c r="O115" s="181">
        <f>RES_hhdet_in_fech!O115/RES_summary!O$21</f>
        <v>0</v>
      </c>
      <c r="P115" s="181">
        <f>RES_hhdet_in_fech!P115/RES_summary!P$21</f>
        <v>0</v>
      </c>
      <c r="Q115" s="181">
        <f>RES_hhdet_in_fech!Q115/RES_summary!Q$21</f>
        <v>0</v>
      </c>
    </row>
    <row r="116" spans="1:17" ht="12" customHeight="1" x14ac:dyDescent="0.25">
      <c r="A116" s="163" t="s">
        <v>142</v>
      </c>
      <c r="B116" s="162"/>
      <c r="C116" s="180">
        <f>RES_hhdet_in_fech!C116/RES_summary!C$21</f>
        <v>0</v>
      </c>
      <c r="D116" s="180">
        <f>RES_hhdet_in_fech!D116/RES_summary!D$21</f>
        <v>0</v>
      </c>
      <c r="E116" s="180">
        <f>RES_hhdet_in_fech!E116/RES_summary!E$21</f>
        <v>0</v>
      </c>
      <c r="F116" s="180">
        <f>RES_hhdet_in_fech!F116/RES_summary!F$21</f>
        <v>0</v>
      </c>
      <c r="G116" s="180">
        <f>RES_hhdet_in_fech!G116/RES_summary!G$21</f>
        <v>0</v>
      </c>
      <c r="H116" s="180">
        <f>RES_hhdet_in_fech!H116/RES_summary!H$21</f>
        <v>0</v>
      </c>
      <c r="I116" s="180">
        <f>RES_hhdet_in_fech!I116/RES_summary!I$21</f>
        <v>0</v>
      </c>
      <c r="J116" s="180">
        <f>RES_hhdet_in_fech!J116/RES_summary!J$21</f>
        <v>0</v>
      </c>
      <c r="K116" s="180">
        <f>RES_hhdet_in_fech!K116/RES_summary!K$21</f>
        <v>0</v>
      </c>
      <c r="L116" s="180">
        <f>RES_hhdet_in_fech!L116/RES_summary!L$21</f>
        <v>0</v>
      </c>
      <c r="M116" s="180">
        <f>RES_hhdet_in_fech!M116/RES_summary!M$21</f>
        <v>0</v>
      </c>
      <c r="N116" s="180">
        <f>RES_hhdet_in_fech!N116/RES_summary!N$21</f>
        <v>0</v>
      </c>
      <c r="O116" s="180">
        <f>RES_hhdet_in_fech!O116/RES_summary!O$21</f>
        <v>0</v>
      </c>
      <c r="P116" s="180">
        <f>RES_hhdet_in_fech!P116/RES_summary!P$21</f>
        <v>0</v>
      </c>
      <c r="Q116" s="180">
        <f>RES_hhdet_in_fech!Q116/RES_summary!Q$21</f>
        <v>0</v>
      </c>
    </row>
    <row r="117" spans="1:17" ht="12" customHeight="1" x14ac:dyDescent="0.25">
      <c r="A117" s="161" t="s">
        <v>141</v>
      </c>
      <c r="B117" s="160"/>
      <c r="C117" s="179">
        <f>RES_hhdet_in_fech!C117/RES_summary!C$21</f>
        <v>0</v>
      </c>
      <c r="D117" s="179">
        <f>RES_hhdet_in_fech!D117/RES_summary!D$21</f>
        <v>0</v>
      </c>
      <c r="E117" s="179">
        <f>RES_hhdet_in_fech!E117/RES_summary!E$21</f>
        <v>0</v>
      </c>
      <c r="F117" s="179">
        <f>RES_hhdet_in_fech!F117/RES_summary!F$21</f>
        <v>0</v>
      </c>
      <c r="G117" s="179">
        <f>RES_hhdet_in_fech!G117/RES_summary!G$21</f>
        <v>0</v>
      </c>
      <c r="H117" s="179">
        <f>RES_hhdet_in_fech!H117/RES_summary!H$21</f>
        <v>0</v>
      </c>
      <c r="I117" s="179">
        <f>RES_hhdet_in_fech!I117/RES_summary!I$21</f>
        <v>0</v>
      </c>
      <c r="J117" s="179">
        <f>RES_hhdet_in_fech!J117/RES_summary!J$21</f>
        <v>0</v>
      </c>
      <c r="K117" s="179">
        <f>RES_hhdet_in_fech!K117/RES_summary!K$21</f>
        <v>0</v>
      </c>
      <c r="L117" s="179">
        <f>RES_hhdet_in_fech!L117/RES_summary!L$21</f>
        <v>0</v>
      </c>
      <c r="M117" s="179">
        <f>RES_hhdet_in_fech!M117/RES_summary!M$21</f>
        <v>0</v>
      </c>
      <c r="N117" s="179">
        <f>RES_hhdet_in_fech!N117/RES_summary!N$21</f>
        <v>0</v>
      </c>
      <c r="O117" s="179">
        <f>RES_hhdet_in_fech!O117/RES_summary!O$21</f>
        <v>0</v>
      </c>
      <c r="P117" s="179">
        <f>RES_hhdet_in_fech!P117/RES_summary!P$21</f>
        <v>0</v>
      </c>
      <c r="Q117" s="179">
        <f>RES_hhdet_in_fech!Q117/RES_summary!Q$21</f>
        <v>0</v>
      </c>
    </row>
    <row r="118" spans="1:17" ht="12" customHeight="1" x14ac:dyDescent="0.25">
      <c r="A118" s="148" t="s">
        <v>60</v>
      </c>
      <c r="B118" s="156"/>
      <c r="C118" s="177">
        <f>RES_hhdet_in_fech!C118/RES_summary!C$21</f>
        <v>0</v>
      </c>
      <c r="D118" s="177">
        <f>RES_hhdet_in_fech!D118/RES_summary!D$21</f>
        <v>0</v>
      </c>
      <c r="E118" s="177">
        <f>RES_hhdet_in_fech!E118/RES_summary!E$21</f>
        <v>0</v>
      </c>
      <c r="F118" s="177">
        <f>RES_hhdet_in_fech!F118/RES_summary!F$21</f>
        <v>0</v>
      </c>
      <c r="G118" s="177">
        <f>RES_hhdet_in_fech!G118/RES_summary!G$21</f>
        <v>0</v>
      </c>
      <c r="H118" s="177">
        <f>RES_hhdet_in_fech!H118/RES_summary!H$21</f>
        <v>0</v>
      </c>
      <c r="I118" s="177">
        <f>RES_hhdet_in_fech!I118/RES_summary!I$21</f>
        <v>0</v>
      </c>
      <c r="J118" s="177">
        <f>RES_hhdet_in_fech!J118/RES_summary!J$21</f>
        <v>0</v>
      </c>
      <c r="K118" s="177">
        <f>RES_hhdet_in_fech!K118/RES_summary!K$21</f>
        <v>0</v>
      </c>
      <c r="L118" s="177">
        <f>RES_hhdet_in_fech!L118/RES_summary!L$21</f>
        <v>0</v>
      </c>
      <c r="M118" s="177">
        <f>RES_hhdet_in_fech!M118/RES_summary!M$21</f>
        <v>0</v>
      </c>
      <c r="N118" s="177">
        <f>RES_hhdet_in_fech!N118/RES_summary!N$21</f>
        <v>0</v>
      </c>
      <c r="O118" s="177">
        <f>RES_hhdet_in_fech!O118/RES_summary!O$21</f>
        <v>0</v>
      </c>
      <c r="P118" s="177">
        <f>RES_hhdet_in_fech!P118/RES_summary!P$21</f>
        <v>0</v>
      </c>
      <c r="Q118" s="177">
        <f>RES_hhdet_in_fech!Q118/RES_summary!Q$21</f>
        <v>0</v>
      </c>
    </row>
    <row r="119" spans="1:17" ht="12" customHeight="1" x14ac:dyDescent="0.25">
      <c r="A119" s="148" t="s">
        <v>59</v>
      </c>
      <c r="B119" s="156"/>
      <c r="C119" s="177">
        <f>RES_hhdet_in_fech!C119/RES_summary!C$21</f>
        <v>0</v>
      </c>
      <c r="D119" s="177">
        <f>RES_hhdet_in_fech!D119/RES_summary!D$21</f>
        <v>0</v>
      </c>
      <c r="E119" s="177">
        <f>RES_hhdet_in_fech!E119/RES_summary!E$21</f>
        <v>0</v>
      </c>
      <c r="F119" s="177">
        <f>RES_hhdet_in_fech!F119/RES_summary!F$21</f>
        <v>0</v>
      </c>
      <c r="G119" s="177">
        <f>RES_hhdet_in_fech!G119/RES_summary!G$21</f>
        <v>0</v>
      </c>
      <c r="H119" s="177">
        <f>RES_hhdet_in_fech!H119/RES_summary!H$21</f>
        <v>0</v>
      </c>
      <c r="I119" s="177">
        <f>RES_hhdet_in_fech!I119/RES_summary!I$21</f>
        <v>0</v>
      </c>
      <c r="J119" s="177">
        <f>RES_hhdet_in_fech!J119/RES_summary!J$21</f>
        <v>0</v>
      </c>
      <c r="K119" s="177">
        <f>RES_hhdet_in_fech!K119/RES_summary!K$21</f>
        <v>0</v>
      </c>
      <c r="L119" s="177">
        <f>RES_hhdet_in_fech!L119/RES_summary!L$21</f>
        <v>0</v>
      </c>
      <c r="M119" s="177">
        <f>RES_hhdet_in_fech!M119/RES_summary!M$21</f>
        <v>0</v>
      </c>
      <c r="N119" s="177">
        <f>RES_hhdet_in_fech!N119/RES_summary!N$21</f>
        <v>0</v>
      </c>
      <c r="O119" s="177">
        <f>RES_hhdet_in_fech!O119/RES_summary!O$21</f>
        <v>0</v>
      </c>
      <c r="P119" s="177">
        <f>RES_hhdet_in_fech!P119/RES_summary!P$21</f>
        <v>0</v>
      </c>
      <c r="Q119" s="177">
        <f>RES_hhdet_in_fech!Q119/RES_summary!Q$21</f>
        <v>0</v>
      </c>
    </row>
    <row r="120" spans="1:17" ht="12" customHeight="1" x14ac:dyDescent="0.25">
      <c r="A120" s="158" t="s">
        <v>62</v>
      </c>
      <c r="B120" s="157"/>
      <c r="C120" s="178">
        <f>RES_hhdet_in_fech!C120/RES_summary!C$21</f>
        <v>0</v>
      </c>
      <c r="D120" s="178">
        <f>RES_hhdet_in_fech!D120/RES_summary!D$21</f>
        <v>0</v>
      </c>
      <c r="E120" s="178">
        <f>RES_hhdet_in_fech!E120/RES_summary!E$21</f>
        <v>0</v>
      </c>
      <c r="F120" s="178">
        <f>RES_hhdet_in_fech!F120/RES_summary!F$21</f>
        <v>0</v>
      </c>
      <c r="G120" s="178">
        <f>RES_hhdet_in_fech!G120/RES_summary!G$21</f>
        <v>0</v>
      </c>
      <c r="H120" s="178">
        <f>RES_hhdet_in_fech!H120/RES_summary!H$21</f>
        <v>0</v>
      </c>
      <c r="I120" s="178">
        <f>RES_hhdet_in_fech!I120/RES_summary!I$21</f>
        <v>0</v>
      </c>
      <c r="J120" s="178">
        <f>RES_hhdet_in_fech!J120/RES_summary!J$21</f>
        <v>0</v>
      </c>
      <c r="K120" s="178">
        <f>RES_hhdet_in_fech!K120/RES_summary!K$21</f>
        <v>0</v>
      </c>
      <c r="L120" s="178">
        <f>RES_hhdet_in_fech!L120/RES_summary!L$21</f>
        <v>0</v>
      </c>
      <c r="M120" s="178">
        <f>RES_hhdet_in_fech!M120/RES_summary!M$21</f>
        <v>0</v>
      </c>
      <c r="N120" s="178">
        <f>RES_hhdet_in_fech!N120/RES_summary!N$21</f>
        <v>0</v>
      </c>
      <c r="O120" s="178">
        <f>RES_hhdet_in_fech!O120/RES_summary!O$21</f>
        <v>0</v>
      </c>
      <c r="P120" s="178">
        <f>RES_hhdet_in_fech!P120/RES_summary!P$21</f>
        <v>0</v>
      </c>
      <c r="Q120" s="178">
        <f>RES_hhdet_in_fech!Q120/RES_summary!Q$21</f>
        <v>0</v>
      </c>
    </row>
    <row r="121" spans="1:17" ht="12" customHeight="1" x14ac:dyDescent="0.25">
      <c r="A121" s="23" t="s">
        <v>57</v>
      </c>
      <c r="B121" s="156"/>
      <c r="C121" s="177">
        <f>RES_hhdet_in_fech!C121/RES_summary!C$21</f>
        <v>0</v>
      </c>
      <c r="D121" s="177">
        <f>RES_hhdet_in_fech!D121/RES_summary!D$21</f>
        <v>0</v>
      </c>
      <c r="E121" s="177">
        <f>RES_hhdet_in_fech!E121/RES_summary!E$21</f>
        <v>0</v>
      </c>
      <c r="F121" s="177">
        <f>RES_hhdet_in_fech!F121/RES_summary!F$21</f>
        <v>0</v>
      </c>
      <c r="G121" s="177">
        <f>RES_hhdet_in_fech!G121/RES_summary!G$21</f>
        <v>0</v>
      </c>
      <c r="H121" s="177">
        <f>RES_hhdet_in_fech!H121/RES_summary!H$21</f>
        <v>0</v>
      </c>
      <c r="I121" s="177">
        <f>RES_hhdet_in_fech!I121/RES_summary!I$21</f>
        <v>0</v>
      </c>
      <c r="J121" s="177">
        <f>RES_hhdet_in_fech!J121/RES_summary!J$21</f>
        <v>0</v>
      </c>
      <c r="K121" s="177">
        <f>RES_hhdet_in_fech!K121/RES_summary!K$21</f>
        <v>0</v>
      </c>
      <c r="L121" s="177">
        <f>RES_hhdet_in_fech!L121/RES_summary!L$21</f>
        <v>0</v>
      </c>
      <c r="M121" s="177">
        <f>RES_hhdet_in_fech!M121/RES_summary!M$21</f>
        <v>0</v>
      </c>
      <c r="N121" s="177">
        <f>RES_hhdet_in_fech!N121/RES_summary!N$21</f>
        <v>0</v>
      </c>
      <c r="O121" s="177">
        <f>RES_hhdet_in_fech!O121/RES_summary!O$21</f>
        <v>0</v>
      </c>
      <c r="P121" s="177">
        <f>RES_hhdet_in_fech!P121/RES_summary!P$21</f>
        <v>0</v>
      </c>
      <c r="Q121" s="177">
        <f>RES_hhdet_in_fech!Q121/RES_summary!Q$21</f>
        <v>0</v>
      </c>
    </row>
    <row r="122" spans="1:17" ht="12" customHeight="1" x14ac:dyDescent="0.25">
      <c r="A122" s="29" t="s">
        <v>140</v>
      </c>
      <c r="B122" s="57"/>
      <c r="C122" s="176">
        <f>RES_hhdet_in_fech!C122/RES_summary!C$21</f>
        <v>0</v>
      </c>
      <c r="D122" s="176">
        <f>RES_hhdet_in_fech!D122/RES_summary!D$21</f>
        <v>0</v>
      </c>
      <c r="E122" s="176">
        <f>RES_hhdet_in_fech!E122/RES_summary!E$21</f>
        <v>0</v>
      </c>
      <c r="F122" s="176">
        <f>RES_hhdet_in_fech!F122/RES_summary!F$21</f>
        <v>0</v>
      </c>
      <c r="G122" s="176">
        <f>RES_hhdet_in_fech!G122/RES_summary!G$21</f>
        <v>0</v>
      </c>
      <c r="H122" s="176">
        <f>RES_hhdet_in_fech!H122/RES_summary!H$21</f>
        <v>0</v>
      </c>
      <c r="I122" s="176">
        <f>RES_hhdet_in_fech!I122/RES_summary!I$21</f>
        <v>0</v>
      </c>
      <c r="J122" s="176">
        <f>RES_hhdet_in_fech!J122/RES_summary!J$21</f>
        <v>0</v>
      </c>
      <c r="K122" s="176">
        <f>RES_hhdet_in_fech!K122/RES_summary!K$21</f>
        <v>0</v>
      </c>
      <c r="L122" s="176">
        <f>RES_hhdet_in_fech!L122/RES_summary!L$21</f>
        <v>0</v>
      </c>
      <c r="M122" s="176">
        <f>RES_hhdet_in_fech!M122/RES_summary!M$21</f>
        <v>0</v>
      </c>
      <c r="N122" s="176">
        <f>RES_hhdet_in_fech!N122/RES_summary!N$21</f>
        <v>0</v>
      </c>
      <c r="O122" s="176">
        <f>RES_hhdet_in_fech!O122/RES_summary!O$21</f>
        <v>0</v>
      </c>
      <c r="P122" s="176">
        <f>RES_hhdet_in_fech!P122/RES_summary!P$21</f>
        <v>0</v>
      </c>
      <c r="Q122" s="176">
        <f>RES_hhdet_in_fech!Q122/RES_summary!Q$21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84">
        <f>RES_hhdet_in_fech!C124/RES_summary!C$21</f>
        <v>162.49133543639405</v>
      </c>
      <c r="D124" s="184">
        <f>RES_hhdet_in_fech!D124/RES_summary!D$21</f>
        <v>154.99720284083415</v>
      </c>
      <c r="E124" s="184">
        <f>RES_hhdet_in_fech!E124/RES_summary!E$21</f>
        <v>154.27814647237849</v>
      </c>
      <c r="F124" s="184">
        <f>RES_hhdet_in_fech!F124/RES_summary!F$21</f>
        <v>144.74573203874124</v>
      </c>
      <c r="G124" s="184">
        <f>RES_hhdet_in_fech!G124/RES_summary!G$21</f>
        <v>141.28635073187394</v>
      </c>
      <c r="H124" s="184">
        <f>RES_hhdet_in_fech!H124/RES_summary!H$21</f>
        <v>127.89562870183295</v>
      </c>
      <c r="I124" s="184">
        <f>RES_hhdet_in_fech!I124/RES_summary!I$21</f>
        <v>127.96102273627911</v>
      </c>
      <c r="J124" s="184">
        <f>RES_hhdet_in_fech!J124/RES_summary!J$21</f>
        <v>127.45259037766544</v>
      </c>
      <c r="K124" s="184">
        <f>RES_hhdet_in_fech!K124/RES_summary!K$21</f>
        <v>121.03363281504883</v>
      </c>
      <c r="L124" s="184">
        <f>RES_hhdet_in_fech!L124/RES_summary!L$21</f>
        <v>131.97670826403058</v>
      </c>
      <c r="M124" s="184">
        <f>RES_hhdet_in_fech!M124/RES_summary!M$21</f>
        <v>120.21734319135665</v>
      </c>
      <c r="N124" s="184">
        <f>RES_hhdet_in_fech!N124/RES_summary!N$21</f>
        <v>124.10689971814313</v>
      </c>
      <c r="O124" s="184">
        <f>RES_hhdet_in_fech!O124/RES_summary!O$21</f>
        <v>133.21974174879719</v>
      </c>
      <c r="P124" s="184">
        <f>RES_hhdet_in_fech!P124/RES_summary!P$21</f>
        <v>113.2689541220643</v>
      </c>
      <c r="Q124" s="184">
        <f>RES_hhdet_in_fech!Q124/RES_summary!Q$21</f>
        <v>120.59707997792469</v>
      </c>
    </row>
    <row r="125" spans="1:17" ht="12.95" customHeight="1" x14ac:dyDescent="0.25">
      <c r="A125" s="158" t="s">
        <v>65</v>
      </c>
      <c r="B125" s="157"/>
      <c r="C125" s="178">
        <f>RES_hhdet_in_fech!C125/RES_summary!C$21</f>
        <v>126.25280309776936</v>
      </c>
      <c r="D125" s="178">
        <f>RES_hhdet_in_fech!D125/RES_summary!D$21</f>
        <v>121.05396818930848</v>
      </c>
      <c r="E125" s="178">
        <f>RES_hhdet_in_fech!E125/RES_summary!E$21</f>
        <v>119.57417067680258</v>
      </c>
      <c r="F125" s="178">
        <f>RES_hhdet_in_fech!F125/RES_summary!F$21</f>
        <v>111.33451650163327</v>
      </c>
      <c r="G125" s="178">
        <f>RES_hhdet_in_fech!G125/RES_summary!G$21</f>
        <v>108.23150834917809</v>
      </c>
      <c r="H125" s="178">
        <f>RES_hhdet_in_fech!H125/RES_summary!H$21</f>
        <v>95.343210636418746</v>
      </c>
      <c r="I125" s="178">
        <f>RES_hhdet_in_fech!I125/RES_summary!I$21</f>
        <v>97.419894468033164</v>
      </c>
      <c r="J125" s="178">
        <f>RES_hhdet_in_fech!J125/RES_summary!J$21</f>
        <v>95.428950402690091</v>
      </c>
      <c r="K125" s="178">
        <f>RES_hhdet_in_fech!K125/RES_summary!K$21</f>
        <v>91.198477150408664</v>
      </c>
      <c r="L125" s="178">
        <f>RES_hhdet_in_fech!L125/RES_summary!L$21</f>
        <v>101.96384622793536</v>
      </c>
      <c r="M125" s="178">
        <f>RES_hhdet_in_fech!M125/RES_summary!M$21</f>
        <v>90.457952809355007</v>
      </c>
      <c r="N125" s="178">
        <f>RES_hhdet_in_fech!N125/RES_summary!N$21</f>
        <v>94.116298691627236</v>
      </c>
      <c r="O125" s="178">
        <f>RES_hhdet_in_fech!O125/RES_summary!O$21</f>
        <v>105.15626926466324</v>
      </c>
      <c r="P125" s="178">
        <f>RES_hhdet_in_fech!P125/RES_summary!P$21</f>
        <v>83.339289740557717</v>
      </c>
      <c r="Q125" s="178">
        <f>RES_hhdet_in_fech!Q125/RES_summary!Q$21</f>
        <v>92.34225239156703</v>
      </c>
    </row>
    <row r="126" spans="1:17" ht="12" customHeight="1" x14ac:dyDescent="0.25">
      <c r="A126" s="23" t="s">
        <v>149</v>
      </c>
      <c r="B126" s="156"/>
      <c r="C126" s="177">
        <f>RES_hhdet_in_fech!C126/RES_summary!C$21</f>
        <v>125.72905904878715</v>
      </c>
      <c r="D126" s="177">
        <f>RES_hhdet_in_fech!D126/RES_summary!D$21</f>
        <v>120.484060833518</v>
      </c>
      <c r="E126" s="177">
        <f>RES_hhdet_in_fech!E126/RES_summary!E$21</f>
        <v>119.00823627379215</v>
      </c>
      <c r="F126" s="177">
        <f>RES_hhdet_in_fech!F126/RES_summary!F$21</f>
        <v>110.90187840436803</v>
      </c>
      <c r="G126" s="177">
        <f>RES_hhdet_in_fech!G126/RES_summary!G$21</f>
        <v>107.82008378017611</v>
      </c>
      <c r="H126" s="177">
        <f>RES_hhdet_in_fech!H126/RES_summary!H$21</f>
        <v>95.055360785267922</v>
      </c>
      <c r="I126" s="177">
        <f>RES_hhdet_in_fech!I126/RES_summary!I$21</f>
        <v>96.858813502762331</v>
      </c>
      <c r="J126" s="177">
        <f>RES_hhdet_in_fech!J126/RES_summary!J$21</f>
        <v>95.050133143044192</v>
      </c>
      <c r="K126" s="177">
        <f>RES_hhdet_in_fech!K126/RES_summary!K$21</f>
        <v>90.785843209106787</v>
      </c>
      <c r="L126" s="177">
        <f>RES_hhdet_in_fech!L126/RES_summary!L$21</f>
        <v>101.55375586711965</v>
      </c>
      <c r="M126" s="177">
        <f>RES_hhdet_in_fech!M126/RES_summary!M$21</f>
        <v>90.030354544040904</v>
      </c>
      <c r="N126" s="177">
        <f>RES_hhdet_in_fech!N126/RES_summary!N$21</f>
        <v>93.623812559066792</v>
      </c>
      <c r="O126" s="177">
        <f>RES_hhdet_in_fech!O126/RES_summary!O$21</f>
        <v>104.89215855384685</v>
      </c>
      <c r="P126" s="177">
        <f>RES_hhdet_in_fech!P126/RES_summary!P$21</f>
        <v>82.771205493024453</v>
      </c>
      <c r="Q126" s="177">
        <f>RES_hhdet_in_fech!Q126/RES_summary!Q$21</f>
        <v>91.895935818327928</v>
      </c>
    </row>
    <row r="127" spans="1:17" ht="12" customHeight="1" x14ac:dyDescent="0.25">
      <c r="A127" s="23" t="s">
        <v>60</v>
      </c>
      <c r="B127" s="156"/>
      <c r="C127" s="177">
        <f>RES_hhdet_in_fech!C127/RES_summary!C$21</f>
        <v>0.52374404898221183</v>
      </c>
      <c r="D127" s="177">
        <f>RES_hhdet_in_fech!D127/RES_summary!D$21</f>
        <v>0.5699073557904879</v>
      </c>
      <c r="E127" s="177">
        <f>RES_hhdet_in_fech!E127/RES_summary!E$21</f>
        <v>0.56593440301043807</v>
      </c>
      <c r="F127" s="177">
        <f>RES_hhdet_in_fech!F127/RES_summary!F$21</f>
        <v>0.43263809726523372</v>
      </c>
      <c r="G127" s="177">
        <f>RES_hhdet_in_fech!G127/RES_summary!G$21</f>
        <v>0.41142456900198643</v>
      </c>
      <c r="H127" s="177">
        <f>RES_hhdet_in_fech!H127/RES_summary!H$21</f>
        <v>0.28784985115082196</v>
      </c>
      <c r="I127" s="177">
        <f>RES_hhdet_in_fech!I127/RES_summary!I$21</f>
        <v>0.56108096527081674</v>
      </c>
      <c r="J127" s="177">
        <f>RES_hhdet_in_fech!J127/RES_summary!J$21</f>
        <v>0.37881725964589819</v>
      </c>
      <c r="K127" s="177">
        <f>RES_hhdet_in_fech!K127/RES_summary!K$21</f>
        <v>0.41263394130188252</v>
      </c>
      <c r="L127" s="177">
        <f>RES_hhdet_in_fech!L127/RES_summary!L$21</f>
        <v>0.41009036081572769</v>
      </c>
      <c r="M127" s="177">
        <f>RES_hhdet_in_fech!M127/RES_summary!M$21</f>
        <v>0.42759826531410233</v>
      </c>
      <c r="N127" s="177">
        <f>RES_hhdet_in_fech!N127/RES_summary!N$21</f>
        <v>0.49248613256044588</v>
      </c>
      <c r="O127" s="177">
        <f>RES_hhdet_in_fech!O127/RES_summary!O$21</f>
        <v>0.26411071081638293</v>
      </c>
      <c r="P127" s="177">
        <f>RES_hhdet_in_fech!P127/RES_summary!P$21</f>
        <v>0.56808424753326381</v>
      </c>
      <c r="Q127" s="177">
        <f>RES_hhdet_in_fech!Q127/RES_summary!Q$21</f>
        <v>0.44631657323909857</v>
      </c>
    </row>
    <row r="128" spans="1:17" ht="12.95" customHeight="1" x14ac:dyDescent="0.25">
      <c r="A128" s="158" t="s">
        <v>112</v>
      </c>
      <c r="B128" s="157"/>
      <c r="C128" s="178">
        <f>RES_hhdet_in_fech!C128/RES_summary!C$21</f>
        <v>7.0257455253293033</v>
      </c>
      <c r="D128" s="178">
        <f>RES_hhdet_in_fech!D128/RES_summary!D$21</f>
        <v>6.7288039600354423</v>
      </c>
      <c r="E128" s="178">
        <f>RES_hhdet_in_fech!E128/RES_summary!E$21</f>
        <v>6.4960166234048371</v>
      </c>
      <c r="F128" s="178">
        <f>RES_hhdet_in_fech!F128/RES_summary!F$21</f>
        <v>6.1632292292592119</v>
      </c>
      <c r="G128" s="178">
        <f>RES_hhdet_in_fech!G128/RES_summary!G$21</f>
        <v>5.8905101306278764</v>
      </c>
      <c r="H128" s="178">
        <f>RES_hhdet_in_fech!H128/RES_summary!H$21</f>
        <v>5.4496472328903041</v>
      </c>
      <c r="I128" s="178">
        <f>RES_hhdet_in_fech!I128/RES_summary!I$21</f>
        <v>5.4758656755516331</v>
      </c>
      <c r="J128" s="178">
        <f>RES_hhdet_in_fech!J128/RES_summary!J$21</f>
        <v>5.4046385129922827</v>
      </c>
      <c r="K128" s="178">
        <f>RES_hhdet_in_fech!K128/RES_summary!K$21</f>
        <v>5.1092249723978966</v>
      </c>
      <c r="L128" s="178">
        <f>RES_hhdet_in_fech!L128/RES_summary!L$21</f>
        <v>4.5049608832667722</v>
      </c>
      <c r="M128" s="178">
        <f>RES_hhdet_in_fech!M128/RES_summary!M$21</f>
        <v>4.3956194762758987</v>
      </c>
      <c r="N128" s="178">
        <f>RES_hhdet_in_fech!N128/RES_summary!N$21</f>
        <v>4.1578675987162788</v>
      </c>
      <c r="O128" s="178">
        <f>RES_hhdet_in_fech!O128/RES_summary!O$21</f>
        <v>4.071379858388239</v>
      </c>
      <c r="P128" s="178">
        <f>RES_hhdet_in_fech!P128/RES_summary!P$21</f>
        <v>3.9225077382828331</v>
      </c>
      <c r="Q128" s="178">
        <f>RES_hhdet_in_fech!Q128/RES_summary!Q$21</f>
        <v>3.6313163079893678</v>
      </c>
    </row>
    <row r="129" spans="1:17" ht="12" customHeight="1" x14ac:dyDescent="0.25">
      <c r="A129" s="23" t="s">
        <v>60</v>
      </c>
      <c r="B129" s="156"/>
      <c r="C129" s="177">
        <f>RES_hhdet_in_fech!C129/RES_summary!C$21</f>
        <v>7.0257455253293033</v>
      </c>
      <c r="D129" s="177">
        <f>RES_hhdet_in_fech!D129/RES_summary!D$21</f>
        <v>6.7288039600354423</v>
      </c>
      <c r="E129" s="177">
        <f>RES_hhdet_in_fech!E129/RES_summary!E$21</f>
        <v>6.4960166234048371</v>
      </c>
      <c r="F129" s="177">
        <f>RES_hhdet_in_fech!F129/RES_summary!F$21</f>
        <v>6.1632292292592119</v>
      </c>
      <c r="G129" s="177">
        <f>RES_hhdet_in_fech!G129/RES_summary!G$21</f>
        <v>5.8905101306278764</v>
      </c>
      <c r="H129" s="177">
        <f>RES_hhdet_in_fech!H129/RES_summary!H$21</f>
        <v>5.4496472328903041</v>
      </c>
      <c r="I129" s="177">
        <f>RES_hhdet_in_fech!I129/RES_summary!I$21</f>
        <v>5.4758656755516331</v>
      </c>
      <c r="J129" s="177">
        <f>RES_hhdet_in_fech!J129/RES_summary!J$21</f>
        <v>5.4046385129922827</v>
      </c>
      <c r="K129" s="177">
        <f>RES_hhdet_in_fech!K129/RES_summary!K$21</f>
        <v>5.1092249723978966</v>
      </c>
      <c r="L129" s="177">
        <f>RES_hhdet_in_fech!L129/RES_summary!L$21</f>
        <v>4.5049608832667722</v>
      </c>
      <c r="M129" s="177">
        <f>RES_hhdet_in_fech!M129/RES_summary!M$21</f>
        <v>4.3956194762758987</v>
      </c>
      <c r="N129" s="177">
        <f>RES_hhdet_in_fech!N129/RES_summary!N$21</f>
        <v>4.1578675987162788</v>
      </c>
      <c r="O129" s="177">
        <f>RES_hhdet_in_fech!O129/RES_summary!O$21</f>
        <v>4.071379858388239</v>
      </c>
      <c r="P129" s="177">
        <f>RES_hhdet_in_fech!P129/RES_summary!P$21</f>
        <v>3.9225077382828331</v>
      </c>
      <c r="Q129" s="177">
        <f>RES_hhdet_in_fech!Q129/RES_summary!Q$21</f>
        <v>3.6313163079893678</v>
      </c>
    </row>
    <row r="130" spans="1:17" ht="12" customHeight="1" x14ac:dyDescent="0.25">
      <c r="A130" s="158" t="s">
        <v>63</v>
      </c>
      <c r="B130" s="157"/>
      <c r="C130" s="178">
        <f>RES_hhdet_in_fech!C130/RES_summary!C$21</f>
        <v>21.33591752668746</v>
      </c>
      <c r="D130" s="178">
        <f>RES_hhdet_in_fech!D130/RES_summary!D$21</f>
        <v>19.267178972499348</v>
      </c>
      <c r="E130" s="178">
        <f>RES_hhdet_in_fech!E130/RES_summary!E$21</f>
        <v>20.238199393978082</v>
      </c>
      <c r="F130" s="178">
        <f>RES_hhdet_in_fech!F130/RES_summary!F$21</f>
        <v>19.546007634411239</v>
      </c>
      <c r="G130" s="178">
        <f>RES_hhdet_in_fech!G130/RES_summary!G$21</f>
        <v>19.652362105491424</v>
      </c>
      <c r="H130" s="178">
        <f>RES_hhdet_in_fech!H130/RES_summary!H$21</f>
        <v>19.767770653175237</v>
      </c>
      <c r="I130" s="178">
        <f>RES_hhdet_in_fech!I130/RES_summary!I$21</f>
        <v>17.590746979540306</v>
      </c>
      <c r="J130" s="178">
        <f>RES_hhdet_in_fech!J130/RES_summary!J$21</f>
        <v>19.412127001838048</v>
      </c>
      <c r="K130" s="178">
        <f>RES_hhdet_in_fech!K130/RES_summary!K$21</f>
        <v>17.243995223057372</v>
      </c>
      <c r="L130" s="178">
        <f>RES_hhdet_in_fech!L130/RES_summary!L$21</f>
        <v>18.384788667080144</v>
      </c>
      <c r="M130" s="178">
        <f>RES_hhdet_in_fech!M130/RES_summary!M$21</f>
        <v>18.160048888953394</v>
      </c>
      <c r="N130" s="178">
        <f>RES_hhdet_in_fech!N130/RES_summary!N$21</f>
        <v>18.283864698717178</v>
      </c>
      <c r="O130" s="178">
        <f>RES_hhdet_in_fech!O130/RES_summary!O$21</f>
        <v>16.879593170209692</v>
      </c>
      <c r="P130" s="178">
        <f>RES_hhdet_in_fech!P130/RES_summary!P$21</f>
        <v>18.455709302579184</v>
      </c>
      <c r="Q130" s="178">
        <f>RES_hhdet_in_fech!Q130/RES_summary!Q$21</f>
        <v>17.344021749072773</v>
      </c>
    </row>
    <row r="131" spans="1:17" ht="12" customHeight="1" x14ac:dyDescent="0.25">
      <c r="A131" s="167" t="s">
        <v>148</v>
      </c>
      <c r="B131" s="132"/>
      <c r="C131" s="183">
        <f>RES_hhdet_in_fech!C131/RES_summary!C$21</f>
        <v>19.471692532621503</v>
      </c>
      <c r="D131" s="183">
        <f>RES_hhdet_in_fech!D131/RES_summary!D$21</f>
        <v>19.390484737741783</v>
      </c>
      <c r="E131" s="183">
        <f>RES_hhdet_in_fech!E131/RES_summary!E$21</f>
        <v>19.201463948634281</v>
      </c>
      <c r="F131" s="183">
        <f>RES_hhdet_in_fech!F131/RES_summary!F$21</f>
        <v>18.961030425083248</v>
      </c>
      <c r="G131" s="183">
        <f>RES_hhdet_in_fech!G131/RES_summary!G$21</f>
        <v>0</v>
      </c>
      <c r="H131" s="183">
        <f>RES_hhdet_in_fech!H131/RES_summary!H$21</f>
        <v>0</v>
      </c>
      <c r="I131" s="183">
        <f>RES_hhdet_in_fech!I131/RES_summary!I$21</f>
        <v>0</v>
      </c>
      <c r="J131" s="183">
        <f>RES_hhdet_in_fech!J131/RES_summary!J$21</f>
        <v>17.786553443556812</v>
      </c>
      <c r="K131" s="183">
        <f>RES_hhdet_in_fech!K131/RES_summary!K$21</f>
        <v>0</v>
      </c>
      <c r="L131" s="183">
        <f>RES_hhdet_in_fech!L131/RES_summary!L$21</f>
        <v>0</v>
      </c>
      <c r="M131" s="183">
        <f>RES_hhdet_in_fech!M131/RES_summary!M$21</f>
        <v>0</v>
      </c>
      <c r="N131" s="183">
        <f>RES_hhdet_in_fech!N131/RES_summary!N$21</f>
        <v>0</v>
      </c>
      <c r="O131" s="183">
        <f>RES_hhdet_in_fech!O131/RES_summary!O$21</f>
        <v>0</v>
      </c>
      <c r="P131" s="183">
        <f>RES_hhdet_in_fech!P131/RES_summary!P$21</f>
        <v>16.777181912877673</v>
      </c>
      <c r="Q131" s="183">
        <f>RES_hhdet_in_fech!Q131/RES_summary!Q$21</f>
        <v>16.646973267011465</v>
      </c>
    </row>
    <row r="132" spans="1:17" ht="12" customHeight="1" x14ac:dyDescent="0.25">
      <c r="A132" s="167" t="s">
        <v>147</v>
      </c>
      <c r="B132" s="132"/>
      <c r="C132" s="183">
        <f>RES_hhdet_in_fech!C132/RES_summary!C$21</f>
        <v>18.598858896901163</v>
      </c>
      <c r="D132" s="183">
        <f>RES_hhdet_in_fech!D132/RES_summary!D$21</f>
        <v>18.582393279851825</v>
      </c>
      <c r="E132" s="183">
        <f>RES_hhdet_in_fech!E132/RES_summary!E$21</f>
        <v>18.474412582715633</v>
      </c>
      <c r="F132" s="183">
        <f>RES_hhdet_in_fech!F132/RES_summary!F$21</f>
        <v>18.310289860330982</v>
      </c>
      <c r="G132" s="183">
        <f>RES_hhdet_in_fech!G132/RES_summary!G$21</f>
        <v>18.494960594196122</v>
      </c>
      <c r="H132" s="183">
        <f>RES_hhdet_in_fech!H132/RES_summary!H$21</f>
        <v>17.730163958381905</v>
      </c>
      <c r="I132" s="183">
        <f>RES_hhdet_in_fech!I132/RES_summary!I$21</f>
        <v>17.590746979540306</v>
      </c>
      <c r="J132" s="183">
        <f>RES_hhdet_in_fech!J132/RES_summary!J$21</f>
        <v>17.314516609670985</v>
      </c>
      <c r="K132" s="183">
        <f>RES_hhdet_in_fech!K132/RES_summary!K$21</f>
        <v>17.175658173076876</v>
      </c>
      <c r="L132" s="183">
        <f>RES_hhdet_in_fech!L132/RES_summary!L$21</f>
        <v>16.901264726815157</v>
      </c>
      <c r="M132" s="183">
        <f>RES_hhdet_in_fech!M132/RES_summary!M$21</f>
        <v>16.778661538287952</v>
      </c>
      <c r="N132" s="183">
        <f>RES_hhdet_in_fech!N132/RES_summary!N$21</f>
        <v>16.65120917439539</v>
      </c>
      <c r="O132" s="183">
        <f>RES_hhdet_in_fech!O132/RES_summary!O$21</f>
        <v>16.486248165141202</v>
      </c>
      <c r="P132" s="183">
        <f>RES_hhdet_in_fech!P132/RES_summary!P$21</f>
        <v>16.420689849777474</v>
      </c>
      <c r="Q132" s="183">
        <f>RES_hhdet_in_fech!Q132/RES_summary!Q$21</f>
        <v>16.284669087293892</v>
      </c>
    </row>
    <row r="133" spans="1:17" ht="12" customHeight="1" x14ac:dyDescent="0.25">
      <c r="A133" s="166" t="s">
        <v>61</v>
      </c>
      <c r="B133" s="165"/>
      <c r="C133" s="182">
        <f>RES_hhdet_in_fech!C133/RES_summary!C$21</f>
        <v>12.73617589484722</v>
      </c>
      <c r="D133" s="182">
        <f>RES_hhdet_in_fech!D133/RES_summary!D$21</f>
        <v>12.702484631242273</v>
      </c>
      <c r="E133" s="182">
        <f>RES_hhdet_in_fech!E133/RES_summary!E$21</f>
        <v>12.606595170455929</v>
      </c>
      <c r="F133" s="182">
        <f>RES_hhdet_in_fech!F133/RES_summary!F$21</f>
        <v>12.472210297489998</v>
      </c>
      <c r="G133" s="182">
        <f>RES_hhdet_in_fech!G133/RES_summary!G$21</f>
        <v>12.646554248323037</v>
      </c>
      <c r="H133" s="182">
        <f>RES_hhdet_in_fech!H133/RES_summary!H$21</f>
        <v>11.997462615781119</v>
      </c>
      <c r="I133" s="182">
        <f>RES_hhdet_in_fech!I133/RES_summary!I$21</f>
        <v>11.928737235767791</v>
      </c>
      <c r="J133" s="182">
        <f>RES_hhdet_in_fech!J133/RES_summary!J$21</f>
        <v>11.723128503904649</v>
      </c>
      <c r="K133" s="182">
        <f>RES_hhdet_in_fech!K133/RES_summary!K$21</f>
        <v>11.61194798049825</v>
      </c>
      <c r="L133" s="182">
        <f>RES_hhdet_in_fech!L133/RES_summary!L$21</f>
        <v>11.327980489531406</v>
      </c>
      <c r="M133" s="182">
        <f>RES_hhdet_in_fech!M133/RES_summary!M$21</f>
        <v>11.407537507902125</v>
      </c>
      <c r="N133" s="182">
        <f>RES_hhdet_in_fech!N133/RES_summary!N$21</f>
        <v>11.23934486508894</v>
      </c>
      <c r="O133" s="182">
        <f>RES_hhdet_in_fech!O133/RES_summary!O$21</f>
        <v>11.006748277364961</v>
      </c>
      <c r="P133" s="182">
        <f>RES_hhdet_in_fech!P133/RES_summary!P$21</f>
        <v>11.174322581454748</v>
      </c>
      <c r="Q133" s="182">
        <f>RES_hhdet_in_fech!Q133/RES_summary!Q$21</f>
        <v>10.984640831780489</v>
      </c>
    </row>
    <row r="134" spans="1:17" ht="12" customHeight="1" x14ac:dyDescent="0.25">
      <c r="A134" s="147" t="s">
        <v>59</v>
      </c>
      <c r="B134" s="164"/>
      <c r="C134" s="181">
        <f>RES_hhdet_in_fech!C134/RES_summary!C$21</f>
        <v>5.8626830020539442</v>
      </c>
      <c r="D134" s="181">
        <f>RES_hhdet_in_fech!D134/RES_summary!D$21</f>
        <v>5.8799086486095531</v>
      </c>
      <c r="E134" s="181">
        <f>RES_hhdet_in_fech!E134/RES_summary!E$21</f>
        <v>5.8678174122597033</v>
      </c>
      <c r="F134" s="181">
        <f>RES_hhdet_in_fech!F134/RES_summary!F$21</f>
        <v>5.8380795628409885</v>
      </c>
      <c r="G134" s="181">
        <f>RES_hhdet_in_fech!G134/RES_summary!G$21</f>
        <v>5.8484063458730882</v>
      </c>
      <c r="H134" s="181">
        <f>RES_hhdet_in_fech!H134/RES_summary!H$21</f>
        <v>5.7327013426007829</v>
      </c>
      <c r="I134" s="181">
        <f>RES_hhdet_in_fech!I134/RES_summary!I$21</f>
        <v>5.662009743772515</v>
      </c>
      <c r="J134" s="181">
        <f>RES_hhdet_in_fech!J134/RES_summary!J$21</f>
        <v>5.591388105766339</v>
      </c>
      <c r="K134" s="181">
        <f>RES_hhdet_in_fech!K134/RES_summary!K$21</f>
        <v>5.5637101925786254</v>
      </c>
      <c r="L134" s="181">
        <f>RES_hhdet_in_fech!L134/RES_summary!L$21</f>
        <v>5.5732842372837528</v>
      </c>
      <c r="M134" s="181">
        <f>RES_hhdet_in_fech!M134/RES_summary!M$21</f>
        <v>5.3711240303858263</v>
      </c>
      <c r="N134" s="181">
        <f>RES_hhdet_in_fech!N134/RES_summary!N$21</f>
        <v>5.4118643093064511</v>
      </c>
      <c r="O134" s="181">
        <f>RES_hhdet_in_fech!O134/RES_summary!O$21</f>
        <v>5.4794998877762451</v>
      </c>
      <c r="P134" s="181">
        <f>RES_hhdet_in_fech!P134/RES_summary!P$21</f>
        <v>5.2463672683227252</v>
      </c>
      <c r="Q134" s="181">
        <f>RES_hhdet_in_fech!Q134/RES_summary!Q$21</f>
        <v>5.3000282555134026</v>
      </c>
    </row>
    <row r="135" spans="1:17" ht="12" customHeight="1" x14ac:dyDescent="0.25">
      <c r="A135" s="163" t="s">
        <v>142</v>
      </c>
      <c r="B135" s="162"/>
      <c r="C135" s="180">
        <f>RES_hhdet_in_fech!C135/RES_summary!C$21</f>
        <v>25.934961285409756</v>
      </c>
      <c r="D135" s="180">
        <f>RES_hhdet_in_fech!D135/RES_summary!D$21</f>
        <v>25.706601684986008</v>
      </c>
      <c r="E135" s="180">
        <f>RES_hhdet_in_fech!E135/RES_summary!E$21</f>
        <v>25.535275809137026</v>
      </c>
      <c r="F135" s="180">
        <f>RES_hhdet_in_fech!F135/RES_summary!F$21</f>
        <v>24.763083710687091</v>
      </c>
      <c r="G135" s="180">
        <f>RES_hhdet_in_fech!G135/RES_summary!G$21</f>
        <v>24.844063024059736</v>
      </c>
      <c r="H135" s="180">
        <f>RES_hhdet_in_fech!H135/RES_summary!H$21</f>
        <v>23.761628788868311</v>
      </c>
      <c r="I135" s="180">
        <f>RES_hhdet_in_fech!I135/RES_summary!I$21</f>
        <v>0</v>
      </c>
      <c r="J135" s="180">
        <f>RES_hhdet_in_fech!J135/RES_summary!J$21</f>
        <v>23.580307994536771</v>
      </c>
      <c r="K135" s="180">
        <f>RES_hhdet_in_fech!K135/RES_summary!K$21</f>
        <v>24.07882176107908</v>
      </c>
      <c r="L135" s="180">
        <f>RES_hhdet_in_fech!L135/RES_summary!L$21</f>
        <v>23.011135122933315</v>
      </c>
      <c r="M135" s="180">
        <f>RES_hhdet_in_fech!M135/RES_summary!M$21</f>
        <v>23.921969668964199</v>
      </c>
      <c r="N135" s="180">
        <f>RES_hhdet_in_fech!N135/RES_summary!N$21</f>
        <v>23.750994632131917</v>
      </c>
      <c r="O135" s="180">
        <f>RES_hhdet_in_fech!O135/RES_summary!O$21</f>
        <v>23.167192895519044</v>
      </c>
      <c r="P135" s="180">
        <f>RES_hhdet_in_fech!P135/RES_summary!P$21</f>
        <v>24.542960663130465</v>
      </c>
      <c r="Q135" s="180">
        <f>RES_hhdet_in_fech!Q135/RES_summary!Q$21</f>
        <v>23.523170900558807</v>
      </c>
    </row>
    <row r="136" spans="1:17" ht="12" customHeight="1" x14ac:dyDescent="0.25">
      <c r="A136" s="161" t="s">
        <v>141</v>
      </c>
      <c r="B136" s="160"/>
      <c r="C136" s="179">
        <f>RES_hhdet_in_fech!C136/RES_summary!C$21</f>
        <v>22.926745032109583</v>
      </c>
      <c r="D136" s="179">
        <f>RES_hhdet_in_fech!D136/RES_summary!D$21</f>
        <v>22.838751649943177</v>
      </c>
      <c r="E136" s="179">
        <f>RES_hhdet_in_fech!E136/RES_summary!E$21</f>
        <v>22.749045677325348</v>
      </c>
      <c r="F136" s="179">
        <f>RES_hhdet_in_fech!F136/RES_summary!F$21</f>
        <v>22.014764379441495</v>
      </c>
      <c r="G136" s="179">
        <f>RES_hhdet_in_fech!G136/RES_summary!G$21</f>
        <v>22.100070029664401</v>
      </c>
      <c r="H136" s="179">
        <f>RES_hhdet_in_fech!H136/RES_summary!H$21</f>
        <v>21.31506101121564</v>
      </c>
      <c r="I136" s="179">
        <f>RES_hhdet_in_fech!I136/RES_summary!I$21</f>
        <v>0</v>
      </c>
      <c r="J136" s="179">
        <f>RES_hhdet_in_fech!J136/RES_summary!J$21</f>
        <v>21.06185437969468</v>
      </c>
      <c r="K136" s="179">
        <f>RES_hhdet_in_fech!K136/RES_summary!K$21</f>
        <v>21.330222537492563</v>
      </c>
      <c r="L136" s="179">
        <f>RES_hhdet_in_fech!L136/RES_summary!L$21</f>
        <v>20.478316838844091</v>
      </c>
      <c r="M136" s="179">
        <f>RES_hhdet_in_fech!M136/RES_summary!M$21</f>
        <v>21.177292031528751</v>
      </c>
      <c r="N136" s="179">
        <f>RES_hhdet_in_fech!N136/RES_summary!N$21</f>
        <v>20.909143138308938</v>
      </c>
      <c r="O136" s="179">
        <f>RES_hhdet_in_fech!O136/RES_summary!O$21</f>
        <v>20.378455437385878</v>
      </c>
      <c r="P136" s="179">
        <f>RES_hhdet_in_fech!P136/RES_summary!P$21</f>
        <v>21.463066920821028</v>
      </c>
      <c r="Q136" s="179">
        <f>RES_hhdet_in_fech!Q136/RES_summary!Q$21</f>
        <v>20.645754226050538</v>
      </c>
    </row>
    <row r="137" spans="1:17" ht="12" customHeight="1" x14ac:dyDescent="0.25">
      <c r="A137" s="148" t="s">
        <v>60</v>
      </c>
      <c r="B137" s="156"/>
      <c r="C137" s="177">
        <f>RES_hhdet_in_fech!C137/RES_summary!C$21</f>
        <v>17.055628076896976</v>
      </c>
      <c r="D137" s="177">
        <f>RES_hhdet_in_fech!D137/RES_summary!D$21</f>
        <v>16.937069110294591</v>
      </c>
      <c r="E137" s="177">
        <f>RES_hhdet_in_fech!E137/RES_summary!E$21</f>
        <v>16.839099481509724</v>
      </c>
      <c r="F137" s="177">
        <f>RES_hhdet_in_fech!F137/RES_summary!F$21</f>
        <v>16.142125214149011</v>
      </c>
      <c r="G137" s="177">
        <f>RES_hhdet_in_fech!G137/RES_summary!G$21</f>
        <v>16.225918724614296</v>
      </c>
      <c r="H137" s="177">
        <f>RES_hhdet_in_fech!H137/RES_summary!H$21</f>
        <v>15.548785403144189</v>
      </c>
      <c r="I137" s="177">
        <f>RES_hhdet_in_fech!I137/RES_summary!I$21</f>
        <v>0</v>
      </c>
      <c r="J137" s="177">
        <f>RES_hhdet_in_fech!J137/RES_summary!J$21</f>
        <v>15.416973439669757</v>
      </c>
      <c r="K137" s="177">
        <f>RES_hhdet_in_fech!K137/RES_summary!K$21</f>
        <v>15.727739398325113</v>
      </c>
      <c r="L137" s="177">
        <f>RES_hhdet_in_fech!L137/RES_summary!L$21</f>
        <v>14.880780460978224</v>
      </c>
      <c r="M137" s="177">
        <f>RES_hhdet_in_fech!M137/RES_summary!M$21</f>
        <v>15.759962625531683</v>
      </c>
      <c r="N137" s="177">
        <f>RES_hhdet_in_fech!N137/RES_summary!N$21</f>
        <v>15.459483461799358</v>
      </c>
      <c r="O137" s="177">
        <f>RES_hhdet_in_fech!O137/RES_summary!O$21</f>
        <v>14.87095588200029</v>
      </c>
      <c r="P137" s="177">
        <f>RES_hhdet_in_fech!P137/RES_summary!P$21</f>
        <v>16.172069367454554</v>
      </c>
      <c r="Q137" s="177">
        <f>RES_hhdet_in_fech!Q137/RES_summary!Q$21</f>
        <v>15.321598421561079</v>
      </c>
    </row>
    <row r="138" spans="1:17" ht="12" customHeight="1" x14ac:dyDescent="0.25">
      <c r="A138" s="148" t="s">
        <v>59</v>
      </c>
      <c r="B138" s="156"/>
      <c r="C138" s="177">
        <f>RES_hhdet_in_fech!C138/RES_summary!C$21</f>
        <v>5.8711169552126039</v>
      </c>
      <c r="D138" s="177">
        <f>RES_hhdet_in_fech!D138/RES_summary!D$21</f>
        <v>5.9016825396485846</v>
      </c>
      <c r="E138" s="177">
        <f>RES_hhdet_in_fech!E138/RES_summary!E$21</f>
        <v>5.909946195815623</v>
      </c>
      <c r="F138" s="177">
        <f>RES_hhdet_in_fech!F138/RES_summary!F$21</f>
        <v>5.8726391652924788</v>
      </c>
      <c r="G138" s="177">
        <f>RES_hhdet_in_fech!G138/RES_summary!G$21</f>
        <v>5.8741513050501073</v>
      </c>
      <c r="H138" s="177">
        <f>RES_hhdet_in_fech!H138/RES_summary!H$21</f>
        <v>5.7662756080714477</v>
      </c>
      <c r="I138" s="177">
        <f>RES_hhdet_in_fech!I138/RES_summary!I$21</f>
        <v>0</v>
      </c>
      <c r="J138" s="177">
        <f>RES_hhdet_in_fech!J138/RES_summary!J$21</f>
        <v>5.6448809400249269</v>
      </c>
      <c r="K138" s="177">
        <f>RES_hhdet_in_fech!K138/RES_summary!K$21</f>
        <v>5.6024831391674539</v>
      </c>
      <c r="L138" s="177">
        <f>RES_hhdet_in_fech!L138/RES_summary!L$21</f>
        <v>5.59753637786587</v>
      </c>
      <c r="M138" s="177">
        <f>RES_hhdet_in_fech!M138/RES_summary!M$21</f>
        <v>5.4173294059970658</v>
      </c>
      <c r="N138" s="177">
        <f>RES_hhdet_in_fech!N138/RES_summary!N$21</f>
        <v>5.4496596765095777</v>
      </c>
      <c r="O138" s="177">
        <f>RES_hhdet_in_fech!O138/RES_summary!O$21</f>
        <v>5.5074995553855901</v>
      </c>
      <c r="P138" s="177">
        <f>RES_hhdet_in_fech!P138/RES_summary!P$21</f>
        <v>5.2909975533664726</v>
      </c>
      <c r="Q138" s="177">
        <f>RES_hhdet_in_fech!Q138/RES_summary!Q$21</f>
        <v>5.3241558044894566</v>
      </c>
    </row>
    <row r="139" spans="1:17" ht="12" customHeight="1" x14ac:dyDescent="0.25">
      <c r="A139" s="158" t="s">
        <v>62</v>
      </c>
      <c r="B139" s="157"/>
      <c r="C139" s="178">
        <f>RES_hhdet_in_fech!C139/RES_summary!C$21</f>
        <v>7.8768692866079286</v>
      </c>
      <c r="D139" s="178">
        <f>RES_hhdet_in_fech!D139/RES_summary!D$21</f>
        <v>7.9472517189908789</v>
      </c>
      <c r="E139" s="178">
        <f>RES_hhdet_in_fech!E139/RES_summary!E$21</f>
        <v>7.9697597781930156</v>
      </c>
      <c r="F139" s="178">
        <f>RES_hhdet_in_fech!F139/RES_summary!F$21</f>
        <v>7.7019786734375266</v>
      </c>
      <c r="G139" s="178">
        <f>RES_hhdet_in_fech!G139/RES_summary!G$21</f>
        <v>7.5119701465765543</v>
      </c>
      <c r="H139" s="178">
        <f>RES_hhdet_in_fech!H139/RES_summary!H$21</f>
        <v>7.3350001793486763</v>
      </c>
      <c r="I139" s="178">
        <f>RES_hhdet_in_fech!I139/RES_summary!I$21</f>
        <v>7.4745156131539918</v>
      </c>
      <c r="J139" s="178">
        <f>RES_hhdet_in_fech!J139/RES_summary!J$21</f>
        <v>7.2068744601450243</v>
      </c>
      <c r="K139" s="178">
        <f>RES_hhdet_in_fech!K139/RES_summary!K$21</f>
        <v>7.481935469184914</v>
      </c>
      <c r="L139" s="178">
        <f>RES_hhdet_in_fech!L139/RES_summary!L$21</f>
        <v>7.1231124857482842</v>
      </c>
      <c r="M139" s="178">
        <f>RES_hhdet_in_fech!M139/RES_summary!M$21</f>
        <v>7.2037220167723612</v>
      </c>
      <c r="N139" s="178">
        <f>RES_hhdet_in_fech!N139/RES_summary!N$21</f>
        <v>7.5488687290824483</v>
      </c>
      <c r="O139" s="178">
        <f>RES_hhdet_in_fech!O139/RES_summary!O$21</f>
        <v>7.1124994555360281</v>
      </c>
      <c r="P139" s="178">
        <f>RES_hhdet_in_fech!P139/RES_summary!P$21</f>
        <v>7.5514473406445797</v>
      </c>
      <c r="Q139" s="178">
        <f>RES_hhdet_in_fech!Q139/RES_summary!Q$21</f>
        <v>7.2794895292955495</v>
      </c>
    </row>
    <row r="140" spans="1:17" ht="12" customHeight="1" x14ac:dyDescent="0.25">
      <c r="A140" s="23" t="s">
        <v>57</v>
      </c>
      <c r="B140" s="156"/>
      <c r="C140" s="177">
        <f>RES_hhdet_in_fech!C140/RES_summary!C$21</f>
        <v>0</v>
      </c>
      <c r="D140" s="177">
        <f>RES_hhdet_in_fech!D140/RES_summary!D$21</f>
        <v>0</v>
      </c>
      <c r="E140" s="177">
        <f>RES_hhdet_in_fech!E140/RES_summary!E$21</f>
        <v>0</v>
      </c>
      <c r="F140" s="177">
        <f>RES_hhdet_in_fech!F140/RES_summary!F$21</f>
        <v>0</v>
      </c>
      <c r="G140" s="177">
        <f>RES_hhdet_in_fech!G140/RES_summary!G$21</f>
        <v>0</v>
      </c>
      <c r="H140" s="177">
        <f>RES_hhdet_in_fech!H140/RES_summary!H$21</f>
        <v>0</v>
      </c>
      <c r="I140" s="177">
        <f>RES_hhdet_in_fech!I140/RES_summary!I$21</f>
        <v>0</v>
      </c>
      <c r="J140" s="177">
        <f>RES_hhdet_in_fech!J140/RES_summary!J$21</f>
        <v>0</v>
      </c>
      <c r="K140" s="177">
        <f>RES_hhdet_in_fech!K140/RES_summary!K$21</f>
        <v>0</v>
      </c>
      <c r="L140" s="177">
        <f>RES_hhdet_in_fech!L140/RES_summary!L$21</f>
        <v>0</v>
      </c>
      <c r="M140" s="177">
        <f>RES_hhdet_in_fech!M140/RES_summary!M$21</f>
        <v>0</v>
      </c>
      <c r="N140" s="177">
        <f>RES_hhdet_in_fech!N140/RES_summary!N$21</f>
        <v>0</v>
      </c>
      <c r="O140" s="177">
        <f>RES_hhdet_in_fech!O140/RES_summary!O$21</f>
        <v>0</v>
      </c>
      <c r="P140" s="177">
        <f>RES_hhdet_in_fech!P140/RES_summary!P$21</f>
        <v>0</v>
      </c>
      <c r="Q140" s="177">
        <f>RES_hhdet_in_fech!Q140/RES_summary!Q$21</f>
        <v>0</v>
      </c>
    </row>
    <row r="141" spans="1:17" ht="12" customHeight="1" x14ac:dyDescent="0.25">
      <c r="A141" s="29" t="s">
        <v>140</v>
      </c>
      <c r="B141" s="57"/>
      <c r="C141" s="176">
        <f>RES_hhdet_in_fech!C141/RES_summary!C$21</f>
        <v>7.8768692866079286</v>
      </c>
      <c r="D141" s="176">
        <f>RES_hhdet_in_fech!D141/RES_summary!D$21</f>
        <v>7.9472517189908789</v>
      </c>
      <c r="E141" s="176">
        <f>RES_hhdet_in_fech!E141/RES_summary!E$21</f>
        <v>7.9697597781930156</v>
      </c>
      <c r="F141" s="176">
        <f>RES_hhdet_in_fech!F141/RES_summary!F$21</f>
        <v>7.7019786734375266</v>
      </c>
      <c r="G141" s="176">
        <f>RES_hhdet_in_fech!G141/RES_summary!G$21</f>
        <v>7.5119701465765543</v>
      </c>
      <c r="H141" s="176">
        <f>RES_hhdet_in_fech!H141/RES_summary!H$21</f>
        <v>7.3350001793486763</v>
      </c>
      <c r="I141" s="176">
        <f>RES_hhdet_in_fech!I141/RES_summary!I$21</f>
        <v>7.4745156131539918</v>
      </c>
      <c r="J141" s="176">
        <f>RES_hhdet_in_fech!J141/RES_summary!J$21</f>
        <v>7.2068744601450243</v>
      </c>
      <c r="K141" s="176">
        <f>RES_hhdet_in_fech!K141/RES_summary!K$21</f>
        <v>7.481935469184914</v>
      </c>
      <c r="L141" s="176">
        <f>RES_hhdet_in_fech!L141/RES_summary!L$21</f>
        <v>7.1231124857482842</v>
      </c>
      <c r="M141" s="176">
        <f>RES_hhdet_in_fech!M141/RES_summary!M$21</f>
        <v>7.2037220167723612</v>
      </c>
      <c r="N141" s="176">
        <f>RES_hhdet_in_fech!N141/RES_summary!N$21</f>
        <v>7.5488687290824483</v>
      </c>
      <c r="O141" s="176">
        <f>RES_hhdet_in_fech!O141/RES_summary!O$21</f>
        <v>7.1124994555360281</v>
      </c>
      <c r="P141" s="176">
        <f>RES_hhdet_in_fech!P141/RES_summary!P$21</f>
        <v>7.5514473406445797</v>
      </c>
      <c r="Q141" s="176">
        <f>RES_hhdet_in_fech!Q141/RES_summary!Q$21</f>
        <v>7.2794895292955495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84">
        <f>RES_hhdet_in_fech!C143/RES_summary!C$21</f>
        <v>129.91582132563576</v>
      </c>
      <c r="D143" s="184">
        <f>RES_hhdet_in_fech!D143/RES_summary!D$21</f>
        <v>120.73526373802835</v>
      </c>
      <c r="E143" s="184">
        <f>RES_hhdet_in_fech!E143/RES_summary!E$21</f>
        <v>117.0631610006205</v>
      </c>
      <c r="F143" s="184">
        <f>RES_hhdet_in_fech!F143/RES_summary!F$21</f>
        <v>106.90764338368797</v>
      </c>
      <c r="G143" s="184">
        <f>RES_hhdet_in_fech!G143/RES_summary!G$21</f>
        <v>101.73916418867383</v>
      </c>
      <c r="H143" s="184">
        <f>RES_hhdet_in_fech!H143/RES_summary!H$21</f>
        <v>91.967188647466216</v>
      </c>
      <c r="I143" s="184">
        <f>RES_hhdet_in_fech!I143/RES_summary!I$21</f>
        <v>86.726269979270072</v>
      </c>
      <c r="J143" s="184">
        <f>RES_hhdet_in_fech!J143/RES_summary!J$21</f>
        <v>80.875758074008886</v>
      </c>
      <c r="K143" s="184">
        <f>RES_hhdet_in_fech!K143/RES_summary!K$21</f>
        <v>77.019217967639804</v>
      </c>
      <c r="L143" s="184">
        <f>RES_hhdet_in_fech!L143/RES_summary!L$21</f>
        <v>75.300489193946945</v>
      </c>
      <c r="M143" s="184">
        <f>RES_hhdet_in_fech!M143/RES_summary!M$21</f>
        <v>68.894814435344117</v>
      </c>
      <c r="N143" s="184">
        <f>RES_hhdet_in_fech!N143/RES_summary!N$21</f>
        <v>67.885235330880619</v>
      </c>
      <c r="O143" s="184">
        <f>RES_hhdet_in_fech!O143/RES_summary!O$21</f>
        <v>68.545272981399066</v>
      </c>
      <c r="P143" s="184">
        <f>RES_hhdet_in_fech!P143/RES_summary!P$21</f>
        <v>62.260863104653538</v>
      </c>
      <c r="Q143" s="184">
        <f>RES_hhdet_in_fech!Q143/RES_summary!Q$21</f>
        <v>63.337761254596309</v>
      </c>
    </row>
    <row r="144" spans="1:17" ht="12.95" customHeight="1" x14ac:dyDescent="0.25">
      <c r="A144" s="158" t="s">
        <v>65</v>
      </c>
      <c r="B144" s="157"/>
      <c r="C144" s="178">
        <f>RES_hhdet_in_fech!C144/RES_summary!C$21</f>
        <v>91.295460904027593</v>
      </c>
      <c r="D144" s="178">
        <f>RES_hhdet_in_fech!D144/RES_summary!D$21</f>
        <v>82.619770122662317</v>
      </c>
      <c r="E144" s="178">
        <f>RES_hhdet_in_fech!E144/RES_summary!E$21</f>
        <v>79.721100461398265</v>
      </c>
      <c r="F144" s="178">
        <f>RES_hhdet_in_fech!F144/RES_summary!F$21</f>
        <v>70.931671941264625</v>
      </c>
      <c r="G144" s="178">
        <f>RES_hhdet_in_fech!G144/RES_summary!G$21</f>
        <v>66.113535984702182</v>
      </c>
      <c r="H144" s="178">
        <f>RES_hhdet_in_fech!H144/RES_summary!H$21</f>
        <v>57.840860423511486</v>
      </c>
      <c r="I144" s="178">
        <f>RES_hhdet_in_fech!I144/RES_summary!I$21</f>
        <v>51.337139500221646</v>
      </c>
      <c r="J144" s="178">
        <f>RES_hhdet_in_fech!J144/RES_summary!J$21</f>
        <v>47.381122308563022</v>
      </c>
      <c r="K144" s="178">
        <f>RES_hhdet_in_fech!K144/RES_summary!K$21</f>
        <v>43.131969709752561</v>
      </c>
      <c r="L144" s="178">
        <f>RES_hhdet_in_fech!L144/RES_summary!L$21</f>
        <v>43.171900058661478</v>
      </c>
      <c r="M144" s="178">
        <f>RES_hhdet_in_fech!M144/RES_summary!M$21</f>
        <v>36.176769463119911</v>
      </c>
      <c r="N144" s="178">
        <f>RES_hhdet_in_fech!N144/RES_summary!N$21</f>
        <v>35.491900456048278</v>
      </c>
      <c r="O144" s="178">
        <f>RES_hhdet_in_fech!O144/RES_summary!O$21</f>
        <v>37.149780287760876</v>
      </c>
      <c r="P144" s="178">
        <f>RES_hhdet_in_fech!P144/RES_summary!P$21</f>
        <v>29.409625322555812</v>
      </c>
      <c r="Q144" s="178">
        <f>RES_hhdet_in_fech!Q144/RES_summary!Q$21</f>
        <v>31.424359485594543</v>
      </c>
    </row>
    <row r="145" spans="1:17" ht="12" customHeight="1" x14ac:dyDescent="0.25">
      <c r="A145" s="23" t="s">
        <v>60</v>
      </c>
      <c r="B145" s="156"/>
      <c r="C145" s="177">
        <f>RES_hhdet_in_fech!C145/RES_summary!C$21</f>
        <v>91.295460904027593</v>
      </c>
      <c r="D145" s="177">
        <f>RES_hhdet_in_fech!D145/RES_summary!D$21</f>
        <v>82.619770122662317</v>
      </c>
      <c r="E145" s="177">
        <f>RES_hhdet_in_fech!E145/RES_summary!E$21</f>
        <v>79.721100461398265</v>
      </c>
      <c r="F145" s="177">
        <f>RES_hhdet_in_fech!F145/RES_summary!F$21</f>
        <v>70.931671941264625</v>
      </c>
      <c r="G145" s="177">
        <f>RES_hhdet_in_fech!G145/RES_summary!G$21</f>
        <v>66.113535984702182</v>
      </c>
      <c r="H145" s="177">
        <f>RES_hhdet_in_fech!H145/RES_summary!H$21</f>
        <v>57.840860423511486</v>
      </c>
      <c r="I145" s="177">
        <f>RES_hhdet_in_fech!I145/RES_summary!I$21</f>
        <v>51.337139500221646</v>
      </c>
      <c r="J145" s="177">
        <f>RES_hhdet_in_fech!J145/RES_summary!J$21</f>
        <v>47.381122308563022</v>
      </c>
      <c r="K145" s="177">
        <f>RES_hhdet_in_fech!K145/RES_summary!K$21</f>
        <v>43.131969709752561</v>
      </c>
      <c r="L145" s="177">
        <f>RES_hhdet_in_fech!L145/RES_summary!L$21</f>
        <v>43.171900058661478</v>
      </c>
      <c r="M145" s="177">
        <f>RES_hhdet_in_fech!M145/RES_summary!M$21</f>
        <v>36.176769463119911</v>
      </c>
      <c r="N145" s="177">
        <f>RES_hhdet_in_fech!N145/RES_summary!N$21</f>
        <v>35.491900456048278</v>
      </c>
      <c r="O145" s="177">
        <f>RES_hhdet_in_fech!O145/RES_summary!O$21</f>
        <v>37.149780287760876</v>
      </c>
      <c r="P145" s="177">
        <f>RES_hhdet_in_fech!P145/RES_summary!P$21</f>
        <v>29.409625322555812</v>
      </c>
      <c r="Q145" s="177">
        <f>RES_hhdet_in_fech!Q145/RES_summary!Q$21</f>
        <v>31.424359485594543</v>
      </c>
    </row>
    <row r="146" spans="1:17" ht="12.95" customHeight="1" x14ac:dyDescent="0.25">
      <c r="A146" s="158" t="s">
        <v>112</v>
      </c>
      <c r="B146" s="157"/>
      <c r="C146" s="178">
        <f>RES_hhdet_in_fech!C146/RES_summary!C$21</f>
        <v>6.5896305225122545</v>
      </c>
      <c r="D146" s="178">
        <f>RES_hhdet_in_fech!D146/RES_summary!D$21</f>
        <v>6.102435157130456</v>
      </c>
      <c r="E146" s="178">
        <f>RES_hhdet_in_fech!E146/RES_summary!E$21</f>
        <v>5.7575531938640845</v>
      </c>
      <c r="F146" s="178">
        <f>RES_hhdet_in_fech!F146/RES_summary!F$21</f>
        <v>5.4916574202092541</v>
      </c>
      <c r="G146" s="178">
        <f>RES_hhdet_in_fech!G146/RES_summary!G$21</f>
        <v>6.0266852103706707</v>
      </c>
      <c r="H146" s="178">
        <f>RES_hhdet_in_fech!H146/RES_summary!H$21</f>
        <v>5.5319576256891141</v>
      </c>
      <c r="I146" s="178">
        <f>RES_hhdet_in_fech!I146/RES_summary!I$21</f>
        <v>5.6107285750495617</v>
      </c>
      <c r="J146" s="178">
        <f>RES_hhdet_in_fech!J146/RES_summary!J$21</f>
        <v>5.2474974822454534</v>
      </c>
      <c r="K146" s="178">
        <f>RES_hhdet_in_fech!K146/RES_summary!K$21</f>
        <v>5.1783001996166798</v>
      </c>
      <c r="L146" s="178">
        <f>RES_hhdet_in_fech!L146/RES_summary!L$21</f>
        <v>4.6111948092628046</v>
      </c>
      <c r="M146" s="178">
        <f>RES_hhdet_in_fech!M146/RES_summary!M$21</f>
        <v>4.4551319758578654</v>
      </c>
      <c r="N146" s="178">
        <f>RES_hhdet_in_fech!N146/RES_summary!N$21</f>
        <v>4.0289248472104031</v>
      </c>
      <c r="O146" s="178">
        <f>RES_hhdet_in_fech!O146/RES_summary!O$21</f>
        <v>4.0269026049505889</v>
      </c>
      <c r="P146" s="178">
        <f>RES_hhdet_in_fech!P146/RES_summary!P$21</f>
        <v>3.9484706718866316</v>
      </c>
      <c r="Q146" s="178">
        <f>RES_hhdet_in_fech!Q146/RES_summary!Q$21</f>
        <v>4.0450756962851226</v>
      </c>
    </row>
    <row r="147" spans="1:17" ht="12" customHeight="1" x14ac:dyDescent="0.25">
      <c r="A147" s="23" t="s">
        <v>60</v>
      </c>
      <c r="B147" s="156"/>
      <c r="C147" s="177">
        <f>RES_hhdet_in_fech!C147/RES_summary!C$21</f>
        <v>6.5896305225122545</v>
      </c>
      <c r="D147" s="177">
        <f>RES_hhdet_in_fech!D147/RES_summary!D$21</f>
        <v>6.102435157130456</v>
      </c>
      <c r="E147" s="177">
        <f>RES_hhdet_in_fech!E147/RES_summary!E$21</f>
        <v>5.7575531938640845</v>
      </c>
      <c r="F147" s="177">
        <f>RES_hhdet_in_fech!F147/RES_summary!F$21</f>
        <v>5.4916574202092541</v>
      </c>
      <c r="G147" s="177">
        <f>RES_hhdet_in_fech!G147/RES_summary!G$21</f>
        <v>6.0266852103706707</v>
      </c>
      <c r="H147" s="177">
        <f>RES_hhdet_in_fech!H147/RES_summary!H$21</f>
        <v>5.5319576256891141</v>
      </c>
      <c r="I147" s="177">
        <f>RES_hhdet_in_fech!I147/RES_summary!I$21</f>
        <v>5.6107285750495617</v>
      </c>
      <c r="J147" s="177">
        <f>RES_hhdet_in_fech!J147/RES_summary!J$21</f>
        <v>5.2474974822454534</v>
      </c>
      <c r="K147" s="177">
        <f>RES_hhdet_in_fech!K147/RES_summary!K$21</f>
        <v>5.1783001996166798</v>
      </c>
      <c r="L147" s="177">
        <f>RES_hhdet_in_fech!L147/RES_summary!L$21</f>
        <v>4.6111948092628046</v>
      </c>
      <c r="M147" s="177">
        <f>RES_hhdet_in_fech!M147/RES_summary!M$21</f>
        <v>4.4551319758578654</v>
      </c>
      <c r="N147" s="177">
        <f>RES_hhdet_in_fech!N147/RES_summary!N$21</f>
        <v>4.0289248472104031</v>
      </c>
      <c r="O147" s="177">
        <f>RES_hhdet_in_fech!O147/RES_summary!O$21</f>
        <v>4.0269026049505889</v>
      </c>
      <c r="P147" s="177">
        <f>RES_hhdet_in_fech!P147/RES_summary!P$21</f>
        <v>3.9484706718866316</v>
      </c>
      <c r="Q147" s="177">
        <f>RES_hhdet_in_fech!Q147/RES_summary!Q$21</f>
        <v>4.0450756962851226</v>
      </c>
    </row>
    <row r="148" spans="1:17" ht="12" customHeight="1" x14ac:dyDescent="0.25">
      <c r="A148" s="158" t="s">
        <v>63</v>
      </c>
      <c r="B148" s="157"/>
      <c r="C148" s="178">
        <f>RES_hhdet_in_fech!C148/RES_summary!C$21</f>
        <v>24.151523304713194</v>
      </c>
      <c r="D148" s="178">
        <f>RES_hhdet_in_fech!D148/RES_summary!D$21</f>
        <v>24.054502138795378</v>
      </c>
      <c r="E148" s="178">
        <f>RES_hhdet_in_fech!E148/RES_summary!E$21</f>
        <v>23.59372258827624</v>
      </c>
      <c r="F148" s="178">
        <f>RES_hhdet_in_fech!F148/RES_summary!F$21</f>
        <v>22.754648554437814</v>
      </c>
      <c r="G148" s="178">
        <f>RES_hhdet_in_fech!G148/RES_summary!G$21</f>
        <v>22.04690830864276</v>
      </c>
      <c r="H148" s="178">
        <f>RES_hhdet_in_fech!H148/RES_summary!H$21</f>
        <v>21.210603337009857</v>
      </c>
      <c r="I148" s="178">
        <f>RES_hhdet_in_fech!I148/RES_summary!I$21</f>
        <v>22.246530571259793</v>
      </c>
      <c r="J148" s="178">
        <f>RES_hhdet_in_fech!J148/RES_summary!J$21</f>
        <v>20.979072680026377</v>
      </c>
      <c r="K148" s="178">
        <f>RES_hhdet_in_fech!K148/RES_summary!K$21</f>
        <v>21.178811687370807</v>
      </c>
      <c r="L148" s="178">
        <f>RES_hhdet_in_fech!L148/RES_summary!L$21</f>
        <v>20.358243491895177</v>
      </c>
      <c r="M148" s="178">
        <f>RES_hhdet_in_fech!M148/RES_summary!M$21</f>
        <v>21.033132649129598</v>
      </c>
      <c r="N148" s="178">
        <f>RES_hhdet_in_fech!N148/RES_summary!N$21</f>
        <v>20.796654409894831</v>
      </c>
      <c r="O148" s="178">
        <f>RES_hhdet_in_fech!O148/RES_summary!O$21</f>
        <v>20.248032676821747</v>
      </c>
      <c r="P148" s="178">
        <f>RES_hhdet_in_fech!P148/RES_summary!P$21</f>
        <v>21.348058909258651</v>
      </c>
      <c r="Q148" s="178">
        <f>RES_hhdet_in_fech!Q148/RES_summary!Q$21</f>
        <v>20.591304121496215</v>
      </c>
    </row>
    <row r="149" spans="1:17" ht="12" customHeight="1" x14ac:dyDescent="0.25">
      <c r="A149" s="167" t="s">
        <v>144</v>
      </c>
      <c r="B149" s="132"/>
      <c r="C149" s="183">
        <f>RES_hhdet_in_fech!C149/RES_summary!C$21</f>
        <v>0</v>
      </c>
      <c r="D149" s="183">
        <f>RES_hhdet_in_fech!D149/RES_summary!D$21</f>
        <v>0</v>
      </c>
      <c r="E149" s="183">
        <f>RES_hhdet_in_fech!E149/RES_summary!E$21</f>
        <v>0</v>
      </c>
      <c r="F149" s="183">
        <f>RES_hhdet_in_fech!F149/RES_summary!F$21</f>
        <v>0</v>
      </c>
      <c r="G149" s="183">
        <f>RES_hhdet_in_fech!G149/RES_summary!G$21</f>
        <v>0</v>
      </c>
      <c r="H149" s="183">
        <f>RES_hhdet_in_fech!H149/RES_summary!H$21</f>
        <v>0</v>
      </c>
      <c r="I149" s="183">
        <f>RES_hhdet_in_fech!I149/RES_summary!I$21</f>
        <v>0</v>
      </c>
      <c r="J149" s="183">
        <f>RES_hhdet_in_fech!J149/RES_summary!J$21</f>
        <v>0</v>
      </c>
      <c r="K149" s="183">
        <f>RES_hhdet_in_fech!K149/RES_summary!K$21</f>
        <v>0</v>
      </c>
      <c r="L149" s="183">
        <f>RES_hhdet_in_fech!L149/RES_summary!L$21</f>
        <v>0</v>
      </c>
      <c r="M149" s="183">
        <f>RES_hhdet_in_fech!M149/RES_summary!M$21</f>
        <v>0</v>
      </c>
      <c r="N149" s="183">
        <f>RES_hhdet_in_fech!N149/RES_summary!N$21</f>
        <v>0</v>
      </c>
      <c r="O149" s="183">
        <f>RES_hhdet_in_fech!O149/RES_summary!O$21</f>
        <v>0</v>
      </c>
      <c r="P149" s="183">
        <f>RES_hhdet_in_fech!P149/RES_summary!P$21</f>
        <v>0</v>
      </c>
      <c r="Q149" s="183">
        <f>RES_hhdet_in_fech!Q149/RES_summary!Q$21</f>
        <v>0</v>
      </c>
    </row>
    <row r="150" spans="1:17" ht="12" customHeight="1" x14ac:dyDescent="0.25">
      <c r="A150" s="167" t="s">
        <v>143</v>
      </c>
      <c r="B150" s="132"/>
      <c r="C150" s="183">
        <f>RES_hhdet_in_fech!C150/RES_summary!C$21</f>
        <v>0</v>
      </c>
      <c r="D150" s="183">
        <f>RES_hhdet_in_fech!D150/RES_summary!D$21</f>
        <v>0</v>
      </c>
      <c r="E150" s="183">
        <f>RES_hhdet_in_fech!E150/RES_summary!E$21</f>
        <v>0</v>
      </c>
      <c r="F150" s="183">
        <f>RES_hhdet_in_fech!F150/RES_summary!F$21</f>
        <v>0</v>
      </c>
      <c r="G150" s="183">
        <f>RES_hhdet_in_fech!G150/RES_summary!G$21</f>
        <v>0</v>
      </c>
      <c r="H150" s="183">
        <f>RES_hhdet_in_fech!H150/RES_summary!H$21</f>
        <v>0</v>
      </c>
      <c r="I150" s="183">
        <f>RES_hhdet_in_fech!I150/RES_summary!I$21</f>
        <v>0</v>
      </c>
      <c r="J150" s="183">
        <f>RES_hhdet_in_fech!J150/RES_summary!J$21</f>
        <v>0</v>
      </c>
      <c r="K150" s="183">
        <f>RES_hhdet_in_fech!K150/RES_summary!K$21</f>
        <v>0</v>
      </c>
      <c r="L150" s="183">
        <f>RES_hhdet_in_fech!L150/RES_summary!L$21</f>
        <v>0</v>
      </c>
      <c r="M150" s="183">
        <f>RES_hhdet_in_fech!M150/RES_summary!M$21</f>
        <v>0</v>
      </c>
      <c r="N150" s="183">
        <f>RES_hhdet_in_fech!N150/RES_summary!N$21</f>
        <v>0</v>
      </c>
      <c r="O150" s="183">
        <f>RES_hhdet_in_fech!O150/RES_summary!O$21</f>
        <v>0</v>
      </c>
      <c r="P150" s="183">
        <f>RES_hhdet_in_fech!P150/RES_summary!P$21</f>
        <v>0</v>
      </c>
      <c r="Q150" s="183">
        <f>RES_hhdet_in_fech!Q150/RES_summary!Q$21</f>
        <v>0</v>
      </c>
    </row>
    <row r="151" spans="1:17" ht="12" customHeight="1" x14ac:dyDescent="0.25">
      <c r="A151" s="166" t="s">
        <v>57</v>
      </c>
      <c r="B151" s="165"/>
      <c r="C151" s="182">
        <f>RES_hhdet_in_fech!C151/RES_summary!C$21</f>
        <v>0</v>
      </c>
      <c r="D151" s="182">
        <f>RES_hhdet_in_fech!D151/RES_summary!D$21</f>
        <v>0</v>
      </c>
      <c r="E151" s="182">
        <f>RES_hhdet_in_fech!E151/RES_summary!E$21</f>
        <v>0</v>
      </c>
      <c r="F151" s="182">
        <f>RES_hhdet_in_fech!F151/RES_summary!F$21</f>
        <v>0</v>
      </c>
      <c r="G151" s="182">
        <f>RES_hhdet_in_fech!G151/RES_summary!G$21</f>
        <v>0</v>
      </c>
      <c r="H151" s="182">
        <f>RES_hhdet_in_fech!H151/RES_summary!H$21</f>
        <v>0</v>
      </c>
      <c r="I151" s="182">
        <f>RES_hhdet_in_fech!I151/RES_summary!I$21</f>
        <v>0</v>
      </c>
      <c r="J151" s="182">
        <f>RES_hhdet_in_fech!J151/RES_summary!J$21</f>
        <v>0</v>
      </c>
      <c r="K151" s="182">
        <f>RES_hhdet_in_fech!K151/RES_summary!K$21</f>
        <v>0</v>
      </c>
      <c r="L151" s="182">
        <f>RES_hhdet_in_fech!L151/RES_summary!L$21</f>
        <v>0</v>
      </c>
      <c r="M151" s="182">
        <f>RES_hhdet_in_fech!M151/RES_summary!M$21</f>
        <v>0</v>
      </c>
      <c r="N151" s="182">
        <f>RES_hhdet_in_fech!N151/RES_summary!N$21</f>
        <v>0</v>
      </c>
      <c r="O151" s="182">
        <f>RES_hhdet_in_fech!O151/RES_summary!O$21</f>
        <v>0</v>
      </c>
      <c r="P151" s="182">
        <f>RES_hhdet_in_fech!P151/RES_summary!P$21</f>
        <v>0</v>
      </c>
      <c r="Q151" s="182">
        <f>RES_hhdet_in_fech!Q151/RES_summary!Q$21</f>
        <v>0</v>
      </c>
    </row>
    <row r="152" spans="1:17" ht="12" customHeight="1" x14ac:dyDescent="0.25">
      <c r="A152" s="147" t="s">
        <v>59</v>
      </c>
      <c r="B152" s="164"/>
      <c r="C152" s="181">
        <f>RES_hhdet_in_fech!C152/RES_summary!C$21</f>
        <v>0</v>
      </c>
      <c r="D152" s="181">
        <f>RES_hhdet_in_fech!D152/RES_summary!D$21</f>
        <v>0</v>
      </c>
      <c r="E152" s="181">
        <f>RES_hhdet_in_fech!E152/RES_summary!E$21</f>
        <v>0</v>
      </c>
      <c r="F152" s="181">
        <f>RES_hhdet_in_fech!F152/RES_summary!F$21</f>
        <v>0</v>
      </c>
      <c r="G152" s="181">
        <f>RES_hhdet_in_fech!G152/RES_summary!G$21</f>
        <v>0</v>
      </c>
      <c r="H152" s="181">
        <f>RES_hhdet_in_fech!H152/RES_summary!H$21</f>
        <v>0</v>
      </c>
      <c r="I152" s="181">
        <f>RES_hhdet_in_fech!I152/RES_summary!I$21</f>
        <v>0</v>
      </c>
      <c r="J152" s="181">
        <f>RES_hhdet_in_fech!J152/RES_summary!J$21</f>
        <v>0</v>
      </c>
      <c r="K152" s="181">
        <f>RES_hhdet_in_fech!K152/RES_summary!K$21</f>
        <v>0</v>
      </c>
      <c r="L152" s="181">
        <f>RES_hhdet_in_fech!L152/RES_summary!L$21</f>
        <v>0</v>
      </c>
      <c r="M152" s="181">
        <f>RES_hhdet_in_fech!M152/RES_summary!M$21</f>
        <v>0</v>
      </c>
      <c r="N152" s="181">
        <f>RES_hhdet_in_fech!N152/RES_summary!N$21</f>
        <v>0</v>
      </c>
      <c r="O152" s="181">
        <f>RES_hhdet_in_fech!O152/RES_summary!O$21</f>
        <v>0</v>
      </c>
      <c r="P152" s="181">
        <f>RES_hhdet_in_fech!P152/RES_summary!P$21</f>
        <v>0</v>
      </c>
      <c r="Q152" s="181">
        <f>RES_hhdet_in_fech!Q152/RES_summary!Q$21</f>
        <v>0</v>
      </c>
    </row>
    <row r="153" spans="1:17" ht="12" customHeight="1" x14ac:dyDescent="0.25">
      <c r="A153" s="163" t="s">
        <v>142</v>
      </c>
      <c r="B153" s="162"/>
      <c r="C153" s="180">
        <f>RES_hhdet_in_fech!C153/RES_summary!C$21</f>
        <v>26.088478156648538</v>
      </c>
      <c r="D153" s="180">
        <f>RES_hhdet_in_fech!D153/RES_summary!D$21</f>
        <v>25.903535026348411</v>
      </c>
      <c r="E153" s="180">
        <f>RES_hhdet_in_fech!E153/RES_summary!E$21</f>
        <v>25.650109164217376</v>
      </c>
      <c r="F153" s="180">
        <f>RES_hhdet_in_fech!F153/RES_summary!F$21</f>
        <v>24.531831281547532</v>
      </c>
      <c r="G153" s="180">
        <f>RES_hhdet_in_fech!G153/RES_summary!G$21</f>
        <v>0</v>
      </c>
      <c r="H153" s="180">
        <f>RES_hhdet_in_fech!H153/RES_summary!H$21</f>
        <v>0</v>
      </c>
      <c r="I153" s="180">
        <f>RES_hhdet_in_fech!I153/RES_summary!I$21</f>
        <v>25.149157500707151</v>
      </c>
      <c r="J153" s="180">
        <f>RES_hhdet_in_fech!J153/RES_summary!J$21</f>
        <v>23.213075925426466</v>
      </c>
      <c r="K153" s="180">
        <f>RES_hhdet_in_fech!K153/RES_summary!K$21</f>
        <v>0</v>
      </c>
      <c r="L153" s="180">
        <f>RES_hhdet_in_fech!L153/RES_summary!L$21</f>
        <v>0</v>
      </c>
      <c r="M153" s="180">
        <f>RES_hhdet_in_fech!M153/RES_summary!M$21</f>
        <v>0</v>
      </c>
      <c r="N153" s="180">
        <f>RES_hhdet_in_fech!N153/RES_summary!N$21</f>
        <v>0</v>
      </c>
      <c r="O153" s="180">
        <f>RES_hhdet_in_fech!O153/RES_summary!O$21</f>
        <v>0</v>
      </c>
      <c r="P153" s="180">
        <f>RES_hhdet_in_fech!P153/RES_summary!P$21</f>
        <v>0</v>
      </c>
      <c r="Q153" s="180">
        <f>RES_hhdet_in_fech!Q153/RES_summary!Q$21</f>
        <v>0</v>
      </c>
    </row>
    <row r="154" spans="1:17" ht="12" customHeight="1" x14ac:dyDescent="0.25">
      <c r="A154" s="161" t="s">
        <v>141</v>
      </c>
      <c r="B154" s="160"/>
      <c r="C154" s="179">
        <f>RES_hhdet_in_fech!C154/RES_summary!C$21</f>
        <v>23.039095446879891</v>
      </c>
      <c r="D154" s="179">
        <f>RES_hhdet_in_fech!D154/RES_summary!D$21</f>
        <v>22.934856409494362</v>
      </c>
      <c r="E154" s="179">
        <f>RES_hhdet_in_fech!E154/RES_summary!E$21</f>
        <v>22.744167092602353</v>
      </c>
      <c r="F154" s="179">
        <f>RES_hhdet_in_fech!F154/RES_summary!F$21</f>
        <v>21.941623365333559</v>
      </c>
      <c r="G154" s="179">
        <f>RES_hhdet_in_fech!G154/RES_summary!G$21</f>
        <v>22.04690830864276</v>
      </c>
      <c r="H154" s="179">
        <f>RES_hhdet_in_fech!H154/RES_summary!H$21</f>
        <v>21.210603337009857</v>
      </c>
      <c r="I154" s="179">
        <f>RES_hhdet_in_fech!I154/RES_summary!I$21</f>
        <v>22.239640665087716</v>
      </c>
      <c r="J154" s="179">
        <f>RES_hhdet_in_fech!J154/RES_summary!J$21</f>
        <v>20.814492676189325</v>
      </c>
      <c r="K154" s="179">
        <f>RES_hhdet_in_fech!K154/RES_summary!K$21</f>
        <v>21.178811687370807</v>
      </c>
      <c r="L154" s="179">
        <f>RES_hhdet_in_fech!L154/RES_summary!L$21</f>
        <v>20.358243491895177</v>
      </c>
      <c r="M154" s="179">
        <f>RES_hhdet_in_fech!M154/RES_summary!M$21</f>
        <v>21.033132649129598</v>
      </c>
      <c r="N154" s="179">
        <f>RES_hhdet_in_fech!N154/RES_summary!N$21</f>
        <v>20.796654409894831</v>
      </c>
      <c r="O154" s="179">
        <f>RES_hhdet_in_fech!O154/RES_summary!O$21</f>
        <v>20.248032676821747</v>
      </c>
      <c r="P154" s="179">
        <f>RES_hhdet_in_fech!P154/RES_summary!P$21</f>
        <v>21.348058909258651</v>
      </c>
      <c r="Q154" s="179">
        <f>RES_hhdet_in_fech!Q154/RES_summary!Q$21</f>
        <v>20.591304121496215</v>
      </c>
    </row>
    <row r="155" spans="1:17" ht="12" customHeight="1" x14ac:dyDescent="0.25">
      <c r="A155" s="148" t="s">
        <v>60</v>
      </c>
      <c r="B155" s="156"/>
      <c r="C155" s="177">
        <f>RES_hhdet_in_fech!C155/RES_summary!C$21</f>
        <v>17.139207620609959</v>
      </c>
      <c r="D155" s="177">
        <f>RES_hhdet_in_fech!D155/RES_summary!D$21</f>
        <v>17.00833977251359</v>
      </c>
      <c r="E155" s="177">
        <f>RES_hhdet_in_fech!E155/RES_summary!E$21</f>
        <v>16.835488298225616</v>
      </c>
      <c r="F155" s="177">
        <f>RES_hhdet_in_fech!F155/RES_summary!F$21</f>
        <v>16.088495232575251</v>
      </c>
      <c r="G155" s="177">
        <f>RES_hhdet_in_fech!G155/RES_summary!G$21</f>
        <v>16.186887275238799</v>
      </c>
      <c r="H155" s="177">
        <f>RES_hhdet_in_fech!H155/RES_summary!H$21</f>
        <v>15.472586233032381</v>
      </c>
      <c r="I155" s="177">
        <f>RES_hhdet_in_fech!I155/RES_summary!I$21</f>
        <v>16.556801094381196</v>
      </c>
      <c r="J155" s="177">
        <f>RES_hhdet_in_fech!J155/RES_summary!J$21</f>
        <v>15.235908242646545</v>
      </c>
      <c r="K155" s="177">
        <f>RES_hhdet_in_fech!K155/RES_summary!K$21</f>
        <v>15.616097319176236</v>
      </c>
      <c r="L155" s="177">
        <f>RES_hhdet_in_fech!L155/RES_summary!L$21</f>
        <v>14.793527923124502</v>
      </c>
      <c r="M155" s="177">
        <f>RES_hhdet_in_fech!M155/RES_summary!M$21</f>
        <v>15.652680425553145</v>
      </c>
      <c r="N155" s="177">
        <f>RES_hhdet_in_fech!N155/RES_summary!N$21</f>
        <v>15.376313260846906</v>
      </c>
      <c r="O155" s="177">
        <f>RES_hhdet_in_fech!O155/RES_summary!O$21</f>
        <v>14.775781293115614</v>
      </c>
      <c r="P155" s="177">
        <f>RES_hhdet_in_fech!P155/RES_summary!P$21</f>
        <v>16.085412714532527</v>
      </c>
      <c r="Q155" s="177">
        <f>RES_hhdet_in_fech!Q155/RES_summary!Q$21</f>
        <v>15.281189985673539</v>
      </c>
    </row>
    <row r="156" spans="1:17" ht="12" customHeight="1" x14ac:dyDescent="0.25">
      <c r="A156" s="148" t="s">
        <v>59</v>
      </c>
      <c r="B156" s="156"/>
      <c r="C156" s="177">
        <f>RES_hhdet_in_fech!C156/RES_summary!C$21</f>
        <v>5.8998878262699357</v>
      </c>
      <c r="D156" s="177">
        <f>RES_hhdet_in_fech!D156/RES_summary!D$21</f>
        <v>5.9265166369807751</v>
      </c>
      <c r="E156" s="177">
        <f>RES_hhdet_in_fech!E156/RES_summary!E$21</f>
        <v>5.9086787943767396</v>
      </c>
      <c r="F156" s="177">
        <f>RES_hhdet_in_fech!F156/RES_summary!F$21</f>
        <v>5.8531281327583056</v>
      </c>
      <c r="G156" s="177">
        <f>RES_hhdet_in_fech!G156/RES_summary!G$21</f>
        <v>5.8600210334039629</v>
      </c>
      <c r="H156" s="177">
        <f>RES_hhdet_in_fech!H156/RES_summary!H$21</f>
        <v>5.7380171039774801</v>
      </c>
      <c r="I156" s="177">
        <f>RES_hhdet_in_fech!I156/RES_summary!I$21</f>
        <v>5.6828395707065233</v>
      </c>
      <c r="J156" s="177">
        <f>RES_hhdet_in_fech!J156/RES_summary!J$21</f>
        <v>5.5785844335427761</v>
      </c>
      <c r="K156" s="177">
        <f>RES_hhdet_in_fech!K156/RES_summary!K$21</f>
        <v>5.5627143681945705</v>
      </c>
      <c r="L156" s="177">
        <f>RES_hhdet_in_fech!L156/RES_summary!L$21</f>
        <v>5.5647155687706711</v>
      </c>
      <c r="M156" s="177">
        <f>RES_hhdet_in_fech!M156/RES_summary!M$21</f>
        <v>5.3804522235764516</v>
      </c>
      <c r="N156" s="177">
        <f>RES_hhdet_in_fech!N156/RES_summary!N$21</f>
        <v>5.4203411490479212</v>
      </c>
      <c r="O156" s="177">
        <f>RES_hhdet_in_fech!O156/RES_summary!O$21</f>
        <v>5.4722513837061326</v>
      </c>
      <c r="P156" s="177">
        <f>RES_hhdet_in_fech!P156/RES_summary!P$21</f>
        <v>5.2626461947261216</v>
      </c>
      <c r="Q156" s="177">
        <f>RES_hhdet_in_fech!Q156/RES_summary!Q$21</f>
        <v>5.310114135822678</v>
      </c>
    </row>
    <row r="157" spans="1:17" ht="12" customHeight="1" x14ac:dyDescent="0.25">
      <c r="A157" s="158" t="s">
        <v>62</v>
      </c>
      <c r="B157" s="157"/>
      <c r="C157" s="178">
        <f>RES_hhdet_in_fech!C157/RES_summary!C$21</f>
        <v>7.8792065943827021</v>
      </c>
      <c r="D157" s="178">
        <f>RES_hhdet_in_fech!D157/RES_summary!D$21</f>
        <v>7.9585563194402056</v>
      </c>
      <c r="E157" s="178">
        <f>RES_hhdet_in_fech!E157/RES_summary!E$21</f>
        <v>7.9907847570818955</v>
      </c>
      <c r="F157" s="178">
        <f>RES_hhdet_in_fech!F157/RES_summary!F$21</f>
        <v>7.7296654677762584</v>
      </c>
      <c r="G157" s="178">
        <f>RES_hhdet_in_fech!G157/RES_summary!G$21</f>
        <v>7.5520346849582145</v>
      </c>
      <c r="H157" s="178">
        <f>RES_hhdet_in_fech!H157/RES_summary!H$21</f>
        <v>7.383767261255775</v>
      </c>
      <c r="I157" s="178">
        <f>RES_hhdet_in_fech!I157/RES_summary!I$21</f>
        <v>7.5318713327390743</v>
      </c>
      <c r="J157" s="178">
        <f>RES_hhdet_in_fech!J157/RES_summary!J$21</f>
        <v>7.2680656031740467</v>
      </c>
      <c r="K157" s="178">
        <f>RES_hhdet_in_fech!K157/RES_summary!K$21</f>
        <v>7.5301363708997613</v>
      </c>
      <c r="L157" s="178">
        <f>RES_hhdet_in_fech!L157/RES_summary!L$21</f>
        <v>7.1591508341274892</v>
      </c>
      <c r="M157" s="178">
        <f>RES_hhdet_in_fech!M157/RES_summary!M$21</f>
        <v>7.2297803472367415</v>
      </c>
      <c r="N157" s="178">
        <f>RES_hhdet_in_fech!N157/RES_summary!N$21</f>
        <v>7.5677556177271059</v>
      </c>
      <c r="O157" s="178">
        <f>RES_hhdet_in_fech!O157/RES_summary!O$21</f>
        <v>7.1205574118658577</v>
      </c>
      <c r="P157" s="178">
        <f>RES_hhdet_in_fech!P157/RES_summary!P$21</f>
        <v>7.5547082009524438</v>
      </c>
      <c r="Q157" s="178">
        <f>RES_hhdet_in_fech!Q157/RES_summary!Q$21</f>
        <v>7.2770219512204335</v>
      </c>
    </row>
    <row r="158" spans="1:17" ht="12" customHeight="1" x14ac:dyDescent="0.25">
      <c r="A158" s="23" t="s">
        <v>57</v>
      </c>
      <c r="B158" s="156"/>
      <c r="C158" s="177">
        <f>RES_hhdet_in_fech!C158/RES_summary!C$21</f>
        <v>0</v>
      </c>
      <c r="D158" s="177">
        <f>RES_hhdet_in_fech!D158/RES_summary!D$21</f>
        <v>0</v>
      </c>
      <c r="E158" s="177">
        <f>RES_hhdet_in_fech!E158/RES_summary!E$21</f>
        <v>0</v>
      </c>
      <c r="F158" s="177">
        <f>RES_hhdet_in_fech!F158/RES_summary!F$21</f>
        <v>0</v>
      </c>
      <c r="G158" s="177">
        <f>RES_hhdet_in_fech!G158/RES_summary!G$21</f>
        <v>0</v>
      </c>
      <c r="H158" s="177">
        <f>RES_hhdet_in_fech!H158/RES_summary!H$21</f>
        <v>0</v>
      </c>
      <c r="I158" s="177">
        <f>RES_hhdet_in_fech!I158/RES_summary!I$21</f>
        <v>0</v>
      </c>
      <c r="J158" s="177">
        <f>RES_hhdet_in_fech!J158/RES_summary!J$21</f>
        <v>0</v>
      </c>
      <c r="K158" s="177">
        <f>RES_hhdet_in_fech!K158/RES_summary!K$21</f>
        <v>0</v>
      </c>
      <c r="L158" s="177">
        <f>RES_hhdet_in_fech!L158/RES_summary!L$21</f>
        <v>0</v>
      </c>
      <c r="M158" s="177">
        <f>RES_hhdet_in_fech!M158/RES_summary!M$21</f>
        <v>0</v>
      </c>
      <c r="N158" s="177">
        <f>RES_hhdet_in_fech!N158/RES_summary!N$21</f>
        <v>0</v>
      </c>
      <c r="O158" s="177">
        <f>RES_hhdet_in_fech!O158/RES_summary!O$21</f>
        <v>0</v>
      </c>
      <c r="P158" s="177">
        <f>RES_hhdet_in_fech!P158/RES_summary!P$21</f>
        <v>0</v>
      </c>
      <c r="Q158" s="177">
        <f>RES_hhdet_in_fech!Q158/RES_summary!Q$21</f>
        <v>0</v>
      </c>
    </row>
    <row r="159" spans="1:17" ht="12" customHeight="1" x14ac:dyDescent="0.25">
      <c r="A159" s="29" t="s">
        <v>140</v>
      </c>
      <c r="B159" s="57"/>
      <c r="C159" s="176">
        <f>RES_hhdet_in_fech!C159/RES_summary!C$21</f>
        <v>7.8792065943827021</v>
      </c>
      <c r="D159" s="176">
        <f>RES_hhdet_in_fech!D159/RES_summary!D$21</f>
        <v>7.9585563194402056</v>
      </c>
      <c r="E159" s="176">
        <f>RES_hhdet_in_fech!E159/RES_summary!E$21</f>
        <v>7.9907847570818955</v>
      </c>
      <c r="F159" s="176">
        <f>RES_hhdet_in_fech!F159/RES_summary!F$21</f>
        <v>7.7296654677762584</v>
      </c>
      <c r="G159" s="176">
        <f>RES_hhdet_in_fech!G159/RES_summary!G$21</f>
        <v>7.5520346849582145</v>
      </c>
      <c r="H159" s="176">
        <f>RES_hhdet_in_fech!H159/RES_summary!H$21</f>
        <v>7.383767261255775</v>
      </c>
      <c r="I159" s="176">
        <f>RES_hhdet_in_fech!I159/RES_summary!I$21</f>
        <v>7.5318713327390743</v>
      </c>
      <c r="J159" s="176">
        <f>RES_hhdet_in_fech!J159/RES_summary!J$21</f>
        <v>7.2680656031740467</v>
      </c>
      <c r="K159" s="176">
        <f>RES_hhdet_in_fech!K159/RES_summary!K$21</f>
        <v>7.5301363708997613</v>
      </c>
      <c r="L159" s="176">
        <f>RES_hhdet_in_fech!L159/RES_summary!L$21</f>
        <v>7.1591508341274892</v>
      </c>
      <c r="M159" s="176">
        <f>RES_hhdet_in_fech!M159/RES_summary!M$21</f>
        <v>7.2297803472367415</v>
      </c>
      <c r="N159" s="176">
        <f>RES_hhdet_in_fech!N159/RES_summary!N$21</f>
        <v>7.5677556177271059</v>
      </c>
      <c r="O159" s="176">
        <f>RES_hhdet_in_fech!O159/RES_summary!O$21</f>
        <v>7.1205574118658577</v>
      </c>
      <c r="P159" s="176">
        <f>RES_hhdet_in_fech!P159/RES_summary!P$21</f>
        <v>7.5547082009524438</v>
      </c>
      <c r="Q159" s="176">
        <f>RES_hhdet_in_fech!Q159/RES_summary!Q$21</f>
        <v>7.2770219512204335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84">
        <f>RES_hhdet_in_fech!C161/RES_summary!C$21</f>
        <v>186.28864800199011</v>
      </c>
      <c r="D161" s="184">
        <f>RES_hhdet_in_fech!D161/RES_summary!D$21</f>
        <v>177.95719242708353</v>
      </c>
      <c r="E161" s="184">
        <f>RES_hhdet_in_fech!E161/RES_summary!E$21</f>
        <v>178.19985372576036</v>
      </c>
      <c r="F161" s="184">
        <f>RES_hhdet_in_fech!F161/RES_summary!F$21</f>
        <v>162.99665553778217</v>
      </c>
      <c r="G161" s="184">
        <f>RES_hhdet_in_fech!G161/RES_summary!G$21</f>
        <v>157.24116488874148</v>
      </c>
      <c r="H161" s="184">
        <f>RES_hhdet_in_fech!H161/RES_summary!H$21</f>
        <v>144.4174669400133</v>
      </c>
      <c r="I161" s="184">
        <f>RES_hhdet_in_fech!I161/RES_summary!I$21</f>
        <v>149.42254266209531</v>
      </c>
      <c r="J161" s="184">
        <f>RES_hhdet_in_fech!J161/RES_summary!J$21</f>
        <v>144.18654196885683</v>
      </c>
      <c r="K161" s="184">
        <f>RES_hhdet_in_fech!K161/RES_summary!K$21</f>
        <v>140.31441733118717</v>
      </c>
      <c r="L161" s="184">
        <f>RES_hhdet_in_fech!L161/RES_summary!L$21</f>
        <v>151.45181301333588</v>
      </c>
      <c r="M161" s="184">
        <f>RES_hhdet_in_fech!M161/RES_summary!M$21</f>
        <v>140.79283438867586</v>
      </c>
      <c r="N161" s="184">
        <f>RES_hhdet_in_fech!N161/RES_summary!N$21</f>
        <v>0</v>
      </c>
      <c r="O161" s="184">
        <f>RES_hhdet_in_fech!O161/RES_summary!O$21</f>
        <v>149.40124455850057</v>
      </c>
      <c r="P161" s="184">
        <f>RES_hhdet_in_fech!P161/RES_summary!P$21</f>
        <v>137.8515816958527</v>
      </c>
      <c r="Q161" s="184">
        <f>RES_hhdet_in_fech!Q161/RES_summary!Q$21</f>
        <v>0</v>
      </c>
    </row>
    <row r="162" spans="1:17" ht="12.95" customHeight="1" x14ac:dyDescent="0.25">
      <c r="A162" s="158" t="s">
        <v>65</v>
      </c>
      <c r="B162" s="157"/>
      <c r="C162" s="178">
        <f>RES_hhdet_in_fech!C162/RES_summary!C$21</f>
        <v>147.53915194635368</v>
      </c>
      <c r="D162" s="178">
        <f>RES_hhdet_in_fech!D162/RES_summary!D$21</f>
        <v>139.41804799227125</v>
      </c>
      <c r="E162" s="178">
        <f>RES_hhdet_in_fech!E162/RES_summary!E$21</f>
        <v>140.49812156915561</v>
      </c>
      <c r="F162" s="178">
        <f>RES_hhdet_in_fech!F162/RES_summary!F$21</f>
        <v>126.77971541874771</v>
      </c>
      <c r="G162" s="178">
        <f>RES_hhdet_in_fech!G162/RES_summary!G$21</f>
        <v>122.08383890510527</v>
      </c>
      <c r="H162" s="178">
        <f>RES_hhdet_in_fech!H162/RES_summary!H$21</f>
        <v>110.67797492088225</v>
      </c>
      <c r="I162" s="178">
        <f>RES_hhdet_in_fech!I162/RES_summary!I$21</f>
        <v>113.21278369391185</v>
      </c>
      <c r="J162" s="178">
        <f>RES_hhdet_in_fech!J162/RES_summary!J$21</f>
        <v>109.86731274009156</v>
      </c>
      <c r="K162" s="178">
        <f>RES_hhdet_in_fech!K162/RES_summary!K$21</f>
        <v>106.81297964308506</v>
      </c>
      <c r="L162" s="178">
        <f>RES_hhdet_in_fech!L162/RES_summary!L$21</f>
        <v>119.41753970918653</v>
      </c>
      <c r="M162" s="178">
        <f>RES_hhdet_in_fech!M162/RES_summary!M$21</f>
        <v>107.398593354496</v>
      </c>
      <c r="N162" s="178">
        <f>RES_hhdet_in_fech!N162/RES_summary!N$21</f>
        <v>0</v>
      </c>
      <c r="O162" s="178">
        <f>RES_hhdet_in_fech!O162/RES_summary!O$21</f>
        <v>117.23383178489433</v>
      </c>
      <c r="P162" s="178">
        <f>RES_hhdet_in_fech!P162/RES_summary!P$21</f>
        <v>104.16604143897554</v>
      </c>
      <c r="Q162" s="178">
        <f>RES_hhdet_in_fech!Q162/RES_summary!Q$21</f>
        <v>0</v>
      </c>
    </row>
    <row r="163" spans="1:17" ht="12" customHeight="1" x14ac:dyDescent="0.25">
      <c r="A163" s="23" t="s">
        <v>60</v>
      </c>
      <c r="B163" s="57"/>
      <c r="C163" s="176">
        <f>RES_hhdet_in_fech!C163/RES_summary!C$21</f>
        <v>147.53915194635368</v>
      </c>
      <c r="D163" s="176">
        <f>RES_hhdet_in_fech!D163/RES_summary!D$21</f>
        <v>139.41804799227125</v>
      </c>
      <c r="E163" s="176">
        <f>RES_hhdet_in_fech!E163/RES_summary!E$21</f>
        <v>140.49812156915561</v>
      </c>
      <c r="F163" s="176">
        <f>RES_hhdet_in_fech!F163/RES_summary!F$21</f>
        <v>126.77971541874771</v>
      </c>
      <c r="G163" s="176">
        <f>RES_hhdet_in_fech!G163/RES_summary!G$21</f>
        <v>122.08383890510527</v>
      </c>
      <c r="H163" s="176">
        <f>RES_hhdet_in_fech!H163/RES_summary!H$21</f>
        <v>110.67797492088225</v>
      </c>
      <c r="I163" s="176">
        <f>RES_hhdet_in_fech!I163/RES_summary!I$21</f>
        <v>113.21278369391185</v>
      </c>
      <c r="J163" s="176">
        <f>RES_hhdet_in_fech!J163/RES_summary!J$21</f>
        <v>109.86731274009156</v>
      </c>
      <c r="K163" s="176">
        <f>RES_hhdet_in_fech!K163/RES_summary!K$21</f>
        <v>106.81297964308506</v>
      </c>
      <c r="L163" s="176">
        <f>RES_hhdet_in_fech!L163/RES_summary!L$21</f>
        <v>119.41753970918653</v>
      </c>
      <c r="M163" s="176">
        <f>RES_hhdet_in_fech!M163/RES_summary!M$21</f>
        <v>107.398593354496</v>
      </c>
      <c r="N163" s="176">
        <f>RES_hhdet_in_fech!N163/RES_summary!N$21</f>
        <v>0</v>
      </c>
      <c r="O163" s="176">
        <f>RES_hhdet_in_fech!O163/RES_summary!O$21</f>
        <v>117.23383178489433</v>
      </c>
      <c r="P163" s="176">
        <f>RES_hhdet_in_fech!P163/RES_summary!P$21</f>
        <v>104.16604143897554</v>
      </c>
      <c r="Q163" s="176">
        <f>RES_hhdet_in_fech!Q163/RES_summary!Q$21</f>
        <v>0</v>
      </c>
    </row>
    <row r="164" spans="1:17" ht="12.95" customHeight="1" x14ac:dyDescent="0.25">
      <c r="A164" s="158" t="s">
        <v>112</v>
      </c>
      <c r="B164" s="157"/>
      <c r="C164" s="178">
        <f>RES_hhdet_in_fech!C164/RES_summary!C$21</f>
        <v>7.0350913755317741</v>
      </c>
      <c r="D164" s="178">
        <f>RES_hhdet_in_fech!D164/RES_summary!D$21</f>
        <v>6.7055899763890086</v>
      </c>
      <c r="E164" s="178">
        <f>RES_hhdet_in_fech!E164/RES_summary!E$21</f>
        <v>6.4381790405871637</v>
      </c>
      <c r="F164" s="178">
        <f>RES_hhdet_in_fech!F164/RES_summary!F$21</f>
        <v>6.0642754305899604</v>
      </c>
      <c r="G164" s="178">
        <f>RES_hhdet_in_fech!G164/RES_summary!G$21</f>
        <v>5.8055286306692793</v>
      </c>
      <c r="H164" s="178">
        <f>RES_hhdet_in_fech!H164/RES_summary!H$21</f>
        <v>5.386691900567822</v>
      </c>
      <c r="I164" s="178">
        <f>RES_hhdet_in_fech!I164/RES_summary!I$21</f>
        <v>5.4436399529304262</v>
      </c>
      <c r="J164" s="178">
        <f>RES_hhdet_in_fech!J164/RES_summary!J$21</f>
        <v>5.4052993718855094</v>
      </c>
      <c r="K164" s="178">
        <f>RES_hhdet_in_fech!K164/RES_summary!K$21</f>
        <v>4.9557605470645578</v>
      </c>
      <c r="L164" s="178">
        <f>RES_hhdet_in_fech!L164/RES_summary!L$21</f>
        <v>4.6257151440837792</v>
      </c>
      <c r="M164" s="178">
        <f>RES_hhdet_in_fech!M164/RES_summary!M$21</f>
        <v>4.3707131835215991</v>
      </c>
      <c r="N164" s="178">
        <f>RES_hhdet_in_fech!N164/RES_summary!N$21</f>
        <v>0</v>
      </c>
      <c r="O164" s="178">
        <f>RES_hhdet_in_fech!O164/RES_summary!O$21</f>
        <v>4.1091604934043984</v>
      </c>
      <c r="P164" s="178">
        <f>RES_hhdet_in_fech!P164/RES_summary!P$21</f>
        <v>3.9798661831635123</v>
      </c>
      <c r="Q164" s="178">
        <f>RES_hhdet_in_fech!Q164/RES_summary!Q$21</f>
        <v>0</v>
      </c>
    </row>
    <row r="165" spans="1:17" ht="12" customHeight="1" x14ac:dyDescent="0.25">
      <c r="A165" s="23" t="s">
        <v>60</v>
      </c>
      <c r="B165" s="156"/>
      <c r="C165" s="177">
        <f>RES_hhdet_in_fech!C165/RES_summary!C$21</f>
        <v>7.0350913755317741</v>
      </c>
      <c r="D165" s="177">
        <f>RES_hhdet_in_fech!D165/RES_summary!D$21</f>
        <v>6.7055899763890086</v>
      </c>
      <c r="E165" s="177">
        <f>RES_hhdet_in_fech!E165/RES_summary!E$21</f>
        <v>6.4381790405871637</v>
      </c>
      <c r="F165" s="177">
        <f>RES_hhdet_in_fech!F165/RES_summary!F$21</f>
        <v>6.0642754305899604</v>
      </c>
      <c r="G165" s="177">
        <f>RES_hhdet_in_fech!G165/RES_summary!G$21</f>
        <v>5.8055286306692793</v>
      </c>
      <c r="H165" s="177">
        <f>RES_hhdet_in_fech!H165/RES_summary!H$21</f>
        <v>5.386691900567822</v>
      </c>
      <c r="I165" s="177">
        <f>RES_hhdet_in_fech!I165/RES_summary!I$21</f>
        <v>5.4436399529304262</v>
      </c>
      <c r="J165" s="177">
        <f>RES_hhdet_in_fech!J165/RES_summary!J$21</f>
        <v>5.4052993718855094</v>
      </c>
      <c r="K165" s="177">
        <f>RES_hhdet_in_fech!K165/RES_summary!K$21</f>
        <v>4.9557605470645578</v>
      </c>
      <c r="L165" s="177">
        <f>RES_hhdet_in_fech!L165/RES_summary!L$21</f>
        <v>4.6257151440837792</v>
      </c>
      <c r="M165" s="177">
        <f>RES_hhdet_in_fech!M165/RES_summary!M$21</f>
        <v>4.3707131835215991</v>
      </c>
      <c r="N165" s="177">
        <f>RES_hhdet_in_fech!N165/RES_summary!N$21</f>
        <v>0</v>
      </c>
      <c r="O165" s="177">
        <f>RES_hhdet_in_fech!O165/RES_summary!O$21</f>
        <v>4.1091604934043984</v>
      </c>
      <c r="P165" s="177">
        <f>RES_hhdet_in_fech!P165/RES_summary!P$21</f>
        <v>3.9798661831635123</v>
      </c>
      <c r="Q165" s="177">
        <f>RES_hhdet_in_fech!Q165/RES_summary!Q$21</f>
        <v>0</v>
      </c>
    </row>
    <row r="166" spans="1:17" ht="12" customHeight="1" x14ac:dyDescent="0.25">
      <c r="A166" s="158" t="s">
        <v>63</v>
      </c>
      <c r="B166" s="157"/>
      <c r="C166" s="178">
        <f>RES_hhdet_in_fech!C166/RES_summary!C$21</f>
        <v>23.837268986060849</v>
      </c>
      <c r="D166" s="178">
        <f>RES_hhdet_in_fech!D166/RES_summary!D$21</f>
        <v>23.885112603308066</v>
      </c>
      <c r="E166" s="178">
        <f>RES_hhdet_in_fech!E166/RES_summary!E$21</f>
        <v>23.292702851494891</v>
      </c>
      <c r="F166" s="178">
        <f>RES_hhdet_in_fech!F166/RES_summary!F$21</f>
        <v>22.453489019534167</v>
      </c>
      <c r="G166" s="178">
        <f>RES_hhdet_in_fech!G166/RES_summary!G$21</f>
        <v>21.844166930469687</v>
      </c>
      <c r="H166" s="178">
        <f>RES_hhdet_in_fech!H166/RES_summary!H$21</f>
        <v>21.024583115005203</v>
      </c>
      <c r="I166" s="178">
        <f>RES_hhdet_in_fech!I166/RES_summary!I$21</f>
        <v>23.307663969283336</v>
      </c>
      <c r="J166" s="178">
        <f>RES_hhdet_in_fech!J166/RES_summary!J$21</f>
        <v>21.7282264492152</v>
      </c>
      <c r="K166" s="178">
        <f>RES_hhdet_in_fech!K166/RES_summary!K$21</f>
        <v>21.08445778325336</v>
      </c>
      <c r="L166" s="178">
        <f>RES_hhdet_in_fech!L166/RES_summary!L$21</f>
        <v>20.301487739897595</v>
      </c>
      <c r="M166" s="178">
        <f>RES_hhdet_in_fech!M166/RES_summary!M$21</f>
        <v>21.836492827880917</v>
      </c>
      <c r="N166" s="178">
        <f>RES_hhdet_in_fech!N166/RES_summary!N$21</f>
        <v>0</v>
      </c>
      <c r="O166" s="178">
        <f>RES_hhdet_in_fech!O166/RES_summary!O$21</f>
        <v>20.95413147660766</v>
      </c>
      <c r="P166" s="178">
        <f>RES_hhdet_in_fech!P166/RES_summary!P$21</f>
        <v>22.15644711669654</v>
      </c>
      <c r="Q166" s="178">
        <f>RES_hhdet_in_fech!Q166/RES_summary!Q$21</f>
        <v>0</v>
      </c>
    </row>
    <row r="167" spans="1:17" ht="12" customHeight="1" x14ac:dyDescent="0.25">
      <c r="A167" s="167" t="s">
        <v>144</v>
      </c>
      <c r="B167" s="132"/>
      <c r="C167" s="183">
        <f>RES_hhdet_in_fech!C167/RES_summary!C$21</f>
        <v>0</v>
      </c>
      <c r="D167" s="183">
        <f>RES_hhdet_in_fech!D167/RES_summary!D$21</f>
        <v>0</v>
      </c>
      <c r="E167" s="183">
        <f>RES_hhdet_in_fech!E167/RES_summary!E$21</f>
        <v>0</v>
      </c>
      <c r="F167" s="183">
        <f>RES_hhdet_in_fech!F167/RES_summary!F$21</f>
        <v>0</v>
      </c>
      <c r="G167" s="183">
        <f>RES_hhdet_in_fech!G167/RES_summary!G$21</f>
        <v>0</v>
      </c>
      <c r="H167" s="183">
        <f>RES_hhdet_in_fech!H167/RES_summary!H$21</f>
        <v>0</v>
      </c>
      <c r="I167" s="183">
        <f>RES_hhdet_in_fech!I167/RES_summary!I$21</f>
        <v>0</v>
      </c>
      <c r="J167" s="183">
        <f>RES_hhdet_in_fech!J167/RES_summary!J$21</f>
        <v>0</v>
      </c>
      <c r="K167" s="183">
        <f>RES_hhdet_in_fech!K167/RES_summary!K$21</f>
        <v>0</v>
      </c>
      <c r="L167" s="183">
        <f>RES_hhdet_in_fech!L167/RES_summary!L$21</f>
        <v>0</v>
      </c>
      <c r="M167" s="183">
        <f>RES_hhdet_in_fech!M167/RES_summary!M$21</f>
        <v>0</v>
      </c>
      <c r="N167" s="183">
        <f>RES_hhdet_in_fech!N167/RES_summary!N$21</f>
        <v>0</v>
      </c>
      <c r="O167" s="183">
        <f>RES_hhdet_in_fech!O167/RES_summary!O$21</f>
        <v>0</v>
      </c>
      <c r="P167" s="183">
        <f>RES_hhdet_in_fech!P167/RES_summary!P$21</f>
        <v>0</v>
      </c>
      <c r="Q167" s="183">
        <f>RES_hhdet_in_fech!Q167/RES_summary!Q$21</f>
        <v>0</v>
      </c>
    </row>
    <row r="168" spans="1:17" ht="12" customHeight="1" x14ac:dyDescent="0.25">
      <c r="A168" s="167" t="s">
        <v>143</v>
      </c>
      <c r="B168" s="132"/>
      <c r="C168" s="183">
        <f>RES_hhdet_in_fech!C168/RES_summary!C$21</f>
        <v>0</v>
      </c>
      <c r="D168" s="183">
        <f>RES_hhdet_in_fech!D168/RES_summary!D$21</f>
        <v>0</v>
      </c>
      <c r="E168" s="183">
        <f>RES_hhdet_in_fech!E168/RES_summary!E$21</f>
        <v>0</v>
      </c>
      <c r="F168" s="183">
        <f>RES_hhdet_in_fech!F168/RES_summary!F$21</f>
        <v>0</v>
      </c>
      <c r="G168" s="183">
        <f>RES_hhdet_in_fech!G168/RES_summary!G$21</f>
        <v>0</v>
      </c>
      <c r="H168" s="183">
        <f>RES_hhdet_in_fech!H168/RES_summary!H$21</f>
        <v>0</v>
      </c>
      <c r="I168" s="183">
        <f>RES_hhdet_in_fech!I168/RES_summary!I$21</f>
        <v>0</v>
      </c>
      <c r="J168" s="183">
        <f>RES_hhdet_in_fech!J168/RES_summary!J$21</f>
        <v>0</v>
      </c>
      <c r="K168" s="183">
        <f>RES_hhdet_in_fech!K168/RES_summary!K$21</f>
        <v>0</v>
      </c>
      <c r="L168" s="183">
        <f>RES_hhdet_in_fech!L168/RES_summary!L$21</f>
        <v>0</v>
      </c>
      <c r="M168" s="183">
        <f>RES_hhdet_in_fech!M168/RES_summary!M$21</f>
        <v>0</v>
      </c>
      <c r="N168" s="183">
        <f>RES_hhdet_in_fech!N168/RES_summary!N$21</f>
        <v>0</v>
      </c>
      <c r="O168" s="183">
        <f>RES_hhdet_in_fech!O168/RES_summary!O$21</f>
        <v>0</v>
      </c>
      <c r="P168" s="183">
        <f>RES_hhdet_in_fech!P168/RES_summary!P$21</f>
        <v>0</v>
      </c>
      <c r="Q168" s="183">
        <f>RES_hhdet_in_fech!Q168/RES_summary!Q$21</f>
        <v>0</v>
      </c>
    </row>
    <row r="169" spans="1:17" ht="12" customHeight="1" x14ac:dyDescent="0.25">
      <c r="A169" s="166" t="s">
        <v>57</v>
      </c>
      <c r="B169" s="165"/>
      <c r="C169" s="182">
        <f>RES_hhdet_in_fech!C169/RES_summary!C$21</f>
        <v>0</v>
      </c>
      <c r="D169" s="182">
        <f>RES_hhdet_in_fech!D169/RES_summary!D$21</f>
        <v>0</v>
      </c>
      <c r="E169" s="182">
        <f>RES_hhdet_in_fech!E169/RES_summary!E$21</f>
        <v>0</v>
      </c>
      <c r="F169" s="182">
        <f>RES_hhdet_in_fech!F169/RES_summary!F$21</f>
        <v>0</v>
      </c>
      <c r="G169" s="182">
        <f>RES_hhdet_in_fech!G169/RES_summary!G$21</f>
        <v>0</v>
      </c>
      <c r="H169" s="182">
        <f>RES_hhdet_in_fech!H169/RES_summary!H$21</f>
        <v>0</v>
      </c>
      <c r="I169" s="182">
        <f>RES_hhdet_in_fech!I169/RES_summary!I$21</f>
        <v>0</v>
      </c>
      <c r="J169" s="182">
        <f>RES_hhdet_in_fech!J169/RES_summary!J$21</f>
        <v>0</v>
      </c>
      <c r="K169" s="182">
        <f>RES_hhdet_in_fech!K169/RES_summary!K$21</f>
        <v>0</v>
      </c>
      <c r="L169" s="182">
        <f>RES_hhdet_in_fech!L169/RES_summary!L$21</f>
        <v>0</v>
      </c>
      <c r="M169" s="182">
        <f>RES_hhdet_in_fech!M169/RES_summary!M$21</f>
        <v>0</v>
      </c>
      <c r="N169" s="182">
        <f>RES_hhdet_in_fech!N169/RES_summary!N$21</f>
        <v>0</v>
      </c>
      <c r="O169" s="182">
        <f>RES_hhdet_in_fech!O169/RES_summary!O$21</f>
        <v>0</v>
      </c>
      <c r="P169" s="182">
        <f>RES_hhdet_in_fech!P169/RES_summary!P$21</f>
        <v>0</v>
      </c>
      <c r="Q169" s="182">
        <f>RES_hhdet_in_fech!Q169/RES_summary!Q$21</f>
        <v>0</v>
      </c>
    </row>
    <row r="170" spans="1:17" ht="12" customHeight="1" x14ac:dyDescent="0.25">
      <c r="A170" s="147" t="s">
        <v>59</v>
      </c>
      <c r="B170" s="164"/>
      <c r="C170" s="181">
        <f>RES_hhdet_in_fech!C170/RES_summary!C$21</f>
        <v>0</v>
      </c>
      <c r="D170" s="181">
        <f>RES_hhdet_in_fech!D170/RES_summary!D$21</f>
        <v>0</v>
      </c>
      <c r="E170" s="181">
        <f>RES_hhdet_in_fech!E170/RES_summary!E$21</f>
        <v>0</v>
      </c>
      <c r="F170" s="181">
        <f>RES_hhdet_in_fech!F170/RES_summary!F$21</f>
        <v>0</v>
      </c>
      <c r="G170" s="181">
        <f>RES_hhdet_in_fech!G170/RES_summary!G$21</f>
        <v>0</v>
      </c>
      <c r="H170" s="181">
        <f>RES_hhdet_in_fech!H170/RES_summary!H$21</f>
        <v>0</v>
      </c>
      <c r="I170" s="181">
        <f>RES_hhdet_in_fech!I170/RES_summary!I$21</f>
        <v>0</v>
      </c>
      <c r="J170" s="181">
        <f>RES_hhdet_in_fech!J170/RES_summary!J$21</f>
        <v>0</v>
      </c>
      <c r="K170" s="181">
        <f>RES_hhdet_in_fech!K170/RES_summary!K$21</f>
        <v>0</v>
      </c>
      <c r="L170" s="181">
        <f>RES_hhdet_in_fech!L170/RES_summary!L$21</f>
        <v>0</v>
      </c>
      <c r="M170" s="181">
        <f>RES_hhdet_in_fech!M170/RES_summary!M$21</f>
        <v>0</v>
      </c>
      <c r="N170" s="181">
        <f>RES_hhdet_in_fech!N170/RES_summary!N$21</f>
        <v>0</v>
      </c>
      <c r="O170" s="181">
        <f>RES_hhdet_in_fech!O170/RES_summary!O$21</f>
        <v>0</v>
      </c>
      <c r="P170" s="181">
        <f>RES_hhdet_in_fech!P170/RES_summary!P$21</f>
        <v>0</v>
      </c>
      <c r="Q170" s="181">
        <f>RES_hhdet_in_fech!Q170/RES_summary!Q$21</f>
        <v>0</v>
      </c>
    </row>
    <row r="171" spans="1:17" ht="12" customHeight="1" x14ac:dyDescent="0.25">
      <c r="A171" s="163" t="s">
        <v>142</v>
      </c>
      <c r="B171" s="162"/>
      <c r="C171" s="180">
        <f>RES_hhdet_in_fech!C171/RES_summary!C$21</f>
        <v>25.846309672470486</v>
      </c>
      <c r="D171" s="180">
        <f>RES_hhdet_in_fech!D171/RES_summary!D$21</f>
        <v>25.55384646739272</v>
      </c>
      <c r="E171" s="180">
        <f>RES_hhdet_in_fech!E171/RES_summary!E$21</f>
        <v>25.232362575489912</v>
      </c>
      <c r="F171" s="180">
        <f>RES_hhdet_in_fech!F171/RES_summary!F$21</f>
        <v>24.094567873166593</v>
      </c>
      <c r="G171" s="180">
        <f>RES_hhdet_in_fech!G171/RES_summary!G$21</f>
        <v>0</v>
      </c>
      <c r="H171" s="180">
        <f>RES_hhdet_in_fech!H171/RES_summary!H$21</f>
        <v>0</v>
      </c>
      <c r="I171" s="180">
        <f>RES_hhdet_in_fech!I171/RES_summary!I$21</f>
        <v>24.599592068943604</v>
      </c>
      <c r="J171" s="180">
        <f>RES_hhdet_in_fech!J171/RES_summary!J$21</f>
        <v>22.812006748675092</v>
      </c>
      <c r="K171" s="180">
        <f>RES_hhdet_in_fech!K171/RES_summary!K$21</f>
        <v>0</v>
      </c>
      <c r="L171" s="180">
        <f>RES_hhdet_in_fech!L171/RES_summary!L$21</f>
        <v>0</v>
      </c>
      <c r="M171" s="180">
        <f>RES_hhdet_in_fech!M171/RES_summary!M$21</f>
        <v>23.489447511507223</v>
      </c>
      <c r="N171" s="180">
        <f>RES_hhdet_in_fech!N171/RES_summary!N$21</f>
        <v>0</v>
      </c>
      <c r="O171" s="180">
        <f>RES_hhdet_in_fech!O171/RES_summary!O$21</f>
        <v>22.887515753965062</v>
      </c>
      <c r="P171" s="180">
        <f>RES_hhdet_in_fech!P171/RES_summary!P$21</f>
        <v>24.232427178204652</v>
      </c>
      <c r="Q171" s="180">
        <f>RES_hhdet_in_fech!Q171/RES_summary!Q$21</f>
        <v>0</v>
      </c>
    </row>
    <row r="172" spans="1:17" ht="12" customHeight="1" x14ac:dyDescent="0.25">
      <c r="A172" s="161" t="s">
        <v>141</v>
      </c>
      <c r="B172" s="160"/>
      <c r="C172" s="179">
        <f>RES_hhdet_in_fech!C172/RES_summary!C$21</f>
        <v>22.836265747978636</v>
      </c>
      <c r="D172" s="179">
        <f>RES_hhdet_in_fech!D172/RES_summary!D$21</f>
        <v>22.662331794967567</v>
      </c>
      <c r="E172" s="179">
        <f>RES_hhdet_in_fech!E172/RES_summary!E$21</f>
        <v>22.471298735271429</v>
      </c>
      <c r="F172" s="179">
        <f>RES_hhdet_in_fech!F172/RES_summary!F$21</f>
        <v>21.67690040851598</v>
      </c>
      <c r="G172" s="179">
        <f>RES_hhdet_in_fech!G172/RES_summary!G$21</f>
        <v>21.844166930469687</v>
      </c>
      <c r="H172" s="179">
        <f>RES_hhdet_in_fech!H172/RES_summary!H$21</f>
        <v>21.024583115005203</v>
      </c>
      <c r="I172" s="179">
        <f>RES_hhdet_in_fech!I172/RES_summary!I$21</f>
        <v>22.015169616595625</v>
      </c>
      <c r="J172" s="179">
        <f>RES_hhdet_in_fech!J172/RES_summary!J$21</f>
        <v>20.629667969305288</v>
      </c>
      <c r="K172" s="179">
        <f>RES_hhdet_in_fech!K172/RES_summary!K$21</f>
        <v>21.08445778325336</v>
      </c>
      <c r="L172" s="179">
        <f>RES_hhdet_in_fech!L172/RES_summary!L$21</f>
        <v>20.301487739897595</v>
      </c>
      <c r="M172" s="179">
        <f>RES_hhdet_in_fech!M172/RES_summary!M$21</f>
        <v>20.975608318134036</v>
      </c>
      <c r="N172" s="179">
        <f>RES_hhdet_in_fech!N172/RES_summary!N$21</f>
        <v>0</v>
      </c>
      <c r="O172" s="179">
        <f>RES_hhdet_in_fech!O172/RES_summary!O$21</f>
        <v>20.143635392187228</v>
      </c>
      <c r="P172" s="179">
        <f>RES_hhdet_in_fech!P172/RES_summary!P$21</f>
        <v>21.250775579319402</v>
      </c>
      <c r="Q172" s="179">
        <f>RES_hhdet_in_fech!Q172/RES_summary!Q$21</f>
        <v>0</v>
      </c>
    </row>
    <row r="173" spans="1:17" ht="12" customHeight="1" x14ac:dyDescent="0.25">
      <c r="A173" s="148" t="s">
        <v>60</v>
      </c>
      <c r="B173" s="156"/>
      <c r="C173" s="177">
        <f>RES_hhdet_in_fech!C173/RES_summary!C$21</f>
        <v>16.98831887026342</v>
      </c>
      <c r="D173" s="177">
        <f>RES_hhdet_in_fech!D173/RES_summary!D$21</f>
        <v>16.806237297682912</v>
      </c>
      <c r="E173" s="177">
        <f>RES_hhdet_in_fech!E173/RES_summary!E$21</f>
        <v>16.633508071027268</v>
      </c>
      <c r="F173" s="177">
        <f>RES_hhdet_in_fech!F173/RES_summary!F$21</f>
        <v>15.894389538671048</v>
      </c>
      <c r="G173" s="177">
        <f>RES_hhdet_in_fech!G173/RES_summary!G$21</f>
        <v>16.038034121382864</v>
      </c>
      <c r="H173" s="177">
        <f>RES_hhdet_in_fech!H173/RES_summary!H$21</f>
        <v>15.336889295028135</v>
      </c>
      <c r="I173" s="177">
        <f>RES_hhdet_in_fech!I173/RES_summary!I$21</f>
        <v>16.389688569619718</v>
      </c>
      <c r="J173" s="177">
        <f>RES_hhdet_in_fech!J173/RES_summary!J$21</f>
        <v>15.100619224611505</v>
      </c>
      <c r="K173" s="177">
        <f>RES_hhdet_in_fech!K173/RES_summary!K$21</f>
        <v>15.54652591116278</v>
      </c>
      <c r="L173" s="177">
        <f>RES_hhdet_in_fech!L173/RES_summary!L$21</f>
        <v>14.752285769678977</v>
      </c>
      <c r="M173" s="177">
        <f>RES_hhdet_in_fech!M173/RES_summary!M$21</f>
        <v>15.609871302214856</v>
      </c>
      <c r="N173" s="177">
        <f>RES_hhdet_in_fech!N173/RES_summary!N$21</f>
        <v>0</v>
      </c>
      <c r="O173" s="177">
        <f>RES_hhdet_in_fech!O173/RES_summary!O$21</f>
        <v>14.699598511806665</v>
      </c>
      <c r="P173" s="177">
        <f>RES_hhdet_in_fech!P173/RES_summary!P$21</f>
        <v>16.012111318889566</v>
      </c>
      <c r="Q173" s="177">
        <f>RES_hhdet_in_fech!Q173/RES_summary!Q$21</f>
        <v>0</v>
      </c>
    </row>
    <row r="174" spans="1:17" ht="12" customHeight="1" x14ac:dyDescent="0.25">
      <c r="A174" s="159" t="s">
        <v>59</v>
      </c>
      <c r="B174" s="57"/>
      <c r="C174" s="176">
        <f>RES_hhdet_in_fech!C174/RES_summary!C$21</f>
        <v>5.8479468777152226</v>
      </c>
      <c r="D174" s="176">
        <f>RES_hhdet_in_fech!D174/RES_summary!D$21</f>
        <v>5.8560944972846558</v>
      </c>
      <c r="E174" s="176">
        <f>RES_hhdet_in_fech!E174/RES_summary!E$21</f>
        <v>5.8377906642441557</v>
      </c>
      <c r="F174" s="176">
        <f>RES_hhdet_in_fech!F174/RES_summary!F$21</f>
        <v>5.7825108698449332</v>
      </c>
      <c r="G174" s="176">
        <f>RES_hhdet_in_fech!G174/RES_summary!G$21</f>
        <v>5.8061328090868241</v>
      </c>
      <c r="H174" s="176">
        <f>RES_hhdet_in_fech!H174/RES_summary!H$21</f>
        <v>5.6876938199770697</v>
      </c>
      <c r="I174" s="176">
        <f>RES_hhdet_in_fech!I174/RES_summary!I$21</f>
        <v>5.625481046975902</v>
      </c>
      <c r="J174" s="176">
        <f>RES_hhdet_in_fech!J174/RES_summary!J$21</f>
        <v>5.5290487446937835</v>
      </c>
      <c r="K174" s="176">
        <f>RES_hhdet_in_fech!K174/RES_summary!K$21</f>
        <v>5.5379318720905824</v>
      </c>
      <c r="L174" s="176">
        <f>RES_hhdet_in_fech!L174/RES_summary!L$21</f>
        <v>5.5492019702186157</v>
      </c>
      <c r="M174" s="176">
        <f>RES_hhdet_in_fech!M174/RES_summary!M$21</f>
        <v>5.3657370159191826</v>
      </c>
      <c r="N174" s="176">
        <f>RES_hhdet_in_fech!N174/RES_summary!N$21</f>
        <v>0</v>
      </c>
      <c r="O174" s="176">
        <f>RES_hhdet_in_fech!O174/RES_summary!O$21</f>
        <v>5.4440368803805637</v>
      </c>
      <c r="P174" s="176">
        <f>RES_hhdet_in_fech!P174/RES_summary!P$21</f>
        <v>5.2386642604298359</v>
      </c>
      <c r="Q174" s="176">
        <f>RES_hhdet_in_fech!Q174/RES_summary!Q$21</f>
        <v>0</v>
      </c>
    </row>
    <row r="175" spans="1:17" ht="12" customHeight="1" x14ac:dyDescent="0.25">
      <c r="A175" s="158" t="s">
        <v>62</v>
      </c>
      <c r="B175" s="157"/>
      <c r="C175" s="178">
        <f>RES_hhdet_in_fech!C175/RES_summary!C$21</f>
        <v>7.8771356940437949</v>
      </c>
      <c r="D175" s="178">
        <f>RES_hhdet_in_fech!D175/RES_summary!D$21</f>
        <v>7.9484418551152132</v>
      </c>
      <c r="E175" s="178">
        <f>RES_hhdet_in_fech!E175/RES_summary!E$21</f>
        <v>7.9708502645226789</v>
      </c>
      <c r="F175" s="178">
        <f>RES_hhdet_in_fech!F175/RES_summary!F$21</f>
        <v>7.6991756689103319</v>
      </c>
      <c r="G175" s="178">
        <f>RES_hhdet_in_fech!G175/RES_summary!G$21</f>
        <v>7.5076304224972361</v>
      </c>
      <c r="H175" s="178">
        <f>RES_hhdet_in_fech!H175/RES_summary!H$21</f>
        <v>7.3282170035580005</v>
      </c>
      <c r="I175" s="178">
        <f>RES_hhdet_in_fech!I175/RES_summary!I$21</f>
        <v>7.4584550459697114</v>
      </c>
      <c r="J175" s="178">
        <f>RES_hhdet_in_fech!J175/RES_summary!J$21</f>
        <v>7.1857034076645609</v>
      </c>
      <c r="K175" s="178">
        <f>RES_hhdet_in_fech!K175/RES_summary!K$21</f>
        <v>7.4612193577842127</v>
      </c>
      <c r="L175" s="178">
        <f>RES_hhdet_in_fech!L175/RES_summary!L$21</f>
        <v>7.1070704201679806</v>
      </c>
      <c r="M175" s="178">
        <f>RES_hhdet_in_fech!M175/RES_summary!M$21</f>
        <v>7.1870350227773354</v>
      </c>
      <c r="N175" s="178">
        <f>RES_hhdet_in_fech!N175/RES_summary!N$21</f>
        <v>0</v>
      </c>
      <c r="O175" s="178">
        <f>RES_hhdet_in_fech!O175/RES_summary!O$21</f>
        <v>7.1041208035941574</v>
      </c>
      <c r="P175" s="178">
        <f>RES_hhdet_in_fech!P175/RES_summary!P$21</f>
        <v>7.549226957017086</v>
      </c>
      <c r="Q175" s="178">
        <f>RES_hhdet_in_fech!Q175/RES_summary!Q$21</f>
        <v>0</v>
      </c>
    </row>
    <row r="176" spans="1:17" ht="12" customHeight="1" x14ac:dyDescent="0.25">
      <c r="A176" s="23" t="s">
        <v>57</v>
      </c>
      <c r="B176" s="156"/>
      <c r="C176" s="177">
        <f>RES_hhdet_in_fech!C176/RES_summary!C$21</f>
        <v>0</v>
      </c>
      <c r="D176" s="177">
        <f>RES_hhdet_in_fech!D176/RES_summary!D$21</f>
        <v>0</v>
      </c>
      <c r="E176" s="177">
        <f>RES_hhdet_in_fech!E176/RES_summary!E$21</f>
        <v>0</v>
      </c>
      <c r="F176" s="177">
        <f>RES_hhdet_in_fech!F176/RES_summary!F$21</f>
        <v>0</v>
      </c>
      <c r="G176" s="177">
        <f>RES_hhdet_in_fech!G176/RES_summary!G$21</f>
        <v>0</v>
      </c>
      <c r="H176" s="177">
        <f>RES_hhdet_in_fech!H176/RES_summary!H$21</f>
        <v>0</v>
      </c>
      <c r="I176" s="177">
        <f>RES_hhdet_in_fech!I176/RES_summary!I$21</f>
        <v>0</v>
      </c>
      <c r="J176" s="177">
        <f>RES_hhdet_in_fech!J176/RES_summary!J$21</f>
        <v>0</v>
      </c>
      <c r="K176" s="177">
        <f>RES_hhdet_in_fech!K176/RES_summary!K$21</f>
        <v>0</v>
      </c>
      <c r="L176" s="177">
        <f>RES_hhdet_in_fech!L176/RES_summary!L$21</f>
        <v>0</v>
      </c>
      <c r="M176" s="177">
        <f>RES_hhdet_in_fech!M176/RES_summary!M$21</f>
        <v>0</v>
      </c>
      <c r="N176" s="177">
        <f>RES_hhdet_in_fech!N176/RES_summary!N$21</f>
        <v>0</v>
      </c>
      <c r="O176" s="177">
        <f>RES_hhdet_in_fech!O176/RES_summary!O$21</f>
        <v>0</v>
      </c>
      <c r="P176" s="177">
        <f>RES_hhdet_in_fech!P176/RES_summary!P$21</f>
        <v>0</v>
      </c>
      <c r="Q176" s="177">
        <f>RES_hhdet_in_fech!Q176/RES_summary!Q$21</f>
        <v>0</v>
      </c>
    </row>
    <row r="177" spans="1:17" ht="12" customHeight="1" x14ac:dyDescent="0.25">
      <c r="A177" s="29" t="s">
        <v>140</v>
      </c>
      <c r="B177" s="57"/>
      <c r="C177" s="176">
        <f>RES_hhdet_in_fech!C177/RES_summary!C$21</f>
        <v>7.8771356940437949</v>
      </c>
      <c r="D177" s="176">
        <f>RES_hhdet_in_fech!D177/RES_summary!D$21</f>
        <v>7.9484418551152132</v>
      </c>
      <c r="E177" s="176">
        <f>RES_hhdet_in_fech!E177/RES_summary!E$21</f>
        <v>7.9708502645226789</v>
      </c>
      <c r="F177" s="176">
        <f>RES_hhdet_in_fech!F177/RES_summary!F$21</f>
        <v>7.6991756689103319</v>
      </c>
      <c r="G177" s="176">
        <f>RES_hhdet_in_fech!G177/RES_summary!G$21</f>
        <v>7.5076304224972361</v>
      </c>
      <c r="H177" s="176">
        <f>RES_hhdet_in_fech!H177/RES_summary!H$21</f>
        <v>7.3282170035580005</v>
      </c>
      <c r="I177" s="176">
        <f>RES_hhdet_in_fech!I177/RES_summary!I$21</f>
        <v>7.4584550459697114</v>
      </c>
      <c r="J177" s="176">
        <f>RES_hhdet_in_fech!J177/RES_summary!J$21</f>
        <v>7.1857034076645609</v>
      </c>
      <c r="K177" s="176">
        <f>RES_hhdet_in_fech!K177/RES_summary!K$21</f>
        <v>7.4612193577842127</v>
      </c>
      <c r="L177" s="176">
        <f>RES_hhdet_in_fech!L177/RES_summary!L$21</f>
        <v>7.1070704201679806</v>
      </c>
      <c r="M177" s="176">
        <f>RES_hhdet_in_fech!M177/RES_summary!M$21</f>
        <v>7.1870350227773354</v>
      </c>
      <c r="N177" s="176">
        <f>RES_hhdet_in_fech!N177/RES_summary!N$21</f>
        <v>0</v>
      </c>
      <c r="O177" s="176">
        <f>RES_hhdet_in_fech!O177/RES_summary!O$21</f>
        <v>7.1041208035941574</v>
      </c>
      <c r="P177" s="176">
        <f>RES_hhdet_in_fech!P177/RES_summary!P$21</f>
        <v>7.549226957017086</v>
      </c>
      <c r="Q177" s="176">
        <f>RES_hhdet_in_fech!Q177/RES_summary!Q$21</f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5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278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182</v>
      </c>
    </row>
    <row r="3" spans="1:17" ht="12" customHeight="1" x14ac:dyDescent="0.25">
      <c r="A3" s="152" t="s">
        <v>172</v>
      </c>
      <c r="B3" s="168"/>
      <c r="C3" s="184">
        <f>RES_hhdet_in_tesh!C3/RES_summary!C$21</f>
        <v>0</v>
      </c>
      <c r="D3" s="184">
        <f>RES_hhdet_in_tesh!D3/RES_summary!D$21</f>
        <v>0</v>
      </c>
      <c r="E3" s="184">
        <f>RES_hhdet_in_tesh!E3/RES_summary!E$21</f>
        <v>0</v>
      </c>
      <c r="F3" s="184">
        <f>RES_hhdet_in_tesh!F3/RES_summary!F$21</f>
        <v>141.03297566296069</v>
      </c>
      <c r="G3" s="184">
        <f>RES_hhdet_in_tesh!G3/RES_summary!G$21</f>
        <v>0</v>
      </c>
      <c r="H3" s="184">
        <f>RES_hhdet_in_tesh!H3/RES_summary!H$21</f>
        <v>131.07492058293437</v>
      </c>
      <c r="I3" s="184">
        <f>RES_hhdet_in_tesh!I3/RES_summary!I$21</f>
        <v>124.1835897190585</v>
      </c>
      <c r="J3" s="184">
        <f>RES_hhdet_in_tesh!J3/RES_summary!J$21</f>
        <v>125.63921374046197</v>
      </c>
      <c r="K3" s="184">
        <f>RES_hhdet_in_tesh!K3/RES_summary!K$21</f>
        <v>0</v>
      </c>
      <c r="L3" s="184">
        <f>RES_hhdet_in_tesh!L3/RES_summary!L$21</f>
        <v>133.3707087743098</v>
      </c>
      <c r="M3" s="184">
        <f>RES_hhdet_in_tesh!M3/RES_summary!M$21</f>
        <v>0</v>
      </c>
      <c r="N3" s="184">
        <f>RES_hhdet_in_tesh!N3/RES_summary!N$21</f>
        <v>127.40572363663041</v>
      </c>
      <c r="O3" s="184">
        <f>RES_hhdet_in_tesh!O3/RES_summary!O$21</f>
        <v>0</v>
      </c>
      <c r="P3" s="184">
        <f>RES_hhdet_in_tesh!P3/RES_summary!P$21</f>
        <v>115.98891593032886</v>
      </c>
      <c r="Q3" s="184">
        <f>RES_hhdet_in_tesh!Q3/RES_summary!Q$21</f>
        <v>122.83527799199453</v>
      </c>
    </row>
    <row r="4" spans="1:17" ht="12.95" customHeight="1" x14ac:dyDescent="0.25">
      <c r="A4" s="158" t="s">
        <v>65</v>
      </c>
      <c r="B4" s="157"/>
      <c r="C4" s="178">
        <f>RES_hhdet_in_tesh!C4/RES_summary!C$21</f>
        <v>0</v>
      </c>
      <c r="D4" s="178">
        <f>RES_hhdet_in_tesh!D4/RES_summary!D$21</f>
        <v>0</v>
      </c>
      <c r="E4" s="178">
        <f>RES_hhdet_in_tesh!E4/RES_summary!E$21</f>
        <v>0</v>
      </c>
      <c r="F4" s="178">
        <f>RES_hhdet_in_tesh!F4/RES_summary!F$21</f>
        <v>99.14249418237506</v>
      </c>
      <c r="G4" s="178">
        <f>RES_hhdet_in_tesh!G4/RES_summary!G$21</f>
        <v>0</v>
      </c>
      <c r="H4" s="178">
        <f>RES_hhdet_in_tesh!H4/RES_summary!H$21</f>
        <v>87.756938635553453</v>
      </c>
      <c r="I4" s="178">
        <f>RES_hhdet_in_tesh!I4/RES_summary!I$21</f>
        <v>76.750355957903622</v>
      </c>
      <c r="J4" s="178">
        <f>RES_hhdet_in_tesh!J4/RES_summary!J$21</f>
        <v>85.144688143014719</v>
      </c>
      <c r="K4" s="178">
        <f>RES_hhdet_in_tesh!K4/RES_summary!K$21</f>
        <v>0</v>
      </c>
      <c r="L4" s="178">
        <f>RES_hhdet_in_tesh!L4/RES_summary!L$21</f>
        <v>96.015405684709805</v>
      </c>
      <c r="M4" s="178">
        <f>RES_hhdet_in_tesh!M4/RES_summary!M$21</f>
        <v>0</v>
      </c>
      <c r="N4" s="178">
        <f>RES_hhdet_in_tesh!N4/RES_summary!N$21</f>
        <v>90.580959185630135</v>
      </c>
      <c r="O4" s="178">
        <f>RES_hhdet_in_tesh!O4/RES_summary!O$21</f>
        <v>0</v>
      </c>
      <c r="P4" s="178">
        <f>RES_hhdet_in_tesh!P4/RES_summary!P$21</f>
        <v>80.678722739834853</v>
      </c>
      <c r="Q4" s="178">
        <f>RES_hhdet_in_tesh!Q4/RES_summary!Q$21</f>
        <v>87.221571082659167</v>
      </c>
    </row>
    <row r="5" spans="1:17" ht="12" customHeight="1" x14ac:dyDescent="0.25">
      <c r="A5" s="23" t="s">
        <v>58</v>
      </c>
      <c r="B5" s="156"/>
      <c r="C5" s="177">
        <f>RES_hhdet_in_tesh!C5/RES_summary!C$21</f>
        <v>0</v>
      </c>
      <c r="D5" s="177">
        <f>RES_hhdet_in_tesh!D5/RES_summary!D$21</f>
        <v>0</v>
      </c>
      <c r="E5" s="177">
        <f>RES_hhdet_in_tesh!E5/RES_summary!E$21</f>
        <v>0</v>
      </c>
      <c r="F5" s="177">
        <f>RES_hhdet_in_tesh!F5/RES_summary!F$21</f>
        <v>98.203149118941312</v>
      </c>
      <c r="G5" s="177">
        <f>RES_hhdet_in_tesh!G5/RES_summary!G$21</f>
        <v>0</v>
      </c>
      <c r="H5" s="177">
        <f>RES_hhdet_in_tesh!H5/RES_summary!H$21</f>
        <v>87.114889435154467</v>
      </c>
      <c r="I5" s="177">
        <f>RES_hhdet_in_tesh!I5/RES_summary!I$21</f>
        <v>75.690591696318592</v>
      </c>
      <c r="J5" s="177">
        <f>RES_hhdet_in_tesh!J5/RES_summary!J$21</f>
        <v>84.33635743704501</v>
      </c>
      <c r="K5" s="177">
        <f>RES_hhdet_in_tesh!K5/RES_summary!K$21</f>
        <v>0</v>
      </c>
      <c r="L5" s="177">
        <f>RES_hhdet_in_tesh!L5/RES_summary!L$21</f>
        <v>95.100140047491564</v>
      </c>
      <c r="M5" s="177">
        <f>RES_hhdet_in_tesh!M5/RES_summary!M$21</f>
        <v>0</v>
      </c>
      <c r="N5" s="177">
        <f>RES_hhdet_in_tesh!N5/RES_summary!N$21</f>
        <v>89.469752330466775</v>
      </c>
      <c r="O5" s="177">
        <f>RES_hhdet_in_tesh!O5/RES_summary!O$21</f>
        <v>0</v>
      </c>
      <c r="P5" s="177">
        <f>RES_hhdet_in_tesh!P5/RES_summary!P$21</f>
        <v>79.406591279678793</v>
      </c>
      <c r="Q5" s="177">
        <f>RES_hhdet_in_tesh!Q5/RES_summary!Q$21</f>
        <v>86.246397906621496</v>
      </c>
    </row>
    <row r="6" spans="1:17" ht="12" customHeight="1" x14ac:dyDescent="0.25">
      <c r="A6" s="23" t="s">
        <v>60</v>
      </c>
      <c r="B6" s="156"/>
      <c r="C6" s="177">
        <f>RES_hhdet_in_tesh!C6/RES_summary!C$21</f>
        <v>0</v>
      </c>
      <c r="D6" s="177">
        <f>RES_hhdet_in_tesh!D6/RES_summary!D$21</f>
        <v>0</v>
      </c>
      <c r="E6" s="177">
        <f>RES_hhdet_in_tesh!E6/RES_summary!E$21</f>
        <v>0</v>
      </c>
      <c r="F6" s="177">
        <f>RES_hhdet_in_tesh!F6/RES_summary!F$21</f>
        <v>0.93934506343374069</v>
      </c>
      <c r="G6" s="177">
        <f>RES_hhdet_in_tesh!G6/RES_summary!G$21</f>
        <v>0</v>
      </c>
      <c r="H6" s="177">
        <f>RES_hhdet_in_tesh!H6/RES_summary!H$21</f>
        <v>0.64204920039899283</v>
      </c>
      <c r="I6" s="177">
        <f>RES_hhdet_in_tesh!I6/RES_summary!I$21</f>
        <v>1.05976426158503</v>
      </c>
      <c r="J6" s="177">
        <f>RES_hhdet_in_tesh!J6/RES_summary!J$21</f>
        <v>0.80833070596972045</v>
      </c>
      <c r="K6" s="177">
        <f>RES_hhdet_in_tesh!K6/RES_summary!K$21</f>
        <v>0</v>
      </c>
      <c r="L6" s="177">
        <f>RES_hhdet_in_tesh!L6/RES_summary!L$21</f>
        <v>0.91526563721825349</v>
      </c>
      <c r="M6" s="177">
        <f>RES_hhdet_in_tesh!M6/RES_summary!M$21</f>
        <v>0</v>
      </c>
      <c r="N6" s="177">
        <f>RES_hhdet_in_tesh!N6/RES_summary!N$21</f>
        <v>1.1112068551633507</v>
      </c>
      <c r="O6" s="177">
        <f>RES_hhdet_in_tesh!O6/RES_summary!O$21</f>
        <v>0</v>
      </c>
      <c r="P6" s="177">
        <f>RES_hhdet_in_tesh!P6/RES_summary!P$21</f>
        <v>1.2721314601560574</v>
      </c>
      <c r="Q6" s="177">
        <f>RES_hhdet_in_tesh!Q6/RES_summary!Q$21</f>
        <v>0.97517317603768439</v>
      </c>
    </row>
    <row r="7" spans="1:17" ht="12.95" customHeight="1" x14ac:dyDescent="0.25">
      <c r="A7" s="158" t="s">
        <v>112</v>
      </c>
      <c r="B7" s="157"/>
      <c r="C7" s="178">
        <f>RES_hhdet_in_tesh!C7/RES_summary!C$21</f>
        <v>0</v>
      </c>
      <c r="D7" s="178">
        <f>RES_hhdet_in_tesh!D7/RES_summary!D$21</f>
        <v>0</v>
      </c>
      <c r="E7" s="178">
        <f>RES_hhdet_in_tesh!E7/RES_summary!E$21</f>
        <v>0</v>
      </c>
      <c r="F7" s="178">
        <f>RES_hhdet_in_tesh!F7/RES_summary!F$21</f>
        <v>18.135727361684665</v>
      </c>
      <c r="G7" s="178">
        <f>RES_hhdet_in_tesh!G7/RES_summary!G$21</f>
        <v>0</v>
      </c>
      <c r="H7" s="178">
        <f>RES_hhdet_in_tesh!H7/RES_summary!H$21</f>
        <v>20.503083202018718</v>
      </c>
      <c r="I7" s="178">
        <f>RES_hhdet_in_tesh!I7/RES_summary!I$21</f>
        <v>23.144733507268171</v>
      </c>
      <c r="J7" s="178">
        <f>RES_hhdet_in_tesh!J7/RES_summary!J$21</f>
        <v>17.540398190761369</v>
      </c>
      <c r="K7" s="178">
        <f>RES_hhdet_in_tesh!K7/RES_summary!K$21</f>
        <v>0</v>
      </c>
      <c r="L7" s="178">
        <f>RES_hhdet_in_tesh!L7/RES_summary!L$21</f>
        <v>14.643434213170801</v>
      </c>
      <c r="M7" s="178">
        <f>RES_hhdet_in_tesh!M7/RES_summary!M$21</f>
        <v>0</v>
      </c>
      <c r="N7" s="178">
        <f>RES_hhdet_in_tesh!N7/RES_summary!N$21</f>
        <v>14.960877642110967</v>
      </c>
      <c r="O7" s="178">
        <f>RES_hhdet_in_tesh!O7/RES_summary!O$21</f>
        <v>0</v>
      </c>
      <c r="P7" s="178">
        <f>RES_hhdet_in_tesh!P7/RES_summary!P$21</f>
        <v>15.003702138319888</v>
      </c>
      <c r="Q7" s="178">
        <f>RES_hhdet_in_tesh!Q7/RES_summary!Q$21</f>
        <v>14.370790438546939</v>
      </c>
    </row>
    <row r="8" spans="1:17" ht="12" customHeight="1" x14ac:dyDescent="0.25">
      <c r="A8" s="23" t="s">
        <v>60</v>
      </c>
      <c r="B8" s="156"/>
      <c r="C8" s="177">
        <f>RES_hhdet_in_tesh!C8/RES_summary!C$21</f>
        <v>0</v>
      </c>
      <c r="D8" s="177">
        <f>RES_hhdet_in_tesh!D8/RES_summary!D$21</f>
        <v>0</v>
      </c>
      <c r="E8" s="177">
        <f>RES_hhdet_in_tesh!E8/RES_summary!E$21</f>
        <v>0</v>
      </c>
      <c r="F8" s="177">
        <f>RES_hhdet_in_tesh!F8/RES_summary!F$21</f>
        <v>18.135727361684665</v>
      </c>
      <c r="G8" s="177">
        <f>RES_hhdet_in_tesh!G8/RES_summary!G$21</f>
        <v>0</v>
      </c>
      <c r="H8" s="177">
        <f>RES_hhdet_in_tesh!H8/RES_summary!H$21</f>
        <v>20.503083202018718</v>
      </c>
      <c r="I8" s="177">
        <f>RES_hhdet_in_tesh!I8/RES_summary!I$21</f>
        <v>23.144733507268171</v>
      </c>
      <c r="J8" s="177">
        <f>RES_hhdet_in_tesh!J8/RES_summary!J$21</f>
        <v>17.540398190761369</v>
      </c>
      <c r="K8" s="177">
        <f>RES_hhdet_in_tesh!K8/RES_summary!K$21</f>
        <v>0</v>
      </c>
      <c r="L8" s="177">
        <f>RES_hhdet_in_tesh!L8/RES_summary!L$21</f>
        <v>14.643434213170801</v>
      </c>
      <c r="M8" s="177">
        <f>RES_hhdet_in_tesh!M8/RES_summary!M$21</f>
        <v>0</v>
      </c>
      <c r="N8" s="177">
        <f>RES_hhdet_in_tesh!N8/RES_summary!N$21</f>
        <v>14.960877642110967</v>
      </c>
      <c r="O8" s="177">
        <f>RES_hhdet_in_tesh!O8/RES_summary!O$21</f>
        <v>0</v>
      </c>
      <c r="P8" s="177">
        <f>RES_hhdet_in_tesh!P8/RES_summary!P$21</f>
        <v>15.003702138319888</v>
      </c>
      <c r="Q8" s="177">
        <f>RES_hhdet_in_tesh!Q8/RES_summary!Q$21</f>
        <v>14.370790438546939</v>
      </c>
    </row>
    <row r="9" spans="1:17" ht="12" customHeight="1" x14ac:dyDescent="0.25">
      <c r="A9" s="158" t="s">
        <v>63</v>
      </c>
      <c r="B9" s="157"/>
      <c r="C9" s="178">
        <f>RES_hhdet_in_tesh!C9/RES_summary!C$21</f>
        <v>0</v>
      </c>
      <c r="D9" s="178">
        <f>RES_hhdet_in_tesh!D9/RES_summary!D$21</f>
        <v>0</v>
      </c>
      <c r="E9" s="178">
        <f>RES_hhdet_in_tesh!E9/RES_summary!E$21</f>
        <v>0</v>
      </c>
      <c r="F9" s="178">
        <f>RES_hhdet_in_tesh!F9/RES_summary!F$21</f>
        <v>17.357014713745809</v>
      </c>
      <c r="G9" s="178">
        <f>RES_hhdet_in_tesh!G9/RES_summary!G$21</f>
        <v>0</v>
      </c>
      <c r="H9" s="178">
        <f>RES_hhdet_in_tesh!H9/RES_summary!H$21</f>
        <v>16.825131931944828</v>
      </c>
      <c r="I9" s="178">
        <f>RES_hhdet_in_tesh!I9/RES_summary!I$21</f>
        <v>18.010049861558098</v>
      </c>
      <c r="J9" s="178">
        <f>RES_hhdet_in_tesh!J9/RES_summary!J$21</f>
        <v>16.913706248491163</v>
      </c>
      <c r="K9" s="178">
        <f>RES_hhdet_in_tesh!K9/RES_summary!K$21</f>
        <v>0</v>
      </c>
      <c r="L9" s="178">
        <f>RES_hhdet_in_tesh!L9/RES_summary!L$21</f>
        <v>16.602995256276742</v>
      </c>
      <c r="M9" s="178">
        <f>RES_hhdet_in_tesh!M9/RES_summary!M$21</f>
        <v>0</v>
      </c>
      <c r="N9" s="178">
        <f>RES_hhdet_in_tesh!N9/RES_summary!N$21</f>
        <v>15.379104174353301</v>
      </c>
      <c r="O9" s="178">
        <f>RES_hhdet_in_tesh!O9/RES_summary!O$21</f>
        <v>0</v>
      </c>
      <c r="P9" s="178">
        <f>RES_hhdet_in_tesh!P9/RES_summary!P$21</f>
        <v>15.033215200456914</v>
      </c>
      <c r="Q9" s="178">
        <f>RES_hhdet_in_tesh!Q9/RES_summary!Q$21</f>
        <v>14.977361772468573</v>
      </c>
    </row>
    <row r="10" spans="1:17" ht="12" customHeight="1" x14ac:dyDescent="0.25">
      <c r="A10" s="167" t="s">
        <v>171</v>
      </c>
      <c r="B10" s="132"/>
      <c r="C10" s="183">
        <f>RES_hhdet_in_tesh!C10/RES_summary!C$21</f>
        <v>0</v>
      </c>
      <c r="D10" s="183">
        <f>RES_hhdet_in_tesh!D10/RES_summary!D$21</f>
        <v>0</v>
      </c>
      <c r="E10" s="183">
        <f>RES_hhdet_in_tesh!E10/RES_summary!E$21</f>
        <v>0</v>
      </c>
      <c r="F10" s="183">
        <f>RES_hhdet_in_tesh!F10/RES_summary!F$21</f>
        <v>16.654024079383071</v>
      </c>
      <c r="G10" s="183">
        <f>RES_hhdet_in_tesh!G10/RES_summary!G$21</f>
        <v>0</v>
      </c>
      <c r="H10" s="183">
        <f>RES_hhdet_in_tesh!H10/RES_summary!H$21</f>
        <v>16.281208187660546</v>
      </c>
      <c r="I10" s="183">
        <f>RES_hhdet_in_tesh!I10/RES_summary!I$21</f>
        <v>15.011002251780157</v>
      </c>
      <c r="J10" s="183">
        <f>RES_hhdet_in_tesh!J10/RES_summary!J$21</f>
        <v>15.806485233008509</v>
      </c>
      <c r="K10" s="183">
        <f>RES_hhdet_in_tesh!K10/RES_summary!K$21</f>
        <v>0</v>
      </c>
      <c r="L10" s="183">
        <f>RES_hhdet_in_tesh!L10/RES_summary!L$21</f>
        <v>14.967710564313446</v>
      </c>
      <c r="M10" s="183">
        <f>RES_hhdet_in_tesh!M10/RES_summary!M$21</f>
        <v>0</v>
      </c>
      <c r="N10" s="183">
        <f>RES_hhdet_in_tesh!N10/RES_summary!N$21</f>
        <v>15.379104174353301</v>
      </c>
      <c r="O10" s="183">
        <f>RES_hhdet_in_tesh!O10/RES_summary!O$21</f>
        <v>0</v>
      </c>
      <c r="P10" s="183">
        <f>RES_hhdet_in_tesh!P10/RES_summary!P$21</f>
        <v>15.033215200456914</v>
      </c>
      <c r="Q10" s="183">
        <f>RES_hhdet_in_tesh!Q10/RES_summary!Q$21</f>
        <v>14.977361772468573</v>
      </c>
    </row>
    <row r="11" spans="1:17" ht="12" customHeight="1" x14ac:dyDescent="0.25">
      <c r="A11" s="167" t="s">
        <v>144</v>
      </c>
      <c r="B11" s="132"/>
      <c r="C11" s="183">
        <f>RES_hhdet_in_tesh!C11/RES_summary!C$21</f>
        <v>0</v>
      </c>
      <c r="D11" s="183">
        <f>RES_hhdet_in_tesh!D11/RES_summary!D$21</f>
        <v>0</v>
      </c>
      <c r="E11" s="183">
        <f>RES_hhdet_in_tesh!E11/RES_summary!E$21</f>
        <v>0</v>
      </c>
      <c r="F11" s="183">
        <f>RES_hhdet_in_tesh!F11/RES_summary!F$21</f>
        <v>0</v>
      </c>
      <c r="G11" s="183">
        <f>RES_hhdet_in_tesh!G11/RES_summary!G$21</f>
        <v>0</v>
      </c>
      <c r="H11" s="183">
        <f>RES_hhdet_in_tesh!H11/RES_summary!H$21</f>
        <v>0</v>
      </c>
      <c r="I11" s="183">
        <f>RES_hhdet_in_tesh!I11/RES_summary!I$21</f>
        <v>0</v>
      </c>
      <c r="J11" s="183">
        <f>RES_hhdet_in_tesh!J11/RES_summary!J$21</f>
        <v>0</v>
      </c>
      <c r="K11" s="183">
        <f>RES_hhdet_in_tesh!K11/RES_summary!K$21</f>
        <v>0</v>
      </c>
      <c r="L11" s="183">
        <f>RES_hhdet_in_tesh!L11/RES_summary!L$21</f>
        <v>0</v>
      </c>
      <c r="M11" s="183">
        <f>RES_hhdet_in_tesh!M11/RES_summary!M$21</f>
        <v>0</v>
      </c>
      <c r="N11" s="183">
        <f>RES_hhdet_in_tesh!N11/RES_summary!N$21</f>
        <v>0</v>
      </c>
      <c r="O11" s="183">
        <f>RES_hhdet_in_tesh!O11/RES_summary!O$21</f>
        <v>0</v>
      </c>
      <c r="P11" s="183">
        <f>RES_hhdet_in_tesh!P11/RES_summary!P$21</f>
        <v>0</v>
      </c>
      <c r="Q11" s="183">
        <f>RES_hhdet_in_tesh!Q11/RES_summary!Q$21</f>
        <v>0</v>
      </c>
    </row>
    <row r="12" spans="1:17" ht="12" customHeight="1" x14ac:dyDescent="0.25">
      <c r="A12" s="167" t="s">
        <v>143</v>
      </c>
      <c r="B12" s="132"/>
      <c r="C12" s="183">
        <f>RES_hhdet_in_tesh!C12/RES_summary!C$21</f>
        <v>0</v>
      </c>
      <c r="D12" s="183">
        <f>RES_hhdet_in_tesh!D12/RES_summary!D$21</f>
        <v>0</v>
      </c>
      <c r="E12" s="183">
        <f>RES_hhdet_in_tesh!E12/RES_summary!E$21</f>
        <v>0</v>
      </c>
      <c r="F12" s="183">
        <f>RES_hhdet_in_tesh!F12/RES_summary!F$21</f>
        <v>0</v>
      </c>
      <c r="G12" s="183">
        <f>RES_hhdet_in_tesh!G12/RES_summary!G$21</f>
        <v>0</v>
      </c>
      <c r="H12" s="183">
        <f>RES_hhdet_in_tesh!H12/RES_summary!H$21</f>
        <v>0</v>
      </c>
      <c r="I12" s="183">
        <f>RES_hhdet_in_tesh!I12/RES_summary!I$21</f>
        <v>0</v>
      </c>
      <c r="J12" s="183">
        <f>RES_hhdet_in_tesh!J12/RES_summary!J$21</f>
        <v>0</v>
      </c>
      <c r="K12" s="183">
        <f>RES_hhdet_in_tesh!K12/RES_summary!K$21</f>
        <v>0</v>
      </c>
      <c r="L12" s="183">
        <f>RES_hhdet_in_tesh!L12/RES_summary!L$21</f>
        <v>0</v>
      </c>
      <c r="M12" s="183">
        <f>RES_hhdet_in_tesh!M12/RES_summary!M$21</f>
        <v>0</v>
      </c>
      <c r="N12" s="183">
        <f>RES_hhdet_in_tesh!N12/RES_summary!N$21</f>
        <v>0</v>
      </c>
      <c r="O12" s="183">
        <f>RES_hhdet_in_tesh!O12/RES_summary!O$21</f>
        <v>0</v>
      </c>
      <c r="P12" s="183">
        <f>RES_hhdet_in_tesh!P12/RES_summary!P$21</f>
        <v>0</v>
      </c>
      <c r="Q12" s="183">
        <f>RES_hhdet_in_tesh!Q12/RES_summary!Q$21</f>
        <v>0</v>
      </c>
    </row>
    <row r="13" spans="1:17" ht="12" customHeight="1" x14ac:dyDescent="0.25">
      <c r="A13" s="166" t="s">
        <v>57</v>
      </c>
      <c r="B13" s="165"/>
      <c r="C13" s="182">
        <f>RES_hhdet_in_tesh!C13/RES_summary!C$21</f>
        <v>0</v>
      </c>
      <c r="D13" s="182">
        <f>RES_hhdet_in_tesh!D13/RES_summary!D$21</f>
        <v>0</v>
      </c>
      <c r="E13" s="182">
        <f>RES_hhdet_in_tesh!E13/RES_summary!E$21</f>
        <v>0</v>
      </c>
      <c r="F13" s="182">
        <f>RES_hhdet_in_tesh!F13/RES_summary!F$21</f>
        <v>0</v>
      </c>
      <c r="G13" s="182">
        <f>RES_hhdet_in_tesh!G13/RES_summary!G$21</f>
        <v>0</v>
      </c>
      <c r="H13" s="182">
        <f>RES_hhdet_in_tesh!H13/RES_summary!H$21</f>
        <v>0</v>
      </c>
      <c r="I13" s="182">
        <f>RES_hhdet_in_tesh!I13/RES_summary!I$21</f>
        <v>0</v>
      </c>
      <c r="J13" s="182">
        <f>RES_hhdet_in_tesh!J13/RES_summary!J$21</f>
        <v>0</v>
      </c>
      <c r="K13" s="182">
        <f>RES_hhdet_in_tesh!K13/RES_summary!K$21</f>
        <v>0</v>
      </c>
      <c r="L13" s="182">
        <f>RES_hhdet_in_tesh!L13/RES_summary!L$21</f>
        <v>0</v>
      </c>
      <c r="M13" s="182">
        <f>RES_hhdet_in_tesh!M13/RES_summary!M$21</f>
        <v>0</v>
      </c>
      <c r="N13" s="182">
        <f>RES_hhdet_in_tesh!N13/RES_summary!N$21</f>
        <v>0</v>
      </c>
      <c r="O13" s="182">
        <f>RES_hhdet_in_tesh!O13/RES_summary!O$21</f>
        <v>0</v>
      </c>
      <c r="P13" s="182">
        <f>RES_hhdet_in_tesh!P13/RES_summary!P$21</f>
        <v>0</v>
      </c>
      <c r="Q13" s="182">
        <f>RES_hhdet_in_tesh!Q13/RES_summary!Q$21</f>
        <v>0</v>
      </c>
    </row>
    <row r="14" spans="1:17" ht="12" customHeight="1" x14ac:dyDescent="0.25">
      <c r="A14" s="147" t="s">
        <v>59</v>
      </c>
      <c r="B14" s="164"/>
      <c r="C14" s="181">
        <f>RES_hhdet_in_tesh!C14/RES_summary!C$21</f>
        <v>0</v>
      </c>
      <c r="D14" s="181">
        <f>RES_hhdet_in_tesh!D14/RES_summary!D$21</f>
        <v>0</v>
      </c>
      <c r="E14" s="181">
        <f>RES_hhdet_in_tesh!E14/RES_summary!E$21</f>
        <v>0</v>
      </c>
      <c r="F14" s="181">
        <f>RES_hhdet_in_tesh!F14/RES_summary!F$21</f>
        <v>0</v>
      </c>
      <c r="G14" s="181">
        <f>RES_hhdet_in_tesh!G14/RES_summary!G$21</f>
        <v>0</v>
      </c>
      <c r="H14" s="181">
        <f>RES_hhdet_in_tesh!H14/RES_summary!H$21</f>
        <v>0</v>
      </c>
      <c r="I14" s="181">
        <f>RES_hhdet_in_tesh!I14/RES_summary!I$21</f>
        <v>0</v>
      </c>
      <c r="J14" s="181">
        <f>RES_hhdet_in_tesh!J14/RES_summary!J$21</f>
        <v>0</v>
      </c>
      <c r="K14" s="181">
        <f>RES_hhdet_in_tesh!K14/RES_summary!K$21</f>
        <v>0</v>
      </c>
      <c r="L14" s="181">
        <f>RES_hhdet_in_tesh!L14/RES_summary!L$21</f>
        <v>0</v>
      </c>
      <c r="M14" s="181">
        <f>RES_hhdet_in_tesh!M14/RES_summary!M$21</f>
        <v>0</v>
      </c>
      <c r="N14" s="181">
        <f>RES_hhdet_in_tesh!N14/RES_summary!N$21</f>
        <v>0</v>
      </c>
      <c r="O14" s="181">
        <f>RES_hhdet_in_tesh!O14/RES_summary!O$21</f>
        <v>0</v>
      </c>
      <c r="P14" s="181">
        <f>RES_hhdet_in_tesh!P14/RES_summary!P$21</f>
        <v>0</v>
      </c>
      <c r="Q14" s="181">
        <f>RES_hhdet_in_tesh!Q14/RES_summary!Q$21</f>
        <v>0</v>
      </c>
    </row>
    <row r="15" spans="1:17" ht="12" customHeight="1" x14ac:dyDescent="0.25">
      <c r="A15" s="163" t="s">
        <v>142</v>
      </c>
      <c r="B15" s="162"/>
      <c r="C15" s="180">
        <f>RES_hhdet_in_tesh!C15/RES_summary!C$21</f>
        <v>0</v>
      </c>
      <c r="D15" s="180">
        <f>RES_hhdet_in_tesh!D15/RES_summary!D$21</f>
        <v>0</v>
      </c>
      <c r="E15" s="180">
        <f>RES_hhdet_in_tesh!E15/RES_summary!E$21</f>
        <v>0</v>
      </c>
      <c r="F15" s="180">
        <f>RES_hhdet_in_tesh!F15/RES_summary!F$21</f>
        <v>17.675305933884655</v>
      </c>
      <c r="G15" s="180">
        <f>RES_hhdet_in_tesh!G15/RES_summary!G$21</f>
        <v>0</v>
      </c>
      <c r="H15" s="180">
        <f>RES_hhdet_in_tesh!H15/RES_summary!H$21</f>
        <v>17.311891884934425</v>
      </c>
      <c r="I15" s="180">
        <f>RES_hhdet_in_tesh!I15/RES_summary!I$21</f>
        <v>18.773865802344822</v>
      </c>
      <c r="J15" s="180">
        <f>RES_hhdet_in_tesh!J15/RES_summary!J$21</f>
        <v>17.708879789820958</v>
      </c>
      <c r="K15" s="180">
        <f>RES_hhdet_in_tesh!K15/RES_summary!K$21</f>
        <v>0</v>
      </c>
      <c r="L15" s="180">
        <f>RES_hhdet_in_tesh!L15/RES_summary!L$21</f>
        <v>17.494309125115699</v>
      </c>
      <c r="M15" s="180">
        <f>RES_hhdet_in_tesh!M15/RES_summary!M$21</f>
        <v>0</v>
      </c>
      <c r="N15" s="180">
        <f>RES_hhdet_in_tesh!N15/RES_summary!N$21</f>
        <v>0</v>
      </c>
      <c r="O15" s="180">
        <f>RES_hhdet_in_tesh!O15/RES_summary!O$21</f>
        <v>0</v>
      </c>
      <c r="P15" s="180">
        <f>RES_hhdet_in_tesh!P15/RES_summary!P$21</f>
        <v>0</v>
      </c>
      <c r="Q15" s="180">
        <f>RES_hhdet_in_tesh!Q15/RES_summary!Q$21</f>
        <v>0</v>
      </c>
    </row>
    <row r="16" spans="1:17" ht="12" customHeight="1" x14ac:dyDescent="0.25">
      <c r="A16" s="161" t="s">
        <v>141</v>
      </c>
      <c r="B16" s="160"/>
      <c r="C16" s="179">
        <f>RES_hhdet_in_tesh!C16/RES_summary!C$21</f>
        <v>0</v>
      </c>
      <c r="D16" s="179">
        <f>RES_hhdet_in_tesh!D16/RES_summary!D$21</f>
        <v>0</v>
      </c>
      <c r="E16" s="179">
        <f>RES_hhdet_in_tesh!E16/RES_summary!E$21</f>
        <v>0</v>
      </c>
      <c r="F16" s="179">
        <f>RES_hhdet_in_tesh!F16/RES_summary!F$21</f>
        <v>17.410607502270697</v>
      </c>
      <c r="G16" s="179">
        <f>RES_hhdet_in_tesh!G16/RES_summary!G$21</f>
        <v>0</v>
      </c>
      <c r="H16" s="179">
        <f>RES_hhdet_in_tesh!H16/RES_summary!H$21</f>
        <v>17.033144519029417</v>
      </c>
      <c r="I16" s="179">
        <f>RES_hhdet_in_tesh!I16/RES_summary!I$21</f>
        <v>17.892284278692848</v>
      </c>
      <c r="J16" s="179">
        <f>RES_hhdet_in_tesh!J16/RES_summary!J$21</f>
        <v>17.153816678004667</v>
      </c>
      <c r="K16" s="179">
        <f>RES_hhdet_in_tesh!K16/RES_summary!K$21</f>
        <v>0</v>
      </c>
      <c r="L16" s="179">
        <f>RES_hhdet_in_tesh!L16/RES_summary!L$21</f>
        <v>16.869611505726823</v>
      </c>
      <c r="M16" s="179">
        <f>RES_hhdet_in_tesh!M16/RES_summary!M$21</f>
        <v>0</v>
      </c>
      <c r="N16" s="179">
        <f>RES_hhdet_in_tesh!N16/RES_summary!N$21</f>
        <v>0</v>
      </c>
      <c r="O16" s="179">
        <f>RES_hhdet_in_tesh!O16/RES_summary!O$21</f>
        <v>0</v>
      </c>
      <c r="P16" s="179">
        <f>RES_hhdet_in_tesh!P16/RES_summary!P$21</f>
        <v>0</v>
      </c>
      <c r="Q16" s="179">
        <f>RES_hhdet_in_tesh!Q16/RES_summary!Q$21</f>
        <v>0</v>
      </c>
    </row>
    <row r="17" spans="1:17" ht="12" customHeight="1" x14ac:dyDescent="0.25">
      <c r="A17" s="148" t="s">
        <v>60</v>
      </c>
      <c r="B17" s="156"/>
      <c r="C17" s="177">
        <f>RES_hhdet_in_tesh!C17/RES_summary!C$21</f>
        <v>0</v>
      </c>
      <c r="D17" s="177">
        <f>RES_hhdet_in_tesh!D17/RES_summary!D$21</f>
        <v>0</v>
      </c>
      <c r="E17" s="177">
        <f>RES_hhdet_in_tesh!E17/RES_summary!E$21</f>
        <v>0</v>
      </c>
      <c r="F17" s="177">
        <f>RES_hhdet_in_tesh!F17/RES_summary!F$21</f>
        <v>11.518538144753252</v>
      </c>
      <c r="G17" s="177">
        <f>RES_hhdet_in_tesh!G17/RES_summary!G$21</f>
        <v>0</v>
      </c>
      <c r="H17" s="177">
        <f>RES_hhdet_in_tesh!H17/RES_summary!H$21</f>
        <v>11.24877885187232</v>
      </c>
      <c r="I17" s="177">
        <f>RES_hhdet_in_tesh!I17/RES_summary!I$21</f>
        <v>12.184240354014211</v>
      </c>
      <c r="J17" s="177">
        <f>RES_hhdet_in_tesh!J17/RES_summary!J$21</f>
        <v>11.510139228340623</v>
      </c>
      <c r="K17" s="177">
        <f>RES_hhdet_in_tesh!K17/RES_summary!K$21</f>
        <v>0</v>
      </c>
      <c r="L17" s="177">
        <f>RES_hhdet_in_tesh!L17/RES_summary!L$21</f>
        <v>11.243335112180283</v>
      </c>
      <c r="M17" s="177">
        <f>RES_hhdet_in_tesh!M17/RES_summary!M$21</f>
        <v>0</v>
      </c>
      <c r="N17" s="177">
        <f>RES_hhdet_in_tesh!N17/RES_summary!N$21</f>
        <v>0</v>
      </c>
      <c r="O17" s="177">
        <f>RES_hhdet_in_tesh!O17/RES_summary!O$21</f>
        <v>0</v>
      </c>
      <c r="P17" s="177">
        <f>RES_hhdet_in_tesh!P17/RES_summary!P$21</f>
        <v>0</v>
      </c>
      <c r="Q17" s="177">
        <f>RES_hhdet_in_tesh!Q17/RES_summary!Q$21</f>
        <v>0</v>
      </c>
    </row>
    <row r="18" spans="1:17" ht="12" customHeight="1" x14ac:dyDescent="0.25">
      <c r="A18" s="148" t="s">
        <v>59</v>
      </c>
      <c r="B18" s="156"/>
      <c r="C18" s="177">
        <f>RES_hhdet_in_tesh!C18/RES_summary!C$21</f>
        <v>0</v>
      </c>
      <c r="D18" s="177">
        <f>RES_hhdet_in_tesh!D18/RES_summary!D$21</f>
        <v>0</v>
      </c>
      <c r="E18" s="177">
        <f>RES_hhdet_in_tesh!E18/RES_summary!E$21</f>
        <v>0</v>
      </c>
      <c r="F18" s="177">
        <f>RES_hhdet_in_tesh!F18/RES_summary!F$21</f>
        <v>5.8920693575174417</v>
      </c>
      <c r="G18" s="177">
        <f>RES_hhdet_in_tesh!G18/RES_summary!G$21</f>
        <v>0</v>
      </c>
      <c r="H18" s="177">
        <f>RES_hhdet_in_tesh!H18/RES_summary!H$21</f>
        <v>5.7843656671570951</v>
      </c>
      <c r="I18" s="177">
        <f>RES_hhdet_in_tesh!I18/RES_summary!I$21</f>
        <v>5.7080439246786367</v>
      </c>
      <c r="J18" s="177">
        <f>RES_hhdet_in_tesh!J18/RES_summary!J$21</f>
        <v>5.6436774496640405</v>
      </c>
      <c r="K18" s="177">
        <f>RES_hhdet_in_tesh!K18/RES_summary!K$21</f>
        <v>0</v>
      </c>
      <c r="L18" s="177">
        <f>RES_hhdet_in_tesh!L18/RES_summary!L$21</f>
        <v>5.626276393546541</v>
      </c>
      <c r="M18" s="177">
        <f>RES_hhdet_in_tesh!M18/RES_summary!M$21</f>
        <v>0</v>
      </c>
      <c r="N18" s="177">
        <f>RES_hhdet_in_tesh!N18/RES_summary!N$21</f>
        <v>0</v>
      </c>
      <c r="O18" s="177">
        <f>RES_hhdet_in_tesh!O18/RES_summary!O$21</f>
        <v>0</v>
      </c>
      <c r="P18" s="177">
        <f>RES_hhdet_in_tesh!P18/RES_summary!P$21</f>
        <v>0</v>
      </c>
      <c r="Q18" s="177">
        <f>RES_hhdet_in_tesh!Q18/RES_summary!Q$21</f>
        <v>0</v>
      </c>
    </row>
    <row r="19" spans="1:17" ht="12" customHeight="1" x14ac:dyDescent="0.25">
      <c r="A19" s="158" t="s">
        <v>62</v>
      </c>
      <c r="B19" s="157"/>
      <c r="C19" s="178">
        <f>RES_hhdet_in_tesh!C19/RES_summary!C$21</f>
        <v>0</v>
      </c>
      <c r="D19" s="178">
        <f>RES_hhdet_in_tesh!D19/RES_summary!D$21</f>
        <v>0</v>
      </c>
      <c r="E19" s="178">
        <f>RES_hhdet_in_tesh!E19/RES_summary!E$21</f>
        <v>0</v>
      </c>
      <c r="F19" s="178">
        <f>RES_hhdet_in_tesh!F19/RES_summary!F$21</f>
        <v>6.3977394051551641</v>
      </c>
      <c r="G19" s="178">
        <f>RES_hhdet_in_tesh!G19/RES_summary!G$21</f>
        <v>0</v>
      </c>
      <c r="H19" s="178">
        <f>RES_hhdet_in_tesh!H19/RES_summary!H$21</f>
        <v>5.9897668134173632</v>
      </c>
      <c r="I19" s="178">
        <f>RES_hhdet_in_tesh!I19/RES_summary!I$21</f>
        <v>6.2784503923286072</v>
      </c>
      <c r="J19" s="178">
        <f>RES_hhdet_in_tesh!J19/RES_summary!J$21</f>
        <v>6.0404211581947171</v>
      </c>
      <c r="K19" s="178">
        <f>RES_hhdet_in_tesh!K19/RES_summary!K$21</f>
        <v>0</v>
      </c>
      <c r="L19" s="178">
        <f>RES_hhdet_in_tesh!L19/RES_summary!L$21</f>
        <v>6.10887362015246</v>
      </c>
      <c r="M19" s="178">
        <f>RES_hhdet_in_tesh!M19/RES_summary!M$21</f>
        <v>0</v>
      </c>
      <c r="N19" s="178">
        <f>RES_hhdet_in_tesh!N19/RES_summary!N$21</f>
        <v>6.4847826345359927</v>
      </c>
      <c r="O19" s="178">
        <f>RES_hhdet_in_tesh!O19/RES_summary!O$21</f>
        <v>0</v>
      </c>
      <c r="P19" s="178">
        <f>RES_hhdet_in_tesh!P19/RES_summary!P$21</f>
        <v>5.2732758517171963</v>
      </c>
      <c r="Q19" s="178">
        <f>RES_hhdet_in_tesh!Q19/RES_summary!Q$21</f>
        <v>6.2655546983198684</v>
      </c>
    </row>
    <row r="20" spans="1:17" ht="12" customHeight="1" x14ac:dyDescent="0.25">
      <c r="A20" s="23" t="s">
        <v>58</v>
      </c>
      <c r="B20" s="156"/>
      <c r="C20" s="177">
        <f>RES_hhdet_in_tesh!C20/RES_summary!C$21</f>
        <v>0</v>
      </c>
      <c r="D20" s="177">
        <f>RES_hhdet_in_tesh!D20/RES_summary!D$21</f>
        <v>0</v>
      </c>
      <c r="E20" s="177">
        <f>RES_hhdet_in_tesh!E20/RES_summary!E$21</f>
        <v>0</v>
      </c>
      <c r="F20" s="177">
        <f>RES_hhdet_in_tesh!F20/RES_summary!F$21</f>
        <v>5.9614362969152417</v>
      </c>
      <c r="G20" s="177">
        <f>RES_hhdet_in_tesh!G20/RES_summary!G$21</f>
        <v>0</v>
      </c>
      <c r="H20" s="177">
        <f>RES_hhdet_in_tesh!H20/RES_summary!H$21</f>
        <v>5.6894749770500095</v>
      </c>
      <c r="I20" s="177">
        <f>RES_hhdet_in_tesh!I20/RES_summary!I$21</f>
        <v>5.5293982639784858</v>
      </c>
      <c r="J20" s="177">
        <f>RES_hhdet_in_tesh!J20/RES_summary!J$21</f>
        <v>5.5947416513357373</v>
      </c>
      <c r="K20" s="177">
        <f>RES_hhdet_in_tesh!K20/RES_summary!K$21</f>
        <v>0</v>
      </c>
      <c r="L20" s="177">
        <f>RES_hhdet_in_tesh!L20/RES_summary!L$21</f>
        <v>0</v>
      </c>
      <c r="M20" s="177">
        <f>RES_hhdet_in_tesh!M20/RES_summary!M$21</f>
        <v>0</v>
      </c>
      <c r="N20" s="177">
        <f>RES_hhdet_in_tesh!N20/RES_summary!N$21</f>
        <v>0</v>
      </c>
      <c r="O20" s="177">
        <f>RES_hhdet_in_tesh!O20/RES_summary!O$21</f>
        <v>0</v>
      </c>
      <c r="P20" s="177">
        <f>RES_hhdet_in_tesh!P20/RES_summary!P$21</f>
        <v>0</v>
      </c>
      <c r="Q20" s="177">
        <f>RES_hhdet_in_tesh!Q20/RES_summary!Q$21</f>
        <v>0</v>
      </c>
    </row>
    <row r="21" spans="1:17" ht="12" customHeight="1" x14ac:dyDescent="0.25">
      <c r="A21" s="23" t="s">
        <v>57</v>
      </c>
      <c r="B21" s="156"/>
      <c r="C21" s="177">
        <f>RES_hhdet_in_tesh!C21/RES_summary!C$21</f>
        <v>0</v>
      </c>
      <c r="D21" s="177">
        <f>RES_hhdet_in_tesh!D21/RES_summary!D$21</f>
        <v>0</v>
      </c>
      <c r="E21" s="177">
        <f>RES_hhdet_in_tesh!E21/RES_summary!E$21</f>
        <v>0</v>
      </c>
      <c r="F21" s="177">
        <f>RES_hhdet_in_tesh!F21/RES_summary!F$21</f>
        <v>6.1297285874448297</v>
      </c>
      <c r="G21" s="177">
        <f>RES_hhdet_in_tesh!G21/RES_summary!G$21</f>
        <v>0</v>
      </c>
      <c r="H21" s="177">
        <f>RES_hhdet_in_tesh!H21/RES_summary!H$21</f>
        <v>5.5558058591614614</v>
      </c>
      <c r="I21" s="177">
        <f>RES_hhdet_in_tesh!I21/RES_summary!I$21</f>
        <v>0</v>
      </c>
      <c r="J21" s="177">
        <f>RES_hhdet_in_tesh!J21/RES_summary!J$21</f>
        <v>0</v>
      </c>
      <c r="K21" s="177">
        <f>RES_hhdet_in_tesh!K21/RES_summary!K$21</f>
        <v>0</v>
      </c>
      <c r="L21" s="177">
        <f>RES_hhdet_in_tesh!L21/RES_summary!L$21</f>
        <v>0</v>
      </c>
      <c r="M21" s="177">
        <f>RES_hhdet_in_tesh!M21/RES_summary!M$21</f>
        <v>0</v>
      </c>
      <c r="N21" s="177">
        <f>RES_hhdet_in_tesh!N21/RES_summary!N$21</f>
        <v>0</v>
      </c>
      <c r="O21" s="177">
        <f>RES_hhdet_in_tesh!O21/RES_summary!O$21</f>
        <v>0</v>
      </c>
      <c r="P21" s="177">
        <f>RES_hhdet_in_tesh!P21/RES_summary!P$21</f>
        <v>5.2732758517171963</v>
      </c>
      <c r="Q21" s="177">
        <f>RES_hhdet_in_tesh!Q21/RES_summary!Q$21</f>
        <v>0</v>
      </c>
    </row>
    <row r="22" spans="1:17" ht="12" customHeight="1" x14ac:dyDescent="0.25">
      <c r="A22" s="29" t="s">
        <v>140</v>
      </c>
      <c r="B22" s="57"/>
      <c r="C22" s="176">
        <f>RES_hhdet_in_tesh!C22/RES_summary!C$21</f>
        <v>0</v>
      </c>
      <c r="D22" s="176">
        <f>RES_hhdet_in_tesh!D22/RES_summary!D$21</f>
        <v>0</v>
      </c>
      <c r="E22" s="176">
        <f>RES_hhdet_in_tesh!E22/RES_summary!E$21</f>
        <v>0</v>
      </c>
      <c r="F22" s="176">
        <f>RES_hhdet_in_tesh!F22/RES_summary!F$21</f>
        <v>6.4928171651214956</v>
      </c>
      <c r="G22" s="176">
        <f>RES_hhdet_in_tesh!G22/RES_summary!G$21</f>
        <v>0</v>
      </c>
      <c r="H22" s="176">
        <f>RES_hhdet_in_tesh!H22/RES_summary!H$21</f>
        <v>6.2367566755962516</v>
      </c>
      <c r="I22" s="176">
        <f>RES_hhdet_in_tesh!I22/RES_summary!I$21</f>
        <v>6.376350459934458</v>
      </c>
      <c r="J22" s="176">
        <f>RES_hhdet_in_tesh!J22/RES_summary!J$21</f>
        <v>6.1718668200525668</v>
      </c>
      <c r="K22" s="176">
        <f>RES_hhdet_in_tesh!K22/RES_summary!K$21</f>
        <v>0</v>
      </c>
      <c r="L22" s="176">
        <f>RES_hhdet_in_tesh!L22/RES_summary!L$21</f>
        <v>6.10887362015246</v>
      </c>
      <c r="M22" s="176">
        <f>RES_hhdet_in_tesh!M22/RES_summary!M$21</f>
        <v>0</v>
      </c>
      <c r="N22" s="176">
        <f>RES_hhdet_in_tesh!N22/RES_summary!N$21</f>
        <v>6.4847826345359927</v>
      </c>
      <c r="O22" s="176">
        <f>RES_hhdet_in_tesh!O22/RES_summary!O$21</f>
        <v>0</v>
      </c>
      <c r="P22" s="176">
        <f>RES_hhdet_in_tesh!P22/RES_summary!P$21</f>
        <v>0</v>
      </c>
      <c r="Q22" s="176">
        <f>RES_hhdet_in_tesh!Q22/RES_summary!Q$21</f>
        <v>6.2655546983198684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84">
        <f>RES_hhdet_in_tesh!C24/RES_summary!C$21</f>
        <v>144.32628970224053</v>
      </c>
      <c r="D24" s="184">
        <f>RES_hhdet_in_tesh!D24/RES_summary!D$21</f>
        <v>140.30786719493577</v>
      </c>
      <c r="E24" s="184">
        <f>RES_hhdet_in_tesh!E24/RES_summary!E$21</f>
        <v>139.10009849031061</v>
      </c>
      <c r="F24" s="184">
        <f>RES_hhdet_in_tesh!F24/RES_summary!F$21</f>
        <v>135.08353699911225</v>
      </c>
      <c r="G24" s="184">
        <f>RES_hhdet_in_tesh!G24/RES_summary!G$21</f>
        <v>130.4764616773881</v>
      </c>
      <c r="H24" s="184">
        <f>RES_hhdet_in_tesh!H24/RES_summary!H$21</f>
        <v>123.77074619295638</v>
      </c>
      <c r="I24" s="184">
        <f>RES_hhdet_in_tesh!I24/RES_summary!I$21</f>
        <v>120.36890618651341</v>
      </c>
      <c r="J24" s="184">
        <f>RES_hhdet_in_tesh!J24/RES_summary!J$21</f>
        <v>119.32155580861438</v>
      </c>
      <c r="K24" s="184">
        <f>RES_hhdet_in_tesh!K24/RES_summary!K$21</f>
        <v>124.6516941733029</v>
      </c>
      <c r="L24" s="184">
        <f>RES_hhdet_in_tesh!L24/RES_summary!L$21</f>
        <v>129.46335953979724</v>
      </c>
      <c r="M24" s="184">
        <f>RES_hhdet_in_tesh!M24/RES_summary!M$21</f>
        <v>126.54858051970888</v>
      </c>
      <c r="N24" s="184">
        <f>RES_hhdet_in_tesh!N24/RES_summary!N$21</f>
        <v>124.1571360761001</v>
      </c>
      <c r="O24" s="184">
        <f>RES_hhdet_in_tesh!O24/RES_summary!O$21</f>
        <v>0</v>
      </c>
      <c r="P24" s="184">
        <f>RES_hhdet_in_tesh!P24/RES_summary!P$21</f>
        <v>104.94918334351549</v>
      </c>
      <c r="Q24" s="184">
        <f>RES_hhdet_in_tesh!Q24/RES_summary!Q$21</f>
        <v>118.66343928487898</v>
      </c>
    </row>
    <row r="25" spans="1:17" ht="12.95" customHeight="1" x14ac:dyDescent="0.25">
      <c r="A25" s="158" t="s">
        <v>65</v>
      </c>
      <c r="B25" s="157"/>
      <c r="C25" s="178">
        <f>RES_hhdet_in_tesh!C25/RES_summary!C$21</f>
        <v>105.68971746507854</v>
      </c>
      <c r="D25" s="178">
        <f>RES_hhdet_in_tesh!D25/RES_summary!D$21</f>
        <v>103.33604293248752</v>
      </c>
      <c r="E25" s="178">
        <f>RES_hhdet_in_tesh!E25/RES_summary!E$21</f>
        <v>101.61733601771053</v>
      </c>
      <c r="F25" s="178">
        <f>RES_hhdet_in_tesh!F25/RES_summary!F$21</f>
        <v>97.910978029292536</v>
      </c>
      <c r="G25" s="178">
        <f>RES_hhdet_in_tesh!G25/RES_summary!G$21</f>
        <v>92.689220841945399</v>
      </c>
      <c r="H25" s="178">
        <f>RES_hhdet_in_tesh!H25/RES_summary!H$21</f>
        <v>87.19717162276487</v>
      </c>
      <c r="I25" s="178">
        <f>RES_hhdet_in_tesh!I25/RES_summary!I$21</f>
        <v>83.084605887550296</v>
      </c>
      <c r="J25" s="178">
        <f>RES_hhdet_in_tesh!J25/RES_summary!J$21</f>
        <v>81.904442190906622</v>
      </c>
      <c r="K25" s="178">
        <f>RES_hhdet_in_tesh!K25/RES_summary!K$21</f>
        <v>85.658150725124784</v>
      </c>
      <c r="L25" s="178">
        <f>RES_hhdet_in_tesh!L25/RES_summary!L$21</f>
        <v>91.81568704914713</v>
      </c>
      <c r="M25" s="178">
        <f>RES_hhdet_in_tesh!M25/RES_summary!M$21</f>
        <v>87.665247172590028</v>
      </c>
      <c r="N25" s="178">
        <f>RES_hhdet_in_tesh!N25/RES_summary!N$21</f>
        <v>86.080399079015223</v>
      </c>
      <c r="O25" s="178">
        <f>RES_hhdet_in_tesh!O25/RES_summary!O$21</f>
        <v>0</v>
      </c>
      <c r="P25" s="178">
        <f>RES_hhdet_in_tesh!P25/RES_summary!P$21</f>
        <v>81.153446035440325</v>
      </c>
      <c r="Q25" s="178">
        <f>RES_hhdet_in_tesh!Q25/RES_summary!Q$21</f>
        <v>84.444193427696206</v>
      </c>
    </row>
    <row r="26" spans="1:17" ht="12" customHeight="1" x14ac:dyDescent="0.25">
      <c r="A26" s="23" t="s">
        <v>84</v>
      </c>
      <c r="B26" s="156"/>
      <c r="C26" s="177">
        <f>RES_hhdet_in_tesh!C26/RES_summary!C$21</f>
        <v>103.01638855139571</v>
      </c>
      <c r="D26" s="177">
        <f>RES_hhdet_in_tesh!D26/RES_summary!D$21</f>
        <v>100.39116959556027</v>
      </c>
      <c r="E26" s="177">
        <f>RES_hhdet_in_tesh!E26/RES_summary!E$21</f>
        <v>98.720768889922496</v>
      </c>
      <c r="F26" s="177">
        <f>RES_hhdet_in_tesh!F26/RES_summary!F$21</f>
        <v>95.624284566361879</v>
      </c>
      <c r="G26" s="177">
        <f>RES_hhdet_in_tesh!G26/RES_summary!G$21</f>
        <v>90.57849203956647</v>
      </c>
      <c r="H26" s="177">
        <f>RES_hhdet_in_tesh!H26/RES_summary!H$21</f>
        <v>85.619599866963455</v>
      </c>
      <c r="I26" s="177">
        <f>RES_hhdet_in_tesh!I26/RES_summary!I$21</f>
        <v>80.274735662699996</v>
      </c>
      <c r="J26" s="177">
        <f>RES_hhdet_in_tesh!J26/RES_summary!J$21</f>
        <v>79.987813129003925</v>
      </c>
      <c r="K26" s="177">
        <f>RES_hhdet_in_tesh!K26/RES_summary!K$21</f>
        <v>83.391745260719404</v>
      </c>
      <c r="L26" s="177">
        <f>RES_hhdet_in_tesh!L26/RES_summary!L$21</f>
        <v>89.65845307594843</v>
      </c>
      <c r="M26" s="177">
        <f>RES_hhdet_in_tesh!M26/RES_summary!M$21</f>
        <v>85.267032278118364</v>
      </c>
      <c r="N26" s="177">
        <f>RES_hhdet_in_tesh!N26/RES_summary!N$21</f>
        <v>83.48811066643222</v>
      </c>
      <c r="O26" s="177">
        <f>RES_hhdet_in_tesh!O26/RES_summary!O$21</f>
        <v>0</v>
      </c>
      <c r="P26" s="177">
        <f>RES_hhdet_in_tesh!P26/RES_summary!P$21</f>
        <v>78.02831883947583</v>
      </c>
      <c r="Q26" s="177">
        <f>RES_hhdet_in_tesh!Q26/RES_summary!Q$21</f>
        <v>82.122821898007416</v>
      </c>
    </row>
    <row r="27" spans="1:17" ht="12" customHeight="1" x14ac:dyDescent="0.25">
      <c r="A27" s="23" t="s">
        <v>60</v>
      </c>
      <c r="B27" s="156"/>
      <c r="C27" s="177">
        <f>RES_hhdet_in_tesh!C27/RES_summary!C$21</f>
        <v>2.6733289136828282</v>
      </c>
      <c r="D27" s="177">
        <f>RES_hhdet_in_tesh!D27/RES_summary!D$21</f>
        <v>2.9448733369272473</v>
      </c>
      <c r="E27" s="177">
        <f>RES_hhdet_in_tesh!E27/RES_summary!E$21</f>
        <v>2.896567127788046</v>
      </c>
      <c r="F27" s="177">
        <f>RES_hhdet_in_tesh!F27/RES_summary!F$21</f>
        <v>2.2866934629306637</v>
      </c>
      <c r="G27" s="177">
        <f>RES_hhdet_in_tesh!G27/RES_summary!G$21</f>
        <v>2.1107288023789379</v>
      </c>
      <c r="H27" s="177">
        <f>RES_hhdet_in_tesh!H27/RES_summary!H$21</f>
        <v>1.5775717558014291</v>
      </c>
      <c r="I27" s="177">
        <f>RES_hhdet_in_tesh!I27/RES_summary!I$21</f>
        <v>2.8098702248502976</v>
      </c>
      <c r="J27" s="177">
        <f>RES_hhdet_in_tesh!J27/RES_summary!J$21</f>
        <v>1.916629061902702</v>
      </c>
      <c r="K27" s="177">
        <f>RES_hhdet_in_tesh!K27/RES_summary!K$21</f>
        <v>2.2664054644053895</v>
      </c>
      <c r="L27" s="177">
        <f>RES_hhdet_in_tesh!L27/RES_summary!L$21</f>
        <v>2.1572339731986903</v>
      </c>
      <c r="M27" s="177">
        <f>RES_hhdet_in_tesh!M27/RES_summary!M$21</f>
        <v>2.3982148944716593</v>
      </c>
      <c r="N27" s="177">
        <f>RES_hhdet_in_tesh!N27/RES_summary!N$21</f>
        <v>2.5922884125830006</v>
      </c>
      <c r="O27" s="177">
        <f>RES_hhdet_in_tesh!O27/RES_summary!O$21</f>
        <v>0</v>
      </c>
      <c r="P27" s="177">
        <f>RES_hhdet_in_tesh!P27/RES_summary!P$21</f>
        <v>3.1251271959645037</v>
      </c>
      <c r="Q27" s="177">
        <f>RES_hhdet_in_tesh!Q27/RES_summary!Q$21</f>
        <v>2.321371529688796</v>
      </c>
    </row>
    <row r="28" spans="1:17" ht="12.95" customHeight="1" x14ac:dyDescent="0.25">
      <c r="A28" s="158" t="s">
        <v>112</v>
      </c>
      <c r="B28" s="157"/>
      <c r="C28" s="178">
        <f>RES_hhdet_in_tesh!C28/RES_summary!C$21</f>
        <v>13.711320655117337</v>
      </c>
      <c r="D28" s="178">
        <f>RES_hhdet_in_tesh!D28/RES_summary!D$21</f>
        <v>13.518899274561159</v>
      </c>
      <c r="E28" s="178">
        <f>RES_hhdet_in_tesh!E28/RES_summary!E$21</f>
        <v>13.655799309675045</v>
      </c>
      <c r="F28" s="178">
        <f>RES_hhdet_in_tesh!F28/RES_summary!F$21</f>
        <v>13.594512546417862</v>
      </c>
      <c r="G28" s="178">
        <f>RES_hhdet_in_tesh!G28/RES_summary!G$21</f>
        <v>13.766208146009786</v>
      </c>
      <c r="H28" s="178">
        <f>RES_hhdet_in_tesh!H28/RES_summary!H$21</f>
        <v>13.674046081569669</v>
      </c>
      <c r="I28" s="178">
        <f>RES_hhdet_in_tesh!I28/RES_summary!I$21</f>
        <v>14.356627475370209</v>
      </c>
      <c r="J28" s="178">
        <f>RES_hhdet_in_tesh!J28/RES_summary!J$21</f>
        <v>14.755030094882063</v>
      </c>
      <c r="K28" s="178">
        <f>RES_hhdet_in_tesh!K28/RES_summary!K$21</f>
        <v>15.196680431231741</v>
      </c>
      <c r="L28" s="178">
        <f>RES_hhdet_in_tesh!L28/RES_summary!L$21</f>
        <v>14.684445647515041</v>
      </c>
      <c r="M28" s="178">
        <f>RES_hhdet_in_tesh!M28/RES_summary!M$21</f>
        <v>15.150653540858944</v>
      </c>
      <c r="N28" s="178">
        <f>RES_hhdet_in_tesh!N28/RES_summary!N$21</f>
        <v>14.146536246520441</v>
      </c>
      <c r="O28" s="178">
        <f>RES_hhdet_in_tesh!O28/RES_summary!O$21</f>
        <v>0</v>
      </c>
      <c r="P28" s="178">
        <f>RES_hhdet_in_tesh!P28/RES_summary!P$21</f>
        <v>0</v>
      </c>
      <c r="Q28" s="178">
        <f>RES_hhdet_in_tesh!Q28/RES_summary!Q$21</f>
        <v>13.854598205452378</v>
      </c>
    </row>
    <row r="29" spans="1:17" ht="12" customHeight="1" x14ac:dyDescent="0.25">
      <c r="A29" s="23" t="s">
        <v>60</v>
      </c>
      <c r="B29" s="156"/>
      <c r="C29" s="177">
        <f>RES_hhdet_in_tesh!C29/RES_summary!C$21</f>
        <v>13.711320655117337</v>
      </c>
      <c r="D29" s="177">
        <f>RES_hhdet_in_tesh!D29/RES_summary!D$21</f>
        <v>13.518899274561159</v>
      </c>
      <c r="E29" s="177">
        <f>RES_hhdet_in_tesh!E29/RES_summary!E$21</f>
        <v>13.655799309675045</v>
      </c>
      <c r="F29" s="177">
        <f>RES_hhdet_in_tesh!F29/RES_summary!F$21</f>
        <v>13.594512546417862</v>
      </c>
      <c r="G29" s="177">
        <f>RES_hhdet_in_tesh!G29/RES_summary!G$21</f>
        <v>13.766208146009786</v>
      </c>
      <c r="H29" s="177">
        <f>RES_hhdet_in_tesh!H29/RES_summary!H$21</f>
        <v>13.674046081569669</v>
      </c>
      <c r="I29" s="177">
        <f>RES_hhdet_in_tesh!I29/RES_summary!I$21</f>
        <v>14.356627475370209</v>
      </c>
      <c r="J29" s="177">
        <f>RES_hhdet_in_tesh!J29/RES_summary!J$21</f>
        <v>14.755030094882063</v>
      </c>
      <c r="K29" s="177">
        <f>RES_hhdet_in_tesh!K29/RES_summary!K$21</f>
        <v>15.196680431231741</v>
      </c>
      <c r="L29" s="177">
        <f>RES_hhdet_in_tesh!L29/RES_summary!L$21</f>
        <v>14.684445647515041</v>
      </c>
      <c r="M29" s="177">
        <f>RES_hhdet_in_tesh!M29/RES_summary!M$21</f>
        <v>15.150653540858944</v>
      </c>
      <c r="N29" s="177">
        <f>RES_hhdet_in_tesh!N29/RES_summary!N$21</f>
        <v>14.146536246520441</v>
      </c>
      <c r="O29" s="177">
        <f>RES_hhdet_in_tesh!O29/RES_summary!O$21</f>
        <v>0</v>
      </c>
      <c r="P29" s="177">
        <f>RES_hhdet_in_tesh!P29/RES_summary!P$21</f>
        <v>0</v>
      </c>
      <c r="Q29" s="177">
        <f>RES_hhdet_in_tesh!Q29/RES_summary!Q$21</f>
        <v>13.854598205452378</v>
      </c>
    </row>
    <row r="30" spans="1:17" ht="12" customHeight="1" x14ac:dyDescent="0.25">
      <c r="A30" s="158" t="s">
        <v>63</v>
      </c>
      <c r="B30" s="157"/>
      <c r="C30" s="178">
        <f>RES_hhdet_in_tesh!C30/RES_summary!C$21</f>
        <v>18.373919140461467</v>
      </c>
      <c r="D30" s="178">
        <f>RES_hhdet_in_tesh!D30/RES_summary!D$21</f>
        <v>17.064651273683282</v>
      </c>
      <c r="E30" s="178">
        <f>RES_hhdet_in_tesh!E30/RES_summary!E$21</f>
        <v>17.137522242475669</v>
      </c>
      <c r="F30" s="178">
        <f>RES_hhdet_in_tesh!F30/RES_summary!F$21</f>
        <v>17.176604042478338</v>
      </c>
      <c r="G30" s="178">
        <f>RES_hhdet_in_tesh!G30/RES_summary!G$21</f>
        <v>17.244302448278848</v>
      </c>
      <c r="H30" s="178">
        <f>RES_hhdet_in_tesh!H30/RES_summary!H$21</f>
        <v>16.964351762768658</v>
      </c>
      <c r="I30" s="178">
        <f>RES_hhdet_in_tesh!I30/RES_summary!I$21</f>
        <v>16.688543703482217</v>
      </c>
      <c r="J30" s="178">
        <f>RES_hhdet_in_tesh!J30/RES_summary!J$21</f>
        <v>16.437174661727099</v>
      </c>
      <c r="K30" s="178">
        <f>RES_hhdet_in_tesh!K30/RES_summary!K$21</f>
        <v>17.387835522939096</v>
      </c>
      <c r="L30" s="178">
        <f>RES_hhdet_in_tesh!L30/RES_summary!L$21</f>
        <v>16.854786020736288</v>
      </c>
      <c r="M30" s="178">
        <f>RES_hhdet_in_tesh!M30/RES_summary!M$21</f>
        <v>17.550345403966542</v>
      </c>
      <c r="N30" s="178">
        <f>RES_hhdet_in_tesh!N30/RES_summary!N$21</f>
        <v>17.446557404966505</v>
      </c>
      <c r="O30" s="178">
        <f>RES_hhdet_in_tesh!O30/RES_summary!O$21</f>
        <v>0</v>
      </c>
      <c r="P30" s="178">
        <f>RES_hhdet_in_tesh!P30/RES_summary!P$21</f>
        <v>17.981328146316805</v>
      </c>
      <c r="Q30" s="178">
        <f>RES_hhdet_in_tesh!Q30/RES_summary!Q$21</f>
        <v>15.031634634003545</v>
      </c>
    </row>
    <row r="31" spans="1:17" ht="12" customHeight="1" x14ac:dyDescent="0.25">
      <c r="A31" s="167" t="s">
        <v>169</v>
      </c>
      <c r="B31" s="132"/>
      <c r="C31" s="183">
        <f>RES_hhdet_in_tesh!C31/RES_summary!C$21</f>
        <v>0</v>
      </c>
      <c r="D31" s="183">
        <f>RES_hhdet_in_tesh!D31/RES_summary!D$21</f>
        <v>17.032697844266934</v>
      </c>
      <c r="E31" s="183">
        <f>RES_hhdet_in_tesh!E31/RES_summary!E$21</f>
        <v>17.0861073410973</v>
      </c>
      <c r="F31" s="183">
        <f>RES_hhdet_in_tesh!F31/RES_summary!F$21</f>
        <v>17.126316784556746</v>
      </c>
      <c r="G31" s="183">
        <f>RES_hhdet_in_tesh!G31/RES_summary!G$21</f>
        <v>17.18783898011349</v>
      </c>
      <c r="H31" s="183">
        <f>RES_hhdet_in_tesh!H31/RES_summary!H$21</f>
        <v>17.00637254268155</v>
      </c>
      <c r="I31" s="183">
        <f>RES_hhdet_in_tesh!I31/RES_summary!I$21</f>
        <v>16.715190090640871</v>
      </c>
      <c r="J31" s="183">
        <f>RES_hhdet_in_tesh!J31/RES_summary!J$21</f>
        <v>16.452644427634166</v>
      </c>
      <c r="K31" s="183">
        <f>RES_hhdet_in_tesh!K31/RES_summary!K$21</f>
        <v>0</v>
      </c>
      <c r="L31" s="183">
        <f>RES_hhdet_in_tesh!L31/RES_summary!L$21</f>
        <v>0</v>
      </c>
      <c r="M31" s="183">
        <f>RES_hhdet_in_tesh!M31/RES_summary!M$21</f>
        <v>0</v>
      </c>
      <c r="N31" s="183">
        <f>RES_hhdet_in_tesh!N31/RES_summary!N$21</f>
        <v>0</v>
      </c>
      <c r="O31" s="183">
        <f>RES_hhdet_in_tesh!O31/RES_summary!O$21</f>
        <v>0</v>
      </c>
      <c r="P31" s="183">
        <f>RES_hhdet_in_tesh!P31/RES_summary!P$21</f>
        <v>0</v>
      </c>
      <c r="Q31" s="183">
        <f>RES_hhdet_in_tesh!Q31/RES_summary!Q$21</f>
        <v>14.915890696307896</v>
      </c>
    </row>
    <row r="32" spans="1:17" ht="12" customHeight="1" x14ac:dyDescent="0.25">
      <c r="A32" s="167" t="s">
        <v>168</v>
      </c>
      <c r="B32" s="132"/>
      <c r="C32" s="183">
        <f>RES_hhdet_in_tesh!C32/RES_summary!C$21</f>
        <v>0</v>
      </c>
      <c r="D32" s="183">
        <f>RES_hhdet_in_tesh!D32/RES_summary!D$21</f>
        <v>17.136807245990632</v>
      </c>
      <c r="E32" s="183">
        <f>RES_hhdet_in_tesh!E32/RES_summary!E$21</f>
        <v>17.226489723196845</v>
      </c>
      <c r="F32" s="183">
        <f>RES_hhdet_in_tesh!F32/RES_summary!F$21</f>
        <v>17.263440969122257</v>
      </c>
      <c r="G32" s="183">
        <f>RES_hhdet_in_tesh!G32/RES_summary!G$21</f>
        <v>17.262258403722988</v>
      </c>
      <c r="H32" s="183">
        <f>RES_hhdet_in_tesh!H32/RES_summary!H$21</f>
        <v>16.937306349386773</v>
      </c>
      <c r="I32" s="183">
        <f>RES_hhdet_in_tesh!I32/RES_summary!I$21</f>
        <v>16.664838718469905</v>
      </c>
      <c r="J32" s="183">
        <f>RES_hhdet_in_tesh!J32/RES_summary!J$21</f>
        <v>16.421145980477927</v>
      </c>
      <c r="K32" s="183">
        <f>RES_hhdet_in_tesh!K32/RES_summary!K$21</f>
        <v>0</v>
      </c>
      <c r="L32" s="183">
        <f>RES_hhdet_in_tesh!L32/RES_summary!L$21</f>
        <v>0</v>
      </c>
      <c r="M32" s="183">
        <f>RES_hhdet_in_tesh!M32/RES_summary!M$21</f>
        <v>0</v>
      </c>
      <c r="N32" s="183">
        <f>RES_hhdet_in_tesh!N32/RES_summary!N$21</f>
        <v>0</v>
      </c>
      <c r="O32" s="183">
        <f>RES_hhdet_in_tesh!O32/RES_summary!O$21</f>
        <v>0</v>
      </c>
      <c r="P32" s="183">
        <f>RES_hhdet_in_tesh!P32/RES_summary!P$21</f>
        <v>0</v>
      </c>
      <c r="Q32" s="183">
        <f>RES_hhdet_in_tesh!Q32/RES_summary!Q$21</f>
        <v>15.080206699684819</v>
      </c>
    </row>
    <row r="33" spans="1:17" ht="12" customHeight="1" x14ac:dyDescent="0.25">
      <c r="A33" s="166" t="s">
        <v>57</v>
      </c>
      <c r="B33" s="165"/>
      <c r="C33" s="182">
        <f>RES_hhdet_in_tesh!C33/RES_summary!C$21</f>
        <v>0</v>
      </c>
      <c r="D33" s="182">
        <f>RES_hhdet_in_tesh!D33/RES_summary!D$21</f>
        <v>11.190736224727347</v>
      </c>
      <c r="E33" s="182">
        <f>RES_hhdet_in_tesh!E33/RES_summary!E$21</f>
        <v>11.293357716568734</v>
      </c>
      <c r="F33" s="182">
        <f>RES_hhdet_in_tesh!F33/RES_summary!F$21</f>
        <v>11.365441002310073</v>
      </c>
      <c r="G33" s="182">
        <f>RES_hhdet_in_tesh!G33/RES_summary!G$21</f>
        <v>11.3624281514427</v>
      </c>
      <c r="H33" s="182">
        <f>RES_hhdet_in_tesh!H33/RES_summary!H$21</f>
        <v>11.144371463310458</v>
      </c>
      <c r="I33" s="182">
        <f>RES_hhdet_in_tesh!I33/RES_summary!I$21</f>
        <v>10.948956650134187</v>
      </c>
      <c r="J33" s="182">
        <f>RES_hhdet_in_tesh!J33/RES_summary!J$21</f>
        <v>10.770811213299512</v>
      </c>
      <c r="K33" s="182">
        <f>RES_hhdet_in_tesh!K33/RES_summary!K$21</f>
        <v>0</v>
      </c>
      <c r="L33" s="182">
        <f>RES_hhdet_in_tesh!L33/RES_summary!L$21</f>
        <v>0</v>
      </c>
      <c r="M33" s="182">
        <f>RES_hhdet_in_tesh!M33/RES_summary!M$21</f>
        <v>0</v>
      </c>
      <c r="N33" s="182">
        <f>RES_hhdet_in_tesh!N33/RES_summary!N$21</f>
        <v>0</v>
      </c>
      <c r="O33" s="182">
        <f>RES_hhdet_in_tesh!O33/RES_summary!O$21</f>
        <v>0</v>
      </c>
      <c r="P33" s="182">
        <f>RES_hhdet_in_tesh!P33/RES_summary!P$21</f>
        <v>0</v>
      </c>
      <c r="Q33" s="182">
        <f>RES_hhdet_in_tesh!Q33/RES_summary!Q$21</f>
        <v>9.7379286031161278</v>
      </c>
    </row>
    <row r="34" spans="1:17" ht="12" customHeight="1" x14ac:dyDescent="0.25">
      <c r="A34" s="147" t="s">
        <v>59</v>
      </c>
      <c r="B34" s="164"/>
      <c r="C34" s="181">
        <f>RES_hhdet_in_tesh!C34/RES_summary!C$21</f>
        <v>0</v>
      </c>
      <c r="D34" s="181">
        <f>RES_hhdet_in_tesh!D34/RES_summary!D$21</f>
        <v>5.9460710212632897</v>
      </c>
      <c r="E34" s="181">
        <f>RES_hhdet_in_tesh!E34/RES_summary!E$21</f>
        <v>5.9331320066281101</v>
      </c>
      <c r="F34" s="181">
        <f>RES_hhdet_in_tesh!F34/RES_summary!F$21</f>
        <v>5.8979999668121819</v>
      </c>
      <c r="G34" s="181">
        <f>RES_hhdet_in_tesh!G34/RES_summary!G$21</f>
        <v>5.8998302522802897</v>
      </c>
      <c r="H34" s="181">
        <f>RES_hhdet_in_tesh!H34/RES_summary!H$21</f>
        <v>5.7929348860763135</v>
      </c>
      <c r="I34" s="181">
        <f>RES_hhdet_in_tesh!I34/RES_summary!I$21</f>
        <v>5.7158820683357172</v>
      </c>
      <c r="J34" s="181">
        <f>RES_hhdet_in_tesh!J34/RES_summary!J$21</f>
        <v>5.650334767178415</v>
      </c>
      <c r="K34" s="181">
        <f>RES_hhdet_in_tesh!K34/RES_summary!K$21</f>
        <v>0</v>
      </c>
      <c r="L34" s="181">
        <f>RES_hhdet_in_tesh!L34/RES_summary!L$21</f>
        <v>0</v>
      </c>
      <c r="M34" s="181">
        <f>RES_hhdet_in_tesh!M34/RES_summary!M$21</f>
        <v>0</v>
      </c>
      <c r="N34" s="181">
        <f>RES_hhdet_in_tesh!N34/RES_summary!N$21</f>
        <v>0</v>
      </c>
      <c r="O34" s="181">
        <f>RES_hhdet_in_tesh!O34/RES_summary!O$21</f>
        <v>0</v>
      </c>
      <c r="P34" s="181">
        <f>RES_hhdet_in_tesh!P34/RES_summary!P$21</f>
        <v>0</v>
      </c>
      <c r="Q34" s="181">
        <f>RES_hhdet_in_tesh!Q34/RES_summary!Q$21</f>
        <v>5.342278096568692</v>
      </c>
    </row>
    <row r="35" spans="1:17" ht="12" customHeight="1" x14ac:dyDescent="0.25">
      <c r="A35" s="163" t="s">
        <v>142</v>
      </c>
      <c r="B35" s="162"/>
      <c r="C35" s="180">
        <f>RES_hhdet_in_tesh!C35/RES_summary!C$21</f>
        <v>18.678036912459913</v>
      </c>
      <c r="D35" s="180">
        <f>RES_hhdet_in_tesh!D35/RES_summary!D$21</f>
        <v>0</v>
      </c>
      <c r="E35" s="180">
        <f>RES_hhdet_in_tesh!E35/RES_summary!E$21</f>
        <v>0</v>
      </c>
      <c r="F35" s="180">
        <f>RES_hhdet_in_tesh!F35/RES_summary!F$21</f>
        <v>0</v>
      </c>
      <c r="G35" s="180">
        <f>RES_hhdet_in_tesh!G35/RES_summary!G$21</f>
        <v>0</v>
      </c>
      <c r="H35" s="180">
        <f>RES_hhdet_in_tesh!H35/RES_summary!H$21</f>
        <v>0</v>
      </c>
      <c r="I35" s="180">
        <f>RES_hhdet_in_tesh!I35/RES_summary!I$21</f>
        <v>0</v>
      </c>
      <c r="J35" s="180">
        <f>RES_hhdet_in_tesh!J35/RES_summary!J$21</f>
        <v>0</v>
      </c>
      <c r="K35" s="180">
        <f>RES_hhdet_in_tesh!K35/RES_summary!K$21</f>
        <v>0</v>
      </c>
      <c r="L35" s="180">
        <f>RES_hhdet_in_tesh!L35/RES_summary!L$21</f>
        <v>0</v>
      </c>
      <c r="M35" s="180">
        <f>RES_hhdet_in_tesh!M35/RES_summary!M$21</f>
        <v>18.018965581794674</v>
      </c>
      <c r="N35" s="180">
        <f>RES_hhdet_in_tesh!N35/RES_summary!N$21</f>
        <v>17.966002685238401</v>
      </c>
      <c r="O35" s="180">
        <f>RES_hhdet_in_tesh!O35/RES_summary!O$21</f>
        <v>0</v>
      </c>
      <c r="P35" s="180">
        <f>RES_hhdet_in_tesh!P35/RES_summary!P$21</f>
        <v>18.770947735554113</v>
      </c>
      <c r="Q35" s="180">
        <f>RES_hhdet_in_tesh!Q35/RES_summary!Q$21</f>
        <v>0</v>
      </c>
    </row>
    <row r="36" spans="1:17" ht="12" customHeight="1" x14ac:dyDescent="0.25">
      <c r="A36" s="161" t="s">
        <v>141</v>
      </c>
      <c r="B36" s="160"/>
      <c r="C36" s="179">
        <f>RES_hhdet_in_tesh!C36/RES_summary!C$21</f>
        <v>18.095422133989032</v>
      </c>
      <c r="D36" s="179">
        <f>RES_hhdet_in_tesh!D36/RES_summary!D$21</f>
        <v>0</v>
      </c>
      <c r="E36" s="179">
        <f>RES_hhdet_in_tesh!E36/RES_summary!E$21</f>
        <v>0</v>
      </c>
      <c r="F36" s="179">
        <f>RES_hhdet_in_tesh!F36/RES_summary!F$21</f>
        <v>0</v>
      </c>
      <c r="G36" s="179">
        <f>RES_hhdet_in_tesh!G36/RES_summary!G$21</f>
        <v>0</v>
      </c>
      <c r="H36" s="179">
        <f>RES_hhdet_in_tesh!H36/RES_summary!H$21</f>
        <v>0</v>
      </c>
      <c r="I36" s="179">
        <f>RES_hhdet_in_tesh!I36/RES_summary!I$21</f>
        <v>0</v>
      </c>
      <c r="J36" s="179">
        <f>RES_hhdet_in_tesh!J36/RES_summary!J$21</f>
        <v>0</v>
      </c>
      <c r="K36" s="179">
        <f>RES_hhdet_in_tesh!K36/RES_summary!K$21</f>
        <v>17.387835522939096</v>
      </c>
      <c r="L36" s="179">
        <f>RES_hhdet_in_tesh!L36/RES_summary!L$21</f>
        <v>16.854786020736288</v>
      </c>
      <c r="M36" s="179">
        <f>RES_hhdet_in_tesh!M36/RES_summary!M$21</f>
        <v>17.306197202002423</v>
      </c>
      <c r="N36" s="179">
        <f>RES_hhdet_in_tesh!N36/RES_summary!N$21</f>
        <v>17.198640339382191</v>
      </c>
      <c r="O36" s="179">
        <f>RES_hhdet_in_tesh!O36/RES_summary!O$21</f>
        <v>0</v>
      </c>
      <c r="P36" s="179">
        <f>RES_hhdet_in_tesh!P36/RES_summary!P$21</f>
        <v>17.636951839716865</v>
      </c>
      <c r="Q36" s="179">
        <f>RES_hhdet_in_tesh!Q36/RES_summary!Q$21</f>
        <v>0</v>
      </c>
    </row>
    <row r="37" spans="1:17" ht="12" customHeight="1" x14ac:dyDescent="0.25">
      <c r="A37" s="148" t="s">
        <v>60</v>
      </c>
      <c r="B37" s="156"/>
      <c r="C37" s="177">
        <f>RES_hhdet_in_tesh!C37/RES_summary!C$21</f>
        <v>12.165271939794909</v>
      </c>
      <c r="D37" s="177">
        <f>RES_hhdet_in_tesh!D37/RES_summary!D$21</f>
        <v>0</v>
      </c>
      <c r="E37" s="177">
        <f>RES_hhdet_in_tesh!E37/RES_summary!E$21</f>
        <v>0</v>
      </c>
      <c r="F37" s="177">
        <f>RES_hhdet_in_tesh!F37/RES_summary!F$21</f>
        <v>0</v>
      </c>
      <c r="G37" s="177">
        <f>RES_hhdet_in_tesh!G37/RES_summary!G$21</f>
        <v>0</v>
      </c>
      <c r="H37" s="177">
        <f>RES_hhdet_in_tesh!H37/RES_summary!H$21</f>
        <v>0</v>
      </c>
      <c r="I37" s="177">
        <f>RES_hhdet_in_tesh!I37/RES_summary!I$21</f>
        <v>0</v>
      </c>
      <c r="J37" s="177">
        <f>RES_hhdet_in_tesh!J37/RES_summary!J$21</f>
        <v>0</v>
      </c>
      <c r="K37" s="177">
        <f>RES_hhdet_in_tesh!K37/RES_summary!K$21</f>
        <v>11.778810084038815</v>
      </c>
      <c r="L37" s="177">
        <f>RES_hhdet_in_tesh!L37/RES_summary!L$21</f>
        <v>11.231302278128402</v>
      </c>
      <c r="M37" s="177">
        <f>RES_hhdet_in_tesh!M37/RES_summary!M$21</f>
        <v>11.892318556878761</v>
      </c>
      <c r="N37" s="177">
        <f>RES_hhdet_in_tesh!N37/RES_summary!N$21</f>
        <v>11.738357198560372</v>
      </c>
      <c r="O37" s="177">
        <f>RES_hhdet_in_tesh!O37/RES_summary!O$21</f>
        <v>0</v>
      </c>
      <c r="P37" s="177">
        <f>RES_hhdet_in_tesh!P37/RES_summary!P$21</f>
        <v>12.353635033745466</v>
      </c>
      <c r="Q37" s="177">
        <f>RES_hhdet_in_tesh!Q37/RES_summary!Q$21</f>
        <v>0</v>
      </c>
    </row>
    <row r="38" spans="1:17" ht="12" customHeight="1" x14ac:dyDescent="0.25">
      <c r="A38" s="148" t="s">
        <v>59</v>
      </c>
      <c r="B38" s="156"/>
      <c r="C38" s="177">
        <f>RES_hhdet_in_tesh!C38/RES_summary!C$21</f>
        <v>5.9301501941941224</v>
      </c>
      <c r="D38" s="177">
        <f>RES_hhdet_in_tesh!D38/RES_summary!D$21</f>
        <v>0</v>
      </c>
      <c r="E38" s="177">
        <f>RES_hhdet_in_tesh!E38/RES_summary!E$21</f>
        <v>0</v>
      </c>
      <c r="F38" s="177">
        <f>RES_hhdet_in_tesh!F38/RES_summary!F$21</f>
        <v>0</v>
      </c>
      <c r="G38" s="177">
        <f>RES_hhdet_in_tesh!G38/RES_summary!G$21</f>
        <v>0</v>
      </c>
      <c r="H38" s="177">
        <f>RES_hhdet_in_tesh!H38/RES_summary!H$21</f>
        <v>0</v>
      </c>
      <c r="I38" s="177">
        <f>RES_hhdet_in_tesh!I38/RES_summary!I$21</f>
        <v>0</v>
      </c>
      <c r="J38" s="177">
        <f>RES_hhdet_in_tesh!J38/RES_summary!J$21</f>
        <v>0</v>
      </c>
      <c r="K38" s="177">
        <f>RES_hhdet_in_tesh!K38/RES_summary!K$21</f>
        <v>5.6090254389002823</v>
      </c>
      <c r="L38" s="177">
        <f>RES_hhdet_in_tesh!L38/RES_summary!L$21</f>
        <v>5.6234837426078847</v>
      </c>
      <c r="M38" s="177">
        <f>RES_hhdet_in_tesh!M38/RES_summary!M$21</f>
        <v>5.4138786451236616</v>
      </c>
      <c r="N38" s="177">
        <f>RES_hhdet_in_tesh!N38/RES_summary!N$21</f>
        <v>5.4602831408218186</v>
      </c>
      <c r="O38" s="177">
        <f>RES_hhdet_in_tesh!O38/RES_summary!O$21</f>
        <v>0</v>
      </c>
      <c r="P38" s="177">
        <f>RES_hhdet_in_tesh!P38/RES_summary!P$21</f>
        <v>5.2833168059714</v>
      </c>
      <c r="Q38" s="177">
        <f>RES_hhdet_in_tesh!Q38/RES_summary!Q$21</f>
        <v>0</v>
      </c>
    </row>
    <row r="39" spans="1:17" ht="12" customHeight="1" x14ac:dyDescent="0.25">
      <c r="A39" s="158" t="s">
        <v>62</v>
      </c>
      <c r="B39" s="157"/>
      <c r="C39" s="178">
        <f>RES_hhdet_in_tesh!C39/RES_summary!C$21</f>
        <v>6.5513324415831802</v>
      </c>
      <c r="D39" s="178">
        <f>RES_hhdet_in_tesh!D39/RES_summary!D$21</f>
        <v>6.3882737142038311</v>
      </c>
      <c r="E39" s="178">
        <f>RES_hhdet_in_tesh!E39/RES_summary!E$21</f>
        <v>6.6894409204493597</v>
      </c>
      <c r="F39" s="178">
        <f>RES_hhdet_in_tesh!F39/RES_summary!F$21</f>
        <v>6.4014423809235161</v>
      </c>
      <c r="G39" s="178">
        <f>RES_hhdet_in_tesh!G39/RES_summary!G$21</f>
        <v>6.7767302411540511</v>
      </c>
      <c r="H39" s="178">
        <f>RES_hhdet_in_tesh!H39/RES_summary!H$21</f>
        <v>5.9351767258531671</v>
      </c>
      <c r="I39" s="178">
        <f>RES_hhdet_in_tesh!I39/RES_summary!I$21</f>
        <v>6.2391291201106949</v>
      </c>
      <c r="J39" s="178">
        <f>RES_hhdet_in_tesh!J39/RES_summary!J$21</f>
        <v>6.2249088610985934</v>
      </c>
      <c r="K39" s="178">
        <f>RES_hhdet_in_tesh!K39/RES_summary!K$21</f>
        <v>6.4090274940072636</v>
      </c>
      <c r="L39" s="178">
        <f>RES_hhdet_in_tesh!L39/RES_summary!L$21</f>
        <v>6.1084408223987676</v>
      </c>
      <c r="M39" s="178">
        <f>RES_hhdet_in_tesh!M39/RES_summary!M$21</f>
        <v>6.1823344022933666</v>
      </c>
      <c r="N39" s="178">
        <f>RES_hhdet_in_tesh!N39/RES_summary!N$21</f>
        <v>6.4836433455979261</v>
      </c>
      <c r="O39" s="178">
        <f>RES_hhdet_in_tesh!O39/RES_summary!O$21</f>
        <v>0</v>
      </c>
      <c r="P39" s="178">
        <f>RES_hhdet_in_tesh!P39/RES_summary!P$21</f>
        <v>5.8144091617583538</v>
      </c>
      <c r="Q39" s="178">
        <f>RES_hhdet_in_tesh!Q39/RES_summary!Q$21</f>
        <v>5.3330130177268442</v>
      </c>
    </row>
    <row r="40" spans="1:17" ht="12" customHeight="1" x14ac:dyDescent="0.25">
      <c r="A40" s="23" t="s">
        <v>57</v>
      </c>
      <c r="B40" s="156"/>
      <c r="C40" s="177">
        <f>RES_hhdet_in_tesh!C40/RES_summary!C$21</f>
        <v>0</v>
      </c>
      <c r="D40" s="177">
        <f>RES_hhdet_in_tesh!D40/RES_summary!D$21</f>
        <v>5.9208108557209593</v>
      </c>
      <c r="E40" s="177">
        <f>RES_hhdet_in_tesh!E40/RES_summary!E$21</f>
        <v>0</v>
      </c>
      <c r="F40" s="177">
        <f>RES_hhdet_in_tesh!F40/RES_summary!F$21</f>
        <v>6.1314233100657294</v>
      </c>
      <c r="G40" s="177">
        <f>RES_hhdet_in_tesh!G40/RES_summary!G$21</f>
        <v>6.8236306733643834</v>
      </c>
      <c r="H40" s="177">
        <f>RES_hhdet_in_tesh!H40/RES_summary!H$21</f>
        <v>5.5578326851730298</v>
      </c>
      <c r="I40" s="177">
        <f>RES_hhdet_in_tesh!I40/RES_summary!I$21</f>
        <v>6.2391291201106949</v>
      </c>
      <c r="J40" s="177">
        <f>RES_hhdet_in_tesh!J40/RES_summary!J$21</f>
        <v>6.2249088610985934</v>
      </c>
      <c r="K40" s="177">
        <f>RES_hhdet_in_tesh!K40/RES_summary!K$21</f>
        <v>0</v>
      </c>
      <c r="L40" s="177">
        <f>RES_hhdet_in_tesh!L40/RES_summary!L$21</f>
        <v>0</v>
      </c>
      <c r="M40" s="177">
        <f>RES_hhdet_in_tesh!M40/RES_summary!M$21</f>
        <v>0</v>
      </c>
      <c r="N40" s="177">
        <f>RES_hhdet_in_tesh!N40/RES_summary!N$21</f>
        <v>0</v>
      </c>
      <c r="O40" s="177">
        <f>RES_hhdet_in_tesh!O40/RES_summary!O$21</f>
        <v>0</v>
      </c>
      <c r="P40" s="177">
        <f>RES_hhdet_in_tesh!P40/RES_summary!P$21</f>
        <v>5.2733595368689379</v>
      </c>
      <c r="Q40" s="177">
        <f>RES_hhdet_in_tesh!Q40/RES_summary!Q$21</f>
        <v>5.3330130177268442</v>
      </c>
    </row>
    <row r="41" spans="1:17" ht="12" customHeight="1" x14ac:dyDescent="0.25">
      <c r="A41" s="29" t="s">
        <v>140</v>
      </c>
      <c r="B41" s="57"/>
      <c r="C41" s="176">
        <f>RES_hhdet_in_tesh!C41/RES_summary!C$21</f>
        <v>6.5513324415831802</v>
      </c>
      <c r="D41" s="176">
        <f>RES_hhdet_in_tesh!D41/RES_summary!D$21</f>
        <v>6.6405980691215847</v>
      </c>
      <c r="E41" s="176">
        <f>RES_hhdet_in_tesh!E41/RES_summary!E$21</f>
        <v>6.6894409204493597</v>
      </c>
      <c r="F41" s="176">
        <f>RES_hhdet_in_tesh!F41/RES_summary!F$21</f>
        <v>6.493119169399777</v>
      </c>
      <c r="G41" s="176">
        <f>RES_hhdet_in_tesh!G41/RES_summary!G$21</f>
        <v>6.3606752042697261</v>
      </c>
      <c r="H41" s="176">
        <f>RES_hhdet_in_tesh!H41/RES_summary!H$21</f>
        <v>6.2372529490430724</v>
      </c>
      <c r="I41" s="176">
        <f>RES_hhdet_in_tesh!I41/RES_summary!I$21</f>
        <v>0</v>
      </c>
      <c r="J41" s="176">
        <f>RES_hhdet_in_tesh!J41/RES_summary!J$21</f>
        <v>0</v>
      </c>
      <c r="K41" s="176">
        <f>RES_hhdet_in_tesh!K41/RES_summary!K$21</f>
        <v>6.4090274940072636</v>
      </c>
      <c r="L41" s="176">
        <f>RES_hhdet_in_tesh!L41/RES_summary!L$21</f>
        <v>6.1084408223987676</v>
      </c>
      <c r="M41" s="176">
        <f>RES_hhdet_in_tesh!M41/RES_summary!M$21</f>
        <v>6.1823344022933666</v>
      </c>
      <c r="N41" s="176">
        <f>RES_hhdet_in_tesh!N41/RES_summary!N$21</f>
        <v>6.4836433455979261</v>
      </c>
      <c r="O41" s="176">
        <f>RES_hhdet_in_tesh!O41/RES_summary!O$21</f>
        <v>0</v>
      </c>
      <c r="P41" s="176">
        <f>RES_hhdet_in_tesh!P41/RES_summary!P$21</f>
        <v>6.4947850713383746</v>
      </c>
      <c r="Q41" s="176">
        <f>RES_hhdet_in_tesh!Q41/RES_summary!Q$21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84">
        <f>RES_hhdet_in_tesh!C43/RES_summary!C$21</f>
        <v>144.05955238907899</v>
      </c>
      <c r="D43" s="184">
        <f>RES_hhdet_in_tesh!D43/RES_summary!D$21</f>
        <v>139.76805883777737</v>
      </c>
      <c r="E43" s="184">
        <f>RES_hhdet_in_tesh!E43/RES_summary!E$21</f>
        <v>139.89987736519075</v>
      </c>
      <c r="F43" s="184">
        <f>RES_hhdet_in_tesh!F43/RES_summary!F$21</f>
        <v>134.34823350331087</v>
      </c>
      <c r="G43" s="184">
        <f>RES_hhdet_in_tesh!G43/RES_summary!G$21</f>
        <v>127.6833152229471</v>
      </c>
      <c r="H43" s="184">
        <f>RES_hhdet_in_tesh!H43/RES_summary!H$21</f>
        <v>123.78583706872696</v>
      </c>
      <c r="I43" s="184">
        <f>RES_hhdet_in_tesh!I43/RES_summary!I$21</f>
        <v>123.05289877119186</v>
      </c>
      <c r="J43" s="184">
        <f>RES_hhdet_in_tesh!J43/RES_summary!J$21</f>
        <v>126.16253746037449</v>
      </c>
      <c r="K43" s="184">
        <f>RES_hhdet_in_tesh!K43/RES_summary!K$21</f>
        <v>118.81138800097145</v>
      </c>
      <c r="L43" s="184">
        <f>RES_hhdet_in_tesh!L43/RES_summary!L$21</f>
        <v>129.31981232236959</v>
      </c>
      <c r="M43" s="184">
        <f>RES_hhdet_in_tesh!M43/RES_summary!M$21</f>
        <v>0</v>
      </c>
      <c r="N43" s="184">
        <f>RES_hhdet_in_tesh!N43/RES_summary!N$21</f>
        <v>129.18981690386792</v>
      </c>
      <c r="O43" s="184">
        <f>RES_hhdet_in_tesh!O43/RES_summary!O$21</f>
        <v>0</v>
      </c>
      <c r="P43" s="184">
        <f>RES_hhdet_in_tesh!P43/RES_summary!P$21</f>
        <v>116.68128812104835</v>
      </c>
      <c r="Q43" s="184">
        <f>RES_hhdet_in_tesh!Q43/RES_summary!Q$21</f>
        <v>122.84991093923603</v>
      </c>
    </row>
    <row r="44" spans="1:17" ht="12.95" customHeight="1" x14ac:dyDescent="0.25">
      <c r="A44" s="158" t="s">
        <v>65</v>
      </c>
      <c r="B44" s="157"/>
      <c r="C44" s="178">
        <f>RES_hhdet_in_tesh!C44/RES_summary!C$21</f>
        <v>106.43887109946758</v>
      </c>
      <c r="D44" s="178">
        <f>RES_hhdet_in_tesh!D44/RES_summary!D$21</f>
        <v>102.05242020843973</v>
      </c>
      <c r="E44" s="178">
        <f>RES_hhdet_in_tesh!E44/RES_summary!E$21</f>
        <v>102.29348316693145</v>
      </c>
      <c r="F44" s="178">
        <f>RES_hhdet_in_tesh!F44/RES_summary!F$21</f>
        <v>97.687168593609869</v>
      </c>
      <c r="G44" s="178">
        <f>RES_hhdet_in_tesh!G44/RES_summary!G$21</f>
        <v>90.59568747415247</v>
      </c>
      <c r="H44" s="178">
        <f>RES_hhdet_in_tesh!H44/RES_summary!H$21</f>
        <v>87.640687212264496</v>
      </c>
      <c r="I44" s="178">
        <f>RES_hhdet_in_tesh!I44/RES_summary!I$21</f>
        <v>86.471674110292525</v>
      </c>
      <c r="J44" s="178">
        <f>RES_hhdet_in_tesh!J44/RES_summary!J$21</f>
        <v>88.586211157302643</v>
      </c>
      <c r="K44" s="178">
        <f>RES_hhdet_in_tesh!K44/RES_summary!K$21</f>
        <v>82.092231828681122</v>
      </c>
      <c r="L44" s="178">
        <f>RES_hhdet_in_tesh!L44/RES_summary!L$21</f>
        <v>91.983669247272147</v>
      </c>
      <c r="M44" s="178">
        <f>RES_hhdet_in_tesh!M44/RES_summary!M$21</f>
        <v>0</v>
      </c>
      <c r="N44" s="178">
        <f>RES_hhdet_in_tesh!N44/RES_summary!N$21</f>
        <v>90.961500459681858</v>
      </c>
      <c r="O44" s="178">
        <f>RES_hhdet_in_tesh!O44/RES_summary!O$21</f>
        <v>0</v>
      </c>
      <c r="P44" s="178">
        <f>RES_hhdet_in_tesh!P44/RES_summary!P$21</f>
        <v>78.951485543881162</v>
      </c>
      <c r="Q44" s="178">
        <f>RES_hhdet_in_tesh!Q44/RES_summary!Q$21</f>
        <v>88.277745558970153</v>
      </c>
    </row>
    <row r="45" spans="1:17" ht="12" customHeight="1" x14ac:dyDescent="0.25">
      <c r="A45" s="23" t="s">
        <v>166</v>
      </c>
      <c r="B45" s="156"/>
      <c r="C45" s="177">
        <f>RES_hhdet_in_tesh!C45/RES_summary!C$21</f>
        <v>103.74659300019093</v>
      </c>
      <c r="D45" s="177">
        <f>RES_hhdet_in_tesh!D45/RES_summary!D$21</f>
        <v>99.14412758650262</v>
      </c>
      <c r="E45" s="177">
        <f>RES_hhdet_in_tesh!E45/RES_summary!E$21</f>
        <v>99.377642697775357</v>
      </c>
      <c r="F45" s="177">
        <f>RES_hhdet_in_tesh!F45/RES_summary!F$21</f>
        <v>95.4057021602097</v>
      </c>
      <c r="G45" s="177">
        <f>RES_hhdet_in_tesh!G45/RES_summary!G$21</f>
        <v>88.532632836449878</v>
      </c>
      <c r="H45" s="177">
        <f>RES_hhdet_in_tesh!H45/RES_summary!H$21</f>
        <v>86.055091369738335</v>
      </c>
      <c r="I45" s="177">
        <f>RES_hhdet_in_tesh!I45/RES_summary!I$21</f>
        <v>83.54725532320316</v>
      </c>
      <c r="J45" s="177">
        <f>RES_hhdet_in_tesh!J45/RES_summary!J$21</f>
        <v>86.51322338953068</v>
      </c>
      <c r="K45" s="177">
        <f>RES_hhdet_in_tesh!K45/RES_summary!K$21</f>
        <v>79.920176032160342</v>
      </c>
      <c r="L45" s="177">
        <f>RES_hhdet_in_tesh!L45/RES_summary!L$21</f>
        <v>89.822488487676338</v>
      </c>
      <c r="M45" s="177">
        <f>RES_hhdet_in_tesh!M45/RES_summary!M$21</f>
        <v>0</v>
      </c>
      <c r="N45" s="177">
        <f>RES_hhdet_in_tesh!N45/RES_summary!N$21</f>
        <v>88.222218972193033</v>
      </c>
      <c r="O45" s="177">
        <f>RES_hhdet_in_tesh!O45/RES_summary!O$21</f>
        <v>0</v>
      </c>
      <c r="P45" s="177">
        <f>RES_hhdet_in_tesh!P45/RES_summary!P$21</f>
        <v>75.911153349888664</v>
      </c>
      <c r="Q45" s="177">
        <f>RES_hhdet_in_tesh!Q45/RES_summary!Q$21</f>
        <v>85.850989651577095</v>
      </c>
    </row>
    <row r="46" spans="1:17" ht="12" customHeight="1" x14ac:dyDescent="0.25">
      <c r="A46" s="23" t="s">
        <v>60</v>
      </c>
      <c r="B46" s="156"/>
      <c r="C46" s="177">
        <f>RES_hhdet_in_tesh!C46/RES_summary!C$21</f>
        <v>2.6922780992766349</v>
      </c>
      <c r="D46" s="177">
        <f>RES_hhdet_in_tesh!D46/RES_summary!D$21</f>
        <v>2.9082926219371061</v>
      </c>
      <c r="E46" s="177">
        <f>RES_hhdet_in_tesh!E46/RES_summary!E$21</f>
        <v>2.9158404691560929</v>
      </c>
      <c r="F46" s="177">
        <f>RES_hhdet_in_tesh!F46/RES_summary!F$21</f>
        <v>2.2814664334001775</v>
      </c>
      <c r="G46" s="177">
        <f>RES_hhdet_in_tesh!G46/RES_summary!G$21</f>
        <v>2.0630546377025829</v>
      </c>
      <c r="H46" s="177">
        <f>RES_hhdet_in_tesh!H46/RES_summary!H$21</f>
        <v>1.5855958425261587</v>
      </c>
      <c r="I46" s="177">
        <f>RES_hhdet_in_tesh!I46/RES_summary!I$21</f>
        <v>2.9244187870893841</v>
      </c>
      <c r="J46" s="177">
        <f>RES_hhdet_in_tesh!J46/RES_summary!J$21</f>
        <v>2.0729877677719668</v>
      </c>
      <c r="K46" s="177">
        <f>RES_hhdet_in_tesh!K46/RES_summary!K$21</f>
        <v>2.1720557965207683</v>
      </c>
      <c r="L46" s="177">
        <f>RES_hhdet_in_tesh!L46/RES_summary!L$21</f>
        <v>2.1611807595958115</v>
      </c>
      <c r="M46" s="177">
        <f>RES_hhdet_in_tesh!M46/RES_summary!M$21</f>
        <v>0</v>
      </c>
      <c r="N46" s="177">
        <f>RES_hhdet_in_tesh!N46/RES_summary!N$21</f>
        <v>2.7392814874888254</v>
      </c>
      <c r="O46" s="177">
        <f>RES_hhdet_in_tesh!O46/RES_summary!O$21</f>
        <v>0</v>
      </c>
      <c r="P46" s="177">
        <f>RES_hhdet_in_tesh!P46/RES_summary!P$21</f>
        <v>3.040332193992489</v>
      </c>
      <c r="Q46" s="177">
        <f>RES_hhdet_in_tesh!Q46/RES_summary!Q$21</f>
        <v>2.4267559073930705</v>
      </c>
    </row>
    <row r="47" spans="1:17" ht="12.95" customHeight="1" x14ac:dyDescent="0.25">
      <c r="A47" s="158" t="s">
        <v>112</v>
      </c>
      <c r="B47" s="157"/>
      <c r="C47" s="178">
        <f>RES_hhdet_in_tesh!C47/RES_summary!C$21</f>
        <v>13.59255112761096</v>
      </c>
      <c r="D47" s="178">
        <f>RES_hhdet_in_tesh!D47/RES_summary!D$21</f>
        <v>13.4440350206476</v>
      </c>
      <c r="E47" s="178">
        <f>RES_hhdet_in_tesh!E47/RES_summary!E$21</f>
        <v>13.447645372658643</v>
      </c>
      <c r="F47" s="178">
        <f>RES_hhdet_in_tesh!F47/RES_summary!F$21</f>
        <v>13.351580372751418</v>
      </c>
      <c r="G47" s="178">
        <f>RES_hhdet_in_tesh!G47/RES_summary!G$21</f>
        <v>13.476682492080027</v>
      </c>
      <c r="H47" s="178">
        <f>RES_hhdet_in_tesh!H47/RES_summary!H$21</f>
        <v>13.359019214715218</v>
      </c>
      <c r="I47" s="178">
        <f>RES_hhdet_in_tesh!I47/RES_summary!I$21</f>
        <v>14.116056807666142</v>
      </c>
      <c r="J47" s="178">
        <f>RES_hhdet_in_tesh!J47/RES_summary!J$21</f>
        <v>14.781126668999788</v>
      </c>
      <c r="K47" s="178">
        <f>RES_hhdet_in_tesh!K47/RES_summary!K$21</f>
        <v>14.686972349178438</v>
      </c>
      <c r="L47" s="178">
        <f>RES_hhdet_in_tesh!L47/RES_summary!L$21</f>
        <v>14.798769151785509</v>
      </c>
      <c r="M47" s="178">
        <f>RES_hhdet_in_tesh!M47/RES_summary!M$21</f>
        <v>0</v>
      </c>
      <c r="N47" s="178">
        <f>RES_hhdet_in_tesh!N47/RES_summary!N$21</f>
        <v>15.065440448461999</v>
      </c>
      <c r="O47" s="178">
        <f>RES_hhdet_in_tesh!O47/RES_summary!O$21</f>
        <v>0</v>
      </c>
      <c r="P47" s="178">
        <f>RES_hhdet_in_tesh!P47/RES_summary!P$21</f>
        <v>14.888430435802803</v>
      </c>
      <c r="Q47" s="178">
        <f>RES_hhdet_in_tesh!Q47/RES_summary!Q$21</f>
        <v>13.150179136116487</v>
      </c>
    </row>
    <row r="48" spans="1:17" ht="12" customHeight="1" x14ac:dyDescent="0.25">
      <c r="A48" s="23" t="s">
        <v>60</v>
      </c>
      <c r="B48" s="156"/>
      <c r="C48" s="177">
        <f>RES_hhdet_in_tesh!C48/RES_summary!C$21</f>
        <v>13.59255112761096</v>
      </c>
      <c r="D48" s="177">
        <f>RES_hhdet_in_tesh!D48/RES_summary!D$21</f>
        <v>13.4440350206476</v>
      </c>
      <c r="E48" s="177">
        <f>RES_hhdet_in_tesh!E48/RES_summary!E$21</f>
        <v>13.447645372658643</v>
      </c>
      <c r="F48" s="177">
        <f>RES_hhdet_in_tesh!F48/RES_summary!F$21</f>
        <v>13.351580372751418</v>
      </c>
      <c r="G48" s="177">
        <f>RES_hhdet_in_tesh!G48/RES_summary!G$21</f>
        <v>13.476682492080027</v>
      </c>
      <c r="H48" s="177">
        <f>RES_hhdet_in_tesh!H48/RES_summary!H$21</f>
        <v>13.359019214715218</v>
      </c>
      <c r="I48" s="177">
        <f>RES_hhdet_in_tesh!I48/RES_summary!I$21</f>
        <v>14.116056807666142</v>
      </c>
      <c r="J48" s="177">
        <f>RES_hhdet_in_tesh!J48/RES_summary!J$21</f>
        <v>14.781126668999788</v>
      </c>
      <c r="K48" s="177">
        <f>RES_hhdet_in_tesh!K48/RES_summary!K$21</f>
        <v>14.686972349178438</v>
      </c>
      <c r="L48" s="177">
        <f>RES_hhdet_in_tesh!L48/RES_summary!L$21</f>
        <v>14.798769151785509</v>
      </c>
      <c r="M48" s="177">
        <f>RES_hhdet_in_tesh!M48/RES_summary!M$21</f>
        <v>0</v>
      </c>
      <c r="N48" s="177">
        <f>RES_hhdet_in_tesh!N48/RES_summary!N$21</f>
        <v>15.065440448461999</v>
      </c>
      <c r="O48" s="177">
        <f>RES_hhdet_in_tesh!O48/RES_summary!O$21</f>
        <v>0</v>
      </c>
      <c r="P48" s="177">
        <f>RES_hhdet_in_tesh!P48/RES_summary!P$21</f>
        <v>14.888430435802803</v>
      </c>
      <c r="Q48" s="177">
        <f>RES_hhdet_in_tesh!Q48/RES_summary!Q$21</f>
        <v>13.150179136116487</v>
      </c>
    </row>
    <row r="49" spans="1:17" ht="12" customHeight="1" x14ac:dyDescent="0.25">
      <c r="A49" s="158" t="s">
        <v>63</v>
      </c>
      <c r="B49" s="157"/>
      <c r="C49" s="178">
        <f>RES_hhdet_in_tesh!C49/RES_summary!C$21</f>
        <v>17.476801358137557</v>
      </c>
      <c r="D49" s="178">
        <f>RES_hhdet_in_tesh!D49/RES_summary!D$21</f>
        <v>17.634855264178061</v>
      </c>
      <c r="E49" s="178">
        <f>RES_hhdet_in_tesh!E49/RES_summary!E$21</f>
        <v>17.469360914021149</v>
      </c>
      <c r="F49" s="178">
        <f>RES_hhdet_in_tesh!F49/RES_summary!F$21</f>
        <v>16.816492540584022</v>
      </c>
      <c r="G49" s="178">
        <f>RES_hhdet_in_tesh!G49/RES_summary!G$21</f>
        <v>17.249882422990613</v>
      </c>
      <c r="H49" s="178">
        <f>RES_hhdet_in_tesh!H49/RES_summary!H$21</f>
        <v>16.549171400295023</v>
      </c>
      <c r="I49" s="178">
        <f>RES_hhdet_in_tesh!I49/RES_summary!I$21</f>
        <v>16.088787032442582</v>
      </c>
      <c r="J49" s="178">
        <f>RES_hhdet_in_tesh!J49/RES_summary!J$21</f>
        <v>16.623429476101681</v>
      </c>
      <c r="K49" s="178">
        <f>RES_hhdet_in_tesh!K49/RES_summary!K$21</f>
        <v>15.623634365348504</v>
      </c>
      <c r="L49" s="178">
        <f>RES_hhdet_in_tesh!L49/RES_summary!L$21</f>
        <v>16.429332086514673</v>
      </c>
      <c r="M49" s="178">
        <f>RES_hhdet_in_tesh!M49/RES_summary!M$21</f>
        <v>0</v>
      </c>
      <c r="N49" s="178">
        <f>RES_hhdet_in_tesh!N49/RES_summary!N$21</f>
        <v>16.679610796876212</v>
      </c>
      <c r="O49" s="178">
        <f>RES_hhdet_in_tesh!O49/RES_summary!O$21</f>
        <v>0</v>
      </c>
      <c r="P49" s="178">
        <f>RES_hhdet_in_tesh!P49/RES_summary!P$21</f>
        <v>16.348066244940931</v>
      </c>
      <c r="Q49" s="178">
        <f>RES_hhdet_in_tesh!Q49/RES_summary!Q$21</f>
        <v>15.157088501952984</v>
      </c>
    </row>
    <row r="50" spans="1:17" ht="12" customHeight="1" x14ac:dyDescent="0.25">
      <c r="A50" s="167" t="s">
        <v>165</v>
      </c>
      <c r="B50" s="132"/>
      <c r="C50" s="183">
        <f>RES_hhdet_in_tesh!C50/RES_summary!C$21</f>
        <v>16.44760764540046</v>
      </c>
      <c r="D50" s="183">
        <f>RES_hhdet_in_tesh!D50/RES_summary!D$21</f>
        <v>16.772479224515966</v>
      </c>
      <c r="E50" s="183">
        <f>RES_hhdet_in_tesh!E50/RES_summary!E$21</f>
        <v>16.628945755076536</v>
      </c>
      <c r="F50" s="183">
        <f>RES_hhdet_in_tesh!F50/RES_summary!F$21</f>
        <v>16.429808782296753</v>
      </c>
      <c r="G50" s="183">
        <f>RES_hhdet_in_tesh!G50/RES_summary!G$21</f>
        <v>0</v>
      </c>
      <c r="H50" s="183">
        <f>RES_hhdet_in_tesh!H50/RES_summary!H$21</f>
        <v>0</v>
      </c>
      <c r="I50" s="183">
        <f>RES_hhdet_in_tesh!I50/RES_summary!I$21</f>
        <v>15.590341398934164</v>
      </c>
      <c r="J50" s="183">
        <f>RES_hhdet_in_tesh!J50/RES_summary!J$21</f>
        <v>15.920068212215691</v>
      </c>
      <c r="K50" s="183">
        <f>RES_hhdet_in_tesh!K50/RES_summary!K$21</f>
        <v>0</v>
      </c>
      <c r="L50" s="183">
        <f>RES_hhdet_in_tesh!L50/RES_summary!L$21</f>
        <v>0</v>
      </c>
      <c r="M50" s="183">
        <f>RES_hhdet_in_tesh!M50/RES_summary!M$21</f>
        <v>0</v>
      </c>
      <c r="N50" s="183">
        <f>RES_hhdet_in_tesh!N50/RES_summary!N$21</f>
        <v>15.544124999955956</v>
      </c>
      <c r="O50" s="183">
        <f>RES_hhdet_in_tesh!O50/RES_summary!O$21</f>
        <v>0</v>
      </c>
      <c r="P50" s="183">
        <f>RES_hhdet_in_tesh!P50/RES_summary!P$21</f>
        <v>14.835658186528354</v>
      </c>
      <c r="Q50" s="183">
        <f>RES_hhdet_in_tesh!Q50/RES_summary!Q$21</f>
        <v>14.678097456917417</v>
      </c>
    </row>
    <row r="51" spans="1:17" ht="12" customHeight="1" x14ac:dyDescent="0.25">
      <c r="A51" s="167" t="s">
        <v>164</v>
      </c>
      <c r="B51" s="132"/>
      <c r="C51" s="183">
        <f>RES_hhdet_in_tesh!C51/RES_summary!C$21</f>
        <v>16.651571858479624</v>
      </c>
      <c r="D51" s="183">
        <f>RES_hhdet_in_tesh!D51/RES_summary!D$21</f>
        <v>16.900160694542421</v>
      </c>
      <c r="E51" s="183">
        <f>RES_hhdet_in_tesh!E51/RES_summary!E$21</f>
        <v>16.836707197058757</v>
      </c>
      <c r="F51" s="183">
        <f>RES_hhdet_in_tesh!F51/RES_summary!F$21</f>
        <v>16.711899888426373</v>
      </c>
      <c r="G51" s="183">
        <f>RES_hhdet_in_tesh!G51/RES_summary!G$21</f>
        <v>16.578406740121238</v>
      </c>
      <c r="H51" s="183">
        <f>RES_hhdet_in_tesh!H51/RES_summary!H$21</f>
        <v>16.422359448524887</v>
      </c>
      <c r="I51" s="183">
        <f>RES_hhdet_in_tesh!I51/RES_summary!I$21</f>
        <v>16.100681490011564</v>
      </c>
      <c r="J51" s="183">
        <f>RES_hhdet_in_tesh!J51/RES_summary!J$21</f>
        <v>16.254269050255878</v>
      </c>
      <c r="K51" s="183">
        <f>RES_hhdet_in_tesh!K51/RES_summary!K$21</f>
        <v>15.623634365348504</v>
      </c>
      <c r="L51" s="183">
        <f>RES_hhdet_in_tesh!L51/RES_summary!L$21</f>
        <v>15.648926032987699</v>
      </c>
      <c r="M51" s="183">
        <f>RES_hhdet_in_tesh!M51/RES_summary!M$21</f>
        <v>0</v>
      </c>
      <c r="N51" s="183">
        <f>RES_hhdet_in_tesh!N51/RES_summary!N$21</f>
        <v>15.750062161749153</v>
      </c>
      <c r="O51" s="183">
        <f>RES_hhdet_in_tesh!O51/RES_summary!O$21</f>
        <v>0</v>
      </c>
      <c r="P51" s="183">
        <f>RES_hhdet_in_tesh!P51/RES_summary!P$21</f>
        <v>15.144193596110044</v>
      </c>
      <c r="Q51" s="183">
        <f>RES_hhdet_in_tesh!Q51/RES_summary!Q$21</f>
        <v>15.022805840674135</v>
      </c>
    </row>
    <row r="52" spans="1:17" ht="12" customHeight="1" x14ac:dyDescent="0.25">
      <c r="A52" s="166" t="s">
        <v>163</v>
      </c>
      <c r="B52" s="165"/>
      <c r="C52" s="182">
        <f>RES_hhdet_in_tesh!C52/RES_summary!C$21</f>
        <v>10.721465879590964</v>
      </c>
      <c r="D52" s="182">
        <f>RES_hhdet_in_tesh!D52/RES_summary!D$21</f>
        <v>10.955217341027142</v>
      </c>
      <c r="E52" s="182">
        <f>RES_hhdet_in_tesh!E52/RES_summary!E$21</f>
        <v>10.906076357564169</v>
      </c>
      <c r="F52" s="182">
        <f>RES_hhdet_in_tesh!F52/RES_summary!F$21</f>
        <v>10.81875116217878</v>
      </c>
      <c r="G52" s="182">
        <f>RES_hhdet_in_tesh!G52/RES_summary!G$21</f>
        <v>10.685326053712306</v>
      </c>
      <c r="H52" s="182">
        <f>RES_hhdet_in_tesh!H52/RES_summary!H$21</f>
        <v>10.637119994923667</v>
      </c>
      <c r="I52" s="182">
        <f>RES_hhdet_in_tesh!I52/RES_summary!I$21</f>
        <v>10.392569277901918</v>
      </c>
      <c r="J52" s="182">
        <f>RES_hhdet_in_tesh!J52/RES_summary!J$21</f>
        <v>10.611229346745182</v>
      </c>
      <c r="K52" s="182">
        <f>RES_hhdet_in_tesh!K52/RES_summary!K$21</f>
        <v>10.015325852268695</v>
      </c>
      <c r="L52" s="182">
        <f>RES_hhdet_in_tesh!L52/RES_summary!L$21</f>
        <v>10.026368508911206</v>
      </c>
      <c r="M52" s="182">
        <f>RES_hhdet_in_tesh!M52/RES_summary!M$21</f>
        <v>0</v>
      </c>
      <c r="N52" s="182">
        <f>RES_hhdet_in_tesh!N52/RES_summary!N$21</f>
        <v>10.290470641255817</v>
      </c>
      <c r="O52" s="182">
        <f>RES_hhdet_in_tesh!O52/RES_summary!O$21</f>
        <v>0</v>
      </c>
      <c r="P52" s="182">
        <f>RES_hhdet_in_tesh!P52/RES_summary!P$21</f>
        <v>9.8618651063543226</v>
      </c>
      <c r="Q52" s="182">
        <f>RES_hhdet_in_tesh!Q52/RES_summary!Q$21</f>
        <v>9.6817733660216412</v>
      </c>
    </row>
    <row r="53" spans="1:17" ht="12" customHeight="1" x14ac:dyDescent="0.25">
      <c r="A53" s="147" t="s">
        <v>59</v>
      </c>
      <c r="B53" s="164"/>
      <c r="C53" s="181">
        <f>RES_hhdet_in_tesh!C53/RES_summary!C$21</f>
        <v>5.9301059788886565</v>
      </c>
      <c r="D53" s="181">
        <f>RES_hhdet_in_tesh!D53/RES_summary!D$21</f>
        <v>5.9449433535152751</v>
      </c>
      <c r="E53" s="181">
        <f>RES_hhdet_in_tesh!E53/RES_summary!E$21</f>
        <v>5.9306308394945884</v>
      </c>
      <c r="F53" s="181">
        <f>RES_hhdet_in_tesh!F53/RES_summary!F$21</f>
        <v>5.893148726247591</v>
      </c>
      <c r="G53" s="181">
        <f>RES_hhdet_in_tesh!G53/RES_summary!G$21</f>
        <v>5.8930806864089318</v>
      </c>
      <c r="H53" s="181">
        <f>RES_hhdet_in_tesh!H53/RES_summary!H$21</f>
        <v>5.7852394536012195</v>
      </c>
      <c r="I53" s="181">
        <f>RES_hhdet_in_tesh!I53/RES_summary!I$21</f>
        <v>5.7081122121096479</v>
      </c>
      <c r="J53" s="181">
        <f>RES_hhdet_in_tesh!J53/RES_summary!J$21</f>
        <v>5.6430397035106958</v>
      </c>
      <c r="K53" s="181">
        <f>RES_hhdet_in_tesh!K53/RES_summary!K$21</f>
        <v>5.6083085130798098</v>
      </c>
      <c r="L53" s="181">
        <f>RES_hhdet_in_tesh!L53/RES_summary!L$21</f>
        <v>5.622557524076492</v>
      </c>
      <c r="M53" s="181">
        <f>RES_hhdet_in_tesh!M53/RES_summary!M$21</f>
        <v>0</v>
      </c>
      <c r="N53" s="181">
        <f>RES_hhdet_in_tesh!N53/RES_summary!N$21</f>
        <v>5.4595915204933334</v>
      </c>
      <c r="O53" s="181">
        <f>RES_hhdet_in_tesh!O53/RES_summary!O$21</f>
        <v>0</v>
      </c>
      <c r="P53" s="181">
        <f>RES_hhdet_in_tesh!P53/RES_summary!P$21</f>
        <v>5.2823284897557219</v>
      </c>
      <c r="Q53" s="181">
        <f>RES_hhdet_in_tesh!Q53/RES_summary!Q$21</f>
        <v>5.3410324746524909</v>
      </c>
    </row>
    <row r="54" spans="1:17" ht="12" customHeight="1" x14ac:dyDescent="0.25">
      <c r="A54" s="163" t="s">
        <v>142</v>
      </c>
      <c r="B54" s="162"/>
      <c r="C54" s="180">
        <f>RES_hhdet_in_tesh!C54/RES_summary!C$21</f>
        <v>18.676015242804052</v>
      </c>
      <c r="D54" s="180">
        <f>RES_hhdet_in_tesh!D54/RES_summary!D$21</f>
        <v>18.590180995633258</v>
      </c>
      <c r="E54" s="180">
        <f>RES_hhdet_in_tesh!E54/RES_summary!E$21</f>
        <v>18.504805890889894</v>
      </c>
      <c r="F54" s="180">
        <f>RES_hhdet_in_tesh!F54/RES_summary!F$21</f>
        <v>17.814973720007234</v>
      </c>
      <c r="G54" s="180">
        <f>RES_hhdet_in_tesh!G54/RES_summary!G$21</f>
        <v>0</v>
      </c>
      <c r="H54" s="180">
        <f>RES_hhdet_in_tesh!H54/RES_summary!H$21</f>
        <v>0</v>
      </c>
      <c r="I54" s="180">
        <f>RES_hhdet_in_tesh!I54/RES_summary!I$21</f>
        <v>0</v>
      </c>
      <c r="J54" s="180">
        <f>RES_hhdet_in_tesh!J54/RES_summary!J$21</f>
        <v>17.42877191863284</v>
      </c>
      <c r="K54" s="180">
        <f>RES_hhdet_in_tesh!K54/RES_summary!K$21</f>
        <v>0</v>
      </c>
      <c r="L54" s="180">
        <f>RES_hhdet_in_tesh!L54/RES_summary!L$21</f>
        <v>0</v>
      </c>
      <c r="M54" s="180">
        <f>RES_hhdet_in_tesh!M54/RES_summary!M$21</f>
        <v>0</v>
      </c>
      <c r="N54" s="180">
        <f>RES_hhdet_in_tesh!N54/RES_summary!N$21</f>
        <v>17.983919531438367</v>
      </c>
      <c r="O54" s="180">
        <f>RES_hhdet_in_tesh!O54/RES_summary!O$21</f>
        <v>0</v>
      </c>
      <c r="P54" s="180">
        <f>RES_hhdet_in_tesh!P54/RES_summary!P$21</f>
        <v>18.766264291351273</v>
      </c>
      <c r="Q54" s="180">
        <f>RES_hhdet_in_tesh!Q54/RES_summary!Q$21</f>
        <v>18.082994304709729</v>
      </c>
    </row>
    <row r="55" spans="1:17" ht="12" customHeight="1" x14ac:dyDescent="0.25">
      <c r="A55" s="161" t="s">
        <v>141</v>
      </c>
      <c r="B55" s="160"/>
      <c r="C55" s="179">
        <f>RES_hhdet_in_tesh!C55/RES_summary!C$21</f>
        <v>18.092374605382968</v>
      </c>
      <c r="D55" s="179">
        <f>RES_hhdet_in_tesh!D55/RES_summary!D$21</f>
        <v>18.073427832995677</v>
      </c>
      <c r="E55" s="179">
        <f>RES_hhdet_in_tesh!E55/RES_summary!E$21</f>
        <v>18.034637702137861</v>
      </c>
      <c r="F55" s="179">
        <f>RES_hhdet_in_tesh!F55/RES_summary!F$21</f>
        <v>17.530215461946092</v>
      </c>
      <c r="G55" s="179">
        <f>RES_hhdet_in_tesh!G55/RES_summary!G$21</f>
        <v>17.715787866486977</v>
      </c>
      <c r="H55" s="179">
        <f>RES_hhdet_in_tesh!H55/RES_summary!H$21</f>
        <v>17.158765297760429</v>
      </c>
      <c r="I55" s="179">
        <f>RES_hhdet_in_tesh!I55/RES_summary!I$21</f>
        <v>0</v>
      </c>
      <c r="J55" s="179">
        <f>RES_hhdet_in_tesh!J55/RES_summary!J$21</f>
        <v>17.052004170222524</v>
      </c>
      <c r="K55" s="179">
        <f>RES_hhdet_in_tesh!K55/RES_summary!K$21</f>
        <v>0</v>
      </c>
      <c r="L55" s="179">
        <f>RES_hhdet_in_tesh!L55/RES_summary!L$21</f>
        <v>16.838038776134272</v>
      </c>
      <c r="M55" s="179">
        <f>RES_hhdet_in_tesh!M55/RES_summary!M$21</f>
        <v>0</v>
      </c>
      <c r="N55" s="179">
        <f>RES_hhdet_in_tesh!N55/RES_summary!N$21</f>
        <v>17.189559074212216</v>
      </c>
      <c r="O55" s="179">
        <f>RES_hhdet_in_tesh!O55/RES_summary!O$21</f>
        <v>0</v>
      </c>
      <c r="P55" s="179">
        <f>RES_hhdet_in_tesh!P55/RES_summary!P$21</f>
        <v>17.63103451470435</v>
      </c>
      <c r="Q55" s="179">
        <f>RES_hhdet_in_tesh!Q55/RES_summary!Q$21</f>
        <v>17.131509066415891</v>
      </c>
    </row>
    <row r="56" spans="1:17" ht="12" customHeight="1" x14ac:dyDescent="0.25">
      <c r="A56" s="148" t="s">
        <v>60</v>
      </c>
      <c r="B56" s="156"/>
      <c r="C56" s="177">
        <f>RES_hhdet_in_tesh!C56/RES_summary!C$21</f>
        <v>12.162238321236895</v>
      </c>
      <c r="D56" s="177">
        <f>RES_hhdet_in_tesh!D56/RES_summary!D$21</f>
        <v>12.128307002351869</v>
      </c>
      <c r="E56" s="177">
        <f>RES_hhdet_in_tesh!E56/RES_summary!E$21</f>
        <v>12.1037669981664</v>
      </c>
      <c r="F56" s="177">
        <f>RES_hhdet_in_tesh!F56/RES_summary!F$21</f>
        <v>11.637712487959748</v>
      </c>
      <c r="G56" s="177">
        <f>RES_hhdet_in_tesh!G56/RES_summary!G$21</f>
        <v>11.822498128113946</v>
      </c>
      <c r="H56" s="177">
        <f>RES_hhdet_in_tesh!H56/RES_summary!H$21</f>
        <v>11.373478292505846</v>
      </c>
      <c r="I56" s="177">
        <f>RES_hhdet_in_tesh!I56/RES_summary!I$21</f>
        <v>0</v>
      </c>
      <c r="J56" s="177">
        <f>RES_hhdet_in_tesh!J56/RES_summary!J$21</f>
        <v>11.408408251917065</v>
      </c>
      <c r="K56" s="177">
        <f>RES_hhdet_in_tesh!K56/RES_summary!K$21</f>
        <v>0</v>
      </c>
      <c r="L56" s="177">
        <f>RES_hhdet_in_tesh!L56/RES_summary!L$21</f>
        <v>11.214403455077617</v>
      </c>
      <c r="M56" s="177">
        <f>RES_hhdet_in_tesh!M56/RES_summary!M$21</f>
        <v>0</v>
      </c>
      <c r="N56" s="177">
        <f>RES_hhdet_in_tesh!N56/RES_summary!N$21</f>
        <v>11.728041210361436</v>
      </c>
      <c r="O56" s="177">
        <f>RES_hhdet_in_tesh!O56/RES_summary!O$21</f>
        <v>0</v>
      </c>
      <c r="P56" s="177">
        <f>RES_hhdet_in_tesh!P56/RES_summary!P$21</f>
        <v>12.347155624206195</v>
      </c>
      <c r="Q56" s="177">
        <f>RES_hhdet_in_tesh!Q56/RES_summary!Q$21</f>
        <v>11.788633933930475</v>
      </c>
    </row>
    <row r="57" spans="1:17" ht="12" customHeight="1" x14ac:dyDescent="0.25">
      <c r="A57" s="148" t="s">
        <v>59</v>
      </c>
      <c r="B57" s="156"/>
      <c r="C57" s="177">
        <f>RES_hhdet_in_tesh!C57/RES_summary!C$21</f>
        <v>5.9301362841460739</v>
      </c>
      <c r="D57" s="177">
        <f>RES_hhdet_in_tesh!D57/RES_summary!D$21</f>
        <v>5.9451208306438064</v>
      </c>
      <c r="E57" s="177">
        <f>RES_hhdet_in_tesh!E57/RES_summary!E$21</f>
        <v>5.930870703971463</v>
      </c>
      <c r="F57" s="177">
        <f>RES_hhdet_in_tesh!F57/RES_summary!F$21</f>
        <v>5.8925029739863417</v>
      </c>
      <c r="G57" s="177">
        <f>RES_hhdet_in_tesh!G57/RES_summary!G$21</f>
        <v>5.8932897383730376</v>
      </c>
      <c r="H57" s="177">
        <f>RES_hhdet_in_tesh!H57/RES_summary!H$21</f>
        <v>5.7852870052545855</v>
      </c>
      <c r="I57" s="177">
        <f>RES_hhdet_in_tesh!I57/RES_summary!I$21</f>
        <v>0</v>
      </c>
      <c r="J57" s="177">
        <f>RES_hhdet_in_tesh!J57/RES_summary!J$21</f>
        <v>5.6435959183054578</v>
      </c>
      <c r="K57" s="177">
        <f>RES_hhdet_in_tesh!K57/RES_summary!K$21</f>
        <v>0</v>
      </c>
      <c r="L57" s="177">
        <f>RES_hhdet_in_tesh!L57/RES_summary!L$21</f>
        <v>5.623635321056657</v>
      </c>
      <c r="M57" s="177">
        <f>RES_hhdet_in_tesh!M57/RES_summary!M$21</f>
        <v>0</v>
      </c>
      <c r="N57" s="177">
        <f>RES_hhdet_in_tesh!N57/RES_summary!N$21</f>
        <v>5.4615178638507835</v>
      </c>
      <c r="O57" s="177">
        <f>RES_hhdet_in_tesh!O57/RES_summary!O$21</f>
        <v>0</v>
      </c>
      <c r="P57" s="177">
        <f>RES_hhdet_in_tesh!P57/RES_summary!P$21</f>
        <v>5.2838788904981557</v>
      </c>
      <c r="Q57" s="177">
        <f>RES_hhdet_in_tesh!Q57/RES_summary!Q$21</f>
        <v>5.3428751324854176</v>
      </c>
    </row>
    <row r="58" spans="1:17" ht="12" customHeight="1" x14ac:dyDescent="0.25">
      <c r="A58" s="158" t="s">
        <v>62</v>
      </c>
      <c r="B58" s="157"/>
      <c r="C58" s="178">
        <f>RES_hhdet_in_tesh!C58/RES_summary!C$21</f>
        <v>6.5513288038628987</v>
      </c>
      <c r="D58" s="178">
        <f>RES_hhdet_in_tesh!D58/RES_summary!D$21</f>
        <v>6.6367483445119921</v>
      </c>
      <c r="E58" s="178">
        <f>RES_hhdet_in_tesh!E58/RES_summary!E$21</f>
        <v>6.6893879115795176</v>
      </c>
      <c r="F58" s="178">
        <f>RES_hhdet_in_tesh!F58/RES_summary!F$21</f>
        <v>6.4929919963655403</v>
      </c>
      <c r="G58" s="178">
        <f>RES_hhdet_in_tesh!G58/RES_summary!G$21</f>
        <v>6.3610628337239978</v>
      </c>
      <c r="H58" s="178">
        <f>RES_hhdet_in_tesh!H58/RES_summary!H$21</f>
        <v>6.236959241452233</v>
      </c>
      <c r="I58" s="178">
        <f>RES_hhdet_in_tesh!I58/RES_summary!I$21</f>
        <v>6.3763808207906116</v>
      </c>
      <c r="J58" s="178">
        <f>RES_hhdet_in_tesh!J58/RES_summary!J$21</f>
        <v>6.171770157970399</v>
      </c>
      <c r="K58" s="178">
        <f>RES_hhdet_in_tesh!K58/RES_summary!K$21</f>
        <v>6.4085494577633728</v>
      </c>
      <c r="L58" s="178">
        <f>RES_hhdet_in_tesh!L58/RES_summary!L$21</f>
        <v>6.1080418367972493</v>
      </c>
      <c r="M58" s="178">
        <f>RES_hhdet_in_tesh!M58/RES_summary!M$21</f>
        <v>0</v>
      </c>
      <c r="N58" s="178">
        <f>RES_hhdet_in_tesh!N58/RES_summary!N$21</f>
        <v>6.4832651988478593</v>
      </c>
      <c r="O58" s="178">
        <f>RES_hhdet_in_tesh!O58/RES_summary!O$21</f>
        <v>0</v>
      </c>
      <c r="P58" s="178">
        <f>RES_hhdet_in_tesh!P58/RES_summary!P$21</f>
        <v>6.4933058964234736</v>
      </c>
      <c r="Q58" s="178">
        <f>RES_hhdet_in_tesh!Q58/RES_summary!Q$21</f>
        <v>6.2648977421964087</v>
      </c>
    </row>
    <row r="59" spans="1:17" ht="12" customHeight="1" x14ac:dyDescent="0.25">
      <c r="A59" s="23" t="s">
        <v>57</v>
      </c>
      <c r="B59" s="156"/>
      <c r="C59" s="177">
        <f>RES_hhdet_in_tesh!C59/RES_summary!C$21</f>
        <v>0</v>
      </c>
      <c r="D59" s="177">
        <f>RES_hhdet_in_tesh!D59/RES_summary!D$21</f>
        <v>5.9202593094364273</v>
      </c>
      <c r="E59" s="177">
        <f>RES_hhdet_in_tesh!E59/RES_summary!E$21</f>
        <v>0</v>
      </c>
      <c r="F59" s="177">
        <f>RES_hhdet_in_tesh!F59/RES_summary!F$21</f>
        <v>0</v>
      </c>
      <c r="G59" s="177">
        <f>RES_hhdet_in_tesh!G59/RES_summary!G$21</f>
        <v>6.8203888307907361</v>
      </c>
      <c r="H59" s="177">
        <f>RES_hhdet_in_tesh!H59/RES_summary!H$21</f>
        <v>0</v>
      </c>
      <c r="I59" s="177">
        <f>RES_hhdet_in_tesh!I59/RES_summary!I$21</f>
        <v>0</v>
      </c>
      <c r="J59" s="177">
        <f>RES_hhdet_in_tesh!J59/RES_summary!J$21</f>
        <v>0</v>
      </c>
      <c r="K59" s="177">
        <f>RES_hhdet_in_tesh!K59/RES_summary!K$21</f>
        <v>0</v>
      </c>
      <c r="L59" s="177">
        <f>RES_hhdet_in_tesh!L59/RES_summary!L$21</f>
        <v>0</v>
      </c>
      <c r="M59" s="177">
        <f>RES_hhdet_in_tesh!M59/RES_summary!M$21</f>
        <v>0</v>
      </c>
      <c r="N59" s="177">
        <f>RES_hhdet_in_tesh!N59/RES_summary!N$21</f>
        <v>0</v>
      </c>
      <c r="O59" s="177">
        <f>RES_hhdet_in_tesh!O59/RES_summary!O$21</f>
        <v>0</v>
      </c>
      <c r="P59" s="177">
        <f>RES_hhdet_in_tesh!P59/RES_summary!P$21</f>
        <v>5.2727086758696666</v>
      </c>
      <c r="Q59" s="177">
        <f>RES_hhdet_in_tesh!Q59/RES_summary!Q$21</f>
        <v>0</v>
      </c>
    </row>
    <row r="60" spans="1:17" ht="12" customHeight="1" x14ac:dyDescent="0.25">
      <c r="A60" s="29" t="s">
        <v>140</v>
      </c>
      <c r="B60" s="57"/>
      <c r="C60" s="176">
        <f>RES_hhdet_in_tesh!C60/RES_summary!C$21</f>
        <v>6.5513288038628987</v>
      </c>
      <c r="D60" s="176">
        <f>RES_hhdet_in_tesh!D60/RES_summary!D$21</f>
        <v>6.6405854622861922</v>
      </c>
      <c r="E60" s="176">
        <f>RES_hhdet_in_tesh!E60/RES_summary!E$21</f>
        <v>6.6893879115795176</v>
      </c>
      <c r="F60" s="176">
        <f>RES_hhdet_in_tesh!F60/RES_summary!F$21</f>
        <v>6.4929919963655403</v>
      </c>
      <c r="G60" s="176">
        <f>RES_hhdet_in_tesh!G60/RES_summary!G$21</f>
        <v>6.3605589786567531</v>
      </c>
      <c r="H60" s="176">
        <f>RES_hhdet_in_tesh!H60/RES_summary!H$21</f>
        <v>6.236959241452233</v>
      </c>
      <c r="I60" s="176">
        <f>RES_hhdet_in_tesh!I60/RES_summary!I$21</f>
        <v>6.3763808207906116</v>
      </c>
      <c r="J60" s="176">
        <f>RES_hhdet_in_tesh!J60/RES_summary!J$21</f>
        <v>6.171770157970399</v>
      </c>
      <c r="K60" s="176">
        <f>RES_hhdet_in_tesh!K60/RES_summary!K$21</f>
        <v>6.4085494577633728</v>
      </c>
      <c r="L60" s="176">
        <f>RES_hhdet_in_tesh!L60/RES_summary!L$21</f>
        <v>6.1080418367972493</v>
      </c>
      <c r="M60" s="176">
        <f>RES_hhdet_in_tesh!M60/RES_summary!M$21</f>
        <v>0</v>
      </c>
      <c r="N60" s="176">
        <f>RES_hhdet_in_tesh!N60/RES_summary!N$21</f>
        <v>6.4832651988478593</v>
      </c>
      <c r="O60" s="176">
        <f>RES_hhdet_in_tesh!O60/RES_summary!O$21</f>
        <v>0</v>
      </c>
      <c r="P60" s="176">
        <f>RES_hhdet_in_tesh!P60/RES_summary!P$21</f>
        <v>6.4944701003353096</v>
      </c>
      <c r="Q60" s="176">
        <f>RES_hhdet_in_tesh!Q60/RES_summary!Q$21</f>
        <v>6.2648977421964087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84">
        <f>RES_hhdet_in_tesh!C62/RES_summary!C$21</f>
        <v>146.00611297158949</v>
      </c>
      <c r="D62" s="184">
        <f>RES_hhdet_in_tesh!D62/RES_summary!D$21</f>
        <v>137.41710822422735</v>
      </c>
      <c r="E62" s="184">
        <f>RES_hhdet_in_tesh!E62/RES_summary!E$21</f>
        <v>140.28904518713199</v>
      </c>
      <c r="F62" s="184">
        <f>RES_hhdet_in_tesh!F62/RES_summary!F$21</f>
        <v>134.59199814794002</v>
      </c>
      <c r="G62" s="184">
        <f>RES_hhdet_in_tesh!G62/RES_summary!G$21</f>
        <v>127.27036519568269</v>
      </c>
      <c r="H62" s="184">
        <f>RES_hhdet_in_tesh!H62/RES_summary!H$21</f>
        <v>119.95232652976279</v>
      </c>
      <c r="I62" s="184">
        <f>RES_hhdet_in_tesh!I62/RES_summary!I$21</f>
        <v>116.35656831312602</v>
      </c>
      <c r="J62" s="184">
        <f>RES_hhdet_in_tesh!J62/RES_summary!J$21</f>
        <v>116.97331042382632</v>
      </c>
      <c r="K62" s="184">
        <f>RES_hhdet_in_tesh!K62/RES_summary!K$21</f>
        <v>118.72512472104815</v>
      </c>
      <c r="L62" s="184">
        <f>RES_hhdet_in_tesh!L62/RES_summary!L$21</f>
        <v>130.72901186273216</v>
      </c>
      <c r="M62" s="184">
        <f>RES_hhdet_in_tesh!M62/RES_summary!M$21</f>
        <v>117.17990881398569</v>
      </c>
      <c r="N62" s="184">
        <f>RES_hhdet_in_tesh!N62/RES_summary!N$21</f>
        <v>119.17964611695976</v>
      </c>
      <c r="O62" s="184">
        <f>RES_hhdet_in_tesh!O62/RES_summary!O$21</f>
        <v>130.98890280110399</v>
      </c>
      <c r="P62" s="184">
        <f>RES_hhdet_in_tesh!P62/RES_summary!P$21</f>
        <v>112.45009589032692</v>
      </c>
      <c r="Q62" s="184">
        <f>RES_hhdet_in_tesh!Q62/RES_summary!Q$21</f>
        <v>119.49401487818601</v>
      </c>
    </row>
    <row r="63" spans="1:17" ht="12.95" customHeight="1" x14ac:dyDescent="0.25">
      <c r="A63" s="158" t="s">
        <v>65</v>
      </c>
      <c r="B63" s="157"/>
      <c r="C63" s="178">
        <f>RES_hhdet_in_tesh!C63/RES_summary!C$21</f>
        <v>109.26986550500553</v>
      </c>
      <c r="D63" s="178">
        <f>RES_hhdet_in_tesh!D63/RES_summary!D$21</f>
        <v>100.25069205630027</v>
      </c>
      <c r="E63" s="178">
        <f>RES_hhdet_in_tesh!E63/RES_summary!E$21</f>
        <v>103.84673029394767</v>
      </c>
      <c r="F63" s="178">
        <f>RES_hhdet_in_tesh!F63/RES_summary!F$21</f>
        <v>98.121411463913148</v>
      </c>
      <c r="G63" s="178">
        <f>RES_hhdet_in_tesh!G63/RES_summary!G$21</f>
        <v>90.655150441354593</v>
      </c>
      <c r="H63" s="178">
        <f>RES_hhdet_in_tesh!H63/RES_summary!H$21</f>
        <v>83.964874992444408</v>
      </c>
      <c r="I63" s="178">
        <f>RES_hhdet_in_tesh!I63/RES_summary!I$21</f>
        <v>79.949941990899745</v>
      </c>
      <c r="J63" s="178">
        <f>RES_hhdet_in_tesh!J63/RES_summary!J$21</f>
        <v>80.278058350440034</v>
      </c>
      <c r="K63" s="178">
        <f>RES_hhdet_in_tesh!K63/RES_summary!K$21</f>
        <v>82.018039908372501</v>
      </c>
      <c r="L63" s="178">
        <f>RES_hhdet_in_tesh!L63/RES_summary!L$21</f>
        <v>93.901284525261573</v>
      </c>
      <c r="M63" s="178">
        <f>RES_hhdet_in_tesh!M63/RES_summary!M$21</f>
        <v>80.369397931662775</v>
      </c>
      <c r="N63" s="178">
        <f>RES_hhdet_in_tesh!N63/RES_summary!N$21</f>
        <v>82.904840667255357</v>
      </c>
      <c r="O63" s="178">
        <f>RES_hhdet_in_tesh!O63/RES_summary!O$21</f>
        <v>95.071715030809742</v>
      </c>
      <c r="P63" s="178">
        <f>RES_hhdet_in_tesh!P63/RES_summary!P$21</f>
        <v>75.940504743802919</v>
      </c>
      <c r="Q63" s="178">
        <f>RES_hhdet_in_tesh!Q63/RES_summary!Q$21</f>
        <v>85.004773261204292</v>
      </c>
    </row>
    <row r="64" spans="1:17" ht="12" customHeight="1" x14ac:dyDescent="0.25">
      <c r="A64" s="23" t="s">
        <v>161</v>
      </c>
      <c r="B64" s="156"/>
      <c r="C64" s="177">
        <f>RES_hhdet_in_tesh!C64/RES_summary!C$21</f>
        <v>106.50597987965806</v>
      </c>
      <c r="D64" s="177">
        <f>RES_hhdet_in_tesh!D64/RES_summary!D$21</f>
        <v>97.393745131808672</v>
      </c>
      <c r="E64" s="177">
        <f>RES_hhdet_in_tesh!E64/RES_summary!E$21</f>
        <v>100.88661505096103</v>
      </c>
      <c r="F64" s="177">
        <f>RES_hhdet_in_tesh!F64/RES_summary!F$21</f>
        <v>95.829803365575771</v>
      </c>
      <c r="G64" s="177">
        <f>RES_hhdet_in_tesh!G64/RES_summary!G$21</f>
        <v>88.590741706633949</v>
      </c>
      <c r="H64" s="177">
        <f>RES_hhdet_in_tesh!H64/RES_summary!H$21</f>
        <v>82.445781966806678</v>
      </c>
      <c r="I64" s="177">
        <f>RES_hhdet_in_tesh!I64/RES_summary!I$21</f>
        <v>77.246084169358355</v>
      </c>
      <c r="J64" s="177">
        <f>RES_hhdet_in_tesh!J64/RES_summary!J$21</f>
        <v>78.399487963391394</v>
      </c>
      <c r="K64" s="177">
        <f>RES_hhdet_in_tesh!K64/RES_summary!K$21</f>
        <v>79.847947135477369</v>
      </c>
      <c r="L64" s="177">
        <f>RES_hhdet_in_tesh!L64/RES_summary!L$21</f>
        <v>91.695048884978661</v>
      </c>
      <c r="M64" s="177">
        <f>RES_hhdet_in_tesh!M64/RES_summary!M$21</f>
        <v>78.170771983572166</v>
      </c>
      <c r="N64" s="177">
        <f>RES_hhdet_in_tesh!N64/RES_summary!N$21</f>
        <v>80.408183354927004</v>
      </c>
      <c r="O64" s="177">
        <f>RES_hhdet_in_tesh!O64/RES_summary!O$21</f>
        <v>93.690214670217358</v>
      </c>
      <c r="P64" s="177">
        <f>RES_hhdet_in_tesh!P64/RES_summary!P$21</f>
        <v>73.016122006605428</v>
      </c>
      <c r="Q64" s="177">
        <f>RES_hhdet_in_tesh!Q64/RES_summary!Q$21</f>
        <v>82.667991387561685</v>
      </c>
    </row>
    <row r="65" spans="1:17" ht="12" customHeight="1" x14ac:dyDescent="0.25">
      <c r="A65" s="23" t="s">
        <v>60</v>
      </c>
      <c r="B65" s="156"/>
      <c r="C65" s="177">
        <f>RES_hhdet_in_tesh!C65/RES_summary!C$21</f>
        <v>2.763885625347462</v>
      </c>
      <c r="D65" s="177">
        <f>RES_hhdet_in_tesh!D65/RES_summary!D$21</f>
        <v>2.8569469244916061</v>
      </c>
      <c r="E65" s="177">
        <f>RES_hhdet_in_tesh!E65/RES_summary!E$21</f>
        <v>2.9601152429866371</v>
      </c>
      <c r="F65" s="177">
        <f>RES_hhdet_in_tesh!F65/RES_summary!F$21</f>
        <v>2.2916080983373797</v>
      </c>
      <c r="G65" s="177">
        <f>RES_hhdet_in_tesh!G65/RES_summary!G$21</f>
        <v>2.0644087347206437</v>
      </c>
      <c r="H65" s="177">
        <f>RES_hhdet_in_tesh!H65/RES_summary!H$21</f>
        <v>1.5190930256377269</v>
      </c>
      <c r="I65" s="177">
        <f>RES_hhdet_in_tesh!I65/RES_summary!I$21</f>
        <v>2.7038578215414031</v>
      </c>
      <c r="J65" s="177">
        <f>RES_hhdet_in_tesh!J65/RES_summary!J$21</f>
        <v>1.8785703870486372</v>
      </c>
      <c r="K65" s="177">
        <f>RES_hhdet_in_tesh!K65/RES_summary!K$21</f>
        <v>2.1700927728951265</v>
      </c>
      <c r="L65" s="177">
        <f>RES_hhdet_in_tesh!L65/RES_summary!L$21</f>
        <v>2.2062356402829133</v>
      </c>
      <c r="M65" s="177">
        <f>RES_hhdet_in_tesh!M65/RES_summary!M$21</f>
        <v>2.1986259480906098</v>
      </c>
      <c r="N65" s="177">
        <f>RES_hhdet_in_tesh!N65/RES_summary!N$21</f>
        <v>2.4966573123283484</v>
      </c>
      <c r="O65" s="177">
        <f>RES_hhdet_in_tesh!O65/RES_summary!O$21</f>
        <v>1.3815003605923755</v>
      </c>
      <c r="P65" s="177">
        <f>RES_hhdet_in_tesh!P65/RES_summary!P$21</f>
        <v>2.9243827371974911</v>
      </c>
      <c r="Q65" s="177">
        <f>RES_hhdet_in_tesh!Q65/RES_summary!Q$21</f>
        <v>2.3367818736426123</v>
      </c>
    </row>
    <row r="66" spans="1:17" ht="12.95" customHeight="1" x14ac:dyDescent="0.25">
      <c r="A66" s="158" t="s">
        <v>112</v>
      </c>
      <c r="B66" s="157"/>
      <c r="C66" s="178">
        <f>RES_hhdet_in_tesh!C66/RES_summary!C$21</f>
        <v>13.601884684025368</v>
      </c>
      <c r="D66" s="178">
        <f>RES_hhdet_in_tesh!D66/RES_summary!D$21</f>
        <v>13.431256186669907</v>
      </c>
      <c r="E66" s="178">
        <f>RES_hhdet_in_tesh!E66/RES_summary!E$21</f>
        <v>13.421917683382899</v>
      </c>
      <c r="F66" s="178">
        <f>RES_hhdet_in_tesh!F66/RES_summary!F$21</f>
        <v>13.321340031821672</v>
      </c>
      <c r="G66" s="178">
        <f>RES_hhdet_in_tesh!G66/RES_summary!G$21</f>
        <v>13.423377128101853</v>
      </c>
      <c r="H66" s="178">
        <f>RES_hhdet_in_tesh!H66/RES_summary!H$21</f>
        <v>13.292864118677496</v>
      </c>
      <c r="I66" s="178">
        <f>RES_hhdet_in_tesh!I66/RES_summary!I$21</f>
        <v>14.007020276749071</v>
      </c>
      <c r="J66" s="178">
        <f>RES_hhdet_in_tesh!J66/RES_summary!J$21</f>
        <v>14.778838391133338</v>
      </c>
      <c r="K66" s="178">
        <f>RES_hhdet_in_tesh!K66/RES_summary!K$21</f>
        <v>15.101547696397223</v>
      </c>
      <c r="L66" s="178">
        <f>RES_hhdet_in_tesh!L66/RES_summary!L$21</f>
        <v>14.831608500357603</v>
      </c>
      <c r="M66" s="178">
        <f>RES_hhdet_in_tesh!M66/RES_summary!M$21</f>
        <v>14.989300157473764</v>
      </c>
      <c r="N66" s="178">
        <f>RES_hhdet_in_tesh!N66/RES_summary!N$21</f>
        <v>14.314256451345047</v>
      </c>
      <c r="O66" s="178">
        <f>RES_hhdet_in_tesh!O66/RES_summary!O$21</f>
        <v>15.040435029791041</v>
      </c>
      <c r="P66" s="178">
        <f>RES_hhdet_in_tesh!P66/RES_summary!P$21</f>
        <v>14.994108307809405</v>
      </c>
      <c r="Q66" s="178">
        <f>RES_hhdet_in_tesh!Q66/RES_summary!Q$21</f>
        <v>13.896229508882252</v>
      </c>
    </row>
    <row r="67" spans="1:17" ht="12" customHeight="1" x14ac:dyDescent="0.25">
      <c r="A67" s="23" t="s">
        <v>60</v>
      </c>
      <c r="B67" s="156"/>
      <c r="C67" s="177">
        <f>RES_hhdet_in_tesh!C67/RES_summary!C$21</f>
        <v>13.601884684025368</v>
      </c>
      <c r="D67" s="177">
        <f>RES_hhdet_in_tesh!D67/RES_summary!D$21</f>
        <v>13.431256186669907</v>
      </c>
      <c r="E67" s="177">
        <f>RES_hhdet_in_tesh!E67/RES_summary!E$21</f>
        <v>13.421917683382899</v>
      </c>
      <c r="F67" s="177">
        <f>RES_hhdet_in_tesh!F67/RES_summary!F$21</f>
        <v>13.321340031821672</v>
      </c>
      <c r="G67" s="177">
        <f>RES_hhdet_in_tesh!G67/RES_summary!G$21</f>
        <v>13.423377128101853</v>
      </c>
      <c r="H67" s="177">
        <f>RES_hhdet_in_tesh!H67/RES_summary!H$21</f>
        <v>13.292864118677496</v>
      </c>
      <c r="I67" s="177">
        <f>RES_hhdet_in_tesh!I67/RES_summary!I$21</f>
        <v>14.007020276749071</v>
      </c>
      <c r="J67" s="177">
        <f>RES_hhdet_in_tesh!J67/RES_summary!J$21</f>
        <v>14.778838391133338</v>
      </c>
      <c r="K67" s="177">
        <f>RES_hhdet_in_tesh!K67/RES_summary!K$21</f>
        <v>15.101547696397223</v>
      </c>
      <c r="L67" s="177">
        <f>RES_hhdet_in_tesh!L67/RES_summary!L$21</f>
        <v>14.831608500357603</v>
      </c>
      <c r="M67" s="177">
        <f>RES_hhdet_in_tesh!M67/RES_summary!M$21</f>
        <v>14.989300157473764</v>
      </c>
      <c r="N67" s="177">
        <f>RES_hhdet_in_tesh!N67/RES_summary!N$21</f>
        <v>14.314256451345047</v>
      </c>
      <c r="O67" s="177">
        <f>RES_hhdet_in_tesh!O67/RES_summary!O$21</f>
        <v>15.040435029791041</v>
      </c>
      <c r="P67" s="177">
        <f>RES_hhdet_in_tesh!P67/RES_summary!P$21</f>
        <v>14.994108307809405</v>
      </c>
      <c r="Q67" s="177">
        <f>RES_hhdet_in_tesh!Q67/RES_summary!Q$21</f>
        <v>13.896229508882252</v>
      </c>
    </row>
    <row r="68" spans="1:17" ht="12" customHeight="1" x14ac:dyDescent="0.25">
      <c r="A68" s="158" t="s">
        <v>63</v>
      </c>
      <c r="B68" s="157"/>
      <c r="C68" s="178">
        <f>RES_hhdet_in_tesh!C68/RES_summary!C$21</f>
        <v>17.065591833462005</v>
      </c>
      <c r="D68" s="178">
        <f>RES_hhdet_in_tesh!D68/RES_summary!D$21</f>
        <v>17.507901545997196</v>
      </c>
      <c r="E68" s="178">
        <f>RES_hhdet_in_tesh!E68/RES_summary!E$21</f>
        <v>16.886829849538433</v>
      </c>
      <c r="F68" s="178">
        <f>RES_hhdet_in_tesh!F68/RES_summary!F$21</f>
        <v>17.05174072886954</v>
      </c>
      <c r="G68" s="178">
        <f>RES_hhdet_in_tesh!G68/RES_summary!G$21</f>
        <v>17.085066733947315</v>
      </c>
      <c r="H68" s="178">
        <f>RES_hhdet_in_tesh!H68/RES_summary!H$21</f>
        <v>16.725182941597069</v>
      </c>
      <c r="I68" s="178">
        <f>RES_hhdet_in_tesh!I68/RES_summary!I$21</f>
        <v>16.556534263694502</v>
      </c>
      <c r="J68" s="178">
        <f>RES_hhdet_in_tesh!J68/RES_summary!J$21</f>
        <v>16.104032376125112</v>
      </c>
      <c r="K68" s="178">
        <f>RES_hhdet_in_tesh!K68/RES_summary!K$21</f>
        <v>15.785497019921507</v>
      </c>
      <c r="L68" s="178">
        <f>RES_hhdet_in_tesh!L68/RES_summary!L$21</f>
        <v>16.181839155268978</v>
      </c>
      <c r="M68" s="178">
        <f>RES_hhdet_in_tesh!M68/RES_summary!M$21</f>
        <v>16.176271281379137</v>
      </c>
      <c r="N68" s="178">
        <f>RES_hhdet_in_tesh!N68/RES_summary!N$21</f>
        <v>16.383621355917985</v>
      </c>
      <c r="O68" s="178">
        <f>RES_hhdet_in_tesh!O68/RES_summary!O$21</f>
        <v>15.316541432731027</v>
      </c>
      <c r="P68" s="178">
        <f>RES_hhdet_in_tesh!P68/RES_summary!P$21</f>
        <v>15.912497127909178</v>
      </c>
      <c r="Q68" s="178">
        <f>RES_hhdet_in_tesh!Q68/RES_summary!Q$21</f>
        <v>15.15587719452509</v>
      </c>
    </row>
    <row r="69" spans="1:17" ht="12" customHeight="1" x14ac:dyDescent="0.25">
      <c r="A69" s="167" t="s">
        <v>160</v>
      </c>
      <c r="B69" s="132"/>
      <c r="C69" s="183">
        <f>RES_hhdet_in_tesh!C69/RES_summary!C$21</f>
        <v>16.899624076460196</v>
      </c>
      <c r="D69" s="183">
        <f>RES_hhdet_in_tesh!D69/RES_summary!D$21</f>
        <v>16.714436085872361</v>
      </c>
      <c r="E69" s="183">
        <f>RES_hhdet_in_tesh!E69/RES_summary!E$21</f>
        <v>16.624894060383454</v>
      </c>
      <c r="F69" s="183">
        <f>RES_hhdet_in_tesh!F69/RES_summary!F$21</f>
        <v>16.641852243052838</v>
      </c>
      <c r="G69" s="183">
        <f>RES_hhdet_in_tesh!G69/RES_summary!G$21</f>
        <v>0</v>
      </c>
      <c r="H69" s="183">
        <f>RES_hhdet_in_tesh!H69/RES_summary!H$21</f>
        <v>0</v>
      </c>
      <c r="I69" s="183">
        <f>RES_hhdet_in_tesh!I69/RES_summary!I$21</f>
        <v>15.160722222139563</v>
      </c>
      <c r="J69" s="183">
        <f>RES_hhdet_in_tesh!J69/RES_summary!J$21</f>
        <v>15.01530256621362</v>
      </c>
      <c r="K69" s="183">
        <f>RES_hhdet_in_tesh!K69/RES_summary!K$21</f>
        <v>0</v>
      </c>
      <c r="L69" s="183">
        <f>RES_hhdet_in_tesh!L69/RES_summary!L$21</f>
        <v>0</v>
      </c>
      <c r="M69" s="183">
        <f>RES_hhdet_in_tesh!M69/RES_summary!M$21</f>
        <v>14.900713824715741</v>
      </c>
      <c r="N69" s="183">
        <f>RES_hhdet_in_tesh!N69/RES_summary!N$21</f>
        <v>0</v>
      </c>
      <c r="O69" s="183">
        <f>RES_hhdet_in_tesh!O69/RES_summary!O$21</f>
        <v>0</v>
      </c>
      <c r="P69" s="183">
        <f>RES_hhdet_in_tesh!P69/RES_summary!P$21</f>
        <v>14.650410669140392</v>
      </c>
      <c r="Q69" s="183">
        <f>RES_hhdet_in_tesh!Q69/RES_summary!Q$21</f>
        <v>14.73374772363228</v>
      </c>
    </row>
    <row r="70" spans="1:17" ht="12" customHeight="1" x14ac:dyDescent="0.25">
      <c r="A70" s="167" t="s">
        <v>159</v>
      </c>
      <c r="B70" s="132"/>
      <c r="C70" s="183">
        <f>RES_hhdet_in_tesh!C70/RES_summary!C$21</f>
        <v>16.960262555295206</v>
      </c>
      <c r="D70" s="183">
        <f>RES_hhdet_in_tesh!D70/RES_summary!D$21</f>
        <v>16.864567999723917</v>
      </c>
      <c r="E70" s="183">
        <f>RES_hhdet_in_tesh!E70/RES_summary!E$21</f>
        <v>16.840276686997569</v>
      </c>
      <c r="F70" s="183">
        <f>RES_hhdet_in_tesh!F70/RES_summary!F$21</f>
        <v>16.84527874713671</v>
      </c>
      <c r="G70" s="183">
        <f>RES_hhdet_in_tesh!G70/RES_summary!G$21</f>
        <v>16.672973955838923</v>
      </c>
      <c r="H70" s="183">
        <f>RES_hhdet_in_tesh!H70/RES_summary!H$21</f>
        <v>16.340319804558458</v>
      </c>
      <c r="I70" s="183">
        <f>RES_hhdet_in_tesh!I70/RES_summary!I$21</f>
        <v>15.783268964901096</v>
      </c>
      <c r="J70" s="183">
        <f>RES_hhdet_in_tesh!J70/RES_summary!J$21</f>
        <v>15.622080172635673</v>
      </c>
      <c r="K70" s="183">
        <f>RES_hhdet_in_tesh!K70/RES_summary!K$21</f>
        <v>15.785497019921507</v>
      </c>
      <c r="L70" s="183">
        <f>RES_hhdet_in_tesh!L70/RES_summary!L$21</f>
        <v>15.841222157388401</v>
      </c>
      <c r="M70" s="183">
        <f>RES_hhdet_in_tesh!M70/RES_summary!M$21</f>
        <v>15.435695921723541</v>
      </c>
      <c r="N70" s="183">
        <f>RES_hhdet_in_tesh!N70/RES_summary!N$21</f>
        <v>15.415185553212648</v>
      </c>
      <c r="O70" s="183">
        <f>RES_hhdet_in_tesh!O70/RES_summary!O$21</f>
        <v>15.316541432731027</v>
      </c>
      <c r="P70" s="183">
        <f>RES_hhdet_in_tesh!P70/RES_summary!P$21</f>
        <v>15.151456648622281</v>
      </c>
      <c r="Q70" s="183">
        <f>RES_hhdet_in_tesh!Q70/RES_summary!Q$21</f>
        <v>15.169637503488127</v>
      </c>
    </row>
    <row r="71" spans="1:17" ht="12" customHeight="1" x14ac:dyDescent="0.25">
      <c r="A71" s="166" t="s">
        <v>109</v>
      </c>
      <c r="B71" s="165"/>
      <c r="C71" s="182">
        <f>RES_hhdet_in_tesh!C71/RES_summary!C$21</f>
        <v>11.02993313979092</v>
      </c>
      <c r="D71" s="182">
        <f>RES_hhdet_in_tesh!D71/RES_summary!D$21</f>
        <v>10.919494467303663</v>
      </c>
      <c r="E71" s="182">
        <f>RES_hhdet_in_tesh!E71/RES_summary!E$21</f>
        <v>10.90926593690536</v>
      </c>
      <c r="F71" s="182">
        <f>RES_hhdet_in_tesh!F71/RES_summary!F$21</f>
        <v>10.951740867053482</v>
      </c>
      <c r="G71" s="182">
        <f>RES_hhdet_in_tesh!G71/RES_summary!G$21</f>
        <v>10.779413013178033</v>
      </c>
      <c r="H71" s="182">
        <f>RES_hhdet_in_tesh!H71/RES_summary!H$21</f>
        <v>10.55458482243422</v>
      </c>
      <c r="I71" s="182">
        <f>RES_hhdet_in_tesh!I71/RES_summary!I$21</f>
        <v>10.074324926027389</v>
      </c>
      <c r="J71" s="182">
        <f>RES_hhdet_in_tesh!J71/RES_summary!J$21</f>
        <v>9.9782431600913846</v>
      </c>
      <c r="K71" s="182">
        <f>RES_hhdet_in_tesh!K71/RES_summary!K$21</f>
        <v>10.175999997724835</v>
      </c>
      <c r="L71" s="182">
        <f>RES_hhdet_in_tesh!L71/RES_summary!L$21</f>
        <v>10.217463912552308</v>
      </c>
      <c r="M71" s="182">
        <f>RES_hhdet_in_tesh!M71/RES_summary!M$21</f>
        <v>10.021442889101802</v>
      </c>
      <c r="N71" s="182">
        <f>RES_hhdet_in_tesh!N71/RES_summary!N$21</f>
        <v>9.9540954918584887</v>
      </c>
      <c r="O71" s="182">
        <f>RES_hhdet_in_tesh!O71/RES_summary!O$21</f>
        <v>9.7918852198420723</v>
      </c>
      <c r="P71" s="182">
        <f>RES_hhdet_in_tesh!P71/RES_summary!P$21</f>
        <v>9.8680775947775405</v>
      </c>
      <c r="Q71" s="182">
        <f>RES_hhdet_in_tesh!Q71/RES_summary!Q$21</f>
        <v>9.8279973055237217</v>
      </c>
    </row>
    <row r="72" spans="1:17" ht="12" customHeight="1" x14ac:dyDescent="0.25">
      <c r="A72" s="147" t="s">
        <v>59</v>
      </c>
      <c r="B72" s="164"/>
      <c r="C72" s="181">
        <f>RES_hhdet_in_tesh!C72/RES_summary!C$21</f>
        <v>5.9303294155042812</v>
      </c>
      <c r="D72" s="181">
        <f>RES_hhdet_in_tesh!D72/RES_summary!D$21</f>
        <v>5.9450735324202517</v>
      </c>
      <c r="E72" s="181">
        <f>RES_hhdet_in_tesh!E72/RES_summary!E$21</f>
        <v>5.9310107500922102</v>
      </c>
      <c r="F72" s="181">
        <f>RES_hhdet_in_tesh!F72/RES_summary!F$21</f>
        <v>5.8935378800832225</v>
      </c>
      <c r="G72" s="181">
        <f>RES_hhdet_in_tesh!G72/RES_summary!G$21</f>
        <v>5.8935609426608906</v>
      </c>
      <c r="H72" s="181">
        <f>RES_hhdet_in_tesh!H72/RES_summary!H$21</f>
        <v>5.7857349821242368</v>
      </c>
      <c r="I72" s="181">
        <f>RES_hhdet_in_tesh!I72/RES_summary!I$21</f>
        <v>5.7089440388737049</v>
      </c>
      <c r="J72" s="181">
        <f>RES_hhdet_in_tesh!J72/RES_summary!J$21</f>
        <v>5.6438370125442896</v>
      </c>
      <c r="K72" s="181">
        <f>RES_hhdet_in_tesh!K72/RES_summary!K$21</f>
        <v>5.609497022196674</v>
      </c>
      <c r="L72" s="181">
        <f>RES_hhdet_in_tesh!L72/RES_summary!L$21</f>
        <v>5.6237582448360932</v>
      </c>
      <c r="M72" s="181">
        <f>RES_hhdet_in_tesh!M72/RES_summary!M$21</f>
        <v>5.4142530326217413</v>
      </c>
      <c r="N72" s="181">
        <f>RES_hhdet_in_tesh!N72/RES_summary!N$21</f>
        <v>5.4610900613541604</v>
      </c>
      <c r="O72" s="181">
        <f>RES_hhdet_in_tesh!O72/RES_summary!O$21</f>
        <v>5.5246562128889574</v>
      </c>
      <c r="P72" s="181">
        <f>RES_hhdet_in_tesh!P72/RES_summary!P$21</f>
        <v>5.2833790538447412</v>
      </c>
      <c r="Q72" s="181">
        <f>RES_hhdet_in_tesh!Q72/RES_summary!Q$21</f>
        <v>5.3416401979644048</v>
      </c>
    </row>
    <row r="73" spans="1:17" ht="12" customHeight="1" x14ac:dyDescent="0.25">
      <c r="A73" s="163" t="s">
        <v>142</v>
      </c>
      <c r="B73" s="162"/>
      <c r="C73" s="180">
        <f>RES_hhdet_in_tesh!C73/RES_summary!C$21</f>
        <v>18.626401841175337</v>
      </c>
      <c r="D73" s="180">
        <f>RES_hhdet_in_tesh!D73/RES_summary!D$21</f>
        <v>18.582431873782788</v>
      </c>
      <c r="E73" s="180">
        <f>RES_hhdet_in_tesh!E73/RES_summary!E$21</f>
        <v>18.452720333784612</v>
      </c>
      <c r="F73" s="180">
        <f>RES_hhdet_in_tesh!F73/RES_summary!F$21</f>
        <v>17.802515225426763</v>
      </c>
      <c r="G73" s="180">
        <f>RES_hhdet_in_tesh!G73/RES_summary!G$21</f>
        <v>0</v>
      </c>
      <c r="H73" s="180">
        <f>RES_hhdet_in_tesh!H73/RES_summary!H$21</f>
        <v>17.37254967995257</v>
      </c>
      <c r="I73" s="180">
        <f>RES_hhdet_in_tesh!I73/RES_summary!I$21</f>
        <v>18.684740144011101</v>
      </c>
      <c r="J73" s="180">
        <f>RES_hhdet_in_tesh!J73/RES_summary!J$21</f>
        <v>17.479198362210965</v>
      </c>
      <c r="K73" s="180">
        <f>RES_hhdet_in_tesh!K73/RES_summary!K$21</f>
        <v>0</v>
      </c>
      <c r="L73" s="180">
        <f>RES_hhdet_in_tesh!L73/RES_summary!L$21</f>
        <v>17.522292104028732</v>
      </c>
      <c r="M73" s="180">
        <f>RES_hhdet_in_tesh!M73/RES_summary!M$21</f>
        <v>18.23667614106785</v>
      </c>
      <c r="N73" s="180">
        <f>RES_hhdet_in_tesh!N73/RES_summary!N$21</f>
        <v>18.148615334717267</v>
      </c>
      <c r="O73" s="180">
        <f>RES_hhdet_in_tesh!O73/RES_summary!O$21</f>
        <v>0</v>
      </c>
      <c r="P73" s="180">
        <f>RES_hhdet_in_tesh!P73/RES_summary!P$21</f>
        <v>19.048729241264404</v>
      </c>
      <c r="Q73" s="180">
        <f>RES_hhdet_in_tesh!Q73/RES_summary!Q$21</f>
        <v>18.371791473892905</v>
      </c>
    </row>
    <row r="74" spans="1:17" ht="12" customHeight="1" x14ac:dyDescent="0.25">
      <c r="A74" s="161" t="s">
        <v>141</v>
      </c>
      <c r="B74" s="160"/>
      <c r="C74" s="179">
        <f>RES_hhdet_in_tesh!C74/RES_summary!C$21</f>
        <v>18.037202667646429</v>
      </c>
      <c r="D74" s="179">
        <f>RES_hhdet_in_tesh!D74/RES_summary!D$21</f>
        <v>18.08128490326742</v>
      </c>
      <c r="E74" s="179">
        <f>RES_hhdet_in_tesh!E74/RES_summary!E$21</f>
        <v>17.976068313908538</v>
      </c>
      <c r="F74" s="179">
        <f>RES_hhdet_in_tesh!F74/RES_summary!F$21</f>
        <v>17.534560545443856</v>
      </c>
      <c r="G74" s="179">
        <f>RES_hhdet_in_tesh!G74/RES_summary!G$21</f>
        <v>17.748866323290031</v>
      </c>
      <c r="H74" s="179">
        <f>RES_hhdet_in_tesh!H74/RES_summary!H$21</f>
        <v>17.265434718155646</v>
      </c>
      <c r="I74" s="179">
        <f>RES_hhdet_in_tesh!I74/RES_summary!I$21</f>
        <v>18.062428283088458</v>
      </c>
      <c r="J74" s="179">
        <f>RES_hhdet_in_tesh!J74/RES_summary!J$21</f>
        <v>17.15453402847719</v>
      </c>
      <c r="K74" s="179">
        <f>RES_hhdet_in_tesh!K74/RES_summary!K$21</f>
        <v>0</v>
      </c>
      <c r="L74" s="179">
        <f>RES_hhdet_in_tesh!L74/RES_summary!L$21</f>
        <v>16.893861619562013</v>
      </c>
      <c r="M74" s="179">
        <f>RES_hhdet_in_tesh!M74/RES_summary!M$21</f>
        <v>17.339097973413022</v>
      </c>
      <c r="N74" s="179">
        <f>RES_hhdet_in_tesh!N74/RES_summary!N$21</f>
        <v>17.267535747622141</v>
      </c>
      <c r="O74" s="179">
        <f>RES_hhdet_in_tesh!O74/RES_summary!O$21</f>
        <v>0</v>
      </c>
      <c r="P74" s="179">
        <f>RES_hhdet_in_tesh!P74/RES_summary!P$21</f>
        <v>17.782787334508679</v>
      </c>
      <c r="Q74" s="179">
        <f>RES_hhdet_in_tesh!Q74/RES_summary!Q$21</f>
        <v>17.285946846089104</v>
      </c>
    </row>
    <row r="75" spans="1:17" ht="12" customHeight="1" x14ac:dyDescent="0.25">
      <c r="A75" s="148" t="s">
        <v>60</v>
      </c>
      <c r="B75" s="156"/>
      <c r="C75" s="177">
        <f>RES_hhdet_in_tesh!C75/RES_summary!C$21</f>
        <v>12.107161196763963</v>
      </c>
      <c r="D75" s="177">
        <f>RES_hhdet_in_tesh!D75/RES_summary!D$21</f>
        <v>12.135727872891392</v>
      </c>
      <c r="E75" s="177">
        <f>RES_hhdet_in_tesh!E75/RES_summary!E$21</f>
        <v>12.045150000206023</v>
      </c>
      <c r="F75" s="177">
        <f>RES_hhdet_in_tesh!F75/RES_summary!F$21</f>
        <v>11.640437145036227</v>
      </c>
      <c r="G75" s="177">
        <f>RES_hhdet_in_tesh!G75/RES_summary!G$21</f>
        <v>11.852771136070084</v>
      </c>
      <c r="H75" s="177">
        <f>RES_hhdet_in_tesh!H75/RES_summary!H$21</f>
        <v>11.476300458711131</v>
      </c>
      <c r="I75" s="177">
        <f>RES_hhdet_in_tesh!I75/RES_summary!I$21</f>
        <v>12.349835454388664</v>
      </c>
      <c r="J75" s="177">
        <f>RES_hhdet_in_tesh!J75/RES_summary!J$21</f>
        <v>11.506653601402187</v>
      </c>
      <c r="K75" s="177">
        <f>RES_hhdet_in_tesh!K75/RES_summary!K$21</f>
        <v>0</v>
      </c>
      <c r="L75" s="177">
        <f>RES_hhdet_in_tesh!L75/RES_summary!L$21</f>
        <v>11.264172797040548</v>
      </c>
      <c r="M75" s="177">
        <f>RES_hhdet_in_tesh!M75/RES_summary!M$21</f>
        <v>11.919837303008464</v>
      </c>
      <c r="N75" s="177">
        <f>RES_hhdet_in_tesh!N75/RES_summary!N$21</f>
        <v>11.802154505844305</v>
      </c>
      <c r="O75" s="177">
        <f>RES_hhdet_in_tesh!O75/RES_summary!O$21</f>
        <v>0</v>
      </c>
      <c r="P75" s="177">
        <f>RES_hhdet_in_tesh!P75/RES_summary!P$21</f>
        <v>12.496551832599303</v>
      </c>
      <c r="Q75" s="177">
        <f>RES_hhdet_in_tesh!Q75/RES_summary!Q$21</f>
        <v>11.941664458030722</v>
      </c>
    </row>
    <row r="76" spans="1:17" ht="12" customHeight="1" x14ac:dyDescent="0.25">
      <c r="A76" s="148" t="s">
        <v>59</v>
      </c>
      <c r="B76" s="156"/>
      <c r="C76" s="177">
        <f>RES_hhdet_in_tesh!C76/RES_summary!C$21</f>
        <v>5.9300414708824629</v>
      </c>
      <c r="D76" s="177">
        <f>RES_hhdet_in_tesh!D76/RES_summary!D$21</f>
        <v>5.9455570303760243</v>
      </c>
      <c r="E76" s="177">
        <f>RES_hhdet_in_tesh!E76/RES_summary!E$21</f>
        <v>5.9309183137025139</v>
      </c>
      <c r="F76" s="177">
        <f>RES_hhdet_in_tesh!F76/RES_summary!F$21</f>
        <v>5.8941234004076302</v>
      </c>
      <c r="G76" s="177">
        <f>RES_hhdet_in_tesh!G76/RES_summary!G$21</f>
        <v>5.8960951872199461</v>
      </c>
      <c r="H76" s="177">
        <f>RES_hhdet_in_tesh!H76/RES_summary!H$21</f>
        <v>5.7891342594445172</v>
      </c>
      <c r="I76" s="177">
        <f>RES_hhdet_in_tesh!I76/RES_summary!I$21</f>
        <v>5.7125928286997887</v>
      </c>
      <c r="J76" s="177">
        <f>RES_hhdet_in_tesh!J76/RES_summary!J$21</f>
        <v>5.6478804270750009</v>
      </c>
      <c r="K76" s="177">
        <f>RES_hhdet_in_tesh!K76/RES_summary!K$21</f>
        <v>0</v>
      </c>
      <c r="L76" s="177">
        <f>RES_hhdet_in_tesh!L76/RES_summary!L$21</f>
        <v>5.6296888225214641</v>
      </c>
      <c r="M76" s="177">
        <f>RES_hhdet_in_tesh!M76/RES_summary!M$21</f>
        <v>5.4192606704045616</v>
      </c>
      <c r="N76" s="177">
        <f>RES_hhdet_in_tesh!N76/RES_summary!N$21</f>
        <v>5.4653812417778376</v>
      </c>
      <c r="O76" s="177">
        <f>RES_hhdet_in_tesh!O76/RES_summary!O$21</f>
        <v>0</v>
      </c>
      <c r="P76" s="177">
        <f>RES_hhdet_in_tesh!P76/RES_summary!P$21</f>
        <v>5.2862355019093741</v>
      </c>
      <c r="Q76" s="177">
        <f>RES_hhdet_in_tesh!Q76/RES_summary!Q$21</f>
        <v>5.3442823880583816</v>
      </c>
    </row>
    <row r="77" spans="1:17" ht="12" customHeight="1" x14ac:dyDescent="0.25">
      <c r="A77" s="158" t="s">
        <v>62</v>
      </c>
      <c r="B77" s="157"/>
      <c r="C77" s="178">
        <f>RES_hhdet_in_tesh!C77/RES_summary!C$21</f>
        <v>6.0687709490965833</v>
      </c>
      <c r="D77" s="178">
        <f>RES_hhdet_in_tesh!D77/RES_summary!D$21</f>
        <v>6.2272584352599596</v>
      </c>
      <c r="E77" s="178">
        <f>RES_hhdet_in_tesh!E77/RES_summary!E$21</f>
        <v>6.1335673602629806</v>
      </c>
      <c r="F77" s="178">
        <f>RES_hhdet_in_tesh!F77/RES_summary!F$21</f>
        <v>6.0975059233356417</v>
      </c>
      <c r="G77" s="178">
        <f>RES_hhdet_in_tesh!G77/RES_summary!G$21</f>
        <v>6.1067708922789183</v>
      </c>
      <c r="H77" s="178">
        <f>RES_hhdet_in_tesh!H77/RES_summary!H$21</f>
        <v>5.9694044770438168</v>
      </c>
      <c r="I77" s="178">
        <f>RES_hhdet_in_tesh!I77/RES_summary!I$21</f>
        <v>5.8430717817826956</v>
      </c>
      <c r="J77" s="178">
        <f>RES_hhdet_in_tesh!J77/RES_summary!J$21</f>
        <v>5.8123813061278335</v>
      </c>
      <c r="K77" s="178">
        <f>RES_hhdet_in_tesh!K77/RES_summary!K$21</f>
        <v>5.8200400963569381</v>
      </c>
      <c r="L77" s="178">
        <f>RES_hhdet_in_tesh!L77/RES_summary!L$21</f>
        <v>5.8142796818440123</v>
      </c>
      <c r="M77" s="178">
        <f>RES_hhdet_in_tesh!M77/RES_summary!M$21</f>
        <v>5.6449394434700109</v>
      </c>
      <c r="N77" s="178">
        <f>RES_hhdet_in_tesh!N77/RES_summary!N$21</f>
        <v>5.5769276424413681</v>
      </c>
      <c r="O77" s="178">
        <f>RES_hhdet_in_tesh!O77/RES_summary!O$21</f>
        <v>5.5602113077722093</v>
      </c>
      <c r="P77" s="178">
        <f>RES_hhdet_in_tesh!P77/RES_summary!P$21</f>
        <v>5.602985710805422</v>
      </c>
      <c r="Q77" s="178">
        <f>RES_hhdet_in_tesh!Q77/RES_summary!Q$21</f>
        <v>5.4371349135743792</v>
      </c>
    </row>
    <row r="78" spans="1:17" ht="12" customHeight="1" x14ac:dyDescent="0.25">
      <c r="A78" s="23" t="s">
        <v>109</v>
      </c>
      <c r="B78" s="156"/>
      <c r="C78" s="177">
        <f>RES_hhdet_in_tesh!C78/RES_summary!C$21</f>
        <v>6.0361612250596153</v>
      </c>
      <c r="D78" s="177">
        <f>RES_hhdet_in_tesh!D78/RES_summary!D$21</f>
        <v>6.0687303506678445</v>
      </c>
      <c r="E78" s="177">
        <f>RES_hhdet_in_tesh!E78/RES_summary!E$21</f>
        <v>6.1335673602629806</v>
      </c>
      <c r="F78" s="177">
        <f>RES_hhdet_in_tesh!F78/RES_summary!F$21</f>
        <v>6.0975059233356417</v>
      </c>
      <c r="G78" s="177">
        <f>RES_hhdet_in_tesh!G78/RES_summary!G$21</f>
        <v>6.0066032160468295</v>
      </c>
      <c r="H78" s="177">
        <f>RES_hhdet_in_tesh!H78/RES_summary!H$21</f>
        <v>5.95960369339008</v>
      </c>
      <c r="I78" s="177">
        <f>RES_hhdet_in_tesh!I78/RES_summary!I$21</f>
        <v>5.7776351789415363</v>
      </c>
      <c r="J78" s="177">
        <f>RES_hhdet_in_tesh!J78/RES_summary!J$21</f>
        <v>5.7881378382666435</v>
      </c>
      <c r="K78" s="177">
        <f>RES_hhdet_in_tesh!K78/RES_summary!K$21</f>
        <v>5.8200400963569381</v>
      </c>
      <c r="L78" s="177">
        <f>RES_hhdet_in_tesh!L78/RES_summary!L$21</f>
        <v>5.80283721312518</v>
      </c>
      <c r="M78" s="177">
        <f>RES_hhdet_in_tesh!M78/RES_summary!M$21</f>
        <v>5.5806706744666243</v>
      </c>
      <c r="N78" s="177">
        <f>RES_hhdet_in_tesh!N78/RES_summary!N$21</f>
        <v>5.5769276424413681</v>
      </c>
      <c r="O78" s="177">
        <f>RES_hhdet_in_tesh!O78/RES_summary!O$21</f>
        <v>5.5602113077722093</v>
      </c>
      <c r="P78" s="177">
        <f>RES_hhdet_in_tesh!P78/RES_summary!P$21</f>
        <v>5.5034070062403426</v>
      </c>
      <c r="Q78" s="177">
        <f>RES_hhdet_in_tesh!Q78/RES_summary!Q$21</f>
        <v>5.4371349135743792</v>
      </c>
    </row>
    <row r="79" spans="1:17" ht="12" customHeight="1" x14ac:dyDescent="0.25">
      <c r="A79" s="29" t="s">
        <v>140</v>
      </c>
      <c r="B79" s="57"/>
      <c r="C79" s="176">
        <f>RES_hhdet_in_tesh!C79/RES_summary!C$21</f>
        <v>6.5513337365178064</v>
      </c>
      <c r="D79" s="176">
        <f>RES_hhdet_in_tesh!D79/RES_summary!D$21</f>
        <v>6.6406120676142324</v>
      </c>
      <c r="E79" s="176">
        <f>RES_hhdet_in_tesh!E79/RES_summary!E$21</f>
        <v>0</v>
      </c>
      <c r="F79" s="176">
        <f>RES_hhdet_in_tesh!F79/RES_summary!F$21</f>
        <v>0</v>
      </c>
      <c r="G79" s="176">
        <f>RES_hhdet_in_tesh!G79/RES_summary!G$21</f>
        <v>6.3606199992087324</v>
      </c>
      <c r="H79" s="176">
        <f>RES_hhdet_in_tesh!H79/RES_summary!H$21</f>
        <v>6.2370851308051654</v>
      </c>
      <c r="I79" s="176">
        <f>RES_hhdet_in_tesh!I79/RES_summary!I$21</f>
        <v>6.3766050506723104</v>
      </c>
      <c r="J79" s="176">
        <f>RES_hhdet_in_tesh!J79/RES_summary!J$21</f>
        <v>6.1720225248613287</v>
      </c>
      <c r="K79" s="176">
        <f>RES_hhdet_in_tesh!K79/RES_summary!K$21</f>
        <v>0</v>
      </c>
      <c r="L79" s="176">
        <f>RES_hhdet_in_tesh!L79/RES_summary!L$21</f>
        <v>6.1088239542356426</v>
      </c>
      <c r="M79" s="176">
        <f>RES_hhdet_in_tesh!M79/RES_summary!M$21</f>
        <v>6.1827846210202626</v>
      </c>
      <c r="N79" s="176">
        <f>RES_hhdet_in_tesh!N79/RES_summary!N$21</f>
        <v>0</v>
      </c>
      <c r="O79" s="176">
        <f>RES_hhdet_in_tesh!O79/RES_summary!O$21</f>
        <v>0</v>
      </c>
      <c r="P79" s="176">
        <f>RES_hhdet_in_tesh!P79/RES_summary!P$21</f>
        <v>6.4954736473028198</v>
      </c>
      <c r="Q79" s="176">
        <f>RES_hhdet_in_tesh!Q79/RES_summary!Q$21</f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84">
        <f>RES_hhdet_in_tesh!C81/RES_summary!C$21</f>
        <v>147.07195325678293</v>
      </c>
      <c r="D81" s="184">
        <f>RES_hhdet_in_tesh!D81/RES_summary!D$21</f>
        <v>140.05026501404748</v>
      </c>
      <c r="E81" s="184">
        <f>RES_hhdet_in_tesh!E81/RES_summary!E$21</f>
        <v>139.13865237428405</v>
      </c>
      <c r="F81" s="184">
        <f>RES_hhdet_in_tesh!F81/RES_summary!F$21</f>
        <v>129.11157448064381</v>
      </c>
      <c r="G81" s="184">
        <f>RES_hhdet_in_tesh!G81/RES_summary!G$21</f>
        <v>134.04166770126182</v>
      </c>
      <c r="H81" s="184">
        <f>RES_hhdet_in_tesh!H81/RES_summary!H$21</f>
        <v>125.54342456399827</v>
      </c>
      <c r="I81" s="184">
        <f>RES_hhdet_in_tesh!I81/RES_summary!I$21</f>
        <v>123.56222969223832</v>
      </c>
      <c r="J81" s="184">
        <f>RES_hhdet_in_tesh!J81/RES_summary!J$21</f>
        <v>124.88378469964073</v>
      </c>
      <c r="K81" s="184">
        <f>RES_hhdet_in_tesh!K81/RES_summary!K$21</f>
        <v>122.69141368599783</v>
      </c>
      <c r="L81" s="184">
        <f>RES_hhdet_in_tesh!L81/RES_summary!L$21</f>
        <v>132.27506611685399</v>
      </c>
      <c r="M81" s="184">
        <f>RES_hhdet_in_tesh!M81/RES_summary!M$21</f>
        <v>123.40609760671403</v>
      </c>
      <c r="N81" s="184">
        <f>RES_hhdet_in_tesh!N81/RES_summary!N$21</f>
        <v>127.05474057974737</v>
      </c>
      <c r="O81" s="184">
        <f>RES_hhdet_in_tesh!O81/RES_summary!O$21</f>
        <v>135.22943980468807</v>
      </c>
      <c r="P81" s="184">
        <f>RES_hhdet_in_tesh!P81/RES_summary!P$21</f>
        <v>117.69460401456341</v>
      </c>
      <c r="Q81" s="184">
        <f>RES_hhdet_in_tesh!Q81/RES_summary!Q$21</f>
        <v>122.8925821886764</v>
      </c>
    </row>
    <row r="82" spans="1:17" ht="12.95" customHeight="1" x14ac:dyDescent="0.25">
      <c r="A82" s="158" t="s">
        <v>65</v>
      </c>
      <c r="B82" s="157"/>
      <c r="C82" s="178">
        <f>RES_hhdet_in_tesh!C82/RES_summary!C$21</f>
        <v>109.34801808139891</v>
      </c>
      <c r="D82" s="178">
        <f>RES_hhdet_in_tesh!D82/RES_summary!D$21</f>
        <v>102.21620133583517</v>
      </c>
      <c r="E82" s="178">
        <f>RES_hhdet_in_tesh!E82/RES_summary!E$21</f>
        <v>101.36201263544443</v>
      </c>
      <c r="F82" s="178">
        <f>RES_hhdet_in_tesh!F82/RES_summary!F$21</f>
        <v>91.76412117409032</v>
      </c>
      <c r="G82" s="178">
        <f>RES_hhdet_in_tesh!G82/RES_summary!G$21</f>
        <v>96.875006107935519</v>
      </c>
      <c r="H82" s="178">
        <f>RES_hhdet_in_tesh!H82/RES_summary!H$21</f>
        <v>88.761228756215147</v>
      </c>
      <c r="I82" s="178">
        <f>RES_hhdet_in_tesh!I82/RES_summary!I$21</f>
        <v>85.743925717259913</v>
      </c>
      <c r="J82" s="178">
        <f>RES_hhdet_in_tesh!J82/RES_summary!J$21</f>
        <v>87.164737175835157</v>
      </c>
      <c r="K82" s="178">
        <f>RES_hhdet_in_tesh!K82/RES_summary!K$21</f>
        <v>84.363878088240355</v>
      </c>
      <c r="L82" s="178">
        <f>RES_hhdet_in_tesh!L82/RES_summary!L$21</f>
        <v>94.612800997721777</v>
      </c>
      <c r="M82" s="178">
        <f>RES_hhdet_in_tesh!M82/RES_summary!M$21</f>
        <v>85.627356866726842</v>
      </c>
      <c r="N82" s="178">
        <f>RES_hhdet_in_tesh!N82/RES_summary!N$21</f>
        <v>89.104226083140219</v>
      </c>
      <c r="O82" s="178">
        <f>RES_hhdet_in_tesh!O82/RES_summary!O$21</f>
        <v>98.200955991856304</v>
      </c>
      <c r="P82" s="178">
        <f>RES_hhdet_in_tesh!P82/RES_summary!P$21</f>
        <v>79.630006312273437</v>
      </c>
      <c r="Q82" s="178">
        <f>RES_hhdet_in_tesh!Q82/RES_summary!Q$21</f>
        <v>84.939092788504936</v>
      </c>
    </row>
    <row r="83" spans="1:17" ht="12" customHeight="1" x14ac:dyDescent="0.25">
      <c r="A83" s="23" t="s">
        <v>157</v>
      </c>
      <c r="B83" s="156"/>
      <c r="C83" s="177">
        <f>RES_hhdet_in_tesh!C83/RES_summary!C$21</f>
        <v>108.22462394793779</v>
      </c>
      <c r="D83" s="177">
        <f>RES_hhdet_in_tesh!D83/RES_summary!D$21</f>
        <v>101.03074745345047</v>
      </c>
      <c r="E83" s="177">
        <f>RES_hhdet_in_tesh!E83/RES_summary!E$21</f>
        <v>100.1861870444787</v>
      </c>
      <c r="F83" s="177">
        <f>RES_hhdet_in_tesh!F83/RES_summary!F$21</f>
        <v>90.894683957122055</v>
      </c>
      <c r="G83" s="177">
        <f>RES_hhdet_in_tesh!G83/RES_summary!G$21</f>
        <v>95.980363185639021</v>
      </c>
      <c r="H83" s="177">
        <f>RES_hhdet_in_tesh!H83/RES_summary!H$21</f>
        <v>88.111831946852519</v>
      </c>
      <c r="I83" s="177">
        <f>RES_hhdet_in_tesh!I83/RES_summary!I$21</f>
        <v>84.559978789730437</v>
      </c>
      <c r="J83" s="177">
        <f>RES_hhdet_in_tesh!J83/RES_summary!J$21</f>
        <v>86.337228906397826</v>
      </c>
      <c r="K83" s="177">
        <f>RES_hhdet_in_tesh!K83/RES_summary!K$21</f>
        <v>83.456610741649754</v>
      </c>
      <c r="L83" s="177">
        <f>RES_hhdet_in_tesh!L83/RES_summary!L$21</f>
        <v>93.710905671897265</v>
      </c>
      <c r="M83" s="177">
        <f>RES_hhdet_in_tesh!M83/RES_summary!M$21</f>
        <v>84.674734480368201</v>
      </c>
      <c r="N83" s="177">
        <f>RES_hhdet_in_tesh!N83/RES_summary!N$21</f>
        <v>88.011135131821192</v>
      </c>
      <c r="O83" s="177">
        <f>RES_hhdet_in_tesh!O83/RES_summary!O$21</f>
        <v>97.625146976048086</v>
      </c>
      <c r="P83" s="177">
        <f>RES_hhdet_in_tesh!P83/RES_summary!P$21</f>
        <v>78.37441087444121</v>
      </c>
      <c r="Q83" s="177">
        <f>RES_hhdet_in_tesh!Q83/RES_summary!Q$21</f>
        <v>83.989438662167004</v>
      </c>
    </row>
    <row r="84" spans="1:17" ht="12" customHeight="1" x14ac:dyDescent="0.25">
      <c r="A84" s="23" t="s">
        <v>60</v>
      </c>
      <c r="B84" s="156"/>
      <c r="C84" s="177">
        <f>RES_hhdet_in_tesh!C84/RES_summary!C$21</f>
        <v>1.1233941334611206</v>
      </c>
      <c r="D84" s="177">
        <f>RES_hhdet_in_tesh!D84/RES_summary!D$21</f>
        <v>1.1854538823847085</v>
      </c>
      <c r="E84" s="177">
        <f>RES_hhdet_in_tesh!E84/RES_summary!E$21</f>
        <v>1.1758255909657327</v>
      </c>
      <c r="F84" s="177">
        <f>RES_hhdet_in_tesh!F84/RES_summary!F$21</f>
        <v>0.86943721696827281</v>
      </c>
      <c r="G84" s="177">
        <f>RES_hhdet_in_tesh!G84/RES_summary!G$21</f>
        <v>0.89464292229649711</v>
      </c>
      <c r="H84" s="177">
        <f>RES_hhdet_in_tesh!H84/RES_summary!H$21</f>
        <v>0.64939680936262389</v>
      </c>
      <c r="I84" s="177">
        <f>RES_hhdet_in_tesh!I84/RES_summary!I$21</f>
        <v>1.1839469275294756</v>
      </c>
      <c r="J84" s="177">
        <f>RES_hhdet_in_tesh!J84/RES_summary!J$21</f>
        <v>0.82750826943733824</v>
      </c>
      <c r="K84" s="177">
        <f>RES_hhdet_in_tesh!K84/RES_summary!K$21</f>
        <v>0.90726734659059161</v>
      </c>
      <c r="L84" s="177">
        <f>RES_hhdet_in_tesh!L84/RES_summary!L$21</f>
        <v>0.90189532582450771</v>
      </c>
      <c r="M84" s="177">
        <f>RES_hhdet_in_tesh!M84/RES_summary!M$21</f>
        <v>0.95262238635864549</v>
      </c>
      <c r="N84" s="177">
        <f>RES_hhdet_in_tesh!N84/RES_summary!N$21</f>
        <v>1.0930909513190272</v>
      </c>
      <c r="O84" s="177">
        <f>RES_hhdet_in_tesh!O84/RES_summary!O$21</f>
        <v>0.57580901580820842</v>
      </c>
      <c r="P84" s="177">
        <f>RES_hhdet_in_tesh!P84/RES_summary!P$21</f>
        <v>1.2555954378322358</v>
      </c>
      <c r="Q84" s="177">
        <f>RES_hhdet_in_tesh!Q84/RES_summary!Q$21</f>
        <v>0.94965412633794843</v>
      </c>
    </row>
    <row r="85" spans="1:17" ht="12.95" customHeight="1" x14ac:dyDescent="0.25">
      <c r="A85" s="158" t="s">
        <v>112</v>
      </c>
      <c r="B85" s="157"/>
      <c r="C85" s="178">
        <f>RES_hhdet_in_tesh!C85/RES_summary!C$21</f>
        <v>13.592913732622593</v>
      </c>
      <c r="D85" s="178">
        <f>RES_hhdet_in_tesh!D85/RES_summary!D$21</f>
        <v>13.441384772629117</v>
      </c>
      <c r="E85" s="178">
        <f>RES_hhdet_in_tesh!E85/RES_summary!E$21</f>
        <v>13.420452485194957</v>
      </c>
      <c r="F85" s="178">
        <f>RES_hhdet_in_tesh!F85/RES_summary!F$21</f>
        <v>13.381582777576282</v>
      </c>
      <c r="G85" s="178">
        <f>RES_hhdet_in_tesh!G85/RES_summary!G$21</f>
        <v>13.512138875509637</v>
      </c>
      <c r="H85" s="178">
        <f>RES_hhdet_in_tesh!H85/RES_summary!H$21</f>
        <v>13.390631001474469</v>
      </c>
      <c r="I85" s="178">
        <f>RES_hhdet_in_tesh!I85/RES_summary!I$21</f>
        <v>14.071859661595283</v>
      </c>
      <c r="J85" s="178">
        <f>RES_hhdet_in_tesh!J85/RES_summary!J$21</f>
        <v>14.768427223790344</v>
      </c>
      <c r="K85" s="178">
        <f>RES_hhdet_in_tesh!K85/RES_summary!K$21</f>
        <v>15.147006813640491</v>
      </c>
      <c r="L85" s="178">
        <f>RES_hhdet_in_tesh!L85/RES_summary!L$21</f>
        <v>14.964537099229231</v>
      </c>
      <c r="M85" s="178">
        <f>RES_hhdet_in_tesh!M85/RES_summary!M$21</f>
        <v>14.909413723515385</v>
      </c>
      <c r="N85" s="178">
        <f>RES_hhdet_in_tesh!N85/RES_summary!N$21</f>
        <v>14.78679030937327</v>
      </c>
      <c r="O85" s="178">
        <f>RES_hhdet_in_tesh!O85/RES_summary!O$21</f>
        <v>15.010446365369022</v>
      </c>
      <c r="P85" s="178">
        <f>RES_hhdet_in_tesh!P85/RES_summary!P$21</f>
        <v>14.959209346198641</v>
      </c>
      <c r="Q85" s="178">
        <f>RES_hhdet_in_tesh!Q85/RES_summary!Q$21</f>
        <v>15.329427080941205</v>
      </c>
    </row>
    <row r="86" spans="1:17" ht="12" customHeight="1" x14ac:dyDescent="0.25">
      <c r="A86" s="23" t="s">
        <v>60</v>
      </c>
      <c r="B86" s="156"/>
      <c r="C86" s="177">
        <f>RES_hhdet_in_tesh!C86/RES_summary!C$21</f>
        <v>13.592913732622593</v>
      </c>
      <c r="D86" s="177">
        <f>RES_hhdet_in_tesh!D86/RES_summary!D$21</f>
        <v>13.441384772629117</v>
      </c>
      <c r="E86" s="177">
        <f>RES_hhdet_in_tesh!E86/RES_summary!E$21</f>
        <v>13.420452485194957</v>
      </c>
      <c r="F86" s="177">
        <f>RES_hhdet_in_tesh!F86/RES_summary!F$21</f>
        <v>13.381582777576282</v>
      </c>
      <c r="G86" s="177">
        <f>RES_hhdet_in_tesh!G86/RES_summary!G$21</f>
        <v>13.512138875509637</v>
      </c>
      <c r="H86" s="177">
        <f>RES_hhdet_in_tesh!H86/RES_summary!H$21</f>
        <v>13.390631001474469</v>
      </c>
      <c r="I86" s="177">
        <f>RES_hhdet_in_tesh!I86/RES_summary!I$21</f>
        <v>14.071859661595283</v>
      </c>
      <c r="J86" s="177">
        <f>RES_hhdet_in_tesh!J86/RES_summary!J$21</f>
        <v>14.768427223790344</v>
      </c>
      <c r="K86" s="177">
        <f>RES_hhdet_in_tesh!K86/RES_summary!K$21</f>
        <v>15.147006813640491</v>
      </c>
      <c r="L86" s="177">
        <f>RES_hhdet_in_tesh!L86/RES_summary!L$21</f>
        <v>14.964537099229231</v>
      </c>
      <c r="M86" s="177">
        <f>RES_hhdet_in_tesh!M86/RES_summary!M$21</f>
        <v>14.909413723515385</v>
      </c>
      <c r="N86" s="177">
        <f>RES_hhdet_in_tesh!N86/RES_summary!N$21</f>
        <v>14.78679030937327</v>
      </c>
      <c r="O86" s="177">
        <f>RES_hhdet_in_tesh!O86/RES_summary!O$21</f>
        <v>15.010446365369022</v>
      </c>
      <c r="P86" s="177">
        <f>RES_hhdet_in_tesh!P86/RES_summary!P$21</f>
        <v>14.959209346198641</v>
      </c>
      <c r="Q86" s="177">
        <f>RES_hhdet_in_tesh!Q86/RES_summary!Q$21</f>
        <v>15.329427080941205</v>
      </c>
    </row>
    <row r="87" spans="1:17" ht="12" customHeight="1" x14ac:dyDescent="0.25">
      <c r="A87" s="158" t="s">
        <v>63</v>
      </c>
      <c r="B87" s="157"/>
      <c r="C87" s="178">
        <f>RES_hhdet_in_tesh!C87/RES_summary!C$21</f>
        <v>17.592716000738573</v>
      </c>
      <c r="D87" s="178">
        <f>RES_hhdet_in_tesh!D87/RES_summary!D$21</f>
        <v>17.807590753978623</v>
      </c>
      <c r="E87" s="178">
        <f>RES_hhdet_in_tesh!E87/RES_summary!E$21</f>
        <v>17.711807953432089</v>
      </c>
      <c r="F87" s="178">
        <f>RES_hhdet_in_tesh!F87/RES_summary!F$21</f>
        <v>17.480470653942437</v>
      </c>
      <c r="G87" s="178">
        <f>RES_hhdet_in_tesh!G87/RES_summary!G$21</f>
        <v>17.316113572187643</v>
      </c>
      <c r="H87" s="178">
        <f>RES_hhdet_in_tesh!H87/RES_summary!H$21</f>
        <v>17.158339273920898</v>
      </c>
      <c r="I87" s="178">
        <f>RES_hhdet_in_tesh!I87/RES_summary!I$21</f>
        <v>17.432091702867307</v>
      </c>
      <c r="J87" s="178">
        <f>RES_hhdet_in_tesh!J87/RES_summary!J$21</f>
        <v>16.789656519705844</v>
      </c>
      <c r="K87" s="178">
        <f>RES_hhdet_in_tesh!K87/RES_summary!K$21</f>
        <v>16.818179818215821</v>
      </c>
      <c r="L87" s="178">
        <f>RES_hhdet_in_tesh!L87/RES_summary!L$21</f>
        <v>16.634259764530981</v>
      </c>
      <c r="M87" s="178">
        <f>RES_hhdet_in_tesh!M87/RES_summary!M$21</f>
        <v>16.719774200093617</v>
      </c>
      <c r="N87" s="178">
        <f>RES_hhdet_in_tesh!N87/RES_summary!N$21</f>
        <v>16.721427584177274</v>
      </c>
      <c r="O87" s="178">
        <f>RES_hhdet_in_tesh!O87/RES_summary!O$21</f>
        <v>15.958136384324913</v>
      </c>
      <c r="P87" s="178">
        <f>RES_hhdet_in_tesh!P87/RES_summary!P$21</f>
        <v>16.667547902075555</v>
      </c>
      <c r="Q87" s="178">
        <f>RES_hhdet_in_tesh!Q87/RES_summary!Q$21</f>
        <v>16.445161494382248</v>
      </c>
    </row>
    <row r="88" spans="1:17" ht="12" customHeight="1" x14ac:dyDescent="0.25">
      <c r="A88" s="167" t="s">
        <v>156</v>
      </c>
      <c r="B88" s="132"/>
      <c r="C88" s="183">
        <f>RES_hhdet_in_tesh!C88/RES_summary!C$21</f>
        <v>16.935426626173449</v>
      </c>
      <c r="D88" s="183">
        <f>RES_hhdet_in_tesh!D88/RES_summary!D$21</f>
        <v>16.893065304129284</v>
      </c>
      <c r="E88" s="183">
        <f>RES_hhdet_in_tesh!E88/RES_summary!E$21</f>
        <v>16.757778310022008</v>
      </c>
      <c r="F88" s="183">
        <f>RES_hhdet_in_tesh!F88/RES_summary!F$21</f>
        <v>16.614106289801594</v>
      </c>
      <c r="G88" s="183">
        <f>RES_hhdet_in_tesh!G88/RES_summary!G$21</f>
        <v>0</v>
      </c>
      <c r="H88" s="183">
        <f>RES_hhdet_in_tesh!H88/RES_summary!H$21</f>
        <v>0</v>
      </c>
      <c r="I88" s="183">
        <f>RES_hhdet_in_tesh!I88/RES_summary!I$21</f>
        <v>15.980832092410697</v>
      </c>
      <c r="J88" s="183">
        <f>RES_hhdet_in_tesh!J88/RES_summary!J$21</f>
        <v>15.782588208615094</v>
      </c>
      <c r="K88" s="183">
        <f>RES_hhdet_in_tesh!K88/RES_summary!K$21</f>
        <v>0</v>
      </c>
      <c r="L88" s="183">
        <f>RES_hhdet_in_tesh!L88/RES_summary!L$21</f>
        <v>0</v>
      </c>
      <c r="M88" s="183">
        <f>RES_hhdet_in_tesh!M88/RES_summary!M$21</f>
        <v>0</v>
      </c>
      <c r="N88" s="183">
        <f>RES_hhdet_in_tesh!N88/RES_summary!N$21</f>
        <v>0</v>
      </c>
      <c r="O88" s="183">
        <f>RES_hhdet_in_tesh!O88/RES_summary!O$21</f>
        <v>0</v>
      </c>
      <c r="P88" s="183">
        <f>RES_hhdet_in_tesh!P88/RES_summary!P$21</f>
        <v>15.14495874363819</v>
      </c>
      <c r="Q88" s="183">
        <f>RES_hhdet_in_tesh!Q88/RES_summary!Q$21</f>
        <v>14.99804247612305</v>
      </c>
    </row>
    <row r="89" spans="1:17" ht="12" customHeight="1" x14ac:dyDescent="0.25">
      <c r="A89" s="167" t="s">
        <v>155</v>
      </c>
      <c r="B89" s="132"/>
      <c r="C89" s="183">
        <f>RES_hhdet_in_tesh!C89/RES_summary!C$21</f>
        <v>17.021938647842973</v>
      </c>
      <c r="D89" s="183">
        <f>RES_hhdet_in_tesh!D89/RES_summary!D$21</f>
        <v>17.038309442302406</v>
      </c>
      <c r="E89" s="183">
        <f>RES_hhdet_in_tesh!E89/RES_summary!E$21</f>
        <v>17.00077978037881</v>
      </c>
      <c r="F89" s="183">
        <f>RES_hhdet_in_tesh!F89/RES_summary!F$21</f>
        <v>16.949637541417879</v>
      </c>
      <c r="G89" s="183">
        <f>RES_hhdet_in_tesh!G89/RES_summary!G$21</f>
        <v>17.196635610869777</v>
      </c>
      <c r="H89" s="183">
        <f>RES_hhdet_in_tesh!H89/RES_summary!H$21</f>
        <v>16.899830532905771</v>
      </c>
      <c r="I89" s="183">
        <f>RES_hhdet_in_tesh!I89/RES_summary!I$21</f>
        <v>16.670257414992552</v>
      </c>
      <c r="J89" s="183">
        <f>RES_hhdet_in_tesh!J89/RES_summary!J$21</f>
        <v>16.479735392223144</v>
      </c>
      <c r="K89" s="183">
        <f>RES_hhdet_in_tesh!K89/RES_summary!K$21</f>
        <v>16.388281723064615</v>
      </c>
      <c r="L89" s="183">
        <f>RES_hhdet_in_tesh!L89/RES_summary!L$21</f>
        <v>16.173853769767927</v>
      </c>
      <c r="M89" s="183">
        <f>RES_hhdet_in_tesh!M89/RES_summary!M$21</f>
        <v>16.111234463491794</v>
      </c>
      <c r="N89" s="183">
        <f>RES_hhdet_in_tesh!N89/RES_summary!N$21</f>
        <v>16.00149871398218</v>
      </c>
      <c r="O89" s="183">
        <f>RES_hhdet_in_tesh!O89/RES_summary!O$21</f>
        <v>15.818754761395152</v>
      </c>
      <c r="P89" s="183">
        <f>RES_hhdet_in_tesh!P89/RES_summary!P$21</f>
        <v>15.67388061049969</v>
      </c>
      <c r="Q89" s="183">
        <f>RES_hhdet_in_tesh!Q89/RES_summary!Q$21</f>
        <v>15.501433167410504</v>
      </c>
    </row>
    <row r="90" spans="1:17" ht="12" customHeight="1" x14ac:dyDescent="0.25">
      <c r="A90" s="166" t="s">
        <v>55</v>
      </c>
      <c r="B90" s="165"/>
      <c r="C90" s="182">
        <f>RES_hhdet_in_tesh!C90/RES_summary!C$21</f>
        <v>11.091782448161464</v>
      </c>
      <c r="D90" s="182">
        <f>RES_hhdet_in_tesh!D90/RES_summary!D$21</f>
        <v>11.093402158928697</v>
      </c>
      <c r="E90" s="182">
        <f>RES_hhdet_in_tesh!E90/RES_summary!E$21</f>
        <v>11.07029653590433</v>
      </c>
      <c r="F90" s="182">
        <f>RES_hhdet_in_tesh!F90/RES_summary!F$21</f>
        <v>11.056224168818552</v>
      </c>
      <c r="G90" s="182">
        <f>RES_hhdet_in_tesh!G90/RES_summary!G$21</f>
        <v>11.301807499986444</v>
      </c>
      <c r="H90" s="182">
        <f>RES_hhdet_in_tesh!H90/RES_summary!H$21</f>
        <v>11.112633106241024</v>
      </c>
      <c r="I90" s="182">
        <f>RES_hhdet_in_tesh!I90/RES_summary!I$21</f>
        <v>10.959935190881541</v>
      </c>
      <c r="J90" s="182">
        <f>RES_hhdet_in_tesh!J90/RES_summary!J$21</f>
        <v>10.834518125914293</v>
      </c>
      <c r="K90" s="182">
        <f>RES_hhdet_in_tesh!K90/RES_summary!K$21</f>
        <v>10.777655491297683</v>
      </c>
      <c r="L90" s="182">
        <f>RES_hhdet_in_tesh!L90/RES_summary!L$21</f>
        <v>10.549343578325718</v>
      </c>
      <c r="M90" s="182">
        <f>RES_hhdet_in_tesh!M90/RES_summary!M$21</f>
        <v>10.696067788419384</v>
      </c>
      <c r="N90" s="182">
        <f>RES_hhdet_in_tesh!N90/RES_summary!N$21</f>
        <v>10.539691901477527</v>
      </c>
      <c r="O90" s="182">
        <f>RES_hhdet_in_tesh!O90/RES_summary!O$21</f>
        <v>10.29344170819974</v>
      </c>
      <c r="P90" s="182">
        <f>RES_hhdet_in_tesh!P90/RES_summary!P$21</f>
        <v>10.389830360567219</v>
      </c>
      <c r="Q90" s="182">
        <f>RES_hhdet_in_tesh!Q90/RES_summary!Q$21</f>
        <v>10.159297956777332</v>
      </c>
    </row>
    <row r="91" spans="1:17" ht="12" customHeight="1" x14ac:dyDescent="0.25">
      <c r="A91" s="147" t="s">
        <v>59</v>
      </c>
      <c r="B91" s="164"/>
      <c r="C91" s="181">
        <f>RES_hhdet_in_tesh!C91/RES_summary!C$21</f>
        <v>5.9301561996815044</v>
      </c>
      <c r="D91" s="181">
        <f>RES_hhdet_in_tesh!D91/RES_summary!D$21</f>
        <v>5.9449072833737118</v>
      </c>
      <c r="E91" s="181">
        <f>RES_hhdet_in_tesh!E91/RES_summary!E$21</f>
        <v>5.9304832444744813</v>
      </c>
      <c r="F91" s="181">
        <f>RES_hhdet_in_tesh!F91/RES_summary!F$21</f>
        <v>5.893413372599329</v>
      </c>
      <c r="G91" s="181">
        <f>RES_hhdet_in_tesh!G91/RES_summary!G$21</f>
        <v>5.8948281108833314</v>
      </c>
      <c r="H91" s="181">
        <f>RES_hhdet_in_tesh!H91/RES_summary!H$21</f>
        <v>5.7871974266647461</v>
      </c>
      <c r="I91" s="181">
        <f>RES_hhdet_in_tesh!I91/RES_summary!I$21</f>
        <v>5.7103222241110103</v>
      </c>
      <c r="J91" s="181">
        <f>RES_hhdet_in_tesh!J91/RES_summary!J$21</f>
        <v>5.645217266308852</v>
      </c>
      <c r="K91" s="181">
        <f>RES_hhdet_in_tesh!K91/RES_summary!K$21</f>
        <v>5.6106262317669291</v>
      </c>
      <c r="L91" s="181">
        <f>RES_hhdet_in_tesh!L91/RES_summary!L$21</f>
        <v>5.6245101914422069</v>
      </c>
      <c r="M91" s="181">
        <f>RES_hhdet_in_tesh!M91/RES_summary!M$21</f>
        <v>5.4151666750724123</v>
      </c>
      <c r="N91" s="181">
        <f>RES_hhdet_in_tesh!N91/RES_summary!N$21</f>
        <v>5.4618068125046531</v>
      </c>
      <c r="O91" s="181">
        <f>RES_hhdet_in_tesh!O91/RES_summary!O$21</f>
        <v>5.525313053195414</v>
      </c>
      <c r="P91" s="181">
        <f>RES_hhdet_in_tesh!P91/RES_summary!P$21</f>
        <v>5.2840502499324717</v>
      </c>
      <c r="Q91" s="181">
        <f>RES_hhdet_in_tesh!Q91/RES_summary!Q$21</f>
        <v>5.342135210633173</v>
      </c>
    </row>
    <row r="92" spans="1:17" ht="12" customHeight="1" x14ac:dyDescent="0.25">
      <c r="A92" s="163" t="s">
        <v>144</v>
      </c>
      <c r="B92" s="162"/>
      <c r="C92" s="180">
        <f>RES_hhdet_in_tesh!C92/RES_summary!C$21</f>
        <v>0</v>
      </c>
      <c r="D92" s="180">
        <f>RES_hhdet_in_tesh!D92/RES_summary!D$21</f>
        <v>0</v>
      </c>
      <c r="E92" s="180">
        <f>RES_hhdet_in_tesh!E92/RES_summary!E$21</f>
        <v>0</v>
      </c>
      <c r="F92" s="180">
        <f>RES_hhdet_in_tesh!F92/RES_summary!F$21</f>
        <v>0</v>
      </c>
      <c r="G92" s="180">
        <f>RES_hhdet_in_tesh!G92/RES_summary!G$21</f>
        <v>0</v>
      </c>
      <c r="H92" s="180">
        <f>RES_hhdet_in_tesh!H92/RES_summary!H$21</f>
        <v>0</v>
      </c>
      <c r="I92" s="180">
        <f>RES_hhdet_in_tesh!I92/RES_summary!I$21</f>
        <v>0</v>
      </c>
      <c r="J92" s="180">
        <f>RES_hhdet_in_tesh!J92/RES_summary!J$21</f>
        <v>0</v>
      </c>
      <c r="K92" s="180">
        <f>RES_hhdet_in_tesh!K92/RES_summary!K$21</f>
        <v>0</v>
      </c>
      <c r="L92" s="180">
        <f>RES_hhdet_in_tesh!L92/RES_summary!L$21</f>
        <v>0</v>
      </c>
      <c r="M92" s="180">
        <f>RES_hhdet_in_tesh!M92/RES_summary!M$21</f>
        <v>0</v>
      </c>
      <c r="N92" s="180">
        <f>RES_hhdet_in_tesh!N92/RES_summary!N$21</f>
        <v>0</v>
      </c>
      <c r="O92" s="180">
        <f>RES_hhdet_in_tesh!O92/RES_summary!O$21</f>
        <v>0</v>
      </c>
      <c r="P92" s="180">
        <f>RES_hhdet_in_tesh!P92/RES_summary!P$21</f>
        <v>0</v>
      </c>
      <c r="Q92" s="180">
        <f>RES_hhdet_in_tesh!Q92/RES_summary!Q$21</f>
        <v>0</v>
      </c>
    </row>
    <row r="93" spans="1:17" ht="12" customHeight="1" x14ac:dyDescent="0.25">
      <c r="A93" s="161" t="s">
        <v>143</v>
      </c>
      <c r="B93" s="160"/>
      <c r="C93" s="179">
        <f>RES_hhdet_in_tesh!C93/RES_summary!C$21</f>
        <v>0</v>
      </c>
      <c r="D93" s="179">
        <f>RES_hhdet_in_tesh!D93/RES_summary!D$21</f>
        <v>0</v>
      </c>
      <c r="E93" s="179">
        <f>RES_hhdet_in_tesh!E93/RES_summary!E$21</f>
        <v>0</v>
      </c>
      <c r="F93" s="179">
        <f>RES_hhdet_in_tesh!F93/RES_summary!F$21</f>
        <v>0</v>
      </c>
      <c r="G93" s="179">
        <f>RES_hhdet_in_tesh!G93/RES_summary!G$21</f>
        <v>0</v>
      </c>
      <c r="H93" s="179">
        <f>RES_hhdet_in_tesh!H93/RES_summary!H$21</f>
        <v>0</v>
      </c>
      <c r="I93" s="179">
        <f>RES_hhdet_in_tesh!I93/RES_summary!I$21</f>
        <v>0</v>
      </c>
      <c r="J93" s="179">
        <f>RES_hhdet_in_tesh!J93/RES_summary!J$21</f>
        <v>0</v>
      </c>
      <c r="K93" s="179">
        <f>RES_hhdet_in_tesh!K93/RES_summary!K$21</f>
        <v>0</v>
      </c>
      <c r="L93" s="179">
        <f>RES_hhdet_in_tesh!L93/RES_summary!L$21</f>
        <v>0</v>
      </c>
      <c r="M93" s="179">
        <f>RES_hhdet_in_tesh!M93/RES_summary!M$21</f>
        <v>0</v>
      </c>
      <c r="N93" s="179">
        <f>RES_hhdet_in_tesh!N93/RES_summary!N$21</f>
        <v>0</v>
      </c>
      <c r="O93" s="179">
        <f>RES_hhdet_in_tesh!O93/RES_summary!O$21</f>
        <v>0</v>
      </c>
      <c r="P93" s="179">
        <f>RES_hhdet_in_tesh!P93/RES_summary!P$21</f>
        <v>0</v>
      </c>
      <c r="Q93" s="179">
        <f>RES_hhdet_in_tesh!Q93/RES_summary!Q$21</f>
        <v>0</v>
      </c>
    </row>
    <row r="94" spans="1:17" ht="12" customHeight="1" x14ac:dyDescent="0.25">
      <c r="A94" s="148" t="s">
        <v>57</v>
      </c>
      <c r="B94" s="156"/>
      <c r="C94" s="177">
        <f>RES_hhdet_in_tesh!C94/RES_summary!C$21</f>
        <v>0</v>
      </c>
      <c r="D94" s="177">
        <f>RES_hhdet_in_tesh!D94/RES_summary!D$21</f>
        <v>0</v>
      </c>
      <c r="E94" s="177">
        <f>RES_hhdet_in_tesh!E94/RES_summary!E$21</f>
        <v>0</v>
      </c>
      <c r="F94" s="177">
        <f>RES_hhdet_in_tesh!F94/RES_summary!F$21</f>
        <v>0</v>
      </c>
      <c r="G94" s="177">
        <f>RES_hhdet_in_tesh!G94/RES_summary!G$21</f>
        <v>0</v>
      </c>
      <c r="H94" s="177">
        <f>RES_hhdet_in_tesh!H94/RES_summary!H$21</f>
        <v>0</v>
      </c>
      <c r="I94" s="177">
        <f>RES_hhdet_in_tesh!I94/RES_summary!I$21</f>
        <v>0</v>
      </c>
      <c r="J94" s="177">
        <f>RES_hhdet_in_tesh!J94/RES_summary!J$21</f>
        <v>0</v>
      </c>
      <c r="K94" s="177">
        <f>RES_hhdet_in_tesh!K94/RES_summary!K$21</f>
        <v>0</v>
      </c>
      <c r="L94" s="177">
        <f>RES_hhdet_in_tesh!L94/RES_summary!L$21</f>
        <v>0</v>
      </c>
      <c r="M94" s="177">
        <f>RES_hhdet_in_tesh!M94/RES_summary!M$21</f>
        <v>0</v>
      </c>
      <c r="N94" s="177">
        <f>RES_hhdet_in_tesh!N94/RES_summary!N$21</f>
        <v>0</v>
      </c>
      <c r="O94" s="177">
        <f>RES_hhdet_in_tesh!O94/RES_summary!O$21</f>
        <v>0</v>
      </c>
      <c r="P94" s="177">
        <f>RES_hhdet_in_tesh!P94/RES_summary!P$21</f>
        <v>0</v>
      </c>
      <c r="Q94" s="177">
        <f>RES_hhdet_in_tesh!Q94/RES_summary!Q$21</f>
        <v>0</v>
      </c>
    </row>
    <row r="95" spans="1:17" ht="12" customHeight="1" x14ac:dyDescent="0.25">
      <c r="A95" s="148" t="s">
        <v>59</v>
      </c>
      <c r="B95" s="156"/>
      <c r="C95" s="177">
        <f>RES_hhdet_in_tesh!C95/RES_summary!C$21</f>
        <v>0</v>
      </c>
      <c r="D95" s="177">
        <f>RES_hhdet_in_tesh!D95/RES_summary!D$21</f>
        <v>0</v>
      </c>
      <c r="E95" s="177">
        <f>RES_hhdet_in_tesh!E95/RES_summary!E$21</f>
        <v>0</v>
      </c>
      <c r="F95" s="177">
        <f>RES_hhdet_in_tesh!F95/RES_summary!F$21</f>
        <v>0</v>
      </c>
      <c r="G95" s="177">
        <f>RES_hhdet_in_tesh!G95/RES_summary!G$21</f>
        <v>0</v>
      </c>
      <c r="H95" s="177">
        <f>RES_hhdet_in_tesh!H95/RES_summary!H$21</f>
        <v>0</v>
      </c>
      <c r="I95" s="177">
        <f>RES_hhdet_in_tesh!I95/RES_summary!I$21</f>
        <v>0</v>
      </c>
      <c r="J95" s="177">
        <f>RES_hhdet_in_tesh!J95/RES_summary!J$21</f>
        <v>0</v>
      </c>
      <c r="K95" s="177">
        <f>RES_hhdet_in_tesh!K95/RES_summary!K$21</f>
        <v>0</v>
      </c>
      <c r="L95" s="177">
        <f>RES_hhdet_in_tesh!L95/RES_summary!L$21</f>
        <v>0</v>
      </c>
      <c r="M95" s="177">
        <f>RES_hhdet_in_tesh!M95/RES_summary!M$21</f>
        <v>0</v>
      </c>
      <c r="N95" s="177">
        <f>RES_hhdet_in_tesh!N95/RES_summary!N$21</f>
        <v>0</v>
      </c>
      <c r="O95" s="177">
        <f>RES_hhdet_in_tesh!O95/RES_summary!O$21</f>
        <v>0</v>
      </c>
      <c r="P95" s="177">
        <f>RES_hhdet_in_tesh!P95/RES_summary!P$21</f>
        <v>0</v>
      </c>
      <c r="Q95" s="177">
        <f>RES_hhdet_in_tesh!Q95/RES_summary!Q$21</f>
        <v>0</v>
      </c>
    </row>
    <row r="96" spans="1:17" ht="12" customHeight="1" x14ac:dyDescent="0.25">
      <c r="A96" s="163" t="s">
        <v>142</v>
      </c>
      <c r="B96" s="162"/>
      <c r="C96" s="180">
        <f>RES_hhdet_in_tesh!C96/RES_summary!C$21</f>
        <v>18.681631255416978</v>
      </c>
      <c r="D96" s="180">
        <f>RES_hhdet_in_tesh!D96/RES_summary!D$21</f>
        <v>18.600323697612698</v>
      </c>
      <c r="E96" s="180">
        <f>RES_hhdet_in_tesh!E96/RES_summary!E$21</f>
        <v>18.511679903661907</v>
      </c>
      <c r="F96" s="180">
        <f>RES_hhdet_in_tesh!F96/RES_summary!F$21</f>
        <v>17.882643789144723</v>
      </c>
      <c r="G96" s="180">
        <f>RES_hhdet_in_tesh!G96/RES_summary!G$21</f>
        <v>0</v>
      </c>
      <c r="H96" s="180">
        <f>RES_hhdet_in_tesh!H96/RES_summary!H$21</f>
        <v>17.427211609432359</v>
      </c>
      <c r="I96" s="180">
        <f>RES_hhdet_in_tesh!I96/RES_summary!I$21</f>
        <v>18.700207488777139</v>
      </c>
      <c r="J96" s="180">
        <f>RES_hhdet_in_tesh!J96/RES_summary!J$21</f>
        <v>17.460981074942044</v>
      </c>
      <c r="K96" s="180">
        <f>RES_hhdet_in_tesh!K96/RES_summary!K$21</f>
        <v>0</v>
      </c>
      <c r="L96" s="180">
        <f>RES_hhdet_in_tesh!L96/RES_summary!L$21</f>
        <v>0</v>
      </c>
      <c r="M96" s="180">
        <f>RES_hhdet_in_tesh!M96/RES_summary!M$21</f>
        <v>18.012978591736857</v>
      </c>
      <c r="N96" s="180">
        <f>RES_hhdet_in_tesh!N96/RES_summary!N$21</f>
        <v>0</v>
      </c>
      <c r="O96" s="180">
        <f>RES_hhdet_in_tesh!O96/RES_summary!O$21</f>
        <v>17.62902251367035</v>
      </c>
      <c r="P96" s="180">
        <f>RES_hhdet_in_tesh!P96/RES_summary!P$21</f>
        <v>18.842335881850197</v>
      </c>
      <c r="Q96" s="180">
        <f>RES_hhdet_in_tesh!Q96/RES_summary!Q$21</f>
        <v>18.19860511796195</v>
      </c>
    </row>
    <row r="97" spans="1:17" ht="12" customHeight="1" x14ac:dyDescent="0.25">
      <c r="A97" s="161" t="s">
        <v>141</v>
      </c>
      <c r="B97" s="160"/>
      <c r="C97" s="179">
        <f>RES_hhdet_in_tesh!C97/RES_summary!C$21</f>
        <v>18.101418684509351</v>
      </c>
      <c r="D97" s="179">
        <f>RES_hhdet_in_tesh!D97/RES_summary!D$21</f>
        <v>18.091780915338589</v>
      </c>
      <c r="E97" s="179">
        <f>RES_hhdet_in_tesh!E97/RES_summary!E$21</f>
        <v>18.048775776088156</v>
      </c>
      <c r="F97" s="179">
        <f>RES_hhdet_in_tesh!F97/RES_summary!F$21</f>
        <v>17.68327618494645</v>
      </c>
      <c r="G97" s="179">
        <f>RES_hhdet_in_tesh!G97/RES_summary!G$21</f>
        <v>17.791576129490878</v>
      </c>
      <c r="H97" s="179">
        <f>RES_hhdet_in_tesh!H97/RES_summary!H$21</f>
        <v>17.300500507768763</v>
      </c>
      <c r="I97" s="179">
        <f>RES_hhdet_in_tesh!I97/RES_summary!I$21</f>
        <v>18.03544544172696</v>
      </c>
      <c r="J97" s="179">
        <f>RES_hhdet_in_tesh!J97/RES_summary!J$21</f>
        <v>17.109708195316603</v>
      </c>
      <c r="K97" s="179">
        <f>RES_hhdet_in_tesh!K97/RES_summary!K$21</f>
        <v>17.38658341556701</v>
      </c>
      <c r="L97" s="179">
        <f>RES_hhdet_in_tesh!L97/RES_summary!L$21</f>
        <v>16.874173029885121</v>
      </c>
      <c r="M97" s="179">
        <f>RES_hhdet_in_tesh!M97/RES_summary!M$21</f>
        <v>17.32942839654541</v>
      </c>
      <c r="N97" s="179">
        <f>RES_hhdet_in_tesh!N97/RES_summary!N$21</f>
        <v>17.286265565713336</v>
      </c>
      <c r="O97" s="179">
        <f>RES_hhdet_in_tesh!O97/RES_summary!O$21</f>
        <v>16.941048144046256</v>
      </c>
      <c r="P97" s="179">
        <f>RES_hhdet_in_tesh!P97/RES_summary!P$21</f>
        <v>17.687642105086379</v>
      </c>
      <c r="Q97" s="179">
        <f>RES_hhdet_in_tesh!Q97/RES_summary!Q$21</f>
        <v>17.180599844521691</v>
      </c>
    </row>
    <row r="98" spans="1:17" ht="12" customHeight="1" x14ac:dyDescent="0.25">
      <c r="A98" s="148" t="s">
        <v>60</v>
      </c>
      <c r="B98" s="156"/>
      <c r="C98" s="177">
        <f>RES_hhdet_in_tesh!C98/RES_summary!C$21</f>
        <v>12.171266205714081</v>
      </c>
      <c r="D98" s="177">
        <f>RES_hhdet_in_tesh!D98/RES_summary!D$21</f>
        <v>12.146619160011031</v>
      </c>
      <c r="E98" s="177">
        <f>RES_hhdet_in_tesh!E98/RES_summary!E$21</f>
        <v>12.117873780992641</v>
      </c>
      <c r="F98" s="177">
        <f>RES_hhdet_in_tesh!F98/RES_summary!F$21</f>
        <v>11.788095932195107</v>
      </c>
      <c r="G98" s="177">
        <f>RES_hhdet_in_tesh!G98/RES_summary!G$21</f>
        <v>11.896181036555914</v>
      </c>
      <c r="H98" s="177">
        <f>RES_hhdet_in_tesh!H98/RES_summary!H$21</f>
        <v>11.511859814047707</v>
      </c>
      <c r="I98" s="177">
        <f>RES_hhdet_in_tesh!I98/RES_summary!I$21</f>
        <v>12.323579932761366</v>
      </c>
      <c r="J98" s="177">
        <f>RES_hhdet_in_tesh!J98/RES_summary!J$21</f>
        <v>11.462768637238502</v>
      </c>
      <c r="K98" s="177">
        <f>RES_hhdet_in_tesh!K98/RES_summary!K$21</f>
        <v>11.774578404312024</v>
      </c>
      <c r="L98" s="177">
        <f>RES_hhdet_in_tesh!L98/RES_summary!L$21</f>
        <v>11.248241973043653</v>
      </c>
      <c r="M98" s="177">
        <f>RES_hhdet_in_tesh!M98/RES_summary!M$21</f>
        <v>11.913132520138845</v>
      </c>
      <c r="N98" s="177">
        <f>RES_hhdet_in_tesh!N98/RES_summary!N$21</f>
        <v>11.823430657843682</v>
      </c>
      <c r="O98" s="177">
        <f>RES_hhdet_in_tesh!O98/RES_summary!O$21</f>
        <v>11.415071645960785</v>
      </c>
      <c r="P98" s="177">
        <f>RES_hhdet_in_tesh!P98/RES_summary!P$21</f>
        <v>12.403376694758201</v>
      </c>
      <c r="Q98" s="177">
        <f>RES_hhdet_in_tesh!Q98/RES_summary!Q$21</f>
        <v>11.838141358226757</v>
      </c>
    </row>
    <row r="99" spans="1:17" ht="12" customHeight="1" x14ac:dyDescent="0.25">
      <c r="A99" s="148" t="s">
        <v>59</v>
      </c>
      <c r="B99" s="156"/>
      <c r="C99" s="177">
        <f>RES_hhdet_in_tesh!C99/RES_summary!C$21</f>
        <v>5.930152478795268</v>
      </c>
      <c r="D99" s="177">
        <f>RES_hhdet_in_tesh!D99/RES_summary!D$21</f>
        <v>5.9451617553275558</v>
      </c>
      <c r="E99" s="177">
        <f>RES_hhdet_in_tesh!E99/RES_summary!E$21</f>
        <v>5.930901995095514</v>
      </c>
      <c r="F99" s="177">
        <f>RES_hhdet_in_tesh!F99/RES_summary!F$21</f>
        <v>5.8951802527513477</v>
      </c>
      <c r="G99" s="177">
        <f>RES_hhdet_in_tesh!G99/RES_summary!G$21</f>
        <v>5.895395092934959</v>
      </c>
      <c r="H99" s="177">
        <f>RES_hhdet_in_tesh!H99/RES_summary!H$21</f>
        <v>5.7886406937210584</v>
      </c>
      <c r="I99" s="177">
        <f>RES_hhdet_in_tesh!I99/RES_summary!I$21</f>
        <v>5.7118655089655945</v>
      </c>
      <c r="J99" s="177">
        <f>RES_hhdet_in_tesh!J99/RES_summary!J$21</f>
        <v>5.6469395580780981</v>
      </c>
      <c r="K99" s="177">
        <f>RES_hhdet_in_tesh!K99/RES_summary!K$21</f>
        <v>5.6120050112549835</v>
      </c>
      <c r="L99" s="177">
        <f>RES_hhdet_in_tesh!L99/RES_summary!L$21</f>
        <v>5.625931056841468</v>
      </c>
      <c r="M99" s="177">
        <f>RES_hhdet_in_tesh!M99/RES_summary!M$21</f>
        <v>5.4162958764065632</v>
      </c>
      <c r="N99" s="177">
        <f>RES_hhdet_in_tesh!N99/RES_summary!N$21</f>
        <v>5.4628349078696505</v>
      </c>
      <c r="O99" s="177">
        <f>RES_hhdet_in_tesh!O99/RES_summary!O$21</f>
        <v>5.5259764980854715</v>
      </c>
      <c r="P99" s="177">
        <f>RES_hhdet_in_tesh!P99/RES_summary!P$21</f>
        <v>5.2842654103281754</v>
      </c>
      <c r="Q99" s="177">
        <f>RES_hhdet_in_tesh!Q99/RES_summary!Q$21</f>
        <v>5.342458486294932</v>
      </c>
    </row>
    <row r="100" spans="1:17" ht="12" customHeight="1" x14ac:dyDescent="0.25">
      <c r="A100" s="158" t="s">
        <v>62</v>
      </c>
      <c r="B100" s="157"/>
      <c r="C100" s="178">
        <f>RES_hhdet_in_tesh!C100/RES_summary!C$21</f>
        <v>6.5383054420228595</v>
      </c>
      <c r="D100" s="178">
        <f>RES_hhdet_in_tesh!D100/RES_summary!D$21</f>
        <v>6.5850881516045776</v>
      </c>
      <c r="E100" s="178">
        <f>RES_hhdet_in_tesh!E100/RES_summary!E$21</f>
        <v>6.6443793002125879</v>
      </c>
      <c r="F100" s="178">
        <f>RES_hhdet_in_tesh!F100/RES_summary!F$21</f>
        <v>6.4853998750347719</v>
      </c>
      <c r="G100" s="178">
        <f>RES_hhdet_in_tesh!G100/RES_summary!G$21</f>
        <v>6.3384091456290097</v>
      </c>
      <c r="H100" s="178">
        <f>RES_hhdet_in_tesh!H100/RES_summary!H$21</f>
        <v>6.2332255323877686</v>
      </c>
      <c r="I100" s="178">
        <f>RES_hhdet_in_tesh!I100/RES_summary!I$21</f>
        <v>6.3143526105158001</v>
      </c>
      <c r="J100" s="178">
        <f>RES_hhdet_in_tesh!J100/RES_summary!J$21</f>
        <v>6.1609637803093698</v>
      </c>
      <c r="K100" s="178">
        <f>RES_hhdet_in_tesh!K100/RES_summary!K$21</f>
        <v>6.3623489659011563</v>
      </c>
      <c r="L100" s="178">
        <f>RES_hhdet_in_tesh!L100/RES_summary!L$21</f>
        <v>6.0634682553719808</v>
      </c>
      <c r="M100" s="178">
        <f>RES_hhdet_in_tesh!M100/RES_summary!M$21</f>
        <v>6.1495528163781934</v>
      </c>
      <c r="N100" s="178">
        <f>RES_hhdet_in_tesh!N100/RES_summary!N$21</f>
        <v>6.4422966030566169</v>
      </c>
      <c r="O100" s="178">
        <f>RES_hhdet_in_tesh!O100/RES_summary!O$21</f>
        <v>6.0599010631378256</v>
      </c>
      <c r="P100" s="178">
        <f>RES_hhdet_in_tesh!P100/RES_summary!P$21</f>
        <v>6.4378404540157659</v>
      </c>
      <c r="Q100" s="178">
        <f>RES_hhdet_in_tesh!Q100/RES_summary!Q$21</f>
        <v>6.1789008248480091</v>
      </c>
    </row>
    <row r="101" spans="1:17" ht="12" customHeight="1" x14ac:dyDescent="0.25">
      <c r="A101" s="23" t="s">
        <v>55</v>
      </c>
      <c r="B101" s="156"/>
      <c r="C101" s="177">
        <f>RES_hhdet_in_tesh!C101/RES_summary!C$21</f>
        <v>6.3552362643569911</v>
      </c>
      <c r="D101" s="177">
        <f>RES_hhdet_in_tesh!D101/RES_summary!D$21</f>
        <v>5.374081791429492</v>
      </c>
      <c r="E101" s="177">
        <f>RES_hhdet_in_tesh!E101/RES_summary!E$21</f>
        <v>5.9600928322902398</v>
      </c>
      <c r="F101" s="177">
        <f>RES_hhdet_in_tesh!F101/RES_summary!F$21</f>
        <v>6.2910211435996244</v>
      </c>
      <c r="G101" s="177">
        <f>RES_hhdet_in_tesh!G101/RES_summary!G$21</f>
        <v>5.4394220253263619</v>
      </c>
      <c r="H101" s="177">
        <f>RES_hhdet_in_tesh!H101/RES_summary!H$21</f>
        <v>6.0589901257091769</v>
      </c>
      <c r="I101" s="177">
        <f>RES_hhdet_in_tesh!I101/RES_summary!I$21</f>
        <v>5.1751039963359879</v>
      </c>
      <c r="J101" s="177">
        <f>RES_hhdet_in_tesh!J101/RES_summary!J$21</f>
        <v>5.864259174308633</v>
      </c>
      <c r="K101" s="177">
        <f>RES_hhdet_in_tesh!K101/RES_summary!K$21</f>
        <v>5.0286190317418127</v>
      </c>
      <c r="L101" s="177">
        <f>RES_hhdet_in_tesh!L101/RES_summary!L$21</f>
        <v>4.9965744915948722</v>
      </c>
      <c r="M101" s="177">
        <f>RES_hhdet_in_tesh!M101/RES_summary!M$21</f>
        <v>4.9692403439698873</v>
      </c>
      <c r="N101" s="177">
        <f>RES_hhdet_in_tesh!N101/RES_summary!N$21</f>
        <v>5.6276618633734401</v>
      </c>
      <c r="O101" s="177">
        <f>RES_hhdet_in_tesh!O101/RES_summary!O$21</f>
        <v>4.909969526353378</v>
      </c>
      <c r="P101" s="177">
        <f>RES_hhdet_in_tesh!P101/RES_summary!P$21</f>
        <v>4.7369364792121607</v>
      </c>
      <c r="Q101" s="177">
        <f>RES_hhdet_in_tesh!Q101/RES_summary!Q$21</f>
        <v>5.1607104011652067</v>
      </c>
    </row>
    <row r="102" spans="1:17" ht="12" customHeight="1" x14ac:dyDescent="0.25">
      <c r="A102" s="23" t="s">
        <v>57</v>
      </c>
      <c r="B102" s="156"/>
      <c r="C102" s="177">
        <f>RES_hhdet_in_tesh!C102/RES_summary!C$21</f>
        <v>0</v>
      </c>
      <c r="D102" s="177">
        <f>RES_hhdet_in_tesh!D102/RES_summary!D$21</f>
        <v>0</v>
      </c>
      <c r="E102" s="177">
        <f>RES_hhdet_in_tesh!E102/RES_summary!E$21</f>
        <v>0</v>
      </c>
      <c r="F102" s="177">
        <f>RES_hhdet_in_tesh!F102/RES_summary!F$21</f>
        <v>0</v>
      </c>
      <c r="G102" s="177">
        <f>RES_hhdet_in_tesh!G102/RES_summary!G$21</f>
        <v>0</v>
      </c>
      <c r="H102" s="177">
        <f>RES_hhdet_in_tesh!H102/RES_summary!H$21</f>
        <v>0</v>
      </c>
      <c r="I102" s="177">
        <f>RES_hhdet_in_tesh!I102/RES_summary!I$21</f>
        <v>0</v>
      </c>
      <c r="J102" s="177">
        <f>RES_hhdet_in_tesh!J102/RES_summary!J$21</f>
        <v>0</v>
      </c>
      <c r="K102" s="177">
        <f>RES_hhdet_in_tesh!K102/RES_summary!K$21</f>
        <v>0</v>
      </c>
      <c r="L102" s="177">
        <f>RES_hhdet_in_tesh!L102/RES_summary!L$21</f>
        <v>0</v>
      </c>
      <c r="M102" s="177">
        <f>RES_hhdet_in_tesh!M102/RES_summary!M$21</f>
        <v>0</v>
      </c>
      <c r="N102" s="177">
        <f>RES_hhdet_in_tesh!N102/RES_summary!N$21</f>
        <v>0</v>
      </c>
      <c r="O102" s="177">
        <f>RES_hhdet_in_tesh!O102/RES_summary!O$21</f>
        <v>0</v>
      </c>
      <c r="P102" s="177">
        <f>RES_hhdet_in_tesh!P102/RES_summary!P$21</f>
        <v>0</v>
      </c>
      <c r="Q102" s="177">
        <f>RES_hhdet_in_tesh!Q102/RES_summary!Q$21</f>
        <v>0</v>
      </c>
    </row>
    <row r="103" spans="1:17" ht="12" customHeight="1" x14ac:dyDescent="0.25">
      <c r="A103" s="29" t="s">
        <v>140</v>
      </c>
      <c r="B103" s="57"/>
      <c r="C103" s="176">
        <f>RES_hhdet_in_tesh!C103/RES_summary!C$21</f>
        <v>6.551328851662042</v>
      </c>
      <c r="D103" s="176">
        <f>RES_hhdet_in_tesh!D103/RES_summary!D$21</f>
        <v>6.6405738428554271</v>
      </c>
      <c r="E103" s="176">
        <f>RES_hhdet_in_tesh!E103/RES_summary!E$21</f>
        <v>6.6893634285026593</v>
      </c>
      <c r="F103" s="176">
        <f>RES_hhdet_in_tesh!F103/RES_summary!F$21</f>
        <v>6.4931881591863823</v>
      </c>
      <c r="G103" s="176">
        <f>RES_hhdet_in_tesh!G103/RES_summary!G$21</f>
        <v>6.3608934473713763</v>
      </c>
      <c r="H103" s="176">
        <f>RES_hhdet_in_tesh!H103/RES_summary!H$21</f>
        <v>6.2374301377075403</v>
      </c>
      <c r="I103" s="176">
        <f>RES_hhdet_in_tesh!I103/RES_summary!I$21</f>
        <v>6.376951896258241</v>
      </c>
      <c r="J103" s="176">
        <f>RES_hhdet_in_tesh!J103/RES_summary!J$21</f>
        <v>6.1723020644238433</v>
      </c>
      <c r="K103" s="176">
        <f>RES_hhdet_in_tesh!K103/RES_summary!K$21</f>
        <v>6.4091737648180889</v>
      </c>
      <c r="L103" s="176">
        <f>RES_hhdet_in_tesh!L103/RES_summary!L$21</f>
        <v>6.1086050171711488</v>
      </c>
      <c r="M103" s="176">
        <f>RES_hhdet_in_tesh!M103/RES_summary!M$21</f>
        <v>6.1825377063363325</v>
      </c>
      <c r="N103" s="176">
        <f>RES_hhdet_in_tesh!N103/RES_summary!N$21</f>
        <v>6.4838629217201866</v>
      </c>
      <c r="O103" s="176">
        <f>RES_hhdet_in_tesh!O103/RES_summary!O$21</f>
        <v>6.1116394486947216</v>
      </c>
      <c r="P103" s="176">
        <f>RES_hhdet_in_tesh!P103/RES_summary!P$21</f>
        <v>6.4949255543719717</v>
      </c>
      <c r="Q103" s="176">
        <f>RES_hhdet_in_tesh!Q103/RES_summary!Q$21</f>
        <v>6.26520942813681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84">
        <f>RES_hhdet_in_tesh!C105/RES_summary!C$21</f>
        <v>0</v>
      </c>
      <c r="D105" s="184">
        <f>RES_hhdet_in_tesh!D105/RES_summary!D$21</f>
        <v>0</v>
      </c>
      <c r="E105" s="184">
        <f>RES_hhdet_in_tesh!E105/RES_summary!E$21</f>
        <v>0</v>
      </c>
      <c r="F105" s="184">
        <f>RES_hhdet_in_tesh!F105/RES_summary!F$21</f>
        <v>0</v>
      </c>
      <c r="G105" s="184">
        <f>RES_hhdet_in_tesh!G105/RES_summary!G$21</f>
        <v>0</v>
      </c>
      <c r="H105" s="184">
        <f>RES_hhdet_in_tesh!H105/RES_summary!H$21</f>
        <v>0</v>
      </c>
      <c r="I105" s="184">
        <f>RES_hhdet_in_tesh!I105/RES_summary!I$21</f>
        <v>0</v>
      </c>
      <c r="J105" s="184">
        <f>RES_hhdet_in_tesh!J105/RES_summary!J$21</f>
        <v>0</v>
      </c>
      <c r="K105" s="184">
        <f>RES_hhdet_in_tesh!K105/RES_summary!K$21</f>
        <v>0</v>
      </c>
      <c r="L105" s="184">
        <f>RES_hhdet_in_tesh!L105/RES_summary!L$21</f>
        <v>0</v>
      </c>
      <c r="M105" s="184">
        <f>RES_hhdet_in_tesh!M105/RES_summary!M$21</f>
        <v>0</v>
      </c>
      <c r="N105" s="184">
        <f>RES_hhdet_in_tesh!N105/RES_summary!N$21</f>
        <v>0</v>
      </c>
      <c r="O105" s="184">
        <f>RES_hhdet_in_tesh!O105/RES_summary!O$21</f>
        <v>0</v>
      </c>
      <c r="P105" s="184">
        <f>RES_hhdet_in_tesh!P105/RES_summary!P$21</f>
        <v>0</v>
      </c>
      <c r="Q105" s="184">
        <f>RES_hhdet_in_tesh!Q105/RES_summary!Q$21</f>
        <v>0</v>
      </c>
    </row>
    <row r="106" spans="1:17" ht="12.95" customHeight="1" x14ac:dyDescent="0.25">
      <c r="A106" s="158" t="s">
        <v>65</v>
      </c>
      <c r="B106" s="157"/>
      <c r="C106" s="178">
        <f>RES_hhdet_in_tesh!C106/RES_summary!C$21</f>
        <v>0</v>
      </c>
      <c r="D106" s="178">
        <f>RES_hhdet_in_tesh!D106/RES_summary!D$21</f>
        <v>0</v>
      </c>
      <c r="E106" s="178">
        <f>RES_hhdet_in_tesh!E106/RES_summary!E$21</f>
        <v>0</v>
      </c>
      <c r="F106" s="178">
        <f>RES_hhdet_in_tesh!F106/RES_summary!F$21</f>
        <v>0</v>
      </c>
      <c r="G106" s="178">
        <f>RES_hhdet_in_tesh!G106/RES_summary!G$21</f>
        <v>0</v>
      </c>
      <c r="H106" s="178">
        <f>RES_hhdet_in_tesh!H106/RES_summary!H$21</f>
        <v>0</v>
      </c>
      <c r="I106" s="178">
        <f>RES_hhdet_in_tesh!I106/RES_summary!I$21</f>
        <v>0</v>
      </c>
      <c r="J106" s="178">
        <f>RES_hhdet_in_tesh!J106/RES_summary!J$21</f>
        <v>0</v>
      </c>
      <c r="K106" s="178">
        <f>RES_hhdet_in_tesh!K106/RES_summary!K$21</f>
        <v>0</v>
      </c>
      <c r="L106" s="178">
        <f>RES_hhdet_in_tesh!L106/RES_summary!L$21</f>
        <v>0</v>
      </c>
      <c r="M106" s="178">
        <f>RES_hhdet_in_tesh!M106/RES_summary!M$21</f>
        <v>0</v>
      </c>
      <c r="N106" s="178">
        <f>RES_hhdet_in_tesh!N106/RES_summary!N$21</f>
        <v>0</v>
      </c>
      <c r="O106" s="178">
        <f>RES_hhdet_in_tesh!O106/RES_summary!O$21</f>
        <v>0</v>
      </c>
      <c r="P106" s="178">
        <f>RES_hhdet_in_tesh!P106/RES_summary!P$21</f>
        <v>0</v>
      </c>
      <c r="Q106" s="178">
        <f>RES_hhdet_in_tesh!Q106/RES_summary!Q$21</f>
        <v>0</v>
      </c>
    </row>
    <row r="107" spans="1:17" ht="12" customHeight="1" x14ac:dyDescent="0.25">
      <c r="A107" s="23" t="s">
        <v>153</v>
      </c>
      <c r="B107" s="156"/>
      <c r="C107" s="177">
        <f>RES_hhdet_in_tesh!C107/RES_summary!C$21</f>
        <v>0</v>
      </c>
      <c r="D107" s="177">
        <f>RES_hhdet_in_tesh!D107/RES_summary!D$21</f>
        <v>0</v>
      </c>
      <c r="E107" s="177">
        <f>RES_hhdet_in_tesh!E107/RES_summary!E$21</f>
        <v>0</v>
      </c>
      <c r="F107" s="177">
        <f>RES_hhdet_in_tesh!F107/RES_summary!F$21</f>
        <v>0</v>
      </c>
      <c r="G107" s="177">
        <f>RES_hhdet_in_tesh!G107/RES_summary!G$21</f>
        <v>0</v>
      </c>
      <c r="H107" s="177">
        <f>RES_hhdet_in_tesh!H107/RES_summary!H$21</f>
        <v>0</v>
      </c>
      <c r="I107" s="177">
        <f>RES_hhdet_in_tesh!I107/RES_summary!I$21</f>
        <v>0</v>
      </c>
      <c r="J107" s="177">
        <f>RES_hhdet_in_tesh!J107/RES_summary!J$21</f>
        <v>0</v>
      </c>
      <c r="K107" s="177">
        <f>RES_hhdet_in_tesh!K107/RES_summary!K$21</f>
        <v>0</v>
      </c>
      <c r="L107" s="177">
        <f>RES_hhdet_in_tesh!L107/RES_summary!L$21</f>
        <v>0</v>
      </c>
      <c r="M107" s="177">
        <f>RES_hhdet_in_tesh!M107/RES_summary!M$21</f>
        <v>0</v>
      </c>
      <c r="N107" s="177">
        <f>RES_hhdet_in_tesh!N107/RES_summary!N$21</f>
        <v>0</v>
      </c>
      <c r="O107" s="177">
        <f>RES_hhdet_in_tesh!O107/RES_summary!O$21</f>
        <v>0</v>
      </c>
      <c r="P107" s="177">
        <f>RES_hhdet_in_tesh!P107/RES_summary!P$21</f>
        <v>0</v>
      </c>
      <c r="Q107" s="177">
        <f>RES_hhdet_in_tesh!Q107/RES_summary!Q$21</f>
        <v>0</v>
      </c>
    </row>
    <row r="108" spans="1:17" ht="12" customHeight="1" x14ac:dyDescent="0.25">
      <c r="A108" s="23" t="s">
        <v>60</v>
      </c>
      <c r="B108" s="156"/>
      <c r="C108" s="177">
        <f>RES_hhdet_in_tesh!C108/RES_summary!C$21</f>
        <v>0</v>
      </c>
      <c r="D108" s="177">
        <f>RES_hhdet_in_tesh!D108/RES_summary!D$21</f>
        <v>0</v>
      </c>
      <c r="E108" s="177">
        <f>RES_hhdet_in_tesh!E108/RES_summary!E$21</f>
        <v>0</v>
      </c>
      <c r="F108" s="177">
        <f>RES_hhdet_in_tesh!F108/RES_summary!F$21</f>
        <v>0</v>
      </c>
      <c r="G108" s="177">
        <f>RES_hhdet_in_tesh!G108/RES_summary!G$21</f>
        <v>0</v>
      </c>
      <c r="H108" s="177">
        <f>RES_hhdet_in_tesh!H108/RES_summary!H$21</f>
        <v>0</v>
      </c>
      <c r="I108" s="177">
        <f>RES_hhdet_in_tesh!I108/RES_summary!I$21</f>
        <v>0</v>
      </c>
      <c r="J108" s="177">
        <f>RES_hhdet_in_tesh!J108/RES_summary!J$21</f>
        <v>0</v>
      </c>
      <c r="K108" s="177">
        <f>RES_hhdet_in_tesh!K108/RES_summary!K$21</f>
        <v>0</v>
      </c>
      <c r="L108" s="177">
        <f>RES_hhdet_in_tesh!L108/RES_summary!L$21</f>
        <v>0</v>
      </c>
      <c r="M108" s="177">
        <f>RES_hhdet_in_tesh!M108/RES_summary!M$21</f>
        <v>0</v>
      </c>
      <c r="N108" s="177">
        <f>RES_hhdet_in_tesh!N108/RES_summary!N$21</f>
        <v>0</v>
      </c>
      <c r="O108" s="177">
        <f>RES_hhdet_in_tesh!O108/RES_summary!O$21</f>
        <v>0</v>
      </c>
      <c r="P108" s="177">
        <f>RES_hhdet_in_tesh!P108/RES_summary!P$21</f>
        <v>0</v>
      </c>
      <c r="Q108" s="177">
        <f>RES_hhdet_in_tesh!Q108/RES_summary!Q$21</f>
        <v>0</v>
      </c>
    </row>
    <row r="109" spans="1:17" ht="12.95" customHeight="1" x14ac:dyDescent="0.25">
      <c r="A109" s="158" t="s">
        <v>112</v>
      </c>
      <c r="B109" s="157"/>
      <c r="C109" s="178">
        <f>RES_hhdet_in_tesh!C109/RES_summary!C$21</f>
        <v>0</v>
      </c>
      <c r="D109" s="178">
        <f>RES_hhdet_in_tesh!D109/RES_summary!D$21</f>
        <v>0</v>
      </c>
      <c r="E109" s="178">
        <f>RES_hhdet_in_tesh!E109/RES_summary!E$21</f>
        <v>0</v>
      </c>
      <c r="F109" s="178">
        <f>RES_hhdet_in_tesh!F109/RES_summary!F$21</f>
        <v>0</v>
      </c>
      <c r="G109" s="178">
        <f>RES_hhdet_in_tesh!G109/RES_summary!G$21</f>
        <v>0</v>
      </c>
      <c r="H109" s="178">
        <f>RES_hhdet_in_tesh!H109/RES_summary!H$21</f>
        <v>0</v>
      </c>
      <c r="I109" s="178">
        <f>RES_hhdet_in_tesh!I109/RES_summary!I$21</f>
        <v>0</v>
      </c>
      <c r="J109" s="178">
        <f>RES_hhdet_in_tesh!J109/RES_summary!J$21</f>
        <v>0</v>
      </c>
      <c r="K109" s="178">
        <f>RES_hhdet_in_tesh!K109/RES_summary!K$21</f>
        <v>0</v>
      </c>
      <c r="L109" s="178">
        <f>RES_hhdet_in_tesh!L109/RES_summary!L$21</f>
        <v>0</v>
      </c>
      <c r="M109" s="178">
        <f>RES_hhdet_in_tesh!M109/RES_summary!M$21</f>
        <v>0</v>
      </c>
      <c r="N109" s="178">
        <f>RES_hhdet_in_tesh!N109/RES_summary!N$21</f>
        <v>0</v>
      </c>
      <c r="O109" s="178">
        <f>RES_hhdet_in_tesh!O109/RES_summary!O$21</f>
        <v>0</v>
      </c>
      <c r="P109" s="178">
        <f>RES_hhdet_in_tesh!P109/RES_summary!P$21</f>
        <v>0</v>
      </c>
      <c r="Q109" s="178">
        <f>RES_hhdet_in_tesh!Q109/RES_summary!Q$21</f>
        <v>0</v>
      </c>
    </row>
    <row r="110" spans="1:17" ht="12" customHeight="1" x14ac:dyDescent="0.25">
      <c r="A110" s="23" t="s">
        <v>60</v>
      </c>
      <c r="B110" s="156"/>
      <c r="C110" s="177">
        <f>RES_hhdet_in_tesh!C110/RES_summary!C$21</f>
        <v>0</v>
      </c>
      <c r="D110" s="177">
        <f>RES_hhdet_in_tesh!D110/RES_summary!D$21</f>
        <v>0</v>
      </c>
      <c r="E110" s="177">
        <f>RES_hhdet_in_tesh!E110/RES_summary!E$21</f>
        <v>0</v>
      </c>
      <c r="F110" s="177">
        <f>RES_hhdet_in_tesh!F110/RES_summary!F$21</f>
        <v>0</v>
      </c>
      <c r="G110" s="177">
        <f>RES_hhdet_in_tesh!G110/RES_summary!G$21</f>
        <v>0</v>
      </c>
      <c r="H110" s="177">
        <f>RES_hhdet_in_tesh!H110/RES_summary!H$21</f>
        <v>0</v>
      </c>
      <c r="I110" s="177">
        <f>RES_hhdet_in_tesh!I110/RES_summary!I$21</f>
        <v>0</v>
      </c>
      <c r="J110" s="177">
        <f>RES_hhdet_in_tesh!J110/RES_summary!J$21</f>
        <v>0</v>
      </c>
      <c r="K110" s="177">
        <f>RES_hhdet_in_tesh!K110/RES_summary!K$21</f>
        <v>0</v>
      </c>
      <c r="L110" s="177">
        <f>RES_hhdet_in_tesh!L110/RES_summary!L$21</f>
        <v>0</v>
      </c>
      <c r="M110" s="177">
        <f>RES_hhdet_in_tesh!M110/RES_summary!M$21</f>
        <v>0</v>
      </c>
      <c r="N110" s="177">
        <f>RES_hhdet_in_tesh!N110/RES_summary!N$21</f>
        <v>0</v>
      </c>
      <c r="O110" s="177">
        <f>RES_hhdet_in_tesh!O110/RES_summary!O$21</f>
        <v>0</v>
      </c>
      <c r="P110" s="177">
        <f>RES_hhdet_in_tesh!P110/RES_summary!P$21</f>
        <v>0</v>
      </c>
      <c r="Q110" s="177">
        <f>RES_hhdet_in_tesh!Q110/RES_summary!Q$21</f>
        <v>0</v>
      </c>
    </row>
    <row r="111" spans="1:17" ht="12" customHeight="1" x14ac:dyDescent="0.25">
      <c r="A111" s="158" t="s">
        <v>63</v>
      </c>
      <c r="B111" s="157"/>
      <c r="C111" s="178">
        <f>RES_hhdet_in_tesh!C111/RES_summary!C$21</f>
        <v>0</v>
      </c>
      <c r="D111" s="178">
        <f>RES_hhdet_in_tesh!D111/RES_summary!D$21</f>
        <v>0</v>
      </c>
      <c r="E111" s="178">
        <f>RES_hhdet_in_tesh!E111/RES_summary!E$21</f>
        <v>0</v>
      </c>
      <c r="F111" s="178">
        <f>RES_hhdet_in_tesh!F111/RES_summary!F$21</f>
        <v>0</v>
      </c>
      <c r="G111" s="178">
        <f>RES_hhdet_in_tesh!G111/RES_summary!G$21</f>
        <v>0</v>
      </c>
      <c r="H111" s="178">
        <f>RES_hhdet_in_tesh!H111/RES_summary!H$21</f>
        <v>0</v>
      </c>
      <c r="I111" s="178">
        <f>RES_hhdet_in_tesh!I111/RES_summary!I$21</f>
        <v>0</v>
      </c>
      <c r="J111" s="178">
        <f>RES_hhdet_in_tesh!J111/RES_summary!J$21</f>
        <v>0</v>
      </c>
      <c r="K111" s="178">
        <f>RES_hhdet_in_tesh!K111/RES_summary!K$21</f>
        <v>0</v>
      </c>
      <c r="L111" s="178">
        <f>RES_hhdet_in_tesh!L111/RES_summary!L$21</f>
        <v>0</v>
      </c>
      <c r="M111" s="178">
        <f>RES_hhdet_in_tesh!M111/RES_summary!M$21</f>
        <v>0</v>
      </c>
      <c r="N111" s="178">
        <f>RES_hhdet_in_tesh!N111/RES_summary!N$21</f>
        <v>0</v>
      </c>
      <c r="O111" s="178">
        <f>RES_hhdet_in_tesh!O111/RES_summary!O$21</f>
        <v>0</v>
      </c>
      <c r="P111" s="178">
        <f>RES_hhdet_in_tesh!P111/RES_summary!P$21</f>
        <v>0</v>
      </c>
      <c r="Q111" s="178">
        <f>RES_hhdet_in_tesh!Q111/RES_summary!Q$21</f>
        <v>0</v>
      </c>
    </row>
    <row r="112" spans="1:17" ht="12" customHeight="1" x14ac:dyDescent="0.25">
      <c r="A112" s="167" t="s">
        <v>152</v>
      </c>
      <c r="B112" s="132"/>
      <c r="C112" s="183">
        <f>RES_hhdet_in_tesh!C112/RES_summary!C$21</f>
        <v>0</v>
      </c>
      <c r="D112" s="183">
        <f>RES_hhdet_in_tesh!D112/RES_summary!D$21</f>
        <v>0</v>
      </c>
      <c r="E112" s="183">
        <f>RES_hhdet_in_tesh!E112/RES_summary!E$21</f>
        <v>0</v>
      </c>
      <c r="F112" s="183">
        <f>RES_hhdet_in_tesh!F112/RES_summary!F$21</f>
        <v>0</v>
      </c>
      <c r="G112" s="183">
        <f>RES_hhdet_in_tesh!G112/RES_summary!G$21</f>
        <v>0</v>
      </c>
      <c r="H112" s="183">
        <f>RES_hhdet_in_tesh!H112/RES_summary!H$21</f>
        <v>0</v>
      </c>
      <c r="I112" s="183">
        <f>RES_hhdet_in_tesh!I112/RES_summary!I$21</f>
        <v>0</v>
      </c>
      <c r="J112" s="183">
        <f>RES_hhdet_in_tesh!J112/RES_summary!J$21</f>
        <v>0</v>
      </c>
      <c r="K112" s="183">
        <f>RES_hhdet_in_tesh!K112/RES_summary!K$21</f>
        <v>0</v>
      </c>
      <c r="L112" s="183">
        <f>RES_hhdet_in_tesh!L112/RES_summary!L$21</f>
        <v>0</v>
      </c>
      <c r="M112" s="183">
        <f>RES_hhdet_in_tesh!M112/RES_summary!M$21</f>
        <v>0</v>
      </c>
      <c r="N112" s="183">
        <f>RES_hhdet_in_tesh!N112/RES_summary!N$21</f>
        <v>0</v>
      </c>
      <c r="O112" s="183">
        <f>RES_hhdet_in_tesh!O112/RES_summary!O$21</f>
        <v>0</v>
      </c>
      <c r="P112" s="183">
        <f>RES_hhdet_in_tesh!P112/RES_summary!P$21</f>
        <v>0</v>
      </c>
      <c r="Q112" s="183">
        <f>RES_hhdet_in_tesh!Q112/RES_summary!Q$21</f>
        <v>0</v>
      </c>
    </row>
    <row r="113" spans="1:17" ht="12" customHeight="1" x14ac:dyDescent="0.25">
      <c r="A113" s="167" t="s">
        <v>151</v>
      </c>
      <c r="B113" s="132"/>
      <c r="C113" s="183">
        <f>RES_hhdet_in_tesh!C113/RES_summary!C$21</f>
        <v>0</v>
      </c>
      <c r="D113" s="183">
        <f>RES_hhdet_in_tesh!D113/RES_summary!D$21</f>
        <v>0</v>
      </c>
      <c r="E113" s="183">
        <f>RES_hhdet_in_tesh!E113/RES_summary!E$21</f>
        <v>0</v>
      </c>
      <c r="F113" s="183">
        <f>RES_hhdet_in_tesh!F113/RES_summary!F$21</f>
        <v>0</v>
      </c>
      <c r="G113" s="183">
        <f>RES_hhdet_in_tesh!G113/RES_summary!G$21</f>
        <v>0</v>
      </c>
      <c r="H113" s="183">
        <f>RES_hhdet_in_tesh!H113/RES_summary!H$21</f>
        <v>0</v>
      </c>
      <c r="I113" s="183">
        <f>RES_hhdet_in_tesh!I113/RES_summary!I$21</f>
        <v>0</v>
      </c>
      <c r="J113" s="183">
        <f>RES_hhdet_in_tesh!J113/RES_summary!J$21</f>
        <v>0</v>
      </c>
      <c r="K113" s="183">
        <f>RES_hhdet_in_tesh!K113/RES_summary!K$21</f>
        <v>0</v>
      </c>
      <c r="L113" s="183">
        <f>RES_hhdet_in_tesh!L113/RES_summary!L$21</f>
        <v>0</v>
      </c>
      <c r="M113" s="183">
        <f>RES_hhdet_in_tesh!M113/RES_summary!M$21</f>
        <v>0</v>
      </c>
      <c r="N113" s="183">
        <f>RES_hhdet_in_tesh!N113/RES_summary!N$21</f>
        <v>0</v>
      </c>
      <c r="O113" s="183">
        <f>RES_hhdet_in_tesh!O113/RES_summary!O$21</f>
        <v>0</v>
      </c>
      <c r="P113" s="183">
        <f>RES_hhdet_in_tesh!P113/RES_summary!P$21</f>
        <v>0</v>
      </c>
      <c r="Q113" s="183">
        <f>RES_hhdet_in_tesh!Q113/RES_summary!Q$21</f>
        <v>0</v>
      </c>
    </row>
    <row r="114" spans="1:17" ht="12" customHeight="1" x14ac:dyDescent="0.25">
      <c r="A114" s="166" t="s">
        <v>79</v>
      </c>
      <c r="B114" s="165"/>
      <c r="C114" s="182">
        <f>RES_hhdet_in_tesh!C114/RES_summary!C$21</f>
        <v>0</v>
      </c>
      <c r="D114" s="182">
        <f>RES_hhdet_in_tesh!D114/RES_summary!D$21</f>
        <v>0</v>
      </c>
      <c r="E114" s="182">
        <f>RES_hhdet_in_tesh!E114/RES_summary!E$21</f>
        <v>0</v>
      </c>
      <c r="F114" s="182">
        <f>RES_hhdet_in_tesh!F114/RES_summary!F$21</f>
        <v>0</v>
      </c>
      <c r="G114" s="182">
        <f>RES_hhdet_in_tesh!G114/RES_summary!G$21</f>
        <v>0</v>
      </c>
      <c r="H114" s="182">
        <f>RES_hhdet_in_tesh!H114/RES_summary!H$21</f>
        <v>0</v>
      </c>
      <c r="I114" s="182">
        <f>RES_hhdet_in_tesh!I114/RES_summary!I$21</f>
        <v>0</v>
      </c>
      <c r="J114" s="182">
        <f>RES_hhdet_in_tesh!J114/RES_summary!J$21</f>
        <v>0</v>
      </c>
      <c r="K114" s="182">
        <f>RES_hhdet_in_tesh!K114/RES_summary!K$21</f>
        <v>0</v>
      </c>
      <c r="L114" s="182">
        <f>RES_hhdet_in_tesh!L114/RES_summary!L$21</f>
        <v>0</v>
      </c>
      <c r="M114" s="182">
        <f>RES_hhdet_in_tesh!M114/RES_summary!M$21</f>
        <v>0</v>
      </c>
      <c r="N114" s="182">
        <f>RES_hhdet_in_tesh!N114/RES_summary!N$21</f>
        <v>0</v>
      </c>
      <c r="O114" s="182">
        <f>RES_hhdet_in_tesh!O114/RES_summary!O$21</f>
        <v>0</v>
      </c>
      <c r="P114" s="182">
        <f>RES_hhdet_in_tesh!P114/RES_summary!P$21</f>
        <v>0</v>
      </c>
      <c r="Q114" s="182">
        <f>RES_hhdet_in_tesh!Q114/RES_summary!Q$21</f>
        <v>0</v>
      </c>
    </row>
    <row r="115" spans="1:17" ht="12" customHeight="1" x14ac:dyDescent="0.25">
      <c r="A115" s="147" t="s">
        <v>59</v>
      </c>
      <c r="B115" s="164"/>
      <c r="C115" s="181">
        <f>RES_hhdet_in_tesh!C115/RES_summary!C$21</f>
        <v>0</v>
      </c>
      <c r="D115" s="181">
        <f>RES_hhdet_in_tesh!D115/RES_summary!D$21</f>
        <v>0</v>
      </c>
      <c r="E115" s="181">
        <f>RES_hhdet_in_tesh!E115/RES_summary!E$21</f>
        <v>0</v>
      </c>
      <c r="F115" s="181">
        <f>RES_hhdet_in_tesh!F115/RES_summary!F$21</f>
        <v>0</v>
      </c>
      <c r="G115" s="181">
        <f>RES_hhdet_in_tesh!G115/RES_summary!G$21</f>
        <v>0</v>
      </c>
      <c r="H115" s="181">
        <f>RES_hhdet_in_tesh!H115/RES_summary!H$21</f>
        <v>0</v>
      </c>
      <c r="I115" s="181">
        <f>RES_hhdet_in_tesh!I115/RES_summary!I$21</f>
        <v>0</v>
      </c>
      <c r="J115" s="181">
        <f>RES_hhdet_in_tesh!J115/RES_summary!J$21</f>
        <v>0</v>
      </c>
      <c r="K115" s="181">
        <f>RES_hhdet_in_tesh!K115/RES_summary!K$21</f>
        <v>0</v>
      </c>
      <c r="L115" s="181">
        <f>RES_hhdet_in_tesh!L115/RES_summary!L$21</f>
        <v>0</v>
      </c>
      <c r="M115" s="181">
        <f>RES_hhdet_in_tesh!M115/RES_summary!M$21</f>
        <v>0</v>
      </c>
      <c r="N115" s="181">
        <f>RES_hhdet_in_tesh!N115/RES_summary!N$21</f>
        <v>0</v>
      </c>
      <c r="O115" s="181">
        <f>RES_hhdet_in_tesh!O115/RES_summary!O$21</f>
        <v>0</v>
      </c>
      <c r="P115" s="181">
        <f>RES_hhdet_in_tesh!P115/RES_summary!P$21</f>
        <v>0</v>
      </c>
      <c r="Q115" s="181">
        <f>RES_hhdet_in_tesh!Q115/RES_summary!Q$21</f>
        <v>0</v>
      </c>
    </row>
    <row r="116" spans="1:17" ht="12" customHeight="1" x14ac:dyDescent="0.25">
      <c r="A116" s="163" t="s">
        <v>142</v>
      </c>
      <c r="B116" s="162"/>
      <c r="C116" s="180">
        <f>RES_hhdet_in_tesh!C116/RES_summary!C$21</f>
        <v>0</v>
      </c>
      <c r="D116" s="180">
        <f>RES_hhdet_in_tesh!D116/RES_summary!D$21</f>
        <v>0</v>
      </c>
      <c r="E116" s="180">
        <f>RES_hhdet_in_tesh!E116/RES_summary!E$21</f>
        <v>0</v>
      </c>
      <c r="F116" s="180">
        <f>RES_hhdet_in_tesh!F116/RES_summary!F$21</f>
        <v>0</v>
      </c>
      <c r="G116" s="180">
        <f>RES_hhdet_in_tesh!G116/RES_summary!G$21</f>
        <v>0</v>
      </c>
      <c r="H116" s="180">
        <f>RES_hhdet_in_tesh!H116/RES_summary!H$21</f>
        <v>0</v>
      </c>
      <c r="I116" s="180">
        <f>RES_hhdet_in_tesh!I116/RES_summary!I$21</f>
        <v>0</v>
      </c>
      <c r="J116" s="180">
        <f>RES_hhdet_in_tesh!J116/RES_summary!J$21</f>
        <v>0</v>
      </c>
      <c r="K116" s="180">
        <f>RES_hhdet_in_tesh!K116/RES_summary!K$21</f>
        <v>0</v>
      </c>
      <c r="L116" s="180">
        <f>RES_hhdet_in_tesh!L116/RES_summary!L$21</f>
        <v>0</v>
      </c>
      <c r="M116" s="180">
        <f>RES_hhdet_in_tesh!M116/RES_summary!M$21</f>
        <v>0</v>
      </c>
      <c r="N116" s="180">
        <f>RES_hhdet_in_tesh!N116/RES_summary!N$21</f>
        <v>0</v>
      </c>
      <c r="O116" s="180">
        <f>RES_hhdet_in_tesh!O116/RES_summary!O$21</f>
        <v>0</v>
      </c>
      <c r="P116" s="180">
        <f>RES_hhdet_in_tesh!P116/RES_summary!P$21</f>
        <v>0</v>
      </c>
      <c r="Q116" s="180">
        <f>RES_hhdet_in_tesh!Q116/RES_summary!Q$21</f>
        <v>0</v>
      </c>
    </row>
    <row r="117" spans="1:17" ht="12" customHeight="1" x14ac:dyDescent="0.25">
      <c r="A117" s="161" t="s">
        <v>141</v>
      </c>
      <c r="B117" s="160"/>
      <c r="C117" s="179">
        <f>RES_hhdet_in_tesh!C117/RES_summary!C$21</f>
        <v>0</v>
      </c>
      <c r="D117" s="179">
        <f>RES_hhdet_in_tesh!D117/RES_summary!D$21</f>
        <v>0</v>
      </c>
      <c r="E117" s="179">
        <f>RES_hhdet_in_tesh!E117/RES_summary!E$21</f>
        <v>0</v>
      </c>
      <c r="F117" s="179">
        <f>RES_hhdet_in_tesh!F117/RES_summary!F$21</f>
        <v>0</v>
      </c>
      <c r="G117" s="179">
        <f>RES_hhdet_in_tesh!G117/RES_summary!G$21</f>
        <v>0</v>
      </c>
      <c r="H117" s="179">
        <f>RES_hhdet_in_tesh!H117/RES_summary!H$21</f>
        <v>0</v>
      </c>
      <c r="I117" s="179">
        <f>RES_hhdet_in_tesh!I117/RES_summary!I$21</f>
        <v>0</v>
      </c>
      <c r="J117" s="179">
        <f>RES_hhdet_in_tesh!J117/RES_summary!J$21</f>
        <v>0</v>
      </c>
      <c r="K117" s="179">
        <f>RES_hhdet_in_tesh!K117/RES_summary!K$21</f>
        <v>0</v>
      </c>
      <c r="L117" s="179">
        <f>RES_hhdet_in_tesh!L117/RES_summary!L$21</f>
        <v>0</v>
      </c>
      <c r="M117" s="179">
        <f>RES_hhdet_in_tesh!M117/RES_summary!M$21</f>
        <v>0</v>
      </c>
      <c r="N117" s="179">
        <f>RES_hhdet_in_tesh!N117/RES_summary!N$21</f>
        <v>0</v>
      </c>
      <c r="O117" s="179">
        <f>RES_hhdet_in_tesh!O117/RES_summary!O$21</f>
        <v>0</v>
      </c>
      <c r="P117" s="179">
        <f>RES_hhdet_in_tesh!P117/RES_summary!P$21</f>
        <v>0</v>
      </c>
      <c r="Q117" s="179">
        <f>RES_hhdet_in_tesh!Q117/RES_summary!Q$21</f>
        <v>0</v>
      </c>
    </row>
    <row r="118" spans="1:17" ht="12" customHeight="1" x14ac:dyDescent="0.25">
      <c r="A118" s="148" t="s">
        <v>60</v>
      </c>
      <c r="B118" s="156"/>
      <c r="C118" s="177">
        <f>RES_hhdet_in_tesh!C118/RES_summary!C$21</f>
        <v>0</v>
      </c>
      <c r="D118" s="177">
        <f>RES_hhdet_in_tesh!D118/RES_summary!D$21</f>
        <v>0</v>
      </c>
      <c r="E118" s="177">
        <f>RES_hhdet_in_tesh!E118/RES_summary!E$21</f>
        <v>0</v>
      </c>
      <c r="F118" s="177">
        <f>RES_hhdet_in_tesh!F118/RES_summary!F$21</f>
        <v>0</v>
      </c>
      <c r="G118" s="177">
        <f>RES_hhdet_in_tesh!G118/RES_summary!G$21</f>
        <v>0</v>
      </c>
      <c r="H118" s="177">
        <f>RES_hhdet_in_tesh!H118/RES_summary!H$21</f>
        <v>0</v>
      </c>
      <c r="I118" s="177">
        <f>RES_hhdet_in_tesh!I118/RES_summary!I$21</f>
        <v>0</v>
      </c>
      <c r="J118" s="177">
        <f>RES_hhdet_in_tesh!J118/RES_summary!J$21</f>
        <v>0</v>
      </c>
      <c r="K118" s="177">
        <f>RES_hhdet_in_tesh!K118/RES_summary!K$21</f>
        <v>0</v>
      </c>
      <c r="L118" s="177">
        <f>RES_hhdet_in_tesh!L118/RES_summary!L$21</f>
        <v>0</v>
      </c>
      <c r="M118" s="177">
        <f>RES_hhdet_in_tesh!M118/RES_summary!M$21</f>
        <v>0</v>
      </c>
      <c r="N118" s="177">
        <f>RES_hhdet_in_tesh!N118/RES_summary!N$21</f>
        <v>0</v>
      </c>
      <c r="O118" s="177">
        <f>RES_hhdet_in_tesh!O118/RES_summary!O$21</f>
        <v>0</v>
      </c>
      <c r="P118" s="177">
        <f>RES_hhdet_in_tesh!P118/RES_summary!P$21</f>
        <v>0</v>
      </c>
      <c r="Q118" s="177">
        <f>RES_hhdet_in_tesh!Q118/RES_summary!Q$21</f>
        <v>0</v>
      </c>
    </row>
    <row r="119" spans="1:17" ht="12" customHeight="1" x14ac:dyDescent="0.25">
      <c r="A119" s="148" t="s">
        <v>59</v>
      </c>
      <c r="B119" s="156"/>
      <c r="C119" s="177">
        <f>RES_hhdet_in_tesh!C119/RES_summary!C$21</f>
        <v>0</v>
      </c>
      <c r="D119" s="177">
        <f>RES_hhdet_in_tesh!D119/RES_summary!D$21</f>
        <v>0</v>
      </c>
      <c r="E119" s="177">
        <f>RES_hhdet_in_tesh!E119/RES_summary!E$21</f>
        <v>0</v>
      </c>
      <c r="F119" s="177">
        <f>RES_hhdet_in_tesh!F119/RES_summary!F$21</f>
        <v>0</v>
      </c>
      <c r="G119" s="177">
        <f>RES_hhdet_in_tesh!G119/RES_summary!G$21</f>
        <v>0</v>
      </c>
      <c r="H119" s="177">
        <f>RES_hhdet_in_tesh!H119/RES_summary!H$21</f>
        <v>0</v>
      </c>
      <c r="I119" s="177">
        <f>RES_hhdet_in_tesh!I119/RES_summary!I$21</f>
        <v>0</v>
      </c>
      <c r="J119" s="177">
        <f>RES_hhdet_in_tesh!J119/RES_summary!J$21</f>
        <v>0</v>
      </c>
      <c r="K119" s="177">
        <f>RES_hhdet_in_tesh!K119/RES_summary!K$21</f>
        <v>0</v>
      </c>
      <c r="L119" s="177">
        <f>RES_hhdet_in_tesh!L119/RES_summary!L$21</f>
        <v>0</v>
      </c>
      <c r="M119" s="177">
        <f>RES_hhdet_in_tesh!M119/RES_summary!M$21</f>
        <v>0</v>
      </c>
      <c r="N119" s="177">
        <f>RES_hhdet_in_tesh!N119/RES_summary!N$21</f>
        <v>0</v>
      </c>
      <c r="O119" s="177">
        <f>RES_hhdet_in_tesh!O119/RES_summary!O$21</f>
        <v>0</v>
      </c>
      <c r="P119" s="177">
        <f>RES_hhdet_in_tesh!P119/RES_summary!P$21</f>
        <v>0</v>
      </c>
      <c r="Q119" s="177">
        <f>RES_hhdet_in_tesh!Q119/RES_summary!Q$21</f>
        <v>0</v>
      </c>
    </row>
    <row r="120" spans="1:17" ht="12" customHeight="1" x14ac:dyDescent="0.25">
      <c r="A120" s="158" t="s">
        <v>62</v>
      </c>
      <c r="B120" s="157"/>
      <c r="C120" s="178">
        <f>RES_hhdet_in_tesh!C120/RES_summary!C$21</f>
        <v>0</v>
      </c>
      <c r="D120" s="178">
        <f>RES_hhdet_in_tesh!D120/RES_summary!D$21</f>
        <v>0</v>
      </c>
      <c r="E120" s="178">
        <f>RES_hhdet_in_tesh!E120/RES_summary!E$21</f>
        <v>0</v>
      </c>
      <c r="F120" s="178">
        <f>RES_hhdet_in_tesh!F120/RES_summary!F$21</f>
        <v>0</v>
      </c>
      <c r="G120" s="178">
        <f>RES_hhdet_in_tesh!G120/RES_summary!G$21</f>
        <v>0</v>
      </c>
      <c r="H120" s="178">
        <f>RES_hhdet_in_tesh!H120/RES_summary!H$21</f>
        <v>0</v>
      </c>
      <c r="I120" s="178">
        <f>RES_hhdet_in_tesh!I120/RES_summary!I$21</f>
        <v>0</v>
      </c>
      <c r="J120" s="178">
        <f>RES_hhdet_in_tesh!J120/RES_summary!J$21</f>
        <v>0</v>
      </c>
      <c r="K120" s="178">
        <f>RES_hhdet_in_tesh!K120/RES_summary!K$21</f>
        <v>0</v>
      </c>
      <c r="L120" s="178">
        <f>RES_hhdet_in_tesh!L120/RES_summary!L$21</f>
        <v>0</v>
      </c>
      <c r="M120" s="178">
        <f>RES_hhdet_in_tesh!M120/RES_summary!M$21</f>
        <v>0</v>
      </c>
      <c r="N120" s="178">
        <f>RES_hhdet_in_tesh!N120/RES_summary!N$21</f>
        <v>0</v>
      </c>
      <c r="O120" s="178">
        <f>RES_hhdet_in_tesh!O120/RES_summary!O$21</f>
        <v>0</v>
      </c>
      <c r="P120" s="178">
        <f>RES_hhdet_in_tesh!P120/RES_summary!P$21</f>
        <v>0</v>
      </c>
      <c r="Q120" s="178">
        <f>RES_hhdet_in_tesh!Q120/RES_summary!Q$21</f>
        <v>0</v>
      </c>
    </row>
    <row r="121" spans="1:17" ht="12" customHeight="1" x14ac:dyDescent="0.25">
      <c r="A121" s="23" t="s">
        <v>57</v>
      </c>
      <c r="B121" s="156"/>
      <c r="C121" s="177">
        <f>RES_hhdet_in_tesh!C121/RES_summary!C$21</f>
        <v>0</v>
      </c>
      <c r="D121" s="177">
        <f>RES_hhdet_in_tesh!D121/RES_summary!D$21</f>
        <v>0</v>
      </c>
      <c r="E121" s="177">
        <f>RES_hhdet_in_tesh!E121/RES_summary!E$21</f>
        <v>0</v>
      </c>
      <c r="F121" s="177">
        <f>RES_hhdet_in_tesh!F121/RES_summary!F$21</f>
        <v>0</v>
      </c>
      <c r="G121" s="177">
        <f>RES_hhdet_in_tesh!G121/RES_summary!G$21</f>
        <v>0</v>
      </c>
      <c r="H121" s="177">
        <f>RES_hhdet_in_tesh!H121/RES_summary!H$21</f>
        <v>0</v>
      </c>
      <c r="I121" s="177">
        <f>RES_hhdet_in_tesh!I121/RES_summary!I$21</f>
        <v>0</v>
      </c>
      <c r="J121" s="177">
        <f>RES_hhdet_in_tesh!J121/RES_summary!J$21</f>
        <v>0</v>
      </c>
      <c r="K121" s="177">
        <f>RES_hhdet_in_tesh!K121/RES_summary!K$21</f>
        <v>0</v>
      </c>
      <c r="L121" s="177">
        <f>RES_hhdet_in_tesh!L121/RES_summary!L$21</f>
        <v>0</v>
      </c>
      <c r="M121" s="177">
        <f>RES_hhdet_in_tesh!M121/RES_summary!M$21</f>
        <v>0</v>
      </c>
      <c r="N121" s="177">
        <f>RES_hhdet_in_tesh!N121/RES_summary!N$21</f>
        <v>0</v>
      </c>
      <c r="O121" s="177">
        <f>RES_hhdet_in_tesh!O121/RES_summary!O$21</f>
        <v>0</v>
      </c>
      <c r="P121" s="177">
        <f>RES_hhdet_in_tesh!P121/RES_summary!P$21</f>
        <v>0</v>
      </c>
      <c r="Q121" s="177">
        <f>RES_hhdet_in_tesh!Q121/RES_summary!Q$21</f>
        <v>0</v>
      </c>
    </row>
    <row r="122" spans="1:17" ht="12" customHeight="1" x14ac:dyDescent="0.25">
      <c r="A122" s="29" t="s">
        <v>140</v>
      </c>
      <c r="B122" s="57"/>
      <c r="C122" s="176">
        <f>RES_hhdet_in_tesh!C122/RES_summary!C$21</f>
        <v>0</v>
      </c>
      <c r="D122" s="176">
        <f>RES_hhdet_in_tesh!D122/RES_summary!D$21</f>
        <v>0</v>
      </c>
      <c r="E122" s="176">
        <f>RES_hhdet_in_tesh!E122/RES_summary!E$21</f>
        <v>0</v>
      </c>
      <c r="F122" s="176">
        <f>RES_hhdet_in_tesh!F122/RES_summary!F$21</f>
        <v>0</v>
      </c>
      <c r="G122" s="176">
        <f>RES_hhdet_in_tesh!G122/RES_summary!G$21</f>
        <v>0</v>
      </c>
      <c r="H122" s="176">
        <f>RES_hhdet_in_tesh!H122/RES_summary!H$21</f>
        <v>0</v>
      </c>
      <c r="I122" s="176">
        <f>RES_hhdet_in_tesh!I122/RES_summary!I$21</f>
        <v>0</v>
      </c>
      <c r="J122" s="176">
        <f>RES_hhdet_in_tesh!J122/RES_summary!J$21</f>
        <v>0</v>
      </c>
      <c r="K122" s="176">
        <f>RES_hhdet_in_tesh!K122/RES_summary!K$21</f>
        <v>0</v>
      </c>
      <c r="L122" s="176">
        <f>RES_hhdet_in_tesh!L122/RES_summary!L$21</f>
        <v>0</v>
      </c>
      <c r="M122" s="176">
        <f>RES_hhdet_in_tesh!M122/RES_summary!M$21</f>
        <v>0</v>
      </c>
      <c r="N122" s="176">
        <f>RES_hhdet_in_tesh!N122/RES_summary!N$21</f>
        <v>0</v>
      </c>
      <c r="O122" s="176">
        <f>RES_hhdet_in_tesh!O122/RES_summary!O$21</f>
        <v>0</v>
      </c>
      <c r="P122" s="176">
        <f>RES_hhdet_in_tesh!P122/RES_summary!P$21</f>
        <v>0</v>
      </c>
      <c r="Q122" s="176">
        <f>RES_hhdet_in_tesh!Q122/RES_summary!Q$21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84">
        <f>RES_hhdet_in_tesh!C124/RES_summary!C$21</f>
        <v>141.69009919481579</v>
      </c>
      <c r="D124" s="184">
        <f>RES_hhdet_in_tesh!D124/RES_summary!D$21</f>
        <v>137.59299536325062</v>
      </c>
      <c r="E124" s="184">
        <f>RES_hhdet_in_tesh!E124/RES_summary!E$21</f>
        <v>136.79007822528067</v>
      </c>
      <c r="F124" s="184">
        <f>RES_hhdet_in_tesh!F124/RES_summary!F$21</f>
        <v>129.89471716890711</v>
      </c>
      <c r="G124" s="184">
        <f>RES_hhdet_in_tesh!G124/RES_summary!G$21</f>
        <v>127.85705727249072</v>
      </c>
      <c r="H124" s="184">
        <f>RES_hhdet_in_tesh!H124/RES_summary!H$21</f>
        <v>116.33556009487577</v>
      </c>
      <c r="I124" s="184">
        <f>RES_hhdet_in_tesh!I124/RES_summary!I$21</f>
        <v>119.67260485478594</v>
      </c>
      <c r="J124" s="184">
        <f>RES_hhdet_in_tesh!J124/RES_summary!J$21</f>
        <v>118.5531602304558</v>
      </c>
      <c r="K124" s="184">
        <f>RES_hhdet_in_tesh!K124/RES_summary!K$21</f>
        <v>116.45455538095712</v>
      </c>
      <c r="L124" s="184">
        <f>RES_hhdet_in_tesh!L124/RES_summary!L$21</f>
        <v>125.04216498809377</v>
      </c>
      <c r="M124" s="184">
        <f>RES_hhdet_in_tesh!M124/RES_summary!M$21</f>
        <v>115.94638987092729</v>
      </c>
      <c r="N124" s="184">
        <f>RES_hhdet_in_tesh!N124/RES_summary!N$21</f>
        <v>119.33491216889347</v>
      </c>
      <c r="O124" s="184">
        <f>RES_hhdet_in_tesh!O124/RES_summary!O$21</f>
        <v>128.68502939241279</v>
      </c>
      <c r="P124" s="184">
        <f>RES_hhdet_in_tesh!P124/RES_summary!P$21</f>
        <v>110.17756521037151</v>
      </c>
      <c r="Q124" s="184">
        <f>RES_hhdet_in_tesh!Q124/RES_summary!Q$21</f>
        <v>116.7241662311357</v>
      </c>
    </row>
    <row r="125" spans="1:17" ht="12.95" customHeight="1" x14ac:dyDescent="0.25">
      <c r="A125" s="158" t="s">
        <v>65</v>
      </c>
      <c r="B125" s="157"/>
      <c r="C125" s="178">
        <f>RES_hhdet_in_tesh!C125/RES_summary!C$21</f>
        <v>103.92371907991506</v>
      </c>
      <c r="D125" s="178">
        <f>RES_hhdet_in_tesh!D125/RES_summary!D$21</f>
        <v>100.46698602099937</v>
      </c>
      <c r="E125" s="178">
        <f>RES_hhdet_in_tesh!E125/RES_summary!E$21</f>
        <v>99.300967451232765</v>
      </c>
      <c r="F125" s="178">
        <f>RES_hhdet_in_tesh!F125/RES_summary!F$21</f>
        <v>93.013607541264733</v>
      </c>
      <c r="G125" s="178">
        <f>RES_hhdet_in_tesh!G125/RES_summary!G$21</f>
        <v>90.817082478650676</v>
      </c>
      <c r="H125" s="178">
        <f>RES_hhdet_in_tesh!H125/RES_summary!H$21</f>
        <v>79.967371237442407</v>
      </c>
      <c r="I125" s="178">
        <f>RES_hhdet_in_tesh!I125/RES_summary!I$21</f>
        <v>83.135609233516419</v>
      </c>
      <c r="J125" s="178">
        <f>RES_hhdet_in_tesh!J125/RES_summary!J$21</f>
        <v>80.93996545307084</v>
      </c>
      <c r="K125" s="178">
        <f>RES_hhdet_in_tesh!K125/RES_summary!K$21</f>
        <v>78.986009226263263</v>
      </c>
      <c r="L125" s="178">
        <f>RES_hhdet_in_tesh!L125/RES_summary!L$21</f>
        <v>88.167322250138881</v>
      </c>
      <c r="M125" s="178">
        <f>RES_hhdet_in_tesh!M125/RES_summary!M$21</f>
        <v>78.612675549564358</v>
      </c>
      <c r="N125" s="178">
        <f>RES_hhdet_in_tesh!N125/RES_summary!N$21</f>
        <v>81.881638148785171</v>
      </c>
      <c r="O125" s="178">
        <f>RES_hhdet_in_tesh!O125/RES_summary!O$21</f>
        <v>92.152536184943074</v>
      </c>
      <c r="P125" s="178">
        <f>RES_hhdet_in_tesh!P125/RES_summary!P$21</f>
        <v>72.802797216725622</v>
      </c>
      <c r="Q125" s="178">
        <f>RES_hhdet_in_tesh!Q125/RES_summary!Q$21</f>
        <v>81.029431270486853</v>
      </c>
    </row>
    <row r="126" spans="1:17" ht="12" customHeight="1" x14ac:dyDescent="0.25">
      <c r="A126" s="23" t="s">
        <v>149</v>
      </c>
      <c r="B126" s="156"/>
      <c r="C126" s="177">
        <f>RES_hhdet_in_tesh!C126/RES_summary!C$21</f>
        <v>103.38712911505131</v>
      </c>
      <c r="D126" s="177">
        <f>RES_hhdet_in_tesh!D126/RES_summary!D$21</f>
        <v>99.881004389592164</v>
      </c>
      <c r="E126" s="177">
        <f>RES_hhdet_in_tesh!E126/RES_summary!E$21</f>
        <v>98.721648861822189</v>
      </c>
      <c r="F126" s="177">
        <f>RES_hhdet_in_tesh!F126/RES_summary!F$21</f>
        <v>92.570872289477862</v>
      </c>
      <c r="G126" s="177">
        <f>RES_hhdet_in_tesh!G126/RES_summary!G$21</f>
        <v>90.39578821880842</v>
      </c>
      <c r="H126" s="177">
        <f>RES_hhdet_in_tesh!H126/RES_summary!H$21</f>
        <v>79.673767703199886</v>
      </c>
      <c r="I126" s="177">
        <f>RES_hhdet_in_tesh!I126/RES_summary!I$21</f>
        <v>82.557653317559883</v>
      </c>
      <c r="J126" s="177">
        <f>RES_hhdet_in_tesh!J126/RES_summary!J$21</f>
        <v>80.55392665332235</v>
      </c>
      <c r="K126" s="177">
        <f>RES_hhdet_in_tesh!K126/RES_summary!K$21</f>
        <v>78.55899684232763</v>
      </c>
      <c r="L126" s="177">
        <f>RES_hhdet_in_tesh!L126/RES_summary!L$21</f>
        <v>87.74508281340475</v>
      </c>
      <c r="M126" s="177">
        <f>RES_hhdet_in_tesh!M126/RES_summary!M$21</f>
        <v>78.172938174716549</v>
      </c>
      <c r="N126" s="177">
        <f>RES_hhdet_in_tesh!N126/RES_summary!N$21</f>
        <v>81.376294754933596</v>
      </c>
      <c r="O126" s="177">
        <f>RES_hhdet_in_tesh!O126/RES_summary!O$21</f>
        <v>91.881569953369862</v>
      </c>
      <c r="P126" s="177">
        <f>RES_hhdet_in_tesh!P126/RES_summary!P$21</f>
        <v>72.224263643586809</v>
      </c>
      <c r="Q126" s="177">
        <f>RES_hhdet_in_tesh!Q126/RES_summary!Q$21</f>
        <v>80.573913584397772</v>
      </c>
    </row>
    <row r="127" spans="1:17" ht="12" customHeight="1" x14ac:dyDescent="0.25">
      <c r="A127" s="23" t="s">
        <v>60</v>
      </c>
      <c r="B127" s="156"/>
      <c r="C127" s="177">
        <f>RES_hhdet_in_tesh!C127/RES_summary!C$21</f>
        <v>0.53658996486376376</v>
      </c>
      <c r="D127" s="177">
        <f>RES_hhdet_in_tesh!D127/RES_summary!D$21</f>
        <v>0.58598163140721338</v>
      </c>
      <c r="E127" s="177">
        <f>RES_hhdet_in_tesh!E127/RES_summary!E$21</f>
        <v>0.57931858941057879</v>
      </c>
      <c r="F127" s="177">
        <f>RES_hhdet_in_tesh!F127/RES_summary!F$21</f>
        <v>0.44273525178687123</v>
      </c>
      <c r="G127" s="177">
        <f>RES_hhdet_in_tesh!G127/RES_summary!G$21</f>
        <v>0.42129425984225904</v>
      </c>
      <c r="H127" s="177">
        <f>RES_hhdet_in_tesh!H127/RES_summary!H$21</f>
        <v>0.29360353424251495</v>
      </c>
      <c r="I127" s="177">
        <f>RES_hhdet_in_tesh!I127/RES_summary!I$21</f>
        <v>0.57795591595654083</v>
      </c>
      <c r="J127" s="177">
        <f>RES_hhdet_in_tesh!J127/RES_summary!J$21</f>
        <v>0.38603879974849081</v>
      </c>
      <c r="K127" s="177">
        <f>RES_hhdet_in_tesh!K127/RES_summary!K$21</f>
        <v>0.42701238393561641</v>
      </c>
      <c r="L127" s="177">
        <f>RES_hhdet_in_tesh!L127/RES_summary!L$21</f>
        <v>0.42223943673412939</v>
      </c>
      <c r="M127" s="177">
        <f>RES_hhdet_in_tesh!M127/RES_summary!M$21</f>
        <v>0.43973737484781272</v>
      </c>
      <c r="N127" s="177">
        <f>RES_hhdet_in_tesh!N127/RES_summary!N$21</f>
        <v>0.5053433938515739</v>
      </c>
      <c r="O127" s="177">
        <f>RES_hhdet_in_tesh!O127/RES_summary!O$21</f>
        <v>0.27096623157321992</v>
      </c>
      <c r="P127" s="177">
        <f>RES_hhdet_in_tesh!P127/RES_summary!P$21</f>
        <v>0.57853357313881559</v>
      </c>
      <c r="Q127" s="177">
        <f>RES_hhdet_in_tesh!Q127/RES_summary!Q$21</f>
        <v>0.45551768608907151</v>
      </c>
    </row>
    <row r="128" spans="1:17" ht="12.95" customHeight="1" x14ac:dyDescent="0.25">
      <c r="A128" s="158" t="s">
        <v>112</v>
      </c>
      <c r="B128" s="157"/>
      <c r="C128" s="178">
        <f>RES_hhdet_in_tesh!C128/RES_summary!C$21</f>
        <v>13.596171236468415</v>
      </c>
      <c r="D128" s="178">
        <f>RES_hhdet_in_tesh!D128/RES_summary!D$21</f>
        <v>13.459358014400667</v>
      </c>
      <c r="E128" s="178">
        <f>RES_hhdet_in_tesh!E128/RES_summary!E$21</f>
        <v>13.450226434990805</v>
      </c>
      <c r="F128" s="178">
        <f>RES_hhdet_in_tesh!F128/RES_summary!F$21</f>
        <v>13.36331154101274</v>
      </c>
      <c r="G128" s="178">
        <f>RES_hhdet_in_tesh!G128/RES_summary!G$21</f>
        <v>13.402858217600871</v>
      </c>
      <c r="H128" s="178">
        <f>RES_hhdet_in_tesh!H128/RES_summary!H$21</f>
        <v>13.209352590171926</v>
      </c>
      <c r="I128" s="178">
        <f>RES_hhdet_in_tesh!I128/RES_summary!I$21</f>
        <v>13.888445865978271</v>
      </c>
      <c r="J128" s="178">
        <f>RES_hhdet_in_tesh!J128/RES_summary!J$21</f>
        <v>14.763999159145818</v>
      </c>
      <c r="K128" s="178">
        <f>RES_hhdet_in_tesh!K128/RES_summary!K$21</f>
        <v>15.083099908249457</v>
      </c>
      <c r="L128" s="178">
        <f>RES_hhdet_in_tesh!L128/RES_summary!L$21</f>
        <v>14.535720193094553</v>
      </c>
      <c r="M128" s="178">
        <f>RES_hhdet_in_tesh!M128/RES_summary!M$21</f>
        <v>14.969986574573648</v>
      </c>
      <c r="N128" s="178">
        <f>RES_hhdet_in_tesh!N128/RES_summary!N$21</f>
        <v>14.759280407506509</v>
      </c>
      <c r="O128" s="178">
        <f>RES_hhdet_in_tesh!O128/RES_summary!O$21</f>
        <v>14.842138626173806</v>
      </c>
      <c r="P128" s="178">
        <f>RES_hhdet_in_tesh!P128/RES_summary!P$21</f>
        <v>14.620925572461388</v>
      </c>
      <c r="Q128" s="178">
        <f>RES_hhdet_in_tesh!Q128/RES_summary!Q$21</f>
        <v>13.740299333748711</v>
      </c>
    </row>
    <row r="129" spans="1:17" ht="12" customHeight="1" x14ac:dyDescent="0.25">
      <c r="A129" s="23" t="s">
        <v>60</v>
      </c>
      <c r="B129" s="156"/>
      <c r="C129" s="177">
        <f>RES_hhdet_in_tesh!C129/RES_summary!C$21</f>
        <v>13.596171236468415</v>
      </c>
      <c r="D129" s="177">
        <f>RES_hhdet_in_tesh!D129/RES_summary!D$21</f>
        <v>13.459358014400667</v>
      </c>
      <c r="E129" s="177">
        <f>RES_hhdet_in_tesh!E129/RES_summary!E$21</f>
        <v>13.450226434990805</v>
      </c>
      <c r="F129" s="177">
        <f>RES_hhdet_in_tesh!F129/RES_summary!F$21</f>
        <v>13.36331154101274</v>
      </c>
      <c r="G129" s="177">
        <f>RES_hhdet_in_tesh!G129/RES_summary!G$21</f>
        <v>13.402858217600871</v>
      </c>
      <c r="H129" s="177">
        <f>RES_hhdet_in_tesh!H129/RES_summary!H$21</f>
        <v>13.209352590171926</v>
      </c>
      <c r="I129" s="177">
        <f>RES_hhdet_in_tesh!I129/RES_summary!I$21</f>
        <v>13.888445865978271</v>
      </c>
      <c r="J129" s="177">
        <f>RES_hhdet_in_tesh!J129/RES_summary!J$21</f>
        <v>14.763999159145818</v>
      </c>
      <c r="K129" s="177">
        <f>RES_hhdet_in_tesh!K129/RES_summary!K$21</f>
        <v>15.083099908249457</v>
      </c>
      <c r="L129" s="177">
        <f>RES_hhdet_in_tesh!L129/RES_summary!L$21</f>
        <v>14.535720193094553</v>
      </c>
      <c r="M129" s="177">
        <f>RES_hhdet_in_tesh!M129/RES_summary!M$21</f>
        <v>14.969986574573648</v>
      </c>
      <c r="N129" s="177">
        <f>RES_hhdet_in_tesh!N129/RES_summary!N$21</f>
        <v>14.759280407506509</v>
      </c>
      <c r="O129" s="177">
        <f>RES_hhdet_in_tesh!O129/RES_summary!O$21</f>
        <v>14.842138626173806</v>
      </c>
      <c r="P129" s="177">
        <f>RES_hhdet_in_tesh!P129/RES_summary!P$21</f>
        <v>14.620925572461388</v>
      </c>
      <c r="Q129" s="177">
        <f>RES_hhdet_in_tesh!Q129/RES_summary!Q$21</f>
        <v>13.740299333748711</v>
      </c>
    </row>
    <row r="130" spans="1:17" ht="12" customHeight="1" x14ac:dyDescent="0.25">
      <c r="A130" s="158" t="s">
        <v>63</v>
      </c>
      <c r="B130" s="157"/>
      <c r="C130" s="178">
        <f>RES_hhdet_in_tesh!C130/RES_summary!C$21</f>
        <v>17.618866658340917</v>
      </c>
      <c r="D130" s="178">
        <f>RES_hhdet_in_tesh!D130/RES_summary!D$21</f>
        <v>17.025989988187792</v>
      </c>
      <c r="E130" s="178">
        <f>RES_hhdet_in_tesh!E130/RES_summary!E$21</f>
        <v>17.349326280635093</v>
      </c>
      <c r="F130" s="178">
        <f>RES_hhdet_in_tesh!F130/RES_summary!F$21</f>
        <v>17.024348459391618</v>
      </c>
      <c r="G130" s="178">
        <f>RES_hhdet_in_tesh!G130/RES_summary!G$21</f>
        <v>17.276042550144972</v>
      </c>
      <c r="H130" s="178">
        <f>RES_hhdet_in_tesh!H130/RES_summary!H$21</f>
        <v>16.921319407025873</v>
      </c>
      <c r="I130" s="178">
        <f>RES_hhdet_in_tesh!I130/RES_summary!I$21</f>
        <v>16.271371022597695</v>
      </c>
      <c r="J130" s="178">
        <f>RES_hhdet_in_tesh!J130/RES_summary!J$21</f>
        <v>16.676649248221512</v>
      </c>
      <c r="K130" s="178">
        <f>RES_hhdet_in_tesh!K130/RES_summary!K$21</f>
        <v>15.976026237273741</v>
      </c>
      <c r="L130" s="178">
        <f>RES_hhdet_in_tesh!L130/RES_summary!L$21</f>
        <v>16.230332800011524</v>
      </c>
      <c r="M130" s="178">
        <f>RES_hhdet_in_tesh!M130/RES_summary!M$21</f>
        <v>16.181020014888279</v>
      </c>
      <c r="N130" s="178">
        <f>RES_hhdet_in_tesh!N130/RES_summary!N$21</f>
        <v>16.21000750707455</v>
      </c>
      <c r="O130" s="178">
        <f>RES_hhdet_in_tesh!O130/RES_summary!O$21</f>
        <v>15.578572300939596</v>
      </c>
      <c r="P130" s="178">
        <f>RES_hhdet_in_tesh!P130/RES_summary!P$21</f>
        <v>16.258821654639291</v>
      </c>
      <c r="Q130" s="178">
        <f>RES_hhdet_in_tesh!Q130/RES_summary!Q$21</f>
        <v>15.689217338169218</v>
      </c>
    </row>
    <row r="131" spans="1:17" ht="12" customHeight="1" x14ac:dyDescent="0.25">
      <c r="A131" s="167" t="s">
        <v>148</v>
      </c>
      <c r="B131" s="132"/>
      <c r="C131" s="183">
        <f>RES_hhdet_in_tesh!C131/RES_summary!C$21</f>
        <v>16.869151946915096</v>
      </c>
      <c r="D131" s="183">
        <f>RES_hhdet_in_tesh!D131/RES_summary!D$21</f>
        <v>16.862492498168791</v>
      </c>
      <c r="E131" s="183">
        <f>RES_hhdet_in_tesh!E131/RES_summary!E$21</f>
        <v>16.762727626855934</v>
      </c>
      <c r="F131" s="183">
        <f>RES_hhdet_in_tesh!F131/RES_summary!F$21</f>
        <v>16.611519343602588</v>
      </c>
      <c r="G131" s="183">
        <f>RES_hhdet_in_tesh!G131/RES_summary!G$21</f>
        <v>0</v>
      </c>
      <c r="H131" s="183">
        <f>RES_hhdet_in_tesh!H131/RES_summary!H$21</f>
        <v>0</v>
      </c>
      <c r="I131" s="183">
        <f>RES_hhdet_in_tesh!I131/RES_summary!I$21</f>
        <v>0</v>
      </c>
      <c r="J131" s="183">
        <f>RES_hhdet_in_tesh!J131/RES_summary!J$21</f>
        <v>15.736975729656933</v>
      </c>
      <c r="K131" s="183">
        <f>RES_hhdet_in_tesh!K131/RES_summary!K$21</f>
        <v>0</v>
      </c>
      <c r="L131" s="183">
        <f>RES_hhdet_in_tesh!L131/RES_summary!L$21</f>
        <v>0</v>
      </c>
      <c r="M131" s="183">
        <f>RES_hhdet_in_tesh!M131/RES_summary!M$21</f>
        <v>0</v>
      </c>
      <c r="N131" s="183">
        <f>RES_hhdet_in_tesh!N131/RES_summary!N$21</f>
        <v>0</v>
      </c>
      <c r="O131" s="183">
        <f>RES_hhdet_in_tesh!O131/RES_summary!O$21</f>
        <v>0</v>
      </c>
      <c r="P131" s="183">
        <f>RES_hhdet_in_tesh!P131/RES_summary!P$21</f>
        <v>15.049993677999195</v>
      </c>
      <c r="Q131" s="183">
        <f>RES_hhdet_in_tesh!Q131/RES_summary!Q$21</f>
        <v>14.968595936618192</v>
      </c>
    </row>
    <row r="132" spans="1:17" ht="12" customHeight="1" x14ac:dyDescent="0.25">
      <c r="A132" s="167" t="s">
        <v>147</v>
      </c>
      <c r="B132" s="132"/>
      <c r="C132" s="183">
        <f>RES_hhdet_in_tesh!C132/RES_summary!C$21</f>
        <v>16.908005798246919</v>
      </c>
      <c r="D132" s="183">
        <f>RES_hhdet_in_tesh!D132/RES_summary!D$21</f>
        <v>16.948742671679884</v>
      </c>
      <c r="E132" s="183">
        <f>RES_hhdet_in_tesh!E132/RES_summary!E$21</f>
        <v>16.900100249695303</v>
      </c>
      <c r="F132" s="183">
        <f>RES_hhdet_in_tesh!F132/RES_summary!F$21</f>
        <v>16.806203316573065</v>
      </c>
      <c r="G132" s="183">
        <f>RES_hhdet_in_tesh!G132/RES_summary!G$21</f>
        <v>16.985184065627053</v>
      </c>
      <c r="H132" s="183">
        <f>RES_hhdet_in_tesh!H132/RES_summary!H$21</f>
        <v>16.341720501827119</v>
      </c>
      <c r="I132" s="183">
        <f>RES_hhdet_in_tesh!I132/RES_summary!I$21</f>
        <v>16.271371022597695</v>
      </c>
      <c r="J132" s="183">
        <f>RES_hhdet_in_tesh!J132/RES_summary!J$21</f>
        <v>16.062241095725835</v>
      </c>
      <c r="K132" s="183">
        <f>RES_hhdet_in_tesh!K132/RES_summary!K$21</f>
        <v>15.951491840985888</v>
      </c>
      <c r="L132" s="183">
        <f>RES_hhdet_in_tesh!L132/RES_summary!L$21</f>
        <v>15.740933224588261</v>
      </c>
      <c r="M132" s="183">
        <f>RES_hhdet_in_tesh!M132/RES_summary!M$21</f>
        <v>15.621757070155359</v>
      </c>
      <c r="N132" s="183">
        <f>RES_hhdet_in_tesh!N132/RES_summary!N$21</f>
        <v>15.538058081731593</v>
      </c>
      <c r="O132" s="183">
        <f>RES_hhdet_in_tesh!O132/RES_summary!O$21</f>
        <v>15.421752026640416</v>
      </c>
      <c r="P132" s="183">
        <f>RES_hhdet_in_tesh!P132/RES_summary!P$21</f>
        <v>15.330269197885363</v>
      </c>
      <c r="Q132" s="183">
        <f>RES_hhdet_in_tesh!Q132/RES_summary!Q$21</f>
        <v>15.230101501633657</v>
      </c>
    </row>
    <row r="133" spans="1:17" ht="12" customHeight="1" x14ac:dyDescent="0.25">
      <c r="A133" s="166" t="s">
        <v>61</v>
      </c>
      <c r="B133" s="165"/>
      <c r="C133" s="182">
        <f>RES_hhdet_in_tesh!C133/RES_summary!C$21</f>
        <v>10.977878478652006</v>
      </c>
      <c r="D133" s="182">
        <f>RES_hhdet_in_tesh!D133/RES_summary!D$21</f>
        <v>11.003256144475809</v>
      </c>
      <c r="E133" s="182">
        <f>RES_hhdet_in_tesh!E133/RES_summary!E$21</f>
        <v>10.968533820238497</v>
      </c>
      <c r="F133" s="182">
        <f>RES_hhdet_in_tesh!F133/RES_summary!F$21</f>
        <v>10.910925894828594</v>
      </c>
      <c r="G133" s="182">
        <f>RES_hhdet_in_tesh!G133/RES_summary!G$21</f>
        <v>11.090036404534672</v>
      </c>
      <c r="H133" s="182">
        <f>RES_hhdet_in_tesh!H133/RES_summary!H$21</f>
        <v>10.55462636607677</v>
      </c>
      <c r="I133" s="182">
        <f>RES_hhdet_in_tesh!I133/RES_summary!I$21</f>
        <v>10.560232417289862</v>
      </c>
      <c r="J133" s="182">
        <f>RES_hhdet_in_tesh!J133/RES_summary!J$21</f>
        <v>10.416123248019742</v>
      </c>
      <c r="K133" s="182">
        <f>RES_hhdet_in_tesh!K133/RES_summary!K$21</f>
        <v>10.339897102722986</v>
      </c>
      <c r="L133" s="182">
        <f>RES_hhdet_in_tesh!L133/RES_summary!L$21</f>
        <v>10.115753871950799</v>
      </c>
      <c r="M133" s="182">
        <f>RES_hhdet_in_tesh!M133/RES_summary!M$21</f>
        <v>10.205777507643573</v>
      </c>
      <c r="N133" s="182">
        <f>RES_hhdet_in_tesh!N133/RES_summary!N$21</f>
        <v>10.075407039457533</v>
      </c>
      <c r="O133" s="182">
        <f>RES_hhdet_in_tesh!O133/RES_summary!O$21</f>
        <v>9.8953699050922026</v>
      </c>
      <c r="P133" s="182">
        <f>RES_hhdet_in_tesh!P133/RES_summary!P$21</f>
        <v>10.045529819289758</v>
      </c>
      <c r="Q133" s="182">
        <f>RES_hhdet_in_tesh!Q133/RES_summary!Q$21</f>
        <v>9.8876756593540165</v>
      </c>
    </row>
    <row r="134" spans="1:17" ht="12" customHeight="1" x14ac:dyDescent="0.25">
      <c r="A134" s="147" t="s">
        <v>59</v>
      </c>
      <c r="B134" s="164"/>
      <c r="C134" s="181">
        <f>RES_hhdet_in_tesh!C134/RES_summary!C$21</f>
        <v>5.9301273195949165</v>
      </c>
      <c r="D134" s="181">
        <f>RES_hhdet_in_tesh!D134/RES_summary!D$21</f>
        <v>5.9454865272040758</v>
      </c>
      <c r="E134" s="181">
        <f>RES_hhdet_in_tesh!E134/RES_summary!E$21</f>
        <v>5.9315664294568089</v>
      </c>
      <c r="F134" s="181">
        <f>RES_hhdet_in_tesh!F134/RES_summary!F$21</f>
        <v>5.8952774217444688</v>
      </c>
      <c r="G134" s="181">
        <f>RES_hhdet_in_tesh!G134/RES_summary!G$21</f>
        <v>5.8951476610923823</v>
      </c>
      <c r="H134" s="181">
        <f>RES_hhdet_in_tesh!H134/RES_summary!H$21</f>
        <v>5.7870941357503494</v>
      </c>
      <c r="I134" s="181">
        <f>RES_hhdet_in_tesh!I134/RES_summary!I$21</f>
        <v>5.7111386053078315</v>
      </c>
      <c r="J134" s="181">
        <f>RES_hhdet_in_tesh!J134/RES_summary!J$21</f>
        <v>5.6461178477060923</v>
      </c>
      <c r="K134" s="181">
        <f>RES_hhdet_in_tesh!K134/RES_summary!K$21</f>
        <v>5.6115947382629034</v>
      </c>
      <c r="L134" s="181">
        <f>RES_hhdet_in_tesh!L134/RES_summary!L$21</f>
        <v>5.6251793526374625</v>
      </c>
      <c r="M134" s="181">
        <f>RES_hhdet_in_tesh!M134/RES_summary!M$21</f>
        <v>5.4159795625117839</v>
      </c>
      <c r="N134" s="181">
        <f>RES_hhdet_in_tesh!N134/RES_summary!N$21</f>
        <v>5.46265104227406</v>
      </c>
      <c r="O134" s="181">
        <f>RES_hhdet_in_tesh!O134/RES_summary!O$21</f>
        <v>5.526382121548215</v>
      </c>
      <c r="P134" s="181">
        <f>RES_hhdet_in_tesh!P134/RES_summary!P$21</f>
        <v>5.2847393785956056</v>
      </c>
      <c r="Q134" s="181">
        <f>RES_hhdet_in_tesh!Q134/RES_summary!Q$21</f>
        <v>5.3424258422796429</v>
      </c>
    </row>
    <row r="135" spans="1:17" ht="12" customHeight="1" x14ac:dyDescent="0.25">
      <c r="A135" s="163" t="s">
        <v>142</v>
      </c>
      <c r="B135" s="162"/>
      <c r="C135" s="180">
        <f>RES_hhdet_in_tesh!C135/RES_summary!C$21</f>
        <v>18.781700181160325</v>
      </c>
      <c r="D135" s="180">
        <f>RES_hhdet_in_tesh!D135/RES_summary!D$21</f>
        <v>18.761556648274201</v>
      </c>
      <c r="E135" s="180">
        <f>RES_hhdet_in_tesh!E135/RES_summary!E$21</f>
        <v>18.724566549836013</v>
      </c>
      <c r="F135" s="180">
        <f>RES_hhdet_in_tesh!F135/RES_summary!F$21</f>
        <v>18.289041563944316</v>
      </c>
      <c r="G135" s="180">
        <f>RES_hhdet_in_tesh!G135/RES_summary!G$21</f>
        <v>18.453744873383211</v>
      </c>
      <c r="H135" s="180">
        <f>RES_hhdet_in_tesh!H135/RES_summary!H$21</f>
        <v>17.751173967573077</v>
      </c>
      <c r="I135" s="180">
        <f>RES_hhdet_in_tesh!I135/RES_summary!I$21</f>
        <v>0</v>
      </c>
      <c r="J135" s="180">
        <f>RES_hhdet_in_tesh!J135/RES_summary!J$21</f>
        <v>17.856713968250226</v>
      </c>
      <c r="K135" s="180">
        <f>RES_hhdet_in_tesh!K135/RES_summary!K$21</f>
        <v>18.326427734900481</v>
      </c>
      <c r="L135" s="180">
        <f>RES_hhdet_in_tesh!L135/RES_summary!L$21</f>
        <v>17.578379769485547</v>
      </c>
      <c r="M135" s="180">
        <f>RES_hhdet_in_tesh!M135/RES_summary!M$21</f>
        <v>18.356616278552334</v>
      </c>
      <c r="N135" s="180">
        <f>RES_hhdet_in_tesh!N135/RES_summary!N$21</f>
        <v>18.303671508435777</v>
      </c>
      <c r="O135" s="180">
        <f>RES_hhdet_in_tesh!O135/RES_summary!O$21</f>
        <v>17.923274327249135</v>
      </c>
      <c r="P135" s="180">
        <f>RES_hhdet_in_tesh!P135/RES_summary!P$21</f>
        <v>19.054273599296305</v>
      </c>
      <c r="Q135" s="180">
        <f>RES_hhdet_in_tesh!Q135/RES_summary!Q$21</f>
        <v>18.314054351285495</v>
      </c>
    </row>
    <row r="136" spans="1:17" ht="12" customHeight="1" x14ac:dyDescent="0.25">
      <c r="A136" s="161" t="s">
        <v>141</v>
      </c>
      <c r="B136" s="160"/>
      <c r="C136" s="179">
        <f>RES_hhdet_in_tesh!C136/RES_summary!C$21</f>
        <v>18.261190602953253</v>
      </c>
      <c r="D136" s="179">
        <f>RES_hhdet_in_tesh!D136/RES_summary!D$21</f>
        <v>18.317427133870833</v>
      </c>
      <c r="E136" s="179">
        <f>RES_hhdet_in_tesh!E136/RES_summary!E$21</f>
        <v>18.281625846498844</v>
      </c>
      <c r="F136" s="179">
        <f>RES_hhdet_in_tesh!F136/RES_summary!F$21</f>
        <v>17.829319463638868</v>
      </c>
      <c r="G136" s="179">
        <f>RES_hhdet_in_tesh!G136/RES_summary!G$21</f>
        <v>17.947347433358356</v>
      </c>
      <c r="H136" s="179">
        <f>RES_hhdet_in_tesh!H136/RES_summary!H$21</f>
        <v>17.422191058220193</v>
      </c>
      <c r="I136" s="179">
        <f>RES_hhdet_in_tesh!I136/RES_summary!I$21</f>
        <v>0</v>
      </c>
      <c r="J136" s="179">
        <f>RES_hhdet_in_tesh!J136/RES_summary!J$21</f>
        <v>17.306130812945799</v>
      </c>
      <c r="K136" s="179">
        <f>RES_hhdet_in_tesh!K136/RES_summary!K$21</f>
        <v>17.527807297149128</v>
      </c>
      <c r="L136" s="179">
        <f>RES_hhdet_in_tesh!L136/RES_summary!L$21</f>
        <v>16.982750026811498</v>
      </c>
      <c r="M136" s="179">
        <f>RES_hhdet_in_tesh!M136/RES_summary!M$21</f>
        <v>17.471670476983032</v>
      </c>
      <c r="N136" s="179">
        <f>RES_hhdet_in_tesh!N136/RES_summary!N$21</f>
        <v>17.365161842211286</v>
      </c>
      <c r="O136" s="179">
        <f>RES_hhdet_in_tesh!O136/RES_summary!O$21</f>
        <v>17.041460729356022</v>
      </c>
      <c r="P136" s="179">
        <f>RES_hhdet_in_tesh!P136/RES_summary!P$21</f>
        <v>17.80753261272946</v>
      </c>
      <c r="Q136" s="179">
        <f>RES_hhdet_in_tesh!Q136/RES_summary!Q$21</f>
        <v>17.272693502443559</v>
      </c>
    </row>
    <row r="137" spans="1:17" ht="12" customHeight="1" x14ac:dyDescent="0.25">
      <c r="A137" s="148" t="s">
        <v>60</v>
      </c>
      <c r="B137" s="156"/>
      <c r="C137" s="177">
        <f>RES_hhdet_in_tesh!C137/RES_summary!C$21</f>
        <v>12.330108998331342</v>
      </c>
      <c r="D137" s="177">
        <f>RES_hhdet_in_tesh!D137/RES_summary!D$21</f>
        <v>12.370850153095274</v>
      </c>
      <c r="E137" s="177">
        <f>RES_hhdet_in_tesh!E137/RES_summary!E$21</f>
        <v>12.347327927595947</v>
      </c>
      <c r="F137" s="177">
        <f>RES_hhdet_in_tesh!F137/RES_summary!F$21</f>
        <v>11.930080147593058</v>
      </c>
      <c r="G137" s="177">
        <f>RES_hhdet_in_tesh!G137/RES_summary!G$21</f>
        <v>12.046710683392554</v>
      </c>
      <c r="H137" s="177">
        <f>RES_hhdet_in_tesh!H137/RES_summary!H$21</f>
        <v>11.629136399636735</v>
      </c>
      <c r="I137" s="177">
        <f>RES_hhdet_in_tesh!I137/RES_summary!I$21</f>
        <v>0</v>
      </c>
      <c r="J137" s="177">
        <f>RES_hhdet_in_tesh!J137/RES_summary!J$21</f>
        <v>11.655934410219009</v>
      </c>
      <c r="K137" s="177">
        <f>RES_hhdet_in_tesh!K137/RES_summary!K$21</f>
        <v>11.912121683376592</v>
      </c>
      <c r="L137" s="177">
        <f>RES_hhdet_in_tesh!L137/RES_summary!L$21</f>
        <v>11.353116264157094</v>
      </c>
      <c r="M137" s="177">
        <f>RES_hhdet_in_tesh!M137/RES_summary!M$21</f>
        <v>12.052495824906327</v>
      </c>
      <c r="N137" s="177">
        <f>RES_hhdet_in_tesh!N137/RES_summary!N$21</f>
        <v>11.899865981697824</v>
      </c>
      <c r="O137" s="177">
        <f>RES_hhdet_in_tesh!O137/RES_summary!O$21</f>
        <v>11.513379375871141</v>
      </c>
      <c r="P137" s="177">
        <f>RES_hhdet_in_tesh!P137/RES_summary!P$21</f>
        <v>12.521023582624991</v>
      </c>
      <c r="Q137" s="177">
        <f>RES_hhdet_in_tesh!Q137/RES_summary!Q$21</f>
        <v>11.928737088136533</v>
      </c>
    </row>
    <row r="138" spans="1:17" ht="12" customHeight="1" x14ac:dyDescent="0.25">
      <c r="A138" s="148" t="s">
        <v>59</v>
      </c>
      <c r="B138" s="156"/>
      <c r="C138" s="177">
        <f>RES_hhdet_in_tesh!C138/RES_summary!C$21</f>
        <v>5.9310816046219079</v>
      </c>
      <c r="D138" s="177">
        <f>RES_hhdet_in_tesh!D138/RES_summary!D$21</f>
        <v>5.9465769807755589</v>
      </c>
      <c r="E138" s="177">
        <f>RES_hhdet_in_tesh!E138/RES_summary!E$21</f>
        <v>5.9342979189028959</v>
      </c>
      <c r="F138" s="177">
        <f>RES_hhdet_in_tesh!F138/RES_summary!F$21</f>
        <v>5.8992393160458096</v>
      </c>
      <c r="G138" s="177">
        <f>RES_hhdet_in_tesh!G138/RES_summary!G$21</f>
        <v>5.9006367499658037</v>
      </c>
      <c r="H138" s="177">
        <f>RES_hhdet_in_tesh!H138/RES_summary!H$21</f>
        <v>5.7930546585834595</v>
      </c>
      <c r="I138" s="177">
        <f>RES_hhdet_in_tesh!I138/RES_summary!I$21</f>
        <v>0</v>
      </c>
      <c r="J138" s="177">
        <f>RES_hhdet_in_tesh!J138/RES_summary!J$21</f>
        <v>5.6501964027267899</v>
      </c>
      <c r="K138" s="177">
        <f>RES_hhdet_in_tesh!K138/RES_summary!K$21</f>
        <v>5.6156856137725342</v>
      </c>
      <c r="L138" s="177">
        <f>RES_hhdet_in_tesh!L138/RES_summary!L$21</f>
        <v>5.6296337626544029</v>
      </c>
      <c r="M138" s="177">
        <f>RES_hhdet_in_tesh!M138/RES_summary!M$21</f>
        <v>5.4191746520767046</v>
      </c>
      <c r="N138" s="177">
        <f>RES_hhdet_in_tesh!N138/RES_summary!N$21</f>
        <v>5.4652958605134607</v>
      </c>
      <c r="O138" s="177">
        <f>RES_hhdet_in_tesh!O138/RES_summary!O$21</f>
        <v>5.5280813534848852</v>
      </c>
      <c r="P138" s="177">
        <f>RES_hhdet_in_tesh!P138/RES_summary!P$21</f>
        <v>5.2865090301044644</v>
      </c>
      <c r="Q138" s="177">
        <f>RES_hhdet_in_tesh!Q138/RES_summary!Q$21</f>
        <v>5.3439564143070228</v>
      </c>
    </row>
    <row r="139" spans="1:17" ht="12" customHeight="1" x14ac:dyDescent="0.25">
      <c r="A139" s="158" t="s">
        <v>62</v>
      </c>
      <c r="B139" s="157"/>
      <c r="C139" s="178">
        <f>RES_hhdet_in_tesh!C139/RES_summary!C$21</f>
        <v>6.5513422200913869</v>
      </c>
      <c r="D139" s="178">
        <f>RES_hhdet_in_tesh!D139/RES_summary!D$21</f>
        <v>6.6406613396627883</v>
      </c>
      <c r="E139" s="178">
        <f>RES_hhdet_in_tesh!E139/RES_summary!E$21</f>
        <v>6.6895580584219934</v>
      </c>
      <c r="F139" s="178">
        <f>RES_hhdet_in_tesh!F139/RES_summary!F$21</f>
        <v>6.4934496272380295</v>
      </c>
      <c r="G139" s="178">
        <f>RES_hhdet_in_tesh!G139/RES_summary!G$21</f>
        <v>6.3610740260941823</v>
      </c>
      <c r="H139" s="178">
        <f>RES_hhdet_in_tesh!H139/RES_summary!H$21</f>
        <v>6.2375168602355675</v>
      </c>
      <c r="I139" s="178">
        <f>RES_hhdet_in_tesh!I139/RES_summary!I$21</f>
        <v>6.3771787326935643</v>
      </c>
      <c r="J139" s="178">
        <f>RES_hhdet_in_tesh!J139/RES_summary!J$21</f>
        <v>6.17254637001761</v>
      </c>
      <c r="K139" s="178">
        <f>RES_hhdet_in_tesh!K139/RES_summary!K$21</f>
        <v>6.4094200091706552</v>
      </c>
      <c r="L139" s="178">
        <f>RES_hhdet_in_tesh!L139/RES_summary!L$21</f>
        <v>6.1087897448488118</v>
      </c>
      <c r="M139" s="178">
        <f>RES_hhdet_in_tesh!M139/RES_summary!M$21</f>
        <v>6.1827077319009973</v>
      </c>
      <c r="N139" s="178">
        <f>RES_hhdet_in_tesh!N139/RES_summary!N$21</f>
        <v>6.4839861055272419</v>
      </c>
      <c r="O139" s="178">
        <f>RES_hhdet_in_tesh!O139/RES_summary!O$21</f>
        <v>6.1117822803563273</v>
      </c>
      <c r="P139" s="178">
        <f>RES_hhdet_in_tesh!P139/RES_summary!P$21</f>
        <v>6.4950207665451982</v>
      </c>
      <c r="Q139" s="178">
        <f>RES_hhdet_in_tesh!Q139/RES_summary!Q$21</f>
        <v>6.2652182887309049</v>
      </c>
    </row>
    <row r="140" spans="1:17" ht="12" customHeight="1" x14ac:dyDescent="0.25">
      <c r="A140" s="23" t="s">
        <v>57</v>
      </c>
      <c r="B140" s="156"/>
      <c r="C140" s="177">
        <f>RES_hhdet_in_tesh!C140/RES_summary!C$21</f>
        <v>0</v>
      </c>
      <c r="D140" s="177">
        <f>RES_hhdet_in_tesh!D140/RES_summary!D$21</f>
        <v>0</v>
      </c>
      <c r="E140" s="177">
        <f>RES_hhdet_in_tesh!E140/RES_summary!E$21</f>
        <v>0</v>
      </c>
      <c r="F140" s="177">
        <f>RES_hhdet_in_tesh!F140/RES_summary!F$21</f>
        <v>0</v>
      </c>
      <c r="G140" s="177">
        <f>RES_hhdet_in_tesh!G140/RES_summary!G$21</f>
        <v>0</v>
      </c>
      <c r="H140" s="177">
        <f>RES_hhdet_in_tesh!H140/RES_summary!H$21</f>
        <v>0</v>
      </c>
      <c r="I140" s="177">
        <f>RES_hhdet_in_tesh!I140/RES_summary!I$21</f>
        <v>0</v>
      </c>
      <c r="J140" s="177">
        <f>RES_hhdet_in_tesh!J140/RES_summary!J$21</f>
        <v>0</v>
      </c>
      <c r="K140" s="177">
        <f>RES_hhdet_in_tesh!K140/RES_summary!K$21</f>
        <v>0</v>
      </c>
      <c r="L140" s="177">
        <f>RES_hhdet_in_tesh!L140/RES_summary!L$21</f>
        <v>0</v>
      </c>
      <c r="M140" s="177">
        <f>RES_hhdet_in_tesh!M140/RES_summary!M$21</f>
        <v>0</v>
      </c>
      <c r="N140" s="177">
        <f>RES_hhdet_in_tesh!N140/RES_summary!N$21</f>
        <v>0</v>
      </c>
      <c r="O140" s="177">
        <f>RES_hhdet_in_tesh!O140/RES_summary!O$21</f>
        <v>0</v>
      </c>
      <c r="P140" s="177">
        <f>RES_hhdet_in_tesh!P140/RES_summary!P$21</f>
        <v>0</v>
      </c>
      <c r="Q140" s="177">
        <f>RES_hhdet_in_tesh!Q140/RES_summary!Q$21</f>
        <v>0</v>
      </c>
    </row>
    <row r="141" spans="1:17" ht="12" customHeight="1" x14ac:dyDescent="0.25">
      <c r="A141" s="29" t="s">
        <v>140</v>
      </c>
      <c r="B141" s="57"/>
      <c r="C141" s="176">
        <f>RES_hhdet_in_tesh!C141/RES_summary!C$21</f>
        <v>6.5513422200913869</v>
      </c>
      <c r="D141" s="176">
        <f>RES_hhdet_in_tesh!D141/RES_summary!D$21</f>
        <v>6.6406613396627883</v>
      </c>
      <c r="E141" s="176">
        <f>RES_hhdet_in_tesh!E141/RES_summary!E$21</f>
        <v>6.6895580584219934</v>
      </c>
      <c r="F141" s="176">
        <f>RES_hhdet_in_tesh!F141/RES_summary!F$21</f>
        <v>6.4934496272380295</v>
      </c>
      <c r="G141" s="176">
        <f>RES_hhdet_in_tesh!G141/RES_summary!G$21</f>
        <v>6.3610740260941823</v>
      </c>
      <c r="H141" s="176">
        <f>RES_hhdet_in_tesh!H141/RES_summary!H$21</f>
        <v>6.2375168602355675</v>
      </c>
      <c r="I141" s="176">
        <f>RES_hhdet_in_tesh!I141/RES_summary!I$21</f>
        <v>6.3771787326935643</v>
      </c>
      <c r="J141" s="176">
        <f>RES_hhdet_in_tesh!J141/RES_summary!J$21</f>
        <v>6.17254637001761</v>
      </c>
      <c r="K141" s="176">
        <f>RES_hhdet_in_tesh!K141/RES_summary!K$21</f>
        <v>6.4094200091706552</v>
      </c>
      <c r="L141" s="176">
        <f>RES_hhdet_in_tesh!L141/RES_summary!L$21</f>
        <v>6.1087897448488118</v>
      </c>
      <c r="M141" s="176">
        <f>RES_hhdet_in_tesh!M141/RES_summary!M$21</f>
        <v>6.1827077319009973</v>
      </c>
      <c r="N141" s="176">
        <f>RES_hhdet_in_tesh!N141/RES_summary!N$21</f>
        <v>6.4839861055272419</v>
      </c>
      <c r="O141" s="176">
        <f>RES_hhdet_in_tesh!O141/RES_summary!O$21</f>
        <v>6.1117822803563273</v>
      </c>
      <c r="P141" s="176">
        <f>RES_hhdet_in_tesh!P141/RES_summary!P$21</f>
        <v>6.4950207665451982</v>
      </c>
      <c r="Q141" s="176">
        <f>RES_hhdet_in_tesh!Q141/RES_summary!Q$21</f>
        <v>6.2652182887309049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84">
        <f>RES_hhdet_in_tesh!C143/RES_summary!C$21</f>
        <v>155.67109993931436</v>
      </c>
      <c r="D143" s="184">
        <f>RES_hhdet_in_tesh!D143/RES_summary!D$21</f>
        <v>148.12474377463448</v>
      </c>
      <c r="E143" s="184">
        <f>RES_hhdet_in_tesh!E143/RES_summary!E$21</f>
        <v>148.62852782629849</v>
      </c>
      <c r="F143" s="184">
        <f>RES_hhdet_in_tesh!F143/RES_summary!F$21</f>
        <v>140.90459014218604</v>
      </c>
      <c r="G143" s="184">
        <f>RES_hhdet_in_tesh!G143/RES_summary!G$21</f>
        <v>138.36934976462913</v>
      </c>
      <c r="H143" s="184">
        <f>RES_hhdet_in_tesh!H143/RES_summary!H$21</f>
        <v>130.68362261767862</v>
      </c>
      <c r="I143" s="184">
        <f>RES_hhdet_in_tesh!I143/RES_summary!I$21</f>
        <v>129.77369948638631</v>
      </c>
      <c r="J143" s="184">
        <f>RES_hhdet_in_tesh!J143/RES_summary!J$21</f>
        <v>129.8610845671711</v>
      </c>
      <c r="K143" s="184">
        <f>RES_hhdet_in_tesh!K143/RES_summary!K$21</f>
        <v>128.76028558797842</v>
      </c>
      <c r="L143" s="184">
        <f>RES_hhdet_in_tesh!L143/RES_summary!L$21</f>
        <v>139.78293106349278</v>
      </c>
      <c r="M143" s="184">
        <f>RES_hhdet_in_tesh!M143/RES_summary!M$21</f>
        <v>130.17091664235471</v>
      </c>
      <c r="N143" s="184">
        <f>RES_hhdet_in_tesh!N143/RES_summary!N$21</f>
        <v>134.2078080686249</v>
      </c>
      <c r="O143" s="184">
        <f>RES_hhdet_in_tesh!O143/RES_summary!O$21</f>
        <v>142.6039602443289</v>
      </c>
      <c r="P143" s="184">
        <f>RES_hhdet_in_tesh!P143/RES_summary!P$21</f>
        <v>124.22980689314967</v>
      </c>
      <c r="Q143" s="184">
        <f>RES_hhdet_in_tesh!Q143/RES_summary!Q$21</f>
        <v>132.11095521807172</v>
      </c>
    </row>
    <row r="144" spans="1:17" ht="12.95" customHeight="1" x14ac:dyDescent="0.25">
      <c r="A144" s="158" t="s">
        <v>65</v>
      </c>
      <c r="B144" s="157"/>
      <c r="C144" s="178">
        <f>RES_hhdet_in_tesh!C144/RES_summary!C$21</f>
        <v>117.70933219090151</v>
      </c>
      <c r="D144" s="178">
        <f>RES_hhdet_in_tesh!D144/RES_summary!D$21</f>
        <v>110.5519584842552</v>
      </c>
      <c r="E144" s="178">
        <f>RES_hhdet_in_tesh!E144/RES_summary!E$21</f>
        <v>111.30437501028351</v>
      </c>
      <c r="F144" s="178">
        <f>RES_hhdet_in_tesh!F144/RES_summary!F$21</f>
        <v>104.34343398205894</v>
      </c>
      <c r="G144" s="178">
        <f>RES_hhdet_in_tesh!G144/RES_summary!G$21</f>
        <v>100.4573260274546</v>
      </c>
      <c r="H144" s="178">
        <f>RES_hhdet_in_tesh!H144/RES_summary!H$21</f>
        <v>93.822692181836743</v>
      </c>
      <c r="I144" s="178">
        <f>RES_hhdet_in_tesh!I144/RES_summary!I$21</f>
        <v>90.992888133083824</v>
      </c>
      <c r="J144" s="178">
        <f>RES_hhdet_in_tesh!J144/RES_summary!J$21</f>
        <v>92.143913116739867</v>
      </c>
      <c r="K144" s="178">
        <f>RES_hhdet_in_tesh!K144/RES_summary!K$21</f>
        <v>89.604219718635619</v>
      </c>
      <c r="L144" s="178">
        <f>RES_hhdet_in_tesh!L144/RES_summary!L$21</f>
        <v>101.83249983806914</v>
      </c>
      <c r="M144" s="178">
        <f>RES_hhdet_in_tesh!M144/RES_summary!M$21</f>
        <v>91.232554594220176</v>
      </c>
      <c r="N144" s="178">
        <f>RES_hhdet_in_tesh!N144/RES_summary!N$21</f>
        <v>95.656550921296684</v>
      </c>
      <c r="O144" s="178">
        <f>RES_hhdet_in_tesh!O144/RES_summary!O$21</f>
        <v>104.40050635037599</v>
      </c>
      <c r="P144" s="178">
        <f>RES_hhdet_in_tesh!P144/RES_summary!P$21</f>
        <v>84.897119721976068</v>
      </c>
      <c r="Q144" s="178">
        <f>RES_hhdet_in_tesh!Q144/RES_summary!Q$21</f>
        <v>92.905761436501734</v>
      </c>
    </row>
    <row r="145" spans="1:17" ht="12" customHeight="1" x14ac:dyDescent="0.25">
      <c r="A145" s="23" t="s">
        <v>60</v>
      </c>
      <c r="B145" s="156"/>
      <c r="C145" s="177">
        <f>RES_hhdet_in_tesh!C145/RES_summary!C$21</f>
        <v>117.70933219090151</v>
      </c>
      <c r="D145" s="177">
        <f>RES_hhdet_in_tesh!D145/RES_summary!D$21</f>
        <v>110.5519584842552</v>
      </c>
      <c r="E145" s="177">
        <f>RES_hhdet_in_tesh!E145/RES_summary!E$21</f>
        <v>111.30437501028351</v>
      </c>
      <c r="F145" s="177">
        <f>RES_hhdet_in_tesh!F145/RES_summary!F$21</f>
        <v>104.34343398205894</v>
      </c>
      <c r="G145" s="177">
        <f>RES_hhdet_in_tesh!G145/RES_summary!G$21</f>
        <v>100.4573260274546</v>
      </c>
      <c r="H145" s="177">
        <f>RES_hhdet_in_tesh!H145/RES_summary!H$21</f>
        <v>93.822692181836743</v>
      </c>
      <c r="I145" s="177">
        <f>RES_hhdet_in_tesh!I145/RES_summary!I$21</f>
        <v>90.992888133083824</v>
      </c>
      <c r="J145" s="177">
        <f>RES_hhdet_in_tesh!J145/RES_summary!J$21</f>
        <v>92.143913116739867</v>
      </c>
      <c r="K145" s="177">
        <f>RES_hhdet_in_tesh!K145/RES_summary!K$21</f>
        <v>89.604219718635619</v>
      </c>
      <c r="L145" s="177">
        <f>RES_hhdet_in_tesh!L145/RES_summary!L$21</f>
        <v>101.83249983806914</v>
      </c>
      <c r="M145" s="177">
        <f>RES_hhdet_in_tesh!M145/RES_summary!M$21</f>
        <v>91.232554594220176</v>
      </c>
      <c r="N145" s="177">
        <f>RES_hhdet_in_tesh!N145/RES_summary!N$21</f>
        <v>95.656550921296684</v>
      </c>
      <c r="O145" s="177">
        <f>RES_hhdet_in_tesh!O145/RES_summary!O$21</f>
        <v>104.40050635037599</v>
      </c>
      <c r="P145" s="177">
        <f>RES_hhdet_in_tesh!P145/RES_summary!P$21</f>
        <v>84.897119721976068</v>
      </c>
      <c r="Q145" s="177">
        <f>RES_hhdet_in_tesh!Q145/RES_summary!Q$21</f>
        <v>92.905761436501734</v>
      </c>
    </row>
    <row r="146" spans="1:17" ht="12.95" customHeight="1" x14ac:dyDescent="0.25">
      <c r="A146" s="158" t="s">
        <v>112</v>
      </c>
      <c r="B146" s="157"/>
      <c r="C146" s="178">
        <f>RES_hhdet_in_tesh!C146/RES_summary!C$21</f>
        <v>12.841416977723508</v>
      </c>
      <c r="D146" s="178">
        <f>RES_hhdet_in_tesh!D146/RES_summary!D$21</f>
        <v>12.369985178382535</v>
      </c>
      <c r="E146" s="178">
        <f>RES_hhdet_in_tesh!E146/RES_summary!E$21</f>
        <v>12.176561986515242</v>
      </c>
      <c r="F146" s="178">
        <f>RES_hhdet_in_tesh!F146/RES_summary!F$21</f>
        <v>12.162788423192808</v>
      </c>
      <c r="G146" s="178">
        <f>RES_hhdet_in_tesh!G146/RES_summary!G$21</f>
        <v>13.599511123603527</v>
      </c>
      <c r="H146" s="178">
        <f>RES_hhdet_in_tesh!H146/RES_summary!H$21</f>
        <v>13.244127069881053</v>
      </c>
      <c r="I146" s="178">
        <f>RES_hhdet_in_tesh!I146/RES_summary!I$21</f>
        <v>14.245235007787688</v>
      </c>
      <c r="J146" s="178">
        <f>RES_hhdet_in_tesh!J146/RES_summary!J$21</f>
        <v>14.332168371199872</v>
      </c>
      <c r="K146" s="178">
        <f>RES_hhdet_in_tesh!K146/RES_summary!K$21</f>
        <v>15.275230832427955</v>
      </c>
      <c r="L146" s="178">
        <f>RES_hhdet_in_tesh!L146/RES_summary!L$21</f>
        <v>14.920452981134968</v>
      </c>
      <c r="M146" s="178">
        <f>RES_hhdet_in_tesh!M146/RES_summary!M$21</f>
        <v>15.368413758004374</v>
      </c>
      <c r="N146" s="178">
        <f>RES_hhdet_in_tesh!N146/RES_summary!N$21</f>
        <v>14.763994212234515</v>
      </c>
      <c r="O146" s="178">
        <f>RES_hhdet_in_tesh!O146/RES_summary!O$21</f>
        <v>15.122249991823598</v>
      </c>
      <c r="P146" s="178">
        <f>RES_hhdet_in_tesh!P146/RES_summary!P$21</f>
        <v>15.112763173812542</v>
      </c>
      <c r="Q146" s="178">
        <f>RES_hhdet_in_tesh!Q146/RES_summary!Q$21</f>
        <v>15.702864175977643</v>
      </c>
    </row>
    <row r="147" spans="1:17" ht="12" customHeight="1" x14ac:dyDescent="0.25">
      <c r="A147" s="23" t="s">
        <v>60</v>
      </c>
      <c r="B147" s="156"/>
      <c r="C147" s="177">
        <f>RES_hhdet_in_tesh!C147/RES_summary!C$21</f>
        <v>12.841416977723508</v>
      </c>
      <c r="D147" s="177">
        <f>RES_hhdet_in_tesh!D147/RES_summary!D$21</f>
        <v>12.369985178382535</v>
      </c>
      <c r="E147" s="177">
        <f>RES_hhdet_in_tesh!E147/RES_summary!E$21</f>
        <v>12.176561986515242</v>
      </c>
      <c r="F147" s="177">
        <f>RES_hhdet_in_tesh!F147/RES_summary!F$21</f>
        <v>12.162788423192808</v>
      </c>
      <c r="G147" s="177">
        <f>RES_hhdet_in_tesh!G147/RES_summary!G$21</f>
        <v>13.599511123603527</v>
      </c>
      <c r="H147" s="177">
        <f>RES_hhdet_in_tesh!H147/RES_summary!H$21</f>
        <v>13.244127069881053</v>
      </c>
      <c r="I147" s="177">
        <f>RES_hhdet_in_tesh!I147/RES_summary!I$21</f>
        <v>14.245235007787688</v>
      </c>
      <c r="J147" s="177">
        <f>RES_hhdet_in_tesh!J147/RES_summary!J$21</f>
        <v>14.332168371199872</v>
      </c>
      <c r="K147" s="177">
        <f>RES_hhdet_in_tesh!K147/RES_summary!K$21</f>
        <v>15.275230832427955</v>
      </c>
      <c r="L147" s="177">
        <f>RES_hhdet_in_tesh!L147/RES_summary!L$21</f>
        <v>14.920452981134968</v>
      </c>
      <c r="M147" s="177">
        <f>RES_hhdet_in_tesh!M147/RES_summary!M$21</f>
        <v>15.368413758004374</v>
      </c>
      <c r="N147" s="177">
        <f>RES_hhdet_in_tesh!N147/RES_summary!N$21</f>
        <v>14.763994212234515</v>
      </c>
      <c r="O147" s="177">
        <f>RES_hhdet_in_tesh!O147/RES_summary!O$21</f>
        <v>15.122249991823598</v>
      </c>
      <c r="P147" s="177">
        <f>RES_hhdet_in_tesh!P147/RES_summary!P$21</f>
        <v>15.112763173812542</v>
      </c>
      <c r="Q147" s="177">
        <f>RES_hhdet_in_tesh!Q147/RES_summary!Q$21</f>
        <v>15.702864175977643</v>
      </c>
    </row>
    <row r="148" spans="1:17" ht="12" customHeight="1" x14ac:dyDescent="0.25">
      <c r="A148" s="158" t="s">
        <v>63</v>
      </c>
      <c r="B148" s="157"/>
      <c r="C148" s="178">
        <f>RES_hhdet_in_tesh!C148/RES_summary!C$21</f>
        <v>18.568754028218589</v>
      </c>
      <c r="D148" s="178">
        <f>RES_hhdet_in_tesh!D148/RES_summary!D$21</f>
        <v>18.561650627706726</v>
      </c>
      <c r="E148" s="178">
        <f>RES_hhdet_in_tesh!E148/RES_summary!E$21</f>
        <v>18.45737584492549</v>
      </c>
      <c r="F148" s="178">
        <f>RES_hhdet_in_tesh!F148/RES_summary!F$21</f>
        <v>17.904277206340478</v>
      </c>
      <c r="G148" s="178">
        <f>RES_hhdet_in_tesh!G148/RES_summary!G$21</f>
        <v>17.950649797755897</v>
      </c>
      <c r="H148" s="178">
        <f>RES_hhdet_in_tesh!H148/RES_summary!H$21</f>
        <v>17.378523446659386</v>
      </c>
      <c r="I148" s="178">
        <f>RES_hhdet_in_tesh!I148/RES_summary!I$21</f>
        <v>18.157666348465938</v>
      </c>
      <c r="J148" s="178">
        <f>RES_hhdet_in_tesh!J148/RES_summary!J$21</f>
        <v>17.211893031483232</v>
      </c>
      <c r="K148" s="178">
        <f>RES_hhdet_in_tesh!K148/RES_summary!K$21</f>
        <v>17.470909237699612</v>
      </c>
      <c r="L148" s="178">
        <f>RES_hhdet_in_tesh!L148/RES_summary!L$21</f>
        <v>16.920778866851059</v>
      </c>
      <c r="M148" s="178">
        <f>RES_hhdet_in_tesh!M148/RES_summary!M$21</f>
        <v>17.386919881817256</v>
      </c>
      <c r="N148" s="178">
        <f>RES_hhdet_in_tesh!N148/RES_summary!N$21</f>
        <v>17.302953200968844</v>
      </c>
      <c r="O148" s="178">
        <f>RES_hhdet_in_tesh!O148/RES_summary!O$21</f>
        <v>16.969258230040957</v>
      </c>
      <c r="P148" s="178">
        <f>RES_hhdet_in_tesh!P148/RES_summary!P$21</f>
        <v>17.72474579006365</v>
      </c>
      <c r="Q148" s="178">
        <f>RES_hhdet_in_tesh!Q148/RES_summary!Q$21</f>
        <v>17.236994825967614</v>
      </c>
    </row>
    <row r="149" spans="1:17" ht="12" customHeight="1" x14ac:dyDescent="0.25">
      <c r="A149" s="167" t="s">
        <v>144</v>
      </c>
      <c r="B149" s="132"/>
      <c r="C149" s="183">
        <f>RES_hhdet_in_tesh!C149/RES_summary!C$21</f>
        <v>0</v>
      </c>
      <c r="D149" s="183">
        <f>RES_hhdet_in_tesh!D149/RES_summary!D$21</f>
        <v>0</v>
      </c>
      <c r="E149" s="183">
        <f>RES_hhdet_in_tesh!E149/RES_summary!E$21</f>
        <v>0</v>
      </c>
      <c r="F149" s="183">
        <f>RES_hhdet_in_tesh!F149/RES_summary!F$21</f>
        <v>0</v>
      </c>
      <c r="G149" s="183">
        <f>RES_hhdet_in_tesh!G149/RES_summary!G$21</f>
        <v>0</v>
      </c>
      <c r="H149" s="183">
        <f>RES_hhdet_in_tesh!H149/RES_summary!H$21</f>
        <v>0</v>
      </c>
      <c r="I149" s="183">
        <f>RES_hhdet_in_tesh!I149/RES_summary!I$21</f>
        <v>0</v>
      </c>
      <c r="J149" s="183">
        <f>RES_hhdet_in_tesh!J149/RES_summary!J$21</f>
        <v>0</v>
      </c>
      <c r="K149" s="183">
        <f>RES_hhdet_in_tesh!K149/RES_summary!K$21</f>
        <v>0</v>
      </c>
      <c r="L149" s="183">
        <f>RES_hhdet_in_tesh!L149/RES_summary!L$21</f>
        <v>0</v>
      </c>
      <c r="M149" s="183">
        <f>RES_hhdet_in_tesh!M149/RES_summary!M$21</f>
        <v>0</v>
      </c>
      <c r="N149" s="183">
        <f>RES_hhdet_in_tesh!N149/RES_summary!N$21</f>
        <v>0</v>
      </c>
      <c r="O149" s="183">
        <f>RES_hhdet_in_tesh!O149/RES_summary!O$21</f>
        <v>0</v>
      </c>
      <c r="P149" s="183">
        <f>RES_hhdet_in_tesh!P149/RES_summary!P$21</f>
        <v>0</v>
      </c>
      <c r="Q149" s="183">
        <f>RES_hhdet_in_tesh!Q149/RES_summary!Q$21</f>
        <v>0</v>
      </c>
    </row>
    <row r="150" spans="1:17" ht="12" customHeight="1" x14ac:dyDescent="0.25">
      <c r="A150" s="167" t="s">
        <v>143</v>
      </c>
      <c r="B150" s="132"/>
      <c r="C150" s="183">
        <f>RES_hhdet_in_tesh!C150/RES_summary!C$21</f>
        <v>0</v>
      </c>
      <c r="D150" s="183">
        <f>RES_hhdet_in_tesh!D150/RES_summary!D$21</f>
        <v>0</v>
      </c>
      <c r="E150" s="183">
        <f>RES_hhdet_in_tesh!E150/RES_summary!E$21</f>
        <v>0</v>
      </c>
      <c r="F150" s="183">
        <f>RES_hhdet_in_tesh!F150/RES_summary!F$21</f>
        <v>0</v>
      </c>
      <c r="G150" s="183">
        <f>RES_hhdet_in_tesh!G150/RES_summary!G$21</f>
        <v>0</v>
      </c>
      <c r="H150" s="183">
        <f>RES_hhdet_in_tesh!H150/RES_summary!H$21</f>
        <v>0</v>
      </c>
      <c r="I150" s="183">
        <f>RES_hhdet_in_tesh!I150/RES_summary!I$21</f>
        <v>0</v>
      </c>
      <c r="J150" s="183">
        <f>RES_hhdet_in_tesh!J150/RES_summary!J$21</f>
        <v>0</v>
      </c>
      <c r="K150" s="183">
        <f>RES_hhdet_in_tesh!K150/RES_summary!K$21</f>
        <v>0</v>
      </c>
      <c r="L150" s="183">
        <f>RES_hhdet_in_tesh!L150/RES_summary!L$21</f>
        <v>0</v>
      </c>
      <c r="M150" s="183">
        <f>RES_hhdet_in_tesh!M150/RES_summary!M$21</f>
        <v>0</v>
      </c>
      <c r="N150" s="183">
        <f>RES_hhdet_in_tesh!N150/RES_summary!N$21</f>
        <v>0</v>
      </c>
      <c r="O150" s="183">
        <f>RES_hhdet_in_tesh!O150/RES_summary!O$21</f>
        <v>0</v>
      </c>
      <c r="P150" s="183">
        <f>RES_hhdet_in_tesh!P150/RES_summary!P$21</f>
        <v>0</v>
      </c>
      <c r="Q150" s="183">
        <f>RES_hhdet_in_tesh!Q150/RES_summary!Q$21</f>
        <v>0</v>
      </c>
    </row>
    <row r="151" spans="1:17" ht="12" customHeight="1" x14ac:dyDescent="0.25">
      <c r="A151" s="166" t="s">
        <v>57</v>
      </c>
      <c r="B151" s="165"/>
      <c r="C151" s="182">
        <f>RES_hhdet_in_tesh!C151/RES_summary!C$21</f>
        <v>0</v>
      </c>
      <c r="D151" s="182">
        <f>RES_hhdet_in_tesh!D151/RES_summary!D$21</f>
        <v>0</v>
      </c>
      <c r="E151" s="182">
        <f>RES_hhdet_in_tesh!E151/RES_summary!E$21</f>
        <v>0</v>
      </c>
      <c r="F151" s="182">
        <f>RES_hhdet_in_tesh!F151/RES_summary!F$21</f>
        <v>0</v>
      </c>
      <c r="G151" s="182">
        <f>RES_hhdet_in_tesh!G151/RES_summary!G$21</f>
        <v>0</v>
      </c>
      <c r="H151" s="182">
        <f>RES_hhdet_in_tesh!H151/RES_summary!H$21</f>
        <v>0</v>
      </c>
      <c r="I151" s="182">
        <f>RES_hhdet_in_tesh!I151/RES_summary!I$21</f>
        <v>0</v>
      </c>
      <c r="J151" s="182">
        <f>RES_hhdet_in_tesh!J151/RES_summary!J$21</f>
        <v>0</v>
      </c>
      <c r="K151" s="182">
        <f>RES_hhdet_in_tesh!K151/RES_summary!K$21</f>
        <v>0</v>
      </c>
      <c r="L151" s="182">
        <f>RES_hhdet_in_tesh!L151/RES_summary!L$21</f>
        <v>0</v>
      </c>
      <c r="M151" s="182">
        <f>RES_hhdet_in_tesh!M151/RES_summary!M$21</f>
        <v>0</v>
      </c>
      <c r="N151" s="182">
        <f>RES_hhdet_in_tesh!N151/RES_summary!N$21</f>
        <v>0</v>
      </c>
      <c r="O151" s="182">
        <f>RES_hhdet_in_tesh!O151/RES_summary!O$21</f>
        <v>0</v>
      </c>
      <c r="P151" s="182">
        <f>RES_hhdet_in_tesh!P151/RES_summary!P$21</f>
        <v>0</v>
      </c>
      <c r="Q151" s="182">
        <f>RES_hhdet_in_tesh!Q151/RES_summary!Q$21</f>
        <v>0</v>
      </c>
    </row>
    <row r="152" spans="1:17" ht="12" customHeight="1" x14ac:dyDescent="0.25">
      <c r="A152" s="147" t="s">
        <v>59</v>
      </c>
      <c r="B152" s="164"/>
      <c r="C152" s="181">
        <f>RES_hhdet_in_tesh!C152/RES_summary!C$21</f>
        <v>0</v>
      </c>
      <c r="D152" s="181">
        <f>RES_hhdet_in_tesh!D152/RES_summary!D$21</f>
        <v>0</v>
      </c>
      <c r="E152" s="181">
        <f>RES_hhdet_in_tesh!E152/RES_summary!E$21</f>
        <v>0</v>
      </c>
      <c r="F152" s="181">
        <f>RES_hhdet_in_tesh!F152/RES_summary!F$21</f>
        <v>0</v>
      </c>
      <c r="G152" s="181">
        <f>RES_hhdet_in_tesh!G152/RES_summary!G$21</f>
        <v>0</v>
      </c>
      <c r="H152" s="181">
        <f>RES_hhdet_in_tesh!H152/RES_summary!H$21</f>
        <v>0</v>
      </c>
      <c r="I152" s="181">
        <f>RES_hhdet_in_tesh!I152/RES_summary!I$21</f>
        <v>0</v>
      </c>
      <c r="J152" s="181">
        <f>RES_hhdet_in_tesh!J152/RES_summary!J$21</f>
        <v>0</v>
      </c>
      <c r="K152" s="181">
        <f>RES_hhdet_in_tesh!K152/RES_summary!K$21</f>
        <v>0</v>
      </c>
      <c r="L152" s="181">
        <f>RES_hhdet_in_tesh!L152/RES_summary!L$21</f>
        <v>0</v>
      </c>
      <c r="M152" s="181">
        <f>RES_hhdet_in_tesh!M152/RES_summary!M$21</f>
        <v>0</v>
      </c>
      <c r="N152" s="181">
        <f>RES_hhdet_in_tesh!N152/RES_summary!N$21</f>
        <v>0</v>
      </c>
      <c r="O152" s="181">
        <f>RES_hhdet_in_tesh!O152/RES_summary!O$21</f>
        <v>0</v>
      </c>
      <c r="P152" s="181">
        <f>RES_hhdet_in_tesh!P152/RES_summary!P$21</f>
        <v>0</v>
      </c>
      <c r="Q152" s="181">
        <f>RES_hhdet_in_tesh!Q152/RES_summary!Q$21</f>
        <v>0</v>
      </c>
    </row>
    <row r="153" spans="1:17" ht="12" customHeight="1" x14ac:dyDescent="0.25">
      <c r="A153" s="163" t="s">
        <v>142</v>
      </c>
      <c r="B153" s="162"/>
      <c r="C153" s="180">
        <f>RES_hhdet_in_tesh!C153/RES_summary!C$21</f>
        <v>18.885362590490359</v>
      </c>
      <c r="D153" s="180">
        <f>RES_hhdet_in_tesh!D153/RES_summary!D$21</f>
        <v>18.865858851253094</v>
      </c>
      <c r="E153" s="180">
        <f>RES_hhdet_in_tesh!E153/RES_summary!E$21</f>
        <v>18.797799482437473</v>
      </c>
      <c r="F153" s="180">
        <f>RES_hhdet_in_tesh!F153/RES_summary!F$21</f>
        <v>18.090220490024372</v>
      </c>
      <c r="G153" s="180">
        <f>RES_hhdet_in_tesh!G153/RES_summary!G$21</f>
        <v>0</v>
      </c>
      <c r="H153" s="180">
        <f>RES_hhdet_in_tesh!H153/RES_summary!H$21</f>
        <v>0</v>
      </c>
      <c r="I153" s="180">
        <f>RES_hhdet_in_tesh!I153/RES_summary!I$21</f>
        <v>18.796517962920309</v>
      </c>
      <c r="J153" s="180">
        <f>RES_hhdet_in_tesh!J153/RES_summary!J$21</f>
        <v>17.442072465848987</v>
      </c>
      <c r="K153" s="180">
        <f>RES_hhdet_in_tesh!K153/RES_summary!K$21</f>
        <v>0</v>
      </c>
      <c r="L153" s="180">
        <f>RES_hhdet_in_tesh!L153/RES_summary!L$21</f>
        <v>0</v>
      </c>
      <c r="M153" s="180">
        <f>RES_hhdet_in_tesh!M153/RES_summary!M$21</f>
        <v>0</v>
      </c>
      <c r="N153" s="180">
        <f>RES_hhdet_in_tesh!N153/RES_summary!N$21</f>
        <v>0</v>
      </c>
      <c r="O153" s="180">
        <f>RES_hhdet_in_tesh!O153/RES_summary!O$21</f>
        <v>0</v>
      </c>
      <c r="P153" s="180">
        <f>RES_hhdet_in_tesh!P153/RES_summary!P$21</f>
        <v>0</v>
      </c>
      <c r="Q153" s="180">
        <f>RES_hhdet_in_tesh!Q153/RES_summary!Q$21</f>
        <v>0</v>
      </c>
    </row>
    <row r="154" spans="1:17" ht="12" customHeight="1" x14ac:dyDescent="0.25">
      <c r="A154" s="161" t="s">
        <v>141</v>
      </c>
      <c r="B154" s="160"/>
      <c r="C154" s="179">
        <f>RES_hhdet_in_tesh!C154/RES_summary!C$21</f>
        <v>18.386920061181225</v>
      </c>
      <c r="D154" s="179">
        <f>RES_hhdet_in_tesh!D154/RES_summary!D$21</f>
        <v>18.377443283097147</v>
      </c>
      <c r="E154" s="179">
        <f>RES_hhdet_in_tesh!E154/RES_summary!E$21</f>
        <v>18.316736543206044</v>
      </c>
      <c r="F154" s="179">
        <f>RES_hhdet_in_tesh!F154/RES_summary!F$21</f>
        <v>17.819211911098929</v>
      </c>
      <c r="G154" s="179">
        <f>RES_hhdet_in_tesh!G154/RES_summary!G$21</f>
        <v>17.950649797755897</v>
      </c>
      <c r="H154" s="179">
        <f>RES_hhdet_in_tesh!H154/RES_summary!H$21</f>
        <v>17.378523446659386</v>
      </c>
      <c r="I154" s="179">
        <f>RES_hhdet_in_tesh!I154/RES_summary!I$21</f>
        <v>18.156149919455782</v>
      </c>
      <c r="J154" s="179">
        <f>RES_hhdet_in_tesh!J154/RES_summary!J$21</f>
        <v>17.19493561109044</v>
      </c>
      <c r="K154" s="179">
        <f>RES_hhdet_in_tesh!K154/RES_summary!K$21</f>
        <v>17.470909237699612</v>
      </c>
      <c r="L154" s="179">
        <f>RES_hhdet_in_tesh!L154/RES_summary!L$21</f>
        <v>16.920778866851059</v>
      </c>
      <c r="M154" s="179">
        <f>RES_hhdet_in_tesh!M154/RES_summary!M$21</f>
        <v>17.386919881817256</v>
      </c>
      <c r="N154" s="179">
        <f>RES_hhdet_in_tesh!N154/RES_summary!N$21</f>
        <v>17.302953200968844</v>
      </c>
      <c r="O154" s="179">
        <f>RES_hhdet_in_tesh!O154/RES_summary!O$21</f>
        <v>16.969258230040957</v>
      </c>
      <c r="P154" s="179">
        <f>RES_hhdet_in_tesh!P154/RES_summary!P$21</f>
        <v>17.72474579006365</v>
      </c>
      <c r="Q154" s="179">
        <f>RES_hhdet_in_tesh!Q154/RES_summary!Q$21</f>
        <v>17.236994825967614</v>
      </c>
    </row>
    <row r="155" spans="1:17" ht="12" customHeight="1" x14ac:dyDescent="0.25">
      <c r="A155" s="148" t="s">
        <v>60</v>
      </c>
      <c r="B155" s="156"/>
      <c r="C155" s="177">
        <f>RES_hhdet_in_tesh!C155/RES_summary!C$21</f>
        <v>12.455243737594921</v>
      </c>
      <c r="D155" s="177">
        <f>RES_hhdet_in_tesh!D155/RES_summary!D$21</f>
        <v>12.429589545368161</v>
      </c>
      <c r="E155" s="177">
        <f>RES_hhdet_in_tesh!E155/RES_summary!E$21</f>
        <v>12.382442953610513</v>
      </c>
      <c r="F155" s="177">
        <f>RES_hhdet_in_tesh!F155/RES_summary!F$21</f>
        <v>11.92150417986033</v>
      </c>
      <c r="G155" s="177">
        <f>RES_hhdet_in_tesh!G155/RES_summary!G$21</f>
        <v>12.052037688159091</v>
      </c>
      <c r="H155" s="177">
        <f>RES_hhdet_in_tesh!H155/RES_summary!H$21</f>
        <v>11.587829156038882</v>
      </c>
      <c r="I155" s="177">
        <f>RES_hhdet_in_tesh!I155/RES_summary!I$21</f>
        <v>12.441753572099053</v>
      </c>
      <c r="J155" s="177">
        <f>RES_hhdet_in_tesh!J155/RES_summary!J$21</f>
        <v>11.546097880016788</v>
      </c>
      <c r="K155" s="177">
        <f>RES_hhdet_in_tesh!K155/RES_summary!K$21</f>
        <v>11.856895955243505</v>
      </c>
      <c r="L155" s="177">
        <f>RES_hhdet_in_tesh!L155/RES_summary!L$21</f>
        <v>11.293392390515313</v>
      </c>
      <c r="M155" s="177">
        <f>RES_hhdet_in_tesh!M155/RES_summary!M$21</f>
        <v>11.969415417006221</v>
      </c>
      <c r="N155" s="177">
        <f>RES_hhdet_in_tesh!N155/RES_summary!N$21</f>
        <v>11.838956235337665</v>
      </c>
      <c r="O155" s="177">
        <f>RES_hhdet_in_tesh!O155/RES_summary!O$21</f>
        <v>11.442277514678825</v>
      </c>
      <c r="P155" s="177">
        <f>RES_hhdet_in_tesh!P155/RES_summary!P$21</f>
        <v>12.439600450935187</v>
      </c>
      <c r="Q155" s="177">
        <f>RES_hhdet_in_tesh!Q155/RES_summary!Q$21</f>
        <v>11.894253714158378</v>
      </c>
    </row>
    <row r="156" spans="1:17" ht="12" customHeight="1" x14ac:dyDescent="0.25">
      <c r="A156" s="148" t="s">
        <v>59</v>
      </c>
      <c r="B156" s="156"/>
      <c r="C156" s="177">
        <f>RES_hhdet_in_tesh!C156/RES_summary!C$21</f>
        <v>5.931676323586303</v>
      </c>
      <c r="D156" s="177">
        <f>RES_hhdet_in_tesh!D156/RES_summary!D$21</f>
        <v>5.9478537377289866</v>
      </c>
      <c r="E156" s="177">
        <f>RES_hhdet_in_tesh!E156/RES_summary!E$21</f>
        <v>5.9342935895955327</v>
      </c>
      <c r="F156" s="177">
        <f>RES_hhdet_in_tesh!F156/RES_summary!F$21</f>
        <v>5.8977077312386017</v>
      </c>
      <c r="G156" s="177">
        <f>RES_hhdet_in_tesh!G156/RES_summary!G$21</f>
        <v>5.8986121095968054</v>
      </c>
      <c r="H156" s="177">
        <f>RES_hhdet_in_tesh!H156/RES_summary!H$21</f>
        <v>5.7906942906205048</v>
      </c>
      <c r="I156" s="177">
        <f>RES_hhdet_in_tesh!I156/RES_summary!I$21</f>
        <v>5.7143963473567307</v>
      </c>
      <c r="J156" s="177">
        <f>RES_hhdet_in_tesh!J156/RES_summary!J$21</f>
        <v>5.6488377310736508</v>
      </c>
      <c r="K156" s="177">
        <f>RES_hhdet_in_tesh!K156/RES_summary!K$21</f>
        <v>5.6140132824561055</v>
      </c>
      <c r="L156" s="177">
        <f>RES_hhdet_in_tesh!L156/RES_summary!L$21</f>
        <v>5.6273864763357455</v>
      </c>
      <c r="M156" s="177">
        <f>RES_hhdet_in_tesh!M156/RES_summary!M$21</f>
        <v>5.4175044648110351</v>
      </c>
      <c r="N156" s="177">
        <f>RES_hhdet_in_tesh!N156/RES_summary!N$21</f>
        <v>5.4639969656311802</v>
      </c>
      <c r="O156" s="177">
        <f>RES_hhdet_in_tesh!O156/RES_summary!O$21</f>
        <v>5.5269807153621349</v>
      </c>
      <c r="P156" s="177">
        <f>RES_hhdet_in_tesh!P156/RES_summary!P$21</f>
        <v>5.2851453391284657</v>
      </c>
      <c r="Q156" s="177">
        <f>RES_hhdet_in_tesh!Q156/RES_summary!Q$21</f>
        <v>5.3427411118092314</v>
      </c>
    </row>
    <row r="157" spans="1:17" ht="12" customHeight="1" x14ac:dyDescent="0.25">
      <c r="A157" s="158" t="s">
        <v>62</v>
      </c>
      <c r="B157" s="157"/>
      <c r="C157" s="178">
        <f>RES_hhdet_in_tesh!C157/RES_summary!C$21</f>
        <v>6.5515967424707702</v>
      </c>
      <c r="D157" s="178">
        <f>RES_hhdet_in_tesh!D157/RES_summary!D$21</f>
        <v>6.6411494842900236</v>
      </c>
      <c r="E157" s="178">
        <f>RES_hhdet_in_tesh!E157/RES_summary!E$21</f>
        <v>6.6902149845742462</v>
      </c>
      <c r="F157" s="178">
        <f>RES_hhdet_in_tesh!F157/RES_summary!F$21</f>
        <v>6.4940905305938257</v>
      </c>
      <c r="G157" s="178">
        <f>RES_hhdet_in_tesh!G157/RES_summary!G$21</f>
        <v>6.3618628158151136</v>
      </c>
      <c r="H157" s="178">
        <f>RES_hhdet_in_tesh!H157/RES_summary!H$21</f>
        <v>6.2382799193014327</v>
      </c>
      <c r="I157" s="178">
        <f>RES_hhdet_in_tesh!I157/RES_summary!I$21</f>
        <v>6.3779099970488566</v>
      </c>
      <c r="J157" s="178">
        <f>RES_hhdet_in_tesh!J157/RES_summary!J$21</f>
        <v>6.1731100477481347</v>
      </c>
      <c r="K157" s="178">
        <f>RES_hhdet_in_tesh!K157/RES_summary!K$21</f>
        <v>6.4099257992152285</v>
      </c>
      <c r="L157" s="178">
        <f>RES_hhdet_in_tesh!L157/RES_summary!L$21</f>
        <v>6.1091993774376103</v>
      </c>
      <c r="M157" s="178">
        <f>RES_hhdet_in_tesh!M157/RES_summary!M$21</f>
        <v>6.1830284083129303</v>
      </c>
      <c r="N157" s="178">
        <f>RES_hhdet_in_tesh!N157/RES_summary!N$21</f>
        <v>6.4843097341248424</v>
      </c>
      <c r="O157" s="178">
        <f>RES_hhdet_in_tesh!O157/RES_summary!O$21</f>
        <v>6.1119456720883596</v>
      </c>
      <c r="P157" s="178">
        <f>RES_hhdet_in_tesh!P157/RES_summary!P$21</f>
        <v>6.4951782072974149</v>
      </c>
      <c r="Q157" s="178">
        <f>RES_hhdet_in_tesh!Q157/RES_summary!Q$21</f>
        <v>6.2653347796247196</v>
      </c>
    </row>
    <row r="158" spans="1:17" ht="12" customHeight="1" x14ac:dyDescent="0.25">
      <c r="A158" s="23" t="s">
        <v>57</v>
      </c>
      <c r="B158" s="156"/>
      <c r="C158" s="177">
        <f>RES_hhdet_in_tesh!C158/RES_summary!C$21</f>
        <v>0</v>
      </c>
      <c r="D158" s="177">
        <f>RES_hhdet_in_tesh!D158/RES_summary!D$21</f>
        <v>0</v>
      </c>
      <c r="E158" s="177">
        <f>RES_hhdet_in_tesh!E158/RES_summary!E$21</f>
        <v>0</v>
      </c>
      <c r="F158" s="177">
        <f>RES_hhdet_in_tesh!F158/RES_summary!F$21</f>
        <v>0</v>
      </c>
      <c r="G158" s="177">
        <f>RES_hhdet_in_tesh!G158/RES_summary!G$21</f>
        <v>0</v>
      </c>
      <c r="H158" s="177">
        <f>RES_hhdet_in_tesh!H158/RES_summary!H$21</f>
        <v>0</v>
      </c>
      <c r="I158" s="177">
        <f>RES_hhdet_in_tesh!I158/RES_summary!I$21</f>
        <v>0</v>
      </c>
      <c r="J158" s="177">
        <f>RES_hhdet_in_tesh!J158/RES_summary!J$21</f>
        <v>0</v>
      </c>
      <c r="K158" s="177">
        <f>RES_hhdet_in_tesh!K158/RES_summary!K$21</f>
        <v>0</v>
      </c>
      <c r="L158" s="177">
        <f>RES_hhdet_in_tesh!L158/RES_summary!L$21</f>
        <v>0</v>
      </c>
      <c r="M158" s="177">
        <f>RES_hhdet_in_tesh!M158/RES_summary!M$21</f>
        <v>0</v>
      </c>
      <c r="N158" s="177">
        <f>RES_hhdet_in_tesh!N158/RES_summary!N$21</f>
        <v>0</v>
      </c>
      <c r="O158" s="177">
        <f>RES_hhdet_in_tesh!O158/RES_summary!O$21</f>
        <v>0</v>
      </c>
      <c r="P158" s="177">
        <f>RES_hhdet_in_tesh!P158/RES_summary!P$21</f>
        <v>0</v>
      </c>
      <c r="Q158" s="177">
        <f>RES_hhdet_in_tesh!Q158/RES_summary!Q$21</f>
        <v>0</v>
      </c>
    </row>
    <row r="159" spans="1:17" ht="12" customHeight="1" x14ac:dyDescent="0.25">
      <c r="A159" s="29" t="s">
        <v>140</v>
      </c>
      <c r="B159" s="57"/>
      <c r="C159" s="176">
        <f>RES_hhdet_in_tesh!C159/RES_summary!C$21</f>
        <v>6.5515967424707702</v>
      </c>
      <c r="D159" s="176">
        <f>RES_hhdet_in_tesh!D159/RES_summary!D$21</f>
        <v>6.6411494842900236</v>
      </c>
      <c r="E159" s="176">
        <f>RES_hhdet_in_tesh!E159/RES_summary!E$21</f>
        <v>6.6902149845742462</v>
      </c>
      <c r="F159" s="176">
        <f>RES_hhdet_in_tesh!F159/RES_summary!F$21</f>
        <v>6.4940905305938257</v>
      </c>
      <c r="G159" s="176">
        <f>RES_hhdet_in_tesh!G159/RES_summary!G$21</f>
        <v>6.3618628158151136</v>
      </c>
      <c r="H159" s="176">
        <f>RES_hhdet_in_tesh!H159/RES_summary!H$21</f>
        <v>6.2382799193014327</v>
      </c>
      <c r="I159" s="176">
        <f>RES_hhdet_in_tesh!I159/RES_summary!I$21</f>
        <v>6.3779099970488566</v>
      </c>
      <c r="J159" s="176">
        <f>RES_hhdet_in_tesh!J159/RES_summary!J$21</f>
        <v>6.1731100477481347</v>
      </c>
      <c r="K159" s="176">
        <f>RES_hhdet_in_tesh!K159/RES_summary!K$21</f>
        <v>6.4099257992152285</v>
      </c>
      <c r="L159" s="176">
        <f>RES_hhdet_in_tesh!L159/RES_summary!L$21</f>
        <v>6.1091993774376103</v>
      </c>
      <c r="M159" s="176">
        <f>RES_hhdet_in_tesh!M159/RES_summary!M$21</f>
        <v>6.1830284083129303</v>
      </c>
      <c r="N159" s="176">
        <f>RES_hhdet_in_tesh!N159/RES_summary!N$21</f>
        <v>6.4843097341248424</v>
      </c>
      <c r="O159" s="176">
        <f>RES_hhdet_in_tesh!O159/RES_summary!O$21</f>
        <v>6.1119456720883596</v>
      </c>
      <c r="P159" s="176">
        <f>RES_hhdet_in_tesh!P159/RES_summary!P$21</f>
        <v>6.4951782072974149</v>
      </c>
      <c r="Q159" s="176">
        <f>RES_hhdet_in_tesh!Q159/RES_summary!Q$21</f>
        <v>6.2653347796247196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84">
        <f>RES_hhdet_in_tesh!C161/RES_summary!C$21</f>
        <v>159.32092305646185</v>
      </c>
      <c r="D161" s="184">
        <f>RES_hhdet_in_tesh!D161/RES_summary!D$21</f>
        <v>153.29556291821348</v>
      </c>
      <c r="E161" s="184">
        <f>RES_hhdet_in_tesh!E161/RES_summary!E$21</f>
        <v>154.30765399539322</v>
      </c>
      <c r="F161" s="184">
        <f>RES_hhdet_in_tesh!F161/RES_summary!F$21</f>
        <v>142.78520957321763</v>
      </c>
      <c r="G161" s="184">
        <f>RES_hhdet_in_tesh!G161/RES_summary!G$21</f>
        <v>139.42017046844163</v>
      </c>
      <c r="H161" s="184">
        <f>RES_hhdet_in_tesh!H161/RES_summary!H$21</f>
        <v>129.73769016235792</v>
      </c>
      <c r="I161" s="184">
        <f>RES_hhdet_in_tesh!I161/RES_summary!I$21</f>
        <v>134.84047712299858</v>
      </c>
      <c r="J161" s="184">
        <f>RES_hhdet_in_tesh!J161/RES_summary!J$21</f>
        <v>132.17258844712921</v>
      </c>
      <c r="K161" s="184">
        <f>RES_hhdet_in_tesh!K161/RES_summary!K$21</f>
        <v>130.11964455910794</v>
      </c>
      <c r="L161" s="184">
        <f>RES_hhdet_in_tesh!L161/RES_summary!L$21</f>
        <v>141.06828888742047</v>
      </c>
      <c r="M161" s="184">
        <f>RES_hhdet_in_tesh!M161/RES_summary!M$21</f>
        <v>132.25271738271167</v>
      </c>
      <c r="N161" s="184">
        <f>RES_hhdet_in_tesh!N161/RES_summary!N$21</f>
        <v>0</v>
      </c>
      <c r="O161" s="184">
        <f>RES_hhdet_in_tesh!O161/RES_summary!O$21</f>
        <v>141.43747568253826</v>
      </c>
      <c r="P161" s="184">
        <f>RES_hhdet_in_tesh!P161/RES_summary!P$21</f>
        <v>131.43664383007831</v>
      </c>
      <c r="Q161" s="184">
        <f>RES_hhdet_in_tesh!Q161/RES_summary!Q$21</f>
        <v>0</v>
      </c>
    </row>
    <row r="162" spans="1:17" ht="12.95" customHeight="1" x14ac:dyDescent="0.25">
      <c r="A162" s="158" t="s">
        <v>65</v>
      </c>
      <c r="B162" s="157"/>
      <c r="C162" s="178">
        <f>RES_hhdet_in_tesh!C162/RES_summary!C$21</f>
        <v>120.776251290345</v>
      </c>
      <c r="D162" s="178">
        <f>RES_hhdet_in_tesh!D162/RES_summary!D$21</f>
        <v>114.83663208571987</v>
      </c>
      <c r="E162" s="178">
        <f>RES_hhdet_in_tesh!E162/RES_summary!E$21</f>
        <v>115.97703430285569</v>
      </c>
      <c r="F162" s="178">
        <f>RES_hhdet_in_tesh!F162/RES_summary!F$21</f>
        <v>105.35256194305758</v>
      </c>
      <c r="G162" s="178">
        <f>RES_hhdet_in_tesh!G162/RES_summary!G$21</f>
        <v>101.97058228235731</v>
      </c>
      <c r="H162" s="178">
        <f>RES_hhdet_in_tesh!H162/RES_summary!H$21</f>
        <v>93.133941340961144</v>
      </c>
      <c r="I162" s="178">
        <f>RES_hhdet_in_tesh!I162/RES_summary!I$21</f>
        <v>96.375211697988817</v>
      </c>
      <c r="J162" s="178">
        <f>RES_hhdet_in_tesh!J162/RES_summary!J$21</f>
        <v>93.988986049155784</v>
      </c>
      <c r="K162" s="178">
        <f>RES_hhdet_in_tesh!K162/RES_summary!K$21</f>
        <v>91.56375475230071</v>
      </c>
      <c r="L162" s="178">
        <f>RES_hhdet_in_tesh!L162/RES_summary!L$21</f>
        <v>103.22592716320239</v>
      </c>
      <c r="M162" s="178">
        <f>RES_hhdet_in_tesh!M162/RES_summary!M$21</f>
        <v>93.602087735150008</v>
      </c>
      <c r="N162" s="178">
        <f>RES_hhdet_in_tesh!N162/RES_summary!N$21</f>
        <v>0</v>
      </c>
      <c r="O162" s="178">
        <f>RES_hhdet_in_tesh!O162/RES_summary!O$21</f>
        <v>103.05411770132855</v>
      </c>
      <c r="P162" s="178">
        <f>RES_hhdet_in_tesh!P162/RES_summary!P$21</f>
        <v>91.889009578088263</v>
      </c>
      <c r="Q162" s="178">
        <f>RES_hhdet_in_tesh!Q162/RES_summary!Q$21</f>
        <v>0</v>
      </c>
    </row>
    <row r="163" spans="1:17" ht="12" customHeight="1" x14ac:dyDescent="0.25">
      <c r="A163" s="23" t="s">
        <v>60</v>
      </c>
      <c r="B163" s="57"/>
      <c r="C163" s="176">
        <f>RES_hhdet_in_tesh!C163/RES_summary!C$21</f>
        <v>120.776251290345</v>
      </c>
      <c r="D163" s="176">
        <f>RES_hhdet_in_tesh!D163/RES_summary!D$21</f>
        <v>114.83663208571987</v>
      </c>
      <c r="E163" s="176">
        <f>RES_hhdet_in_tesh!E163/RES_summary!E$21</f>
        <v>115.97703430285569</v>
      </c>
      <c r="F163" s="176">
        <f>RES_hhdet_in_tesh!F163/RES_summary!F$21</f>
        <v>105.35256194305758</v>
      </c>
      <c r="G163" s="176">
        <f>RES_hhdet_in_tesh!G163/RES_summary!G$21</f>
        <v>101.97058228235731</v>
      </c>
      <c r="H163" s="176">
        <f>RES_hhdet_in_tesh!H163/RES_summary!H$21</f>
        <v>93.133941340961144</v>
      </c>
      <c r="I163" s="176">
        <f>RES_hhdet_in_tesh!I163/RES_summary!I$21</f>
        <v>96.375211697988817</v>
      </c>
      <c r="J163" s="176">
        <f>RES_hhdet_in_tesh!J163/RES_summary!J$21</f>
        <v>93.988986049155784</v>
      </c>
      <c r="K163" s="176">
        <f>RES_hhdet_in_tesh!K163/RES_summary!K$21</f>
        <v>91.56375475230071</v>
      </c>
      <c r="L163" s="176">
        <f>RES_hhdet_in_tesh!L163/RES_summary!L$21</f>
        <v>103.22592716320239</v>
      </c>
      <c r="M163" s="176">
        <f>RES_hhdet_in_tesh!M163/RES_summary!M$21</f>
        <v>93.602087735150008</v>
      </c>
      <c r="N163" s="176">
        <f>RES_hhdet_in_tesh!N163/RES_summary!N$21</f>
        <v>0</v>
      </c>
      <c r="O163" s="176">
        <f>RES_hhdet_in_tesh!O163/RES_summary!O$21</f>
        <v>103.05411770132855</v>
      </c>
      <c r="P163" s="176">
        <f>RES_hhdet_in_tesh!P163/RES_summary!P$21</f>
        <v>91.889009578088263</v>
      </c>
      <c r="Q163" s="176">
        <f>RES_hhdet_in_tesh!Q163/RES_summary!Q$21</f>
        <v>0</v>
      </c>
    </row>
    <row r="164" spans="1:17" ht="12.95" customHeight="1" x14ac:dyDescent="0.25">
      <c r="A164" s="158" t="s">
        <v>112</v>
      </c>
      <c r="B164" s="157"/>
      <c r="C164" s="178">
        <f>RES_hhdet_in_tesh!C164/RES_summary!C$21</f>
        <v>13.623730906054949</v>
      </c>
      <c r="D164" s="178">
        <f>RES_hhdet_in_tesh!D164/RES_summary!D$21</f>
        <v>13.431856804031121</v>
      </c>
      <c r="E164" s="178">
        <f>RES_hhdet_in_tesh!E164/RES_summary!E$21</f>
        <v>13.369736788801113</v>
      </c>
      <c r="F164" s="178">
        <f>RES_hhdet_in_tesh!F164/RES_summary!F$21</f>
        <v>13.202816933155125</v>
      </c>
      <c r="G164" s="178">
        <f>RES_hhdet_in_tesh!G164/RES_summary!G$21</f>
        <v>13.279558063389283</v>
      </c>
      <c r="H164" s="178">
        <f>RES_hhdet_in_tesh!H164/RES_summary!H$21</f>
        <v>13.11333824405499</v>
      </c>
      <c r="I164" s="178">
        <f>RES_hhdet_in_tesh!I164/RES_summary!I$21</f>
        <v>13.790952712089499</v>
      </c>
      <c r="J164" s="178">
        <f>RES_hhdet_in_tesh!J164/RES_summary!J$21</f>
        <v>14.794183111310403</v>
      </c>
      <c r="K164" s="178">
        <f>RES_hhdet_in_tesh!K164/RES_summary!K$21</f>
        <v>14.742357288212361</v>
      </c>
      <c r="L164" s="178">
        <f>RES_hhdet_in_tesh!L164/RES_summary!L$21</f>
        <v>14.843629247795905</v>
      </c>
      <c r="M164" s="178">
        <f>RES_hhdet_in_tesh!M164/RES_summary!M$21</f>
        <v>14.878227764956765</v>
      </c>
      <c r="N164" s="178">
        <f>RES_hhdet_in_tesh!N164/RES_summary!N$21</f>
        <v>0</v>
      </c>
      <c r="O164" s="178">
        <f>RES_hhdet_in_tesh!O164/RES_summary!O$21</f>
        <v>15.165934927513499</v>
      </c>
      <c r="P164" s="178">
        <f>RES_hhdet_in_tesh!P164/RES_summary!P$21</f>
        <v>15.098094961390691</v>
      </c>
      <c r="Q164" s="178">
        <f>RES_hhdet_in_tesh!Q164/RES_summary!Q$21</f>
        <v>0</v>
      </c>
    </row>
    <row r="165" spans="1:17" ht="12" customHeight="1" x14ac:dyDescent="0.25">
      <c r="A165" s="23" t="s">
        <v>60</v>
      </c>
      <c r="B165" s="156"/>
      <c r="C165" s="177">
        <f>RES_hhdet_in_tesh!C165/RES_summary!C$21</f>
        <v>13.623730906054949</v>
      </c>
      <c r="D165" s="177">
        <f>RES_hhdet_in_tesh!D165/RES_summary!D$21</f>
        <v>13.431856804031121</v>
      </c>
      <c r="E165" s="177">
        <f>RES_hhdet_in_tesh!E165/RES_summary!E$21</f>
        <v>13.369736788801113</v>
      </c>
      <c r="F165" s="177">
        <f>RES_hhdet_in_tesh!F165/RES_summary!F$21</f>
        <v>13.202816933155125</v>
      </c>
      <c r="G165" s="177">
        <f>RES_hhdet_in_tesh!G165/RES_summary!G$21</f>
        <v>13.279558063389283</v>
      </c>
      <c r="H165" s="177">
        <f>RES_hhdet_in_tesh!H165/RES_summary!H$21</f>
        <v>13.11333824405499</v>
      </c>
      <c r="I165" s="177">
        <f>RES_hhdet_in_tesh!I165/RES_summary!I$21</f>
        <v>13.790952712089499</v>
      </c>
      <c r="J165" s="177">
        <f>RES_hhdet_in_tesh!J165/RES_summary!J$21</f>
        <v>14.794183111310403</v>
      </c>
      <c r="K165" s="177">
        <f>RES_hhdet_in_tesh!K165/RES_summary!K$21</f>
        <v>14.742357288212361</v>
      </c>
      <c r="L165" s="177">
        <f>RES_hhdet_in_tesh!L165/RES_summary!L$21</f>
        <v>14.843629247795905</v>
      </c>
      <c r="M165" s="177">
        <f>RES_hhdet_in_tesh!M165/RES_summary!M$21</f>
        <v>14.878227764956765</v>
      </c>
      <c r="N165" s="177">
        <f>RES_hhdet_in_tesh!N165/RES_summary!N$21</f>
        <v>0</v>
      </c>
      <c r="O165" s="177">
        <f>RES_hhdet_in_tesh!O165/RES_summary!O$21</f>
        <v>15.165934927513499</v>
      </c>
      <c r="P165" s="177">
        <f>RES_hhdet_in_tesh!P165/RES_summary!P$21</f>
        <v>15.098094961390691</v>
      </c>
      <c r="Q165" s="177">
        <f>RES_hhdet_in_tesh!Q165/RES_summary!Q$21</f>
        <v>0</v>
      </c>
    </row>
    <row r="166" spans="1:17" ht="12" customHeight="1" x14ac:dyDescent="0.25">
      <c r="A166" s="158" t="s">
        <v>63</v>
      </c>
      <c r="B166" s="157"/>
      <c r="C166" s="178">
        <f>RES_hhdet_in_tesh!C166/RES_summary!C$21</f>
        <v>18.369546812699014</v>
      </c>
      <c r="D166" s="178">
        <f>RES_hhdet_in_tesh!D166/RES_summary!D$21</f>
        <v>18.386384377566124</v>
      </c>
      <c r="E166" s="178">
        <f>RES_hhdet_in_tesh!E166/RES_summary!E$21</f>
        <v>18.271361713925007</v>
      </c>
      <c r="F166" s="178">
        <f>RES_hhdet_in_tesh!F166/RES_summary!F$21</f>
        <v>17.736702699682308</v>
      </c>
      <c r="G166" s="178">
        <f>RES_hhdet_in_tesh!G166/RES_summary!G$21</f>
        <v>17.809281909176761</v>
      </c>
      <c r="H166" s="178">
        <f>RES_hhdet_in_tesh!H166/RES_summary!H$21</f>
        <v>17.253239830883111</v>
      </c>
      <c r="I166" s="178">
        <f>RES_hhdet_in_tesh!I166/RES_summary!I$21</f>
        <v>18.297625279464818</v>
      </c>
      <c r="J166" s="178">
        <f>RES_hhdet_in_tesh!J166/RES_summary!J$21</f>
        <v>17.217363858369392</v>
      </c>
      <c r="K166" s="178">
        <f>RES_hhdet_in_tesh!K166/RES_summary!K$21</f>
        <v>17.404631621803571</v>
      </c>
      <c r="L166" s="178">
        <f>RES_hhdet_in_tesh!L166/RES_summary!L$21</f>
        <v>16.890407867380002</v>
      </c>
      <c r="M166" s="178">
        <f>RES_hhdet_in_tesh!M166/RES_summary!M$21</f>
        <v>17.590228645509903</v>
      </c>
      <c r="N166" s="178">
        <f>RES_hhdet_in_tesh!N166/RES_summary!N$21</f>
        <v>0</v>
      </c>
      <c r="O166" s="178">
        <f>RES_hhdet_in_tesh!O166/RES_summary!O$21</f>
        <v>17.106235778378664</v>
      </c>
      <c r="P166" s="178">
        <f>RES_hhdet_in_tesh!P166/RES_summary!P$21</f>
        <v>17.955126629745568</v>
      </c>
      <c r="Q166" s="178">
        <f>RES_hhdet_in_tesh!Q166/RES_summary!Q$21</f>
        <v>0</v>
      </c>
    </row>
    <row r="167" spans="1:17" ht="12" customHeight="1" x14ac:dyDescent="0.25">
      <c r="A167" s="167" t="s">
        <v>144</v>
      </c>
      <c r="B167" s="132"/>
      <c r="C167" s="183">
        <f>RES_hhdet_in_tesh!C167/RES_summary!C$21</f>
        <v>0</v>
      </c>
      <c r="D167" s="183">
        <f>RES_hhdet_in_tesh!D167/RES_summary!D$21</f>
        <v>0</v>
      </c>
      <c r="E167" s="183">
        <f>RES_hhdet_in_tesh!E167/RES_summary!E$21</f>
        <v>0</v>
      </c>
      <c r="F167" s="183">
        <f>RES_hhdet_in_tesh!F167/RES_summary!F$21</f>
        <v>0</v>
      </c>
      <c r="G167" s="183">
        <f>RES_hhdet_in_tesh!G167/RES_summary!G$21</f>
        <v>0</v>
      </c>
      <c r="H167" s="183">
        <f>RES_hhdet_in_tesh!H167/RES_summary!H$21</f>
        <v>0</v>
      </c>
      <c r="I167" s="183">
        <f>RES_hhdet_in_tesh!I167/RES_summary!I$21</f>
        <v>0</v>
      </c>
      <c r="J167" s="183">
        <f>RES_hhdet_in_tesh!J167/RES_summary!J$21</f>
        <v>0</v>
      </c>
      <c r="K167" s="183">
        <f>RES_hhdet_in_tesh!K167/RES_summary!K$21</f>
        <v>0</v>
      </c>
      <c r="L167" s="183">
        <f>RES_hhdet_in_tesh!L167/RES_summary!L$21</f>
        <v>0</v>
      </c>
      <c r="M167" s="183">
        <f>RES_hhdet_in_tesh!M167/RES_summary!M$21</f>
        <v>0</v>
      </c>
      <c r="N167" s="183">
        <f>RES_hhdet_in_tesh!N167/RES_summary!N$21</f>
        <v>0</v>
      </c>
      <c r="O167" s="183">
        <f>RES_hhdet_in_tesh!O167/RES_summary!O$21</f>
        <v>0</v>
      </c>
      <c r="P167" s="183">
        <f>RES_hhdet_in_tesh!P167/RES_summary!P$21</f>
        <v>0</v>
      </c>
      <c r="Q167" s="183">
        <f>RES_hhdet_in_tesh!Q167/RES_summary!Q$21</f>
        <v>0</v>
      </c>
    </row>
    <row r="168" spans="1:17" ht="12" customHeight="1" x14ac:dyDescent="0.25">
      <c r="A168" s="167" t="s">
        <v>143</v>
      </c>
      <c r="B168" s="132"/>
      <c r="C168" s="183">
        <f>RES_hhdet_in_tesh!C168/RES_summary!C$21</f>
        <v>0</v>
      </c>
      <c r="D168" s="183">
        <f>RES_hhdet_in_tesh!D168/RES_summary!D$21</f>
        <v>0</v>
      </c>
      <c r="E168" s="183">
        <f>RES_hhdet_in_tesh!E168/RES_summary!E$21</f>
        <v>0</v>
      </c>
      <c r="F168" s="183">
        <f>RES_hhdet_in_tesh!F168/RES_summary!F$21</f>
        <v>0</v>
      </c>
      <c r="G168" s="183">
        <f>RES_hhdet_in_tesh!G168/RES_summary!G$21</f>
        <v>0</v>
      </c>
      <c r="H168" s="183">
        <f>RES_hhdet_in_tesh!H168/RES_summary!H$21</f>
        <v>0</v>
      </c>
      <c r="I168" s="183">
        <f>RES_hhdet_in_tesh!I168/RES_summary!I$21</f>
        <v>0</v>
      </c>
      <c r="J168" s="183">
        <f>RES_hhdet_in_tesh!J168/RES_summary!J$21</f>
        <v>0</v>
      </c>
      <c r="K168" s="183">
        <f>RES_hhdet_in_tesh!K168/RES_summary!K$21</f>
        <v>0</v>
      </c>
      <c r="L168" s="183">
        <f>RES_hhdet_in_tesh!L168/RES_summary!L$21</f>
        <v>0</v>
      </c>
      <c r="M168" s="183">
        <f>RES_hhdet_in_tesh!M168/RES_summary!M$21</f>
        <v>0</v>
      </c>
      <c r="N168" s="183">
        <f>RES_hhdet_in_tesh!N168/RES_summary!N$21</f>
        <v>0</v>
      </c>
      <c r="O168" s="183">
        <f>RES_hhdet_in_tesh!O168/RES_summary!O$21</f>
        <v>0</v>
      </c>
      <c r="P168" s="183">
        <f>RES_hhdet_in_tesh!P168/RES_summary!P$21</f>
        <v>0</v>
      </c>
      <c r="Q168" s="183">
        <f>RES_hhdet_in_tesh!Q168/RES_summary!Q$21</f>
        <v>0</v>
      </c>
    </row>
    <row r="169" spans="1:17" ht="12" customHeight="1" x14ac:dyDescent="0.25">
      <c r="A169" s="166" t="s">
        <v>57</v>
      </c>
      <c r="B169" s="165"/>
      <c r="C169" s="182">
        <f>RES_hhdet_in_tesh!C169/RES_summary!C$21</f>
        <v>0</v>
      </c>
      <c r="D169" s="182">
        <f>RES_hhdet_in_tesh!D169/RES_summary!D$21</f>
        <v>0</v>
      </c>
      <c r="E169" s="182">
        <f>RES_hhdet_in_tesh!E169/RES_summary!E$21</f>
        <v>0</v>
      </c>
      <c r="F169" s="182">
        <f>RES_hhdet_in_tesh!F169/RES_summary!F$21</f>
        <v>0</v>
      </c>
      <c r="G169" s="182">
        <f>RES_hhdet_in_tesh!G169/RES_summary!G$21</f>
        <v>0</v>
      </c>
      <c r="H169" s="182">
        <f>RES_hhdet_in_tesh!H169/RES_summary!H$21</f>
        <v>0</v>
      </c>
      <c r="I169" s="182">
        <f>RES_hhdet_in_tesh!I169/RES_summary!I$21</f>
        <v>0</v>
      </c>
      <c r="J169" s="182">
        <f>RES_hhdet_in_tesh!J169/RES_summary!J$21</f>
        <v>0</v>
      </c>
      <c r="K169" s="182">
        <f>RES_hhdet_in_tesh!K169/RES_summary!K$21</f>
        <v>0</v>
      </c>
      <c r="L169" s="182">
        <f>RES_hhdet_in_tesh!L169/RES_summary!L$21</f>
        <v>0</v>
      </c>
      <c r="M169" s="182">
        <f>RES_hhdet_in_tesh!M169/RES_summary!M$21</f>
        <v>0</v>
      </c>
      <c r="N169" s="182">
        <f>RES_hhdet_in_tesh!N169/RES_summary!N$21</f>
        <v>0</v>
      </c>
      <c r="O169" s="182">
        <f>RES_hhdet_in_tesh!O169/RES_summary!O$21</f>
        <v>0</v>
      </c>
      <c r="P169" s="182">
        <f>RES_hhdet_in_tesh!P169/RES_summary!P$21</f>
        <v>0</v>
      </c>
      <c r="Q169" s="182">
        <f>RES_hhdet_in_tesh!Q169/RES_summary!Q$21</f>
        <v>0</v>
      </c>
    </row>
    <row r="170" spans="1:17" ht="12" customHeight="1" x14ac:dyDescent="0.25">
      <c r="A170" s="147" t="s">
        <v>59</v>
      </c>
      <c r="B170" s="164"/>
      <c r="C170" s="181">
        <f>RES_hhdet_in_tesh!C170/RES_summary!C$21</f>
        <v>0</v>
      </c>
      <c r="D170" s="181">
        <f>RES_hhdet_in_tesh!D170/RES_summary!D$21</f>
        <v>0</v>
      </c>
      <c r="E170" s="181">
        <f>RES_hhdet_in_tesh!E170/RES_summary!E$21</f>
        <v>0</v>
      </c>
      <c r="F170" s="181">
        <f>RES_hhdet_in_tesh!F170/RES_summary!F$21</f>
        <v>0</v>
      </c>
      <c r="G170" s="181">
        <f>RES_hhdet_in_tesh!G170/RES_summary!G$21</f>
        <v>0</v>
      </c>
      <c r="H170" s="181">
        <f>RES_hhdet_in_tesh!H170/RES_summary!H$21</f>
        <v>0</v>
      </c>
      <c r="I170" s="181">
        <f>RES_hhdet_in_tesh!I170/RES_summary!I$21</f>
        <v>0</v>
      </c>
      <c r="J170" s="181">
        <f>RES_hhdet_in_tesh!J170/RES_summary!J$21</f>
        <v>0</v>
      </c>
      <c r="K170" s="181">
        <f>RES_hhdet_in_tesh!K170/RES_summary!K$21</f>
        <v>0</v>
      </c>
      <c r="L170" s="181">
        <f>RES_hhdet_in_tesh!L170/RES_summary!L$21</f>
        <v>0</v>
      </c>
      <c r="M170" s="181">
        <f>RES_hhdet_in_tesh!M170/RES_summary!M$21</f>
        <v>0</v>
      </c>
      <c r="N170" s="181">
        <f>RES_hhdet_in_tesh!N170/RES_summary!N$21</f>
        <v>0</v>
      </c>
      <c r="O170" s="181">
        <f>RES_hhdet_in_tesh!O170/RES_summary!O$21</f>
        <v>0</v>
      </c>
      <c r="P170" s="181">
        <f>RES_hhdet_in_tesh!P170/RES_summary!P$21</f>
        <v>0</v>
      </c>
      <c r="Q170" s="181">
        <f>RES_hhdet_in_tesh!Q170/RES_summary!Q$21</f>
        <v>0</v>
      </c>
    </row>
    <row r="171" spans="1:17" ht="12" customHeight="1" x14ac:dyDescent="0.25">
      <c r="A171" s="163" t="s">
        <v>142</v>
      </c>
      <c r="B171" s="162"/>
      <c r="C171" s="180">
        <f>RES_hhdet_in_tesh!C171/RES_summary!C$21</f>
        <v>18.735412986991047</v>
      </c>
      <c r="D171" s="180">
        <f>RES_hhdet_in_tesh!D171/RES_summary!D$21</f>
        <v>18.655149883703277</v>
      </c>
      <c r="E171" s="180">
        <f>RES_hhdet_in_tesh!E171/RES_summary!E$21</f>
        <v>18.56111425716966</v>
      </c>
      <c r="F171" s="180">
        <f>RES_hhdet_in_tesh!F171/RES_summary!F$21</f>
        <v>17.87084516185385</v>
      </c>
      <c r="G171" s="180">
        <f>RES_hhdet_in_tesh!G171/RES_summary!G$21</f>
        <v>0</v>
      </c>
      <c r="H171" s="180">
        <f>RES_hhdet_in_tesh!H171/RES_summary!H$21</f>
        <v>0</v>
      </c>
      <c r="I171" s="180">
        <f>RES_hhdet_in_tesh!I171/RES_summary!I$21</f>
        <v>18.60828358027198</v>
      </c>
      <c r="J171" s="180">
        <f>RES_hhdet_in_tesh!J171/RES_summary!J$21</f>
        <v>17.364036568145924</v>
      </c>
      <c r="K171" s="180">
        <f>RES_hhdet_in_tesh!K171/RES_summary!K$21</f>
        <v>0</v>
      </c>
      <c r="L171" s="180">
        <f>RES_hhdet_in_tesh!L171/RES_summary!L$21</f>
        <v>0</v>
      </c>
      <c r="M171" s="180">
        <f>RES_hhdet_in_tesh!M171/RES_summary!M$21</f>
        <v>18.068967804471111</v>
      </c>
      <c r="N171" s="180">
        <f>RES_hhdet_in_tesh!N171/RES_summary!N$21</f>
        <v>0</v>
      </c>
      <c r="O171" s="180">
        <f>RES_hhdet_in_tesh!O171/RES_summary!O$21</f>
        <v>17.650170219533134</v>
      </c>
      <c r="P171" s="180">
        <f>RES_hhdet_in_tesh!P171/RES_summary!P$21</f>
        <v>18.750402694252088</v>
      </c>
      <c r="Q171" s="180">
        <f>RES_hhdet_in_tesh!Q171/RES_summary!Q$21</f>
        <v>0</v>
      </c>
    </row>
    <row r="172" spans="1:17" ht="12" customHeight="1" x14ac:dyDescent="0.25">
      <c r="A172" s="161" t="s">
        <v>141</v>
      </c>
      <c r="B172" s="160"/>
      <c r="C172" s="179">
        <f>RES_hhdet_in_tesh!C172/RES_summary!C$21</f>
        <v>18.187254225172783</v>
      </c>
      <c r="D172" s="179">
        <f>RES_hhdet_in_tesh!D172/RES_summary!D$21</f>
        <v>18.189443864808755</v>
      </c>
      <c r="E172" s="179">
        <f>RES_hhdet_in_tesh!E172/RES_summary!E$21</f>
        <v>18.148657752625457</v>
      </c>
      <c r="F172" s="179">
        <f>RES_hhdet_in_tesh!F172/RES_summary!F$21</f>
        <v>17.673224026402359</v>
      </c>
      <c r="G172" s="179">
        <f>RES_hhdet_in_tesh!G172/RES_summary!G$21</f>
        <v>17.809281909176761</v>
      </c>
      <c r="H172" s="179">
        <f>RES_hhdet_in_tesh!H172/RES_summary!H$21</f>
        <v>17.253239830883111</v>
      </c>
      <c r="I172" s="179">
        <f>RES_hhdet_in_tesh!I172/RES_summary!I$21</f>
        <v>17.986830816898046</v>
      </c>
      <c r="J172" s="179">
        <f>RES_hhdet_in_tesh!J172/RES_summary!J$21</f>
        <v>17.068691153046483</v>
      </c>
      <c r="K172" s="179">
        <f>RES_hhdet_in_tesh!K172/RES_summary!K$21</f>
        <v>17.404631621803571</v>
      </c>
      <c r="L172" s="179">
        <f>RES_hhdet_in_tesh!L172/RES_summary!L$21</f>
        <v>16.890407867380002</v>
      </c>
      <c r="M172" s="179">
        <f>RES_hhdet_in_tesh!M172/RES_summary!M$21</f>
        <v>17.340893845081624</v>
      </c>
      <c r="N172" s="179">
        <f>RES_hhdet_in_tesh!N172/RES_summary!N$21</f>
        <v>0</v>
      </c>
      <c r="O172" s="179">
        <f>RES_hhdet_in_tesh!O172/RES_summary!O$21</f>
        <v>16.878212441321388</v>
      </c>
      <c r="P172" s="179">
        <f>RES_hhdet_in_tesh!P172/RES_summary!P$21</f>
        <v>17.608177779255346</v>
      </c>
      <c r="Q172" s="179">
        <f>RES_hhdet_in_tesh!Q172/RES_summary!Q$21</f>
        <v>0</v>
      </c>
    </row>
    <row r="173" spans="1:17" ht="12" customHeight="1" x14ac:dyDescent="0.25">
      <c r="A173" s="148" t="s">
        <v>60</v>
      </c>
      <c r="B173" s="156"/>
      <c r="C173" s="177">
        <f>RES_hhdet_in_tesh!C173/RES_summary!C$21</f>
        <v>12.256640093679753</v>
      </c>
      <c r="D173" s="177">
        <f>RES_hhdet_in_tesh!D173/RES_summary!D$21</f>
        <v>12.243642289047727</v>
      </c>
      <c r="E173" s="177">
        <f>RES_hhdet_in_tesh!E173/RES_summary!E$21</f>
        <v>12.217009954274612</v>
      </c>
      <c r="F173" s="177">
        <f>RES_hhdet_in_tesh!F173/RES_summary!F$21</f>
        <v>11.779295066795664</v>
      </c>
      <c r="G173" s="177">
        <f>RES_hhdet_in_tesh!G173/RES_summary!G$21</f>
        <v>11.914930349091364</v>
      </c>
      <c r="H173" s="177">
        <f>RES_hhdet_in_tesh!H173/RES_summary!H$21</f>
        <v>11.466658645452457</v>
      </c>
      <c r="I173" s="177">
        <f>RES_hhdet_in_tesh!I173/RES_summary!I$21</f>
        <v>12.277040278666806</v>
      </c>
      <c r="J173" s="177">
        <f>RES_hhdet_in_tesh!J173/RES_summary!J$21</f>
        <v>11.423896179623245</v>
      </c>
      <c r="K173" s="177">
        <f>RES_hhdet_in_tesh!K173/RES_summary!K$21</f>
        <v>11.794268883598557</v>
      </c>
      <c r="L173" s="177">
        <f>RES_hhdet_in_tesh!L173/RES_summary!L$21</f>
        <v>11.265936792049311</v>
      </c>
      <c r="M173" s="177">
        <f>RES_hhdet_in_tesh!M173/RES_summary!M$21</f>
        <v>11.926414757309264</v>
      </c>
      <c r="N173" s="177">
        <f>RES_hhdet_in_tesh!N173/RES_summary!N$21</f>
        <v>0</v>
      </c>
      <c r="O173" s="177">
        <f>RES_hhdet_in_tesh!O173/RES_summary!O$21</f>
        <v>11.354608002241594</v>
      </c>
      <c r="P173" s="177">
        <f>RES_hhdet_in_tesh!P173/RES_summary!P$21</f>
        <v>12.326045291884682</v>
      </c>
      <c r="Q173" s="177">
        <f>RES_hhdet_in_tesh!Q173/RES_summary!Q$21</f>
        <v>0</v>
      </c>
    </row>
    <row r="174" spans="1:17" ht="12" customHeight="1" x14ac:dyDescent="0.25">
      <c r="A174" s="159" t="s">
        <v>59</v>
      </c>
      <c r="B174" s="57"/>
      <c r="C174" s="176">
        <f>RES_hhdet_in_tesh!C174/RES_summary!C$21</f>
        <v>5.9306141314930283</v>
      </c>
      <c r="D174" s="176">
        <f>RES_hhdet_in_tesh!D174/RES_summary!D$21</f>
        <v>5.9458015757610259</v>
      </c>
      <c r="E174" s="176">
        <f>RES_hhdet_in_tesh!E174/RES_summary!E$21</f>
        <v>5.9316477983508484</v>
      </c>
      <c r="F174" s="176">
        <f>RES_hhdet_in_tesh!F174/RES_summary!F$21</f>
        <v>5.8939289596066953</v>
      </c>
      <c r="G174" s="176">
        <f>RES_hhdet_in_tesh!G174/RES_summary!G$21</f>
        <v>5.8943515600853962</v>
      </c>
      <c r="H174" s="176">
        <f>RES_hhdet_in_tesh!H174/RES_summary!H$21</f>
        <v>5.7865811854306566</v>
      </c>
      <c r="I174" s="176">
        <f>RES_hhdet_in_tesh!I174/RES_summary!I$21</f>
        <v>5.7097905382312364</v>
      </c>
      <c r="J174" s="176">
        <f>RES_hhdet_in_tesh!J174/RES_summary!J$21</f>
        <v>5.644794973423239</v>
      </c>
      <c r="K174" s="176">
        <f>RES_hhdet_in_tesh!K174/RES_summary!K$21</f>
        <v>5.6103627382050139</v>
      </c>
      <c r="L174" s="176">
        <f>RES_hhdet_in_tesh!L174/RES_summary!L$21</f>
        <v>5.6244710753306926</v>
      </c>
      <c r="M174" s="176">
        <f>RES_hhdet_in_tesh!M174/RES_summary!M$21</f>
        <v>5.4144790877723565</v>
      </c>
      <c r="N174" s="176">
        <f>RES_hhdet_in_tesh!N174/RES_summary!N$21</f>
        <v>0</v>
      </c>
      <c r="O174" s="176">
        <f>RES_hhdet_in_tesh!O174/RES_summary!O$21</f>
        <v>5.5236044390797918</v>
      </c>
      <c r="P174" s="176">
        <f>RES_hhdet_in_tesh!P174/RES_summary!P$21</f>
        <v>5.2821324873706645</v>
      </c>
      <c r="Q174" s="176">
        <f>RES_hhdet_in_tesh!Q174/RES_summary!Q$21</f>
        <v>0</v>
      </c>
    </row>
    <row r="175" spans="1:17" ht="12" customHeight="1" x14ac:dyDescent="0.25">
      <c r="A175" s="158" t="s">
        <v>62</v>
      </c>
      <c r="B175" s="157"/>
      <c r="C175" s="178">
        <f>RES_hhdet_in_tesh!C175/RES_summary!C$21</f>
        <v>6.5513940473628676</v>
      </c>
      <c r="D175" s="178">
        <f>RES_hhdet_in_tesh!D175/RES_summary!D$21</f>
        <v>6.6406896508963564</v>
      </c>
      <c r="E175" s="178">
        <f>RES_hhdet_in_tesh!E175/RES_summary!E$21</f>
        <v>6.6895211898114182</v>
      </c>
      <c r="F175" s="178">
        <f>RES_hhdet_in_tesh!F175/RES_summary!F$21</f>
        <v>6.4931279973225937</v>
      </c>
      <c r="G175" s="178">
        <f>RES_hhdet_in_tesh!G175/RES_summary!G$21</f>
        <v>6.3607482135182645</v>
      </c>
      <c r="H175" s="178">
        <f>RES_hhdet_in_tesh!H175/RES_summary!H$21</f>
        <v>6.237170746458669</v>
      </c>
      <c r="I175" s="178">
        <f>RES_hhdet_in_tesh!I175/RES_summary!I$21</f>
        <v>6.376687433455432</v>
      </c>
      <c r="J175" s="178">
        <f>RES_hhdet_in_tesh!J175/RES_summary!J$21</f>
        <v>6.172055428293632</v>
      </c>
      <c r="K175" s="178">
        <f>RES_hhdet_in_tesh!K175/RES_summary!K$21</f>
        <v>6.4089008967912928</v>
      </c>
      <c r="L175" s="178">
        <f>RES_hhdet_in_tesh!L175/RES_summary!L$21</f>
        <v>6.1083246090421657</v>
      </c>
      <c r="M175" s="178">
        <f>RES_hhdet_in_tesh!M175/RES_summary!M$21</f>
        <v>6.1821732370949789</v>
      </c>
      <c r="N175" s="178">
        <f>RES_hhdet_in_tesh!N175/RES_summary!N$21</f>
        <v>0</v>
      </c>
      <c r="O175" s="178">
        <f>RES_hhdet_in_tesh!O175/RES_summary!O$21</f>
        <v>6.1111872753175494</v>
      </c>
      <c r="P175" s="178">
        <f>RES_hhdet_in_tesh!P175/RES_summary!P$21</f>
        <v>6.4944126608537838</v>
      </c>
      <c r="Q175" s="178">
        <f>RES_hhdet_in_tesh!Q175/RES_summary!Q$21</f>
        <v>0</v>
      </c>
    </row>
    <row r="176" spans="1:17" ht="12" customHeight="1" x14ac:dyDescent="0.25">
      <c r="A176" s="23" t="s">
        <v>57</v>
      </c>
      <c r="B176" s="156"/>
      <c r="C176" s="177">
        <f>RES_hhdet_in_tesh!C176/RES_summary!C$21</f>
        <v>0</v>
      </c>
      <c r="D176" s="177">
        <f>RES_hhdet_in_tesh!D176/RES_summary!D$21</f>
        <v>0</v>
      </c>
      <c r="E176" s="177">
        <f>RES_hhdet_in_tesh!E176/RES_summary!E$21</f>
        <v>0</v>
      </c>
      <c r="F176" s="177">
        <f>RES_hhdet_in_tesh!F176/RES_summary!F$21</f>
        <v>0</v>
      </c>
      <c r="G176" s="177">
        <f>RES_hhdet_in_tesh!G176/RES_summary!G$21</f>
        <v>0</v>
      </c>
      <c r="H176" s="177">
        <f>RES_hhdet_in_tesh!H176/RES_summary!H$21</f>
        <v>0</v>
      </c>
      <c r="I176" s="177">
        <f>RES_hhdet_in_tesh!I176/RES_summary!I$21</f>
        <v>0</v>
      </c>
      <c r="J176" s="177">
        <f>RES_hhdet_in_tesh!J176/RES_summary!J$21</f>
        <v>0</v>
      </c>
      <c r="K176" s="177">
        <f>RES_hhdet_in_tesh!K176/RES_summary!K$21</f>
        <v>0</v>
      </c>
      <c r="L176" s="177">
        <f>RES_hhdet_in_tesh!L176/RES_summary!L$21</f>
        <v>0</v>
      </c>
      <c r="M176" s="177">
        <f>RES_hhdet_in_tesh!M176/RES_summary!M$21</f>
        <v>0</v>
      </c>
      <c r="N176" s="177">
        <f>RES_hhdet_in_tesh!N176/RES_summary!N$21</f>
        <v>0</v>
      </c>
      <c r="O176" s="177">
        <f>RES_hhdet_in_tesh!O176/RES_summary!O$21</f>
        <v>0</v>
      </c>
      <c r="P176" s="177">
        <f>RES_hhdet_in_tesh!P176/RES_summary!P$21</f>
        <v>0</v>
      </c>
      <c r="Q176" s="177">
        <f>RES_hhdet_in_tesh!Q176/RES_summary!Q$21</f>
        <v>0</v>
      </c>
    </row>
    <row r="177" spans="1:17" ht="12" customHeight="1" x14ac:dyDescent="0.25">
      <c r="A177" s="29" t="s">
        <v>140</v>
      </c>
      <c r="B177" s="57"/>
      <c r="C177" s="176">
        <f>RES_hhdet_in_tesh!C177/RES_summary!C$21</f>
        <v>6.5513940473628676</v>
      </c>
      <c r="D177" s="176">
        <f>RES_hhdet_in_tesh!D177/RES_summary!D$21</f>
        <v>6.6406896508963564</v>
      </c>
      <c r="E177" s="176">
        <f>RES_hhdet_in_tesh!E177/RES_summary!E$21</f>
        <v>6.6895211898114182</v>
      </c>
      <c r="F177" s="176">
        <f>RES_hhdet_in_tesh!F177/RES_summary!F$21</f>
        <v>6.4931279973225937</v>
      </c>
      <c r="G177" s="176">
        <f>RES_hhdet_in_tesh!G177/RES_summary!G$21</f>
        <v>6.3607482135182645</v>
      </c>
      <c r="H177" s="176">
        <f>RES_hhdet_in_tesh!H177/RES_summary!H$21</f>
        <v>6.237170746458669</v>
      </c>
      <c r="I177" s="176">
        <f>RES_hhdet_in_tesh!I177/RES_summary!I$21</f>
        <v>6.376687433455432</v>
      </c>
      <c r="J177" s="176">
        <f>RES_hhdet_in_tesh!J177/RES_summary!J$21</f>
        <v>6.172055428293632</v>
      </c>
      <c r="K177" s="176">
        <f>RES_hhdet_in_tesh!K177/RES_summary!K$21</f>
        <v>6.4089008967912928</v>
      </c>
      <c r="L177" s="176">
        <f>RES_hhdet_in_tesh!L177/RES_summary!L$21</f>
        <v>6.1083246090421657</v>
      </c>
      <c r="M177" s="176">
        <f>RES_hhdet_in_tesh!M177/RES_summary!M$21</f>
        <v>6.1821732370949789</v>
      </c>
      <c r="N177" s="176">
        <f>RES_hhdet_in_tesh!N177/RES_summary!N$21</f>
        <v>0</v>
      </c>
      <c r="O177" s="176">
        <f>RES_hhdet_in_tesh!O177/RES_summary!O$21</f>
        <v>6.1111872753175494</v>
      </c>
      <c r="P177" s="176">
        <f>RES_hhdet_in_tesh!P177/RES_summary!P$21</f>
        <v>6.4944126608537838</v>
      </c>
      <c r="Q177" s="176">
        <f>RES_hhdet_in_tesh!Q177/RES_summary!Q$21</f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6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279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183</v>
      </c>
    </row>
    <row r="3" spans="1:17" ht="12" customHeight="1" x14ac:dyDescent="0.25">
      <c r="A3" s="152" t="s">
        <v>172</v>
      </c>
      <c r="B3" s="168"/>
      <c r="C3" s="184">
        <f>RES_hhdet_in_emih!C3/RES_summary!C$21</f>
        <v>0</v>
      </c>
      <c r="D3" s="184">
        <f>RES_hhdet_in_emih!D3/RES_summary!D$21</f>
        <v>0</v>
      </c>
      <c r="E3" s="184">
        <f>RES_hhdet_in_emih!E3/RES_summary!E$21</f>
        <v>0</v>
      </c>
      <c r="F3" s="184">
        <f>RES_hhdet_in_emih!F3/RES_summary!F$21</f>
        <v>70.203756226657504</v>
      </c>
      <c r="G3" s="184">
        <f>RES_hhdet_in_emih!G3/RES_summary!G$21</f>
        <v>0</v>
      </c>
      <c r="H3" s="184">
        <f>RES_hhdet_in_emih!H3/RES_summary!H$21</f>
        <v>64.027304940754206</v>
      </c>
      <c r="I3" s="184">
        <f>RES_hhdet_in_emih!I3/RES_summary!I$21</f>
        <v>51.902214645477528</v>
      </c>
      <c r="J3" s="184">
        <f>RES_hhdet_in_emih!J3/RES_summary!J$21</f>
        <v>60.68868766261906</v>
      </c>
      <c r="K3" s="184">
        <f>RES_hhdet_in_emih!K3/RES_summary!K$21</f>
        <v>0</v>
      </c>
      <c r="L3" s="184">
        <f>RES_hhdet_in_emih!L3/RES_summary!L$21</f>
        <v>64.156032040337024</v>
      </c>
      <c r="M3" s="184">
        <f>RES_hhdet_in_emih!M3/RES_summary!M$21</f>
        <v>0</v>
      </c>
      <c r="N3" s="184">
        <f>RES_hhdet_in_emih!N3/RES_summary!N$21</f>
        <v>69.194664725922962</v>
      </c>
      <c r="O3" s="184">
        <f>RES_hhdet_in_emih!O3/RES_summary!O$21</f>
        <v>0</v>
      </c>
      <c r="P3" s="184">
        <f>RES_hhdet_in_emih!P3/RES_summary!P$21</f>
        <v>64.676517670425923</v>
      </c>
      <c r="Q3" s="184">
        <f>RES_hhdet_in_emih!Q3/RES_summary!Q$21</f>
        <v>66.211876095950998</v>
      </c>
    </row>
    <row r="4" spans="1:17" ht="12.95" customHeight="1" x14ac:dyDescent="0.25">
      <c r="A4" s="158" t="s">
        <v>65</v>
      </c>
      <c r="B4" s="157"/>
      <c r="C4" s="178">
        <f>RES_hhdet_in_emih!C4/RES_summary!C$21</f>
        <v>0</v>
      </c>
      <c r="D4" s="178">
        <f>RES_hhdet_in_emih!D4/RES_summary!D$21</f>
        <v>0</v>
      </c>
      <c r="E4" s="178">
        <f>RES_hhdet_in_emih!E4/RES_summary!E$21</f>
        <v>0</v>
      </c>
      <c r="F4" s="178">
        <f>RES_hhdet_in_emih!F4/RES_summary!F$21</f>
        <v>66.360597121168823</v>
      </c>
      <c r="G4" s="178">
        <f>RES_hhdet_in_emih!G4/RES_summary!G$21</f>
        <v>0</v>
      </c>
      <c r="H4" s="178">
        <f>RES_hhdet_in_emih!H4/RES_summary!H$21</f>
        <v>57.741898297528259</v>
      </c>
      <c r="I4" s="178">
        <f>RES_hhdet_in_emih!I4/RES_summary!I$21</f>
        <v>50.02322671271795</v>
      </c>
      <c r="J4" s="178">
        <f>RES_hhdet_in_emih!J4/RES_summary!J$21</f>
        <v>55.578875956907765</v>
      </c>
      <c r="K4" s="178">
        <f>RES_hhdet_in_emih!K4/RES_summary!K$21</f>
        <v>0</v>
      </c>
      <c r="L4" s="178">
        <f>RES_hhdet_in_emih!L4/RES_summary!L$21</f>
        <v>62.229309825976337</v>
      </c>
      <c r="M4" s="178">
        <f>RES_hhdet_in_emih!M4/RES_summary!M$21</f>
        <v>0</v>
      </c>
      <c r="N4" s="178">
        <f>RES_hhdet_in_emih!N4/RES_summary!N$21</f>
        <v>57.956638819590175</v>
      </c>
      <c r="O4" s="178">
        <f>RES_hhdet_in_emih!O4/RES_summary!O$21</f>
        <v>0</v>
      </c>
      <c r="P4" s="178">
        <f>RES_hhdet_in_emih!P4/RES_summary!P$21</f>
        <v>51.352408029728686</v>
      </c>
      <c r="Q4" s="178">
        <f>RES_hhdet_in_emih!Q4/RES_summary!Q$21</f>
        <v>55.513566940122473</v>
      </c>
    </row>
    <row r="5" spans="1:17" ht="12" customHeight="1" x14ac:dyDescent="0.25">
      <c r="A5" s="23" t="s">
        <v>58</v>
      </c>
      <c r="B5" s="156"/>
      <c r="C5" s="177">
        <f>RES_hhdet_in_emih!C5/RES_summary!C$21</f>
        <v>0</v>
      </c>
      <c r="D5" s="177">
        <f>RES_hhdet_in_emih!D5/RES_summary!D$21</f>
        <v>0</v>
      </c>
      <c r="E5" s="177">
        <f>RES_hhdet_in_emih!E5/RES_summary!E$21</f>
        <v>0</v>
      </c>
      <c r="F5" s="177">
        <f>RES_hhdet_in_emih!F5/RES_summary!F$21</f>
        <v>66.360597121168823</v>
      </c>
      <c r="G5" s="177">
        <f>RES_hhdet_in_emih!G5/RES_summary!G$21</f>
        <v>0</v>
      </c>
      <c r="H5" s="177">
        <f>RES_hhdet_in_emih!H5/RES_summary!H$21</f>
        <v>57.741898297528259</v>
      </c>
      <c r="I5" s="177">
        <f>RES_hhdet_in_emih!I5/RES_summary!I$21</f>
        <v>50.02322671271795</v>
      </c>
      <c r="J5" s="177">
        <f>RES_hhdet_in_emih!J5/RES_summary!J$21</f>
        <v>55.578875956907765</v>
      </c>
      <c r="K5" s="177">
        <f>RES_hhdet_in_emih!K5/RES_summary!K$21</f>
        <v>0</v>
      </c>
      <c r="L5" s="177">
        <f>RES_hhdet_in_emih!L5/RES_summary!L$21</f>
        <v>62.229309825976337</v>
      </c>
      <c r="M5" s="177">
        <f>RES_hhdet_in_emih!M5/RES_summary!M$21</f>
        <v>0</v>
      </c>
      <c r="N5" s="177">
        <f>RES_hhdet_in_emih!N5/RES_summary!N$21</f>
        <v>57.956638819590175</v>
      </c>
      <c r="O5" s="177">
        <f>RES_hhdet_in_emih!O5/RES_summary!O$21</f>
        <v>0</v>
      </c>
      <c r="P5" s="177">
        <f>RES_hhdet_in_emih!P5/RES_summary!P$21</f>
        <v>51.352408029728686</v>
      </c>
      <c r="Q5" s="177">
        <f>RES_hhdet_in_emih!Q5/RES_summary!Q$21</f>
        <v>55.513566940122473</v>
      </c>
    </row>
    <row r="6" spans="1:17" ht="12" customHeight="1" x14ac:dyDescent="0.25">
      <c r="A6" s="23" t="s">
        <v>60</v>
      </c>
      <c r="B6" s="156"/>
      <c r="C6" s="177">
        <f>RES_hhdet_in_emih!C6/RES_summary!C$21</f>
        <v>0</v>
      </c>
      <c r="D6" s="177">
        <f>RES_hhdet_in_emih!D6/RES_summary!D$21</f>
        <v>0</v>
      </c>
      <c r="E6" s="177">
        <f>RES_hhdet_in_emih!E6/RES_summary!E$21</f>
        <v>0</v>
      </c>
      <c r="F6" s="177">
        <f>RES_hhdet_in_emih!F6/RES_summary!F$21</f>
        <v>0</v>
      </c>
      <c r="G6" s="177">
        <f>RES_hhdet_in_emih!G6/RES_summary!G$21</f>
        <v>0</v>
      </c>
      <c r="H6" s="177">
        <f>RES_hhdet_in_emih!H6/RES_summary!H$21</f>
        <v>0</v>
      </c>
      <c r="I6" s="177">
        <f>RES_hhdet_in_emih!I6/RES_summary!I$21</f>
        <v>0</v>
      </c>
      <c r="J6" s="177">
        <f>RES_hhdet_in_emih!J6/RES_summary!J$21</f>
        <v>0</v>
      </c>
      <c r="K6" s="177">
        <f>RES_hhdet_in_emih!K6/RES_summary!K$21</f>
        <v>0</v>
      </c>
      <c r="L6" s="177">
        <f>RES_hhdet_in_emih!L6/RES_summary!L$21</f>
        <v>0</v>
      </c>
      <c r="M6" s="177">
        <f>RES_hhdet_in_emih!M6/RES_summary!M$21</f>
        <v>0</v>
      </c>
      <c r="N6" s="177">
        <f>RES_hhdet_in_emih!N6/RES_summary!N$21</f>
        <v>0</v>
      </c>
      <c r="O6" s="177">
        <f>RES_hhdet_in_emih!O6/RES_summary!O$21</f>
        <v>0</v>
      </c>
      <c r="P6" s="177">
        <f>RES_hhdet_in_emih!P6/RES_summary!P$21</f>
        <v>0</v>
      </c>
      <c r="Q6" s="177">
        <f>RES_hhdet_in_emih!Q6/RES_summary!Q$21</f>
        <v>0</v>
      </c>
    </row>
    <row r="7" spans="1:17" ht="12.95" customHeight="1" x14ac:dyDescent="0.25">
      <c r="A7" s="158" t="s">
        <v>112</v>
      </c>
      <c r="B7" s="157"/>
      <c r="C7" s="178">
        <f>RES_hhdet_in_emih!C7/RES_summary!C$21</f>
        <v>0</v>
      </c>
      <c r="D7" s="178">
        <f>RES_hhdet_in_emih!D7/RES_summary!D$21</f>
        <v>0</v>
      </c>
      <c r="E7" s="178">
        <f>RES_hhdet_in_emih!E7/RES_summary!E$21</f>
        <v>0</v>
      </c>
      <c r="F7" s="178">
        <f>RES_hhdet_in_emih!F7/RES_summary!F$21</f>
        <v>0</v>
      </c>
      <c r="G7" s="178">
        <f>RES_hhdet_in_emih!G7/RES_summary!G$21</f>
        <v>0</v>
      </c>
      <c r="H7" s="178">
        <f>RES_hhdet_in_emih!H7/RES_summary!H$21</f>
        <v>0</v>
      </c>
      <c r="I7" s="178">
        <f>RES_hhdet_in_emih!I7/RES_summary!I$21</f>
        <v>0</v>
      </c>
      <c r="J7" s="178">
        <f>RES_hhdet_in_emih!J7/RES_summary!J$21</f>
        <v>0</v>
      </c>
      <c r="K7" s="178">
        <f>RES_hhdet_in_emih!K7/RES_summary!K$21</f>
        <v>0</v>
      </c>
      <c r="L7" s="178">
        <f>RES_hhdet_in_emih!L7/RES_summary!L$21</f>
        <v>0</v>
      </c>
      <c r="M7" s="178">
        <f>RES_hhdet_in_emih!M7/RES_summary!M$21</f>
        <v>0</v>
      </c>
      <c r="N7" s="178">
        <f>RES_hhdet_in_emih!N7/RES_summary!N$21</f>
        <v>0</v>
      </c>
      <c r="O7" s="178">
        <f>RES_hhdet_in_emih!O7/RES_summary!O$21</f>
        <v>0</v>
      </c>
      <c r="P7" s="178">
        <f>RES_hhdet_in_emih!P7/RES_summary!P$21</f>
        <v>0</v>
      </c>
      <c r="Q7" s="178">
        <f>RES_hhdet_in_emih!Q7/RES_summary!Q$21</f>
        <v>0</v>
      </c>
    </row>
    <row r="8" spans="1:17" ht="12" customHeight="1" x14ac:dyDescent="0.25">
      <c r="A8" s="23" t="s">
        <v>60</v>
      </c>
      <c r="B8" s="156"/>
      <c r="C8" s="177">
        <f>RES_hhdet_in_emih!C8/RES_summary!C$21</f>
        <v>0</v>
      </c>
      <c r="D8" s="177">
        <f>RES_hhdet_in_emih!D8/RES_summary!D$21</f>
        <v>0</v>
      </c>
      <c r="E8" s="177">
        <f>RES_hhdet_in_emih!E8/RES_summary!E$21</f>
        <v>0</v>
      </c>
      <c r="F8" s="177">
        <f>RES_hhdet_in_emih!F8/RES_summary!F$21</f>
        <v>0</v>
      </c>
      <c r="G8" s="177">
        <f>RES_hhdet_in_emih!G8/RES_summary!G$21</f>
        <v>0</v>
      </c>
      <c r="H8" s="177">
        <f>RES_hhdet_in_emih!H8/RES_summary!H$21</f>
        <v>0</v>
      </c>
      <c r="I8" s="177">
        <f>RES_hhdet_in_emih!I8/RES_summary!I$21</f>
        <v>0</v>
      </c>
      <c r="J8" s="177">
        <f>RES_hhdet_in_emih!J8/RES_summary!J$21</f>
        <v>0</v>
      </c>
      <c r="K8" s="177">
        <f>RES_hhdet_in_emih!K8/RES_summary!K$21</f>
        <v>0</v>
      </c>
      <c r="L8" s="177">
        <f>RES_hhdet_in_emih!L8/RES_summary!L$21</f>
        <v>0</v>
      </c>
      <c r="M8" s="177">
        <f>RES_hhdet_in_emih!M8/RES_summary!M$21</f>
        <v>0</v>
      </c>
      <c r="N8" s="177">
        <f>RES_hhdet_in_emih!N8/RES_summary!N$21</f>
        <v>0</v>
      </c>
      <c r="O8" s="177">
        <f>RES_hhdet_in_emih!O8/RES_summary!O$21</f>
        <v>0</v>
      </c>
      <c r="P8" s="177">
        <f>RES_hhdet_in_emih!P8/RES_summary!P$21</f>
        <v>0</v>
      </c>
      <c r="Q8" s="177">
        <f>RES_hhdet_in_emih!Q8/RES_summary!Q$21</f>
        <v>0</v>
      </c>
    </row>
    <row r="9" spans="1:17" ht="12" customHeight="1" x14ac:dyDescent="0.25">
      <c r="A9" s="158" t="s">
        <v>63</v>
      </c>
      <c r="B9" s="157"/>
      <c r="C9" s="178">
        <f>RES_hhdet_in_emih!C9/RES_summary!C$21</f>
        <v>0</v>
      </c>
      <c r="D9" s="178">
        <f>RES_hhdet_in_emih!D9/RES_summary!D$21</f>
        <v>0</v>
      </c>
      <c r="E9" s="178">
        <f>RES_hhdet_in_emih!E9/RES_summary!E$21</f>
        <v>0</v>
      </c>
      <c r="F9" s="178">
        <f>RES_hhdet_in_emih!F9/RES_summary!F$21</f>
        <v>2.7872243905307421</v>
      </c>
      <c r="G9" s="178">
        <f>RES_hhdet_in_emih!G9/RES_summary!G$21</f>
        <v>0</v>
      </c>
      <c r="H9" s="178">
        <f>RES_hhdet_in_emih!H9/RES_summary!H$21</f>
        <v>4.2891709475310407</v>
      </c>
      <c r="I9" s="178">
        <f>RES_hhdet_in_emih!I9/RES_summary!I$21</f>
        <v>1.2229892409987395</v>
      </c>
      <c r="J9" s="178">
        <f>RES_hhdet_in_emih!J9/RES_summary!J$21</f>
        <v>3.8138175268946584</v>
      </c>
      <c r="K9" s="178">
        <f>RES_hhdet_in_emih!K9/RES_summary!K$21</f>
        <v>0</v>
      </c>
      <c r="L9" s="178">
        <f>RES_hhdet_in_emih!L9/RES_summary!L$21</f>
        <v>1.9267222143606844</v>
      </c>
      <c r="M9" s="178">
        <f>RES_hhdet_in_emih!M9/RES_summary!M$21</f>
        <v>0</v>
      </c>
      <c r="N9" s="178">
        <f>RES_hhdet_in_emih!N9/RES_summary!N$21</f>
        <v>11.238025906332789</v>
      </c>
      <c r="O9" s="178">
        <f>RES_hhdet_in_emih!O9/RES_summary!O$21</f>
        <v>0</v>
      </c>
      <c r="P9" s="178">
        <f>RES_hhdet_in_emih!P9/RES_summary!P$21</f>
        <v>10.829573703246288</v>
      </c>
      <c r="Q9" s="178">
        <f>RES_hhdet_in_emih!Q9/RES_summary!Q$21</f>
        <v>10.698309155828523</v>
      </c>
    </row>
    <row r="10" spans="1:17" ht="12" customHeight="1" x14ac:dyDescent="0.25">
      <c r="A10" s="167" t="s">
        <v>171</v>
      </c>
      <c r="B10" s="132"/>
      <c r="C10" s="183">
        <f>RES_hhdet_in_emih!C10/RES_summary!C$21</f>
        <v>0</v>
      </c>
      <c r="D10" s="183">
        <f>RES_hhdet_in_emih!D10/RES_summary!D$21</f>
        <v>0</v>
      </c>
      <c r="E10" s="183">
        <f>RES_hhdet_in_emih!E10/RES_summary!E$21</f>
        <v>0</v>
      </c>
      <c r="F10" s="183">
        <f>RES_hhdet_in_emih!F10/RES_summary!F$21</f>
        <v>12.325813017509942</v>
      </c>
      <c r="G10" s="183">
        <f>RES_hhdet_in_emih!G10/RES_summary!G$21</f>
        <v>0</v>
      </c>
      <c r="H10" s="183">
        <f>RES_hhdet_in_emih!H10/RES_summary!H$21</f>
        <v>11.832698218339283</v>
      </c>
      <c r="I10" s="183">
        <f>RES_hhdet_in_emih!I10/RES_summary!I$21</f>
        <v>10.900392191143125</v>
      </c>
      <c r="J10" s="183">
        <f>RES_hhdet_in_emih!J10/RES_summary!J$21</f>
        <v>11.470811808947198</v>
      </c>
      <c r="K10" s="183">
        <f>RES_hhdet_in_emih!K10/RES_summary!K$21</f>
        <v>0</v>
      </c>
      <c r="L10" s="183">
        <f>RES_hhdet_in_emih!L10/RES_summary!L$21</f>
        <v>10.90213873199602</v>
      </c>
      <c r="M10" s="183">
        <f>RES_hhdet_in_emih!M10/RES_summary!M$21</f>
        <v>0</v>
      </c>
      <c r="N10" s="183">
        <f>RES_hhdet_in_emih!N10/RES_summary!N$21</f>
        <v>11.238025906332789</v>
      </c>
      <c r="O10" s="183">
        <f>RES_hhdet_in_emih!O10/RES_summary!O$21</f>
        <v>0</v>
      </c>
      <c r="P10" s="183">
        <f>RES_hhdet_in_emih!P10/RES_summary!P$21</f>
        <v>10.829573703246288</v>
      </c>
      <c r="Q10" s="183">
        <f>RES_hhdet_in_emih!Q10/RES_summary!Q$21</f>
        <v>10.698309155828523</v>
      </c>
    </row>
    <row r="11" spans="1:17" ht="12" customHeight="1" x14ac:dyDescent="0.25">
      <c r="A11" s="167" t="s">
        <v>144</v>
      </c>
      <c r="B11" s="132"/>
      <c r="C11" s="183">
        <f>RES_hhdet_in_emih!C11/RES_summary!C$21</f>
        <v>0</v>
      </c>
      <c r="D11" s="183">
        <f>RES_hhdet_in_emih!D11/RES_summary!D$21</f>
        <v>0</v>
      </c>
      <c r="E11" s="183">
        <f>RES_hhdet_in_emih!E11/RES_summary!E$21</f>
        <v>0</v>
      </c>
      <c r="F11" s="183">
        <f>RES_hhdet_in_emih!F11/RES_summary!F$21</f>
        <v>0</v>
      </c>
      <c r="G11" s="183">
        <f>RES_hhdet_in_emih!G11/RES_summary!G$21</f>
        <v>0</v>
      </c>
      <c r="H11" s="183">
        <f>RES_hhdet_in_emih!H11/RES_summary!H$21</f>
        <v>0</v>
      </c>
      <c r="I11" s="183">
        <f>RES_hhdet_in_emih!I11/RES_summary!I$21</f>
        <v>0</v>
      </c>
      <c r="J11" s="183">
        <f>RES_hhdet_in_emih!J11/RES_summary!J$21</f>
        <v>0</v>
      </c>
      <c r="K11" s="183">
        <f>RES_hhdet_in_emih!K11/RES_summary!K$21</f>
        <v>0</v>
      </c>
      <c r="L11" s="183">
        <f>RES_hhdet_in_emih!L11/RES_summary!L$21</f>
        <v>0</v>
      </c>
      <c r="M11" s="183">
        <f>RES_hhdet_in_emih!M11/RES_summary!M$21</f>
        <v>0</v>
      </c>
      <c r="N11" s="183">
        <f>RES_hhdet_in_emih!N11/RES_summary!N$21</f>
        <v>0</v>
      </c>
      <c r="O11" s="183">
        <f>RES_hhdet_in_emih!O11/RES_summary!O$21</f>
        <v>0</v>
      </c>
      <c r="P11" s="183">
        <f>RES_hhdet_in_emih!P11/RES_summary!P$21</f>
        <v>0</v>
      </c>
      <c r="Q11" s="183">
        <f>RES_hhdet_in_emih!Q11/RES_summary!Q$21</f>
        <v>0</v>
      </c>
    </row>
    <row r="12" spans="1:17" ht="12" customHeight="1" x14ac:dyDescent="0.25">
      <c r="A12" s="167" t="s">
        <v>143</v>
      </c>
      <c r="B12" s="132"/>
      <c r="C12" s="183">
        <f>RES_hhdet_in_emih!C12/RES_summary!C$21</f>
        <v>0</v>
      </c>
      <c r="D12" s="183">
        <f>RES_hhdet_in_emih!D12/RES_summary!D$21</f>
        <v>0</v>
      </c>
      <c r="E12" s="183">
        <f>RES_hhdet_in_emih!E12/RES_summary!E$21</f>
        <v>0</v>
      </c>
      <c r="F12" s="183">
        <f>RES_hhdet_in_emih!F12/RES_summary!F$21</f>
        <v>0</v>
      </c>
      <c r="G12" s="183">
        <f>RES_hhdet_in_emih!G12/RES_summary!G$21</f>
        <v>0</v>
      </c>
      <c r="H12" s="183">
        <f>RES_hhdet_in_emih!H12/RES_summary!H$21</f>
        <v>0</v>
      </c>
      <c r="I12" s="183">
        <f>RES_hhdet_in_emih!I12/RES_summary!I$21</f>
        <v>0</v>
      </c>
      <c r="J12" s="183">
        <f>RES_hhdet_in_emih!J12/RES_summary!J$21</f>
        <v>0</v>
      </c>
      <c r="K12" s="183">
        <f>RES_hhdet_in_emih!K12/RES_summary!K$21</f>
        <v>0</v>
      </c>
      <c r="L12" s="183">
        <f>RES_hhdet_in_emih!L12/RES_summary!L$21</f>
        <v>0</v>
      </c>
      <c r="M12" s="183">
        <f>RES_hhdet_in_emih!M12/RES_summary!M$21</f>
        <v>0</v>
      </c>
      <c r="N12" s="183">
        <f>RES_hhdet_in_emih!N12/RES_summary!N$21</f>
        <v>0</v>
      </c>
      <c r="O12" s="183">
        <f>RES_hhdet_in_emih!O12/RES_summary!O$21</f>
        <v>0</v>
      </c>
      <c r="P12" s="183">
        <f>RES_hhdet_in_emih!P12/RES_summary!P$21</f>
        <v>0</v>
      </c>
      <c r="Q12" s="183">
        <f>RES_hhdet_in_emih!Q12/RES_summary!Q$21</f>
        <v>0</v>
      </c>
    </row>
    <row r="13" spans="1:17" ht="12" customHeight="1" x14ac:dyDescent="0.25">
      <c r="A13" s="166" t="s">
        <v>57</v>
      </c>
      <c r="B13" s="165"/>
      <c r="C13" s="182">
        <f>RES_hhdet_in_emih!C13/RES_summary!C$21</f>
        <v>0</v>
      </c>
      <c r="D13" s="182">
        <f>RES_hhdet_in_emih!D13/RES_summary!D$21</f>
        <v>0</v>
      </c>
      <c r="E13" s="182">
        <f>RES_hhdet_in_emih!E13/RES_summary!E$21</f>
        <v>0</v>
      </c>
      <c r="F13" s="182">
        <f>RES_hhdet_in_emih!F13/RES_summary!F$21</f>
        <v>0</v>
      </c>
      <c r="G13" s="182">
        <f>RES_hhdet_in_emih!G13/RES_summary!G$21</f>
        <v>0</v>
      </c>
      <c r="H13" s="182">
        <f>RES_hhdet_in_emih!H13/RES_summary!H$21</f>
        <v>0</v>
      </c>
      <c r="I13" s="182">
        <f>RES_hhdet_in_emih!I13/RES_summary!I$21</f>
        <v>0</v>
      </c>
      <c r="J13" s="182">
        <f>RES_hhdet_in_emih!J13/RES_summary!J$21</f>
        <v>0</v>
      </c>
      <c r="K13" s="182">
        <f>RES_hhdet_in_emih!K13/RES_summary!K$21</f>
        <v>0</v>
      </c>
      <c r="L13" s="182">
        <f>RES_hhdet_in_emih!L13/RES_summary!L$21</f>
        <v>0</v>
      </c>
      <c r="M13" s="182">
        <f>RES_hhdet_in_emih!M13/RES_summary!M$21</f>
        <v>0</v>
      </c>
      <c r="N13" s="182">
        <f>RES_hhdet_in_emih!N13/RES_summary!N$21</f>
        <v>0</v>
      </c>
      <c r="O13" s="182">
        <f>RES_hhdet_in_emih!O13/RES_summary!O$21</f>
        <v>0</v>
      </c>
      <c r="P13" s="182">
        <f>RES_hhdet_in_emih!P13/RES_summary!P$21</f>
        <v>0</v>
      </c>
      <c r="Q13" s="182">
        <f>RES_hhdet_in_emih!Q13/RES_summary!Q$21</f>
        <v>0</v>
      </c>
    </row>
    <row r="14" spans="1:17" ht="12" customHeight="1" x14ac:dyDescent="0.25">
      <c r="A14" s="147" t="s">
        <v>59</v>
      </c>
      <c r="B14" s="164"/>
      <c r="C14" s="181">
        <f>RES_hhdet_in_emih!C14/RES_summary!C$21</f>
        <v>0</v>
      </c>
      <c r="D14" s="181">
        <f>RES_hhdet_in_emih!D14/RES_summary!D$21</f>
        <v>0</v>
      </c>
      <c r="E14" s="181">
        <f>RES_hhdet_in_emih!E14/RES_summary!E$21</f>
        <v>0</v>
      </c>
      <c r="F14" s="181">
        <f>RES_hhdet_in_emih!F14/RES_summary!F$21</f>
        <v>0</v>
      </c>
      <c r="G14" s="181">
        <f>RES_hhdet_in_emih!G14/RES_summary!G$21</f>
        <v>0</v>
      </c>
      <c r="H14" s="181">
        <f>RES_hhdet_in_emih!H14/RES_summary!H$21</f>
        <v>0</v>
      </c>
      <c r="I14" s="181">
        <f>RES_hhdet_in_emih!I14/RES_summary!I$21</f>
        <v>0</v>
      </c>
      <c r="J14" s="181">
        <f>RES_hhdet_in_emih!J14/RES_summary!J$21</f>
        <v>0</v>
      </c>
      <c r="K14" s="181">
        <f>RES_hhdet_in_emih!K14/RES_summary!K$21</f>
        <v>0</v>
      </c>
      <c r="L14" s="181">
        <f>RES_hhdet_in_emih!L14/RES_summary!L$21</f>
        <v>0</v>
      </c>
      <c r="M14" s="181">
        <f>RES_hhdet_in_emih!M14/RES_summary!M$21</f>
        <v>0</v>
      </c>
      <c r="N14" s="181">
        <f>RES_hhdet_in_emih!N14/RES_summary!N$21</f>
        <v>0</v>
      </c>
      <c r="O14" s="181">
        <f>RES_hhdet_in_emih!O14/RES_summary!O$21</f>
        <v>0</v>
      </c>
      <c r="P14" s="181">
        <f>RES_hhdet_in_emih!P14/RES_summary!P$21</f>
        <v>0</v>
      </c>
      <c r="Q14" s="181">
        <f>RES_hhdet_in_emih!Q14/RES_summary!Q$21</f>
        <v>0</v>
      </c>
    </row>
    <row r="15" spans="1:17" ht="12" customHeight="1" x14ac:dyDescent="0.25">
      <c r="A15" s="163" t="s">
        <v>142</v>
      </c>
      <c r="B15" s="162"/>
      <c r="C15" s="180">
        <f>RES_hhdet_in_emih!C15/RES_summary!C$21</f>
        <v>0</v>
      </c>
      <c r="D15" s="180">
        <f>RES_hhdet_in_emih!D15/RES_summary!D$21</f>
        <v>0</v>
      </c>
      <c r="E15" s="180">
        <f>RES_hhdet_in_emih!E15/RES_summary!E$21</f>
        <v>0</v>
      </c>
      <c r="F15" s="180">
        <f>RES_hhdet_in_emih!F15/RES_summary!F$21</f>
        <v>0</v>
      </c>
      <c r="G15" s="180">
        <f>RES_hhdet_in_emih!G15/RES_summary!G$21</f>
        <v>0</v>
      </c>
      <c r="H15" s="180">
        <f>RES_hhdet_in_emih!H15/RES_summary!H$21</f>
        <v>0</v>
      </c>
      <c r="I15" s="180">
        <f>RES_hhdet_in_emih!I15/RES_summary!I$21</f>
        <v>0</v>
      </c>
      <c r="J15" s="180">
        <f>RES_hhdet_in_emih!J15/RES_summary!J$21</f>
        <v>0</v>
      </c>
      <c r="K15" s="180">
        <f>RES_hhdet_in_emih!K15/RES_summary!K$21</f>
        <v>0</v>
      </c>
      <c r="L15" s="180">
        <f>RES_hhdet_in_emih!L15/RES_summary!L$21</f>
        <v>0</v>
      </c>
      <c r="M15" s="180">
        <f>RES_hhdet_in_emih!M15/RES_summary!M$21</f>
        <v>0</v>
      </c>
      <c r="N15" s="180">
        <f>RES_hhdet_in_emih!N15/RES_summary!N$21</f>
        <v>0</v>
      </c>
      <c r="O15" s="180">
        <f>RES_hhdet_in_emih!O15/RES_summary!O$21</f>
        <v>0</v>
      </c>
      <c r="P15" s="180">
        <f>RES_hhdet_in_emih!P15/RES_summary!P$21</f>
        <v>0</v>
      </c>
      <c r="Q15" s="180">
        <f>RES_hhdet_in_emih!Q15/RES_summary!Q$21</f>
        <v>0</v>
      </c>
    </row>
    <row r="16" spans="1:17" ht="12" customHeight="1" x14ac:dyDescent="0.25">
      <c r="A16" s="161" t="s">
        <v>141</v>
      </c>
      <c r="B16" s="160"/>
      <c r="C16" s="179">
        <f>RES_hhdet_in_emih!C16/RES_summary!C$21</f>
        <v>0</v>
      </c>
      <c r="D16" s="179">
        <f>RES_hhdet_in_emih!D16/RES_summary!D$21</f>
        <v>0</v>
      </c>
      <c r="E16" s="179">
        <f>RES_hhdet_in_emih!E16/RES_summary!E$21</f>
        <v>0</v>
      </c>
      <c r="F16" s="179">
        <f>RES_hhdet_in_emih!F16/RES_summary!F$21</f>
        <v>0</v>
      </c>
      <c r="G16" s="179">
        <f>RES_hhdet_in_emih!G16/RES_summary!G$21</f>
        <v>0</v>
      </c>
      <c r="H16" s="179">
        <f>RES_hhdet_in_emih!H16/RES_summary!H$21</f>
        <v>0</v>
      </c>
      <c r="I16" s="179">
        <f>RES_hhdet_in_emih!I16/RES_summary!I$21</f>
        <v>0</v>
      </c>
      <c r="J16" s="179">
        <f>RES_hhdet_in_emih!J16/RES_summary!J$21</f>
        <v>0</v>
      </c>
      <c r="K16" s="179">
        <f>RES_hhdet_in_emih!K16/RES_summary!K$21</f>
        <v>0</v>
      </c>
      <c r="L16" s="179">
        <f>RES_hhdet_in_emih!L16/RES_summary!L$21</f>
        <v>0</v>
      </c>
      <c r="M16" s="179">
        <f>RES_hhdet_in_emih!M16/RES_summary!M$21</f>
        <v>0</v>
      </c>
      <c r="N16" s="179">
        <f>RES_hhdet_in_emih!N16/RES_summary!N$21</f>
        <v>0</v>
      </c>
      <c r="O16" s="179">
        <f>RES_hhdet_in_emih!O16/RES_summary!O$21</f>
        <v>0</v>
      </c>
      <c r="P16" s="179">
        <f>RES_hhdet_in_emih!P16/RES_summary!P$21</f>
        <v>0</v>
      </c>
      <c r="Q16" s="179">
        <f>RES_hhdet_in_emih!Q16/RES_summary!Q$21</f>
        <v>0</v>
      </c>
    </row>
    <row r="17" spans="1:17" ht="12" customHeight="1" x14ac:dyDescent="0.25">
      <c r="A17" s="148" t="s">
        <v>60</v>
      </c>
      <c r="B17" s="156"/>
      <c r="C17" s="177">
        <f>RES_hhdet_in_emih!C17/RES_summary!C$21</f>
        <v>0</v>
      </c>
      <c r="D17" s="177">
        <f>RES_hhdet_in_emih!D17/RES_summary!D$21</f>
        <v>0</v>
      </c>
      <c r="E17" s="177">
        <f>RES_hhdet_in_emih!E17/RES_summary!E$21</f>
        <v>0</v>
      </c>
      <c r="F17" s="177">
        <f>RES_hhdet_in_emih!F17/RES_summary!F$21</f>
        <v>0</v>
      </c>
      <c r="G17" s="177">
        <f>RES_hhdet_in_emih!G17/RES_summary!G$21</f>
        <v>0</v>
      </c>
      <c r="H17" s="177">
        <f>RES_hhdet_in_emih!H17/RES_summary!H$21</f>
        <v>0</v>
      </c>
      <c r="I17" s="177">
        <f>RES_hhdet_in_emih!I17/RES_summary!I$21</f>
        <v>0</v>
      </c>
      <c r="J17" s="177">
        <f>RES_hhdet_in_emih!J17/RES_summary!J$21</f>
        <v>0</v>
      </c>
      <c r="K17" s="177">
        <f>RES_hhdet_in_emih!K17/RES_summary!K$21</f>
        <v>0</v>
      </c>
      <c r="L17" s="177">
        <f>RES_hhdet_in_emih!L17/RES_summary!L$21</f>
        <v>0</v>
      </c>
      <c r="M17" s="177">
        <f>RES_hhdet_in_emih!M17/RES_summary!M$21</f>
        <v>0</v>
      </c>
      <c r="N17" s="177">
        <f>RES_hhdet_in_emih!N17/RES_summary!N$21</f>
        <v>0</v>
      </c>
      <c r="O17" s="177">
        <f>RES_hhdet_in_emih!O17/RES_summary!O$21</f>
        <v>0</v>
      </c>
      <c r="P17" s="177">
        <f>RES_hhdet_in_emih!P17/RES_summary!P$21</f>
        <v>0</v>
      </c>
      <c r="Q17" s="177">
        <f>RES_hhdet_in_emih!Q17/RES_summary!Q$21</f>
        <v>0</v>
      </c>
    </row>
    <row r="18" spans="1:17" ht="12" customHeight="1" x14ac:dyDescent="0.25">
      <c r="A18" s="148" t="s">
        <v>59</v>
      </c>
      <c r="B18" s="156"/>
      <c r="C18" s="177">
        <f>RES_hhdet_in_emih!C18/RES_summary!C$21</f>
        <v>0</v>
      </c>
      <c r="D18" s="177">
        <f>RES_hhdet_in_emih!D18/RES_summary!D$21</f>
        <v>0</v>
      </c>
      <c r="E18" s="177">
        <f>RES_hhdet_in_emih!E18/RES_summary!E$21</f>
        <v>0</v>
      </c>
      <c r="F18" s="177">
        <f>RES_hhdet_in_emih!F18/RES_summary!F$21</f>
        <v>0</v>
      </c>
      <c r="G18" s="177">
        <f>RES_hhdet_in_emih!G18/RES_summary!G$21</f>
        <v>0</v>
      </c>
      <c r="H18" s="177">
        <f>RES_hhdet_in_emih!H18/RES_summary!H$21</f>
        <v>0</v>
      </c>
      <c r="I18" s="177">
        <f>RES_hhdet_in_emih!I18/RES_summary!I$21</f>
        <v>0</v>
      </c>
      <c r="J18" s="177">
        <f>RES_hhdet_in_emih!J18/RES_summary!J$21</f>
        <v>0</v>
      </c>
      <c r="K18" s="177">
        <f>RES_hhdet_in_emih!K18/RES_summary!K$21</f>
        <v>0</v>
      </c>
      <c r="L18" s="177">
        <f>RES_hhdet_in_emih!L18/RES_summary!L$21</f>
        <v>0</v>
      </c>
      <c r="M18" s="177">
        <f>RES_hhdet_in_emih!M18/RES_summary!M$21</f>
        <v>0</v>
      </c>
      <c r="N18" s="177">
        <f>RES_hhdet_in_emih!N18/RES_summary!N$21</f>
        <v>0</v>
      </c>
      <c r="O18" s="177">
        <f>RES_hhdet_in_emih!O18/RES_summary!O$21</f>
        <v>0</v>
      </c>
      <c r="P18" s="177">
        <f>RES_hhdet_in_emih!P18/RES_summary!P$21</f>
        <v>0</v>
      </c>
      <c r="Q18" s="177">
        <f>RES_hhdet_in_emih!Q18/RES_summary!Q$21</f>
        <v>0</v>
      </c>
    </row>
    <row r="19" spans="1:17" ht="12" customHeight="1" x14ac:dyDescent="0.25">
      <c r="A19" s="158" t="s">
        <v>62</v>
      </c>
      <c r="B19" s="157"/>
      <c r="C19" s="178">
        <f>RES_hhdet_in_emih!C19/RES_summary!C$21</f>
        <v>0</v>
      </c>
      <c r="D19" s="178">
        <f>RES_hhdet_in_emih!D19/RES_summary!D$21</f>
        <v>0</v>
      </c>
      <c r="E19" s="178">
        <f>RES_hhdet_in_emih!E19/RES_summary!E$21</f>
        <v>0</v>
      </c>
      <c r="F19" s="178">
        <f>RES_hhdet_in_emih!F19/RES_summary!F$21</f>
        <v>1.0559347149579417</v>
      </c>
      <c r="G19" s="178">
        <f>RES_hhdet_in_emih!G19/RES_summary!G$21</f>
        <v>0</v>
      </c>
      <c r="H19" s="178">
        <f>RES_hhdet_in_emih!H19/RES_summary!H$21</f>
        <v>1.9962356956949074</v>
      </c>
      <c r="I19" s="178">
        <f>RES_hhdet_in_emih!I19/RES_summary!I$21</f>
        <v>0.65599869176084036</v>
      </c>
      <c r="J19" s="178">
        <f>RES_hhdet_in_emih!J19/RES_summary!J$21</f>
        <v>1.2959941788166351</v>
      </c>
      <c r="K19" s="178">
        <f>RES_hhdet_in_emih!K19/RES_summary!K$21</f>
        <v>0</v>
      </c>
      <c r="L19" s="178">
        <f>RES_hhdet_in_emih!L19/RES_summary!L$21</f>
        <v>0</v>
      </c>
      <c r="M19" s="178">
        <f>RES_hhdet_in_emih!M19/RES_summary!M$21</f>
        <v>0</v>
      </c>
      <c r="N19" s="178">
        <f>RES_hhdet_in_emih!N19/RES_summary!N$21</f>
        <v>0</v>
      </c>
      <c r="O19" s="178">
        <f>RES_hhdet_in_emih!O19/RES_summary!O$21</f>
        <v>0</v>
      </c>
      <c r="P19" s="178">
        <f>RES_hhdet_in_emih!P19/RES_summary!P$21</f>
        <v>2.494535937450951</v>
      </c>
      <c r="Q19" s="178">
        <f>RES_hhdet_in_emih!Q19/RES_summary!Q$21</f>
        <v>0</v>
      </c>
    </row>
    <row r="20" spans="1:17" ht="12" customHeight="1" x14ac:dyDescent="0.25">
      <c r="A20" s="23" t="s">
        <v>58</v>
      </c>
      <c r="B20" s="156"/>
      <c r="C20" s="177">
        <f>RES_hhdet_in_emih!C20/RES_summary!C$21</f>
        <v>0</v>
      </c>
      <c r="D20" s="177">
        <f>RES_hhdet_in_emih!D20/RES_summary!D$21</f>
        <v>0</v>
      </c>
      <c r="E20" s="177">
        <f>RES_hhdet_in_emih!E20/RES_summary!E$21</f>
        <v>0</v>
      </c>
      <c r="F20" s="177">
        <f>RES_hhdet_in_emih!F20/RES_summary!F$21</f>
        <v>6.3605235304232695</v>
      </c>
      <c r="G20" s="177">
        <f>RES_hhdet_in_emih!G20/RES_summary!G$21</f>
        <v>0</v>
      </c>
      <c r="H20" s="177">
        <f>RES_hhdet_in_emih!H20/RES_summary!H$21</f>
        <v>5.9116798867880389</v>
      </c>
      <c r="I20" s="177">
        <f>RES_hhdet_in_emih!I20/RES_summary!I$21</f>
        <v>5.6751700598201396</v>
      </c>
      <c r="J20" s="177">
        <f>RES_hhdet_in_emih!J20/RES_summary!J$21</f>
        <v>5.6901905208133687</v>
      </c>
      <c r="K20" s="177">
        <f>RES_hhdet_in_emih!K20/RES_summary!K$21</f>
        <v>0</v>
      </c>
      <c r="L20" s="177">
        <f>RES_hhdet_in_emih!L20/RES_summary!L$21</f>
        <v>0</v>
      </c>
      <c r="M20" s="177">
        <f>RES_hhdet_in_emih!M20/RES_summary!M$21</f>
        <v>0</v>
      </c>
      <c r="N20" s="177">
        <f>RES_hhdet_in_emih!N20/RES_summary!N$21</f>
        <v>0</v>
      </c>
      <c r="O20" s="177">
        <f>RES_hhdet_in_emih!O20/RES_summary!O$21</f>
        <v>0</v>
      </c>
      <c r="P20" s="177">
        <f>RES_hhdet_in_emih!P20/RES_summary!P$21</f>
        <v>0</v>
      </c>
      <c r="Q20" s="177">
        <f>RES_hhdet_in_emih!Q20/RES_summary!Q$21</f>
        <v>0</v>
      </c>
    </row>
    <row r="21" spans="1:17" ht="12" customHeight="1" x14ac:dyDescent="0.25">
      <c r="A21" s="23" t="s">
        <v>57</v>
      </c>
      <c r="B21" s="156"/>
      <c r="C21" s="177">
        <f>RES_hhdet_in_emih!C21/RES_summary!C$21</f>
        <v>0</v>
      </c>
      <c r="D21" s="177">
        <f>RES_hhdet_in_emih!D21/RES_summary!D$21</f>
        <v>0</v>
      </c>
      <c r="E21" s="177">
        <f>RES_hhdet_in_emih!E21/RES_summary!E$21</f>
        <v>0</v>
      </c>
      <c r="F21" s="177">
        <f>RES_hhdet_in_emih!F21/RES_summary!F$21</f>
        <v>3.078086654491524</v>
      </c>
      <c r="G21" s="177">
        <f>RES_hhdet_in_emih!G21/RES_summary!G$21</f>
        <v>0</v>
      </c>
      <c r="H21" s="177">
        <f>RES_hhdet_in_emih!H21/RES_summary!H$21</f>
        <v>2.7306306030066279</v>
      </c>
      <c r="I21" s="177">
        <f>RES_hhdet_in_emih!I21/RES_summary!I$21</f>
        <v>0</v>
      </c>
      <c r="J21" s="177">
        <f>RES_hhdet_in_emih!J21/RES_summary!J$21</f>
        <v>0</v>
      </c>
      <c r="K21" s="177">
        <f>RES_hhdet_in_emih!K21/RES_summary!K$21</f>
        <v>0</v>
      </c>
      <c r="L21" s="177">
        <f>RES_hhdet_in_emih!L21/RES_summary!L$21</f>
        <v>0</v>
      </c>
      <c r="M21" s="177">
        <f>RES_hhdet_in_emih!M21/RES_summary!M$21</f>
        <v>0</v>
      </c>
      <c r="N21" s="177">
        <f>RES_hhdet_in_emih!N21/RES_summary!N$21</f>
        <v>0</v>
      </c>
      <c r="O21" s="177">
        <f>RES_hhdet_in_emih!O21/RES_summary!O$21</f>
        <v>0</v>
      </c>
      <c r="P21" s="177">
        <f>RES_hhdet_in_emih!P21/RES_summary!P$21</f>
        <v>2.494535937450951</v>
      </c>
      <c r="Q21" s="177">
        <f>RES_hhdet_in_emih!Q21/RES_summary!Q$21</f>
        <v>0</v>
      </c>
    </row>
    <row r="22" spans="1:17" ht="12" customHeight="1" x14ac:dyDescent="0.25">
      <c r="A22" s="29" t="s">
        <v>140</v>
      </c>
      <c r="B22" s="57"/>
      <c r="C22" s="176">
        <f>RES_hhdet_in_emih!C22/RES_summary!C$21</f>
        <v>0</v>
      </c>
      <c r="D22" s="176">
        <f>RES_hhdet_in_emih!D22/RES_summary!D$21</f>
        <v>0</v>
      </c>
      <c r="E22" s="176">
        <f>RES_hhdet_in_emih!E22/RES_summary!E$21</f>
        <v>0</v>
      </c>
      <c r="F22" s="176">
        <f>RES_hhdet_in_emih!F22/RES_summary!F$21</f>
        <v>0</v>
      </c>
      <c r="G22" s="176">
        <f>RES_hhdet_in_emih!G22/RES_summary!G$21</f>
        <v>0</v>
      </c>
      <c r="H22" s="176">
        <f>RES_hhdet_in_emih!H22/RES_summary!H$21</f>
        <v>0</v>
      </c>
      <c r="I22" s="176">
        <f>RES_hhdet_in_emih!I22/RES_summary!I$21</f>
        <v>0</v>
      </c>
      <c r="J22" s="176">
        <f>RES_hhdet_in_emih!J22/RES_summary!J$21</f>
        <v>0</v>
      </c>
      <c r="K22" s="176">
        <f>RES_hhdet_in_emih!K22/RES_summary!K$21</f>
        <v>0</v>
      </c>
      <c r="L22" s="176">
        <f>RES_hhdet_in_emih!L22/RES_summary!L$21</f>
        <v>0</v>
      </c>
      <c r="M22" s="176">
        <f>RES_hhdet_in_emih!M22/RES_summary!M$21</f>
        <v>0</v>
      </c>
      <c r="N22" s="176">
        <f>RES_hhdet_in_emih!N22/RES_summary!N$21</f>
        <v>0</v>
      </c>
      <c r="O22" s="176">
        <f>RES_hhdet_in_emih!O22/RES_summary!O$21</f>
        <v>0</v>
      </c>
      <c r="P22" s="176">
        <f>RES_hhdet_in_emih!P22/RES_summary!P$21</f>
        <v>0</v>
      </c>
      <c r="Q22" s="176">
        <f>RES_hhdet_in_emih!Q22/RES_summary!Q$21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84">
        <f>RES_hhdet_in_emih!C24/RES_summary!C$21</f>
        <v>35.527449821729597</v>
      </c>
      <c r="D24" s="184">
        <f>RES_hhdet_in_emih!D24/RES_summary!D$21</f>
        <v>41.664644528924029</v>
      </c>
      <c r="E24" s="184">
        <f>RES_hhdet_in_emih!E24/RES_summary!E$21</f>
        <v>40.102852649359427</v>
      </c>
      <c r="F24" s="184">
        <f>RES_hhdet_in_emih!F24/RES_summary!F$21</f>
        <v>40.002446509843466</v>
      </c>
      <c r="G24" s="184">
        <f>RES_hhdet_in_emih!G24/RES_summary!G$21</f>
        <v>39.717058961215599</v>
      </c>
      <c r="H24" s="184">
        <f>RES_hhdet_in_emih!H24/RES_summary!H$21</f>
        <v>36.124894506784486</v>
      </c>
      <c r="I24" s="184">
        <f>RES_hhdet_in_emih!I24/RES_summary!I$21</f>
        <v>35.893720756755435</v>
      </c>
      <c r="J24" s="184">
        <f>RES_hhdet_in_emih!J24/RES_summary!J$21</f>
        <v>35.501321993946114</v>
      </c>
      <c r="K24" s="184">
        <f>RES_hhdet_in_emih!K24/RES_summary!K$21</f>
        <v>26.99598077633383</v>
      </c>
      <c r="L24" s="184">
        <f>RES_hhdet_in_emih!L24/RES_summary!L$21</f>
        <v>28.902294476075614</v>
      </c>
      <c r="M24" s="184">
        <f>RES_hhdet_in_emih!M24/RES_summary!M$21</f>
        <v>27.47509080772819</v>
      </c>
      <c r="N24" s="184">
        <f>RES_hhdet_in_emih!N24/RES_summary!N$21</f>
        <v>26.820442744374411</v>
      </c>
      <c r="O24" s="184">
        <f>RES_hhdet_in_emih!O24/RES_summary!O$21</f>
        <v>0</v>
      </c>
      <c r="P24" s="184">
        <f>RES_hhdet_in_emih!P24/RES_summary!P$21</f>
        <v>26.359917036508865</v>
      </c>
      <c r="Q24" s="184">
        <f>RES_hhdet_in_emih!Q24/RES_summary!Q$21</f>
        <v>32.876255232820803</v>
      </c>
    </row>
    <row r="25" spans="1:17" ht="12.95" customHeight="1" x14ac:dyDescent="0.25">
      <c r="A25" s="158" t="s">
        <v>65</v>
      </c>
      <c r="B25" s="157"/>
      <c r="C25" s="178">
        <f>RES_hhdet_in_emih!C25/RES_summary!C$21</f>
        <v>35.527449821729597</v>
      </c>
      <c r="D25" s="178">
        <f>RES_hhdet_in_emih!D25/RES_summary!D$21</f>
        <v>34.735955690009362</v>
      </c>
      <c r="E25" s="178">
        <f>RES_hhdet_in_emih!E25/RES_summary!E$21</f>
        <v>34.351934899830283</v>
      </c>
      <c r="F25" s="178">
        <f>RES_hhdet_in_emih!F25/RES_summary!F$21</f>
        <v>33.504321439813381</v>
      </c>
      <c r="G25" s="178">
        <f>RES_hhdet_in_emih!G25/RES_summary!G$21</f>
        <v>31.857887481792442</v>
      </c>
      <c r="H25" s="178">
        <f>RES_hhdet_in_emih!H25/RES_summary!H$21</f>
        <v>29.856106731535007</v>
      </c>
      <c r="I25" s="178">
        <f>RES_hhdet_in_emih!I25/RES_summary!I$21</f>
        <v>27.742981589705337</v>
      </c>
      <c r="J25" s="178">
        <f>RES_hhdet_in_emih!J25/RES_summary!J$21</f>
        <v>27.404482277508016</v>
      </c>
      <c r="K25" s="178">
        <f>RES_hhdet_in_emih!K25/RES_summary!K$21</f>
        <v>26.99598077633383</v>
      </c>
      <c r="L25" s="178">
        <f>RES_hhdet_in_emih!L25/RES_summary!L$21</f>
        <v>28.902294476075614</v>
      </c>
      <c r="M25" s="178">
        <f>RES_hhdet_in_emih!M25/RES_summary!M$21</f>
        <v>27.47509080772819</v>
      </c>
      <c r="N25" s="178">
        <f>RES_hhdet_in_emih!N25/RES_summary!N$21</f>
        <v>26.820442744374411</v>
      </c>
      <c r="O25" s="178">
        <f>RES_hhdet_in_emih!O25/RES_summary!O$21</f>
        <v>0</v>
      </c>
      <c r="P25" s="178">
        <f>RES_hhdet_in_emih!P25/RES_summary!P$21</f>
        <v>24.978169364718248</v>
      </c>
      <c r="Q25" s="178">
        <f>RES_hhdet_in_emih!Q25/RES_summary!Q$21</f>
        <v>26.305015500571084</v>
      </c>
    </row>
    <row r="26" spans="1:17" ht="12" customHeight="1" x14ac:dyDescent="0.25">
      <c r="A26" s="23" t="s">
        <v>84</v>
      </c>
      <c r="B26" s="156"/>
      <c r="C26" s="177">
        <f>RES_hhdet_in_emih!C26/RES_summary!C$21</f>
        <v>35.527449821729597</v>
      </c>
      <c r="D26" s="177">
        <f>RES_hhdet_in_emih!D26/RES_summary!D$21</f>
        <v>34.735955690009362</v>
      </c>
      <c r="E26" s="177">
        <f>RES_hhdet_in_emih!E26/RES_summary!E$21</f>
        <v>34.351934899830283</v>
      </c>
      <c r="F26" s="177">
        <f>RES_hhdet_in_emih!F26/RES_summary!F$21</f>
        <v>33.504321439813381</v>
      </c>
      <c r="G26" s="177">
        <f>RES_hhdet_in_emih!G26/RES_summary!G$21</f>
        <v>31.857887481792442</v>
      </c>
      <c r="H26" s="177">
        <f>RES_hhdet_in_emih!H26/RES_summary!H$21</f>
        <v>29.856106731535007</v>
      </c>
      <c r="I26" s="177">
        <f>RES_hhdet_in_emih!I26/RES_summary!I$21</f>
        <v>27.742981589705337</v>
      </c>
      <c r="J26" s="177">
        <f>RES_hhdet_in_emih!J26/RES_summary!J$21</f>
        <v>27.404482277508016</v>
      </c>
      <c r="K26" s="177">
        <f>RES_hhdet_in_emih!K26/RES_summary!K$21</f>
        <v>26.99598077633383</v>
      </c>
      <c r="L26" s="177">
        <f>RES_hhdet_in_emih!L26/RES_summary!L$21</f>
        <v>28.902294476075614</v>
      </c>
      <c r="M26" s="177">
        <f>RES_hhdet_in_emih!M26/RES_summary!M$21</f>
        <v>27.47509080772819</v>
      </c>
      <c r="N26" s="177">
        <f>RES_hhdet_in_emih!N26/RES_summary!N$21</f>
        <v>26.820442744374411</v>
      </c>
      <c r="O26" s="177">
        <f>RES_hhdet_in_emih!O26/RES_summary!O$21</f>
        <v>0</v>
      </c>
      <c r="P26" s="177">
        <f>RES_hhdet_in_emih!P26/RES_summary!P$21</f>
        <v>24.978169364718248</v>
      </c>
      <c r="Q26" s="177">
        <f>RES_hhdet_in_emih!Q26/RES_summary!Q$21</f>
        <v>26.305015500571084</v>
      </c>
    </row>
    <row r="27" spans="1:17" ht="12" customHeight="1" x14ac:dyDescent="0.25">
      <c r="A27" s="23" t="s">
        <v>60</v>
      </c>
      <c r="B27" s="156"/>
      <c r="C27" s="177">
        <f>RES_hhdet_in_emih!C27/RES_summary!C$21</f>
        <v>0</v>
      </c>
      <c r="D27" s="177">
        <f>RES_hhdet_in_emih!D27/RES_summary!D$21</f>
        <v>0</v>
      </c>
      <c r="E27" s="177">
        <f>RES_hhdet_in_emih!E27/RES_summary!E$21</f>
        <v>0</v>
      </c>
      <c r="F27" s="177">
        <f>RES_hhdet_in_emih!F27/RES_summary!F$21</f>
        <v>0</v>
      </c>
      <c r="G27" s="177">
        <f>RES_hhdet_in_emih!G27/RES_summary!G$21</f>
        <v>0</v>
      </c>
      <c r="H27" s="177">
        <f>RES_hhdet_in_emih!H27/RES_summary!H$21</f>
        <v>0</v>
      </c>
      <c r="I27" s="177">
        <f>RES_hhdet_in_emih!I27/RES_summary!I$21</f>
        <v>0</v>
      </c>
      <c r="J27" s="177">
        <f>RES_hhdet_in_emih!J27/RES_summary!J$21</f>
        <v>0</v>
      </c>
      <c r="K27" s="177">
        <f>RES_hhdet_in_emih!K27/RES_summary!K$21</f>
        <v>0</v>
      </c>
      <c r="L27" s="177">
        <f>RES_hhdet_in_emih!L27/RES_summary!L$21</f>
        <v>0</v>
      </c>
      <c r="M27" s="177">
        <f>RES_hhdet_in_emih!M27/RES_summary!M$21</f>
        <v>0</v>
      </c>
      <c r="N27" s="177">
        <f>RES_hhdet_in_emih!N27/RES_summary!N$21</f>
        <v>0</v>
      </c>
      <c r="O27" s="177">
        <f>RES_hhdet_in_emih!O27/RES_summary!O$21</f>
        <v>0</v>
      </c>
      <c r="P27" s="177">
        <f>RES_hhdet_in_emih!P27/RES_summary!P$21</f>
        <v>0</v>
      </c>
      <c r="Q27" s="177">
        <f>RES_hhdet_in_emih!Q27/RES_summary!Q$21</f>
        <v>0</v>
      </c>
    </row>
    <row r="28" spans="1:17" ht="12.95" customHeight="1" x14ac:dyDescent="0.25">
      <c r="A28" s="158" t="s">
        <v>112</v>
      </c>
      <c r="B28" s="157"/>
      <c r="C28" s="178">
        <f>RES_hhdet_in_emih!C28/RES_summary!C$21</f>
        <v>0</v>
      </c>
      <c r="D28" s="178">
        <f>RES_hhdet_in_emih!D28/RES_summary!D$21</f>
        <v>0</v>
      </c>
      <c r="E28" s="178">
        <f>RES_hhdet_in_emih!E28/RES_summary!E$21</f>
        <v>0</v>
      </c>
      <c r="F28" s="178">
        <f>RES_hhdet_in_emih!F28/RES_summary!F$21</f>
        <v>0</v>
      </c>
      <c r="G28" s="178">
        <f>RES_hhdet_in_emih!G28/RES_summary!G$21</f>
        <v>0</v>
      </c>
      <c r="H28" s="178">
        <f>RES_hhdet_in_emih!H28/RES_summary!H$21</f>
        <v>0</v>
      </c>
      <c r="I28" s="178">
        <f>RES_hhdet_in_emih!I28/RES_summary!I$21</f>
        <v>0</v>
      </c>
      <c r="J28" s="178">
        <f>RES_hhdet_in_emih!J28/RES_summary!J$21</f>
        <v>0</v>
      </c>
      <c r="K28" s="178">
        <f>RES_hhdet_in_emih!K28/RES_summary!K$21</f>
        <v>0</v>
      </c>
      <c r="L28" s="178">
        <f>RES_hhdet_in_emih!L28/RES_summary!L$21</f>
        <v>0</v>
      </c>
      <c r="M28" s="178">
        <f>RES_hhdet_in_emih!M28/RES_summary!M$21</f>
        <v>0</v>
      </c>
      <c r="N28" s="178">
        <f>RES_hhdet_in_emih!N28/RES_summary!N$21</f>
        <v>0</v>
      </c>
      <c r="O28" s="178">
        <f>RES_hhdet_in_emih!O28/RES_summary!O$21</f>
        <v>0</v>
      </c>
      <c r="P28" s="178">
        <f>RES_hhdet_in_emih!P28/RES_summary!P$21</f>
        <v>0</v>
      </c>
      <c r="Q28" s="178">
        <f>RES_hhdet_in_emih!Q28/RES_summary!Q$21</f>
        <v>0</v>
      </c>
    </row>
    <row r="29" spans="1:17" ht="12" customHeight="1" x14ac:dyDescent="0.25">
      <c r="A29" s="23" t="s">
        <v>60</v>
      </c>
      <c r="B29" s="156"/>
      <c r="C29" s="177">
        <f>RES_hhdet_in_emih!C29/RES_summary!C$21</f>
        <v>0</v>
      </c>
      <c r="D29" s="177">
        <f>RES_hhdet_in_emih!D29/RES_summary!D$21</f>
        <v>0</v>
      </c>
      <c r="E29" s="177">
        <f>RES_hhdet_in_emih!E29/RES_summary!E$21</f>
        <v>0</v>
      </c>
      <c r="F29" s="177">
        <f>RES_hhdet_in_emih!F29/RES_summary!F$21</f>
        <v>0</v>
      </c>
      <c r="G29" s="177">
        <f>RES_hhdet_in_emih!G29/RES_summary!G$21</f>
        <v>0</v>
      </c>
      <c r="H29" s="177">
        <f>RES_hhdet_in_emih!H29/RES_summary!H$21</f>
        <v>0</v>
      </c>
      <c r="I29" s="177">
        <f>RES_hhdet_in_emih!I29/RES_summary!I$21</f>
        <v>0</v>
      </c>
      <c r="J29" s="177">
        <f>RES_hhdet_in_emih!J29/RES_summary!J$21</f>
        <v>0</v>
      </c>
      <c r="K29" s="177">
        <f>RES_hhdet_in_emih!K29/RES_summary!K$21</f>
        <v>0</v>
      </c>
      <c r="L29" s="177">
        <f>RES_hhdet_in_emih!L29/RES_summary!L$21</f>
        <v>0</v>
      </c>
      <c r="M29" s="177">
        <f>RES_hhdet_in_emih!M29/RES_summary!M$21</f>
        <v>0</v>
      </c>
      <c r="N29" s="177">
        <f>RES_hhdet_in_emih!N29/RES_summary!N$21</f>
        <v>0</v>
      </c>
      <c r="O29" s="177">
        <f>RES_hhdet_in_emih!O29/RES_summary!O$21</f>
        <v>0</v>
      </c>
      <c r="P29" s="177">
        <f>RES_hhdet_in_emih!P29/RES_summary!P$21</f>
        <v>0</v>
      </c>
      <c r="Q29" s="177">
        <f>RES_hhdet_in_emih!Q29/RES_summary!Q$21</f>
        <v>0</v>
      </c>
    </row>
    <row r="30" spans="1:17" ht="12" customHeight="1" x14ac:dyDescent="0.25">
      <c r="A30" s="158" t="s">
        <v>63</v>
      </c>
      <c r="B30" s="157"/>
      <c r="C30" s="178">
        <f>RES_hhdet_in_emih!C30/RES_summary!C$21</f>
        <v>0</v>
      </c>
      <c r="D30" s="178">
        <f>RES_hhdet_in_emih!D30/RES_summary!D$21</f>
        <v>5.8885511890831514</v>
      </c>
      <c r="E30" s="178">
        <f>RES_hhdet_in_emih!E30/RES_summary!E$21</f>
        <v>5.7509177495291404</v>
      </c>
      <c r="F30" s="178">
        <f>RES_hhdet_in_emih!F30/RES_summary!F$21</f>
        <v>5.7302778860303292</v>
      </c>
      <c r="G30" s="178">
        <f>RES_hhdet_in_emih!G30/RES_summary!G$21</f>
        <v>4.8460503255981262</v>
      </c>
      <c r="H30" s="178">
        <f>RES_hhdet_in_emih!H30/RES_summary!H$21</f>
        <v>5.0612744150857703</v>
      </c>
      <c r="I30" s="178">
        <f>RES_hhdet_in_emih!I30/RES_summary!I$21</f>
        <v>5.1176199247253829</v>
      </c>
      <c r="J30" s="178">
        <f>RES_hhdet_in_emih!J30/RES_summary!J$21</f>
        <v>5.0885454672271493</v>
      </c>
      <c r="K30" s="178">
        <f>RES_hhdet_in_emih!K30/RES_summary!K$21</f>
        <v>0</v>
      </c>
      <c r="L30" s="178">
        <f>RES_hhdet_in_emih!L30/RES_summary!L$21</f>
        <v>0</v>
      </c>
      <c r="M30" s="178">
        <f>RES_hhdet_in_emih!M30/RES_summary!M$21</f>
        <v>0</v>
      </c>
      <c r="N30" s="178">
        <f>RES_hhdet_in_emih!N30/RES_summary!N$21</f>
        <v>0</v>
      </c>
      <c r="O30" s="178">
        <f>RES_hhdet_in_emih!O30/RES_summary!O$21</f>
        <v>0</v>
      </c>
      <c r="P30" s="178">
        <f>RES_hhdet_in_emih!P30/RES_summary!P$21</f>
        <v>0</v>
      </c>
      <c r="Q30" s="178">
        <f>RES_hhdet_in_emih!Q30/RES_summary!Q$21</f>
        <v>4.0705236719955611</v>
      </c>
    </row>
    <row r="31" spans="1:17" ht="12" customHeight="1" x14ac:dyDescent="0.25">
      <c r="A31" s="167" t="s">
        <v>169</v>
      </c>
      <c r="B31" s="132"/>
      <c r="C31" s="183">
        <f>RES_hhdet_in_emih!C31/RES_summary!C$21</f>
        <v>0</v>
      </c>
      <c r="D31" s="183">
        <f>RES_hhdet_in_emih!D31/RES_summary!D$21</f>
        <v>6.5690588112187696</v>
      </c>
      <c r="E31" s="183">
        <f>RES_hhdet_in_emih!E31/RES_summary!E$21</f>
        <v>6.559169043848569</v>
      </c>
      <c r="F31" s="183">
        <f>RES_hhdet_in_emih!F31/RES_summary!F$21</f>
        <v>6.5380023379387371</v>
      </c>
      <c r="G31" s="183">
        <f>RES_hhdet_in_emih!G31/RES_summary!G$21</f>
        <v>6.5337278247304429</v>
      </c>
      <c r="H31" s="183">
        <f>RES_hhdet_in_emih!H31/RES_summary!H$21</f>
        <v>6.4013906660261748</v>
      </c>
      <c r="I31" s="183">
        <f>RES_hhdet_in_emih!I31/RES_summary!I$21</f>
        <v>6.2571100196976026</v>
      </c>
      <c r="J31" s="183">
        <f>RES_hhdet_in_emih!J31/RES_summary!J$21</f>
        <v>6.1243596830588709</v>
      </c>
      <c r="K31" s="183">
        <f>RES_hhdet_in_emih!K31/RES_summary!K$21</f>
        <v>0</v>
      </c>
      <c r="L31" s="183">
        <f>RES_hhdet_in_emih!L31/RES_summary!L$21</f>
        <v>0</v>
      </c>
      <c r="M31" s="183">
        <f>RES_hhdet_in_emih!M31/RES_summary!M$21</f>
        <v>0</v>
      </c>
      <c r="N31" s="183">
        <f>RES_hhdet_in_emih!N31/RES_summary!N$21</f>
        <v>0</v>
      </c>
      <c r="O31" s="183">
        <f>RES_hhdet_in_emih!O31/RES_summary!O$21</f>
        <v>0</v>
      </c>
      <c r="P31" s="183">
        <f>RES_hhdet_in_emih!P31/RES_summary!P$21</f>
        <v>0</v>
      </c>
      <c r="Q31" s="183">
        <f>RES_hhdet_in_emih!Q31/RES_summary!Q$21</f>
        <v>5.3814775097341192</v>
      </c>
    </row>
    <row r="32" spans="1:17" ht="12" customHeight="1" x14ac:dyDescent="0.25">
      <c r="A32" s="167" t="s">
        <v>168</v>
      </c>
      <c r="B32" s="132"/>
      <c r="C32" s="183">
        <f>RES_hhdet_in_emih!C32/RES_summary!C$21</f>
        <v>0</v>
      </c>
      <c r="D32" s="183">
        <f>RES_hhdet_in_emih!D32/RES_summary!D$21</f>
        <v>4.3518557534237141</v>
      </c>
      <c r="E32" s="183">
        <f>RES_hhdet_in_emih!E32/RES_summary!E$21</f>
        <v>4.3523333018794572</v>
      </c>
      <c r="F32" s="183">
        <f>RES_hhdet_in_emih!F32/RES_summary!F$21</f>
        <v>4.3354850124911497</v>
      </c>
      <c r="G32" s="183">
        <f>RES_hhdet_in_emih!G32/RES_summary!G$21</f>
        <v>4.3093517669875503</v>
      </c>
      <c r="H32" s="183">
        <f>RES_hhdet_in_emih!H32/RES_summary!H$21</f>
        <v>4.1987488250894049</v>
      </c>
      <c r="I32" s="183">
        <f>RES_hhdet_in_emih!I32/RES_summary!I$21</f>
        <v>4.1039141843498737</v>
      </c>
      <c r="J32" s="183">
        <f>RES_hhdet_in_emih!J32/RES_summary!J$21</f>
        <v>4.015307772573963</v>
      </c>
      <c r="K32" s="183">
        <f>RES_hhdet_in_emih!K32/RES_summary!K$21</f>
        <v>0</v>
      </c>
      <c r="L32" s="183">
        <f>RES_hhdet_in_emih!L32/RES_summary!L$21</f>
        <v>0</v>
      </c>
      <c r="M32" s="183">
        <f>RES_hhdet_in_emih!M32/RES_summary!M$21</f>
        <v>0</v>
      </c>
      <c r="N32" s="183">
        <f>RES_hhdet_in_emih!N32/RES_summary!N$21</f>
        <v>0</v>
      </c>
      <c r="O32" s="183">
        <f>RES_hhdet_in_emih!O32/RES_summary!O$21</f>
        <v>0</v>
      </c>
      <c r="P32" s="183">
        <f>RES_hhdet_in_emih!P32/RES_summary!P$21</f>
        <v>0</v>
      </c>
      <c r="Q32" s="183">
        <f>RES_hhdet_in_emih!Q32/RES_summary!Q$21</f>
        <v>3.5203805096020608</v>
      </c>
    </row>
    <row r="33" spans="1:17" ht="12" customHeight="1" x14ac:dyDescent="0.25">
      <c r="A33" s="166" t="s">
        <v>57</v>
      </c>
      <c r="B33" s="165"/>
      <c r="C33" s="182">
        <f>RES_hhdet_in_emih!C33/RES_summary!C$21</f>
        <v>0</v>
      </c>
      <c r="D33" s="182">
        <f>RES_hhdet_in_emih!D33/RES_summary!D$21</f>
        <v>4.3518557534237141</v>
      </c>
      <c r="E33" s="182">
        <f>RES_hhdet_in_emih!E33/RES_summary!E$21</f>
        <v>4.3523333018794572</v>
      </c>
      <c r="F33" s="182">
        <f>RES_hhdet_in_emih!F33/RES_summary!F$21</f>
        <v>4.3354850124911497</v>
      </c>
      <c r="G33" s="182">
        <f>RES_hhdet_in_emih!G33/RES_summary!G$21</f>
        <v>4.3093517669875503</v>
      </c>
      <c r="H33" s="182">
        <f>RES_hhdet_in_emih!H33/RES_summary!H$21</f>
        <v>4.1987488250894049</v>
      </c>
      <c r="I33" s="182">
        <f>RES_hhdet_in_emih!I33/RES_summary!I$21</f>
        <v>4.1039141843498737</v>
      </c>
      <c r="J33" s="182">
        <f>RES_hhdet_in_emih!J33/RES_summary!J$21</f>
        <v>4.015307772573963</v>
      </c>
      <c r="K33" s="182">
        <f>RES_hhdet_in_emih!K33/RES_summary!K$21</f>
        <v>0</v>
      </c>
      <c r="L33" s="182">
        <f>RES_hhdet_in_emih!L33/RES_summary!L$21</f>
        <v>0</v>
      </c>
      <c r="M33" s="182">
        <f>RES_hhdet_in_emih!M33/RES_summary!M$21</f>
        <v>0</v>
      </c>
      <c r="N33" s="182">
        <f>RES_hhdet_in_emih!N33/RES_summary!N$21</f>
        <v>0</v>
      </c>
      <c r="O33" s="182">
        <f>RES_hhdet_in_emih!O33/RES_summary!O$21</f>
        <v>0</v>
      </c>
      <c r="P33" s="182">
        <f>RES_hhdet_in_emih!P33/RES_summary!P$21</f>
        <v>0</v>
      </c>
      <c r="Q33" s="182">
        <f>RES_hhdet_in_emih!Q33/RES_summary!Q$21</f>
        <v>3.5203805096020608</v>
      </c>
    </row>
    <row r="34" spans="1:17" ht="12" customHeight="1" x14ac:dyDescent="0.25">
      <c r="A34" s="147" t="s">
        <v>59</v>
      </c>
      <c r="B34" s="164"/>
      <c r="C34" s="181">
        <f>RES_hhdet_in_emih!C34/RES_summary!C$21</f>
        <v>0</v>
      </c>
      <c r="D34" s="181">
        <f>RES_hhdet_in_emih!D34/RES_summary!D$21</f>
        <v>0</v>
      </c>
      <c r="E34" s="181">
        <f>RES_hhdet_in_emih!E34/RES_summary!E$21</f>
        <v>0</v>
      </c>
      <c r="F34" s="181">
        <f>RES_hhdet_in_emih!F34/RES_summary!F$21</f>
        <v>0</v>
      </c>
      <c r="G34" s="181">
        <f>RES_hhdet_in_emih!G34/RES_summary!G$21</f>
        <v>0</v>
      </c>
      <c r="H34" s="181">
        <f>RES_hhdet_in_emih!H34/RES_summary!H$21</f>
        <v>0</v>
      </c>
      <c r="I34" s="181">
        <f>RES_hhdet_in_emih!I34/RES_summary!I$21</f>
        <v>0</v>
      </c>
      <c r="J34" s="181">
        <f>RES_hhdet_in_emih!J34/RES_summary!J$21</f>
        <v>0</v>
      </c>
      <c r="K34" s="181">
        <f>RES_hhdet_in_emih!K34/RES_summary!K$21</f>
        <v>0</v>
      </c>
      <c r="L34" s="181">
        <f>RES_hhdet_in_emih!L34/RES_summary!L$21</f>
        <v>0</v>
      </c>
      <c r="M34" s="181">
        <f>RES_hhdet_in_emih!M34/RES_summary!M$21</f>
        <v>0</v>
      </c>
      <c r="N34" s="181">
        <f>RES_hhdet_in_emih!N34/RES_summary!N$21</f>
        <v>0</v>
      </c>
      <c r="O34" s="181">
        <f>RES_hhdet_in_emih!O34/RES_summary!O$21</f>
        <v>0</v>
      </c>
      <c r="P34" s="181">
        <f>RES_hhdet_in_emih!P34/RES_summary!P$21</f>
        <v>0</v>
      </c>
      <c r="Q34" s="181">
        <f>RES_hhdet_in_emih!Q34/RES_summary!Q$21</f>
        <v>0</v>
      </c>
    </row>
    <row r="35" spans="1:17" ht="12" customHeight="1" x14ac:dyDescent="0.25">
      <c r="A35" s="163" t="s">
        <v>142</v>
      </c>
      <c r="B35" s="162"/>
      <c r="C35" s="180">
        <f>RES_hhdet_in_emih!C35/RES_summary!C$21</f>
        <v>0</v>
      </c>
      <c r="D35" s="180">
        <f>RES_hhdet_in_emih!D35/RES_summary!D$21</f>
        <v>0</v>
      </c>
      <c r="E35" s="180">
        <f>RES_hhdet_in_emih!E35/RES_summary!E$21</f>
        <v>0</v>
      </c>
      <c r="F35" s="180">
        <f>RES_hhdet_in_emih!F35/RES_summary!F$21</f>
        <v>0</v>
      </c>
      <c r="G35" s="180">
        <f>RES_hhdet_in_emih!G35/RES_summary!G$21</f>
        <v>0</v>
      </c>
      <c r="H35" s="180">
        <f>RES_hhdet_in_emih!H35/RES_summary!H$21</f>
        <v>0</v>
      </c>
      <c r="I35" s="180">
        <f>RES_hhdet_in_emih!I35/RES_summary!I$21</f>
        <v>0</v>
      </c>
      <c r="J35" s="180">
        <f>RES_hhdet_in_emih!J35/RES_summary!J$21</f>
        <v>0</v>
      </c>
      <c r="K35" s="180">
        <f>RES_hhdet_in_emih!K35/RES_summary!K$21</f>
        <v>0</v>
      </c>
      <c r="L35" s="180">
        <f>RES_hhdet_in_emih!L35/RES_summary!L$21</f>
        <v>0</v>
      </c>
      <c r="M35" s="180">
        <f>RES_hhdet_in_emih!M35/RES_summary!M$21</f>
        <v>0</v>
      </c>
      <c r="N35" s="180">
        <f>RES_hhdet_in_emih!N35/RES_summary!N$21</f>
        <v>0</v>
      </c>
      <c r="O35" s="180">
        <f>RES_hhdet_in_emih!O35/RES_summary!O$21</f>
        <v>0</v>
      </c>
      <c r="P35" s="180">
        <f>RES_hhdet_in_emih!P35/RES_summary!P$21</f>
        <v>0</v>
      </c>
      <c r="Q35" s="180">
        <f>RES_hhdet_in_emih!Q35/RES_summary!Q$21</f>
        <v>0</v>
      </c>
    </row>
    <row r="36" spans="1:17" ht="12" customHeight="1" x14ac:dyDescent="0.25">
      <c r="A36" s="161" t="s">
        <v>141</v>
      </c>
      <c r="B36" s="160"/>
      <c r="C36" s="179">
        <f>RES_hhdet_in_emih!C36/RES_summary!C$21</f>
        <v>0</v>
      </c>
      <c r="D36" s="179">
        <f>RES_hhdet_in_emih!D36/RES_summary!D$21</f>
        <v>0</v>
      </c>
      <c r="E36" s="179">
        <f>RES_hhdet_in_emih!E36/RES_summary!E$21</f>
        <v>0</v>
      </c>
      <c r="F36" s="179">
        <f>RES_hhdet_in_emih!F36/RES_summary!F$21</f>
        <v>0</v>
      </c>
      <c r="G36" s="179">
        <f>RES_hhdet_in_emih!G36/RES_summary!G$21</f>
        <v>0</v>
      </c>
      <c r="H36" s="179">
        <f>RES_hhdet_in_emih!H36/RES_summary!H$21</f>
        <v>0</v>
      </c>
      <c r="I36" s="179">
        <f>RES_hhdet_in_emih!I36/RES_summary!I$21</f>
        <v>0</v>
      </c>
      <c r="J36" s="179">
        <f>RES_hhdet_in_emih!J36/RES_summary!J$21</f>
        <v>0</v>
      </c>
      <c r="K36" s="179">
        <f>RES_hhdet_in_emih!K36/RES_summary!K$21</f>
        <v>0</v>
      </c>
      <c r="L36" s="179">
        <f>RES_hhdet_in_emih!L36/RES_summary!L$21</f>
        <v>0</v>
      </c>
      <c r="M36" s="179">
        <f>RES_hhdet_in_emih!M36/RES_summary!M$21</f>
        <v>0</v>
      </c>
      <c r="N36" s="179">
        <f>RES_hhdet_in_emih!N36/RES_summary!N$21</f>
        <v>0</v>
      </c>
      <c r="O36" s="179">
        <f>RES_hhdet_in_emih!O36/RES_summary!O$21</f>
        <v>0</v>
      </c>
      <c r="P36" s="179">
        <f>RES_hhdet_in_emih!P36/RES_summary!P$21</f>
        <v>0</v>
      </c>
      <c r="Q36" s="179">
        <f>RES_hhdet_in_emih!Q36/RES_summary!Q$21</f>
        <v>0</v>
      </c>
    </row>
    <row r="37" spans="1:17" ht="12" customHeight="1" x14ac:dyDescent="0.25">
      <c r="A37" s="148" t="s">
        <v>60</v>
      </c>
      <c r="B37" s="156"/>
      <c r="C37" s="177">
        <f>RES_hhdet_in_emih!C37/RES_summary!C$21</f>
        <v>0</v>
      </c>
      <c r="D37" s="177">
        <f>RES_hhdet_in_emih!D37/RES_summary!D$21</f>
        <v>0</v>
      </c>
      <c r="E37" s="177">
        <f>RES_hhdet_in_emih!E37/RES_summary!E$21</f>
        <v>0</v>
      </c>
      <c r="F37" s="177">
        <f>RES_hhdet_in_emih!F37/RES_summary!F$21</f>
        <v>0</v>
      </c>
      <c r="G37" s="177">
        <f>RES_hhdet_in_emih!G37/RES_summary!G$21</f>
        <v>0</v>
      </c>
      <c r="H37" s="177">
        <f>RES_hhdet_in_emih!H37/RES_summary!H$21</f>
        <v>0</v>
      </c>
      <c r="I37" s="177">
        <f>RES_hhdet_in_emih!I37/RES_summary!I$21</f>
        <v>0</v>
      </c>
      <c r="J37" s="177">
        <f>RES_hhdet_in_emih!J37/RES_summary!J$21</f>
        <v>0</v>
      </c>
      <c r="K37" s="177">
        <f>RES_hhdet_in_emih!K37/RES_summary!K$21</f>
        <v>0</v>
      </c>
      <c r="L37" s="177">
        <f>RES_hhdet_in_emih!L37/RES_summary!L$21</f>
        <v>0</v>
      </c>
      <c r="M37" s="177">
        <f>RES_hhdet_in_emih!M37/RES_summary!M$21</f>
        <v>0</v>
      </c>
      <c r="N37" s="177">
        <f>RES_hhdet_in_emih!N37/RES_summary!N$21</f>
        <v>0</v>
      </c>
      <c r="O37" s="177">
        <f>RES_hhdet_in_emih!O37/RES_summary!O$21</f>
        <v>0</v>
      </c>
      <c r="P37" s="177">
        <f>RES_hhdet_in_emih!P37/RES_summary!P$21</f>
        <v>0</v>
      </c>
      <c r="Q37" s="177">
        <f>RES_hhdet_in_emih!Q37/RES_summary!Q$21</f>
        <v>0</v>
      </c>
    </row>
    <row r="38" spans="1:17" ht="12" customHeight="1" x14ac:dyDescent="0.25">
      <c r="A38" s="148" t="s">
        <v>59</v>
      </c>
      <c r="B38" s="156"/>
      <c r="C38" s="177">
        <f>RES_hhdet_in_emih!C38/RES_summary!C$21</f>
        <v>0</v>
      </c>
      <c r="D38" s="177">
        <f>RES_hhdet_in_emih!D38/RES_summary!D$21</f>
        <v>0</v>
      </c>
      <c r="E38" s="177">
        <f>RES_hhdet_in_emih!E38/RES_summary!E$21</f>
        <v>0</v>
      </c>
      <c r="F38" s="177">
        <f>RES_hhdet_in_emih!F38/RES_summary!F$21</f>
        <v>0</v>
      </c>
      <c r="G38" s="177">
        <f>RES_hhdet_in_emih!G38/RES_summary!G$21</f>
        <v>0</v>
      </c>
      <c r="H38" s="177">
        <f>RES_hhdet_in_emih!H38/RES_summary!H$21</f>
        <v>0</v>
      </c>
      <c r="I38" s="177">
        <f>RES_hhdet_in_emih!I38/RES_summary!I$21</f>
        <v>0</v>
      </c>
      <c r="J38" s="177">
        <f>RES_hhdet_in_emih!J38/RES_summary!J$21</f>
        <v>0</v>
      </c>
      <c r="K38" s="177">
        <f>RES_hhdet_in_emih!K38/RES_summary!K$21</f>
        <v>0</v>
      </c>
      <c r="L38" s="177">
        <f>RES_hhdet_in_emih!L38/RES_summary!L$21</f>
        <v>0</v>
      </c>
      <c r="M38" s="177">
        <f>RES_hhdet_in_emih!M38/RES_summary!M$21</f>
        <v>0</v>
      </c>
      <c r="N38" s="177">
        <f>RES_hhdet_in_emih!N38/RES_summary!N$21</f>
        <v>0</v>
      </c>
      <c r="O38" s="177">
        <f>RES_hhdet_in_emih!O38/RES_summary!O$21</f>
        <v>0</v>
      </c>
      <c r="P38" s="177">
        <f>RES_hhdet_in_emih!P38/RES_summary!P$21</f>
        <v>0</v>
      </c>
      <c r="Q38" s="177">
        <f>RES_hhdet_in_emih!Q38/RES_summary!Q$21</f>
        <v>0</v>
      </c>
    </row>
    <row r="39" spans="1:17" ht="12" customHeight="1" x14ac:dyDescent="0.25">
      <c r="A39" s="158" t="s">
        <v>62</v>
      </c>
      <c r="B39" s="157"/>
      <c r="C39" s="178">
        <f>RES_hhdet_in_emih!C39/RES_summary!C$21</f>
        <v>0</v>
      </c>
      <c r="D39" s="178">
        <f>RES_hhdet_in_emih!D39/RES_summary!D$21</f>
        <v>1.0401376498315229</v>
      </c>
      <c r="E39" s="178">
        <f>RES_hhdet_in_emih!E39/RES_summary!E$21</f>
        <v>0</v>
      </c>
      <c r="F39" s="178">
        <f>RES_hhdet_in_emih!F39/RES_summary!F$21</f>
        <v>0.76784718399975782</v>
      </c>
      <c r="G39" s="178">
        <f>RES_hhdet_in_emih!G39/RES_summary!G$21</f>
        <v>3.013121153825034</v>
      </c>
      <c r="H39" s="178">
        <f>RES_hhdet_in_emih!H39/RES_summary!H$21</f>
        <v>1.2075133601637038</v>
      </c>
      <c r="I39" s="178">
        <f>RES_hhdet_in_emih!I39/RES_summary!I$21</f>
        <v>3.0331192423247164</v>
      </c>
      <c r="J39" s="178">
        <f>RES_hhdet_in_emih!J39/RES_summary!J$21</f>
        <v>3.0082942492109512</v>
      </c>
      <c r="K39" s="178">
        <f>RES_hhdet_in_emih!K39/RES_summary!K$21</f>
        <v>0</v>
      </c>
      <c r="L39" s="178">
        <f>RES_hhdet_in_emih!L39/RES_summary!L$21</f>
        <v>0</v>
      </c>
      <c r="M39" s="178">
        <f>RES_hhdet_in_emih!M39/RES_summary!M$21</f>
        <v>0</v>
      </c>
      <c r="N39" s="178">
        <f>RES_hhdet_in_emih!N39/RES_summary!N$21</f>
        <v>0</v>
      </c>
      <c r="O39" s="178">
        <f>RES_hhdet_in_emih!O39/RES_summary!O$21</f>
        <v>0</v>
      </c>
      <c r="P39" s="178">
        <f>RES_hhdet_in_emih!P39/RES_summary!P$21</f>
        <v>1.3817476717906176</v>
      </c>
      <c r="Q39" s="178">
        <f>RES_hhdet_in_emih!Q39/RES_summary!Q$21</f>
        <v>2.5007160602541578</v>
      </c>
    </row>
    <row r="40" spans="1:17" ht="12" customHeight="1" x14ac:dyDescent="0.25">
      <c r="A40" s="23" t="s">
        <v>57</v>
      </c>
      <c r="B40" s="156"/>
      <c r="C40" s="177">
        <f>RES_hhdet_in_emih!C40/RES_summary!C$21</f>
        <v>0</v>
      </c>
      <c r="D40" s="177">
        <f>RES_hhdet_in_emih!D40/RES_summary!D$21</f>
        <v>2.9671245202205752</v>
      </c>
      <c r="E40" s="177">
        <f>RES_hhdet_in_emih!E40/RES_summary!E$21</f>
        <v>0</v>
      </c>
      <c r="F40" s="177">
        <f>RES_hhdet_in_emih!F40/RES_summary!F$21</f>
        <v>3.029416187783855</v>
      </c>
      <c r="G40" s="177">
        <f>RES_hhdet_in_emih!G40/RES_summary!G$21</f>
        <v>3.3527797852281185</v>
      </c>
      <c r="H40" s="177">
        <f>RES_hhdet_in_emih!H40/RES_summary!H$21</f>
        <v>2.7159007654609804</v>
      </c>
      <c r="I40" s="177">
        <f>RES_hhdet_in_emih!I40/RES_summary!I$21</f>
        <v>3.0331192423247164</v>
      </c>
      <c r="J40" s="177">
        <f>RES_hhdet_in_emih!J40/RES_summary!J$21</f>
        <v>3.0082942492109512</v>
      </c>
      <c r="K40" s="177">
        <f>RES_hhdet_in_emih!K40/RES_summary!K$21</f>
        <v>0</v>
      </c>
      <c r="L40" s="177">
        <f>RES_hhdet_in_emih!L40/RES_summary!L$21</f>
        <v>0</v>
      </c>
      <c r="M40" s="177">
        <f>RES_hhdet_in_emih!M40/RES_summary!M$21</f>
        <v>0</v>
      </c>
      <c r="N40" s="177">
        <f>RES_hhdet_in_emih!N40/RES_summary!N$21</f>
        <v>0</v>
      </c>
      <c r="O40" s="177">
        <f>RES_hhdet_in_emih!O40/RES_summary!O$21</f>
        <v>0</v>
      </c>
      <c r="P40" s="177">
        <f>RES_hhdet_in_emih!P40/RES_summary!P$21</f>
        <v>2.4805432772605482</v>
      </c>
      <c r="Q40" s="177">
        <f>RES_hhdet_in_emih!Q40/RES_summary!Q$21</f>
        <v>2.5007160602541578</v>
      </c>
    </row>
    <row r="41" spans="1:17" ht="12" customHeight="1" x14ac:dyDescent="0.25">
      <c r="A41" s="29" t="s">
        <v>140</v>
      </c>
      <c r="B41" s="57"/>
      <c r="C41" s="176">
        <f>RES_hhdet_in_emih!C41/RES_summary!C$21</f>
        <v>0</v>
      </c>
      <c r="D41" s="176">
        <f>RES_hhdet_in_emih!D41/RES_summary!D$21</f>
        <v>0</v>
      </c>
      <c r="E41" s="176">
        <f>RES_hhdet_in_emih!E41/RES_summary!E$21</f>
        <v>0</v>
      </c>
      <c r="F41" s="176">
        <f>RES_hhdet_in_emih!F41/RES_summary!F$21</f>
        <v>0</v>
      </c>
      <c r="G41" s="176">
        <f>RES_hhdet_in_emih!G41/RES_summary!G$21</f>
        <v>0</v>
      </c>
      <c r="H41" s="176">
        <f>RES_hhdet_in_emih!H41/RES_summary!H$21</f>
        <v>0</v>
      </c>
      <c r="I41" s="176">
        <f>RES_hhdet_in_emih!I41/RES_summary!I$21</f>
        <v>0</v>
      </c>
      <c r="J41" s="176">
        <f>RES_hhdet_in_emih!J41/RES_summary!J$21</f>
        <v>0</v>
      </c>
      <c r="K41" s="176">
        <f>RES_hhdet_in_emih!K41/RES_summary!K$21</f>
        <v>0</v>
      </c>
      <c r="L41" s="176">
        <f>RES_hhdet_in_emih!L41/RES_summary!L$21</f>
        <v>0</v>
      </c>
      <c r="M41" s="176">
        <f>RES_hhdet_in_emih!M41/RES_summary!M$21</f>
        <v>0</v>
      </c>
      <c r="N41" s="176">
        <f>RES_hhdet_in_emih!N41/RES_summary!N$21</f>
        <v>0</v>
      </c>
      <c r="O41" s="176">
        <f>RES_hhdet_in_emih!O41/RES_summary!O$21</f>
        <v>0</v>
      </c>
      <c r="P41" s="176">
        <f>RES_hhdet_in_emih!P41/RES_summary!P$21</f>
        <v>0</v>
      </c>
      <c r="Q41" s="176">
        <f>RES_hhdet_in_emih!Q41/RES_summary!Q$21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84">
        <f>RES_hhdet_in_emih!C43/RES_summary!C$21</f>
        <v>45.882251105812216</v>
      </c>
      <c r="D43" s="184">
        <f>RES_hhdet_in_emih!D43/RES_summary!D$21</f>
        <v>43.818979532559283</v>
      </c>
      <c r="E43" s="184">
        <f>RES_hhdet_in_emih!E43/RES_summary!E$21</f>
        <v>43.63012176888698</v>
      </c>
      <c r="F43" s="184">
        <f>RES_hhdet_in_emih!F43/RES_summary!F$21</f>
        <v>43.598771587534834</v>
      </c>
      <c r="G43" s="184">
        <f>RES_hhdet_in_emih!G43/RES_summary!G$21</f>
        <v>37.725420243450586</v>
      </c>
      <c r="H43" s="184">
        <f>RES_hhdet_in_emih!H43/RES_summary!H$21</f>
        <v>38.462078929132943</v>
      </c>
      <c r="I43" s="184">
        <f>RES_hhdet_in_emih!I43/RES_summary!I$21</f>
        <v>37.957232437069351</v>
      </c>
      <c r="J43" s="184">
        <f>RES_hhdet_in_emih!J43/RES_summary!J$21</f>
        <v>37.358497913618763</v>
      </c>
      <c r="K43" s="184">
        <f>RES_hhdet_in_emih!K43/RES_summary!K$21</f>
        <v>35.635906205007203</v>
      </c>
      <c r="L43" s="184">
        <f>RES_hhdet_in_emih!L43/RES_summary!L$21</f>
        <v>36.347712023693347</v>
      </c>
      <c r="M43" s="184">
        <f>RES_hhdet_in_emih!M43/RES_summary!M$21</f>
        <v>0</v>
      </c>
      <c r="N43" s="184">
        <f>RES_hhdet_in_emih!N43/RES_summary!N$21</f>
        <v>36.061883571376633</v>
      </c>
      <c r="O43" s="184">
        <f>RES_hhdet_in_emih!O43/RES_summary!O$21</f>
        <v>0</v>
      </c>
      <c r="P43" s="184">
        <f>RES_hhdet_in_emih!P43/RES_summary!P$21</f>
        <v>31.856535486376732</v>
      </c>
      <c r="Q43" s="184">
        <f>RES_hhdet_in_emih!Q43/RES_summary!Q$21</f>
        <v>36.709723947886665</v>
      </c>
    </row>
    <row r="44" spans="1:17" ht="12.95" customHeight="1" x14ac:dyDescent="0.25">
      <c r="A44" s="158" t="s">
        <v>65</v>
      </c>
      <c r="B44" s="157"/>
      <c r="C44" s="178">
        <f>RES_hhdet_in_emih!C44/RES_summary!C$21</f>
        <v>42.872933007901274</v>
      </c>
      <c r="D44" s="178">
        <f>RES_hhdet_in_emih!D44/RES_summary!D$21</f>
        <v>40.645307158275067</v>
      </c>
      <c r="E44" s="178">
        <f>RES_hhdet_in_emih!E44/RES_summary!E$21</f>
        <v>40.645901152084896</v>
      </c>
      <c r="F44" s="178">
        <f>RES_hhdet_in_emih!F44/RES_summary!F$21</f>
        <v>38.72027616691372</v>
      </c>
      <c r="G44" s="178">
        <f>RES_hhdet_in_emih!G44/RES_summary!G$21</f>
        <v>35.667439344698728</v>
      </c>
      <c r="H44" s="178">
        <f>RES_hhdet_in_emih!H44/RES_summary!H$21</f>
        <v>34.343000480316903</v>
      </c>
      <c r="I44" s="178">
        <f>RES_hhdet_in_emih!I44/RES_summary!I$21</f>
        <v>33.083650910032397</v>
      </c>
      <c r="J44" s="178">
        <f>RES_hhdet_in_emih!J44/RES_summary!J$21</f>
        <v>34.0341247643629</v>
      </c>
      <c r="K44" s="178">
        <f>RES_hhdet_in_emih!K44/RES_summary!K$21</f>
        <v>31.055553297099632</v>
      </c>
      <c r="L44" s="178">
        <f>RES_hhdet_in_emih!L44/RES_summary!L$21</f>
        <v>34.778732425017168</v>
      </c>
      <c r="M44" s="178">
        <f>RES_hhdet_in_emih!M44/RES_summary!M$21</f>
        <v>0</v>
      </c>
      <c r="N44" s="178">
        <f>RES_hhdet_in_emih!N44/RES_summary!N$21</f>
        <v>33.95448247350987</v>
      </c>
      <c r="O44" s="178">
        <f>RES_hhdet_in_emih!O44/RES_summary!O$21</f>
        <v>0</v>
      </c>
      <c r="P44" s="178">
        <f>RES_hhdet_in_emih!P44/RES_summary!P$21</f>
        <v>29.025584164808201</v>
      </c>
      <c r="Q44" s="178">
        <f>RES_hhdet_in_emih!Q44/RES_summary!Q$21</f>
        <v>32.490050179359791</v>
      </c>
    </row>
    <row r="45" spans="1:17" ht="12" customHeight="1" x14ac:dyDescent="0.25">
      <c r="A45" s="23" t="s">
        <v>166</v>
      </c>
      <c r="B45" s="156"/>
      <c r="C45" s="177">
        <f>RES_hhdet_in_emih!C45/RES_summary!C$21</f>
        <v>42.872933007901274</v>
      </c>
      <c r="D45" s="177">
        <f>RES_hhdet_in_emih!D45/RES_summary!D$21</f>
        <v>40.645307158275067</v>
      </c>
      <c r="E45" s="177">
        <f>RES_hhdet_in_emih!E45/RES_summary!E$21</f>
        <v>40.645901152084896</v>
      </c>
      <c r="F45" s="177">
        <f>RES_hhdet_in_emih!F45/RES_summary!F$21</f>
        <v>38.72027616691372</v>
      </c>
      <c r="G45" s="177">
        <f>RES_hhdet_in_emih!G45/RES_summary!G$21</f>
        <v>35.667439344698728</v>
      </c>
      <c r="H45" s="177">
        <f>RES_hhdet_in_emih!H45/RES_summary!H$21</f>
        <v>34.343000480316903</v>
      </c>
      <c r="I45" s="177">
        <f>RES_hhdet_in_emih!I45/RES_summary!I$21</f>
        <v>33.083650910032397</v>
      </c>
      <c r="J45" s="177">
        <f>RES_hhdet_in_emih!J45/RES_summary!J$21</f>
        <v>34.0341247643629</v>
      </c>
      <c r="K45" s="177">
        <f>RES_hhdet_in_emih!K45/RES_summary!K$21</f>
        <v>31.055553297099632</v>
      </c>
      <c r="L45" s="177">
        <f>RES_hhdet_in_emih!L45/RES_summary!L$21</f>
        <v>34.778732425017168</v>
      </c>
      <c r="M45" s="177">
        <f>RES_hhdet_in_emih!M45/RES_summary!M$21</f>
        <v>0</v>
      </c>
      <c r="N45" s="177">
        <f>RES_hhdet_in_emih!N45/RES_summary!N$21</f>
        <v>33.95448247350987</v>
      </c>
      <c r="O45" s="177">
        <f>RES_hhdet_in_emih!O45/RES_summary!O$21</f>
        <v>0</v>
      </c>
      <c r="P45" s="177">
        <f>RES_hhdet_in_emih!P45/RES_summary!P$21</f>
        <v>29.025584164808201</v>
      </c>
      <c r="Q45" s="177">
        <f>RES_hhdet_in_emih!Q45/RES_summary!Q$21</f>
        <v>32.490050179359791</v>
      </c>
    </row>
    <row r="46" spans="1:17" ht="12" customHeight="1" x14ac:dyDescent="0.25">
      <c r="A46" s="23" t="s">
        <v>60</v>
      </c>
      <c r="B46" s="156"/>
      <c r="C46" s="177">
        <f>RES_hhdet_in_emih!C46/RES_summary!C$21</f>
        <v>0</v>
      </c>
      <c r="D46" s="177">
        <f>RES_hhdet_in_emih!D46/RES_summary!D$21</f>
        <v>0</v>
      </c>
      <c r="E46" s="177">
        <f>RES_hhdet_in_emih!E46/RES_summary!E$21</f>
        <v>0</v>
      </c>
      <c r="F46" s="177">
        <f>RES_hhdet_in_emih!F46/RES_summary!F$21</f>
        <v>0</v>
      </c>
      <c r="G46" s="177">
        <f>RES_hhdet_in_emih!G46/RES_summary!G$21</f>
        <v>0</v>
      </c>
      <c r="H46" s="177">
        <f>RES_hhdet_in_emih!H46/RES_summary!H$21</f>
        <v>0</v>
      </c>
      <c r="I46" s="177">
        <f>RES_hhdet_in_emih!I46/RES_summary!I$21</f>
        <v>0</v>
      </c>
      <c r="J46" s="177">
        <f>RES_hhdet_in_emih!J46/RES_summary!J$21</f>
        <v>0</v>
      </c>
      <c r="K46" s="177">
        <f>RES_hhdet_in_emih!K46/RES_summary!K$21</f>
        <v>0</v>
      </c>
      <c r="L46" s="177">
        <f>RES_hhdet_in_emih!L46/RES_summary!L$21</f>
        <v>0</v>
      </c>
      <c r="M46" s="177">
        <f>RES_hhdet_in_emih!M46/RES_summary!M$21</f>
        <v>0</v>
      </c>
      <c r="N46" s="177">
        <f>RES_hhdet_in_emih!N46/RES_summary!N$21</f>
        <v>0</v>
      </c>
      <c r="O46" s="177">
        <f>RES_hhdet_in_emih!O46/RES_summary!O$21</f>
        <v>0</v>
      </c>
      <c r="P46" s="177">
        <f>RES_hhdet_in_emih!P46/RES_summary!P$21</f>
        <v>0</v>
      </c>
      <c r="Q46" s="177">
        <f>RES_hhdet_in_emih!Q46/RES_summary!Q$21</f>
        <v>0</v>
      </c>
    </row>
    <row r="47" spans="1:17" ht="12.95" customHeight="1" x14ac:dyDescent="0.25">
      <c r="A47" s="158" t="s">
        <v>112</v>
      </c>
      <c r="B47" s="157"/>
      <c r="C47" s="178">
        <f>RES_hhdet_in_emih!C47/RES_summary!C$21</f>
        <v>0</v>
      </c>
      <c r="D47" s="178">
        <f>RES_hhdet_in_emih!D47/RES_summary!D$21</f>
        <v>0</v>
      </c>
      <c r="E47" s="178">
        <f>RES_hhdet_in_emih!E47/RES_summary!E$21</f>
        <v>0</v>
      </c>
      <c r="F47" s="178">
        <f>RES_hhdet_in_emih!F47/RES_summary!F$21</f>
        <v>0</v>
      </c>
      <c r="G47" s="178">
        <f>RES_hhdet_in_emih!G47/RES_summary!G$21</f>
        <v>0</v>
      </c>
      <c r="H47" s="178">
        <f>RES_hhdet_in_emih!H47/RES_summary!H$21</f>
        <v>0</v>
      </c>
      <c r="I47" s="178">
        <f>RES_hhdet_in_emih!I47/RES_summary!I$21</f>
        <v>0</v>
      </c>
      <c r="J47" s="178">
        <f>RES_hhdet_in_emih!J47/RES_summary!J$21</f>
        <v>0</v>
      </c>
      <c r="K47" s="178">
        <f>RES_hhdet_in_emih!K47/RES_summary!K$21</f>
        <v>0</v>
      </c>
      <c r="L47" s="178">
        <f>RES_hhdet_in_emih!L47/RES_summary!L$21</f>
        <v>0</v>
      </c>
      <c r="M47" s="178">
        <f>RES_hhdet_in_emih!M47/RES_summary!M$21</f>
        <v>0</v>
      </c>
      <c r="N47" s="178">
        <f>RES_hhdet_in_emih!N47/RES_summary!N$21</f>
        <v>0</v>
      </c>
      <c r="O47" s="178">
        <f>RES_hhdet_in_emih!O47/RES_summary!O$21</f>
        <v>0</v>
      </c>
      <c r="P47" s="178">
        <f>RES_hhdet_in_emih!P47/RES_summary!P$21</f>
        <v>0</v>
      </c>
      <c r="Q47" s="178">
        <f>RES_hhdet_in_emih!Q47/RES_summary!Q$21</f>
        <v>0</v>
      </c>
    </row>
    <row r="48" spans="1:17" ht="12" customHeight="1" x14ac:dyDescent="0.25">
      <c r="A48" s="23" t="s">
        <v>60</v>
      </c>
      <c r="B48" s="156"/>
      <c r="C48" s="177">
        <f>RES_hhdet_in_emih!C48/RES_summary!C$21</f>
        <v>0</v>
      </c>
      <c r="D48" s="177">
        <f>RES_hhdet_in_emih!D48/RES_summary!D$21</f>
        <v>0</v>
      </c>
      <c r="E48" s="177">
        <f>RES_hhdet_in_emih!E48/RES_summary!E$21</f>
        <v>0</v>
      </c>
      <c r="F48" s="177">
        <f>RES_hhdet_in_emih!F48/RES_summary!F$21</f>
        <v>0</v>
      </c>
      <c r="G48" s="177">
        <f>RES_hhdet_in_emih!G48/RES_summary!G$21</f>
        <v>0</v>
      </c>
      <c r="H48" s="177">
        <f>RES_hhdet_in_emih!H48/RES_summary!H$21</f>
        <v>0</v>
      </c>
      <c r="I48" s="177">
        <f>RES_hhdet_in_emih!I48/RES_summary!I$21</f>
        <v>0</v>
      </c>
      <c r="J48" s="177">
        <f>RES_hhdet_in_emih!J48/RES_summary!J$21</f>
        <v>0</v>
      </c>
      <c r="K48" s="177">
        <f>RES_hhdet_in_emih!K48/RES_summary!K$21</f>
        <v>0</v>
      </c>
      <c r="L48" s="177">
        <f>RES_hhdet_in_emih!L48/RES_summary!L$21</f>
        <v>0</v>
      </c>
      <c r="M48" s="177">
        <f>RES_hhdet_in_emih!M48/RES_summary!M$21</f>
        <v>0</v>
      </c>
      <c r="N48" s="177">
        <f>RES_hhdet_in_emih!N48/RES_summary!N$21</f>
        <v>0</v>
      </c>
      <c r="O48" s="177">
        <f>RES_hhdet_in_emih!O48/RES_summary!O$21</f>
        <v>0</v>
      </c>
      <c r="P48" s="177">
        <f>RES_hhdet_in_emih!P48/RES_summary!P$21</f>
        <v>0</v>
      </c>
      <c r="Q48" s="177">
        <f>RES_hhdet_in_emih!Q48/RES_summary!Q$21</f>
        <v>0</v>
      </c>
    </row>
    <row r="49" spans="1:17" ht="12" customHeight="1" x14ac:dyDescent="0.25">
      <c r="A49" s="158" t="s">
        <v>63</v>
      </c>
      <c r="B49" s="157"/>
      <c r="C49" s="178">
        <f>RES_hhdet_in_emih!C49/RES_summary!C$21</f>
        <v>3.0093180979109388</v>
      </c>
      <c r="D49" s="178">
        <f>RES_hhdet_in_emih!D49/RES_summary!D$21</f>
        <v>3.1578842087034733</v>
      </c>
      <c r="E49" s="178">
        <f>RES_hhdet_in_emih!E49/RES_summary!E$21</f>
        <v>2.9842206168020904</v>
      </c>
      <c r="F49" s="178">
        <f>RES_hhdet_in_emih!F49/RES_summary!F$21</f>
        <v>4.8784954206211166</v>
      </c>
      <c r="G49" s="178">
        <f>RES_hhdet_in_emih!G49/RES_summary!G$21</f>
        <v>2.0543103428750102</v>
      </c>
      <c r="H49" s="178">
        <f>RES_hhdet_in_emih!H49/RES_summary!H$21</f>
        <v>4.1190784488160421</v>
      </c>
      <c r="I49" s="178">
        <f>RES_hhdet_in_emih!I49/RES_summary!I$21</f>
        <v>4.8735815270369551</v>
      </c>
      <c r="J49" s="178">
        <f>RES_hhdet_in_emih!J49/RES_summary!J$21</f>
        <v>3.3243731492558601</v>
      </c>
      <c r="K49" s="178">
        <f>RES_hhdet_in_emih!K49/RES_summary!K$21</f>
        <v>4.5803529079075762</v>
      </c>
      <c r="L49" s="178">
        <f>RES_hhdet_in_emih!L49/RES_summary!L$21</f>
        <v>1.5689795986761816</v>
      </c>
      <c r="M49" s="178">
        <f>RES_hhdet_in_emih!M49/RES_summary!M$21</f>
        <v>0</v>
      </c>
      <c r="N49" s="178">
        <f>RES_hhdet_in_emih!N49/RES_summary!N$21</f>
        <v>2.1074010978667594</v>
      </c>
      <c r="O49" s="178">
        <f>RES_hhdet_in_emih!O49/RES_summary!O$21</f>
        <v>0</v>
      </c>
      <c r="P49" s="178">
        <f>RES_hhdet_in_emih!P49/RES_summary!P$21</f>
        <v>2.8285545539020989</v>
      </c>
      <c r="Q49" s="178">
        <f>RES_hhdet_in_emih!Q49/RES_summary!Q$21</f>
        <v>4.2196737685268788</v>
      </c>
    </row>
    <row r="50" spans="1:17" ht="12" customHeight="1" x14ac:dyDescent="0.25">
      <c r="A50" s="167" t="s">
        <v>165</v>
      </c>
      <c r="B50" s="132"/>
      <c r="C50" s="183">
        <f>RES_hhdet_in_emih!C50/RES_summary!C$21</f>
        <v>7.9014173096690898</v>
      </c>
      <c r="D50" s="183">
        <f>RES_hhdet_in_emih!D50/RES_summary!D$21</f>
        <v>7.996309394897934</v>
      </c>
      <c r="E50" s="183">
        <f>RES_hhdet_in_emih!E50/RES_summary!E$21</f>
        <v>7.878857659650472</v>
      </c>
      <c r="F50" s="183">
        <f>RES_hhdet_in_emih!F50/RES_summary!F$21</f>
        <v>7.7266519560113673</v>
      </c>
      <c r="G50" s="183">
        <f>RES_hhdet_in_emih!G50/RES_summary!G$21</f>
        <v>0</v>
      </c>
      <c r="H50" s="183">
        <f>RES_hhdet_in_emih!H50/RES_summary!H$21</f>
        <v>0</v>
      </c>
      <c r="I50" s="183">
        <f>RES_hhdet_in_emih!I50/RES_summary!I$21</f>
        <v>7.1912563580769531</v>
      </c>
      <c r="J50" s="183">
        <f>RES_hhdet_in_emih!J50/RES_summary!J$21</f>
        <v>7.2980932969810581</v>
      </c>
      <c r="K50" s="183">
        <f>RES_hhdet_in_emih!K50/RES_summary!K$21</f>
        <v>0</v>
      </c>
      <c r="L50" s="183">
        <f>RES_hhdet_in_emih!L50/RES_summary!L$21</f>
        <v>0</v>
      </c>
      <c r="M50" s="183">
        <f>RES_hhdet_in_emih!M50/RES_summary!M$21</f>
        <v>0</v>
      </c>
      <c r="N50" s="183">
        <f>RES_hhdet_in_emih!N50/RES_summary!N$21</f>
        <v>6.9736158369115904</v>
      </c>
      <c r="O50" s="183">
        <f>RES_hhdet_in_emih!O50/RES_summary!O$21</f>
        <v>0</v>
      </c>
      <c r="P50" s="183">
        <f>RES_hhdet_in_emih!P50/RES_summary!P$21</f>
        <v>6.5900181680324019</v>
      </c>
      <c r="Q50" s="183">
        <f>RES_hhdet_in_emih!Q50/RES_summary!Q$21</f>
        <v>6.4865915642771466</v>
      </c>
    </row>
    <row r="51" spans="1:17" ht="12" customHeight="1" x14ac:dyDescent="0.25">
      <c r="A51" s="167" t="s">
        <v>164</v>
      </c>
      <c r="B51" s="132"/>
      <c r="C51" s="183">
        <f>RES_hhdet_in_emih!C51/RES_summary!C$21</f>
        <v>5.1686540958388605</v>
      </c>
      <c r="D51" s="183">
        <f>RES_hhdet_in_emih!D51/RES_summary!D$21</f>
        <v>5.2560582089463059</v>
      </c>
      <c r="E51" s="183">
        <f>RES_hhdet_in_emih!E51/RES_summary!E$21</f>
        <v>5.1991511896528575</v>
      </c>
      <c r="F51" s="183">
        <f>RES_hhdet_in_emih!F51/RES_summary!F$21</f>
        <v>5.1175047197613139</v>
      </c>
      <c r="G51" s="183">
        <f>RES_hhdet_in_emih!G51/RES_summary!G$21</f>
        <v>5.0150386613849252</v>
      </c>
      <c r="H51" s="183">
        <f>RES_hhdet_in_emih!H51/RES_summary!H$21</f>
        <v>4.9759577249382421</v>
      </c>
      <c r="I51" s="183">
        <f>RES_hhdet_in_emih!I51/RES_summary!I$21</f>
        <v>4.8182746227664479</v>
      </c>
      <c r="J51" s="183">
        <f>RES_hhdet_in_emih!J51/RES_summary!J$21</f>
        <v>4.9023658262651848</v>
      </c>
      <c r="K51" s="183">
        <f>RES_hhdet_in_emih!K51/RES_summary!K$21</f>
        <v>4.5803529079075762</v>
      </c>
      <c r="L51" s="183">
        <f>RES_hhdet_in_emih!L51/RES_summary!L$21</f>
        <v>4.5648717819111964</v>
      </c>
      <c r="M51" s="183">
        <f>RES_hhdet_in_emih!M51/RES_summary!M$21</f>
        <v>0</v>
      </c>
      <c r="N51" s="183">
        <f>RES_hhdet_in_emih!N51/RES_summary!N$21</f>
        <v>4.6513264230874878</v>
      </c>
      <c r="O51" s="183">
        <f>RES_hhdet_in_emih!O51/RES_summary!O$21</f>
        <v>0</v>
      </c>
      <c r="P51" s="183">
        <f>RES_hhdet_in_emih!P51/RES_summary!P$21</f>
        <v>4.4260184513545262</v>
      </c>
      <c r="Q51" s="183">
        <f>RES_hhdet_in_emih!Q51/RES_summary!Q$21</f>
        <v>4.3294251855308366</v>
      </c>
    </row>
    <row r="52" spans="1:17" ht="12" customHeight="1" x14ac:dyDescent="0.25">
      <c r="A52" s="166" t="s">
        <v>163</v>
      </c>
      <c r="B52" s="165"/>
      <c r="C52" s="182">
        <f>RES_hhdet_in_emih!C52/RES_summary!C$21</f>
        <v>5.1686540958388605</v>
      </c>
      <c r="D52" s="182">
        <f>RES_hhdet_in_emih!D52/RES_summary!D$21</f>
        <v>5.2560582089463059</v>
      </c>
      <c r="E52" s="182">
        <f>RES_hhdet_in_emih!E52/RES_summary!E$21</f>
        <v>5.1991511896528575</v>
      </c>
      <c r="F52" s="182">
        <f>RES_hhdet_in_emih!F52/RES_summary!F$21</f>
        <v>5.1175047197613139</v>
      </c>
      <c r="G52" s="182">
        <f>RES_hhdet_in_emih!G52/RES_summary!G$21</f>
        <v>5.0150386613849252</v>
      </c>
      <c r="H52" s="182">
        <f>RES_hhdet_in_emih!H52/RES_summary!H$21</f>
        <v>4.9759577249382421</v>
      </c>
      <c r="I52" s="182">
        <f>RES_hhdet_in_emih!I52/RES_summary!I$21</f>
        <v>4.8182746227664479</v>
      </c>
      <c r="J52" s="182">
        <f>RES_hhdet_in_emih!J52/RES_summary!J$21</f>
        <v>4.9023658262651848</v>
      </c>
      <c r="K52" s="182">
        <f>RES_hhdet_in_emih!K52/RES_summary!K$21</f>
        <v>4.5803529079075762</v>
      </c>
      <c r="L52" s="182">
        <f>RES_hhdet_in_emih!L52/RES_summary!L$21</f>
        <v>4.5648717819111964</v>
      </c>
      <c r="M52" s="182">
        <f>RES_hhdet_in_emih!M52/RES_summary!M$21</f>
        <v>0</v>
      </c>
      <c r="N52" s="182">
        <f>RES_hhdet_in_emih!N52/RES_summary!N$21</f>
        <v>4.6513264230874878</v>
      </c>
      <c r="O52" s="182">
        <f>RES_hhdet_in_emih!O52/RES_summary!O$21</f>
        <v>0</v>
      </c>
      <c r="P52" s="182">
        <f>RES_hhdet_in_emih!P52/RES_summary!P$21</f>
        <v>4.4260184513545262</v>
      </c>
      <c r="Q52" s="182">
        <f>RES_hhdet_in_emih!Q52/RES_summary!Q$21</f>
        <v>4.3294251855308366</v>
      </c>
    </row>
    <row r="53" spans="1:17" ht="12" customHeight="1" x14ac:dyDescent="0.25">
      <c r="A53" s="147" t="s">
        <v>59</v>
      </c>
      <c r="B53" s="164"/>
      <c r="C53" s="181">
        <f>RES_hhdet_in_emih!C53/RES_summary!C$21</f>
        <v>0</v>
      </c>
      <c r="D53" s="181">
        <f>RES_hhdet_in_emih!D53/RES_summary!D$21</f>
        <v>0</v>
      </c>
      <c r="E53" s="181">
        <f>RES_hhdet_in_emih!E53/RES_summary!E$21</f>
        <v>0</v>
      </c>
      <c r="F53" s="181">
        <f>RES_hhdet_in_emih!F53/RES_summary!F$21</f>
        <v>0</v>
      </c>
      <c r="G53" s="181">
        <f>RES_hhdet_in_emih!G53/RES_summary!G$21</f>
        <v>0</v>
      </c>
      <c r="H53" s="181">
        <f>RES_hhdet_in_emih!H53/RES_summary!H$21</f>
        <v>0</v>
      </c>
      <c r="I53" s="181">
        <f>RES_hhdet_in_emih!I53/RES_summary!I$21</f>
        <v>0</v>
      </c>
      <c r="J53" s="181">
        <f>RES_hhdet_in_emih!J53/RES_summary!J$21</f>
        <v>0</v>
      </c>
      <c r="K53" s="181">
        <f>RES_hhdet_in_emih!K53/RES_summary!K$21</f>
        <v>0</v>
      </c>
      <c r="L53" s="181">
        <f>RES_hhdet_in_emih!L53/RES_summary!L$21</f>
        <v>0</v>
      </c>
      <c r="M53" s="181">
        <f>RES_hhdet_in_emih!M53/RES_summary!M$21</f>
        <v>0</v>
      </c>
      <c r="N53" s="181">
        <f>RES_hhdet_in_emih!N53/RES_summary!N$21</f>
        <v>0</v>
      </c>
      <c r="O53" s="181">
        <f>RES_hhdet_in_emih!O53/RES_summary!O$21</f>
        <v>0</v>
      </c>
      <c r="P53" s="181">
        <f>RES_hhdet_in_emih!P53/RES_summary!P$21</f>
        <v>0</v>
      </c>
      <c r="Q53" s="181">
        <f>RES_hhdet_in_emih!Q53/RES_summary!Q$21</f>
        <v>0</v>
      </c>
    </row>
    <row r="54" spans="1:17" ht="12" customHeight="1" x14ac:dyDescent="0.25">
      <c r="A54" s="163" t="s">
        <v>142</v>
      </c>
      <c r="B54" s="162"/>
      <c r="C54" s="180">
        <f>RES_hhdet_in_emih!C54/RES_summary!C$21</f>
        <v>0</v>
      </c>
      <c r="D54" s="180">
        <f>RES_hhdet_in_emih!D54/RES_summary!D$21</f>
        <v>0</v>
      </c>
      <c r="E54" s="180">
        <f>RES_hhdet_in_emih!E54/RES_summary!E$21</f>
        <v>0</v>
      </c>
      <c r="F54" s="180">
        <f>RES_hhdet_in_emih!F54/RES_summary!F$21</f>
        <v>0</v>
      </c>
      <c r="G54" s="180">
        <f>RES_hhdet_in_emih!G54/RES_summary!G$21</f>
        <v>0</v>
      </c>
      <c r="H54" s="180">
        <f>RES_hhdet_in_emih!H54/RES_summary!H$21</f>
        <v>0</v>
      </c>
      <c r="I54" s="180">
        <f>RES_hhdet_in_emih!I54/RES_summary!I$21</f>
        <v>0</v>
      </c>
      <c r="J54" s="180">
        <f>RES_hhdet_in_emih!J54/RES_summary!J$21</f>
        <v>0</v>
      </c>
      <c r="K54" s="180">
        <f>RES_hhdet_in_emih!K54/RES_summary!K$21</f>
        <v>0</v>
      </c>
      <c r="L54" s="180">
        <f>RES_hhdet_in_emih!L54/RES_summary!L$21</f>
        <v>0</v>
      </c>
      <c r="M54" s="180">
        <f>RES_hhdet_in_emih!M54/RES_summary!M$21</f>
        <v>0</v>
      </c>
      <c r="N54" s="180">
        <f>RES_hhdet_in_emih!N54/RES_summary!N$21</f>
        <v>0</v>
      </c>
      <c r="O54" s="180">
        <f>RES_hhdet_in_emih!O54/RES_summary!O$21</f>
        <v>0</v>
      </c>
      <c r="P54" s="180">
        <f>RES_hhdet_in_emih!P54/RES_summary!P$21</f>
        <v>0</v>
      </c>
      <c r="Q54" s="180">
        <f>RES_hhdet_in_emih!Q54/RES_summary!Q$21</f>
        <v>0</v>
      </c>
    </row>
    <row r="55" spans="1:17" ht="12" customHeight="1" x14ac:dyDescent="0.25">
      <c r="A55" s="161" t="s">
        <v>141</v>
      </c>
      <c r="B55" s="160"/>
      <c r="C55" s="179">
        <f>RES_hhdet_in_emih!C55/RES_summary!C$21</f>
        <v>0</v>
      </c>
      <c r="D55" s="179">
        <f>RES_hhdet_in_emih!D55/RES_summary!D$21</f>
        <v>0</v>
      </c>
      <c r="E55" s="179">
        <f>RES_hhdet_in_emih!E55/RES_summary!E$21</f>
        <v>0</v>
      </c>
      <c r="F55" s="179">
        <f>RES_hhdet_in_emih!F55/RES_summary!F$21</f>
        <v>0</v>
      </c>
      <c r="G55" s="179">
        <f>RES_hhdet_in_emih!G55/RES_summary!G$21</f>
        <v>0</v>
      </c>
      <c r="H55" s="179">
        <f>RES_hhdet_in_emih!H55/RES_summary!H$21</f>
        <v>0</v>
      </c>
      <c r="I55" s="179">
        <f>RES_hhdet_in_emih!I55/RES_summary!I$21</f>
        <v>0</v>
      </c>
      <c r="J55" s="179">
        <f>RES_hhdet_in_emih!J55/RES_summary!J$21</f>
        <v>0</v>
      </c>
      <c r="K55" s="179">
        <f>RES_hhdet_in_emih!K55/RES_summary!K$21</f>
        <v>0</v>
      </c>
      <c r="L55" s="179">
        <f>RES_hhdet_in_emih!L55/RES_summary!L$21</f>
        <v>0</v>
      </c>
      <c r="M55" s="179">
        <f>RES_hhdet_in_emih!M55/RES_summary!M$21</f>
        <v>0</v>
      </c>
      <c r="N55" s="179">
        <f>RES_hhdet_in_emih!N55/RES_summary!N$21</f>
        <v>0</v>
      </c>
      <c r="O55" s="179">
        <f>RES_hhdet_in_emih!O55/RES_summary!O$21</f>
        <v>0</v>
      </c>
      <c r="P55" s="179">
        <f>RES_hhdet_in_emih!P55/RES_summary!P$21</f>
        <v>0</v>
      </c>
      <c r="Q55" s="179">
        <f>RES_hhdet_in_emih!Q55/RES_summary!Q$21</f>
        <v>0</v>
      </c>
    </row>
    <row r="56" spans="1:17" ht="12" customHeight="1" x14ac:dyDescent="0.25">
      <c r="A56" s="148" t="s">
        <v>60</v>
      </c>
      <c r="B56" s="156"/>
      <c r="C56" s="177">
        <f>RES_hhdet_in_emih!C56/RES_summary!C$21</f>
        <v>0</v>
      </c>
      <c r="D56" s="177">
        <f>RES_hhdet_in_emih!D56/RES_summary!D$21</f>
        <v>0</v>
      </c>
      <c r="E56" s="177">
        <f>RES_hhdet_in_emih!E56/RES_summary!E$21</f>
        <v>0</v>
      </c>
      <c r="F56" s="177">
        <f>RES_hhdet_in_emih!F56/RES_summary!F$21</f>
        <v>0</v>
      </c>
      <c r="G56" s="177">
        <f>RES_hhdet_in_emih!G56/RES_summary!G$21</f>
        <v>0</v>
      </c>
      <c r="H56" s="177">
        <f>RES_hhdet_in_emih!H56/RES_summary!H$21</f>
        <v>0</v>
      </c>
      <c r="I56" s="177">
        <f>RES_hhdet_in_emih!I56/RES_summary!I$21</f>
        <v>0</v>
      </c>
      <c r="J56" s="177">
        <f>RES_hhdet_in_emih!J56/RES_summary!J$21</f>
        <v>0</v>
      </c>
      <c r="K56" s="177">
        <f>RES_hhdet_in_emih!K56/RES_summary!K$21</f>
        <v>0</v>
      </c>
      <c r="L56" s="177">
        <f>RES_hhdet_in_emih!L56/RES_summary!L$21</f>
        <v>0</v>
      </c>
      <c r="M56" s="177">
        <f>RES_hhdet_in_emih!M56/RES_summary!M$21</f>
        <v>0</v>
      </c>
      <c r="N56" s="177">
        <f>RES_hhdet_in_emih!N56/RES_summary!N$21</f>
        <v>0</v>
      </c>
      <c r="O56" s="177">
        <f>RES_hhdet_in_emih!O56/RES_summary!O$21</f>
        <v>0</v>
      </c>
      <c r="P56" s="177">
        <f>RES_hhdet_in_emih!P56/RES_summary!P$21</f>
        <v>0</v>
      </c>
      <c r="Q56" s="177">
        <f>RES_hhdet_in_emih!Q56/RES_summary!Q$21</f>
        <v>0</v>
      </c>
    </row>
    <row r="57" spans="1:17" ht="12" customHeight="1" x14ac:dyDescent="0.25">
      <c r="A57" s="148" t="s">
        <v>59</v>
      </c>
      <c r="B57" s="156"/>
      <c r="C57" s="177">
        <f>RES_hhdet_in_emih!C57/RES_summary!C$21</f>
        <v>0</v>
      </c>
      <c r="D57" s="177">
        <f>RES_hhdet_in_emih!D57/RES_summary!D$21</f>
        <v>0</v>
      </c>
      <c r="E57" s="177">
        <f>RES_hhdet_in_emih!E57/RES_summary!E$21</f>
        <v>0</v>
      </c>
      <c r="F57" s="177">
        <f>RES_hhdet_in_emih!F57/RES_summary!F$21</f>
        <v>0</v>
      </c>
      <c r="G57" s="177">
        <f>RES_hhdet_in_emih!G57/RES_summary!G$21</f>
        <v>0</v>
      </c>
      <c r="H57" s="177">
        <f>RES_hhdet_in_emih!H57/RES_summary!H$21</f>
        <v>0</v>
      </c>
      <c r="I57" s="177">
        <f>RES_hhdet_in_emih!I57/RES_summary!I$21</f>
        <v>0</v>
      </c>
      <c r="J57" s="177">
        <f>RES_hhdet_in_emih!J57/RES_summary!J$21</f>
        <v>0</v>
      </c>
      <c r="K57" s="177">
        <f>RES_hhdet_in_emih!K57/RES_summary!K$21</f>
        <v>0</v>
      </c>
      <c r="L57" s="177">
        <f>RES_hhdet_in_emih!L57/RES_summary!L$21</f>
        <v>0</v>
      </c>
      <c r="M57" s="177">
        <f>RES_hhdet_in_emih!M57/RES_summary!M$21</f>
        <v>0</v>
      </c>
      <c r="N57" s="177">
        <f>RES_hhdet_in_emih!N57/RES_summary!N$21</f>
        <v>0</v>
      </c>
      <c r="O57" s="177">
        <f>RES_hhdet_in_emih!O57/RES_summary!O$21</f>
        <v>0</v>
      </c>
      <c r="P57" s="177">
        <f>RES_hhdet_in_emih!P57/RES_summary!P$21</f>
        <v>0</v>
      </c>
      <c r="Q57" s="177">
        <f>RES_hhdet_in_emih!Q57/RES_summary!Q$21</f>
        <v>0</v>
      </c>
    </row>
    <row r="58" spans="1:17" ht="12" customHeight="1" x14ac:dyDescent="0.25">
      <c r="A58" s="158" t="s">
        <v>62</v>
      </c>
      <c r="B58" s="157"/>
      <c r="C58" s="178">
        <f>RES_hhdet_in_emih!C58/RES_summary!C$21</f>
        <v>0</v>
      </c>
      <c r="D58" s="178">
        <f>RES_hhdet_in_emih!D58/RES_summary!D$21</f>
        <v>1.5788165580745871E-2</v>
      </c>
      <c r="E58" s="178">
        <f>RES_hhdet_in_emih!E58/RES_summary!E$21</f>
        <v>0</v>
      </c>
      <c r="F58" s="178">
        <f>RES_hhdet_in_emih!F58/RES_summary!F$21</f>
        <v>0</v>
      </c>
      <c r="G58" s="178">
        <f>RES_hhdet_in_emih!G58/RES_summary!G$21</f>
        <v>3.6705558768467235E-3</v>
      </c>
      <c r="H58" s="178">
        <f>RES_hhdet_in_emih!H58/RES_summary!H$21</f>
        <v>0</v>
      </c>
      <c r="I58" s="178">
        <f>RES_hhdet_in_emih!I58/RES_summary!I$21</f>
        <v>0</v>
      </c>
      <c r="J58" s="178">
        <f>RES_hhdet_in_emih!J58/RES_summary!J$21</f>
        <v>0</v>
      </c>
      <c r="K58" s="178">
        <f>RES_hhdet_in_emih!K58/RES_summary!K$21</f>
        <v>0</v>
      </c>
      <c r="L58" s="178">
        <f>RES_hhdet_in_emih!L58/RES_summary!L$21</f>
        <v>0</v>
      </c>
      <c r="M58" s="178">
        <f>RES_hhdet_in_emih!M58/RES_summary!M$21</f>
        <v>0</v>
      </c>
      <c r="N58" s="178">
        <f>RES_hhdet_in_emih!N58/RES_summary!N$21</f>
        <v>0</v>
      </c>
      <c r="O58" s="178">
        <f>RES_hhdet_in_emih!O58/RES_summary!O$21</f>
        <v>0</v>
      </c>
      <c r="P58" s="178">
        <f>RES_hhdet_in_emih!P58/RES_summary!P$21</f>
        <v>2.3967676664300164E-3</v>
      </c>
      <c r="Q58" s="178">
        <f>RES_hhdet_in_emih!Q58/RES_summary!Q$21</f>
        <v>0</v>
      </c>
    </row>
    <row r="59" spans="1:17" ht="12" customHeight="1" x14ac:dyDescent="0.25">
      <c r="A59" s="23" t="s">
        <v>57</v>
      </c>
      <c r="B59" s="156"/>
      <c r="C59" s="177">
        <f>RES_hhdet_in_emih!C59/RES_summary!C$21</f>
        <v>0</v>
      </c>
      <c r="D59" s="177">
        <f>RES_hhdet_in_emih!D59/RES_summary!D$21</f>
        <v>2.9638466272266726</v>
      </c>
      <c r="E59" s="177">
        <f>RES_hhdet_in_emih!E59/RES_summary!E$21</f>
        <v>0</v>
      </c>
      <c r="F59" s="177">
        <f>RES_hhdet_in_emih!F59/RES_summary!F$21</f>
        <v>0</v>
      </c>
      <c r="G59" s="177">
        <f>RES_hhdet_in_emih!G59/RES_summary!G$21</f>
        <v>3.3498346564797741</v>
      </c>
      <c r="H59" s="177">
        <f>RES_hhdet_in_emih!H59/RES_summary!H$21</f>
        <v>0</v>
      </c>
      <c r="I59" s="177">
        <f>RES_hhdet_in_emih!I59/RES_summary!I$21</f>
        <v>0</v>
      </c>
      <c r="J59" s="177">
        <f>RES_hhdet_in_emih!J59/RES_summary!J$21</f>
        <v>0</v>
      </c>
      <c r="K59" s="177">
        <f>RES_hhdet_in_emih!K59/RES_summary!K$21</f>
        <v>0</v>
      </c>
      <c r="L59" s="177">
        <f>RES_hhdet_in_emih!L59/RES_summary!L$21</f>
        <v>0</v>
      </c>
      <c r="M59" s="177">
        <f>RES_hhdet_in_emih!M59/RES_summary!M$21</f>
        <v>0</v>
      </c>
      <c r="N59" s="177">
        <f>RES_hhdet_in_emih!N59/RES_summary!N$21</f>
        <v>0</v>
      </c>
      <c r="O59" s="177">
        <f>RES_hhdet_in_emih!O59/RES_summary!O$21</f>
        <v>0</v>
      </c>
      <c r="P59" s="177">
        <f>RES_hhdet_in_emih!P59/RES_summary!P$21</f>
        <v>2.5152623595257104</v>
      </c>
      <c r="Q59" s="177">
        <f>RES_hhdet_in_emih!Q59/RES_summary!Q$21</f>
        <v>0</v>
      </c>
    </row>
    <row r="60" spans="1:17" ht="12" customHeight="1" x14ac:dyDescent="0.25">
      <c r="A60" s="29" t="s">
        <v>140</v>
      </c>
      <c r="B60" s="57"/>
      <c r="C60" s="176">
        <f>RES_hhdet_in_emih!C60/RES_summary!C$21</f>
        <v>0</v>
      </c>
      <c r="D60" s="176">
        <f>RES_hhdet_in_emih!D60/RES_summary!D$21</f>
        <v>0</v>
      </c>
      <c r="E60" s="176">
        <f>RES_hhdet_in_emih!E60/RES_summary!E$21</f>
        <v>0</v>
      </c>
      <c r="F60" s="176">
        <f>RES_hhdet_in_emih!F60/RES_summary!F$21</f>
        <v>0</v>
      </c>
      <c r="G60" s="176">
        <f>RES_hhdet_in_emih!G60/RES_summary!G$21</f>
        <v>0</v>
      </c>
      <c r="H60" s="176">
        <f>RES_hhdet_in_emih!H60/RES_summary!H$21</f>
        <v>0</v>
      </c>
      <c r="I60" s="176">
        <f>RES_hhdet_in_emih!I60/RES_summary!I$21</f>
        <v>0</v>
      </c>
      <c r="J60" s="176">
        <f>RES_hhdet_in_emih!J60/RES_summary!J$21</f>
        <v>0</v>
      </c>
      <c r="K60" s="176">
        <f>RES_hhdet_in_emih!K60/RES_summary!K$21</f>
        <v>0</v>
      </c>
      <c r="L60" s="176">
        <f>RES_hhdet_in_emih!L60/RES_summary!L$21</f>
        <v>0</v>
      </c>
      <c r="M60" s="176">
        <f>RES_hhdet_in_emih!M60/RES_summary!M$21</f>
        <v>0</v>
      </c>
      <c r="N60" s="176">
        <f>RES_hhdet_in_emih!N60/RES_summary!N$21</f>
        <v>0</v>
      </c>
      <c r="O60" s="176">
        <f>RES_hhdet_in_emih!O60/RES_summary!O$21</f>
        <v>0</v>
      </c>
      <c r="P60" s="176">
        <f>RES_hhdet_in_emih!P60/RES_summary!P$21</f>
        <v>0</v>
      </c>
      <c r="Q60" s="176">
        <f>RES_hhdet_in_emih!Q60/RES_summary!Q$21</f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84">
        <f>RES_hhdet_in_emih!C62/RES_summary!C$21</f>
        <v>38.115785950376051</v>
      </c>
      <c r="D62" s="184">
        <f>RES_hhdet_in_emih!D62/RES_summary!D$21</f>
        <v>33.207782065143817</v>
      </c>
      <c r="E62" s="184">
        <f>RES_hhdet_in_emih!E62/RES_summary!E$21</f>
        <v>36.087993584823003</v>
      </c>
      <c r="F62" s="184">
        <f>RES_hhdet_in_emih!F62/RES_summary!F$21</f>
        <v>33.540712925750356</v>
      </c>
      <c r="G62" s="184">
        <f>RES_hhdet_in_emih!G62/RES_summary!G$21</f>
        <v>29.863629803228523</v>
      </c>
      <c r="H62" s="184">
        <f>RES_hhdet_in_emih!H62/RES_summary!H$21</f>
        <v>28.312903355877676</v>
      </c>
      <c r="I62" s="184">
        <f>RES_hhdet_in_emih!I62/RES_summary!I$21</f>
        <v>26.71775103586652</v>
      </c>
      <c r="J62" s="184">
        <f>RES_hhdet_in_emih!J62/RES_summary!J$21</f>
        <v>27.014380481763197</v>
      </c>
      <c r="K62" s="184">
        <f>RES_hhdet_in_emih!K62/RES_summary!K$21</f>
        <v>28.086289484688599</v>
      </c>
      <c r="L62" s="184">
        <f>RES_hhdet_in_emih!L62/RES_summary!L$21</f>
        <v>30.511415756342437</v>
      </c>
      <c r="M62" s="184">
        <f>RES_hhdet_in_emih!M62/RES_summary!M$21</f>
        <v>26.232515636682507</v>
      </c>
      <c r="N62" s="184">
        <f>RES_hhdet_in_emih!N62/RES_summary!N$21</f>
        <v>26.47373282460611</v>
      </c>
      <c r="O62" s="184">
        <f>RES_hhdet_in_emih!O62/RES_summary!O$21</f>
        <v>31.012751632864074</v>
      </c>
      <c r="P62" s="184">
        <f>RES_hhdet_in_emih!P62/RES_summary!P$21</f>
        <v>24.705787552116771</v>
      </c>
      <c r="Q62" s="184">
        <f>RES_hhdet_in_emih!Q62/RES_summary!Q$21</f>
        <v>27.835519829575603</v>
      </c>
    </row>
    <row r="63" spans="1:17" ht="12.95" customHeight="1" x14ac:dyDescent="0.25">
      <c r="A63" s="158" t="s">
        <v>65</v>
      </c>
      <c r="B63" s="157"/>
      <c r="C63" s="178">
        <f>RES_hhdet_in_emih!C63/RES_summary!C$21</f>
        <v>31.815137607785672</v>
      </c>
      <c r="D63" s="178">
        <f>RES_hhdet_in_emih!D63/RES_summary!D$21</f>
        <v>28.878304832540564</v>
      </c>
      <c r="E63" s="178">
        <f>RES_hhdet_in_emih!E63/RES_summary!E$21</f>
        <v>29.821031067541195</v>
      </c>
      <c r="F63" s="178">
        <f>RES_hhdet_in_emih!F63/RES_summary!F$21</f>
        <v>28.142544595029602</v>
      </c>
      <c r="G63" s="178">
        <f>RES_hhdet_in_emih!G63/RES_summary!G$21</f>
        <v>25.947751474005052</v>
      </c>
      <c r="H63" s="178">
        <f>RES_hhdet_in_emih!H63/RES_summary!H$21</f>
        <v>23.994220875337366</v>
      </c>
      <c r="I63" s="178">
        <f>RES_hhdet_in_emih!I63/RES_summary!I$21</f>
        <v>22.271116001373699</v>
      </c>
      <c r="J63" s="178">
        <f>RES_hhdet_in_emih!J63/RES_summary!J$21</f>
        <v>22.466563995409818</v>
      </c>
      <c r="K63" s="178">
        <f>RES_hhdet_in_emih!K63/RES_summary!K$21</f>
        <v>22.53876016304304</v>
      </c>
      <c r="L63" s="178">
        <f>RES_hhdet_in_emih!L63/RES_summary!L$21</f>
        <v>25.946585784170889</v>
      </c>
      <c r="M63" s="178">
        <f>RES_hhdet_in_emih!M63/RES_summary!M$21</f>
        <v>22.092010148060048</v>
      </c>
      <c r="N63" s="178">
        <f>RES_hhdet_in_emih!N63/RES_summary!N$21</f>
        <v>22.657805319877408</v>
      </c>
      <c r="O63" s="178">
        <f>RES_hhdet_in_emih!O63/RES_summary!O$21</f>
        <v>25.775057273693239</v>
      </c>
      <c r="P63" s="178">
        <f>RES_hhdet_in_emih!P63/RES_summary!P$21</f>
        <v>20.260002562454574</v>
      </c>
      <c r="Q63" s="178">
        <f>RES_hhdet_in_emih!Q63/RES_summary!Q$21</f>
        <v>22.5725132665433</v>
      </c>
    </row>
    <row r="64" spans="1:17" ht="12" customHeight="1" x14ac:dyDescent="0.25">
      <c r="A64" s="23" t="s">
        <v>161</v>
      </c>
      <c r="B64" s="156"/>
      <c r="C64" s="177">
        <f>RES_hhdet_in_emih!C64/RES_summary!C$21</f>
        <v>31.815137607785672</v>
      </c>
      <c r="D64" s="177">
        <f>RES_hhdet_in_emih!D64/RES_summary!D$21</f>
        <v>28.878304832540564</v>
      </c>
      <c r="E64" s="177">
        <f>RES_hhdet_in_emih!E64/RES_summary!E$21</f>
        <v>29.821031067541195</v>
      </c>
      <c r="F64" s="177">
        <f>RES_hhdet_in_emih!F64/RES_summary!F$21</f>
        <v>28.142544595029602</v>
      </c>
      <c r="G64" s="177">
        <f>RES_hhdet_in_emih!G64/RES_summary!G$21</f>
        <v>25.947751474005052</v>
      </c>
      <c r="H64" s="177">
        <f>RES_hhdet_in_emih!H64/RES_summary!H$21</f>
        <v>23.994220875337366</v>
      </c>
      <c r="I64" s="177">
        <f>RES_hhdet_in_emih!I64/RES_summary!I$21</f>
        <v>22.271116001373699</v>
      </c>
      <c r="J64" s="177">
        <f>RES_hhdet_in_emih!J64/RES_summary!J$21</f>
        <v>22.466563995409818</v>
      </c>
      <c r="K64" s="177">
        <f>RES_hhdet_in_emih!K64/RES_summary!K$21</f>
        <v>22.53876016304304</v>
      </c>
      <c r="L64" s="177">
        <f>RES_hhdet_in_emih!L64/RES_summary!L$21</f>
        <v>25.946585784170889</v>
      </c>
      <c r="M64" s="177">
        <f>RES_hhdet_in_emih!M64/RES_summary!M$21</f>
        <v>22.092010148060048</v>
      </c>
      <c r="N64" s="177">
        <f>RES_hhdet_in_emih!N64/RES_summary!N$21</f>
        <v>22.657805319877408</v>
      </c>
      <c r="O64" s="177">
        <f>RES_hhdet_in_emih!O64/RES_summary!O$21</f>
        <v>25.775057273693239</v>
      </c>
      <c r="P64" s="177">
        <f>RES_hhdet_in_emih!P64/RES_summary!P$21</f>
        <v>20.260002562454574</v>
      </c>
      <c r="Q64" s="177">
        <f>RES_hhdet_in_emih!Q64/RES_summary!Q$21</f>
        <v>22.5725132665433</v>
      </c>
    </row>
    <row r="65" spans="1:17" ht="12" customHeight="1" x14ac:dyDescent="0.25">
      <c r="A65" s="23" t="s">
        <v>60</v>
      </c>
      <c r="B65" s="156"/>
      <c r="C65" s="177">
        <f>RES_hhdet_in_emih!C65/RES_summary!C$21</f>
        <v>0</v>
      </c>
      <c r="D65" s="177">
        <f>RES_hhdet_in_emih!D65/RES_summary!D$21</f>
        <v>0</v>
      </c>
      <c r="E65" s="177">
        <f>RES_hhdet_in_emih!E65/RES_summary!E$21</f>
        <v>0</v>
      </c>
      <c r="F65" s="177">
        <f>RES_hhdet_in_emih!F65/RES_summary!F$21</f>
        <v>0</v>
      </c>
      <c r="G65" s="177">
        <f>RES_hhdet_in_emih!G65/RES_summary!G$21</f>
        <v>0</v>
      </c>
      <c r="H65" s="177">
        <f>RES_hhdet_in_emih!H65/RES_summary!H$21</f>
        <v>0</v>
      </c>
      <c r="I65" s="177">
        <f>RES_hhdet_in_emih!I65/RES_summary!I$21</f>
        <v>0</v>
      </c>
      <c r="J65" s="177">
        <f>RES_hhdet_in_emih!J65/RES_summary!J$21</f>
        <v>0</v>
      </c>
      <c r="K65" s="177">
        <f>RES_hhdet_in_emih!K65/RES_summary!K$21</f>
        <v>0</v>
      </c>
      <c r="L65" s="177">
        <f>RES_hhdet_in_emih!L65/RES_summary!L$21</f>
        <v>0</v>
      </c>
      <c r="M65" s="177">
        <f>RES_hhdet_in_emih!M65/RES_summary!M$21</f>
        <v>0</v>
      </c>
      <c r="N65" s="177">
        <f>RES_hhdet_in_emih!N65/RES_summary!N$21</f>
        <v>0</v>
      </c>
      <c r="O65" s="177">
        <f>RES_hhdet_in_emih!O65/RES_summary!O$21</f>
        <v>0</v>
      </c>
      <c r="P65" s="177">
        <f>RES_hhdet_in_emih!P65/RES_summary!P$21</f>
        <v>0</v>
      </c>
      <c r="Q65" s="177">
        <f>RES_hhdet_in_emih!Q65/RES_summary!Q$21</f>
        <v>0</v>
      </c>
    </row>
    <row r="66" spans="1:17" ht="12.95" customHeight="1" x14ac:dyDescent="0.25">
      <c r="A66" s="158" t="s">
        <v>112</v>
      </c>
      <c r="B66" s="157"/>
      <c r="C66" s="178">
        <f>RES_hhdet_in_emih!C66/RES_summary!C$21</f>
        <v>0</v>
      </c>
      <c r="D66" s="178">
        <f>RES_hhdet_in_emih!D66/RES_summary!D$21</f>
        <v>0</v>
      </c>
      <c r="E66" s="178">
        <f>RES_hhdet_in_emih!E66/RES_summary!E$21</f>
        <v>0</v>
      </c>
      <c r="F66" s="178">
        <f>RES_hhdet_in_emih!F66/RES_summary!F$21</f>
        <v>0</v>
      </c>
      <c r="G66" s="178">
        <f>RES_hhdet_in_emih!G66/RES_summary!G$21</f>
        <v>0</v>
      </c>
      <c r="H66" s="178">
        <f>RES_hhdet_in_emih!H66/RES_summary!H$21</f>
        <v>0</v>
      </c>
      <c r="I66" s="178">
        <f>RES_hhdet_in_emih!I66/RES_summary!I$21</f>
        <v>0</v>
      </c>
      <c r="J66" s="178">
        <f>RES_hhdet_in_emih!J66/RES_summary!J$21</f>
        <v>0</v>
      </c>
      <c r="K66" s="178">
        <f>RES_hhdet_in_emih!K66/RES_summary!K$21</f>
        <v>0</v>
      </c>
      <c r="L66" s="178">
        <f>RES_hhdet_in_emih!L66/RES_summary!L$21</f>
        <v>0</v>
      </c>
      <c r="M66" s="178">
        <f>RES_hhdet_in_emih!M66/RES_summary!M$21</f>
        <v>0</v>
      </c>
      <c r="N66" s="178">
        <f>RES_hhdet_in_emih!N66/RES_summary!N$21</f>
        <v>0</v>
      </c>
      <c r="O66" s="178">
        <f>RES_hhdet_in_emih!O66/RES_summary!O$21</f>
        <v>0</v>
      </c>
      <c r="P66" s="178">
        <f>RES_hhdet_in_emih!P66/RES_summary!P$21</f>
        <v>0</v>
      </c>
      <c r="Q66" s="178">
        <f>RES_hhdet_in_emih!Q66/RES_summary!Q$21</f>
        <v>0</v>
      </c>
    </row>
    <row r="67" spans="1:17" ht="12" customHeight="1" x14ac:dyDescent="0.25">
      <c r="A67" s="23" t="s">
        <v>60</v>
      </c>
      <c r="B67" s="156"/>
      <c r="C67" s="177">
        <f>RES_hhdet_in_emih!C67/RES_summary!C$21</f>
        <v>0</v>
      </c>
      <c r="D67" s="177">
        <f>RES_hhdet_in_emih!D67/RES_summary!D$21</f>
        <v>0</v>
      </c>
      <c r="E67" s="177">
        <f>RES_hhdet_in_emih!E67/RES_summary!E$21</f>
        <v>0</v>
      </c>
      <c r="F67" s="177">
        <f>RES_hhdet_in_emih!F67/RES_summary!F$21</f>
        <v>0</v>
      </c>
      <c r="G67" s="177">
        <f>RES_hhdet_in_emih!G67/RES_summary!G$21</f>
        <v>0</v>
      </c>
      <c r="H67" s="177">
        <f>RES_hhdet_in_emih!H67/RES_summary!H$21</f>
        <v>0</v>
      </c>
      <c r="I67" s="177">
        <f>RES_hhdet_in_emih!I67/RES_summary!I$21</f>
        <v>0</v>
      </c>
      <c r="J67" s="177">
        <f>RES_hhdet_in_emih!J67/RES_summary!J$21</f>
        <v>0</v>
      </c>
      <c r="K67" s="177">
        <f>RES_hhdet_in_emih!K67/RES_summary!K$21</f>
        <v>0</v>
      </c>
      <c r="L67" s="177">
        <f>RES_hhdet_in_emih!L67/RES_summary!L$21</f>
        <v>0</v>
      </c>
      <c r="M67" s="177">
        <f>RES_hhdet_in_emih!M67/RES_summary!M$21</f>
        <v>0</v>
      </c>
      <c r="N67" s="177">
        <f>RES_hhdet_in_emih!N67/RES_summary!N$21</f>
        <v>0</v>
      </c>
      <c r="O67" s="177">
        <f>RES_hhdet_in_emih!O67/RES_summary!O$21</f>
        <v>0</v>
      </c>
      <c r="P67" s="177">
        <f>RES_hhdet_in_emih!P67/RES_summary!P$21</f>
        <v>0</v>
      </c>
      <c r="Q67" s="177">
        <f>RES_hhdet_in_emih!Q67/RES_summary!Q$21</f>
        <v>0</v>
      </c>
    </row>
    <row r="68" spans="1:17" ht="12" customHeight="1" x14ac:dyDescent="0.25">
      <c r="A68" s="158" t="s">
        <v>63</v>
      </c>
      <c r="B68" s="157"/>
      <c r="C68" s="178">
        <f>RES_hhdet_in_emih!C68/RES_summary!C$21</f>
        <v>3.987800674065876</v>
      </c>
      <c r="D68" s="178">
        <f>RES_hhdet_in_emih!D68/RES_summary!D$21</f>
        <v>2.5540734692889391</v>
      </c>
      <c r="E68" s="178">
        <f>RES_hhdet_in_emih!E68/RES_summary!E$21</f>
        <v>3.809827605261916</v>
      </c>
      <c r="F68" s="178">
        <f>RES_hhdet_in_emih!F68/RES_summary!F$21</f>
        <v>2.9809486697907484</v>
      </c>
      <c r="G68" s="178">
        <f>RES_hhdet_in_emih!G68/RES_summary!G$21</f>
        <v>2.2267466682447981</v>
      </c>
      <c r="H68" s="178">
        <f>RES_hhdet_in_emih!H68/RES_summary!H$21</f>
        <v>2.0864771944739533</v>
      </c>
      <c r="I68" s="178">
        <f>RES_hhdet_in_emih!I68/RES_summary!I$21</f>
        <v>2.4687036630591579</v>
      </c>
      <c r="J68" s="178">
        <f>RES_hhdet_in_emih!J68/RES_summary!J$21</f>
        <v>2.4864688673429725</v>
      </c>
      <c r="K68" s="178">
        <f>RES_hhdet_in_emih!K68/RES_summary!K$21</f>
        <v>3.3344387921387417</v>
      </c>
      <c r="L68" s="178">
        <f>RES_hhdet_in_emih!L68/RES_summary!L$21</f>
        <v>2.4402003462442692</v>
      </c>
      <c r="M68" s="178">
        <f>RES_hhdet_in_emih!M68/RES_summary!M$21</f>
        <v>2.248014524415797</v>
      </c>
      <c r="N68" s="178">
        <f>RES_hhdet_in_emih!N68/RES_summary!N$21</f>
        <v>1.701522260119777</v>
      </c>
      <c r="O68" s="178">
        <f>RES_hhdet_in_emih!O68/RES_summary!O$21</f>
        <v>3.1283404425551811</v>
      </c>
      <c r="P68" s="178">
        <f>RES_hhdet_in_emih!P68/RES_summary!P$21</f>
        <v>2.5710574548898197</v>
      </c>
      <c r="Q68" s="178">
        <f>RES_hhdet_in_emih!Q68/RES_summary!Q$21</f>
        <v>3.2085123780241243</v>
      </c>
    </row>
    <row r="69" spans="1:17" ht="12" customHeight="1" x14ac:dyDescent="0.25">
      <c r="A69" s="167" t="s">
        <v>160</v>
      </c>
      <c r="B69" s="132"/>
      <c r="C69" s="183">
        <f>RES_hhdet_in_emih!C69/RES_summary!C$21</f>
        <v>5.7798518041546583</v>
      </c>
      <c r="D69" s="183">
        <f>RES_hhdet_in_emih!D69/RES_summary!D$21</f>
        <v>5.6794719521089494</v>
      </c>
      <c r="E69" s="183">
        <f>RES_hhdet_in_emih!E69/RES_summary!E$21</f>
        <v>5.6109211556150598</v>
      </c>
      <c r="F69" s="183">
        <f>RES_hhdet_in_emih!F69/RES_summary!F$21</f>
        <v>5.5777195881128625</v>
      </c>
      <c r="G69" s="183">
        <f>RES_hhdet_in_emih!G69/RES_summary!G$21</f>
        <v>0</v>
      </c>
      <c r="H69" s="183">
        <f>RES_hhdet_in_emih!H69/RES_summary!H$21</f>
        <v>0</v>
      </c>
      <c r="I69" s="183">
        <f>RES_hhdet_in_emih!I69/RES_summary!I$21</f>
        <v>5.0101455894592215</v>
      </c>
      <c r="J69" s="183">
        <f>RES_hhdet_in_emih!J69/RES_summary!J$21</f>
        <v>4.9331275889829822</v>
      </c>
      <c r="K69" s="183">
        <f>RES_hhdet_in_emih!K69/RES_summary!K$21</f>
        <v>0</v>
      </c>
      <c r="L69" s="183">
        <f>RES_hhdet_in_emih!L69/RES_summary!L$21</f>
        <v>0</v>
      </c>
      <c r="M69" s="183">
        <f>RES_hhdet_in_emih!M69/RES_summary!M$21</f>
        <v>4.8369323153636374</v>
      </c>
      <c r="N69" s="183">
        <f>RES_hhdet_in_emih!N69/RES_summary!N$21</f>
        <v>0</v>
      </c>
      <c r="O69" s="183">
        <f>RES_hhdet_in_emih!O69/RES_summary!O$21</f>
        <v>0</v>
      </c>
      <c r="P69" s="183">
        <f>RES_hhdet_in_emih!P69/RES_summary!P$21</f>
        <v>4.6724195480877571</v>
      </c>
      <c r="Q69" s="183">
        <f>RES_hhdet_in_emih!Q69/RES_summary!Q$21</f>
        <v>4.6560818590095145</v>
      </c>
    </row>
    <row r="70" spans="1:17" ht="12" customHeight="1" x14ac:dyDescent="0.25">
      <c r="A70" s="167" t="s">
        <v>159</v>
      </c>
      <c r="B70" s="132"/>
      <c r="C70" s="183">
        <f>RES_hhdet_in_emih!C70/RES_summary!C$21</f>
        <v>3.7909687139254844</v>
      </c>
      <c r="D70" s="183">
        <f>RES_hhdet_in_emih!D70/RES_summary!D$21</f>
        <v>3.7268839437911851</v>
      </c>
      <c r="E70" s="183">
        <f>RES_hhdet_in_emih!E70/RES_summary!E$21</f>
        <v>3.6958940268608598</v>
      </c>
      <c r="F70" s="183">
        <f>RES_hhdet_in_emih!F70/RES_summary!F$21</f>
        <v>3.6890712970920707</v>
      </c>
      <c r="G70" s="183">
        <f>RES_hhdet_in_emih!G70/RES_summary!G$21</f>
        <v>3.6091311038381004</v>
      </c>
      <c r="H70" s="183">
        <f>RES_hhdet_in_emih!H70/RES_summary!H$21</f>
        <v>3.5178618973619975</v>
      </c>
      <c r="I70" s="183">
        <f>RES_hhdet_in_emih!I70/RES_summary!I$21</f>
        <v>3.3281901603079178</v>
      </c>
      <c r="J70" s="183">
        <f>RES_hhdet_in_emih!J70/RES_summary!J$21</f>
        <v>3.2767166196278983</v>
      </c>
      <c r="K70" s="183">
        <f>RES_hhdet_in_emih!K70/RES_summary!K$21</f>
        <v>3.3344387921387417</v>
      </c>
      <c r="L70" s="183">
        <f>RES_hhdet_in_emih!L70/RES_summary!L$21</f>
        <v>3.333227589056158</v>
      </c>
      <c r="M70" s="183">
        <f>RES_hhdet_in_emih!M70/RES_summary!M$21</f>
        <v>3.2529766702685974</v>
      </c>
      <c r="N70" s="183">
        <f>RES_hhdet_in_emih!N70/RES_summary!N$21</f>
        <v>3.2085489788989614</v>
      </c>
      <c r="O70" s="183">
        <f>RES_hhdet_in_emih!O70/RES_summary!O$21</f>
        <v>3.1283404425551811</v>
      </c>
      <c r="P70" s="183">
        <f>RES_hhdet_in_emih!P70/RES_summary!P$21</f>
        <v>3.1499015923332596</v>
      </c>
      <c r="Q70" s="183">
        <f>RES_hhdet_in_emih!Q70/RES_summary!Q$21</f>
        <v>3.1183013463885274</v>
      </c>
    </row>
    <row r="71" spans="1:17" ht="12" customHeight="1" x14ac:dyDescent="0.25">
      <c r="A71" s="166" t="s">
        <v>109</v>
      </c>
      <c r="B71" s="165"/>
      <c r="C71" s="182">
        <f>RES_hhdet_in_emih!C71/RES_summary!C$21</f>
        <v>3.7909687139254844</v>
      </c>
      <c r="D71" s="182">
        <f>RES_hhdet_in_emih!D71/RES_summary!D$21</f>
        <v>3.7268839437911851</v>
      </c>
      <c r="E71" s="182">
        <f>RES_hhdet_in_emih!E71/RES_summary!E$21</f>
        <v>3.6958940268608598</v>
      </c>
      <c r="F71" s="182">
        <f>RES_hhdet_in_emih!F71/RES_summary!F$21</f>
        <v>3.6890712970920707</v>
      </c>
      <c r="G71" s="182">
        <f>RES_hhdet_in_emih!G71/RES_summary!G$21</f>
        <v>3.6091311038381004</v>
      </c>
      <c r="H71" s="182">
        <f>RES_hhdet_in_emih!H71/RES_summary!H$21</f>
        <v>3.5178618973619975</v>
      </c>
      <c r="I71" s="182">
        <f>RES_hhdet_in_emih!I71/RES_summary!I$21</f>
        <v>3.3281901603079178</v>
      </c>
      <c r="J71" s="182">
        <f>RES_hhdet_in_emih!J71/RES_summary!J$21</f>
        <v>3.2767166196278983</v>
      </c>
      <c r="K71" s="182">
        <f>RES_hhdet_in_emih!K71/RES_summary!K$21</f>
        <v>3.3344387921387417</v>
      </c>
      <c r="L71" s="182">
        <f>RES_hhdet_in_emih!L71/RES_summary!L$21</f>
        <v>3.333227589056158</v>
      </c>
      <c r="M71" s="182">
        <f>RES_hhdet_in_emih!M71/RES_summary!M$21</f>
        <v>3.2529766702685974</v>
      </c>
      <c r="N71" s="182">
        <f>RES_hhdet_in_emih!N71/RES_summary!N$21</f>
        <v>3.2085489788989614</v>
      </c>
      <c r="O71" s="182">
        <f>RES_hhdet_in_emih!O71/RES_summary!O$21</f>
        <v>3.1283404425551811</v>
      </c>
      <c r="P71" s="182">
        <f>RES_hhdet_in_emih!P71/RES_summary!P$21</f>
        <v>3.1499015923332596</v>
      </c>
      <c r="Q71" s="182">
        <f>RES_hhdet_in_emih!Q71/RES_summary!Q$21</f>
        <v>3.1183013463885274</v>
      </c>
    </row>
    <row r="72" spans="1:17" ht="12" customHeight="1" x14ac:dyDescent="0.25">
      <c r="A72" s="147" t="s">
        <v>59</v>
      </c>
      <c r="B72" s="164"/>
      <c r="C72" s="181">
        <f>RES_hhdet_in_emih!C72/RES_summary!C$21</f>
        <v>0</v>
      </c>
      <c r="D72" s="181">
        <f>RES_hhdet_in_emih!D72/RES_summary!D$21</f>
        <v>0</v>
      </c>
      <c r="E72" s="181">
        <f>RES_hhdet_in_emih!E72/RES_summary!E$21</f>
        <v>0</v>
      </c>
      <c r="F72" s="181">
        <f>RES_hhdet_in_emih!F72/RES_summary!F$21</f>
        <v>0</v>
      </c>
      <c r="G72" s="181">
        <f>RES_hhdet_in_emih!G72/RES_summary!G$21</f>
        <v>0</v>
      </c>
      <c r="H72" s="181">
        <f>RES_hhdet_in_emih!H72/RES_summary!H$21</f>
        <v>0</v>
      </c>
      <c r="I72" s="181">
        <f>RES_hhdet_in_emih!I72/RES_summary!I$21</f>
        <v>0</v>
      </c>
      <c r="J72" s="181">
        <f>RES_hhdet_in_emih!J72/RES_summary!J$21</f>
        <v>0</v>
      </c>
      <c r="K72" s="181">
        <f>RES_hhdet_in_emih!K72/RES_summary!K$21</f>
        <v>0</v>
      </c>
      <c r="L72" s="181">
        <f>RES_hhdet_in_emih!L72/RES_summary!L$21</f>
        <v>0</v>
      </c>
      <c r="M72" s="181">
        <f>RES_hhdet_in_emih!M72/RES_summary!M$21</f>
        <v>0</v>
      </c>
      <c r="N72" s="181">
        <f>RES_hhdet_in_emih!N72/RES_summary!N$21</f>
        <v>0</v>
      </c>
      <c r="O72" s="181">
        <f>RES_hhdet_in_emih!O72/RES_summary!O$21</f>
        <v>0</v>
      </c>
      <c r="P72" s="181">
        <f>RES_hhdet_in_emih!P72/RES_summary!P$21</f>
        <v>0</v>
      </c>
      <c r="Q72" s="181">
        <f>RES_hhdet_in_emih!Q72/RES_summary!Q$21</f>
        <v>0</v>
      </c>
    </row>
    <row r="73" spans="1:17" ht="12" customHeight="1" x14ac:dyDescent="0.25">
      <c r="A73" s="163" t="s">
        <v>142</v>
      </c>
      <c r="B73" s="162"/>
      <c r="C73" s="180">
        <f>RES_hhdet_in_emih!C73/RES_summary!C$21</f>
        <v>0</v>
      </c>
      <c r="D73" s="180">
        <f>RES_hhdet_in_emih!D73/RES_summary!D$21</f>
        <v>0</v>
      </c>
      <c r="E73" s="180">
        <f>RES_hhdet_in_emih!E73/RES_summary!E$21</f>
        <v>0</v>
      </c>
      <c r="F73" s="180">
        <f>RES_hhdet_in_emih!F73/RES_summary!F$21</f>
        <v>0</v>
      </c>
      <c r="G73" s="180">
        <f>RES_hhdet_in_emih!G73/RES_summary!G$21</f>
        <v>0</v>
      </c>
      <c r="H73" s="180">
        <f>RES_hhdet_in_emih!H73/RES_summary!H$21</f>
        <v>0</v>
      </c>
      <c r="I73" s="180">
        <f>RES_hhdet_in_emih!I73/RES_summary!I$21</f>
        <v>0</v>
      </c>
      <c r="J73" s="180">
        <f>RES_hhdet_in_emih!J73/RES_summary!J$21</f>
        <v>0</v>
      </c>
      <c r="K73" s="180">
        <f>RES_hhdet_in_emih!K73/RES_summary!K$21</f>
        <v>0</v>
      </c>
      <c r="L73" s="180">
        <f>RES_hhdet_in_emih!L73/RES_summary!L$21</f>
        <v>0</v>
      </c>
      <c r="M73" s="180">
        <f>RES_hhdet_in_emih!M73/RES_summary!M$21</f>
        <v>0</v>
      </c>
      <c r="N73" s="180">
        <f>RES_hhdet_in_emih!N73/RES_summary!N$21</f>
        <v>0</v>
      </c>
      <c r="O73" s="180">
        <f>RES_hhdet_in_emih!O73/RES_summary!O$21</f>
        <v>0</v>
      </c>
      <c r="P73" s="180">
        <f>RES_hhdet_in_emih!P73/RES_summary!P$21</f>
        <v>0</v>
      </c>
      <c r="Q73" s="180">
        <f>RES_hhdet_in_emih!Q73/RES_summary!Q$21</f>
        <v>0</v>
      </c>
    </row>
    <row r="74" spans="1:17" ht="12" customHeight="1" x14ac:dyDescent="0.25">
      <c r="A74" s="161" t="s">
        <v>141</v>
      </c>
      <c r="B74" s="160"/>
      <c r="C74" s="179">
        <f>RES_hhdet_in_emih!C74/RES_summary!C$21</f>
        <v>0</v>
      </c>
      <c r="D74" s="179">
        <f>RES_hhdet_in_emih!D74/RES_summary!D$21</f>
        <v>0</v>
      </c>
      <c r="E74" s="179">
        <f>RES_hhdet_in_emih!E74/RES_summary!E$21</f>
        <v>0</v>
      </c>
      <c r="F74" s="179">
        <f>RES_hhdet_in_emih!F74/RES_summary!F$21</f>
        <v>0</v>
      </c>
      <c r="G74" s="179">
        <f>RES_hhdet_in_emih!G74/RES_summary!G$21</f>
        <v>0</v>
      </c>
      <c r="H74" s="179">
        <f>RES_hhdet_in_emih!H74/RES_summary!H$21</f>
        <v>0</v>
      </c>
      <c r="I74" s="179">
        <f>RES_hhdet_in_emih!I74/RES_summary!I$21</f>
        <v>0</v>
      </c>
      <c r="J74" s="179">
        <f>RES_hhdet_in_emih!J74/RES_summary!J$21</f>
        <v>0</v>
      </c>
      <c r="K74" s="179">
        <f>RES_hhdet_in_emih!K74/RES_summary!K$21</f>
        <v>0</v>
      </c>
      <c r="L74" s="179">
        <f>RES_hhdet_in_emih!L74/RES_summary!L$21</f>
        <v>0</v>
      </c>
      <c r="M74" s="179">
        <f>RES_hhdet_in_emih!M74/RES_summary!M$21</f>
        <v>0</v>
      </c>
      <c r="N74" s="179">
        <f>RES_hhdet_in_emih!N74/RES_summary!N$21</f>
        <v>0</v>
      </c>
      <c r="O74" s="179">
        <f>RES_hhdet_in_emih!O74/RES_summary!O$21</f>
        <v>0</v>
      </c>
      <c r="P74" s="179">
        <f>RES_hhdet_in_emih!P74/RES_summary!P$21</f>
        <v>0</v>
      </c>
      <c r="Q74" s="179">
        <f>RES_hhdet_in_emih!Q74/RES_summary!Q$21</f>
        <v>0</v>
      </c>
    </row>
    <row r="75" spans="1:17" ht="12" customHeight="1" x14ac:dyDescent="0.25">
      <c r="A75" s="148" t="s">
        <v>60</v>
      </c>
      <c r="B75" s="156"/>
      <c r="C75" s="177">
        <f>RES_hhdet_in_emih!C75/RES_summary!C$21</f>
        <v>0</v>
      </c>
      <c r="D75" s="177">
        <f>RES_hhdet_in_emih!D75/RES_summary!D$21</f>
        <v>0</v>
      </c>
      <c r="E75" s="177">
        <f>RES_hhdet_in_emih!E75/RES_summary!E$21</f>
        <v>0</v>
      </c>
      <c r="F75" s="177">
        <f>RES_hhdet_in_emih!F75/RES_summary!F$21</f>
        <v>0</v>
      </c>
      <c r="G75" s="177">
        <f>RES_hhdet_in_emih!G75/RES_summary!G$21</f>
        <v>0</v>
      </c>
      <c r="H75" s="177">
        <f>RES_hhdet_in_emih!H75/RES_summary!H$21</f>
        <v>0</v>
      </c>
      <c r="I75" s="177">
        <f>RES_hhdet_in_emih!I75/RES_summary!I$21</f>
        <v>0</v>
      </c>
      <c r="J75" s="177">
        <f>RES_hhdet_in_emih!J75/RES_summary!J$21</f>
        <v>0</v>
      </c>
      <c r="K75" s="177">
        <f>RES_hhdet_in_emih!K75/RES_summary!K$21</f>
        <v>0</v>
      </c>
      <c r="L75" s="177">
        <f>RES_hhdet_in_emih!L75/RES_summary!L$21</f>
        <v>0</v>
      </c>
      <c r="M75" s="177">
        <f>RES_hhdet_in_emih!M75/RES_summary!M$21</f>
        <v>0</v>
      </c>
      <c r="N75" s="177">
        <f>RES_hhdet_in_emih!N75/RES_summary!N$21</f>
        <v>0</v>
      </c>
      <c r="O75" s="177">
        <f>RES_hhdet_in_emih!O75/RES_summary!O$21</f>
        <v>0</v>
      </c>
      <c r="P75" s="177">
        <f>RES_hhdet_in_emih!P75/RES_summary!P$21</f>
        <v>0</v>
      </c>
      <c r="Q75" s="177">
        <f>RES_hhdet_in_emih!Q75/RES_summary!Q$21</f>
        <v>0</v>
      </c>
    </row>
    <row r="76" spans="1:17" ht="12" customHeight="1" x14ac:dyDescent="0.25">
      <c r="A76" s="148" t="s">
        <v>59</v>
      </c>
      <c r="B76" s="156"/>
      <c r="C76" s="177">
        <f>RES_hhdet_in_emih!C76/RES_summary!C$21</f>
        <v>0</v>
      </c>
      <c r="D76" s="177">
        <f>RES_hhdet_in_emih!D76/RES_summary!D$21</f>
        <v>0</v>
      </c>
      <c r="E76" s="177">
        <f>RES_hhdet_in_emih!E76/RES_summary!E$21</f>
        <v>0</v>
      </c>
      <c r="F76" s="177">
        <f>RES_hhdet_in_emih!F76/RES_summary!F$21</f>
        <v>0</v>
      </c>
      <c r="G76" s="177">
        <f>RES_hhdet_in_emih!G76/RES_summary!G$21</f>
        <v>0</v>
      </c>
      <c r="H76" s="177">
        <f>RES_hhdet_in_emih!H76/RES_summary!H$21</f>
        <v>0</v>
      </c>
      <c r="I76" s="177">
        <f>RES_hhdet_in_emih!I76/RES_summary!I$21</f>
        <v>0</v>
      </c>
      <c r="J76" s="177">
        <f>RES_hhdet_in_emih!J76/RES_summary!J$21</f>
        <v>0</v>
      </c>
      <c r="K76" s="177">
        <f>RES_hhdet_in_emih!K76/RES_summary!K$21</f>
        <v>0</v>
      </c>
      <c r="L76" s="177">
        <f>RES_hhdet_in_emih!L76/RES_summary!L$21</f>
        <v>0</v>
      </c>
      <c r="M76" s="177">
        <f>RES_hhdet_in_emih!M76/RES_summary!M$21</f>
        <v>0</v>
      </c>
      <c r="N76" s="177">
        <f>RES_hhdet_in_emih!N76/RES_summary!N$21</f>
        <v>0</v>
      </c>
      <c r="O76" s="177">
        <f>RES_hhdet_in_emih!O76/RES_summary!O$21</f>
        <v>0</v>
      </c>
      <c r="P76" s="177">
        <f>RES_hhdet_in_emih!P76/RES_summary!P$21</f>
        <v>0</v>
      </c>
      <c r="Q76" s="177">
        <f>RES_hhdet_in_emih!Q76/RES_summary!Q$21</f>
        <v>0</v>
      </c>
    </row>
    <row r="77" spans="1:17" ht="12" customHeight="1" x14ac:dyDescent="0.25">
      <c r="A77" s="158" t="s">
        <v>62</v>
      </c>
      <c r="B77" s="157"/>
      <c r="C77" s="178">
        <f>RES_hhdet_in_emih!C77/RES_summary!C$21</f>
        <v>2.312847668524507</v>
      </c>
      <c r="D77" s="178">
        <f>RES_hhdet_in_emih!D77/RES_summary!D$21</f>
        <v>1.7754037633143112</v>
      </c>
      <c r="E77" s="178">
        <f>RES_hhdet_in_emih!E77/RES_summary!E$21</f>
        <v>2.4571349120198942</v>
      </c>
      <c r="F77" s="178">
        <f>RES_hhdet_in_emih!F77/RES_summary!F$21</f>
        <v>2.4172196609300074</v>
      </c>
      <c r="G77" s="178">
        <f>RES_hhdet_in_emih!G77/RES_summary!G$21</f>
        <v>1.6891316609786751</v>
      </c>
      <c r="H77" s="178">
        <f>RES_hhdet_in_emih!H77/RES_summary!H$21</f>
        <v>2.2322052860663604</v>
      </c>
      <c r="I77" s="178">
        <f>RES_hhdet_in_emih!I77/RES_summary!I$21</f>
        <v>1.9779313714336606</v>
      </c>
      <c r="J77" s="178">
        <f>RES_hhdet_in_emih!J77/RES_summary!J$21</f>
        <v>2.0613476190104061</v>
      </c>
      <c r="K77" s="178">
        <f>RES_hhdet_in_emih!K77/RES_summary!K$21</f>
        <v>2.2130905295068217</v>
      </c>
      <c r="L77" s="178">
        <f>RES_hhdet_in_emih!L77/RES_summary!L$21</f>
        <v>2.1246296259272808</v>
      </c>
      <c r="M77" s="178">
        <f>RES_hhdet_in_emih!M77/RES_summary!M$21</f>
        <v>1.8924909642066645</v>
      </c>
      <c r="N77" s="178">
        <f>RES_hhdet_in_emih!N77/RES_summary!N$21</f>
        <v>2.1144052446089261</v>
      </c>
      <c r="O77" s="178">
        <f>RES_hhdet_in_emih!O77/RES_summary!O$21</f>
        <v>2.1093539166156567</v>
      </c>
      <c r="P77" s="178">
        <f>RES_hhdet_in_emih!P77/RES_summary!P$21</f>
        <v>1.8747275347723764</v>
      </c>
      <c r="Q77" s="178">
        <f>RES_hhdet_in_emih!Q77/RES_summary!Q$21</f>
        <v>2.0544941850081768</v>
      </c>
    </row>
    <row r="78" spans="1:17" ht="12" customHeight="1" x14ac:dyDescent="0.25">
      <c r="A78" s="23" t="s">
        <v>109</v>
      </c>
      <c r="B78" s="156"/>
      <c r="C78" s="177">
        <f>RES_hhdet_in_emih!C78/RES_summary!C$21</f>
        <v>2.4691409554834385</v>
      </c>
      <c r="D78" s="177">
        <f>RES_hhdet_in_emih!D78/RES_summary!D$21</f>
        <v>2.4563010288659206</v>
      </c>
      <c r="E78" s="177">
        <f>RES_hhdet_in_emih!E78/RES_summary!E$21</f>
        <v>2.4571349120198942</v>
      </c>
      <c r="F78" s="177">
        <f>RES_hhdet_in_emih!F78/RES_summary!F$21</f>
        <v>2.4172196609300074</v>
      </c>
      <c r="G78" s="177">
        <f>RES_hhdet_in_emih!G78/RES_summary!G$21</f>
        <v>2.3556551535236374</v>
      </c>
      <c r="H78" s="177">
        <f>RES_hhdet_in_emih!H78/RES_summary!H$21</f>
        <v>2.3139346182838842</v>
      </c>
      <c r="I78" s="177">
        <f>RES_hhdet_in_emih!I78/RES_summary!I$21</f>
        <v>2.2205200105056733</v>
      </c>
      <c r="J78" s="177">
        <f>RES_hhdet_in_emih!J78/RES_summary!J$21</f>
        <v>2.2003033675428108</v>
      </c>
      <c r="K78" s="177">
        <f>RES_hhdet_in_emih!K78/RES_summary!K$21</f>
        <v>2.2130905295068217</v>
      </c>
      <c r="L78" s="177">
        <f>RES_hhdet_in_emih!L78/RES_summary!L$21</f>
        <v>2.2071673301453112</v>
      </c>
      <c r="M78" s="177">
        <f>RES_hhdet_in_emih!M78/RES_summary!M$21</f>
        <v>2.1186305108575811</v>
      </c>
      <c r="N78" s="177">
        <f>RES_hhdet_in_emih!N78/RES_summary!N$21</f>
        <v>2.1144052446089261</v>
      </c>
      <c r="O78" s="177">
        <f>RES_hhdet_in_emih!O78/RES_summary!O$21</f>
        <v>2.1093539166156567</v>
      </c>
      <c r="P78" s="177">
        <f>RES_hhdet_in_emih!P78/RES_summary!P$21</f>
        <v>2.083898921511524</v>
      </c>
      <c r="Q78" s="177">
        <f>RES_hhdet_in_emih!Q78/RES_summary!Q$21</f>
        <v>2.0544941850081768</v>
      </c>
    </row>
    <row r="79" spans="1:17" ht="12" customHeight="1" x14ac:dyDescent="0.25">
      <c r="A79" s="29" t="s">
        <v>140</v>
      </c>
      <c r="B79" s="57"/>
      <c r="C79" s="176">
        <f>RES_hhdet_in_emih!C79/RES_summary!C$21</f>
        <v>0</v>
      </c>
      <c r="D79" s="176">
        <f>RES_hhdet_in_emih!D79/RES_summary!D$21</f>
        <v>0</v>
      </c>
      <c r="E79" s="176">
        <f>RES_hhdet_in_emih!E79/RES_summary!E$21</f>
        <v>0</v>
      </c>
      <c r="F79" s="176">
        <f>RES_hhdet_in_emih!F79/RES_summary!F$21</f>
        <v>0</v>
      </c>
      <c r="G79" s="176">
        <f>RES_hhdet_in_emih!G79/RES_summary!G$21</f>
        <v>0</v>
      </c>
      <c r="H79" s="176">
        <f>RES_hhdet_in_emih!H79/RES_summary!H$21</f>
        <v>0</v>
      </c>
      <c r="I79" s="176">
        <f>RES_hhdet_in_emih!I79/RES_summary!I$21</f>
        <v>0</v>
      </c>
      <c r="J79" s="176">
        <f>RES_hhdet_in_emih!J79/RES_summary!J$21</f>
        <v>0</v>
      </c>
      <c r="K79" s="176">
        <f>RES_hhdet_in_emih!K79/RES_summary!K$21</f>
        <v>0</v>
      </c>
      <c r="L79" s="176">
        <f>RES_hhdet_in_emih!L79/RES_summary!L$21</f>
        <v>0</v>
      </c>
      <c r="M79" s="176">
        <f>RES_hhdet_in_emih!M79/RES_summary!M$21</f>
        <v>0</v>
      </c>
      <c r="N79" s="176">
        <f>RES_hhdet_in_emih!N79/RES_summary!N$21</f>
        <v>0</v>
      </c>
      <c r="O79" s="176">
        <f>RES_hhdet_in_emih!O79/RES_summary!O$21</f>
        <v>0</v>
      </c>
      <c r="P79" s="176">
        <f>RES_hhdet_in_emih!P79/RES_summary!P$21</f>
        <v>0</v>
      </c>
      <c r="Q79" s="176">
        <f>RES_hhdet_in_emih!Q79/RES_summary!Q$21</f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84">
        <f>RES_hhdet_in_emih!C81/RES_summary!C$21</f>
        <v>0</v>
      </c>
      <c r="D81" s="184">
        <f>RES_hhdet_in_emih!D81/RES_summary!D$21</f>
        <v>0</v>
      </c>
      <c r="E81" s="184">
        <f>RES_hhdet_in_emih!E81/RES_summary!E$21</f>
        <v>0</v>
      </c>
      <c r="F81" s="184">
        <f>RES_hhdet_in_emih!F81/RES_summary!F$21</f>
        <v>0</v>
      </c>
      <c r="G81" s="184">
        <f>RES_hhdet_in_emih!G81/RES_summary!G$21</f>
        <v>0</v>
      </c>
      <c r="H81" s="184">
        <f>RES_hhdet_in_emih!H81/RES_summary!H$21</f>
        <v>0</v>
      </c>
      <c r="I81" s="184">
        <f>RES_hhdet_in_emih!I81/RES_summary!I$21</f>
        <v>0</v>
      </c>
      <c r="J81" s="184">
        <f>RES_hhdet_in_emih!J81/RES_summary!J$21</f>
        <v>0</v>
      </c>
      <c r="K81" s="184">
        <f>RES_hhdet_in_emih!K81/RES_summary!K$21</f>
        <v>0</v>
      </c>
      <c r="L81" s="184">
        <f>RES_hhdet_in_emih!L81/RES_summary!L$21</f>
        <v>0</v>
      </c>
      <c r="M81" s="184">
        <f>RES_hhdet_in_emih!M81/RES_summary!M$21</f>
        <v>0</v>
      </c>
      <c r="N81" s="184">
        <f>RES_hhdet_in_emih!N81/RES_summary!N$21</f>
        <v>0</v>
      </c>
      <c r="O81" s="184">
        <f>RES_hhdet_in_emih!O81/RES_summary!O$21</f>
        <v>0</v>
      </c>
      <c r="P81" s="184">
        <f>RES_hhdet_in_emih!P81/RES_summary!P$21</f>
        <v>0</v>
      </c>
      <c r="Q81" s="184">
        <f>RES_hhdet_in_emih!Q81/RES_summary!Q$21</f>
        <v>0</v>
      </c>
    </row>
    <row r="82" spans="1:17" ht="12.95" customHeight="1" x14ac:dyDescent="0.25">
      <c r="A82" s="158" t="s">
        <v>65</v>
      </c>
      <c r="B82" s="157"/>
      <c r="C82" s="178">
        <f>RES_hhdet_in_emih!C82/RES_summary!C$21</f>
        <v>0</v>
      </c>
      <c r="D82" s="178">
        <f>RES_hhdet_in_emih!D82/RES_summary!D$21</f>
        <v>0</v>
      </c>
      <c r="E82" s="178">
        <f>RES_hhdet_in_emih!E82/RES_summary!E$21</f>
        <v>0</v>
      </c>
      <c r="F82" s="178">
        <f>RES_hhdet_in_emih!F82/RES_summary!F$21</f>
        <v>0</v>
      </c>
      <c r="G82" s="178">
        <f>RES_hhdet_in_emih!G82/RES_summary!G$21</f>
        <v>0</v>
      </c>
      <c r="H82" s="178">
        <f>RES_hhdet_in_emih!H82/RES_summary!H$21</f>
        <v>0</v>
      </c>
      <c r="I82" s="178">
        <f>RES_hhdet_in_emih!I82/RES_summary!I$21</f>
        <v>0</v>
      </c>
      <c r="J82" s="178">
        <f>RES_hhdet_in_emih!J82/RES_summary!J$21</f>
        <v>0</v>
      </c>
      <c r="K82" s="178">
        <f>RES_hhdet_in_emih!K82/RES_summary!K$21</f>
        <v>0</v>
      </c>
      <c r="L82" s="178">
        <f>RES_hhdet_in_emih!L82/RES_summary!L$21</f>
        <v>0</v>
      </c>
      <c r="M82" s="178">
        <f>RES_hhdet_in_emih!M82/RES_summary!M$21</f>
        <v>0</v>
      </c>
      <c r="N82" s="178">
        <f>RES_hhdet_in_emih!N82/RES_summary!N$21</f>
        <v>0</v>
      </c>
      <c r="O82" s="178">
        <f>RES_hhdet_in_emih!O82/RES_summary!O$21</f>
        <v>0</v>
      </c>
      <c r="P82" s="178">
        <f>RES_hhdet_in_emih!P82/RES_summary!P$21</f>
        <v>0</v>
      </c>
      <c r="Q82" s="178">
        <f>RES_hhdet_in_emih!Q82/RES_summary!Q$21</f>
        <v>0</v>
      </c>
    </row>
    <row r="83" spans="1:17" ht="12" customHeight="1" x14ac:dyDescent="0.25">
      <c r="A83" s="23" t="s">
        <v>157</v>
      </c>
      <c r="B83" s="156"/>
      <c r="C83" s="177">
        <f>RES_hhdet_in_emih!C83/RES_summary!C$21</f>
        <v>0</v>
      </c>
      <c r="D83" s="177">
        <f>RES_hhdet_in_emih!D83/RES_summary!D$21</f>
        <v>0</v>
      </c>
      <c r="E83" s="177">
        <f>RES_hhdet_in_emih!E83/RES_summary!E$21</f>
        <v>0</v>
      </c>
      <c r="F83" s="177">
        <f>RES_hhdet_in_emih!F83/RES_summary!F$21</f>
        <v>0</v>
      </c>
      <c r="G83" s="177">
        <f>RES_hhdet_in_emih!G83/RES_summary!G$21</f>
        <v>0</v>
      </c>
      <c r="H83" s="177">
        <f>RES_hhdet_in_emih!H83/RES_summary!H$21</f>
        <v>0</v>
      </c>
      <c r="I83" s="177">
        <f>RES_hhdet_in_emih!I83/RES_summary!I$21</f>
        <v>0</v>
      </c>
      <c r="J83" s="177">
        <f>RES_hhdet_in_emih!J83/RES_summary!J$21</f>
        <v>0</v>
      </c>
      <c r="K83" s="177">
        <f>RES_hhdet_in_emih!K83/RES_summary!K$21</f>
        <v>0</v>
      </c>
      <c r="L83" s="177">
        <f>RES_hhdet_in_emih!L83/RES_summary!L$21</f>
        <v>0</v>
      </c>
      <c r="M83" s="177">
        <f>RES_hhdet_in_emih!M83/RES_summary!M$21</f>
        <v>0</v>
      </c>
      <c r="N83" s="177">
        <f>RES_hhdet_in_emih!N83/RES_summary!N$21</f>
        <v>0</v>
      </c>
      <c r="O83" s="177">
        <f>RES_hhdet_in_emih!O83/RES_summary!O$21</f>
        <v>0</v>
      </c>
      <c r="P83" s="177">
        <f>RES_hhdet_in_emih!P83/RES_summary!P$21</f>
        <v>0</v>
      </c>
      <c r="Q83" s="177">
        <f>RES_hhdet_in_emih!Q83/RES_summary!Q$21</f>
        <v>0</v>
      </c>
    </row>
    <row r="84" spans="1:17" ht="12" customHeight="1" x14ac:dyDescent="0.25">
      <c r="A84" s="23" t="s">
        <v>60</v>
      </c>
      <c r="B84" s="156"/>
      <c r="C84" s="177">
        <f>RES_hhdet_in_emih!C84/RES_summary!C$21</f>
        <v>0</v>
      </c>
      <c r="D84" s="177">
        <f>RES_hhdet_in_emih!D84/RES_summary!D$21</f>
        <v>0</v>
      </c>
      <c r="E84" s="177">
        <f>RES_hhdet_in_emih!E84/RES_summary!E$21</f>
        <v>0</v>
      </c>
      <c r="F84" s="177">
        <f>RES_hhdet_in_emih!F84/RES_summary!F$21</f>
        <v>0</v>
      </c>
      <c r="G84" s="177">
        <f>RES_hhdet_in_emih!G84/RES_summary!G$21</f>
        <v>0</v>
      </c>
      <c r="H84" s="177">
        <f>RES_hhdet_in_emih!H84/RES_summary!H$21</f>
        <v>0</v>
      </c>
      <c r="I84" s="177">
        <f>RES_hhdet_in_emih!I84/RES_summary!I$21</f>
        <v>0</v>
      </c>
      <c r="J84" s="177">
        <f>RES_hhdet_in_emih!J84/RES_summary!J$21</f>
        <v>0</v>
      </c>
      <c r="K84" s="177">
        <f>RES_hhdet_in_emih!K84/RES_summary!K$21</f>
        <v>0</v>
      </c>
      <c r="L84" s="177">
        <f>RES_hhdet_in_emih!L84/RES_summary!L$21</f>
        <v>0</v>
      </c>
      <c r="M84" s="177">
        <f>RES_hhdet_in_emih!M84/RES_summary!M$21</f>
        <v>0</v>
      </c>
      <c r="N84" s="177">
        <f>RES_hhdet_in_emih!N84/RES_summary!N$21</f>
        <v>0</v>
      </c>
      <c r="O84" s="177">
        <f>RES_hhdet_in_emih!O84/RES_summary!O$21</f>
        <v>0</v>
      </c>
      <c r="P84" s="177">
        <f>RES_hhdet_in_emih!P84/RES_summary!P$21</f>
        <v>0</v>
      </c>
      <c r="Q84" s="177">
        <f>RES_hhdet_in_emih!Q84/RES_summary!Q$21</f>
        <v>0</v>
      </c>
    </row>
    <row r="85" spans="1:17" ht="12.95" customHeight="1" x14ac:dyDescent="0.25">
      <c r="A85" s="158" t="s">
        <v>112</v>
      </c>
      <c r="B85" s="157"/>
      <c r="C85" s="178">
        <f>RES_hhdet_in_emih!C85/RES_summary!C$21</f>
        <v>0</v>
      </c>
      <c r="D85" s="178">
        <f>RES_hhdet_in_emih!D85/RES_summary!D$21</f>
        <v>0</v>
      </c>
      <c r="E85" s="178">
        <f>RES_hhdet_in_emih!E85/RES_summary!E$21</f>
        <v>0</v>
      </c>
      <c r="F85" s="178">
        <f>RES_hhdet_in_emih!F85/RES_summary!F$21</f>
        <v>0</v>
      </c>
      <c r="G85" s="178">
        <f>RES_hhdet_in_emih!G85/RES_summary!G$21</f>
        <v>0</v>
      </c>
      <c r="H85" s="178">
        <f>RES_hhdet_in_emih!H85/RES_summary!H$21</f>
        <v>0</v>
      </c>
      <c r="I85" s="178">
        <f>RES_hhdet_in_emih!I85/RES_summary!I$21</f>
        <v>0</v>
      </c>
      <c r="J85" s="178">
        <f>RES_hhdet_in_emih!J85/RES_summary!J$21</f>
        <v>0</v>
      </c>
      <c r="K85" s="178">
        <f>RES_hhdet_in_emih!K85/RES_summary!K$21</f>
        <v>0</v>
      </c>
      <c r="L85" s="178">
        <f>RES_hhdet_in_emih!L85/RES_summary!L$21</f>
        <v>0</v>
      </c>
      <c r="M85" s="178">
        <f>RES_hhdet_in_emih!M85/RES_summary!M$21</f>
        <v>0</v>
      </c>
      <c r="N85" s="178">
        <f>RES_hhdet_in_emih!N85/RES_summary!N$21</f>
        <v>0</v>
      </c>
      <c r="O85" s="178">
        <f>RES_hhdet_in_emih!O85/RES_summary!O$21</f>
        <v>0</v>
      </c>
      <c r="P85" s="178">
        <f>RES_hhdet_in_emih!P85/RES_summary!P$21</f>
        <v>0</v>
      </c>
      <c r="Q85" s="178">
        <f>RES_hhdet_in_emih!Q85/RES_summary!Q$21</f>
        <v>0</v>
      </c>
    </row>
    <row r="86" spans="1:17" ht="12" customHeight="1" x14ac:dyDescent="0.25">
      <c r="A86" s="23" t="s">
        <v>60</v>
      </c>
      <c r="B86" s="156"/>
      <c r="C86" s="177">
        <f>RES_hhdet_in_emih!C86/RES_summary!C$21</f>
        <v>0</v>
      </c>
      <c r="D86" s="177">
        <f>RES_hhdet_in_emih!D86/RES_summary!D$21</f>
        <v>0</v>
      </c>
      <c r="E86" s="177">
        <f>RES_hhdet_in_emih!E86/RES_summary!E$21</f>
        <v>0</v>
      </c>
      <c r="F86" s="177">
        <f>RES_hhdet_in_emih!F86/RES_summary!F$21</f>
        <v>0</v>
      </c>
      <c r="G86" s="177">
        <f>RES_hhdet_in_emih!G86/RES_summary!G$21</f>
        <v>0</v>
      </c>
      <c r="H86" s="177">
        <f>RES_hhdet_in_emih!H86/RES_summary!H$21</f>
        <v>0</v>
      </c>
      <c r="I86" s="177">
        <f>RES_hhdet_in_emih!I86/RES_summary!I$21</f>
        <v>0</v>
      </c>
      <c r="J86" s="177">
        <f>RES_hhdet_in_emih!J86/RES_summary!J$21</f>
        <v>0</v>
      </c>
      <c r="K86" s="177">
        <f>RES_hhdet_in_emih!K86/RES_summary!K$21</f>
        <v>0</v>
      </c>
      <c r="L86" s="177">
        <f>RES_hhdet_in_emih!L86/RES_summary!L$21</f>
        <v>0</v>
      </c>
      <c r="M86" s="177">
        <f>RES_hhdet_in_emih!M86/RES_summary!M$21</f>
        <v>0</v>
      </c>
      <c r="N86" s="177">
        <f>RES_hhdet_in_emih!N86/RES_summary!N$21</f>
        <v>0</v>
      </c>
      <c r="O86" s="177">
        <f>RES_hhdet_in_emih!O86/RES_summary!O$21</f>
        <v>0</v>
      </c>
      <c r="P86" s="177">
        <f>RES_hhdet_in_emih!P86/RES_summary!P$21</f>
        <v>0</v>
      </c>
      <c r="Q86" s="177">
        <f>RES_hhdet_in_emih!Q86/RES_summary!Q$21</f>
        <v>0</v>
      </c>
    </row>
    <row r="87" spans="1:17" ht="12" customHeight="1" x14ac:dyDescent="0.25">
      <c r="A87" s="158" t="s">
        <v>63</v>
      </c>
      <c r="B87" s="157"/>
      <c r="C87" s="178">
        <f>RES_hhdet_in_emih!C87/RES_summary!C$21</f>
        <v>0</v>
      </c>
      <c r="D87" s="178">
        <f>RES_hhdet_in_emih!D87/RES_summary!D$21</f>
        <v>0</v>
      </c>
      <c r="E87" s="178">
        <f>RES_hhdet_in_emih!E87/RES_summary!E$21</f>
        <v>0</v>
      </c>
      <c r="F87" s="178">
        <f>RES_hhdet_in_emih!F87/RES_summary!F$21</f>
        <v>0</v>
      </c>
      <c r="G87" s="178">
        <f>RES_hhdet_in_emih!G87/RES_summary!G$21</f>
        <v>0</v>
      </c>
      <c r="H87" s="178">
        <f>RES_hhdet_in_emih!H87/RES_summary!H$21</f>
        <v>0</v>
      </c>
      <c r="I87" s="178">
        <f>RES_hhdet_in_emih!I87/RES_summary!I$21</f>
        <v>0</v>
      </c>
      <c r="J87" s="178">
        <f>RES_hhdet_in_emih!J87/RES_summary!J$21</f>
        <v>0</v>
      </c>
      <c r="K87" s="178">
        <f>RES_hhdet_in_emih!K87/RES_summary!K$21</f>
        <v>0</v>
      </c>
      <c r="L87" s="178">
        <f>RES_hhdet_in_emih!L87/RES_summary!L$21</f>
        <v>0</v>
      </c>
      <c r="M87" s="178">
        <f>RES_hhdet_in_emih!M87/RES_summary!M$21</f>
        <v>0</v>
      </c>
      <c r="N87" s="178">
        <f>RES_hhdet_in_emih!N87/RES_summary!N$21</f>
        <v>0</v>
      </c>
      <c r="O87" s="178">
        <f>RES_hhdet_in_emih!O87/RES_summary!O$21</f>
        <v>0</v>
      </c>
      <c r="P87" s="178">
        <f>RES_hhdet_in_emih!P87/RES_summary!P$21</f>
        <v>0</v>
      </c>
      <c r="Q87" s="178">
        <f>RES_hhdet_in_emih!Q87/RES_summary!Q$21</f>
        <v>0</v>
      </c>
    </row>
    <row r="88" spans="1:17" ht="12" customHeight="1" x14ac:dyDescent="0.25">
      <c r="A88" s="167" t="s">
        <v>156</v>
      </c>
      <c r="B88" s="132"/>
      <c r="C88" s="183">
        <f>RES_hhdet_in_emih!C88/RES_summary!C$21</f>
        <v>0</v>
      </c>
      <c r="D88" s="183">
        <f>RES_hhdet_in_emih!D88/RES_summary!D$21</f>
        <v>0</v>
      </c>
      <c r="E88" s="183">
        <f>RES_hhdet_in_emih!E88/RES_summary!E$21</f>
        <v>0</v>
      </c>
      <c r="F88" s="183">
        <f>RES_hhdet_in_emih!F88/RES_summary!F$21</f>
        <v>0</v>
      </c>
      <c r="G88" s="183">
        <f>RES_hhdet_in_emih!G88/RES_summary!G$21</f>
        <v>0</v>
      </c>
      <c r="H88" s="183">
        <f>RES_hhdet_in_emih!H88/RES_summary!H$21</f>
        <v>0</v>
      </c>
      <c r="I88" s="183">
        <f>RES_hhdet_in_emih!I88/RES_summary!I$21</f>
        <v>0</v>
      </c>
      <c r="J88" s="183">
        <f>RES_hhdet_in_emih!J88/RES_summary!J$21</f>
        <v>0</v>
      </c>
      <c r="K88" s="183">
        <f>RES_hhdet_in_emih!K88/RES_summary!K$21</f>
        <v>0</v>
      </c>
      <c r="L88" s="183">
        <f>RES_hhdet_in_emih!L88/RES_summary!L$21</f>
        <v>0</v>
      </c>
      <c r="M88" s="183">
        <f>RES_hhdet_in_emih!M88/RES_summary!M$21</f>
        <v>0</v>
      </c>
      <c r="N88" s="183">
        <f>RES_hhdet_in_emih!N88/RES_summary!N$21</f>
        <v>0</v>
      </c>
      <c r="O88" s="183">
        <f>RES_hhdet_in_emih!O88/RES_summary!O$21</f>
        <v>0</v>
      </c>
      <c r="P88" s="183">
        <f>RES_hhdet_in_emih!P88/RES_summary!P$21</f>
        <v>0</v>
      </c>
      <c r="Q88" s="183">
        <f>RES_hhdet_in_emih!Q88/RES_summary!Q$21</f>
        <v>0</v>
      </c>
    </row>
    <row r="89" spans="1:17" ht="12" customHeight="1" x14ac:dyDescent="0.25">
      <c r="A89" s="167" t="s">
        <v>155</v>
      </c>
      <c r="B89" s="132"/>
      <c r="C89" s="183">
        <f>RES_hhdet_in_emih!C89/RES_summary!C$21</f>
        <v>0</v>
      </c>
      <c r="D89" s="183">
        <f>RES_hhdet_in_emih!D89/RES_summary!D$21</f>
        <v>0</v>
      </c>
      <c r="E89" s="183">
        <f>RES_hhdet_in_emih!E89/RES_summary!E$21</f>
        <v>0</v>
      </c>
      <c r="F89" s="183">
        <f>RES_hhdet_in_emih!F89/RES_summary!F$21</f>
        <v>0</v>
      </c>
      <c r="G89" s="183">
        <f>RES_hhdet_in_emih!G89/RES_summary!G$21</f>
        <v>0</v>
      </c>
      <c r="H89" s="183">
        <f>RES_hhdet_in_emih!H89/RES_summary!H$21</f>
        <v>0</v>
      </c>
      <c r="I89" s="183">
        <f>RES_hhdet_in_emih!I89/RES_summary!I$21</f>
        <v>0</v>
      </c>
      <c r="J89" s="183">
        <f>RES_hhdet_in_emih!J89/RES_summary!J$21</f>
        <v>0</v>
      </c>
      <c r="K89" s="183">
        <f>RES_hhdet_in_emih!K89/RES_summary!K$21</f>
        <v>0</v>
      </c>
      <c r="L89" s="183">
        <f>RES_hhdet_in_emih!L89/RES_summary!L$21</f>
        <v>0</v>
      </c>
      <c r="M89" s="183">
        <f>RES_hhdet_in_emih!M89/RES_summary!M$21</f>
        <v>0</v>
      </c>
      <c r="N89" s="183">
        <f>RES_hhdet_in_emih!N89/RES_summary!N$21</f>
        <v>0</v>
      </c>
      <c r="O89" s="183">
        <f>RES_hhdet_in_emih!O89/RES_summary!O$21</f>
        <v>0</v>
      </c>
      <c r="P89" s="183">
        <f>RES_hhdet_in_emih!P89/RES_summary!P$21</f>
        <v>0</v>
      </c>
      <c r="Q89" s="183">
        <f>RES_hhdet_in_emih!Q89/RES_summary!Q$21</f>
        <v>0</v>
      </c>
    </row>
    <row r="90" spans="1:17" ht="12" customHeight="1" x14ac:dyDescent="0.25">
      <c r="A90" s="166" t="s">
        <v>55</v>
      </c>
      <c r="B90" s="165"/>
      <c r="C90" s="182">
        <f>RES_hhdet_in_emih!C90/RES_summary!C$21</f>
        <v>0</v>
      </c>
      <c r="D90" s="182">
        <f>RES_hhdet_in_emih!D90/RES_summary!D$21</f>
        <v>0</v>
      </c>
      <c r="E90" s="182">
        <f>RES_hhdet_in_emih!E90/RES_summary!E$21</f>
        <v>0</v>
      </c>
      <c r="F90" s="182">
        <f>RES_hhdet_in_emih!F90/RES_summary!F$21</f>
        <v>0</v>
      </c>
      <c r="G90" s="182">
        <f>RES_hhdet_in_emih!G90/RES_summary!G$21</f>
        <v>0</v>
      </c>
      <c r="H90" s="182">
        <f>RES_hhdet_in_emih!H90/RES_summary!H$21</f>
        <v>0</v>
      </c>
      <c r="I90" s="182">
        <f>RES_hhdet_in_emih!I90/RES_summary!I$21</f>
        <v>0</v>
      </c>
      <c r="J90" s="182">
        <f>RES_hhdet_in_emih!J90/RES_summary!J$21</f>
        <v>0</v>
      </c>
      <c r="K90" s="182">
        <f>RES_hhdet_in_emih!K90/RES_summary!K$21</f>
        <v>0</v>
      </c>
      <c r="L90" s="182">
        <f>RES_hhdet_in_emih!L90/RES_summary!L$21</f>
        <v>0</v>
      </c>
      <c r="M90" s="182">
        <f>RES_hhdet_in_emih!M90/RES_summary!M$21</f>
        <v>0</v>
      </c>
      <c r="N90" s="182">
        <f>RES_hhdet_in_emih!N90/RES_summary!N$21</f>
        <v>0</v>
      </c>
      <c r="O90" s="182">
        <f>RES_hhdet_in_emih!O90/RES_summary!O$21</f>
        <v>0</v>
      </c>
      <c r="P90" s="182">
        <f>RES_hhdet_in_emih!P90/RES_summary!P$21</f>
        <v>0</v>
      </c>
      <c r="Q90" s="182">
        <f>RES_hhdet_in_emih!Q90/RES_summary!Q$21</f>
        <v>0</v>
      </c>
    </row>
    <row r="91" spans="1:17" ht="12" customHeight="1" x14ac:dyDescent="0.25">
      <c r="A91" s="147" t="s">
        <v>59</v>
      </c>
      <c r="B91" s="164"/>
      <c r="C91" s="181">
        <f>RES_hhdet_in_emih!C91/RES_summary!C$21</f>
        <v>0</v>
      </c>
      <c r="D91" s="181">
        <f>RES_hhdet_in_emih!D91/RES_summary!D$21</f>
        <v>0</v>
      </c>
      <c r="E91" s="181">
        <f>RES_hhdet_in_emih!E91/RES_summary!E$21</f>
        <v>0</v>
      </c>
      <c r="F91" s="181">
        <f>RES_hhdet_in_emih!F91/RES_summary!F$21</f>
        <v>0</v>
      </c>
      <c r="G91" s="181">
        <f>RES_hhdet_in_emih!G91/RES_summary!G$21</f>
        <v>0</v>
      </c>
      <c r="H91" s="181">
        <f>RES_hhdet_in_emih!H91/RES_summary!H$21</f>
        <v>0</v>
      </c>
      <c r="I91" s="181">
        <f>RES_hhdet_in_emih!I91/RES_summary!I$21</f>
        <v>0</v>
      </c>
      <c r="J91" s="181">
        <f>RES_hhdet_in_emih!J91/RES_summary!J$21</f>
        <v>0</v>
      </c>
      <c r="K91" s="181">
        <f>RES_hhdet_in_emih!K91/RES_summary!K$21</f>
        <v>0</v>
      </c>
      <c r="L91" s="181">
        <f>RES_hhdet_in_emih!L91/RES_summary!L$21</f>
        <v>0</v>
      </c>
      <c r="M91" s="181">
        <f>RES_hhdet_in_emih!M91/RES_summary!M$21</f>
        <v>0</v>
      </c>
      <c r="N91" s="181">
        <f>RES_hhdet_in_emih!N91/RES_summary!N$21</f>
        <v>0</v>
      </c>
      <c r="O91" s="181">
        <f>RES_hhdet_in_emih!O91/RES_summary!O$21</f>
        <v>0</v>
      </c>
      <c r="P91" s="181">
        <f>RES_hhdet_in_emih!P91/RES_summary!P$21</f>
        <v>0</v>
      </c>
      <c r="Q91" s="181">
        <f>RES_hhdet_in_emih!Q91/RES_summary!Q$21</f>
        <v>0</v>
      </c>
    </row>
    <row r="92" spans="1:17" ht="12" customHeight="1" x14ac:dyDescent="0.25">
      <c r="A92" s="163" t="s">
        <v>144</v>
      </c>
      <c r="B92" s="162"/>
      <c r="C92" s="180">
        <f>RES_hhdet_in_emih!C92/RES_summary!C$21</f>
        <v>0</v>
      </c>
      <c r="D92" s="180">
        <f>RES_hhdet_in_emih!D92/RES_summary!D$21</f>
        <v>0</v>
      </c>
      <c r="E92" s="180">
        <f>RES_hhdet_in_emih!E92/RES_summary!E$21</f>
        <v>0</v>
      </c>
      <c r="F92" s="180">
        <f>RES_hhdet_in_emih!F92/RES_summary!F$21</f>
        <v>0</v>
      </c>
      <c r="G92" s="180">
        <f>RES_hhdet_in_emih!G92/RES_summary!G$21</f>
        <v>0</v>
      </c>
      <c r="H92" s="180">
        <f>RES_hhdet_in_emih!H92/RES_summary!H$21</f>
        <v>0</v>
      </c>
      <c r="I92" s="180">
        <f>RES_hhdet_in_emih!I92/RES_summary!I$21</f>
        <v>0</v>
      </c>
      <c r="J92" s="180">
        <f>RES_hhdet_in_emih!J92/RES_summary!J$21</f>
        <v>0</v>
      </c>
      <c r="K92" s="180">
        <f>RES_hhdet_in_emih!K92/RES_summary!K$21</f>
        <v>0</v>
      </c>
      <c r="L92" s="180">
        <f>RES_hhdet_in_emih!L92/RES_summary!L$21</f>
        <v>0</v>
      </c>
      <c r="M92" s="180">
        <f>RES_hhdet_in_emih!M92/RES_summary!M$21</f>
        <v>0</v>
      </c>
      <c r="N92" s="180">
        <f>RES_hhdet_in_emih!N92/RES_summary!N$21</f>
        <v>0</v>
      </c>
      <c r="O92" s="180">
        <f>RES_hhdet_in_emih!O92/RES_summary!O$21</f>
        <v>0</v>
      </c>
      <c r="P92" s="180">
        <f>RES_hhdet_in_emih!P92/RES_summary!P$21</f>
        <v>0</v>
      </c>
      <c r="Q92" s="180">
        <f>RES_hhdet_in_emih!Q92/RES_summary!Q$21</f>
        <v>0</v>
      </c>
    </row>
    <row r="93" spans="1:17" ht="12" customHeight="1" x14ac:dyDescent="0.25">
      <c r="A93" s="161" t="s">
        <v>143</v>
      </c>
      <c r="B93" s="160"/>
      <c r="C93" s="179">
        <f>RES_hhdet_in_emih!C93/RES_summary!C$21</f>
        <v>0</v>
      </c>
      <c r="D93" s="179">
        <f>RES_hhdet_in_emih!D93/RES_summary!D$21</f>
        <v>0</v>
      </c>
      <c r="E93" s="179">
        <f>RES_hhdet_in_emih!E93/RES_summary!E$21</f>
        <v>0</v>
      </c>
      <c r="F93" s="179">
        <f>RES_hhdet_in_emih!F93/RES_summary!F$21</f>
        <v>0</v>
      </c>
      <c r="G93" s="179">
        <f>RES_hhdet_in_emih!G93/RES_summary!G$21</f>
        <v>0</v>
      </c>
      <c r="H93" s="179">
        <f>RES_hhdet_in_emih!H93/RES_summary!H$21</f>
        <v>0</v>
      </c>
      <c r="I93" s="179">
        <f>RES_hhdet_in_emih!I93/RES_summary!I$21</f>
        <v>0</v>
      </c>
      <c r="J93" s="179">
        <f>RES_hhdet_in_emih!J93/RES_summary!J$21</f>
        <v>0</v>
      </c>
      <c r="K93" s="179">
        <f>RES_hhdet_in_emih!K93/RES_summary!K$21</f>
        <v>0</v>
      </c>
      <c r="L93" s="179">
        <f>RES_hhdet_in_emih!L93/RES_summary!L$21</f>
        <v>0</v>
      </c>
      <c r="M93" s="179">
        <f>RES_hhdet_in_emih!M93/RES_summary!M$21</f>
        <v>0</v>
      </c>
      <c r="N93" s="179">
        <f>RES_hhdet_in_emih!N93/RES_summary!N$21</f>
        <v>0</v>
      </c>
      <c r="O93" s="179">
        <f>RES_hhdet_in_emih!O93/RES_summary!O$21</f>
        <v>0</v>
      </c>
      <c r="P93" s="179">
        <f>RES_hhdet_in_emih!P93/RES_summary!P$21</f>
        <v>0</v>
      </c>
      <c r="Q93" s="179">
        <f>RES_hhdet_in_emih!Q93/RES_summary!Q$21</f>
        <v>0</v>
      </c>
    </row>
    <row r="94" spans="1:17" ht="12" customHeight="1" x14ac:dyDescent="0.25">
      <c r="A94" s="148" t="s">
        <v>57</v>
      </c>
      <c r="B94" s="156"/>
      <c r="C94" s="177">
        <f>RES_hhdet_in_emih!C94/RES_summary!C$21</f>
        <v>0</v>
      </c>
      <c r="D94" s="177">
        <f>RES_hhdet_in_emih!D94/RES_summary!D$21</f>
        <v>0</v>
      </c>
      <c r="E94" s="177">
        <f>RES_hhdet_in_emih!E94/RES_summary!E$21</f>
        <v>0</v>
      </c>
      <c r="F94" s="177">
        <f>RES_hhdet_in_emih!F94/RES_summary!F$21</f>
        <v>0</v>
      </c>
      <c r="G94" s="177">
        <f>RES_hhdet_in_emih!G94/RES_summary!G$21</f>
        <v>0</v>
      </c>
      <c r="H94" s="177">
        <f>RES_hhdet_in_emih!H94/RES_summary!H$21</f>
        <v>0</v>
      </c>
      <c r="I94" s="177">
        <f>RES_hhdet_in_emih!I94/RES_summary!I$21</f>
        <v>0</v>
      </c>
      <c r="J94" s="177">
        <f>RES_hhdet_in_emih!J94/RES_summary!J$21</f>
        <v>0</v>
      </c>
      <c r="K94" s="177">
        <f>RES_hhdet_in_emih!K94/RES_summary!K$21</f>
        <v>0</v>
      </c>
      <c r="L94" s="177">
        <f>RES_hhdet_in_emih!L94/RES_summary!L$21</f>
        <v>0</v>
      </c>
      <c r="M94" s="177">
        <f>RES_hhdet_in_emih!M94/RES_summary!M$21</f>
        <v>0</v>
      </c>
      <c r="N94" s="177">
        <f>RES_hhdet_in_emih!N94/RES_summary!N$21</f>
        <v>0</v>
      </c>
      <c r="O94" s="177">
        <f>RES_hhdet_in_emih!O94/RES_summary!O$21</f>
        <v>0</v>
      </c>
      <c r="P94" s="177">
        <f>RES_hhdet_in_emih!P94/RES_summary!P$21</f>
        <v>0</v>
      </c>
      <c r="Q94" s="177">
        <f>RES_hhdet_in_emih!Q94/RES_summary!Q$21</f>
        <v>0</v>
      </c>
    </row>
    <row r="95" spans="1:17" ht="12" customHeight="1" x14ac:dyDescent="0.25">
      <c r="A95" s="148" t="s">
        <v>59</v>
      </c>
      <c r="B95" s="156"/>
      <c r="C95" s="177">
        <f>RES_hhdet_in_emih!C95/RES_summary!C$21</f>
        <v>0</v>
      </c>
      <c r="D95" s="177">
        <f>RES_hhdet_in_emih!D95/RES_summary!D$21</f>
        <v>0</v>
      </c>
      <c r="E95" s="177">
        <f>RES_hhdet_in_emih!E95/RES_summary!E$21</f>
        <v>0</v>
      </c>
      <c r="F95" s="177">
        <f>RES_hhdet_in_emih!F95/RES_summary!F$21</f>
        <v>0</v>
      </c>
      <c r="G95" s="177">
        <f>RES_hhdet_in_emih!G95/RES_summary!G$21</f>
        <v>0</v>
      </c>
      <c r="H95" s="177">
        <f>RES_hhdet_in_emih!H95/RES_summary!H$21</f>
        <v>0</v>
      </c>
      <c r="I95" s="177">
        <f>RES_hhdet_in_emih!I95/RES_summary!I$21</f>
        <v>0</v>
      </c>
      <c r="J95" s="177">
        <f>RES_hhdet_in_emih!J95/RES_summary!J$21</f>
        <v>0</v>
      </c>
      <c r="K95" s="177">
        <f>RES_hhdet_in_emih!K95/RES_summary!K$21</f>
        <v>0</v>
      </c>
      <c r="L95" s="177">
        <f>RES_hhdet_in_emih!L95/RES_summary!L$21</f>
        <v>0</v>
      </c>
      <c r="M95" s="177">
        <f>RES_hhdet_in_emih!M95/RES_summary!M$21</f>
        <v>0</v>
      </c>
      <c r="N95" s="177">
        <f>RES_hhdet_in_emih!N95/RES_summary!N$21</f>
        <v>0</v>
      </c>
      <c r="O95" s="177">
        <f>RES_hhdet_in_emih!O95/RES_summary!O$21</f>
        <v>0</v>
      </c>
      <c r="P95" s="177">
        <f>RES_hhdet_in_emih!P95/RES_summary!P$21</f>
        <v>0</v>
      </c>
      <c r="Q95" s="177">
        <f>RES_hhdet_in_emih!Q95/RES_summary!Q$21</f>
        <v>0</v>
      </c>
    </row>
    <row r="96" spans="1:17" ht="12" customHeight="1" x14ac:dyDescent="0.25">
      <c r="A96" s="163" t="s">
        <v>142</v>
      </c>
      <c r="B96" s="162"/>
      <c r="C96" s="180">
        <f>RES_hhdet_in_emih!C96/RES_summary!C$21</f>
        <v>0</v>
      </c>
      <c r="D96" s="180">
        <f>RES_hhdet_in_emih!D96/RES_summary!D$21</f>
        <v>0</v>
      </c>
      <c r="E96" s="180">
        <f>RES_hhdet_in_emih!E96/RES_summary!E$21</f>
        <v>0</v>
      </c>
      <c r="F96" s="180">
        <f>RES_hhdet_in_emih!F96/RES_summary!F$21</f>
        <v>0</v>
      </c>
      <c r="G96" s="180">
        <f>RES_hhdet_in_emih!G96/RES_summary!G$21</f>
        <v>0</v>
      </c>
      <c r="H96" s="180">
        <f>RES_hhdet_in_emih!H96/RES_summary!H$21</f>
        <v>0</v>
      </c>
      <c r="I96" s="180">
        <f>RES_hhdet_in_emih!I96/RES_summary!I$21</f>
        <v>0</v>
      </c>
      <c r="J96" s="180">
        <f>RES_hhdet_in_emih!J96/RES_summary!J$21</f>
        <v>0</v>
      </c>
      <c r="K96" s="180">
        <f>RES_hhdet_in_emih!K96/RES_summary!K$21</f>
        <v>0</v>
      </c>
      <c r="L96" s="180">
        <f>RES_hhdet_in_emih!L96/RES_summary!L$21</f>
        <v>0</v>
      </c>
      <c r="M96" s="180">
        <f>RES_hhdet_in_emih!M96/RES_summary!M$21</f>
        <v>0</v>
      </c>
      <c r="N96" s="180">
        <f>RES_hhdet_in_emih!N96/RES_summary!N$21</f>
        <v>0</v>
      </c>
      <c r="O96" s="180">
        <f>RES_hhdet_in_emih!O96/RES_summary!O$21</f>
        <v>0</v>
      </c>
      <c r="P96" s="180">
        <f>RES_hhdet_in_emih!P96/RES_summary!P$21</f>
        <v>0</v>
      </c>
      <c r="Q96" s="180">
        <f>RES_hhdet_in_emih!Q96/RES_summary!Q$21</f>
        <v>0</v>
      </c>
    </row>
    <row r="97" spans="1:17" ht="12" customHeight="1" x14ac:dyDescent="0.25">
      <c r="A97" s="161" t="s">
        <v>141</v>
      </c>
      <c r="B97" s="160"/>
      <c r="C97" s="179">
        <f>RES_hhdet_in_emih!C97/RES_summary!C$21</f>
        <v>0</v>
      </c>
      <c r="D97" s="179">
        <f>RES_hhdet_in_emih!D97/RES_summary!D$21</f>
        <v>0</v>
      </c>
      <c r="E97" s="179">
        <f>RES_hhdet_in_emih!E97/RES_summary!E$21</f>
        <v>0</v>
      </c>
      <c r="F97" s="179">
        <f>RES_hhdet_in_emih!F97/RES_summary!F$21</f>
        <v>0</v>
      </c>
      <c r="G97" s="179">
        <f>RES_hhdet_in_emih!G97/RES_summary!G$21</f>
        <v>0</v>
      </c>
      <c r="H97" s="179">
        <f>RES_hhdet_in_emih!H97/RES_summary!H$21</f>
        <v>0</v>
      </c>
      <c r="I97" s="179">
        <f>RES_hhdet_in_emih!I97/RES_summary!I$21</f>
        <v>0</v>
      </c>
      <c r="J97" s="179">
        <f>RES_hhdet_in_emih!J97/RES_summary!J$21</f>
        <v>0</v>
      </c>
      <c r="K97" s="179">
        <f>RES_hhdet_in_emih!K97/RES_summary!K$21</f>
        <v>0</v>
      </c>
      <c r="L97" s="179">
        <f>RES_hhdet_in_emih!L97/RES_summary!L$21</f>
        <v>0</v>
      </c>
      <c r="M97" s="179">
        <f>RES_hhdet_in_emih!M97/RES_summary!M$21</f>
        <v>0</v>
      </c>
      <c r="N97" s="179">
        <f>RES_hhdet_in_emih!N97/RES_summary!N$21</f>
        <v>0</v>
      </c>
      <c r="O97" s="179">
        <f>RES_hhdet_in_emih!O97/RES_summary!O$21</f>
        <v>0</v>
      </c>
      <c r="P97" s="179">
        <f>RES_hhdet_in_emih!P97/RES_summary!P$21</f>
        <v>0</v>
      </c>
      <c r="Q97" s="179">
        <f>RES_hhdet_in_emih!Q97/RES_summary!Q$21</f>
        <v>0</v>
      </c>
    </row>
    <row r="98" spans="1:17" ht="12" customHeight="1" x14ac:dyDescent="0.25">
      <c r="A98" s="148" t="s">
        <v>60</v>
      </c>
      <c r="B98" s="156"/>
      <c r="C98" s="177">
        <f>RES_hhdet_in_emih!C98/RES_summary!C$21</f>
        <v>0</v>
      </c>
      <c r="D98" s="177">
        <f>RES_hhdet_in_emih!D98/RES_summary!D$21</f>
        <v>0</v>
      </c>
      <c r="E98" s="177">
        <f>RES_hhdet_in_emih!E98/RES_summary!E$21</f>
        <v>0</v>
      </c>
      <c r="F98" s="177">
        <f>RES_hhdet_in_emih!F98/RES_summary!F$21</f>
        <v>0</v>
      </c>
      <c r="G98" s="177">
        <f>RES_hhdet_in_emih!G98/RES_summary!G$21</f>
        <v>0</v>
      </c>
      <c r="H98" s="177">
        <f>RES_hhdet_in_emih!H98/RES_summary!H$21</f>
        <v>0</v>
      </c>
      <c r="I98" s="177">
        <f>RES_hhdet_in_emih!I98/RES_summary!I$21</f>
        <v>0</v>
      </c>
      <c r="J98" s="177">
        <f>RES_hhdet_in_emih!J98/RES_summary!J$21</f>
        <v>0</v>
      </c>
      <c r="K98" s="177">
        <f>RES_hhdet_in_emih!K98/RES_summary!K$21</f>
        <v>0</v>
      </c>
      <c r="L98" s="177">
        <f>RES_hhdet_in_emih!L98/RES_summary!L$21</f>
        <v>0</v>
      </c>
      <c r="M98" s="177">
        <f>RES_hhdet_in_emih!M98/RES_summary!M$21</f>
        <v>0</v>
      </c>
      <c r="N98" s="177">
        <f>RES_hhdet_in_emih!N98/RES_summary!N$21</f>
        <v>0</v>
      </c>
      <c r="O98" s="177">
        <f>RES_hhdet_in_emih!O98/RES_summary!O$21</f>
        <v>0</v>
      </c>
      <c r="P98" s="177">
        <f>RES_hhdet_in_emih!P98/RES_summary!P$21</f>
        <v>0</v>
      </c>
      <c r="Q98" s="177">
        <f>RES_hhdet_in_emih!Q98/RES_summary!Q$21</f>
        <v>0</v>
      </c>
    </row>
    <row r="99" spans="1:17" ht="12" customHeight="1" x14ac:dyDescent="0.25">
      <c r="A99" s="148" t="s">
        <v>59</v>
      </c>
      <c r="B99" s="156"/>
      <c r="C99" s="177">
        <f>RES_hhdet_in_emih!C99/RES_summary!C$21</f>
        <v>0</v>
      </c>
      <c r="D99" s="177">
        <f>RES_hhdet_in_emih!D99/RES_summary!D$21</f>
        <v>0</v>
      </c>
      <c r="E99" s="177">
        <f>RES_hhdet_in_emih!E99/RES_summary!E$21</f>
        <v>0</v>
      </c>
      <c r="F99" s="177">
        <f>RES_hhdet_in_emih!F99/RES_summary!F$21</f>
        <v>0</v>
      </c>
      <c r="G99" s="177">
        <f>RES_hhdet_in_emih!G99/RES_summary!G$21</f>
        <v>0</v>
      </c>
      <c r="H99" s="177">
        <f>RES_hhdet_in_emih!H99/RES_summary!H$21</f>
        <v>0</v>
      </c>
      <c r="I99" s="177">
        <f>RES_hhdet_in_emih!I99/RES_summary!I$21</f>
        <v>0</v>
      </c>
      <c r="J99" s="177">
        <f>RES_hhdet_in_emih!J99/RES_summary!J$21</f>
        <v>0</v>
      </c>
      <c r="K99" s="177">
        <f>RES_hhdet_in_emih!K99/RES_summary!K$21</f>
        <v>0</v>
      </c>
      <c r="L99" s="177">
        <f>RES_hhdet_in_emih!L99/RES_summary!L$21</f>
        <v>0</v>
      </c>
      <c r="M99" s="177">
        <f>RES_hhdet_in_emih!M99/RES_summary!M$21</f>
        <v>0</v>
      </c>
      <c r="N99" s="177">
        <f>RES_hhdet_in_emih!N99/RES_summary!N$21</f>
        <v>0</v>
      </c>
      <c r="O99" s="177">
        <f>RES_hhdet_in_emih!O99/RES_summary!O$21</f>
        <v>0</v>
      </c>
      <c r="P99" s="177">
        <f>RES_hhdet_in_emih!P99/RES_summary!P$21</f>
        <v>0</v>
      </c>
      <c r="Q99" s="177">
        <f>RES_hhdet_in_emih!Q99/RES_summary!Q$21</f>
        <v>0</v>
      </c>
    </row>
    <row r="100" spans="1:17" ht="12" customHeight="1" x14ac:dyDescent="0.25">
      <c r="A100" s="158" t="s">
        <v>62</v>
      </c>
      <c r="B100" s="157"/>
      <c r="C100" s="178">
        <f>RES_hhdet_in_emih!C100/RES_summary!C$21</f>
        <v>0</v>
      </c>
      <c r="D100" s="178">
        <f>RES_hhdet_in_emih!D100/RES_summary!D$21</f>
        <v>0</v>
      </c>
      <c r="E100" s="178">
        <f>RES_hhdet_in_emih!E100/RES_summary!E$21</f>
        <v>0</v>
      </c>
      <c r="F100" s="178">
        <f>RES_hhdet_in_emih!F100/RES_summary!F$21</f>
        <v>0</v>
      </c>
      <c r="G100" s="178">
        <f>RES_hhdet_in_emih!G100/RES_summary!G$21</f>
        <v>0</v>
      </c>
      <c r="H100" s="178">
        <f>RES_hhdet_in_emih!H100/RES_summary!H$21</f>
        <v>0</v>
      </c>
      <c r="I100" s="178">
        <f>RES_hhdet_in_emih!I100/RES_summary!I$21</f>
        <v>0</v>
      </c>
      <c r="J100" s="178">
        <f>RES_hhdet_in_emih!J100/RES_summary!J$21</f>
        <v>0</v>
      </c>
      <c r="K100" s="178">
        <f>RES_hhdet_in_emih!K100/RES_summary!K$21</f>
        <v>0</v>
      </c>
      <c r="L100" s="178">
        <f>RES_hhdet_in_emih!L100/RES_summary!L$21</f>
        <v>0</v>
      </c>
      <c r="M100" s="178">
        <f>RES_hhdet_in_emih!M100/RES_summary!M$21</f>
        <v>0</v>
      </c>
      <c r="N100" s="178">
        <f>RES_hhdet_in_emih!N100/RES_summary!N$21</f>
        <v>0</v>
      </c>
      <c r="O100" s="178">
        <f>RES_hhdet_in_emih!O100/RES_summary!O$21</f>
        <v>0</v>
      </c>
      <c r="P100" s="178">
        <f>RES_hhdet_in_emih!P100/RES_summary!P$21</f>
        <v>0</v>
      </c>
      <c r="Q100" s="178">
        <f>RES_hhdet_in_emih!Q100/RES_summary!Q$21</f>
        <v>0</v>
      </c>
    </row>
    <row r="101" spans="1:17" ht="12" customHeight="1" x14ac:dyDescent="0.25">
      <c r="A101" s="23" t="s">
        <v>55</v>
      </c>
      <c r="B101" s="156"/>
      <c r="C101" s="177">
        <f>RES_hhdet_in_emih!C101/RES_summary!C$21</f>
        <v>0</v>
      </c>
      <c r="D101" s="177">
        <f>RES_hhdet_in_emih!D101/RES_summary!D$21</f>
        <v>0</v>
      </c>
      <c r="E101" s="177">
        <f>RES_hhdet_in_emih!E101/RES_summary!E$21</f>
        <v>0</v>
      </c>
      <c r="F101" s="177">
        <f>RES_hhdet_in_emih!F101/RES_summary!F$21</f>
        <v>0</v>
      </c>
      <c r="G101" s="177">
        <f>RES_hhdet_in_emih!G101/RES_summary!G$21</f>
        <v>0</v>
      </c>
      <c r="H101" s="177">
        <f>RES_hhdet_in_emih!H101/RES_summary!H$21</f>
        <v>0</v>
      </c>
      <c r="I101" s="177">
        <f>RES_hhdet_in_emih!I101/RES_summary!I$21</f>
        <v>0</v>
      </c>
      <c r="J101" s="177">
        <f>RES_hhdet_in_emih!J101/RES_summary!J$21</f>
        <v>0</v>
      </c>
      <c r="K101" s="177">
        <f>RES_hhdet_in_emih!K101/RES_summary!K$21</f>
        <v>0</v>
      </c>
      <c r="L101" s="177">
        <f>RES_hhdet_in_emih!L101/RES_summary!L$21</f>
        <v>0</v>
      </c>
      <c r="M101" s="177">
        <f>RES_hhdet_in_emih!M101/RES_summary!M$21</f>
        <v>0</v>
      </c>
      <c r="N101" s="177">
        <f>RES_hhdet_in_emih!N101/RES_summary!N$21</f>
        <v>0</v>
      </c>
      <c r="O101" s="177">
        <f>RES_hhdet_in_emih!O101/RES_summary!O$21</f>
        <v>0</v>
      </c>
      <c r="P101" s="177">
        <f>RES_hhdet_in_emih!P101/RES_summary!P$21</f>
        <v>0</v>
      </c>
      <c r="Q101" s="177">
        <f>RES_hhdet_in_emih!Q101/RES_summary!Q$21</f>
        <v>0</v>
      </c>
    </row>
    <row r="102" spans="1:17" ht="12" customHeight="1" x14ac:dyDescent="0.25">
      <c r="A102" s="23" t="s">
        <v>57</v>
      </c>
      <c r="B102" s="156"/>
      <c r="C102" s="177">
        <f>RES_hhdet_in_emih!C102/RES_summary!C$21</f>
        <v>0</v>
      </c>
      <c r="D102" s="177">
        <f>RES_hhdet_in_emih!D102/RES_summary!D$21</f>
        <v>0</v>
      </c>
      <c r="E102" s="177">
        <f>RES_hhdet_in_emih!E102/RES_summary!E$21</f>
        <v>0</v>
      </c>
      <c r="F102" s="177">
        <f>RES_hhdet_in_emih!F102/RES_summary!F$21</f>
        <v>0</v>
      </c>
      <c r="G102" s="177">
        <f>RES_hhdet_in_emih!G102/RES_summary!G$21</f>
        <v>0</v>
      </c>
      <c r="H102" s="177">
        <f>RES_hhdet_in_emih!H102/RES_summary!H$21</f>
        <v>0</v>
      </c>
      <c r="I102" s="177">
        <f>RES_hhdet_in_emih!I102/RES_summary!I$21</f>
        <v>0</v>
      </c>
      <c r="J102" s="177">
        <f>RES_hhdet_in_emih!J102/RES_summary!J$21</f>
        <v>0</v>
      </c>
      <c r="K102" s="177">
        <f>RES_hhdet_in_emih!K102/RES_summary!K$21</f>
        <v>0</v>
      </c>
      <c r="L102" s="177">
        <f>RES_hhdet_in_emih!L102/RES_summary!L$21</f>
        <v>0</v>
      </c>
      <c r="M102" s="177">
        <f>RES_hhdet_in_emih!M102/RES_summary!M$21</f>
        <v>0</v>
      </c>
      <c r="N102" s="177">
        <f>RES_hhdet_in_emih!N102/RES_summary!N$21</f>
        <v>0</v>
      </c>
      <c r="O102" s="177">
        <f>RES_hhdet_in_emih!O102/RES_summary!O$21</f>
        <v>0</v>
      </c>
      <c r="P102" s="177">
        <f>RES_hhdet_in_emih!P102/RES_summary!P$21</f>
        <v>0</v>
      </c>
      <c r="Q102" s="177">
        <f>RES_hhdet_in_emih!Q102/RES_summary!Q$21</f>
        <v>0</v>
      </c>
    </row>
    <row r="103" spans="1:17" ht="12" customHeight="1" x14ac:dyDescent="0.25">
      <c r="A103" s="29" t="s">
        <v>140</v>
      </c>
      <c r="B103" s="57"/>
      <c r="C103" s="176">
        <f>RES_hhdet_in_emih!C103/RES_summary!C$21</f>
        <v>0</v>
      </c>
      <c r="D103" s="176">
        <f>RES_hhdet_in_emih!D103/RES_summary!D$21</f>
        <v>0</v>
      </c>
      <c r="E103" s="176">
        <f>RES_hhdet_in_emih!E103/RES_summary!E$21</f>
        <v>0</v>
      </c>
      <c r="F103" s="176">
        <f>RES_hhdet_in_emih!F103/RES_summary!F$21</f>
        <v>0</v>
      </c>
      <c r="G103" s="176">
        <f>RES_hhdet_in_emih!G103/RES_summary!G$21</f>
        <v>0</v>
      </c>
      <c r="H103" s="176">
        <f>RES_hhdet_in_emih!H103/RES_summary!H$21</f>
        <v>0</v>
      </c>
      <c r="I103" s="176">
        <f>RES_hhdet_in_emih!I103/RES_summary!I$21</f>
        <v>0</v>
      </c>
      <c r="J103" s="176">
        <f>RES_hhdet_in_emih!J103/RES_summary!J$21</f>
        <v>0</v>
      </c>
      <c r="K103" s="176">
        <f>RES_hhdet_in_emih!K103/RES_summary!K$21</f>
        <v>0</v>
      </c>
      <c r="L103" s="176">
        <f>RES_hhdet_in_emih!L103/RES_summary!L$21</f>
        <v>0</v>
      </c>
      <c r="M103" s="176">
        <f>RES_hhdet_in_emih!M103/RES_summary!M$21</f>
        <v>0</v>
      </c>
      <c r="N103" s="176">
        <f>RES_hhdet_in_emih!N103/RES_summary!N$21</f>
        <v>0</v>
      </c>
      <c r="O103" s="176">
        <f>RES_hhdet_in_emih!O103/RES_summary!O$21</f>
        <v>0</v>
      </c>
      <c r="P103" s="176">
        <f>RES_hhdet_in_emih!P103/RES_summary!P$21</f>
        <v>0</v>
      </c>
      <c r="Q103" s="176">
        <f>RES_hhdet_in_emih!Q103/RES_summary!Q$21</f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84">
        <f>RES_hhdet_in_emih!C105/RES_summary!C$21</f>
        <v>0</v>
      </c>
      <c r="D105" s="184">
        <f>RES_hhdet_in_emih!D105/RES_summary!D$21</f>
        <v>0</v>
      </c>
      <c r="E105" s="184">
        <f>RES_hhdet_in_emih!E105/RES_summary!E$21</f>
        <v>0</v>
      </c>
      <c r="F105" s="184">
        <f>RES_hhdet_in_emih!F105/RES_summary!F$21</f>
        <v>0</v>
      </c>
      <c r="G105" s="184">
        <f>RES_hhdet_in_emih!G105/RES_summary!G$21</f>
        <v>0</v>
      </c>
      <c r="H105" s="184">
        <f>RES_hhdet_in_emih!H105/RES_summary!H$21</f>
        <v>0</v>
      </c>
      <c r="I105" s="184">
        <f>RES_hhdet_in_emih!I105/RES_summary!I$21</f>
        <v>0</v>
      </c>
      <c r="J105" s="184">
        <f>RES_hhdet_in_emih!J105/RES_summary!J$21</f>
        <v>0</v>
      </c>
      <c r="K105" s="184">
        <f>RES_hhdet_in_emih!K105/RES_summary!K$21</f>
        <v>0</v>
      </c>
      <c r="L105" s="184">
        <f>RES_hhdet_in_emih!L105/RES_summary!L$21</f>
        <v>0</v>
      </c>
      <c r="M105" s="184">
        <f>RES_hhdet_in_emih!M105/RES_summary!M$21</f>
        <v>0</v>
      </c>
      <c r="N105" s="184">
        <f>RES_hhdet_in_emih!N105/RES_summary!N$21</f>
        <v>0</v>
      </c>
      <c r="O105" s="184">
        <f>RES_hhdet_in_emih!O105/RES_summary!O$21</f>
        <v>0</v>
      </c>
      <c r="P105" s="184">
        <f>RES_hhdet_in_emih!P105/RES_summary!P$21</f>
        <v>0</v>
      </c>
      <c r="Q105" s="184">
        <f>RES_hhdet_in_emih!Q105/RES_summary!Q$21</f>
        <v>0</v>
      </c>
    </row>
    <row r="106" spans="1:17" ht="12.95" customHeight="1" x14ac:dyDescent="0.25">
      <c r="A106" s="158" t="s">
        <v>65</v>
      </c>
      <c r="B106" s="157"/>
      <c r="C106" s="178">
        <f>RES_hhdet_in_emih!C106/RES_summary!C$21</f>
        <v>0</v>
      </c>
      <c r="D106" s="178">
        <f>RES_hhdet_in_emih!D106/RES_summary!D$21</f>
        <v>0</v>
      </c>
      <c r="E106" s="178">
        <f>RES_hhdet_in_emih!E106/RES_summary!E$21</f>
        <v>0</v>
      </c>
      <c r="F106" s="178">
        <f>RES_hhdet_in_emih!F106/RES_summary!F$21</f>
        <v>0</v>
      </c>
      <c r="G106" s="178">
        <f>RES_hhdet_in_emih!G106/RES_summary!G$21</f>
        <v>0</v>
      </c>
      <c r="H106" s="178">
        <f>RES_hhdet_in_emih!H106/RES_summary!H$21</f>
        <v>0</v>
      </c>
      <c r="I106" s="178">
        <f>RES_hhdet_in_emih!I106/RES_summary!I$21</f>
        <v>0</v>
      </c>
      <c r="J106" s="178">
        <f>RES_hhdet_in_emih!J106/RES_summary!J$21</f>
        <v>0</v>
      </c>
      <c r="K106" s="178">
        <f>RES_hhdet_in_emih!K106/RES_summary!K$21</f>
        <v>0</v>
      </c>
      <c r="L106" s="178">
        <f>RES_hhdet_in_emih!L106/RES_summary!L$21</f>
        <v>0</v>
      </c>
      <c r="M106" s="178">
        <f>RES_hhdet_in_emih!M106/RES_summary!M$21</f>
        <v>0</v>
      </c>
      <c r="N106" s="178">
        <f>RES_hhdet_in_emih!N106/RES_summary!N$21</f>
        <v>0</v>
      </c>
      <c r="O106" s="178">
        <f>RES_hhdet_in_emih!O106/RES_summary!O$21</f>
        <v>0</v>
      </c>
      <c r="P106" s="178">
        <f>RES_hhdet_in_emih!P106/RES_summary!P$21</f>
        <v>0</v>
      </c>
      <c r="Q106" s="178">
        <f>RES_hhdet_in_emih!Q106/RES_summary!Q$21</f>
        <v>0</v>
      </c>
    </row>
    <row r="107" spans="1:17" ht="12" customHeight="1" x14ac:dyDescent="0.25">
      <c r="A107" s="23" t="s">
        <v>153</v>
      </c>
      <c r="B107" s="156"/>
      <c r="C107" s="177">
        <f>RES_hhdet_in_emih!C107/RES_summary!C$21</f>
        <v>0</v>
      </c>
      <c r="D107" s="177">
        <f>RES_hhdet_in_emih!D107/RES_summary!D$21</f>
        <v>0</v>
      </c>
      <c r="E107" s="177">
        <f>RES_hhdet_in_emih!E107/RES_summary!E$21</f>
        <v>0</v>
      </c>
      <c r="F107" s="177">
        <f>RES_hhdet_in_emih!F107/RES_summary!F$21</f>
        <v>0</v>
      </c>
      <c r="G107" s="177">
        <f>RES_hhdet_in_emih!G107/RES_summary!G$21</f>
        <v>0</v>
      </c>
      <c r="H107" s="177">
        <f>RES_hhdet_in_emih!H107/RES_summary!H$21</f>
        <v>0</v>
      </c>
      <c r="I107" s="177">
        <f>RES_hhdet_in_emih!I107/RES_summary!I$21</f>
        <v>0</v>
      </c>
      <c r="J107" s="177">
        <f>RES_hhdet_in_emih!J107/RES_summary!J$21</f>
        <v>0</v>
      </c>
      <c r="K107" s="177">
        <f>RES_hhdet_in_emih!K107/RES_summary!K$21</f>
        <v>0</v>
      </c>
      <c r="L107" s="177">
        <f>RES_hhdet_in_emih!L107/RES_summary!L$21</f>
        <v>0</v>
      </c>
      <c r="M107" s="177">
        <f>RES_hhdet_in_emih!M107/RES_summary!M$21</f>
        <v>0</v>
      </c>
      <c r="N107" s="177">
        <f>RES_hhdet_in_emih!N107/RES_summary!N$21</f>
        <v>0</v>
      </c>
      <c r="O107" s="177">
        <f>RES_hhdet_in_emih!O107/RES_summary!O$21</f>
        <v>0</v>
      </c>
      <c r="P107" s="177">
        <f>RES_hhdet_in_emih!P107/RES_summary!P$21</f>
        <v>0</v>
      </c>
      <c r="Q107" s="177">
        <f>RES_hhdet_in_emih!Q107/RES_summary!Q$21</f>
        <v>0</v>
      </c>
    </row>
    <row r="108" spans="1:17" ht="12" customHeight="1" x14ac:dyDescent="0.25">
      <c r="A108" s="23" t="s">
        <v>60</v>
      </c>
      <c r="B108" s="156"/>
      <c r="C108" s="177">
        <f>RES_hhdet_in_emih!C108/RES_summary!C$21</f>
        <v>0</v>
      </c>
      <c r="D108" s="177">
        <f>RES_hhdet_in_emih!D108/RES_summary!D$21</f>
        <v>0</v>
      </c>
      <c r="E108" s="177">
        <f>RES_hhdet_in_emih!E108/RES_summary!E$21</f>
        <v>0</v>
      </c>
      <c r="F108" s="177">
        <f>RES_hhdet_in_emih!F108/RES_summary!F$21</f>
        <v>0</v>
      </c>
      <c r="G108" s="177">
        <f>RES_hhdet_in_emih!G108/RES_summary!G$21</f>
        <v>0</v>
      </c>
      <c r="H108" s="177">
        <f>RES_hhdet_in_emih!H108/RES_summary!H$21</f>
        <v>0</v>
      </c>
      <c r="I108" s="177">
        <f>RES_hhdet_in_emih!I108/RES_summary!I$21</f>
        <v>0</v>
      </c>
      <c r="J108" s="177">
        <f>RES_hhdet_in_emih!J108/RES_summary!J$21</f>
        <v>0</v>
      </c>
      <c r="K108" s="177">
        <f>RES_hhdet_in_emih!K108/RES_summary!K$21</f>
        <v>0</v>
      </c>
      <c r="L108" s="177">
        <f>RES_hhdet_in_emih!L108/RES_summary!L$21</f>
        <v>0</v>
      </c>
      <c r="M108" s="177">
        <f>RES_hhdet_in_emih!M108/RES_summary!M$21</f>
        <v>0</v>
      </c>
      <c r="N108" s="177">
        <f>RES_hhdet_in_emih!N108/RES_summary!N$21</f>
        <v>0</v>
      </c>
      <c r="O108" s="177">
        <f>RES_hhdet_in_emih!O108/RES_summary!O$21</f>
        <v>0</v>
      </c>
      <c r="P108" s="177">
        <f>RES_hhdet_in_emih!P108/RES_summary!P$21</f>
        <v>0</v>
      </c>
      <c r="Q108" s="177">
        <f>RES_hhdet_in_emih!Q108/RES_summary!Q$21</f>
        <v>0</v>
      </c>
    </row>
    <row r="109" spans="1:17" ht="12.95" customHeight="1" x14ac:dyDescent="0.25">
      <c r="A109" s="158" t="s">
        <v>112</v>
      </c>
      <c r="B109" s="157"/>
      <c r="C109" s="178">
        <f>RES_hhdet_in_emih!C109/RES_summary!C$21</f>
        <v>0</v>
      </c>
      <c r="D109" s="178">
        <f>RES_hhdet_in_emih!D109/RES_summary!D$21</f>
        <v>0</v>
      </c>
      <c r="E109" s="178">
        <f>RES_hhdet_in_emih!E109/RES_summary!E$21</f>
        <v>0</v>
      </c>
      <c r="F109" s="178">
        <f>RES_hhdet_in_emih!F109/RES_summary!F$21</f>
        <v>0</v>
      </c>
      <c r="G109" s="178">
        <f>RES_hhdet_in_emih!G109/RES_summary!G$21</f>
        <v>0</v>
      </c>
      <c r="H109" s="178">
        <f>RES_hhdet_in_emih!H109/RES_summary!H$21</f>
        <v>0</v>
      </c>
      <c r="I109" s="178">
        <f>RES_hhdet_in_emih!I109/RES_summary!I$21</f>
        <v>0</v>
      </c>
      <c r="J109" s="178">
        <f>RES_hhdet_in_emih!J109/RES_summary!J$21</f>
        <v>0</v>
      </c>
      <c r="K109" s="178">
        <f>RES_hhdet_in_emih!K109/RES_summary!K$21</f>
        <v>0</v>
      </c>
      <c r="L109" s="178">
        <f>RES_hhdet_in_emih!L109/RES_summary!L$21</f>
        <v>0</v>
      </c>
      <c r="M109" s="178">
        <f>RES_hhdet_in_emih!M109/RES_summary!M$21</f>
        <v>0</v>
      </c>
      <c r="N109" s="178">
        <f>RES_hhdet_in_emih!N109/RES_summary!N$21</f>
        <v>0</v>
      </c>
      <c r="O109" s="178">
        <f>RES_hhdet_in_emih!O109/RES_summary!O$21</f>
        <v>0</v>
      </c>
      <c r="P109" s="178">
        <f>RES_hhdet_in_emih!P109/RES_summary!P$21</f>
        <v>0</v>
      </c>
      <c r="Q109" s="178">
        <f>RES_hhdet_in_emih!Q109/RES_summary!Q$21</f>
        <v>0</v>
      </c>
    </row>
    <row r="110" spans="1:17" ht="12" customHeight="1" x14ac:dyDescent="0.25">
      <c r="A110" s="23" t="s">
        <v>60</v>
      </c>
      <c r="B110" s="156"/>
      <c r="C110" s="177">
        <f>RES_hhdet_in_emih!C110/RES_summary!C$21</f>
        <v>0</v>
      </c>
      <c r="D110" s="177">
        <f>RES_hhdet_in_emih!D110/RES_summary!D$21</f>
        <v>0</v>
      </c>
      <c r="E110" s="177">
        <f>RES_hhdet_in_emih!E110/RES_summary!E$21</f>
        <v>0</v>
      </c>
      <c r="F110" s="177">
        <f>RES_hhdet_in_emih!F110/RES_summary!F$21</f>
        <v>0</v>
      </c>
      <c r="G110" s="177">
        <f>RES_hhdet_in_emih!G110/RES_summary!G$21</f>
        <v>0</v>
      </c>
      <c r="H110" s="177">
        <f>RES_hhdet_in_emih!H110/RES_summary!H$21</f>
        <v>0</v>
      </c>
      <c r="I110" s="177">
        <f>RES_hhdet_in_emih!I110/RES_summary!I$21</f>
        <v>0</v>
      </c>
      <c r="J110" s="177">
        <f>RES_hhdet_in_emih!J110/RES_summary!J$21</f>
        <v>0</v>
      </c>
      <c r="K110" s="177">
        <f>RES_hhdet_in_emih!K110/RES_summary!K$21</f>
        <v>0</v>
      </c>
      <c r="L110" s="177">
        <f>RES_hhdet_in_emih!L110/RES_summary!L$21</f>
        <v>0</v>
      </c>
      <c r="M110" s="177">
        <f>RES_hhdet_in_emih!M110/RES_summary!M$21</f>
        <v>0</v>
      </c>
      <c r="N110" s="177">
        <f>RES_hhdet_in_emih!N110/RES_summary!N$21</f>
        <v>0</v>
      </c>
      <c r="O110" s="177">
        <f>RES_hhdet_in_emih!O110/RES_summary!O$21</f>
        <v>0</v>
      </c>
      <c r="P110" s="177">
        <f>RES_hhdet_in_emih!P110/RES_summary!P$21</f>
        <v>0</v>
      </c>
      <c r="Q110" s="177">
        <f>RES_hhdet_in_emih!Q110/RES_summary!Q$21</f>
        <v>0</v>
      </c>
    </row>
    <row r="111" spans="1:17" ht="12" customHeight="1" x14ac:dyDescent="0.25">
      <c r="A111" s="158" t="s">
        <v>63</v>
      </c>
      <c r="B111" s="157"/>
      <c r="C111" s="178">
        <f>RES_hhdet_in_emih!C111/RES_summary!C$21</f>
        <v>0</v>
      </c>
      <c r="D111" s="178">
        <f>RES_hhdet_in_emih!D111/RES_summary!D$21</f>
        <v>0</v>
      </c>
      <c r="E111" s="178">
        <f>RES_hhdet_in_emih!E111/RES_summary!E$21</f>
        <v>0</v>
      </c>
      <c r="F111" s="178">
        <f>RES_hhdet_in_emih!F111/RES_summary!F$21</f>
        <v>0</v>
      </c>
      <c r="G111" s="178">
        <f>RES_hhdet_in_emih!G111/RES_summary!G$21</f>
        <v>0</v>
      </c>
      <c r="H111" s="178">
        <f>RES_hhdet_in_emih!H111/RES_summary!H$21</f>
        <v>0</v>
      </c>
      <c r="I111" s="178">
        <f>RES_hhdet_in_emih!I111/RES_summary!I$21</f>
        <v>0</v>
      </c>
      <c r="J111" s="178">
        <f>RES_hhdet_in_emih!J111/RES_summary!J$21</f>
        <v>0</v>
      </c>
      <c r="K111" s="178">
        <f>RES_hhdet_in_emih!K111/RES_summary!K$21</f>
        <v>0</v>
      </c>
      <c r="L111" s="178">
        <f>RES_hhdet_in_emih!L111/RES_summary!L$21</f>
        <v>0</v>
      </c>
      <c r="M111" s="178">
        <f>RES_hhdet_in_emih!M111/RES_summary!M$21</f>
        <v>0</v>
      </c>
      <c r="N111" s="178">
        <f>RES_hhdet_in_emih!N111/RES_summary!N$21</f>
        <v>0</v>
      </c>
      <c r="O111" s="178">
        <f>RES_hhdet_in_emih!O111/RES_summary!O$21</f>
        <v>0</v>
      </c>
      <c r="P111" s="178">
        <f>RES_hhdet_in_emih!P111/RES_summary!P$21</f>
        <v>0</v>
      </c>
      <c r="Q111" s="178">
        <f>RES_hhdet_in_emih!Q111/RES_summary!Q$21</f>
        <v>0</v>
      </c>
    </row>
    <row r="112" spans="1:17" ht="12" customHeight="1" x14ac:dyDescent="0.25">
      <c r="A112" s="167" t="s">
        <v>152</v>
      </c>
      <c r="B112" s="132"/>
      <c r="C112" s="183">
        <f>RES_hhdet_in_emih!C112/RES_summary!C$21</f>
        <v>0</v>
      </c>
      <c r="D112" s="183">
        <f>RES_hhdet_in_emih!D112/RES_summary!D$21</f>
        <v>0</v>
      </c>
      <c r="E112" s="183">
        <f>RES_hhdet_in_emih!E112/RES_summary!E$21</f>
        <v>0</v>
      </c>
      <c r="F112" s="183">
        <f>RES_hhdet_in_emih!F112/RES_summary!F$21</f>
        <v>0</v>
      </c>
      <c r="G112" s="183">
        <f>RES_hhdet_in_emih!G112/RES_summary!G$21</f>
        <v>0</v>
      </c>
      <c r="H112" s="183">
        <f>RES_hhdet_in_emih!H112/RES_summary!H$21</f>
        <v>0</v>
      </c>
      <c r="I112" s="183">
        <f>RES_hhdet_in_emih!I112/RES_summary!I$21</f>
        <v>0</v>
      </c>
      <c r="J112" s="183">
        <f>RES_hhdet_in_emih!J112/RES_summary!J$21</f>
        <v>0</v>
      </c>
      <c r="K112" s="183">
        <f>RES_hhdet_in_emih!K112/RES_summary!K$21</f>
        <v>0</v>
      </c>
      <c r="L112" s="183">
        <f>RES_hhdet_in_emih!L112/RES_summary!L$21</f>
        <v>0</v>
      </c>
      <c r="M112" s="183">
        <f>RES_hhdet_in_emih!M112/RES_summary!M$21</f>
        <v>0</v>
      </c>
      <c r="N112" s="183">
        <f>RES_hhdet_in_emih!N112/RES_summary!N$21</f>
        <v>0</v>
      </c>
      <c r="O112" s="183">
        <f>RES_hhdet_in_emih!O112/RES_summary!O$21</f>
        <v>0</v>
      </c>
      <c r="P112" s="183">
        <f>RES_hhdet_in_emih!P112/RES_summary!P$21</f>
        <v>0</v>
      </c>
      <c r="Q112" s="183">
        <f>RES_hhdet_in_emih!Q112/RES_summary!Q$21</f>
        <v>0</v>
      </c>
    </row>
    <row r="113" spans="1:17" ht="12" customHeight="1" x14ac:dyDescent="0.25">
      <c r="A113" s="167" t="s">
        <v>151</v>
      </c>
      <c r="B113" s="132"/>
      <c r="C113" s="183">
        <f>RES_hhdet_in_emih!C113/RES_summary!C$21</f>
        <v>0</v>
      </c>
      <c r="D113" s="183">
        <f>RES_hhdet_in_emih!D113/RES_summary!D$21</f>
        <v>0</v>
      </c>
      <c r="E113" s="183">
        <f>RES_hhdet_in_emih!E113/RES_summary!E$21</f>
        <v>0</v>
      </c>
      <c r="F113" s="183">
        <f>RES_hhdet_in_emih!F113/RES_summary!F$21</f>
        <v>0</v>
      </c>
      <c r="G113" s="183">
        <f>RES_hhdet_in_emih!G113/RES_summary!G$21</f>
        <v>0</v>
      </c>
      <c r="H113" s="183">
        <f>RES_hhdet_in_emih!H113/RES_summary!H$21</f>
        <v>0</v>
      </c>
      <c r="I113" s="183">
        <f>RES_hhdet_in_emih!I113/RES_summary!I$21</f>
        <v>0</v>
      </c>
      <c r="J113" s="183">
        <f>RES_hhdet_in_emih!J113/RES_summary!J$21</f>
        <v>0</v>
      </c>
      <c r="K113" s="183">
        <f>RES_hhdet_in_emih!K113/RES_summary!K$21</f>
        <v>0</v>
      </c>
      <c r="L113" s="183">
        <f>RES_hhdet_in_emih!L113/RES_summary!L$21</f>
        <v>0</v>
      </c>
      <c r="M113" s="183">
        <f>RES_hhdet_in_emih!M113/RES_summary!M$21</f>
        <v>0</v>
      </c>
      <c r="N113" s="183">
        <f>RES_hhdet_in_emih!N113/RES_summary!N$21</f>
        <v>0</v>
      </c>
      <c r="O113" s="183">
        <f>RES_hhdet_in_emih!O113/RES_summary!O$21</f>
        <v>0</v>
      </c>
      <c r="P113" s="183">
        <f>RES_hhdet_in_emih!P113/RES_summary!P$21</f>
        <v>0</v>
      </c>
      <c r="Q113" s="183">
        <f>RES_hhdet_in_emih!Q113/RES_summary!Q$21</f>
        <v>0</v>
      </c>
    </row>
    <row r="114" spans="1:17" ht="12" customHeight="1" x14ac:dyDescent="0.25">
      <c r="A114" s="166" t="s">
        <v>79</v>
      </c>
      <c r="B114" s="165"/>
      <c r="C114" s="182">
        <f>RES_hhdet_in_emih!C114/RES_summary!C$21</f>
        <v>0</v>
      </c>
      <c r="D114" s="182">
        <f>RES_hhdet_in_emih!D114/RES_summary!D$21</f>
        <v>0</v>
      </c>
      <c r="E114" s="182">
        <f>RES_hhdet_in_emih!E114/RES_summary!E$21</f>
        <v>0</v>
      </c>
      <c r="F114" s="182">
        <f>RES_hhdet_in_emih!F114/RES_summary!F$21</f>
        <v>0</v>
      </c>
      <c r="G114" s="182">
        <f>RES_hhdet_in_emih!G114/RES_summary!G$21</f>
        <v>0</v>
      </c>
      <c r="H114" s="182">
        <f>RES_hhdet_in_emih!H114/RES_summary!H$21</f>
        <v>0</v>
      </c>
      <c r="I114" s="182">
        <f>RES_hhdet_in_emih!I114/RES_summary!I$21</f>
        <v>0</v>
      </c>
      <c r="J114" s="182">
        <f>RES_hhdet_in_emih!J114/RES_summary!J$21</f>
        <v>0</v>
      </c>
      <c r="K114" s="182">
        <f>RES_hhdet_in_emih!K114/RES_summary!K$21</f>
        <v>0</v>
      </c>
      <c r="L114" s="182">
        <f>RES_hhdet_in_emih!L114/RES_summary!L$21</f>
        <v>0</v>
      </c>
      <c r="M114" s="182">
        <f>RES_hhdet_in_emih!M114/RES_summary!M$21</f>
        <v>0</v>
      </c>
      <c r="N114" s="182">
        <f>RES_hhdet_in_emih!N114/RES_summary!N$21</f>
        <v>0</v>
      </c>
      <c r="O114" s="182">
        <f>RES_hhdet_in_emih!O114/RES_summary!O$21</f>
        <v>0</v>
      </c>
      <c r="P114" s="182">
        <f>RES_hhdet_in_emih!P114/RES_summary!P$21</f>
        <v>0</v>
      </c>
      <c r="Q114" s="182">
        <f>RES_hhdet_in_emih!Q114/RES_summary!Q$21</f>
        <v>0</v>
      </c>
    </row>
    <row r="115" spans="1:17" ht="12" customHeight="1" x14ac:dyDescent="0.25">
      <c r="A115" s="147" t="s">
        <v>59</v>
      </c>
      <c r="B115" s="164"/>
      <c r="C115" s="181">
        <f>RES_hhdet_in_emih!C115/RES_summary!C$21</f>
        <v>0</v>
      </c>
      <c r="D115" s="181">
        <f>RES_hhdet_in_emih!D115/RES_summary!D$21</f>
        <v>0</v>
      </c>
      <c r="E115" s="181">
        <f>RES_hhdet_in_emih!E115/RES_summary!E$21</f>
        <v>0</v>
      </c>
      <c r="F115" s="181">
        <f>RES_hhdet_in_emih!F115/RES_summary!F$21</f>
        <v>0</v>
      </c>
      <c r="G115" s="181">
        <f>RES_hhdet_in_emih!G115/RES_summary!G$21</f>
        <v>0</v>
      </c>
      <c r="H115" s="181">
        <f>RES_hhdet_in_emih!H115/RES_summary!H$21</f>
        <v>0</v>
      </c>
      <c r="I115" s="181">
        <f>RES_hhdet_in_emih!I115/RES_summary!I$21</f>
        <v>0</v>
      </c>
      <c r="J115" s="181">
        <f>RES_hhdet_in_emih!J115/RES_summary!J$21</f>
        <v>0</v>
      </c>
      <c r="K115" s="181">
        <f>RES_hhdet_in_emih!K115/RES_summary!K$21</f>
        <v>0</v>
      </c>
      <c r="L115" s="181">
        <f>RES_hhdet_in_emih!L115/RES_summary!L$21</f>
        <v>0</v>
      </c>
      <c r="M115" s="181">
        <f>RES_hhdet_in_emih!M115/RES_summary!M$21</f>
        <v>0</v>
      </c>
      <c r="N115" s="181">
        <f>RES_hhdet_in_emih!N115/RES_summary!N$21</f>
        <v>0</v>
      </c>
      <c r="O115" s="181">
        <f>RES_hhdet_in_emih!O115/RES_summary!O$21</f>
        <v>0</v>
      </c>
      <c r="P115" s="181">
        <f>RES_hhdet_in_emih!P115/RES_summary!P$21</f>
        <v>0</v>
      </c>
      <c r="Q115" s="181">
        <f>RES_hhdet_in_emih!Q115/RES_summary!Q$21</f>
        <v>0</v>
      </c>
    </row>
    <row r="116" spans="1:17" ht="12" customHeight="1" x14ac:dyDescent="0.25">
      <c r="A116" s="163" t="s">
        <v>142</v>
      </c>
      <c r="B116" s="162"/>
      <c r="C116" s="180">
        <f>RES_hhdet_in_emih!C116/RES_summary!C$21</f>
        <v>0</v>
      </c>
      <c r="D116" s="180">
        <f>RES_hhdet_in_emih!D116/RES_summary!D$21</f>
        <v>0</v>
      </c>
      <c r="E116" s="180">
        <f>RES_hhdet_in_emih!E116/RES_summary!E$21</f>
        <v>0</v>
      </c>
      <c r="F116" s="180">
        <f>RES_hhdet_in_emih!F116/RES_summary!F$21</f>
        <v>0</v>
      </c>
      <c r="G116" s="180">
        <f>RES_hhdet_in_emih!G116/RES_summary!G$21</f>
        <v>0</v>
      </c>
      <c r="H116" s="180">
        <f>RES_hhdet_in_emih!H116/RES_summary!H$21</f>
        <v>0</v>
      </c>
      <c r="I116" s="180">
        <f>RES_hhdet_in_emih!I116/RES_summary!I$21</f>
        <v>0</v>
      </c>
      <c r="J116" s="180">
        <f>RES_hhdet_in_emih!J116/RES_summary!J$21</f>
        <v>0</v>
      </c>
      <c r="K116" s="180">
        <f>RES_hhdet_in_emih!K116/RES_summary!K$21</f>
        <v>0</v>
      </c>
      <c r="L116" s="180">
        <f>RES_hhdet_in_emih!L116/RES_summary!L$21</f>
        <v>0</v>
      </c>
      <c r="M116" s="180">
        <f>RES_hhdet_in_emih!M116/RES_summary!M$21</f>
        <v>0</v>
      </c>
      <c r="N116" s="180">
        <f>RES_hhdet_in_emih!N116/RES_summary!N$21</f>
        <v>0</v>
      </c>
      <c r="O116" s="180">
        <f>RES_hhdet_in_emih!O116/RES_summary!O$21</f>
        <v>0</v>
      </c>
      <c r="P116" s="180">
        <f>RES_hhdet_in_emih!P116/RES_summary!P$21</f>
        <v>0</v>
      </c>
      <c r="Q116" s="180">
        <f>RES_hhdet_in_emih!Q116/RES_summary!Q$21</f>
        <v>0</v>
      </c>
    </row>
    <row r="117" spans="1:17" ht="12" customHeight="1" x14ac:dyDescent="0.25">
      <c r="A117" s="161" t="s">
        <v>141</v>
      </c>
      <c r="B117" s="160"/>
      <c r="C117" s="179">
        <f>RES_hhdet_in_emih!C117/RES_summary!C$21</f>
        <v>0</v>
      </c>
      <c r="D117" s="179">
        <f>RES_hhdet_in_emih!D117/RES_summary!D$21</f>
        <v>0</v>
      </c>
      <c r="E117" s="179">
        <f>RES_hhdet_in_emih!E117/RES_summary!E$21</f>
        <v>0</v>
      </c>
      <c r="F117" s="179">
        <f>RES_hhdet_in_emih!F117/RES_summary!F$21</f>
        <v>0</v>
      </c>
      <c r="G117" s="179">
        <f>RES_hhdet_in_emih!G117/RES_summary!G$21</f>
        <v>0</v>
      </c>
      <c r="H117" s="179">
        <f>RES_hhdet_in_emih!H117/RES_summary!H$21</f>
        <v>0</v>
      </c>
      <c r="I117" s="179">
        <f>RES_hhdet_in_emih!I117/RES_summary!I$21</f>
        <v>0</v>
      </c>
      <c r="J117" s="179">
        <f>RES_hhdet_in_emih!J117/RES_summary!J$21</f>
        <v>0</v>
      </c>
      <c r="K117" s="179">
        <f>RES_hhdet_in_emih!K117/RES_summary!K$21</f>
        <v>0</v>
      </c>
      <c r="L117" s="179">
        <f>RES_hhdet_in_emih!L117/RES_summary!L$21</f>
        <v>0</v>
      </c>
      <c r="M117" s="179">
        <f>RES_hhdet_in_emih!M117/RES_summary!M$21</f>
        <v>0</v>
      </c>
      <c r="N117" s="179">
        <f>RES_hhdet_in_emih!N117/RES_summary!N$21</f>
        <v>0</v>
      </c>
      <c r="O117" s="179">
        <f>RES_hhdet_in_emih!O117/RES_summary!O$21</f>
        <v>0</v>
      </c>
      <c r="P117" s="179">
        <f>RES_hhdet_in_emih!P117/RES_summary!P$21</f>
        <v>0</v>
      </c>
      <c r="Q117" s="179">
        <f>RES_hhdet_in_emih!Q117/RES_summary!Q$21</f>
        <v>0</v>
      </c>
    </row>
    <row r="118" spans="1:17" ht="12" customHeight="1" x14ac:dyDescent="0.25">
      <c r="A118" s="148" t="s">
        <v>60</v>
      </c>
      <c r="B118" s="156"/>
      <c r="C118" s="177">
        <f>RES_hhdet_in_emih!C118/RES_summary!C$21</f>
        <v>0</v>
      </c>
      <c r="D118" s="177">
        <f>RES_hhdet_in_emih!D118/RES_summary!D$21</f>
        <v>0</v>
      </c>
      <c r="E118" s="177">
        <f>RES_hhdet_in_emih!E118/RES_summary!E$21</f>
        <v>0</v>
      </c>
      <c r="F118" s="177">
        <f>RES_hhdet_in_emih!F118/RES_summary!F$21</f>
        <v>0</v>
      </c>
      <c r="G118" s="177">
        <f>RES_hhdet_in_emih!G118/RES_summary!G$21</f>
        <v>0</v>
      </c>
      <c r="H118" s="177">
        <f>RES_hhdet_in_emih!H118/RES_summary!H$21</f>
        <v>0</v>
      </c>
      <c r="I118" s="177">
        <f>RES_hhdet_in_emih!I118/RES_summary!I$21</f>
        <v>0</v>
      </c>
      <c r="J118" s="177">
        <f>RES_hhdet_in_emih!J118/RES_summary!J$21</f>
        <v>0</v>
      </c>
      <c r="K118" s="177">
        <f>RES_hhdet_in_emih!K118/RES_summary!K$21</f>
        <v>0</v>
      </c>
      <c r="L118" s="177">
        <f>RES_hhdet_in_emih!L118/RES_summary!L$21</f>
        <v>0</v>
      </c>
      <c r="M118" s="177">
        <f>RES_hhdet_in_emih!M118/RES_summary!M$21</f>
        <v>0</v>
      </c>
      <c r="N118" s="177">
        <f>RES_hhdet_in_emih!N118/RES_summary!N$21</f>
        <v>0</v>
      </c>
      <c r="O118" s="177">
        <f>RES_hhdet_in_emih!O118/RES_summary!O$21</f>
        <v>0</v>
      </c>
      <c r="P118" s="177">
        <f>RES_hhdet_in_emih!P118/RES_summary!P$21</f>
        <v>0</v>
      </c>
      <c r="Q118" s="177">
        <f>RES_hhdet_in_emih!Q118/RES_summary!Q$21</f>
        <v>0</v>
      </c>
    </row>
    <row r="119" spans="1:17" ht="12" customHeight="1" x14ac:dyDescent="0.25">
      <c r="A119" s="148" t="s">
        <v>59</v>
      </c>
      <c r="B119" s="156"/>
      <c r="C119" s="177">
        <f>RES_hhdet_in_emih!C119/RES_summary!C$21</f>
        <v>0</v>
      </c>
      <c r="D119" s="177">
        <f>RES_hhdet_in_emih!D119/RES_summary!D$21</f>
        <v>0</v>
      </c>
      <c r="E119" s="177">
        <f>RES_hhdet_in_emih!E119/RES_summary!E$21</f>
        <v>0</v>
      </c>
      <c r="F119" s="177">
        <f>RES_hhdet_in_emih!F119/RES_summary!F$21</f>
        <v>0</v>
      </c>
      <c r="G119" s="177">
        <f>RES_hhdet_in_emih!G119/RES_summary!G$21</f>
        <v>0</v>
      </c>
      <c r="H119" s="177">
        <f>RES_hhdet_in_emih!H119/RES_summary!H$21</f>
        <v>0</v>
      </c>
      <c r="I119" s="177">
        <f>RES_hhdet_in_emih!I119/RES_summary!I$21</f>
        <v>0</v>
      </c>
      <c r="J119" s="177">
        <f>RES_hhdet_in_emih!J119/RES_summary!J$21</f>
        <v>0</v>
      </c>
      <c r="K119" s="177">
        <f>RES_hhdet_in_emih!K119/RES_summary!K$21</f>
        <v>0</v>
      </c>
      <c r="L119" s="177">
        <f>RES_hhdet_in_emih!L119/RES_summary!L$21</f>
        <v>0</v>
      </c>
      <c r="M119" s="177">
        <f>RES_hhdet_in_emih!M119/RES_summary!M$21</f>
        <v>0</v>
      </c>
      <c r="N119" s="177">
        <f>RES_hhdet_in_emih!N119/RES_summary!N$21</f>
        <v>0</v>
      </c>
      <c r="O119" s="177">
        <f>RES_hhdet_in_emih!O119/RES_summary!O$21</f>
        <v>0</v>
      </c>
      <c r="P119" s="177">
        <f>RES_hhdet_in_emih!P119/RES_summary!P$21</f>
        <v>0</v>
      </c>
      <c r="Q119" s="177">
        <f>RES_hhdet_in_emih!Q119/RES_summary!Q$21</f>
        <v>0</v>
      </c>
    </row>
    <row r="120" spans="1:17" ht="12" customHeight="1" x14ac:dyDescent="0.25">
      <c r="A120" s="158" t="s">
        <v>62</v>
      </c>
      <c r="B120" s="157"/>
      <c r="C120" s="178">
        <f>RES_hhdet_in_emih!C120/RES_summary!C$21</f>
        <v>0</v>
      </c>
      <c r="D120" s="178">
        <f>RES_hhdet_in_emih!D120/RES_summary!D$21</f>
        <v>0</v>
      </c>
      <c r="E120" s="178">
        <f>RES_hhdet_in_emih!E120/RES_summary!E$21</f>
        <v>0</v>
      </c>
      <c r="F120" s="178">
        <f>RES_hhdet_in_emih!F120/RES_summary!F$21</f>
        <v>0</v>
      </c>
      <c r="G120" s="178">
        <f>RES_hhdet_in_emih!G120/RES_summary!G$21</f>
        <v>0</v>
      </c>
      <c r="H120" s="178">
        <f>RES_hhdet_in_emih!H120/RES_summary!H$21</f>
        <v>0</v>
      </c>
      <c r="I120" s="178">
        <f>RES_hhdet_in_emih!I120/RES_summary!I$21</f>
        <v>0</v>
      </c>
      <c r="J120" s="178">
        <f>RES_hhdet_in_emih!J120/RES_summary!J$21</f>
        <v>0</v>
      </c>
      <c r="K120" s="178">
        <f>RES_hhdet_in_emih!K120/RES_summary!K$21</f>
        <v>0</v>
      </c>
      <c r="L120" s="178">
        <f>RES_hhdet_in_emih!L120/RES_summary!L$21</f>
        <v>0</v>
      </c>
      <c r="M120" s="178">
        <f>RES_hhdet_in_emih!M120/RES_summary!M$21</f>
        <v>0</v>
      </c>
      <c r="N120" s="178">
        <f>RES_hhdet_in_emih!N120/RES_summary!N$21</f>
        <v>0</v>
      </c>
      <c r="O120" s="178">
        <f>RES_hhdet_in_emih!O120/RES_summary!O$21</f>
        <v>0</v>
      </c>
      <c r="P120" s="178">
        <f>RES_hhdet_in_emih!P120/RES_summary!P$21</f>
        <v>0</v>
      </c>
      <c r="Q120" s="178">
        <f>RES_hhdet_in_emih!Q120/RES_summary!Q$21</f>
        <v>0</v>
      </c>
    </row>
    <row r="121" spans="1:17" ht="12" customHeight="1" x14ac:dyDescent="0.25">
      <c r="A121" s="23" t="s">
        <v>57</v>
      </c>
      <c r="B121" s="156"/>
      <c r="C121" s="177">
        <f>RES_hhdet_in_emih!C121/RES_summary!C$21</f>
        <v>0</v>
      </c>
      <c r="D121" s="177">
        <f>RES_hhdet_in_emih!D121/RES_summary!D$21</f>
        <v>0</v>
      </c>
      <c r="E121" s="177">
        <f>RES_hhdet_in_emih!E121/RES_summary!E$21</f>
        <v>0</v>
      </c>
      <c r="F121" s="177">
        <f>RES_hhdet_in_emih!F121/RES_summary!F$21</f>
        <v>0</v>
      </c>
      <c r="G121" s="177">
        <f>RES_hhdet_in_emih!G121/RES_summary!G$21</f>
        <v>0</v>
      </c>
      <c r="H121" s="177">
        <f>RES_hhdet_in_emih!H121/RES_summary!H$21</f>
        <v>0</v>
      </c>
      <c r="I121" s="177">
        <f>RES_hhdet_in_emih!I121/RES_summary!I$21</f>
        <v>0</v>
      </c>
      <c r="J121" s="177">
        <f>RES_hhdet_in_emih!J121/RES_summary!J$21</f>
        <v>0</v>
      </c>
      <c r="K121" s="177">
        <f>RES_hhdet_in_emih!K121/RES_summary!K$21</f>
        <v>0</v>
      </c>
      <c r="L121" s="177">
        <f>RES_hhdet_in_emih!L121/RES_summary!L$21</f>
        <v>0</v>
      </c>
      <c r="M121" s="177">
        <f>RES_hhdet_in_emih!M121/RES_summary!M$21</f>
        <v>0</v>
      </c>
      <c r="N121" s="177">
        <f>RES_hhdet_in_emih!N121/RES_summary!N$21</f>
        <v>0</v>
      </c>
      <c r="O121" s="177">
        <f>RES_hhdet_in_emih!O121/RES_summary!O$21</f>
        <v>0</v>
      </c>
      <c r="P121" s="177">
        <f>RES_hhdet_in_emih!P121/RES_summary!P$21</f>
        <v>0</v>
      </c>
      <c r="Q121" s="177">
        <f>RES_hhdet_in_emih!Q121/RES_summary!Q$21</f>
        <v>0</v>
      </c>
    </row>
    <row r="122" spans="1:17" ht="12" customHeight="1" x14ac:dyDescent="0.25">
      <c r="A122" s="29" t="s">
        <v>140</v>
      </c>
      <c r="B122" s="57"/>
      <c r="C122" s="176">
        <f>RES_hhdet_in_emih!C122/RES_summary!C$21</f>
        <v>0</v>
      </c>
      <c r="D122" s="176">
        <f>RES_hhdet_in_emih!D122/RES_summary!D$21</f>
        <v>0</v>
      </c>
      <c r="E122" s="176">
        <f>RES_hhdet_in_emih!E122/RES_summary!E$21</f>
        <v>0</v>
      </c>
      <c r="F122" s="176">
        <f>RES_hhdet_in_emih!F122/RES_summary!F$21</f>
        <v>0</v>
      </c>
      <c r="G122" s="176">
        <f>RES_hhdet_in_emih!G122/RES_summary!G$21</f>
        <v>0</v>
      </c>
      <c r="H122" s="176">
        <f>RES_hhdet_in_emih!H122/RES_summary!H$21</f>
        <v>0</v>
      </c>
      <c r="I122" s="176">
        <f>RES_hhdet_in_emih!I122/RES_summary!I$21</f>
        <v>0</v>
      </c>
      <c r="J122" s="176">
        <f>RES_hhdet_in_emih!J122/RES_summary!J$21</f>
        <v>0</v>
      </c>
      <c r="K122" s="176">
        <f>RES_hhdet_in_emih!K122/RES_summary!K$21</f>
        <v>0</v>
      </c>
      <c r="L122" s="176">
        <f>RES_hhdet_in_emih!L122/RES_summary!L$21</f>
        <v>0</v>
      </c>
      <c r="M122" s="176">
        <f>RES_hhdet_in_emih!M122/RES_summary!M$21</f>
        <v>0</v>
      </c>
      <c r="N122" s="176">
        <f>RES_hhdet_in_emih!N122/RES_summary!N$21</f>
        <v>0</v>
      </c>
      <c r="O122" s="176">
        <f>RES_hhdet_in_emih!O122/RES_summary!O$21</f>
        <v>0</v>
      </c>
      <c r="P122" s="176">
        <f>RES_hhdet_in_emih!P122/RES_summary!P$21</f>
        <v>0</v>
      </c>
      <c r="Q122" s="176">
        <f>RES_hhdet_in_emih!Q122/RES_summary!Q$21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84">
        <f>RES_hhdet_in_emih!C124/RES_summary!C$21</f>
        <v>0</v>
      </c>
      <c r="D124" s="184">
        <f>RES_hhdet_in_emih!D124/RES_summary!D$21</f>
        <v>0</v>
      </c>
      <c r="E124" s="184">
        <f>RES_hhdet_in_emih!E124/RES_summary!E$21</f>
        <v>0</v>
      </c>
      <c r="F124" s="184">
        <f>RES_hhdet_in_emih!F124/RES_summary!F$21</f>
        <v>0</v>
      </c>
      <c r="G124" s="184">
        <f>RES_hhdet_in_emih!G124/RES_summary!G$21</f>
        <v>0</v>
      </c>
      <c r="H124" s="184">
        <f>RES_hhdet_in_emih!H124/RES_summary!H$21</f>
        <v>0</v>
      </c>
      <c r="I124" s="184">
        <f>RES_hhdet_in_emih!I124/RES_summary!I$21</f>
        <v>0</v>
      </c>
      <c r="J124" s="184">
        <f>RES_hhdet_in_emih!J124/RES_summary!J$21</f>
        <v>0</v>
      </c>
      <c r="K124" s="184">
        <f>RES_hhdet_in_emih!K124/RES_summary!K$21</f>
        <v>0</v>
      </c>
      <c r="L124" s="184">
        <f>RES_hhdet_in_emih!L124/RES_summary!L$21</f>
        <v>0</v>
      </c>
      <c r="M124" s="184">
        <f>RES_hhdet_in_emih!M124/RES_summary!M$21</f>
        <v>0</v>
      </c>
      <c r="N124" s="184">
        <f>RES_hhdet_in_emih!N124/RES_summary!N$21</f>
        <v>0</v>
      </c>
      <c r="O124" s="184">
        <f>RES_hhdet_in_emih!O124/RES_summary!O$21</f>
        <v>0</v>
      </c>
      <c r="P124" s="184">
        <f>RES_hhdet_in_emih!P124/RES_summary!P$21</f>
        <v>0</v>
      </c>
      <c r="Q124" s="184">
        <f>RES_hhdet_in_emih!Q124/RES_summary!Q$21</f>
        <v>0</v>
      </c>
    </row>
    <row r="125" spans="1:17" ht="12.95" customHeight="1" x14ac:dyDescent="0.25">
      <c r="A125" s="158" t="s">
        <v>65</v>
      </c>
      <c r="B125" s="157"/>
      <c r="C125" s="178">
        <f>RES_hhdet_in_emih!C125/RES_summary!C$21</f>
        <v>0</v>
      </c>
      <c r="D125" s="178">
        <f>RES_hhdet_in_emih!D125/RES_summary!D$21</f>
        <v>0</v>
      </c>
      <c r="E125" s="178">
        <f>RES_hhdet_in_emih!E125/RES_summary!E$21</f>
        <v>0</v>
      </c>
      <c r="F125" s="178">
        <f>RES_hhdet_in_emih!F125/RES_summary!F$21</f>
        <v>0</v>
      </c>
      <c r="G125" s="178">
        <f>RES_hhdet_in_emih!G125/RES_summary!G$21</f>
        <v>0</v>
      </c>
      <c r="H125" s="178">
        <f>RES_hhdet_in_emih!H125/RES_summary!H$21</f>
        <v>0</v>
      </c>
      <c r="I125" s="178">
        <f>RES_hhdet_in_emih!I125/RES_summary!I$21</f>
        <v>0</v>
      </c>
      <c r="J125" s="178">
        <f>RES_hhdet_in_emih!J125/RES_summary!J$21</f>
        <v>0</v>
      </c>
      <c r="K125" s="178">
        <f>RES_hhdet_in_emih!K125/RES_summary!K$21</f>
        <v>0</v>
      </c>
      <c r="L125" s="178">
        <f>RES_hhdet_in_emih!L125/RES_summary!L$21</f>
        <v>0</v>
      </c>
      <c r="M125" s="178">
        <f>RES_hhdet_in_emih!M125/RES_summary!M$21</f>
        <v>0</v>
      </c>
      <c r="N125" s="178">
        <f>RES_hhdet_in_emih!N125/RES_summary!N$21</f>
        <v>0</v>
      </c>
      <c r="O125" s="178">
        <f>RES_hhdet_in_emih!O125/RES_summary!O$21</f>
        <v>0</v>
      </c>
      <c r="P125" s="178">
        <f>RES_hhdet_in_emih!P125/RES_summary!P$21</f>
        <v>0</v>
      </c>
      <c r="Q125" s="178">
        <f>RES_hhdet_in_emih!Q125/RES_summary!Q$21</f>
        <v>0</v>
      </c>
    </row>
    <row r="126" spans="1:17" ht="12" customHeight="1" x14ac:dyDescent="0.25">
      <c r="A126" s="23" t="s">
        <v>149</v>
      </c>
      <c r="B126" s="156"/>
      <c r="C126" s="177">
        <f>RES_hhdet_in_emih!C126/RES_summary!C$21</f>
        <v>0</v>
      </c>
      <c r="D126" s="177">
        <f>RES_hhdet_in_emih!D126/RES_summary!D$21</f>
        <v>0</v>
      </c>
      <c r="E126" s="177">
        <f>RES_hhdet_in_emih!E126/RES_summary!E$21</f>
        <v>0</v>
      </c>
      <c r="F126" s="177">
        <f>RES_hhdet_in_emih!F126/RES_summary!F$21</f>
        <v>0</v>
      </c>
      <c r="G126" s="177">
        <f>RES_hhdet_in_emih!G126/RES_summary!G$21</f>
        <v>0</v>
      </c>
      <c r="H126" s="177">
        <f>RES_hhdet_in_emih!H126/RES_summary!H$21</f>
        <v>0</v>
      </c>
      <c r="I126" s="177">
        <f>RES_hhdet_in_emih!I126/RES_summary!I$21</f>
        <v>0</v>
      </c>
      <c r="J126" s="177">
        <f>RES_hhdet_in_emih!J126/RES_summary!J$21</f>
        <v>0</v>
      </c>
      <c r="K126" s="177">
        <f>RES_hhdet_in_emih!K126/RES_summary!K$21</f>
        <v>0</v>
      </c>
      <c r="L126" s="177">
        <f>RES_hhdet_in_emih!L126/RES_summary!L$21</f>
        <v>0</v>
      </c>
      <c r="M126" s="177">
        <f>RES_hhdet_in_emih!M126/RES_summary!M$21</f>
        <v>0</v>
      </c>
      <c r="N126" s="177">
        <f>RES_hhdet_in_emih!N126/RES_summary!N$21</f>
        <v>0</v>
      </c>
      <c r="O126" s="177">
        <f>RES_hhdet_in_emih!O126/RES_summary!O$21</f>
        <v>0</v>
      </c>
      <c r="P126" s="177">
        <f>RES_hhdet_in_emih!P126/RES_summary!P$21</f>
        <v>0</v>
      </c>
      <c r="Q126" s="177">
        <f>RES_hhdet_in_emih!Q126/RES_summary!Q$21</f>
        <v>0</v>
      </c>
    </row>
    <row r="127" spans="1:17" ht="12" customHeight="1" x14ac:dyDescent="0.25">
      <c r="A127" s="23" t="s">
        <v>60</v>
      </c>
      <c r="B127" s="156"/>
      <c r="C127" s="177">
        <f>RES_hhdet_in_emih!C127/RES_summary!C$21</f>
        <v>0</v>
      </c>
      <c r="D127" s="177">
        <f>RES_hhdet_in_emih!D127/RES_summary!D$21</f>
        <v>0</v>
      </c>
      <c r="E127" s="177">
        <f>RES_hhdet_in_emih!E127/RES_summary!E$21</f>
        <v>0</v>
      </c>
      <c r="F127" s="177">
        <f>RES_hhdet_in_emih!F127/RES_summary!F$21</f>
        <v>0</v>
      </c>
      <c r="G127" s="177">
        <f>RES_hhdet_in_emih!G127/RES_summary!G$21</f>
        <v>0</v>
      </c>
      <c r="H127" s="177">
        <f>RES_hhdet_in_emih!H127/RES_summary!H$21</f>
        <v>0</v>
      </c>
      <c r="I127" s="177">
        <f>RES_hhdet_in_emih!I127/RES_summary!I$21</f>
        <v>0</v>
      </c>
      <c r="J127" s="177">
        <f>RES_hhdet_in_emih!J127/RES_summary!J$21</f>
        <v>0</v>
      </c>
      <c r="K127" s="177">
        <f>RES_hhdet_in_emih!K127/RES_summary!K$21</f>
        <v>0</v>
      </c>
      <c r="L127" s="177">
        <f>RES_hhdet_in_emih!L127/RES_summary!L$21</f>
        <v>0</v>
      </c>
      <c r="M127" s="177">
        <f>RES_hhdet_in_emih!M127/RES_summary!M$21</f>
        <v>0</v>
      </c>
      <c r="N127" s="177">
        <f>RES_hhdet_in_emih!N127/RES_summary!N$21</f>
        <v>0</v>
      </c>
      <c r="O127" s="177">
        <f>RES_hhdet_in_emih!O127/RES_summary!O$21</f>
        <v>0</v>
      </c>
      <c r="P127" s="177">
        <f>RES_hhdet_in_emih!P127/RES_summary!P$21</f>
        <v>0</v>
      </c>
      <c r="Q127" s="177">
        <f>RES_hhdet_in_emih!Q127/RES_summary!Q$21</f>
        <v>0</v>
      </c>
    </row>
    <row r="128" spans="1:17" ht="12.95" customHeight="1" x14ac:dyDescent="0.25">
      <c r="A128" s="158" t="s">
        <v>112</v>
      </c>
      <c r="B128" s="157"/>
      <c r="C128" s="178">
        <f>RES_hhdet_in_emih!C128/RES_summary!C$21</f>
        <v>0</v>
      </c>
      <c r="D128" s="178">
        <f>RES_hhdet_in_emih!D128/RES_summary!D$21</f>
        <v>0</v>
      </c>
      <c r="E128" s="178">
        <f>RES_hhdet_in_emih!E128/RES_summary!E$21</f>
        <v>0</v>
      </c>
      <c r="F128" s="178">
        <f>RES_hhdet_in_emih!F128/RES_summary!F$21</f>
        <v>0</v>
      </c>
      <c r="G128" s="178">
        <f>RES_hhdet_in_emih!G128/RES_summary!G$21</f>
        <v>0</v>
      </c>
      <c r="H128" s="178">
        <f>RES_hhdet_in_emih!H128/RES_summary!H$21</f>
        <v>0</v>
      </c>
      <c r="I128" s="178">
        <f>RES_hhdet_in_emih!I128/RES_summary!I$21</f>
        <v>0</v>
      </c>
      <c r="J128" s="178">
        <f>RES_hhdet_in_emih!J128/RES_summary!J$21</f>
        <v>0</v>
      </c>
      <c r="K128" s="178">
        <f>RES_hhdet_in_emih!K128/RES_summary!K$21</f>
        <v>0</v>
      </c>
      <c r="L128" s="178">
        <f>RES_hhdet_in_emih!L128/RES_summary!L$21</f>
        <v>0</v>
      </c>
      <c r="M128" s="178">
        <f>RES_hhdet_in_emih!M128/RES_summary!M$21</f>
        <v>0</v>
      </c>
      <c r="N128" s="178">
        <f>RES_hhdet_in_emih!N128/RES_summary!N$21</f>
        <v>0</v>
      </c>
      <c r="O128" s="178">
        <f>RES_hhdet_in_emih!O128/RES_summary!O$21</f>
        <v>0</v>
      </c>
      <c r="P128" s="178">
        <f>RES_hhdet_in_emih!P128/RES_summary!P$21</f>
        <v>0</v>
      </c>
      <c r="Q128" s="178">
        <f>RES_hhdet_in_emih!Q128/RES_summary!Q$21</f>
        <v>0</v>
      </c>
    </row>
    <row r="129" spans="1:17" ht="12" customHeight="1" x14ac:dyDescent="0.25">
      <c r="A129" s="23" t="s">
        <v>60</v>
      </c>
      <c r="B129" s="156"/>
      <c r="C129" s="177">
        <f>RES_hhdet_in_emih!C129/RES_summary!C$21</f>
        <v>0</v>
      </c>
      <c r="D129" s="177">
        <f>RES_hhdet_in_emih!D129/RES_summary!D$21</f>
        <v>0</v>
      </c>
      <c r="E129" s="177">
        <f>RES_hhdet_in_emih!E129/RES_summary!E$21</f>
        <v>0</v>
      </c>
      <c r="F129" s="177">
        <f>RES_hhdet_in_emih!F129/RES_summary!F$21</f>
        <v>0</v>
      </c>
      <c r="G129" s="177">
        <f>RES_hhdet_in_emih!G129/RES_summary!G$21</f>
        <v>0</v>
      </c>
      <c r="H129" s="177">
        <f>RES_hhdet_in_emih!H129/RES_summary!H$21</f>
        <v>0</v>
      </c>
      <c r="I129" s="177">
        <f>RES_hhdet_in_emih!I129/RES_summary!I$21</f>
        <v>0</v>
      </c>
      <c r="J129" s="177">
        <f>RES_hhdet_in_emih!J129/RES_summary!J$21</f>
        <v>0</v>
      </c>
      <c r="K129" s="177">
        <f>RES_hhdet_in_emih!K129/RES_summary!K$21</f>
        <v>0</v>
      </c>
      <c r="L129" s="177">
        <f>RES_hhdet_in_emih!L129/RES_summary!L$21</f>
        <v>0</v>
      </c>
      <c r="M129" s="177">
        <f>RES_hhdet_in_emih!M129/RES_summary!M$21</f>
        <v>0</v>
      </c>
      <c r="N129" s="177">
        <f>RES_hhdet_in_emih!N129/RES_summary!N$21</f>
        <v>0</v>
      </c>
      <c r="O129" s="177">
        <f>RES_hhdet_in_emih!O129/RES_summary!O$21</f>
        <v>0</v>
      </c>
      <c r="P129" s="177">
        <f>RES_hhdet_in_emih!P129/RES_summary!P$21</f>
        <v>0</v>
      </c>
      <c r="Q129" s="177">
        <f>RES_hhdet_in_emih!Q129/RES_summary!Q$21</f>
        <v>0</v>
      </c>
    </row>
    <row r="130" spans="1:17" ht="12" customHeight="1" x14ac:dyDescent="0.25">
      <c r="A130" s="158" t="s">
        <v>63</v>
      </c>
      <c r="B130" s="157"/>
      <c r="C130" s="178">
        <f>RES_hhdet_in_emih!C130/RES_summary!C$21</f>
        <v>0</v>
      </c>
      <c r="D130" s="178">
        <f>RES_hhdet_in_emih!D130/RES_summary!D$21</f>
        <v>0</v>
      </c>
      <c r="E130" s="178">
        <f>RES_hhdet_in_emih!E130/RES_summary!E$21</f>
        <v>0</v>
      </c>
      <c r="F130" s="178">
        <f>RES_hhdet_in_emih!F130/RES_summary!F$21</f>
        <v>0</v>
      </c>
      <c r="G130" s="178">
        <f>RES_hhdet_in_emih!G130/RES_summary!G$21</f>
        <v>0</v>
      </c>
      <c r="H130" s="178">
        <f>RES_hhdet_in_emih!H130/RES_summary!H$21</f>
        <v>0</v>
      </c>
      <c r="I130" s="178">
        <f>RES_hhdet_in_emih!I130/RES_summary!I$21</f>
        <v>0</v>
      </c>
      <c r="J130" s="178">
        <f>RES_hhdet_in_emih!J130/RES_summary!J$21</f>
        <v>0</v>
      </c>
      <c r="K130" s="178">
        <f>RES_hhdet_in_emih!K130/RES_summary!K$21</f>
        <v>0</v>
      </c>
      <c r="L130" s="178">
        <f>RES_hhdet_in_emih!L130/RES_summary!L$21</f>
        <v>0</v>
      </c>
      <c r="M130" s="178">
        <f>RES_hhdet_in_emih!M130/RES_summary!M$21</f>
        <v>0</v>
      </c>
      <c r="N130" s="178">
        <f>RES_hhdet_in_emih!N130/RES_summary!N$21</f>
        <v>0</v>
      </c>
      <c r="O130" s="178">
        <f>RES_hhdet_in_emih!O130/RES_summary!O$21</f>
        <v>0</v>
      </c>
      <c r="P130" s="178">
        <f>RES_hhdet_in_emih!P130/RES_summary!P$21</f>
        <v>0</v>
      </c>
      <c r="Q130" s="178">
        <f>RES_hhdet_in_emih!Q130/RES_summary!Q$21</f>
        <v>0</v>
      </c>
    </row>
    <row r="131" spans="1:17" ht="12" customHeight="1" x14ac:dyDescent="0.25">
      <c r="A131" s="167" t="s">
        <v>148</v>
      </c>
      <c r="B131" s="132"/>
      <c r="C131" s="183">
        <f>RES_hhdet_in_emih!C131/RES_summary!C$21</f>
        <v>0</v>
      </c>
      <c r="D131" s="183">
        <f>RES_hhdet_in_emih!D131/RES_summary!D$21</f>
        <v>0</v>
      </c>
      <c r="E131" s="183">
        <f>RES_hhdet_in_emih!E131/RES_summary!E$21</f>
        <v>0</v>
      </c>
      <c r="F131" s="183">
        <f>RES_hhdet_in_emih!F131/RES_summary!F$21</f>
        <v>0</v>
      </c>
      <c r="G131" s="183">
        <f>RES_hhdet_in_emih!G131/RES_summary!G$21</f>
        <v>0</v>
      </c>
      <c r="H131" s="183">
        <f>RES_hhdet_in_emih!H131/RES_summary!H$21</f>
        <v>0</v>
      </c>
      <c r="I131" s="183">
        <f>RES_hhdet_in_emih!I131/RES_summary!I$21</f>
        <v>0</v>
      </c>
      <c r="J131" s="183">
        <f>RES_hhdet_in_emih!J131/RES_summary!J$21</f>
        <v>0</v>
      </c>
      <c r="K131" s="183">
        <f>RES_hhdet_in_emih!K131/RES_summary!K$21</f>
        <v>0</v>
      </c>
      <c r="L131" s="183">
        <f>RES_hhdet_in_emih!L131/RES_summary!L$21</f>
        <v>0</v>
      </c>
      <c r="M131" s="183">
        <f>RES_hhdet_in_emih!M131/RES_summary!M$21</f>
        <v>0</v>
      </c>
      <c r="N131" s="183">
        <f>RES_hhdet_in_emih!N131/RES_summary!N$21</f>
        <v>0</v>
      </c>
      <c r="O131" s="183">
        <f>RES_hhdet_in_emih!O131/RES_summary!O$21</f>
        <v>0</v>
      </c>
      <c r="P131" s="183">
        <f>RES_hhdet_in_emih!P131/RES_summary!P$21</f>
        <v>0</v>
      </c>
      <c r="Q131" s="183">
        <f>RES_hhdet_in_emih!Q131/RES_summary!Q$21</f>
        <v>0</v>
      </c>
    </row>
    <row r="132" spans="1:17" ht="12" customHeight="1" x14ac:dyDescent="0.25">
      <c r="A132" s="167" t="s">
        <v>147</v>
      </c>
      <c r="B132" s="132"/>
      <c r="C132" s="183">
        <f>RES_hhdet_in_emih!C132/RES_summary!C$21</f>
        <v>0</v>
      </c>
      <c r="D132" s="183">
        <f>RES_hhdet_in_emih!D132/RES_summary!D$21</f>
        <v>0</v>
      </c>
      <c r="E132" s="183">
        <f>RES_hhdet_in_emih!E132/RES_summary!E$21</f>
        <v>0</v>
      </c>
      <c r="F132" s="183">
        <f>RES_hhdet_in_emih!F132/RES_summary!F$21</f>
        <v>0</v>
      </c>
      <c r="G132" s="183">
        <f>RES_hhdet_in_emih!G132/RES_summary!G$21</f>
        <v>0</v>
      </c>
      <c r="H132" s="183">
        <f>RES_hhdet_in_emih!H132/RES_summary!H$21</f>
        <v>0</v>
      </c>
      <c r="I132" s="183">
        <f>RES_hhdet_in_emih!I132/RES_summary!I$21</f>
        <v>0</v>
      </c>
      <c r="J132" s="183">
        <f>RES_hhdet_in_emih!J132/RES_summary!J$21</f>
        <v>0</v>
      </c>
      <c r="K132" s="183">
        <f>RES_hhdet_in_emih!K132/RES_summary!K$21</f>
        <v>0</v>
      </c>
      <c r="L132" s="183">
        <f>RES_hhdet_in_emih!L132/RES_summary!L$21</f>
        <v>0</v>
      </c>
      <c r="M132" s="183">
        <f>RES_hhdet_in_emih!M132/RES_summary!M$21</f>
        <v>0</v>
      </c>
      <c r="N132" s="183">
        <f>RES_hhdet_in_emih!N132/RES_summary!N$21</f>
        <v>0</v>
      </c>
      <c r="O132" s="183">
        <f>RES_hhdet_in_emih!O132/RES_summary!O$21</f>
        <v>0</v>
      </c>
      <c r="P132" s="183">
        <f>RES_hhdet_in_emih!P132/RES_summary!P$21</f>
        <v>0</v>
      </c>
      <c r="Q132" s="183">
        <f>RES_hhdet_in_emih!Q132/RES_summary!Q$21</f>
        <v>0</v>
      </c>
    </row>
    <row r="133" spans="1:17" ht="12" customHeight="1" x14ac:dyDescent="0.25">
      <c r="A133" s="166" t="s">
        <v>61</v>
      </c>
      <c r="B133" s="165"/>
      <c r="C133" s="182">
        <f>RES_hhdet_in_emih!C133/RES_summary!C$21</f>
        <v>0</v>
      </c>
      <c r="D133" s="182">
        <f>RES_hhdet_in_emih!D133/RES_summary!D$21</f>
        <v>0</v>
      </c>
      <c r="E133" s="182">
        <f>RES_hhdet_in_emih!E133/RES_summary!E$21</f>
        <v>0</v>
      </c>
      <c r="F133" s="182">
        <f>RES_hhdet_in_emih!F133/RES_summary!F$21</f>
        <v>0</v>
      </c>
      <c r="G133" s="182">
        <f>RES_hhdet_in_emih!G133/RES_summary!G$21</f>
        <v>0</v>
      </c>
      <c r="H133" s="182">
        <f>RES_hhdet_in_emih!H133/RES_summary!H$21</f>
        <v>0</v>
      </c>
      <c r="I133" s="182">
        <f>RES_hhdet_in_emih!I133/RES_summary!I$21</f>
        <v>0</v>
      </c>
      <c r="J133" s="182">
        <f>RES_hhdet_in_emih!J133/RES_summary!J$21</f>
        <v>0</v>
      </c>
      <c r="K133" s="182">
        <f>RES_hhdet_in_emih!K133/RES_summary!K$21</f>
        <v>0</v>
      </c>
      <c r="L133" s="182">
        <f>RES_hhdet_in_emih!L133/RES_summary!L$21</f>
        <v>0</v>
      </c>
      <c r="M133" s="182">
        <f>RES_hhdet_in_emih!M133/RES_summary!M$21</f>
        <v>0</v>
      </c>
      <c r="N133" s="182">
        <f>RES_hhdet_in_emih!N133/RES_summary!N$21</f>
        <v>0</v>
      </c>
      <c r="O133" s="182">
        <f>RES_hhdet_in_emih!O133/RES_summary!O$21</f>
        <v>0</v>
      </c>
      <c r="P133" s="182">
        <f>RES_hhdet_in_emih!P133/RES_summary!P$21</f>
        <v>0</v>
      </c>
      <c r="Q133" s="182">
        <f>RES_hhdet_in_emih!Q133/RES_summary!Q$21</f>
        <v>0</v>
      </c>
    </row>
    <row r="134" spans="1:17" ht="12" customHeight="1" x14ac:dyDescent="0.25">
      <c r="A134" s="147" t="s">
        <v>59</v>
      </c>
      <c r="B134" s="164"/>
      <c r="C134" s="181">
        <f>RES_hhdet_in_emih!C134/RES_summary!C$21</f>
        <v>0</v>
      </c>
      <c r="D134" s="181">
        <f>RES_hhdet_in_emih!D134/RES_summary!D$21</f>
        <v>0</v>
      </c>
      <c r="E134" s="181">
        <f>RES_hhdet_in_emih!E134/RES_summary!E$21</f>
        <v>0</v>
      </c>
      <c r="F134" s="181">
        <f>RES_hhdet_in_emih!F134/RES_summary!F$21</f>
        <v>0</v>
      </c>
      <c r="G134" s="181">
        <f>RES_hhdet_in_emih!G134/RES_summary!G$21</f>
        <v>0</v>
      </c>
      <c r="H134" s="181">
        <f>RES_hhdet_in_emih!H134/RES_summary!H$21</f>
        <v>0</v>
      </c>
      <c r="I134" s="181">
        <f>RES_hhdet_in_emih!I134/RES_summary!I$21</f>
        <v>0</v>
      </c>
      <c r="J134" s="181">
        <f>RES_hhdet_in_emih!J134/RES_summary!J$21</f>
        <v>0</v>
      </c>
      <c r="K134" s="181">
        <f>RES_hhdet_in_emih!K134/RES_summary!K$21</f>
        <v>0</v>
      </c>
      <c r="L134" s="181">
        <f>RES_hhdet_in_emih!L134/RES_summary!L$21</f>
        <v>0</v>
      </c>
      <c r="M134" s="181">
        <f>RES_hhdet_in_emih!M134/RES_summary!M$21</f>
        <v>0</v>
      </c>
      <c r="N134" s="181">
        <f>RES_hhdet_in_emih!N134/RES_summary!N$21</f>
        <v>0</v>
      </c>
      <c r="O134" s="181">
        <f>RES_hhdet_in_emih!O134/RES_summary!O$21</f>
        <v>0</v>
      </c>
      <c r="P134" s="181">
        <f>RES_hhdet_in_emih!P134/RES_summary!P$21</f>
        <v>0</v>
      </c>
      <c r="Q134" s="181">
        <f>RES_hhdet_in_emih!Q134/RES_summary!Q$21</f>
        <v>0</v>
      </c>
    </row>
    <row r="135" spans="1:17" ht="12" customHeight="1" x14ac:dyDescent="0.25">
      <c r="A135" s="163" t="s">
        <v>142</v>
      </c>
      <c r="B135" s="162"/>
      <c r="C135" s="180">
        <f>RES_hhdet_in_emih!C135/RES_summary!C$21</f>
        <v>0</v>
      </c>
      <c r="D135" s="180">
        <f>RES_hhdet_in_emih!D135/RES_summary!D$21</f>
        <v>0</v>
      </c>
      <c r="E135" s="180">
        <f>RES_hhdet_in_emih!E135/RES_summary!E$21</f>
        <v>0</v>
      </c>
      <c r="F135" s="180">
        <f>RES_hhdet_in_emih!F135/RES_summary!F$21</f>
        <v>0</v>
      </c>
      <c r="G135" s="180">
        <f>RES_hhdet_in_emih!G135/RES_summary!G$21</f>
        <v>0</v>
      </c>
      <c r="H135" s="180">
        <f>RES_hhdet_in_emih!H135/RES_summary!H$21</f>
        <v>0</v>
      </c>
      <c r="I135" s="180">
        <f>RES_hhdet_in_emih!I135/RES_summary!I$21</f>
        <v>0</v>
      </c>
      <c r="J135" s="180">
        <f>RES_hhdet_in_emih!J135/RES_summary!J$21</f>
        <v>0</v>
      </c>
      <c r="K135" s="180">
        <f>RES_hhdet_in_emih!K135/RES_summary!K$21</f>
        <v>0</v>
      </c>
      <c r="L135" s="180">
        <f>RES_hhdet_in_emih!L135/RES_summary!L$21</f>
        <v>0</v>
      </c>
      <c r="M135" s="180">
        <f>RES_hhdet_in_emih!M135/RES_summary!M$21</f>
        <v>0</v>
      </c>
      <c r="N135" s="180">
        <f>RES_hhdet_in_emih!N135/RES_summary!N$21</f>
        <v>0</v>
      </c>
      <c r="O135" s="180">
        <f>RES_hhdet_in_emih!O135/RES_summary!O$21</f>
        <v>0</v>
      </c>
      <c r="P135" s="180">
        <f>RES_hhdet_in_emih!P135/RES_summary!P$21</f>
        <v>0</v>
      </c>
      <c r="Q135" s="180">
        <f>RES_hhdet_in_emih!Q135/RES_summary!Q$21</f>
        <v>0</v>
      </c>
    </row>
    <row r="136" spans="1:17" ht="12" customHeight="1" x14ac:dyDescent="0.25">
      <c r="A136" s="161" t="s">
        <v>141</v>
      </c>
      <c r="B136" s="160"/>
      <c r="C136" s="179">
        <f>RES_hhdet_in_emih!C136/RES_summary!C$21</f>
        <v>0</v>
      </c>
      <c r="D136" s="179">
        <f>RES_hhdet_in_emih!D136/RES_summary!D$21</f>
        <v>0</v>
      </c>
      <c r="E136" s="179">
        <f>RES_hhdet_in_emih!E136/RES_summary!E$21</f>
        <v>0</v>
      </c>
      <c r="F136" s="179">
        <f>RES_hhdet_in_emih!F136/RES_summary!F$21</f>
        <v>0</v>
      </c>
      <c r="G136" s="179">
        <f>RES_hhdet_in_emih!G136/RES_summary!G$21</f>
        <v>0</v>
      </c>
      <c r="H136" s="179">
        <f>RES_hhdet_in_emih!H136/RES_summary!H$21</f>
        <v>0</v>
      </c>
      <c r="I136" s="179">
        <f>RES_hhdet_in_emih!I136/RES_summary!I$21</f>
        <v>0</v>
      </c>
      <c r="J136" s="179">
        <f>RES_hhdet_in_emih!J136/RES_summary!J$21</f>
        <v>0</v>
      </c>
      <c r="K136" s="179">
        <f>RES_hhdet_in_emih!K136/RES_summary!K$21</f>
        <v>0</v>
      </c>
      <c r="L136" s="179">
        <f>RES_hhdet_in_emih!L136/RES_summary!L$21</f>
        <v>0</v>
      </c>
      <c r="M136" s="179">
        <f>RES_hhdet_in_emih!M136/RES_summary!M$21</f>
        <v>0</v>
      </c>
      <c r="N136" s="179">
        <f>RES_hhdet_in_emih!N136/RES_summary!N$21</f>
        <v>0</v>
      </c>
      <c r="O136" s="179">
        <f>RES_hhdet_in_emih!O136/RES_summary!O$21</f>
        <v>0</v>
      </c>
      <c r="P136" s="179">
        <f>RES_hhdet_in_emih!P136/RES_summary!P$21</f>
        <v>0</v>
      </c>
      <c r="Q136" s="179">
        <f>RES_hhdet_in_emih!Q136/RES_summary!Q$21</f>
        <v>0</v>
      </c>
    </row>
    <row r="137" spans="1:17" ht="12" customHeight="1" x14ac:dyDescent="0.25">
      <c r="A137" s="148" t="s">
        <v>60</v>
      </c>
      <c r="B137" s="156"/>
      <c r="C137" s="177">
        <f>RES_hhdet_in_emih!C137/RES_summary!C$21</f>
        <v>0</v>
      </c>
      <c r="D137" s="177">
        <f>RES_hhdet_in_emih!D137/RES_summary!D$21</f>
        <v>0</v>
      </c>
      <c r="E137" s="177">
        <f>RES_hhdet_in_emih!E137/RES_summary!E$21</f>
        <v>0</v>
      </c>
      <c r="F137" s="177">
        <f>RES_hhdet_in_emih!F137/RES_summary!F$21</f>
        <v>0</v>
      </c>
      <c r="G137" s="177">
        <f>RES_hhdet_in_emih!G137/RES_summary!G$21</f>
        <v>0</v>
      </c>
      <c r="H137" s="177">
        <f>RES_hhdet_in_emih!H137/RES_summary!H$21</f>
        <v>0</v>
      </c>
      <c r="I137" s="177">
        <f>RES_hhdet_in_emih!I137/RES_summary!I$21</f>
        <v>0</v>
      </c>
      <c r="J137" s="177">
        <f>RES_hhdet_in_emih!J137/RES_summary!J$21</f>
        <v>0</v>
      </c>
      <c r="K137" s="177">
        <f>RES_hhdet_in_emih!K137/RES_summary!K$21</f>
        <v>0</v>
      </c>
      <c r="L137" s="177">
        <f>RES_hhdet_in_emih!L137/RES_summary!L$21</f>
        <v>0</v>
      </c>
      <c r="M137" s="177">
        <f>RES_hhdet_in_emih!M137/RES_summary!M$21</f>
        <v>0</v>
      </c>
      <c r="N137" s="177">
        <f>RES_hhdet_in_emih!N137/RES_summary!N$21</f>
        <v>0</v>
      </c>
      <c r="O137" s="177">
        <f>RES_hhdet_in_emih!O137/RES_summary!O$21</f>
        <v>0</v>
      </c>
      <c r="P137" s="177">
        <f>RES_hhdet_in_emih!P137/RES_summary!P$21</f>
        <v>0</v>
      </c>
      <c r="Q137" s="177">
        <f>RES_hhdet_in_emih!Q137/RES_summary!Q$21</f>
        <v>0</v>
      </c>
    </row>
    <row r="138" spans="1:17" ht="12" customHeight="1" x14ac:dyDescent="0.25">
      <c r="A138" s="148" t="s">
        <v>59</v>
      </c>
      <c r="B138" s="156"/>
      <c r="C138" s="177">
        <f>RES_hhdet_in_emih!C138/RES_summary!C$21</f>
        <v>0</v>
      </c>
      <c r="D138" s="177">
        <f>RES_hhdet_in_emih!D138/RES_summary!D$21</f>
        <v>0</v>
      </c>
      <c r="E138" s="177">
        <f>RES_hhdet_in_emih!E138/RES_summary!E$21</f>
        <v>0</v>
      </c>
      <c r="F138" s="177">
        <f>RES_hhdet_in_emih!F138/RES_summary!F$21</f>
        <v>0</v>
      </c>
      <c r="G138" s="177">
        <f>RES_hhdet_in_emih!G138/RES_summary!G$21</f>
        <v>0</v>
      </c>
      <c r="H138" s="177">
        <f>RES_hhdet_in_emih!H138/RES_summary!H$21</f>
        <v>0</v>
      </c>
      <c r="I138" s="177">
        <f>RES_hhdet_in_emih!I138/RES_summary!I$21</f>
        <v>0</v>
      </c>
      <c r="J138" s="177">
        <f>RES_hhdet_in_emih!J138/RES_summary!J$21</f>
        <v>0</v>
      </c>
      <c r="K138" s="177">
        <f>RES_hhdet_in_emih!K138/RES_summary!K$21</f>
        <v>0</v>
      </c>
      <c r="L138" s="177">
        <f>RES_hhdet_in_emih!L138/RES_summary!L$21</f>
        <v>0</v>
      </c>
      <c r="M138" s="177">
        <f>RES_hhdet_in_emih!M138/RES_summary!M$21</f>
        <v>0</v>
      </c>
      <c r="N138" s="177">
        <f>RES_hhdet_in_emih!N138/RES_summary!N$21</f>
        <v>0</v>
      </c>
      <c r="O138" s="177">
        <f>RES_hhdet_in_emih!O138/RES_summary!O$21</f>
        <v>0</v>
      </c>
      <c r="P138" s="177">
        <f>RES_hhdet_in_emih!P138/RES_summary!P$21</f>
        <v>0</v>
      </c>
      <c r="Q138" s="177">
        <f>RES_hhdet_in_emih!Q138/RES_summary!Q$21</f>
        <v>0</v>
      </c>
    </row>
    <row r="139" spans="1:17" ht="12" customHeight="1" x14ac:dyDescent="0.25">
      <c r="A139" s="158" t="s">
        <v>62</v>
      </c>
      <c r="B139" s="157"/>
      <c r="C139" s="178">
        <f>RES_hhdet_in_emih!C139/RES_summary!C$21</f>
        <v>0</v>
      </c>
      <c r="D139" s="178">
        <f>RES_hhdet_in_emih!D139/RES_summary!D$21</f>
        <v>0</v>
      </c>
      <c r="E139" s="178">
        <f>RES_hhdet_in_emih!E139/RES_summary!E$21</f>
        <v>0</v>
      </c>
      <c r="F139" s="178">
        <f>RES_hhdet_in_emih!F139/RES_summary!F$21</f>
        <v>0</v>
      </c>
      <c r="G139" s="178">
        <f>RES_hhdet_in_emih!G139/RES_summary!G$21</f>
        <v>0</v>
      </c>
      <c r="H139" s="178">
        <f>RES_hhdet_in_emih!H139/RES_summary!H$21</f>
        <v>0</v>
      </c>
      <c r="I139" s="178">
        <f>RES_hhdet_in_emih!I139/RES_summary!I$21</f>
        <v>0</v>
      </c>
      <c r="J139" s="178">
        <f>RES_hhdet_in_emih!J139/RES_summary!J$21</f>
        <v>0</v>
      </c>
      <c r="K139" s="178">
        <f>RES_hhdet_in_emih!K139/RES_summary!K$21</f>
        <v>0</v>
      </c>
      <c r="L139" s="178">
        <f>RES_hhdet_in_emih!L139/RES_summary!L$21</f>
        <v>0</v>
      </c>
      <c r="M139" s="178">
        <f>RES_hhdet_in_emih!M139/RES_summary!M$21</f>
        <v>0</v>
      </c>
      <c r="N139" s="178">
        <f>RES_hhdet_in_emih!N139/RES_summary!N$21</f>
        <v>0</v>
      </c>
      <c r="O139" s="178">
        <f>RES_hhdet_in_emih!O139/RES_summary!O$21</f>
        <v>0</v>
      </c>
      <c r="P139" s="178">
        <f>RES_hhdet_in_emih!P139/RES_summary!P$21</f>
        <v>0</v>
      </c>
      <c r="Q139" s="178">
        <f>RES_hhdet_in_emih!Q139/RES_summary!Q$21</f>
        <v>0</v>
      </c>
    </row>
    <row r="140" spans="1:17" ht="12" customHeight="1" x14ac:dyDescent="0.25">
      <c r="A140" s="23" t="s">
        <v>57</v>
      </c>
      <c r="B140" s="156"/>
      <c r="C140" s="177">
        <f>RES_hhdet_in_emih!C140/RES_summary!C$21</f>
        <v>0</v>
      </c>
      <c r="D140" s="177">
        <f>RES_hhdet_in_emih!D140/RES_summary!D$21</f>
        <v>0</v>
      </c>
      <c r="E140" s="177">
        <f>RES_hhdet_in_emih!E140/RES_summary!E$21</f>
        <v>0</v>
      </c>
      <c r="F140" s="177">
        <f>RES_hhdet_in_emih!F140/RES_summary!F$21</f>
        <v>0</v>
      </c>
      <c r="G140" s="177">
        <f>RES_hhdet_in_emih!G140/RES_summary!G$21</f>
        <v>0</v>
      </c>
      <c r="H140" s="177">
        <f>RES_hhdet_in_emih!H140/RES_summary!H$21</f>
        <v>0</v>
      </c>
      <c r="I140" s="177">
        <f>RES_hhdet_in_emih!I140/RES_summary!I$21</f>
        <v>0</v>
      </c>
      <c r="J140" s="177">
        <f>RES_hhdet_in_emih!J140/RES_summary!J$21</f>
        <v>0</v>
      </c>
      <c r="K140" s="177">
        <f>RES_hhdet_in_emih!K140/RES_summary!K$21</f>
        <v>0</v>
      </c>
      <c r="L140" s="177">
        <f>RES_hhdet_in_emih!L140/RES_summary!L$21</f>
        <v>0</v>
      </c>
      <c r="M140" s="177">
        <f>RES_hhdet_in_emih!M140/RES_summary!M$21</f>
        <v>0</v>
      </c>
      <c r="N140" s="177">
        <f>RES_hhdet_in_emih!N140/RES_summary!N$21</f>
        <v>0</v>
      </c>
      <c r="O140" s="177">
        <f>RES_hhdet_in_emih!O140/RES_summary!O$21</f>
        <v>0</v>
      </c>
      <c r="P140" s="177">
        <f>RES_hhdet_in_emih!P140/RES_summary!P$21</f>
        <v>0</v>
      </c>
      <c r="Q140" s="177">
        <f>RES_hhdet_in_emih!Q140/RES_summary!Q$21</f>
        <v>0</v>
      </c>
    </row>
    <row r="141" spans="1:17" ht="12" customHeight="1" x14ac:dyDescent="0.25">
      <c r="A141" s="29" t="s">
        <v>140</v>
      </c>
      <c r="B141" s="57"/>
      <c r="C141" s="176">
        <f>RES_hhdet_in_emih!C141/RES_summary!C$21</f>
        <v>0</v>
      </c>
      <c r="D141" s="176">
        <f>RES_hhdet_in_emih!D141/RES_summary!D$21</f>
        <v>0</v>
      </c>
      <c r="E141" s="176">
        <f>RES_hhdet_in_emih!E141/RES_summary!E$21</f>
        <v>0</v>
      </c>
      <c r="F141" s="176">
        <f>RES_hhdet_in_emih!F141/RES_summary!F$21</f>
        <v>0</v>
      </c>
      <c r="G141" s="176">
        <f>RES_hhdet_in_emih!G141/RES_summary!G$21</f>
        <v>0</v>
      </c>
      <c r="H141" s="176">
        <f>RES_hhdet_in_emih!H141/RES_summary!H$21</f>
        <v>0</v>
      </c>
      <c r="I141" s="176">
        <f>RES_hhdet_in_emih!I141/RES_summary!I$21</f>
        <v>0</v>
      </c>
      <c r="J141" s="176">
        <f>RES_hhdet_in_emih!J141/RES_summary!J$21</f>
        <v>0</v>
      </c>
      <c r="K141" s="176">
        <f>RES_hhdet_in_emih!K141/RES_summary!K$21</f>
        <v>0</v>
      </c>
      <c r="L141" s="176">
        <f>RES_hhdet_in_emih!L141/RES_summary!L$21</f>
        <v>0</v>
      </c>
      <c r="M141" s="176">
        <f>RES_hhdet_in_emih!M141/RES_summary!M$21</f>
        <v>0</v>
      </c>
      <c r="N141" s="176">
        <f>RES_hhdet_in_emih!N141/RES_summary!N$21</f>
        <v>0</v>
      </c>
      <c r="O141" s="176">
        <f>RES_hhdet_in_emih!O141/RES_summary!O$21</f>
        <v>0</v>
      </c>
      <c r="P141" s="176">
        <f>RES_hhdet_in_emih!P141/RES_summary!P$21</f>
        <v>0</v>
      </c>
      <c r="Q141" s="176">
        <f>RES_hhdet_in_emih!Q141/RES_summary!Q$21</f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84">
        <f>RES_hhdet_in_emih!C143/RES_summary!C$21</f>
        <v>0</v>
      </c>
      <c r="D143" s="184">
        <f>RES_hhdet_in_emih!D143/RES_summary!D$21</f>
        <v>0</v>
      </c>
      <c r="E143" s="184">
        <f>RES_hhdet_in_emih!E143/RES_summary!E$21</f>
        <v>0</v>
      </c>
      <c r="F143" s="184">
        <f>RES_hhdet_in_emih!F143/RES_summary!F$21</f>
        <v>0</v>
      </c>
      <c r="G143" s="184">
        <f>RES_hhdet_in_emih!G143/RES_summary!G$21</f>
        <v>0</v>
      </c>
      <c r="H143" s="184">
        <f>RES_hhdet_in_emih!H143/RES_summary!H$21</f>
        <v>0</v>
      </c>
      <c r="I143" s="184">
        <f>RES_hhdet_in_emih!I143/RES_summary!I$21</f>
        <v>0</v>
      </c>
      <c r="J143" s="184">
        <f>RES_hhdet_in_emih!J143/RES_summary!J$21</f>
        <v>0</v>
      </c>
      <c r="K143" s="184">
        <f>RES_hhdet_in_emih!K143/RES_summary!K$21</f>
        <v>0</v>
      </c>
      <c r="L143" s="184">
        <f>RES_hhdet_in_emih!L143/RES_summary!L$21</f>
        <v>0</v>
      </c>
      <c r="M143" s="184">
        <f>RES_hhdet_in_emih!M143/RES_summary!M$21</f>
        <v>0</v>
      </c>
      <c r="N143" s="184">
        <f>RES_hhdet_in_emih!N143/RES_summary!N$21</f>
        <v>0</v>
      </c>
      <c r="O143" s="184">
        <f>RES_hhdet_in_emih!O143/RES_summary!O$21</f>
        <v>0</v>
      </c>
      <c r="P143" s="184">
        <f>RES_hhdet_in_emih!P143/RES_summary!P$21</f>
        <v>0</v>
      </c>
      <c r="Q143" s="184">
        <f>RES_hhdet_in_emih!Q143/RES_summary!Q$21</f>
        <v>0</v>
      </c>
    </row>
    <row r="144" spans="1:17" ht="12.95" customHeight="1" x14ac:dyDescent="0.25">
      <c r="A144" s="158" t="s">
        <v>65</v>
      </c>
      <c r="B144" s="157"/>
      <c r="C144" s="178">
        <f>RES_hhdet_in_emih!C144/RES_summary!C$21</f>
        <v>0</v>
      </c>
      <c r="D144" s="178">
        <f>RES_hhdet_in_emih!D144/RES_summary!D$21</f>
        <v>0</v>
      </c>
      <c r="E144" s="178">
        <f>RES_hhdet_in_emih!E144/RES_summary!E$21</f>
        <v>0</v>
      </c>
      <c r="F144" s="178">
        <f>RES_hhdet_in_emih!F144/RES_summary!F$21</f>
        <v>0</v>
      </c>
      <c r="G144" s="178">
        <f>RES_hhdet_in_emih!G144/RES_summary!G$21</f>
        <v>0</v>
      </c>
      <c r="H144" s="178">
        <f>RES_hhdet_in_emih!H144/RES_summary!H$21</f>
        <v>0</v>
      </c>
      <c r="I144" s="178">
        <f>RES_hhdet_in_emih!I144/RES_summary!I$21</f>
        <v>0</v>
      </c>
      <c r="J144" s="178">
        <f>RES_hhdet_in_emih!J144/RES_summary!J$21</f>
        <v>0</v>
      </c>
      <c r="K144" s="178">
        <f>RES_hhdet_in_emih!K144/RES_summary!K$21</f>
        <v>0</v>
      </c>
      <c r="L144" s="178">
        <f>RES_hhdet_in_emih!L144/RES_summary!L$21</f>
        <v>0</v>
      </c>
      <c r="M144" s="178">
        <f>RES_hhdet_in_emih!M144/RES_summary!M$21</f>
        <v>0</v>
      </c>
      <c r="N144" s="178">
        <f>RES_hhdet_in_emih!N144/RES_summary!N$21</f>
        <v>0</v>
      </c>
      <c r="O144" s="178">
        <f>RES_hhdet_in_emih!O144/RES_summary!O$21</f>
        <v>0</v>
      </c>
      <c r="P144" s="178">
        <f>RES_hhdet_in_emih!P144/RES_summary!P$21</f>
        <v>0</v>
      </c>
      <c r="Q144" s="178">
        <f>RES_hhdet_in_emih!Q144/RES_summary!Q$21</f>
        <v>0</v>
      </c>
    </row>
    <row r="145" spans="1:17" ht="12" customHeight="1" x14ac:dyDescent="0.25">
      <c r="A145" s="23" t="s">
        <v>60</v>
      </c>
      <c r="B145" s="156"/>
      <c r="C145" s="177">
        <f>RES_hhdet_in_emih!C145/RES_summary!C$21</f>
        <v>0</v>
      </c>
      <c r="D145" s="177">
        <f>RES_hhdet_in_emih!D145/RES_summary!D$21</f>
        <v>0</v>
      </c>
      <c r="E145" s="177">
        <f>RES_hhdet_in_emih!E145/RES_summary!E$21</f>
        <v>0</v>
      </c>
      <c r="F145" s="177">
        <f>RES_hhdet_in_emih!F145/RES_summary!F$21</f>
        <v>0</v>
      </c>
      <c r="G145" s="177">
        <f>RES_hhdet_in_emih!G145/RES_summary!G$21</f>
        <v>0</v>
      </c>
      <c r="H145" s="177">
        <f>RES_hhdet_in_emih!H145/RES_summary!H$21</f>
        <v>0</v>
      </c>
      <c r="I145" s="177">
        <f>RES_hhdet_in_emih!I145/RES_summary!I$21</f>
        <v>0</v>
      </c>
      <c r="J145" s="177">
        <f>RES_hhdet_in_emih!J145/RES_summary!J$21</f>
        <v>0</v>
      </c>
      <c r="K145" s="177">
        <f>RES_hhdet_in_emih!K145/RES_summary!K$21</f>
        <v>0</v>
      </c>
      <c r="L145" s="177">
        <f>RES_hhdet_in_emih!L145/RES_summary!L$21</f>
        <v>0</v>
      </c>
      <c r="M145" s="177">
        <f>RES_hhdet_in_emih!M145/RES_summary!M$21</f>
        <v>0</v>
      </c>
      <c r="N145" s="177">
        <f>RES_hhdet_in_emih!N145/RES_summary!N$21</f>
        <v>0</v>
      </c>
      <c r="O145" s="177">
        <f>RES_hhdet_in_emih!O145/RES_summary!O$21</f>
        <v>0</v>
      </c>
      <c r="P145" s="177">
        <f>RES_hhdet_in_emih!P145/RES_summary!P$21</f>
        <v>0</v>
      </c>
      <c r="Q145" s="177">
        <f>RES_hhdet_in_emih!Q145/RES_summary!Q$21</f>
        <v>0</v>
      </c>
    </row>
    <row r="146" spans="1:17" ht="12.95" customHeight="1" x14ac:dyDescent="0.25">
      <c r="A146" s="158" t="s">
        <v>112</v>
      </c>
      <c r="B146" s="157"/>
      <c r="C146" s="178">
        <f>RES_hhdet_in_emih!C146/RES_summary!C$21</f>
        <v>0</v>
      </c>
      <c r="D146" s="178">
        <f>RES_hhdet_in_emih!D146/RES_summary!D$21</f>
        <v>0</v>
      </c>
      <c r="E146" s="178">
        <f>RES_hhdet_in_emih!E146/RES_summary!E$21</f>
        <v>0</v>
      </c>
      <c r="F146" s="178">
        <f>RES_hhdet_in_emih!F146/RES_summary!F$21</f>
        <v>0</v>
      </c>
      <c r="G146" s="178">
        <f>RES_hhdet_in_emih!G146/RES_summary!G$21</f>
        <v>0</v>
      </c>
      <c r="H146" s="178">
        <f>RES_hhdet_in_emih!H146/RES_summary!H$21</f>
        <v>0</v>
      </c>
      <c r="I146" s="178">
        <f>RES_hhdet_in_emih!I146/RES_summary!I$21</f>
        <v>0</v>
      </c>
      <c r="J146" s="178">
        <f>RES_hhdet_in_emih!J146/RES_summary!J$21</f>
        <v>0</v>
      </c>
      <c r="K146" s="178">
        <f>RES_hhdet_in_emih!K146/RES_summary!K$21</f>
        <v>0</v>
      </c>
      <c r="L146" s="178">
        <f>RES_hhdet_in_emih!L146/RES_summary!L$21</f>
        <v>0</v>
      </c>
      <c r="M146" s="178">
        <f>RES_hhdet_in_emih!M146/RES_summary!M$21</f>
        <v>0</v>
      </c>
      <c r="N146" s="178">
        <f>RES_hhdet_in_emih!N146/RES_summary!N$21</f>
        <v>0</v>
      </c>
      <c r="O146" s="178">
        <f>RES_hhdet_in_emih!O146/RES_summary!O$21</f>
        <v>0</v>
      </c>
      <c r="P146" s="178">
        <f>RES_hhdet_in_emih!P146/RES_summary!P$21</f>
        <v>0</v>
      </c>
      <c r="Q146" s="178">
        <f>RES_hhdet_in_emih!Q146/RES_summary!Q$21</f>
        <v>0</v>
      </c>
    </row>
    <row r="147" spans="1:17" ht="12" customHeight="1" x14ac:dyDescent="0.25">
      <c r="A147" s="23" t="s">
        <v>60</v>
      </c>
      <c r="B147" s="156"/>
      <c r="C147" s="177">
        <f>RES_hhdet_in_emih!C147/RES_summary!C$21</f>
        <v>0</v>
      </c>
      <c r="D147" s="177">
        <f>RES_hhdet_in_emih!D147/RES_summary!D$21</f>
        <v>0</v>
      </c>
      <c r="E147" s="177">
        <f>RES_hhdet_in_emih!E147/RES_summary!E$21</f>
        <v>0</v>
      </c>
      <c r="F147" s="177">
        <f>RES_hhdet_in_emih!F147/RES_summary!F$21</f>
        <v>0</v>
      </c>
      <c r="G147" s="177">
        <f>RES_hhdet_in_emih!G147/RES_summary!G$21</f>
        <v>0</v>
      </c>
      <c r="H147" s="177">
        <f>RES_hhdet_in_emih!H147/RES_summary!H$21</f>
        <v>0</v>
      </c>
      <c r="I147" s="177">
        <f>RES_hhdet_in_emih!I147/RES_summary!I$21</f>
        <v>0</v>
      </c>
      <c r="J147" s="177">
        <f>RES_hhdet_in_emih!J147/RES_summary!J$21</f>
        <v>0</v>
      </c>
      <c r="K147" s="177">
        <f>RES_hhdet_in_emih!K147/RES_summary!K$21</f>
        <v>0</v>
      </c>
      <c r="L147" s="177">
        <f>RES_hhdet_in_emih!L147/RES_summary!L$21</f>
        <v>0</v>
      </c>
      <c r="M147" s="177">
        <f>RES_hhdet_in_emih!M147/RES_summary!M$21</f>
        <v>0</v>
      </c>
      <c r="N147" s="177">
        <f>RES_hhdet_in_emih!N147/RES_summary!N$21</f>
        <v>0</v>
      </c>
      <c r="O147" s="177">
        <f>RES_hhdet_in_emih!O147/RES_summary!O$21</f>
        <v>0</v>
      </c>
      <c r="P147" s="177">
        <f>RES_hhdet_in_emih!P147/RES_summary!P$21</f>
        <v>0</v>
      </c>
      <c r="Q147" s="177">
        <f>RES_hhdet_in_emih!Q147/RES_summary!Q$21</f>
        <v>0</v>
      </c>
    </row>
    <row r="148" spans="1:17" ht="12" customHeight="1" x14ac:dyDescent="0.25">
      <c r="A148" s="158" t="s">
        <v>63</v>
      </c>
      <c r="B148" s="157"/>
      <c r="C148" s="178">
        <f>RES_hhdet_in_emih!C148/RES_summary!C$21</f>
        <v>0</v>
      </c>
      <c r="D148" s="178">
        <f>RES_hhdet_in_emih!D148/RES_summary!D$21</f>
        <v>0</v>
      </c>
      <c r="E148" s="178">
        <f>RES_hhdet_in_emih!E148/RES_summary!E$21</f>
        <v>0</v>
      </c>
      <c r="F148" s="178">
        <f>RES_hhdet_in_emih!F148/RES_summary!F$21</f>
        <v>0</v>
      </c>
      <c r="G148" s="178">
        <f>RES_hhdet_in_emih!G148/RES_summary!G$21</f>
        <v>0</v>
      </c>
      <c r="H148" s="178">
        <f>RES_hhdet_in_emih!H148/RES_summary!H$21</f>
        <v>0</v>
      </c>
      <c r="I148" s="178">
        <f>RES_hhdet_in_emih!I148/RES_summary!I$21</f>
        <v>0</v>
      </c>
      <c r="J148" s="178">
        <f>RES_hhdet_in_emih!J148/RES_summary!J$21</f>
        <v>0</v>
      </c>
      <c r="K148" s="178">
        <f>RES_hhdet_in_emih!K148/RES_summary!K$21</f>
        <v>0</v>
      </c>
      <c r="L148" s="178">
        <f>RES_hhdet_in_emih!L148/RES_summary!L$21</f>
        <v>0</v>
      </c>
      <c r="M148" s="178">
        <f>RES_hhdet_in_emih!M148/RES_summary!M$21</f>
        <v>0</v>
      </c>
      <c r="N148" s="178">
        <f>RES_hhdet_in_emih!N148/RES_summary!N$21</f>
        <v>0</v>
      </c>
      <c r="O148" s="178">
        <f>RES_hhdet_in_emih!O148/RES_summary!O$21</f>
        <v>0</v>
      </c>
      <c r="P148" s="178">
        <f>RES_hhdet_in_emih!P148/RES_summary!P$21</f>
        <v>0</v>
      </c>
      <c r="Q148" s="178">
        <f>RES_hhdet_in_emih!Q148/RES_summary!Q$21</f>
        <v>0</v>
      </c>
    </row>
    <row r="149" spans="1:17" ht="12" customHeight="1" x14ac:dyDescent="0.25">
      <c r="A149" s="167" t="s">
        <v>144</v>
      </c>
      <c r="B149" s="132"/>
      <c r="C149" s="183">
        <f>RES_hhdet_in_emih!C149/RES_summary!C$21</f>
        <v>0</v>
      </c>
      <c r="D149" s="183">
        <f>RES_hhdet_in_emih!D149/RES_summary!D$21</f>
        <v>0</v>
      </c>
      <c r="E149" s="183">
        <f>RES_hhdet_in_emih!E149/RES_summary!E$21</f>
        <v>0</v>
      </c>
      <c r="F149" s="183">
        <f>RES_hhdet_in_emih!F149/RES_summary!F$21</f>
        <v>0</v>
      </c>
      <c r="G149" s="183">
        <f>RES_hhdet_in_emih!G149/RES_summary!G$21</f>
        <v>0</v>
      </c>
      <c r="H149" s="183">
        <f>RES_hhdet_in_emih!H149/RES_summary!H$21</f>
        <v>0</v>
      </c>
      <c r="I149" s="183">
        <f>RES_hhdet_in_emih!I149/RES_summary!I$21</f>
        <v>0</v>
      </c>
      <c r="J149" s="183">
        <f>RES_hhdet_in_emih!J149/RES_summary!J$21</f>
        <v>0</v>
      </c>
      <c r="K149" s="183">
        <f>RES_hhdet_in_emih!K149/RES_summary!K$21</f>
        <v>0</v>
      </c>
      <c r="L149" s="183">
        <f>RES_hhdet_in_emih!L149/RES_summary!L$21</f>
        <v>0</v>
      </c>
      <c r="M149" s="183">
        <f>RES_hhdet_in_emih!M149/RES_summary!M$21</f>
        <v>0</v>
      </c>
      <c r="N149" s="183">
        <f>RES_hhdet_in_emih!N149/RES_summary!N$21</f>
        <v>0</v>
      </c>
      <c r="O149" s="183">
        <f>RES_hhdet_in_emih!O149/RES_summary!O$21</f>
        <v>0</v>
      </c>
      <c r="P149" s="183">
        <f>RES_hhdet_in_emih!P149/RES_summary!P$21</f>
        <v>0</v>
      </c>
      <c r="Q149" s="183">
        <f>RES_hhdet_in_emih!Q149/RES_summary!Q$21</f>
        <v>0</v>
      </c>
    </row>
    <row r="150" spans="1:17" ht="12" customHeight="1" x14ac:dyDescent="0.25">
      <c r="A150" s="167" t="s">
        <v>143</v>
      </c>
      <c r="B150" s="132"/>
      <c r="C150" s="183">
        <f>RES_hhdet_in_emih!C150/RES_summary!C$21</f>
        <v>0</v>
      </c>
      <c r="D150" s="183">
        <f>RES_hhdet_in_emih!D150/RES_summary!D$21</f>
        <v>0</v>
      </c>
      <c r="E150" s="183">
        <f>RES_hhdet_in_emih!E150/RES_summary!E$21</f>
        <v>0</v>
      </c>
      <c r="F150" s="183">
        <f>RES_hhdet_in_emih!F150/RES_summary!F$21</f>
        <v>0</v>
      </c>
      <c r="G150" s="183">
        <f>RES_hhdet_in_emih!G150/RES_summary!G$21</f>
        <v>0</v>
      </c>
      <c r="H150" s="183">
        <f>RES_hhdet_in_emih!H150/RES_summary!H$21</f>
        <v>0</v>
      </c>
      <c r="I150" s="183">
        <f>RES_hhdet_in_emih!I150/RES_summary!I$21</f>
        <v>0</v>
      </c>
      <c r="J150" s="183">
        <f>RES_hhdet_in_emih!J150/RES_summary!J$21</f>
        <v>0</v>
      </c>
      <c r="K150" s="183">
        <f>RES_hhdet_in_emih!K150/RES_summary!K$21</f>
        <v>0</v>
      </c>
      <c r="L150" s="183">
        <f>RES_hhdet_in_emih!L150/RES_summary!L$21</f>
        <v>0</v>
      </c>
      <c r="M150" s="183">
        <f>RES_hhdet_in_emih!M150/RES_summary!M$21</f>
        <v>0</v>
      </c>
      <c r="N150" s="183">
        <f>RES_hhdet_in_emih!N150/RES_summary!N$21</f>
        <v>0</v>
      </c>
      <c r="O150" s="183">
        <f>RES_hhdet_in_emih!O150/RES_summary!O$21</f>
        <v>0</v>
      </c>
      <c r="P150" s="183">
        <f>RES_hhdet_in_emih!P150/RES_summary!P$21</f>
        <v>0</v>
      </c>
      <c r="Q150" s="183">
        <f>RES_hhdet_in_emih!Q150/RES_summary!Q$21</f>
        <v>0</v>
      </c>
    </row>
    <row r="151" spans="1:17" ht="12" customHeight="1" x14ac:dyDescent="0.25">
      <c r="A151" s="166" t="s">
        <v>57</v>
      </c>
      <c r="B151" s="165"/>
      <c r="C151" s="182">
        <f>RES_hhdet_in_emih!C151/RES_summary!C$21</f>
        <v>0</v>
      </c>
      <c r="D151" s="182">
        <f>RES_hhdet_in_emih!D151/RES_summary!D$21</f>
        <v>0</v>
      </c>
      <c r="E151" s="182">
        <f>RES_hhdet_in_emih!E151/RES_summary!E$21</f>
        <v>0</v>
      </c>
      <c r="F151" s="182">
        <f>RES_hhdet_in_emih!F151/RES_summary!F$21</f>
        <v>0</v>
      </c>
      <c r="G151" s="182">
        <f>RES_hhdet_in_emih!G151/RES_summary!G$21</f>
        <v>0</v>
      </c>
      <c r="H151" s="182">
        <f>RES_hhdet_in_emih!H151/RES_summary!H$21</f>
        <v>0</v>
      </c>
      <c r="I151" s="182">
        <f>RES_hhdet_in_emih!I151/RES_summary!I$21</f>
        <v>0</v>
      </c>
      <c r="J151" s="182">
        <f>RES_hhdet_in_emih!J151/RES_summary!J$21</f>
        <v>0</v>
      </c>
      <c r="K151" s="182">
        <f>RES_hhdet_in_emih!K151/RES_summary!K$21</f>
        <v>0</v>
      </c>
      <c r="L151" s="182">
        <f>RES_hhdet_in_emih!L151/RES_summary!L$21</f>
        <v>0</v>
      </c>
      <c r="M151" s="182">
        <f>RES_hhdet_in_emih!M151/RES_summary!M$21</f>
        <v>0</v>
      </c>
      <c r="N151" s="182">
        <f>RES_hhdet_in_emih!N151/RES_summary!N$21</f>
        <v>0</v>
      </c>
      <c r="O151" s="182">
        <f>RES_hhdet_in_emih!O151/RES_summary!O$21</f>
        <v>0</v>
      </c>
      <c r="P151" s="182">
        <f>RES_hhdet_in_emih!P151/RES_summary!P$21</f>
        <v>0</v>
      </c>
      <c r="Q151" s="182">
        <f>RES_hhdet_in_emih!Q151/RES_summary!Q$21</f>
        <v>0</v>
      </c>
    </row>
    <row r="152" spans="1:17" ht="12" customHeight="1" x14ac:dyDescent="0.25">
      <c r="A152" s="147" t="s">
        <v>59</v>
      </c>
      <c r="B152" s="164"/>
      <c r="C152" s="181">
        <f>RES_hhdet_in_emih!C152/RES_summary!C$21</f>
        <v>0</v>
      </c>
      <c r="D152" s="181">
        <f>RES_hhdet_in_emih!D152/RES_summary!D$21</f>
        <v>0</v>
      </c>
      <c r="E152" s="181">
        <f>RES_hhdet_in_emih!E152/RES_summary!E$21</f>
        <v>0</v>
      </c>
      <c r="F152" s="181">
        <f>RES_hhdet_in_emih!F152/RES_summary!F$21</f>
        <v>0</v>
      </c>
      <c r="G152" s="181">
        <f>RES_hhdet_in_emih!G152/RES_summary!G$21</f>
        <v>0</v>
      </c>
      <c r="H152" s="181">
        <f>RES_hhdet_in_emih!H152/RES_summary!H$21</f>
        <v>0</v>
      </c>
      <c r="I152" s="181">
        <f>RES_hhdet_in_emih!I152/RES_summary!I$21</f>
        <v>0</v>
      </c>
      <c r="J152" s="181">
        <f>RES_hhdet_in_emih!J152/RES_summary!J$21</f>
        <v>0</v>
      </c>
      <c r="K152" s="181">
        <f>RES_hhdet_in_emih!K152/RES_summary!K$21</f>
        <v>0</v>
      </c>
      <c r="L152" s="181">
        <f>RES_hhdet_in_emih!L152/RES_summary!L$21</f>
        <v>0</v>
      </c>
      <c r="M152" s="181">
        <f>RES_hhdet_in_emih!M152/RES_summary!M$21</f>
        <v>0</v>
      </c>
      <c r="N152" s="181">
        <f>RES_hhdet_in_emih!N152/RES_summary!N$21</f>
        <v>0</v>
      </c>
      <c r="O152" s="181">
        <f>RES_hhdet_in_emih!O152/RES_summary!O$21</f>
        <v>0</v>
      </c>
      <c r="P152" s="181">
        <f>RES_hhdet_in_emih!P152/RES_summary!P$21</f>
        <v>0</v>
      </c>
      <c r="Q152" s="181">
        <f>RES_hhdet_in_emih!Q152/RES_summary!Q$21</f>
        <v>0</v>
      </c>
    </row>
    <row r="153" spans="1:17" ht="12" customHeight="1" x14ac:dyDescent="0.25">
      <c r="A153" s="163" t="s">
        <v>142</v>
      </c>
      <c r="B153" s="162"/>
      <c r="C153" s="180">
        <f>RES_hhdet_in_emih!C153/RES_summary!C$21</f>
        <v>0</v>
      </c>
      <c r="D153" s="180">
        <f>RES_hhdet_in_emih!D153/RES_summary!D$21</f>
        <v>0</v>
      </c>
      <c r="E153" s="180">
        <f>RES_hhdet_in_emih!E153/RES_summary!E$21</f>
        <v>0</v>
      </c>
      <c r="F153" s="180">
        <f>RES_hhdet_in_emih!F153/RES_summary!F$21</f>
        <v>0</v>
      </c>
      <c r="G153" s="180">
        <f>RES_hhdet_in_emih!G153/RES_summary!G$21</f>
        <v>0</v>
      </c>
      <c r="H153" s="180">
        <f>RES_hhdet_in_emih!H153/RES_summary!H$21</f>
        <v>0</v>
      </c>
      <c r="I153" s="180">
        <f>RES_hhdet_in_emih!I153/RES_summary!I$21</f>
        <v>0</v>
      </c>
      <c r="J153" s="180">
        <f>RES_hhdet_in_emih!J153/RES_summary!J$21</f>
        <v>0</v>
      </c>
      <c r="K153" s="180">
        <f>RES_hhdet_in_emih!K153/RES_summary!K$21</f>
        <v>0</v>
      </c>
      <c r="L153" s="180">
        <f>RES_hhdet_in_emih!L153/RES_summary!L$21</f>
        <v>0</v>
      </c>
      <c r="M153" s="180">
        <f>RES_hhdet_in_emih!M153/RES_summary!M$21</f>
        <v>0</v>
      </c>
      <c r="N153" s="180">
        <f>RES_hhdet_in_emih!N153/RES_summary!N$21</f>
        <v>0</v>
      </c>
      <c r="O153" s="180">
        <f>RES_hhdet_in_emih!O153/RES_summary!O$21</f>
        <v>0</v>
      </c>
      <c r="P153" s="180">
        <f>RES_hhdet_in_emih!P153/RES_summary!P$21</f>
        <v>0</v>
      </c>
      <c r="Q153" s="180">
        <f>RES_hhdet_in_emih!Q153/RES_summary!Q$21</f>
        <v>0</v>
      </c>
    </row>
    <row r="154" spans="1:17" ht="12" customHeight="1" x14ac:dyDescent="0.25">
      <c r="A154" s="161" t="s">
        <v>141</v>
      </c>
      <c r="B154" s="160"/>
      <c r="C154" s="179">
        <f>RES_hhdet_in_emih!C154/RES_summary!C$21</f>
        <v>0</v>
      </c>
      <c r="D154" s="179">
        <f>RES_hhdet_in_emih!D154/RES_summary!D$21</f>
        <v>0</v>
      </c>
      <c r="E154" s="179">
        <f>RES_hhdet_in_emih!E154/RES_summary!E$21</f>
        <v>0</v>
      </c>
      <c r="F154" s="179">
        <f>RES_hhdet_in_emih!F154/RES_summary!F$21</f>
        <v>0</v>
      </c>
      <c r="G154" s="179">
        <f>RES_hhdet_in_emih!G154/RES_summary!G$21</f>
        <v>0</v>
      </c>
      <c r="H154" s="179">
        <f>RES_hhdet_in_emih!H154/RES_summary!H$21</f>
        <v>0</v>
      </c>
      <c r="I154" s="179">
        <f>RES_hhdet_in_emih!I154/RES_summary!I$21</f>
        <v>0</v>
      </c>
      <c r="J154" s="179">
        <f>RES_hhdet_in_emih!J154/RES_summary!J$21</f>
        <v>0</v>
      </c>
      <c r="K154" s="179">
        <f>RES_hhdet_in_emih!K154/RES_summary!K$21</f>
        <v>0</v>
      </c>
      <c r="L154" s="179">
        <f>RES_hhdet_in_emih!L154/RES_summary!L$21</f>
        <v>0</v>
      </c>
      <c r="M154" s="179">
        <f>RES_hhdet_in_emih!M154/RES_summary!M$21</f>
        <v>0</v>
      </c>
      <c r="N154" s="179">
        <f>RES_hhdet_in_emih!N154/RES_summary!N$21</f>
        <v>0</v>
      </c>
      <c r="O154" s="179">
        <f>RES_hhdet_in_emih!O154/RES_summary!O$21</f>
        <v>0</v>
      </c>
      <c r="P154" s="179">
        <f>RES_hhdet_in_emih!P154/RES_summary!P$21</f>
        <v>0</v>
      </c>
      <c r="Q154" s="179">
        <f>RES_hhdet_in_emih!Q154/RES_summary!Q$21</f>
        <v>0</v>
      </c>
    </row>
    <row r="155" spans="1:17" ht="12" customHeight="1" x14ac:dyDescent="0.25">
      <c r="A155" s="148" t="s">
        <v>60</v>
      </c>
      <c r="B155" s="156"/>
      <c r="C155" s="177">
        <f>RES_hhdet_in_emih!C155/RES_summary!C$21</f>
        <v>0</v>
      </c>
      <c r="D155" s="177">
        <f>RES_hhdet_in_emih!D155/RES_summary!D$21</f>
        <v>0</v>
      </c>
      <c r="E155" s="177">
        <f>RES_hhdet_in_emih!E155/RES_summary!E$21</f>
        <v>0</v>
      </c>
      <c r="F155" s="177">
        <f>RES_hhdet_in_emih!F155/RES_summary!F$21</f>
        <v>0</v>
      </c>
      <c r="G155" s="177">
        <f>RES_hhdet_in_emih!G155/RES_summary!G$21</f>
        <v>0</v>
      </c>
      <c r="H155" s="177">
        <f>RES_hhdet_in_emih!H155/RES_summary!H$21</f>
        <v>0</v>
      </c>
      <c r="I155" s="177">
        <f>RES_hhdet_in_emih!I155/RES_summary!I$21</f>
        <v>0</v>
      </c>
      <c r="J155" s="177">
        <f>RES_hhdet_in_emih!J155/RES_summary!J$21</f>
        <v>0</v>
      </c>
      <c r="K155" s="177">
        <f>RES_hhdet_in_emih!K155/RES_summary!K$21</f>
        <v>0</v>
      </c>
      <c r="L155" s="177">
        <f>RES_hhdet_in_emih!L155/RES_summary!L$21</f>
        <v>0</v>
      </c>
      <c r="M155" s="177">
        <f>RES_hhdet_in_emih!M155/RES_summary!M$21</f>
        <v>0</v>
      </c>
      <c r="N155" s="177">
        <f>RES_hhdet_in_emih!N155/RES_summary!N$21</f>
        <v>0</v>
      </c>
      <c r="O155" s="177">
        <f>RES_hhdet_in_emih!O155/RES_summary!O$21</f>
        <v>0</v>
      </c>
      <c r="P155" s="177">
        <f>RES_hhdet_in_emih!P155/RES_summary!P$21</f>
        <v>0</v>
      </c>
      <c r="Q155" s="177">
        <f>RES_hhdet_in_emih!Q155/RES_summary!Q$21</f>
        <v>0</v>
      </c>
    </row>
    <row r="156" spans="1:17" ht="12" customHeight="1" x14ac:dyDescent="0.25">
      <c r="A156" s="148" t="s">
        <v>59</v>
      </c>
      <c r="B156" s="156"/>
      <c r="C156" s="177">
        <f>RES_hhdet_in_emih!C156/RES_summary!C$21</f>
        <v>0</v>
      </c>
      <c r="D156" s="177">
        <f>RES_hhdet_in_emih!D156/RES_summary!D$21</f>
        <v>0</v>
      </c>
      <c r="E156" s="177">
        <f>RES_hhdet_in_emih!E156/RES_summary!E$21</f>
        <v>0</v>
      </c>
      <c r="F156" s="177">
        <f>RES_hhdet_in_emih!F156/RES_summary!F$21</f>
        <v>0</v>
      </c>
      <c r="G156" s="177">
        <f>RES_hhdet_in_emih!G156/RES_summary!G$21</f>
        <v>0</v>
      </c>
      <c r="H156" s="177">
        <f>RES_hhdet_in_emih!H156/RES_summary!H$21</f>
        <v>0</v>
      </c>
      <c r="I156" s="177">
        <f>RES_hhdet_in_emih!I156/RES_summary!I$21</f>
        <v>0</v>
      </c>
      <c r="J156" s="177">
        <f>RES_hhdet_in_emih!J156/RES_summary!J$21</f>
        <v>0</v>
      </c>
      <c r="K156" s="177">
        <f>RES_hhdet_in_emih!K156/RES_summary!K$21</f>
        <v>0</v>
      </c>
      <c r="L156" s="177">
        <f>RES_hhdet_in_emih!L156/RES_summary!L$21</f>
        <v>0</v>
      </c>
      <c r="M156" s="177">
        <f>RES_hhdet_in_emih!M156/RES_summary!M$21</f>
        <v>0</v>
      </c>
      <c r="N156" s="177">
        <f>RES_hhdet_in_emih!N156/RES_summary!N$21</f>
        <v>0</v>
      </c>
      <c r="O156" s="177">
        <f>RES_hhdet_in_emih!O156/RES_summary!O$21</f>
        <v>0</v>
      </c>
      <c r="P156" s="177">
        <f>RES_hhdet_in_emih!P156/RES_summary!P$21</f>
        <v>0</v>
      </c>
      <c r="Q156" s="177">
        <f>RES_hhdet_in_emih!Q156/RES_summary!Q$21</f>
        <v>0</v>
      </c>
    </row>
    <row r="157" spans="1:17" ht="12" customHeight="1" x14ac:dyDescent="0.25">
      <c r="A157" s="158" t="s">
        <v>62</v>
      </c>
      <c r="B157" s="157"/>
      <c r="C157" s="178">
        <f>RES_hhdet_in_emih!C157/RES_summary!C$21</f>
        <v>0</v>
      </c>
      <c r="D157" s="178">
        <f>RES_hhdet_in_emih!D157/RES_summary!D$21</f>
        <v>0</v>
      </c>
      <c r="E157" s="178">
        <f>RES_hhdet_in_emih!E157/RES_summary!E$21</f>
        <v>0</v>
      </c>
      <c r="F157" s="178">
        <f>RES_hhdet_in_emih!F157/RES_summary!F$21</f>
        <v>0</v>
      </c>
      <c r="G157" s="178">
        <f>RES_hhdet_in_emih!G157/RES_summary!G$21</f>
        <v>0</v>
      </c>
      <c r="H157" s="178">
        <f>RES_hhdet_in_emih!H157/RES_summary!H$21</f>
        <v>0</v>
      </c>
      <c r="I157" s="178">
        <f>RES_hhdet_in_emih!I157/RES_summary!I$21</f>
        <v>0</v>
      </c>
      <c r="J157" s="178">
        <f>RES_hhdet_in_emih!J157/RES_summary!J$21</f>
        <v>0</v>
      </c>
      <c r="K157" s="178">
        <f>RES_hhdet_in_emih!K157/RES_summary!K$21</f>
        <v>0</v>
      </c>
      <c r="L157" s="178">
        <f>RES_hhdet_in_emih!L157/RES_summary!L$21</f>
        <v>0</v>
      </c>
      <c r="M157" s="178">
        <f>RES_hhdet_in_emih!M157/RES_summary!M$21</f>
        <v>0</v>
      </c>
      <c r="N157" s="178">
        <f>RES_hhdet_in_emih!N157/RES_summary!N$21</f>
        <v>0</v>
      </c>
      <c r="O157" s="178">
        <f>RES_hhdet_in_emih!O157/RES_summary!O$21</f>
        <v>0</v>
      </c>
      <c r="P157" s="178">
        <f>RES_hhdet_in_emih!P157/RES_summary!P$21</f>
        <v>0</v>
      </c>
      <c r="Q157" s="178">
        <f>RES_hhdet_in_emih!Q157/RES_summary!Q$21</f>
        <v>0</v>
      </c>
    </row>
    <row r="158" spans="1:17" ht="12" customHeight="1" x14ac:dyDescent="0.25">
      <c r="A158" s="23" t="s">
        <v>57</v>
      </c>
      <c r="B158" s="156"/>
      <c r="C158" s="177">
        <f>RES_hhdet_in_emih!C158/RES_summary!C$21</f>
        <v>0</v>
      </c>
      <c r="D158" s="177">
        <f>RES_hhdet_in_emih!D158/RES_summary!D$21</f>
        <v>0</v>
      </c>
      <c r="E158" s="177">
        <f>RES_hhdet_in_emih!E158/RES_summary!E$21</f>
        <v>0</v>
      </c>
      <c r="F158" s="177">
        <f>RES_hhdet_in_emih!F158/RES_summary!F$21</f>
        <v>0</v>
      </c>
      <c r="G158" s="177">
        <f>RES_hhdet_in_emih!G158/RES_summary!G$21</f>
        <v>0</v>
      </c>
      <c r="H158" s="177">
        <f>RES_hhdet_in_emih!H158/RES_summary!H$21</f>
        <v>0</v>
      </c>
      <c r="I158" s="177">
        <f>RES_hhdet_in_emih!I158/RES_summary!I$21</f>
        <v>0</v>
      </c>
      <c r="J158" s="177">
        <f>RES_hhdet_in_emih!J158/RES_summary!J$21</f>
        <v>0</v>
      </c>
      <c r="K158" s="177">
        <f>RES_hhdet_in_emih!K158/RES_summary!K$21</f>
        <v>0</v>
      </c>
      <c r="L158" s="177">
        <f>RES_hhdet_in_emih!L158/RES_summary!L$21</f>
        <v>0</v>
      </c>
      <c r="M158" s="177">
        <f>RES_hhdet_in_emih!M158/RES_summary!M$21</f>
        <v>0</v>
      </c>
      <c r="N158" s="177">
        <f>RES_hhdet_in_emih!N158/RES_summary!N$21</f>
        <v>0</v>
      </c>
      <c r="O158" s="177">
        <f>RES_hhdet_in_emih!O158/RES_summary!O$21</f>
        <v>0</v>
      </c>
      <c r="P158" s="177">
        <f>RES_hhdet_in_emih!P158/RES_summary!P$21</f>
        <v>0</v>
      </c>
      <c r="Q158" s="177">
        <f>RES_hhdet_in_emih!Q158/RES_summary!Q$21</f>
        <v>0</v>
      </c>
    </row>
    <row r="159" spans="1:17" ht="12" customHeight="1" x14ac:dyDescent="0.25">
      <c r="A159" s="29" t="s">
        <v>140</v>
      </c>
      <c r="B159" s="57"/>
      <c r="C159" s="176">
        <f>RES_hhdet_in_emih!C159/RES_summary!C$21</f>
        <v>0</v>
      </c>
      <c r="D159" s="176">
        <f>RES_hhdet_in_emih!D159/RES_summary!D$21</f>
        <v>0</v>
      </c>
      <c r="E159" s="176">
        <f>RES_hhdet_in_emih!E159/RES_summary!E$21</f>
        <v>0</v>
      </c>
      <c r="F159" s="176">
        <f>RES_hhdet_in_emih!F159/RES_summary!F$21</f>
        <v>0</v>
      </c>
      <c r="G159" s="176">
        <f>RES_hhdet_in_emih!G159/RES_summary!G$21</f>
        <v>0</v>
      </c>
      <c r="H159" s="176">
        <f>RES_hhdet_in_emih!H159/RES_summary!H$21</f>
        <v>0</v>
      </c>
      <c r="I159" s="176">
        <f>RES_hhdet_in_emih!I159/RES_summary!I$21</f>
        <v>0</v>
      </c>
      <c r="J159" s="176">
        <f>RES_hhdet_in_emih!J159/RES_summary!J$21</f>
        <v>0</v>
      </c>
      <c r="K159" s="176">
        <f>RES_hhdet_in_emih!K159/RES_summary!K$21</f>
        <v>0</v>
      </c>
      <c r="L159" s="176">
        <f>RES_hhdet_in_emih!L159/RES_summary!L$21</f>
        <v>0</v>
      </c>
      <c r="M159" s="176">
        <f>RES_hhdet_in_emih!M159/RES_summary!M$21</f>
        <v>0</v>
      </c>
      <c r="N159" s="176">
        <f>RES_hhdet_in_emih!N159/RES_summary!N$21</f>
        <v>0</v>
      </c>
      <c r="O159" s="176">
        <f>RES_hhdet_in_emih!O159/RES_summary!O$21</f>
        <v>0</v>
      </c>
      <c r="P159" s="176">
        <f>RES_hhdet_in_emih!P159/RES_summary!P$21</f>
        <v>0</v>
      </c>
      <c r="Q159" s="176">
        <f>RES_hhdet_in_emih!Q159/RES_summary!Q$21</f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84">
        <f>RES_hhdet_in_emih!C161/RES_summary!C$21</f>
        <v>0</v>
      </c>
      <c r="D161" s="184">
        <f>RES_hhdet_in_emih!D161/RES_summary!D$21</f>
        <v>0</v>
      </c>
      <c r="E161" s="184">
        <f>RES_hhdet_in_emih!E161/RES_summary!E$21</f>
        <v>0</v>
      </c>
      <c r="F161" s="184">
        <f>RES_hhdet_in_emih!F161/RES_summary!F$21</f>
        <v>0</v>
      </c>
      <c r="G161" s="184">
        <f>RES_hhdet_in_emih!G161/RES_summary!G$21</f>
        <v>0</v>
      </c>
      <c r="H161" s="184">
        <f>RES_hhdet_in_emih!H161/RES_summary!H$21</f>
        <v>0</v>
      </c>
      <c r="I161" s="184">
        <f>RES_hhdet_in_emih!I161/RES_summary!I$21</f>
        <v>0</v>
      </c>
      <c r="J161" s="184">
        <f>RES_hhdet_in_emih!J161/RES_summary!J$21</f>
        <v>0</v>
      </c>
      <c r="K161" s="184">
        <f>RES_hhdet_in_emih!K161/RES_summary!K$21</f>
        <v>0</v>
      </c>
      <c r="L161" s="184">
        <f>RES_hhdet_in_emih!L161/RES_summary!L$21</f>
        <v>0</v>
      </c>
      <c r="M161" s="184">
        <f>RES_hhdet_in_emih!M161/RES_summary!M$21</f>
        <v>0</v>
      </c>
      <c r="N161" s="184">
        <f>RES_hhdet_in_emih!N161/RES_summary!N$21</f>
        <v>0</v>
      </c>
      <c r="O161" s="184">
        <f>RES_hhdet_in_emih!O161/RES_summary!O$21</f>
        <v>0</v>
      </c>
      <c r="P161" s="184">
        <f>RES_hhdet_in_emih!P161/RES_summary!P$21</f>
        <v>0</v>
      </c>
      <c r="Q161" s="184">
        <f>RES_hhdet_in_emih!Q161/RES_summary!Q$21</f>
        <v>0</v>
      </c>
    </row>
    <row r="162" spans="1:17" ht="12.95" customHeight="1" x14ac:dyDescent="0.25">
      <c r="A162" s="158" t="s">
        <v>65</v>
      </c>
      <c r="B162" s="157"/>
      <c r="C162" s="178">
        <f>RES_hhdet_in_emih!C162/RES_summary!C$21</f>
        <v>0</v>
      </c>
      <c r="D162" s="178">
        <f>RES_hhdet_in_emih!D162/RES_summary!D$21</f>
        <v>0</v>
      </c>
      <c r="E162" s="178">
        <f>RES_hhdet_in_emih!E162/RES_summary!E$21</f>
        <v>0</v>
      </c>
      <c r="F162" s="178">
        <f>RES_hhdet_in_emih!F162/RES_summary!F$21</f>
        <v>0</v>
      </c>
      <c r="G162" s="178">
        <f>RES_hhdet_in_emih!G162/RES_summary!G$21</f>
        <v>0</v>
      </c>
      <c r="H162" s="178">
        <f>RES_hhdet_in_emih!H162/RES_summary!H$21</f>
        <v>0</v>
      </c>
      <c r="I162" s="178">
        <f>RES_hhdet_in_emih!I162/RES_summary!I$21</f>
        <v>0</v>
      </c>
      <c r="J162" s="178">
        <f>RES_hhdet_in_emih!J162/RES_summary!J$21</f>
        <v>0</v>
      </c>
      <c r="K162" s="178">
        <f>RES_hhdet_in_emih!K162/RES_summary!K$21</f>
        <v>0</v>
      </c>
      <c r="L162" s="178">
        <f>RES_hhdet_in_emih!L162/RES_summary!L$21</f>
        <v>0</v>
      </c>
      <c r="M162" s="178">
        <f>RES_hhdet_in_emih!M162/RES_summary!M$21</f>
        <v>0</v>
      </c>
      <c r="N162" s="178">
        <f>RES_hhdet_in_emih!N162/RES_summary!N$21</f>
        <v>0</v>
      </c>
      <c r="O162" s="178">
        <f>RES_hhdet_in_emih!O162/RES_summary!O$21</f>
        <v>0</v>
      </c>
      <c r="P162" s="178">
        <f>RES_hhdet_in_emih!P162/RES_summary!P$21</f>
        <v>0</v>
      </c>
      <c r="Q162" s="178">
        <f>RES_hhdet_in_emih!Q162/RES_summary!Q$21</f>
        <v>0</v>
      </c>
    </row>
    <row r="163" spans="1:17" ht="12" customHeight="1" x14ac:dyDescent="0.25">
      <c r="A163" s="23" t="s">
        <v>60</v>
      </c>
      <c r="B163" s="57"/>
      <c r="C163" s="176">
        <f>RES_hhdet_in_emih!C163/RES_summary!C$21</f>
        <v>0</v>
      </c>
      <c r="D163" s="176">
        <f>RES_hhdet_in_emih!D163/RES_summary!D$21</f>
        <v>0</v>
      </c>
      <c r="E163" s="176">
        <f>RES_hhdet_in_emih!E163/RES_summary!E$21</f>
        <v>0</v>
      </c>
      <c r="F163" s="176">
        <f>RES_hhdet_in_emih!F163/RES_summary!F$21</f>
        <v>0</v>
      </c>
      <c r="G163" s="176">
        <f>RES_hhdet_in_emih!G163/RES_summary!G$21</f>
        <v>0</v>
      </c>
      <c r="H163" s="176">
        <f>RES_hhdet_in_emih!H163/RES_summary!H$21</f>
        <v>0</v>
      </c>
      <c r="I163" s="176">
        <f>RES_hhdet_in_emih!I163/RES_summary!I$21</f>
        <v>0</v>
      </c>
      <c r="J163" s="176">
        <f>RES_hhdet_in_emih!J163/RES_summary!J$21</f>
        <v>0</v>
      </c>
      <c r="K163" s="176">
        <f>RES_hhdet_in_emih!K163/RES_summary!K$21</f>
        <v>0</v>
      </c>
      <c r="L163" s="176">
        <f>RES_hhdet_in_emih!L163/RES_summary!L$21</f>
        <v>0</v>
      </c>
      <c r="M163" s="176">
        <f>RES_hhdet_in_emih!M163/RES_summary!M$21</f>
        <v>0</v>
      </c>
      <c r="N163" s="176">
        <f>RES_hhdet_in_emih!N163/RES_summary!N$21</f>
        <v>0</v>
      </c>
      <c r="O163" s="176">
        <f>RES_hhdet_in_emih!O163/RES_summary!O$21</f>
        <v>0</v>
      </c>
      <c r="P163" s="176">
        <f>RES_hhdet_in_emih!P163/RES_summary!P$21</f>
        <v>0</v>
      </c>
      <c r="Q163" s="176">
        <f>RES_hhdet_in_emih!Q163/RES_summary!Q$21</f>
        <v>0</v>
      </c>
    </row>
    <row r="164" spans="1:17" ht="12.95" customHeight="1" x14ac:dyDescent="0.25">
      <c r="A164" s="158" t="s">
        <v>112</v>
      </c>
      <c r="B164" s="157"/>
      <c r="C164" s="178">
        <f>RES_hhdet_in_emih!C164/RES_summary!C$21</f>
        <v>0</v>
      </c>
      <c r="D164" s="178">
        <f>RES_hhdet_in_emih!D164/RES_summary!D$21</f>
        <v>0</v>
      </c>
      <c r="E164" s="178">
        <f>RES_hhdet_in_emih!E164/RES_summary!E$21</f>
        <v>0</v>
      </c>
      <c r="F164" s="178">
        <f>RES_hhdet_in_emih!F164/RES_summary!F$21</f>
        <v>0</v>
      </c>
      <c r="G164" s="178">
        <f>RES_hhdet_in_emih!G164/RES_summary!G$21</f>
        <v>0</v>
      </c>
      <c r="H164" s="178">
        <f>RES_hhdet_in_emih!H164/RES_summary!H$21</f>
        <v>0</v>
      </c>
      <c r="I164" s="178">
        <f>RES_hhdet_in_emih!I164/RES_summary!I$21</f>
        <v>0</v>
      </c>
      <c r="J164" s="178">
        <f>RES_hhdet_in_emih!J164/RES_summary!J$21</f>
        <v>0</v>
      </c>
      <c r="K164" s="178">
        <f>RES_hhdet_in_emih!K164/RES_summary!K$21</f>
        <v>0</v>
      </c>
      <c r="L164" s="178">
        <f>RES_hhdet_in_emih!L164/RES_summary!L$21</f>
        <v>0</v>
      </c>
      <c r="M164" s="178">
        <f>RES_hhdet_in_emih!M164/RES_summary!M$21</f>
        <v>0</v>
      </c>
      <c r="N164" s="178">
        <f>RES_hhdet_in_emih!N164/RES_summary!N$21</f>
        <v>0</v>
      </c>
      <c r="O164" s="178">
        <f>RES_hhdet_in_emih!O164/RES_summary!O$21</f>
        <v>0</v>
      </c>
      <c r="P164" s="178">
        <f>RES_hhdet_in_emih!P164/RES_summary!P$21</f>
        <v>0</v>
      </c>
      <c r="Q164" s="178">
        <f>RES_hhdet_in_emih!Q164/RES_summary!Q$21</f>
        <v>0</v>
      </c>
    </row>
    <row r="165" spans="1:17" ht="12" customHeight="1" x14ac:dyDescent="0.25">
      <c r="A165" s="23" t="s">
        <v>60</v>
      </c>
      <c r="B165" s="156"/>
      <c r="C165" s="177">
        <f>RES_hhdet_in_emih!C165/RES_summary!C$21</f>
        <v>0</v>
      </c>
      <c r="D165" s="177">
        <f>RES_hhdet_in_emih!D165/RES_summary!D$21</f>
        <v>0</v>
      </c>
      <c r="E165" s="177">
        <f>RES_hhdet_in_emih!E165/RES_summary!E$21</f>
        <v>0</v>
      </c>
      <c r="F165" s="177">
        <f>RES_hhdet_in_emih!F165/RES_summary!F$21</f>
        <v>0</v>
      </c>
      <c r="G165" s="177">
        <f>RES_hhdet_in_emih!G165/RES_summary!G$21</f>
        <v>0</v>
      </c>
      <c r="H165" s="177">
        <f>RES_hhdet_in_emih!H165/RES_summary!H$21</f>
        <v>0</v>
      </c>
      <c r="I165" s="177">
        <f>RES_hhdet_in_emih!I165/RES_summary!I$21</f>
        <v>0</v>
      </c>
      <c r="J165" s="177">
        <f>RES_hhdet_in_emih!J165/RES_summary!J$21</f>
        <v>0</v>
      </c>
      <c r="K165" s="177">
        <f>RES_hhdet_in_emih!K165/RES_summary!K$21</f>
        <v>0</v>
      </c>
      <c r="L165" s="177">
        <f>RES_hhdet_in_emih!L165/RES_summary!L$21</f>
        <v>0</v>
      </c>
      <c r="M165" s="177">
        <f>RES_hhdet_in_emih!M165/RES_summary!M$21</f>
        <v>0</v>
      </c>
      <c r="N165" s="177">
        <f>RES_hhdet_in_emih!N165/RES_summary!N$21</f>
        <v>0</v>
      </c>
      <c r="O165" s="177">
        <f>RES_hhdet_in_emih!O165/RES_summary!O$21</f>
        <v>0</v>
      </c>
      <c r="P165" s="177">
        <f>RES_hhdet_in_emih!P165/RES_summary!P$21</f>
        <v>0</v>
      </c>
      <c r="Q165" s="177">
        <f>RES_hhdet_in_emih!Q165/RES_summary!Q$21</f>
        <v>0</v>
      </c>
    </row>
    <row r="166" spans="1:17" ht="12" customHeight="1" x14ac:dyDescent="0.25">
      <c r="A166" s="158" t="s">
        <v>63</v>
      </c>
      <c r="B166" s="157"/>
      <c r="C166" s="178">
        <f>RES_hhdet_in_emih!C166/RES_summary!C$21</f>
        <v>0</v>
      </c>
      <c r="D166" s="178">
        <f>RES_hhdet_in_emih!D166/RES_summary!D$21</f>
        <v>0</v>
      </c>
      <c r="E166" s="178">
        <f>RES_hhdet_in_emih!E166/RES_summary!E$21</f>
        <v>0</v>
      </c>
      <c r="F166" s="178">
        <f>RES_hhdet_in_emih!F166/RES_summary!F$21</f>
        <v>0</v>
      </c>
      <c r="G166" s="178">
        <f>RES_hhdet_in_emih!G166/RES_summary!G$21</f>
        <v>0</v>
      </c>
      <c r="H166" s="178">
        <f>RES_hhdet_in_emih!H166/RES_summary!H$21</f>
        <v>0</v>
      </c>
      <c r="I166" s="178">
        <f>RES_hhdet_in_emih!I166/RES_summary!I$21</f>
        <v>0</v>
      </c>
      <c r="J166" s="178">
        <f>RES_hhdet_in_emih!J166/RES_summary!J$21</f>
        <v>0</v>
      </c>
      <c r="K166" s="178">
        <f>RES_hhdet_in_emih!K166/RES_summary!K$21</f>
        <v>0</v>
      </c>
      <c r="L166" s="178">
        <f>RES_hhdet_in_emih!L166/RES_summary!L$21</f>
        <v>0</v>
      </c>
      <c r="M166" s="178">
        <f>RES_hhdet_in_emih!M166/RES_summary!M$21</f>
        <v>0</v>
      </c>
      <c r="N166" s="178">
        <f>RES_hhdet_in_emih!N166/RES_summary!N$21</f>
        <v>0</v>
      </c>
      <c r="O166" s="178">
        <f>RES_hhdet_in_emih!O166/RES_summary!O$21</f>
        <v>0</v>
      </c>
      <c r="P166" s="178">
        <f>RES_hhdet_in_emih!P166/RES_summary!P$21</f>
        <v>0</v>
      </c>
      <c r="Q166" s="178">
        <f>RES_hhdet_in_emih!Q166/RES_summary!Q$21</f>
        <v>0</v>
      </c>
    </row>
    <row r="167" spans="1:17" ht="12" customHeight="1" x14ac:dyDescent="0.25">
      <c r="A167" s="167" t="s">
        <v>144</v>
      </c>
      <c r="B167" s="132"/>
      <c r="C167" s="183">
        <f>RES_hhdet_in_emih!C167/RES_summary!C$21</f>
        <v>0</v>
      </c>
      <c r="D167" s="183">
        <f>RES_hhdet_in_emih!D167/RES_summary!D$21</f>
        <v>0</v>
      </c>
      <c r="E167" s="183">
        <f>RES_hhdet_in_emih!E167/RES_summary!E$21</f>
        <v>0</v>
      </c>
      <c r="F167" s="183">
        <f>RES_hhdet_in_emih!F167/RES_summary!F$21</f>
        <v>0</v>
      </c>
      <c r="G167" s="183">
        <f>RES_hhdet_in_emih!G167/RES_summary!G$21</f>
        <v>0</v>
      </c>
      <c r="H167" s="183">
        <f>RES_hhdet_in_emih!H167/RES_summary!H$21</f>
        <v>0</v>
      </c>
      <c r="I167" s="183">
        <f>RES_hhdet_in_emih!I167/RES_summary!I$21</f>
        <v>0</v>
      </c>
      <c r="J167" s="183">
        <f>RES_hhdet_in_emih!J167/RES_summary!J$21</f>
        <v>0</v>
      </c>
      <c r="K167" s="183">
        <f>RES_hhdet_in_emih!K167/RES_summary!K$21</f>
        <v>0</v>
      </c>
      <c r="L167" s="183">
        <f>RES_hhdet_in_emih!L167/RES_summary!L$21</f>
        <v>0</v>
      </c>
      <c r="M167" s="183">
        <f>RES_hhdet_in_emih!M167/RES_summary!M$21</f>
        <v>0</v>
      </c>
      <c r="N167" s="183">
        <f>RES_hhdet_in_emih!N167/RES_summary!N$21</f>
        <v>0</v>
      </c>
      <c r="O167" s="183">
        <f>RES_hhdet_in_emih!O167/RES_summary!O$21</f>
        <v>0</v>
      </c>
      <c r="P167" s="183">
        <f>RES_hhdet_in_emih!P167/RES_summary!P$21</f>
        <v>0</v>
      </c>
      <c r="Q167" s="183">
        <f>RES_hhdet_in_emih!Q167/RES_summary!Q$21</f>
        <v>0</v>
      </c>
    </row>
    <row r="168" spans="1:17" ht="12" customHeight="1" x14ac:dyDescent="0.25">
      <c r="A168" s="167" t="s">
        <v>143</v>
      </c>
      <c r="B168" s="132"/>
      <c r="C168" s="183">
        <f>RES_hhdet_in_emih!C168/RES_summary!C$21</f>
        <v>0</v>
      </c>
      <c r="D168" s="183">
        <f>RES_hhdet_in_emih!D168/RES_summary!D$21</f>
        <v>0</v>
      </c>
      <c r="E168" s="183">
        <f>RES_hhdet_in_emih!E168/RES_summary!E$21</f>
        <v>0</v>
      </c>
      <c r="F168" s="183">
        <f>RES_hhdet_in_emih!F168/RES_summary!F$21</f>
        <v>0</v>
      </c>
      <c r="G168" s="183">
        <f>RES_hhdet_in_emih!G168/RES_summary!G$21</f>
        <v>0</v>
      </c>
      <c r="H168" s="183">
        <f>RES_hhdet_in_emih!H168/RES_summary!H$21</f>
        <v>0</v>
      </c>
      <c r="I168" s="183">
        <f>RES_hhdet_in_emih!I168/RES_summary!I$21</f>
        <v>0</v>
      </c>
      <c r="J168" s="183">
        <f>RES_hhdet_in_emih!J168/RES_summary!J$21</f>
        <v>0</v>
      </c>
      <c r="K168" s="183">
        <f>RES_hhdet_in_emih!K168/RES_summary!K$21</f>
        <v>0</v>
      </c>
      <c r="L168" s="183">
        <f>RES_hhdet_in_emih!L168/RES_summary!L$21</f>
        <v>0</v>
      </c>
      <c r="M168" s="183">
        <f>RES_hhdet_in_emih!M168/RES_summary!M$21</f>
        <v>0</v>
      </c>
      <c r="N168" s="183">
        <f>RES_hhdet_in_emih!N168/RES_summary!N$21</f>
        <v>0</v>
      </c>
      <c r="O168" s="183">
        <f>RES_hhdet_in_emih!O168/RES_summary!O$21</f>
        <v>0</v>
      </c>
      <c r="P168" s="183">
        <f>RES_hhdet_in_emih!P168/RES_summary!P$21</f>
        <v>0</v>
      </c>
      <c r="Q168" s="183">
        <f>RES_hhdet_in_emih!Q168/RES_summary!Q$21</f>
        <v>0</v>
      </c>
    </row>
    <row r="169" spans="1:17" ht="12" customHeight="1" x14ac:dyDescent="0.25">
      <c r="A169" s="166" t="s">
        <v>57</v>
      </c>
      <c r="B169" s="165"/>
      <c r="C169" s="182">
        <f>RES_hhdet_in_emih!C169/RES_summary!C$21</f>
        <v>0</v>
      </c>
      <c r="D169" s="182">
        <f>RES_hhdet_in_emih!D169/RES_summary!D$21</f>
        <v>0</v>
      </c>
      <c r="E169" s="182">
        <f>RES_hhdet_in_emih!E169/RES_summary!E$21</f>
        <v>0</v>
      </c>
      <c r="F169" s="182">
        <f>RES_hhdet_in_emih!F169/RES_summary!F$21</f>
        <v>0</v>
      </c>
      <c r="G169" s="182">
        <f>RES_hhdet_in_emih!G169/RES_summary!G$21</f>
        <v>0</v>
      </c>
      <c r="H169" s="182">
        <f>RES_hhdet_in_emih!H169/RES_summary!H$21</f>
        <v>0</v>
      </c>
      <c r="I169" s="182">
        <f>RES_hhdet_in_emih!I169/RES_summary!I$21</f>
        <v>0</v>
      </c>
      <c r="J169" s="182">
        <f>RES_hhdet_in_emih!J169/RES_summary!J$21</f>
        <v>0</v>
      </c>
      <c r="K169" s="182">
        <f>RES_hhdet_in_emih!K169/RES_summary!K$21</f>
        <v>0</v>
      </c>
      <c r="L169" s="182">
        <f>RES_hhdet_in_emih!L169/RES_summary!L$21</f>
        <v>0</v>
      </c>
      <c r="M169" s="182">
        <f>RES_hhdet_in_emih!M169/RES_summary!M$21</f>
        <v>0</v>
      </c>
      <c r="N169" s="182">
        <f>RES_hhdet_in_emih!N169/RES_summary!N$21</f>
        <v>0</v>
      </c>
      <c r="O169" s="182">
        <f>RES_hhdet_in_emih!O169/RES_summary!O$21</f>
        <v>0</v>
      </c>
      <c r="P169" s="182">
        <f>RES_hhdet_in_emih!P169/RES_summary!P$21</f>
        <v>0</v>
      </c>
      <c r="Q169" s="182">
        <f>RES_hhdet_in_emih!Q169/RES_summary!Q$21</f>
        <v>0</v>
      </c>
    </row>
    <row r="170" spans="1:17" ht="12" customHeight="1" x14ac:dyDescent="0.25">
      <c r="A170" s="147" t="s">
        <v>59</v>
      </c>
      <c r="B170" s="164"/>
      <c r="C170" s="181">
        <f>RES_hhdet_in_emih!C170/RES_summary!C$21</f>
        <v>0</v>
      </c>
      <c r="D170" s="181">
        <f>RES_hhdet_in_emih!D170/RES_summary!D$21</f>
        <v>0</v>
      </c>
      <c r="E170" s="181">
        <f>RES_hhdet_in_emih!E170/RES_summary!E$21</f>
        <v>0</v>
      </c>
      <c r="F170" s="181">
        <f>RES_hhdet_in_emih!F170/RES_summary!F$21</f>
        <v>0</v>
      </c>
      <c r="G170" s="181">
        <f>RES_hhdet_in_emih!G170/RES_summary!G$21</f>
        <v>0</v>
      </c>
      <c r="H170" s="181">
        <f>RES_hhdet_in_emih!H170/RES_summary!H$21</f>
        <v>0</v>
      </c>
      <c r="I170" s="181">
        <f>RES_hhdet_in_emih!I170/RES_summary!I$21</f>
        <v>0</v>
      </c>
      <c r="J170" s="181">
        <f>RES_hhdet_in_emih!J170/RES_summary!J$21</f>
        <v>0</v>
      </c>
      <c r="K170" s="181">
        <f>RES_hhdet_in_emih!K170/RES_summary!K$21</f>
        <v>0</v>
      </c>
      <c r="L170" s="181">
        <f>RES_hhdet_in_emih!L170/RES_summary!L$21</f>
        <v>0</v>
      </c>
      <c r="M170" s="181">
        <f>RES_hhdet_in_emih!M170/RES_summary!M$21</f>
        <v>0</v>
      </c>
      <c r="N170" s="181">
        <f>RES_hhdet_in_emih!N170/RES_summary!N$21</f>
        <v>0</v>
      </c>
      <c r="O170" s="181">
        <f>RES_hhdet_in_emih!O170/RES_summary!O$21</f>
        <v>0</v>
      </c>
      <c r="P170" s="181">
        <f>RES_hhdet_in_emih!P170/RES_summary!P$21</f>
        <v>0</v>
      </c>
      <c r="Q170" s="181">
        <f>RES_hhdet_in_emih!Q170/RES_summary!Q$21</f>
        <v>0</v>
      </c>
    </row>
    <row r="171" spans="1:17" ht="12" customHeight="1" x14ac:dyDescent="0.25">
      <c r="A171" s="163" t="s">
        <v>142</v>
      </c>
      <c r="B171" s="162"/>
      <c r="C171" s="180">
        <f>RES_hhdet_in_emih!C171/RES_summary!C$21</f>
        <v>0</v>
      </c>
      <c r="D171" s="180">
        <f>RES_hhdet_in_emih!D171/RES_summary!D$21</f>
        <v>0</v>
      </c>
      <c r="E171" s="180">
        <f>RES_hhdet_in_emih!E171/RES_summary!E$21</f>
        <v>0</v>
      </c>
      <c r="F171" s="180">
        <f>RES_hhdet_in_emih!F171/RES_summary!F$21</f>
        <v>0</v>
      </c>
      <c r="G171" s="180">
        <f>RES_hhdet_in_emih!G171/RES_summary!G$21</f>
        <v>0</v>
      </c>
      <c r="H171" s="180">
        <f>RES_hhdet_in_emih!H171/RES_summary!H$21</f>
        <v>0</v>
      </c>
      <c r="I171" s="180">
        <f>RES_hhdet_in_emih!I171/RES_summary!I$21</f>
        <v>0</v>
      </c>
      <c r="J171" s="180">
        <f>RES_hhdet_in_emih!J171/RES_summary!J$21</f>
        <v>0</v>
      </c>
      <c r="K171" s="180">
        <f>RES_hhdet_in_emih!K171/RES_summary!K$21</f>
        <v>0</v>
      </c>
      <c r="L171" s="180">
        <f>RES_hhdet_in_emih!L171/RES_summary!L$21</f>
        <v>0</v>
      </c>
      <c r="M171" s="180">
        <f>RES_hhdet_in_emih!M171/RES_summary!M$21</f>
        <v>0</v>
      </c>
      <c r="N171" s="180">
        <f>RES_hhdet_in_emih!N171/RES_summary!N$21</f>
        <v>0</v>
      </c>
      <c r="O171" s="180">
        <f>RES_hhdet_in_emih!O171/RES_summary!O$21</f>
        <v>0</v>
      </c>
      <c r="P171" s="180">
        <f>RES_hhdet_in_emih!P171/RES_summary!P$21</f>
        <v>0</v>
      </c>
      <c r="Q171" s="180">
        <f>RES_hhdet_in_emih!Q171/RES_summary!Q$21</f>
        <v>0</v>
      </c>
    </row>
    <row r="172" spans="1:17" ht="12" customHeight="1" x14ac:dyDescent="0.25">
      <c r="A172" s="161" t="s">
        <v>141</v>
      </c>
      <c r="B172" s="160"/>
      <c r="C172" s="179">
        <f>RES_hhdet_in_emih!C172/RES_summary!C$21</f>
        <v>0</v>
      </c>
      <c r="D172" s="179">
        <f>RES_hhdet_in_emih!D172/RES_summary!D$21</f>
        <v>0</v>
      </c>
      <c r="E172" s="179">
        <f>RES_hhdet_in_emih!E172/RES_summary!E$21</f>
        <v>0</v>
      </c>
      <c r="F172" s="179">
        <f>RES_hhdet_in_emih!F172/RES_summary!F$21</f>
        <v>0</v>
      </c>
      <c r="G172" s="179">
        <f>RES_hhdet_in_emih!G172/RES_summary!G$21</f>
        <v>0</v>
      </c>
      <c r="H172" s="179">
        <f>RES_hhdet_in_emih!H172/RES_summary!H$21</f>
        <v>0</v>
      </c>
      <c r="I172" s="179">
        <f>RES_hhdet_in_emih!I172/RES_summary!I$21</f>
        <v>0</v>
      </c>
      <c r="J172" s="179">
        <f>RES_hhdet_in_emih!J172/RES_summary!J$21</f>
        <v>0</v>
      </c>
      <c r="K172" s="179">
        <f>RES_hhdet_in_emih!K172/RES_summary!K$21</f>
        <v>0</v>
      </c>
      <c r="L172" s="179">
        <f>RES_hhdet_in_emih!L172/RES_summary!L$21</f>
        <v>0</v>
      </c>
      <c r="M172" s="179">
        <f>RES_hhdet_in_emih!M172/RES_summary!M$21</f>
        <v>0</v>
      </c>
      <c r="N172" s="179">
        <f>RES_hhdet_in_emih!N172/RES_summary!N$21</f>
        <v>0</v>
      </c>
      <c r="O172" s="179">
        <f>RES_hhdet_in_emih!O172/RES_summary!O$21</f>
        <v>0</v>
      </c>
      <c r="P172" s="179">
        <f>RES_hhdet_in_emih!P172/RES_summary!P$21</f>
        <v>0</v>
      </c>
      <c r="Q172" s="179">
        <f>RES_hhdet_in_emih!Q172/RES_summary!Q$21</f>
        <v>0</v>
      </c>
    </row>
    <row r="173" spans="1:17" ht="12" customHeight="1" x14ac:dyDescent="0.25">
      <c r="A173" s="148" t="s">
        <v>60</v>
      </c>
      <c r="B173" s="156"/>
      <c r="C173" s="177">
        <f>RES_hhdet_in_emih!C173/RES_summary!C$21</f>
        <v>0</v>
      </c>
      <c r="D173" s="177">
        <f>RES_hhdet_in_emih!D173/RES_summary!D$21</f>
        <v>0</v>
      </c>
      <c r="E173" s="177">
        <f>RES_hhdet_in_emih!E173/RES_summary!E$21</f>
        <v>0</v>
      </c>
      <c r="F173" s="177">
        <f>RES_hhdet_in_emih!F173/RES_summary!F$21</f>
        <v>0</v>
      </c>
      <c r="G173" s="177">
        <f>RES_hhdet_in_emih!G173/RES_summary!G$21</f>
        <v>0</v>
      </c>
      <c r="H173" s="177">
        <f>RES_hhdet_in_emih!H173/RES_summary!H$21</f>
        <v>0</v>
      </c>
      <c r="I173" s="177">
        <f>RES_hhdet_in_emih!I173/RES_summary!I$21</f>
        <v>0</v>
      </c>
      <c r="J173" s="177">
        <f>RES_hhdet_in_emih!J173/RES_summary!J$21</f>
        <v>0</v>
      </c>
      <c r="K173" s="177">
        <f>RES_hhdet_in_emih!K173/RES_summary!K$21</f>
        <v>0</v>
      </c>
      <c r="L173" s="177">
        <f>RES_hhdet_in_emih!L173/RES_summary!L$21</f>
        <v>0</v>
      </c>
      <c r="M173" s="177">
        <f>RES_hhdet_in_emih!M173/RES_summary!M$21</f>
        <v>0</v>
      </c>
      <c r="N173" s="177">
        <f>RES_hhdet_in_emih!N173/RES_summary!N$21</f>
        <v>0</v>
      </c>
      <c r="O173" s="177">
        <f>RES_hhdet_in_emih!O173/RES_summary!O$21</f>
        <v>0</v>
      </c>
      <c r="P173" s="177">
        <f>RES_hhdet_in_emih!P173/RES_summary!P$21</f>
        <v>0</v>
      </c>
      <c r="Q173" s="177">
        <f>RES_hhdet_in_emih!Q173/RES_summary!Q$21</f>
        <v>0</v>
      </c>
    </row>
    <row r="174" spans="1:17" ht="12" customHeight="1" x14ac:dyDescent="0.25">
      <c r="A174" s="159" t="s">
        <v>59</v>
      </c>
      <c r="B174" s="57"/>
      <c r="C174" s="176">
        <f>RES_hhdet_in_emih!C174/RES_summary!C$21</f>
        <v>0</v>
      </c>
      <c r="D174" s="176">
        <f>RES_hhdet_in_emih!D174/RES_summary!D$21</f>
        <v>0</v>
      </c>
      <c r="E174" s="176">
        <f>RES_hhdet_in_emih!E174/RES_summary!E$21</f>
        <v>0</v>
      </c>
      <c r="F174" s="176">
        <f>RES_hhdet_in_emih!F174/RES_summary!F$21</f>
        <v>0</v>
      </c>
      <c r="G174" s="176">
        <f>RES_hhdet_in_emih!G174/RES_summary!G$21</f>
        <v>0</v>
      </c>
      <c r="H174" s="176">
        <f>RES_hhdet_in_emih!H174/RES_summary!H$21</f>
        <v>0</v>
      </c>
      <c r="I174" s="176">
        <f>RES_hhdet_in_emih!I174/RES_summary!I$21</f>
        <v>0</v>
      </c>
      <c r="J174" s="176">
        <f>RES_hhdet_in_emih!J174/RES_summary!J$21</f>
        <v>0</v>
      </c>
      <c r="K174" s="176">
        <f>RES_hhdet_in_emih!K174/RES_summary!K$21</f>
        <v>0</v>
      </c>
      <c r="L174" s="176">
        <f>RES_hhdet_in_emih!L174/RES_summary!L$21</f>
        <v>0</v>
      </c>
      <c r="M174" s="176">
        <f>RES_hhdet_in_emih!M174/RES_summary!M$21</f>
        <v>0</v>
      </c>
      <c r="N174" s="176">
        <f>RES_hhdet_in_emih!N174/RES_summary!N$21</f>
        <v>0</v>
      </c>
      <c r="O174" s="176">
        <f>RES_hhdet_in_emih!O174/RES_summary!O$21</f>
        <v>0</v>
      </c>
      <c r="P174" s="176">
        <f>RES_hhdet_in_emih!P174/RES_summary!P$21</f>
        <v>0</v>
      </c>
      <c r="Q174" s="176">
        <f>RES_hhdet_in_emih!Q174/RES_summary!Q$21</f>
        <v>0</v>
      </c>
    </row>
    <row r="175" spans="1:17" ht="12" customHeight="1" x14ac:dyDescent="0.25">
      <c r="A175" s="158" t="s">
        <v>62</v>
      </c>
      <c r="B175" s="157"/>
      <c r="C175" s="178">
        <f>RES_hhdet_in_emih!C175/RES_summary!C$21</f>
        <v>0</v>
      </c>
      <c r="D175" s="178">
        <f>RES_hhdet_in_emih!D175/RES_summary!D$21</f>
        <v>0</v>
      </c>
      <c r="E175" s="178">
        <f>RES_hhdet_in_emih!E175/RES_summary!E$21</f>
        <v>0</v>
      </c>
      <c r="F175" s="178">
        <f>RES_hhdet_in_emih!F175/RES_summary!F$21</f>
        <v>0</v>
      </c>
      <c r="G175" s="178">
        <f>RES_hhdet_in_emih!G175/RES_summary!G$21</f>
        <v>0</v>
      </c>
      <c r="H175" s="178">
        <f>RES_hhdet_in_emih!H175/RES_summary!H$21</f>
        <v>0</v>
      </c>
      <c r="I175" s="178">
        <f>RES_hhdet_in_emih!I175/RES_summary!I$21</f>
        <v>0</v>
      </c>
      <c r="J175" s="178">
        <f>RES_hhdet_in_emih!J175/RES_summary!J$21</f>
        <v>0</v>
      </c>
      <c r="K175" s="178">
        <f>RES_hhdet_in_emih!K175/RES_summary!K$21</f>
        <v>0</v>
      </c>
      <c r="L175" s="178">
        <f>RES_hhdet_in_emih!L175/RES_summary!L$21</f>
        <v>0</v>
      </c>
      <c r="M175" s="178">
        <f>RES_hhdet_in_emih!M175/RES_summary!M$21</f>
        <v>0</v>
      </c>
      <c r="N175" s="178">
        <f>RES_hhdet_in_emih!N175/RES_summary!N$21</f>
        <v>0</v>
      </c>
      <c r="O175" s="178">
        <f>RES_hhdet_in_emih!O175/RES_summary!O$21</f>
        <v>0</v>
      </c>
      <c r="P175" s="178">
        <f>RES_hhdet_in_emih!P175/RES_summary!P$21</f>
        <v>0</v>
      </c>
      <c r="Q175" s="178">
        <f>RES_hhdet_in_emih!Q175/RES_summary!Q$21</f>
        <v>0</v>
      </c>
    </row>
    <row r="176" spans="1:17" ht="12" customHeight="1" x14ac:dyDescent="0.25">
      <c r="A176" s="23" t="s">
        <v>57</v>
      </c>
      <c r="B176" s="156"/>
      <c r="C176" s="177">
        <f>RES_hhdet_in_emih!C176/RES_summary!C$21</f>
        <v>0</v>
      </c>
      <c r="D176" s="177">
        <f>RES_hhdet_in_emih!D176/RES_summary!D$21</f>
        <v>0</v>
      </c>
      <c r="E176" s="177">
        <f>RES_hhdet_in_emih!E176/RES_summary!E$21</f>
        <v>0</v>
      </c>
      <c r="F176" s="177">
        <f>RES_hhdet_in_emih!F176/RES_summary!F$21</f>
        <v>0</v>
      </c>
      <c r="G176" s="177">
        <f>RES_hhdet_in_emih!G176/RES_summary!G$21</f>
        <v>0</v>
      </c>
      <c r="H176" s="177">
        <f>RES_hhdet_in_emih!H176/RES_summary!H$21</f>
        <v>0</v>
      </c>
      <c r="I176" s="177">
        <f>RES_hhdet_in_emih!I176/RES_summary!I$21</f>
        <v>0</v>
      </c>
      <c r="J176" s="177">
        <f>RES_hhdet_in_emih!J176/RES_summary!J$21</f>
        <v>0</v>
      </c>
      <c r="K176" s="177">
        <f>RES_hhdet_in_emih!K176/RES_summary!K$21</f>
        <v>0</v>
      </c>
      <c r="L176" s="177">
        <f>RES_hhdet_in_emih!L176/RES_summary!L$21</f>
        <v>0</v>
      </c>
      <c r="M176" s="177">
        <f>RES_hhdet_in_emih!M176/RES_summary!M$21</f>
        <v>0</v>
      </c>
      <c r="N176" s="177">
        <f>RES_hhdet_in_emih!N176/RES_summary!N$21</f>
        <v>0</v>
      </c>
      <c r="O176" s="177">
        <f>RES_hhdet_in_emih!O176/RES_summary!O$21</f>
        <v>0</v>
      </c>
      <c r="P176" s="177">
        <f>RES_hhdet_in_emih!P176/RES_summary!P$21</f>
        <v>0</v>
      </c>
      <c r="Q176" s="177">
        <f>RES_hhdet_in_emih!Q176/RES_summary!Q$21</f>
        <v>0</v>
      </c>
    </row>
    <row r="177" spans="1:17" ht="12" customHeight="1" x14ac:dyDescent="0.25">
      <c r="A177" s="29" t="s">
        <v>140</v>
      </c>
      <c r="B177" s="57"/>
      <c r="C177" s="176">
        <f>RES_hhdet_in_emih!C177/RES_summary!C$21</f>
        <v>0</v>
      </c>
      <c r="D177" s="176">
        <f>RES_hhdet_in_emih!D177/RES_summary!D$21</f>
        <v>0</v>
      </c>
      <c r="E177" s="176">
        <f>RES_hhdet_in_emih!E177/RES_summary!E$21</f>
        <v>0</v>
      </c>
      <c r="F177" s="176">
        <f>RES_hhdet_in_emih!F177/RES_summary!F$21</f>
        <v>0</v>
      </c>
      <c r="G177" s="176">
        <f>RES_hhdet_in_emih!G177/RES_summary!G$21</f>
        <v>0</v>
      </c>
      <c r="H177" s="176">
        <f>RES_hhdet_in_emih!H177/RES_summary!H$21</f>
        <v>0</v>
      </c>
      <c r="I177" s="176">
        <f>RES_hhdet_in_emih!I177/RES_summary!I$21</f>
        <v>0</v>
      </c>
      <c r="J177" s="176">
        <f>RES_hhdet_in_emih!J177/RES_summary!J$21</f>
        <v>0</v>
      </c>
      <c r="K177" s="176">
        <f>RES_hhdet_in_emih!K177/RES_summary!K$21</f>
        <v>0</v>
      </c>
      <c r="L177" s="176">
        <f>RES_hhdet_in_emih!L177/RES_summary!L$21</f>
        <v>0</v>
      </c>
      <c r="M177" s="176">
        <f>RES_hhdet_in_emih!M177/RES_summary!M$21</f>
        <v>0</v>
      </c>
      <c r="N177" s="176">
        <f>RES_hhdet_in_emih!N177/RES_summary!N$21</f>
        <v>0</v>
      </c>
      <c r="O177" s="176">
        <f>RES_hhdet_in_emih!O177/RES_summary!O$21</f>
        <v>0</v>
      </c>
      <c r="P177" s="176">
        <f>RES_hhdet_in_emih!P177/RES_summary!P$21</f>
        <v>0</v>
      </c>
      <c r="Q177" s="176">
        <f>RES_hhdet_in_emih!Q177/RES_summary!Q$21</f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tabColor theme="9" tint="0.59999389629810485"/>
    <pageSetUpPr fitToPage="1"/>
  </sheetPr>
  <dimension ref="A1:Q525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280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RES_hhdet_num!B$3</f>
        <v>126995</v>
      </c>
      <c r="C5" s="151">
        <f>RES_hhdet_num!C$3</f>
        <v>113132</v>
      </c>
      <c r="D5" s="151">
        <f>RES_hhdet_num!D$3</f>
        <v>97846</v>
      </c>
      <c r="E5" s="151">
        <f>RES_hhdet_num!E$3</f>
        <v>77209</v>
      </c>
      <c r="F5" s="151">
        <f>RES_hhdet_num!F$3</f>
        <v>76359</v>
      </c>
      <c r="G5" s="151">
        <f>RES_hhdet_num!G$3</f>
        <v>60750.999999999993</v>
      </c>
      <c r="H5" s="151">
        <f>RES_hhdet_num!H$3</f>
        <v>56079</v>
      </c>
      <c r="I5" s="151">
        <f>RES_hhdet_num!I$3</f>
        <v>51865</v>
      </c>
      <c r="J5" s="151">
        <f>RES_hhdet_num!J$3</f>
        <v>47617</v>
      </c>
      <c r="K5" s="151">
        <f>RES_hhdet_num!K$3</f>
        <v>35823</v>
      </c>
      <c r="L5" s="151">
        <f>RES_hhdet_num!L$3</f>
        <v>34917</v>
      </c>
      <c r="M5" s="151">
        <f>RES_hhdet_num!M$3</f>
        <v>26083</v>
      </c>
      <c r="N5" s="151">
        <f>RES_hhdet_num!N$3</f>
        <v>25736.000000000004</v>
      </c>
      <c r="O5" s="151">
        <f>RES_hhdet_num!O$3</f>
        <v>16517</v>
      </c>
      <c r="P5" s="151">
        <f>RES_hhdet_num!P$3</f>
        <v>16625.000000000004</v>
      </c>
      <c r="Q5" s="151">
        <f>RES_hhdet_num!Q$3</f>
        <v>16938.000000000004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58</v>
      </c>
      <c r="B7" s="67">
        <f>RES_hhdet_num!B$5</f>
        <v>126995</v>
      </c>
      <c r="C7" s="67">
        <f>RES_hhdet_num!C$5</f>
        <v>113132</v>
      </c>
      <c r="D7" s="67">
        <f>RES_hhdet_num!D$5</f>
        <v>97846</v>
      </c>
      <c r="E7" s="67">
        <f>RES_hhdet_num!E$5</f>
        <v>77209</v>
      </c>
      <c r="F7" s="67">
        <f>RES_hhdet_num!F$5</f>
        <v>76359</v>
      </c>
      <c r="G7" s="67">
        <f>RES_hhdet_num!G$5</f>
        <v>60750.999999999993</v>
      </c>
      <c r="H7" s="67">
        <f>RES_hhdet_num!H$5</f>
        <v>56079</v>
      </c>
      <c r="I7" s="67">
        <f>RES_hhdet_num!I$5</f>
        <v>51865</v>
      </c>
      <c r="J7" s="67">
        <f>RES_hhdet_num!J$5</f>
        <v>47617</v>
      </c>
      <c r="K7" s="67">
        <f>RES_hhdet_num!K$5</f>
        <v>35823</v>
      </c>
      <c r="L7" s="67">
        <f>RES_hhdet_num!L$5</f>
        <v>34917</v>
      </c>
      <c r="M7" s="67">
        <f>RES_hhdet_num!M$5</f>
        <v>26083</v>
      </c>
      <c r="N7" s="67">
        <f>RES_hhdet_num!N$5</f>
        <v>25736.000000000004</v>
      </c>
      <c r="O7" s="67">
        <f>RES_hhdet_num!O$5</f>
        <v>16517</v>
      </c>
      <c r="P7" s="67">
        <f>RES_hhdet_num!P$5</f>
        <v>16625.000000000004</v>
      </c>
      <c r="Q7" s="67">
        <f>RES_hhdet_num!Q$5</f>
        <v>16938.000000000004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RES_hhdet_num!B$8</f>
        <v>682</v>
      </c>
      <c r="C9" s="67">
        <f>RES_hhdet_num!C$8</f>
        <v>739</v>
      </c>
      <c r="D9" s="67">
        <f>RES_hhdet_num!D$8</f>
        <v>671</v>
      </c>
      <c r="E9" s="67">
        <f>RES_hhdet_num!E$8</f>
        <v>525</v>
      </c>
      <c r="F9" s="67">
        <f>RES_hhdet_num!F$8</f>
        <v>557</v>
      </c>
      <c r="G9" s="67">
        <f>RES_hhdet_num!G$8</f>
        <v>487</v>
      </c>
      <c r="H9" s="67">
        <f>RES_hhdet_num!H$8</f>
        <v>493</v>
      </c>
      <c r="I9" s="67">
        <f>RES_hhdet_num!I$8</f>
        <v>512</v>
      </c>
      <c r="J9" s="67">
        <f>RES_hhdet_num!J$8</f>
        <v>517</v>
      </c>
      <c r="K9" s="67">
        <f>RES_hhdet_num!K$8</f>
        <v>417</v>
      </c>
      <c r="L9" s="67">
        <f>RES_hhdet_num!L$8</f>
        <v>437</v>
      </c>
      <c r="M9" s="67">
        <f>RES_hhdet_num!M$8</f>
        <v>355.00000000000006</v>
      </c>
      <c r="N9" s="67">
        <f>RES_hhdet_num!N$8</f>
        <v>326.00000000000006</v>
      </c>
      <c r="O9" s="67">
        <f>RES_hhdet_num!O$8</f>
        <v>208.00000000000006</v>
      </c>
      <c r="P9" s="67">
        <f>RES_hhdet_num!P$8</f>
        <v>178.00000000000006</v>
      </c>
      <c r="Q9" s="67">
        <f>RES_hhdet_num!Q$8</f>
        <v>168.00000000000003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171</v>
      </c>
      <c r="B11" s="67">
        <f>RES_hhdet_num!B$10</f>
        <v>33011</v>
      </c>
      <c r="C11" s="67">
        <f>RES_hhdet_num!C$10</f>
        <v>30010</v>
      </c>
      <c r="D11" s="67">
        <f>RES_hhdet_num!D$10</f>
        <v>25858</v>
      </c>
      <c r="E11" s="67">
        <f>RES_hhdet_num!E$10</f>
        <v>22361</v>
      </c>
      <c r="F11" s="67">
        <f>RES_hhdet_num!F$10</f>
        <v>22285</v>
      </c>
      <c r="G11" s="67">
        <f>RES_hhdet_num!G$10</f>
        <v>17387</v>
      </c>
      <c r="H11" s="67">
        <f>RES_hhdet_num!H$10</f>
        <v>16885</v>
      </c>
      <c r="I11" s="67">
        <f>RES_hhdet_num!I$10</f>
        <v>15378</v>
      </c>
      <c r="J11" s="67">
        <f>RES_hhdet_num!J$10</f>
        <v>14934</v>
      </c>
      <c r="K11" s="67">
        <f>RES_hhdet_num!K$10</f>
        <v>12153</v>
      </c>
      <c r="L11" s="67">
        <f>RES_hhdet_num!L$10</f>
        <v>11963</v>
      </c>
      <c r="M11" s="67">
        <f>RES_hhdet_num!M$10</f>
        <v>9317</v>
      </c>
      <c r="N11" s="67">
        <f>RES_hhdet_num!N$10</f>
        <v>9278.0000000000036</v>
      </c>
      <c r="O11" s="67">
        <f>RES_hhdet_num!O$10</f>
        <v>6390</v>
      </c>
      <c r="P11" s="67">
        <f>RES_hhdet_num!P$10</f>
        <v>6428.0000000000009</v>
      </c>
      <c r="Q11" s="67">
        <f>RES_hhdet_num!Q$10</f>
        <v>6618.0000000000009</v>
      </c>
    </row>
    <row r="12" spans="1:17" ht="12" customHeight="1" x14ac:dyDescent="0.25">
      <c r="A12" s="23" t="s">
        <v>144</v>
      </c>
      <c r="B12" s="67">
        <f>RES_hhdet_num!B$11</f>
        <v>13791</v>
      </c>
      <c r="C12" s="67">
        <f>RES_hhdet_num!C$11</f>
        <v>11826</v>
      </c>
      <c r="D12" s="67">
        <f>RES_hhdet_num!D$11</f>
        <v>9927</v>
      </c>
      <c r="E12" s="67">
        <f>RES_hhdet_num!E$11</f>
        <v>7483</v>
      </c>
      <c r="F12" s="67">
        <f>RES_hhdet_num!F$11</f>
        <v>7079</v>
      </c>
      <c r="G12" s="67">
        <f>RES_hhdet_num!G$11</f>
        <v>4792</v>
      </c>
      <c r="H12" s="67">
        <f>RES_hhdet_num!H$11</f>
        <v>3980</v>
      </c>
      <c r="I12" s="67">
        <f>RES_hhdet_num!I$11</f>
        <v>3540.0000000000009</v>
      </c>
      <c r="J12" s="67">
        <f>RES_hhdet_num!J$11</f>
        <v>3167.9999999999995</v>
      </c>
      <c r="K12" s="67">
        <f>RES_hhdet_num!K$11</f>
        <v>1873</v>
      </c>
      <c r="L12" s="67">
        <f>RES_hhdet_num!L$11</f>
        <v>1380.9999999999993</v>
      </c>
      <c r="M12" s="67">
        <f>RES_hhdet_num!M$11</f>
        <v>993.00000000000023</v>
      </c>
      <c r="N12" s="67">
        <f>RES_hhdet_num!N$11</f>
        <v>904.00000000000023</v>
      </c>
      <c r="O12" s="67">
        <f>RES_hhdet_num!O$11</f>
        <v>519.00000000000011</v>
      </c>
      <c r="P12" s="67">
        <f>RES_hhdet_num!P$11</f>
        <v>525.00000000000034</v>
      </c>
      <c r="Q12" s="67">
        <f>RES_hhdet_num!Q$11</f>
        <v>509.00000000000017</v>
      </c>
    </row>
    <row r="13" spans="1:17" ht="12" customHeight="1" x14ac:dyDescent="0.25">
      <c r="A13" s="23" t="s">
        <v>143</v>
      </c>
      <c r="B13" s="67">
        <f>RES_hhdet_num!B$12</f>
        <v>3943</v>
      </c>
      <c r="C13" s="67">
        <f>RES_hhdet_num!C$12</f>
        <v>3664</v>
      </c>
      <c r="D13" s="67">
        <f>RES_hhdet_num!D$12</f>
        <v>3206</v>
      </c>
      <c r="E13" s="67">
        <f>RES_hhdet_num!E$12</f>
        <v>2674</v>
      </c>
      <c r="F13" s="67">
        <f>RES_hhdet_num!F$12</f>
        <v>2764</v>
      </c>
      <c r="G13" s="67">
        <f>RES_hhdet_num!G$12</f>
        <v>2879.9999999999991</v>
      </c>
      <c r="H13" s="67">
        <f>RES_hhdet_num!H$12</f>
        <v>2957</v>
      </c>
      <c r="I13" s="67">
        <f>RES_hhdet_num!I$12</f>
        <v>2743</v>
      </c>
      <c r="J13" s="67">
        <f>RES_hhdet_num!J$12</f>
        <v>2480</v>
      </c>
      <c r="K13" s="67">
        <f>RES_hhdet_num!K$12</f>
        <v>2286.0000000000009</v>
      </c>
      <c r="L13" s="67">
        <f>RES_hhdet_num!L$12</f>
        <v>2586</v>
      </c>
      <c r="M13" s="67">
        <f>RES_hhdet_num!M$12</f>
        <v>1907.0000000000002</v>
      </c>
      <c r="N13" s="67">
        <f>RES_hhdet_num!N$12</f>
        <v>1895.0000000000005</v>
      </c>
      <c r="O13" s="67">
        <f>RES_hhdet_num!O$12</f>
        <v>1238.0000000000002</v>
      </c>
      <c r="P13" s="67">
        <f>RES_hhdet_num!P$12</f>
        <v>1204.0000000000002</v>
      </c>
      <c r="Q13" s="67">
        <f>RES_hhdet_num!Q$12</f>
        <v>1213.0000000000002</v>
      </c>
    </row>
    <row r="14" spans="1:17" ht="12" customHeight="1" x14ac:dyDescent="0.25">
      <c r="A14" s="23" t="s">
        <v>142</v>
      </c>
      <c r="B14" s="67">
        <f>RES_hhdet_num!B$15</f>
        <v>59298</v>
      </c>
      <c r="C14" s="67">
        <f>RES_hhdet_num!C$15</f>
        <v>51633</v>
      </c>
      <c r="D14" s="67">
        <f>RES_hhdet_num!D$15</f>
        <v>44489</v>
      </c>
      <c r="E14" s="67">
        <f>RES_hhdet_num!E$15</f>
        <v>32923</v>
      </c>
      <c r="F14" s="67">
        <f>RES_hhdet_num!F$15</f>
        <v>31811</v>
      </c>
      <c r="G14" s="67">
        <f>RES_hhdet_num!G$15</f>
        <v>22296</v>
      </c>
      <c r="H14" s="67">
        <f>RES_hhdet_num!H$15</f>
        <v>18506</v>
      </c>
      <c r="I14" s="67">
        <f>RES_hhdet_num!I$15</f>
        <v>17020.000000000004</v>
      </c>
      <c r="J14" s="67">
        <f>RES_hhdet_num!J$15</f>
        <v>15165.999999999998</v>
      </c>
      <c r="K14" s="67">
        <f>RES_hhdet_num!K$15</f>
        <v>8787</v>
      </c>
      <c r="L14" s="67">
        <f>RES_hhdet_num!L$15</f>
        <v>6608</v>
      </c>
      <c r="M14" s="67">
        <f>RES_hhdet_num!M$15</f>
        <v>4749.0000000000009</v>
      </c>
      <c r="N14" s="67">
        <f>RES_hhdet_num!N$15</f>
        <v>4413.0000000000009</v>
      </c>
      <c r="O14" s="67">
        <f>RES_hhdet_num!O$15</f>
        <v>2472.0000000000005</v>
      </c>
      <c r="P14" s="67">
        <f>RES_hhdet_num!P$15</f>
        <v>2572.0000000000009</v>
      </c>
      <c r="Q14" s="67">
        <f>RES_hhdet_num!Q$15</f>
        <v>2542.0000000000005</v>
      </c>
    </row>
    <row r="15" spans="1:17" ht="12" customHeight="1" x14ac:dyDescent="0.25">
      <c r="A15" s="23" t="s">
        <v>141</v>
      </c>
      <c r="B15" s="67">
        <f>RES_hhdet_num!B$16</f>
        <v>16952</v>
      </c>
      <c r="C15" s="67">
        <f>RES_hhdet_num!C$16</f>
        <v>15999</v>
      </c>
      <c r="D15" s="67">
        <f>RES_hhdet_num!D$16</f>
        <v>14366</v>
      </c>
      <c r="E15" s="67">
        <f>RES_hhdet_num!E$16</f>
        <v>11768</v>
      </c>
      <c r="F15" s="67">
        <f>RES_hhdet_num!F$16</f>
        <v>12420</v>
      </c>
      <c r="G15" s="67">
        <f>RES_hhdet_num!G$16</f>
        <v>13395.999999999995</v>
      </c>
      <c r="H15" s="67">
        <f>RES_hhdet_num!H$16</f>
        <v>13751</v>
      </c>
      <c r="I15" s="67">
        <f>RES_hhdet_num!I$16</f>
        <v>13184</v>
      </c>
      <c r="J15" s="67">
        <f>RES_hhdet_num!J$16</f>
        <v>11869</v>
      </c>
      <c r="K15" s="67">
        <f>RES_hhdet_num!K$16</f>
        <v>10724.000000000002</v>
      </c>
      <c r="L15" s="67">
        <f>RES_hhdet_num!L$16</f>
        <v>12379</v>
      </c>
      <c r="M15" s="67">
        <f>RES_hhdet_num!M$16</f>
        <v>9117.0000000000018</v>
      </c>
      <c r="N15" s="67">
        <f>RES_hhdet_num!N$16</f>
        <v>9246</v>
      </c>
      <c r="O15" s="67">
        <f>RES_hhdet_num!O$16</f>
        <v>5898.0000000000009</v>
      </c>
      <c r="P15" s="67">
        <f>RES_hhdet_num!P$16</f>
        <v>5896.0000000000009</v>
      </c>
      <c r="Q15" s="67">
        <f>RES_hhdet_num!Q$16</f>
        <v>6056.0000000000009</v>
      </c>
    </row>
    <row r="16" spans="1:17" ht="12" customHeight="1" x14ac:dyDescent="0.25">
      <c r="A16" s="146" t="s">
        <v>62</v>
      </c>
      <c r="B16" s="145"/>
      <c r="C16" s="145"/>
      <c r="D16" s="145"/>
      <c r="E16" s="145"/>
      <c r="F16" s="145"/>
      <c r="G16" s="145"/>
      <c r="H16" s="145"/>
      <c r="I16" s="145"/>
      <c r="J16" s="145"/>
      <c r="K16" s="145"/>
      <c r="L16" s="145"/>
      <c r="M16" s="145"/>
      <c r="N16" s="145"/>
      <c r="O16" s="145"/>
      <c r="P16" s="145"/>
      <c r="Q16" s="145"/>
    </row>
    <row r="17" spans="1:17" ht="12" customHeight="1" x14ac:dyDescent="0.25">
      <c r="A17" s="23" t="s">
        <v>58</v>
      </c>
      <c r="B17" s="67">
        <f>RES_hhdet_num!B$20</f>
        <v>13227</v>
      </c>
      <c r="C17" s="67">
        <f>RES_hhdet_num!C$20</f>
        <v>11989</v>
      </c>
      <c r="D17" s="67">
        <f>RES_hhdet_num!D$20</f>
        <v>10249</v>
      </c>
      <c r="E17" s="67">
        <f>RES_hhdet_num!E$20</f>
        <v>8746</v>
      </c>
      <c r="F17" s="67">
        <f>RES_hhdet_num!F$20</f>
        <v>8662</v>
      </c>
      <c r="G17" s="67">
        <f>RES_hhdet_num!G$20</f>
        <v>6566</v>
      </c>
      <c r="H17" s="67">
        <f>RES_hhdet_num!H$20</f>
        <v>6553.0000000000009</v>
      </c>
      <c r="I17" s="67">
        <f>RES_hhdet_num!I$20</f>
        <v>5713</v>
      </c>
      <c r="J17" s="67">
        <f>RES_hhdet_num!J$20</f>
        <v>5621.9999999999991</v>
      </c>
      <c r="K17" s="67">
        <f>RES_hhdet_num!K$20</f>
        <v>3738.0000000000005</v>
      </c>
      <c r="L17" s="67">
        <f>RES_hhdet_num!L$20</f>
        <v>3701.0000000000005</v>
      </c>
      <c r="M17" s="67">
        <f>RES_hhdet_num!M$20</f>
        <v>2360.0000000000005</v>
      </c>
      <c r="N17" s="67">
        <f>RES_hhdet_num!N$20</f>
        <v>2329.0000000000005</v>
      </c>
      <c r="O17" s="67">
        <f>RES_hhdet_num!O$20</f>
        <v>1607.0000000000005</v>
      </c>
      <c r="P17" s="67">
        <f>RES_hhdet_num!P$20</f>
        <v>1295.0000000000002</v>
      </c>
      <c r="Q17" s="67">
        <f>RES_hhdet_num!Q$20</f>
        <v>1281.0000000000002</v>
      </c>
    </row>
    <row r="18" spans="1:17" ht="12" customHeight="1" x14ac:dyDescent="0.25">
      <c r="A18" s="23" t="s">
        <v>57</v>
      </c>
      <c r="B18" s="67">
        <f>RES_hhdet_num!B$21</f>
        <v>6301</v>
      </c>
      <c r="C18" s="67">
        <f>RES_hhdet_num!C$21</f>
        <v>4313</v>
      </c>
      <c r="D18" s="67">
        <f>RES_hhdet_num!D$21</f>
        <v>3308</v>
      </c>
      <c r="E18" s="67">
        <f>RES_hhdet_num!E$21</f>
        <v>1506</v>
      </c>
      <c r="F18" s="67">
        <f>RES_hhdet_num!F$21</f>
        <v>1605.0000000000005</v>
      </c>
      <c r="G18" s="67">
        <f>RES_hhdet_num!G$21</f>
        <v>2325.0000000000005</v>
      </c>
      <c r="H18" s="67">
        <f>RES_hhdet_num!H$21</f>
        <v>2134</v>
      </c>
      <c r="I18" s="67">
        <f>RES_hhdet_num!I$21</f>
        <v>3441.9999999999986</v>
      </c>
      <c r="J18" s="67">
        <f>RES_hhdet_num!J$21</f>
        <v>2921.0000000000005</v>
      </c>
      <c r="K18" s="67">
        <f>RES_hhdet_num!K$21</f>
        <v>1400</v>
      </c>
      <c r="L18" s="67">
        <f>RES_hhdet_num!L$21</f>
        <v>1321</v>
      </c>
      <c r="M18" s="67">
        <f>RES_hhdet_num!M$21</f>
        <v>959.00000000000023</v>
      </c>
      <c r="N18" s="67">
        <f>RES_hhdet_num!N$21</f>
        <v>676.00000000000011</v>
      </c>
      <c r="O18" s="67">
        <f>RES_hhdet_num!O$21</f>
        <v>437.00000000000011</v>
      </c>
      <c r="P18" s="67">
        <f>RES_hhdet_num!P$21</f>
        <v>485.00000000000011</v>
      </c>
      <c r="Q18" s="67">
        <f>RES_hhdet_num!Q$21</f>
        <v>687</v>
      </c>
    </row>
    <row r="19" spans="1:17" ht="12" customHeight="1" x14ac:dyDescent="0.25">
      <c r="A19" s="29" t="s">
        <v>140</v>
      </c>
      <c r="B19" s="83">
        <f>RES_hhdet_num!B$22</f>
        <v>107467</v>
      </c>
      <c r="C19" s="83">
        <f>RES_hhdet_num!C$22</f>
        <v>96830</v>
      </c>
      <c r="D19" s="83">
        <f>RES_hhdet_num!D$22</f>
        <v>84289</v>
      </c>
      <c r="E19" s="83">
        <f>RES_hhdet_num!E$22</f>
        <v>66957</v>
      </c>
      <c r="F19" s="83">
        <f>RES_hhdet_num!F$22</f>
        <v>66092</v>
      </c>
      <c r="G19" s="83">
        <f>RES_hhdet_num!G$22</f>
        <v>51859.999999999993</v>
      </c>
      <c r="H19" s="83">
        <f>RES_hhdet_num!H$22</f>
        <v>47391.999999999993</v>
      </c>
      <c r="I19" s="83">
        <f>RES_hhdet_num!I$22</f>
        <v>42709.999999999993</v>
      </c>
      <c r="J19" s="83">
        <f>RES_hhdet_num!J$22</f>
        <v>39074.000000000007</v>
      </c>
      <c r="K19" s="83">
        <f>RES_hhdet_num!K$22</f>
        <v>30684.999999999996</v>
      </c>
      <c r="L19" s="83">
        <f>RES_hhdet_num!L$22</f>
        <v>29895</v>
      </c>
      <c r="M19" s="83">
        <f>RES_hhdet_num!M$22</f>
        <v>22764.000000000004</v>
      </c>
      <c r="N19" s="83">
        <f>RES_hhdet_num!N$22</f>
        <v>22731</v>
      </c>
      <c r="O19" s="83">
        <f>RES_hhdet_num!O$22</f>
        <v>14473.000000000004</v>
      </c>
      <c r="P19" s="83">
        <f>RES_hhdet_num!P$22</f>
        <v>14845.000000000004</v>
      </c>
      <c r="Q19" s="83">
        <f>RES_hhdet_num!Q$22</f>
        <v>14970.000000000004</v>
      </c>
    </row>
    <row r="20" spans="1:17" s="28" customFormat="1" ht="12" customHeight="1" x14ac:dyDescent="0.25"/>
    <row r="21" spans="1:17" ht="12" customHeight="1" x14ac:dyDescent="0.25">
      <c r="A21" s="152" t="s">
        <v>23</v>
      </c>
      <c r="B21" s="151"/>
      <c r="C21" s="151"/>
      <c r="D21" s="151"/>
      <c r="E21" s="151"/>
      <c r="F21" s="151"/>
      <c r="G21" s="151"/>
      <c r="H21" s="151"/>
      <c r="I21" s="151"/>
      <c r="J21" s="151"/>
      <c r="K21" s="151"/>
      <c r="L21" s="151"/>
      <c r="M21" s="151"/>
      <c r="N21" s="151"/>
      <c r="O21" s="151"/>
      <c r="P21" s="151"/>
      <c r="Q21" s="151"/>
    </row>
    <row r="22" spans="1:17" ht="12" customHeight="1" x14ac:dyDescent="0.25">
      <c r="A22" s="150" t="s">
        <v>65</v>
      </c>
      <c r="B22" s="149"/>
      <c r="C22" s="149"/>
      <c r="D22" s="149"/>
      <c r="E22" s="149"/>
      <c r="F22" s="149"/>
      <c r="G22" s="149"/>
      <c r="H22" s="149"/>
      <c r="I22" s="149"/>
      <c r="J22" s="149"/>
      <c r="K22" s="149"/>
      <c r="L22" s="149"/>
      <c r="M22" s="149"/>
      <c r="N22" s="149"/>
      <c r="O22" s="149"/>
      <c r="P22" s="149"/>
      <c r="Q22" s="149"/>
    </row>
    <row r="23" spans="1:17" ht="12" customHeight="1" x14ac:dyDescent="0.25">
      <c r="A23" s="23" t="s">
        <v>58</v>
      </c>
      <c r="B23" s="67"/>
      <c r="C23" s="67">
        <f>B7+C39-C7</f>
        <v>13863</v>
      </c>
      <c r="D23" s="67">
        <f t="shared" ref="D23:Q23" si="0">C7+D39-D7</f>
        <v>15286</v>
      </c>
      <c r="E23" s="67">
        <f t="shared" si="0"/>
        <v>20637</v>
      </c>
      <c r="F23" s="67">
        <f t="shared" si="0"/>
        <v>7937.1875</v>
      </c>
      <c r="G23" s="67">
        <f t="shared" si="0"/>
        <v>15608.000000000007</v>
      </c>
      <c r="H23" s="67">
        <f t="shared" si="0"/>
        <v>7937.1874999999927</v>
      </c>
      <c r="I23" s="67">
        <f t="shared" si="0"/>
        <v>7937.1875</v>
      </c>
      <c r="J23" s="67">
        <f t="shared" si="0"/>
        <v>7937.1875</v>
      </c>
      <c r="K23" s="67">
        <f t="shared" si="0"/>
        <v>11794</v>
      </c>
      <c r="L23" s="67">
        <f t="shared" si="0"/>
        <v>7937.1875</v>
      </c>
      <c r="M23" s="67">
        <f t="shared" si="0"/>
        <v>8834</v>
      </c>
      <c r="N23" s="67">
        <f t="shared" si="0"/>
        <v>1634.0624999999964</v>
      </c>
      <c r="O23" s="67">
        <f t="shared" si="0"/>
        <v>9219.0000000000036</v>
      </c>
      <c r="P23" s="67">
        <f t="shared" si="0"/>
        <v>0</v>
      </c>
      <c r="Q23" s="67">
        <f t="shared" si="0"/>
        <v>0</v>
      </c>
    </row>
    <row r="24" spans="1:17" ht="12" customHeight="1" x14ac:dyDescent="0.25">
      <c r="A24" s="146" t="s">
        <v>112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60</v>
      </c>
      <c r="B25" s="67"/>
      <c r="C25" s="67">
        <f>B9+C41-C9</f>
        <v>68</v>
      </c>
      <c r="D25" s="67">
        <f t="shared" ref="D25:Q25" si="1">C9+D41-D9</f>
        <v>184.5</v>
      </c>
      <c r="E25" s="67">
        <f t="shared" si="1"/>
        <v>183</v>
      </c>
      <c r="F25" s="67">
        <f t="shared" si="1"/>
        <v>98</v>
      </c>
      <c r="G25" s="67">
        <f t="shared" si="1"/>
        <v>125.75</v>
      </c>
      <c r="H25" s="67">
        <f t="shared" si="1"/>
        <v>119.5</v>
      </c>
      <c r="I25" s="67">
        <f t="shared" si="1"/>
        <v>155.25</v>
      </c>
      <c r="J25" s="67">
        <f t="shared" si="1"/>
        <v>218</v>
      </c>
      <c r="K25" s="67">
        <f t="shared" si="1"/>
        <v>167</v>
      </c>
      <c r="L25" s="67">
        <f t="shared" si="1"/>
        <v>99</v>
      </c>
      <c r="M25" s="67">
        <f t="shared" si="1"/>
        <v>126.99999999999994</v>
      </c>
      <c r="N25" s="67">
        <f t="shared" si="1"/>
        <v>85</v>
      </c>
      <c r="O25" s="67">
        <f t="shared" si="1"/>
        <v>157</v>
      </c>
      <c r="P25" s="67">
        <f t="shared" si="1"/>
        <v>35</v>
      </c>
      <c r="Q25" s="67">
        <f t="shared" si="1"/>
        <v>74.000000000000028</v>
      </c>
    </row>
    <row r="26" spans="1:17" ht="12" customHeight="1" x14ac:dyDescent="0.25">
      <c r="A26" s="146" t="s">
        <v>63</v>
      </c>
      <c r="B26" s="145"/>
      <c r="C26" s="145"/>
      <c r="D26" s="145"/>
      <c r="E26" s="145"/>
      <c r="F26" s="145"/>
      <c r="G26" s="145"/>
      <c r="H26" s="145"/>
      <c r="I26" s="145"/>
      <c r="J26" s="145"/>
      <c r="K26" s="145"/>
      <c r="L26" s="145"/>
      <c r="M26" s="145"/>
      <c r="N26" s="145"/>
      <c r="O26" s="145"/>
      <c r="P26" s="145"/>
      <c r="Q26" s="145"/>
    </row>
    <row r="27" spans="1:17" ht="12" customHeight="1" x14ac:dyDescent="0.25">
      <c r="A27" s="23" t="s">
        <v>171</v>
      </c>
      <c r="B27" s="67"/>
      <c r="C27" s="67">
        <f t="shared" ref="C27:Q31" si="2">B11+C43-C11</f>
        <v>3001</v>
      </c>
      <c r="D27" s="67">
        <f t="shared" si="2"/>
        <v>4152</v>
      </c>
      <c r="E27" s="67">
        <f t="shared" si="2"/>
        <v>3497</v>
      </c>
      <c r="F27" s="67">
        <f t="shared" si="2"/>
        <v>1882.0026193687336</v>
      </c>
      <c r="G27" s="67">
        <f t="shared" si="2"/>
        <v>4898</v>
      </c>
      <c r="H27" s="67">
        <f t="shared" si="2"/>
        <v>1586.9574045548688</v>
      </c>
      <c r="I27" s="67">
        <f t="shared" si="2"/>
        <v>2329.0882217044236</v>
      </c>
      <c r="J27" s="67">
        <f t="shared" si="2"/>
        <v>1674.8401097293281</v>
      </c>
      <c r="K27" s="67">
        <f t="shared" si="2"/>
        <v>2781</v>
      </c>
      <c r="L27" s="67">
        <f t="shared" si="2"/>
        <v>2461.1509544122964</v>
      </c>
      <c r="M27" s="67">
        <f t="shared" si="2"/>
        <v>3948.0787889569183</v>
      </c>
      <c r="N27" s="67">
        <f t="shared" si="2"/>
        <v>1034.8709177793899</v>
      </c>
      <c r="O27" s="67">
        <f t="shared" si="2"/>
        <v>3617.8305718746924</v>
      </c>
      <c r="P27" s="67">
        <f t="shared" si="2"/>
        <v>345.78800256254272</v>
      </c>
      <c r="Q27" s="67">
        <f t="shared" si="2"/>
        <v>82.316812090953135</v>
      </c>
    </row>
    <row r="28" spans="1:17" ht="12" customHeight="1" x14ac:dyDescent="0.25">
      <c r="A28" s="23" t="s">
        <v>144</v>
      </c>
      <c r="B28" s="67"/>
      <c r="C28" s="67">
        <f t="shared" si="2"/>
        <v>1965</v>
      </c>
      <c r="D28" s="67">
        <f t="shared" si="2"/>
        <v>1899</v>
      </c>
      <c r="E28" s="67">
        <f t="shared" si="2"/>
        <v>2444</v>
      </c>
      <c r="F28" s="67">
        <f t="shared" si="2"/>
        <v>1293</v>
      </c>
      <c r="G28" s="67">
        <f t="shared" si="2"/>
        <v>2287</v>
      </c>
      <c r="H28" s="67">
        <f t="shared" si="2"/>
        <v>1348.9997744843167</v>
      </c>
      <c r="I28" s="67">
        <f t="shared" si="2"/>
        <v>1293</v>
      </c>
      <c r="J28" s="67">
        <f t="shared" si="2"/>
        <v>1292.9999999999995</v>
      </c>
      <c r="K28" s="67">
        <f t="shared" si="2"/>
        <v>1294.9999999999995</v>
      </c>
      <c r="L28" s="67">
        <f t="shared" si="2"/>
        <v>1129.8991524915057</v>
      </c>
      <c r="M28" s="67">
        <f t="shared" si="2"/>
        <v>387.99999999999909</v>
      </c>
      <c r="N28" s="67">
        <f t="shared" si="2"/>
        <v>89</v>
      </c>
      <c r="O28" s="67">
        <f t="shared" si="2"/>
        <v>416.25431497224326</v>
      </c>
      <c r="P28" s="67">
        <f t="shared" si="2"/>
        <v>31.254314972243151</v>
      </c>
      <c r="Q28" s="67">
        <f t="shared" si="2"/>
        <v>160.98861873317907</v>
      </c>
    </row>
    <row r="29" spans="1:17" ht="12" customHeight="1" x14ac:dyDescent="0.25">
      <c r="A29" s="23" t="s">
        <v>143</v>
      </c>
      <c r="B29" s="67"/>
      <c r="C29" s="67">
        <f t="shared" si="2"/>
        <v>369.75</v>
      </c>
      <c r="D29" s="67">
        <f t="shared" si="2"/>
        <v>458</v>
      </c>
      <c r="E29" s="67">
        <f t="shared" si="2"/>
        <v>532</v>
      </c>
      <c r="F29" s="67">
        <f t="shared" si="2"/>
        <v>369.75000000000045</v>
      </c>
      <c r="G29" s="67">
        <f t="shared" si="2"/>
        <v>369.75</v>
      </c>
      <c r="H29" s="67">
        <f t="shared" si="2"/>
        <v>395.24964648142986</v>
      </c>
      <c r="I29" s="67">
        <f t="shared" si="2"/>
        <v>664.55170323027824</v>
      </c>
      <c r="J29" s="67">
        <f t="shared" si="2"/>
        <v>724.25891616065201</v>
      </c>
      <c r="K29" s="67">
        <f t="shared" si="2"/>
        <v>369.75</v>
      </c>
      <c r="L29" s="67">
        <f t="shared" si="2"/>
        <v>369.75</v>
      </c>
      <c r="M29" s="67">
        <f t="shared" si="2"/>
        <v>1172.2101324454432</v>
      </c>
      <c r="N29" s="67">
        <f t="shared" si="2"/>
        <v>415.01154319828311</v>
      </c>
      <c r="O29" s="67">
        <f t="shared" si="2"/>
        <v>890.55300395800464</v>
      </c>
      <c r="P29" s="67">
        <f t="shared" si="2"/>
        <v>57.642573066612613</v>
      </c>
      <c r="Q29" s="67">
        <f t="shared" si="2"/>
        <v>251.0170897886992</v>
      </c>
    </row>
    <row r="30" spans="1:17" ht="12" customHeight="1" x14ac:dyDescent="0.25">
      <c r="A30" s="23" t="s">
        <v>142</v>
      </c>
      <c r="B30" s="67"/>
      <c r="C30" s="67">
        <f t="shared" si="2"/>
        <v>8362.2119300035483</v>
      </c>
      <c r="D30" s="67">
        <f t="shared" si="2"/>
        <v>7714.144053181546</v>
      </c>
      <c r="E30" s="67">
        <f t="shared" si="2"/>
        <v>11566</v>
      </c>
      <c r="F30" s="67">
        <f t="shared" si="2"/>
        <v>5559</v>
      </c>
      <c r="G30" s="67">
        <f t="shared" si="2"/>
        <v>9515</v>
      </c>
      <c r="H30" s="67">
        <f t="shared" si="2"/>
        <v>5645.206217691295</v>
      </c>
      <c r="I30" s="67">
        <f t="shared" si="2"/>
        <v>5559</v>
      </c>
      <c r="J30" s="67">
        <f t="shared" si="2"/>
        <v>5559.0000000000018</v>
      </c>
      <c r="K30" s="67">
        <f t="shared" si="2"/>
        <v>6378.9999999999982</v>
      </c>
      <c r="L30" s="67">
        <f t="shared" si="2"/>
        <v>2544.6550444345303</v>
      </c>
      <c r="M30" s="67">
        <f t="shared" si="2"/>
        <v>1858.9999999999991</v>
      </c>
      <c r="N30" s="67">
        <f t="shared" si="2"/>
        <v>804.97266047999437</v>
      </c>
      <c r="O30" s="67">
        <f t="shared" si="2"/>
        <v>1941.0000000000005</v>
      </c>
      <c r="P30" s="67">
        <f t="shared" si="2"/>
        <v>0</v>
      </c>
      <c r="Q30" s="67">
        <f t="shared" si="2"/>
        <v>899.10045402944525</v>
      </c>
    </row>
    <row r="31" spans="1:17" ht="12" customHeight="1" x14ac:dyDescent="0.25">
      <c r="A31" s="23" t="s">
        <v>141</v>
      </c>
      <c r="B31" s="67"/>
      <c r="C31" s="67">
        <f t="shared" si="2"/>
        <v>1589.25</v>
      </c>
      <c r="D31" s="67">
        <f t="shared" si="2"/>
        <v>1817.1059468184521</v>
      </c>
      <c r="E31" s="67">
        <f t="shared" si="2"/>
        <v>2598</v>
      </c>
      <c r="F31" s="67">
        <f t="shared" si="2"/>
        <v>1589.25</v>
      </c>
      <c r="G31" s="67">
        <f t="shared" si="2"/>
        <v>1589.25</v>
      </c>
      <c r="H31" s="67">
        <f t="shared" si="2"/>
        <v>1589.25</v>
      </c>
      <c r="I31" s="67">
        <f t="shared" si="2"/>
        <v>2281.2845444238592</v>
      </c>
      <c r="J31" s="67">
        <f t="shared" si="2"/>
        <v>2741.0361439897588</v>
      </c>
      <c r="K31" s="67">
        <f t="shared" si="2"/>
        <v>1589.25</v>
      </c>
      <c r="L31" s="67">
        <f t="shared" si="2"/>
        <v>2018.6345646626032</v>
      </c>
      <c r="M31" s="67">
        <f t="shared" si="2"/>
        <v>3561.8413455081227</v>
      </c>
      <c r="N31" s="67">
        <f t="shared" si="2"/>
        <v>2005.0358021542743</v>
      </c>
      <c r="O31" s="67">
        <f t="shared" si="2"/>
        <v>4258.2999999999984</v>
      </c>
      <c r="P31" s="67">
        <f t="shared" si="2"/>
        <v>70.234293811998214</v>
      </c>
      <c r="Q31" s="67">
        <f t="shared" si="2"/>
        <v>928.91345305752384</v>
      </c>
    </row>
    <row r="32" spans="1:17" ht="12" customHeight="1" x14ac:dyDescent="0.25">
      <c r="A32" s="146" t="s">
        <v>62</v>
      </c>
      <c r="B32" s="145"/>
      <c r="C32" s="145"/>
      <c r="D32" s="145"/>
      <c r="E32" s="145"/>
      <c r="F32" s="145"/>
      <c r="G32" s="145"/>
      <c r="H32" s="145"/>
      <c r="I32" s="145"/>
      <c r="J32" s="145"/>
      <c r="K32" s="145"/>
      <c r="L32" s="145"/>
      <c r="M32" s="145"/>
      <c r="N32" s="145"/>
      <c r="O32" s="145"/>
      <c r="P32" s="145"/>
      <c r="Q32" s="145"/>
    </row>
    <row r="33" spans="1:17" ht="12" customHeight="1" x14ac:dyDescent="0.25">
      <c r="A33" s="23" t="s">
        <v>58</v>
      </c>
      <c r="B33" s="67"/>
      <c r="C33" s="67">
        <f t="shared" ref="C33:Q35" si="3">B17+C49-C17</f>
        <v>1653.375</v>
      </c>
      <c r="D33" s="67">
        <f t="shared" si="3"/>
        <v>1740</v>
      </c>
      <c r="E33" s="67">
        <f t="shared" si="3"/>
        <v>1638.9375</v>
      </c>
      <c r="F33" s="67">
        <f t="shared" si="3"/>
        <v>1239.75</v>
      </c>
      <c r="G33" s="67">
        <f t="shared" si="3"/>
        <v>2096</v>
      </c>
      <c r="H33" s="67">
        <f t="shared" si="3"/>
        <v>1239.7499999999991</v>
      </c>
      <c r="I33" s="67">
        <f t="shared" si="3"/>
        <v>1240.4995841987147</v>
      </c>
      <c r="J33" s="67">
        <f t="shared" si="3"/>
        <v>1239.7500000000009</v>
      </c>
      <c r="K33" s="67">
        <f t="shared" si="3"/>
        <v>1883.9999999999986</v>
      </c>
      <c r="L33" s="67">
        <f t="shared" si="3"/>
        <v>1239.7499999999995</v>
      </c>
      <c r="M33" s="67">
        <f t="shared" si="3"/>
        <v>1341</v>
      </c>
      <c r="N33" s="67">
        <f t="shared" si="3"/>
        <v>429.81926389903902</v>
      </c>
      <c r="O33" s="67">
        <f t="shared" si="3"/>
        <v>722</v>
      </c>
      <c r="P33" s="67">
        <f t="shared" si="3"/>
        <v>312.00000000000023</v>
      </c>
      <c r="Q33" s="67">
        <f t="shared" si="3"/>
        <v>369.4251854229035</v>
      </c>
    </row>
    <row r="34" spans="1:17" ht="12" customHeight="1" x14ac:dyDescent="0.25">
      <c r="A34" s="23" t="s">
        <v>57</v>
      </c>
      <c r="B34" s="67"/>
      <c r="C34" s="67">
        <f t="shared" si="3"/>
        <v>1988</v>
      </c>
      <c r="D34" s="67">
        <f t="shared" si="3"/>
        <v>1005</v>
      </c>
      <c r="E34" s="67">
        <f t="shared" si="3"/>
        <v>1802</v>
      </c>
      <c r="F34" s="67">
        <f t="shared" si="3"/>
        <v>590.99999999999955</v>
      </c>
      <c r="G34" s="67">
        <f t="shared" si="3"/>
        <v>591</v>
      </c>
      <c r="H34" s="67">
        <f t="shared" si="3"/>
        <v>591</v>
      </c>
      <c r="I34" s="67">
        <f t="shared" si="3"/>
        <v>590.99999999999955</v>
      </c>
      <c r="J34" s="67">
        <f t="shared" si="3"/>
        <v>654.85891916261608</v>
      </c>
      <c r="K34" s="67">
        <f t="shared" si="3"/>
        <v>1521.0000000000005</v>
      </c>
      <c r="L34" s="67">
        <f t="shared" si="3"/>
        <v>516.88130599329884</v>
      </c>
      <c r="M34" s="67">
        <f t="shared" si="3"/>
        <v>364.62295418380631</v>
      </c>
      <c r="N34" s="67">
        <f t="shared" si="3"/>
        <v>285.51218013460561</v>
      </c>
      <c r="O34" s="67">
        <f t="shared" si="3"/>
        <v>247.38012486171431</v>
      </c>
      <c r="P34" s="67">
        <f t="shared" si="3"/>
        <v>38.240573507144177</v>
      </c>
      <c r="Q34" s="67">
        <f t="shared" si="3"/>
        <v>374.54429750178133</v>
      </c>
    </row>
    <row r="35" spans="1:17" ht="12" customHeight="1" x14ac:dyDescent="0.25">
      <c r="A35" s="29" t="s">
        <v>140</v>
      </c>
      <c r="B35" s="83"/>
      <c r="C35" s="83">
        <f t="shared" si="3"/>
        <v>13433.375</v>
      </c>
      <c r="D35" s="83">
        <f t="shared" si="3"/>
        <v>13433.375</v>
      </c>
      <c r="E35" s="83">
        <f t="shared" si="3"/>
        <v>17332</v>
      </c>
      <c r="F35" s="83">
        <f t="shared" si="3"/>
        <v>10074.75</v>
      </c>
      <c r="G35" s="83">
        <f t="shared" si="3"/>
        <v>14232.000000000007</v>
      </c>
      <c r="H35" s="83">
        <f t="shared" si="3"/>
        <v>10074.75</v>
      </c>
      <c r="I35" s="83">
        <f t="shared" si="3"/>
        <v>10074.75</v>
      </c>
      <c r="J35" s="83">
        <f t="shared" si="3"/>
        <v>10074.749999999985</v>
      </c>
      <c r="K35" s="83">
        <f t="shared" si="3"/>
        <v>10074.750000000011</v>
      </c>
      <c r="L35" s="83">
        <f t="shared" si="3"/>
        <v>10074.75</v>
      </c>
      <c r="M35" s="83">
        <f t="shared" si="3"/>
        <v>8919.3406995023288</v>
      </c>
      <c r="N35" s="83">
        <f t="shared" si="3"/>
        <v>7160.0174022802203</v>
      </c>
      <c r="O35" s="83">
        <f t="shared" si="3"/>
        <v>8558.8575903992023</v>
      </c>
      <c r="P35" s="83">
        <f t="shared" si="3"/>
        <v>467.20882526866626</v>
      </c>
      <c r="Q35" s="83">
        <f t="shared" si="3"/>
        <v>3176.04576028054</v>
      </c>
    </row>
    <row r="37" spans="1:17" ht="12" customHeight="1" x14ac:dyDescent="0.25">
      <c r="A37" s="152" t="s">
        <v>22</v>
      </c>
      <c r="B37" s="151"/>
      <c r="C37" s="151"/>
      <c r="D37" s="151"/>
      <c r="E37" s="151"/>
      <c r="F37" s="151"/>
      <c r="G37" s="151"/>
      <c r="H37" s="151"/>
      <c r="I37" s="151"/>
      <c r="J37" s="151"/>
      <c r="K37" s="151"/>
      <c r="L37" s="151"/>
      <c r="M37" s="151"/>
      <c r="N37" s="151"/>
      <c r="O37" s="151"/>
      <c r="P37" s="151"/>
      <c r="Q37" s="151"/>
    </row>
    <row r="38" spans="1:17" ht="12" customHeight="1" x14ac:dyDescent="0.25">
      <c r="A38" s="150" t="s">
        <v>65</v>
      </c>
      <c r="B38" s="149"/>
      <c r="C38" s="149"/>
      <c r="D38" s="149"/>
      <c r="E38" s="149"/>
      <c r="F38" s="149"/>
      <c r="G38" s="149"/>
      <c r="H38" s="149"/>
      <c r="I38" s="149"/>
      <c r="J38" s="149"/>
      <c r="K38" s="149"/>
      <c r="L38" s="149"/>
      <c r="M38" s="149"/>
      <c r="N38" s="149"/>
      <c r="O38" s="149"/>
      <c r="P38" s="149"/>
      <c r="Q38" s="149"/>
    </row>
    <row r="39" spans="1:17" ht="12" customHeight="1" x14ac:dyDescent="0.25">
      <c r="A39" s="23" t="s">
        <v>58</v>
      </c>
      <c r="B39" s="67"/>
      <c r="C39" s="67">
        <f>RES_hhdet_in!C$5</f>
        <v>0</v>
      </c>
      <c r="D39" s="67">
        <f>RES_hhdet_in!D$5</f>
        <v>0</v>
      </c>
      <c r="E39" s="67">
        <f>RES_hhdet_in!E$5</f>
        <v>0</v>
      </c>
      <c r="F39" s="67">
        <f>RES_hhdet_in!F$5</f>
        <v>7087.1875</v>
      </c>
      <c r="G39" s="67">
        <f>RES_hhdet_in!G$5</f>
        <v>0</v>
      </c>
      <c r="H39" s="67">
        <f>RES_hhdet_in!H$5</f>
        <v>3265.1875</v>
      </c>
      <c r="I39" s="67">
        <f>RES_hhdet_in!I$5</f>
        <v>3723.1875</v>
      </c>
      <c r="J39" s="67">
        <f>RES_hhdet_in!J$5</f>
        <v>3689.1875</v>
      </c>
      <c r="K39" s="67">
        <f>RES_hhdet_in!K$5</f>
        <v>0</v>
      </c>
      <c r="L39" s="67">
        <f>RES_hhdet_in!L$5</f>
        <v>7031.1875</v>
      </c>
      <c r="M39" s="67">
        <f>RES_hhdet_in!M$5</f>
        <v>0</v>
      </c>
      <c r="N39" s="67">
        <f>RES_hhdet_in!N$5</f>
        <v>1287.0625</v>
      </c>
      <c r="O39" s="67">
        <f>RES_hhdet_in!O$5</f>
        <v>0</v>
      </c>
      <c r="P39" s="67">
        <f>RES_hhdet_in!P$5</f>
        <v>108.00000000000364</v>
      </c>
      <c r="Q39" s="67">
        <f>RES_hhdet_in!Q$5</f>
        <v>313</v>
      </c>
    </row>
    <row r="40" spans="1:17" ht="12" customHeight="1" x14ac:dyDescent="0.25">
      <c r="A40" s="146" t="s">
        <v>112</v>
      </c>
      <c r="B40" s="145"/>
      <c r="C40" s="145"/>
      <c r="D40" s="145"/>
      <c r="E40" s="145"/>
      <c r="F40" s="145"/>
      <c r="G40" s="145"/>
      <c r="H40" s="145"/>
      <c r="I40" s="145"/>
      <c r="J40" s="145"/>
      <c r="K40" s="145"/>
      <c r="L40" s="145"/>
      <c r="M40" s="145"/>
      <c r="N40" s="145"/>
      <c r="O40" s="145"/>
      <c r="P40" s="145"/>
      <c r="Q40" s="145"/>
    </row>
    <row r="41" spans="1:17" ht="12" customHeight="1" x14ac:dyDescent="0.25">
      <c r="A41" s="23" t="s">
        <v>60</v>
      </c>
      <c r="B41" s="67"/>
      <c r="C41" s="67">
        <f>RES_hhdet_in!C$8</f>
        <v>125</v>
      </c>
      <c r="D41" s="67">
        <f>RES_hhdet_in!D$8</f>
        <v>116.5</v>
      </c>
      <c r="E41" s="67">
        <f>RES_hhdet_in!E$8</f>
        <v>37</v>
      </c>
      <c r="F41" s="67">
        <f>RES_hhdet_in!F$8</f>
        <v>130</v>
      </c>
      <c r="G41" s="67">
        <f>RES_hhdet_in!G$8</f>
        <v>55.75</v>
      </c>
      <c r="H41" s="67">
        <f>RES_hhdet_in!H$8</f>
        <v>125.5</v>
      </c>
      <c r="I41" s="67">
        <f>RES_hhdet_in!I$8</f>
        <v>174.25</v>
      </c>
      <c r="J41" s="67">
        <f>RES_hhdet_in!J$8</f>
        <v>223</v>
      </c>
      <c r="K41" s="67">
        <f>RES_hhdet_in!K$8</f>
        <v>67</v>
      </c>
      <c r="L41" s="67">
        <f>RES_hhdet_in!L$8</f>
        <v>119</v>
      </c>
      <c r="M41" s="67">
        <f>RES_hhdet_in!M$8</f>
        <v>45</v>
      </c>
      <c r="N41" s="67">
        <f>RES_hhdet_in!N$8</f>
        <v>56</v>
      </c>
      <c r="O41" s="67">
        <f>RES_hhdet_in!O$8</f>
        <v>39</v>
      </c>
      <c r="P41" s="67">
        <f>RES_hhdet_in!P$8</f>
        <v>5</v>
      </c>
      <c r="Q41" s="67">
        <f>RES_hhdet_in!Q$8</f>
        <v>64</v>
      </c>
    </row>
    <row r="42" spans="1:17" ht="12" customHeight="1" x14ac:dyDescent="0.25">
      <c r="A42" s="146" t="s">
        <v>63</v>
      </c>
      <c r="B42" s="145"/>
      <c r="C42" s="145"/>
      <c r="D42" s="145"/>
      <c r="E42" s="145"/>
      <c r="F42" s="145"/>
      <c r="G42" s="145"/>
      <c r="H42" s="145"/>
      <c r="I42" s="145"/>
      <c r="J42" s="145"/>
      <c r="K42" s="145"/>
      <c r="L42" s="145"/>
      <c r="M42" s="145"/>
      <c r="N42" s="145"/>
      <c r="O42" s="145"/>
      <c r="P42" s="145"/>
      <c r="Q42" s="145"/>
    </row>
    <row r="43" spans="1:17" ht="12" customHeight="1" x14ac:dyDescent="0.25">
      <c r="A43" s="23" t="s">
        <v>171</v>
      </c>
      <c r="B43" s="67"/>
      <c r="C43" s="67">
        <f>RES_hhdet_in!C$10</f>
        <v>0</v>
      </c>
      <c r="D43" s="67">
        <f>RES_hhdet_in!D$10</f>
        <v>0</v>
      </c>
      <c r="E43" s="67">
        <f>RES_hhdet_in!E$10</f>
        <v>0</v>
      </c>
      <c r="F43" s="67">
        <f>RES_hhdet_in!F$10</f>
        <v>1806.0026193687352</v>
      </c>
      <c r="G43" s="67">
        <f>RES_hhdet_in!G$10</f>
        <v>0</v>
      </c>
      <c r="H43" s="67">
        <f>RES_hhdet_in!H$10</f>
        <v>1084.9574045548675</v>
      </c>
      <c r="I43" s="67">
        <f>RES_hhdet_in!I$10</f>
        <v>822.08822170442397</v>
      </c>
      <c r="J43" s="67">
        <f>RES_hhdet_in!J$10</f>
        <v>1230.8401097293295</v>
      </c>
      <c r="K43" s="67">
        <f>RES_hhdet_in!K$10</f>
        <v>0</v>
      </c>
      <c r="L43" s="67">
        <f>RES_hhdet_in!L$10</f>
        <v>2271.1509544122973</v>
      </c>
      <c r="M43" s="67">
        <f>RES_hhdet_in!M$10</f>
        <v>1302.0787889569187</v>
      </c>
      <c r="N43" s="67">
        <f>RES_hhdet_in!N$10</f>
        <v>995.87091777939338</v>
      </c>
      <c r="O43" s="67">
        <f>RES_hhdet_in!O$10</f>
        <v>729.83057187468899</v>
      </c>
      <c r="P43" s="67">
        <f>RES_hhdet_in!P$10</f>
        <v>383.78800256254374</v>
      </c>
      <c r="Q43" s="67">
        <f>RES_hhdet_in!Q$10</f>
        <v>272.31681209095348</v>
      </c>
    </row>
    <row r="44" spans="1:17" ht="12" customHeight="1" x14ac:dyDescent="0.25">
      <c r="A44" s="23" t="s">
        <v>144</v>
      </c>
      <c r="B44" s="67"/>
      <c r="C44" s="67">
        <f>RES_hhdet_in!C$11</f>
        <v>0</v>
      </c>
      <c r="D44" s="67">
        <f>RES_hhdet_in!D$11</f>
        <v>0</v>
      </c>
      <c r="E44" s="67">
        <f>RES_hhdet_in!E$11</f>
        <v>0</v>
      </c>
      <c r="F44" s="67">
        <f>RES_hhdet_in!F$11</f>
        <v>889.00000000000045</v>
      </c>
      <c r="G44" s="67">
        <f>RES_hhdet_in!G$11</f>
        <v>0</v>
      </c>
      <c r="H44" s="67">
        <f>RES_hhdet_in!H$11</f>
        <v>536.9997744843165</v>
      </c>
      <c r="I44" s="67">
        <f>RES_hhdet_in!I$11</f>
        <v>853.00000000000091</v>
      </c>
      <c r="J44" s="67">
        <f>RES_hhdet_in!J$11</f>
        <v>920.99999999999852</v>
      </c>
      <c r="K44" s="67">
        <f>RES_hhdet_in!K$11</f>
        <v>0</v>
      </c>
      <c r="L44" s="67">
        <f>RES_hhdet_in!L$11</f>
        <v>637.89915249150488</v>
      </c>
      <c r="M44" s="67">
        <f>RES_hhdet_in!M$11</f>
        <v>0</v>
      </c>
      <c r="N44" s="67">
        <f>RES_hhdet_in!N$11</f>
        <v>0</v>
      </c>
      <c r="O44" s="67">
        <f>RES_hhdet_in!O$11</f>
        <v>31.254314972243151</v>
      </c>
      <c r="P44" s="67">
        <f>RES_hhdet_in!P$11</f>
        <v>37.254314972243421</v>
      </c>
      <c r="Q44" s="67">
        <f>RES_hhdet_in!Q$11</f>
        <v>144.9886187331789</v>
      </c>
    </row>
    <row r="45" spans="1:17" ht="12" customHeight="1" x14ac:dyDescent="0.25">
      <c r="A45" s="23" t="s">
        <v>143</v>
      </c>
      <c r="B45" s="67"/>
      <c r="C45" s="67">
        <f>RES_hhdet_in!C$12</f>
        <v>90.75</v>
      </c>
      <c r="D45" s="67">
        <f>RES_hhdet_in!D$12</f>
        <v>0</v>
      </c>
      <c r="E45" s="67">
        <f>RES_hhdet_in!E$12</f>
        <v>0</v>
      </c>
      <c r="F45" s="67">
        <f>RES_hhdet_in!F$12</f>
        <v>459.75000000000034</v>
      </c>
      <c r="G45" s="67">
        <f>RES_hhdet_in!G$12</f>
        <v>485.74999999999886</v>
      </c>
      <c r="H45" s="67">
        <f>RES_hhdet_in!H$12</f>
        <v>472.24964648143077</v>
      </c>
      <c r="I45" s="67">
        <f>RES_hhdet_in!I$12</f>
        <v>450.55170323027806</v>
      </c>
      <c r="J45" s="67">
        <f>RES_hhdet_in!J$12</f>
        <v>461.25891616065178</v>
      </c>
      <c r="K45" s="67">
        <f>RES_hhdet_in!K$12</f>
        <v>175.75000000000102</v>
      </c>
      <c r="L45" s="67">
        <f>RES_hhdet_in!L$12</f>
        <v>669.74999999999909</v>
      </c>
      <c r="M45" s="67">
        <f>RES_hhdet_in!M$12</f>
        <v>493.21013244544338</v>
      </c>
      <c r="N45" s="67">
        <f>RES_hhdet_in!N$12</f>
        <v>403.01154319828333</v>
      </c>
      <c r="O45" s="67">
        <f>RES_hhdet_in!O$12</f>
        <v>233.55300395800458</v>
      </c>
      <c r="P45" s="67">
        <f>RES_hhdet_in!P$12</f>
        <v>23.64257306661257</v>
      </c>
      <c r="Q45" s="67">
        <f>RES_hhdet_in!Q$12</f>
        <v>260.01708978869925</v>
      </c>
    </row>
    <row r="46" spans="1:17" ht="12" customHeight="1" x14ac:dyDescent="0.25">
      <c r="A46" s="23" t="s">
        <v>142</v>
      </c>
      <c r="B46" s="67"/>
      <c r="C46" s="67">
        <f>RES_hhdet_in!C$15</f>
        <v>697.21193000354856</v>
      </c>
      <c r="D46" s="67">
        <f>RES_hhdet_in!D$15</f>
        <v>570.14405318154786</v>
      </c>
      <c r="E46" s="67">
        <f>RES_hhdet_in!E$15</f>
        <v>0</v>
      </c>
      <c r="F46" s="67">
        <f>RES_hhdet_in!F$15</f>
        <v>4447.0000000000018</v>
      </c>
      <c r="G46" s="67">
        <f>RES_hhdet_in!G$15</f>
        <v>0</v>
      </c>
      <c r="H46" s="67">
        <f>RES_hhdet_in!H$15</f>
        <v>1855.2062176912964</v>
      </c>
      <c r="I46" s="67">
        <f>RES_hhdet_in!I$15</f>
        <v>4073.0000000000032</v>
      </c>
      <c r="J46" s="67">
        <f>RES_hhdet_in!J$15</f>
        <v>3704.999999999995</v>
      </c>
      <c r="K46" s="67">
        <f>RES_hhdet_in!K$15</f>
        <v>0</v>
      </c>
      <c r="L46" s="67">
        <f>RES_hhdet_in!L$15</f>
        <v>365.65504443452983</v>
      </c>
      <c r="M46" s="67">
        <f>RES_hhdet_in!M$15</f>
        <v>0</v>
      </c>
      <c r="N46" s="67">
        <f>RES_hhdet_in!N$15</f>
        <v>468.9726604799946</v>
      </c>
      <c r="O46" s="67">
        <f>RES_hhdet_in!O$15</f>
        <v>0</v>
      </c>
      <c r="P46" s="67">
        <f>RES_hhdet_in!P$15</f>
        <v>100.00000000000055</v>
      </c>
      <c r="Q46" s="67">
        <f>RES_hhdet_in!Q$15</f>
        <v>869.10045402944479</v>
      </c>
    </row>
    <row r="47" spans="1:17" ht="12" customHeight="1" x14ac:dyDescent="0.25">
      <c r="A47" s="23" t="s">
        <v>141</v>
      </c>
      <c r="B47" s="67"/>
      <c r="C47" s="67">
        <f>RES_hhdet_in!C$16</f>
        <v>636.25</v>
      </c>
      <c r="D47" s="67">
        <f>RES_hhdet_in!D$16</f>
        <v>184.10594681845214</v>
      </c>
      <c r="E47" s="67">
        <f>RES_hhdet_in!E$16</f>
        <v>0</v>
      </c>
      <c r="F47" s="67">
        <f>RES_hhdet_in!F$16</f>
        <v>2241.25</v>
      </c>
      <c r="G47" s="67">
        <f>RES_hhdet_in!G$16</f>
        <v>2565.2499999999941</v>
      </c>
      <c r="H47" s="67">
        <f>RES_hhdet_in!H$16</f>
        <v>1944.250000000005</v>
      </c>
      <c r="I47" s="67">
        <f>RES_hhdet_in!I$16</f>
        <v>1714.2845444238583</v>
      </c>
      <c r="J47" s="67">
        <f>RES_hhdet_in!J$16</f>
        <v>1426.0361439897592</v>
      </c>
      <c r="K47" s="67">
        <f>RES_hhdet_in!K$16</f>
        <v>444.25000000000261</v>
      </c>
      <c r="L47" s="67">
        <f>RES_hhdet_in!L$16</f>
        <v>3673.6345646626023</v>
      </c>
      <c r="M47" s="67">
        <f>RES_hhdet_in!M$16</f>
        <v>299.84134550812456</v>
      </c>
      <c r="N47" s="67">
        <f>RES_hhdet_in!N$16</f>
        <v>2134.0358021542716</v>
      </c>
      <c r="O47" s="67">
        <f>RES_hhdet_in!O$16</f>
        <v>910.29999999999927</v>
      </c>
      <c r="P47" s="67">
        <f>RES_hhdet_in!P$16</f>
        <v>68.234293811998342</v>
      </c>
      <c r="Q47" s="67">
        <f>RES_hhdet_in!Q$16</f>
        <v>1088.9134530575241</v>
      </c>
    </row>
    <row r="48" spans="1:17" ht="12" customHeight="1" x14ac:dyDescent="0.25">
      <c r="A48" s="146" t="s">
        <v>62</v>
      </c>
      <c r="B48" s="145"/>
      <c r="C48" s="145"/>
      <c r="D48" s="145"/>
      <c r="E48" s="145"/>
      <c r="F48" s="145"/>
      <c r="G48" s="145"/>
      <c r="H48" s="145"/>
      <c r="I48" s="145"/>
      <c r="J48" s="145"/>
      <c r="K48" s="145"/>
      <c r="L48" s="145"/>
      <c r="M48" s="145"/>
      <c r="N48" s="145"/>
      <c r="O48" s="145"/>
      <c r="P48" s="145"/>
      <c r="Q48" s="145"/>
    </row>
    <row r="49" spans="1:17" ht="12" customHeight="1" x14ac:dyDescent="0.25">
      <c r="A49" s="23" t="s">
        <v>58</v>
      </c>
      <c r="B49" s="67"/>
      <c r="C49" s="67">
        <f>RES_hhdet_in!C$20</f>
        <v>415.375</v>
      </c>
      <c r="D49" s="67">
        <f>RES_hhdet_in!D$20</f>
        <v>0</v>
      </c>
      <c r="E49" s="67">
        <f>RES_hhdet_in!E$20</f>
        <v>135.9375</v>
      </c>
      <c r="F49" s="67">
        <f>RES_hhdet_in!F$20</f>
        <v>1155.75</v>
      </c>
      <c r="G49" s="67">
        <f>RES_hhdet_in!G$20</f>
        <v>0</v>
      </c>
      <c r="H49" s="67">
        <f>RES_hhdet_in!H$20</f>
        <v>1226.75</v>
      </c>
      <c r="I49" s="67">
        <f>RES_hhdet_in!I$20</f>
        <v>400.49958419871348</v>
      </c>
      <c r="J49" s="67">
        <f>RES_hhdet_in!J$20</f>
        <v>1148.7500000000002</v>
      </c>
      <c r="K49" s="67">
        <f>RES_hhdet_in!K$20</f>
        <v>0</v>
      </c>
      <c r="L49" s="67">
        <f>RES_hhdet_in!L$20</f>
        <v>1202.75</v>
      </c>
      <c r="M49" s="67">
        <f>RES_hhdet_in!M$20</f>
        <v>0</v>
      </c>
      <c r="N49" s="67">
        <f>RES_hhdet_in!N$20</f>
        <v>398.81926389903913</v>
      </c>
      <c r="O49" s="67">
        <f>RES_hhdet_in!O$20</f>
        <v>0</v>
      </c>
      <c r="P49" s="67">
        <f>RES_hhdet_in!P$20</f>
        <v>0</v>
      </c>
      <c r="Q49" s="67">
        <f>RES_hhdet_in!Q$20</f>
        <v>355.42518542290361</v>
      </c>
    </row>
    <row r="50" spans="1:17" ht="12" customHeight="1" x14ac:dyDescent="0.25">
      <c r="A50" s="23" t="s">
        <v>57</v>
      </c>
      <c r="B50" s="67"/>
      <c r="C50" s="67">
        <f>RES_hhdet_in!C$21</f>
        <v>0</v>
      </c>
      <c r="D50" s="67">
        <f>RES_hhdet_in!D$21</f>
        <v>0</v>
      </c>
      <c r="E50" s="67">
        <f>RES_hhdet_in!E$21</f>
        <v>0</v>
      </c>
      <c r="F50" s="67">
        <f>RES_hhdet_in!F$21</f>
        <v>690.00000000000023</v>
      </c>
      <c r="G50" s="67">
        <f>RES_hhdet_in!G$21</f>
        <v>1311</v>
      </c>
      <c r="H50" s="67">
        <f>RES_hhdet_in!H$21</f>
        <v>399.99999999999943</v>
      </c>
      <c r="I50" s="67">
        <f>RES_hhdet_in!I$21</f>
        <v>1898.9999999999984</v>
      </c>
      <c r="J50" s="67">
        <f>RES_hhdet_in!J$21</f>
        <v>133.85891916261787</v>
      </c>
      <c r="K50" s="67">
        <f>RES_hhdet_in!K$21</f>
        <v>0</v>
      </c>
      <c r="L50" s="67">
        <f>RES_hhdet_in!L$21</f>
        <v>437.88130599329889</v>
      </c>
      <c r="M50" s="67">
        <f>RES_hhdet_in!M$21</f>
        <v>2.6229541838065389</v>
      </c>
      <c r="N50" s="67">
        <f>RES_hhdet_in!N$21</f>
        <v>2.5121801346055017</v>
      </c>
      <c r="O50" s="67">
        <f>RES_hhdet_in!O$21</f>
        <v>8.3801248617142523</v>
      </c>
      <c r="P50" s="67">
        <f>RES_hhdet_in!P$21</f>
        <v>86.240573507144234</v>
      </c>
      <c r="Q50" s="67">
        <f>RES_hhdet_in!Q$21</f>
        <v>576.54429750178133</v>
      </c>
    </row>
    <row r="51" spans="1:17" ht="12" customHeight="1" x14ac:dyDescent="0.25">
      <c r="A51" s="29" t="s">
        <v>140</v>
      </c>
      <c r="B51" s="83"/>
      <c r="C51" s="83">
        <f>RES_hhdet_in!C$22</f>
        <v>2796.375</v>
      </c>
      <c r="D51" s="83">
        <f>RES_hhdet_in!D$22</f>
        <v>892.375</v>
      </c>
      <c r="E51" s="83">
        <f>RES_hhdet_in!E$22</f>
        <v>0</v>
      </c>
      <c r="F51" s="83">
        <f>RES_hhdet_in!F$22</f>
        <v>9209.75</v>
      </c>
      <c r="G51" s="83">
        <f>RES_hhdet_in!G$22</f>
        <v>0</v>
      </c>
      <c r="H51" s="83">
        <f>RES_hhdet_in!H$22</f>
        <v>5606.7500000000009</v>
      </c>
      <c r="I51" s="83">
        <f>RES_hhdet_in!I$22</f>
        <v>5392.7499999999991</v>
      </c>
      <c r="J51" s="83">
        <f>RES_hhdet_in!J$22</f>
        <v>6438.7499999999982</v>
      </c>
      <c r="K51" s="83">
        <f>RES_hhdet_in!K$22</f>
        <v>1685.7499999999982</v>
      </c>
      <c r="L51" s="83">
        <f>RES_hhdet_in!L$22</f>
        <v>9284.75</v>
      </c>
      <c r="M51" s="83">
        <f>RES_hhdet_in!M$22</f>
        <v>1788.3406995023311</v>
      </c>
      <c r="N51" s="83">
        <f>RES_hhdet_in!N$22</f>
        <v>7127.0174022802175</v>
      </c>
      <c r="O51" s="83">
        <f>RES_hhdet_in!O$22</f>
        <v>300.857590399206</v>
      </c>
      <c r="P51" s="83">
        <f>RES_hhdet_in!P$22</f>
        <v>839.20882526866535</v>
      </c>
      <c r="Q51" s="83">
        <f>RES_hhdet_in!Q$22</f>
        <v>3301.0457602805413</v>
      </c>
    </row>
    <row r="53" spans="1:17" ht="12" customHeight="1" x14ac:dyDescent="0.25">
      <c r="A53" s="193" t="s">
        <v>21</v>
      </c>
      <c r="B53" s="151"/>
      <c r="C53" s="151"/>
      <c r="D53" s="151"/>
      <c r="E53" s="151"/>
      <c r="F53" s="151"/>
      <c r="G53" s="151"/>
      <c r="H53" s="151"/>
      <c r="I53" s="151"/>
      <c r="J53" s="151"/>
      <c r="K53" s="151"/>
      <c r="L53" s="151"/>
      <c r="M53" s="151"/>
      <c r="N53" s="151"/>
      <c r="O53" s="151"/>
      <c r="P53" s="151"/>
      <c r="Q53" s="151"/>
    </row>
    <row r="54" spans="1:17" ht="12" customHeight="1" x14ac:dyDescent="0.25">
      <c r="A54" s="192" t="s">
        <v>65</v>
      </c>
      <c r="B54" s="149"/>
      <c r="C54" s="149"/>
      <c r="D54" s="149"/>
      <c r="E54" s="149"/>
      <c r="F54" s="149"/>
      <c r="G54" s="149"/>
      <c r="H54" s="149"/>
      <c r="I54" s="149"/>
      <c r="J54" s="149"/>
      <c r="K54" s="149"/>
      <c r="L54" s="149"/>
      <c r="M54" s="149"/>
      <c r="N54" s="149"/>
      <c r="O54" s="149"/>
      <c r="P54" s="149"/>
      <c r="Q54" s="149"/>
    </row>
    <row r="55" spans="1:17" ht="12" customHeight="1" x14ac:dyDescent="0.25">
      <c r="A55" s="148" t="s">
        <v>58</v>
      </c>
      <c r="B55" s="67"/>
      <c r="C55" s="67">
        <f>RES_hhdet_in_new!C$5</f>
        <v>0</v>
      </c>
      <c r="D55" s="67">
        <f>RES_hhdet_in_new!D$5</f>
        <v>0</v>
      </c>
      <c r="E55" s="67">
        <f>RES_hhdet_in_new!E$5</f>
        <v>0</v>
      </c>
      <c r="F55" s="67">
        <f>RES_hhdet_in_new!F$5</f>
        <v>4160.9483706081919</v>
      </c>
      <c r="G55" s="67">
        <f>RES_hhdet_in_new!G$5</f>
        <v>0</v>
      </c>
      <c r="H55" s="67">
        <f>RES_hhdet_in_new!H$5</f>
        <v>1518.0304724810608</v>
      </c>
      <c r="I55" s="67">
        <f>RES_hhdet_in_new!I$5</f>
        <v>1665.237565154122</v>
      </c>
      <c r="J55" s="67">
        <f>RES_hhdet_in_new!J$5</f>
        <v>1728.332415937808</v>
      </c>
      <c r="K55" s="67">
        <f>RES_hhdet_in_new!K$5</f>
        <v>0</v>
      </c>
      <c r="L55" s="67">
        <f>RES_hhdet_in_new!L$5</f>
        <v>3286.4621786685561</v>
      </c>
      <c r="M55" s="67">
        <f>RES_hhdet_in_new!M$5</f>
        <v>0</v>
      </c>
      <c r="N55" s="67">
        <f>RES_hhdet_in_new!N$5</f>
        <v>595.81216940522199</v>
      </c>
      <c r="O55" s="67">
        <f>RES_hhdet_in_new!O$5</f>
        <v>0</v>
      </c>
      <c r="P55" s="67">
        <f>RES_hhdet_in_new!P$5</f>
        <v>61.399872979645913</v>
      </c>
      <c r="Q55" s="67">
        <f>RES_hhdet_in_new!Q$5</f>
        <v>163.13275162771851</v>
      </c>
    </row>
    <row r="56" spans="1:17" ht="12" customHeight="1" x14ac:dyDescent="0.25">
      <c r="A56" s="191" t="s">
        <v>112</v>
      </c>
      <c r="B56" s="145"/>
      <c r="C56" s="145"/>
      <c r="D56" s="145"/>
      <c r="E56" s="145"/>
      <c r="F56" s="145"/>
      <c r="G56" s="145"/>
      <c r="H56" s="145"/>
      <c r="I56" s="145"/>
      <c r="J56" s="145"/>
      <c r="K56" s="145"/>
      <c r="L56" s="145"/>
      <c r="M56" s="145"/>
      <c r="N56" s="145"/>
      <c r="O56" s="145"/>
      <c r="P56" s="145"/>
      <c r="Q56" s="145"/>
    </row>
    <row r="57" spans="1:17" ht="12" customHeight="1" x14ac:dyDescent="0.25">
      <c r="A57" s="148" t="s">
        <v>60</v>
      </c>
      <c r="B57" s="67"/>
      <c r="C57" s="67">
        <f>RES_hhdet_in_new!C$8</f>
        <v>0</v>
      </c>
      <c r="D57" s="67">
        <f>RES_hhdet_in_new!D$8</f>
        <v>0</v>
      </c>
      <c r="E57" s="67">
        <f>RES_hhdet_in_new!E$8</f>
        <v>0</v>
      </c>
      <c r="F57" s="67">
        <f>RES_hhdet_in_new!F$8</f>
        <v>40</v>
      </c>
      <c r="G57" s="67">
        <f>RES_hhdet_in_new!G$8</f>
        <v>0</v>
      </c>
      <c r="H57" s="67">
        <f>RES_hhdet_in_new!H$8</f>
        <v>16</v>
      </c>
      <c r="I57" s="67">
        <f>RES_hhdet_in_new!I$8</f>
        <v>9</v>
      </c>
      <c r="J57" s="67">
        <f>RES_hhdet_in_new!J$8</f>
        <v>73</v>
      </c>
      <c r="K57" s="67">
        <f>RES_hhdet_in_new!K$8</f>
        <v>0</v>
      </c>
      <c r="L57" s="67">
        <f>RES_hhdet_in_new!L$8</f>
        <v>56</v>
      </c>
      <c r="M57" s="67">
        <f>RES_hhdet_in_new!M$8</f>
        <v>0</v>
      </c>
      <c r="N57" s="67">
        <f>RES_hhdet_in_new!N$8</f>
        <v>26.000000000000007</v>
      </c>
      <c r="O57" s="67">
        <f>RES_hhdet_in_new!O$8</f>
        <v>0</v>
      </c>
      <c r="P57" s="67">
        <f>RES_hhdet_in_new!P$8</f>
        <v>3.0000000000000009</v>
      </c>
      <c r="Q57" s="67">
        <f>RES_hhdet_in_new!Q$8</f>
        <v>33.000000000000007</v>
      </c>
    </row>
    <row r="58" spans="1:17" ht="12" customHeight="1" x14ac:dyDescent="0.25">
      <c r="A58" s="191" t="s">
        <v>63</v>
      </c>
      <c r="B58" s="145"/>
      <c r="C58" s="145"/>
      <c r="D58" s="145"/>
      <c r="E58" s="145"/>
      <c r="F58" s="145"/>
      <c r="G58" s="145"/>
      <c r="H58" s="145"/>
      <c r="I58" s="145"/>
      <c r="J58" s="145"/>
      <c r="K58" s="145"/>
      <c r="L58" s="145"/>
      <c r="M58" s="145"/>
      <c r="N58" s="145"/>
      <c r="O58" s="145"/>
      <c r="P58" s="145"/>
      <c r="Q58" s="145"/>
    </row>
    <row r="59" spans="1:17" ht="12" customHeight="1" x14ac:dyDescent="0.25">
      <c r="A59" s="148" t="s">
        <v>171</v>
      </c>
      <c r="B59" s="67"/>
      <c r="C59" s="67">
        <f>RES_hhdet_in_new!C$10</f>
        <v>0</v>
      </c>
      <c r="D59" s="67">
        <f>RES_hhdet_in_new!D$10</f>
        <v>0</v>
      </c>
      <c r="E59" s="67">
        <f>RES_hhdet_in_new!E$10</f>
        <v>0</v>
      </c>
      <c r="F59" s="67">
        <f>RES_hhdet_in_new!F$10</f>
        <v>940.91130295608093</v>
      </c>
      <c r="G59" s="67">
        <f>RES_hhdet_in_new!G$10</f>
        <v>0</v>
      </c>
      <c r="H59" s="67">
        <f>RES_hhdet_in_new!H$10</f>
        <v>550.26267719235511</v>
      </c>
      <c r="I59" s="67">
        <f>RES_hhdet_in_new!I$10</f>
        <v>186.83434413902989</v>
      </c>
      <c r="J59" s="67">
        <f>RES_hhdet_in_new!J$10</f>
        <v>574.63626550497645</v>
      </c>
      <c r="K59" s="67">
        <f>RES_hhdet_in_new!K$10</f>
        <v>0</v>
      </c>
      <c r="L59" s="67">
        <f>RES_hhdet_in_new!L$10</f>
        <v>580.81261319058683</v>
      </c>
      <c r="M59" s="67">
        <f>RES_hhdet_in_new!M$10</f>
        <v>0</v>
      </c>
      <c r="N59" s="67">
        <f>RES_hhdet_in_new!N$10</f>
        <v>595.81216940522199</v>
      </c>
      <c r="O59" s="67">
        <f>RES_hhdet_in_new!O$10</f>
        <v>0</v>
      </c>
      <c r="P59" s="67">
        <f>RES_hhdet_in_new!P$10</f>
        <v>61.399872979645913</v>
      </c>
      <c r="Q59" s="67">
        <f>RES_hhdet_in_new!Q$10</f>
        <v>163.13275162771851</v>
      </c>
    </row>
    <row r="60" spans="1:17" ht="12" customHeight="1" x14ac:dyDescent="0.25">
      <c r="A60" s="148" t="s">
        <v>144</v>
      </c>
      <c r="B60" s="67"/>
      <c r="C60" s="67">
        <f>RES_hhdet_in_new!C$11</f>
        <v>0</v>
      </c>
      <c r="D60" s="67">
        <f>RES_hhdet_in_new!D$11</f>
        <v>0</v>
      </c>
      <c r="E60" s="67">
        <f>RES_hhdet_in_new!E$11</f>
        <v>0</v>
      </c>
      <c r="F60" s="67">
        <f>RES_hhdet_in_new!F$11</f>
        <v>0</v>
      </c>
      <c r="G60" s="67">
        <f>RES_hhdet_in_new!G$11</f>
        <v>0</v>
      </c>
      <c r="H60" s="67">
        <f>RES_hhdet_in_new!H$11</f>
        <v>0</v>
      </c>
      <c r="I60" s="67">
        <f>RES_hhdet_in_new!I$11</f>
        <v>0</v>
      </c>
      <c r="J60" s="67">
        <f>RES_hhdet_in_new!J$11</f>
        <v>0</v>
      </c>
      <c r="K60" s="67">
        <f>RES_hhdet_in_new!K$11</f>
        <v>0</v>
      </c>
      <c r="L60" s="67">
        <f>RES_hhdet_in_new!L$11</f>
        <v>0</v>
      </c>
      <c r="M60" s="67">
        <f>RES_hhdet_in_new!M$11</f>
        <v>0</v>
      </c>
      <c r="N60" s="67">
        <f>RES_hhdet_in_new!N$11</f>
        <v>0</v>
      </c>
      <c r="O60" s="67">
        <f>RES_hhdet_in_new!O$11</f>
        <v>0</v>
      </c>
      <c r="P60" s="67">
        <f>RES_hhdet_in_new!P$11</f>
        <v>0</v>
      </c>
      <c r="Q60" s="67">
        <f>RES_hhdet_in_new!Q$11</f>
        <v>0</v>
      </c>
    </row>
    <row r="61" spans="1:17" ht="12" customHeight="1" x14ac:dyDescent="0.25">
      <c r="A61" s="148" t="s">
        <v>143</v>
      </c>
      <c r="B61" s="67"/>
      <c r="C61" s="67">
        <f>RES_hhdet_in_new!C$12</f>
        <v>0</v>
      </c>
      <c r="D61" s="67">
        <f>RES_hhdet_in_new!D$12</f>
        <v>0</v>
      </c>
      <c r="E61" s="67">
        <f>RES_hhdet_in_new!E$12</f>
        <v>0</v>
      </c>
      <c r="F61" s="67">
        <f>RES_hhdet_in_new!F$12</f>
        <v>0</v>
      </c>
      <c r="G61" s="67">
        <f>RES_hhdet_in_new!G$12</f>
        <v>0</v>
      </c>
      <c r="H61" s="67">
        <f>RES_hhdet_in_new!H$12</f>
        <v>0</v>
      </c>
      <c r="I61" s="67">
        <f>RES_hhdet_in_new!I$12</f>
        <v>0</v>
      </c>
      <c r="J61" s="67">
        <f>RES_hhdet_in_new!J$12</f>
        <v>0</v>
      </c>
      <c r="K61" s="67">
        <f>RES_hhdet_in_new!K$12</f>
        <v>0</v>
      </c>
      <c r="L61" s="67">
        <f>RES_hhdet_in_new!L$12</f>
        <v>0</v>
      </c>
      <c r="M61" s="67">
        <f>RES_hhdet_in_new!M$12</f>
        <v>0</v>
      </c>
      <c r="N61" s="67">
        <f>RES_hhdet_in_new!N$12</f>
        <v>0</v>
      </c>
      <c r="O61" s="67">
        <f>RES_hhdet_in_new!O$12</f>
        <v>0</v>
      </c>
      <c r="P61" s="67">
        <f>RES_hhdet_in_new!P$12</f>
        <v>0</v>
      </c>
      <c r="Q61" s="67">
        <f>RES_hhdet_in_new!Q$12</f>
        <v>0</v>
      </c>
    </row>
    <row r="62" spans="1:17" ht="12" customHeight="1" x14ac:dyDescent="0.25">
      <c r="A62" s="148" t="s">
        <v>142</v>
      </c>
      <c r="B62" s="67"/>
      <c r="C62" s="67">
        <f>RES_hhdet_in_new!C$15</f>
        <v>0</v>
      </c>
      <c r="D62" s="67">
        <f>RES_hhdet_in_new!D$15</f>
        <v>0</v>
      </c>
      <c r="E62" s="67">
        <f>RES_hhdet_in_new!E$15</f>
        <v>0</v>
      </c>
      <c r="F62" s="67">
        <f>RES_hhdet_in_new!F$15</f>
        <v>1846.9360213217269</v>
      </c>
      <c r="G62" s="67">
        <f>RES_hhdet_in_new!G$15</f>
        <v>0</v>
      </c>
      <c r="H62" s="67">
        <f>RES_hhdet_in_new!H$15</f>
        <v>351.54790648891048</v>
      </c>
      <c r="I62" s="67">
        <f>RES_hhdet_in_new!I$15</f>
        <v>833.08246661623855</v>
      </c>
      <c r="J62" s="67">
        <f>RES_hhdet_in_new!J$15</f>
        <v>647.1964422957027</v>
      </c>
      <c r="K62" s="67">
        <f>RES_hhdet_in_new!K$15</f>
        <v>0</v>
      </c>
      <c r="L62" s="67">
        <f>RES_hhdet_in_new!L$15</f>
        <v>365.65504443452983</v>
      </c>
      <c r="M62" s="67">
        <f>RES_hhdet_in_new!M$15</f>
        <v>0</v>
      </c>
      <c r="N62" s="67">
        <f>RES_hhdet_in_new!N$15</f>
        <v>0</v>
      </c>
      <c r="O62" s="67">
        <f>RES_hhdet_in_new!O$15</f>
        <v>0</v>
      </c>
      <c r="P62" s="67">
        <f>RES_hhdet_in_new!P$15</f>
        <v>0</v>
      </c>
      <c r="Q62" s="67">
        <f>RES_hhdet_in_new!Q$15</f>
        <v>0</v>
      </c>
    </row>
    <row r="63" spans="1:17" ht="12" customHeight="1" x14ac:dyDescent="0.25">
      <c r="A63" s="148" t="s">
        <v>141</v>
      </c>
      <c r="B63" s="67"/>
      <c r="C63" s="67">
        <f>RES_hhdet_in_new!C$16</f>
        <v>0</v>
      </c>
      <c r="D63" s="67">
        <f>RES_hhdet_in_new!D$16</f>
        <v>0</v>
      </c>
      <c r="E63" s="67">
        <f>RES_hhdet_in_new!E$16</f>
        <v>0</v>
      </c>
      <c r="F63" s="67">
        <f>RES_hhdet_in_new!F$16</f>
        <v>1373.1010463303842</v>
      </c>
      <c r="G63" s="67">
        <f>RES_hhdet_in_new!G$16</f>
        <v>0</v>
      </c>
      <c r="H63" s="67">
        <f>RES_hhdet_in_new!H$16</f>
        <v>616.21988879979517</v>
      </c>
      <c r="I63" s="67">
        <f>RES_hhdet_in_new!I$16</f>
        <v>645.32075439885364</v>
      </c>
      <c r="J63" s="67">
        <f>RES_hhdet_in_new!J$16</f>
        <v>506.49970813712878</v>
      </c>
      <c r="K63" s="67">
        <f>RES_hhdet_in_new!K$16</f>
        <v>0</v>
      </c>
      <c r="L63" s="67">
        <f>RES_hhdet_in_new!L$16</f>
        <v>2339.9945210434394</v>
      </c>
      <c r="M63" s="67">
        <f>RES_hhdet_in_new!M$16</f>
        <v>0</v>
      </c>
      <c r="N63" s="67">
        <f>RES_hhdet_in_new!N$16</f>
        <v>0</v>
      </c>
      <c r="O63" s="67">
        <f>RES_hhdet_in_new!O$16</f>
        <v>0</v>
      </c>
      <c r="P63" s="67">
        <f>RES_hhdet_in_new!P$16</f>
        <v>0</v>
      </c>
      <c r="Q63" s="67">
        <f>RES_hhdet_in_new!Q$16</f>
        <v>0</v>
      </c>
    </row>
    <row r="64" spans="1:17" ht="12" customHeight="1" x14ac:dyDescent="0.25">
      <c r="A64" s="191" t="s">
        <v>62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58</v>
      </c>
      <c r="B65" s="67"/>
      <c r="C65" s="67">
        <f>RES_hhdet_in_new!C$20</f>
        <v>0</v>
      </c>
      <c r="D65" s="67">
        <f>RES_hhdet_in_new!D$20</f>
        <v>0</v>
      </c>
      <c r="E65" s="67">
        <f>RES_hhdet_in_new!E$20</f>
        <v>0</v>
      </c>
      <c r="F65" s="67">
        <f>RES_hhdet_in_new!F$20</f>
        <v>560.35489549399858</v>
      </c>
      <c r="G65" s="67">
        <f>RES_hhdet_in_new!G$20</f>
        <v>0</v>
      </c>
      <c r="H65" s="67">
        <f>RES_hhdet_in_new!H$20</f>
        <v>410.76346004912801</v>
      </c>
      <c r="I65" s="67">
        <f>RES_hhdet_in_new!I$20</f>
        <v>192.48650748744822</v>
      </c>
      <c r="J65" s="67">
        <f>RES_hhdet_in_new!J$20</f>
        <v>393.64389327957213</v>
      </c>
      <c r="K65" s="67">
        <f>RES_hhdet_in_new!K$20</f>
        <v>0</v>
      </c>
      <c r="L65" s="67">
        <f>RES_hhdet_in_new!L$20</f>
        <v>0</v>
      </c>
      <c r="M65" s="67">
        <f>RES_hhdet_in_new!M$20</f>
        <v>0</v>
      </c>
      <c r="N65" s="67">
        <f>RES_hhdet_in_new!N$20</f>
        <v>0</v>
      </c>
      <c r="O65" s="67">
        <f>RES_hhdet_in_new!O$20</f>
        <v>0</v>
      </c>
      <c r="P65" s="67">
        <f>RES_hhdet_in_new!P$20</f>
        <v>0</v>
      </c>
      <c r="Q65" s="67">
        <f>RES_hhdet_in_new!Q$20</f>
        <v>0</v>
      </c>
    </row>
    <row r="66" spans="1:17" ht="12" customHeight="1" x14ac:dyDescent="0.25">
      <c r="A66" s="148" t="s">
        <v>57</v>
      </c>
      <c r="B66" s="67"/>
      <c r="C66" s="67">
        <f>RES_hhdet_in_new!C$21</f>
        <v>0</v>
      </c>
      <c r="D66" s="67">
        <f>RES_hhdet_in_new!D$21</f>
        <v>0</v>
      </c>
      <c r="E66" s="67">
        <f>RES_hhdet_in_new!E$21</f>
        <v>0</v>
      </c>
      <c r="F66" s="67">
        <f>RES_hhdet_in_new!F$21</f>
        <v>269.49836915246169</v>
      </c>
      <c r="G66" s="67">
        <f>RES_hhdet_in_new!G$21</f>
        <v>0</v>
      </c>
      <c r="H66" s="67">
        <f>RES_hhdet_in_new!H$21</f>
        <v>220.47820406631041</v>
      </c>
      <c r="I66" s="67">
        <f>RES_hhdet_in_new!I$21</f>
        <v>0</v>
      </c>
      <c r="J66" s="67">
        <f>RES_hhdet_in_new!J$21</f>
        <v>0</v>
      </c>
      <c r="K66" s="67">
        <f>RES_hhdet_in_new!K$21</f>
        <v>0</v>
      </c>
      <c r="L66" s="67">
        <f>RES_hhdet_in_new!L$21</f>
        <v>0</v>
      </c>
      <c r="M66" s="67">
        <f>RES_hhdet_in_new!M$21</f>
        <v>0</v>
      </c>
      <c r="N66" s="67">
        <f>RES_hhdet_in_new!N$21</f>
        <v>0</v>
      </c>
      <c r="O66" s="67">
        <f>RES_hhdet_in_new!O$21</f>
        <v>0</v>
      </c>
      <c r="P66" s="67">
        <f>RES_hhdet_in_new!P$21</f>
        <v>61.399872979645913</v>
      </c>
      <c r="Q66" s="67">
        <f>RES_hhdet_in_new!Q$21</f>
        <v>0</v>
      </c>
    </row>
    <row r="67" spans="1:17" ht="12" customHeight="1" x14ac:dyDescent="0.25">
      <c r="A67" s="159" t="s">
        <v>140</v>
      </c>
      <c r="B67" s="83"/>
      <c r="C67" s="83">
        <f>RES_hhdet_in_new!C$22</f>
        <v>0</v>
      </c>
      <c r="D67" s="83">
        <f>RES_hhdet_in_new!D$22</f>
        <v>0</v>
      </c>
      <c r="E67" s="83">
        <f>RES_hhdet_in_new!E$22</f>
        <v>0</v>
      </c>
      <c r="F67" s="83">
        <f>RES_hhdet_in_new!F$22</f>
        <v>3331.0951059617314</v>
      </c>
      <c r="G67" s="83">
        <f>RES_hhdet_in_new!G$22</f>
        <v>0</v>
      </c>
      <c r="H67" s="83">
        <f>RES_hhdet_in_new!H$22</f>
        <v>886.78880836562234</v>
      </c>
      <c r="I67" s="83">
        <f>RES_hhdet_in_new!I$22</f>
        <v>1472.7510576666737</v>
      </c>
      <c r="J67" s="83">
        <f>RES_hhdet_in_new!J$22</f>
        <v>1334.6885226582358</v>
      </c>
      <c r="K67" s="83">
        <f>RES_hhdet_in_new!K$22</f>
        <v>0</v>
      </c>
      <c r="L67" s="83">
        <f>RES_hhdet_in_new!L$22</f>
        <v>3286.4621786685561</v>
      </c>
      <c r="M67" s="83">
        <f>RES_hhdet_in_new!M$22</f>
        <v>0</v>
      </c>
      <c r="N67" s="83">
        <f>RES_hhdet_in_new!N$22</f>
        <v>595.81216940522199</v>
      </c>
      <c r="O67" s="83">
        <f>RES_hhdet_in_new!O$22</f>
        <v>0</v>
      </c>
      <c r="P67" s="83">
        <f>RES_hhdet_in_new!P$22</f>
        <v>0</v>
      </c>
      <c r="Q67" s="83">
        <f>RES_hhdet_in_new!Q$22</f>
        <v>163.13275162771851</v>
      </c>
    </row>
    <row r="69" spans="1:17" ht="12" customHeight="1" x14ac:dyDescent="0.25">
      <c r="A69" s="193" t="s">
        <v>202</v>
      </c>
      <c r="B69" s="151"/>
      <c r="C69" s="151"/>
      <c r="D69" s="151"/>
      <c r="E69" s="151"/>
      <c r="F69" s="151"/>
      <c r="G69" s="151"/>
      <c r="H69" s="151"/>
      <c r="I69" s="151"/>
      <c r="J69" s="151"/>
      <c r="K69" s="151"/>
      <c r="L69" s="151"/>
      <c r="M69" s="151"/>
      <c r="N69" s="151"/>
      <c r="O69" s="151"/>
      <c r="P69" s="151"/>
      <c r="Q69" s="151"/>
    </row>
    <row r="70" spans="1:17" ht="12" customHeight="1" x14ac:dyDescent="0.25">
      <c r="A70" s="192" t="s">
        <v>65</v>
      </c>
      <c r="B70" s="149"/>
      <c r="C70" s="149"/>
      <c r="D70" s="149"/>
      <c r="E70" s="149"/>
      <c r="F70" s="149"/>
      <c r="G70" s="149"/>
      <c r="H70" s="149"/>
      <c r="I70" s="149"/>
      <c r="J70" s="149"/>
      <c r="K70" s="149"/>
      <c r="L70" s="149"/>
      <c r="M70" s="149"/>
      <c r="N70" s="149"/>
      <c r="O70" s="149"/>
      <c r="P70" s="149"/>
      <c r="Q70" s="149"/>
    </row>
    <row r="71" spans="1:17" ht="12" customHeight="1" x14ac:dyDescent="0.25">
      <c r="A71" s="148" t="s">
        <v>58</v>
      </c>
      <c r="B71" s="67"/>
      <c r="C71" s="67">
        <f>C39-C55</f>
        <v>0</v>
      </c>
      <c r="D71" s="67">
        <f t="shared" ref="D71:Q71" si="4">D39-D55</f>
        <v>0</v>
      </c>
      <c r="E71" s="67">
        <f t="shared" si="4"/>
        <v>0</v>
      </c>
      <c r="F71" s="67">
        <f t="shared" si="4"/>
        <v>2926.2391293918081</v>
      </c>
      <c r="G71" s="67">
        <f t="shared" si="4"/>
        <v>0</v>
      </c>
      <c r="H71" s="67">
        <f t="shared" si="4"/>
        <v>1747.1570275189392</v>
      </c>
      <c r="I71" s="67">
        <f t="shared" si="4"/>
        <v>2057.949934845878</v>
      </c>
      <c r="J71" s="67">
        <f t="shared" si="4"/>
        <v>1960.855084062192</v>
      </c>
      <c r="K71" s="67">
        <f t="shared" si="4"/>
        <v>0</v>
      </c>
      <c r="L71" s="67">
        <f t="shared" si="4"/>
        <v>3744.7253213314439</v>
      </c>
      <c r="M71" s="67">
        <f t="shared" si="4"/>
        <v>0</v>
      </c>
      <c r="N71" s="67">
        <f t="shared" si="4"/>
        <v>691.25033059477801</v>
      </c>
      <c r="O71" s="67">
        <f t="shared" si="4"/>
        <v>0</v>
      </c>
      <c r="P71" s="67">
        <f t="shared" si="4"/>
        <v>46.600127020357725</v>
      </c>
      <c r="Q71" s="67">
        <f t="shared" si="4"/>
        <v>149.86724837228149</v>
      </c>
    </row>
    <row r="72" spans="1:17" ht="12" customHeight="1" x14ac:dyDescent="0.25">
      <c r="A72" s="191" t="s">
        <v>112</v>
      </c>
      <c r="B72" s="145"/>
      <c r="C72" s="145"/>
      <c r="D72" s="145"/>
      <c r="E72" s="145"/>
      <c r="F72" s="145"/>
      <c r="G72" s="145"/>
      <c r="H72" s="145"/>
      <c r="I72" s="145"/>
      <c r="J72" s="145"/>
      <c r="K72" s="145"/>
      <c r="L72" s="145"/>
      <c r="M72" s="145"/>
      <c r="N72" s="145"/>
      <c r="O72" s="145"/>
      <c r="P72" s="145"/>
      <c r="Q72" s="145"/>
    </row>
    <row r="73" spans="1:17" ht="12" customHeight="1" x14ac:dyDescent="0.25">
      <c r="A73" s="148" t="s">
        <v>60</v>
      </c>
      <c r="B73" s="67"/>
      <c r="C73" s="67">
        <f>C41-C57</f>
        <v>125</v>
      </c>
      <c r="D73" s="67">
        <f t="shared" ref="D73:Q73" si="5">D41-D57</f>
        <v>116.5</v>
      </c>
      <c r="E73" s="67">
        <f t="shared" si="5"/>
        <v>37</v>
      </c>
      <c r="F73" s="67">
        <f t="shared" si="5"/>
        <v>90</v>
      </c>
      <c r="G73" s="67">
        <f t="shared" si="5"/>
        <v>55.75</v>
      </c>
      <c r="H73" s="67">
        <f t="shared" si="5"/>
        <v>109.5</v>
      </c>
      <c r="I73" s="67">
        <f t="shared" si="5"/>
        <v>165.25</v>
      </c>
      <c r="J73" s="67">
        <f t="shared" si="5"/>
        <v>150</v>
      </c>
      <c r="K73" s="67">
        <f t="shared" si="5"/>
        <v>67</v>
      </c>
      <c r="L73" s="67">
        <f t="shared" si="5"/>
        <v>63</v>
      </c>
      <c r="M73" s="67">
        <f t="shared" si="5"/>
        <v>45</v>
      </c>
      <c r="N73" s="67">
        <f t="shared" si="5"/>
        <v>29.999999999999993</v>
      </c>
      <c r="O73" s="67">
        <f t="shared" si="5"/>
        <v>39</v>
      </c>
      <c r="P73" s="67">
        <f t="shared" si="5"/>
        <v>1.9999999999999991</v>
      </c>
      <c r="Q73" s="67">
        <f t="shared" si="5"/>
        <v>30.999999999999993</v>
      </c>
    </row>
    <row r="74" spans="1:17" ht="12" customHeight="1" x14ac:dyDescent="0.25">
      <c r="A74" s="191" t="s">
        <v>63</v>
      </c>
      <c r="B74" s="145"/>
      <c r="C74" s="145"/>
      <c r="D74" s="145"/>
      <c r="E74" s="145"/>
      <c r="F74" s="145"/>
      <c r="G74" s="145"/>
      <c r="H74" s="145"/>
      <c r="I74" s="145"/>
      <c r="J74" s="145"/>
      <c r="K74" s="145"/>
      <c r="L74" s="145"/>
      <c r="M74" s="145"/>
      <c r="N74" s="145"/>
      <c r="O74" s="145"/>
      <c r="P74" s="145"/>
      <c r="Q74" s="145"/>
    </row>
    <row r="75" spans="1:17" ht="12" customHeight="1" x14ac:dyDescent="0.25">
      <c r="A75" s="148" t="s">
        <v>171</v>
      </c>
      <c r="B75" s="67"/>
      <c r="C75" s="67">
        <f t="shared" ref="C75:Q79" si="6">C43-C59</f>
        <v>0</v>
      </c>
      <c r="D75" s="67">
        <f t="shared" si="6"/>
        <v>0</v>
      </c>
      <c r="E75" s="67">
        <f t="shared" si="6"/>
        <v>0</v>
      </c>
      <c r="F75" s="67">
        <f t="shared" si="6"/>
        <v>865.09131641265424</v>
      </c>
      <c r="G75" s="67">
        <f t="shared" si="6"/>
        <v>0</v>
      </c>
      <c r="H75" s="67">
        <f t="shared" si="6"/>
        <v>534.69472736251237</v>
      </c>
      <c r="I75" s="67">
        <f t="shared" si="6"/>
        <v>635.25387756539408</v>
      </c>
      <c r="J75" s="67">
        <f t="shared" si="6"/>
        <v>656.20384422435302</v>
      </c>
      <c r="K75" s="67">
        <f t="shared" si="6"/>
        <v>0</v>
      </c>
      <c r="L75" s="67">
        <f t="shared" si="6"/>
        <v>1690.3383412217104</v>
      </c>
      <c r="M75" s="67">
        <f t="shared" si="6"/>
        <v>1302.0787889569187</v>
      </c>
      <c r="N75" s="67">
        <f t="shared" si="6"/>
        <v>400.05874837417139</v>
      </c>
      <c r="O75" s="67">
        <f t="shared" si="6"/>
        <v>729.83057187468899</v>
      </c>
      <c r="P75" s="67">
        <f t="shared" si="6"/>
        <v>322.38812958289782</v>
      </c>
      <c r="Q75" s="67">
        <f t="shared" si="6"/>
        <v>109.18406046323497</v>
      </c>
    </row>
    <row r="76" spans="1:17" ht="12" customHeight="1" x14ac:dyDescent="0.25">
      <c r="A76" s="148" t="s">
        <v>144</v>
      </c>
      <c r="B76" s="67"/>
      <c r="C76" s="67">
        <f t="shared" si="6"/>
        <v>0</v>
      </c>
      <c r="D76" s="67">
        <f t="shared" si="6"/>
        <v>0</v>
      </c>
      <c r="E76" s="67">
        <f t="shared" si="6"/>
        <v>0</v>
      </c>
      <c r="F76" s="67">
        <f t="shared" si="6"/>
        <v>889.00000000000045</v>
      </c>
      <c r="G76" s="67">
        <f t="shared" si="6"/>
        <v>0</v>
      </c>
      <c r="H76" s="67">
        <f t="shared" si="6"/>
        <v>536.9997744843165</v>
      </c>
      <c r="I76" s="67">
        <f t="shared" si="6"/>
        <v>853.00000000000091</v>
      </c>
      <c r="J76" s="67">
        <f t="shared" si="6"/>
        <v>920.99999999999852</v>
      </c>
      <c r="K76" s="67">
        <f t="shared" si="6"/>
        <v>0</v>
      </c>
      <c r="L76" s="67">
        <f t="shared" si="6"/>
        <v>637.89915249150488</v>
      </c>
      <c r="M76" s="67">
        <f t="shared" si="6"/>
        <v>0</v>
      </c>
      <c r="N76" s="67">
        <f t="shared" si="6"/>
        <v>0</v>
      </c>
      <c r="O76" s="67">
        <f t="shared" si="6"/>
        <v>31.254314972243151</v>
      </c>
      <c r="P76" s="67">
        <f t="shared" si="6"/>
        <v>37.254314972243421</v>
      </c>
      <c r="Q76" s="67">
        <f t="shared" si="6"/>
        <v>144.9886187331789</v>
      </c>
    </row>
    <row r="77" spans="1:17" ht="12" customHeight="1" x14ac:dyDescent="0.25">
      <c r="A77" s="148" t="s">
        <v>143</v>
      </c>
      <c r="B77" s="67"/>
      <c r="C77" s="67">
        <f t="shared" si="6"/>
        <v>90.75</v>
      </c>
      <c r="D77" s="67">
        <f t="shared" si="6"/>
        <v>0</v>
      </c>
      <c r="E77" s="67">
        <f t="shared" si="6"/>
        <v>0</v>
      </c>
      <c r="F77" s="67">
        <f t="shared" si="6"/>
        <v>459.75000000000034</v>
      </c>
      <c r="G77" s="67">
        <f t="shared" si="6"/>
        <v>485.74999999999886</v>
      </c>
      <c r="H77" s="67">
        <f t="shared" si="6"/>
        <v>472.24964648143077</v>
      </c>
      <c r="I77" s="67">
        <f t="shared" si="6"/>
        <v>450.55170323027806</v>
      </c>
      <c r="J77" s="67">
        <f t="shared" si="6"/>
        <v>461.25891616065178</v>
      </c>
      <c r="K77" s="67">
        <f t="shared" si="6"/>
        <v>175.75000000000102</v>
      </c>
      <c r="L77" s="67">
        <f t="shared" si="6"/>
        <v>669.74999999999909</v>
      </c>
      <c r="M77" s="67">
        <f t="shared" si="6"/>
        <v>493.21013244544338</v>
      </c>
      <c r="N77" s="67">
        <f t="shared" si="6"/>
        <v>403.01154319828333</v>
      </c>
      <c r="O77" s="67">
        <f t="shared" si="6"/>
        <v>233.55300395800458</v>
      </c>
      <c r="P77" s="67">
        <f t="shared" si="6"/>
        <v>23.64257306661257</v>
      </c>
      <c r="Q77" s="67">
        <f t="shared" si="6"/>
        <v>260.01708978869925</v>
      </c>
    </row>
    <row r="78" spans="1:17" ht="12" customHeight="1" x14ac:dyDescent="0.25">
      <c r="A78" s="148" t="s">
        <v>142</v>
      </c>
      <c r="B78" s="67"/>
      <c r="C78" s="67">
        <f t="shared" si="6"/>
        <v>697.21193000354856</v>
      </c>
      <c r="D78" s="67">
        <f t="shared" si="6"/>
        <v>570.14405318154786</v>
      </c>
      <c r="E78" s="67">
        <f t="shared" si="6"/>
        <v>0</v>
      </c>
      <c r="F78" s="67">
        <f t="shared" si="6"/>
        <v>2600.0639786782749</v>
      </c>
      <c r="G78" s="67">
        <f t="shared" si="6"/>
        <v>0</v>
      </c>
      <c r="H78" s="67">
        <f t="shared" si="6"/>
        <v>1503.6583112023859</v>
      </c>
      <c r="I78" s="67">
        <f t="shared" si="6"/>
        <v>3239.9175333837647</v>
      </c>
      <c r="J78" s="67">
        <f t="shared" si="6"/>
        <v>3057.8035577042924</v>
      </c>
      <c r="K78" s="67">
        <f t="shared" si="6"/>
        <v>0</v>
      </c>
      <c r="L78" s="67">
        <f t="shared" si="6"/>
        <v>0</v>
      </c>
      <c r="M78" s="67">
        <f t="shared" si="6"/>
        <v>0</v>
      </c>
      <c r="N78" s="67">
        <f t="shared" si="6"/>
        <v>468.9726604799946</v>
      </c>
      <c r="O78" s="67">
        <f t="shared" si="6"/>
        <v>0</v>
      </c>
      <c r="P78" s="67">
        <f t="shared" si="6"/>
        <v>100.00000000000055</v>
      </c>
      <c r="Q78" s="67">
        <f t="shared" si="6"/>
        <v>869.10045402944479</v>
      </c>
    </row>
    <row r="79" spans="1:17" ht="12" customHeight="1" x14ac:dyDescent="0.25">
      <c r="A79" s="148" t="s">
        <v>141</v>
      </c>
      <c r="B79" s="67"/>
      <c r="C79" s="67">
        <f t="shared" si="6"/>
        <v>636.25</v>
      </c>
      <c r="D79" s="67">
        <f t="shared" si="6"/>
        <v>184.10594681845214</v>
      </c>
      <c r="E79" s="67">
        <f t="shared" si="6"/>
        <v>0</v>
      </c>
      <c r="F79" s="67">
        <f t="shared" si="6"/>
        <v>868.14895366961582</v>
      </c>
      <c r="G79" s="67">
        <f t="shared" si="6"/>
        <v>2565.2499999999941</v>
      </c>
      <c r="H79" s="67">
        <f t="shared" si="6"/>
        <v>1328.0301112002098</v>
      </c>
      <c r="I79" s="67">
        <f t="shared" si="6"/>
        <v>1068.9637900250045</v>
      </c>
      <c r="J79" s="67">
        <f t="shared" si="6"/>
        <v>919.53643585263046</v>
      </c>
      <c r="K79" s="67">
        <f t="shared" si="6"/>
        <v>444.25000000000261</v>
      </c>
      <c r="L79" s="67">
        <f t="shared" si="6"/>
        <v>1333.640043619163</v>
      </c>
      <c r="M79" s="67">
        <f t="shared" si="6"/>
        <v>299.84134550812456</v>
      </c>
      <c r="N79" s="67">
        <f t="shared" si="6"/>
        <v>2134.0358021542716</v>
      </c>
      <c r="O79" s="67">
        <f t="shared" si="6"/>
        <v>910.29999999999927</v>
      </c>
      <c r="P79" s="67">
        <f t="shared" si="6"/>
        <v>68.234293811998342</v>
      </c>
      <c r="Q79" s="67">
        <f t="shared" si="6"/>
        <v>1088.9134530575241</v>
      </c>
    </row>
    <row r="80" spans="1:17" ht="12" customHeight="1" x14ac:dyDescent="0.25">
      <c r="A80" s="191" t="s">
        <v>62</v>
      </c>
      <c r="B80" s="145"/>
      <c r="C80" s="145"/>
      <c r="D80" s="145"/>
      <c r="E80" s="145"/>
      <c r="F80" s="145"/>
      <c r="G80" s="145"/>
      <c r="H80" s="145"/>
      <c r="I80" s="145"/>
      <c r="J80" s="145"/>
      <c r="K80" s="145"/>
      <c r="L80" s="145"/>
      <c r="M80" s="145"/>
      <c r="N80" s="145"/>
      <c r="O80" s="145"/>
      <c r="P80" s="145"/>
      <c r="Q80" s="145"/>
    </row>
    <row r="81" spans="1:17" ht="12" customHeight="1" x14ac:dyDescent="0.25">
      <c r="A81" s="148" t="s">
        <v>58</v>
      </c>
      <c r="B81" s="67"/>
      <c r="C81" s="67">
        <f t="shared" ref="C81:Q83" si="7">C49-C65</f>
        <v>415.375</v>
      </c>
      <c r="D81" s="67">
        <f t="shared" si="7"/>
        <v>0</v>
      </c>
      <c r="E81" s="67">
        <f t="shared" si="7"/>
        <v>135.9375</v>
      </c>
      <c r="F81" s="67">
        <f t="shared" si="7"/>
        <v>595.39510450600142</v>
      </c>
      <c r="G81" s="67">
        <f t="shared" si="7"/>
        <v>0</v>
      </c>
      <c r="H81" s="67">
        <f t="shared" si="7"/>
        <v>815.98653995087193</v>
      </c>
      <c r="I81" s="67">
        <f t="shared" si="7"/>
        <v>208.01307671126526</v>
      </c>
      <c r="J81" s="67">
        <f t="shared" si="7"/>
        <v>755.1061067204281</v>
      </c>
      <c r="K81" s="67">
        <f t="shared" si="7"/>
        <v>0</v>
      </c>
      <c r="L81" s="67">
        <f t="shared" si="7"/>
        <v>1202.75</v>
      </c>
      <c r="M81" s="67">
        <f t="shared" si="7"/>
        <v>0</v>
      </c>
      <c r="N81" s="67">
        <f t="shared" si="7"/>
        <v>398.81926389903913</v>
      </c>
      <c r="O81" s="67">
        <f t="shared" si="7"/>
        <v>0</v>
      </c>
      <c r="P81" s="67">
        <f t="shared" si="7"/>
        <v>0</v>
      </c>
      <c r="Q81" s="67">
        <f t="shared" si="7"/>
        <v>355.42518542290361</v>
      </c>
    </row>
    <row r="82" spans="1:17" ht="12" customHeight="1" x14ac:dyDescent="0.25">
      <c r="A82" s="148" t="s">
        <v>57</v>
      </c>
      <c r="B82" s="67"/>
      <c r="C82" s="67">
        <f t="shared" si="7"/>
        <v>0</v>
      </c>
      <c r="D82" s="67">
        <f t="shared" si="7"/>
        <v>0</v>
      </c>
      <c r="E82" s="67">
        <f t="shared" si="7"/>
        <v>0</v>
      </c>
      <c r="F82" s="67">
        <f t="shared" si="7"/>
        <v>420.50163084753854</v>
      </c>
      <c r="G82" s="67">
        <f t="shared" si="7"/>
        <v>1311</v>
      </c>
      <c r="H82" s="67">
        <f t="shared" si="7"/>
        <v>179.52179593368902</v>
      </c>
      <c r="I82" s="67">
        <f t="shared" si="7"/>
        <v>1898.9999999999984</v>
      </c>
      <c r="J82" s="67">
        <f t="shared" si="7"/>
        <v>133.85891916261787</v>
      </c>
      <c r="K82" s="67">
        <f t="shared" si="7"/>
        <v>0</v>
      </c>
      <c r="L82" s="67">
        <f t="shared" si="7"/>
        <v>437.88130599329889</v>
      </c>
      <c r="M82" s="67">
        <f t="shared" si="7"/>
        <v>2.6229541838065389</v>
      </c>
      <c r="N82" s="67">
        <f t="shared" si="7"/>
        <v>2.5121801346055017</v>
      </c>
      <c r="O82" s="67">
        <f t="shared" si="7"/>
        <v>8.3801248617142523</v>
      </c>
      <c r="P82" s="67">
        <f t="shared" si="7"/>
        <v>24.840700527498321</v>
      </c>
      <c r="Q82" s="67">
        <f t="shared" si="7"/>
        <v>576.54429750178133</v>
      </c>
    </row>
    <row r="83" spans="1:17" ht="12" customHeight="1" x14ac:dyDescent="0.25">
      <c r="A83" s="159" t="s">
        <v>140</v>
      </c>
      <c r="B83" s="83"/>
      <c r="C83" s="83">
        <f t="shared" si="7"/>
        <v>2796.375</v>
      </c>
      <c r="D83" s="83">
        <f t="shared" si="7"/>
        <v>892.375</v>
      </c>
      <c r="E83" s="83">
        <f t="shared" si="7"/>
        <v>0</v>
      </c>
      <c r="F83" s="83">
        <f t="shared" si="7"/>
        <v>5878.654894038269</v>
      </c>
      <c r="G83" s="83">
        <f t="shared" si="7"/>
        <v>0</v>
      </c>
      <c r="H83" s="83">
        <f t="shared" si="7"/>
        <v>4719.9611916343783</v>
      </c>
      <c r="I83" s="83">
        <f t="shared" si="7"/>
        <v>3919.9989423333254</v>
      </c>
      <c r="J83" s="83">
        <f t="shared" si="7"/>
        <v>5104.0614773417619</v>
      </c>
      <c r="K83" s="83">
        <f t="shared" si="7"/>
        <v>1685.7499999999982</v>
      </c>
      <c r="L83" s="83">
        <f t="shared" si="7"/>
        <v>5998.2878213314434</v>
      </c>
      <c r="M83" s="83">
        <f t="shared" si="7"/>
        <v>1788.3406995023311</v>
      </c>
      <c r="N83" s="83">
        <f t="shared" si="7"/>
        <v>6531.205232874996</v>
      </c>
      <c r="O83" s="83">
        <f t="shared" si="7"/>
        <v>300.857590399206</v>
      </c>
      <c r="P83" s="83">
        <f t="shared" si="7"/>
        <v>839.20882526866535</v>
      </c>
      <c r="Q83" s="83">
        <f t="shared" si="7"/>
        <v>3137.913008652823</v>
      </c>
    </row>
    <row r="85" spans="1:17" ht="12" customHeight="1" x14ac:dyDescent="0.25">
      <c r="A85" s="190" t="s">
        <v>201</v>
      </c>
      <c r="B85" s="215">
        <v>2015</v>
      </c>
      <c r="C85" s="215"/>
      <c r="D85" s="215"/>
      <c r="E85" s="215"/>
      <c r="F85" s="215"/>
      <c r="G85" s="215"/>
      <c r="H85" s="215"/>
      <c r="I85" s="215"/>
      <c r="J85" s="215"/>
      <c r="K85" s="215"/>
      <c r="L85" s="215"/>
      <c r="M85" s="215"/>
      <c r="N85" s="215"/>
      <c r="O85" s="215"/>
      <c r="P85" s="215"/>
      <c r="Q85" s="215"/>
    </row>
    <row r="86" spans="1:17" s="28" customFormat="1" ht="12" customHeight="1" x14ac:dyDescent="0.25">
      <c r="A86" s="155" t="s">
        <v>174</v>
      </c>
      <c r="B86" s="154" t="s">
        <v>173</v>
      </c>
      <c r="C86" s="154">
        <v>2001</v>
      </c>
      <c r="D86" s="154">
        <v>2002</v>
      </c>
      <c r="E86" s="154">
        <v>2003</v>
      </c>
      <c r="F86" s="154">
        <v>2004</v>
      </c>
      <c r="G86" s="154">
        <v>2005</v>
      </c>
      <c r="H86" s="154">
        <v>2006</v>
      </c>
      <c r="I86" s="154">
        <v>2007</v>
      </c>
      <c r="J86" s="154">
        <v>2008</v>
      </c>
      <c r="K86" s="154">
        <v>2009</v>
      </c>
      <c r="L86" s="154">
        <v>2010</v>
      </c>
      <c r="M86" s="154">
        <v>2011</v>
      </c>
      <c r="N86" s="154">
        <v>2012</v>
      </c>
      <c r="O86" s="154">
        <v>2013</v>
      </c>
      <c r="P86" s="154">
        <v>2014</v>
      </c>
      <c r="Q86" s="154">
        <v>2015</v>
      </c>
    </row>
    <row r="87" spans="1:17" ht="12" customHeight="1" x14ac:dyDescent="0.25">
      <c r="A87" s="152" t="s">
        <v>20</v>
      </c>
      <c r="B87" s="151"/>
      <c r="C87" s="151"/>
      <c r="D87" s="151"/>
      <c r="E87" s="151"/>
      <c r="F87" s="151"/>
      <c r="G87" s="151"/>
      <c r="H87" s="151"/>
      <c r="I87" s="151"/>
      <c r="J87" s="151"/>
      <c r="K87" s="151"/>
      <c r="L87" s="151"/>
      <c r="M87" s="151"/>
      <c r="N87" s="151"/>
      <c r="O87" s="151"/>
      <c r="P87" s="151"/>
      <c r="Q87" s="151"/>
    </row>
    <row r="88" spans="1:17" ht="12.95" customHeight="1" x14ac:dyDescent="0.25">
      <c r="A88" s="150" t="s">
        <v>65</v>
      </c>
      <c r="B88" s="189">
        <f>RES_hhdet_numvin!B4</f>
        <v>0</v>
      </c>
      <c r="C88" s="189">
        <f>RES_hhdet_numvin!C4</f>
        <v>0</v>
      </c>
      <c r="D88" s="189">
        <f>RES_hhdet_numvin!D4</f>
        <v>0</v>
      </c>
      <c r="E88" s="189">
        <f>RES_hhdet_numvin!E4</f>
        <v>0</v>
      </c>
      <c r="F88" s="189">
        <f>RES_hhdet_numvin!F4</f>
        <v>0</v>
      </c>
      <c r="G88" s="189">
        <f>RES_hhdet_numvin!G4</f>
        <v>0</v>
      </c>
      <c r="H88" s="189">
        <f>RES_hhdet_numvin!H4</f>
        <v>0</v>
      </c>
      <c r="I88" s="189">
        <f>RES_hhdet_numvin!I4</f>
        <v>0</v>
      </c>
      <c r="J88" s="189">
        <f>RES_hhdet_numvin!J4</f>
        <v>0</v>
      </c>
      <c r="K88" s="189">
        <f>RES_hhdet_numvin!K4</f>
        <v>0</v>
      </c>
      <c r="L88" s="189">
        <f>RES_hhdet_numvin!L4</f>
        <v>0</v>
      </c>
      <c r="M88" s="189">
        <f>RES_hhdet_numvin!M4</f>
        <v>0</v>
      </c>
      <c r="N88" s="189">
        <f>RES_hhdet_numvin!N4</f>
        <v>0</v>
      </c>
      <c r="O88" s="189">
        <f>RES_hhdet_numvin!O4</f>
        <v>0</v>
      </c>
      <c r="P88" s="189">
        <f>RES_hhdet_numvin!P4</f>
        <v>0</v>
      </c>
      <c r="Q88" s="189">
        <f>RES_hhdet_numvin!Q4</f>
        <v>0</v>
      </c>
    </row>
    <row r="89" spans="1:17" ht="12" customHeight="1" x14ac:dyDescent="0.25">
      <c r="A89" s="23" t="s">
        <v>58</v>
      </c>
      <c r="B89" s="80">
        <f>RES_hhdet_numvin!B5</f>
        <v>0</v>
      </c>
      <c r="C89" s="80">
        <f>RES_hhdet_numvin!C5</f>
        <v>0</v>
      </c>
      <c r="D89" s="80">
        <f>RES_hhdet_numvin!D5</f>
        <v>0</v>
      </c>
      <c r="E89" s="80">
        <f>RES_hhdet_numvin!E5</f>
        <v>0</v>
      </c>
      <c r="F89" s="80">
        <f>RES_hhdet_numvin!F5</f>
        <v>0</v>
      </c>
      <c r="G89" s="80">
        <f>RES_hhdet_numvin!G5</f>
        <v>0</v>
      </c>
      <c r="H89" s="80">
        <f>RES_hhdet_numvin!H5</f>
        <v>786.37499999999989</v>
      </c>
      <c r="I89" s="80">
        <f>RES_hhdet_numvin!I5</f>
        <v>3723.1875</v>
      </c>
      <c r="J89" s="80">
        <f>RES_hhdet_numvin!J5</f>
        <v>3689.1875000000009</v>
      </c>
      <c r="K89" s="80">
        <f>RES_hhdet_numvin!K5</f>
        <v>0</v>
      </c>
      <c r="L89" s="80">
        <f>RES_hhdet_numvin!L5</f>
        <v>7031.1875000000018</v>
      </c>
      <c r="M89" s="80">
        <f>RES_hhdet_numvin!M5</f>
        <v>0</v>
      </c>
      <c r="N89" s="80">
        <f>RES_hhdet_numvin!N5</f>
        <v>1287.0625000000002</v>
      </c>
      <c r="O89" s="80">
        <f>RES_hhdet_numvin!O5</f>
        <v>0</v>
      </c>
      <c r="P89" s="80">
        <f>RES_hhdet_numvin!P5</f>
        <v>108.00000000000001</v>
      </c>
      <c r="Q89" s="80">
        <f>RES_hhdet_numvin!Q5</f>
        <v>313.00000000000006</v>
      </c>
    </row>
    <row r="90" spans="1:17" ht="12.95" customHeight="1" x14ac:dyDescent="0.25">
      <c r="A90" s="146" t="s">
        <v>112</v>
      </c>
      <c r="B90" s="188">
        <f>RES_hhdet_numvin!B7</f>
        <v>0</v>
      </c>
      <c r="C90" s="188">
        <f>RES_hhdet_numvin!C7</f>
        <v>0</v>
      </c>
      <c r="D90" s="188">
        <f>RES_hhdet_numvin!D7</f>
        <v>0</v>
      </c>
      <c r="E90" s="188">
        <f>RES_hhdet_numvin!E7</f>
        <v>0</v>
      </c>
      <c r="F90" s="188">
        <f>RES_hhdet_numvin!F7</f>
        <v>0</v>
      </c>
      <c r="G90" s="188">
        <f>RES_hhdet_numvin!G7</f>
        <v>0</v>
      </c>
      <c r="H90" s="188">
        <f>RES_hhdet_numvin!H7</f>
        <v>0</v>
      </c>
      <c r="I90" s="188">
        <f>RES_hhdet_numvin!I7</f>
        <v>0</v>
      </c>
      <c r="J90" s="188">
        <f>RES_hhdet_numvin!J7</f>
        <v>0</v>
      </c>
      <c r="K90" s="188">
        <f>RES_hhdet_numvin!K7</f>
        <v>0</v>
      </c>
      <c r="L90" s="188">
        <f>RES_hhdet_numvin!L7</f>
        <v>0</v>
      </c>
      <c r="M90" s="188">
        <f>RES_hhdet_numvin!M7</f>
        <v>0</v>
      </c>
      <c r="N90" s="188">
        <f>RES_hhdet_numvin!N7</f>
        <v>0</v>
      </c>
      <c r="O90" s="188">
        <f>RES_hhdet_numvin!O7</f>
        <v>0</v>
      </c>
      <c r="P90" s="188">
        <f>RES_hhdet_numvin!P7</f>
        <v>0</v>
      </c>
      <c r="Q90" s="188">
        <f>RES_hhdet_numvin!Q7</f>
        <v>0</v>
      </c>
    </row>
    <row r="91" spans="1:17" ht="12" customHeight="1" x14ac:dyDescent="0.25">
      <c r="A91" s="23" t="s">
        <v>60</v>
      </c>
      <c r="B91" s="80">
        <f>RES_hhdet_numvin!B8</f>
        <v>0</v>
      </c>
      <c r="C91" s="80">
        <f>RES_hhdet_numvin!C8</f>
        <v>0</v>
      </c>
      <c r="D91" s="80">
        <f>RES_hhdet_numvin!D8</f>
        <v>0</v>
      </c>
      <c r="E91" s="80">
        <f>RES_hhdet_numvin!E8</f>
        <v>0</v>
      </c>
      <c r="F91" s="80">
        <f>RES_hhdet_numvin!F8</f>
        <v>0</v>
      </c>
      <c r="G91" s="80">
        <f>RES_hhdet_numvin!G8</f>
        <v>0</v>
      </c>
      <c r="H91" s="80">
        <f>RES_hhdet_numvin!H8</f>
        <v>0</v>
      </c>
      <c r="I91" s="80">
        <f>RES_hhdet_numvin!I8</f>
        <v>0</v>
      </c>
      <c r="J91" s="80">
        <f>RES_hhdet_numvin!J8</f>
        <v>0</v>
      </c>
      <c r="K91" s="80">
        <f>RES_hhdet_numvin!K8</f>
        <v>0</v>
      </c>
      <c r="L91" s="80">
        <f>RES_hhdet_numvin!L8</f>
        <v>43.000000000000007</v>
      </c>
      <c r="M91" s="80">
        <f>RES_hhdet_numvin!M8</f>
        <v>0</v>
      </c>
      <c r="N91" s="80">
        <f>RES_hhdet_numvin!N8</f>
        <v>56.000000000000014</v>
      </c>
      <c r="O91" s="80">
        <f>RES_hhdet_numvin!O8</f>
        <v>0</v>
      </c>
      <c r="P91" s="80">
        <f>RES_hhdet_numvin!P8</f>
        <v>5.0000000000000018</v>
      </c>
      <c r="Q91" s="80">
        <f>RES_hhdet_numvin!Q8</f>
        <v>64.000000000000014</v>
      </c>
    </row>
    <row r="92" spans="1:17" ht="12" customHeight="1" x14ac:dyDescent="0.25">
      <c r="A92" s="146" t="s">
        <v>63</v>
      </c>
      <c r="B92" s="188">
        <f>RES_hhdet_numvin!B9</f>
        <v>0</v>
      </c>
      <c r="C92" s="188">
        <f>RES_hhdet_numvin!C9</f>
        <v>0</v>
      </c>
      <c r="D92" s="188">
        <f>RES_hhdet_numvin!D9</f>
        <v>0</v>
      </c>
      <c r="E92" s="188">
        <f>RES_hhdet_numvin!E9</f>
        <v>0</v>
      </c>
      <c r="F92" s="188">
        <f>RES_hhdet_numvin!F9</f>
        <v>0</v>
      </c>
      <c r="G92" s="188">
        <f>RES_hhdet_numvin!G9</f>
        <v>0</v>
      </c>
      <c r="H92" s="188">
        <f>RES_hhdet_numvin!H9</f>
        <v>0</v>
      </c>
      <c r="I92" s="188">
        <f>RES_hhdet_numvin!I9</f>
        <v>0</v>
      </c>
      <c r="J92" s="188">
        <f>RES_hhdet_numvin!J9</f>
        <v>0</v>
      </c>
      <c r="K92" s="188">
        <f>RES_hhdet_numvin!K9</f>
        <v>0</v>
      </c>
      <c r="L92" s="188">
        <f>RES_hhdet_numvin!L9</f>
        <v>0</v>
      </c>
      <c r="M92" s="188">
        <f>RES_hhdet_numvin!M9</f>
        <v>0</v>
      </c>
      <c r="N92" s="188">
        <f>RES_hhdet_numvin!N9</f>
        <v>0</v>
      </c>
      <c r="O92" s="188">
        <f>RES_hhdet_numvin!O9</f>
        <v>0</v>
      </c>
      <c r="P92" s="188">
        <f>RES_hhdet_numvin!P9</f>
        <v>0</v>
      </c>
      <c r="Q92" s="188">
        <f>RES_hhdet_numvin!Q9</f>
        <v>0</v>
      </c>
    </row>
    <row r="93" spans="1:17" ht="12" customHeight="1" x14ac:dyDescent="0.25">
      <c r="A93" s="23" t="s">
        <v>171</v>
      </c>
      <c r="B93" s="80">
        <f>RES_hhdet_numvin!B10</f>
        <v>0</v>
      </c>
      <c r="C93" s="80">
        <f>RES_hhdet_numvin!C10</f>
        <v>0</v>
      </c>
      <c r="D93" s="80">
        <f>RES_hhdet_numvin!D10</f>
        <v>0</v>
      </c>
      <c r="E93" s="80">
        <f>RES_hhdet_numvin!E10</f>
        <v>0</v>
      </c>
      <c r="F93" s="80">
        <f>RES_hhdet_numvin!F10</f>
        <v>0</v>
      </c>
      <c r="G93" s="80">
        <f>RES_hhdet_numvin!G10</f>
        <v>0</v>
      </c>
      <c r="H93" s="80">
        <f>RES_hhdet_numvin!H10</f>
        <v>609.75746108280521</v>
      </c>
      <c r="I93" s="80">
        <f>RES_hhdet_numvin!I10</f>
        <v>1285.0489684793617</v>
      </c>
      <c r="J93" s="80">
        <f>RES_hhdet_numvin!J10</f>
        <v>1230.8401097293297</v>
      </c>
      <c r="K93" s="80">
        <f>RES_hhdet_numvin!K10</f>
        <v>0</v>
      </c>
      <c r="L93" s="80">
        <f>RES_hhdet_numvin!L10</f>
        <v>2271.1509544122978</v>
      </c>
      <c r="M93" s="80">
        <f>RES_hhdet_numvin!M10</f>
        <v>0</v>
      </c>
      <c r="N93" s="80">
        <f>RES_hhdet_numvin!N10</f>
        <v>949.87367259208804</v>
      </c>
      <c r="O93" s="80">
        <f>RES_hhdet_numvin!O10</f>
        <v>0</v>
      </c>
      <c r="P93" s="80">
        <f>RES_hhdet_numvin!P10</f>
        <v>93.929804249069605</v>
      </c>
      <c r="Q93" s="80">
        <f>RES_hhdet_numvin!Q10</f>
        <v>177.39902945504824</v>
      </c>
    </row>
    <row r="94" spans="1:17" ht="12" customHeight="1" x14ac:dyDescent="0.25">
      <c r="A94" s="23" t="s">
        <v>144</v>
      </c>
      <c r="B94" s="80">
        <f>RES_hhdet_numvin!B11</f>
        <v>0</v>
      </c>
      <c r="C94" s="80">
        <f>RES_hhdet_numvin!C11</f>
        <v>0</v>
      </c>
      <c r="D94" s="80">
        <f>RES_hhdet_numvin!D11</f>
        <v>0</v>
      </c>
      <c r="E94" s="80">
        <f>RES_hhdet_numvin!E11</f>
        <v>0</v>
      </c>
      <c r="F94" s="80">
        <f>RES_hhdet_numvin!F11</f>
        <v>0</v>
      </c>
      <c r="G94" s="80">
        <f>RES_hhdet_numvin!G11</f>
        <v>0</v>
      </c>
      <c r="H94" s="80">
        <f>RES_hhdet_numvin!H11</f>
        <v>36.419331635516613</v>
      </c>
      <c r="I94" s="80">
        <f>RES_hhdet_numvin!I11</f>
        <v>134.40816132037892</v>
      </c>
      <c r="J94" s="80">
        <f>RES_hhdet_numvin!J11</f>
        <v>159.28031660933667</v>
      </c>
      <c r="K94" s="80">
        <f>RES_hhdet_numvin!K11</f>
        <v>0</v>
      </c>
      <c r="L94" s="80">
        <f>RES_hhdet_numvin!L11</f>
        <v>167.47674968524115</v>
      </c>
      <c r="M94" s="80">
        <f>RES_hhdet_numvin!M11</f>
        <v>0</v>
      </c>
      <c r="N94" s="80">
        <f>RES_hhdet_numvin!N11</f>
        <v>0</v>
      </c>
      <c r="O94" s="80">
        <f>RES_hhdet_numvin!O11</f>
        <v>0</v>
      </c>
      <c r="P94" s="80">
        <f>RES_hhdet_numvin!P11</f>
        <v>0.2762897874084897</v>
      </c>
      <c r="Q94" s="80">
        <f>RES_hhdet_numvin!Q11</f>
        <v>11.139150962118316</v>
      </c>
    </row>
    <row r="95" spans="1:17" ht="12" customHeight="1" x14ac:dyDescent="0.25">
      <c r="A95" s="23" t="s">
        <v>143</v>
      </c>
      <c r="B95" s="80">
        <f>RES_hhdet_numvin!B12</f>
        <v>0</v>
      </c>
      <c r="C95" s="80">
        <f>RES_hhdet_numvin!C12</f>
        <v>0</v>
      </c>
      <c r="D95" s="80">
        <f>RES_hhdet_numvin!D12</f>
        <v>0</v>
      </c>
      <c r="E95" s="80">
        <f>RES_hhdet_numvin!E12</f>
        <v>0</v>
      </c>
      <c r="F95" s="80">
        <f>RES_hhdet_numvin!F12</f>
        <v>0</v>
      </c>
      <c r="G95" s="80">
        <f>RES_hhdet_numvin!G12</f>
        <v>0</v>
      </c>
      <c r="H95" s="80">
        <f>RES_hhdet_numvin!H12</f>
        <v>46.244343522500699</v>
      </c>
      <c r="I95" s="80">
        <f>RES_hhdet_numvin!I12</f>
        <v>278.81191986216538</v>
      </c>
      <c r="J95" s="80">
        <f>RES_hhdet_numvin!J12</f>
        <v>131.4587420074314</v>
      </c>
      <c r="K95" s="80">
        <f>RES_hhdet_numvin!K12</f>
        <v>0</v>
      </c>
      <c r="L95" s="80">
        <f>RES_hhdet_numvin!L12</f>
        <v>553.27018680532944</v>
      </c>
      <c r="M95" s="80">
        <f>RES_hhdet_numvin!M12</f>
        <v>0</v>
      </c>
      <c r="N95" s="80">
        <f>RES_hhdet_numvin!N12</f>
        <v>189.24680902919806</v>
      </c>
      <c r="O95" s="80">
        <f>RES_hhdet_numvin!O12</f>
        <v>0</v>
      </c>
      <c r="P95" s="80">
        <f>RES_hhdet_numvin!P12</f>
        <v>9.1890761733804283</v>
      </c>
      <c r="Q95" s="80">
        <f>RES_hhdet_numvin!Q12</f>
        <v>4.7789225999947202</v>
      </c>
    </row>
    <row r="96" spans="1:17" ht="12" customHeight="1" x14ac:dyDescent="0.25">
      <c r="A96" s="23" t="s">
        <v>142</v>
      </c>
      <c r="B96" s="80">
        <f>RES_hhdet_numvin!B15</f>
        <v>0</v>
      </c>
      <c r="C96" s="80">
        <f>RES_hhdet_numvin!C15</f>
        <v>0</v>
      </c>
      <c r="D96" s="80">
        <f>RES_hhdet_numvin!D15</f>
        <v>0</v>
      </c>
      <c r="E96" s="80">
        <f>RES_hhdet_numvin!E15</f>
        <v>0</v>
      </c>
      <c r="F96" s="80">
        <f>RES_hhdet_numvin!F15</f>
        <v>0</v>
      </c>
      <c r="G96" s="80">
        <f>RES_hhdet_numvin!G15</f>
        <v>0</v>
      </c>
      <c r="H96" s="80">
        <f>RES_hhdet_numvin!H15</f>
        <v>93.953863759177395</v>
      </c>
      <c r="I96" s="80">
        <f>RES_hhdet_numvin!I15</f>
        <v>835.81748749719395</v>
      </c>
      <c r="J96" s="80">
        <f>RES_hhdet_numvin!J15</f>
        <v>1207.2445015360252</v>
      </c>
      <c r="K96" s="80">
        <f>RES_hhdet_numvin!K15</f>
        <v>0</v>
      </c>
      <c r="L96" s="80">
        <f>RES_hhdet_numvin!L15</f>
        <v>365.65504443452988</v>
      </c>
      <c r="M96" s="80">
        <f>RES_hhdet_numvin!M15</f>
        <v>0</v>
      </c>
      <c r="N96" s="80">
        <f>RES_hhdet_numvin!N15</f>
        <v>0</v>
      </c>
      <c r="O96" s="80">
        <f>RES_hhdet_numvin!O15</f>
        <v>0</v>
      </c>
      <c r="P96" s="80">
        <f>RES_hhdet_numvin!P15</f>
        <v>4.604829790141495</v>
      </c>
      <c r="Q96" s="80">
        <f>RES_hhdet_numvin!Q15</f>
        <v>34.724272982932646</v>
      </c>
    </row>
    <row r="97" spans="1:17" ht="12" customHeight="1" x14ac:dyDescent="0.25">
      <c r="A97" s="23" t="s">
        <v>141</v>
      </c>
      <c r="B97" s="80">
        <f>RES_hhdet_numvin!B16</f>
        <v>0</v>
      </c>
      <c r="C97" s="80">
        <f>RES_hhdet_numvin!C16</f>
        <v>0</v>
      </c>
      <c r="D97" s="80">
        <f>RES_hhdet_numvin!D16</f>
        <v>0</v>
      </c>
      <c r="E97" s="80">
        <f>RES_hhdet_numvin!E16</f>
        <v>0</v>
      </c>
      <c r="F97" s="80">
        <f>RES_hhdet_numvin!F16</f>
        <v>0</v>
      </c>
      <c r="G97" s="80">
        <f>RES_hhdet_numvin!G16</f>
        <v>0</v>
      </c>
      <c r="H97" s="80">
        <f>RES_hhdet_numvin!H16</f>
        <v>0</v>
      </c>
      <c r="I97" s="80">
        <f>RES_hhdet_numvin!I16</f>
        <v>1189.1009628409004</v>
      </c>
      <c r="J97" s="80">
        <f>RES_hhdet_numvin!J16</f>
        <v>960.36383011787791</v>
      </c>
      <c r="K97" s="80">
        <f>RES_hhdet_numvin!K16</f>
        <v>0</v>
      </c>
      <c r="L97" s="80">
        <f>RES_hhdet_numvin!L16</f>
        <v>3673.6345646626032</v>
      </c>
      <c r="M97" s="80">
        <f>RES_hhdet_numvin!M16</f>
        <v>0</v>
      </c>
      <c r="N97" s="80">
        <f>RES_hhdet_numvin!N16</f>
        <v>147.94201837871401</v>
      </c>
      <c r="O97" s="80">
        <f>RES_hhdet_numvin!O16</f>
        <v>0</v>
      </c>
      <c r="P97" s="80">
        <f>RES_hhdet_numvin!P16</f>
        <v>0</v>
      </c>
      <c r="Q97" s="80">
        <f>RES_hhdet_numvin!Q16</f>
        <v>84.958623999906138</v>
      </c>
    </row>
    <row r="98" spans="1:17" ht="12" customHeight="1" x14ac:dyDescent="0.25">
      <c r="A98" s="146" t="s">
        <v>62</v>
      </c>
      <c r="B98" s="188">
        <f>RES_hhdet_numvin!B19</f>
        <v>0</v>
      </c>
      <c r="C98" s="188">
        <f>RES_hhdet_numvin!C19</f>
        <v>0</v>
      </c>
      <c r="D98" s="188">
        <f>RES_hhdet_numvin!D19</f>
        <v>0</v>
      </c>
      <c r="E98" s="188">
        <f>RES_hhdet_numvin!E19</f>
        <v>0</v>
      </c>
      <c r="F98" s="188">
        <f>RES_hhdet_numvin!F19</f>
        <v>0</v>
      </c>
      <c r="G98" s="188">
        <f>RES_hhdet_numvin!G19</f>
        <v>0</v>
      </c>
      <c r="H98" s="188">
        <f>RES_hhdet_numvin!H19</f>
        <v>0</v>
      </c>
      <c r="I98" s="188">
        <f>RES_hhdet_numvin!I19</f>
        <v>0</v>
      </c>
      <c r="J98" s="188">
        <f>RES_hhdet_numvin!J19</f>
        <v>0</v>
      </c>
      <c r="K98" s="188">
        <f>RES_hhdet_numvin!K19</f>
        <v>0</v>
      </c>
      <c r="L98" s="188">
        <f>RES_hhdet_numvin!L19</f>
        <v>0</v>
      </c>
      <c r="M98" s="188">
        <f>RES_hhdet_numvin!M19</f>
        <v>0</v>
      </c>
      <c r="N98" s="188">
        <f>RES_hhdet_numvin!N19</f>
        <v>0</v>
      </c>
      <c r="O98" s="188">
        <f>RES_hhdet_numvin!O19</f>
        <v>0</v>
      </c>
      <c r="P98" s="188">
        <f>RES_hhdet_numvin!P19</f>
        <v>0</v>
      </c>
      <c r="Q98" s="188">
        <f>RES_hhdet_numvin!Q19</f>
        <v>0</v>
      </c>
    </row>
    <row r="99" spans="1:17" ht="12" customHeight="1" x14ac:dyDescent="0.25">
      <c r="A99" s="23" t="s">
        <v>58</v>
      </c>
      <c r="B99" s="80">
        <f>RES_hhdet_numvin!B20</f>
        <v>0</v>
      </c>
      <c r="C99" s="80">
        <f>RES_hhdet_numvin!C20</f>
        <v>0</v>
      </c>
      <c r="D99" s="80">
        <f>RES_hhdet_numvin!D20</f>
        <v>0</v>
      </c>
      <c r="E99" s="80">
        <f>RES_hhdet_numvin!E20</f>
        <v>0</v>
      </c>
      <c r="F99" s="80">
        <f>RES_hhdet_numvin!F20</f>
        <v>0</v>
      </c>
      <c r="G99" s="80">
        <f>RES_hhdet_numvin!G20</f>
        <v>0</v>
      </c>
      <c r="H99" s="80">
        <f>RES_hhdet_numvin!H20</f>
        <v>0</v>
      </c>
      <c r="I99" s="80">
        <f>RES_hhdet_numvin!I20</f>
        <v>355.42518542290372</v>
      </c>
      <c r="J99" s="80">
        <f>RES_hhdet_numvin!J20</f>
        <v>599.20415085391755</v>
      </c>
      <c r="K99" s="80">
        <f>RES_hhdet_numvin!K20</f>
        <v>0</v>
      </c>
      <c r="L99" s="80">
        <f>RES_hhdet_numvin!L20</f>
        <v>326.37066372317895</v>
      </c>
      <c r="M99" s="80">
        <f>RES_hhdet_numvin!M20</f>
        <v>0</v>
      </c>
      <c r="N99" s="80">
        <f>RES_hhdet_numvin!N20</f>
        <v>0</v>
      </c>
      <c r="O99" s="80">
        <f>RES_hhdet_numvin!O20</f>
        <v>0</v>
      </c>
      <c r="P99" s="80">
        <f>RES_hhdet_numvin!P20</f>
        <v>0</v>
      </c>
      <c r="Q99" s="80">
        <f>RES_hhdet_numvin!Q20</f>
        <v>0</v>
      </c>
    </row>
    <row r="100" spans="1:17" ht="12" customHeight="1" x14ac:dyDescent="0.25">
      <c r="A100" s="23" t="s">
        <v>57</v>
      </c>
      <c r="B100" s="80">
        <f>RES_hhdet_numvin!B21</f>
        <v>0</v>
      </c>
      <c r="C100" s="80">
        <f>RES_hhdet_numvin!C21</f>
        <v>0</v>
      </c>
      <c r="D100" s="80">
        <f>RES_hhdet_numvin!D21</f>
        <v>0</v>
      </c>
      <c r="E100" s="80">
        <f>RES_hhdet_numvin!E21</f>
        <v>0</v>
      </c>
      <c r="F100" s="80">
        <f>RES_hhdet_numvin!F21</f>
        <v>0</v>
      </c>
      <c r="G100" s="80">
        <f>RES_hhdet_numvin!G21</f>
        <v>0</v>
      </c>
      <c r="H100" s="80">
        <f>RES_hhdet_numvin!H21</f>
        <v>23.824993915050385</v>
      </c>
      <c r="I100" s="80">
        <f>RES_hhdet_numvin!I21</f>
        <v>300.60203261461885</v>
      </c>
      <c r="J100" s="80">
        <f>RES_hhdet_numvin!J21</f>
        <v>133.85891916261789</v>
      </c>
      <c r="K100" s="80">
        <f>RES_hhdet_numvin!K21</f>
        <v>0</v>
      </c>
      <c r="L100" s="80">
        <f>RES_hhdet_numvin!L21</f>
        <v>118.25835180949237</v>
      </c>
      <c r="M100" s="80">
        <f>RES_hhdet_numvin!M21</f>
        <v>0</v>
      </c>
      <c r="N100" s="80">
        <f>RES_hhdet_numvin!N21</f>
        <v>0</v>
      </c>
      <c r="O100" s="80">
        <f>RES_hhdet_numvin!O21</f>
        <v>0</v>
      </c>
      <c r="P100" s="80">
        <f>RES_hhdet_numvin!P21</f>
        <v>61.399872979645913</v>
      </c>
      <c r="Q100" s="80">
        <f>RES_hhdet_numvin!Q21</f>
        <v>49.055829518574647</v>
      </c>
    </row>
    <row r="101" spans="1:17" ht="12" customHeight="1" x14ac:dyDescent="0.25">
      <c r="A101" s="29" t="s">
        <v>140</v>
      </c>
      <c r="B101" s="78">
        <f>RES_hhdet_numvin!B22</f>
        <v>0</v>
      </c>
      <c r="C101" s="78">
        <f>RES_hhdet_numvin!C22</f>
        <v>0</v>
      </c>
      <c r="D101" s="78">
        <f>RES_hhdet_numvin!D22</f>
        <v>0</v>
      </c>
      <c r="E101" s="78">
        <f>RES_hhdet_numvin!E22</f>
        <v>0</v>
      </c>
      <c r="F101" s="78">
        <f>RES_hhdet_numvin!F22</f>
        <v>0</v>
      </c>
      <c r="G101" s="78">
        <f>RES_hhdet_numvin!G22</f>
        <v>0</v>
      </c>
      <c r="H101" s="78">
        <f>RES_hhdet_numvin!H22</f>
        <v>762.5500060849497</v>
      </c>
      <c r="I101" s="78">
        <f>RES_hhdet_numvin!I22</f>
        <v>3067.1602819624786</v>
      </c>
      <c r="J101" s="78">
        <f>RES_hhdet_numvin!J22</f>
        <v>2956.1244299834652</v>
      </c>
      <c r="K101" s="78">
        <f>RES_hhdet_numvin!K22</f>
        <v>0</v>
      </c>
      <c r="L101" s="78">
        <f>RES_hhdet_numvin!L22</f>
        <v>6586.5584844673303</v>
      </c>
      <c r="M101" s="78">
        <f>RES_hhdet_numvin!M22</f>
        <v>0</v>
      </c>
      <c r="N101" s="78">
        <f>RES_hhdet_numvin!N22</f>
        <v>1287.0625000000002</v>
      </c>
      <c r="O101" s="78">
        <f>RES_hhdet_numvin!O22</f>
        <v>0</v>
      </c>
      <c r="P101" s="78">
        <f>RES_hhdet_numvin!P22</f>
        <v>46.600127020354108</v>
      </c>
      <c r="Q101" s="78">
        <f>RES_hhdet_numvin!Q22</f>
        <v>263.94417048142543</v>
      </c>
    </row>
    <row r="103" spans="1:17" s="28" customFormat="1" ht="12" customHeight="1" x14ac:dyDescent="0.25">
      <c r="A103" s="187" t="s">
        <v>200</v>
      </c>
      <c r="B103" s="186"/>
      <c r="C103" s="185"/>
      <c r="D103" s="185"/>
      <c r="E103" s="185"/>
      <c r="F103" s="185"/>
      <c r="G103" s="185"/>
      <c r="H103" s="185"/>
      <c r="I103" s="185"/>
      <c r="J103" s="185"/>
      <c r="K103" s="185"/>
      <c r="L103" s="185"/>
      <c r="M103" s="185"/>
      <c r="N103" s="185"/>
      <c r="O103" s="185"/>
      <c r="P103" s="185"/>
      <c r="Q103" s="185"/>
    </row>
    <row r="105" spans="1:17" ht="12" customHeight="1" x14ac:dyDescent="0.25">
      <c r="A105" s="152" t="s">
        <v>118</v>
      </c>
      <c r="B105" s="168">
        <f>SUM(B106,B109,B111,B121)</f>
        <v>243.60357211019402</v>
      </c>
      <c r="C105" s="168">
        <f t="shared" ref="C105:Q105" si="8">SUM(C106,C109,C111,C121)</f>
        <v>228.8763380628221</v>
      </c>
      <c r="D105" s="168">
        <f t="shared" si="8"/>
        <v>184.38462072230038</v>
      </c>
      <c r="E105" s="168">
        <f t="shared" si="8"/>
        <v>152.21684511086906</v>
      </c>
      <c r="F105" s="168">
        <f t="shared" si="8"/>
        <v>146.56481929754059</v>
      </c>
      <c r="G105" s="168">
        <f t="shared" si="8"/>
        <v>103.13268067670099</v>
      </c>
      <c r="H105" s="168">
        <f t="shared" si="8"/>
        <v>96.92234498673092</v>
      </c>
      <c r="I105" s="168">
        <f t="shared" si="8"/>
        <v>80.209431058801499</v>
      </c>
      <c r="J105" s="168">
        <f t="shared" si="8"/>
        <v>79.686506133993845</v>
      </c>
      <c r="K105" s="168">
        <f t="shared" si="8"/>
        <v>59.489222991845295</v>
      </c>
      <c r="L105" s="168">
        <f t="shared" si="8"/>
        <v>63.930578002879713</v>
      </c>
      <c r="M105" s="168">
        <f t="shared" si="8"/>
        <v>43.025127392219197</v>
      </c>
      <c r="N105" s="168">
        <f t="shared" si="8"/>
        <v>44.388406902957264</v>
      </c>
      <c r="O105" s="168">
        <f t="shared" si="8"/>
        <v>30.818514116124291</v>
      </c>
      <c r="P105" s="168">
        <f t="shared" si="8"/>
        <v>26.039041256944401</v>
      </c>
      <c r="Q105" s="168">
        <f t="shared" si="8"/>
        <v>28.280716249410339</v>
      </c>
    </row>
    <row r="106" spans="1:17" ht="12" customHeight="1" x14ac:dyDescent="0.25">
      <c r="A106" s="158" t="s">
        <v>65</v>
      </c>
      <c r="B106" s="157">
        <f>SUM(B107:B108)</f>
        <v>202.37812381698848</v>
      </c>
      <c r="C106" s="157">
        <f t="shared" ref="C106:Q106" si="9">SUM(C107:C108)</f>
        <v>191.60238784602578</v>
      </c>
      <c r="D106" s="157">
        <f t="shared" si="9"/>
        <v>152.26513934586941</v>
      </c>
      <c r="E106" s="157">
        <f t="shared" si="9"/>
        <v>127.00056164652084</v>
      </c>
      <c r="F106" s="157">
        <f t="shared" si="9"/>
        <v>121.8534050519667</v>
      </c>
      <c r="G106" s="157">
        <f t="shared" si="9"/>
        <v>83.909917319683672</v>
      </c>
      <c r="H106" s="157">
        <f t="shared" si="9"/>
        <v>79.228459633764686</v>
      </c>
      <c r="I106" s="157">
        <f t="shared" si="9"/>
        <v>63.771697149419239</v>
      </c>
      <c r="J106" s="157">
        <f t="shared" si="9"/>
        <v>64.847676122074944</v>
      </c>
      <c r="K106" s="157">
        <f t="shared" si="9"/>
        <v>48.273102659474539</v>
      </c>
      <c r="L106" s="157">
        <f t="shared" si="9"/>
        <v>53.167549110166121</v>
      </c>
      <c r="M106" s="157">
        <f t="shared" si="9"/>
        <v>34.922371175313572</v>
      </c>
      <c r="N106" s="157">
        <f t="shared" si="9"/>
        <v>36.237369156996856</v>
      </c>
      <c r="O106" s="157">
        <f t="shared" si="9"/>
        <v>25.706058834141675</v>
      </c>
      <c r="P106" s="157">
        <f t="shared" si="9"/>
        <v>20.760526500304255</v>
      </c>
      <c r="Q106" s="157">
        <f t="shared" si="9"/>
        <v>23.005992539860621</v>
      </c>
    </row>
    <row r="107" spans="1:17" ht="12" customHeight="1" x14ac:dyDescent="0.25">
      <c r="A107" s="23" t="s">
        <v>58</v>
      </c>
      <c r="B107" s="156">
        <f>RES_hhdet_fec!B$5</f>
        <v>201.53422082015905</v>
      </c>
      <c r="C107" s="156">
        <f>RES_hhdet_fec!C$5</f>
        <v>190.57303202720058</v>
      </c>
      <c r="D107" s="156">
        <f>RES_hhdet_fec!D$5</f>
        <v>151.34110944540728</v>
      </c>
      <c r="E107" s="156">
        <f>RES_hhdet_fec!E$5</f>
        <v>126.22966791626929</v>
      </c>
      <c r="F107" s="156">
        <f>RES_hhdet_fec!F$5</f>
        <v>121.24700763008578</v>
      </c>
      <c r="G107" s="156">
        <f>RES_hhdet_fec!G$5</f>
        <v>83.502454367977066</v>
      </c>
      <c r="H107" s="156">
        <f>RES_hhdet_fec!H$5</f>
        <v>78.922675422108284</v>
      </c>
      <c r="I107" s="156">
        <f>RES_hhdet_fec!I$5</f>
        <v>63.303080870896366</v>
      </c>
      <c r="J107" s="156">
        <f>RES_hhdet_fec!J$5</f>
        <v>64.518388462975906</v>
      </c>
      <c r="K107" s="156">
        <f>RES_hhdet_fec!K$5</f>
        <v>47.993191180730598</v>
      </c>
      <c r="L107" s="156">
        <f>RES_hhdet_fec!L$5</f>
        <v>52.889620040974499</v>
      </c>
      <c r="M107" s="156">
        <f>RES_hhdet_fec!M$5</f>
        <v>34.705788968409443</v>
      </c>
      <c r="N107" s="156">
        <f>RES_hhdet_fec!N$5</f>
        <v>35.988332256771777</v>
      </c>
      <c r="O107" s="156">
        <f>RES_hhdet_fec!O$5</f>
        <v>25.621175124531053</v>
      </c>
      <c r="P107" s="156">
        <f>RES_hhdet_fec!P$5</f>
        <v>20.575359027421047</v>
      </c>
      <c r="Q107" s="156">
        <f>RES_hhdet_fec!Q$5</f>
        <v>22.860758413268631</v>
      </c>
    </row>
    <row r="108" spans="1:17" ht="12" customHeight="1" x14ac:dyDescent="0.25">
      <c r="A108" s="23" t="s">
        <v>60</v>
      </c>
      <c r="B108" s="156">
        <f>RES_hhdet_fec!B$6</f>
        <v>0.8439029968294347</v>
      </c>
      <c r="C108" s="156">
        <f>RES_hhdet_fec!C$6</f>
        <v>1.0293558188252063</v>
      </c>
      <c r="D108" s="156">
        <f>RES_hhdet_fec!D$6</f>
        <v>0.92402990046214162</v>
      </c>
      <c r="E108" s="156">
        <f>RES_hhdet_fec!E$6</f>
        <v>0.77089373025155072</v>
      </c>
      <c r="F108" s="156">
        <f>RES_hhdet_fec!F$6</f>
        <v>0.60639742188092571</v>
      </c>
      <c r="G108" s="156">
        <f>RES_hhdet_fec!G$6</f>
        <v>0.40746295170660918</v>
      </c>
      <c r="H108" s="156">
        <f>RES_hhdet_fec!H$6</f>
        <v>0.30578421165639852</v>
      </c>
      <c r="I108" s="156">
        <f>RES_hhdet_fec!I$6</f>
        <v>0.46861627852287624</v>
      </c>
      <c r="J108" s="156">
        <f>RES_hhdet_fec!J$6</f>
        <v>0.32928765909904201</v>
      </c>
      <c r="K108" s="156">
        <f>RES_hhdet_fec!K$6</f>
        <v>0.27991147874393862</v>
      </c>
      <c r="L108" s="156">
        <f>RES_hhdet_fec!L$6</f>
        <v>0.27792906919161964</v>
      </c>
      <c r="M108" s="156">
        <f>RES_hhdet_fec!M$6</f>
        <v>0.21658220690413113</v>
      </c>
      <c r="N108" s="156">
        <f>RES_hhdet_fec!N$6</f>
        <v>0.24903690022507766</v>
      </c>
      <c r="O108" s="156">
        <f>RES_hhdet_fec!O$6</f>
        <v>8.4883709610620944E-2</v>
      </c>
      <c r="P108" s="156">
        <f>RES_hhdet_fec!P$6</f>
        <v>0.18516747288320765</v>
      </c>
      <c r="Q108" s="156">
        <f>RES_hhdet_fec!Q$6</f>
        <v>0.14523412659198939</v>
      </c>
    </row>
    <row r="109" spans="1:17" ht="12" customHeight="1" x14ac:dyDescent="0.25">
      <c r="A109" s="158" t="s">
        <v>112</v>
      </c>
      <c r="B109" s="157">
        <f>B110</f>
        <v>4.8849750867783981E-2</v>
      </c>
      <c r="C109" s="157">
        <f t="shared" ref="C109:Q109" si="10">C110</f>
        <v>5.1882426141079213E-2</v>
      </c>
      <c r="D109" s="157">
        <f t="shared" si="10"/>
        <v>4.6366467638379504E-2</v>
      </c>
      <c r="E109" s="157">
        <f t="shared" si="10"/>
        <v>3.5402495400132648E-2</v>
      </c>
      <c r="F109" s="157">
        <f t="shared" si="10"/>
        <v>3.6783975263253985E-2</v>
      </c>
      <c r="G109" s="157">
        <f t="shared" si="10"/>
        <v>3.13518991414228E-2</v>
      </c>
      <c r="H109" s="157">
        <f t="shared" si="10"/>
        <v>3.1045205261140296E-2</v>
      </c>
      <c r="I109" s="157">
        <f t="shared" si="10"/>
        <v>3.2371284883564853E-2</v>
      </c>
      <c r="J109" s="157">
        <f t="shared" si="10"/>
        <v>2.8739571023009048E-2</v>
      </c>
      <c r="K109" s="157">
        <f t="shared" si="10"/>
        <v>2.1749519912828089E-2</v>
      </c>
      <c r="L109" s="157">
        <f t="shared" si="10"/>
        <v>2.0371059892575011E-2</v>
      </c>
      <c r="M109" s="157">
        <f t="shared" si="10"/>
        <v>1.5647460553900306E-2</v>
      </c>
      <c r="N109" s="157">
        <f t="shared" si="10"/>
        <v>1.3622638633234445E-2</v>
      </c>
      <c r="O109" s="157">
        <f t="shared" si="10"/>
        <v>8.1017294070605522E-3</v>
      </c>
      <c r="P109" s="157">
        <f t="shared" si="10"/>
        <v>6.8452903292341768E-3</v>
      </c>
      <c r="Q109" s="157">
        <f t="shared" si="10"/>
        <v>6.3983564626045597E-3</v>
      </c>
    </row>
    <row r="110" spans="1:17" ht="12" customHeight="1" x14ac:dyDescent="0.25">
      <c r="A110" s="23" t="s">
        <v>60</v>
      </c>
      <c r="B110" s="156">
        <f>RES_hhdet_fec!B$8</f>
        <v>4.8849750867783981E-2</v>
      </c>
      <c r="C110" s="156">
        <f>RES_hhdet_fec!C$8</f>
        <v>5.1882426141079213E-2</v>
      </c>
      <c r="D110" s="156">
        <f>RES_hhdet_fec!D$8</f>
        <v>4.6366467638379504E-2</v>
      </c>
      <c r="E110" s="156">
        <f>RES_hhdet_fec!E$8</f>
        <v>3.5402495400132648E-2</v>
      </c>
      <c r="F110" s="156">
        <f>RES_hhdet_fec!F$8</f>
        <v>3.6783975263253985E-2</v>
      </c>
      <c r="G110" s="156">
        <f>RES_hhdet_fec!G$8</f>
        <v>3.13518991414228E-2</v>
      </c>
      <c r="H110" s="156">
        <f>RES_hhdet_fec!H$8</f>
        <v>3.1045205261140296E-2</v>
      </c>
      <c r="I110" s="156">
        <f>RES_hhdet_fec!I$8</f>
        <v>3.2371284883564853E-2</v>
      </c>
      <c r="J110" s="156">
        <f>RES_hhdet_fec!J$8</f>
        <v>2.8739571023009048E-2</v>
      </c>
      <c r="K110" s="156">
        <f>RES_hhdet_fec!K$8</f>
        <v>2.1749519912828089E-2</v>
      </c>
      <c r="L110" s="156">
        <f>RES_hhdet_fec!L$8</f>
        <v>2.0371059892575011E-2</v>
      </c>
      <c r="M110" s="156">
        <f>RES_hhdet_fec!M$8</f>
        <v>1.5647460553900306E-2</v>
      </c>
      <c r="N110" s="156">
        <f>RES_hhdet_fec!N$8</f>
        <v>1.3622638633234445E-2</v>
      </c>
      <c r="O110" s="156">
        <f>RES_hhdet_fec!O$8</f>
        <v>8.1017294070605522E-3</v>
      </c>
      <c r="P110" s="156">
        <f>RES_hhdet_fec!P$8</f>
        <v>6.8452903292341768E-3</v>
      </c>
      <c r="Q110" s="156">
        <f>RES_hhdet_fec!Q$8</f>
        <v>6.3983564626045597E-3</v>
      </c>
    </row>
    <row r="111" spans="1:17" ht="12" customHeight="1" x14ac:dyDescent="0.25">
      <c r="A111" s="158" t="s">
        <v>63</v>
      </c>
      <c r="B111" s="157">
        <f>SUM(B112:B114,B117:B118)</f>
        <v>30.935781910973613</v>
      </c>
      <c r="C111" s="157">
        <f t="shared" ref="C111:Q111" si="11">SUM(C112:C114,C117:C118)</f>
        <v>27.98406585978023</v>
      </c>
      <c r="D111" s="157">
        <f t="shared" si="11"/>
        <v>24.033217363403917</v>
      </c>
      <c r="E111" s="157">
        <f t="shared" si="11"/>
        <v>18.824128086132035</v>
      </c>
      <c r="F111" s="157">
        <f t="shared" si="11"/>
        <v>18.485791825561869</v>
      </c>
      <c r="G111" s="157">
        <f t="shared" si="11"/>
        <v>14.332771310986681</v>
      </c>
      <c r="H111" s="157">
        <f t="shared" si="11"/>
        <v>13.25538309369505</v>
      </c>
      <c r="I111" s="157">
        <f t="shared" si="11"/>
        <v>12.244853260678386</v>
      </c>
      <c r="J111" s="157">
        <f t="shared" si="11"/>
        <v>11.104106159435695</v>
      </c>
      <c r="K111" s="157">
        <f t="shared" si="11"/>
        <v>8.4124679815187307</v>
      </c>
      <c r="L111" s="157">
        <f t="shared" si="11"/>
        <v>8.0523044507138959</v>
      </c>
      <c r="M111" s="157">
        <f t="shared" si="11"/>
        <v>6.0823475020817659</v>
      </c>
      <c r="N111" s="157">
        <f t="shared" si="11"/>
        <v>6.1122356476423061</v>
      </c>
      <c r="O111" s="157">
        <f t="shared" si="11"/>
        <v>3.8511542753142338</v>
      </c>
      <c r="P111" s="157">
        <f t="shared" si="11"/>
        <v>3.9671116299618805</v>
      </c>
      <c r="Q111" s="157">
        <f t="shared" si="11"/>
        <v>3.9750054437518729</v>
      </c>
    </row>
    <row r="112" spans="1:17" ht="12" customHeight="1" x14ac:dyDescent="0.25">
      <c r="A112" s="167" t="s">
        <v>171</v>
      </c>
      <c r="B112" s="132">
        <f>RES_hhdet_fec!B$10</f>
        <v>10.132093372409114</v>
      </c>
      <c r="C112" s="132">
        <f>RES_hhdet_fec!C$10</f>
        <v>9.1427381436261257</v>
      </c>
      <c r="D112" s="132">
        <f>RES_hhdet_fec!D$10</f>
        <v>7.842004802909651</v>
      </c>
      <c r="E112" s="132">
        <f>RES_hhdet_fec!E$10</f>
        <v>6.5808337183666099</v>
      </c>
      <c r="F112" s="132">
        <f>RES_hhdet_fec!F$10</f>
        <v>6.791906041817076</v>
      </c>
      <c r="G112" s="132">
        <f>RES_hhdet_fec!G$10</f>
        <v>5.014710555636424</v>
      </c>
      <c r="H112" s="132">
        <f>RES_hhdet_fec!H$10</f>
        <v>5.0915887171627423</v>
      </c>
      <c r="I112" s="132">
        <f>RES_hhdet_fec!I$10</f>
        <v>4.2932616311705392</v>
      </c>
      <c r="J112" s="132">
        <f>RES_hhdet_fec!J$10</f>
        <v>4.378972595446661</v>
      </c>
      <c r="K112" s="132">
        <f>RES_hhdet_fec!K$10</f>
        <v>3.4624996987331715</v>
      </c>
      <c r="L112" s="132">
        <f>RES_hhdet_fec!L$10</f>
        <v>3.4036894971835312</v>
      </c>
      <c r="M112" s="132">
        <f>RES_hhdet_fec!M$10</f>
        <v>2.5775337720093758</v>
      </c>
      <c r="N112" s="132">
        <f>RES_hhdet_fec!N$10</f>
        <v>2.702325684677152</v>
      </c>
      <c r="O112" s="132">
        <f>RES_hhdet_fec!O$10</f>
        <v>1.8012281570174051</v>
      </c>
      <c r="P112" s="132">
        <f>RES_hhdet_fec!P$10</f>
        <v>1.8067129754325397</v>
      </c>
      <c r="Q112" s="132">
        <f>RES_hhdet_fec!Q$10</f>
        <v>1.8533138833582969</v>
      </c>
    </row>
    <row r="113" spans="1:17" ht="12" customHeight="1" x14ac:dyDescent="0.25">
      <c r="A113" s="167" t="s">
        <v>144</v>
      </c>
      <c r="B113" s="132">
        <f>RES_hhdet_fec!B$11</f>
        <v>3.6449399688796187</v>
      </c>
      <c r="C113" s="132">
        <f>RES_hhdet_fec!C$11</f>
        <v>3.102438848213227</v>
      </c>
      <c r="D113" s="132">
        <f>RES_hhdet_fec!D$11</f>
        <v>2.5924202727831367</v>
      </c>
      <c r="E113" s="132">
        <f>RES_hhdet_fec!E$11</f>
        <v>1.9397327180234643</v>
      </c>
      <c r="F113" s="132">
        <f>RES_hhdet_fec!F$11</f>
        <v>1.8170269109895023</v>
      </c>
      <c r="G113" s="132">
        <f>RES_hhdet_fec!G$11</f>
        <v>1.2253751272215083</v>
      </c>
      <c r="H113" s="132">
        <f>RES_hhdet_fec!H$11</f>
        <v>1.0037281445122419</v>
      </c>
      <c r="I113" s="132">
        <f>RES_hhdet_fec!I$11</f>
        <v>0.87964362940931617</v>
      </c>
      <c r="J113" s="132">
        <f>RES_hhdet_fec!J$11</f>
        <v>0.77399012203459827</v>
      </c>
      <c r="K113" s="132">
        <f>RES_hhdet_fec!K$11</f>
        <v>0.45952629507288428</v>
      </c>
      <c r="L113" s="132">
        <f>RES_hhdet_fec!L$11</f>
        <v>0.33834848600394724</v>
      </c>
      <c r="M113" s="132">
        <f>RES_hhdet_fec!M$11</f>
        <v>0.24230055906264594</v>
      </c>
      <c r="N113" s="132">
        <f>RES_hhdet_fec!N$11</f>
        <v>0.21882896341857985</v>
      </c>
      <c r="O113" s="132">
        <f>RES_hhdet_fec!O$11</f>
        <v>0.12389912372429168</v>
      </c>
      <c r="P113" s="132">
        <f>RES_hhdet_fec!P$11</f>
        <v>0.12387201956567663</v>
      </c>
      <c r="Q113" s="132">
        <f>RES_hhdet_fec!Q$11</f>
        <v>0.11850098184019849</v>
      </c>
    </row>
    <row r="114" spans="1:17" ht="12" customHeight="1" x14ac:dyDescent="0.25">
      <c r="A114" s="167" t="s">
        <v>143</v>
      </c>
      <c r="B114" s="132">
        <f>SUM(B115:B116)</f>
        <v>0.87783207181922451</v>
      </c>
      <c r="C114" s="132">
        <f t="shared" ref="C114:Q114" si="12">SUM(C115:C116)</f>
        <v>0.81131079284069973</v>
      </c>
      <c r="D114" s="132">
        <f t="shared" si="12"/>
        <v>0.70819008956146556</v>
      </c>
      <c r="E114" s="132">
        <f t="shared" si="12"/>
        <v>0.58756417288153961</v>
      </c>
      <c r="F114" s="132">
        <f t="shared" si="12"/>
        <v>0.60270871334092757</v>
      </c>
      <c r="G114" s="132">
        <f t="shared" si="12"/>
        <v>0.62682937059155019</v>
      </c>
      <c r="H114" s="132">
        <f t="shared" si="12"/>
        <v>0.63591553136831958</v>
      </c>
      <c r="I114" s="132">
        <f t="shared" si="12"/>
        <v>0.58223895012262894</v>
      </c>
      <c r="J114" s="132">
        <f t="shared" si="12"/>
        <v>0.5185736384066012</v>
      </c>
      <c r="K114" s="132">
        <f t="shared" si="12"/>
        <v>0.48090206565215055</v>
      </c>
      <c r="L114" s="132">
        <f t="shared" si="12"/>
        <v>0.54298786082923578</v>
      </c>
      <c r="M114" s="132">
        <f t="shared" si="12"/>
        <v>0.40097479317029461</v>
      </c>
      <c r="N114" s="132">
        <f t="shared" si="12"/>
        <v>0.3949726655112395</v>
      </c>
      <c r="O114" s="132">
        <f t="shared" si="12"/>
        <v>0.25414205869388384</v>
      </c>
      <c r="P114" s="132">
        <f t="shared" si="12"/>
        <v>0.24639139176825106</v>
      </c>
      <c r="Q114" s="132">
        <f t="shared" si="12"/>
        <v>0.24495531191339009</v>
      </c>
    </row>
    <row r="115" spans="1:17" ht="12" customHeight="1" x14ac:dyDescent="0.25">
      <c r="A115" s="166" t="s">
        <v>57</v>
      </c>
      <c r="B115" s="165">
        <f>RES_hhdet_fec!B$13</f>
        <v>0.67738372077732012</v>
      </c>
      <c r="C115" s="165">
        <f>RES_hhdet_fec!C$13</f>
        <v>0.62479015397468429</v>
      </c>
      <c r="D115" s="165">
        <f>RES_hhdet_fec!D$13</f>
        <v>0.54420717300823762</v>
      </c>
      <c r="E115" s="165">
        <f>RES_hhdet_fec!E$13</f>
        <v>0.45054783338187626</v>
      </c>
      <c r="F115" s="165">
        <f>RES_hhdet_fec!F$13</f>
        <v>0.46114854474978684</v>
      </c>
      <c r="G115" s="165">
        <f>RES_hhdet_fec!G$13</f>
        <v>0.47869412315498</v>
      </c>
      <c r="H115" s="165">
        <f>RES_hhdet_fec!H$13</f>
        <v>0.4847275578290845</v>
      </c>
      <c r="I115" s="165">
        <f>RES_hhdet_fec!I$13</f>
        <v>0.44303972007213022</v>
      </c>
      <c r="J115" s="165">
        <f>RES_hhdet_fec!J$13</f>
        <v>0.3938358828029585</v>
      </c>
      <c r="K115" s="165">
        <f>RES_hhdet_fec!K$13</f>
        <v>0.36455425619263149</v>
      </c>
      <c r="L115" s="165">
        <f>RES_hhdet_fec!L$13</f>
        <v>0.40865686039102372</v>
      </c>
      <c r="M115" s="165">
        <f>RES_hhdet_fec!M$13</f>
        <v>0.30478750636129409</v>
      </c>
      <c r="N115" s="165">
        <f>RES_hhdet_fec!N$13</f>
        <v>0.2981665660296855</v>
      </c>
      <c r="O115" s="165">
        <f>RES_hhdet_fec!O$13</f>
        <v>0.18988674662265406</v>
      </c>
      <c r="P115" s="165">
        <f>RES_hhdet_fec!P$13</f>
        <v>0.18635636948845882</v>
      </c>
      <c r="Q115" s="165">
        <f>RES_hhdet_fec!Q$13</f>
        <v>0.18356011617270032</v>
      </c>
    </row>
    <row r="116" spans="1:17" ht="12" customHeight="1" x14ac:dyDescent="0.25">
      <c r="A116" s="147" t="s">
        <v>59</v>
      </c>
      <c r="B116" s="164">
        <f>RES_hhdet_fec!B$14</f>
        <v>0.20044835104190445</v>
      </c>
      <c r="C116" s="164">
        <f>RES_hhdet_fec!C$14</f>
        <v>0.18652063886601544</v>
      </c>
      <c r="D116" s="164">
        <f>RES_hhdet_fec!D$14</f>
        <v>0.16398291655322797</v>
      </c>
      <c r="E116" s="164">
        <f>RES_hhdet_fec!E$14</f>
        <v>0.13701633949966338</v>
      </c>
      <c r="F116" s="164">
        <f>RES_hhdet_fec!F$14</f>
        <v>0.14156016859114071</v>
      </c>
      <c r="G116" s="164">
        <f>RES_hhdet_fec!G$14</f>
        <v>0.14813524743657025</v>
      </c>
      <c r="H116" s="164">
        <f>RES_hhdet_fec!H$14</f>
        <v>0.1511879735392351</v>
      </c>
      <c r="I116" s="164">
        <f>RES_hhdet_fec!I$14</f>
        <v>0.13919923005049875</v>
      </c>
      <c r="J116" s="164">
        <f>RES_hhdet_fec!J$14</f>
        <v>0.1247377556036427</v>
      </c>
      <c r="K116" s="164">
        <f>RES_hhdet_fec!K$14</f>
        <v>0.11634780945951909</v>
      </c>
      <c r="L116" s="164">
        <f>RES_hhdet_fec!L$14</f>
        <v>0.13433100043821203</v>
      </c>
      <c r="M116" s="164">
        <f>RES_hhdet_fec!M$14</f>
        <v>9.6187286809000544E-2</v>
      </c>
      <c r="N116" s="164">
        <f>RES_hhdet_fec!N$14</f>
        <v>9.6806099481553998E-2</v>
      </c>
      <c r="O116" s="164">
        <f>RES_hhdet_fec!O$14</f>
        <v>6.4255312071229781E-2</v>
      </c>
      <c r="P116" s="164">
        <f>RES_hhdet_fec!P$14</f>
        <v>6.0035022279792231E-2</v>
      </c>
      <c r="Q116" s="164">
        <f>RES_hhdet_fec!Q$14</f>
        <v>6.1395195740689766E-2</v>
      </c>
    </row>
    <row r="117" spans="1:17" ht="12" customHeight="1" x14ac:dyDescent="0.25">
      <c r="A117" s="163" t="s">
        <v>142</v>
      </c>
      <c r="B117" s="162">
        <f>RES_hhdet_fec!B$15</f>
        <v>13.002922877228631</v>
      </c>
      <c r="C117" s="162">
        <f>RES_hhdet_fec!C$15</f>
        <v>11.747147373679471</v>
      </c>
      <c r="D117" s="162">
        <f>RES_hhdet_fec!D$15</f>
        <v>10.047008991591387</v>
      </c>
      <c r="E117" s="162">
        <f>RES_hhdet_fec!E$15</f>
        <v>7.3949005677576043</v>
      </c>
      <c r="F117" s="162">
        <f>RES_hhdet_fec!F$15</f>
        <v>6.8896060919003101</v>
      </c>
      <c r="G117" s="162">
        <f>RES_hhdet_fec!G$15</f>
        <v>4.873530473944391</v>
      </c>
      <c r="H117" s="162">
        <f>RES_hhdet_fec!H$15</f>
        <v>3.9252398204107997</v>
      </c>
      <c r="I117" s="162">
        <f>RES_hhdet_fec!I$15</f>
        <v>3.8714019110971152</v>
      </c>
      <c r="J117" s="162">
        <f>RES_hhdet_fec!J$15</f>
        <v>3.2051493978568004</v>
      </c>
      <c r="K117" s="162">
        <f>RES_hhdet_fec!K$15</f>
        <v>1.9315012831939302</v>
      </c>
      <c r="L117" s="162">
        <f>RES_hhdet_fec!L$15</f>
        <v>1.4147732284632977</v>
      </c>
      <c r="M117" s="162">
        <f>RES_hhdet_fec!M$15</f>
        <v>1.0638926052931315</v>
      </c>
      <c r="N117" s="162">
        <f>RES_hhdet_fec!N$15</f>
        <v>0.98387443342429826</v>
      </c>
      <c r="O117" s="162">
        <f>RES_hhdet_fec!O$15</f>
        <v>0.53919783699264046</v>
      </c>
      <c r="P117" s="162">
        <f>RES_hhdet_fec!P$15</f>
        <v>0.5975487591450197</v>
      </c>
      <c r="Q117" s="162">
        <f>RES_hhdet_fec!Q$15</f>
        <v>0.56962507175075816</v>
      </c>
    </row>
    <row r="118" spans="1:17" ht="12" customHeight="1" x14ac:dyDescent="0.25">
      <c r="A118" s="161" t="s">
        <v>141</v>
      </c>
      <c r="B118" s="160">
        <f>SUM(B119:B120)</f>
        <v>3.277993620637023</v>
      </c>
      <c r="C118" s="160">
        <f t="shared" ref="C118:Q118" si="13">SUM(C119:C120)</f>
        <v>3.1804307014207058</v>
      </c>
      <c r="D118" s="160">
        <f t="shared" si="13"/>
        <v>2.8435932065582783</v>
      </c>
      <c r="E118" s="160">
        <f t="shared" si="13"/>
        <v>2.3210969091028151</v>
      </c>
      <c r="F118" s="160">
        <f t="shared" si="13"/>
        <v>2.3845440675140535</v>
      </c>
      <c r="G118" s="160">
        <f t="shared" si="13"/>
        <v>2.5923257835928069</v>
      </c>
      <c r="H118" s="160">
        <f t="shared" si="13"/>
        <v>2.5989108802409469</v>
      </c>
      <c r="I118" s="160">
        <f t="shared" si="13"/>
        <v>2.6183071388787873</v>
      </c>
      <c r="J118" s="160">
        <f t="shared" si="13"/>
        <v>2.2274204056910341</v>
      </c>
      <c r="K118" s="160">
        <f t="shared" si="13"/>
        <v>2.0780386388665946</v>
      </c>
      <c r="L118" s="160">
        <f t="shared" si="13"/>
        <v>2.3525053782338845</v>
      </c>
      <c r="M118" s="160">
        <f t="shared" si="13"/>
        <v>1.797645772546318</v>
      </c>
      <c r="N118" s="160">
        <f t="shared" si="13"/>
        <v>1.8122339006110368</v>
      </c>
      <c r="O118" s="160">
        <f t="shared" si="13"/>
        <v>1.1326870988860127</v>
      </c>
      <c r="P118" s="160">
        <f t="shared" si="13"/>
        <v>1.1925864840503935</v>
      </c>
      <c r="Q118" s="160">
        <f t="shared" si="13"/>
        <v>1.1886101948892291</v>
      </c>
    </row>
    <row r="119" spans="1:17" ht="12" customHeight="1" x14ac:dyDescent="0.25">
      <c r="A119" s="148" t="s">
        <v>60</v>
      </c>
      <c r="B119" s="156">
        <f>RES_hhdet_fec!B$17</f>
        <v>2.4162131370300322</v>
      </c>
      <c r="C119" s="156">
        <f>RES_hhdet_fec!C$17</f>
        <v>2.3659810013067917</v>
      </c>
      <c r="D119" s="156">
        <f>RES_hhdet_fec!D$17</f>
        <v>2.1087901562764086</v>
      </c>
      <c r="E119" s="156">
        <f>RES_hhdet_fec!E$17</f>
        <v>1.7181020387841766</v>
      </c>
      <c r="F119" s="156">
        <f>RES_hhdet_fec!F$17</f>
        <v>1.7484451912832406</v>
      </c>
      <c r="G119" s="156">
        <f>RES_hhdet_fec!G$17</f>
        <v>1.9032911396135377</v>
      </c>
      <c r="H119" s="156">
        <f>RES_hhdet_fec!H$17</f>
        <v>1.8958382308875408</v>
      </c>
      <c r="I119" s="156">
        <f>RES_hhdet_fec!I$17</f>
        <v>1.9492576860950563</v>
      </c>
      <c r="J119" s="156">
        <f>RES_hhdet_fec!J$17</f>
        <v>1.6304395906669882</v>
      </c>
      <c r="K119" s="156">
        <f>RES_hhdet_fec!K$17</f>
        <v>1.5322320296610461</v>
      </c>
      <c r="L119" s="156">
        <f>RES_hhdet_fec!L$17</f>
        <v>1.7094723332127606</v>
      </c>
      <c r="M119" s="156">
        <f>RES_hhdet_fec!M$17</f>
        <v>1.337792865447389</v>
      </c>
      <c r="N119" s="156">
        <f>RES_hhdet_fec!N$17</f>
        <v>1.3399018711617241</v>
      </c>
      <c r="O119" s="156">
        <f>RES_hhdet_fec!O$17</f>
        <v>0.8265660725563575</v>
      </c>
      <c r="P119" s="156">
        <f>RES_hhdet_fec!P$17</f>
        <v>0.89859438159054705</v>
      </c>
      <c r="Q119" s="156">
        <f>RES_hhdet_fec!Q$17</f>
        <v>0.88208974525557948</v>
      </c>
    </row>
    <row r="120" spans="1:17" ht="12" customHeight="1" x14ac:dyDescent="0.25">
      <c r="A120" s="148" t="s">
        <v>59</v>
      </c>
      <c r="B120" s="156">
        <f>RES_hhdet_fec!B$18</f>
        <v>0.86178048360699067</v>
      </c>
      <c r="C120" s="156">
        <f>RES_hhdet_fec!C$18</f>
        <v>0.81444970011391393</v>
      </c>
      <c r="D120" s="156">
        <f>RES_hhdet_fec!D$18</f>
        <v>0.73480305028186943</v>
      </c>
      <c r="E120" s="156">
        <f>RES_hhdet_fec!E$18</f>
        <v>0.60299487031863841</v>
      </c>
      <c r="F120" s="156">
        <f>RES_hhdet_fec!F$18</f>
        <v>0.63609887623081296</v>
      </c>
      <c r="G120" s="156">
        <f>RES_hhdet_fec!G$18</f>
        <v>0.68903464397926928</v>
      </c>
      <c r="H120" s="156">
        <f>RES_hhdet_fec!H$18</f>
        <v>0.70307264935340585</v>
      </c>
      <c r="I120" s="156">
        <f>RES_hhdet_fec!I$18</f>
        <v>0.66904945278373118</v>
      </c>
      <c r="J120" s="156">
        <f>RES_hhdet_fec!J$18</f>
        <v>0.5969808150240461</v>
      </c>
      <c r="K120" s="156">
        <f>RES_hhdet_fec!K$18</f>
        <v>0.54580660920554824</v>
      </c>
      <c r="L120" s="156">
        <f>RES_hhdet_fec!L$18</f>
        <v>0.64303304502112391</v>
      </c>
      <c r="M120" s="156">
        <f>RES_hhdet_fec!M$18</f>
        <v>0.45985290709892906</v>
      </c>
      <c r="N120" s="156">
        <f>RES_hhdet_fec!N$18</f>
        <v>0.4723320294493128</v>
      </c>
      <c r="O120" s="156">
        <f>RES_hhdet_fec!O$18</f>
        <v>0.30612102632965515</v>
      </c>
      <c r="P120" s="156">
        <f>RES_hhdet_fec!P$18</f>
        <v>0.29399210245984647</v>
      </c>
      <c r="Q120" s="156">
        <f>RES_hhdet_fec!Q$18</f>
        <v>0.30652044963364972</v>
      </c>
    </row>
    <row r="121" spans="1:17" ht="12" customHeight="1" x14ac:dyDescent="0.25">
      <c r="A121" s="158" t="s">
        <v>62</v>
      </c>
      <c r="B121" s="157">
        <f>SUM(B122:B124)</f>
        <v>10.240816631364126</v>
      </c>
      <c r="C121" s="157">
        <f t="shared" ref="C121:Q121" si="14">SUM(C122:C124)</f>
        <v>9.2380019308750239</v>
      </c>
      <c r="D121" s="157">
        <f t="shared" si="14"/>
        <v>8.039897545388655</v>
      </c>
      <c r="E121" s="157">
        <f t="shared" si="14"/>
        <v>6.3567528828160391</v>
      </c>
      <c r="F121" s="157">
        <f t="shared" si="14"/>
        <v>6.1888384447487583</v>
      </c>
      <c r="G121" s="157">
        <f t="shared" si="14"/>
        <v>4.858640146889206</v>
      </c>
      <c r="H121" s="157">
        <f t="shared" si="14"/>
        <v>4.4074570540100506</v>
      </c>
      <c r="I121" s="157">
        <f t="shared" si="14"/>
        <v>4.1605093638203119</v>
      </c>
      <c r="J121" s="157">
        <f t="shared" si="14"/>
        <v>3.7059842814601831</v>
      </c>
      <c r="K121" s="157">
        <f t="shared" si="14"/>
        <v>2.7819028309391918</v>
      </c>
      <c r="L121" s="157">
        <f t="shared" si="14"/>
        <v>2.6903533821071162</v>
      </c>
      <c r="M121" s="157">
        <f t="shared" si="14"/>
        <v>2.0047612542699569</v>
      </c>
      <c r="N121" s="157">
        <f t="shared" si="14"/>
        <v>2.0251794596848631</v>
      </c>
      <c r="O121" s="157">
        <f t="shared" si="14"/>
        <v>1.2531992772613223</v>
      </c>
      <c r="P121" s="157">
        <f t="shared" si="14"/>
        <v>1.3045578363490318</v>
      </c>
      <c r="Q121" s="157">
        <f t="shared" si="14"/>
        <v>1.2933199093352412</v>
      </c>
    </row>
    <row r="122" spans="1:17" ht="12" customHeight="1" x14ac:dyDescent="0.25">
      <c r="A122" s="23" t="s">
        <v>58</v>
      </c>
      <c r="B122" s="156">
        <f>RES_hhdet_fec!B$20</f>
        <v>2.1078416671375022</v>
      </c>
      <c r="C122" s="156">
        <f>RES_hhdet_fec!C$20</f>
        <v>1.9075398291732264</v>
      </c>
      <c r="D122" s="156">
        <f>RES_hhdet_fec!D$20</f>
        <v>1.6239957516830084</v>
      </c>
      <c r="E122" s="156">
        <f>RES_hhdet_fec!E$20</f>
        <v>1.3515583653640773</v>
      </c>
      <c r="F122" s="156">
        <f>RES_hhdet_fec!F$20</f>
        <v>1.3793163280971326</v>
      </c>
      <c r="G122" s="156">
        <f>RES_hhdet_fec!G$20</f>
        <v>0.99941742988806437</v>
      </c>
      <c r="H122" s="156">
        <f>RES_hhdet_fec!H$20</f>
        <v>0.98846586072898068</v>
      </c>
      <c r="I122" s="156">
        <f>RES_hhdet_fec!I$20</f>
        <v>0.82924749793308705</v>
      </c>
      <c r="J122" s="156">
        <f>RES_hhdet_fec!J$20</f>
        <v>0.80839894157744852</v>
      </c>
      <c r="K122" s="156">
        <f>RES_hhdet_fec!K$20</f>
        <v>0.54532912053622884</v>
      </c>
      <c r="L122" s="156">
        <f>RES_hhdet_fec!L$20</f>
        <v>0.52846160713755053</v>
      </c>
      <c r="M122" s="156">
        <f>RES_hhdet_fec!M$20</f>
        <v>0.33573444124325585</v>
      </c>
      <c r="N122" s="156">
        <f>RES_hhdet_fec!N$20</f>
        <v>0.33303769188493726</v>
      </c>
      <c r="O122" s="156">
        <f>RES_hhdet_fec!O$20</f>
        <v>0.22798353596604271</v>
      </c>
      <c r="P122" s="156">
        <f>RES_hhdet_fec!P$20</f>
        <v>0.18230468434334005</v>
      </c>
      <c r="Q122" s="156">
        <f>RES_hhdet_fec!Q$20</f>
        <v>0.17840867288638765</v>
      </c>
    </row>
    <row r="123" spans="1:17" ht="12" customHeight="1" x14ac:dyDescent="0.25">
      <c r="A123" s="23" t="s">
        <v>57</v>
      </c>
      <c r="B123" s="156">
        <f>RES_hhdet_fec!B$21</f>
        <v>0.77237088110642738</v>
      </c>
      <c r="C123" s="156">
        <f>RES_hhdet_fec!C$21</f>
        <v>0.52799279590024983</v>
      </c>
      <c r="D123" s="156">
        <f>RES_hhdet_fec!D$21</f>
        <v>0.40543021321531064</v>
      </c>
      <c r="E123" s="156">
        <f>RES_hhdet_fec!E$21</f>
        <v>0.17829951088834928</v>
      </c>
      <c r="F123" s="156">
        <f>RES_hhdet_fec!F$21</f>
        <v>0.20025637397845941</v>
      </c>
      <c r="G123" s="156">
        <f>RES_hhdet_fec!G$21</f>
        <v>0.3116117063010807</v>
      </c>
      <c r="H123" s="156">
        <f>RES_hhdet_fec!H$21</f>
        <v>0.23191300856024463</v>
      </c>
      <c r="I123" s="156">
        <f>RES_hhdet_fec!I$21</f>
        <v>0.41348223435760884</v>
      </c>
      <c r="J123" s="156">
        <f>RES_hhdet_fec!J$21</f>
        <v>0.34801109184213674</v>
      </c>
      <c r="K123" s="156">
        <f>RES_hhdet_fec!K$21</f>
        <v>0.12460562526715287</v>
      </c>
      <c r="L123" s="156">
        <f>RES_hhdet_fec!L$21</f>
        <v>0.16929796356400581</v>
      </c>
      <c r="M123" s="156">
        <f>RES_hhdet_fec!M$21</f>
        <v>0.12248536312583645</v>
      </c>
      <c r="N123" s="156">
        <f>RES_hhdet_fec!N$21</f>
        <v>6.636239718109635E-2</v>
      </c>
      <c r="O123" s="156">
        <f>RES_hhdet_fec!O$21</f>
        <v>4.6976655031102037E-2</v>
      </c>
      <c r="P123" s="156">
        <f>RES_hhdet_fec!P$21</f>
        <v>5.1398246737391386E-2</v>
      </c>
      <c r="Q123" s="156">
        <f>RES_hhdet_fec!Q$21</f>
        <v>7.1651545591993507E-2</v>
      </c>
    </row>
    <row r="124" spans="1:17" ht="12" customHeight="1" x14ac:dyDescent="0.25">
      <c r="A124" s="29" t="s">
        <v>140</v>
      </c>
      <c r="B124" s="57">
        <f>RES_hhdet_fec!B$22</f>
        <v>7.3606040831201964</v>
      </c>
      <c r="C124" s="57">
        <f>RES_hhdet_fec!C$22</f>
        <v>6.8024693058015471</v>
      </c>
      <c r="D124" s="57">
        <f>RES_hhdet_fec!D$22</f>
        <v>6.0104715804903366</v>
      </c>
      <c r="E124" s="57">
        <f>RES_hhdet_fec!E$22</f>
        <v>4.8268950065636123</v>
      </c>
      <c r="F124" s="57">
        <f>RES_hhdet_fec!F$22</f>
        <v>4.6092657426731662</v>
      </c>
      <c r="G124" s="57">
        <f>RES_hhdet_fec!G$22</f>
        <v>3.5476110107000611</v>
      </c>
      <c r="H124" s="57">
        <f>RES_hhdet_fec!H$22</f>
        <v>3.1870781847208258</v>
      </c>
      <c r="I124" s="57">
        <f>RES_hhdet_fec!I$22</f>
        <v>2.9177796315296156</v>
      </c>
      <c r="J124" s="57">
        <f>RES_hhdet_fec!J$22</f>
        <v>2.5495742480405976</v>
      </c>
      <c r="K124" s="57">
        <f>RES_hhdet_fec!K$22</f>
        <v>2.11196808513581</v>
      </c>
      <c r="L124" s="57">
        <f>RES_hhdet_fec!L$22</f>
        <v>1.9925938114055599</v>
      </c>
      <c r="M124" s="57">
        <f>RES_hhdet_fec!M$22</f>
        <v>1.5465414499008645</v>
      </c>
      <c r="N124" s="57">
        <f>RES_hhdet_fec!N$22</f>
        <v>1.6257793706188295</v>
      </c>
      <c r="O124" s="57">
        <f>RES_hhdet_fec!O$22</f>
        <v>0.97823908626417755</v>
      </c>
      <c r="P124" s="57">
        <f>RES_hhdet_fec!P$22</f>
        <v>1.0708549052683003</v>
      </c>
      <c r="Q124" s="57">
        <f>RES_hhdet_fec!Q$22</f>
        <v>1.0432596908568601</v>
      </c>
    </row>
    <row r="126" spans="1:17" ht="12" customHeight="1" x14ac:dyDescent="0.25">
      <c r="A126" s="152" t="s">
        <v>119</v>
      </c>
      <c r="B126" s="168">
        <f>SUM(B127,B130,B132,B142)</f>
        <v>131.7308516121642</v>
      </c>
      <c r="C126" s="168">
        <f t="shared" ref="C126:Q126" si="15">SUM(C127,C130,C132,C142)</f>
        <v>123.84645064956332</v>
      </c>
      <c r="D126" s="168">
        <f t="shared" si="15"/>
        <v>100.13397199517881</v>
      </c>
      <c r="E126" s="168">
        <f t="shared" si="15"/>
        <v>82.46758454897919</v>
      </c>
      <c r="F126" s="168">
        <f t="shared" si="15"/>
        <v>79.733842667974457</v>
      </c>
      <c r="G126" s="168">
        <f t="shared" si="15"/>
        <v>56.529788473350422</v>
      </c>
      <c r="H126" s="168">
        <f t="shared" si="15"/>
        <v>53.233757476869314</v>
      </c>
      <c r="I126" s="168">
        <f t="shared" si="15"/>
        <v>44.797178487638384</v>
      </c>
      <c r="J126" s="168">
        <f t="shared" si="15"/>
        <v>44.481905017130323</v>
      </c>
      <c r="K126" s="168">
        <f t="shared" si="15"/>
        <v>33.544260249338336</v>
      </c>
      <c r="L126" s="168">
        <f t="shared" si="15"/>
        <v>36.397899608014079</v>
      </c>
      <c r="M126" s="168">
        <f t="shared" si="15"/>
        <v>24.963238949748288</v>
      </c>
      <c r="N126" s="168">
        <f t="shared" si="15"/>
        <v>25.841586423704854</v>
      </c>
      <c r="O126" s="168">
        <f t="shared" si="15"/>
        <v>17.94192402526981</v>
      </c>
      <c r="P126" s="168">
        <f t="shared" si="15"/>
        <v>15.357392738928333</v>
      </c>
      <c r="Q126" s="168">
        <f t="shared" si="15"/>
        <v>16.597003896177991</v>
      </c>
    </row>
    <row r="127" spans="1:17" ht="12" customHeight="1" x14ac:dyDescent="0.25">
      <c r="A127" s="158" t="s">
        <v>65</v>
      </c>
      <c r="B127" s="157">
        <f>SUM(B128:B129)</f>
        <v>105.71282764080109</v>
      </c>
      <c r="C127" s="157">
        <f t="shared" ref="C127:Q127" si="16">SUM(C128:C129)</f>
        <v>100.19459363055987</v>
      </c>
      <c r="D127" s="157">
        <f t="shared" si="16"/>
        <v>79.67482139074761</v>
      </c>
      <c r="E127" s="157">
        <f t="shared" si="16"/>
        <v>66.45487275214424</v>
      </c>
      <c r="F127" s="157">
        <f t="shared" si="16"/>
        <v>64.001776568954782</v>
      </c>
      <c r="G127" s="157">
        <f t="shared" si="16"/>
        <v>44.121486854230433</v>
      </c>
      <c r="H127" s="157">
        <f t="shared" si="16"/>
        <v>41.795373752316188</v>
      </c>
      <c r="I127" s="157">
        <f t="shared" si="16"/>
        <v>33.938176147312085</v>
      </c>
      <c r="J127" s="157">
        <f t="shared" si="16"/>
        <v>34.685178771844818</v>
      </c>
      <c r="K127" s="157">
        <f t="shared" si="16"/>
        <v>26.028069848422344</v>
      </c>
      <c r="L127" s="157">
        <f t="shared" si="16"/>
        <v>29.155986245820088</v>
      </c>
      <c r="M127" s="157">
        <f t="shared" si="16"/>
        <v>19.467694846487998</v>
      </c>
      <c r="N127" s="157">
        <f t="shared" si="16"/>
        <v>20.300451882730243</v>
      </c>
      <c r="O127" s="157">
        <f t="shared" si="16"/>
        <v>14.47643437850329</v>
      </c>
      <c r="P127" s="157">
        <f t="shared" si="16"/>
        <v>11.743342314124959</v>
      </c>
      <c r="Q127" s="157">
        <f t="shared" si="16"/>
        <v>12.99005039047711</v>
      </c>
    </row>
    <row r="128" spans="1:17" ht="12" customHeight="1" x14ac:dyDescent="0.25">
      <c r="A128" s="23" t="s">
        <v>58</v>
      </c>
      <c r="B128" s="156">
        <f>RES_hhdet_tes!B$5</f>
        <v>104.86892464397167</v>
      </c>
      <c r="C128" s="156">
        <f>RES_hhdet_tes!C$5</f>
        <v>99.165237811734656</v>
      </c>
      <c r="D128" s="156">
        <f>RES_hhdet_tes!D$5</f>
        <v>78.750791490285465</v>
      </c>
      <c r="E128" s="156">
        <f>RES_hhdet_tes!E$5</f>
        <v>65.683979021892696</v>
      </c>
      <c r="F128" s="156">
        <f>RES_hhdet_tes!F$5</f>
        <v>63.395379147073854</v>
      </c>
      <c r="G128" s="156">
        <f>RES_hhdet_tes!G$5</f>
        <v>43.714023902523827</v>
      </c>
      <c r="H128" s="156">
        <f>RES_hhdet_tes!H$5</f>
        <v>41.489589540659786</v>
      </c>
      <c r="I128" s="156">
        <f>RES_hhdet_tes!I$5</f>
        <v>33.469559868789212</v>
      </c>
      <c r="J128" s="156">
        <f>RES_hhdet_tes!J$5</f>
        <v>34.355891112745773</v>
      </c>
      <c r="K128" s="156">
        <f>RES_hhdet_tes!K$5</f>
        <v>25.748158369678407</v>
      </c>
      <c r="L128" s="156">
        <f>RES_hhdet_tes!L$5</f>
        <v>28.87805717662847</v>
      </c>
      <c r="M128" s="156">
        <f>RES_hhdet_tes!M$5</f>
        <v>19.251112639583866</v>
      </c>
      <c r="N128" s="156">
        <f>RES_hhdet_tes!N$5</f>
        <v>20.051414982505165</v>
      </c>
      <c r="O128" s="156">
        <f>RES_hhdet_tes!O$5</f>
        <v>14.39155066889267</v>
      </c>
      <c r="P128" s="156">
        <f>RES_hhdet_tes!P$5</f>
        <v>11.558174841241751</v>
      </c>
      <c r="Q128" s="156">
        <f>RES_hhdet_tes!Q$5</f>
        <v>12.844816263885122</v>
      </c>
    </row>
    <row r="129" spans="1:17" ht="12" customHeight="1" x14ac:dyDescent="0.25">
      <c r="A129" s="23" t="s">
        <v>60</v>
      </c>
      <c r="B129" s="156">
        <f>RES_hhdet_tes!B$6</f>
        <v>0.8439029968294347</v>
      </c>
      <c r="C129" s="156">
        <f>RES_hhdet_tes!C$6</f>
        <v>1.0293558188252068</v>
      </c>
      <c r="D129" s="156">
        <f>RES_hhdet_tes!D$6</f>
        <v>0.92402990046214151</v>
      </c>
      <c r="E129" s="156">
        <f>RES_hhdet_tes!E$6</f>
        <v>0.77089373025155072</v>
      </c>
      <c r="F129" s="156">
        <f>RES_hhdet_tes!F$6</f>
        <v>0.60639742188092594</v>
      </c>
      <c r="G129" s="156">
        <f>RES_hhdet_tes!G$6</f>
        <v>0.40746295170660912</v>
      </c>
      <c r="H129" s="156">
        <f>RES_hhdet_tes!H$6</f>
        <v>0.30578421165639852</v>
      </c>
      <c r="I129" s="156">
        <f>RES_hhdet_tes!I$6</f>
        <v>0.4686162785228763</v>
      </c>
      <c r="J129" s="156">
        <f>RES_hhdet_tes!J$6</f>
        <v>0.32928765909904201</v>
      </c>
      <c r="K129" s="156">
        <f>RES_hhdet_tes!K$6</f>
        <v>0.27991147874393868</v>
      </c>
      <c r="L129" s="156">
        <f>RES_hhdet_tes!L$6</f>
        <v>0.27792906919161975</v>
      </c>
      <c r="M129" s="156">
        <f>RES_hhdet_tes!M$6</f>
        <v>0.21658220690413105</v>
      </c>
      <c r="N129" s="156">
        <f>RES_hhdet_tes!N$6</f>
        <v>0.2490369002250776</v>
      </c>
      <c r="O129" s="156">
        <f>RES_hhdet_tes!O$6</f>
        <v>8.4883709610620944E-2</v>
      </c>
      <c r="P129" s="156">
        <f>RES_hhdet_tes!P$6</f>
        <v>0.18516747288320765</v>
      </c>
      <c r="Q129" s="156">
        <f>RES_hhdet_tes!Q$6</f>
        <v>0.14523412659198942</v>
      </c>
    </row>
    <row r="130" spans="1:17" ht="12" customHeight="1" x14ac:dyDescent="0.25">
      <c r="A130" s="158" t="s">
        <v>112</v>
      </c>
      <c r="B130" s="157">
        <f>B131</f>
        <v>7.9588561377724715E-2</v>
      </c>
      <c r="C130" s="157">
        <f t="shared" ref="C130:Q130" si="17">C131</f>
        <v>8.7106681898442381E-2</v>
      </c>
      <c r="D130" s="157">
        <f t="shared" si="17"/>
        <v>7.9323058175104572E-2</v>
      </c>
      <c r="E130" s="157">
        <f t="shared" si="17"/>
        <v>6.2427392434916358E-2</v>
      </c>
      <c r="F130" s="157">
        <f t="shared" si="17"/>
        <v>6.6870850490956951E-2</v>
      </c>
      <c r="G130" s="157">
        <f t="shared" si="17"/>
        <v>5.8872705984137595E-2</v>
      </c>
      <c r="H130" s="157">
        <f t="shared" si="17"/>
        <v>5.9782277555796445E-2</v>
      </c>
      <c r="I130" s="157">
        <f t="shared" si="17"/>
        <v>6.3101645365043396E-2</v>
      </c>
      <c r="J130" s="157">
        <f t="shared" si="17"/>
        <v>6.5187128130893307E-2</v>
      </c>
      <c r="K130" s="157">
        <f t="shared" si="17"/>
        <v>5.4462551456405224E-2</v>
      </c>
      <c r="L130" s="157">
        <f t="shared" si="17"/>
        <v>5.6620031305715156E-2</v>
      </c>
      <c r="M130" s="157">
        <f t="shared" si="17"/>
        <v>4.6666693898018606E-2</v>
      </c>
      <c r="N130" s="157">
        <f t="shared" si="17"/>
        <v>4.288726061193919E-2</v>
      </c>
      <c r="O130" s="157">
        <f t="shared" si="17"/>
        <v>2.74715555959682E-2</v>
      </c>
      <c r="P130" s="157">
        <f t="shared" si="17"/>
        <v>2.3562242212776793E-2</v>
      </c>
      <c r="Q130" s="157">
        <f t="shared" si="17"/>
        <v>2.3219039310237319E-2</v>
      </c>
    </row>
    <row r="131" spans="1:17" ht="12" customHeight="1" x14ac:dyDescent="0.25">
      <c r="A131" s="23" t="s">
        <v>60</v>
      </c>
      <c r="B131" s="156">
        <f>RES_hhdet_tes!B$8</f>
        <v>7.9588561377724715E-2</v>
      </c>
      <c r="C131" s="156">
        <f>RES_hhdet_tes!C$8</f>
        <v>8.7106681898442381E-2</v>
      </c>
      <c r="D131" s="156">
        <f>RES_hhdet_tes!D$8</f>
        <v>7.9323058175104572E-2</v>
      </c>
      <c r="E131" s="156">
        <f>RES_hhdet_tes!E$8</f>
        <v>6.2427392434916358E-2</v>
      </c>
      <c r="F131" s="156">
        <f>RES_hhdet_tes!F$8</f>
        <v>6.6870850490956951E-2</v>
      </c>
      <c r="G131" s="156">
        <f>RES_hhdet_tes!G$8</f>
        <v>5.8872705984137595E-2</v>
      </c>
      <c r="H131" s="156">
        <f>RES_hhdet_tes!H$8</f>
        <v>5.9782277555796445E-2</v>
      </c>
      <c r="I131" s="156">
        <f>RES_hhdet_tes!I$8</f>
        <v>6.3101645365043396E-2</v>
      </c>
      <c r="J131" s="156">
        <f>RES_hhdet_tes!J$8</f>
        <v>6.5187128130893307E-2</v>
      </c>
      <c r="K131" s="156">
        <f>RES_hhdet_tes!K$8</f>
        <v>5.4462551456405224E-2</v>
      </c>
      <c r="L131" s="156">
        <f>RES_hhdet_tes!L$8</f>
        <v>5.6620031305715156E-2</v>
      </c>
      <c r="M131" s="156">
        <f>RES_hhdet_tes!M$8</f>
        <v>4.6666693898018606E-2</v>
      </c>
      <c r="N131" s="156">
        <f>RES_hhdet_tes!N$8</f>
        <v>4.288726061193919E-2</v>
      </c>
      <c r="O131" s="156">
        <f>RES_hhdet_tes!O$8</f>
        <v>2.74715555959682E-2</v>
      </c>
      <c r="P131" s="156">
        <f>RES_hhdet_tes!P$8</f>
        <v>2.3562242212776793E-2</v>
      </c>
      <c r="Q131" s="156">
        <f>RES_hhdet_tes!Q$8</f>
        <v>2.3219039310237319E-2</v>
      </c>
    </row>
    <row r="132" spans="1:17" ht="12" customHeight="1" x14ac:dyDescent="0.25">
      <c r="A132" s="158" t="s">
        <v>63</v>
      </c>
      <c r="B132" s="157">
        <f>SUM(B133:B135,B138:B139)</f>
        <v>19.05996114804141</v>
      </c>
      <c r="C132" s="157">
        <f t="shared" ref="C132:Q132" si="18">SUM(C133:C135,C138:C139)</f>
        <v>17.290693972928786</v>
      </c>
      <c r="D132" s="157">
        <f t="shared" si="18"/>
        <v>14.878166185828412</v>
      </c>
      <c r="E132" s="157">
        <f t="shared" si="18"/>
        <v>11.575662906922968</v>
      </c>
      <c r="F132" s="157">
        <f t="shared" si="18"/>
        <v>11.406295770994525</v>
      </c>
      <c r="G132" s="157">
        <f t="shared" si="18"/>
        <v>9.0088661313331837</v>
      </c>
      <c r="H132" s="157">
        <f t="shared" si="18"/>
        <v>8.3352196407447074</v>
      </c>
      <c r="I132" s="157">
        <f t="shared" si="18"/>
        <v>7.9059163444551581</v>
      </c>
      <c r="J132" s="157">
        <f t="shared" si="18"/>
        <v>7.1421469052438873</v>
      </c>
      <c r="K132" s="157">
        <f t="shared" si="18"/>
        <v>5.4304875274608282</v>
      </c>
      <c r="L132" s="157">
        <f t="shared" si="18"/>
        <v>5.2364902404964333</v>
      </c>
      <c r="M132" s="157">
        <f t="shared" si="18"/>
        <v>3.9639581178435366</v>
      </c>
      <c r="N132" s="157">
        <f t="shared" si="18"/>
        <v>3.9727996737499232</v>
      </c>
      <c r="O132" s="157">
        <f t="shared" si="18"/>
        <v>2.5055456045910445</v>
      </c>
      <c r="P132" s="157">
        <f t="shared" si="18"/>
        <v>2.5929089597215773</v>
      </c>
      <c r="Q132" s="157">
        <f t="shared" si="18"/>
        <v>2.5980364065749306</v>
      </c>
    </row>
    <row r="133" spans="1:17" ht="12" customHeight="1" x14ac:dyDescent="0.25">
      <c r="A133" s="167" t="s">
        <v>171</v>
      </c>
      <c r="B133" s="132">
        <f>RES_hhdet_tes!B$10</f>
        <v>4.7948239728346174</v>
      </c>
      <c r="C133" s="132">
        <f>RES_hhdet_tes!C$10</f>
        <v>4.3266300869061842</v>
      </c>
      <c r="D133" s="132">
        <f>RES_hhdet_tes!D$10</f>
        <v>3.7110823244550293</v>
      </c>
      <c r="E133" s="132">
        <f>RES_hhdet_tes!E$10</f>
        <v>3.1142566609174458</v>
      </c>
      <c r="F133" s="132">
        <f>RES_hhdet_tes!F$10</f>
        <v>3.2264586599856933</v>
      </c>
      <c r="G133" s="132">
        <f>RES_hhdet_tes!G$10</f>
        <v>2.3847730759674914</v>
      </c>
      <c r="H133" s="132">
        <f>RES_hhdet_tes!H$10</f>
        <v>2.4301342424678847</v>
      </c>
      <c r="I133" s="132">
        <f>RES_hhdet_tes!I$10</f>
        <v>2.0525191898879167</v>
      </c>
      <c r="J133" s="132">
        <f>RES_hhdet_tes!J$10</f>
        <v>2.1041245064476266</v>
      </c>
      <c r="K133" s="132">
        <f>RES_hhdet_tes!K$10</f>
        <v>1.6695176850794249</v>
      </c>
      <c r="L133" s="132">
        <f>RES_hhdet_tes!L$10</f>
        <v>1.6535014108025854</v>
      </c>
      <c r="M133" s="132">
        <f>RES_hhdet_tes!M$10</f>
        <v>1.2613556811895239</v>
      </c>
      <c r="N133" s="132">
        <f>RES_hhdet_tes!N$10</f>
        <v>1.3336319321116759</v>
      </c>
      <c r="O133" s="132">
        <f>RES_hhdet_tes!O$10</f>
        <v>0.90543944649963914</v>
      </c>
      <c r="P133" s="132">
        <f>RES_hhdet_tes!P$10</f>
        <v>0.91153342365381929</v>
      </c>
      <c r="Q133" s="132">
        <f>RES_hhdet_tes!Q$10</f>
        <v>0.93888597513548033</v>
      </c>
    </row>
    <row r="134" spans="1:17" ht="12" customHeight="1" x14ac:dyDescent="0.25">
      <c r="A134" s="167" t="s">
        <v>144</v>
      </c>
      <c r="B134" s="132">
        <f>RES_hhdet_tes!B$11</f>
        <v>2.0031094120005513</v>
      </c>
      <c r="C134" s="132">
        <f>RES_hhdet_tes!C$11</f>
        <v>1.7049730613045693</v>
      </c>
      <c r="D134" s="132">
        <f>RES_hhdet_tes!D$11</f>
        <v>1.4246877843283468</v>
      </c>
      <c r="E134" s="132">
        <f>RES_hhdet_tes!E$11</f>
        <v>1.0659974917042421</v>
      </c>
      <c r="F134" s="132">
        <f>RES_hhdet_tes!F$11</f>
        <v>1.0129324042838153</v>
      </c>
      <c r="G134" s="132">
        <f>RES_hhdet_tes!G$11</f>
        <v>0.68773080039060241</v>
      </c>
      <c r="H134" s="132">
        <f>RES_hhdet_tes!H$11</f>
        <v>0.57497844239369567</v>
      </c>
      <c r="I134" s="132">
        <f>RES_hhdet_tes!I$11</f>
        <v>0.51718381362156185</v>
      </c>
      <c r="J134" s="132">
        <f>RES_hhdet_tes!J$11</f>
        <v>0.46771562691092894</v>
      </c>
      <c r="K134" s="132">
        <f>RES_hhdet_tes!K$11</f>
        <v>0.27937698595079491</v>
      </c>
      <c r="L134" s="132">
        <f>RES_hhdet_tes!L$11</f>
        <v>0.20607686469110051</v>
      </c>
      <c r="M134" s="132">
        <f>RES_hhdet_tes!M$11</f>
        <v>0.14775373320151342</v>
      </c>
      <c r="N134" s="132">
        <f>RES_hhdet_tes!N$11</f>
        <v>0.13349671678011643</v>
      </c>
      <c r="O134" s="132">
        <f>RES_hhdet_tes!O$11</f>
        <v>7.56531523070854E-2</v>
      </c>
      <c r="P134" s="132">
        <f>RES_hhdet_tes!P$11</f>
        <v>7.5660429971711449E-2</v>
      </c>
      <c r="Q134" s="132">
        <f>RES_hhdet_tes!Q$11</f>
        <v>7.2850584494841886E-2</v>
      </c>
    </row>
    <row r="135" spans="1:17" ht="12" customHeight="1" x14ac:dyDescent="0.25">
      <c r="A135" s="167" t="s">
        <v>143</v>
      </c>
      <c r="B135" s="132">
        <f>SUM(B136:B137)</f>
        <v>0.57271064293421214</v>
      </c>
      <c r="C135" s="132">
        <f t="shared" ref="C135:Q135" si="19">SUM(C136:C137)</f>
        <v>0.52987966497822225</v>
      </c>
      <c r="D135" s="132">
        <f t="shared" si="19"/>
        <v>0.46305684359683019</v>
      </c>
      <c r="E135" s="132">
        <f t="shared" si="19"/>
        <v>0.38461893743246334</v>
      </c>
      <c r="F135" s="132">
        <f t="shared" si="19"/>
        <v>0.39935342623663761</v>
      </c>
      <c r="G135" s="132">
        <f t="shared" si="19"/>
        <v>0.41654198158735217</v>
      </c>
      <c r="H135" s="132">
        <f t="shared" si="19"/>
        <v>0.42799359883219767</v>
      </c>
      <c r="I135" s="132">
        <f t="shared" si="19"/>
        <v>0.39835139130156161</v>
      </c>
      <c r="J135" s="132">
        <f t="shared" si="19"/>
        <v>0.3623321659892218</v>
      </c>
      <c r="K135" s="132">
        <f t="shared" si="19"/>
        <v>0.33696532087475151</v>
      </c>
      <c r="L135" s="132">
        <f t="shared" si="19"/>
        <v>0.38220672433231279</v>
      </c>
      <c r="M135" s="132">
        <f t="shared" si="19"/>
        <v>0.28183873223906958</v>
      </c>
      <c r="N135" s="132">
        <f t="shared" si="19"/>
        <v>0.27843412173832749</v>
      </c>
      <c r="O135" s="132">
        <f t="shared" si="19"/>
        <v>0.18064354289243245</v>
      </c>
      <c r="P135" s="132">
        <f t="shared" si="19"/>
        <v>0.17428952724240143</v>
      </c>
      <c r="Q135" s="132">
        <f t="shared" si="19"/>
        <v>0.17478612531574089</v>
      </c>
    </row>
    <row r="136" spans="1:17" ht="12" customHeight="1" x14ac:dyDescent="0.25">
      <c r="A136" s="166" t="s">
        <v>57</v>
      </c>
      <c r="B136" s="165">
        <f>RES_hhdet_tes!B$13</f>
        <v>0.37226229189230764</v>
      </c>
      <c r="C136" s="165">
        <f>RES_hhdet_tes!C$13</f>
        <v>0.34335902611220676</v>
      </c>
      <c r="D136" s="165">
        <f>RES_hhdet_tes!D$13</f>
        <v>0.29907392704360225</v>
      </c>
      <c r="E136" s="165">
        <f>RES_hhdet_tes!E$13</f>
        <v>0.24760259793279996</v>
      </c>
      <c r="F136" s="165">
        <f>RES_hhdet_tes!F$13</f>
        <v>0.25779325764549688</v>
      </c>
      <c r="G136" s="165">
        <f>RES_hhdet_tes!G$13</f>
        <v>0.26840673415078192</v>
      </c>
      <c r="H136" s="165">
        <f>RES_hhdet_tes!H$13</f>
        <v>0.2768056252929626</v>
      </c>
      <c r="I136" s="165">
        <f>RES_hhdet_tes!I$13</f>
        <v>0.25915216125106288</v>
      </c>
      <c r="J136" s="165">
        <f>RES_hhdet_tes!J$13</f>
        <v>0.23759441038557919</v>
      </c>
      <c r="K136" s="165">
        <f>RES_hhdet_tes!K$13</f>
        <v>0.22061751141523239</v>
      </c>
      <c r="L136" s="165">
        <f>RES_hhdet_tes!L$13</f>
        <v>0.24787572389410076</v>
      </c>
      <c r="M136" s="165">
        <f>RES_hhdet_tes!M$13</f>
        <v>0.18565144543006906</v>
      </c>
      <c r="N136" s="165">
        <f>RES_hhdet_tes!N$13</f>
        <v>0.18162802225677355</v>
      </c>
      <c r="O136" s="165">
        <f>RES_hhdet_tes!O$13</f>
        <v>0.11638823082120267</v>
      </c>
      <c r="P136" s="165">
        <f>RES_hhdet_tes!P$13</f>
        <v>0.11425450496260917</v>
      </c>
      <c r="Q136" s="165">
        <f>RES_hhdet_tes!Q$13</f>
        <v>0.11339092957505115</v>
      </c>
    </row>
    <row r="137" spans="1:17" ht="12" customHeight="1" x14ac:dyDescent="0.25">
      <c r="A137" s="147" t="s">
        <v>59</v>
      </c>
      <c r="B137" s="164">
        <f>RES_hhdet_tes!B$14</f>
        <v>0.20044835104190445</v>
      </c>
      <c r="C137" s="164">
        <f>RES_hhdet_tes!C$14</f>
        <v>0.18652063886601544</v>
      </c>
      <c r="D137" s="164">
        <f>RES_hhdet_tes!D$14</f>
        <v>0.16398291655322797</v>
      </c>
      <c r="E137" s="164">
        <f>RES_hhdet_tes!E$14</f>
        <v>0.13701633949966341</v>
      </c>
      <c r="F137" s="164">
        <f>RES_hhdet_tes!F$14</f>
        <v>0.14156016859114071</v>
      </c>
      <c r="G137" s="164">
        <f>RES_hhdet_tes!G$14</f>
        <v>0.14813524743657025</v>
      </c>
      <c r="H137" s="164">
        <f>RES_hhdet_tes!H$14</f>
        <v>0.1511879735392351</v>
      </c>
      <c r="I137" s="164">
        <f>RES_hhdet_tes!I$14</f>
        <v>0.1391992300504987</v>
      </c>
      <c r="J137" s="164">
        <f>RES_hhdet_tes!J$14</f>
        <v>0.12473775560364264</v>
      </c>
      <c r="K137" s="164">
        <f>RES_hhdet_tes!K$14</f>
        <v>0.11634780945951909</v>
      </c>
      <c r="L137" s="164">
        <f>RES_hhdet_tes!L$14</f>
        <v>0.13433100043821203</v>
      </c>
      <c r="M137" s="164">
        <f>RES_hhdet_tes!M$14</f>
        <v>9.6187286809000516E-2</v>
      </c>
      <c r="N137" s="164">
        <f>RES_hhdet_tes!N$14</f>
        <v>9.6806099481553956E-2</v>
      </c>
      <c r="O137" s="164">
        <f>RES_hhdet_tes!O$14</f>
        <v>6.4255312071229781E-2</v>
      </c>
      <c r="P137" s="164">
        <f>RES_hhdet_tes!P$14</f>
        <v>6.0035022279792273E-2</v>
      </c>
      <c r="Q137" s="164">
        <f>RES_hhdet_tes!Q$14</f>
        <v>6.1395195740689745E-2</v>
      </c>
    </row>
    <row r="138" spans="1:17" ht="12" customHeight="1" x14ac:dyDescent="0.25">
      <c r="A138" s="163" t="s">
        <v>142</v>
      </c>
      <c r="B138" s="162">
        <f>RES_hhdet_tes!B$15</f>
        <v>9.1308374027396511</v>
      </c>
      <c r="C138" s="162">
        <f>RES_hhdet_tes!C$15</f>
        <v>8.2526113946169026</v>
      </c>
      <c r="D138" s="162">
        <f>RES_hhdet_tes!D$15</f>
        <v>7.0622535932989328</v>
      </c>
      <c r="E138" s="162">
        <f>RES_hhdet_tes!E$15</f>
        <v>5.1998669937447799</v>
      </c>
      <c r="F138" s="162">
        <f>RES_hhdet_tes!F$15</f>
        <v>4.8879284867478052</v>
      </c>
      <c r="G138" s="162">
        <f>RES_hhdet_tes!G$15</f>
        <v>3.4726736441613473</v>
      </c>
      <c r="H138" s="162">
        <f>RES_hhdet_tes!H$15</f>
        <v>2.8317846930439043</v>
      </c>
      <c r="I138" s="162">
        <f>RES_hhdet_tes!I$15</f>
        <v>2.8406771410348597</v>
      </c>
      <c r="J138" s="162">
        <f>RES_hhdet_tes!J$15</f>
        <v>2.3934663260478537</v>
      </c>
      <c r="K138" s="162">
        <f>RES_hhdet_tes!K$15</f>
        <v>1.4522596354184603</v>
      </c>
      <c r="L138" s="162">
        <f>RES_hhdet_tes!L$15</f>
        <v>1.0666596033651876</v>
      </c>
      <c r="M138" s="162">
        <f>RES_hhdet_tes!M$15</f>
        <v>0.80320785135383321</v>
      </c>
      <c r="N138" s="162">
        <f>RES_hhdet_tes!N$15</f>
        <v>0.74306991717404591</v>
      </c>
      <c r="O138" s="162">
        <f>RES_hhdet_tes!O$15</f>
        <v>0.40802632450801418</v>
      </c>
      <c r="P138" s="162">
        <f>RES_hhdet_tes!P$15</f>
        <v>0.45263806970674886</v>
      </c>
      <c r="Q138" s="162">
        <f>RES_hhdet_tes!Q$15</f>
        <v>0.43180562385213261</v>
      </c>
    </row>
    <row r="139" spans="1:17" ht="12" customHeight="1" x14ac:dyDescent="0.25">
      <c r="A139" s="161" t="s">
        <v>141</v>
      </c>
      <c r="B139" s="160">
        <f>SUM(B140:B141)</f>
        <v>2.5584797175323786</v>
      </c>
      <c r="C139" s="160">
        <f t="shared" ref="C139:Q139" si="20">SUM(C140:C141)</f>
        <v>2.4765997651229057</v>
      </c>
      <c r="D139" s="160">
        <f t="shared" si="20"/>
        <v>2.2170856401492731</v>
      </c>
      <c r="E139" s="160">
        <f t="shared" si="20"/>
        <v>1.8109228231240375</v>
      </c>
      <c r="F139" s="160">
        <f t="shared" si="20"/>
        <v>1.879622793740573</v>
      </c>
      <c r="G139" s="160">
        <f t="shared" si="20"/>
        <v>2.0471466292263898</v>
      </c>
      <c r="H139" s="160">
        <f t="shared" si="20"/>
        <v>2.0703286640070258</v>
      </c>
      <c r="I139" s="160">
        <f t="shared" si="20"/>
        <v>2.0971848086092582</v>
      </c>
      <c r="J139" s="160">
        <f t="shared" si="20"/>
        <v>1.814508279848257</v>
      </c>
      <c r="K139" s="160">
        <f t="shared" si="20"/>
        <v>1.6923679001373961</v>
      </c>
      <c r="L139" s="160">
        <f t="shared" si="20"/>
        <v>1.9280456373052475</v>
      </c>
      <c r="M139" s="160">
        <f t="shared" si="20"/>
        <v>1.4698021198595965</v>
      </c>
      <c r="N139" s="160">
        <f t="shared" si="20"/>
        <v>1.4841669859457576</v>
      </c>
      <c r="O139" s="160">
        <f t="shared" si="20"/>
        <v>0.93578313838387328</v>
      </c>
      <c r="P139" s="160">
        <f t="shared" si="20"/>
        <v>0.97878750914689649</v>
      </c>
      <c r="Q139" s="160">
        <f t="shared" si="20"/>
        <v>0.97970809777673473</v>
      </c>
    </row>
    <row r="140" spans="1:17" ht="12" customHeight="1" x14ac:dyDescent="0.25">
      <c r="A140" s="148" t="s">
        <v>60</v>
      </c>
      <c r="B140" s="156">
        <f>RES_hhdet_tes!B$17</f>
        <v>1.6966992339253877</v>
      </c>
      <c r="C140" s="156">
        <f>RES_hhdet_tes!C$17</f>
        <v>1.6621500650089918</v>
      </c>
      <c r="D140" s="156">
        <f>RES_hhdet_tes!D$17</f>
        <v>1.4822825898674037</v>
      </c>
      <c r="E140" s="156">
        <f>RES_hhdet_tes!E$17</f>
        <v>1.2079279528053988</v>
      </c>
      <c r="F140" s="156">
        <f>RES_hhdet_tes!F$17</f>
        <v>1.2435239175097597</v>
      </c>
      <c r="G140" s="156">
        <f>RES_hhdet_tes!G$17</f>
        <v>1.3581119852471208</v>
      </c>
      <c r="H140" s="156">
        <f>RES_hhdet_tes!H$17</f>
        <v>1.3672560146536197</v>
      </c>
      <c r="I140" s="156">
        <f>RES_hhdet_tes!I$17</f>
        <v>1.4281353558255272</v>
      </c>
      <c r="J140" s="156">
        <f>RES_hhdet_tes!J$17</f>
        <v>1.2175274648242111</v>
      </c>
      <c r="K140" s="156">
        <f>RES_hhdet_tes!K$17</f>
        <v>1.1465612909318479</v>
      </c>
      <c r="L140" s="156">
        <f>RES_hhdet_tes!L$17</f>
        <v>1.2850125922841233</v>
      </c>
      <c r="M140" s="156">
        <f>RES_hhdet_tes!M$17</f>
        <v>1.0099492127606675</v>
      </c>
      <c r="N140" s="156">
        <f>RES_hhdet_tes!N$17</f>
        <v>1.0118349564964448</v>
      </c>
      <c r="O140" s="156">
        <f>RES_hhdet_tes!O$17</f>
        <v>0.62966211205421796</v>
      </c>
      <c r="P140" s="156">
        <f>RES_hhdet_tes!P$17</f>
        <v>0.68479540668705008</v>
      </c>
      <c r="Q140" s="156">
        <f>RES_hhdet_tes!Q$17</f>
        <v>0.67318764814308496</v>
      </c>
    </row>
    <row r="141" spans="1:17" ht="12" customHeight="1" x14ac:dyDescent="0.25">
      <c r="A141" s="148" t="s">
        <v>59</v>
      </c>
      <c r="B141" s="156">
        <f>RES_hhdet_tes!B$18</f>
        <v>0.86178048360699067</v>
      </c>
      <c r="C141" s="156">
        <f>RES_hhdet_tes!C$18</f>
        <v>0.81444970011391371</v>
      </c>
      <c r="D141" s="156">
        <f>RES_hhdet_tes!D$18</f>
        <v>0.73480305028186932</v>
      </c>
      <c r="E141" s="156">
        <f>RES_hhdet_tes!E$18</f>
        <v>0.60299487031863863</v>
      </c>
      <c r="F141" s="156">
        <f>RES_hhdet_tes!F$18</f>
        <v>0.63609887623081329</v>
      </c>
      <c r="G141" s="156">
        <f>RES_hhdet_tes!G$18</f>
        <v>0.68903464397926906</v>
      </c>
      <c r="H141" s="156">
        <f>RES_hhdet_tes!H$18</f>
        <v>0.70307264935340619</v>
      </c>
      <c r="I141" s="156">
        <f>RES_hhdet_tes!I$18</f>
        <v>0.66904945278373118</v>
      </c>
      <c r="J141" s="156">
        <f>RES_hhdet_tes!J$18</f>
        <v>0.59698081502404599</v>
      </c>
      <c r="K141" s="156">
        <f>RES_hhdet_tes!K$18</f>
        <v>0.54580660920554824</v>
      </c>
      <c r="L141" s="156">
        <f>RES_hhdet_tes!L$18</f>
        <v>0.64303304502112413</v>
      </c>
      <c r="M141" s="156">
        <f>RES_hhdet_tes!M$18</f>
        <v>0.45985290709892906</v>
      </c>
      <c r="N141" s="156">
        <f>RES_hhdet_tes!N$18</f>
        <v>0.4723320294493128</v>
      </c>
      <c r="O141" s="156">
        <f>RES_hhdet_tes!O$18</f>
        <v>0.30612102632965527</v>
      </c>
      <c r="P141" s="156">
        <f>RES_hhdet_tes!P$18</f>
        <v>0.29399210245984636</v>
      </c>
      <c r="Q141" s="156">
        <f>RES_hhdet_tes!Q$18</f>
        <v>0.30652044963364972</v>
      </c>
    </row>
    <row r="142" spans="1:17" ht="12" customHeight="1" x14ac:dyDescent="0.25">
      <c r="A142" s="158" t="s">
        <v>62</v>
      </c>
      <c r="B142" s="157">
        <f>SUM(B143:B145)</f>
        <v>6.8784742619439658</v>
      </c>
      <c r="C142" s="157">
        <f t="shared" ref="C142:Q142" si="21">SUM(C143:C145)</f>
        <v>6.2740563641762197</v>
      </c>
      <c r="D142" s="157">
        <f t="shared" si="21"/>
        <v>5.501661360427696</v>
      </c>
      <c r="E142" s="157">
        <f t="shared" si="21"/>
        <v>4.3746214974770714</v>
      </c>
      <c r="F142" s="157">
        <f t="shared" si="21"/>
        <v>4.2588994775341957</v>
      </c>
      <c r="G142" s="157">
        <f t="shared" si="21"/>
        <v>3.3405627818026651</v>
      </c>
      <c r="H142" s="157">
        <f t="shared" si="21"/>
        <v>3.0433818062526239</v>
      </c>
      <c r="I142" s="157">
        <f t="shared" si="21"/>
        <v>2.8899843505060958</v>
      </c>
      <c r="J142" s="157">
        <f t="shared" si="21"/>
        <v>2.5893922119107278</v>
      </c>
      <c r="K142" s="157">
        <f t="shared" si="21"/>
        <v>2.0312403219987596</v>
      </c>
      <c r="L142" s="157">
        <f t="shared" si="21"/>
        <v>1.9488030903918441</v>
      </c>
      <c r="M142" s="157">
        <f t="shared" si="21"/>
        <v>1.484919291518737</v>
      </c>
      <c r="N142" s="157">
        <f t="shared" si="21"/>
        <v>1.5254476066127525</v>
      </c>
      <c r="O142" s="157">
        <f t="shared" si="21"/>
        <v>0.93247248657950466</v>
      </c>
      <c r="P142" s="157">
        <f t="shared" si="21"/>
        <v>0.99757922286902101</v>
      </c>
      <c r="Q142" s="157">
        <f t="shared" si="21"/>
        <v>0.98569805981571212</v>
      </c>
    </row>
    <row r="143" spans="1:17" ht="12" customHeight="1" x14ac:dyDescent="0.25">
      <c r="A143" s="23" t="s">
        <v>58</v>
      </c>
      <c r="B143" s="156">
        <f>RES_hhdet_tes!B$20</f>
        <v>0.67351247527118441</v>
      </c>
      <c r="C143" s="156">
        <f>RES_hhdet_tes!C$20</f>
        <v>0.61065350286590458</v>
      </c>
      <c r="D143" s="156">
        <f>RES_hhdet_tes!D$20</f>
        <v>0.52004880044200341</v>
      </c>
      <c r="E143" s="156">
        <f>RES_hhdet_tes!E$20</f>
        <v>0.43342513461328747</v>
      </c>
      <c r="F143" s="156">
        <f>RES_hhdet_tes!F$20</f>
        <v>0.44826740425459694</v>
      </c>
      <c r="G143" s="156">
        <f>RES_hhdet_tes!G$20</f>
        <v>0.32654677300986118</v>
      </c>
      <c r="H143" s="156">
        <f>RES_hhdet_tes!H$20</f>
        <v>0.32915709388415021</v>
      </c>
      <c r="I143" s="156">
        <f>RES_hhdet_tes!I$20</f>
        <v>0.28055561488175068</v>
      </c>
      <c r="J143" s="156">
        <f>RES_hhdet_tes!J$20</f>
        <v>0.28007469575524058</v>
      </c>
      <c r="K143" s="156">
        <f>RES_hhdet_tes!K$20</f>
        <v>0.19020346416442577</v>
      </c>
      <c r="L143" s="156">
        <f>RES_hhdet_tes!L$20</f>
        <v>0.18434845848458353</v>
      </c>
      <c r="M143" s="156">
        <f>RES_hhdet_tes!M$20</f>
        <v>0.11751171729229964</v>
      </c>
      <c r="N143" s="156">
        <f>RES_hhdet_tes!N$20</f>
        <v>0.11657982477168548</v>
      </c>
      <c r="O143" s="156">
        <f>RES_hhdet_tes!O$20</f>
        <v>7.9975984462750005E-2</v>
      </c>
      <c r="P143" s="156">
        <f>RES_hhdet_tes!P$20</f>
        <v>6.3998854223256435E-2</v>
      </c>
      <c r="Q143" s="156">
        <f>RES_hhdet_tes!Q$20</f>
        <v>6.2631142416048891E-2</v>
      </c>
    </row>
    <row r="144" spans="1:17" ht="12" customHeight="1" x14ac:dyDescent="0.25">
      <c r="A144" s="23" t="s">
        <v>57</v>
      </c>
      <c r="B144" s="156">
        <f>RES_hhdet_tes!B$21</f>
        <v>0.32083142756550964</v>
      </c>
      <c r="C144" s="156">
        <f>RES_hhdet_tes!C$21</f>
        <v>0.21932038946149784</v>
      </c>
      <c r="D144" s="156">
        <f>RES_hhdet_tes!D$21</f>
        <v>0.16840970739047534</v>
      </c>
      <c r="E144" s="156">
        <f>RES_hhdet_tes!E$21</f>
        <v>7.4062976753597867E-2</v>
      </c>
      <c r="F144" s="156">
        <f>RES_hhdet_tes!F$21</f>
        <v>8.5400807202097806E-2</v>
      </c>
      <c r="G144" s="156">
        <f>RES_hhdet_tes!G$21</f>
        <v>0.13825546376789774</v>
      </c>
      <c r="H144" s="156">
        <f>RES_hhdet_tes!H$21</f>
        <v>0.10466953559899901</v>
      </c>
      <c r="I144" s="156">
        <f>RES_hhdet_tes!I$21</f>
        <v>0.1906692425760628</v>
      </c>
      <c r="J144" s="156">
        <f>RES_hhdet_tes!J$21</f>
        <v>0.16186347617889518</v>
      </c>
      <c r="K144" s="156">
        <f>RES_hhdet_tes!K$21</f>
        <v>5.8233656818638665E-2</v>
      </c>
      <c r="L144" s="156">
        <f>RES_hhdet_tes!L$21</f>
        <v>7.9120340587702079E-2</v>
      </c>
      <c r="M144" s="156">
        <f>RES_hhdet_tes!M$21</f>
        <v>5.7242765615787713E-2</v>
      </c>
      <c r="N144" s="156">
        <f>RES_hhdet_tes!N$21</f>
        <v>3.1014049765575754E-2</v>
      </c>
      <c r="O144" s="156">
        <f>RES_hhdet_tes!O$21</f>
        <v>2.195424485615026E-2</v>
      </c>
      <c r="P144" s="156">
        <f>RES_hhdet_tes!P$21</f>
        <v>2.4121968389911649E-2</v>
      </c>
      <c r="Q144" s="156">
        <f>RES_hhdet_tes!Q$21</f>
        <v>3.4700962449686748E-2</v>
      </c>
    </row>
    <row r="145" spans="1:17" ht="12" customHeight="1" x14ac:dyDescent="0.25">
      <c r="A145" s="29" t="s">
        <v>140</v>
      </c>
      <c r="B145" s="57">
        <f>RES_hhdet_tes!B$22</f>
        <v>5.8841303591072718</v>
      </c>
      <c r="C145" s="57">
        <f>RES_hhdet_tes!C$22</f>
        <v>5.4440824718488168</v>
      </c>
      <c r="D145" s="57">
        <f>RES_hhdet_tes!D$22</f>
        <v>4.8132028525952171</v>
      </c>
      <c r="E145" s="57">
        <f>RES_hhdet_tes!E$22</f>
        <v>3.867133386110186</v>
      </c>
      <c r="F145" s="57">
        <f>RES_hhdet_tes!F$22</f>
        <v>3.7252312660775009</v>
      </c>
      <c r="G145" s="57">
        <f>RES_hhdet_tes!G$22</f>
        <v>2.8757605450249062</v>
      </c>
      <c r="H145" s="57">
        <f>RES_hhdet_tes!H$22</f>
        <v>2.6095551767694745</v>
      </c>
      <c r="I145" s="57">
        <f>RES_hhdet_tes!I$22</f>
        <v>2.4187594930482823</v>
      </c>
      <c r="J145" s="57">
        <f>RES_hhdet_tes!J$22</f>
        <v>2.147454039976592</v>
      </c>
      <c r="K145" s="57">
        <f>RES_hhdet_tes!K$22</f>
        <v>1.7828032010156951</v>
      </c>
      <c r="L145" s="57">
        <f>RES_hhdet_tes!L$22</f>
        <v>1.6853342913195586</v>
      </c>
      <c r="M145" s="57">
        <f>RES_hhdet_tes!M$22</f>
        <v>1.3101648086106497</v>
      </c>
      <c r="N145" s="57">
        <f>RES_hhdet_tes!N$22</f>
        <v>1.3778537320754913</v>
      </c>
      <c r="O145" s="57">
        <f>RES_hhdet_tes!O$22</f>
        <v>0.83054225726060438</v>
      </c>
      <c r="P145" s="57">
        <f>RES_hhdet_tes!P$22</f>
        <v>0.90945840025585289</v>
      </c>
      <c r="Q145" s="57">
        <f>RES_hhdet_tes!Q$22</f>
        <v>0.8883659549499765</v>
      </c>
    </row>
    <row r="147" spans="1:17" ht="12" customHeight="1" x14ac:dyDescent="0.25">
      <c r="A147" s="152" t="s">
        <v>199</v>
      </c>
      <c r="B147" s="175">
        <f t="shared" ref="B147:Q162" si="22">IF(B126=0,"",B126/B105)</f>
        <v>0.54075911314049119</v>
      </c>
      <c r="C147" s="175">
        <f t="shared" si="22"/>
        <v>0.54110639700802043</v>
      </c>
      <c r="D147" s="175">
        <f t="shared" si="22"/>
        <v>0.5430711715701575</v>
      </c>
      <c r="E147" s="175">
        <f t="shared" si="22"/>
        <v>0.5417769924801219</v>
      </c>
      <c r="F147" s="175">
        <f t="shared" si="22"/>
        <v>0.54401760975194968</v>
      </c>
      <c r="G147" s="175">
        <f t="shared" si="22"/>
        <v>0.54812682170610194</v>
      </c>
      <c r="H147" s="175">
        <f t="shared" si="22"/>
        <v>0.54924132803593684</v>
      </c>
      <c r="I147" s="175">
        <f t="shared" si="22"/>
        <v>0.55850263362169461</v>
      </c>
      <c r="J147" s="175">
        <f t="shared" si="22"/>
        <v>0.55821126028958346</v>
      </c>
      <c r="K147" s="175">
        <f t="shared" si="22"/>
        <v>0.56387121166360732</v>
      </c>
      <c r="L147" s="175">
        <f t="shared" si="22"/>
        <v>0.56933474942733286</v>
      </c>
      <c r="M147" s="175">
        <f t="shared" si="22"/>
        <v>0.58020139538884252</v>
      </c>
      <c r="N147" s="175">
        <f t="shared" si="22"/>
        <v>0.58216972012985724</v>
      </c>
      <c r="O147" s="175">
        <f t="shared" si="22"/>
        <v>0.58218004793042788</v>
      </c>
      <c r="P147" s="175">
        <f t="shared" si="22"/>
        <v>0.58978334061484083</v>
      </c>
      <c r="Q147" s="175">
        <f t="shared" si="22"/>
        <v>0.58686646228502237</v>
      </c>
    </row>
    <row r="148" spans="1:17" ht="12" customHeight="1" x14ac:dyDescent="0.25">
      <c r="A148" s="158" t="s">
        <v>65</v>
      </c>
      <c r="B148" s="169">
        <f t="shared" si="22"/>
        <v>0.52235303721067061</v>
      </c>
      <c r="C148" s="169">
        <f t="shared" si="22"/>
        <v>0.52292977533806917</v>
      </c>
      <c r="D148" s="169">
        <f t="shared" si="22"/>
        <v>0.52326370785217424</v>
      </c>
      <c r="E148" s="169">
        <f t="shared" si="22"/>
        <v>0.52326440049223799</v>
      </c>
      <c r="F148" s="169">
        <f t="shared" si="22"/>
        <v>0.52523584828556913</v>
      </c>
      <c r="G148" s="169">
        <f t="shared" si="22"/>
        <v>0.52581969168357612</v>
      </c>
      <c r="H148" s="169">
        <f t="shared" si="22"/>
        <v>0.52752980362758828</v>
      </c>
      <c r="I148" s="169">
        <f t="shared" si="22"/>
        <v>0.53218242048339703</v>
      </c>
      <c r="J148" s="169">
        <f t="shared" si="22"/>
        <v>0.53487157668611596</v>
      </c>
      <c r="K148" s="169">
        <f t="shared" si="22"/>
        <v>0.5391836947384161</v>
      </c>
      <c r="L148" s="169">
        <f t="shared" si="22"/>
        <v>0.54837935420734296</v>
      </c>
      <c r="M148" s="169">
        <f t="shared" si="22"/>
        <v>0.55745627204860593</v>
      </c>
      <c r="N148" s="169">
        <f t="shared" si="22"/>
        <v>0.56020766283499779</v>
      </c>
      <c r="O148" s="169">
        <f t="shared" si="22"/>
        <v>0.56315261985148479</v>
      </c>
      <c r="P148" s="169">
        <f t="shared" si="22"/>
        <v>0.56565724929725913</v>
      </c>
      <c r="Q148" s="169">
        <f t="shared" si="22"/>
        <v>0.56463768594075225</v>
      </c>
    </row>
    <row r="149" spans="1:17" ht="12" customHeight="1" x14ac:dyDescent="0.25">
      <c r="A149" s="23" t="s">
        <v>58</v>
      </c>
      <c r="B149" s="73">
        <f t="shared" si="22"/>
        <v>0.52035294163541801</v>
      </c>
      <c r="C149" s="73">
        <f t="shared" si="22"/>
        <v>0.52035294163541856</v>
      </c>
      <c r="D149" s="73">
        <f t="shared" si="22"/>
        <v>0.52035294163541823</v>
      </c>
      <c r="E149" s="73">
        <f t="shared" si="22"/>
        <v>0.52035294163541823</v>
      </c>
      <c r="F149" s="73">
        <f t="shared" si="22"/>
        <v>0.52286139168471457</v>
      </c>
      <c r="G149" s="73">
        <f t="shared" si="22"/>
        <v>0.52350585660495297</v>
      </c>
      <c r="H149" s="73">
        <f t="shared" si="22"/>
        <v>0.52569922799446145</v>
      </c>
      <c r="I149" s="73">
        <f t="shared" si="22"/>
        <v>0.52871928835578785</v>
      </c>
      <c r="J149" s="73">
        <f t="shared" si="22"/>
        <v>0.53249766355309724</v>
      </c>
      <c r="K149" s="73">
        <f t="shared" si="22"/>
        <v>0.53649606821761764</v>
      </c>
      <c r="L149" s="73">
        <f t="shared" si="22"/>
        <v>0.54600613795780994</v>
      </c>
      <c r="M149" s="73">
        <f t="shared" si="22"/>
        <v>0.55469456859508293</v>
      </c>
      <c r="N149" s="73">
        <f t="shared" si="22"/>
        <v>0.55716432868967336</v>
      </c>
      <c r="O149" s="73">
        <f t="shared" si="22"/>
        <v>0.5617053315838525</v>
      </c>
      <c r="P149" s="73">
        <f t="shared" si="22"/>
        <v>0.56174839164838009</v>
      </c>
      <c r="Q149" s="73">
        <f t="shared" si="22"/>
        <v>0.56187183433205135</v>
      </c>
    </row>
    <row r="150" spans="1:17" ht="12" customHeight="1" x14ac:dyDescent="0.25">
      <c r="A150" s="23" t="s">
        <v>60</v>
      </c>
      <c r="B150" s="73">
        <f t="shared" si="22"/>
        <v>1</v>
      </c>
      <c r="C150" s="73">
        <f t="shared" si="22"/>
        <v>1.0000000000000004</v>
      </c>
      <c r="D150" s="73">
        <f t="shared" si="22"/>
        <v>0.99999999999999989</v>
      </c>
      <c r="E150" s="73">
        <f t="shared" si="22"/>
        <v>1</v>
      </c>
      <c r="F150" s="73">
        <f t="shared" si="22"/>
        <v>1.0000000000000004</v>
      </c>
      <c r="G150" s="73">
        <f t="shared" si="22"/>
        <v>0.99999999999999989</v>
      </c>
      <c r="H150" s="73">
        <f t="shared" si="22"/>
        <v>1</v>
      </c>
      <c r="I150" s="73">
        <f t="shared" si="22"/>
        <v>1.0000000000000002</v>
      </c>
      <c r="J150" s="73">
        <f t="shared" si="22"/>
        <v>1</v>
      </c>
      <c r="K150" s="73">
        <f t="shared" si="22"/>
        <v>1.0000000000000002</v>
      </c>
      <c r="L150" s="73">
        <f t="shared" si="22"/>
        <v>1.0000000000000004</v>
      </c>
      <c r="M150" s="73">
        <f t="shared" si="22"/>
        <v>0.99999999999999967</v>
      </c>
      <c r="N150" s="73">
        <f t="shared" si="22"/>
        <v>0.99999999999999978</v>
      </c>
      <c r="O150" s="73">
        <f t="shared" si="22"/>
        <v>1</v>
      </c>
      <c r="P150" s="73">
        <f t="shared" si="22"/>
        <v>1</v>
      </c>
      <c r="Q150" s="73">
        <f t="shared" si="22"/>
        <v>1.0000000000000002</v>
      </c>
    </row>
    <row r="151" spans="1:17" ht="12" customHeight="1" x14ac:dyDescent="0.25">
      <c r="A151" s="158" t="s">
        <v>112</v>
      </c>
      <c r="B151" s="169">
        <f t="shared" si="22"/>
        <v>1.6292521448704611</v>
      </c>
      <c r="C151" s="169">
        <f t="shared" si="22"/>
        <v>1.678924606601492</v>
      </c>
      <c r="D151" s="169">
        <f t="shared" si="22"/>
        <v>1.7107850180384561</v>
      </c>
      <c r="E151" s="169">
        <f t="shared" si="22"/>
        <v>1.7633613599645424</v>
      </c>
      <c r="F151" s="169">
        <f t="shared" si="22"/>
        <v>1.8179343046089635</v>
      </c>
      <c r="G151" s="169">
        <f t="shared" si="22"/>
        <v>1.8778035014266079</v>
      </c>
      <c r="H151" s="169">
        <f t="shared" si="22"/>
        <v>1.9256525139045138</v>
      </c>
      <c r="I151" s="169">
        <f t="shared" si="22"/>
        <v>1.9493092594875832</v>
      </c>
      <c r="J151" s="169">
        <f t="shared" si="22"/>
        <v>2.2682011529923032</v>
      </c>
      <c r="K151" s="169">
        <f t="shared" si="22"/>
        <v>2.5040806268226019</v>
      </c>
      <c r="L151" s="169">
        <f t="shared" si="22"/>
        <v>2.7794347277115623</v>
      </c>
      <c r="M151" s="169">
        <f t="shared" si="22"/>
        <v>2.9823813095592948</v>
      </c>
      <c r="N151" s="169">
        <f t="shared" si="22"/>
        <v>3.1482344769323443</v>
      </c>
      <c r="O151" s="169">
        <f t="shared" si="22"/>
        <v>3.3908261083154785</v>
      </c>
      <c r="P151" s="169">
        <f t="shared" si="22"/>
        <v>3.4421099879649431</v>
      </c>
      <c r="Q151" s="169">
        <f t="shared" si="22"/>
        <v>3.6289068053557014</v>
      </c>
    </row>
    <row r="152" spans="1:17" ht="12" customHeight="1" x14ac:dyDescent="0.25">
      <c r="A152" s="23" t="s">
        <v>60</v>
      </c>
      <c r="B152" s="73">
        <f t="shared" si="22"/>
        <v>1.6292521448704611</v>
      </c>
      <c r="C152" s="73">
        <f t="shared" si="22"/>
        <v>1.678924606601492</v>
      </c>
      <c r="D152" s="73">
        <f t="shared" si="22"/>
        <v>1.7107850180384561</v>
      </c>
      <c r="E152" s="73">
        <f t="shared" si="22"/>
        <v>1.7633613599645424</v>
      </c>
      <c r="F152" s="73">
        <f t="shared" si="22"/>
        <v>1.8179343046089635</v>
      </c>
      <c r="G152" s="73">
        <f t="shared" si="22"/>
        <v>1.8778035014266079</v>
      </c>
      <c r="H152" s="73">
        <f t="shared" si="22"/>
        <v>1.9256525139045138</v>
      </c>
      <c r="I152" s="73">
        <f t="shared" si="22"/>
        <v>1.9493092594875832</v>
      </c>
      <c r="J152" s="73">
        <f t="shared" si="22"/>
        <v>2.2682011529923032</v>
      </c>
      <c r="K152" s="73">
        <f t="shared" si="22"/>
        <v>2.5040806268226019</v>
      </c>
      <c r="L152" s="73">
        <f t="shared" si="22"/>
        <v>2.7794347277115623</v>
      </c>
      <c r="M152" s="73">
        <f t="shared" si="22"/>
        <v>2.9823813095592948</v>
      </c>
      <c r="N152" s="73">
        <f t="shared" si="22"/>
        <v>3.1482344769323443</v>
      </c>
      <c r="O152" s="73">
        <f t="shared" si="22"/>
        <v>3.3908261083154785</v>
      </c>
      <c r="P152" s="73">
        <f t="shared" si="22"/>
        <v>3.4421099879649431</v>
      </c>
      <c r="Q152" s="73">
        <f t="shared" si="22"/>
        <v>3.6289068053557014</v>
      </c>
    </row>
    <row r="153" spans="1:17" ht="12" customHeight="1" x14ac:dyDescent="0.25">
      <c r="A153" s="158" t="s">
        <v>63</v>
      </c>
      <c r="B153" s="169">
        <f t="shared" si="22"/>
        <v>0.61611376763942127</v>
      </c>
      <c r="C153" s="169">
        <f t="shared" si="22"/>
        <v>0.61787640364939367</v>
      </c>
      <c r="D153" s="169">
        <f t="shared" si="22"/>
        <v>0.61906676750170919</v>
      </c>
      <c r="E153" s="169">
        <f t="shared" si="22"/>
        <v>0.61493753410288898</v>
      </c>
      <c r="F153" s="169">
        <f t="shared" si="22"/>
        <v>0.61703041333734354</v>
      </c>
      <c r="G153" s="169">
        <f t="shared" si="22"/>
        <v>0.62855019004088231</v>
      </c>
      <c r="H153" s="169">
        <f t="shared" si="22"/>
        <v>0.62881770989398045</v>
      </c>
      <c r="I153" s="169">
        <f t="shared" si="22"/>
        <v>0.64565219167168331</v>
      </c>
      <c r="J153" s="169">
        <f t="shared" si="22"/>
        <v>0.64319872330965244</v>
      </c>
      <c r="K153" s="169">
        <f t="shared" si="22"/>
        <v>0.64552846315623591</v>
      </c>
      <c r="L153" s="169">
        <f t="shared" si="22"/>
        <v>0.65030951978376572</v>
      </c>
      <c r="M153" s="169">
        <f t="shared" si="22"/>
        <v>0.65171516696256149</v>
      </c>
      <c r="N153" s="169">
        <f t="shared" si="22"/>
        <v>0.64997488689467742</v>
      </c>
      <c r="O153" s="169">
        <f t="shared" si="22"/>
        <v>0.65059600978634002</v>
      </c>
      <c r="P153" s="169">
        <f t="shared" si="22"/>
        <v>0.65360120953956924</v>
      </c>
      <c r="Q153" s="169">
        <f t="shared" si="22"/>
        <v>0.65359316945305412</v>
      </c>
    </row>
    <row r="154" spans="1:17" ht="12" customHeight="1" x14ac:dyDescent="0.25">
      <c r="A154" s="167" t="s">
        <v>171</v>
      </c>
      <c r="B154" s="174">
        <f t="shared" si="22"/>
        <v>0.47323132511702753</v>
      </c>
      <c r="C154" s="174">
        <f t="shared" si="22"/>
        <v>0.47323132511702759</v>
      </c>
      <c r="D154" s="174">
        <f t="shared" si="22"/>
        <v>0.47323132511702765</v>
      </c>
      <c r="E154" s="174">
        <f t="shared" si="22"/>
        <v>0.47323132511702742</v>
      </c>
      <c r="F154" s="174">
        <f t="shared" si="22"/>
        <v>0.47504465464049633</v>
      </c>
      <c r="G154" s="174">
        <f t="shared" si="22"/>
        <v>0.47555547812965182</v>
      </c>
      <c r="H154" s="174">
        <f t="shared" si="22"/>
        <v>0.47728408115062021</v>
      </c>
      <c r="I154" s="174">
        <f t="shared" si="22"/>
        <v>0.47807922419307725</v>
      </c>
      <c r="J154" s="174">
        <f t="shared" si="22"/>
        <v>0.48050643400589793</v>
      </c>
      <c r="K154" s="174">
        <f t="shared" si="22"/>
        <v>0.48217121453909528</v>
      </c>
      <c r="L154" s="174">
        <f t="shared" si="22"/>
        <v>0.4857967838049907</v>
      </c>
      <c r="M154" s="174">
        <f t="shared" si="22"/>
        <v>0.48936533630991186</v>
      </c>
      <c r="N154" s="174">
        <f t="shared" si="22"/>
        <v>0.49351265825347973</v>
      </c>
      <c r="O154" s="174">
        <f t="shared" si="22"/>
        <v>0.50267893213424264</v>
      </c>
      <c r="P154" s="174">
        <f t="shared" si="22"/>
        <v>0.50452586329358251</v>
      </c>
      <c r="Q154" s="174">
        <f t="shared" si="22"/>
        <v>0.50659846859516977</v>
      </c>
    </row>
    <row r="155" spans="1:17" ht="12" customHeight="1" x14ac:dyDescent="0.25">
      <c r="A155" s="167" t="s">
        <v>144</v>
      </c>
      <c r="B155" s="174">
        <f t="shared" si="22"/>
        <v>0.54955895820041911</v>
      </c>
      <c r="C155" s="174">
        <f t="shared" si="22"/>
        <v>0.54955895820041911</v>
      </c>
      <c r="D155" s="174">
        <f t="shared" si="22"/>
        <v>0.549558958200419</v>
      </c>
      <c r="E155" s="174">
        <f t="shared" si="22"/>
        <v>0.549558958200419</v>
      </c>
      <c r="F155" s="174">
        <f t="shared" si="22"/>
        <v>0.55746692476458726</v>
      </c>
      <c r="G155" s="174">
        <f t="shared" si="22"/>
        <v>0.56124103151171834</v>
      </c>
      <c r="H155" s="174">
        <f t="shared" si="22"/>
        <v>0.57284280164636048</v>
      </c>
      <c r="I155" s="174">
        <f t="shared" si="22"/>
        <v>0.58794697799249973</v>
      </c>
      <c r="J155" s="174">
        <f t="shared" si="22"/>
        <v>0.60429146780509102</v>
      </c>
      <c r="K155" s="174">
        <f t="shared" si="22"/>
        <v>0.60796735452643391</v>
      </c>
      <c r="L155" s="174">
        <f t="shared" si="22"/>
        <v>0.6090669035495444</v>
      </c>
      <c r="M155" s="174">
        <f t="shared" si="22"/>
        <v>0.60979526325943068</v>
      </c>
      <c r="N155" s="174">
        <f t="shared" si="22"/>
        <v>0.61005049192122518</v>
      </c>
      <c r="O155" s="174">
        <f t="shared" si="22"/>
        <v>0.61060280357941576</v>
      </c>
      <c r="P155" s="174">
        <f t="shared" si="22"/>
        <v>0.61079515968976739</v>
      </c>
      <c r="Q155" s="174">
        <f t="shared" si="22"/>
        <v>0.61476777123317605</v>
      </c>
    </row>
    <row r="156" spans="1:17" ht="12" customHeight="1" x14ac:dyDescent="0.25">
      <c r="A156" s="167" t="s">
        <v>143</v>
      </c>
      <c r="B156" s="174">
        <f t="shared" si="22"/>
        <v>0.65241480838963095</v>
      </c>
      <c r="C156" s="174">
        <f t="shared" si="22"/>
        <v>0.65311551338164398</v>
      </c>
      <c r="D156" s="174">
        <f t="shared" si="22"/>
        <v>0.65385953633376892</v>
      </c>
      <c r="E156" s="174">
        <f t="shared" si="22"/>
        <v>0.65459902966208827</v>
      </c>
      <c r="F156" s="174">
        <f t="shared" si="22"/>
        <v>0.66259773153592982</v>
      </c>
      <c r="G156" s="174">
        <f t="shared" si="22"/>
        <v>0.66452211898471503</v>
      </c>
      <c r="H156" s="174">
        <f t="shared" si="22"/>
        <v>0.67303529748875657</v>
      </c>
      <c r="I156" s="174">
        <f t="shared" si="22"/>
        <v>0.68417166391506845</v>
      </c>
      <c r="J156" s="174">
        <f t="shared" si="22"/>
        <v>0.69870918834699003</v>
      </c>
      <c r="K156" s="174">
        <f t="shared" si="22"/>
        <v>0.70069426800609258</v>
      </c>
      <c r="L156" s="174">
        <f t="shared" si="22"/>
        <v>0.70389552309441583</v>
      </c>
      <c r="M156" s="174">
        <f t="shared" si="22"/>
        <v>0.70288391449926435</v>
      </c>
      <c r="N156" s="174">
        <f t="shared" si="22"/>
        <v>0.70494529381655213</v>
      </c>
      <c r="O156" s="174">
        <f t="shared" si="22"/>
        <v>0.7107975115209838</v>
      </c>
      <c r="P156" s="174">
        <f t="shared" si="22"/>
        <v>0.70736857319403978</v>
      </c>
      <c r="Q156" s="174">
        <f t="shared" si="22"/>
        <v>0.71354290686923649</v>
      </c>
    </row>
    <row r="157" spans="1:17" ht="12" customHeight="1" x14ac:dyDescent="0.25">
      <c r="A157" s="166" t="s">
        <v>57</v>
      </c>
      <c r="B157" s="173">
        <f t="shared" si="22"/>
        <v>0.54955895820041911</v>
      </c>
      <c r="C157" s="173">
        <f t="shared" si="22"/>
        <v>0.54955895820041878</v>
      </c>
      <c r="D157" s="173">
        <f t="shared" si="22"/>
        <v>0.549558958200419</v>
      </c>
      <c r="E157" s="173">
        <f t="shared" si="22"/>
        <v>0.54955895820041911</v>
      </c>
      <c r="F157" s="173">
        <f t="shared" si="22"/>
        <v>0.55902433300612953</v>
      </c>
      <c r="G157" s="173">
        <f t="shared" si="22"/>
        <v>0.56070614024205112</v>
      </c>
      <c r="H157" s="173">
        <f t="shared" si="22"/>
        <v>0.57105402988159504</v>
      </c>
      <c r="I157" s="173">
        <f t="shared" si="22"/>
        <v>0.58494114525187713</v>
      </c>
      <c r="J157" s="173">
        <f t="shared" si="22"/>
        <v>0.60328279052330769</v>
      </c>
      <c r="K157" s="173">
        <f t="shared" si="22"/>
        <v>0.60517058206737129</v>
      </c>
      <c r="L157" s="173">
        <f t="shared" si="22"/>
        <v>0.6065620032829514</v>
      </c>
      <c r="M157" s="173">
        <f t="shared" si="22"/>
        <v>0.60911763623932291</v>
      </c>
      <c r="N157" s="173">
        <f t="shared" si="22"/>
        <v>0.60914952563357028</v>
      </c>
      <c r="O157" s="173">
        <f t="shared" si="22"/>
        <v>0.61293498830906401</v>
      </c>
      <c r="P157" s="173">
        <f t="shared" si="22"/>
        <v>0.61309685993686969</v>
      </c>
      <c r="Q157" s="173">
        <f t="shared" si="22"/>
        <v>0.61773184687009386</v>
      </c>
    </row>
    <row r="158" spans="1:17" ht="12" customHeight="1" x14ac:dyDescent="0.25">
      <c r="A158" s="147" t="s">
        <v>59</v>
      </c>
      <c r="B158" s="172">
        <f t="shared" si="22"/>
        <v>1</v>
      </c>
      <c r="C158" s="172">
        <f t="shared" si="22"/>
        <v>1</v>
      </c>
      <c r="D158" s="172">
        <f t="shared" si="22"/>
        <v>1</v>
      </c>
      <c r="E158" s="172">
        <f t="shared" si="22"/>
        <v>1.0000000000000002</v>
      </c>
      <c r="F158" s="172">
        <f t="shared" si="22"/>
        <v>1</v>
      </c>
      <c r="G158" s="172">
        <f t="shared" si="22"/>
        <v>1</v>
      </c>
      <c r="H158" s="172">
        <f t="shared" si="22"/>
        <v>1</v>
      </c>
      <c r="I158" s="172">
        <f t="shared" si="22"/>
        <v>0.99999999999999956</v>
      </c>
      <c r="J158" s="172">
        <f t="shared" si="22"/>
        <v>0.99999999999999956</v>
      </c>
      <c r="K158" s="172">
        <f t="shared" si="22"/>
        <v>1</v>
      </c>
      <c r="L158" s="172">
        <f t="shared" si="22"/>
        <v>1</v>
      </c>
      <c r="M158" s="172">
        <f t="shared" si="22"/>
        <v>0.99999999999999967</v>
      </c>
      <c r="N158" s="172">
        <f t="shared" si="22"/>
        <v>0.99999999999999956</v>
      </c>
      <c r="O158" s="172">
        <f t="shared" si="22"/>
        <v>1</v>
      </c>
      <c r="P158" s="172">
        <f t="shared" si="22"/>
        <v>1.0000000000000007</v>
      </c>
      <c r="Q158" s="172">
        <f t="shared" si="22"/>
        <v>0.99999999999999967</v>
      </c>
    </row>
    <row r="159" spans="1:17" ht="12" customHeight="1" x14ac:dyDescent="0.25">
      <c r="A159" s="163" t="s">
        <v>142</v>
      </c>
      <c r="B159" s="171">
        <f t="shared" si="22"/>
        <v>0.70221422436720216</v>
      </c>
      <c r="C159" s="171">
        <f t="shared" si="22"/>
        <v>0.70252046152988701</v>
      </c>
      <c r="D159" s="171">
        <f t="shared" si="22"/>
        <v>0.70292099859863999</v>
      </c>
      <c r="E159" s="171">
        <f t="shared" si="22"/>
        <v>0.7031692916084149</v>
      </c>
      <c r="F159" s="171">
        <f t="shared" si="22"/>
        <v>0.70946414374752786</v>
      </c>
      <c r="G159" s="171">
        <f t="shared" si="22"/>
        <v>0.71255810602344294</v>
      </c>
      <c r="H159" s="171">
        <f t="shared" si="22"/>
        <v>0.72142972725359267</v>
      </c>
      <c r="I159" s="171">
        <f t="shared" si="22"/>
        <v>0.73375929605558343</v>
      </c>
      <c r="J159" s="171">
        <f t="shared" si="22"/>
        <v>0.74675655607451619</v>
      </c>
      <c r="K159" s="171">
        <f t="shared" si="22"/>
        <v>0.7518812687595029</v>
      </c>
      <c r="L159" s="171">
        <f t="shared" si="22"/>
        <v>0.75394387022984233</v>
      </c>
      <c r="M159" s="171">
        <f t="shared" si="22"/>
        <v>0.75497080002029671</v>
      </c>
      <c r="N159" s="171">
        <f t="shared" si="22"/>
        <v>0.75524873086482081</v>
      </c>
      <c r="O159" s="171">
        <f t="shared" si="22"/>
        <v>0.75672841490568399</v>
      </c>
      <c r="P159" s="171">
        <f t="shared" si="22"/>
        <v>0.75749143945071384</v>
      </c>
      <c r="Q159" s="171">
        <f t="shared" si="22"/>
        <v>0.7580523492847081</v>
      </c>
    </row>
    <row r="160" spans="1:17" ht="12" customHeight="1" x14ac:dyDescent="0.25">
      <c r="A160" s="161" t="s">
        <v>141</v>
      </c>
      <c r="B160" s="170">
        <f t="shared" si="22"/>
        <v>0.780501737839008</v>
      </c>
      <c r="C160" s="170">
        <f t="shared" si="22"/>
        <v>0.7786994899831029</v>
      </c>
      <c r="D160" s="170">
        <f t="shared" si="22"/>
        <v>0.77967749924142848</v>
      </c>
      <c r="E160" s="170">
        <f t="shared" si="22"/>
        <v>0.78020129880058409</v>
      </c>
      <c r="F160" s="170">
        <f t="shared" si="22"/>
        <v>0.78825248790647284</v>
      </c>
      <c r="G160" s="170">
        <f t="shared" si="22"/>
        <v>0.78969496896688973</v>
      </c>
      <c r="H160" s="170">
        <f t="shared" si="22"/>
        <v>0.79661395076967167</v>
      </c>
      <c r="I160" s="170">
        <f t="shared" si="22"/>
        <v>0.80096974776890217</v>
      </c>
      <c r="J160" s="170">
        <f t="shared" si="22"/>
        <v>0.81462317361024839</v>
      </c>
      <c r="K160" s="170">
        <f t="shared" si="22"/>
        <v>0.81440636785293308</v>
      </c>
      <c r="L160" s="170">
        <f t="shared" si="22"/>
        <v>0.81957119211889107</v>
      </c>
      <c r="M160" s="170">
        <f t="shared" si="22"/>
        <v>0.8176261098301143</v>
      </c>
      <c r="N160" s="170">
        <f t="shared" si="22"/>
        <v>0.8189709868275481</v>
      </c>
      <c r="O160" s="170">
        <f t="shared" si="22"/>
        <v>0.8261620877506306</v>
      </c>
      <c r="P160" s="170">
        <f t="shared" si="22"/>
        <v>0.82072664937693296</v>
      </c>
      <c r="Q160" s="170">
        <f t="shared" si="22"/>
        <v>0.82424675641288547</v>
      </c>
    </row>
    <row r="161" spans="1:17" ht="12" customHeight="1" x14ac:dyDescent="0.25">
      <c r="A161" s="148" t="s">
        <v>60</v>
      </c>
      <c r="B161" s="73">
        <f t="shared" si="22"/>
        <v>0.70221422436720182</v>
      </c>
      <c r="C161" s="73">
        <f t="shared" si="22"/>
        <v>0.70252046152988712</v>
      </c>
      <c r="D161" s="73">
        <f t="shared" si="22"/>
        <v>0.70290663367128992</v>
      </c>
      <c r="E161" s="73">
        <f t="shared" si="22"/>
        <v>0.70305949561656711</v>
      </c>
      <c r="F161" s="73">
        <f t="shared" si="22"/>
        <v>0.71121698507294762</v>
      </c>
      <c r="G161" s="73">
        <f t="shared" si="22"/>
        <v>0.71355976864521353</v>
      </c>
      <c r="H161" s="73">
        <f t="shared" si="22"/>
        <v>0.72118812268783916</v>
      </c>
      <c r="I161" s="73">
        <f t="shared" si="22"/>
        <v>0.73265600849649981</v>
      </c>
      <c r="J161" s="73">
        <f t="shared" si="22"/>
        <v>0.74674797630873224</v>
      </c>
      <c r="K161" s="73">
        <f t="shared" si="22"/>
        <v>0.74829482006422054</v>
      </c>
      <c r="L161" s="73">
        <f t="shared" si="22"/>
        <v>0.75170130999961082</v>
      </c>
      <c r="M161" s="73">
        <f t="shared" si="22"/>
        <v>0.75493691052307799</v>
      </c>
      <c r="N161" s="73">
        <f t="shared" si="22"/>
        <v>0.75515601423793965</v>
      </c>
      <c r="O161" s="73">
        <f t="shared" si="22"/>
        <v>0.76178073714885741</v>
      </c>
      <c r="P161" s="73">
        <f t="shared" si="22"/>
        <v>0.76207399102021489</v>
      </c>
      <c r="Q161" s="73">
        <f t="shared" si="22"/>
        <v>0.76317364731185422</v>
      </c>
    </row>
    <row r="162" spans="1:17" ht="12" customHeight="1" x14ac:dyDescent="0.25">
      <c r="A162" s="148" t="s">
        <v>59</v>
      </c>
      <c r="B162" s="73">
        <f t="shared" si="22"/>
        <v>1</v>
      </c>
      <c r="C162" s="73">
        <f t="shared" si="22"/>
        <v>0.99999999999999978</v>
      </c>
      <c r="D162" s="73">
        <f t="shared" si="22"/>
        <v>0.99999999999999989</v>
      </c>
      <c r="E162" s="73">
        <f t="shared" si="22"/>
        <v>1.0000000000000004</v>
      </c>
      <c r="F162" s="73">
        <f t="shared" si="22"/>
        <v>1.0000000000000004</v>
      </c>
      <c r="G162" s="73">
        <f t="shared" si="22"/>
        <v>0.99999999999999967</v>
      </c>
      <c r="H162" s="73">
        <f t="shared" si="22"/>
        <v>1.0000000000000004</v>
      </c>
      <c r="I162" s="73">
        <f t="shared" si="22"/>
        <v>1</v>
      </c>
      <c r="J162" s="73">
        <f t="shared" si="22"/>
        <v>0.99999999999999978</v>
      </c>
      <c r="K162" s="73">
        <f t="shared" si="22"/>
        <v>1</v>
      </c>
      <c r="L162" s="73">
        <f t="shared" si="22"/>
        <v>1.0000000000000004</v>
      </c>
      <c r="M162" s="73">
        <f t="shared" si="22"/>
        <v>1</v>
      </c>
      <c r="N162" s="73">
        <f t="shared" si="22"/>
        <v>1</v>
      </c>
      <c r="O162" s="73">
        <f t="shared" si="22"/>
        <v>1.0000000000000004</v>
      </c>
      <c r="P162" s="73">
        <f t="shared" si="22"/>
        <v>0.99999999999999967</v>
      </c>
      <c r="Q162" s="73">
        <f t="shared" ref="Q162" si="23">IF(Q141=0,"",Q141/Q120)</f>
        <v>1</v>
      </c>
    </row>
    <row r="163" spans="1:17" ht="12" customHeight="1" x14ac:dyDescent="0.25">
      <c r="A163" s="158" t="s">
        <v>62</v>
      </c>
      <c r="B163" s="169">
        <f t="shared" ref="B163:Q166" si="24">IF(B142=0,"",B142/B121)</f>
        <v>0.67167243683258104</v>
      </c>
      <c r="C163" s="169">
        <f t="shared" si="24"/>
        <v>0.67915729084307963</v>
      </c>
      <c r="D163" s="169">
        <f t="shared" si="24"/>
        <v>0.68429495890569103</v>
      </c>
      <c r="E163" s="169">
        <f t="shared" si="24"/>
        <v>0.68818492367428885</v>
      </c>
      <c r="F163" s="169">
        <f t="shared" si="24"/>
        <v>0.68815812782249641</v>
      </c>
      <c r="G163" s="169">
        <f t="shared" si="24"/>
        <v>0.68755097739467175</v>
      </c>
      <c r="H163" s="169">
        <f t="shared" si="24"/>
        <v>0.6905074216171101</v>
      </c>
      <c r="I163" s="169">
        <f t="shared" si="24"/>
        <v>0.69462272471667275</v>
      </c>
      <c r="J163" s="169">
        <f t="shared" si="24"/>
        <v>0.69870566501444786</v>
      </c>
      <c r="K163" s="169">
        <f t="shared" si="24"/>
        <v>0.73016221106220203</v>
      </c>
      <c r="L163" s="169">
        <f t="shared" si="24"/>
        <v>0.72436695616005609</v>
      </c>
      <c r="M163" s="169">
        <f t="shared" si="24"/>
        <v>0.74069632399169505</v>
      </c>
      <c r="N163" s="169">
        <f t="shared" si="24"/>
        <v>0.75324070630764073</v>
      </c>
      <c r="O163" s="169">
        <f t="shared" si="24"/>
        <v>0.74407359108703164</v>
      </c>
      <c r="P163" s="169">
        <f t="shared" si="24"/>
        <v>0.76468761681036024</v>
      </c>
      <c r="Q163" s="169">
        <f t="shared" si="24"/>
        <v>0.76214558571386648</v>
      </c>
    </row>
    <row r="164" spans="1:17" ht="12" customHeight="1" x14ac:dyDescent="0.25">
      <c r="A164" s="23" t="s">
        <v>58</v>
      </c>
      <c r="B164" s="73">
        <f t="shared" si="24"/>
        <v>0.31952707158779625</v>
      </c>
      <c r="C164" s="73">
        <f t="shared" si="24"/>
        <v>0.32012621363223459</v>
      </c>
      <c r="D164" s="73">
        <f t="shared" si="24"/>
        <v>0.32022793157128465</v>
      </c>
      <c r="E164" s="73">
        <f t="shared" si="24"/>
        <v>0.32068547368765177</v>
      </c>
      <c r="F164" s="73">
        <f t="shared" si="24"/>
        <v>0.32499245830941081</v>
      </c>
      <c r="G164" s="73">
        <f t="shared" si="24"/>
        <v>0.32673712029060242</v>
      </c>
      <c r="H164" s="73">
        <f t="shared" si="24"/>
        <v>0.33299793848358217</v>
      </c>
      <c r="I164" s="73">
        <f t="shared" si="24"/>
        <v>0.33832554886332505</v>
      </c>
      <c r="J164" s="73">
        <f t="shared" si="24"/>
        <v>0.34645603964884469</v>
      </c>
      <c r="K164" s="73">
        <f t="shared" si="24"/>
        <v>0.34878655293045119</v>
      </c>
      <c r="L164" s="73">
        <f t="shared" si="24"/>
        <v>0.34883983243952182</v>
      </c>
      <c r="M164" s="73">
        <f t="shared" si="24"/>
        <v>0.35001388852791759</v>
      </c>
      <c r="N164" s="73">
        <f t="shared" si="24"/>
        <v>0.35004994213076396</v>
      </c>
      <c r="O164" s="73">
        <f t="shared" si="24"/>
        <v>0.3507971929809095</v>
      </c>
      <c r="P164" s="73">
        <f t="shared" si="24"/>
        <v>0.35105435964950532</v>
      </c>
      <c r="Q164" s="73">
        <f t="shared" si="24"/>
        <v>0.35105435964950538</v>
      </c>
    </row>
    <row r="165" spans="1:17" ht="12" customHeight="1" x14ac:dyDescent="0.25">
      <c r="A165" s="23" t="s">
        <v>57</v>
      </c>
      <c r="B165" s="73">
        <f t="shared" si="24"/>
        <v>0.41538519306413529</v>
      </c>
      <c r="C165" s="73">
        <f t="shared" si="24"/>
        <v>0.41538519306413524</v>
      </c>
      <c r="D165" s="73">
        <f t="shared" si="24"/>
        <v>0.41538519306413529</v>
      </c>
      <c r="E165" s="73">
        <f t="shared" si="24"/>
        <v>0.41538519306413535</v>
      </c>
      <c r="F165" s="73">
        <f t="shared" si="24"/>
        <v>0.42645737314350829</v>
      </c>
      <c r="G165" s="73">
        <f t="shared" si="24"/>
        <v>0.44367865831816555</v>
      </c>
      <c r="H165" s="73">
        <f t="shared" si="24"/>
        <v>0.45133102385590734</v>
      </c>
      <c r="I165" s="73">
        <f t="shared" si="24"/>
        <v>0.46113043495638673</v>
      </c>
      <c r="J165" s="73">
        <f t="shared" si="24"/>
        <v>0.46511010704313693</v>
      </c>
      <c r="K165" s="73">
        <f t="shared" si="24"/>
        <v>0.46734372299634508</v>
      </c>
      <c r="L165" s="73">
        <f t="shared" si="24"/>
        <v>0.46734372299634525</v>
      </c>
      <c r="M165" s="73">
        <f t="shared" si="24"/>
        <v>0.46734372299634558</v>
      </c>
      <c r="N165" s="73">
        <f t="shared" si="24"/>
        <v>0.46734372299634552</v>
      </c>
      <c r="O165" s="73">
        <f t="shared" si="24"/>
        <v>0.46734372299634613</v>
      </c>
      <c r="P165" s="73">
        <f t="shared" si="24"/>
        <v>0.46931500432607776</v>
      </c>
      <c r="Q165" s="73">
        <f t="shared" si="24"/>
        <v>0.48430165969182254</v>
      </c>
    </row>
    <row r="166" spans="1:17" ht="12" customHeight="1" x14ac:dyDescent="0.25">
      <c r="A166" s="29" t="s">
        <v>140</v>
      </c>
      <c r="B166" s="65">
        <f t="shared" si="24"/>
        <v>0.79940862090397335</v>
      </c>
      <c r="C166" s="65">
        <f t="shared" si="24"/>
        <v>0.80030974446379088</v>
      </c>
      <c r="D166" s="65">
        <f t="shared" si="24"/>
        <v>0.80080286349221108</v>
      </c>
      <c r="E166" s="65">
        <f t="shared" si="24"/>
        <v>0.80116376694576075</v>
      </c>
      <c r="F166" s="65">
        <f t="shared" si="24"/>
        <v>0.80820492331106841</v>
      </c>
      <c r="G166" s="65">
        <f t="shared" si="24"/>
        <v>0.81061890279155024</v>
      </c>
      <c r="H166" s="65">
        <f t="shared" si="24"/>
        <v>0.8187923312581239</v>
      </c>
      <c r="I166" s="65">
        <f t="shared" si="24"/>
        <v>0.8289726430711537</v>
      </c>
      <c r="J166" s="65">
        <f t="shared" si="24"/>
        <v>0.84227946749421256</v>
      </c>
      <c r="K166" s="65">
        <f t="shared" si="24"/>
        <v>0.84414305952973334</v>
      </c>
      <c r="L166" s="65">
        <f t="shared" si="24"/>
        <v>0.8457992199276867</v>
      </c>
      <c r="M166" s="65">
        <f t="shared" si="24"/>
        <v>0.84715790106668853</v>
      </c>
      <c r="N166" s="65">
        <f t="shared" si="24"/>
        <v>0.84750351552992775</v>
      </c>
      <c r="O166" s="65">
        <f t="shared" si="24"/>
        <v>0.84901765726043887</v>
      </c>
      <c r="P166" s="65">
        <f t="shared" si="24"/>
        <v>0.84928256459542495</v>
      </c>
      <c r="Q166" s="65">
        <f t="shared" si="24"/>
        <v>0.85152907060018312</v>
      </c>
    </row>
    <row r="168" spans="1:17" ht="12" customHeight="1" x14ac:dyDescent="0.25">
      <c r="A168" s="152" t="s">
        <v>121</v>
      </c>
      <c r="B168" s="168">
        <f>SUM(B169,B172,B174,B184)</f>
        <v>930.76656655479553</v>
      </c>
      <c r="C168" s="168">
        <f t="shared" ref="C168:Q168" si="25">SUM(C169,C172,C174,C184)</f>
        <v>876.16688429430837</v>
      </c>
      <c r="D168" s="168">
        <f t="shared" si="25"/>
        <v>699.63457619475025</v>
      </c>
      <c r="E168" s="168">
        <f t="shared" si="25"/>
        <v>581.32687146747992</v>
      </c>
      <c r="F168" s="168">
        <f t="shared" si="25"/>
        <v>560.89311160947784</v>
      </c>
      <c r="G168" s="168">
        <f t="shared" si="25"/>
        <v>386.68791525826623</v>
      </c>
      <c r="H168" s="168">
        <f t="shared" si="25"/>
        <v>365.92248320215657</v>
      </c>
      <c r="I168" s="168">
        <f t="shared" si="25"/>
        <v>295.94817608964132</v>
      </c>
      <c r="J168" s="168">
        <f t="shared" si="25"/>
        <v>301.93355011024693</v>
      </c>
      <c r="K168" s="168">
        <f t="shared" si="25"/>
        <v>225.66843223375332</v>
      </c>
      <c r="L168" s="168">
        <f t="shared" si="25"/>
        <v>246.41976037706175</v>
      </c>
      <c r="M168" s="168">
        <f t="shared" si="25"/>
        <v>162.42392323628877</v>
      </c>
      <c r="N168" s="168">
        <f t="shared" si="25"/>
        <v>168.4945363760676</v>
      </c>
      <c r="O168" s="168">
        <f t="shared" si="25"/>
        <v>118.8811985553735</v>
      </c>
      <c r="P168" s="168">
        <f t="shared" si="25"/>
        <v>97.31169631832789</v>
      </c>
      <c r="Q168" s="168">
        <f t="shared" si="25"/>
        <v>106.7956233580057</v>
      </c>
    </row>
    <row r="169" spans="1:17" ht="12" customHeight="1" x14ac:dyDescent="0.25">
      <c r="A169" s="158" t="s">
        <v>65</v>
      </c>
      <c r="B169" s="157">
        <f>SUM(B170:B171)</f>
        <v>864.78535801074941</v>
      </c>
      <c r="C169" s="157">
        <f t="shared" ref="C169:Q169" si="26">SUM(C170:C171)</f>
        <v>817.52157545746502</v>
      </c>
      <c r="D169" s="157">
        <f t="shared" si="26"/>
        <v>649.64338030838815</v>
      </c>
      <c r="E169" s="157">
        <f t="shared" si="26"/>
        <v>540.57101913100553</v>
      </c>
      <c r="F169" s="157">
        <f t="shared" si="26"/>
        <v>519.34509345066715</v>
      </c>
      <c r="G169" s="157">
        <f t="shared" si="26"/>
        <v>355.74107621292586</v>
      </c>
      <c r="H169" s="157">
        <f t="shared" si="26"/>
        <v>335.52897011484657</v>
      </c>
      <c r="I169" s="157">
        <f t="shared" si="26"/>
        <v>269.54941113210026</v>
      </c>
      <c r="J169" s="157">
        <f t="shared" si="26"/>
        <v>275.75759571385106</v>
      </c>
      <c r="K169" s="157">
        <f t="shared" si="26"/>
        <v>205.96254792398267</v>
      </c>
      <c r="L169" s="157">
        <f t="shared" si="26"/>
        <v>227.1139112148316</v>
      </c>
      <c r="M169" s="157">
        <f t="shared" si="26"/>
        <v>148.21366699583282</v>
      </c>
      <c r="N169" s="157">
        <f t="shared" si="26"/>
        <v>153.96731696094898</v>
      </c>
      <c r="O169" s="157">
        <f t="shared" si="26"/>
        <v>109.27358062143351</v>
      </c>
      <c r="P169" s="157">
        <f t="shared" si="26"/>
        <v>87.862652647836072</v>
      </c>
      <c r="Q169" s="157">
        <f t="shared" si="26"/>
        <v>97.172254925434743</v>
      </c>
    </row>
    <row r="170" spans="1:17" ht="12" customHeight="1" x14ac:dyDescent="0.25">
      <c r="A170" s="23" t="s">
        <v>58</v>
      </c>
      <c r="B170" s="156">
        <f>RES_hhdet_emi!B$5</f>
        <v>864.78535801074941</v>
      </c>
      <c r="C170" s="156">
        <f>RES_hhdet_emi!C$5</f>
        <v>817.52157545746502</v>
      </c>
      <c r="D170" s="156">
        <f>RES_hhdet_emi!D$5</f>
        <v>649.64338030838815</v>
      </c>
      <c r="E170" s="156">
        <f>RES_hhdet_emi!E$5</f>
        <v>540.57101913100553</v>
      </c>
      <c r="F170" s="156">
        <f>RES_hhdet_emi!F$5</f>
        <v>519.34509345066715</v>
      </c>
      <c r="G170" s="156">
        <f>RES_hhdet_emi!G$5</f>
        <v>355.74107621292586</v>
      </c>
      <c r="H170" s="156">
        <f>RES_hhdet_emi!H$5</f>
        <v>335.52897011484657</v>
      </c>
      <c r="I170" s="156">
        <f>RES_hhdet_emi!I$5</f>
        <v>269.54941113210026</v>
      </c>
      <c r="J170" s="156">
        <f>RES_hhdet_emi!J$5</f>
        <v>275.75759571385106</v>
      </c>
      <c r="K170" s="156">
        <f>RES_hhdet_emi!K$5</f>
        <v>205.96254792398267</v>
      </c>
      <c r="L170" s="156">
        <f>RES_hhdet_emi!L$5</f>
        <v>227.1139112148316</v>
      </c>
      <c r="M170" s="156">
        <f>RES_hhdet_emi!M$5</f>
        <v>148.21366699583282</v>
      </c>
      <c r="N170" s="156">
        <f>RES_hhdet_emi!N$5</f>
        <v>153.96731696094898</v>
      </c>
      <c r="O170" s="156">
        <f>RES_hhdet_emi!O$5</f>
        <v>109.27358062143351</v>
      </c>
      <c r="P170" s="156">
        <f>RES_hhdet_emi!P$5</f>
        <v>87.862652647836072</v>
      </c>
      <c r="Q170" s="156">
        <f>RES_hhdet_emi!Q$5</f>
        <v>97.172254925434743</v>
      </c>
    </row>
    <row r="171" spans="1:17" ht="12" customHeight="1" x14ac:dyDescent="0.25">
      <c r="A171" s="23" t="s">
        <v>60</v>
      </c>
      <c r="B171" s="156">
        <f>RES_hhdet_emi!B$6</f>
        <v>0</v>
      </c>
      <c r="C171" s="156">
        <f>RES_hhdet_emi!C$6</f>
        <v>0</v>
      </c>
      <c r="D171" s="156">
        <f>RES_hhdet_emi!D$6</f>
        <v>0</v>
      </c>
      <c r="E171" s="156">
        <f>RES_hhdet_emi!E$6</f>
        <v>0</v>
      </c>
      <c r="F171" s="156">
        <f>RES_hhdet_emi!F$6</f>
        <v>0</v>
      </c>
      <c r="G171" s="156">
        <f>RES_hhdet_emi!G$6</f>
        <v>0</v>
      </c>
      <c r="H171" s="156">
        <f>RES_hhdet_emi!H$6</f>
        <v>0</v>
      </c>
      <c r="I171" s="156">
        <f>RES_hhdet_emi!I$6</f>
        <v>0</v>
      </c>
      <c r="J171" s="156">
        <f>RES_hhdet_emi!J$6</f>
        <v>0</v>
      </c>
      <c r="K171" s="156">
        <f>RES_hhdet_emi!K$6</f>
        <v>0</v>
      </c>
      <c r="L171" s="156">
        <f>RES_hhdet_emi!L$6</f>
        <v>0</v>
      </c>
      <c r="M171" s="156">
        <f>RES_hhdet_emi!M$6</f>
        <v>0</v>
      </c>
      <c r="N171" s="156">
        <f>RES_hhdet_emi!N$6</f>
        <v>0</v>
      </c>
      <c r="O171" s="156">
        <f>RES_hhdet_emi!O$6</f>
        <v>0</v>
      </c>
      <c r="P171" s="156">
        <f>RES_hhdet_emi!P$6</f>
        <v>0</v>
      </c>
      <c r="Q171" s="156">
        <f>RES_hhdet_emi!Q$6</f>
        <v>0</v>
      </c>
    </row>
    <row r="172" spans="1:17" ht="12" customHeight="1" x14ac:dyDescent="0.25">
      <c r="A172" s="158" t="s">
        <v>112</v>
      </c>
      <c r="B172" s="157">
        <f>B173</f>
        <v>0</v>
      </c>
      <c r="C172" s="157">
        <f t="shared" ref="C172:Q172" si="27">C173</f>
        <v>0</v>
      </c>
      <c r="D172" s="157">
        <f t="shared" si="27"/>
        <v>0</v>
      </c>
      <c r="E172" s="157">
        <f t="shared" si="27"/>
        <v>0</v>
      </c>
      <c r="F172" s="157">
        <f t="shared" si="27"/>
        <v>0</v>
      </c>
      <c r="G172" s="157">
        <f t="shared" si="27"/>
        <v>0</v>
      </c>
      <c r="H172" s="157">
        <f t="shared" si="27"/>
        <v>0</v>
      </c>
      <c r="I172" s="157">
        <f t="shared" si="27"/>
        <v>0</v>
      </c>
      <c r="J172" s="157">
        <f t="shared" si="27"/>
        <v>0</v>
      </c>
      <c r="K172" s="157">
        <f t="shared" si="27"/>
        <v>0</v>
      </c>
      <c r="L172" s="157">
        <f t="shared" si="27"/>
        <v>0</v>
      </c>
      <c r="M172" s="157">
        <f t="shared" si="27"/>
        <v>0</v>
      </c>
      <c r="N172" s="157">
        <f t="shared" si="27"/>
        <v>0</v>
      </c>
      <c r="O172" s="157">
        <f t="shared" si="27"/>
        <v>0</v>
      </c>
      <c r="P172" s="157">
        <f t="shared" si="27"/>
        <v>0</v>
      </c>
      <c r="Q172" s="157">
        <f t="shared" si="27"/>
        <v>0</v>
      </c>
    </row>
    <row r="173" spans="1:17" ht="12" customHeight="1" x14ac:dyDescent="0.25">
      <c r="A173" s="23" t="s">
        <v>60</v>
      </c>
      <c r="B173" s="156">
        <f>RES_hhdet_emi!B$8</f>
        <v>0</v>
      </c>
      <c r="C173" s="156">
        <f>RES_hhdet_emi!C$8</f>
        <v>0</v>
      </c>
      <c r="D173" s="156">
        <f>RES_hhdet_emi!D$8</f>
        <v>0</v>
      </c>
      <c r="E173" s="156">
        <f>RES_hhdet_emi!E$8</f>
        <v>0</v>
      </c>
      <c r="F173" s="156">
        <f>RES_hhdet_emi!F$8</f>
        <v>0</v>
      </c>
      <c r="G173" s="156">
        <f>RES_hhdet_emi!G$8</f>
        <v>0</v>
      </c>
      <c r="H173" s="156">
        <f>RES_hhdet_emi!H$8</f>
        <v>0</v>
      </c>
      <c r="I173" s="156">
        <f>RES_hhdet_emi!I$8</f>
        <v>0</v>
      </c>
      <c r="J173" s="156">
        <f>RES_hhdet_emi!J$8</f>
        <v>0</v>
      </c>
      <c r="K173" s="156">
        <f>RES_hhdet_emi!K$8</f>
        <v>0</v>
      </c>
      <c r="L173" s="156">
        <f>RES_hhdet_emi!L$8</f>
        <v>0</v>
      </c>
      <c r="M173" s="156">
        <f>RES_hhdet_emi!M$8</f>
        <v>0</v>
      </c>
      <c r="N173" s="156">
        <f>RES_hhdet_emi!N$8</f>
        <v>0</v>
      </c>
      <c r="O173" s="156">
        <f>RES_hhdet_emi!O$8</f>
        <v>0</v>
      </c>
      <c r="P173" s="156">
        <f>RES_hhdet_emi!P$8</f>
        <v>0</v>
      </c>
      <c r="Q173" s="156">
        <f>RES_hhdet_emi!Q$8</f>
        <v>0</v>
      </c>
    </row>
    <row r="174" spans="1:17" ht="12" customHeight="1" x14ac:dyDescent="0.25">
      <c r="A174" s="158" t="s">
        <v>63</v>
      </c>
      <c r="B174" s="157">
        <f>SUM(B175:B177,B180:B181)</f>
        <v>54.895934782566414</v>
      </c>
      <c r="C174" s="157">
        <f t="shared" ref="C174:Q174" si="28">SUM(C175:C177,C180:C181)</f>
        <v>49.067441887756431</v>
      </c>
      <c r="D174" s="157">
        <f t="shared" si="28"/>
        <v>41.948974674596286</v>
      </c>
      <c r="E174" s="157">
        <f t="shared" si="28"/>
        <v>34.496840029910196</v>
      </c>
      <c r="F174" s="157">
        <f t="shared" si="28"/>
        <v>35.110852493311377</v>
      </c>
      <c r="G174" s="157">
        <f t="shared" si="28"/>
        <v>25.865836123966854</v>
      </c>
      <c r="H174" s="157">
        <f t="shared" si="28"/>
        <v>25.578501344549945</v>
      </c>
      <c r="I174" s="157">
        <f t="shared" si="28"/>
        <v>21.775398376372767</v>
      </c>
      <c r="J174" s="157">
        <f t="shared" si="28"/>
        <v>21.801381757120797</v>
      </c>
      <c r="K174" s="157">
        <f t="shared" si="28"/>
        <v>17.036415062531276</v>
      </c>
      <c r="L174" s="157">
        <f t="shared" si="28"/>
        <v>16.589312895491961</v>
      </c>
      <c r="M174" s="157">
        <f t="shared" si="28"/>
        <v>12.452886699531913</v>
      </c>
      <c r="N174" s="157">
        <f t="shared" si="28"/>
        <v>12.927077860560788</v>
      </c>
      <c r="O174" s="157">
        <f t="shared" si="28"/>
        <v>8.5111684069880376</v>
      </c>
      <c r="P174" s="157">
        <f t="shared" si="28"/>
        <v>8.5347631344585437</v>
      </c>
      <c r="Q174" s="157">
        <f t="shared" si="28"/>
        <v>8.6757279415500079</v>
      </c>
    </row>
    <row r="175" spans="1:17" ht="12" customHeight="1" x14ac:dyDescent="0.25">
      <c r="A175" s="167" t="s">
        <v>171</v>
      </c>
      <c r="B175" s="132">
        <f>RES_hhdet_emi!B$10</f>
        <v>43.476914038713481</v>
      </c>
      <c r="C175" s="132">
        <f>RES_hhdet_emi!C$10</f>
        <v>39.220584421963054</v>
      </c>
      <c r="D175" s="132">
        <f>RES_hhdet_emi!D$10</f>
        <v>33.662410215081465</v>
      </c>
      <c r="E175" s="132">
        <f>RES_hhdet_emi!E$10</f>
        <v>28.182027637344525</v>
      </c>
      <c r="F175" s="132">
        <f>RES_hhdet_emi!F$10</f>
        <v>29.092207279517051</v>
      </c>
      <c r="G175" s="132">
        <f>RES_hhdet_emi!G$10</f>
        <v>21.363905330219318</v>
      </c>
      <c r="H175" s="132">
        <f>RES_hhdet_emi!H$10</f>
        <v>21.646193687440903</v>
      </c>
      <c r="I175" s="132">
        <f>RES_hhdet_emi!I$10</f>
        <v>18.281039857731535</v>
      </c>
      <c r="J175" s="132">
        <f>RES_hhdet_emi!J$10</f>
        <v>18.716136335459797</v>
      </c>
      <c r="K175" s="132">
        <f>RES_hhdet_emi!K$10</f>
        <v>14.859300717295007</v>
      </c>
      <c r="L175" s="132">
        <f>RES_hhdet_emi!L$10</f>
        <v>14.615821283407202</v>
      </c>
      <c r="M175" s="132">
        <f>RES_hhdet_emi!M$10</f>
        <v>11.007550714459915</v>
      </c>
      <c r="N175" s="132">
        <f>RES_hhdet_emi!N$10</f>
        <v>11.561242467580875</v>
      </c>
      <c r="O175" s="132">
        <f>RES_hhdet_emi!O$10</f>
        <v>7.6821866786658566</v>
      </c>
      <c r="P175" s="132">
        <f>RES_hhdet_emi!P$10</f>
        <v>7.7151798120853838</v>
      </c>
      <c r="Q175" s="132">
        <f>RES_hhdet_emi!Q$10</f>
        <v>7.8777215468937927</v>
      </c>
    </row>
    <row r="176" spans="1:17" ht="12" customHeight="1" x14ac:dyDescent="0.25">
      <c r="A176" s="167" t="s">
        <v>144</v>
      </c>
      <c r="B176" s="132">
        <f>RES_hhdet_emi!B$11</f>
        <v>9.6294604715359764</v>
      </c>
      <c r="C176" s="132">
        <f>RES_hhdet_emi!C$11</f>
        <v>8.196242601880158</v>
      </c>
      <c r="D176" s="132">
        <f>RES_hhdet_emi!D$11</f>
        <v>6.848839419993805</v>
      </c>
      <c r="E176" s="132">
        <f>RES_hhdet_emi!E$11</f>
        <v>5.1245232275508252</v>
      </c>
      <c r="F176" s="132">
        <f>RES_hhdet_emi!F$11</f>
        <v>4.8003503389573661</v>
      </c>
      <c r="G176" s="132">
        <f>RES_hhdet_emi!G$11</f>
        <v>3.2372827676527893</v>
      </c>
      <c r="H176" s="132">
        <f>RES_hhdet_emi!H$11</f>
        <v>2.6517200761250725</v>
      </c>
      <c r="I176" s="132">
        <f>RES_hhdet_emi!I$11</f>
        <v>2.3239048189424945</v>
      </c>
      <c r="J176" s="132">
        <f>RES_hhdet_emi!J$11</f>
        <v>2.0447819028916423</v>
      </c>
      <c r="K176" s="132">
        <f>RES_hhdet_emi!K$11</f>
        <v>1.2140091007852374</v>
      </c>
      <c r="L176" s="132">
        <f>RES_hhdet_emi!L$11</f>
        <v>0.89387298539803717</v>
      </c>
      <c r="M176" s="132">
        <f>RES_hhdet_emi!M$11</f>
        <v>0.64012677181127986</v>
      </c>
      <c r="N176" s="132">
        <f>RES_hhdet_emi!N$11</f>
        <v>0.57811784864981453</v>
      </c>
      <c r="O176" s="132">
        <f>RES_hhdet_emi!O$11</f>
        <v>0.32732547711279353</v>
      </c>
      <c r="P176" s="132">
        <f>RES_hhdet_emi!P$11</f>
        <v>0.32725387142758983</v>
      </c>
      <c r="Q176" s="132">
        <f>RES_hhdet_emi!Q$11</f>
        <v>0.31306428369495076</v>
      </c>
    </row>
    <row r="177" spans="1:17" ht="12" customHeight="1" x14ac:dyDescent="0.25">
      <c r="A177" s="167" t="s">
        <v>143</v>
      </c>
      <c r="B177" s="132">
        <f>SUM(B178:B179)</f>
        <v>1.7895602723169559</v>
      </c>
      <c r="C177" s="132">
        <f t="shared" ref="C177:Q177" si="29">SUM(C178:C179)</f>
        <v>1.6506148639132228</v>
      </c>
      <c r="D177" s="132">
        <f t="shared" si="29"/>
        <v>1.4377250395210115</v>
      </c>
      <c r="E177" s="132">
        <f t="shared" si="29"/>
        <v>1.1902891650148444</v>
      </c>
      <c r="F177" s="132">
        <f t="shared" si="29"/>
        <v>1.2182948748369553</v>
      </c>
      <c r="G177" s="132">
        <f t="shared" si="29"/>
        <v>1.2646480260947457</v>
      </c>
      <c r="H177" s="132">
        <f t="shared" si="29"/>
        <v>1.28058758098397</v>
      </c>
      <c r="I177" s="132">
        <f t="shared" si="29"/>
        <v>1.1704536996987351</v>
      </c>
      <c r="J177" s="132">
        <f t="shared" si="29"/>
        <v>1.0404635187693587</v>
      </c>
      <c r="K177" s="132">
        <f t="shared" si="29"/>
        <v>0.96310524445103263</v>
      </c>
      <c r="L177" s="132">
        <f t="shared" si="29"/>
        <v>1.0796186266867223</v>
      </c>
      <c r="M177" s="132">
        <f t="shared" si="29"/>
        <v>0.80520921326071737</v>
      </c>
      <c r="N177" s="132">
        <f t="shared" si="29"/>
        <v>0.78771754433009833</v>
      </c>
      <c r="O177" s="132">
        <f t="shared" si="29"/>
        <v>0.50165625120938862</v>
      </c>
      <c r="P177" s="132">
        <f t="shared" si="29"/>
        <v>0.49232945094557046</v>
      </c>
      <c r="Q177" s="132">
        <f t="shared" si="29"/>
        <v>0.48494211096126488</v>
      </c>
    </row>
    <row r="178" spans="1:17" ht="12" customHeight="1" x14ac:dyDescent="0.25">
      <c r="A178" s="166" t="s">
        <v>57</v>
      </c>
      <c r="B178" s="165">
        <f>RES_hhdet_emi!B$13</f>
        <v>1.7895602723169559</v>
      </c>
      <c r="C178" s="165">
        <f>RES_hhdet_emi!C$13</f>
        <v>1.6506148639132228</v>
      </c>
      <c r="D178" s="165">
        <f>RES_hhdet_emi!D$13</f>
        <v>1.4377250395210115</v>
      </c>
      <c r="E178" s="165">
        <f>RES_hhdet_emi!E$13</f>
        <v>1.1902891650148444</v>
      </c>
      <c r="F178" s="165">
        <f>RES_hhdet_emi!F$13</f>
        <v>1.2182948748369553</v>
      </c>
      <c r="G178" s="165">
        <f>RES_hhdet_emi!G$13</f>
        <v>1.2646480260947457</v>
      </c>
      <c r="H178" s="165">
        <f>RES_hhdet_emi!H$13</f>
        <v>1.28058758098397</v>
      </c>
      <c r="I178" s="165">
        <f>RES_hhdet_emi!I$13</f>
        <v>1.1704536996987351</v>
      </c>
      <c r="J178" s="165">
        <f>RES_hhdet_emi!J$13</f>
        <v>1.0404635187693587</v>
      </c>
      <c r="K178" s="165">
        <f>RES_hhdet_emi!K$13</f>
        <v>0.96310524445103263</v>
      </c>
      <c r="L178" s="165">
        <f>RES_hhdet_emi!L$13</f>
        <v>1.0796186266867223</v>
      </c>
      <c r="M178" s="165">
        <f>RES_hhdet_emi!M$13</f>
        <v>0.80520921326071737</v>
      </c>
      <c r="N178" s="165">
        <f>RES_hhdet_emi!N$13</f>
        <v>0.78771754433009833</v>
      </c>
      <c r="O178" s="165">
        <f>RES_hhdet_emi!O$13</f>
        <v>0.50165625120938862</v>
      </c>
      <c r="P178" s="165">
        <f>RES_hhdet_emi!P$13</f>
        <v>0.49232945094557046</v>
      </c>
      <c r="Q178" s="165">
        <f>RES_hhdet_emi!Q$13</f>
        <v>0.48494211096126488</v>
      </c>
    </row>
    <row r="179" spans="1:17" ht="12" customHeight="1" x14ac:dyDescent="0.25">
      <c r="A179" s="147" t="s">
        <v>59</v>
      </c>
      <c r="B179" s="164">
        <f>RES_hhdet_emi!B$14</f>
        <v>0</v>
      </c>
      <c r="C179" s="164">
        <f>RES_hhdet_emi!C$14</f>
        <v>0</v>
      </c>
      <c r="D179" s="164">
        <f>RES_hhdet_emi!D$14</f>
        <v>0</v>
      </c>
      <c r="E179" s="164">
        <f>RES_hhdet_emi!E$14</f>
        <v>0</v>
      </c>
      <c r="F179" s="164">
        <f>RES_hhdet_emi!F$14</f>
        <v>0</v>
      </c>
      <c r="G179" s="164">
        <f>RES_hhdet_emi!G$14</f>
        <v>0</v>
      </c>
      <c r="H179" s="164">
        <f>RES_hhdet_emi!H$14</f>
        <v>0</v>
      </c>
      <c r="I179" s="164">
        <f>RES_hhdet_emi!I$14</f>
        <v>0</v>
      </c>
      <c r="J179" s="164">
        <f>RES_hhdet_emi!J$14</f>
        <v>0</v>
      </c>
      <c r="K179" s="164">
        <f>RES_hhdet_emi!K$14</f>
        <v>0</v>
      </c>
      <c r="L179" s="164">
        <f>RES_hhdet_emi!L$14</f>
        <v>0</v>
      </c>
      <c r="M179" s="164">
        <f>RES_hhdet_emi!M$14</f>
        <v>0</v>
      </c>
      <c r="N179" s="164">
        <f>RES_hhdet_emi!N$14</f>
        <v>0</v>
      </c>
      <c r="O179" s="164">
        <f>RES_hhdet_emi!O$14</f>
        <v>0</v>
      </c>
      <c r="P179" s="164">
        <f>RES_hhdet_emi!P$14</f>
        <v>0</v>
      </c>
      <c r="Q179" s="164">
        <f>RES_hhdet_emi!Q$14</f>
        <v>0</v>
      </c>
    </row>
    <row r="180" spans="1:17" ht="12" customHeight="1" x14ac:dyDescent="0.25">
      <c r="A180" s="163" t="s">
        <v>142</v>
      </c>
      <c r="B180" s="162">
        <f>RES_hhdet_emi!B$15</f>
        <v>0</v>
      </c>
      <c r="C180" s="162">
        <f>RES_hhdet_emi!C$15</f>
        <v>0</v>
      </c>
      <c r="D180" s="162">
        <f>RES_hhdet_emi!D$15</f>
        <v>0</v>
      </c>
      <c r="E180" s="162">
        <f>RES_hhdet_emi!E$15</f>
        <v>0</v>
      </c>
      <c r="F180" s="162">
        <f>RES_hhdet_emi!F$15</f>
        <v>0</v>
      </c>
      <c r="G180" s="162">
        <f>RES_hhdet_emi!G$15</f>
        <v>0</v>
      </c>
      <c r="H180" s="162">
        <f>RES_hhdet_emi!H$15</f>
        <v>0</v>
      </c>
      <c r="I180" s="162">
        <f>RES_hhdet_emi!I$15</f>
        <v>0</v>
      </c>
      <c r="J180" s="162">
        <f>RES_hhdet_emi!J$15</f>
        <v>0</v>
      </c>
      <c r="K180" s="162">
        <f>RES_hhdet_emi!K$15</f>
        <v>0</v>
      </c>
      <c r="L180" s="162">
        <f>RES_hhdet_emi!L$15</f>
        <v>0</v>
      </c>
      <c r="M180" s="162">
        <f>RES_hhdet_emi!M$15</f>
        <v>0</v>
      </c>
      <c r="N180" s="162">
        <f>RES_hhdet_emi!N$15</f>
        <v>0</v>
      </c>
      <c r="O180" s="162">
        <f>RES_hhdet_emi!O$15</f>
        <v>0</v>
      </c>
      <c r="P180" s="162">
        <f>RES_hhdet_emi!P$15</f>
        <v>0</v>
      </c>
      <c r="Q180" s="162">
        <f>RES_hhdet_emi!Q$15</f>
        <v>0</v>
      </c>
    </row>
    <row r="181" spans="1:17" ht="12" customHeight="1" x14ac:dyDescent="0.25">
      <c r="A181" s="161" t="s">
        <v>141</v>
      </c>
      <c r="B181" s="160">
        <f>SUM(B182:B183)</f>
        <v>0</v>
      </c>
      <c r="C181" s="160">
        <f t="shared" ref="C181:Q181" si="30">SUM(C182:C183)</f>
        <v>0</v>
      </c>
      <c r="D181" s="160">
        <f t="shared" si="30"/>
        <v>0</v>
      </c>
      <c r="E181" s="160">
        <f t="shared" si="30"/>
        <v>0</v>
      </c>
      <c r="F181" s="160">
        <f t="shared" si="30"/>
        <v>0</v>
      </c>
      <c r="G181" s="160">
        <f t="shared" si="30"/>
        <v>0</v>
      </c>
      <c r="H181" s="160">
        <f t="shared" si="30"/>
        <v>0</v>
      </c>
      <c r="I181" s="160">
        <f t="shared" si="30"/>
        <v>0</v>
      </c>
      <c r="J181" s="160">
        <f t="shared" si="30"/>
        <v>0</v>
      </c>
      <c r="K181" s="160">
        <f t="shared" si="30"/>
        <v>0</v>
      </c>
      <c r="L181" s="160">
        <f t="shared" si="30"/>
        <v>0</v>
      </c>
      <c r="M181" s="160">
        <f t="shared" si="30"/>
        <v>0</v>
      </c>
      <c r="N181" s="160">
        <f t="shared" si="30"/>
        <v>0</v>
      </c>
      <c r="O181" s="160">
        <f t="shared" si="30"/>
        <v>0</v>
      </c>
      <c r="P181" s="160">
        <f t="shared" si="30"/>
        <v>0</v>
      </c>
      <c r="Q181" s="160">
        <f t="shared" si="30"/>
        <v>0</v>
      </c>
    </row>
    <row r="182" spans="1:17" ht="12" customHeight="1" x14ac:dyDescent="0.25">
      <c r="A182" s="148" t="s">
        <v>60</v>
      </c>
      <c r="B182" s="156">
        <f>RES_hhdet_emi!B$17</f>
        <v>0</v>
      </c>
      <c r="C182" s="156">
        <f>RES_hhdet_emi!C$17</f>
        <v>0</v>
      </c>
      <c r="D182" s="156">
        <f>RES_hhdet_emi!D$17</f>
        <v>0</v>
      </c>
      <c r="E182" s="156">
        <f>RES_hhdet_emi!E$17</f>
        <v>0</v>
      </c>
      <c r="F182" s="156">
        <f>RES_hhdet_emi!F$17</f>
        <v>0</v>
      </c>
      <c r="G182" s="156">
        <f>RES_hhdet_emi!G$17</f>
        <v>0</v>
      </c>
      <c r="H182" s="156">
        <f>RES_hhdet_emi!H$17</f>
        <v>0</v>
      </c>
      <c r="I182" s="156">
        <f>RES_hhdet_emi!I$17</f>
        <v>0</v>
      </c>
      <c r="J182" s="156">
        <f>RES_hhdet_emi!J$17</f>
        <v>0</v>
      </c>
      <c r="K182" s="156">
        <f>RES_hhdet_emi!K$17</f>
        <v>0</v>
      </c>
      <c r="L182" s="156">
        <f>RES_hhdet_emi!L$17</f>
        <v>0</v>
      </c>
      <c r="M182" s="156">
        <f>RES_hhdet_emi!M$17</f>
        <v>0</v>
      </c>
      <c r="N182" s="156">
        <f>RES_hhdet_emi!N$17</f>
        <v>0</v>
      </c>
      <c r="O182" s="156">
        <f>RES_hhdet_emi!O$17</f>
        <v>0</v>
      </c>
      <c r="P182" s="156">
        <f>RES_hhdet_emi!P$17</f>
        <v>0</v>
      </c>
      <c r="Q182" s="156">
        <f>RES_hhdet_emi!Q$17</f>
        <v>0</v>
      </c>
    </row>
    <row r="183" spans="1:17" ht="12" customHeight="1" x14ac:dyDescent="0.25">
      <c r="A183" s="148" t="s">
        <v>59</v>
      </c>
      <c r="B183" s="156">
        <f>RES_hhdet_emi!B$18</f>
        <v>0</v>
      </c>
      <c r="C183" s="156">
        <f>RES_hhdet_emi!C$18</f>
        <v>0</v>
      </c>
      <c r="D183" s="156">
        <f>RES_hhdet_emi!D$18</f>
        <v>0</v>
      </c>
      <c r="E183" s="156">
        <f>RES_hhdet_emi!E$18</f>
        <v>0</v>
      </c>
      <c r="F183" s="156">
        <f>RES_hhdet_emi!F$18</f>
        <v>0</v>
      </c>
      <c r="G183" s="156">
        <f>RES_hhdet_emi!G$18</f>
        <v>0</v>
      </c>
      <c r="H183" s="156">
        <f>RES_hhdet_emi!H$18</f>
        <v>0</v>
      </c>
      <c r="I183" s="156">
        <f>RES_hhdet_emi!I$18</f>
        <v>0</v>
      </c>
      <c r="J183" s="156">
        <f>RES_hhdet_emi!J$18</f>
        <v>0</v>
      </c>
      <c r="K183" s="156">
        <f>RES_hhdet_emi!K$18</f>
        <v>0</v>
      </c>
      <c r="L183" s="156">
        <f>RES_hhdet_emi!L$18</f>
        <v>0</v>
      </c>
      <c r="M183" s="156">
        <f>RES_hhdet_emi!M$18</f>
        <v>0</v>
      </c>
      <c r="N183" s="156">
        <f>RES_hhdet_emi!N$18</f>
        <v>0</v>
      </c>
      <c r="O183" s="156">
        <f>RES_hhdet_emi!O$18</f>
        <v>0</v>
      </c>
      <c r="P183" s="156">
        <f>RES_hhdet_emi!P$18</f>
        <v>0</v>
      </c>
      <c r="Q183" s="156">
        <f>RES_hhdet_emi!Q$18</f>
        <v>0</v>
      </c>
    </row>
    <row r="184" spans="1:17" ht="12" customHeight="1" x14ac:dyDescent="0.25">
      <c r="A184" s="158" t="s">
        <v>62</v>
      </c>
      <c r="B184" s="157">
        <f>SUM(B185:B187)</f>
        <v>11.085273761479716</v>
      </c>
      <c r="C184" s="157">
        <f t="shared" ref="C184:Q184" si="31">SUM(C185:C187)</f>
        <v>9.5778669490868911</v>
      </c>
      <c r="D184" s="157">
        <f t="shared" si="31"/>
        <v>8.0422212117657335</v>
      </c>
      <c r="E184" s="157">
        <f t="shared" si="31"/>
        <v>6.2590123065641938</v>
      </c>
      <c r="F184" s="157">
        <f t="shared" si="31"/>
        <v>6.4371656654992346</v>
      </c>
      <c r="G184" s="157">
        <f t="shared" si="31"/>
        <v>5.0810029213735053</v>
      </c>
      <c r="H184" s="157">
        <f t="shared" si="31"/>
        <v>4.8150117427600811</v>
      </c>
      <c r="I184" s="157">
        <f t="shared" si="31"/>
        <v>4.6233665811683018</v>
      </c>
      <c r="J184" s="157">
        <f t="shared" si="31"/>
        <v>4.3745726392750726</v>
      </c>
      <c r="K184" s="157">
        <f t="shared" si="31"/>
        <v>2.6694692472393595</v>
      </c>
      <c r="L184" s="157">
        <f t="shared" si="31"/>
        <v>2.7165362667381756</v>
      </c>
      <c r="M184" s="157">
        <f t="shared" si="31"/>
        <v>1.7573695409240286</v>
      </c>
      <c r="N184" s="157">
        <f t="shared" si="31"/>
        <v>1.6001415545578466</v>
      </c>
      <c r="O184" s="157">
        <f t="shared" si="31"/>
        <v>1.096449526951951</v>
      </c>
      <c r="P184" s="157">
        <f t="shared" si="31"/>
        <v>0.91428053603327253</v>
      </c>
      <c r="Q184" s="157">
        <f t="shared" si="31"/>
        <v>0.94764049102095149</v>
      </c>
    </row>
    <row r="185" spans="1:17" ht="12" customHeight="1" x14ac:dyDescent="0.25">
      <c r="A185" s="23" t="s">
        <v>58</v>
      </c>
      <c r="B185" s="156">
        <f>RES_hhdet_emi!B$20</f>
        <v>9.0447696839143727</v>
      </c>
      <c r="C185" s="156">
        <f>RES_hhdet_emi!C$20</f>
        <v>8.1829781989876604</v>
      </c>
      <c r="D185" s="156">
        <f>RES_hhdet_emi!D$20</f>
        <v>6.9711269700344305</v>
      </c>
      <c r="E185" s="156">
        <f>RES_hhdet_emi!E$20</f>
        <v>5.7879680350939813</v>
      </c>
      <c r="F185" s="156">
        <f>RES_hhdet_emi!F$20</f>
        <v>5.9081141985716625</v>
      </c>
      <c r="G185" s="156">
        <f>RES_hhdet_emi!G$20</f>
        <v>4.2577650535585034</v>
      </c>
      <c r="H185" s="156">
        <f>RES_hhdet_emi!H$20</f>
        <v>4.2023275373046207</v>
      </c>
      <c r="I185" s="156">
        <f>RES_hhdet_emi!I$20</f>
        <v>3.5309999399001781</v>
      </c>
      <c r="J185" s="156">
        <f>RES_hhdet_emi!J$20</f>
        <v>3.4551722976612127</v>
      </c>
      <c r="K185" s="156">
        <f>RES_hhdet_emi!K$20</f>
        <v>2.3402772843303259</v>
      </c>
      <c r="L185" s="156">
        <f>RES_hhdet_emi!L$20</f>
        <v>2.2692729202989645</v>
      </c>
      <c r="M185" s="156">
        <f>RES_hhdet_emi!M$20</f>
        <v>1.4337790366544845</v>
      </c>
      <c r="N185" s="156">
        <f>RES_hhdet_emi!N$20</f>
        <v>1.4248206752271058</v>
      </c>
      <c r="O185" s="156">
        <f>RES_hhdet_emi!O$20</f>
        <v>0.97234327374360929</v>
      </c>
      <c r="P185" s="156">
        <f>RES_hhdet_emi!P$20</f>
        <v>0.77849300880656291</v>
      </c>
      <c r="Q185" s="156">
        <f>RES_hhdet_emi!Q$20</f>
        <v>0.75834636494659502</v>
      </c>
    </row>
    <row r="186" spans="1:17" ht="12" customHeight="1" x14ac:dyDescent="0.25">
      <c r="A186" s="23" t="s">
        <v>57</v>
      </c>
      <c r="B186" s="156">
        <f>RES_hhdet_emi!B$21</f>
        <v>2.0405040775653429</v>
      </c>
      <c r="C186" s="156">
        <f>RES_hhdet_emi!C$21</f>
        <v>1.39488875009923</v>
      </c>
      <c r="D186" s="156">
        <f>RES_hhdet_emi!D$21</f>
        <v>1.0710942417313036</v>
      </c>
      <c r="E186" s="156">
        <f>RES_hhdet_emi!E$21</f>
        <v>0.47104427147021216</v>
      </c>
      <c r="F186" s="156">
        <f>RES_hhdet_emi!F$21</f>
        <v>0.52905146692757199</v>
      </c>
      <c r="G186" s="156">
        <f>RES_hhdet_emi!G$21</f>
        <v>0.82323786781500141</v>
      </c>
      <c r="H186" s="156">
        <f>RES_hhdet_emi!H$21</f>
        <v>0.61268420545546054</v>
      </c>
      <c r="I186" s="156">
        <f>RES_hhdet_emi!I$21</f>
        <v>1.0923666412681239</v>
      </c>
      <c r="J186" s="156">
        <f>RES_hhdet_emi!J$21</f>
        <v>0.91940034161385964</v>
      </c>
      <c r="K186" s="156">
        <f>RES_hhdet_emi!K$21</f>
        <v>0.32919196290903346</v>
      </c>
      <c r="L186" s="156">
        <f>RES_hhdet_emi!L$21</f>
        <v>0.44726334643921106</v>
      </c>
      <c r="M186" s="156">
        <f>RES_hhdet_emi!M$21</f>
        <v>0.32359050426954417</v>
      </c>
      <c r="N186" s="156">
        <f>RES_hhdet_emi!N$21</f>
        <v>0.17532087933074081</v>
      </c>
      <c r="O186" s="156">
        <f>RES_hhdet_emi!O$21</f>
        <v>0.12410625320834162</v>
      </c>
      <c r="P186" s="156">
        <f>RES_hhdet_emi!P$21</f>
        <v>0.13578752722670961</v>
      </c>
      <c r="Q186" s="156">
        <f>RES_hhdet_emi!Q$21</f>
        <v>0.18929412607435644</v>
      </c>
    </row>
    <row r="187" spans="1:17" ht="12" customHeight="1" x14ac:dyDescent="0.25">
      <c r="A187" s="29" t="s">
        <v>140</v>
      </c>
      <c r="B187" s="57">
        <f>RES_hhdet_emi!B$22</f>
        <v>0</v>
      </c>
      <c r="C187" s="57">
        <f>RES_hhdet_emi!C$22</f>
        <v>0</v>
      </c>
      <c r="D187" s="57">
        <f>RES_hhdet_emi!D$22</f>
        <v>0</v>
      </c>
      <c r="E187" s="57">
        <f>RES_hhdet_emi!E$22</f>
        <v>0</v>
      </c>
      <c r="F187" s="57">
        <f>RES_hhdet_emi!F$22</f>
        <v>0</v>
      </c>
      <c r="G187" s="57">
        <f>RES_hhdet_emi!G$22</f>
        <v>0</v>
      </c>
      <c r="H187" s="57">
        <f>RES_hhdet_emi!H$22</f>
        <v>0</v>
      </c>
      <c r="I187" s="57">
        <f>RES_hhdet_emi!I$22</f>
        <v>0</v>
      </c>
      <c r="J187" s="57">
        <f>RES_hhdet_emi!J$22</f>
        <v>0</v>
      </c>
      <c r="K187" s="57">
        <f>RES_hhdet_emi!K$22</f>
        <v>0</v>
      </c>
      <c r="L187" s="57">
        <f>RES_hhdet_emi!L$22</f>
        <v>0</v>
      </c>
      <c r="M187" s="57">
        <f>RES_hhdet_emi!M$22</f>
        <v>0</v>
      </c>
      <c r="N187" s="57">
        <f>RES_hhdet_emi!N$22</f>
        <v>0</v>
      </c>
      <c r="O187" s="57">
        <f>RES_hhdet_emi!O$22</f>
        <v>0</v>
      </c>
      <c r="P187" s="57">
        <f>RES_hhdet_emi!P$22</f>
        <v>0</v>
      </c>
      <c r="Q187" s="57">
        <f>RES_hhdet_emi!Q$22</f>
        <v>0</v>
      </c>
    </row>
    <row r="189" spans="1:17" ht="12" customHeight="1" x14ac:dyDescent="0.25">
      <c r="A189" s="152" t="s">
        <v>198</v>
      </c>
      <c r="B189" s="168">
        <f>SUM(B190,B193,B195,B205)</f>
        <v>22304.812596558371</v>
      </c>
      <c r="C189" s="168">
        <f t="shared" ref="C189:Q189" si="32">SUM(C190,C193,C195,C205)</f>
        <v>23524.314678184342</v>
      </c>
      <c r="D189" s="168">
        <f t="shared" si="32"/>
        <v>21912.057904269641</v>
      </c>
      <c r="E189" s="168">
        <f t="shared" si="32"/>
        <v>22924.313425153334</v>
      </c>
      <c r="F189" s="168">
        <f t="shared" si="32"/>
        <v>22318.81094376725</v>
      </c>
      <c r="G189" s="168">
        <f t="shared" si="32"/>
        <v>19739.876169461277</v>
      </c>
      <c r="H189" s="168">
        <f t="shared" si="32"/>
        <v>20096.720902184694</v>
      </c>
      <c r="I189" s="168">
        <f t="shared" si="32"/>
        <v>17982.604897509304</v>
      </c>
      <c r="J189" s="168">
        <f t="shared" si="32"/>
        <v>19459.169637478954</v>
      </c>
      <c r="K189" s="168">
        <f t="shared" si="32"/>
        <v>19309.805182926291</v>
      </c>
      <c r="L189" s="168">
        <f t="shared" si="32"/>
        <v>21289.882120084014</v>
      </c>
      <c r="M189" s="168">
        <f t="shared" si="32"/>
        <v>19180.775945224592</v>
      </c>
      <c r="N189" s="168">
        <f t="shared" si="32"/>
        <v>20055.341401673006</v>
      </c>
      <c r="O189" s="168">
        <f t="shared" si="32"/>
        <v>21696.12007651334</v>
      </c>
      <c r="P189" s="168">
        <f t="shared" si="32"/>
        <v>18212.30372928442</v>
      </c>
      <c r="Q189" s="168">
        <f t="shared" si="32"/>
        <v>19414.661576564005</v>
      </c>
    </row>
    <row r="190" spans="1:17" ht="12" customHeight="1" x14ac:dyDescent="0.25">
      <c r="A190" s="158" t="s">
        <v>65</v>
      </c>
      <c r="B190" s="157">
        <f>SUM(B191:B192)</f>
        <v>18530.131090767034</v>
      </c>
      <c r="C190" s="157">
        <f t="shared" ref="C190:Q190" si="33">SUM(C191:C192)</f>
        <v>19693.232174766195</v>
      </c>
      <c r="D190" s="157">
        <f t="shared" si="33"/>
        <v>18095.015392706508</v>
      </c>
      <c r="E190" s="157">
        <f t="shared" si="33"/>
        <v>19126.665502985536</v>
      </c>
      <c r="F190" s="157">
        <f t="shared" si="33"/>
        <v>18555.770226742086</v>
      </c>
      <c r="G190" s="157">
        <f t="shared" si="33"/>
        <v>16060.586871320271</v>
      </c>
      <c r="H190" s="157">
        <f t="shared" si="33"/>
        <v>16427.917019421664</v>
      </c>
      <c r="I190" s="157">
        <f t="shared" si="33"/>
        <v>14297.336589271174</v>
      </c>
      <c r="J190" s="157">
        <f t="shared" si="33"/>
        <v>15835.578587595244</v>
      </c>
      <c r="K190" s="157">
        <f t="shared" si="33"/>
        <v>15669.127298193684</v>
      </c>
      <c r="L190" s="157">
        <f t="shared" si="33"/>
        <v>17705.625203611129</v>
      </c>
      <c r="M190" s="157">
        <f t="shared" si="33"/>
        <v>15568.534426019967</v>
      </c>
      <c r="N190" s="157">
        <f t="shared" si="33"/>
        <v>16372.581506042052</v>
      </c>
      <c r="O190" s="157">
        <f t="shared" si="33"/>
        <v>18096.970446334835</v>
      </c>
      <c r="P190" s="157">
        <f t="shared" si="33"/>
        <v>14520.389229098972</v>
      </c>
      <c r="Q190" s="157">
        <f t="shared" si="33"/>
        <v>15793.573099608571</v>
      </c>
    </row>
    <row r="191" spans="1:17" ht="12" customHeight="1" x14ac:dyDescent="0.25">
      <c r="A191" s="23" t="s">
        <v>58</v>
      </c>
      <c r="B191" s="156">
        <f>IF(B107=0,0,B107/0.086*1000000/B$7)</f>
        <v>18452.861705794963</v>
      </c>
      <c r="C191" s="156">
        <f t="shared" ref="C191:Q192" si="34">IF(C107=0,0,C107/0.086*1000000/C$7)</f>
        <v>19587.433163812002</v>
      </c>
      <c r="D191" s="156">
        <f t="shared" si="34"/>
        <v>17985.204733851737</v>
      </c>
      <c r="E191" s="156">
        <f t="shared" si="34"/>
        <v>19010.566595030239</v>
      </c>
      <c r="F191" s="156">
        <f t="shared" si="34"/>
        <v>18463.428357249704</v>
      </c>
      <c r="G191" s="156">
        <f t="shared" si="34"/>
        <v>15982.597351824064</v>
      </c>
      <c r="H191" s="156">
        <f t="shared" si="34"/>
        <v>16364.513064855826</v>
      </c>
      <c r="I191" s="156">
        <f t="shared" si="34"/>
        <v>14192.274861816202</v>
      </c>
      <c r="J191" s="156">
        <f t="shared" si="34"/>
        <v>15755.167678285679</v>
      </c>
      <c r="K191" s="156">
        <f t="shared" si="34"/>
        <v>15578.269898295366</v>
      </c>
      <c r="L191" s="156">
        <f t="shared" si="34"/>
        <v>17613.070477755722</v>
      </c>
      <c r="M191" s="156">
        <f t="shared" si="34"/>
        <v>15471.981201517448</v>
      </c>
      <c r="N191" s="156">
        <f t="shared" si="34"/>
        <v>16260.062936350028</v>
      </c>
      <c r="O191" s="156">
        <f t="shared" si="34"/>
        <v>18037.212628377987</v>
      </c>
      <c r="P191" s="156">
        <f t="shared" si="34"/>
        <v>14390.87884414831</v>
      </c>
      <c r="Q191" s="156">
        <f t="shared" si="34"/>
        <v>15693.870129136239</v>
      </c>
    </row>
    <row r="192" spans="1:17" ht="12" customHeight="1" x14ac:dyDescent="0.25">
      <c r="A192" s="23" t="s">
        <v>60</v>
      </c>
      <c r="B192" s="156">
        <f>IF(B108=0,0,B108/0.086*1000000/B$7)</f>
        <v>77.269384972072217</v>
      </c>
      <c r="C192" s="156">
        <f t="shared" si="34"/>
        <v>105.79901095419372</v>
      </c>
      <c r="D192" s="156">
        <f t="shared" si="34"/>
        <v>109.81065885477152</v>
      </c>
      <c r="E192" s="156">
        <f t="shared" si="34"/>
        <v>116.09890795529483</v>
      </c>
      <c r="F192" s="156">
        <f t="shared" si="34"/>
        <v>92.34186949238341</v>
      </c>
      <c r="G192" s="156">
        <f t="shared" si="34"/>
        <v>77.989519496206839</v>
      </c>
      <c r="H192" s="156">
        <f t="shared" si="34"/>
        <v>63.403954565838504</v>
      </c>
      <c r="I192" s="156">
        <f t="shared" si="34"/>
        <v>105.06172745497059</v>
      </c>
      <c r="J192" s="156">
        <f t="shared" si="34"/>
        <v>80.410909309564062</v>
      </c>
      <c r="K192" s="156">
        <f t="shared" si="34"/>
        <v>90.857399898317453</v>
      </c>
      <c r="L192" s="156">
        <f t="shared" si="34"/>
        <v>92.55472585540717</v>
      </c>
      <c r="M192" s="156">
        <f t="shared" si="34"/>
        <v>96.553224502518859</v>
      </c>
      <c r="N192" s="156">
        <f t="shared" si="34"/>
        <v>112.51856969202387</v>
      </c>
      <c r="O192" s="156">
        <f t="shared" si="34"/>
        <v>59.757817956848513</v>
      </c>
      <c r="P192" s="156">
        <f t="shared" si="34"/>
        <v>129.51038495066103</v>
      </c>
      <c r="Q192" s="156">
        <f t="shared" si="34"/>
        <v>99.702970472330946</v>
      </c>
    </row>
    <row r="193" spans="1:17" ht="12" customHeight="1" x14ac:dyDescent="0.25">
      <c r="A193" s="158" t="s">
        <v>112</v>
      </c>
      <c r="B193" s="157">
        <f>B194</f>
        <v>4.4727773449956354</v>
      </c>
      <c r="C193" s="157">
        <f t="shared" ref="C193:Q193" si="35">C194</f>
        <v>5.332567486619789</v>
      </c>
      <c r="D193" s="157">
        <f t="shared" si="35"/>
        <v>5.5101381000684402</v>
      </c>
      <c r="E193" s="157">
        <f t="shared" si="35"/>
        <v>5.3317219917024747</v>
      </c>
      <c r="F193" s="157">
        <f t="shared" si="35"/>
        <v>5.6014437406982358</v>
      </c>
      <c r="G193" s="157">
        <f t="shared" si="35"/>
        <v>6.0008389452145696</v>
      </c>
      <c r="H193" s="157">
        <f t="shared" si="35"/>
        <v>6.4371825255526778</v>
      </c>
      <c r="I193" s="157">
        <f t="shared" si="35"/>
        <v>7.2575009995908104</v>
      </c>
      <c r="J193" s="157">
        <f t="shared" si="35"/>
        <v>7.0181040050209367</v>
      </c>
      <c r="K193" s="157">
        <f t="shared" si="35"/>
        <v>7.0597491649278492</v>
      </c>
      <c r="L193" s="157">
        <f t="shared" si="35"/>
        <v>6.7838814745982372</v>
      </c>
      <c r="M193" s="157">
        <f t="shared" si="35"/>
        <v>6.975701251505841</v>
      </c>
      <c r="N193" s="157">
        <f t="shared" si="35"/>
        <v>6.1549104291673791</v>
      </c>
      <c r="O193" s="157">
        <f t="shared" si="35"/>
        <v>5.7035875701430605</v>
      </c>
      <c r="P193" s="157">
        <f t="shared" si="35"/>
        <v>4.7877533339634031</v>
      </c>
      <c r="Q193" s="157">
        <f t="shared" si="35"/>
        <v>4.3924603702453542</v>
      </c>
    </row>
    <row r="194" spans="1:17" ht="12" customHeight="1" x14ac:dyDescent="0.25">
      <c r="A194" s="23" t="s">
        <v>60</v>
      </c>
      <c r="B194" s="156">
        <f>IF(B110=0,0,B110/0.086*1000000/B$5)</f>
        <v>4.4727773449956354</v>
      </c>
      <c r="C194" s="156">
        <f t="shared" ref="C194:Q195" si="36">IF(C110=0,0,C110/0.086*1000000/C$5)</f>
        <v>5.332567486619789</v>
      </c>
      <c r="D194" s="156">
        <f t="shared" si="36"/>
        <v>5.5101381000684402</v>
      </c>
      <c r="E194" s="156">
        <f t="shared" si="36"/>
        <v>5.3317219917024747</v>
      </c>
      <c r="F194" s="156">
        <f t="shared" si="36"/>
        <v>5.6014437406982358</v>
      </c>
      <c r="G194" s="156">
        <f t="shared" si="36"/>
        <v>6.0008389452145696</v>
      </c>
      <c r="H194" s="156">
        <f t="shared" si="36"/>
        <v>6.4371825255526778</v>
      </c>
      <c r="I194" s="156">
        <f t="shared" si="36"/>
        <v>7.2575009995908104</v>
      </c>
      <c r="J194" s="156">
        <f t="shared" si="36"/>
        <v>7.0181040050209367</v>
      </c>
      <c r="K194" s="156">
        <f t="shared" si="36"/>
        <v>7.0597491649278492</v>
      </c>
      <c r="L194" s="156">
        <f t="shared" si="36"/>
        <v>6.7838814745982372</v>
      </c>
      <c r="M194" s="156">
        <f t="shared" si="36"/>
        <v>6.975701251505841</v>
      </c>
      <c r="N194" s="156">
        <f t="shared" si="36"/>
        <v>6.1549104291673791</v>
      </c>
      <c r="O194" s="156">
        <f t="shared" si="36"/>
        <v>5.7035875701430605</v>
      </c>
      <c r="P194" s="156">
        <f t="shared" si="36"/>
        <v>4.7877533339634031</v>
      </c>
      <c r="Q194" s="156">
        <f t="shared" si="36"/>
        <v>4.3924603702453542</v>
      </c>
    </row>
    <row r="195" spans="1:17" ht="12" customHeight="1" x14ac:dyDescent="0.25">
      <c r="A195" s="158" t="s">
        <v>63</v>
      </c>
      <c r="B195" s="157">
        <f>IF(B111=0,0,B111/0.086*1000000/B$5)</f>
        <v>2832.539818997966</v>
      </c>
      <c r="C195" s="157">
        <f t="shared" si="36"/>
        <v>2876.2517647403683</v>
      </c>
      <c r="D195" s="157">
        <f t="shared" si="36"/>
        <v>2856.0801244152435</v>
      </c>
      <c r="E195" s="157">
        <f t="shared" si="36"/>
        <v>2834.9701499030025</v>
      </c>
      <c r="F195" s="157">
        <f t="shared" si="36"/>
        <v>2815.0063219671752</v>
      </c>
      <c r="G195" s="157">
        <f t="shared" si="36"/>
        <v>2743.331492865977</v>
      </c>
      <c r="H195" s="157">
        <f t="shared" si="36"/>
        <v>2748.4862703435087</v>
      </c>
      <c r="I195" s="157">
        <f t="shared" si="36"/>
        <v>2745.2427390157332</v>
      </c>
      <c r="J195" s="157">
        <f t="shared" si="36"/>
        <v>2711.5843812464122</v>
      </c>
      <c r="K195" s="157">
        <f t="shared" si="36"/>
        <v>2730.6310229165269</v>
      </c>
      <c r="L195" s="157">
        <f t="shared" si="36"/>
        <v>2681.5432912714259</v>
      </c>
      <c r="M195" s="157">
        <f t="shared" si="36"/>
        <v>2711.5351360824734</v>
      </c>
      <c r="N195" s="157">
        <f t="shared" si="36"/>
        <v>2761.5988316259127</v>
      </c>
      <c r="O195" s="157">
        <f t="shared" si="36"/>
        <v>2711.198381452115</v>
      </c>
      <c r="P195" s="157">
        <f t="shared" si="36"/>
        <v>2774.6890225297293</v>
      </c>
      <c r="Q195" s="157">
        <f t="shared" si="36"/>
        <v>2728.8341912857782</v>
      </c>
    </row>
    <row r="196" spans="1:17" ht="12" customHeight="1" x14ac:dyDescent="0.25">
      <c r="A196" s="167" t="s">
        <v>171</v>
      </c>
      <c r="B196" s="132">
        <f>IF(B112=0,0,B112/0.086*1000000/B$11)</f>
        <v>3568.9630491066459</v>
      </c>
      <c r="C196" s="132">
        <f t="shared" ref="C196:Q196" si="37">IF(C112=0,0,C112/0.086*1000000/C$11)</f>
        <v>3542.5161161884512</v>
      </c>
      <c r="D196" s="132">
        <f t="shared" si="37"/>
        <v>3526.4174475757809</v>
      </c>
      <c r="E196" s="132">
        <f t="shared" si="37"/>
        <v>3422.0885607346936</v>
      </c>
      <c r="F196" s="132">
        <f t="shared" si="37"/>
        <v>3543.8928269704179</v>
      </c>
      <c r="G196" s="132">
        <f t="shared" si="37"/>
        <v>3353.6888397214871</v>
      </c>
      <c r="H196" s="132">
        <f t="shared" si="37"/>
        <v>3506.338168019463</v>
      </c>
      <c r="I196" s="132">
        <f t="shared" si="37"/>
        <v>3246.3029570864896</v>
      </c>
      <c r="J196" s="132">
        <f t="shared" si="37"/>
        <v>3409.5544391031094</v>
      </c>
      <c r="K196" s="132">
        <f t="shared" si="37"/>
        <v>3312.8959437072399</v>
      </c>
      <c r="L196" s="132">
        <f t="shared" si="37"/>
        <v>3308.3494818165423</v>
      </c>
      <c r="M196" s="132">
        <f t="shared" si="37"/>
        <v>3216.8426457380683</v>
      </c>
      <c r="N196" s="132">
        <f t="shared" si="37"/>
        <v>3386.7634923790101</v>
      </c>
      <c r="O196" s="132">
        <f t="shared" si="37"/>
        <v>3277.701635945346</v>
      </c>
      <c r="P196" s="132">
        <f t="shared" si="37"/>
        <v>3268.2467971384995</v>
      </c>
      <c r="Q196" s="132">
        <f t="shared" si="37"/>
        <v>3256.295169900091</v>
      </c>
    </row>
    <row r="197" spans="1:17" ht="12" customHeight="1" x14ac:dyDescent="0.25">
      <c r="A197" s="167" t="s">
        <v>144</v>
      </c>
      <c r="B197" s="132">
        <f>IF(B113=0,0,B113/0.086*1000000/B$12)</f>
        <v>3073.2378285801656</v>
      </c>
      <c r="C197" s="132">
        <f t="shared" ref="C197:Q197" si="38">IF(C113=0,0,C113/0.086*1000000/C$12)</f>
        <v>3050.4710238509033</v>
      </c>
      <c r="D197" s="132">
        <f t="shared" si="38"/>
        <v>3036.6094264680269</v>
      </c>
      <c r="E197" s="132">
        <f t="shared" si="38"/>
        <v>3014.1696652310575</v>
      </c>
      <c r="F197" s="132">
        <f t="shared" si="38"/>
        <v>2984.6334079992616</v>
      </c>
      <c r="G197" s="132">
        <f t="shared" si="38"/>
        <v>2973.4031700642263</v>
      </c>
      <c r="H197" s="132">
        <f t="shared" si="38"/>
        <v>2932.4767573689437</v>
      </c>
      <c r="I197" s="132">
        <f t="shared" si="38"/>
        <v>2889.3825693381818</v>
      </c>
      <c r="J197" s="132">
        <f t="shared" si="38"/>
        <v>2840.8728345761338</v>
      </c>
      <c r="K197" s="132">
        <f t="shared" si="38"/>
        <v>2852.8184796985579</v>
      </c>
      <c r="L197" s="132">
        <f t="shared" si="38"/>
        <v>2848.8665611702627</v>
      </c>
      <c r="M197" s="132">
        <f t="shared" si="38"/>
        <v>2837.3095278887786</v>
      </c>
      <c r="N197" s="132">
        <f t="shared" si="38"/>
        <v>2814.737644301551</v>
      </c>
      <c r="O197" s="132">
        <f t="shared" si="38"/>
        <v>2775.8911082200038</v>
      </c>
      <c r="P197" s="132">
        <f t="shared" si="38"/>
        <v>2743.5663248211858</v>
      </c>
      <c r="Q197" s="132">
        <f t="shared" si="38"/>
        <v>2707.1088280759918</v>
      </c>
    </row>
    <row r="198" spans="1:17" ht="12" customHeight="1" x14ac:dyDescent="0.25">
      <c r="A198" s="167" t="s">
        <v>143</v>
      </c>
      <c r="B198" s="132">
        <f>IF(B114=0,0,B114/0.086*1000000/B$13)</f>
        <v>2588.7267746174402</v>
      </c>
      <c r="C198" s="132">
        <f t="shared" ref="C198:Q200" si="39">IF(C114=0,0,C114/0.086*1000000/C$13)</f>
        <v>2574.7397457369625</v>
      </c>
      <c r="D198" s="132">
        <f t="shared" si="39"/>
        <v>2568.5491214201047</v>
      </c>
      <c r="E198" s="132">
        <f t="shared" si="39"/>
        <v>2555.0267558467399</v>
      </c>
      <c r="F198" s="132">
        <f t="shared" si="39"/>
        <v>2535.5430002899725</v>
      </c>
      <c r="G198" s="132">
        <f t="shared" si="39"/>
        <v>2530.8033373366861</v>
      </c>
      <c r="H198" s="132">
        <f t="shared" si="39"/>
        <v>2500.6312627046568</v>
      </c>
      <c r="I198" s="132">
        <f t="shared" si="39"/>
        <v>2468.1809516088692</v>
      </c>
      <c r="J198" s="132">
        <f t="shared" si="39"/>
        <v>2431.4217854773128</v>
      </c>
      <c r="K198" s="132">
        <f t="shared" si="39"/>
        <v>2446.1436939314654</v>
      </c>
      <c r="L198" s="132">
        <f t="shared" si="39"/>
        <v>2441.5360925072205</v>
      </c>
      <c r="M198" s="132">
        <f t="shared" si="39"/>
        <v>2444.9384347160071</v>
      </c>
      <c r="N198" s="132">
        <f t="shared" si="39"/>
        <v>2423.5912469242157</v>
      </c>
      <c r="O198" s="132">
        <f t="shared" si="39"/>
        <v>2387.0276392332325</v>
      </c>
      <c r="P198" s="132">
        <f t="shared" si="39"/>
        <v>2379.5815476343487</v>
      </c>
      <c r="Q198" s="132">
        <f t="shared" si="39"/>
        <v>2348.1595881189255</v>
      </c>
    </row>
    <row r="199" spans="1:17" ht="12" customHeight="1" x14ac:dyDescent="0.25">
      <c r="A199" s="166" t="s">
        <v>57</v>
      </c>
      <c r="B199" s="165">
        <f>IF(B115=0,0,B115/0.086*1000000/B$13)</f>
        <v>1997.6045885771082</v>
      </c>
      <c r="C199" s="165">
        <f t="shared" si="39"/>
        <v>1982.8061655030858</v>
      </c>
      <c r="D199" s="165">
        <f t="shared" si="39"/>
        <v>1973.7961272042162</v>
      </c>
      <c r="E199" s="165">
        <f t="shared" si="39"/>
        <v>1959.2102824001856</v>
      </c>
      <c r="F199" s="165">
        <f t="shared" si="39"/>
        <v>1940.0117151995207</v>
      </c>
      <c r="G199" s="165">
        <f t="shared" si="39"/>
        <v>1932.7120605417481</v>
      </c>
      <c r="H199" s="165">
        <f t="shared" si="39"/>
        <v>1906.109892289815</v>
      </c>
      <c r="I199" s="165">
        <f t="shared" si="39"/>
        <v>1878.0986700698195</v>
      </c>
      <c r="J199" s="165">
        <f t="shared" si="39"/>
        <v>1846.5673424744871</v>
      </c>
      <c r="K199" s="165">
        <f t="shared" si="39"/>
        <v>1854.3320118040622</v>
      </c>
      <c r="L199" s="165">
        <f t="shared" si="39"/>
        <v>1837.5189319548183</v>
      </c>
      <c r="M199" s="165">
        <f t="shared" si="39"/>
        <v>1858.4377407671495</v>
      </c>
      <c r="N199" s="165">
        <f t="shared" si="39"/>
        <v>1829.5794687960083</v>
      </c>
      <c r="O199" s="165">
        <f t="shared" si="39"/>
        <v>1783.5100370313523</v>
      </c>
      <c r="P199" s="165">
        <f t="shared" si="39"/>
        <v>1799.7795090826969</v>
      </c>
      <c r="Q199" s="165">
        <f t="shared" si="39"/>
        <v>1759.6207382493942</v>
      </c>
    </row>
    <row r="200" spans="1:17" ht="12" customHeight="1" x14ac:dyDescent="0.25">
      <c r="A200" s="147" t="s">
        <v>59</v>
      </c>
      <c r="B200" s="164">
        <f>IF(B116=0,0,B116/0.086*1000000/B$13)</f>
        <v>591.12218604033194</v>
      </c>
      <c r="C200" s="164">
        <f t="shared" si="39"/>
        <v>591.93358023387668</v>
      </c>
      <c r="D200" s="164">
        <f t="shared" si="39"/>
        <v>594.75299421588875</v>
      </c>
      <c r="E200" s="164">
        <f t="shared" si="39"/>
        <v>595.81647344655426</v>
      </c>
      <c r="F200" s="164">
        <f t="shared" si="39"/>
        <v>595.53128509045166</v>
      </c>
      <c r="G200" s="164">
        <f t="shared" si="39"/>
        <v>598.09127679493827</v>
      </c>
      <c r="H200" s="164">
        <f t="shared" si="39"/>
        <v>594.52137041484184</v>
      </c>
      <c r="I200" s="164">
        <f t="shared" si="39"/>
        <v>590.08228153904975</v>
      </c>
      <c r="J200" s="164">
        <f t="shared" si="39"/>
        <v>584.85444300282586</v>
      </c>
      <c r="K200" s="164">
        <f t="shared" si="39"/>
        <v>591.81168212740363</v>
      </c>
      <c r="L200" s="164">
        <f t="shared" si="39"/>
        <v>604.01716055240217</v>
      </c>
      <c r="M200" s="164">
        <f t="shared" si="39"/>
        <v>586.50069394885759</v>
      </c>
      <c r="N200" s="164">
        <f t="shared" si="39"/>
        <v>594.01177812820754</v>
      </c>
      <c r="O200" s="164">
        <f t="shared" si="39"/>
        <v>603.51760220188021</v>
      </c>
      <c r="P200" s="164">
        <f t="shared" si="39"/>
        <v>579.80203855165166</v>
      </c>
      <c r="Q200" s="164">
        <f t="shared" si="39"/>
        <v>588.5388498695313</v>
      </c>
    </row>
    <row r="201" spans="1:17" ht="12" customHeight="1" x14ac:dyDescent="0.25">
      <c r="A201" s="163" t="s">
        <v>142</v>
      </c>
      <c r="B201" s="162">
        <f>IF(B117=0,0,B117/0.086*1000000/B$14)</f>
        <v>2549.7787048836954</v>
      </c>
      <c r="C201" s="162">
        <f t="shared" ref="C201:Q201" si="40">IF(C117=0,0,C117/0.086*1000000/C$14)</f>
        <v>2645.492938687461</v>
      </c>
      <c r="D201" s="162">
        <f t="shared" si="40"/>
        <v>2625.9454235594653</v>
      </c>
      <c r="E201" s="162">
        <f t="shared" si="40"/>
        <v>2611.7673329939007</v>
      </c>
      <c r="F201" s="162">
        <f t="shared" si="40"/>
        <v>2518.3646770936743</v>
      </c>
      <c r="G201" s="162">
        <f t="shared" si="40"/>
        <v>2541.6648277427962</v>
      </c>
      <c r="H201" s="162">
        <f t="shared" si="40"/>
        <v>2466.3527230708328</v>
      </c>
      <c r="I201" s="162">
        <f t="shared" si="40"/>
        <v>2644.9060688499949</v>
      </c>
      <c r="J201" s="162">
        <f t="shared" si="40"/>
        <v>2457.416526760288</v>
      </c>
      <c r="K201" s="162">
        <f t="shared" si="40"/>
        <v>2555.9710079027027</v>
      </c>
      <c r="L201" s="162">
        <f t="shared" si="40"/>
        <v>2489.5356376754353</v>
      </c>
      <c r="M201" s="162">
        <f t="shared" si="40"/>
        <v>2604.9366703715623</v>
      </c>
      <c r="N201" s="162">
        <f t="shared" si="40"/>
        <v>2592.4315405970156</v>
      </c>
      <c r="O201" s="162">
        <f t="shared" si="40"/>
        <v>2536.3035156197807</v>
      </c>
      <c r="P201" s="162">
        <f t="shared" si="40"/>
        <v>2701.4935402049778</v>
      </c>
      <c r="Q201" s="162">
        <f t="shared" si="40"/>
        <v>2605.6441172065493</v>
      </c>
    </row>
    <row r="202" spans="1:17" ht="12" customHeight="1" x14ac:dyDescent="0.25">
      <c r="A202" s="161" t="s">
        <v>141</v>
      </c>
      <c r="B202" s="160">
        <f>IF(B118=0,0,B118/0.086*1000000/B$15)</f>
        <v>2248.4783442147341</v>
      </c>
      <c r="C202" s="160">
        <f t="shared" ref="C202:Q204" si="41">IF(C118=0,0,C118/0.086*1000000/C$15)</f>
        <v>2311.5039903807256</v>
      </c>
      <c r="D202" s="160">
        <f t="shared" si="41"/>
        <v>2301.6175195295409</v>
      </c>
      <c r="E202" s="160">
        <f t="shared" si="41"/>
        <v>2293.4652398925891</v>
      </c>
      <c r="F202" s="160">
        <f t="shared" si="41"/>
        <v>2232.4683252013383</v>
      </c>
      <c r="G202" s="160">
        <f t="shared" si="41"/>
        <v>2250.1734148277583</v>
      </c>
      <c r="H202" s="160">
        <f t="shared" si="41"/>
        <v>2197.650640410885</v>
      </c>
      <c r="I202" s="160">
        <f t="shared" si="41"/>
        <v>2309.2712262915475</v>
      </c>
      <c r="J202" s="160">
        <f t="shared" si="41"/>
        <v>2182.1751853970127</v>
      </c>
      <c r="K202" s="160">
        <f t="shared" si="41"/>
        <v>2253.1928372641614</v>
      </c>
      <c r="L202" s="160">
        <f t="shared" si="41"/>
        <v>2209.7676468530581</v>
      </c>
      <c r="M202" s="160">
        <f t="shared" si="41"/>
        <v>2292.7342130422312</v>
      </c>
      <c r="N202" s="160">
        <f t="shared" si="41"/>
        <v>2279.0922795162674</v>
      </c>
      <c r="O202" s="160">
        <f t="shared" si="41"/>
        <v>2233.0926109875891</v>
      </c>
      <c r="P202" s="160">
        <f t="shared" si="41"/>
        <v>2351.9818009261171</v>
      </c>
      <c r="Q202" s="160">
        <f t="shared" si="41"/>
        <v>2282.2075260537872</v>
      </c>
    </row>
    <row r="203" spans="1:17" ht="12" customHeight="1" x14ac:dyDescent="0.25">
      <c r="A203" s="148" t="s">
        <v>60</v>
      </c>
      <c r="B203" s="156">
        <f>IF(B119=0,0,B119/0.086*1000000/B$15)</f>
        <v>1657.3561581744023</v>
      </c>
      <c r="C203" s="156">
        <f t="shared" si="41"/>
        <v>1719.5704101468491</v>
      </c>
      <c r="D203" s="156">
        <f t="shared" si="41"/>
        <v>1706.8645253136513</v>
      </c>
      <c r="E203" s="156">
        <f t="shared" si="41"/>
        <v>1697.6487664460349</v>
      </c>
      <c r="F203" s="156">
        <f t="shared" si="41"/>
        <v>1636.9370401108872</v>
      </c>
      <c r="G203" s="156">
        <f t="shared" si="41"/>
        <v>1652.0821380328202</v>
      </c>
      <c r="H203" s="156">
        <f t="shared" si="41"/>
        <v>1603.1292699960434</v>
      </c>
      <c r="I203" s="156">
        <f t="shared" si="41"/>
        <v>1719.1889447524979</v>
      </c>
      <c r="J203" s="156">
        <f t="shared" si="41"/>
        <v>1597.3207423941874</v>
      </c>
      <c r="K203" s="156">
        <f t="shared" si="41"/>
        <v>1661.3811551367567</v>
      </c>
      <c r="L203" s="156">
        <f t="shared" si="41"/>
        <v>1605.7504863006561</v>
      </c>
      <c r="M203" s="156">
        <f t="shared" si="41"/>
        <v>1706.2335190933738</v>
      </c>
      <c r="N203" s="156">
        <f t="shared" si="41"/>
        <v>1685.0805013880599</v>
      </c>
      <c r="O203" s="156">
        <f t="shared" si="41"/>
        <v>1629.5750087857086</v>
      </c>
      <c r="P203" s="156">
        <f t="shared" si="41"/>
        <v>1772.1797623744653</v>
      </c>
      <c r="Q203" s="156">
        <f t="shared" si="41"/>
        <v>1693.6686761842557</v>
      </c>
    </row>
    <row r="204" spans="1:17" ht="12" customHeight="1" x14ac:dyDescent="0.25">
      <c r="A204" s="148" t="s">
        <v>59</v>
      </c>
      <c r="B204" s="156">
        <f>IF(B120=0,0,B120/0.086*1000000/B$15)</f>
        <v>591.12218604033183</v>
      </c>
      <c r="C204" s="156">
        <f t="shared" si="41"/>
        <v>591.93358023387657</v>
      </c>
      <c r="D204" s="156">
        <f t="shared" si="41"/>
        <v>594.75299421588875</v>
      </c>
      <c r="E204" s="156">
        <f t="shared" si="41"/>
        <v>595.81647344655437</v>
      </c>
      <c r="F204" s="156">
        <f t="shared" si="41"/>
        <v>595.53128509045155</v>
      </c>
      <c r="G204" s="156">
        <f t="shared" si="41"/>
        <v>598.09127679493849</v>
      </c>
      <c r="H204" s="156">
        <f t="shared" si="41"/>
        <v>594.52137041484161</v>
      </c>
      <c r="I204" s="156">
        <f t="shared" si="41"/>
        <v>590.08228153904952</v>
      </c>
      <c r="J204" s="156">
        <f t="shared" si="41"/>
        <v>584.85444300282552</v>
      </c>
      <c r="K204" s="156">
        <f t="shared" si="41"/>
        <v>591.81168212740408</v>
      </c>
      <c r="L204" s="156">
        <f t="shared" si="41"/>
        <v>604.01716055240217</v>
      </c>
      <c r="M204" s="156">
        <f t="shared" si="41"/>
        <v>586.50069394885736</v>
      </c>
      <c r="N204" s="156">
        <f t="shared" si="41"/>
        <v>594.01177812820731</v>
      </c>
      <c r="O204" s="156">
        <f t="shared" si="41"/>
        <v>603.51760220187998</v>
      </c>
      <c r="P204" s="156">
        <f t="shared" si="41"/>
        <v>579.802038551652</v>
      </c>
      <c r="Q204" s="156">
        <f t="shared" si="41"/>
        <v>588.53884986953108</v>
      </c>
    </row>
    <row r="205" spans="1:17" ht="12" customHeight="1" x14ac:dyDescent="0.25">
      <c r="A205" s="158" t="s">
        <v>62</v>
      </c>
      <c r="B205" s="157">
        <f>IF(B121=0,0,B121/0.086*1000000/B$5)</f>
        <v>937.6689094483786</v>
      </c>
      <c r="C205" s="157">
        <f t="shared" ref="C205:Q205" si="42">IF(C121=0,0,C121/0.086*1000000/C$5)</f>
        <v>949.49817119115687</v>
      </c>
      <c r="D205" s="157">
        <f t="shared" si="42"/>
        <v>955.45224904782219</v>
      </c>
      <c r="E205" s="157">
        <f t="shared" si="42"/>
        <v>957.34605027309442</v>
      </c>
      <c r="F205" s="157">
        <f t="shared" si="42"/>
        <v>942.43295131728712</v>
      </c>
      <c r="G205" s="157">
        <f t="shared" si="42"/>
        <v>929.95696632981196</v>
      </c>
      <c r="H205" s="157">
        <f t="shared" si="42"/>
        <v>913.88042989396831</v>
      </c>
      <c r="I205" s="157">
        <f t="shared" si="42"/>
        <v>932.768068222804</v>
      </c>
      <c r="J205" s="157">
        <f t="shared" si="42"/>
        <v>904.98856463227742</v>
      </c>
      <c r="K205" s="157">
        <f t="shared" si="42"/>
        <v>902.98711265115242</v>
      </c>
      <c r="L205" s="157">
        <f t="shared" si="42"/>
        <v>895.92974372685671</v>
      </c>
      <c r="M205" s="157">
        <f t="shared" si="42"/>
        <v>893.73068187064598</v>
      </c>
      <c r="N205" s="157">
        <f t="shared" si="42"/>
        <v>915.00615357587196</v>
      </c>
      <c r="O205" s="157">
        <f t="shared" si="42"/>
        <v>882.24766115624527</v>
      </c>
      <c r="P205" s="157">
        <f t="shared" si="42"/>
        <v>912.4377243217566</v>
      </c>
      <c r="Q205" s="157">
        <f t="shared" si="42"/>
        <v>887.86182529941004</v>
      </c>
    </row>
    <row r="206" spans="1:17" ht="12" customHeight="1" x14ac:dyDescent="0.25">
      <c r="A206" s="23" t="s">
        <v>58</v>
      </c>
      <c r="B206" s="156">
        <f>IF(B122=0,0,B122/0.086*1000000/B$17)</f>
        <v>1853.01178099193</v>
      </c>
      <c r="C206" s="156">
        <f t="shared" ref="C206:Q206" si="43">IF(C122=0,0,C122/0.086*1000000/C$17)</f>
        <v>1850.0872206239696</v>
      </c>
      <c r="D206" s="156">
        <f t="shared" si="43"/>
        <v>1842.4891727190727</v>
      </c>
      <c r="E206" s="156">
        <f t="shared" si="43"/>
        <v>1796.912296603467</v>
      </c>
      <c r="F206" s="156">
        <f t="shared" si="43"/>
        <v>1851.600318011755</v>
      </c>
      <c r="G206" s="156">
        <f t="shared" si="43"/>
        <v>1769.8953557226876</v>
      </c>
      <c r="H206" s="156">
        <f t="shared" si="43"/>
        <v>1753.9736118180924</v>
      </c>
      <c r="I206" s="156">
        <f t="shared" si="43"/>
        <v>1687.8019896138287</v>
      </c>
      <c r="J206" s="156">
        <f t="shared" si="43"/>
        <v>1672.0006568411654</v>
      </c>
      <c r="K206" s="156">
        <f t="shared" si="43"/>
        <v>1696.3713978879043</v>
      </c>
      <c r="L206" s="156">
        <f t="shared" si="43"/>
        <v>1660.3356953731879</v>
      </c>
      <c r="M206" s="156">
        <f t="shared" si="43"/>
        <v>1654.1901913837987</v>
      </c>
      <c r="N206" s="156">
        <f t="shared" si="43"/>
        <v>1662.7442254133284</v>
      </c>
      <c r="O206" s="156">
        <f t="shared" si="43"/>
        <v>1649.6399181346339</v>
      </c>
      <c r="P206" s="156">
        <f t="shared" si="43"/>
        <v>1636.9281165784323</v>
      </c>
      <c r="Q206" s="156">
        <f t="shared" si="43"/>
        <v>1619.4531242523792</v>
      </c>
    </row>
    <row r="207" spans="1:17" ht="12" customHeight="1" x14ac:dyDescent="0.25">
      <c r="A207" s="23" t="s">
        <v>57</v>
      </c>
      <c r="B207" s="156">
        <f>IF(B123=0,0,B123/0.086*1000000/B$18)</f>
        <v>1425.3383204334996</v>
      </c>
      <c r="C207" s="156">
        <f t="shared" ref="C207:Q207" si="44">IF(C123=0,0,C123/0.086*1000000/C$18)</f>
        <v>1423.4757976163191</v>
      </c>
      <c r="D207" s="156">
        <f t="shared" si="44"/>
        <v>1425.1223714719451</v>
      </c>
      <c r="E207" s="156">
        <f t="shared" si="44"/>
        <v>1376.6601106299552</v>
      </c>
      <c r="F207" s="156">
        <f t="shared" si="44"/>
        <v>1450.8177496084863</v>
      </c>
      <c r="G207" s="156">
        <f t="shared" si="44"/>
        <v>1558.4481435412886</v>
      </c>
      <c r="H207" s="156">
        <f t="shared" si="44"/>
        <v>1263.6658342246501</v>
      </c>
      <c r="I207" s="156">
        <f t="shared" si="44"/>
        <v>1396.842811634694</v>
      </c>
      <c r="J207" s="156">
        <f t="shared" si="44"/>
        <v>1385.3613840518808</v>
      </c>
      <c r="K207" s="156">
        <f t="shared" si="44"/>
        <v>1034.9304424182133</v>
      </c>
      <c r="L207" s="156">
        <f t="shared" si="44"/>
        <v>1490.2202662183849</v>
      </c>
      <c r="M207" s="156">
        <f t="shared" si="44"/>
        <v>1485.1391120333249</v>
      </c>
      <c r="N207" s="156">
        <f t="shared" si="44"/>
        <v>1141.5026348750575</v>
      </c>
      <c r="O207" s="156">
        <f t="shared" si="44"/>
        <v>1249.9775166596253</v>
      </c>
      <c r="P207" s="156">
        <f t="shared" si="44"/>
        <v>1232.2763542889327</v>
      </c>
      <c r="Q207" s="156">
        <f t="shared" si="44"/>
        <v>1212.7474627127301</v>
      </c>
    </row>
    <row r="208" spans="1:17" ht="12" customHeight="1" x14ac:dyDescent="0.25">
      <c r="A208" s="29" t="s">
        <v>140</v>
      </c>
      <c r="B208" s="57">
        <f>IF(B124=0,0,B124/0.086*1000000/B$19)</f>
        <v>796.41582598532636</v>
      </c>
      <c r="C208" s="57">
        <f t="shared" ref="C208:Q208" si="45">IF(C124=0,0,C124/0.086*1000000/C$19)</f>
        <v>816.87989569366925</v>
      </c>
      <c r="D208" s="57">
        <f t="shared" si="45"/>
        <v>829.16162754696632</v>
      </c>
      <c r="E208" s="57">
        <f t="shared" si="45"/>
        <v>838.2497143365548</v>
      </c>
      <c r="F208" s="57">
        <f t="shared" si="45"/>
        <v>810.93193256214499</v>
      </c>
      <c r="G208" s="57">
        <f t="shared" si="45"/>
        <v>795.43561168711415</v>
      </c>
      <c r="H208" s="57">
        <f t="shared" si="45"/>
        <v>781.96844740767426</v>
      </c>
      <c r="I208" s="57">
        <f t="shared" si="45"/>
        <v>794.3729837055796</v>
      </c>
      <c r="J208" s="57">
        <f t="shared" si="45"/>
        <v>758.71966490552734</v>
      </c>
      <c r="K208" s="57">
        <f t="shared" si="45"/>
        <v>800.31834550470091</v>
      </c>
      <c r="L208" s="57">
        <f t="shared" si="45"/>
        <v>775.03580804348553</v>
      </c>
      <c r="M208" s="57">
        <f t="shared" si="45"/>
        <v>789.97716197181217</v>
      </c>
      <c r="N208" s="57">
        <f t="shared" si="45"/>
        <v>831.65770473210409</v>
      </c>
      <c r="O208" s="57">
        <f t="shared" si="45"/>
        <v>785.93747641090897</v>
      </c>
      <c r="P208" s="57">
        <f t="shared" si="45"/>
        <v>838.78755298416979</v>
      </c>
      <c r="Q208" s="57">
        <f t="shared" si="45"/>
        <v>810.34914080631029</v>
      </c>
    </row>
    <row r="210" spans="1:17" ht="12" customHeight="1" x14ac:dyDescent="0.25">
      <c r="A210" s="152" t="s">
        <v>74</v>
      </c>
      <c r="B210" s="168">
        <f t="shared" ref="B210:Q210" si="46">SUM(B211,B214,B216,B226)</f>
        <v>12061.530678479759</v>
      </c>
      <c r="C210" s="168">
        <f t="shared" si="46"/>
        <v>12729.157157595215</v>
      </c>
      <c r="D210" s="168">
        <f t="shared" si="46"/>
        <v>11899.806957584846</v>
      </c>
      <c r="E210" s="168">
        <f t="shared" si="46"/>
        <v>12419.865582151257</v>
      </c>
      <c r="F210" s="168">
        <f t="shared" si="46"/>
        <v>12141.826182133915</v>
      </c>
      <c r="G210" s="168">
        <f t="shared" si="46"/>
        <v>10819.955585638831</v>
      </c>
      <c r="H210" s="168">
        <f t="shared" si="46"/>
        <v>11037.94967748349</v>
      </c>
      <c r="I210" s="168">
        <f t="shared" si="46"/>
        <v>10043.332194637327</v>
      </c>
      <c r="J210" s="168">
        <f t="shared" si="46"/>
        <v>10862.327607525927</v>
      </c>
      <c r="K210" s="168">
        <f t="shared" si="46"/>
        <v>10888.243245484855</v>
      </c>
      <c r="L210" s="168">
        <f t="shared" si="46"/>
        <v>12121.069702175486</v>
      </c>
      <c r="M210" s="168">
        <f t="shared" si="46"/>
        <v>11128.712968060054</v>
      </c>
      <c r="N210" s="168">
        <f t="shared" si="46"/>
        <v>11675.612490920716</v>
      </c>
      <c r="O210" s="168">
        <f t="shared" si="46"/>
        <v>12631.048226048855</v>
      </c>
      <c r="P210" s="168">
        <f t="shared" si="46"/>
        <v>10741.313333749487</v>
      </c>
      <c r="Q210" s="168">
        <f t="shared" si="46"/>
        <v>11393.813755899071</v>
      </c>
    </row>
    <row r="211" spans="1:17" ht="12" customHeight="1" x14ac:dyDescent="0.25">
      <c r="A211" s="158" t="s">
        <v>65</v>
      </c>
      <c r="B211" s="157">
        <f t="shared" ref="B211:Q211" si="47">SUM(B212:B213)</f>
        <v>9679.2702551740367</v>
      </c>
      <c r="C211" s="157">
        <f t="shared" si="47"/>
        <v>10298.177476830921</v>
      </c>
      <c r="D211" s="157">
        <f t="shared" si="47"/>
        <v>9468.4648480297728</v>
      </c>
      <c r="E211" s="157">
        <f t="shared" si="47"/>
        <v>10008.303157835295</v>
      </c>
      <c r="F211" s="157">
        <f t="shared" si="47"/>
        <v>9746.1557156349863</v>
      </c>
      <c r="G211" s="157">
        <f t="shared" si="47"/>
        <v>8444.9728369349159</v>
      </c>
      <c r="H211" s="157">
        <f t="shared" si="47"/>
        <v>8666.2158392658257</v>
      </c>
      <c r="I211" s="157">
        <f t="shared" si="47"/>
        <v>7608.7911925441695</v>
      </c>
      <c r="J211" s="157">
        <f t="shared" si="47"/>
        <v>8470.000886883965</v>
      </c>
      <c r="K211" s="157">
        <f t="shared" si="47"/>
        <v>8448.5379499666469</v>
      </c>
      <c r="L211" s="157">
        <f t="shared" si="47"/>
        <v>9709.3993149935268</v>
      </c>
      <c r="M211" s="157">
        <f t="shared" si="47"/>
        <v>8678.7771623894732</v>
      </c>
      <c r="N211" s="157">
        <f t="shared" si="47"/>
        <v>9172.045620075327</v>
      </c>
      <c r="O211" s="157">
        <f t="shared" si="47"/>
        <v>10191.35631822836</v>
      </c>
      <c r="P211" s="157">
        <f t="shared" si="47"/>
        <v>8213.563430057673</v>
      </c>
      <c r="Q211" s="157">
        <f t="shared" si="47"/>
        <v>8917.6465676990974</v>
      </c>
    </row>
    <row r="212" spans="1:17" ht="12" customHeight="1" x14ac:dyDescent="0.25">
      <c r="A212" s="23" t="s">
        <v>58</v>
      </c>
      <c r="B212" s="156">
        <f t="shared" ref="B212:Q213" si="48">IF(B128=0,0,B128/0.086*1000000/B$7)</f>
        <v>9602.0008702019641</v>
      </c>
      <c r="C212" s="156">
        <f t="shared" si="48"/>
        <v>10192.378465876727</v>
      </c>
      <c r="D212" s="156">
        <f t="shared" si="48"/>
        <v>9358.6541891750021</v>
      </c>
      <c r="E212" s="156">
        <f t="shared" si="48"/>
        <v>9892.2042498800001</v>
      </c>
      <c r="F212" s="156">
        <f t="shared" si="48"/>
        <v>9653.8138461426024</v>
      </c>
      <c r="G212" s="156">
        <f t="shared" si="48"/>
        <v>8366.9833174387095</v>
      </c>
      <c r="H212" s="156">
        <f t="shared" si="48"/>
        <v>8602.8118846999878</v>
      </c>
      <c r="I212" s="156">
        <f t="shared" si="48"/>
        <v>7503.729465089199</v>
      </c>
      <c r="J212" s="156">
        <f t="shared" si="48"/>
        <v>8389.5899775744001</v>
      </c>
      <c r="K212" s="156">
        <f t="shared" si="48"/>
        <v>8357.6805500683295</v>
      </c>
      <c r="L212" s="156">
        <f t="shared" si="48"/>
        <v>9616.8445891381198</v>
      </c>
      <c r="M212" s="156">
        <f t="shared" si="48"/>
        <v>8582.2239378869544</v>
      </c>
      <c r="N212" s="156">
        <f t="shared" si="48"/>
        <v>9059.5270503833035</v>
      </c>
      <c r="O212" s="156">
        <f t="shared" si="48"/>
        <v>10131.598500271512</v>
      </c>
      <c r="P212" s="156">
        <f t="shared" si="48"/>
        <v>8084.0530451070117</v>
      </c>
      <c r="Q212" s="156">
        <f t="shared" si="48"/>
        <v>8817.9435972267656</v>
      </c>
    </row>
    <row r="213" spans="1:17" ht="12" customHeight="1" x14ac:dyDescent="0.25">
      <c r="A213" s="23" t="s">
        <v>60</v>
      </c>
      <c r="B213" s="156">
        <f t="shared" si="48"/>
        <v>77.269384972072217</v>
      </c>
      <c r="C213" s="156">
        <f t="shared" si="48"/>
        <v>105.79901095419373</v>
      </c>
      <c r="D213" s="156">
        <f t="shared" si="48"/>
        <v>109.8106588547715</v>
      </c>
      <c r="E213" s="156">
        <f t="shared" si="48"/>
        <v>116.09890795529483</v>
      </c>
      <c r="F213" s="156">
        <f t="shared" si="48"/>
        <v>92.341869492383452</v>
      </c>
      <c r="G213" s="156">
        <f t="shared" si="48"/>
        <v>77.989519496206825</v>
      </c>
      <c r="H213" s="156">
        <f t="shared" si="48"/>
        <v>63.403954565838504</v>
      </c>
      <c r="I213" s="156">
        <f t="shared" si="48"/>
        <v>105.06172745497061</v>
      </c>
      <c r="J213" s="156">
        <f t="shared" si="48"/>
        <v>80.410909309564062</v>
      </c>
      <c r="K213" s="156">
        <f t="shared" si="48"/>
        <v>90.857399898317468</v>
      </c>
      <c r="L213" s="156">
        <f t="shared" si="48"/>
        <v>92.554725855407199</v>
      </c>
      <c r="M213" s="156">
        <f t="shared" si="48"/>
        <v>96.55322450251883</v>
      </c>
      <c r="N213" s="156">
        <f t="shared" si="48"/>
        <v>112.51856969202383</v>
      </c>
      <c r="O213" s="156">
        <f t="shared" si="48"/>
        <v>59.757817956848513</v>
      </c>
      <c r="P213" s="156">
        <f t="shared" si="48"/>
        <v>129.51038495066103</v>
      </c>
      <c r="Q213" s="156">
        <f t="shared" si="48"/>
        <v>99.702970472330961</v>
      </c>
    </row>
    <row r="214" spans="1:17" ht="12" customHeight="1" x14ac:dyDescent="0.25">
      <c r="A214" s="158" t="s">
        <v>112</v>
      </c>
      <c r="B214" s="157">
        <f t="shared" ref="B214:Q214" si="49">B215</f>
        <v>7.2872820828621458</v>
      </c>
      <c r="C214" s="157">
        <f t="shared" si="49"/>
        <v>8.9529787696490377</v>
      </c>
      <c r="D214" s="157">
        <f t="shared" si="49"/>
        <v>9.4266617089199709</v>
      </c>
      <c r="E214" s="157">
        <f t="shared" si="49"/>
        <v>9.4017525422413346</v>
      </c>
      <c r="F214" s="157">
        <f t="shared" si="49"/>
        <v>10.18305673155248</v>
      </c>
      <c r="G214" s="157">
        <f t="shared" si="49"/>
        <v>11.268396382821072</v>
      </c>
      <c r="H214" s="157">
        <f t="shared" si="49"/>
        <v>12.395776712792719</v>
      </c>
      <c r="I214" s="157">
        <f t="shared" si="49"/>
        <v>14.147113899242758</v>
      </c>
      <c r="J214" s="157">
        <f t="shared" si="49"/>
        <v>15.918471596008391</v>
      </c>
      <c r="K214" s="157">
        <f t="shared" si="49"/>
        <v>17.678181114122872</v>
      </c>
      <c r="L214" s="157">
        <f t="shared" si="49"/>
        <v>18.855355759177467</v>
      </c>
      <c r="M214" s="157">
        <f t="shared" si="49"/>
        <v>20.8042010335604</v>
      </c>
      <c r="N214" s="157">
        <f t="shared" si="49"/>
        <v>19.377101215535195</v>
      </c>
      <c r="O214" s="157">
        <f t="shared" si="49"/>
        <v>19.339873643904731</v>
      </c>
      <c r="P214" s="157">
        <f t="shared" si="49"/>
        <v>16.479973570747884</v>
      </c>
      <c r="Q214" s="157">
        <f t="shared" si="49"/>
        <v>15.939829329838588</v>
      </c>
    </row>
    <row r="215" spans="1:17" ht="12" customHeight="1" x14ac:dyDescent="0.25">
      <c r="A215" s="23" t="s">
        <v>60</v>
      </c>
      <c r="B215" s="156">
        <f t="shared" ref="B215:Q216" si="50">IF(B131=0,0,B131/0.086*1000000/B$5)</f>
        <v>7.2872820828621458</v>
      </c>
      <c r="C215" s="156">
        <f t="shared" si="50"/>
        <v>8.9529787696490377</v>
      </c>
      <c r="D215" s="156">
        <f t="shared" si="50"/>
        <v>9.4266617089199709</v>
      </c>
      <c r="E215" s="156">
        <f t="shared" si="50"/>
        <v>9.4017525422413346</v>
      </c>
      <c r="F215" s="156">
        <f t="shared" si="50"/>
        <v>10.18305673155248</v>
      </c>
      <c r="G215" s="156">
        <f t="shared" si="50"/>
        <v>11.268396382821072</v>
      </c>
      <c r="H215" s="156">
        <f t="shared" si="50"/>
        <v>12.395776712792719</v>
      </c>
      <c r="I215" s="156">
        <f t="shared" si="50"/>
        <v>14.147113899242758</v>
      </c>
      <c r="J215" s="156">
        <f t="shared" si="50"/>
        <v>15.918471596008391</v>
      </c>
      <c r="K215" s="156">
        <f t="shared" si="50"/>
        <v>17.678181114122872</v>
      </c>
      <c r="L215" s="156">
        <f t="shared" si="50"/>
        <v>18.855355759177467</v>
      </c>
      <c r="M215" s="156">
        <f t="shared" si="50"/>
        <v>20.8042010335604</v>
      </c>
      <c r="N215" s="156">
        <f t="shared" si="50"/>
        <v>19.377101215535195</v>
      </c>
      <c r="O215" s="156">
        <f t="shared" si="50"/>
        <v>19.339873643904731</v>
      </c>
      <c r="P215" s="156">
        <f t="shared" si="50"/>
        <v>16.479973570747884</v>
      </c>
      <c r="Q215" s="156">
        <f t="shared" si="50"/>
        <v>15.939829329838588</v>
      </c>
    </row>
    <row r="216" spans="1:17" ht="12" customHeight="1" x14ac:dyDescent="0.25">
      <c r="A216" s="158" t="s">
        <v>63</v>
      </c>
      <c r="B216" s="157">
        <f t="shared" si="50"/>
        <v>1745.1667798715214</v>
      </c>
      <c r="C216" s="157">
        <f t="shared" si="50"/>
        <v>1777.1680963880008</v>
      </c>
      <c r="D216" s="157">
        <f t="shared" si="50"/>
        <v>1768.1042903476243</v>
      </c>
      <c r="E216" s="157">
        <f t="shared" si="50"/>
        <v>1743.3295532366494</v>
      </c>
      <c r="F216" s="157">
        <f t="shared" si="50"/>
        <v>1736.9445143906407</v>
      </c>
      <c r="G216" s="157">
        <f t="shared" si="50"/>
        <v>1724.3215311860472</v>
      </c>
      <c r="H216" s="157">
        <f t="shared" si="50"/>
        <v>1728.2968421924525</v>
      </c>
      <c r="I216" s="157">
        <f t="shared" si="50"/>
        <v>1772.4719911162831</v>
      </c>
      <c r="J216" s="157">
        <f t="shared" si="50"/>
        <v>1744.0876121640863</v>
      </c>
      <c r="K216" s="157">
        <f t="shared" si="50"/>
        <v>1762.7000476700459</v>
      </c>
      <c r="L216" s="157">
        <f t="shared" si="50"/>
        <v>1743.8331300260998</v>
      </c>
      <c r="M216" s="157">
        <f t="shared" si="50"/>
        <v>1767.1485739368406</v>
      </c>
      <c r="N216" s="157">
        <f t="shared" si="50"/>
        <v>1794.9698882345256</v>
      </c>
      <c r="O216" s="157">
        <f t="shared" si="50"/>
        <v>1763.8948487119294</v>
      </c>
      <c r="P216" s="157">
        <f t="shared" si="50"/>
        <v>1813.5401012215959</v>
      </c>
      <c r="Q216" s="157">
        <f t="shared" si="50"/>
        <v>1783.5473879943338</v>
      </c>
    </row>
    <row r="217" spans="1:17" ht="12" customHeight="1" x14ac:dyDescent="0.25">
      <c r="A217" s="167" t="s">
        <v>171</v>
      </c>
      <c r="B217" s="132">
        <f t="shared" ref="B217:Q217" si="51">IF(B133=0,0,B133/0.086*1000000/B$11)</f>
        <v>1688.9451130224447</v>
      </c>
      <c r="C217" s="132">
        <f t="shared" si="51"/>
        <v>1676.4295959122869</v>
      </c>
      <c r="D217" s="132">
        <f t="shared" si="51"/>
        <v>1668.8112016320933</v>
      </c>
      <c r="E217" s="132">
        <f t="shared" si="51"/>
        <v>1619.4395042643005</v>
      </c>
      <c r="F217" s="132">
        <f t="shared" si="51"/>
        <v>1683.5073440710946</v>
      </c>
      <c r="G217" s="132">
        <f t="shared" si="51"/>
        <v>1594.8650996718288</v>
      </c>
      <c r="H217" s="132">
        <f t="shared" si="51"/>
        <v>1673.5193907265186</v>
      </c>
      <c r="I217" s="132">
        <f t="shared" si="51"/>
        <v>1551.9899992196015</v>
      </c>
      <c r="J217" s="132">
        <f t="shared" si="51"/>
        <v>1638.3128450824145</v>
      </c>
      <c r="K217" s="132">
        <f t="shared" si="51"/>
        <v>1597.3830608189626</v>
      </c>
      <c r="L217" s="132">
        <f t="shared" si="51"/>
        <v>1607.1855379693839</v>
      </c>
      <c r="M217" s="132">
        <f t="shared" si="51"/>
        <v>1574.2112831876766</v>
      </c>
      <c r="N217" s="132">
        <f t="shared" si="51"/>
        <v>1671.4106539998038</v>
      </c>
      <c r="O217" s="132">
        <f t="shared" si="51"/>
        <v>1647.6315582116663</v>
      </c>
      <c r="P217" s="132">
        <f t="shared" si="51"/>
        <v>1648.9150367827876</v>
      </c>
      <c r="Q217" s="132">
        <f t="shared" si="51"/>
        <v>1649.6341463652341</v>
      </c>
    </row>
    <row r="218" spans="1:17" ht="12" customHeight="1" x14ac:dyDescent="0.25">
      <c r="A218" s="167" t="s">
        <v>144</v>
      </c>
      <c r="B218" s="132">
        <f t="shared" ref="B218:Q218" si="52">IF(B134=0,0,B134/0.086*1000000/B$12)</f>
        <v>1688.9253793766338</v>
      </c>
      <c r="C218" s="132">
        <f t="shared" si="52"/>
        <v>1676.4136778880682</v>
      </c>
      <c r="D218" s="132">
        <f t="shared" si="52"/>
        <v>1668.7959128713408</v>
      </c>
      <c r="E218" s="132">
        <f t="shared" si="52"/>
        <v>1656.4639410636858</v>
      </c>
      <c r="F218" s="132">
        <f t="shared" si="52"/>
        <v>1663.8344075069979</v>
      </c>
      <c r="G218" s="132">
        <f t="shared" si="52"/>
        <v>1668.7958622670596</v>
      </c>
      <c r="H218" s="132">
        <f t="shared" si="52"/>
        <v>1679.8482014540602</v>
      </c>
      <c r="I218" s="132">
        <f t="shared" si="52"/>
        <v>1698.8037499065883</v>
      </c>
      <c r="J218" s="132">
        <f t="shared" si="52"/>
        <v>1716.7152150536213</v>
      </c>
      <c r="K218" s="132">
        <f t="shared" si="52"/>
        <v>1734.4205040464551</v>
      </c>
      <c r="L218" s="132">
        <f t="shared" si="52"/>
        <v>1735.1503350378109</v>
      </c>
      <c r="M218" s="132">
        <f t="shared" si="52"/>
        <v>1730.1779105074286</v>
      </c>
      <c r="N218" s="132">
        <f t="shared" si="52"/>
        <v>1717.1320845353521</v>
      </c>
      <c r="O218" s="132">
        <f t="shared" si="52"/>
        <v>1694.9668931103058</v>
      </c>
      <c r="P218" s="132">
        <f t="shared" si="52"/>
        <v>1675.7570314886248</v>
      </c>
      <c r="Q218" s="132">
        <f t="shared" si="52"/>
        <v>1664.2432607219323</v>
      </c>
    </row>
    <row r="219" spans="1:17" ht="12" customHeight="1" x14ac:dyDescent="0.25">
      <c r="A219" s="167" t="s">
        <v>143</v>
      </c>
      <c r="B219" s="132">
        <f t="shared" ref="B219:Q221" si="53">IF(B135=0,0,B135/0.086*1000000/B$13)</f>
        <v>1688.9236826351444</v>
      </c>
      <c r="C219" s="132">
        <f t="shared" si="53"/>
        <v>1681.6024708611199</v>
      </c>
      <c r="D219" s="132">
        <f t="shared" si="53"/>
        <v>1679.4703375822592</v>
      </c>
      <c r="E219" s="132">
        <f t="shared" si="53"/>
        <v>1672.5180351379493</v>
      </c>
      <c r="F219" s="132">
        <f t="shared" si="53"/>
        <v>1680.0450402039414</v>
      </c>
      <c r="G219" s="132">
        <f t="shared" si="53"/>
        <v>1681.7747964605633</v>
      </c>
      <c r="H219" s="132">
        <f t="shared" si="53"/>
        <v>1683.0131058041138</v>
      </c>
      <c r="I219" s="132">
        <f t="shared" si="53"/>
        <v>1688.6594685057169</v>
      </c>
      <c r="J219" s="132">
        <f t="shared" si="53"/>
        <v>1698.8567422600422</v>
      </c>
      <c r="K219" s="132">
        <f t="shared" si="53"/>
        <v>1713.9988650570276</v>
      </c>
      <c r="L219" s="132">
        <f t="shared" si="53"/>
        <v>1718.5863249892664</v>
      </c>
      <c r="M219" s="132">
        <f t="shared" si="53"/>
        <v>1718.5078977028911</v>
      </c>
      <c r="N219" s="132">
        <f t="shared" si="53"/>
        <v>1708.4992436542152</v>
      </c>
      <c r="O219" s="132">
        <f t="shared" si="53"/>
        <v>1696.6933058987904</v>
      </c>
      <c r="P219" s="132">
        <f t="shared" si="53"/>
        <v>1683.2412041489745</v>
      </c>
      <c r="Q219" s="132">
        <f t="shared" si="53"/>
        <v>1675.5126182992472</v>
      </c>
    </row>
    <row r="220" spans="1:17" ht="12" customHeight="1" x14ac:dyDescent="0.25">
      <c r="A220" s="166" t="s">
        <v>57</v>
      </c>
      <c r="B220" s="165">
        <f t="shared" si="53"/>
        <v>1097.8014965948121</v>
      </c>
      <c r="C220" s="165">
        <f t="shared" si="53"/>
        <v>1089.6688906272429</v>
      </c>
      <c r="D220" s="165">
        <f t="shared" si="53"/>
        <v>1084.7173433663709</v>
      </c>
      <c r="E220" s="165">
        <f t="shared" si="53"/>
        <v>1076.701561691395</v>
      </c>
      <c r="F220" s="165">
        <f t="shared" si="53"/>
        <v>1084.5137551134897</v>
      </c>
      <c r="G220" s="165">
        <f t="shared" si="53"/>
        <v>1083.6835196656252</v>
      </c>
      <c r="H220" s="165">
        <f t="shared" si="53"/>
        <v>1088.491735389272</v>
      </c>
      <c r="I220" s="165">
        <f t="shared" si="53"/>
        <v>1098.5771869666673</v>
      </c>
      <c r="J220" s="165">
        <f t="shared" si="53"/>
        <v>1114.0022992572169</v>
      </c>
      <c r="K220" s="165">
        <f t="shared" si="53"/>
        <v>1122.1871829296238</v>
      </c>
      <c r="L220" s="165">
        <f t="shared" si="53"/>
        <v>1114.569164436864</v>
      </c>
      <c r="M220" s="165">
        <f t="shared" si="53"/>
        <v>1132.0072037540338</v>
      </c>
      <c r="N220" s="165">
        <f t="shared" si="53"/>
        <v>1114.487465526008</v>
      </c>
      <c r="O220" s="165">
        <f t="shared" si="53"/>
        <v>1093.1757036969102</v>
      </c>
      <c r="P220" s="165">
        <f t="shared" si="53"/>
        <v>1103.4391655973225</v>
      </c>
      <c r="Q220" s="165">
        <f t="shared" si="53"/>
        <v>1086.9737684297163</v>
      </c>
    </row>
    <row r="221" spans="1:17" ht="12" customHeight="1" x14ac:dyDescent="0.25">
      <c r="A221" s="147" t="s">
        <v>59</v>
      </c>
      <c r="B221" s="164">
        <f t="shared" si="53"/>
        <v>591.12218604033194</v>
      </c>
      <c r="C221" s="164">
        <f t="shared" si="53"/>
        <v>591.93358023387668</v>
      </c>
      <c r="D221" s="164">
        <f t="shared" si="53"/>
        <v>594.75299421588875</v>
      </c>
      <c r="E221" s="164">
        <f t="shared" si="53"/>
        <v>595.81647344655437</v>
      </c>
      <c r="F221" s="164">
        <f t="shared" si="53"/>
        <v>595.53128509045166</v>
      </c>
      <c r="G221" s="164">
        <f t="shared" si="53"/>
        <v>598.09127679493827</v>
      </c>
      <c r="H221" s="164">
        <f t="shared" si="53"/>
        <v>594.52137041484184</v>
      </c>
      <c r="I221" s="164">
        <f t="shared" si="53"/>
        <v>590.08228153904963</v>
      </c>
      <c r="J221" s="164">
        <f t="shared" si="53"/>
        <v>584.85444300282552</v>
      </c>
      <c r="K221" s="164">
        <f t="shared" si="53"/>
        <v>591.81168212740363</v>
      </c>
      <c r="L221" s="164">
        <f t="shared" si="53"/>
        <v>604.01716055240217</v>
      </c>
      <c r="M221" s="164">
        <f t="shared" si="53"/>
        <v>586.50069394885747</v>
      </c>
      <c r="N221" s="164">
        <f t="shared" si="53"/>
        <v>594.01177812820731</v>
      </c>
      <c r="O221" s="164">
        <f t="shared" si="53"/>
        <v>603.51760220188021</v>
      </c>
      <c r="P221" s="164">
        <f t="shared" si="53"/>
        <v>579.80203855165212</v>
      </c>
      <c r="Q221" s="164">
        <f t="shared" si="53"/>
        <v>588.53884986953096</v>
      </c>
    </row>
    <row r="222" spans="1:17" ht="12" customHeight="1" x14ac:dyDescent="0.25">
      <c r="A222" s="163" t="s">
        <v>142</v>
      </c>
      <c r="B222" s="162">
        <f t="shared" ref="B222:Q222" si="54">IF(B138=0,0,B138/0.086*1000000/B$14)</f>
        <v>1790.4908755579136</v>
      </c>
      <c r="C222" s="162">
        <f t="shared" si="54"/>
        <v>1858.5129202607723</v>
      </c>
      <c r="D222" s="162">
        <f t="shared" si="54"/>
        <v>1845.8321793939483</v>
      </c>
      <c r="E222" s="162">
        <f t="shared" si="54"/>
        <v>1836.5145853873203</v>
      </c>
      <c r="F222" s="162">
        <f t="shared" si="54"/>
        <v>1786.6894392782831</v>
      </c>
      <c r="G222" s="162">
        <f t="shared" si="54"/>
        <v>1811.0838758028071</v>
      </c>
      <c r="H222" s="162">
        <f t="shared" si="54"/>
        <v>1779.3001723161467</v>
      </c>
      <c r="I222" s="162">
        <f t="shared" si="54"/>
        <v>1940.7244152125131</v>
      </c>
      <c r="J222" s="162">
        <f t="shared" si="54"/>
        <v>1835.0919023641118</v>
      </c>
      <c r="K222" s="162">
        <f t="shared" si="54"/>
        <v>1921.7867243343901</v>
      </c>
      <c r="L222" s="162">
        <f t="shared" si="54"/>
        <v>1876.9701337441363</v>
      </c>
      <c r="M222" s="162">
        <f t="shared" si="54"/>
        <v>1966.6511220326265</v>
      </c>
      <c r="N222" s="162">
        <f t="shared" si="54"/>
        <v>1957.9306308898283</v>
      </c>
      <c r="O222" s="162">
        <f t="shared" si="54"/>
        <v>1919.2929390946701</v>
      </c>
      <c r="P222" s="162">
        <f t="shared" si="54"/>
        <v>2046.3582304366737</v>
      </c>
      <c r="Q222" s="162">
        <f t="shared" si="54"/>
        <v>1975.2146444483037</v>
      </c>
    </row>
    <row r="223" spans="1:17" ht="12" customHeight="1" x14ac:dyDescent="0.25">
      <c r="A223" s="161" t="s">
        <v>141</v>
      </c>
      <c r="B223" s="160">
        <f t="shared" ref="B223:Q225" si="55">IF(B139=0,0,B139/0.086*1000000/B$15)</f>
        <v>1754.9412551529756</v>
      </c>
      <c r="C223" s="160">
        <f t="shared" si="55"/>
        <v>1799.9669784033781</v>
      </c>
      <c r="D223" s="160">
        <f t="shared" si="55"/>
        <v>1794.5193918370514</v>
      </c>
      <c r="E223" s="160">
        <f t="shared" si="55"/>
        <v>1789.3645589181915</v>
      </c>
      <c r="F223" s="160">
        <f t="shared" si="55"/>
        <v>1759.7487115123517</v>
      </c>
      <c r="G223" s="160">
        <f t="shared" si="55"/>
        <v>1776.9506249925271</v>
      </c>
      <c r="H223" s="160">
        <f t="shared" si="55"/>
        <v>1750.6791590692144</v>
      </c>
      <c r="I223" s="160">
        <f t="shared" si="55"/>
        <v>1849.6563916527243</v>
      </c>
      <c r="J223" s="160">
        <f t="shared" si="55"/>
        <v>1777.6504749016465</v>
      </c>
      <c r="K223" s="160">
        <f t="shared" si="55"/>
        <v>1835.0145946685507</v>
      </c>
      <c r="L223" s="160">
        <f t="shared" si="55"/>
        <v>1811.0619046371176</v>
      </c>
      <c r="M223" s="160">
        <f t="shared" si="55"/>
        <v>1874.5993554841282</v>
      </c>
      <c r="N223" s="160">
        <f t="shared" si="55"/>
        <v>1866.5104532264836</v>
      </c>
      <c r="O223" s="160">
        <f t="shared" si="55"/>
        <v>1844.8964536340131</v>
      </c>
      <c r="P223" s="160">
        <f t="shared" si="55"/>
        <v>1930.3341428696167</v>
      </c>
      <c r="Q223" s="160">
        <f t="shared" si="55"/>
        <v>1881.1021508109095</v>
      </c>
    </row>
    <row r="224" spans="1:17" ht="12" customHeight="1" x14ac:dyDescent="0.25">
      <c r="A224" s="148" t="s">
        <v>60</v>
      </c>
      <c r="B224" s="156">
        <f t="shared" si="55"/>
        <v>1163.8190691126433</v>
      </c>
      <c r="C224" s="156">
        <f t="shared" si="55"/>
        <v>1208.0333981695019</v>
      </c>
      <c r="D224" s="156">
        <f t="shared" si="55"/>
        <v>1199.7663976211629</v>
      </c>
      <c r="E224" s="156">
        <f t="shared" si="55"/>
        <v>1193.5480854716366</v>
      </c>
      <c r="F224" s="156">
        <f t="shared" si="55"/>
        <v>1164.2174264219</v>
      </c>
      <c r="G224" s="156">
        <f t="shared" si="55"/>
        <v>1178.859348197589</v>
      </c>
      <c r="H224" s="156">
        <f t="shared" si="55"/>
        <v>1156.1577886543723</v>
      </c>
      <c r="I224" s="156">
        <f t="shared" si="55"/>
        <v>1259.574110113675</v>
      </c>
      <c r="J224" s="156">
        <f t="shared" si="55"/>
        <v>1192.796031898821</v>
      </c>
      <c r="K224" s="156">
        <f t="shared" si="55"/>
        <v>1243.2029125411464</v>
      </c>
      <c r="L224" s="156">
        <f t="shared" si="55"/>
        <v>1207.0447440847154</v>
      </c>
      <c r="M224" s="156">
        <f t="shared" si="55"/>
        <v>1288.0986615352706</v>
      </c>
      <c r="N224" s="156">
        <f t="shared" si="55"/>
        <v>1272.498675098276</v>
      </c>
      <c r="O224" s="156">
        <f t="shared" si="55"/>
        <v>1241.3788514321329</v>
      </c>
      <c r="P224" s="156">
        <f t="shared" si="55"/>
        <v>1350.5321043179649</v>
      </c>
      <c r="Q224" s="156">
        <f t="shared" si="55"/>
        <v>1292.5633009413782</v>
      </c>
    </row>
    <row r="225" spans="1:17" ht="12" customHeight="1" x14ac:dyDescent="0.25">
      <c r="A225" s="148" t="s">
        <v>59</v>
      </c>
      <c r="B225" s="156">
        <f t="shared" si="55"/>
        <v>591.12218604033183</v>
      </c>
      <c r="C225" s="156">
        <f t="shared" si="55"/>
        <v>591.93358023387634</v>
      </c>
      <c r="D225" s="156">
        <f t="shared" si="55"/>
        <v>594.75299421588863</v>
      </c>
      <c r="E225" s="156">
        <f t="shared" si="55"/>
        <v>595.8164734465546</v>
      </c>
      <c r="F225" s="156">
        <f t="shared" si="55"/>
        <v>595.53128509045177</v>
      </c>
      <c r="G225" s="156">
        <f t="shared" si="55"/>
        <v>598.09127679493827</v>
      </c>
      <c r="H225" s="156">
        <f t="shared" si="55"/>
        <v>594.52137041484195</v>
      </c>
      <c r="I225" s="156">
        <f t="shared" si="55"/>
        <v>590.08228153904952</v>
      </c>
      <c r="J225" s="156">
        <f t="shared" si="55"/>
        <v>584.85444300282541</v>
      </c>
      <c r="K225" s="156">
        <f t="shared" si="55"/>
        <v>591.81168212740408</v>
      </c>
      <c r="L225" s="156">
        <f t="shared" si="55"/>
        <v>604.01716055240229</v>
      </c>
      <c r="M225" s="156">
        <f t="shared" si="55"/>
        <v>586.50069394885736</v>
      </c>
      <c r="N225" s="156">
        <f t="shared" si="55"/>
        <v>594.01177812820731</v>
      </c>
      <c r="O225" s="156">
        <f t="shared" si="55"/>
        <v>603.51760220188009</v>
      </c>
      <c r="P225" s="156">
        <f t="shared" si="55"/>
        <v>579.80203855165178</v>
      </c>
      <c r="Q225" s="156">
        <f t="shared" si="55"/>
        <v>588.53884986953108</v>
      </c>
    </row>
    <row r="226" spans="1:17" ht="12" customHeight="1" x14ac:dyDescent="0.25">
      <c r="A226" s="158" t="s">
        <v>62</v>
      </c>
      <c r="B226" s="157">
        <f t="shared" ref="B226:Q226" si="56">IF(B142=0,0,B142/0.086*1000000/B$5)</f>
        <v>629.80636135134114</v>
      </c>
      <c r="C226" s="157">
        <f t="shared" si="56"/>
        <v>644.85860560664469</v>
      </c>
      <c r="D226" s="157">
        <f t="shared" si="56"/>
        <v>653.81115749852961</v>
      </c>
      <c r="E226" s="157">
        <f t="shared" si="56"/>
        <v>658.83111853707135</v>
      </c>
      <c r="F226" s="157">
        <f t="shared" si="56"/>
        <v>648.54289537673424</v>
      </c>
      <c r="G226" s="157">
        <f t="shared" si="56"/>
        <v>639.39282113504612</v>
      </c>
      <c r="H226" s="157">
        <f t="shared" si="56"/>
        <v>631.04121931242014</v>
      </c>
      <c r="I226" s="157">
        <f t="shared" si="56"/>
        <v>647.92189707763134</v>
      </c>
      <c r="J226" s="157">
        <f t="shared" si="56"/>
        <v>632.32063688186599</v>
      </c>
      <c r="K226" s="157">
        <f t="shared" si="56"/>
        <v>659.32706673403914</v>
      </c>
      <c r="L226" s="157">
        <f t="shared" si="56"/>
        <v>648.98190139668225</v>
      </c>
      <c r="M226" s="157">
        <f t="shared" si="56"/>
        <v>661.98303070017857</v>
      </c>
      <c r="N226" s="157">
        <f t="shared" si="56"/>
        <v>689.21988139532721</v>
      </c>
      <c r="O226" s="157">
        <f t="shared" si="56"/>
        <v>656.45718546466196</v>
      </c>
      <c r="P226" s="157">
        <f t="shared" si="56"/>
        <v>697.72982889947252</v>
      </c>
      <c r="Q226" s="157">
        <f t="shared" si="56"/>
        <v>676.67997087580147</v>
      </c>
    </row>
    <row r="227" spans="1:17" ht="12" customHeight="1" x14ac:dyDescent="0.25">
      <c r="A227" s="23" t="s">
        <v>58</v>
      </c>
      <c r="B227" s="156">
        <f t="shared" ref="B227:Q227" si="57">IF(B143=0,0,B143/0.086*1000000/B$17)</f>
        <v>592.08742799803827</v>
      </c>
      <c r="C227" s="156">
        <f t="shared" si="57"/>
        <v>592.26141682773607</v>
      </c>
      <c r="D227" s="156">
        <f t="shared" si="57"/>
        <v>590.01649672231599</v>
      </c>
      <c r="E227" s="156">
        <f t="shared" si="57"/>
        <v>576.24367101144901</v>
      </c>
      <c r="F227" s="156">
        <f t="shared" si="57"/>
        <v>601.756139157127</v>
      </c>
      <c r="G227" s="156">
        <f t="shared" si="57"/>
        <v>578.2905117445423</v>
      </c>
      <c r="H227" s="156">
        <f t="shared" si="57"/>
        <v>584.0695968900277</v>
      </c>
      <c r="I227" s="156">
        <f t="shared" si="57"/>
        <v>571.0265345087106</v>
      </c>
      <c r="J227" s="156">
        <f t="shared" si="57"/>
        <v>579.27472585945713</v>
      </c>
      <c r="K227" s="156">
        <f t="shared" si="57"/>
        <v>591.67153235913293</v>
      </c>
      <c r="L227" s="156">
        <f t="shared" si="57"/>
        <v>579.19122576733992</v>
      </c>
      <c r="M227" s="156">
        <f t="shared" si="57"/>
        <v>578.98954125098351</v>
      </c>
      <c r="N227" s="156">
        <f t="shared" si="57"/>
        <v>582.04351988419751</v>
      </c>
      <c r="O227" s="156">
        <f t="shared" si="57"/>
        <v>578.68905271088693</v>
      </c>
      <c r="P227" s="156">
        <f t="shared" si="57"/>
        <v>574.65075175771233</v>
      </c>
      <c r="Q227" s="156">
        <f t="shared" si="57"/>
        <v>568.5160795168099</v>
      </c>
    </row>
    <row r="228" spans="1:17" ht="12" customHeight="1" x14ac:dyDescent="0.25">
      <c r="A228" s="23" t="s">
        <v>57</v>
      </c>
      <c r="B228" s="156">
        <f t="shared" ref="B228:Q228" si="58">IF(B144=0,0,B144/0.086*1000000/B$18)</f>
        <v>592.0644334149797</v>
      </c>
      <c r="C228" s="156">
        <f t="shared" si="58"/>
        <v>591.29076901497854</v>
      </c>
      <c r="D228" s="156">
        <f t="shared" si="58"/>
        <v>591.97473141389219</v>
      </c>
      <c r="E228" s="156">
        <f t="shared" si="58"/>
        <v>571.84422583771789</v>
      </c>
      <c r="F228" s="156">
        <f t="shared" si="58"/>
        <v>618.71192640801121</v>
      </c>
      <c r="G228" s="156">
        <f t="shared" si="58"/>
        <v>691.45018138483488</v>
      </c>
      <c r="H228" s="156">
        <f t="shared" si="58"/>
        <v>570.33159477234051</v>
      </c>
      <c r="I228" s="156">
        <f t="shared" si="58"/>
        <v>644.12673329480867</v>
      </c>
      <c r="J228" s="156">
        <f t="shared" si="58"/>
        <v>644.34558162979852</v>
      </c>
      <c r="K228" s="156">
        <f t="shared" si="58"/>
        <v>483.66824600198231</v>
      </c>
      <c r="L228" s="156">
        <f t="shared" si="58"/>
        <v>696.44508729910467</v>
      </c>
      <c r="M228" s="156">
        <f t="shared" si="58"/>
        <v>694.07044178514082</v>
      </c>
      <c r="N228" s="156">
        <f t="shared" si="58"/>
        <v>533.47409119264751</v>
      </c>
      <c r="O228" s="156">
        <f t="shared" si="58"/>
        <v>584.16914629743633</v>
      </c>
      <c r="P228" s="156">
        <f t="shared" si="58"/>
        <v>578.3257825440337</v>
      </c>
      <c r="Q228" s="156">
        <f t="shared" si="58"/>
        <v>587.33560897882182</v>
      </c>
    </row>
    <row r="229" spans="1:17" ht="12" customHeight="1" x14ac:dyDescent="0.25">
      <c r="A229" s="29" t="s">
        <v>140</v>
      </c>
      <c r="B229" s="57">
        <f t="shared" ref="B229:Q229" si="59">IF(B145=0,0,B145/0.086*1000000/B$19)</f>
        <v>636.66167711702872</v>
      </c>
      <c r="C229" s="57">
        <f t="shared" si="59"/>
        <v>653.75694058020861</v>
      </c>
      <c r="D229" s="57">
        <f t="shared" si="59"/>
        <v>663.9950056374729</v>
      </c>
      <c r="E229" s="57">
        <f t="shared" si="59"/>
        <v>671.57529877908223</v>
      </c>
      <c r="F229" s="57">
        <f t="shared" si="59"/>
        <v>655.39918036688493</v>
      </c>
      <c r="G229" s="57">
        <f t="shared" si="59"/>
        <v>644.79514278713418</v>
      </c>
      <c r="H229" s="57">
        <f t="shared" si="59"/>
        <v>640.2697680232252</v>
      </c>
      <c r="I229" s="57">
        <f t="shared" si="59"/>
        <v>658.51347188673287</v>
      </c>
      <c r="J229" s="57">
        <f t="shared" si="59"/>
        <v>639.05399533401499</v>
      </c>
      <c r="K229" s="57">
        <f t="shared" si="59"/>
        <v>675.58317677211255</v>
      </c>
      <c r="L229" s="57">
        <f t="shared" si="59"/>
        <v>655.52468185920441</v>
      </c>
      <c r="M229" s="57">
        <f t="shared" si="59"/>
        <v>669.23539442665981</v>
      </c>
      <c r="N229" s="57">
        <f t="shared" si="59"/>
        <v>704.83282847800899</v>
      </c>
      <c r="O229" s="57">
        <f t="shared" si="59"/>
        <v>667.27479497557147</v>
      </c>
      <c r="P229" s="57">
        <f t="shared" si="59"/>
        <v>712.3676441491167</v>
      </c>
      <c r="Q229" s="57">
        <f t="shared" si="59"/>
        <v>690.03585073245438</v>
      </c>
    </row>
    <row r="231" spans="1:17" ht="12" customHeight="1" x14ac:dyDescent="0.25">
      <c r="A231" s="152" t="s">
        <v>197</v>
      </c>
      <c r="B231" s="168">
        <f t="shared" ref="B231:Q231" si="60">SUM(B232,B235,B237,B247)</f>
        <v>7329.1591523665938</v>
      </c>
      <c r="C231" s="168">
        <f t="shared" si="60"/>
        <v>7744.6424026297464</v>
      </c>
      <c r="D231" s="168">
        <f t="shared" si="60"/>
        <v>7150.3646157712137</v>
      </c>
      <c r="E231" s="168">
        <f t="shared" si="60"/>
        <v>7529.2630582895763</v>
      </c>
      <c r="F231" s="168">
        <f t="shared" si="60"/>
        <v>7345.4748177618585</v>
      </c>
      <c r="G231" s="168">
        <f t="shared" si="60"/>
        <v>6365.1283971994908</v>
      </c>
      <c r="H231" s="168">
        <f t="shared" si="60"/>
        <v>6525.124970169878</v>
      </c>
      <c r="I231" s="168">
        <f t="shared" si="60"/>
        <v>5706.1250571607316</v>
      </c>
      <c r="J231" s="168">
        <f t="shared" si="60"/>
        <v>6340.8772100352162</v>
      </c>
      <c r="K231" s="168">
        <f t="shared" si="60"/>
        <v>6299.5403018662118</v>
      </c>
      <c r="L231" s="168">
        <f t="shared" si="60"/>
        <v>7057.3004661643818</v>
      </c>
      <c r="M231" s="168">
        <f t="shared" si="60"/>
        <v>6227.1948486097745</v>
      </c>
      <c r="N231" s="168">
        <f t="shared" si="60"/>
        <v>6547.0366947492848</v>
      </c>
      <c r="O231" s="168">
        <f t="shared" si="60"/>
        <v>7197.5055128276017</v>
      </c>
      <c r="P231" s="168">
        <f t="shared" si="60"/>
        <v>5853.3351168919016</v>
      </c>
      <c r="Q231" s="168">
        <f t="shared" si="60"/>
        <v>6305.0905276895546</v>
      </c>
    </row>
    <row r="232" spans="1:17" ht="12" customHeight="1" x14ac:dyDescent="0.25">
      <c r="A232" s="158" t="s">
        <v>65</v>
      </c>
      <c r="B232" s="157">
        <f t="shared" ref="B232:Q232" si="61">SUM(B233:B234)</f>
        <v>6809.6016221957516</v>
      </c>
      <c r="C232" s="157">
        <f t="shared" si="61"/>
        <v>7226.2629093224296</v>
      </c>
      <c r="D232" s="157">
        <f t="shared" si="61"/>
        <v>6639.4475022830584</v>
      </c>
      <c r="E232" s="157">
        <f t="shared" si="61"/>
        <v>7001.3990484400201</v>
      </c>
      <c r="F232" s="157">
        <f t="shared" si="61"/>
        <v>6801.3605920803984</v>
      </c>
      <c r="G232" s="157">
        <f t="shared" si="61"/>
        <v>5855.7237940597834</v>
      </c>
      <c r="H232" s="157">
        <f t="shared" si="61"/>
        <v>5983.1482393560264</v>
      </c>
      <c r="I232" s="157">
        <f t="shared" si="61"/>
        <v>5197.1350840084888</v>
      </c>
      <c r="J232" s="157">
        <f t="shared" si="61"/>
        <v>5791.1585298076534</v>
      </c>
      <c r="K232" s="157">
        <f t="shared" si="61"/>
        <v>5749.4500160227417</v>
      </c>
      <c r="L232" s="157">
        <f t="shared" si="61"/>
        <v>6504.3935966672852</v>
      </c>
      <c r="M232" s="157">
        <f t="shared" si="61"/>
        <v>5682.3857300093096</v>
      </c>
      <c r="N232" s="157">
        <f t="shared" si="61"/>
        <v>5982.565937245452</v>
      </c>
      <c r="O232" s="157">
        <f t="shared" si="61"/>
        <v>6615.8249452947575</v>
      </c>
      <c r="P232" s="157">
        <f t="shared" si="61"/>
        <v>5284.9715878397628</v>
      </c>
      <c r="Q232" s="157">
        <f t="shared" si="61"/>
        <v>5736.9379457689647</v>
      </c>
    </row>
    <row r="233" spans="1:17" ht="12" customHeight="1" x14ac:dyDescent="0.25">
      <c r="A233" s="23" t="s">
        <v>58</v>
      </c>
      <c r="B233" s="156">
        <f>IF(B170=0,0,B170*1000000/B$7)</f>
        <v>6809.6016221957516</v>
      </c>
      <c r="C233" s="156">
        <f t="shared" ref="C233:Q234" si="62">IF(C170=0,0,C170*1000000/C$7)</f>
        <v>7226.2629093224296</v>
      </c>
      <c r="D233" s="156">
        <f t="shared" si="62"/>
        <v>6639.4475022830584</v>
      </c>
      <c r="E233" s="156">
        <f t="shared" si="62"/>
        <v>7001.3990484400201</v>
      </c>
      <c r="F233" s="156">
        <f t="shared" si="62"/>
        <v>6801.3605920803984</v>
      </c>
      <c r="G233" s="156">
        <f t="shared" si="62"/>
        <v>5855.7237940597834</v>
      </c>
      <c r="H233" s="156">
        <f t="shared" si="62"/>
        <v>5983.1482393560264</v>
      </c>
      <c r="I233" s="156">
        <f t="shared" si="62"/>
        <v>5197.1350840084888</v>
      </c>
      <c r="J233" s="156">
        <f t="shared" si="62"/>
        <v>5791.1585298076534</v>
      </c>
      <c r="K233" s="156">
        <f t="shared" si="62"/>
        <v>5749.4500160227417</v>
      </c>
      <c r="L233" s="156">
        <f t="shared" si="62"/>
        <v>6504.3935966672852</v>
      </c>
      <c r="M233" s="156">
        <f t="shared" si="62"/>
        <v>5682.3857300093096</v>
      </c>
      <c r="N233" s="156">
        <f t="shared" si="62"/>
        <v>5982.565937245452</v>
      </c>
      <c r="O233" s="156">
        <f t="shared" si="62"/>
        <v>6615.8249452947575</v>
      </c>
      <c r="P233" s="156">
        <f t="shared" si="62"/>
        <v>5284.9715878397628</v>
      </c>
      <c r="Q233" s="156">
        <f t="shared" si="62"/>
        <v>5736.9379457689647</v>
      </c>
    </row>
    <row r="234" spans="1:17" ht="12" customHeight="1" x14ac:dyDescent="0.25">
      <c r="A234" s="23" t="s">
        <v>60</v>
      </c>
      <c r="B234" s="156">
        <f>IF(B171=0,0,B171*1000000/B$7)</f>
        <v>0</v>
      </c>
      <c r="C234" s="156">
        <f t="shared" si="62"/>
        <v>0</v>
      </c>
      <c r="D234" s="156">
        <f t="shared" si="62"/>
        <v>0</v>
      </c>
      <c r="E234" s="156">
        <f t="shared" si="62"/>
        <v>0</v>
      </c>
      <c r="F234" s="156">
        <f t="shared" si="62"/>
        <v>0</v>
      </c>
      <c r="G234" s="156">
        <f t="shared" si="62"/>
        <v>0</v>
      </c>
      <c r="H234" s="156">
        <f t="shared" si="62"/>
        <v>0</v>
      </c>
      <c r="I234" s="156">
        <f t="shared" si="62"/>
        <v>0</v>
      </c>
      <c r="J234" s="156">
        <f t="shared" si="62"/>
        <v>0</v>
      </c>
      <c r="K234" s="156">
        <f t="shared" si="62"/>
        <v>0</v>
      </c>
      <c r="L234" s="156">
        <f t="shared" si="62"/>
        <v>0</v>
      </c>
      <c r="M234" s="156">
        <f t="shared" si="62"/>
        <v>0</v>
      </c>
      <c r="N234" s="156">
        <f t="shared" si="62"/>
        <v>0</v>
      </c>
      <c r="O234" s="156">
        <f t="shared" si="62"/>
        <v>0</v>
      </c>
      <c r="P234" s="156">
        <f t="shared" si="62"/>
        <v>0</v>
      </c>
      <c r="Q234" s="156">
        <f t="shared" si="62"/>
        <v>0</v>
      </c>
    </row>
    <row r="235" spans="1:17" ht="12" customHeight="1" x14ac:dyDescent="0.25">
      <c r="A235" s="158" t="s">
        <v>112</v>
      </c>
      <c r="B235" s="157">
        <f t="shared" ref="B235:Q235" si="63">B236</f>
        <v>0</v>
      </c>
      <c r="C235" s="157">
        <f t="shared" si="63"/>
        <v>0</v>
      </c>
      <c r="D235" s="157">
        <f t="shared" si="63"/>
        <v>0</v>
      </c>
      <c r="E235" s="157">
        <f t="shared" si="63"/>
        <v>0</v>
      </c>
      <c r="F235" s="157">
        <f t="shared" si="63"/>
        <v>0</v>
      </c>
      <c r="G235" s="157">
        <f t="shared" si="63"/>
        <v>0</v>
      </c>
      <c r="H235" s="157">
        <f t="shared" si="63"/>
        <v>0</v>
      </c>
      <c r="I235" s="157">
        <f t="shared" si="63"/>
        <v>0</v>
      </c>
      <c r="J235" s="157">
        <f t="shared" si="63"/>
        <v>0</v>
      </c>
      <c r="K235" s="157">
        <f t="shared" si="63"/>
        <v>0</v>
      </c>
      <c r="L235" s="157">
        <f t="shared" si="63"/>
        <v>0</v>
      </c>
      <c r="M235" s="157">
        <f t="shared" si="63"/>
        <v>0</v>
      </c>
      <c r="N235" s="157">
        <f t="shared" si="63"/>
        <v>0</v>
      </c>
      <c r="O235" s="157">
        <f t="shared" si="63"/>
        <v>0</v>
      </c>
      <c r="P235" s="157">
        <f t="shared" si="63"/>
        <v>0</v>
      </c>
      <c r="Q235" s="157">
        <f t="shared" si="63"/>
        <v>0</v>
      </c>
    </row>
    <row r="236" spans="1:17" ht="12" customHeight="1" x14ac:dyDescent="0.25">
      <c r="A236" s="23" t="s">
        <v>60</v>
      </c>
      <c r="B236" s="156">
        <f>IF(B173=0,0,B173*1000000/B$5)</f>
        <v>0</v>
      </c>
      <c r="C236" s="156">
        <f t="shared" ref="C236:Q237" si="64">IF(C173=0,0,C173*1000000/C$5)</f>
        <v>0</v>
      </c>
      <c r="D236" s="156">
        <f t="shared" si="64"/>
        <v>0</v>
      </c>
      <c r="E236" s="156">
        <f t="shared" si="64"/>
        <v>0</v>
      </c>
      <c r="F236" s="156">
        <f t="shared" si="64"/>
        <v>0</v>
      </c>
      <c r="G236" s="156">
        <f t="shared" si="64"/>
        <v>0</v>
      </c>
      <c r="H236" s="156">
        <f t="shared" si="64"/>
        <v>0</v>
      </c>
      <c r="I236" s="156">
        <f t="shared" si="64"/>
        <v>0</v>
      </c>
      <c r="J236" s="156">
        <f t="shared" si="64"/>
        <v>0</v>
      </c>
      <c r="K236" s="156">
        <f t="shared" si="64"/>
        <v>0</v>
      </c>
      <c r="L236" s="156">
        <f t="shared" si="64"/>
        <v>0</v>
      </c>
      <c r="M236" s="156">
        <f t="shared" si="64"/>
        <v>0</v>
      </c>
      <c r="N236" s="156">
        <f t="shared" si="64"/>
        <v>0</v>
      </c>
      <c r="O236" s="156">
        <f t="shared" si="64"/>
        <v>0</v>
      </c>
      <c r="P236" s="156">
        <f t="shared" si="64"/>
        <v>0</v>
      </c>
      <c r="Q236" s="156">
        <f t="shared" si="64"/>
        <v>0</v>
      </c>
    </row>
    <row r="237" spans="1:17" ht="12" customHeight="1" x14ac:dyDescent="0.25">
      <c r="A237" s="158" t="s">
        <v>63</v>
      </c>
      <c r="B237" s="157">
        <f>IF(B174=0,0,B174*1000000/B$5)</f>
        <v>432.26847342467352</v>
      </c>
      <c r="C237" s="157">
        <f t="shared" si="64"/>
        <v>433.71850482406774</v>
      </c>
      <c r="D237" s="157">
        <f t="shared" si="64"/>
        <v>428.7244718700436</v>
      </c>
      <c r="E237" s="157">
        <f t="shared" si="64"/>
        <v>446.79817158505097</v>
      </c>
      <c r="F237" s="157">
        <f t="shared" si="64"/>
        <v>459.81289033789568</v>
      </c>
      <c r="G237" s="157">
        <f t="shared" si="64"/>
        <v>425.76807170197787</v>
      </c>
      <c r="H237" s="157">
        <f t="shared" si="64"/>
        <v>456.1155039239278</v>
      </c>
      <c r="I237" s="157">
        <f t="shared" si="64"/>
        <v>419.84765017589444</v>
      </c>
      <c r="J237" s="157">
        <f t="shared" si="64"/>
        <v>457.84870439382564</v>
      </c>
      <c r="K237" s="157">
        <f t="shared" si="64"/>
        <v>475.5719806418021</v>
      </c>
      <c r="L237" s="157">
        <f t="shared" si="64"/>
        <v>475.10705087756571</v>
      </c>
      <c r="M237" s="157">
        <f t="shared" si="64"/>
        <v>477.43306749729373</v>
      </c>
      <c r="N237" s="157">
        <f t="shared" si="64"/>
        <v>502.29553390428919</v>
      </c>
      <c r="O237" s="157">
        <f t="shared" si="64"/>
        <v>515.29747575153101</v>
      </c>
      <c r="P237" s="157">
        <f t="shared" si="64"/>
        <v>513.36921109525065</v>
      </c>
      <c r="Q237" s="157">
        <f t="shared" si="64"/>
        <v>512.20497942791383</v>
      </c>
    </row>
    <row r="238" spans="1:17" ht="12" customHeight="1" x14ac:dyDescent="0.25">
      <c r="A238" s="167" t="s">
        <v>171</v>
      </c>
      <c r="B238" s="132">
        <f>IF(B175=0,0,B175*1000000/B$11)</f>
        <v>1317.0432291876489</v>
      </c>
      <c r="C238" s="132">
        <f t="shared" ref="C238:Q238" si="65">IF(C175=0,0,C175*1000000/C$11)</f>
        <v>1306.9171750070993</v>
      </c>
      <c r="D238" s="132">
        <f t="shared" si="65"/>
        <v>1301.8180143507414</v>
      </c>
      <c r="E238" s="132">
        <f t="shared" si="65"/>
        <v>1260.3205418963607</v>
      </c>
      <c r="F238" s="132">
        <f t="shared" si="65"/>
        <v>1305.461399125737</v>
      </c>
      <c r="G238" s="132">
        <f t="shared" si="65"/>
        <v>1228.7286668326519</v>
      </c>
      <c r="H238" s="132">
        <f t="shared" si="65"/>
        <v>1281.9777132034885</v>
      </c>
      <c r="I238" s="132">
        <f t="shared" si="65"/>
        <v>1188.7787656217672</v>
      </c>
      <c r="J238" s="132">
        <f t="shared" si="65"/>
        <v>1253.2567520731081</v>
      </c>
      <c r="K238" s="132">
        <f t="shared" si="65"/>
        <v>1222.6858156253604</v>
      </c>
      <c r="L238" s="132">
        <f t="shared" si="65"/>
        <v>1221.7521761604282</v>
      </c>
      <c r="M238" s="132">
        <f t="shared" si="65"/>
        <v>1181.4479676354958</v>
      </c>
      <c r="N238" s="132">
        <f t="shared" si="65"/>
        <v>1246.0920960962353</v>
      </c>
      <c r="O238" s="132">
        <f t="shared" si="65"/>
        <v>1202.2201375063939</v>
      </c>
      <c r="P238" s="132">
        <f t="shared" si="65"/>
        <v>1200.2457703928721</v>
      </c>
      <c r="Q238" s="132">
        <f t="shared" si="65"/>
        <v>1190.3477707606212</v>
      </c>
    </row>
    <row r="239" spans="1:17" ht="12" customHeight="1" x14ac:dyDescent="0.25">
      <c r="A239" s="167" t="s">
        <v>144</v>
      </c>
      <c r="B239" s="132">
        <f>IF(B176=0,0,B176*1000000/B$12)</f>
        <v>698.24236614719575</v>
      </c>
      <c r="C239" s="132">
        <f t="shared" ref="C239:Q239" si="66">IF(C176=0,0,C176*1000000/C$12)</f>
        <v>693.06972787757127</v>
      </c>
      <c r="D239" s="132">
        <f t="shared" si="66"/>
        <v>689.92036063199407</v>
      </c>
      <c r="E239" s="132">
        <f t="shared" si="66"/>
        <v>684.82202693449483</v>
      </c>
      <c r="F239" s="132">
        <f t="shared" si="66"/>
        <v>678.11136303960541</v>
      </c>
      <c r="G239" s="132">
        <f t="shared" si="66"/>
        <v>675.55984299932993</v>
      </c>
      <c r="H239" s="132">
        <f t="shared" si="66"/>
        <v>666.26132565956595</v>
      </c>
      <c r="I239" s="132">
        <f t="shared" si="66"/>
        <v>656.47028783686255</v>
      </c>
      <c r="J239" s="132">
        <f t="shared" si="66"/>
        <v>645.44883298347304</v>
      </c>
      <c r="K239" s="132">
        <f t="shared" si="66"/>
        <v>648.16289417257724</v>
      </c>
      <c r="L239" s="132">
        <f t="shared" si="66"/>
        <v>647.26501477048339</v>
      </c>
      <c r="M239" s="132">
        <f t="shared" si="66"/>
        <v>644.63924653703896</v>
      </c>
      <c r="N239" s="132">
        <f t="shared" si="66"/>
        <v>639.51089452413089</v>
      </c>
      <c r="O239" s="132">
        <f t="shared" si="66"/>
        <v>630.684926999602</v>
      </c>
      <c r="P239" s="132">
        <f t="shared" si="66"/>
        <v>623.3407074811231</v>
      </c>
      <c r="Q239" s="132">
        <f t="shared" si="66"/>
        <v>615.05753181719183</v>
      </c>
    </row>
    <row r="240" spans="1:17" ht="12" customHeight="1" x14ac:dyDescent="0.25">
      <c r="A240" s="167" t="s">
        <v>143</v>
      </c>
      <c r="B240" s="132">
        <f>IF(B177=0,0,B177*1000000/B$13)</f>
        <v>453.85753799567738</v>
      </c>
      <c r="C240" s="132">
        <f t="shared" ref="C240:Q242" si="67">IF(C177=0,0,C177*1000000/C$13)</f>
        <v>450.49532312042106</v>
      </c>
      <c r="D240" s="132">
        <f t="shared" si="67"/>
        <v>448.44823441079586</v>
      </c>
      <c r="E240" s="132">
        <f t="shared" si="67"/>
        <v>445.13431750742126</v>
      </c>
      <c r="F240" s="132">
        <f t="shared" si="67"/>
        <v>440.77238597574359</v>
      </c>
      <c r="G240" s="132">
        <f t="shared" si="67"/>
        <v>439.1138979495646</v>
      </c>
      <c r="H240" s="132">
        <f t="shared" si="67"/>
        <v>433.06986167871827</v>
      </c>
      <c r="I240" s="132">
        <f t="shared" si="67"/>
        <v>426.70568709396099</v>
      </c>
      <c r="J240" s="132">
        <f t="shared" si="67"/>
        <v>419.54174143925758</v>
      </c>
      <c r="K240" s="132">
        <f t="shared" si="67"/>
        <v>421.30588121217505</v>
      </c>
      <c r="L240" s="132">
        <f t="shared" si="67"/>
        <v>417.48593452696144</v>
      </c>
      <c r="M240" s="132">
        <f t="shared" si="67"/>
        <v>422.23870648176046</v>
      </c>
      <c r="N240" s="132">
        <f t="shared" si="67"/>
        <v>415.68208144068501</v>
      </c>
      <c r="O240" s="132">
        <f t="shared" si="67"/>
        <v>405.21506559724435</v>
      </c>
      <c r="P240" s="132">
        <f t="shared" si="67"/>
        <v>408.91150410761662</v>
      </c>
      <c r="Q240" s="132">
        <f t="shared" si="67"/>
        <v>399.78739568117459</v>
      </c>
    </row>
    <row r="241" spans="1:17" ht="12" customHeight="1" x14ac:dyDescent="0.25">
      <c r="A241" s="166" t="s">
        <v>57</v>
      </c>
      <c r="B241" s="165">
        <f>IF(B178=0,0,B178*1000000/B$13)</f>
        <v>453.85753799567738</v>
      </c>
      <c r="C241" s="165">
        <f t="shared" si="67"/>
        <v>450.49532312042106</v>
      </c>
      <c r="D241" s="165">
        <f t="shared" si="67"/>
        <v>448.44823441079586</v>
      </c>
      <c r="E241" s="165">
        <f t="shared" si="67"/>
        <v>445.13431750742126</v>
      </c>
      <c r="F241" s="165">
        <f t="shared" si="67"/>
        <v>440.77238597574359</v>
      </c>
      <c r="G241" s="165">
        <f t="shared" si="67"/>
        <v>439.1138979495646</v>
      </c>
      <c r="H241" s="165">
        <f t="shared" si="67"/>
        <v>433.06986167871827</v>
      </c>
      <c r="I241" s="165">
        <f t="shared" si="67"/>
        <v>426.70568709396099</v>
      </c>
      <c r="J241" s="165">
        <f t="shared" si="67"/>
        <v>419.54174143925758</v>
      </c>
      <c r="K241" s="165">
        <f t="shared" si="67"/>
        <v>421.30588121217505</v>
      </c>
      <c r="L241" s="165">
        <f t="shared" si="67"/>
        <v>417.48593452696144</v>
      </c>
      <c r="M241" s="165">
        <f t="shared" si="67"/>
        <v>422.23870648176046</v>
      </c>
      <c r="N241" s="165">
        <f t="shared" si="67"/>
        <v>415.68208144068501</v>
      </c>
      <c r="O241" s="165">
        <f t="shared" si="67"/>
        <v>405.21506559724435</v>
      </c>
      <c r="P241" s="165">
        <f t="shared" si="67"/>
        <v>408.91150410761662</v>
      </c>
      <c r="Q241" s="165">
        <f t="shared" si="67"/>
        <v>399.78739568117459</v>
      </c>
    </row>
    <row r="242" spans="1:17" ht="12" customHeight="1" x14ac:dyDescent="0.25">
      <c r="A242" s="147" t="s">
        <v>59</v>
      </c>
      <c r="B242" s="164">
        <f>IF(B179=0,0,B179*1000000/B$13)</f>
        <v>0</v>
      </c>
      <c r="C242" s="164">
        <f t="shared" si="67"/>
        <v>0</v>
      </c>
      <c r="D242" s="164">
        <f t="shared" si="67"/>
        <v>0</v>
      </c>
      <c r="E242" s="164">
        <f t="shared" si="67"/>
        <v>0</v>
      </c>
      <c r="F242" s="164">
        <f t="shared" si="67"/>
        <v>0</v>
      </c>
      <c r="G242" s="164">
        <f t="shared" si="67"/>
        <v>0</v>
      </c>
      <c r="H242" s="164">
        <f t="shared" si="67"/>
        <v>0</v>
      </c>
      <c r="I242" s="164">
        <f t="shared" si="67"/>
        <v>0</v>
      </c>
      <c r="J242" s="164">
        <f t="shared" si="67"/>
        <v>0</v>
      </c>
      <c r="K242" s="164">
        <f t="shared" si="67"/>
        <v>0</v>
      </c>
      <c r="L242" s="164">
        <f t="shared" si="67"/>
        <v>0</v>
      </c>
      <c r="M242" s="164">
        <f t="shared" si="67"/>
        <v>0</v>
      </c>
      <c r="N242" s="164">
        <f t="shared" si="67"/>
        <v>0</v>
      </c>
      <c r="O242" s="164">
        <f t="shared" si="67"/>
        <v>0</v>
      </c>
      <c r="P242" s="164">
        <f t="shared" si="67"/>
        <v>0</v>
      </c>
      <c r="Q242" s="164">
        <f t="shared" si="67"/>
        <v>0</v>
      </c>
    </row>
    <row r="243" spans="1:17" ht="12" customHeight="1" x14ac:dyDescent="0.25">
      <c r="A243" s="163" t="s">
        <v>142</v>
      </c>
      <c r="B243" s="162">
        <f>IF(B180=0,0,B180*1000000/B$14)</f>
        <v>0</v>
      </c>
      <c r="C243" s="162">
        <f t="shared" ref="C243:Q243" si="68">IF(C180=0,0,C180*1000000/C$14)</f>
        <v>0</v>
      </c>
      <c r="D243" s="162">
        <f t="shared" si="68"/>
        <v>0</v>
      </c>
      <c r="E243" s="162">
        <f t="shared" si="68"/>
        <v>0</v>
      </c>
      <c r="F243" s="162">
        <f t="shared" si="68"/>
        <v>0</v>
      </c>
      <c r="G243" s="162">
        <f t="shared" si="68"/>
        <v>0</v>
      </c>
      <c r="H243" s="162">
        <f t="shared" si="68"/>
        <v>0</v>
      </c>
      <c r="I243" s="162">
        <f t="shared" si="68"/>
        <v>0</v>
      </c>
      <c r="J243" s="162">
        <f t="shared" si="68"/>
        <v>0</v>
      </c>
      <c r="K243" s="162">
        <f t="shared" si="68"/>
        <v>0</v>
      </c>
      <c r="L243" s="162">
        <f t="shared" si="68"/>
        <v>0</v>
      </c>
      <c r="M243" s="162">
        <f t="shared" si="68"/>
        <v>0</v>
      </c>
      <c r="N243" s="162">
        <f t="shared" si="68"/>
        <v>0</v>
      </c>
      <c r="O243" s="162">
        <f t="shared" si="68"/>
        <v>0</v>
      </c>
      <c r="P243" s="162">
        <f t="shared" si="68"/>
        <v>0</v>
      </c>
      <c r="Q243" s="162">
        <f t="shared" si="68"/>
        <v>0</v>
      </c>
    </row>
    <row r="244" spans="1:17" ht="12" customHeight="1" x14ac:dyDescent="0.25">
      <c r="A244" s="161" t="s">
        <v>141</v>
      </c>
      <c r="B244" s="160">
        <f>IF(B181=0,0,B181*1000000/B$15)</f>
        <v>0</v>
      </c>
      <c r="C244" s="160">
        <f t="shared" ref="C244:Q246" si="69">IF(C181=0,0,C181*1000000/C$15)</f>
        <v>0</v>
      </c>
      <c r="D244" s="160">
        <f t="shared" si="69"/>
        <v>0</v>
      </c>
      <c r="E244" s="160">
        <f t="shared" si="69"/>
        <v>0</v>
      </c>
      <c r="F244" s="160">
        <f t="shared" si="69"/>
        <v>0</v>
      </c>
      <c r="G244" s="160">
        <f t="shared" si="69"/>
        <v>0</v>
      </c>
      <c r="H244" s="160">
        <f t="shared" si="69"/>
        <v>0</v>
      </c>
      <c r="I244" s="160">
        <f t="shared" si="69"/>
        <v>0</v>
      </c>
      <c r="J244" s="160">
        <f t="shared" si="69"/>
        <v>0</v>
      </c>
      <c r="K244" s="160">
        <f t="shared" si="69"/>
        <v>0</v>
      </c>
      <c r="L244" s="160">
        <f t="shared" si="69"/>
        <v>0</v>
      </c>
      <c r="M244" s="160">
        <f t="shared" si="69"/>
        <v>0</v>
      </c>
      <c r="N244" s="160">
        <f t="shared" si="69"/>
        <v>0</v>
      </c>
      <c r="O244" s="160">
        <f t="shared" si="69"/>
        <v>0</v>
      </c>
      <c r="P244" s="160">
        <f t="shared" si="69"/>
        <v>0</v>
      </c>
      <c r="Q244" s="160">
        <f t="shared" si="69"/>
        <v>0</v>
      </c>
    </row>
    <row r="245" spans="1:17" ht="12" customHeight="1" x14ac:dyDescent="0.25">
      <c r="A245" s="148" t="s">
        <v>60</v>
      </c>
      <c r="B245" s="156">
        <f>IF(B182=0,0,B182*1000000/B$15)</f>
        <v>0</v>
      </c>
      <c r="C245" s="156">
        <f t="shared" si="69"/>
        <v>0</v>
      </c>
      <c r="D245" s="156">
        <f t="shared" si="69"/>
        <v>0</v>
      </c>
      <c r="E245" s="156">
        <f t="shared" si="69"/>
        <v>0</v>
      </c>
      <c r="F245" s="156">
        <f t="shared" si="69"/>
        <v>0</v>
      </c>
      <c r="G245" s="156">
        <f t="shared" si="69"/>
        <v>0</v>
      </c>
      <c r="H245" s="156">
        <f t="shared" si="69"/>
        <v>0</v>
      </c>
      <c r="I245" s="156">
        <f t="shared" si="69"/>
        <v>0</v>
      </c>
      <c r="J245" s="156">
        <f t="shared" si="69"/>
        <v>0</v>
      </c>
      <c r="K245" s="156">
        <f t="shared" si="69"/>
        <v>0</v>
      </c>
      <c r="L245" s="156">
        <f t="shared" si="69"/>
        <v>0</v>
      </c>
      <c r="M245" s="156">
        <f t="shared" si="69"/>
        <v>0</v>
      </c>
      <c r="N245" s="156">
        <f t="shared" si="69"/>
        <v>0</v>
      </c>
      <c r="O245" s="156">
        <f t="shared" si="69"/>
        <v>0</v>
      </c>
      <c r="P245" s="156">
        <f t="shared" si="69"/>
        <v>0</v>
      </c>
      <c r="Q245" s="156">
        <f t="shared" si="69"/>
        <v>0</v>
      </c>
    </row>
    <row r="246" spans="1:17" ht="12" customHeight="1" x14ac:dyDescent="0.25">
      <c r="A246" s="148" t="s">
        <v>59</v>
      </c>
      <c r="B246" s="156">
        <f>IF(B183=0,0,B183*1000000/B$15)</f>
        <v>0</v>
      </c>
      <c r="C246" s="156">
        <f t="shared" si="69"/>
        <v>0</v>
      </c>
      <c r="D246" s="156">
        <f t="shared" si="69"/>
        <v>0</v>
      </c>
      <c r="E246" s="156">
        <f t="shared" si="69"/>
        <v>0</v>
      </c>
      <c r="F246" s="156">
        <f t="shared" si="69"/>
        <v>0</v>
      </c>
      <c r="G246" s="156">
        <f t="shared" si="69"/>
        <v>0</v>
      </c>
      <c r="H246" s="156">
        <f t="shared" si="69"/>
        <v>0</v>
      </c>
      <c r="I246" s="156">
        <f t="shared" si="69"/>
        <v>0</v>
      </c>
      <c r="J246" s="156">
        <f t="shared" si="69"/>
        <v>0</v>
      </c>
      <c r="K246" s="156">
        <f t="shared" si="69"/>
        <v>0</v>
      </c>
      <c r="L246" s="156">
        <f t="shared" si="69"/>
        <v>0</v>
      </c>
      <c r="M246" s="156">
        <f t="shared" si="69"/>
        <v>0</v>
      </c>
      <c r="N246" s="156">
        <f t="shared" si="69"/>
        <v>0</v>
      </c>
      <c r="O246" s="156">
        <f t="shared" si="69"/>
        <v>0</v>
      </c>
      <c r="P246" s="156">
        <f t="shared" si="69"/>
        <v>0</v>
      </c>
      <c r="Q246" s="156">
        <f t="shared" si="69"/>
        <v>0</v>
      </c>
    </row>
    <row r="247" spans="1:17" ht="12" customHeight="1" x14ac:dyDescent="0.25">
      <c r="A247" s="158" t="s">
        <v>62</v>
      </c>
      <c r="B247" s="157">
        <f>IF(B184=0,0,B184*1000000/B$5)</f>
        <v>87.289056746168868</v>
      </c>
      <c r="C247" s="157">
        <f t="shared" ref="C247:Q247" si="70">IF(C184=0,0,C184*1000000/C$5)</f>
        <v>84.660988483248701</v>
      </c>
      <c r="D247" s="157">
        <f t="shared" si="70"/>
        <v>82.192641618111452</v>
      </c>
      <c r="E247" s="157">
        <f t="shared" si="70"/>
        <v>81.065838264505359</v>
      </c>
      <c r="F247" s="157">
        <f t="shared" si="70"/>
        <v>84.301335343564404</v>
      </c>
      <c r="G247" s="157">
        <f t="shared" si="70"/>
        <v>83.636531437729516</v>
      </c>
      <c r="H247" s="157">
        <f t="shared" si="70"/>
        <v>85.861226889924581</v>
      </c>
      <c r="I247" s="157">
        <f t="shared" si="70"/>
        <v>89.14232297634824</v>
      </c>
      <c r="J247" s="157">
        <f t="shared" si="70"/>
        <v>91.869975833737371</v>
      </c>
      <c r="K247" s="157">
        <f t="shared" si="70"/>
        <v>74.518305201668198</v>
      </c>
      <c r="L247" s="157">
        <f t="shared" si="70"/>
        <v>77.799818619531322</v>
      </c>
      <c r="M247" s="157">
        <f t="shared" si="70"/>
        <v>67.376051103171747</v>
      </c>
      <c r="N247" s="157">
        <f t="shared" si="70"/>
        <v>62.175223599543301</v>
      </c>
      <c r="O247" s="157">
        <f t="shared" si="70"/>
        <v>66.383091781313254</v>
      </c>
      <c r="P247" s="157">
        <f t="shared" si="70"/>
        <v>54.994317956888558</v>
      </c>
      <c r="Q247" s="157">
        <f t="shared" si="70"/>
        <v>55.94760249267631</v>
      </c>
    </row>
    <row r="248" spans="1:17" ht="12" customHeight="1" x14ac:dyDescent="0.25">
      <c r="A248" s="23" t="s">
        <v>58</v>
      </c>
      <c r="B248" s="156">
        <f>IF(B185=0,0,B185*1000000/B$17)</f>
        <v>683.81111997538164</v>
      </c>
      <c r="C248" s="156">
        <f t="shared" ref="C248:Q248" si="71">IF(C185=0,0,C185*1000000/C$17)</f>
        <v>682.54051205168571</v>
      </c>
      <c r="D248" s="156">
        <f t="shared" si="71"/>
        <v>680.17630696013566</v>
      </c>
      <c r="E248" s="156">
        <f t="shared" si="71"/>
        <v>661.78459125245604</v>
      </c>
      <c r="F248" s="156">
        <f t="shared" si="71"/>
        <v>682.07275439525085</v>
      </c>
      <c r="G248" s="156">
        <f t="shared" si="71"/>
        <v>648.45645043534921</v>
      </c>
      <c r="H248" s="156">
        <f t="shared" si="71"/>
        <v>641.28300584535623</v>
      </c>
      <c r="I248" s="156">
        <f t="shared" si="71"/>
        <v>618.06405389465749</v>
      </c>
      <c r="J248" s="156">
        <f t="shared" si="71"/>
        <v>614.58062925315073</v>
      </c>
      <c r="K248" s="156">
        <f t="shared" si="71"/>
        <v>626.0773901365236</v>
      </c>
      <c r="L248" s="156">
        <f t="shared" si="71"/>
        <v>613.15128892163318</v>
      </c>
      <c r="M248" s="156">
        <f t="shared" si="71"/>
        <v>607.53349010783234</v>
      </c>
      <c r="N248" s="156">
        <f t="shared" si="71"/>
        <v>611.77358318038023</v>
      </c>
      <c r="O248" s="156">
        <f t="shared" si="71"/>
        <v>605.06737631836279</v>
      </c>
      <c r="P248" s="156">
        <f t="shared" si="71"/>
        <v>601.15290255333025</v>
      </c>
      <c r="Q248" s="156">
        <f t="shared" si="71"/>
        <v>591.99560105120599</v>
      </c>
    </row>
    <row r="249" spans="1:17" ht="12" customHeight="1" x14ac:dyDescent="0.25">
      <c r="A249" s="23" t="s">
        <v>57</v>
      </c>
      <c r="B249" s="156">
        <f>IF(B186=0,0,B186*1000000/B$18)</f>
        <v>323.83813324319044</v>
      </c>
      <c r="C249" s="156">
        <f t="shared" ref="C249:Q249" si="72">IF(C186=0,0,C186*1000000/C$18)</f>
        <v>323.41496640371662</v>
      </c>
      <c r="D249" s="156">
        <f t="shared" si="72"/>
        <v>323.78906944718977</v>
      </c>
      <c r="E249" s="156">
        <f t="shared" si="72"/>
        <v>312.77840071063224</v>
      </c>
      <c r="F249" s="156">
        <f t="shared" si="72"/>
        <v>329.62708219786413</v>
      </c>
      <c r="G249" s="156">
        <f t="shared" si="72"/>
        <v>354.08080336129086</v>
      </c>
      <c r="H249" s="156">
        <f t="shared" si="72"/>
        <v>287.10600068203399</v>
      </c>
      <c r="I249" s="156">
        <f t="shared" si="72"/>
        <v>317.36392831729353</v>
      </c>
      <c r="J249" s="156">
        <f t="shared" si="72"/>
        <v>314.7553377657855</v>
      </c>
      <c r="K249" s="156">
        <f t="shared" si="72"/>
        <v>235.13711636359534</v>
      </c>
      <c r="L249" s="156">
        <f t="shared" si="72"/>
        <v>338.57936899258976</v>
      </c>
      <c r="M249" s="156">
        <f t="shared" si="72"/>
        <v>337.42492624561424</v>
      </c>
      <c r="N249" s="156">
        <f t="shared" si="72"/>
        <v>259.350413211155</v>
      </c>
      <c r="O249" s="156">
        <f t="shared" si="72"/>
        <v>283.99600276508369</v>
      </c>
      <c r="P249" s="156">
        <f t="shared" si="72"/>
        <v>279.97428294166923</v>
      </c>
      <c r="Q249" s="156">
        <f t="shared" si="72"/>
        <v>275.5373014182772</v>
      </c>
    </row>
    <row r="250" spans="1:17" ht="12" customHeight="1" x14ac:dyDescent="0.25">
      <c r="A250" s="29" t="s">
        <v>140</v>
      </c>
      <c r="B250" s="57">
        <f>IF(B187=0,0,B187*1000000/B$19)</f>
        <v>0</v>
      </c>
      <c r="C250" s="57">
        <f t="shared" ref="C250:Q250" si="73">IF(C187=0,0,C187*1000000/C$19)</f>
        <v>0</v>
      </c>
      <c r="D250" s="57">
        <f t="shared" si="73"/>
        <v>0</v>
      </c>
      <c r="E250" s="57">
        <f t="shared" si="73"/>
        <v>0</v>
      </c>
      <c r="F250" s="57">
        <f t="shared" si="73"/>
        <v>0</v>
      </c>
      <c r="G250" s="57">
        <f t="shared" si="73"/>
        <v>0</v>
      </c>
      <c r="H250" s="57">
        <f t="shared" si="73"/>
        <v>0</v>
      </c>
      <c r="I250" s="57">
        <f t="shared" si="73"/>
        <v>0</v>
      </c>
      <c r="J250" s="57">
        <f t="shared" si="73"/>
        <v>0</v>
      </c>
      <c r="K250" s="57">
        <f t="shared" si="73"/>
        <v>0</v>
      </c>
      <c r="L250" s="57">
        <f t="shared" si="73"/>
        <v>0</v>
      </c>
      <c r="M250" s="57">
        <f t="shared" si="73"/>
        <v>0</v>
      </c>
      <c r="N250" s="57">
        <f t="shared" si="73"/>
        <v>0</v>
      </c>
      <c r="O250" s="57">
        <f t="shared" si="73"/>
        <v>0</v>
      </c>
      <c r="P250" s="57">
        <f t="shared" si="73"/>
        <v>0</v>
      </c>
      <c r="Q250" s="57">
        <f t="shared" si="73"/>
        <v>0</v>
      </c>
    </row>
    <row r="252" spans="1:17" ht="12" customHeight="1" x14ac:dyDescent="0.25">
      <c r="A252" s="152" t="s">
        <v>196</v>
      </c>
      <c r="B252" s="184">
        <f>B189/RES_summary!B$19</f>
        <v>227.89463006318101</v>
      </c>
      <c r="C252" s="184">
        <f>C189/RES_summary!C$19</f>
        <v>240.18260666490974</v>
      </c>
      <c r="D252" s="184">
        <f>D189/RES_summary!D$19</f>
        <v>223.53727161121128</v>
      </c>
      <c r="E252" s="184">
        <f>E189/RES_summary!E$19</f>
        <v>233.64465637122112</v>
      </c>
      <c r="F252" s="184">
        <f>F189/RES_summary!F$19</f>
        <v>227.13719607368387</v>
      </c>
      <c r="G252" s="184">
        <f>G189/RES_summary!G$19</f>
        <v>200.68548172216981</v>
      </c>
      <c r="H252" s="184">
        <f>H189/RES_summary!H$19</f>
        <v>204.04428624696689</v>
      </c>
      <c r="I252" s="184">
        <f>I189/RES_summary!I$19</f>
        <v>182.33321893457196</v>
      </c>
      <c r="J252" s="184">
        <f>J189/RES_summary!J$19</f>
        <v>197.01074484791053</v>
      </c>
      <c r="K252" s="184">
        <f>K189/RES_summary!K$19</f>
        <v>195.1181701099494</v>
      </c>
      <c r="L252" s="184">
        <f>L189/RES_summary!L$19</f>
        <v>214.59891950108238</v>
      </c>
      <c r="M252" s="184">
        <f>M189/RES_summary!M$19</f>
        <v>192.88038780831232</v>
      </c>
      <c r="N252" s="184">
        <f>N189/RES_summary!N$19</f>
        <v>201.15688467074227</v>
      </c>
      <c r="O252" s="184">
        <f>O189/RES_summary!O$19</f>
        <v>216.92076623371324</v>
      </c>
      <c r="P252" s="184">
        <f>P189/RES_summary!P$19</f>
        <v>181.41666448783491</v>
      </c>
      <c r="Q252" s="184">
        <f>Q189/RES_summary!Q$19</f>
        <v>192.77414286731732</v>
      </c>
    </row>
    <row r="253" spans="1:17" ht="12.95" customHeight="1" x14ac:dyDescent="0.25">
      <c r="A253" s="158" t="s">
        <v>65</v>
      </c>
      <c r="B253" s="178">
        <f>B190/RES_summary!B$19</f>
        <v>189.32763284476991</v>
      </c>
      <c r="C253" s="178">
        <f>C190/RES_summary!C$19</f>
        <v>201.06735954263658</v>
      </c>
      <c r="D253" s="178">
        <f>D190/RES_summary!D$19</f>
        <v>184.59746630462851</v>
      </c>
      <c r="E253" s="178">
        <f>E190/RES_summary!E$19</f>
        <v>194.93901981243104</v>
      </c>
      <c r="F253" s="178">
        <f>F190/RES_summary!F$19</f>
        <v>188.84095711499992</v>
      </c>
      <c r="G253" s="178">
        <f>G190/RES_summary!G$19</f>
        <v>163.27998136067473</v>
      </c>
      <c r="H253" s="178">
        <f>H190/RES_summary!H$19</f>
        <v>166.7945043904102</v>
      </c>
      <c r="I253" s="178">
        <f>I190/RES_summary!I$19</f>
        <v>144.96672853407992</v>
      </c>
      <c r="J253" s="178">
        <f>J190/RES_summary!J$19</f>
        <v>160.32437101688924</v>
      </c>
      <c r="K253" s="178">
        <f>K190/RES_summary!K$19</f>
        <v>158.33051740712</v>
      </c>
      <c r="L253" s="178">
        <f>L190/RES_summary!L$19</f>
        <v>178.47013038187202</v>
      </c>
      <c r="M253" s="178">
        <f>M190/RES_summary!M$19</f>
        <v>156.55596865701418</v>
      </c>
      <c r="N253" s="178">
        <f>N190/RES_summary!N$19</f>
        <v>164.21847047183601</v>
      </c>
      <c r="O253" s="178">
        <f>O190/RES_summary!O$19</f>
        <v>180.93597757957644</v>
      </c>
      <c r="P253" s="178">
        <f>P190/RES_summary!P$19</f>
        <v>144.64071213420959</v>
      </c>
      <c r="Q253" s="178">
        <f>Q190/RES_summary!Q$19</f>
        <v>156.81924225578967</v>
      </c>
    </row>
    <row r="254" spans="1:17" ht="12" customHeight="1" x14ac:dyDescent="0.25">
      <c r="A254" s="23" t="s">
        <v>58</v>
      </c>
      <c r="B254" s="177">
        <f>B191/RES_summary!B$19</f>
        <v>188.53814950671503</v>
      </c>
      <c r="C254" s="177">
        <f>C191/RES_summary!C$19</f>
        <v>199.98715454703205</v>
      </c>
      <c r="D254" s="177">
        <f>D191/RES_summary!D$19</f>
        <v>183.4772257876736</v>
      </c>
      <c r="E254" s="177">
        <f>E191/RES_summary!E$19</f>
        <v>193.7557394693641</v>
      </c>
      <c r="F254" s="177">
        <f>F191/RES_summary!F$19</f>
        <v>187.90119946529597</v>
      </c>
      <c r="G254" s="177">
        <f>G191/RES_summary!G$19</f>
        <v>162.48710078964103</v>
      </c>
      <c r="H254" s="177">
        <f>H191/RES_summary!H$19</f>
        <v>166.15075684982435</v>
      </c>
      <c r="I254" s="177">
        <f>I191/RES_summary!I$19</f>
        <v>143.90146334792522</v>
      </c>
      <c r="J254" s="177">
        <f>J191/RES_summary!J$19</f>
        <v>159.51026571681194</v>
      </c>
      <c r="K254" s="177">
        <f>K191/RES_summary!K$19</f>
        <v>157.41243825297178</v>
      </c>
      <c r="L254" s="177">
        <f>L191/RES_summary!L$19</f>
        <v>177.53719218844952</v>
      </c>
      <c r="M254" s="177">
        <f>M191/RES_summary!M$19</f>
        <v>155.58503695751608</v>
      </c>
      <c r="N254" s="177">
        <f>N191/RES_summary!N$19</f>
        <v>163.08989906068231</v>
      </c>
      <c r="O254" s="177">
        <f>O191/RES_summary!O$19</f>
        <v>180.33851076920021</v>
      </c>
      <c r="P254" s="177">
        <f>P191/RES_summary!P$19</f>
        <v>143.35063140617379</v>
      </c>
      <c r="Q254" s="177">
        <f>Q191/RES_summary!Q$19</f>
        <v>155.82926081324266</v>
      </c>
    </row>
    <row r="255" spans="1:17" ht="12" customHeight="1" x14ac:dyDescent="0.25">
      <c r="A255" s="23" t="s">
        <v>60</v>
      </c>
      <c r="B255" s="177">
        <f>B192/RES_summary!B$19</f>
        <v>0.78948333805490145</v>
      </c>
      <c r="C255" s="177">
        <f>C192/RES_summary!C$19</f>
        <v>1.0802049956045252</v>
      </c>
      <c r="D255" s="177">
        <f>D192/RES_summary!D$19</f>
        <v>1.1202405169549183</v>
      </c>
      <c r="E255" s="177">
        <f>E192/RES_summary!E$19</f>
        <v>1.1832803430669137</v>
      </c>
      <c r="F255" s="177">
        <f>F192/RES_summary!F$19</f>
        <v>0.9397576497039728</v>
      </c>
      <c r="G255" s="177">
        <f>G192/RES_summary!G$19</f>
        <v>0.79288057103369192</v>
      </c>
      <c r="H255" s="177">
        <f>H192/RES_summary!H$19</f>
        <v>0.64374754058584971</v>
      </c>
      <c r="I255" s="177">
        <f>I192/RES_summary!I$19</f>
        <v>1.0652651861546898</v>
      </c>
      <c r="J255" s="177">
        <f>J192/RES_summary!J$19</f>
        <v>0.81410530007730575</v>
      </c>
      <c r="K255" s="177">
        <f>K192/RES_summary!K$19</f>
        <v>0.91807915414820551</v>
      </c>
      <c r="L255" s="177">
        <f>L192/RES_summary!L$19</f>
        <v>0.93293819342250506</v>
      </c>
      <c r="M255" s="177">
        <f>M192/RES_summary!M$19</f>
        <v>0.970931699498084</v>
      </c>
      <c r="N255" s="177">
        <f>N192/RES_summary!N$19</f>
        <v>1.1285714111536997</v>
      </c>
      <c r="O255" s="177">
        <f>O192/RES_summary!O$19</f>
        <v>0.59746681037623994</v>
      </c>
      <c r="P255" s="177">
        <f>P192/RES_summary!P$19</f>
        <v>1.2900807280358031</v>
      </c>
      <c r="Q255" s="177">
        <f>Q192/RES_summary!Q$19</f>
        <v>0.98998144254702058</v>
      </c>
    </row>
    <row r="256" spans="1:17" ht="12.95" customHeight="1" x14ac:dyDescent="0.25">
      <c r="A256" s="158" t="s">
        <v>112</v>
      </c>
      <c r="B256" s="178">
        <f>B193/RES_summary!B$19</f>
        <v>4.5699641455406732E-2</v>
      </c>
      <c r="C256" s="178">
        <f>C193/RES_summary!C$19</f>
        <v>5.4445367555835691E-2</v>
      </c>
      <c r="D256" s="178">
        <f>D193/RES_summary!D$19</f>
        <v>5.6212029124397184E-2</v>
      </c>
      <c r="E256" s="178">
        <f>E193/RES_summary!E$19</f>
        <v>5.4340923085240668E-2</v>
      </c>
      <c r="F256" s="178">
        <f>F193/RES_summary!F$19</f>
        <v>5.7005555915692084E-2</v>
      </c>
      <c r="G256" s="178">
        <f>G193/RES_summary!G$19</f>
        <v>6.1007538452578322E-2</v>
      </c>
      <c r="H256" s="178">
        <f>H193/RES_summary!H$19</f>
        <v>6.5357444145281329E-2</v>
      </c>
      <c r="I256" s="178">
        <f>I193/RES_summary!I$19</f>
        <v>7.3586864985258543E-2</v>
      </c>
      <c r="J256" s="178">
        <f>J193/RES_summary!J$19</f>
        <v>7.1053489085488433E-2</v>
      </c>
      <c r="K256" s="178">
        <f>K193/RES_summary!K$19</f>
        <v>7.1336055721263128E-2</v>
      </c>
      <c r="L256" s="178">
        <f>L193/RES_summary!L$19</f>
        <v>6.8380539932573675E-2</v>
      </c>
      <c r="M256" s="178">
        <f>M193/RES_summary!M$19</f>
        <v>7.0147108045457221E-2</v>
      </c>
      <c r="N256" s="178">
        <f>N193/RES_summary!N$19</f>
        <v>6.173430721331373E-2</v>
      </c>
      <c r="O256" s="178">
        <f>O193/RES_summary!O$19</f>
        <v>5.7025246063965508E-2</v>
      </c>
      <c r="P256" s="178">
        <f>P193/RES_summary!P$19</f>
        <v>4.7691838064479665E-2</v>
      </c>
      <c r="Q256" s="178">
        <f>Q193/RES_summary!Q$19</f>
        <v>4.3614089259987256E-2</v>
      </c>
    </row>
    <row r="257" spans="1:17" ht="12" customHeight="1" x14ac:dyDescent="0.25">
      <c r="A257" s="23" t="s">
        <v>60</v>
      </c>
      <c r="B257" s="177">
        <f>B194/RES_summary!B$19</f>
        <v>4.5699641455406732E-2</v>
      </c>
      <c r="C257" s="177">
        <f>C194/RES_summary!C$19</f>
        <v>5.4445367555835691E-2</v>
      </c>
      <c r="D257" s="177">
        <f>D194/RES_summary!D$19</f>
        <v>5.6212029124397184E-2</v>
      </c>
      <c r="E257" s="177">
        <f>E194/RES_summary!E$19</f>
        <v>5.4340923085240668E-2</v>
      </c>
      <c r="F257" s="177">
        <f>F194/RES_summary!F$19</f>
        <v>5.7005555915692084E-2</v>
      </c>
      <c r="G257" s="177">
        <f>G194/RES_summary!G$19</f>
        <v>6.1007538452578322E-2</v>
      </c>
      <c r="H257" s="177">
        <f>H194/RES_summary!H$19</f>
        <v>6.5357444145281329E-2</v>
      </c>
      <c r="I257" s="177">
        <f>I194/RES_summary!I$19</f>
        <v>7.3586864985258543E-2</v>
      </c>
      <c r="J257" s="177">
        <f>J194/RES_summary!J$19</f>
        <v>7.1053489085488433E-2</v>
      </c>
      <c r="K257" s="177">
        <f>K194/RES_summary!K$19</f>
        <v>7.1336055721263128E-2</v>
      </c>
      <c r="L257" s="177">
        <f>L194/RES_summary!L$19</f>
        <v>6.8380539932573675E-2</v>
      </c>
      <c r="M257" s="177">
        <f>M194/RES_summary!M$19</f>
        <v>7.0147108045457221E-2</v>
      </c>
      <c r="N257" s="177">
        <f>N194/RES_summary!N$19</f>
        <v>6.173430721331373E-2</v>
      </c>
      <c r="O257" s="177">
        <f>O194/RES_summary!O$19</f>
        <v>5.7025246063965508E-2</v>
      </c>
      <c r="P257" s="177">
        <f>P194/RES_summary!P$19</f>
        <v>4.7691838064479665E-2</v>
      </c>
      <c r="Q257" s="177">
        <f>Q194/RES_summary!Q$19</f>
        <v>4.3614089259987256E-2</v>
      </c>
    </row>
    <row r="258" spans="1:17" ht="12" customHeight="1" x14ac:dyDescent="0.25">
      <c r="A258" s="158" t="s">
        <v>63</v>
      </c>
      <c r="B258" s="178">
        <f>B195/RES_summary!B$19</f>
        <v>28.94086697188278</v>
      </c>
      <c r="C258" s="178">
        <f>C195/RES_summary!C$19</f>
        <v>29.366451509022571</v>
      </c>
      <c r="D258" s="178">
        <f>D195/RES_summary!D$19</f>
        <v>29.136485550742822</v>
      </c>
      <c r="E258" s="178">
        <f>E195/RES_summary!E$19</f>
        <v>28.894022438638238</v>
      </c>
      <c r="F258" s="178">
        <f>F195/RES_summary!F$19</f>
        <v>28.648149962481522</v>
      </c>
      <c r="G258" s="178">
        <f>G195/RES_summary!G$19</f>
        <v>27.890083881130693</v>
      </c>
      <c r="H258" s="178">
        <f>H195/RES_summary!H$19</f>
        <v>27.905692775524585</v>
      </c>
      <c r="I258" s="178">
        <f>I195/RES_summary!I$19</f>
        <v>27.835174504158108</v>
      </c>
      <c r="J258" s="178">
        <f>J195/RES_summary!J$19</f>
        <v>27.452931888645914</v>
      </c>
      <c r="K258" s="178">
        <f>K195/RES_summary!K$19</f>
        <v>27.591978447717821</v>
      </c>
      <c r="L258" s="178">
        <f>L195/RES_summary!L$19</f>
        <v>27.029566892686645</v>
      </c>
      <c r="M258" s="178">
        <f>M195/RES_summary!M$19</f>
        <v>27.266985970589133</v>
      </c>
      <c r="N258" s="178">
        <f>N195/RES_summary!N$19</f>
        <v>27.69908557297806</v>
      </c>
      <c r="O258" s="178">
        <f>O195/RES_summary!O$19</f>
        <v>27.106931020023584</v>
      </c>
      <c r="P258" s="178">
        <f>P195/RES_summary!P$19</f>
        <v>27.639272600585638</v>
      </c>
      <c r="Q258" s="178">
        <f>Q195/RES_summary!Q$19</f>
        <v>27.09543352984084</v>
      </c>
    </row>
    <row r="259" spans="1:17" ht="12" customHeight="1" x14ac:dyDescent="0.25">
      <c r="A259" s="167" t="s">
        <v>171</v>
      </c>
      <c r="B259" s="183">
        <f>B196/RES_summary!B$19</f>
        <v>36.465113090025291</v>
      </c>
      <c r="C259" s="183">
        <f>C196/RES_summary!C$19</f>
        <v>36.168992235410151</v>
      </c>
      <c r="D259" s="183">
        <f>D196/RES_summary!D$19</f>
        <v>35.974974976661663</v>
      </c>
      <c r="E259" s="183">
        <f>E196/RES_summary!E$19</f>
        <v>34.877934663353876</v>
      </c>
      <c r="F259" s="183">
        <f>F196/RES_summary!F$19</f>
        <v>36.065984067511081</v>
      </c>
      <c r="G259" s="183">
        <f>G196/RES_summary!G$19</f>
        <v>34.095282795491784</v>
      </c>
      <c r="H259" s="183">
        <f>H196/RES_summary!H$19</f>
        <v>35.600249031485191</v>
      </c>
      <c r="I259" s="183">
        <f>I196/RES_summary!I$19</f>
        <v>32.915635480840827</v>
      </c>
      <c r="J259" s="183">
        <f>J196/RES_summary!J$19</f>
        <v>34.519399962136738</v>
      </c>
      <c r="K259" s="183">
        <f>K196/RES_summary!K$19</f>
        <v>33.475541994197968</v>
      </c>
      <c r="L259" s="183">
        <f>L196/RES_summary!L$19</f>
        <v>33.347682252314605</v>
      </c>
      <c r="M259" s="183">
        <f>M196/RES_summary!M$19</f>
        <v>32.348318900140875</v>
      </c>
      <c r="N259" s="183">
        <f>N196/RES_summary!N$19</f>
        <v>33.969543554453459</v>
      </c>
      <c r="O259" s="183">
        <f>O196/RES_summary!O$19</f>
        <v>32.77090778661568</v>
      </c>
      <c r="P259" s="183">
        <f>P196/RES_summary!P$19</f>
        <v>32.555707475191134</v>
      </c>
      <c r="Q259" s="183">
        <f>Q196/RES_summary!Q$19</f>
        <v>32.332755728187699</v>
      </c>
    </row>
    <row r="260" spans="1:17" ht="12" customHeight="1" x14ac:dyDescent="0.25">
      <c r="A260" s="167" t="s">
        <v>144</v>
      </c>
      <c r="B260" s="183">
        <f>B197/RES_summary!B$19</f>
        <v>31.400147165931276</v>
      </c>
      <c r="C260" s="183">
        <f>C197/RES_summary!C$19</f>
        <v>31.145225358838598</v>
      </c>
      <c r="D260" s="183">
        <f>D197/RES_summary!D$19</f>
        <v>30.978166866256874</v>
      </c>
      <c r="E260" s="183">
        <f>E197/RES_summary!E$19</f>
        <v>30.720424320527215</v>
      </c>
      <c r="F260" s="183">
        <f>F197/RES_summary!F$19</f>
        <v>30.374434610734127</v>
      </c>
      <c r="G260" s="183">
        <f>G197/RES_summary!G$19</f>
        <v>30.229107944543461</v>
      </c>
      <c r="H260" s="183">
        <f>H197/RES_summary!H$19</f>
        <v>29.7737690544391</v>
      </c>
      <c r="I260" s="183">
        <f>I197/RES_summary!I$19</f>
        <v>29.296669064549366</v>
      </c>
      <c r="J260" s="183">
        <f>J197/RES_summary!J$19</f>
        <v>28.761888795093988</v>
      </c>
      <c r="K260" s="183">
        <f>K197/RES_summary!K$19</f>
        <v>28.826635801940046</v>
      </c>
      <c r="L260" s="183">
        <f>L197/RES_summary!L$19</f>
        <v>28.716161150237973</v>
      </c>
      <c r="M260" s="183">
        <f>M197/RES_summary!M$19</f>
        <v>28.531763450772075</v>
      </c>
      <c r="N260" s="183">
        <f>N197/RES_summary!N$19</f>
        <v>28.232072660998504</v>
      </c>
      <c r="O260" s="183">
        <f>O197/RES_summary!O$19</f>
        <v>27.753737721440675</v>
      </c>
      <c r="P260" s="183">
        <f>P197/RES_summary!P$19</f>
        <v>27.329252732035542</v>
      </c>
      <c r="Q260" s="183">
        <f>Q197/RES_summary!Q$19</f>
        <v>26.879715720146784</v>
      </c>
    </row>
    <row r="261" spans="1:17" ht="12" customHeight="1" x14ac:dyDescent="0.25">
      <c r="A261" s="167" t="s">
        <v>143</v>
      </c>
      <c r="B261" s="183">
        <f>B198/RES_summary!B$19</f>
        <v>26.449759579110903</v>
      </c>
      <c r="C261" s="183">
        <f>C198/RES_summary!C$19</f>
        <v>26.28802207735901</v>
      </c>
      <c r="D261" s="183">
        <f>D198/RES_summary!D$19</f>
        <v>26.203219483540419</v>
      </c>
      <c r="E261" s="183">
        <f>E198/RES_summary!E$19</f>
        <v>26.040838707695972</v>
      </c>
      <c r="F261" s="183">
        <f>F198/RES_summary!F$19</f>
        <v>25.80406855280749</v>
      </c>
      <c r="G261" s="183">
        <f>G198/RES_summary!G$19</f>
        <v>25.729416058000982</v>
      </c>
      <c r="H261" s="183">
        <f>H198/RES_summary!H$19</f>
        <v>25.389192776715912</v>
      </c>
      <c r="I261" s="183">
        <f>I198/RES_summary!I$19</f>
        <v>25.025928133591599</v>
      </c>
      <c r="J261" s="183">
        <f>J198/RES_summary!J$19</f>
        <v>24.616477779900851</v>
      </c>
      <c r="K261" s="183">
        <f>K198/RES_summary!K$19</f>
        <v>24.717343176922178</v>
      </c>
      <c r="L261" s="183">
        <f>L198/RES_summary!L$19</f>
        <v>24.610329189219421</v>
      </c>
      <c r="M261" s="183">
        <f>M198/RES_summary!M$19</f>
        <v>24.586110322240653</v>
      </c>
      <c r="N261" s="183">
        <f>N198/RES_summary!N$19</f>
        <v>24.308838986200758</v>
      </c>
      <c r="O261" s="183">
        <f>O198/RES_summary!O$19</f>
        <v>23.865827746964445</v>
      </c>
      <c r="P261" s="183">
        <f>P198/RES_summary!P$19</f>
        <v>23.703522281724286</v>
      </c>
      <c r="Q261" s="183">
        <f>Q198/RES_summary!Q$19</f>
        <v>23.31559837549386</v>
      </c>
    </row>
    <row r="262" spans="1:17" ht="12" customHeight="1" x14ac:dyDescent="0.25">
      <c r="A262" s="166" t="s">
        <v>57</v>
      </c>
      <c r="B262" s="182">
        <f>B199/RES_summary!B$19</f>
        <v>20.410095657855333</v>
      </c>
      <c r="C262" s="182">
        <f>C199/RES_summary!C$19</f>
        <v>20.244396483245076</v>
      </c>
      <c r="D262" s="182">
        <f>D199/RES_summary!D$19</f>
        <v>20.135808463066954</v>
      </c>
      <c r="E262" s="182">
        <f>E199/RES_summary!E$19</f>
        <v>19.968275808342671</v>
      </c>
      <c r="F262" s="182">
        <f>F199/RES_summary!F$19</f>
        <v>19.74338249697719</v>
      </c>
      <c r="G262" s="182">
        <f>G199/RES_summary!G$19</f>
        <v>19.64892016395326</v>
      </c>
      <c r="H262" s="182">
        <f>H199/RES_summary!H$19</f>
        <v>19.352949885385431</v>
      </c>
      <c r="I262" s="182">
        <f>I199/RES_summary!I$19</f>
        <v>19.042834891957103</v>
      </c>
      <c r="J262" s="182">
        <f>J199/RES_summary!J$19</f>
        <v>18.695227716811093</v>
      </c>
      <c r="K262" s="182">
        <f>K199/RES_summary!K$19</f>
        <v>18.737313271261026</v>
      </c>
      <c r="L262" s="182">
        <f>L199/RES_summary!L$19</f>
        <v>18.521923941903481</v>
      </c>
      <c r="M262" s="182">
        <f>M199/RES_summary!M$19</f>
        <v>18.688305060255704</v>
      </c>
      <c r="N262" s="182">
        <f>N199/RES_summary!N$19</f>
        <v>18.35084722964903</v>
      </c>
      <c r="O262" s="182">
        <f>O199/RES_summary!O$19</f>
        <v>17.831776486025632</v>
      </c>
      <c r="P262" s="182">
        <f>P199/RES_summary!P$19</f>
        <v>17.927989792215307</v>
      </c>
      <c r="Q262" s="182">
        <f>Q199/RES_summary!Q$19</f>
        <v>17.471815218095404</v>
      </c>
    </row>
    <row r="263" spans="1:17" ht="12" customHeight="1" x14ac:dyDescent="0.25">
      <c r="A263" s="147" t="s">
        <v>59</v>
      </c>
      <c r="B263" s="181">
        <f>B200/RES_summary!B$19</f>
        <v>6.0396639212555678</v>
      </c>
      <c r="C263" s="181">
        <f>C200/RES_summary!C$19</f>
        <v>6.0436255941139345</v>
      </c>
      <c r="D263" s="181">
        <f>D200/RES_summary!D$19</f>
        <v>6.0674110204734646</v>
      </c>
      <c r="E263" s="181">
        <f>E200/RES_summary!E$19</f>
        <v>6.0725628993533016</v>
      </c>
      <c r="F263" s="181">
        <f>F200/RES_summary!F$19</f>
        <v>6.0606860558302991</v>
      </c>
      <c r="G263" s="181">
        <f>G200/RES_summary!G$19</f>
        <v>6.0804958940477229</v>
      </c>
      <c r="H263" s="181">
        <f>H200/RES_summary!H$19</f>
        <v>6.0362428913304802</v>
      </c>
      <c r="I263" s="181">
        <f>I200/RES_summary!I$19</f>
        <v>5.9830932416344949</v>
      </c>
      <c r="J263" s="181">
        <f>J200/RES_summary!J$19</f>
        <v>5.921250063089758</v>
      </c>
      <c r="K263" s="181">
        <f>K200/RES_summary!K$19</f>
        <v>5.9800299056611577</v>
      </c>
      <c r="L263" s="181">
        <f>L200/RES_summary!L$19</f>
        <v>6.0884052473159391</v>
      </c>
      <c r="M263" s="181">
        <f>M200/RES_summary!M$19</f>
        <v>5.8978052619849501</v>
      </c>
      <c r="N263" s="181">
        <f>N200/RES_summary!N$19</f>
        <v>5.9579917565517304</v>
      </c>
      <c r="O263" s="181">
        <f>O200/RES_summary!O$19</f>
        <v>6.0340512609388117</v>
      </c>
      <c r="P263" s="181">
        <f>P200/RES_summary!P$19</f>
        <v>5.7755324895089792</v>
      </c>
      <c r="Q263" s="181">
        <f>Q200/RES_summary!Q$19</f>
        <v>5.8437831573984544</v>
      </c>
    </row>
    <row r="264" spans="1:17" ht="12" customHeight="1" x14ac:dyDescent="0.25">
      <c r="A264" s="163" t="s">
        <v>142</v>
      </c>
      <c r="B264" s="180">
        <f>B201/RES_summary!B$19</f>
        <v>26.051816045390456</v>
      </c>
      <c r="C264" s="180">
        <f>C201/RES_summary!C$19</f>
        <v>27.010410233834207</v>
      </c>
      <c r="D264" s="180">
        <f>D201/RES_summary!D$19</f>
        <v>26.788751560758296</v>
      </c>
      <c r="E264" s="180">
        <f>E201/RES_summary!E$19</f>
        <v>26.619138803493257</v>
      </c>
      <c r="F264" s="180">
        <f>F201/RES_summary!F$19</f>
        <v>25.629245791241676</v>
      </c>
      <c r="G264" s="180">
        <f>G201/RES_summary!G$19</f>
        <v>25.839839417076714</v>
      </c>
      <c r="H264" s="180">
        <f>H201/RES_summary!H$19</f>
        <v>25.041158876697345</v>
      </c>
      <c r="I264" s="180">
        <f>I201/RES_summary!I$19</f>
        <v>26.817818667628028</v>
      </c>
      <c r="J264" s="180">
        <f>J201/RES_summary!J$19</f>
        <v>24.879656704680045</v>
      </c>
      <c r="K264" s="180">
        <f>K201/RES_summary!K$19</f>
        <v>25.82710603196675</v>
      </c>
      <c r="L264" s="180">
        <f>L201/RES_summary!L$19</f>
        <v>25.094157632775012</v>
      </c>
      <c r="M264" s="180">
        <f>M201/RES_summary!M$19</f>
        <v>26.195040108502639</v>
      </c>
      <c r="N264" s="180">
        <f>N201/RES_summary!N$19</f>
        <v>26.002322373089424</v>
      </c>
      <c r="O264" s="180">
        <f>O201/RES_summary!O$19</f>
        <v>25.358308309008923</v>
      </c>
      <c r="P264" s="180">
        <f>P201/RES_summary!P$19</f>
        <v>26.910156698703165</v>
      </c>
      <c r="Q264" s="180">
        <f>Q201/RES_summary!Q$19</f>
        <v>25.872241415637241</v>
      </c>
    </row>
    <row r="265" spans="1:17" ht="12" customHeight="1" x14ac:dyDescent="0.25">
      <c r="A265" s="161" t="s">
        <v>141</v>
      </c>
      <c r="B265" s="179">
        <f>B202/RES_summary!B$19</f>
        <v>22.973344350759366</v>
      </c>
      <c r="C265" s="179">
        <f>C202/RES_summary!C$19</f>
        <v>23.600392246106161</v>
      </c>
      <c r="D265" s="179">
        <f>D202/RES_summary!D$19</f>
        <v>23.480099534966353</v>
      </c>
      <c r="E265" s="179">
        <f>E202/RES_summary!E$19</f>
        <v>23.375003121623912</v>
      </c>
      <c r="F265" s="179">
        <f>F202/RES_summary!F$19</f>
        <v>22.719695820137371</v>
      </c>
      <c r="G265" s="179">
        <f>G202/RES_summary!G$19</f>
        <v>22.876391515147613</v>
      </c>
      <c r="H265" s="179">
        <f>H202/RES_summary!H$19</f>
        <v>22.312996161183772</v>
      </c>
      <c r="I265" s="179">
        <f>I202/RES_summary!I$19</f>
        <v>23.414675375592722</v>
      </c>
      <c r="J265" s="179">
        <f>J202/RES_summary!J$19</f>
        <v>22.093026921131784</v>
      </c>
      <c r="K265" s="179">
        <f>K202/RES_summary!K$19</f>
        <v>22.767648826439554</v>
      </c>
      <c r="L265" s="179">
        <f>L202/RES_summary!L$19</f>
        <v>22.274136920455824</v>
      </c>
      <c r="M265" s="179">
        <f>M202/RES_summary!M$19</f>
        <v>23.055556533054183</v>
      </c>
      <c r="N265" s="179">
        <f>N202/RES_summary!N$19</f>
        <v>22.859501299059854</v>
      </c>
      <c r="O265" s="179">
        <f>O202/RES_summary!O$19</f>
        <v>22.326764349477042</v>
      </c>
      <c r="P265" s="179">
        <f>P202/RES_summary!P$19</f>
        <v>23.428595283858257</v>
      </c>
      <c r="Q265" s="179">
        <f>Q202/RES_summary!Q$19</f>
        <v>22.66074007756265</v>
      </c>
    </row>
    <row r="266" spans="1:17" ht="12" customHeight="1" x14ac:dyDescent="0.25">
      <c r="A266" s="148" t="s">
        <v>60</v>
      </c>
      <c r="B266" s="177">
        <f>B203/RES_summary!B$19</f>
        <v>16.933680429503799</v>
      </c>
      <c r="C266" s="177">
        <f>C203/RES_summary!C$19</f>
        <v>17.556766651992231</v>
      </c>
      <c r="D266" s="177">
        <f>D203/RES_summary!D$19</f>
        <v>17.412688514492878</v>
      </c>
      <c r="E266" s="177">
        <f>E203/RES_summary!E$19</f>
        <v>17.302440222270612</v>
      </c>
      <c r="F266" s="177">
        <f>F203/RES_summary!F$19</f>
        <v>16.659009764307079</v>
      </c>
      <c r="G266" s="177">
        <f>G203/RES_summary!G$19</f>
        <v>16.795895621099891</v>
      </c>
      <c r="H266" s="177">
        <f>H203/RES_summary!H$19</f>
        <v>16.276753269853295</v>
      </c>
      <c r="I266" s="177">
        <f>I203/RES_summary!I$19</f>
        <v>17.43158213395823</v>
      </c>
      <c r="J266" s="177">
        <f>J203/RES_summary!J$19</f>
        <v>16.17177685804203</v>
      </c>
      <c r="K266" s="177">
        <f>K203/RES_summary!K$19</f>
        <v>16.787618920778385</v>
      </c>
      <c r="L266" s="177">
        <f>L203/RES_summary!L$19</f>
        <v>16.185731673139887</v>
      </c>
      <c r="M266" s="177">
        <f>M203/RES_summary!M$19</f>
        <v>17.157751271069234</v>
      </c>
      <c r="N266" s="177">
        <f>N203/RES_summary!N$19</f>
        <v>16.901509542508123</v>
      </c>
      <c r="O266" s="177">
        <f>O203/RES_summary!O$19</f>
        <v>16.292713088538228</v>
      </c>
      <c r="P266" s="177">
        <f>P203/RES_summary!P$19</f>
        <v>17.653062794349275</v>
      </c>
      <c r="Q266" s="177">
        <f>Q203/RES_summary!Q$19</f>
        <v>16.816956920164195</v>
      </c>
    </row>
    <row r="267" spans="1:17" ht="12" customHeight="1" x14ac:dyDescent="0.25">
      <c r="A267" s="148" t="s">
        <v>59</v>
      </c>
      <c r="B267" s="177">
        <f>B204/RES_summary!B$19</f>
        <v>6.0396639212555669</v>
      </c>
      <c r="C267" s="177">
        <f>C204/RES_summary!C$19</f>
        <v>6.0436255941139336</v>
      </c>
      <c r="D267" s="177">
        <f>D204/RES_summary!D$19</f>
        <v>6.0674110204734646</v>
      </c>
      <c r="E267" s="177">
        <f>E204/RES_summary!E$19</f>
        <v>6.0725628993533034</v>
      </c>
      <c r="F267" s="177">
        <f>F204/RES_summary!F$19</f>
        <v>6.0606860558302973</v>
      </c>
      <c r="G267" s="177">
        <f>G204/RES_summary!G$19</f>
        <v>6.0804958940477256</v>
      </c>
      <c r="H267" s="177">
        <f>H204/RES_summary!H$19</f>
        <v>6.0362428913304775</v>
      </c>
      <c r="I267" s="177">
        <f>I204/RES_summary!I$19</f>
        <v>5.9830932416344931</v>
      </c>
      <c r="J267" s="177">
        <f>J204/RES_summary!J$19</f>
        <v>5.9212500630897544</v>
      </c>
      <c r="K267" s="177">
        <f>K204/RES_summary!K$19</f>
        <v>5.980029905661163</v>
      </c>
      <c r="L267" s="177">
        <f>L204/RES_summary!L$19</f>
        <v>6.0884052473159391</v>
      </c>
      <c r="M267" s="177">
        <f>M204/RES_summary!M$19</f>
        <v>5.8978052619849475</v>
      </c>
      <c r="N267" s="177">
        <f>N204/RES_summary!N$19</f>
        <v>5.9579917565517277</v>
      </c>
      <c r="O267" s="177">
        <f>O204/RES_summary!O$19</f>
        <v>6.0340512609388099</v>
      </c>
      <c r="P267" s="177">
        <f>P204/RES_summary!P$19</f>
        <v>5.7755324895089828</v>
      </c>
      <c r="Q267" s="177">
        <f>Q204/RES_summary!Q$19</f>
        <v>5.8437831573984518</v>
      </c>
    </row>
    <row r="268" spans="1:17" ht="12" customHeight="1" x14ac:dyDescent="0.25">
      <c r="A268" s="158" t="s">
        <v>62</v>
      </c>
      <c r="B268" s="178">
        <f>B205/RES_summary!B$19</f>
        <v>9.5804306050729569</v>
      </c>
      <c r="C268" s="178">
        <f>C205/RES_summary!C$19</f>
        <v>9.694350245694741</v>
      </c>
      <c r="D268" s="178">
        <f>D205/RES_summary!D$19</f>
        <v>9.7471077267155763</v>
      </c>
      <c r="E268" s="178">
        <f>E205/RES_summary!E$19</f>
        <v>9.7572731970666116</v>
      </c>
      <c r="F268" s="178">
        <f>F205/RES_summary!F$19</f>
        <v>9.5910834402866794</v>
      </c>
      <c r="G268" s="178">
        <f>G205/RES_summary!G$19</f>
        <v>9.4544089419117814</v>
      </c>
      <c r="H268" s="178">
        <f>H205/RES_summary!H$19</f>
        <v>9.2787316368868336</v>
      </c>
      <c r="I268" s="178">
        <f>I205/RES_summary!I$19</f>
        <v>9.4577290313486575</v>
      </c>
      <c r="J268" s="178">
        <f>J205/RES_summary!J$19</f>
        <v>9.1623884532898909</v>
      </c>
      <c r="K268" s="178">
        <f>K205/RES_summary!K$19</f>
        <v>9.1243381993903228</v>
      </c>
      <c r="L268" s="178">
        <f>L205/RES_summary!L$19</f>
        <v>9.0308416865910939</v>
      </c>
      <c r="M268" s="178">
        <f>M205/RES_summary!M$19</f>
        <v>8.987286072663581</v>
      </c>
      <c r="N268" s="178">
        <f>N205/RES_summary!N$19</f>
        <v>9.1775943187148634</v>
      </c>
      <c r="O268" s="178">
        <f>O205/RES_summary!O$19</f>
        <v>8.8208323880492365</v>
      </c>
      <c r="P268" s="178">
        <f>P205/RES_summary!P$19</f>
        <v>9.088987914975192</v>
      </c>
      <c r="Q268" s="178">
        <f>Q205/RES_summary!Q$19</f>
        <v>8.8158529924268105</v>
      </c>
    </row>
    <row r="269" spans="1:17" ht="12" customHeight="1" x14ac:dyDescent="0.25">
      <c r="A269" s="23" t="s">
        <v>58</v>
      </c>
      <c r="B269" s="177">
        <f>B206/RES_summary!B$19</f>
        <v>18.932749715056183</v>
      </c>
      <c r="C269" s="177">
        <f>C206/RES_summary!C$19</f>
        <v>18.889339701742145</v>
      </c>
      <c r="D269" s="177">
        <f>D206/RES_summary!D$19</f>
        <v>18.79627210014656</v>
      </c>
      <c r="E269" s="177">
        <f>E206/RES_summary!E$19</f>
        <v>18.314134355207219</v>
      </c>
      <c r="F269" s="177">
        <f>F206/RES_summary!F$19</f>
        <v>18.843625027424636</v>
      </c>
      <c r="G269" s="177">
        <f>G206/RES_summary!G$19</f>
        <v>17.993643881644079</v>
      </c>
      <c r="H269" s="177">
        <f>H206/RES_summary!H$19</f>
        <v>17.808292977812695</v>
      </c>
      <c r="I269" s="177">
        <f>I206/RES_summary!I$19</f>
        <v>17.113336551874557</v>
      </c>
      <c r="J269" s="177">
        <f>J206/RES_summary!J$19</f>
        <v>16.927859766227392</v>
      </c>
      <c r="K269" s="177">
        <f>K206/RES_summary!K$19</f>
        <v>17.14118189423311</v>
      </c>
      <c r="L269" s="177">
        <f>L206/RES_summary!L$19</f>
        <v>16.73594265230992</v>
      </c>
      <c r="M269" s="177">
        <f>M206/RES_summary!M$19</f>
        <v>16.634407624278076</v>
      </c>
      <c r="N269" s="177">
        <f>N206/RES_summary!N$19</f>
        <v>16.677474678167787</v>
      </c>
      <c r="O269" s="177">
        <f>O206/RES_summary!O$19</f>
        <v>16.493324787543827</v>
      </c>
      <c r="P269" s="177">
        <f>P206/RES_summary!P$19</f>
        <v>16.305792135374247</v>
      </c>
      <c r="Q269" s="177">
        <f>Q206/RES_summary!Q$19</f>
        <v>16.080047891146528</v>
      </c>
    </row>
    <row r="270" spans="1:17" ht="12" customHeight="1" x14ac:dyDescent="0.25">
      <c r="A270" s="23" t="s">
        <v>57</v>
      </c>
      <c r="B270" s="177">
        <f>B207/RES_summary!B$19</f>
        <v>14.563088026132482</v>
      </c>
      <c r="C270" s="177">
        <f>C207/RES_summary!C$19</f>
        <v>14.533648791603699</v>
      </c>
      <c r="D270" s="177">
        <f>D207/RES_summary!D$19</f>
        <v>14.5384777651972</v>
      </c>
      <c r="E270" s="177">
        <f>E207/RES_summary!E$19</f>
        <v>14.030923086890734</v>
      </c>
      <c r="F270" s="177">
        <f>F207/RES_summary!F$19</f>
        <v>14.764884943479903</v>
      </c>
      <c r="G270" s="177">
        <f>G207/RES_summary!G$19</f>
        <v>15.84396547073883</v>
      </c>
      <c r="H270" s="177">
        <f>H207/RES_summary!H$19</f>
        <v>12.830142512006365</v>
      </c>
      <c r="I270" s="177">
        <f>I207/RES_summary!I$19</f>
        <v>14.163178674200195</v>
      </c>
      <c r="J270" s="177">
        <f>J207/RES_summary!J$19</f>
        <v>14.025833745234417</v>
      </c>
      <c r="K270" s="177">
        <f>K207/RES_summary!K$19</f>
        <v>10.457574905741241</v>
      </c>
      <c r="L270" s="177">
        <f>L207/RES_summary!L$19</f>
        <v>15.021203835008306</v>
      </c>
      <c r="M270" s="177">
        <f>M207/RES_summary!M$19</f>
        <v>14.934443147468096</v>
      </c>
      <c r="N270" s="177">
        <f>N207/RES_summary!N$19</f>
        <v>11.449374472167076</v>
      </c>
      <c r="O270" s="177">
        <f>O207/RES_summary!O$19</f>
        <v>12.497445613893113</v>
      </c>
      <c r="P270" s="177">
        <f>P207/RES_summary!P$19</f>
        <v>12.274969122267731</v>
      </c>
      <c r="Q270" s="177">
        <f>Q207/RES_summary!Q$19</f>
        <v>12.0417423562598</v>
      </c>
    </row>
    <row r="271" spans="1:17" ht="12" customHeight="1" x14ac:dyDescent="0.25">
      <c r="A271" s="29" t="s">
        <v>140</v>
      </c>
      <c r="B271" s="176">
        <f>B208/RES_summary!B$19</f>
        <v>8.1372075758840463</v>
      </c>
      <c r="C271" s="176">
        <f>C208/RES_summary!C$19</f>
        <v>8.3403212958129078</v>
      </c>
      <c r="D271" s="176">
        <f>D208/RES_summary!D$19</f>
        <v>8.4587458081901303</v>
      </c>
      <c r="E271" s="176">
        <f>E208/RES_summary!E$19</f>
        <v>8.5434430609617529</v>
      </c>
      <c r="F271" s="176">
        <f>F208/RES_summary!F$19</f>
        <v>8.252805484703341</v>
      </c>
      <c r="G271" s="176">
        <f>G208/RES_summary!G$19</f>
        <v>8.0867973810979521</v>
      </c>
      <c r="H271" s="176">
        <f>H208/RES_summary!H$19</f>
        <v>7.9394143201542189</v>
      </c>
      <c r="I271" s="176">
        <f>I208/RES_summary!I$19</f>
        <v>8.0544828727099418</v>
      </c>
      <c r="J271" s="176">
        <f>J208/RES_summary!J$19</f>
        <v>7.681516174559671</v>
      </c>
      <c r="K271" s="176">
        <f>K208/RES_summary!K$19</f>
        <v>8.0869097125005194</v>
      </c>
      <c r="L271" s="176">
        <f>L208/RES_summary!L$19</f>
        <v>7.8122483742584459</v>
      </c>
      <c r="M271" s="176">
        <f>M208/RES_summary!M$19</f>
        <v>7.9439487639064303</v>
      </c>
      <c r="N271" s="176">
        <f>N208/RES_summary!N$19</f>
        <v>8.3416018528796805</v>
      </c>
      <c r="O271" s="176">
        <f>O208/RES_summary!O$19</f>
        <v>7.8579100315452886</v>
      </c>
      <c r="P271" s="176">
        <f>P208/RES_summary!P$19</f>
        <v>8.3553427582925615</v>
      </c>
      <c r="Q271" s="176">
        <f>Q208/RES_summary!Q$19</f>
        <v>8.0462057206690822</v>
      </c>
    </row>
    <row r="272" spans="1:17" s="28" customFormat="1" ht="12" customHeight="1" x14ac:dyDescent="0.25"/>
    <row r="273" spans="1:17" ht="12" customHeight="1" x14ac:dyDescent="0.25">
      <c r="A273" s="152" t="s">
        <v>71</v>
      </c>
      <c r="B273" s="184">
        <f>B210/RES_summary!B$19</f>
        <v>123.23609804244607</v>
      </c>
      <c r="C273" s="184">
        <f>C210/RES_summary!C$19</f>
        <v>129.96434491644382</v>
      </c>
      <c r="D273" s="184">
        <f>D210/RES_summary!D$19</f>
        <v>121.39664798349705</v>
      </c>
      <c r="E273" s="184">
        <f>E210/RES_summary!E$19</f>
        <v>126.58329923785173</v>
      </c>
      <c r="F273" s="184">
        <f>F210/RES_summary!F$19</f>
        <v>123.56663449376542</v>
      </c>
      <c r="G273" s="184">
        <f>G210/RES_summary!G$19</f>
        <v>110.00109525893095</v>
      </c>
      <c r="H273" s="184">
        <f>H210/RES_summary!H$19</f>
        <v>112.06955475642893</v>
      </c>
      <c r="I273" s="184">
        <f>I210/RES_summary!I$19</f>
        <v>101.83358297167945</v>
      </c>
      <c r="J273" s="184">
        <f>J210/RES_summary!J$19</f>
        <v>109.97361617214175</v>
      </c>
      <c r="K273" s="184">
        <f>K210/RES_summary!K$19</f>
        <v>110.02151899748304</v>
      </c>
      <c r="L273" s="184">
        <f>L210/RES_summary!L$19</f>
        <v>122.17862206152512</v>
      </c>
      <c r="M273" s="184">
        <f>M210/RES_summary!M$19</f>
        <v>111.90947014952391</v>
      </c>
      <c r="N273" s="184">
        <f>N210/RES_summary!N$19</f>
        <v>117.10744725096004</v>
      </c>
      <c r="O273" s="184">
        <f>O210/RES_summary!O$19</f>
        <v>126.28694208304832</v>
      </c>
      <c r="P273" s="184">
        <f>P210/RES_summary!P$19</f>
        <v>106.99652642483701</v>
      </c>
      <c r="Q273" s="184">
        <f>Q210/RES_summary!Q$19</f>
        <v>113.13267924456999</v>
      </c>
    </row>
    <row r="274" spans="1:17" ht="12" customHeight="1" x14ac:dyDescent="0.25">
      <c r="A274" s="158" t="s">
        <v>65</v>
      </c>
      <c r="B274" s="178">
        <f>B211/RES_summary!B$19</f>
        <v>98.895864044372274</v>
      </c>
      <c r="C274" s="178">
        <f>C211/RES_summary!C$19</f>
        <v>105.1441091534497</v>
      </c>
      <c r="D274" s="178">
        <f>D211/RES_summary!D$19</f>
        <v>96.593154678676697</v>
      </c>
      <c r="E274" s="178">
        <f>E211/RES_summary!E$19</f>
        <v>102.00464933469621</v>
      </c>
      <c r="F274" s="178">
        <f>F211/RES_summary!F$19</f>
        <v>99.18604030135576</v>
      </c>
      <c r="G274" s="178">
        <f>G211/RES_summary!G$19</f>
        <v>85.855829457170046</v>
      </c>
      <c r="H274" s="178">
        <f>H211/RES_summary!H$19</f>
        <v>87.989072147233998</v>
      </c>
      <c r="I274" s="178">
        <f>I211/RES_summary!I$19</f>
        <v>77.148744480826196</v>
      </c>
      <c r="J274" s="178">
        <f>J211/RES_summary!J$19</f>
        <v>85.752949107013379</v>
      </c>
      <c r="K274" s="178">
        <f>K211/RES_summary!K$19</f>
        <v>85.369233365416079</v>
      </c>
      <c r="L274" s="178">
        <f>L211/RES_summary!L$19</f>
        <v>97.869334844111293</v>
      </c>
      <c r="M274" s="178">
        <f>M211/RES_summary!M$19</f>
        <v>87.273106654497511</v>
      </c>
      <c r="N274" s="178">
        <f>N211/RES_summary!N$19</f>
        <v>91.996445537365361</v>
      </c>
      <c r="O274" s="178">
        <f>O211/RES_summary!O$19</f>
        <v>101.89456979932802</v>
      </c>
      <c r="P274" s="178">
        <f>P211/RES_summary!P$19</f>
        <v>81.817067362233701</v>
      </c>
      <c r="Q274" s="178">
        <f>Q211/RES_summary!Q$19</f>
        <v>88.546054058291318</v>
      </c>
    </row>
    <row r="275" spans="1:17" ht="12" customHeight="1" x14ac:dyDescent="0.25">
      <c r="A275" s="23" t="s">
        <v>58</v>
      </c>
      <c r="B275" s="177">
        <f>B212/RES_summary!B$19</f>
        <v>98.106380706317367</v>
      </c>
      <c r="C275" s="177">
        <f>C212/RES_summary!C$19</f>
        <v>104.06390415784519</v>
      </c>
      <c r="D275" s="177">
        <f>D212/RES_summary!D$19</f>
        <v>95.472914161721789</v>
      </c>
      <c r="E275" s="177">
        <f>E212/RES_summary!E$19</f>
        <v>100.8213689916293</v>
      </c>
      <c r="F275" s="177">
        <f>F212/RES_summary!F$19</f>
        <v>98.246282651651782</v>
      </c>
      <c r="G275" s="177">
        <f>G212/RES_summary!G$19</f>
        <v>85.062948886136368</v>
      </c>
      <c r="H275" s="177">
        <f>H212/RES_summary!H$19</f>
        <v>87.345324606648163</v>
      </c>
      <c r="I275" s="177">
        <f>I212/RES_summary!I$19</f>
        <v>76.083479294671505</v>
      </c>
      <c r="J275" s="177">
        <f>J212/RES_summary!J$19</f>
        <v>84.938843806936063</v>
      </c>
      <c r="K275" s="177">
        <f>K212/RES_summary!K$19</f>
        <v>84.451154211267877</v>
      </c>
      <c r="L275" s="177">
        <f>L212/RES_summary!L$19</f>
        <v>96.936396650688792</v>
      </c>
      <c r="M275" s="177">
        <f>M212/RES_summary!M$19</f>
        <v>86.30217495499943</v>
      </c>
      <c r="N275" s="177">
        <f>N212/RES_summary!N$19</f>
        <v>90.867874126211674</v>
      </c>
      <c r="O275" s="177">
        <f>O212/RES_summary!O$19</f>
        <v>101.29710298895178</v>
      </c>
      <c r="P275" s="177">
        <f>P212/RES_summary!P$19</f>
        <v>80.526986634197883</v>
      </c>
      <c r="Q275" s="177">
        <f>Q212/RES_summary!Q$19</f>
        <v>87.556072615744299</v>
      </c>
    </row>
    <row r="276" spans="1:17" ht="12" customHeight="1" x14ac:dyDescent="0.25">
      <c r="A276" s="23" t="s">
        <v>60</v>
      </c>
      <c r="B276" s="177">
        <f>B213/RES_summary!B$19</f>
        <v>0.78948333805490145</v>
      </c>
      <c r="C276" s="177">
        <f>C213/RES_summary!C$19</f>
        <v>1.0802049956045254</v>
      </c>
      <c r="D276" s="177">
        <f>D213/RES_summary!D$19</f>
        <v>1.1202405169549181</v>
      </c>
      <c r="E276" s="177">
        <f>E213/RES_summary!E$19</f>
        <v>1.1832803430669137</v>
      </c>
      <c r="F276" s="177">
        <f>F213/RES_summary!F$19</f>
        <v>0.93975764970397313</v>
      </c>
      <c r="G276" s="177">
        <f>G213/RES_summary!G$19</f>
        <v>0.79288057103369181</v>
      </c>
      <c r="H276" s="177">
        <f>H213/RES_summary!H$19</f>
        <v>0.64374754058584971</v>
      </c>
      <c r="I276" s="177">
        <f>I213/RES_summary!I$19</f>
        <v>1.0652651861546898</v>
      </c>
      <c r="J276" s="177">
        <f>J213/RES_summary!J$19</f>
        <v>0.81410530007730575</v>
      </c>
      <c r="K276" s="177">
        <f>K213/RES_summary!K$19</f>
        <v>0.91807915414820573</v>
      </c>
      <c r="L276" s="177">
        <f>L213/RES_summary!L$19</f>
        <v>0.93293819342250539</v>
      </c>
      <c r="M276" s="177">
        <f>M213/RES_summary!M$19</f>
        <v>0.97093169949808378</v>
      </c>
      <c r="N276" s="177">
        <f>N213/RES_summary!N$19</f>
        <v>1.1285714111536993</v>
      </c>
      <c r="O276" s="177">
        <f>O213/RES_summary!O$19</f>
        <v>0.59746681037623994</v>
      </c>
      <c r="P276" s="177">
        <f>P213/RES_summary!P$19</f>
        <v>1.2900807280358031</v>
      </c>
      <c r="Q276" s="177">
        <f>Q213/RES_summary!Q$19</f>
        <v>0.9899814425470207</v>
      </c>
    </row>
    <row r="277" spans="1:17" ht="12" customHeight="1" x14ac:dyDescent="0.25">
      <c r="A277" s="158" t="s">
        <v>112</v>
      </c>
      <c r="B277" s="178">
        <f>B214/RES_summary!B$19</f>
        <v>7.4456238861032475E-2</v>
      </c>
      <c r="C277" s="178">
        <f>C214/RES_summary!C$19</f>
        <v>9.1409667304955089E-2</v>
      </c>
      <c r="D277" s="178">
        <f>D214/RES_summary!D$19</f>
        <v>9.6166697259560063E-2</v>
      </c>
      <c r="E277" s="178">
        <f>E214/RES_summary!E$19</f>
        <v>9.5822684033318575E-2</v>
      </c>
      <c r="F277" s="178">
        <f>F214/RES_summary!F$19</f>
        <v>0.10363235565244108</v>
      </c>
      <c r="G277" s="178">
        <f>G214/RES_summary!G$19</f>
        <v>0.11456016931967</v>
      </c>
      <c r="H277" s="178">
        <f>H214/RES_summary!H$19</f>
        <v>0.12585572662073483</v>
      </c>
      <c r="I277" s="178">
        <f>I214/RES_summary!I$19</f>
        <v>0.14344355729242708</v>
      </c>
      <c r="J277" s="178">
        <f>J214/RES_summary!J$19</f>
        <v>0.16116360586783093</v>
      </c>
      <c r="K277" s="178">
        <f>K214/RES_summary!K$19</f>
        <v>0.17863123512555265</v>
      </c>
      <c r="L277" s="178">
        <f>L214/RES_summary!L$19</f>
        <v>0.19005924738826255</v>
      </c>
      <c r="M277" s="178">
        <f>M214/RES_summary!M$19</f>
        <v>0.20920542395440803</v>
      </c>
      <c r="N277" s="178">
        <f>N214/RES_summary!N$19</f>
        <v>0.1943540743784874</v>
      </c>
      <c r="O277" s="178">
        <f>O214/RES_summary!O$19</f>
        <v>0.19336269318680874</v>
      </c>
      <c r="P277" s="178">
        <f>P214/RES_summary!P$19</f>
        <v>0.16416055214615211</v>
      </c>
      <c r="Q277" s="178">
        <f>Q214/RES_summary!Q$19</f>
        <v>0.15827146532495875</v>
      </c>
    </row>
    <row r="278" spans="1:17" ht="12" customHeight="1" x14ac:dyDescent="0.25">
      <c r="A278" s="23" t="s">
        <v>60</v>
      </c>
      <c r="B278" s="177">
        <f>B215/RES_summary!B$19</f>
        <v>7.4456238861032475E-2</v>
      </c>
      <c r="C278" s="177">
        <f>C215/RES_summary!C$19</f>
        <v>9.1409667304955089E-2</v>
      </c>
      <c r="D278" s="177">
        <f>D215/RES_summary!D$19</f>
        <v>9.6166697259560063E-2</v>
      </c>
      <c r="E278" s="177">
        <f>E215/RES_summary!E$19</f>
        <v>9.5822684033318575E-2</v>
      </c>
      <c r="F278" s="177">
        <f>F215/RES_summary!F$19</f>
        <v>0.10363235565244108</v>
      </c>
      <c r="G278" s="177">
        <f>G215/RES_summary!G$19</f>
        <v>0.11456016931967</v>
      </c>
      <c r="H278" s="177">
        <f>H215/RES_summary!H$19</f>
        <v>0.12585572662073483</v>
      </c>
      <c r="I278" s="177">
        <f>I215/RES_summary!I$19</f>
        <v>0.14344355729242708</v>
      </c>
      <c r="J278" s="177">
        <f>J215/RES_summary!J$19</f>
        <v>0.16116360586783093</v>
      </c>
      <c r="K278" s="177">
        <f>K215/RES_summary!K$19</f>
        <v>0.17863123512555265</v>
      </c>
      <c r="L278" s="177">
        <f>L215/RES_summary!L$19</f>
        <v>0.19005924738826255</v>
      </c>
      <c r="M278" s="177">
        <f>M215/RES_summary!M$19</f>
        <v>0.20920542395440803</v>
      </c>
      <c r="N278" s="177">
        <f>N215/RES_summary!N$19</f>
        <v>0.1943540743784874</v>
      </c>
      <c r="O278" s="177">
        <f>O215/RES_summary!O$19</f>
        <v>0.19336269318680874</v>
      </c>
      <c r="P278" s="177">
        <f>P215/RES_summary!P$19</f>
        <v>0.16416055214615211</v>
      </c>
      <c r="Q278" s="177">
        <f>Q215/RES_summary!Q$19</f>
        <v>0.15827146532495875</v>
      </c>
    </row>
    <row r="279" spans="1:17" ht="12" customHeight="1" x14ac:dyDescent="0.25">
      <c r="A279" s="158" t="s">
        <v>63</v>
      </c>
      <c r="B279" s="178">
        <f>B216/RES_summary!B$19</f>
        <v>17.830866588797992</v>
      </c>
      <c r="C279" s="178">
        <f>C216/RES_summary!C$19</f>
        <v>18.144837446339178</v>
      </c>
      <c r="D279" s="178">
        <f>D216/RES_summary!D$19</f>
        <v>18.037429926258618</v>
      </c>
      <c r="E279" s="178">
        <f>E216/RES_summary!E$19</f>
        <v>17.768018908729736</v>
      </c>
      <c r="F279" s="178">
        <f>F216/RES_summary!F$19</f>
        <v>17.676779812700172</v>
      </c>
      <c r="G279" s="178">
        <f>G216/RES_summary!G$19</f>
        <v>17.530317523740845</v>
      </c>
      <c r="H279" s="178">
        <f>H216/RES_summary!H$19</f>
        <v>17.547593824110361</v>
      </c>
      <c r="I279" s="178">
        <f>I216/RES_summary!I$19</f>
        <v>17.971841424173444</v>
      </c>
      <c r="J279" s="178">
        <f>J216/RES_summary!J$19</f>
        <v>17.657690741883897</v>
      </c>
      <c r="K279" s="178">
        <f>K216/RES_summary!K$19</f>
        <v>17.811407442795268</v>
      </c>
      <c r="L279" s="178">
        <f>L216/RES_summary!L$19</f>
        <v>17.577584665946226</v>
      </c>
      <c r="M279" s="178">
        <f>M216/RES_summary!M$19</f>
        <v>17.770308314388313</v>
      </c>
      <c r="N279" s="178">
        <f>N216/RES_summary!N$19</f>
        <v>18.003710012382403</v>
      </c>
      <c r="O279" s="178">
        <f>O216/RES_summary!O$19</f>
        <v>17.635661159180909</v>
      </c>
      <c r="P279" s="178">
        <f>P216/RES_summary!P$19</f>
        <v>18.065062002536646</v>
      </c>
      <c r="Q279" s="178">
        <f>Q216/RES_summary!Q$19</f>
        <v>17.709390278473229</v>
      </c>
    </row>
    <row r="280" spans="1:17" ht="12" customHeight="1" x14ac:dyDescent="0.25">
      <c r="A280" s="167" t="s">
        <v>171</v>
      </c>
      <c r="B280" s="183">
        <f>B217/RES_summary!B$19</f>
        <v>17.256433788134931</v>
      </c>
      <c r="C280" s="183">
        <f>C217/RES_summary!C$19</f>
        <v>17.116300123710626</v>
      </c>
      <c r="D280" s="183">
        <f>D217/RES_summary!D$19</f>
        <v>17.024485079257513</v>
      </c>
      <c r="E280" s="183">
        <f>E217/RES_summary!E$19</f>
        <v>16.505331238084061</v>
      </c>
      <c r="F280" s="183">
        <f>F217/RES_summary!F$19</f>
        <v>17.132952945620449</v>
      </c>
      <c r="G280" s="183">
        <f>G217/RES_summary!G$19</f>
        <v>16.214198511775788</v>
      </c>
      <c r="H280" s="183">
        <f>H217/RES_summary!H$19</f>
        <v>16.991432147725668</v>
      </c>
      <c r="I280" s="183">
        <f>I217/RES_summary!I$19</f>
        <v>15.73628147450251</v>
      </c>
      <c r="J280" s="183">
        <f>J217/RES_summary!J$19</f>
        <v>16.586793779829652</v>
      </c>
      <c r="K280" s="183">
        <f>K217/RES_summary!K$19</f>
        <v>16.140942740696925</v>
      </c>
      <c r="L280" s="183">
        <f>L217/RES_summary!L$19</f>
        <v>16.200196785525208</v>
      </c>
      <c r="M280" s="183">
        <f>M217/RES_summary!M$19</f>
        <v>15.830145957627719</v>
      </c>
      <c r="N280" s="183">
        <f>N217/RES_summary!N$19</f>
        <v>16.764399739215683</v>
      </c>
      <c r="O280" s="183">
        <f>O217/RES_summary!O$19</f>
        <v>16.473244931245706</v>
      </c>
      <c r="P280" s="183">
        <f>P217/RES_summary!P$19</f>
        <v>16.425196419054146</v>
      </c>
      <c r="Q280" s="183">
        <f>Q217/RES_summary!Q$19</f>
        <v>16.379724537361589</v>
      </c>
    </row>
    <row r="281" spans="1:17" ht="12" customHeight="1" x14ac:dyDescent="0.25">
      <c r="A281" s="167" t="s">
        <v>144</v>
      </c>
      <c r="B281" s="183">
        <f>B218/RES_summary!B$19</f>
        <v>17.256232163849031</v>
      </c>
      <c r="C281" s="183">
        <f>C218/RES_summary!C$19</f>
        <v>17.116137601120613</v>
      </c>
      <c r="D281" s="183">
        <f>D218/RES_summary!D$19</f>
        <v>17.024329109978869</v>
      </c>
      <c r="E281" s="183">
        <f>E218/RES_summary!E$19</f>
        <v>16.882684385063751</v>
      </c>
      <c r="F281" s="183">
        <f>F218/RES_summary!F$19</f>
        <v>16.932742653908996</v>
      </c>
      <c r="G281" s="183">
        <f>G218/RES_summary!G$19</f>
        <v>16.965815724474652</v>
      </c>
      <c r="H281" s="183">
        <f>H218/RES_summary!H$19</f>
        <v>17.055689280716603</v>
      </c>
      <c r="I281" s="183">
        <f>I218/RES_summary!I$19</f>
        <v>17.224888041748155</v>
      </c>
      <c r="J281" s="183">
        <f>J218/RES_summary!J$19</f>
        <v>17.380563996834145</v>
      </c>
      <c r="K281" s="183">
        <f>K218/RES_summary!K$19</f>
        <v>17.525653508402474</v>
      </c>
      <c r="L281" s="183">
        <f>L218/RES_summary!L$19</f>
        <v>17.490063353605169</v>
      </c>
      <c r="M281" s="183">
        <f>M218/RES_summary!M$19</f>
        <v>17.398534204719358</v>
      </c>
      <c r="N281" s="183">
        <f>N218/RES_summary!N$19</f>
        <v>17.222989814797913</v>
      </c>
      <c r="O281" s="183">
        <f>O218/RES_summary!O$19</f>
        <v>16.946510062519465</v>
      </c>
      <c r="P281" s="183">
        <f>P218/RES_summary!P$19</f>
        <v>16.692575286665665</v>
      </c>
      <c r="Q281" s="183">
        <f>Q218/RES_summary!Q$19</f>
        <v>16.524782924656002</v>
      </c>
    </row>
    <row r="282" spans="1:17" ht="12" customHeight="1" x14ac:dyDescent="0.25">
      <c r="A282" s="167" t="s">
        <v>143</v>
      </c>
      <c r="B282" s="183">
        <f>B219/RES_summary!B$19</f>
        <v>17.256214827757443</v>
      </c>
      <c r="C282" s="183">
        <f>C219/RES_summary!C$19</f>
        <v>17.169115034842321</v>
      </c>
      <c r="D282" s="183">
        <f>D219/RES_summary!D$19</f>
        <v>17.133224941959718</v>
      </c>
      <c r="E282" s="183">
        <f>E219/RES_summary!E$19</f>
        <v>17.046307749644733</v>
      </c>
      <c r="F282" s="183">
        <f>F219/RES_summary!F$19</f>
        <v>17.097717287487868</v>
      </c>
      <c r="G282" s="183">
        <f>G219/RES_summary!G$19</f>
        <v>17.097766079102165</v>
      </c>
      <c r="H282" s="183">
        <f>H219/RES_summary!H$19</f>
        <v>17.087822913476383</v>
      </c>
      <c r="I282" s="183">
        <f>I219/RES_summary!I$19</f>
        <v>17.122030892178284</v>
      </c>
      <c r="J282" s="183">
        <f>J219/RES_summary!J$19</f>
        <v>17.199759209556234</v>
      </c>
      <c r="K282" s="183">
        <f>K219/RES_summary!K$19</f>
        <v>17.319300684408873</v>
      </c>
      <c r="L282" s="183">
        <f>L219/RES_summary!L$19</f>
        <v>17.323100538171378</v>
      </c>
      <c r="M282" s="183">
        <f>M219/RES_summary!M$19</f>
        <v>17.281181465607279</v>
      </c>
      <c r="N282" s="183">
        <f>N219/RES_summary!N$19</f>
        <v>17.136401641466552</v>
      </c>
      <c r="O282" s="183">
        <f>O219/RES_summary!O$19</f>
        <v>16.963770972930774</v>
      </c>
      <c r="P282" s="183">
        <f>P219/RES_summary!P$19</f>
        <v>16.76712673609644</v>
      </c>
      <c r="Q282" s="183">
        <f>Q219/RES_summary!Q$19</f>
        <v>16.636679840245534</v>
      </c>
    </row>
    <row r="283" spans="1:17" ht="12" customHeight="1" x14ac:dyDescent="0.25">
      <c r="A283" s="166" t="s">
        <v>57</v>
      </c>
      <c r="B283" s="182">
        <f>B220/RES_summary!B$19</f>
        <v>11.216550906501872</v>
      </c>
      <c r="C283" s="182">
        <f>C220/RES_summary!C$19</f>
        <v>11.125489440728385</v>
      </c>
      <c r="D283" s="182">
        <f>D220/RES_summary!D$19</f>
        <v>11.065813921486258</v>
      </c>
      <c r="E283" s="182">
        <f>E220/RES_summary!E$19</f>
        <v>10.97374485029143</v>
      </c>
      <c r="F283" s="182">
        <f>F220/RES_summary!F$19</f>
        <v>11.037031231657568</v>
      </c>
      <c r="G283" s="182">
        <f>G220/RES_summary!G$19</f>
        <v>11.017270185054446</v>
      </c>
      <c r="H283" s="182">
        <f>H220/RES_summary!H$19</f>
        <v>11.051580022145904</v>
      </c>
      <c r="I283" s="182">
        <f>I220/RES_summary!I$19</f>
        <v>11.138937650543792</v>
      </c>
      <c r="J283" s="182">
        <f>J220/RES_summary!J$19</f>
        <v>11.278509146466483</v>
      </c>
      <c r="K283" s="182">
        <f>K220/RES_summary!K$19</f>
        <v>11.339270778747714</v>
      </c>
      <c r="L283" s="182">
        <f>L220/RES_summary!L$19</f>
        <v>11.234695290855436</v>
      </c>
      <c r="M283" s="182">
        <f>M220/RES_summary!M$19</f>
        <v>11.383376203622332</v>
      </c>
      <c r="N283" s="182">
        <f>N220/RES_summary!N$19</f>
        <v>11.178409884914824</v>
      </c>
      <c r="O283" s="182">
        <f>O220/RES_summary!O$19</f>
        <v>10.929719711991963</v>
      </c>
      <c r="P283" s="182">
        <f>P220/RES_summary!P$19</f>
        <v>10.991594246587459</v>
      </c>
      <c r="Q283" s="182">
        <f>Q220/RES_summary!Q$19</f>
        <v>10.792896682847086</v>
      </c>
    </row>
    <row r="284" spans="1:17" ht="12" customHeight="1" x14ac:dyDescent="0.25">
      <c r="A284" s="147" t="s">
        <v>59</v>
      </c>
      <c r="B284" s="181">
        <f>B221/RES_summary!B$19</f>
        <v>6.0396639212555678</v>
      </c>
      <c r="C284" s="181">
        <f>C221/RES_summary!C$19</f>
        <v>6.0436255941139345</v>
      </c>
      <c r="D284" s="181">
        <f>D221/RES_summary!D$19</f>
        <v>6.0674110204734646</v>
      </c>
      <c r="E284" s="181">
        <f>E221/RES_summary!E$19</f>
        <v>6.0725628993533034</v>
      </c>
      <c r="F284" s="181">
        <f>F221/RES_summary!F$19</f>
        <v>6.0606860558302991</v>
      </c>
      <c r="G284" s="181">
        <f>G221/RES_summary!G$19</f>
        <v>6.0804958940477229</v>
      </c>
      <c r="H284" s="181">
        <f>H221/RES_summary!H$19</f>
        <v>6.0362428913304802</v>
      </c>
      <c r="I284" s="181">
        <f>I221/RES_summary!I$19</f>
        <v>5.983093241634494</v>
      </c>
      <c r="J284" s="181">
        <f>J221/RES_summary!J$19</f>
        <v>5.9212500630897544</v>
      </c>
      <c r="K284" s="181">
        <f>K221/RES_summary!K$19</f>
        <v>5.9800299056611577</v>
      </c>
      <c r="L284" s="181">
        <f>L221/RES_summary!L$19</f>
        <v>6.0884052473159391</v>
      </c>
      <c r="M284" s="181">
        <f>M221/RES_summary!M$19</f>
        <v>5.8978052619849493</v>
      </c>
      <c r="N284" s="181">
        <f>N221/RES_summary!N$19</f>
        <v>5.9579917565517277</v>
      </c>
      <c r="O284" s="181">
        <f>O221/RES_summary!O$19</f>
        <v>6.0340512609388117</v>
      </c>
      <c r="P284" s="181">
        <f>P221/RES_summary!P$19</f>
        <v>5.7755324895089837</v>
      </c>
      <c r="Q284" s="181">
        <f>Q221/RES_summary!Q$19</f>
        <v>5.8437831573984509</v>
      </c>
    </row>
    <row r="285" spans="1:17" ht="12" customHeight="1" x14ac:dyDescent="0.25">
      <c r="A285" s="163" t="s">
        <v>142</v>
      </c>
      <c r="B285" s="180">
        <f>B222/RES_summary!B$19</f>
        <v>18.293955797670893</v>
      </c>
      <c r="C285" s="180">
        <f>C222/RES_summary!C$19</f>
        <v>18.975365863584791</v>
      </c>
      <c r="D285" s="180">
        <f>D222/RES_summary!D$19</f>
        <v>18.8303759982991</v>
      </c>
      <c r="E285" s="180">
        <f>E222/RES_summary!E$19</f>
        <v>18.717760975678424</v>
      </c>
      <c r="F285" s="180">
        <f>F222/RES_summary!F$19</f>
        <v>18.183030920178208</v>
      </c>
      <c r="G285" s="180">
        <f>G222/RES_summary!G$19</f>
        <v>18.412387034982089</v>
      </c>
      <c r="H285" s="180">
        <f>H222/RES_summary!H$19</f>
        <v>18.065436418529647</v>
      </c>
      <c r="I285" s="180">
        <f>I222/RES_summary!I$19</f>
        <v>19.67782374730503</v>
      </c>
      <c r="J285" s="180">
        <f>J222/RES_summary!J$19</f>
        <v>18.579046757103118</v>
      </c>
      <c r="K285" s="180">
        <f>K222/RES_summary!K$19</f>
        <v>19.418917251701377</v>
      </c>
      <c r="L285" s="180">
        <f>L222/RES_summary!L$19</f>
        <v>18.919586325812134</v>
      </c>
      <c r="M285" s="180">
        <f>M222/RES_summary!M$19</f>
        <v>19.776490387279999</v>
      </c>
      <c r="N285" s="180">
        <f>N222/RES_summary!N$19</f>
        <v>19.638220971813723</v>
      </c>
      <c r="O285" s="180">
        <f>O222/RES_summary!O$19</f>
        <v>19.189352451365956</v>
      </c>
      <c r="P285" s="180">
        <f>P222/RES_summary!P$19</f>
        <v>20.384213333544931</v>
      </c>
      <c r="Q285" s="180">
        <f>Q222/RES_summary!Q$19</f>
        <v>19.612513386384929</v>
      </c>
    </row>
    <row r="286" spans="1:17" ht="12" customHeight="1" x14ac:dyDescent="0.25">
      <c r="A286" s="161" t="s">
        <v>141</v>
      </c>
      <c r="B286" s="179">
        <f>B223/RES_summary!B$19</f>
        <v>17.930735189741647</v>
      </c>
      <c r="C286" s="179">
        <f>C223/RES_summary!C$19</f>
        <v>18.377613405444045</v>
      </c>
      <c r="D286" s="179">
        <f>D223/RES_summary!D$19</f>
        <v>18.306905287362387</v>
      </c>
      <c r="E286" s="179">
        <f>E223/RES_summary!E$19</f>
        <v>18.237207794958689</v>
      </c>
      <c r="F286" s="179">
        <f>F223/RES_summary!F$19</f>
        <v>17.908856754701578</v>
      </c>
      <c r="G286" s="179">
        <f>G223/RES_summary!G$19</f>
        <v>18.065371287628917</v>
      </c>
      <c r="H286" s="179">
        <f>H223/RES_summary!H$19</f>
        <v>17.774844025469125</v>
      </c>
      <c r="I286" s="179">
        <f>I223/RES_summary!I$19</f>
        <v>18.754446629679229</v>
      </c>
      <c r="J286" s="179">
        <f>J223/RES_summary!J$19</f>
        <v>17.997491705149027</v>
      </c>
      <c r="K286" s="179">
        <f>K223/RES_summary!K$19</f>
        <v>18.542118185291734</v>
      </c>
      <c r="L286" s="179">
        <f>L223/RES_summary!L$19</f>
        <v>18.255240949317386</v>
      </c>
      <c r="M286" s="179">
        <f>M223/RES_summary!M$19</f>
        <v>18.850824998089369</v>
      </c>
      <c r="N286" s="179">
        <f>N223/RES_summary!N$19</f>
        <v>18.721268337276666</v>
      </c>
      <c r="O286" s="179">
        <f>O223/RES_summary!O$19</f>
        <v>18.445526247680302</v>
      </c>
      <c r="P286" s="179">
        <f>P223/RES_summary!P$19</f>
        <v>19.228472506929201</v>
      </c>
      <c r="Q286" s="179">
        <f>Q223/RES_summary!Q$19</f>
        <v>18.678041506846487</v>
      </c>
    </row>
    <row r="287" spans="1:17" ht="12" customHeight="1" x14ac:dyDescent="0.25">
      <c r="A287" s="148" t="s">
        <v>60</v>
      </c>
      <c r="B287" s="177">
        <f>B224/RES_summary!B$19</f>
        <v>11.891071268486076</v>
      </c>
      <c r="C287" s="177">
        <f>C224/RES_summary!C$19</f>
        <v>12.333987811330115</v>
      </c>
      <c r="D287" s="177">
        <f>D224/RES_summary!D$19</f>
        <v>12.239494266888924</v>
      </c>
      <c r="E287" s="177">
        <f>E224/RES_summary!E$19</f>
        <v>12.164644895605379</v>
      </c>
      <c r="F287" s="177">
        <f>F224/RES_summary!F$19</f>
        <v>11.848170698871277</v>
      </c>
      <c r="G287" s="177">
        <f>G224/RES_summary!G$19</f>
        <v>11.984875393581195</v>
      </c>
      <c r="H287" s="177">
        <f>H224/RES_summary!H$19</f>
        <v>11.738601134138642</v>
      </c>
      <c r="I287" s="177">
        <f>I224/RES_summary!I$19</f>
        <v>12.771353388044739</v>
      </c>
      <c r="J287" s="177">
        <f>J224/RES_summary!J$19</f>
        <v>12.076241642059273</v>
      </c>
      <c r="K287" s="177">
        <f>K224/RES_summary!K$19</f>
        <v>12.562088279630569</v>
      </c>
      <c r="L287" s="177">
        <f>L224/RES_summary!L$19</f>
        <v>12.166835702001446</v>
      </c>
      <c r="M287" s="177">
        <f>M224/RES_summary!M$19</f>
        <v>12.953019736104419</v>
      </c>
      <c r="N287" s="177">
        <f>N224/RES_summary!N$19</f>
        <v>12.763276580724934</v>
      </c>
      <c r="O287" s="177">
        <f>O224/RES_summary!O$19</f>
        <v>12.411474986741489</v>
      </c>
      <c r="P287" s="177">
        <f>P224/RES_summary!P$19</f>
        <v>13.45294001742022</v>
      </c>
      <c r="Q287" s="177">
        <f>Q224/RES_summary!Q$19</f>
        <v>12.834258349448035</v>
      </c>
    </row>
    <row r="288" spans="1:17" ht="12" customHeight="1" x14ac:dyDescent="0.25">
      <c r="A288" s="148" t="s">
        <v>59</v>
      </c>
      <c r="B288" s="177">
        <f>B225/RES_summary!B$19</f>
        <v>6.0396639212555669</v>
      </c>
      <c r="C288" s="177">
        <f>C225/RES_summary!C$19</f>
        <v>6.043625594113931</v>
      </c>
      <c r="D288" s="177">
        <f>D225/RES_summary!D$19</f>
        <v>6.0674110204734628</v>
      </c>
      <c r="E288" s="177">
        <f>E225/RES_summary!E$19</f>
        <v>6.0725628993533052</v>
      </c>
      <c r="F288" s="177">
        <f>F225/RES_summary!F$19</f>
        <v>6.0606860558303</v>
      </c>
      <c r="G288" s="177">
        <f>G225/RES_summary!G$19</f>
        <v>6.0804958940477229</v>
      </c>
      <c r="H288" s="177">
        <f>H225/RES_summary!H$19</f>
        <v>6.0362428913304811</v>
      </c>
      <c r="I288" s="177">
        <f>I225/RES_summary!I$19</f>
        <v>5.9830932416344931</v>
      </c>
      <c r="J288" s="177">
        <f>J225/RES_summary!J$19</f>
        <v>5.9212500630897535</v>
      </c>
      <c r="K288" s="177">
        <f>K225/RES_summary!K$19</f>
        <v>5.980029905661163</v>
      </c>
      <c r="L288" s="177">
        <f>L225/RES_summary!L$19</f>
        <v>6.0884052473159409</v>
      </c>
      <c r="M288" s="177">
        <f>M225/RES_summary!M$19</f>
        <v>5.8978052619849475</v>
      </c>
      <c r="N288" s="177">
        <f>N225/RES_summary!N$19</f>
        <v>5.9579917565517277</v>
      </c>
      <c r="O288" s="177">
        <f>O225/RES_summary!O$19</f>
        <v>6.0340512609388108</v>
      </c>
      <c r="P288" s="177">
        <f>P225/RES_summary!P$19</f>
        <v>5.7755324895089801</v>
      </c>
      <c r="Q288" s="177">
        <f>Q225/RES_summary!Q$19</f>
        <v>5.8437831573984518</v>
      </c>
    </row>
    <row r="289" spans="1:17" ht="12" customHeight="1" x14ac:dyDescent="0.25">
      <c r="A289" s="158" t="s">
        <v>62</v>
      </c>
      <c r="B289" s="178">
        <f>B226/RES_summary!B$19</f>
        <v>6.4349111704147903</v>
      </c>
      <c r="C289" s="178">
        <f>C226/RES_summary!C$19</f>
        <v>6.5839886493499824</v>
      </c>
      <c r="D289" s="178">
        <f>D226/RES_summary!D$19</f>
        <v>6.6698966813021787</v>
      </c>
      <c r="E289" s="178">
        <f>E226/RES_summary!E$19</f>
        <v>6.7148083103924705</v>
      </c>
      <c r="F289" s="178">
        <f>F226/RES_summary!F$19</f>
        <v>6.6001820240570304</v>
      </c>
      <c r="G289" s="178">
        <f>G226/RES_summary!G$19</f>
        <v>6.5003881087003696</v>
      </c>
      <c r="H289" s="178">
        <f>H226/RES_summary!H$19</f>
        <v>6.4070330584638349</v>
      </c>
      <c r="I289" s="178">
        <f>I226/RES_summary!I$19</f>
        <v>6.5695535093873811</v>
      </c>
      <c r="J289" s="178">
        <f>J226/RES_summary!J$19</f>
        <v>6.4018127173766111</v>
      </c>
      <c r="K289" s="178">
        <f>K226/RES_summary!K$19</f>
        <v>6.6622469541461493</v>
      </c>
      <c r="L289" s="178">
        <f>L226/RES_summary!L$19</f>
        <v>6.5416433040793374</v>
      </c>
      <c r="M289" s="178">
        <f>M226/RES_summary!M$19</f>
        <v>6.6568497566836733</v>
      </c>
      <c r="N289" s="178">
        <f>N226/RES_summary!N$19</f>
        <v>6.9129376268337728</v>
      </c>
      <c r="O289" s="178">
        <f>O226/RES_summary!O$19</f>
        <v>6.5633484313525905</v>
      </c>
      <c r="P289" s="178">
        <f>P226/RES_summary!P$19</f>
        <v>6.950236507920545</v>
      </c>
      <c r="Q289" s="178">
        <f>Q226/RES_summary!Q$19</f>
        <v>6.7189634424804741</v>
      </c>
    </row>
    <row r="290" spans="1:17" ht="12" customHeight="1" x14ac:dyDescent="0.25">
      <c r="A290" s="23" t="s">
        <v>58</v>
      </c>
      <c r="B290" s="177">
        <f>B227/RES_summary!B$19</f>
        <v>6.0495260735565868</v>
      </c>
      <c r="C290" s="177">
        <f>C227/RES_summary!C$19</f>
        <v>6.0469727967317564</v>
      </c>
      <c r="D290" s="177">
        <f>D227/RES_summary!D$19</f>
        <v>6.0190913358809786</v>
      </c>
      <c r="E290" s="177">
        <f>E227/RES_summary!E$19</f>
        <v>5.8730768508789239</v>
      </c>
      <c r="F290" s="177">
        <f>F227/RES_summary!F$19</f>
        <v>6.1240360211234703</v>
      </c>
      <c r="G290" s="177">
        <f>G227/RES_summary!G$19</f>
        <v>5.8791913854230033</v>
      </c>
      <c r="H290" s="177">
        <f>H227/RES_summary!H$19</f>
        <v>5.9301248495232812</v>
      </c>
      <c r="I290" s="177">
        <f>I227/RES_summary!I$19</f>
        <v>5.7898789817957619</v>
      </c>
      <c r="J290" s="177">
        <f>J227/RES_summary!J$19</f>
        <v>5.8647592543381606</v>
      </c>
      <c r="K290" s="177">
        <f>K227/RES_summary!K$19</f>
        <v>5.9786137460434272</v>
      </c>
      <c r="L290" s="177">
        <f>L227/RES_summary!L$19</f>
        <v>5.8381634305492396</v>
      </c>
      <c r="M290" s="177">
        <f>M227/RES_summary!M$19</f>
        <v>5.8222736959320089</v>
      </c>
      <c r="N290" s="177">
        <f>N227/RES_summary!N$19</f>
        <v>5.837949045979915</v>
      </c>
      <c r="O290" s="177">
        <f>O227/RES_summary!O$19</f>
        <v>5.7858120383928302</v>
      </c>
      <c r="P290" s="177">
        <f>P227/RES_summary!P$19</f>
        <v>5.7242194166617457</v>
      </c>
      <c r="Q290" s="177">
        <f>Q227/RES_summary!Q$19</f>
        <v>5.6449709155598242</v>
      </c>
    </row>
    <row r="291" spans="1:17" ht="12" customHeight="1" x14ac:dyDescent="0.25">
      <c r="A291" s="23" t="s">
        <v>57</v>
      </c>
      <c r="B291" s="177">
        <f>B228/RES_summary!B$19</f>
        <v>6.049291131345039</v>
      </c>
      <c r="C291" s="177">
        <f>C228/RES_summary!C$19</f>
        <v>6.0370625092266375</v>
      </c>
      <c r="D291" s="177">
        <f>D228/RES_summary!D$19</f>
        <v>6.0390683933550768</v>
      </c>
      <c r="E291" s="177">
        <f>E228/RES_summary!E$19</f>
        <v>5.8282376953161421</v>
      </c>
      <c r="F291" s="177">
        <f>F228/RES_summary!F$19</f>
        <v>6.2965940477625759</v>
      </c>
      <c r="G291" s="177">
        <f>G228/RES_summary!G$19</f>
        <v>7.0296293424967473</v>
      </c>
      <c r="H291" s="177">
        <f>H228/RES_summary!H$19</f>
        <v>5.7906413561610339</v>
      </c>
      <c r="I291" s="177">
        <f>I228/RES_summary!I$19</f>
        <v>6.5310727423989565</v>
      </c>
      <c r="J291" s="177">
        <f>J228/RES_summary!J$19</f>
        <v>6.5235570346152212</v>
      </c>
      <c r="K291" s="177">
        <f>K228/RES_summary!K$19</f>
        <v>4.8872819899622639</v>
      </c>
      <c r="L291" s="177">
        <f>L228/RES_summary!L$19</f>
        <v>7.0200653241397601</v>
      </c>
      <c r="M291" s="177">
        <f>M228/RES_summary!M$19</f>
        <v>6.9795182614150013</v>
      </c>
      <c r="N291" s="177">
        <f>N228/RES_summary!N$19</f>
        <v>5.3507932918018808</v>
      </c>
      <c r="O291" s="177">
        <f>O228/RES_summary!O$19</f>
        <v>5.8406027611411622</v>
      </c>
      <c r="P291" s="177">
        <f>P228/RES_summary!P$19</f>
        <v>5.76082718671955</v>
      </c>
      <c r="Q291" s="177">
        <f>Q228/RES_summary!Q$19</f>
        <v>5.8318358087179378</v>
      </c>
    </row>
    <row r="292" spans="1:17" ht="12" customHeight="1" x14ac:dyDescent="0.25">
      <c r="A292" s="29" t="s">
        <v>140</v>
      </c>
      <c r="B292" s="176">
        <f>B229/RES_summary!B$19</f>
        <v>6.5049538862468319</v>
      </c>
      <c r="C292" s="176">
        <f>C229/RES_summary!C$19</f>
        <v>6.6748404049979424</v>
      </c>
      <c r="D292" s="176">
        <f>D229/RES_summary!D$19</f>
        <v>6.7737878647513936</v>
      </c>
      <c r="E292" s="176">
        <f>E229/RES_summary!E$19</f>
        <v>6.8446970254067399</v>
      </c>
      <c r="F292" s="176">
        <f>F229/RES_summary!F$19</f>
        <v>6.6699580238658287</v>
      </c>
      <c r="G292" s="176">
        <f>G229/RES_summary!G$19</f>
        <v>6.5553108201632044</v>
      </c>
      <c r="H292" s="176">
        <f>H229/RES_summary!H$19</f>
        <v>6.5007315600232047</v>
      </c>
      <c r="I292" s="176">
        <f>I229/RES_summary!I$19</f>
        <v>6.6769459555616999</v>
      </c>
      <c r="J292" s="176">
        <f>J229/RES_summary!J$19</f>
        <v>6.4699833530563007</v>
      </c>
      <c r="K292" s="176">
        <f>K229/RES_summary!K$19</f>
        <v>6.8265087068509063</v>
      </c>
      <c r="L292" s="176">
        <f>L229/RES_summary!L$19</f>
        <v>6.607593580829132</v>
      </c>
      <c r="M292" s="176">
        <f>M229/RES_summary!M$19</f>
        <v>6.7297789610122862</v>
      </c>
      <c r="N292" s="176">
        <f>N229/RES_summary!N$19</f>
        <v>7.0695368954664888</v>
      </c>
      <c r="O292" s="176">
        <f>O229/RES_summary!O$19</f>
        <v>6.671504365945883</v>
      </c>
      <c r="P292" s="176">
        <f>P229/RES_summary!P$19</f>
        <v>7.0960469258365189</v>
      </c>
      <c r="Q292" s="176">
        <f>Q229/RES_summary!Q$19</f>
        <v>6.8515780791792196</v>
      </c>
    </row>
    <row r="294" spans="1:17" ht="12" customHeight="1" x14ac:dyDescent="0.25">
      <c r="A294" s="152" t="s">
        <v>195</v>
      </c>
      <c r="B294" s="184">
        <f>B231/RES_summary!B$19</f>
        <v>74.884108820554971</v>
      </c>
      <c r="C294" s="184">
        <f>C231/RES_summary!C$19</f>
        <v>79.072586189991</v>
      </c>
      <c r="D294" s="184">
        <f>D231/RES_summary!D$19</f>
        <v>72.944905686991433</v>
      </c>
      <c r="E294" s="184">
        <f>E231/RES_summary!E$19</f>
        <v>76.738266806820661</v>
      </c>
      <c r="F294" s="184">
        <f>F231/RES_summary!F$19</f>
        <v>74.754455250323645</v>
      </c>
      <c r="G294" s="184">
        <f>G231/RES_summary!G$19</f>
        <v>64.711087731727332</v>
      </c>
      <c r="H294" s="184">
        <f>H231/RES_summary!H$19</f>
        <v>66.25033375797328</v>
      </c>
      <c r="I294" s="184">
        <f>I231/RES_summary!I$19</f>
        <v>57.856809691650312</v>
      </c>
      <c r="J294" s="184">
        <f>J231/RES_summary!J$19</f>
        <v>64.197032320029791</v>
      </c>
      <c r="K294" s="184">
        <f>K231/RES_summary!K$19</f>
        <v>63.654436934497447</v>
      </c>
      <c r="L294" s="184">
        <f>L231/RES_summary!L$19</f>
        <v>71.136563654556525</v>
      </c>
      <c r="M294" s="184">
        <f>M231/RES_summary!M$19</f>
        <v>62.620186002267289</v>
      </c>
      <c r="N294" s="184">
        <f>N231/RES_summary!N$19</f>
        <v>65.667369054656817</v>
      </c>
      <c r="O294" s="184">
        <f>O231/RES_summary!O$19</f>
        <v>71.961641312267489</v>
      </c>
      <c r="P294" s="184">
        <f>P231/RES_summary!P$19</f>
        <v>58.306326800852389</v>
      </c>
      <c r="Q294" s="184">
        <f>Q231/RES_summary!Q$19</f>
        <v>62.605182036415719</v>
      </c>
    </row>
    <row r="295" spans="1:17" ht="12" customHeight="1" x14ac:dyDescent="0.25">
      <c r="A295" s="158" t="s">
        <v>65</v>
      </c>
      <c r="B295" s="178">
        <f>B232/RES_summary!B$19</f>
        <v>69.575641393525615</v>
      </c>
      <c r="C295" s="178">
        <f>C232/RES_summary!C$19</f>
        <v>73.779945802908912</v>
      </c>
      <c r="D295" s="178">
        <f>D232/RES_summary!D$19</f>
        <v>67.732751809542819</v>
      </c>
      <c r="E295" s="178">
        <f>E232/RES_summary!E$19</f>
        <v>71.358275576343516</v>
      </c>
      <c r="F295" s="178">
        <f>F232/RES_summary!F$19</f>
        <v>69.217037514384458</v>
      </c>
      <c r="G295" s="178">
        <f>G232/RES_summary!G$19</f>
        <v>59.532225043077915</v>
      </c>
      <c r="H295" s="178">
        <f>H232/RES_summary!H$19</f>
        <v>60.74758255096642</v>
      </c>
      <c r="I295" s="178">
        <f>I232/RES_summary!I$19</f>
        <v>52.695945582183953</v>
      </c>
      <c r="J295" s="178">
        <f>J232/RES_summary!J$19</f>
        <v>58.631507754179232</v>
      </c>
      <c r="K295" s="178">
        <f>K232/RES_summary!K$19</f>
        <v>58.095985725267212</v>
      </c>
      <c r="L295" s="178">
        <f>L232/RES_summary!L$19</f>
        <v>65.563342717514786</v>
      </c>
      <c r="M295" s="178">
        <f>M232/RES_summary!M$19</f>
        <v>57.141627972224462</v>
      </c>
      <c r="N295" s="178">
        <f>N232/RES_summary!N$19</f>
        <v>60.0056764016595</v>
      </c>
      <c r="O295" s="178">
        <f>O232/RES_summary!O$19</f>
        <v>66.145919700868518</v>
      </c>
      <c r="P295" s="178">
        <f>P232/RES_summary!P$19</f>
        <v>52.644735758343181</v>
      </c>
      <c r="Q295" s="178">
        <f>Q232/RES_summary!Q$19</f>
        <v>56.963820400228052</v>
      </c>
    </row>
    <row r="296" spans="1:17" ht="12" customHeight="1" x14ac:dyDescent="0.25">
      <c r="A296" s="23" t="s">
        <v>58</v>
      </c>
      <c r="B296" s="177">
        <f>B233/RES_summary!B$19</f>
        <v>69.575641393525615</v>
      </c>
      <c r="C296" s="177">
        <f>C233/RES_summary!C$19</f>
        <v>73.779945802908912</v>
      </c>
      <c r="D296" s="177">
        <f>D233/RES_summary!D$19</f>
        <v>67.732751809542819</v>
      </c>
      <c r="E296" s="177">
        <f>E233/RES_summary!E$19</f>
        <v>71.358275576343516</v>
      </c>
      <c r="F296" s="177">
        <f>F233/RES_summary!F$19</f>
        <v>69.217037514384458</v>
      </c>
      <c r="G296" s="177">
        <f>G233/RES_summary!G$19</f>
        <v>59.532225043077915</v>
      </c>
      <c r="H296" s="177">
        <f>H233/RES_summary!H$19</f>
        <v>60.74758255096642</v>
      </c>
      <c r="I296" s="177">
        <f>I233/RES_summary!I$19</f>
        <v>52.695945582183953</v>
      </c>
      <c r="J296" s="177">
        <f>J233/RES_summary!J$19</f>
        <v>58.631507754179232</v>
      </c>
      <c r="K296" s="177">
        <f>K233/RES_summary!K$19</f>
        <v>58.095985725267212</v>
      </c>
      <c r="L296" s="177">
        <f>L233/RES_summary!L$19</f>
        <v>65.563342717514786</v>
      </c>
      <c r="M296" s="177">
        <f>M233/RES_summary!M$19</f>
        <v>57.141627972224462</v>
      </c>
      <c r="N296" s="177">
        <f>N233/RES_summary!N$19</f>
        <v>60.0056764016595</v>
      </c>
      <c r="O296" s="177">
        <f>O233/RES_summary!O$19</f>
        <v>66.145919700868518</v>
      </c>
      <c r="P296" s="177">
        <f>P233/RES_summary!P$19</f>
        <v>52.644735758343181</v>
      </c>
      <c r="Q296" s="177">
        <f>Q233/RES_summary!Q$19</f>
        <v>56.963820400228052</v>
      </c>
    </row>
    <row r="297" spans="1:17" ht="12" customHeight="1" x14ac:dyDescent="0.25">
      <c r="A297" s="23" t="s">
        <v>60</v>
      </c>
      <c r="B297" s="177">
        <f>B234/RES_summary!B$19</f>
        <v>0</v>
      </c>
      <c r="C297" s="177">
        <f>C234/RES_summary!C$19</f>
        <v>0</v>
      </c>
      <c r="D297" s="177">
        <f>D234/RES_summary!D$19</f>
        <v>0</v>
      </c>
      <c r="E297" s="177">
        <f>E234/RES_summary!E$19</f>
        <v>0</v>
      </c>
      <c r="F297" s="177">
        <f>F234/RES_summary!F$19</f>
        <v>0</v>
      </c>
      <c r="G297" s="177">
        <f>G234/RES_summary!G$19</f>
        <v>0</v>
      </c>
      <c r="H297" s="177">
        <f>H234/RES_summary!H$19</f>
        <v>0</v>
      </c>
      <c r="I297" s="177">
        <f>I234/RES_summary!I$19</f>
        <v>0</v>
      </c>
      <c r="J297" s="177">
        <f>J234/RES_summary!J$19</f>
        <v>0</v>
      </c>
      <c r="K297" s="177">
        <f>K234/RES_summary!K$19</f>
        <v>0</v>
      </c>
      <c r="L297" s="177">
        <f>L234/RES_summary!L$19</f>
        <v>0</v>
      </c>
      <c r="M297" s="177">
        <f>M234/RES_summary!M$19</f>
        <v>0</v>
      </c>
      <c r="N297" s="177">
        <f>N234/RES_summary!N$19</f>
        <v>0</v>
      </c>
      <c r="O297" s="177">
        <f>O234/RES_summary!O$19</f>
        <v>0</v>
      </c>
      <c r="P297" s="177">
        <f>P234/RES_summary!P$19</f>
        <v>0</v>
      </c>
      <c r="Q297" s="177">
        <f>Q234/RES_summary!Q$19</f>
        <v>0</v>
      </c>
    </row>
    <row r="298" spans="1:17" ht="12" customHeight="1" x14ac:dyDescent="0.25">
      <c r="A298" s="158" t="s">
        <v>112</v>
      </c>
      <c r="B298" s="178">
        <f>B235/RES_summary!B$19</f>
        <v>0</v>
      </c>
      <c r="C298" s="178">
        <f>C235/RES_summary!C$19</f>
        <v>0</v>
      </c>
      <c r="D298" s="178">
        <f>D235/RES_summary!D$19</f>
        <v>0</v>
      </c>
      <c r="E298" s="178">
        <f>E235/RES_summary!E$19</f>
        <v>0</v>
      </c>
      <c r="F298" s="178">
        <f>F235/RES_summary!F$19</f>
        <v>0</v>
      </c>
      <c r="G298" s="178">
        <f>G235/RES_summary!G$19</f>
        <v>0</v>
      </c>
      <c r="H298" s="178">
        <f>H235/RES_summary!H$19</f>
        <v>0</v>
      </c>
      <c r="I298" s="178">
        <f>I235/RES_summary!I$19</f>
        <v>0</v>
      </c>
      <c r="J298" s="178">
        <f>J235/RES_summary!J$19</f>
        <v>0</v>
      </c>
      <c r="K298" s="178">
        <f>K235/RES_summary!K$19</f>
        <v>0</v>
      </c>
      <c r="L298" s="178">
        <f>L235/RES_summary!L$19</f>
        <v>0</v>
      </c>
      <c r="M298" s="178">
        <f>M235/RES_summary!M$19</f>
        <v>0</v>
      </c>
      <c r="N298" s="178">
        <f>N235/RES_summary!N$19</f>
        <v>0</v>
      </c>
      <c r="O298" s="178">
        <f>O235/RES_summary!O$19</f>
        <v>0</v>
      </c>
      <c r="P298" s="178">
        <f>P235/RES_summary!P$19</f>
        <v>0</v>
      </c>
      <c r="Q298" s="178">
        <f>Q235/RES_summary!Q$19</f>
        <v>0</v>
      </c>
    </row>
    <row r="299" spans="1:17" ht="12" customHeight="1" x14ac:dyDescent="0.25">
      <c r="A299" s="23" t="s">
        <v>60</v>
      </c>
      <c r="B299" s="177">
        <f>B236/RES_summary!B$19</f>
        <v>0</v>
      </c>
      <c r="C299" s="177">
        <f>C236/RES_summary!C$19</f>
        <v>0</v>
      </c>
      <c r="D299" s="177">
        <f>D236/RES_summary!D$19</f>
        <v>0</v>
      </c>
      <c r="E299" s="177">
        <f>E236/RES_summary!E$19</f>
        <v>0</v>
      </c>
      <c r="F299" s="177">
        <f>F236/RES_summary!F$19</f>
        <v>0</v>
      </c>
      <c r="G299" s="177">
        <f>G236/RES_summary!G$19</f>
        <v>0</v>
      </c>
      <c r="H299" s="177">
        <f>H236/RES_summary!H$19</f>
        <v>0</v>
      </c>
      <c r="I299" s="177">
        <f>I236/RES_summary!I$19</f>
        <v>0</v>
      </c>
      <c r="J299" s="177">
        <f>J236/RES_summary!J$19</f>
        <v>0</v>
      </c>
      <c r="K299" s="177">
        <f>K236/RES_summary!K$19</f>
        <v>0</v>
      </c>
      <c r="L299" s="177">
        <f>L236/RES_summary!L$19</f>
        <v>0</v>
      </c>
      <c r="M299" s="177">
        <f>M236/RES_summary!M$19</f>
        <v>0</v>
      </c>
      <c r="N299" s="177">
        <f>N236/RES_summary!N$19</f>
        <v>0</v>
      </c>
      <c r="O299" s="177">
        <f>O236/RES_summary!O$19</f>
        <v>0</v>
      </c>
      <c r="P299" s="177">
        <f>P236/RES_summary!P$19</f>
        <v>0</v>
      </c>
      <c r="Q299" s="177">
        <f>Q236/RES_summary!Q$19</f>
        <v>0</v>
      </c>
    </row>
    <row r="300" spans="1:17" ht="12" customHeight="1" x14ac:dyDescent="0.25">
      <c r="A300" s="158" t="s">
        <v>63</v>
      </c>
      <c r="B300" s="178">
        <f>B237/RES_summary!B$19</f>
        <v>4.4166102455526701</v>
      </c>
      <c r="C300" s="178">
        <f>C237/RES_summary!C$19</f>
        <v>4.4282540202566283</v>
      </c>
      <c r="D300" s="178">
        <f>D237/RES_summary!D$19</f>
        <v>4.3736603441575008</v>
      </c>
      <c r="E300" s="178">
        <f>E237/RES_summary!E$19</f>
        <v>4.5537680161333283</v>
      </c>
      <c r="F300" s="178">
        <f>F237/RES_summary!F$19</f>
        <v>4.6794881184766695</v>
      </c>
      <c r="G300" s="178">
        <f>G237/RES_summary!G$19</f>
        <v>4.3285717619454891</v>
      </c>
      <c r="H300" s="178">
        <f>H237/RES_summary!H$19</f>
        <v>4.6309924339057815</v>
      </c>
      <c r="I300" s="178">
        <f>I237/RES_summary!I$19</f>
        <v>4.2570124826181255</v>
      </c>
      <c r="J300" s="178">
        <f>J237/RES_summary!J$19</f>
        <v>4.6354040773943561</v>
      </c>
      <c r="K300" s="178">
        <f>K237/RES_summary!K$19</f>
        <v>4.8054723359114959</v>
      </c>
      <c r="L300" s="178">
        <f>L237/RES_summary!L$19</f>
        <v>4.7890100654662069</v>
      </c>
      <c r="M300" s="178">
        <f>M237/RES_summary!M$19</f>
        <v>4.8010297119557901</v>
      </c>
      <c r="N300" s="178">
        <f>N237/RES_summary!N$19</f>
        <v>5.0380695476859492</v>
      </c>
      <c r="O300" s="178">
        <f>O237/RES_summary!O$19</f>
        <v>5.1520144101398104</v>
      </c>
      <c r="P300" s="178">
        <f>P237/RES_summary!P$19</f>
        <v>5.1137808435457552</v>
      </c>
      <c r="Q300" s="178">
        <f>Q237/RES_summary!Q$19</f>
        <v>5.0858406927257347</v>
      </c>
    </row>
    <row r="301" spans="1:17" ht="12" customHeight="1" x14ac:dyDescent="0.25">
      <c r="A301" s="167" t="s">
        <v>171</v>
      </c>
      <c r="B301" s="183">
        <f>B238/RES_summary!B$19</f>
        <v>13.456606200728592</v>
      </c>
      <c r="C301" s="183">
        <f>C238/RES_summary!C$19</f>
        <v>13.343588456561683</v>
      </c>
      <c r="D301" s="183">
        <f>D238/RES_summary!D$19</f>
        <v>13.280580415296644</v>
      </c>
      <c r="E301" s="183">
        <f>E238/RES_summary!E$19</f>
        <v>12.845189928605103</v>
      </c>
      <c r="F301" s="183">
        <f>F238/RES_summary!F$19</f>
        <v>13.285602110566469</v>
      </c>
      <c r="G301" s="183">
        <f>G238/RES_summary!G$19</f>
        <v>12.491871898904618</v>
      </c>
      <c r="H301" s="183">
        <f>H238/RES_summary!H$19</f>
        <v>13.01606509580817</v>
      </c>
      <c r="I301" s="183">
        <f>I238/RES_summary!I$19</f>
        <v>12.053529517678808</v>
      </c>
      <c r="J301" s="183">
        <f>J238/RES_summary!J$19</f>
        <v>12.688364961681076</v>
      </c>
      <c r="K301" s="183">
        <f>K238/RES_summary!K$19</f>
        <v>12.354770889928661</v>
      </c>
      <c r="L301" s="183">
        <f>L238/RES_summary!L$19</f>
        <v>12.315084481129542</v>
      </c>
      <c r="M301" s="183">
        <f>M238/RES_summary!M$19</f>
        <v>11.880548671421781</v>
      </c>
      <c r="N301" s="183">
        <f>N238/RES_summary!N$19</f>
        <v>12.498416209591126</v>
      </c>
      <c r="O301" s="183">
        <f>O238/RES_summary!O$19</f>
        <v>12.019960826627052</v>
      </c>
      <c r="P301" s="183">
        <f>P238/RES_summary!P$19</f>
        <v>11.955905604637202</v>
      </c>
      <c r="Q301" s="183">
        <f>Q238/RES_summary!Q$19</f>
        <v>11.819328929194338</v>
      </c>
    </row>
    <row r="302" spans="1:17" ht="12" customHeight="1" x14ac:dyDescent="0.25">
      <c r="A302" s="167" t="s">
        <v>144</v>
      </c>
      <c r="B302" s="183">
        <f>B239/RES_summary!B$19</f>
        <v>7.1341413445503878</v>
      </c>
      <c r="C302" s="183">
        <f>C239/RES_summary!C$19</f>
        <v>7.0762228834044283</v>
      </c>
      <c r="D302" s="183">
        <f>D239/RES_summary!D$19</f>
        <v>7.0382670454082739</v>
      </c>
      <c r="E302" s="183">
        <f>E239/RES_summary!E$19</f>
        <v>6.9797077099369202</v>
      </c>
      <c r="F302" s="183">
        <f>F239/RES_summary!F$19</f>
        <v>6.9010985403562772</v>
      </c>
      <c r="G302" s="183">
        <f>G239/RES_summary!G$19</f>
        <v>6.8680801926314174</v>
      </c>
      <c r="H302" s="183">
        <f>H239/RES_summary!H$19</f>
        <v>6.7646267920944991</v>
      </c>
      <c r="I302" s="183">
        <f>I239/RES_summary!I$19</f>
        <v>6.6562292503450813</v>
      </c>
      <c r="J302" s="183">
        <f>J239/RES_summary!J$19</f>
        <v>6.5347266978121157</v>
      </c>
      <c r="K302" s="183">
        <f>K239/RES_summary!K$19</f>
        <v>6.5494372753146806</v>
      </c>
      <c r="L302" s="183">
        <f>L239/RES_summary!L$19</f>
        <v>6.5243373362580988</v>
      </c>
      <c r="M302" s="183">
        <f>M239/RES_summary!M$19</f>
        <v>6.4824420150467708</v>
      </c>
      <c r="N302" s="183">
        <f>N239/RES_summary!N$19</f>
        <v>6.4143520012450441</v>
      </c>
      <c r="O302" s="183">
        <f>O239/RES_summary!O$19</f>
        <v>6.30567387783341</v>
      </c>
      <c r="P302" s="183">
        <f>P239/RES_summary!P$19</f>
        <v>6.2092305109583057</v>
      </c>
      <c r="Q302" s="183">
        <f>Q239/RES_summary!Q$19</f>
        <v>6.1070953023086822</v>
      </c>
    </row>
    <row r="303" spans="1:17" ht="12" customHeight="1" x14ac:dyDescent="0.25">
      <c r="A303" s="167" t="s">
        <v>143</v>
      </c>
      <c r="B303" s="183">
        <f>B240/RES_summary!B$19</f>
        <v>4.6371918739577538</v>
      </c>
      <c r="C303" s="183">
        <f>C240/RES_summary!C$19</f>
        <v>4.5995448742128762</v>
      </c>
      <c r="D303" s="183">
        <f>D240/RES_summary!D$19</f>
        <v>4.5748735795153754</v>
      </c>
      <c r="E303" s="183">
        <f>E240/RES_summary!E$19</f>
        <v>4.5368100114589947</v>
      </c>
      <c r="F303" s="183">
        <f>F240/RES_summary!F$19</f>
        <v>4.4857140512315805</v>
      </c>
      <c r="G303" s="183">
        <f>G240/RES_summary!G$19</f>
        <v>4.4642521252104226</v>
      </c>
      <c r="H303" s="183">
        <f>H240/RES_summary!H$19</f>
        <v>4.3970074148614282</v>
      </c>
      <c r="I303" s="183">
        <f>I240/RES_summary!I$19</f>
        <v>4.326549012724306</v>
      </c>
      <c r="J303" s="183">
        <f>J240/RES_summary!J$19</f>
        <v>4.2475723535778762</v>
      </c>
      <c r="K303" s="183">
        <f>K240/RES_summary!K$19</f>
        <v>4.2571342289545404</v>
      </c>
      <c r="L303" s="183">
        <f>L240/RES_summary!L$19</f>
        <v>4.2081975818864708</v>
      </c>
      <c r="M303" s="183">
        <f>M240/RES_summary!M$19</f>
        <v>4.2459995198556344</v>
      </c>
      <c r="N303" s="183">
        <f>N240/RES_summary!N$19</f>
        <v>4.1693288008092777</v>
      </c>
      <c r="O303" s="183">
        <f>O240/RES_summary!O$19</f>
        <v>4.0513954665079668</v>
      </c>
      <c r="P303" s="183">
        <f>P240/RES_summary!P$19</f>
        <v>4.073255215188647</v>
      </c>
      <c r="Q303" s="183">
        <f>Q240/RES_summary!Q$19</f>
        <v>3.9696119465006423</v>
      </c>
    </row>
    <row r="304" spans="1:17" ht="12" customHeight="1" x14ac:dyDescent="0.25">
      <c r="A304" s="166" t="s">
        <v>57</v>
      </c>
      <c r="B304" s="182">
        <f>B241/RES_summary!B$19</f>
        <v>4.6371918739577538</v>
      </c>
      <c r="C304" s="182">
        <f>C241/RES_summary!C$19</f>
        <v>4.5995448742128762</v>
      </c>
      <c r="D304" s="182">
        <f>D241/RES_summary!D$19</f>
        <v>4.5748735795153754</v>
      </c>
      <c r="E304" s="182">
        <f>E241/RES_summary!E$19</f>
        <v>4.5368100114589947</v>
      </c>
      <c r="F304" s="182">
        <f>F241/RES_summary!F$19</f>
        <v>4.4857140512315805</v>
      </c>
      <c r="G304" s="182">
        <f>G241/RES_summary!G$19</f>
        <v>4.4642521252104226</v>
      </c>
      <c r="H304" s="182">
        <f>H241/RES_summary!H$19</f>
        <v>4.3970074148614282</v>
      </c>
      <c r="I304" s="182">
        <f>I241/RES_summary!I$19</f>
        <v>4.326549012724306</v>
      </c>
      <c r="J304" s="182">
        <f>J241/RES_summary!J$19</f>
        <v>4.2475723535778762</v>
      </c>
      <c r="K304" s="182">
        <f>K241/RES_summary!K$19</f>
        <v>4.2571342289545404</v>
      </c>
      <c r="L304" s="182">
        <f>L241/RES_summary!L$19</f>
        <v>4.2081975818864708</v>
      </c>
      <c r="M304" s="182">
        <f>M241/RES_summary!M$19</f>
        <v>4.2459995198556344</v>
      </c>
      <c r="N304" s="182">
        <f>N241/RES_summary!N$19</f>
        <v>4.1693288008092777</v>
      </c>
      <c r="O304" s="182">
        <f>O241/RES_summary!O$19</f>
        <v>4.0513954665079668</v>
      </c>
      <c r="P304" s="182">
        <f>P241/RES_summary!P$19</f>
        <v>4.073255215188647</v>
      </c>
      <c r="Q304" s="182">
        <f>Q241/RES_summary!Q$19</f>
        <v>3.9696119465006423</v>
      </c>
    </row>
    <row r="305" spans="1:17" ht="12" customHeight="1" x14ac:dyDescent="0.25">
      <c r="A305" s="147" t="s">
        <v>59</v>
      </c>
      <c r="B305" s="181">
        <f>B242/RES_summary!B$19</f>
        <v>0</v>
      </c>
      <c r="C305" s="181">
        <f>C242/RES_summary!C$19</f>
        <v>0</v>
      </c>
      <c r="D305" s="181">
        <f>D242/RES_summary!D$19</f>
        <v>0</v>
      </c>
      <c r="E305" s="181">
        <f>E242/RES_summary!E$19</f>
        <v>0</v>
      </c>
      <c r="F305" s="181">
        <f>F242/RES_summary!F$19</f>
        <v>0</v>
      </c>
      <c r="G305" s="181">
        <f>G242/RES_summary!G$19</f>
        <v>0</v>
      </c>
      <c r="H305" s="181">
        <f>H242/RES_summary!H$19</f>
        <v>0</v>
      </c>
      <c r="I305" s="181">
        <f>I242/RES_summary!I$19</f>
        <v>0</v>
      </c>
      <c r="J305" s="181">
        <f>J242/RES_summary!J$19</f>
        <v>0</v>
      </c>
      <c r="K305" s="181">
        <f>K242/RES_summary!K$19</f>
        <v>0</v>
      </c>
      <c r="L305" s="181">
        <f>L242/RES_summary!L$19</f>
        <v>0</v>
      </c>
      <c r="M305" s="181">
        <f>M242/RES_summary!M$19</f>
        <v>0</v>
      </c>
      <c r="N305" s="181">
        <f>N242/RES_summary!N$19</f>
        <v>0</v>
      </c>
      <c r="O305" s="181">
        <f>O242/RES_summary!O$19</f>
        <v>0</v>
      </c>
      <c r="P305" s="181">
        <f>P242/RES_summary!P$19</f>
        <v>0</v>
      </c>
      <c r="Q305" s="181">
        <f>Q242/RES_summary!Q$19</f>
        <v>0</v>
      </c>
    </row>
    <row r="306" spans="1:17" ht="12" customHeight="1" x14ac:dyDescent="0.25">
      <c r="A306" s="163" t="s">
        <v>142</v>
      </c>
      <c r="B306" s="180">
        <f>B243/RES_summary!B$19</f>
        <v>0</v>
      </c>
      <c r="C306" s="180">
        <f>C243/RES_summary!C$19</f>
        <v>0</v>
      </c>
      <c r="D306" s="180">
        <f>D243/RES_summary!D$19</f>
        <v>0</v>
      </c>
      <c r="E306" s="180">
        <f>E243/RES_summary!E$19</f>
        <v>0</v>
      </c>
      <c r="F306" s="180">
        <f>F243/RES_summary!F$19</f>
        <v>0</v>
      </c>
      <c r="G306" s="180">
        <f>G243/RES_summary!G$19</f>
        <v>0</v>
      </c>
      <c r="H306" s="180">
        <f>H243/RES_summary!H$19</f>
        <v>0</v>
      </c>
      <c r="I306" s="180">
        <f>I243/RES_summary!I$19</f>
        <v>0</v>
      </c>
      <c r="J306" s="180">
        <f>J243/RES_summary!J$19</f>
        <v>0</v>
      </c>
      <c r="K306" s="180">
        <f>K243/RES_summary!K$19</f>
        <v>0</v>
      </c>
      <c r="L306" s="180">
        <f>L243/RES_summary!L$19</f>
        <v>0</v>
      </c>
      <c r="M306" s="180">
        <f>M243/RES_summary!M$19</f>
        <v>0</v>
      </c>
      <c r="N306" s="180">
        <f>N243/RES_summary!N$19</f>
        <v>0</v>
      </c>
      <c r="O306" s="180">
        <f>O243/RES_summary!O$19</f>
        <v>0</v>
      </c>
      <c r="P306" s="180">
        <f>P243/RES_summary!P$19</f>
        <v>0</v>
      </c>
      <c r="Q306" s="180">
        <f>Q243/RES_summary!Q$19</f>
        <v>0</v>
      </c>
    </row>
    <row r="307" spans="1:17" ht="12" customHeight="1" x14ac:dyDescent="0.25">
      <c r="A307" s="161" t="s">
        <v>141</v>
      </c>
      <c r="B307" s="179">
        <f>B244/RES_summary!B$19</f>
        <v>0</v>
      </c>
      <c r="C307" s="179">
        <f>C244/RES_summary!C$19</f>
        <v>0</v>
      </c>
      <c r="D307" s="179">
        <f>D244/RES_summary!D$19</f>
        <v>0</v>
      </c>
      <c r="E307" s="179">
        <f>E244/RES_summary!E$19</f>
        <v>0</v>
      </c>
      <c r="F307" s="179">
        <f>F244/RES_summary!F$19</f>
        <v>0</v>
      </c>
      <c r="G307" s="179">
        <f>G244/RES_summary!G$19</f>
        <v>0</v>
      </c>
      <c r="H307" s="179">
        <f>H244/RES_summary!H$19</f>
        <v>0</v>
      </c>
      <c r="I307" s="179">
        <f>I244/RES_summary!I$19</f>
        <v>0</v>
      </c>
      <c r="J307" s="179">
        <f>J244/RES_summary!J$19</f>
        <v>0</v>
      </c>
      <c r="K307" s="179">
        <f>K244/RES_summary!K$19</f>
        <v>0</v>
      </c>
      <c r="L307" s="179">
        <f>L244/RES_summary!L$19</f>
        <v>0</v>
      </c>
      <c r="M307" s="179">
        <f>M244/RES_summary!M$19</f>
        <v>0</v>
      </c>
      <c r="N307" s="179">
        <f>N244/RES_summary!N$19</f>
        <v>0</v>
      </c>
      <c r="O307" s="179">
        <f>O244/RES_summary!O$19</f>
        <v>0</v>
      </c>
      <c r="P307" s="179">
        <f>P244/RES_summary!P$19</f>
        <v>0</v>
      </c>
      <c r="Q307" s="179">
        <f>Q244/RES_summary!Q$19</f>
        <v>0</v>
      </c>
    </row>
    <row r="308" spans="1:17" ht="12" customHeight="1" x14ac:dyDescent="0.25">
      <c r="A308" s="148" t="s">
        <v>60</v>
      </c>
      <c r="B308" s="177">
        <f>B245/RES_summary!B$19</f>
        <v>0</v>
      </c>
      <c r="C308" s="177">
        <f>C245/RES_summary!C$19</f>
        <v>0</v>
      </c>
      <c r="D308" s="177">
        <f>D245/RES_summary!D$19</f>
        <v>0</v>
      </c>
      <c r="E308" s="177">
        <f>E245/RES_summary!E$19</f>
        <v>0</v>
      </c>
      <c r="F308" s="177">
        <f>F245/RES_summary!F$19</f>
        <v>0</v>
      </c>
      <c r="G308" s="177">
        <f>G245/RES_summary!G$19</f>
        <v>0</v>
      </c>
      <c r="H308" s="177">
        <f>H245/RES_summary!H$19</f>
        <v>0</v>
      </c>
      <c r="I308" s="177">
        <f>I245/RES_summary!I$19</f>
        <v>0</v>
      </c>
      <c r="J308" s="177">
        <f>J245/RES_summary!J$19</f>
        <v>0</v>
      </c>
      <c r="K308" s="177">
        <f>K245/RES_summary!K$19</f>
        <v>0</v>
      </c>
      <c r="L308" s="177">
        <f>L245/RES_summary!L$19</f>
        <v>0</v>
      </c>
      <c r="M308" s="177">
        <f>M245/RES_summary!M$19</f>
        <v>0</v>
      </c>
      <c r="N308" s="177">
        <f>N245/RES_summary!N$19</f>
        <v>0</v>
      </c>
      <c r="O308" s="177">
        <f>O245/RES_summary!O$19</f>
        <v>0</v>
      </c>
      <c r="P308" s="177">
        <f>P245/RES_summary!P$19</f>
        <v>0</v>
      </c>
      <c r="Q308" s="177">
        <f>Q245/RES_summary!Q$19</f>
        <v>0</v>
      </c>
    </row>
    <row r="309" spans="1:17" ht="12" customHeight="1" x14ac:dyDescent="0.25">
      <c r="A309" s="148" t="s">
        <v>59</v>
      </c>
      <c r="B309" s="177">
        <f>B246/RES_summary!B$19</f>
        <v>0</v>
      </c>
      <c r="C309" s="177">
        <f>C246/RES_summary!C$19</f>
        <v>0</v>
      </c>
      <c r="D309" s="177">
        <f>D246/RES_summary!D$19</f>
        <v>0</v>
      </c>
      <c r="E309" s="177">
        <f>E246/RES_summary!E$19</f>
        <v>0</v>
      </c>
      <c r="F309" s="177">
        <f>F246/RES_summary!F$19</f>
        <v>0</v>
      </c>
      <c r="G309" s="177">
        <f>G246/RES_summary!G$19</f>
        <v>0</v>
      </c>
      <c r="H309" s="177">
        <f>H246/RES_summary!H$19</f>
        <v>0</v>
      </c>
      <c r="I309" s="177">
        <f>I246/RES_summary!I$19</f>
        <v>0</v>
      </c>
      <c r="J309" s="177">
        <f>J246/RES_summary!J$19</f>
        <v>0</v>
      </c>
      <c r="K309" s="177">
        <f>K246/RES_summary!K$19</f>
        <v>0</v>
      </c>
      <c r="L309" s="177">
        <f>L246/RES_summary!L$19</f>
        <v>0</v>
      </c>
      <c r="M309" s="177">
        <f>M246/RES_summary!M$19</f>
        <v>0</v>
      </c>
      <c r="N309" s="177">
        <f>N246/RES_summary!N$19</f>
        <v>0</v>
      </c>
      <c r="O309" s="177">
        <f>O246/RES_summary!O$19</f>
        <v>0</v>
      </c>
      <c r="P309" s="177">
        <f>P246/RES_summary!P$19</f>
        <v>0</v>
      </c>
      <c r="Q309" s="177">
        <f>Q246/RES_summary!Q$19</f>
        <v>0</v>
      </c>
    </row>
    <row r="310" spans="1:17" ht="12" customHeight="1" x14ac:dyDescent="0.25">
      <c r="A310" s="158" t="s">
        <v>62</v>
      </c>
      <c r="B310" s="178">
        <f>B247/RES_summary!B$19</f>
        <v>0.89185718147668325</v>
      </c>
      <c r="C310" s="178">
        <f>C247/RES_summary!C$19</f>
        <v>0.86438636682545889</v>
      </c>
      <c r="D310" s="178">
        <f>D247/RES_summary!D$19</f>
        <v>0.83849353329112286</v>
      </c>
      <c r="E310" s="178">
        <f>E247/RES_summary!E$19</f>
        <v>0.82622321434381862</v>
      </c>
      <c r="F310" s="178">
        <f>F247/RES_summary!F$19</f>
        <v>0.85792961746252094</v>
      </c>
      <c r="G310" s="178">
        <f>G247/RES_summary!G$19</f>
        <v>0.8502909267039348</v>
      </c>
      <c r="H310" s="178">
        <f>H247/RES_summary!H$19</f>
        <v>0.87175877310108918</v>
      </c>
      <c r="I310" s="178">
        <f>I247/RES_summary!I$19</f>
        <v>0.90385162684823528</v>
      </c>
      <c r="J310" s="178">
        <f>J247/RES_summary!J$19</f>
        <v>0.93012048845620821</v>
      </c>
      <c r="K310" s="178">
        <f>K247/RES_summary!K$19</f>
        <v>0.75297887331874092</v>
      </c>
      <c r="L310" s="178">
        <f>L247/RES_summary!L$19</f>
        <v>0.78421087157554104</v>
      </c>
      <c r="M310" s="178">
        <f>M247/RES_summary!M$19</f>
        <v>0.67752831808704339</v>
      </c>
      <c r="N310" s="178">
        <f>N247/RES_summary!N$19</f>
        <v>0.62362310531136711</v>
      </c>
      <c r="O310" s="178">
        <f>O247/RES_summary!O$19</f>
        <v>0.66370720125916194</v>
      </c>
      <c r="P310" s="178">
        <f>P247/RES_summary!P$19</f>
        <v>0.54781019896345473</v>
      </c>
      <c r="Q310" s="178">
        <f>Q247/RES_summary!Q$19</f>
        <v>0.55552094346193748</v>
      </c>
    </row>
    <row r="311" spans="1:17" ht="12" customHeight="1" x14ac:dyDescent="0.25">
      <c r="A311" s="23" t="s">
        <v>58</v>
      </c>
      <c r="B311" s="177">
        <f>B248/RES_summary!B$19</f>
        <v>6.986693187636317</v>
      </c>
      <c r="C311" s="177">
        <f>C248/RES_summary!C$19</f>
        <v>6.9687198790536211</v>
      </c>
      <c r="D311" s="177">
        <f>D248/RES_summary!D$19</f>
        <v>6.9388624535731998</v>
      </c>
      <c r="E311" s="177">
        <f>E248/RES_summary!E$19</f>
        <v>6.7449101112573402</v>
      </c>
      <c r="F311" s="177">
        <f>F248/RES_summary!F$19</f>
        <v>6.9414133818296353</v>
      </c>
      <c r="G311" s="177">
        <f>G248/RES_summary!G$19</f>
        <v>6.5925335100528111</v>
      </c>
      <c r="H311" s="177">
        <f>H248/RES_summary!H$19</f>
        <v>6.5110190785304001</v>
      </c>
      <c r="I311" s="177">
        <f>I248/RES_summary!I$19</f>
        <v>6.2668122386413767</v>
      </c>
      <c r="J311" s="177">
        <f>J248/RES_summary!J$19</f>
        <v>6.2222073086335072</v>
      </c>
      <c r="K311" s="177">
        <f>K248/RES_summary!K$19</f>
        <v>6.3262717336301399</v>
      </c>
      <c r="L311" s="177">
        <f>L248/RES_summary!L$19</f>
        <v>6.1804759345825451</v>
      </c>
      <c r="M311" s="177">
        <f>M248/RES_summary!M$19</f>
        <v>6.1093094207020666</v>
      </c>
      <c r="N311" s="177">
        <f>N248/RES_summary!N$19</f>
        <v>6.1361442645975952</v>
      </c>
      <c r="O311" s="177">
        <f>O248/RES_summary!O$19</f>
        <v>6.0495461138273017</v>
      </c>
      <c r="P311" s="177">
        <f>P248/RES_summary!P$19</f>
        <v>5.9882130261776974</v>
      </c>
      <c r="Q311" s="177">
        <f>Q248/RES_summary!Q$19</f>
        <v>5.8781063024877982</v>
      </c>
    </row>
    <row r="312" spans="1:17" ht="12" customHeight="1" x14ac:dyDescent="0.25">
      <c r="A312" s="23" t="s">
        <v>57</v>
      </c>
      <c r="B312" s="177">
        <f>B249/RES_summary!B$19</f>
        <v>3.3087465432099386</v>
      </c>
      <c r="C312" s="177">
        <f>C249/RES_summary!C$19</f>
        <v>3.3020579229594067</v>
      </c>
      <c r="D312" s="177">
        <f>D249/RES_summary!D$19</f>
        <v>3.3031550700518424</v>
      </c>
      <c r="E312" s="177">
        <f>E249/RES_summary!E$19</f>
        <v>3.1878381960260156</v>
      </c>
      <c r="F312" s="177">
        <f>F249/RES_summary!F$19</f>
        <v>3.3545949821883734</v>
      </c>
      <c r="G312" s="177">
        <f>G249/RES_summary!G$19</f>
        <v>3.5997630370683735</v>
      </c>
      <c r="H312" s="177">
        <f>H249/RES_summary!H$19</f>
        <v>2.9150197821585109</v>
      </c>
      <c r="I312" s="177">
        <f>I249/RES_summary!I$19</f>
        <v>3.2178867830114903</v>
      </c>
      <c r="J312" s="177">
        <f>J249/RES_summary!J$19</f>
        <v>3.1866818930782927</v>
      </c>
      <c r="K312" s="177">
        <f>K249/RES_summary!K$19</f>
        <v>2.3759703132769867</v>
      </c>
      <c r="L312" s="177">
        <f>L249/RES_summary!L$19</f>
        <v>3.4128308621598564</v>
      </c>
      <c r="M312" s="177">
        <f>M249/RES_summary!M$19</f>
        <v>3.3931187568378216</v>
      </c>
      <c r="N312" s="177">
        <f>N249/RES_summary!N$19</f>
        <v>2.601308056280391</v>
      </c>
      <c r="O312" s="177">
        <f>O249/RES_summary!O$19</f>
        <v>2.8394307512061774</v>
      </c>
      <c r="P312" s="177">
        <f>P249/RES_summary!P$19</f>
        <v>2.7888838945717844</v>
      </c>
      <c r="Q312" s="177">
        <f>Q249/RES_summary!Q$19</f>
        <v>2.7358945660428331</v>
      </c>
    </row>
    <row r="313" spans="1:17" ht="12" customHeight="1" x14ac:dyDescent="0.25">
      <c r="A313" s="29" t="s">
        <v>140</v>
      </c>
      <c r="B313" s="176">
        <f>B250/RES_summary!B$19</f>
        <v>0</v>
      </c>
      <c r="C313" s="176">
        <f>C250/RES_summary!C$19</f>
        <v>0</v>
      </c>
      <c r="D313" s="176">
        <f>D250/RES_summary!D$19</f>
        <v>0</v>
      </c>
      <c r="E313" s="176">
        <f>E250/RES_summary!E$19</f>
        <v>0</v>
      </c>
      <c r="F313" s="176">
        <f>F250/RES_summary!F$19</f>
        <v>0</v>
      </c>
      <c r="G313" s="176">
        <f>G250/RES_summary!G$19</f>
        <v>0</v>
      </c>
      <c r="H313" s="176">
        <f>H250/RES_summary!H$19</f>
        <v>0</v>
      </c>
      <c r="I313" s="176">
        <f>I250/RES_summary!I$19</f>
        <v>0</v>
      </c>
      <c r="J313" s="176">
        <f>J250/RES_summary!J$19</f>
        <v>0</v>
      </c>
      <c r="K313" s="176">
        <f>K250/RES_summary!K$19</f>
        <v>0</v>
      </c>
      <c r="L313" s="176">
        <f>L250/RES_summary!L$19</f>
        <v>0</v>
      </c>
      <c r="M313" s="176">
        <f>M250/RES_summary!M$19</f>
        <v>0</v>
      </c>
      <c r="N313" s="176">
        <f>N250/RES_summary!N$19</f>
        <v>0</v>
      </c>
      <c r="O313" s="176">
        <f>O250/RES_summary!O$19</f>
        <v>0</v>
      </c>
      <c r="P313" s="176">
        <f>P250/RES_summary!P$19</f>
        <v>0</v>
      </c>
      <c r="Q313" s="176">
        <f>Q250/RES_summary!Q$19</f>
        <v>0</v>
      </c>
    </row>
    <row r="315" spans="1:17" s="28" customFormat="1" ht="12" customHeight="1" x14ac:dyDescent="0.25">
      <c r="A315" s="187" t="s">
        <v>194</v>
      </c>
      <c r="B315" s="186"/>
      <c r="C315" s="185"/>
      <c r="D315" s="185"/>
      <c r="E315" s="185"/>
      <c r="F315" s="185"/>
      <c r="G315" s="185"/>
      <c r="H315" s="185"/>
      <c r="I315" s="185"/>
      <c r="J315" s="185"/>
      <c r="K315" s="185"/>
      <c r="L315" s="185"/>
      <c r="M315" s="185"/>
      <c r="N315" s="185"/>
      <c r="O315" s="185"/>
      <c r="P315" s="185"/>
      <c r="Q315" s="185"/>
    </row>
    <row r="317" spans="1:17" ht="12" customHeight="1" x14ac:dyDescent="0.25">
      <c r="A317" s="152" t="s">
        <v>193</v>
      </c>
      <c r="B317" s="168"/>
      <c r="C317" s="168">
        <f>SUM(C318,C321,C323,C333)</f>
        <v>0</v>
      </c>
      <c r="D317" s="168">
        <f t="shared" ref="D317:Q317" si="74">SUM(D318,D321,D323,D333)</f>
        <v>0</v>
      </c>
      <c r="E317" s="168">
        <f t="shared" si="74"/>
        <v>0</v>
      </c>
      <c r="F317" s="168">
        <f t="shared" si="74"/>
        <v>7.7889714140065616</v>
      </c>
      <c r="G317" s="168">
        <f t="shared" si="74"/>
        <v>0</v>
      </c>
      <c r="H317" s="168">
        <f t="shared" si="74"/>
        <v>2.606096463054953</v>
      </c>
      <c r="I317" s="168">
        <f t="shared" si="74"/>
        <v>2.5164367873289928</v>
      </c>
      <c r="J317" s="168">
        <f t="shared" si="74"/>
        <v>2.8670633067201283</v>
      </c>
      <c r="K317" s="168">
        <f t="shared" si="74"/>
        <v>0</v>
      </c>
      <c r="L317" s="168">
        <f t="shared" si="74"/>
        <v>6.0259785089633819</v>
      </c>
      <c r="M317" s="168">
        <f t="shared" si="74"/>
        <v>0</v>
      </c>
      <c r="N317" s="168">
        <f t="shared" si="74"/>
        <v>1.0968232685966226</v>
      </c>
      <c r="O317" s="168">
        <f t="shared" si="74"/>
        <v>0</v>
      </c>
      <c r="P317" s="168">
        <f t="shared" si="74"/>
        <v>0.10524989285011765</v>
      </c>
      <c r="Q317" s="168">
        <f t="shared" si="74"/>
        <v>0.29376985838815745</v>
      </c>
    </row>
    <row r="318" spans="1:17" ht="12" customHeight="1" x14ac:dyDescent="0.25">
      <c r="A318" s="158" t="s">
        <v>65</v>
      </c>
      <c r="B318" s="157"/>
      <c r="C318" s="157">
        <f>SUM(C319:C320)</f>
        <v>0</v>
      </c>
      <c r="D318" s="157">
        <f t="shared" ref="D318:Q318" si="75">SUM(D319:D320)</f>
        <v>0</v>
      </c>
      <c r="E318" s="157">
        <f t="shared" si="75"/>
        <v>0</v>
      </c>
      <c r="F318" s="157">
        <f t="shared" si="75"/>
        <v>6.5365869137438164</v>
      </c>
      <c r="G318" s="157">
        <f t="shared" si="75"/>
        <v>0</v>
      </c>
      <c r="H318" s="157">
        <f t="shared" si="75"/>
        <v>2.1239660439314845</v>
      </c>
      <c r="I318" s="157">
        <f t="shared" si="75"/>
        <v>2.0345815203405624</v>
      </c>
      <c r="J318" s="157">
        <f t="shared" si="75"/>
        <v>2.3382387979036086</v>
      </c>
      <c r="K318" s="157">
        <f t="shared" si="75"/>
        <v>0</v>
      </c>
      <c r="L318" s="157">
        <f t="shared" si="75"/>
        <v>5.1367582339455948</v>
      </c>
      <c r="M318" s="157">
        <f t="shared" si="75"/>
        <v>0</v>
      </c>
      <c r="N318" s="157">
        <f t="shared" si="75"/>
        <v>0.8833738568768319</v>
      </c>
      <c r="O318" s="157">
        <f t="shared" si="75"/>
        <v>0</v>
      </c>
      <c r="P318" s="157">
        <f t="shared" si="75"/>
        <v>8.1703387887845341E-2</v>
      </c>
      <c r="Q318" s="157">
        <f t="shared" si="75"/>
        <v>0.23612312309753941</v>
      </c>
    </row>
    <row r="319" spans="1:17" ht="12" customHeight="1" x14ac:dyDescent="0.25">
      <c r="A319" s="23" t="s">
        <v>58</v>
      </c>
      <c r="B319" s="156"/>
      <c r="C319" s="156">
        <f>RES_hhdet_in_fec!C$5</f>
        <v>0</v>
      </c>
      <c r="D319" s="156">
        <f>RES_hhdet_in_fec!D$5</f>
        <v>0</v>
      </c>
      <c r="E319" s="156">
        <f>RES_hhdet_in_fec!E$5</f>
        <v>0</v>
      </c>
      <c r="F319" s="156">
        <f>RES_hhdet_in_fec!F$5</f>
        <v>6.504057913419989</v>
      </c>
      <c r="G319" s="156">
        <f>RES_hhdet_in_fec!G$5</f>
        <v>0</v>
      </c>
      <c r="H319" s="156">
        <f>RES_hhdet_in_fec!H$5</f>
        <v>2.1157685441273641</v>
      </c>
      <c r="I319" s="156">
        <f>RES_hhdet_in_fec!I$5</f>
        <v>2.0196307182915048</v>
      </c>
      <c r="J319" s="156">
        <f>RES_hhdet_in_fec!J$5</f>
        <v>2.3263655400442707</v>
      </c>
      <c r="K319" s="156">
        <f>RES_hhdet_in_fec!K$5</f>
        <v>0</v>
      </c>
      <c r="L319" s="156">
        <f>RES_hhdet_in_fec!L$5</f>
        <v>5.1099062451193902</v>
      </c>
      <c r="M319" s="156">
        <f>RES_hhdet_in_fec!M$5</f>
        <v>0</v>
      </c>
      <c r="N319" s="156">
        <f>RES_hhdet_in_fec!N$5</f>
        <v>0.87730297777676891</v>
      </c>
      <c r="O319" s="156">
        <f>RES_hhdet_in_fec!O$5</f>
        <v>0</v>
      </c>
      <c r="P319" s="156">
        <f>RES_hhdet_in_fec!P$5</f>
        <v>8.0974658302833749E-2</v>
      </c>
      <c r="Q319" s="156">
        <f>RES_hhdet_in_fec!Q$5</f>
        <v>0.23463250557726389</v>
      </c>
    </row>
    <row r="320" spans="1:17" ht="12" customHeight="1" x14ac:dyDescent="0.25">
      <c r="A320" s="23" t="s">
        <v>60</v>
      </c>
      <c r="B320" s="156"/>
      <c r="C320" s="156">
        <f>RES_hhdet_in_fec!C$6</f>
        <v>0</v>
      </c>
      <c r="D320" s="156">
        <f>RES_hhdet_in_fec!D$6</f>
        <v>0</v>
      </c>
      <c r="E320" s="156">
        <f>RES_hhdet_in_fec!E$6</f>
        <v>0</v>
      </c>
      <c r="F320" s="156">
        <f>RES_hhdet_in_fec!F$6</f>
        <v>3.2529000323827002E-2</v>
      </c>
      <c r="G320" s="156">
        <f>RES_hhdet_in_fec!G$6</f>
        <v>0</v>
      </c>
      <c r="H320" s="156">
        <f>RES_hhdet_in_fec!H$6</f>
        <v>8.19749980412042E-3</v>
      </c>
      <c r="I320" s="156">
        <f>RES_hhdet_in_fec!I$6</f>
        <v>1.4950802049057474E-2</v>
      </c>
      <c r="J320" s="156">
        <f>RES_hhdet_in_fec!J$6</f>
        <v>1.1873257859338088E-2</v>
      </c>
      <c r="K320" s="156">
        <f>RES_hhdet_in_fec!K$6</f>
        <v>0</v>
      </c>
      <c r="L320" s="156">
        <f>RES_hhdet_in_fec!L$6</f>
        <v>2.6851988826205021E-2</v>
      </c>
      <c r="M320" s="156">
        <f>RES_hhdet_in_fec!M$6</f>
        <v>0</v>
      </c>
      <c r="N320" s="156">
        <f>RES_hhdet_in_fec!N$6</f>
        <v>6.0708791000629401E-3</v>
      </c>
      <c r="O320" s="156">
        <f>RES_hhdet_in_fec!O$6</f>
        <v>0</v>
      </c>
      <c r="P320" s="156">
        <f>RES_hhdet_in_fec!P$6</f>
        <v>7.2872958501158801E-4</v>
      </c>
      <c r="Q320" s="156">
        <f>RES_hhdet_in_fec!Q$6</f>
        <v>1.4906175202755109E-3</v>
      </c>
    </row>
    <row r="321" spans="1:17" ht="12" customHeight="1" x14ac:dyDescent="0.25">
      <c r="A321" s="158" t="s">
        <v>112</v>
      </c>
      <c r="B321" s="157"/>
      <c r="C321" s="157">
        <f>C322</f>
        <v>0</v>
      </c>
      <c r="D321" s="157">
        <f t="shared" ref="D321:Q321" si="76">D322</f>
        <v>0</v>
      </c>
      <c r="E321" s="157">
        <f t="shared" si="76"/>
        <v>0</v>
      </c>
      <c r="F321" s="157">
        <f t="shared" si="76"/>
        <v>2.9612720491155996E-3</v>
      </c>
      <c r="G321" s="157">
        <f t="shared" si="76"/>
        <v>0</v>
      </c>
      <c r="H321" s="157">
        <f t="shared" si="76"/>
        <v>1.2762034890426114E-3</v>
      </c>
      <c r="I321" s="157">
        <f t="shared" si="76"/>
        <v>8.202776760727734E-4</v>
      </c>
      <c r="J321" s="157">
        <f t="shared" si="76"/>
        <v>4.4741168815328183E-3</v>
      </c>
      <c r="K321" s="157">
        <f t="shared" si="76"/>
        <v>0</v>
      </c>
      <c r="L321" s="157">
        <f t="shared" si="76"/>
        <v>2.2703487314709317E-3</v>
      </c>
      <c r="M321" s="157">
        <f t="shared" si="76"/>
        <v>0</v>
      </c>
      <c r="N321" s="157">
        <f t="shared" si="76"/>
        <v>9.9402046141316806E-4</v>
      </c>
      <c r="O321" s="157">
        <f t="shared" si="76"/>
        <v>0</v>
      </c>
      <c r="P321" s="157">
        <f t="shared" si="76"/>
        <v>1.1193117642383618E-4</v>
      </c>
      <c r="Q321" s="157">
        <f t="shared" si="76"/>
        <v>1.1506144109100223E-3</v>
      </c>
    </row>
    <row r="322" spans="1:17" ht="12" customHeight="1" x14ac:dyDescent="0.25">
      <c r="A322" s="23" t="s">
        <v>60</v>
      </c>
      <c r="B322" s="156"/>
      <c r="C322" s="156">
        <f>RES_hhdet_in_fec!C$8</f>
        <v>0</v>
      </c>
      <c r="D322" s="156">
        <f>RES_hhdet_in_fec!D$8</f>
        <v>0</v>
      </c>
      <c r="E322" s="156">
        <f>RES_hhdet_in_fec!E$8</f>
        <v>0</v>
      </c>
      <c r="F322" s="156">
        <f>RES_hhdet_in_fec!F$8</f>
        <v>2.9612720491155996E-3</v>
      </c>
      <c r="G322" s="156">
        <f>RES_hhdet_in_fec!G$8</f>
        <v>0</v>
      </c>
      <c r="H322" s="156">
        <f>RES_hhdet_in_fec!H$8</f>
        <v>1.2762034890426114E-3</v>
      </c>
      <c r="I322" s="156">
        <f>RES_hhdet_in_fec!I$8</f>
        <v>8.202776760727734E-4</v>
      </c>
      <c r="J322" s="156">
        <f>RES_hhdet_in_fec!J$8</f>
        <v>4.4741168815328183E-3</v>
      </c>
      <c r="K322" s="156">
        <f>RES_hhdet_in_fec!K$8</f>
        <v>0</v>
      </c>
      <c r="L322" s="156">
        <f>RES_hhdet_in_fec!L$8</f>
        <v>2.2703487314709317E-3</v>
      </c>
      <c r="M322" s="156">
        <f>RES_hhdet_in_fec!M$8</f>
        <v>0</v>
      </c>
      <c r="N322" s="156">
        <f>RES_hhdet_in_fec!N$8</f>
        <v>9.9402046141316806E-4</v>
      </c>
      <c r="O322" s="156">
        <f>RES_hhdet_in_fec!O$8</f>
        <v>0</v>
      </c>
      <c r="P322" s="156">
        <f>RES_hhdet_in_fec!P$8</f>
        <v>1.1193117642383618E-4</v>
      </c>
      <c r="Q322" s="156">
        <f>RES_hhdet_in_fec!Q$8</f>
        <v>1.1506144109100223E-3</v>
      </c>
    </row>
    <row r="323" spans="1:17" ht="12" customHeight="1" x14ac:dyDescent="0.25">
      <c r="A323" s="158" t="s">
        <v>63</v>
      </c>
      <c r="B323" s="157"/>
      <c r="C323" s="157">
        <f>SUM(C324:C326,C329:C330)</f>
        <v>0</v>
      </c>
      <c r="D323" s="157">
        <f t="shared" ref="D323:Q323" si="77">SUM(D324:D326,D329:D330)</f>
        <v>0</v>
      </c>
      <c r="E323" s="157">
        <f t="shared" si="77"/>
        <v>0</v>
      </c>
      <c r="F323" s="157">
        <f t="shared" si="77"/>
        <v>0.91073477819106063</v>
      </c>
      <c r="G323" s="157">
        <f t="shared" si="77"/>
        <v>0</v>
      </c>
      <c r="H323" s="157">
        <f t="shared" si="77"/>
        <v>0.34149364565529705</v>
      </c>
      <c r="I323" s="157">
        <f t="shared" si="77"/>
        <v>0.35736042057643291</v>
      </c>
      <c r="J323" s="157">
        <f t="shared" si="77"/>
        <v>0.38547037138527174</v>
      </c>
      <c r="K323" s="157">
        <f t="shared" si="77"/>
        <v>0</v>
      </c>
      <c r="L323" s="157">
        <f t="shared" si="77"/>
        <v>0.67102626341581562</v>
      </c>
      <c r="M323" s="157">
        <f t="shared" si="77"/>
        <v>0</v>
      </c>
      <c r="N323" s="157">
        <f t="shared" si="77"/>
        <v>0.17011258404146259</v>
      </c>
      <c r="O323" s="157">
        <f t="shared" si="77"/>
        <v>0</v>
      </c>
      <c r="P323" s="157">
        <f t="shared" si="77"/>
        <v>1.7076531828420959E-2</v>
      </c>
      <c r="Q323" s="157">
        <f t="shared" si="77"/>
        <v>4.5217254466457316E-2</v>
      </c>
    </row>
    <row r="324" spans="1:17" ht="12" customHeight="1" x14ac:dyDescent="0.25">
      <c r="A324" s="167" t="s">
        <v>171</v>
      </c>
      <c r="B324" s="132"/>
      <c r="C324" s="132">
        <f>RES_hhdet_in_fec!C$10</f>
        <v>0</v>
      </c>
      <c r="D324" s="132">
        <f>RES_hhdet_in_fec!D$10</f>
        <v>0</v>
      </c>
      <c r="E324" s="132">
        <f>RES_hhdet_in_fec!E$10</f>
        <v>0</v>
      </c>
      <c r="F324" s="132">
        <f>RES_hhdet_in_fec!F$10</f>
        <v>0.27317820574471319</v>
      </c>
      <c r="G324" s="132">
        <f>RES_hhdet_in_fec!G$10</f>
        <v>0</v>
      </c>
      <c r="H324" s="132">
        <f>RES_hhdet_in_fec!H$10</f>
        <v>0.15716305211184242</v>
      </c>
      <c r="I324" s="132">
        <f>RES_hhdet_in_fec!I$10</f>
        <v>4.9376795572307508E-2</v>
      </c>
      <c r="J324" s="132">
        <f>RES_hhdet_in_fec!J$10</f>
        <v>0.15963499653112134</v>
      </c>
      <c r="K324" s="132">
        <f>RES_hhdet_in_fec!K$10</f>
        <v>0</v>
      </c>
      <c r="L324" s="132">
        <f>RES_hhdet_in_fec!L$10</f>
        <v>0.15821113721660102</v>
      </c>
      <c r="M324" s="132">
        <f>RES_hhdet_in_fec!M$10</f>
        <v>0</v>
      </c>
      <c r="N324" s="132">
        <f>RES_hhdet_in_fec!N$10</f>
        <v>0.17011258404146259</v>
      </c>
      <c r="O324" s="132">
        <f>RES_hhdet_in_fec!O$10</f>
        <v>0</v>
      </c>
      <c r="P324" s="132">
        <f>RES_hhdet_in_fec!P$10</f>
        <v>1.7076531828420959E-2</v>
      </c>
      <c r="Q324" s="132">
        <f>RES_hhdet_in_fec!Q$10</f>
        <v>4.5217254466457316E-2</v>
      </c>
    </row>
    <row r="325" spans="1:17" ht="12" customHeight="1" x14ac:dyDescent="0.25">
      <c r="A325" s="167" t="s">
        <v>144</v>
      </c>
      <c r="B325" s="132"/>
      <c r="C325" s="132">
        <f>RES_hhdet_in_fec!C$11</f>
        <v>0</v>
      </c>
      <c r="D325" s="132">
        <f>RES_hhdet_in_fec!D$11</f>
        <v>0</v>
      </c>
      <c r="E325" s="132">
        <f>RES_hhdet_in_fec!E$11</f>
        <v>0</v>
      </c>
      <c r="F325" s="132">
        <f>RES_hhdet_in_fec!F$11</f>
        <v>0</v>
      </c>
      <c r="G325" s="132">
        <f>RES_hhdet_in_fec!G$11</f>
        <v>0</v>
      </c>
      <c r="H325" s="132">
        <f>RES_hhdet_in_fec!H$11</f>
        <v>0</v>
      </c>
      <c r="I325" s="132">
        <f>RES_hhdet_in_fec!I$11</f>
        <v>0</v>
      </c>
      <c r="J325" s="132">
        <f>RES_hhdet_in_fec!J$11</f>
        <v>0</v>
      </c>
      <c r="K325" s="132">
        <f>RES_hhdet_in_fec!K$11</f>
        <v>0</v>
      </c>
      <c r="L325" s="132">
        <f>RES_hhdet_in_fec!L$11</f>
        <v>0</v>
      </c>
      <c r="M325" s="132">
        <f>RES_hhdet_in_fec!M$11</f>
        <v>0</v>
      </c>
      <c r="N325" s="132">
        <f>RES_hhdet_in_fec!N$11</f>
        <v>0</v>
      </c>
      <c r="O325" s="132">
        <f>RES_hhdet_in_fec!O$11</f>
        <v>0</v>
      </c>
      <c r="P325" s="132">
        <f>RES_hhdet_in_fec!P$11</f>
        <v>0</v>
      </c>
      <c r="Q325" s="132">
        <f>RES_hhdet_in_fec!Q$11</f>
        <v>0</v>
      </c>
    </row>
    <row r="326" spans="1:17" ht="12" customHeight="1" x14ac:dyDescent="0.25">
      <c r="A326" s="167" t="s">
        <v>143</v>
      </c>
      <c r="B326" s="132"/>
      <c r="C326" s="132">
        <f>SUM(C327:C328)</f>
        <v>0</v>
      </c>
      <c r="D326" s="132">
        <f t="shared" ref="D326:Q326" si="78">SUM(D327:D328)</f>
        <v>0</v>
      </c>
      <c r="E326" s="132">
        <f t="shared" si="78"/>
        <v>0</v>
      </c>
      <c r="F326" s="132">
        <f t="shared" si="78"/>
        <v>0</v>
      </c>
      <c r="G326" s="132">
        <f t="shared" si="78"/>
        <v>0</v>
      </c>
      <c r="H326" s="132">
        <f t="shared" si="78"/>
        <v>0</v>
      </c>
      <c r="I326" s="132">
        <f t="shared" si="78"/>
        <v>0</v>
      </c>
      <c r="J326" s="132">
        <f t="shared" si="78"/>
        <v>0</v>
      </c>
      <c r="K326" s="132">
        <f t="shared" si="78"/>
        <v>0</v>
      </c>
      <c r="L326" s="132">
        <f t="shared" si="78"/>
        <v>0</v>
      </c>
      <c r="M326" s="132">
        <f t="shared" si="78"/>
        <v>0</v>
      </c>
      <c r="N326" s="132">
        <f t="shared" si="78"/>
        <v>0</v>
      </c>
      <c r="O326" s="132">
        <f t="shared" si="78"/>
        <v>0</v>
      </c>
      <c r="P326" s="132">
        <f t="shared" si="78"/>
        <v>0</v>
      </c>
      <c r="Q326" s="132">
        <f t="shared" si="78"/>
        <v>0</v>
      </c>
    </row>
    <row r="327" spans="1:17" ht="12" customHeight="1" x14ac:dyDescent="0.25">
      <c r="A327" s="166" t="s">
        <v>57</v>
      </c>
      <c r="B327" s="165"/>
      <c r="C327" s="165">
        <f>RES_hhdet_in_fec!C$13</f>
        <v>0</v>
      </c>
      <c r="D327" s="165">
        <f>RES_hhdet_in_fec!D$13</f>
        <v>0</v>
      </c>
      <c r="E327" s="165">
        <f>RES_hhdet_in_fec!E$13</f>
        <v>0</v>
      </c>
      <c r="F327" s="165">
        <f>RES_hhdet_in_fec!F$13</f>
        <v>0</v>
      </c>
      <c r="G327" s="165">
        <f>RES_hhdet_in_fec!G$13</f>
        <v>0</v>
      </c>
      <c r="H327" s="165">
        <f>RES_hhdet_in_fec!H$13</f>
        <v>0</v>
      </c>
      <c r="I327" s="165">
        <f>RES_hhdet_in_fec!I$13</f>
        <v>0</v>
      </c>
      <c r="J327" s="165">
        <f>RES_hhdet_in_fec!J$13</f>
        <v>0</v>
      </c>
      <c r="K327" s="165">
        <f>RES_hhdet_in_fec!K$13</f>
        <v>0</v>
      </c>
      <c r="L327" s="165">
        <f>RES_hhdet_in_fec!L$13</f>
        <v>0</v>
      </c>
      <c r="M327" s="165">
        <f>RES_hhdet_in_fec!M$13</f>
        <v>0</v>
      </c>
      <c r="N327" s="165">
        <f>RES_hhdet_in_fec!N$13</f>
        <v>0</v>
      </c>
      <c r="O327" s="165">
        <f>RES_hhdet_in_fec!O$13</f>
        <v>0</v>
      </c>
      <c r="P327" s="165">
        <f>RES_hhdet_in_fec!P$13</f>
        <v>0</v>
      </c>
      <c r="Q327" s="165">
        <f>RES_hhdet_in_fec!Q$13</f>
        <v>0</v>
      </c>
    </row>
    <row r="328" spans="1:17" ht="12" customHeight="1" x14ac:dyDescent="0.25">
      <c r="A328" s="147" t="s">
        <v>59</v>
      </c>
      <c r="B328" s="164"/>
      <c r="C328" s="164">
        <f>RES_hhdet_in_fec!C$14</f>
        <v>0</v>
      </c>
      <c r="D328" s="164">
        <f>RES_hhdet_in_fec!D$14</f>
        <v>0</v>
      </c>
      <c r="E328" s="164">
        <f>RES_hhdet_in_fec!E$14</f>
        <v>0</v>
      </c>
      <c r="F328" s="164">
        <f>RES_hhdet_in_fec!F$14</f>
        <v>0</v>
      </c>
      <c r="G328" s="164">
        <f>RES_hhdet_in_fec!G$14</f>
        <v>0</v>
      </c>
      <c r="H328" s="164">
        <f>RES_hhdet_in_fec!H$14</f>
        <v>0</v>
      </c>
      <c r="I328" s="164">
        <f>RES_hhdet_in_fec!I$14</f>
        <v>0</v>
      </c>
      <c r="J328" s="164">
        <f>RES_hhdet_in_fec!J$14</f>
        <v>0</v>
      </c>
      <c r="K328" s="164">
        <f>RES_hhdet_in_fec!K$14</f>
        <v>0</v>
      </c>
      <c r="L328" s="164">
        <f>RES_hhdet_in_fec!L$14</f>
        <v>0</v>
      </c>
      <c r="M328" s="164">
        <f>RES_hhdet_in_fec!M$14</f>
        <v>0</v>
      </c>
      <c r="N328" s="164">
        <f>RES_hhdet_in_fec!N$14</f>
        <v>0</v>
      </c>
      <c r="O328" s="164">
        <f>RES_hhdet_in_fec!O$14</f>
        <v>0</v>
      </c>
      <c r="P328" s="164">
        <f>RES_hhdet_in_fec!P$14</f>
        <v>0</v>
      </c>
      <c r="Q328" s="164">
        <f>RES_hhdet_in_fec!Q$14</f>
        <v>0</v>
      </c>
    </row>
    <row r="329" spans="1:17" ht="12" customHeight="1" x14ac:dyDescent="0.25">
      <c r="A329" s="163" t="s">
        <v>142</v>
      </c>
      <c r="B329" s="162"/>
      <c r="C329" s="162">
        <f>RES_hhdet_in_fec!C$15</f>
        <v>0</v>
      </c>
      <c r="D329" s="162">
        <f>RES_hhdet_in_fec!D$15</f>
        <v>0</v>
      </c>
      <c r="E329" s="162">
        <f>RES_hhdet_in_fec!E$15</f>
        <v>0</v>
      </c>
      <c r="F329" s="162">
        <f>RES_hhdet_in_fec!F$15</f>
        <v>0.38225735505781694</v>
      </c>
      <c r="G329" s="162">
        <f>RES_hhdet_in_fec!G$15</f>
        <v>0</v>
      </c>
      <c r="H329" s="162">
        <f>RES_hhdet_in_fec!H$15</f>
        <v>7.1131938938832684E-2</v>
      </c>
      <c r="I329" s="162">
        <f>RES_hhdet_in_fec!I$15</f>
        <v>0.18263592058138259</v>
      </c>
      <c r="J329" s="162">
        <f>RES_hhdet_in_fec!J$15</f>
        <v>0.13300383726231951</v>
      </c>
      <c r="K329" s="162">
        <f>RES_hhdet_in_fec!K$15</f>
        <v>0</v>
      </c>
      <c r="L329" s="162">
        <f>RES_hhdet_in_fec!L$15</f>
        <v>7.6608164354747349E-2</v>
      </c>
      <c r="M329" s="162">
        <f>RES_hhdet_in_fec!M$15</f>
        <v>0</v>
      </c>
      <c r="N329" s="162">
        <f>RES_hhdet_in_fec!N$15</f>
        <v>0</v>
      </c>
      <c r="O329" s="162">
        <f>RES_hhdet_in_fec!O$15</f>
        <v>0</v>
      </c>
      <c r="P329" s="162">
        <f>RES_hhdet_in_fec!P$15</f>
        <v>0</v>
      </c>
      <c r="Q329" s="162">
        <f>RES_hhdet_in_fec!Q$15</f>
        <v>0</v>
      </c>
    </row>
    <row r="330" spans="1:17" ht="12" customHeight="1" x14ac:dyDescent="0.25">
      <c r="A330" s="161" t="s">
        <v>141</v>
      </c>
      <c r="B330" s="160"/>
      <c r="C330" s="160">
        <f>SUM(C331:C332)</f>
        <v>0</v>
      </c>
      <c r="D330" s="160">
        <f t="shared" ref="D330:Q330" si="79">SUM(D331:D332)</f>
        <v>0</v>
      </c>
      <c r="E330" s="160">
        <f t="shared" si="79"/>
        <v>0</v>
      </c>
      <c r="F330" s="160">
        <f t="shared" si="79"/>
        <v>0.25529921738853045</v>
      </c>
      <c r="G330" s="160">
        <f t="shared" si="79"/>
        <v>0</v>
      </c>
      <c r="H330" s="160">
        <f t="shared" si="79"/>
        <v>0.11319865460462195</v>
      </c>
      <c r="I330" s="160">
        <f t="shared" si="79"/>
        <v>0.12534770442274279</v>
      </c>
      <c r="J330" s="160">
        <f t="shared" si="79"/>
        <v>9.2831537591830882E-2</v>
      </c>
      <c r="K330" s="160">
        <f t="shared" si="79"/>
        <v>0</v>
      </c>
      <c r="L330" s="160">
        <f t="shared" si="79"/>
        <v>0.43620696184446722</v>
      </c>
      <c r="M330" s="160">
        <f t="shared" si="79"/>
        <v>0</v>
      </c>
      <c r="N330" s="160">
        <f t="shared" si="79"/>
        <v>0</v>
      </c>
      <c r="O330" s="160">
        <f t="shared" si="79"/>
        <v>0</v>
      </c>
      <c r="P330" s="160">
        <f t="shared" si="79"/>
        <v>0</v>
      </c>
      <c r="Q330" s="160">
        <f t="shared" si="79"/>
        <v>0</v>
      </c>
    </row>
    <row r="331" spans="1:17" ht="12" customHeight="1" x14ac:dyDescent="0.25">
      <c r="A331" s="148" t="s">
        <v>60</v>
      </c>
      <c r="B331" s="156"/>
      <c r="C331" s="156">
        <f>RES_hhdet_in_fec!C$17</f>
        <v>0</v>
      </c>
      <c r="D331" s="156">
        <f>RES_hhdet_in_fec!D$17</f>
        <v>0</v>
      </c>
      <c r="E331" s="156">
        <f>RES_hhdet_in_fec!E$17</f>
        <v>0</v>
      </c>
      <c r="F331" s="156">
        <f>RES_hhdet_in_fec!F$17</f>
        <v>0.18719582290911885</v>
      </c>
      <c r="G331" s="156">
        <f>RES_hhdet_in_fec!G$17</f>
        <v>0</v>
      </c>
      <c r="H331" s="156">
        <f>RES_hhdet_in_fec!H$17</f>
        <v>8.2575489108183631E-2</v>
      </c>
      <c r="I331" s="156">
        <f>RES_hhdet_in_fec!I$17</f>
        <v>9.3317920060757995E-2</v>
      </c>
      <c r="J331" s="156">
        <f>RES_hhdet_in_fec!J$17</f>
        <v>6.7951345765486587E-2</v>
      </c>
      <c r="K331" s="156">
        <f>RES_hhdet_in_fec!K$17</f>
        <v>0</v>
      </c>
      <c r="L331" s="156">
        <f>RES_hhdet_in_fec!L$17</f>
        <v>0.31697429460829724</v>
      </c>
      <c r="M331" s="156">
        <f>RES_hhdet_in_fec!M$17</f>
        <v>0</v>
      </c>
      <c r="N331" s="156">
        <f>RES_hhdet_in_fec!N$17</f>
        <v>0</v>
      </c>
      <c r="O331" s="156">
        <f>RES_hhdet_in_fec!O$17</f>
        <v>0</v>
      </c>
      <c r="P331" s="156">
        <f>RES_hhdet_in_fec!P$17</f>
        <v>0</v>
      </c>
      <c r="Q331" s="156">
        <f>RES_hhdet_in_fec!Q$17</f>
        <v>0</v>
      </c>
    </row>
    <row r="332" spans="1:17" ht="12" customHeight="1" x14ac:dyDescent="0.25">
      <c r="A332" s="148" t="s">
        <v>59</v>
      </c>
      <c r="B332" s="156"/>
      <c r="C332" s="156">
        <f>RES_hhdet_in_fec!C$18</f>
        <v>0</v>
      </c>
      <c r="D332" s="156">
        <f>RES_hhdet_in_fec!D$18</f>
        <v>0</v>
      </c>
      <c r="E332" s="156">
        <f>RES_hhdet_in_fec!E$18</f>
        <v>0</v>
      </c>
      <c r="F332" s="156">
        <f>RES_hhdet_in_fec!F$18</f>
        <v>6.8103394479411605E-2</v>
      </c>
      <c r="G332" s="156">
        <f>RES_hhdet_in_fec!G$18</f>
        <v>0</v>
      </c>
      <c r="H332" s="156">
        <f>RES_hhdet_in_fec!H$18</f>
        <v>3.0623165496438315E-2</v>
      </c>
      <c r="I332" s="156">
        <f>RES_hhdet_in_fec!I$18</f>
        <v>3.2029784361984802E-2</v>
      </c>
      <c r="J332" s="156">
        <f>RES_hhdet_in_fec!J$18</f>
        <v>2.4880191826344301E-2</v>
      </c>
      <c r="K332" s="156">
        <f>RES_hhdet_in_fec!K$18</f>
        <v>0</v>
      </c>
      <c r="L332" s="156">
        <f>RES_hhdet_in_fec!L$18</f>
        <v>0.11923266723616999</v>
      </c>
      <c r="M332" s="156">
        <f>RES_hhdet_in_fec!M$18</f>
        <v>0</v>
      </c>
      <c r="N332" s="156">
        <f>RES_hhdet_in_fec!N$18</f>
        <v>0</v>
      </c>
      <c r="O332" s="156">
        <f>RES_hhdet_in_fec!O$18</f>
        <v>0</v>
      </c>
      <c r="P332" s="156">
        <f>RES_hhdet_in_fec!P$18</f>
        <v>0</v>
      </c>
      <c r="Q332" s="156">
        <f>RES_hhdet_in_fec!Q$18</f>
        <v>0</v>
      </c>
    </row>
    <row r="333" spans="1:17" ht="12" customHeight="1" x14ac:dyDescent="0.25">
      <c r="A333" s="158" t="s">
        <v>62</v>
      </c>
      <c r="B333" s="157"/>
      <c r="C333" s="157">
        <f>SUM(C334:C336)</f>
        <v>0</v>
      </c>
      <c r="D333" s="157">
        <f t="shared" ref="D333:Q333" si="80">SUM(D334:D336)</f>
        <v>0</v>
      </c>
      <c r="E333" s="157">
        <f t="shared" si="80"/>
        <v>0</v>
      </c>
      <c r="F333" s="157">
        <f t="shared" si="80"/>
        <v>0.33868845002256848</v>
      </c>
      <c r="G333" s="157">
        <f t="shared" si="80"/>
        <v>0</v>
      </c>
      <c r="H333" s="157">
        <f t="shared" si="80"/>
        <v>0.13936056997912885</v>
      </c>
      <c r="I333" s="157">
        <f t="shared" si="80"/>
        <v>0.12367456873592442</v>
      </c>
      <c r="J333" s="157">
        <f t="shared" si="80"/>
        <v>0.13888002054971513</v>
      </c>
      <c r="K333" s="157">
        <f t="shared" si="80"/>
        <v>0</v>
      </c>
      <c r="L333" s="157">
        <f t="shared" si="80"/>
        <v>0.21592366287050085</v>
      </c>
      <c r="M333" s="157">
        <f t="shared" si="80"/>
        <v>0</v>
      </c>
      <c r="N333" s="157">
        <f t="shared" si="80"/>
        <v>4.2342807216914941E-2</v>
      </c>
      <c r="O333" s="157">
        <f t="shared" si="80"/>
        <v>0</v>
      </c>
      <c r="P333" s="157">
        <f t="shared" si="80"/>
        <v>6.3580419574275158E-3</v>
      </c>
      <c r="Q333" s="157">
        <f t="shared" si="80"/>
        <v>1.1278866413250684E-2</v>
      </c>
    </row>
    <row r="334" spans="1:17" ht="12" customHeight="1" x14ac:dyDescent="0.25">
      <c r="A334" s="23" t="s">
        <v>58</v>
      </c>
      <c r="B334" s="156"/>
      <c r="C334" s="156">
        <f>RES_hhdet_in_fec!C$20</f>
        <v>0</v>
      </c>
      <c r="D334" s="156">
        <f>RES_hhdet_in_fec!D$20</f>
        <v>0</v>
      </c>
      <c r="E334" s="156">
        <f>RES_hhdet_in_fec!E$20</f>
        <v>0</v>
      </c>
      <c r="F334" s="156">
        <f>RES_hhdet_in_fec!F$20</f>
        <v>8.3953309583715038E-2</v>
      </c>
      <c r="G334" s="156">
        <f>RES_hhdet_in_fec!G$20</f>
        <v>0</v>
      </c>
      <c r="H334" s="156">
        <f>RES_hhdet_in_fec!H$20</f>
        <v>5.861372491795213E-2</v>
      </c>
      <c r="I334" s="156">
        <f>RES_hhdet_in_fec!I$20</f>
        <v>2.6485198898662726E-2</v>
      </c>
      <c r="J334" s="156">
        <f>RES_hhdet_in_fec!J$20</f>
        <v>5.4246440680710994E-2</v>
      </c>
      <c r="K334" s="156">
        <f>RES_hhdet_in_fec!K$20</f>
        <v>0</v>
      </c>
      <c r="L334" s="156">
        <f>RES_hhdet_in_fec!L$20</f>
        <v>0</v>
      </c>
      <c r="M334" s="156">
        <f>RES_hhdet_in_fec!M$20</f>
        <v>0</v>
      </c>
      <c r="N334" s="156">
        <f>RES_hhdet_in_fec!N$20</f>
        <v>0</v>
      </c>
      <c r="O334" s="156">
        <f>RES_hhdet_in_fec!O$20</f>
        <v>0</v>
      </c>
      <c r="P334" s="156">
        <f>RES_hhdet_in_fec!P$20</f>
        <v>0</v>
      </c>
      <c r="Q334" s="156">
        <f>RES_hhdet_in_fec!Q$20</f>
        <v>0</v>
      </c>
    </row>
    <row r="335" spans="1:17" ht="12" customHeight="1" x14ac:dyDescent="0.25">
      <c r="A335" s="23" t="s">
        <v>57</v>
      </c>
      <c r="B335" s="156"/>
      <c r="C335" s="156">
        <f>RES_hhdet_in_fec!C$21</f>
        <v>0</v>
      </c>
      <c r="D335" s="156">
        <f>RES_hhdet_in_fec!D$21</f>
        <v>0</v>
      </c>
      <c r="E335" s="156">
        <f>RES_hhdet_in_fec!E$21</f>
        <v>0</v>
      </c>
      <c r="F335" s="156">
        <f>RES_hhdet_in_fec!F$21</f>
        <v>3.1680512595823801E-2</v>
      </c>
      <c r="G335" s="156">
        <f>RES_hhdet_in_fec!G$21</f>
        <v>0</v>
      </c>
      <c r="H335" s="156">
        <f>RES_hhdet_in_fec!H$21</f>
        <v>2.338524233992826E-2</v>
      </c>
      <c r="I335" s="156">
        <f>RES_hhdet_in_fec!I$21</f>
        <v>0</v>
      </c>
      <c r="J335" s="156">
        <f>RES_hhdet_in_fec!J$21</f>
        <v>0</v>
      </c>
      <c r="K335" s="156">
        <f>RES_hhdet_in_fec!K$21</f>
        <v>0</v>
      </c>
      <c r="L335" s="156">
        <f>RES_hhdet_in_fec!L$21</f>
        <v>0</v>
      </c>
      <c r="M335" s="156">
        <f>RES_hhdet_in_fec!M$21</f>
        <v>0</v>
      </c>
      <c r="N335" s="156">
        <f>RES_hhdet_in_fec!N$21</f>
        <v>0</v>
      </c>
      <c r="O335" s="156">
        <f>RES_hhdet_in_fec!O$21</f>
        <v>0</v>
      </c>
      <c r="P335" s="156">
        <f>RES_hhdet_in_fec!P$21</f>
        <v>6.3580419574275158E-3</v>
      </c>
      <c r="Q335" s="156">
        <f>RES_hhdet_in_fec!Q$21</f>
        <v>0</v>
      </c>
    </row>
    <row r="336" spans="1:17" ht="12" customHeight="1" x14ac:dyDescent="0.25">
      <c r="A336" s="29" t="s">
        <v>140</v>
      </c>
      <c r="B336" s="57"/>
      <c r="C336" s="57">
        <f>RES_hhdet_in_fec!C$22</f>
        <v>0</v>
      </c>
      <c r="D336" s="57">
        <f>RES_hhdet_in_fec!D$22</f>
        <v>0</v>
      </c>
      <c r="E336" s="57">
        <f>RES_hhdet_in_fec!E$22</f>
        <v>0</v>
      </c>
      <c r="F336" s="57">
        <f>RES_hhdet_in_fec!F$22</f>
        <v>0.22305462784302962</v>
      </c>
      <c r="G336" s="57">
        <f>RES_hhdet_in_fec!G$22</f>
        <v>0</v>
      </c>
      <c r="H336" s="57">
        <f>RES_hhdet_in_fec!H$22</f>
        <v>5.7361602721248468E-2</v>
      </c>
      <c r="I336" s="57">
        <f>RES_hhdet_in_fec!I$22</f>
        <v>9.7189369837261688E-2</v>
      </c>
      <c r="J336" s="57">
        <f>RES_hhdet_in_fec!J$22</f>
        <v>8.4633579869004133E-2</v>
      </c>
      <c r="K336" s="57">
        <f>RES_hhdet_in_fec!K$22</f>
        <v>0</v>
      </c>
      <c r="L336" s="57">
        <f>RES_hhdet_in_fec!L$22</f>
        <v>0.21592366287050085</v>
      </c>
      <c r="M336" s="57">
        <f>RES_hhdet_in_fec!M$22</f>
        <v>0</v>
      </c>
      <c r="N336" s="57">
        <f>RES_hhdet_in_fec!N$22</f>
        <v>4.2342807216914941E-2</v>
      </c>
      <c r="O336" s="57">
        <f>RES_hhdet_in_fec!O$22</f>
        <v>0</v>
      </c>
      <c r="P336" s="57">
        <f>RES_hhdet_in_fec!P$22</f>
        <v>0</v>
      </c>
      <c r="Q336" s="57">
        <f>RES_hhdet_in_fec!Q$22</f>
        <v>1.1278866413250684E-2</v>
      </c>
    </row>
    <row r="338" spans="1:17" ht="12" customHeight="1" x14ac:dyDescent="0.25">
      <c r="A338" s="152" t="s">
        <v>192</v>
      </c>
      <c r="B338" s="168"/>
      <c r="C338" s="168">
        <f>SUM(C339,C342,C344,C354)</f>
        <v>0</v>
      </c>
      <c r="D338" s="168">
        <f t="shared" ref="D338:Q338" si="81">SUM(D339,D342,D344,D354)</f>
        <v>0</v>
      </c>
      <c r="E338" s="168">
        <f t="shared" si="81"/>
        <v>0</v>
      </c>
      <c r="F338" s="168">
        <f t="shared" si="81"/>
        <v>4.4433997161604548</v>
      </c>
      <c r="G338" s="168">
        <f t="shared" si="81"/>
        <v>0</v>
      </c>
      <c r="H338" s="168">
        <f t="shared" si="81"/>
        <v>1.4842130950895214</v>
      </c>
      <c r="I338" s="168">
        <f t="shared" si="81"/>
        <v>1.4956776844309894</v>
      </c>
      <c r="J338" s="168">
        <f t="shared" si="81"/>
        <v>1.674548967640642</v>
      </c>
      <c r="K338" s="168">
        <f t="shared" si="81"/>
        <v>0</v>
      </c>
      <c r="L338" s="168">
        <f t="shared" si="81"/>
        <v>3.6078788517193372</v>
      </c>
      <c r="M338" s="168">
        <f t="shared" si="81"/>
        <v>0</v>
      </c>
      <c r="N338" s="168">
        <f t="shared" si="81"/>
        <v>0.62989112044407924</v>
      </c>
      <c r="O338" s="168">
        <f t="shared" si="81"/>
        <v>0</v>
      </c>
      <c r="P338" s="168">
        <f t="shared" si="81"/>
        <v>5.8903720050458186E-2</v>
      </c>
      <c r="Q338" s="168">
        <f t="shared" si="81"/>
        <v>0.17207325849323407</v>
      </c>
    </row>
    <row r="339" spans="1:17" ht="12" customHeight="1" x14ac:dyDescent="0.25">
      <c r="A339" s="158" t="s">
        <v>65</v>
      </c>
      <c r="B339" s="157"/>
      <c r="C339" s="157">
        <f>SUM(C340:C341)</f>
        <v>0</v>
      </c>
      <c r="D339" s="157">
        <f t="shared" ref="D339:Q339" si="82">SUM(D340:D341)</f>
        <v>0</v>
      </c>
      <c r="E339" s="157">
        <f t="shared" si="82"/>
        <v>0</v>
      </c>
      <c r="F339" s="157">
        <f t="shared" si="82"/>
        <v>3.5794591468413706</v>
      </c>
      <c r="G339" s="157">
        <f t="shared" si="82"/>
        <v>0</v>
      </c>
      <c r="H339" s="157">
        <f t="shared" si="82"/>
        <v>1.1756694664179519</v>
      </c>
      <c r="I339" s="157">
        <f t="shared" si="82"/>
        <v>1.1347303097227446</v>
      </c>
      <c r="J339" s="157">
        <f t="shared" si="82"/>
        <v>1.3099906022348959</v>
      </c>
      <c r="K339" s="157">
        <f t="shared" si="82"/>
        <v>0</v>
      </c>
      <c r="L339" s="157">
        <f t="shared" si="82"/>
        <v>2.911592617371729</v>
      </c>
      <c r="M339" s="157">
        <f t="shared" si="82"/>
        <v>0</v>
      </c>
      <c r="N339" s="157">
        <f t="shared" si="82"/>
        <v>0.50448539712288032</v>
      </c>
      <c r="O339" s="157">
        <f t="shared" si="82"/>
        <v>0</v>
      </c>
      <c r="P339" s="157">
        <f t="shared" si="82"/>
        <v>4.6719981770531549E-2</v>
      </c>
      <c r="Q339" s="157">
        <f t="shared" si="82"/>
        <v>0.13476063485463119</v>
      </c>
    </row>
    <row r="340" spans="1:17" ht="12" customHeight="1" x14ac:dyDescent="0.25">
      <c r="A340" s="23" t="s">
        <v>58</v>
      </c>
      <c r="B340" s="156"/>
      <c r="C340" s="156">
        <f>RES_hhdet_in_tes!C$5</f>
        <v>0</v>
      </c>
      <c r="D340" s="156">
        <f>RES_hhdet_in_tes!D$5</f>
        <v>0</v>
      </c>
      <c r="E340" s="156">
        <f>RES_hhdet_in_tes!E$5</f>
        <v>0</v>
      </c>
      <c r="F340" s="156">
        <f>RES_hhdet_in_tes!F$5</f>
        <v>3.5455448570398342</v>
      </c>
      <c r="G340" s="156">
        <f>RES_hhdet_in_tes!G$5</f>
        <v>0</v>
      </c>
      <c r="H340" s="156">
        <f>RES_hhdet_in_tes!H$5</f>
        <v>1.1670680082018452</v>
      </c>
      <c r="I340" s="156">
        <f>RES_hhdet_in_tes!I$5</f>
        <v>1.1190620224063828</v>
      </c>
      <c r="J340" s="156">
        <f>RES_hhdet_in_tes!J$5</f>
        <v>1.2975540586123551</v>
      </c>
      <c r="K340" s="156">
        <f>RES_hhdet_in_tes!K$5</f>
        <v>0</v>
      </c>
      <c r="L340" s="156">
        <f>RES_hhdet_in_tes!L$5</f>
        <v>2.883837897665503</v>
      </c>
      <c r="M340" s="156">
        <f>RES_hhdet_in_tes!M$5</f>
        <v>0</v>
      </c>
      <c r="N340" s="156">
        <f>RES_hhdet_in_tes!N$5</f>
        <v>0.49829659500980128</v>
      </c>
      <c r="O340" s="156">
        <f>RES_hhdet_in_tes!O$5</f>
        <v>0</v>
      </c>
      <c r="P340" s="156">
        <f>RES_hhdet_in_tes!P$5</f>
        <v>4.5983307259460426E-2</v>
      </c>
      <c r="Q340" s="156">
        <f>RES_hhdet_in_tes!Q$5</f>
        <v>0.13325395531808049</v>
      </c>
    </row>
    <row r="341" spans="1:17" ht="12" customHeight="1" x14ac:dyDescent="0.25">
      <c r="A341" s="23" t="s">
        <v>60</v>
      </c>
      <c r="B341" s="156"/>
      <c r="C341" s="156">
        <f>RES_hhdet_in_tes!C$6</f>
        <v>0</v>
      </c>
      <c r="D341" s="156">
        <f>RES_hhdet_in_tes!D$6</f>
        <v>0</v>
      </c>
      <c r="E341" s="156">
        <f>RES_hhdet_in_tes!E$6</f>
        <v>0</v>
      </c>
      <c r="F341" s="156">
        <f>RES_hhdet_in_tes!F$6</f>
        <v>3.3914289801536261E-2</v>
      </c>
      <c r="G341" s="156">
        <f>RES_hhdet_in_tes!G$6</f>
        <v>0</v>
      </c>
      <c r="H341" s="156">
        <f>RES_hhdet_in_tes!H$6</f>
        <v>8.6014582161067429E-3</v>
      </c>
      <c r="I341" s="156">
        <f>RES_hhdet_in_tes!I$6</f>
        <v>1.5668287316361825E-2</v>
      </c>
      <c r="J341" s="156">
        <f>RES_hhdet_in_tes!J$6</f>
        <v>1.2436543622540768E-2</v>
      </c>
      <c r="K341" s="156">
        <f>RES_hhdet_in_tes!K$6</f>
        <v>0</v>
      </c>
      <c r="L341" s="156">
        <f>RES_hhdet_in_tes!L$6</f>
        <v>2.7754719706225991E-2</v>
      </c>
      <c r="M341" s="156">
        <f>RES_hhdet_in_tes!M$6</f>
        <v>0</v>
      </c>
      <c r="N341" s="156">
        <f>RES_hhdet_in_tes!N$6</f>
        <v>6.1888021130789951E-3</v>
      </c>
      <c r="O341" s="156">
        <f>RES_hhdet_in_tes!O$6</f>
        <v>0</v>
      </c>
      <c r="P341" s="156">
        <f>RES_hhdet_in_tes!P$6</f>
        <v>7.3667451107112508E-4</v>
      </c>
      <c r="Q341" s="156">
        <f>RES_hhdet_in_tes!Q$6</f>
        <v>1.5066795365507061E-3</v>
      </c>
    </row>
    <row r="342" spans="1:17" ht="12" customHeight="1" x14ac:dyDescent="0.25">
      <c r="A342" s="158" t="s">
        <v>112</v>
      </c>
      <c r="B342" s="157"/>
      <c r="C342" s="157">
        <f>C343</f>
        <v>0</v>
      </c>
      <c r="D342" s="157">
        <f t="shared" ref="D342:Q342" si="83">D343</f>
        <v>0</v>
      </c>
      <c r="E342" s="157">
        <f t="shared" si="83"/>
        <v>0</v>
      </c>
      <c r="F342" s="157">
        <f t="shared" si="83"/>
        <v>6.2944851338848978E-3</v>
      </c>
      <c r="G342" s="157">
        <f t="shared" si="83"/>
        <v>0</v>
      </c>
      <c r="H342" s="157">
        <f t="shared" si="83"/>
        <v>2.8950924830850283E-3</v>
      </c>
      <c r="I342" s="157">
        <f t="shared" si="83"/>
        <v>1.8493995677705966E-3</v>
      </c>
      <c r="J342" s="157">
        <f t="shared" si="83"/>
        <v>1.1398446201462948E-2</v>
      </c>
      <c r="K342" s="157">
        <f t="shared" si="83"/>
        <v>0</v>
      </c>
      <c r="L342" s="157">
        <f t="shared" si="83"/>
        <v>7.5664473951618507E-3</v>
      </c>
      <c r="M342" s="157">
        <f t="shared" si="83"/>
        <v>0</v>
      </c>
      <c r="N342" s="157">
        <f t="shared" si="83"/>
        <v>3.6360741742065025E-3</v>
      </c>
      <c r="O342" s="157">
        <f t="shared" si="83"/>
        <v>0</v>
      </c>
      <c r="P342" s="157">
        <f t="shared" si="83"/>
        <v>4.2451776226455287E-4</v>
      </c>
      <c r="Q342" s="157">
        <f t="shared" si="83"/>
        <v>4.4915121379353815E-3</v>
      </c>
    </row>
    <row r="343" spans="1:17" ht="12" customHeight="1" x14ac:dyDescent="0.25">
      <c r="A343" s="23" t="s">
        <v>60</v>
      </c>
      <c r="B343" s="156"/>
      <c r="C343" s="156">
        <f>RES_hhdet_in_tes!C$8</f>
        <v>0</v>
      </c>
      <c r="D343" s="156">
        <f>RES_hhdet_in_tes!D$8</f>
        <v>0</v>
      </c>
      <c r="E343" s="156">
        <f>RES_hhdet_in_tes!E$8</f>
        <v>0</v>
      </c>
      <c r="F343" s="156">
        <f>RES_hhdet_in_tes!F$8</f>
        <v>6.2944851338848978E-3</v>
      </c>
      <c r="G343" s="156">
        <f>RES_hhdet_in_tes!G$8</f>
        <v>0</v>
      </c>
      <c r="H343" s="156">
        <f>RES_hhdet_in_tes!H$8</f>
        <v>2.8950924830850283E-3</v>
      </c>
      <c r="I343" s="156">
        <f>RES_hhdet_in_tes!I$8</f>
        <v>1.8493995677705966E-3</v>
      </c>
      <c r="J343" s="156">
        <f>RES_hhdet_in_tes!J$8</f>
        <v>1.1398446201462948E-2</v>
      </c>
      <c r="K343" s="156">
        <f>RES_hhdet_in_tes!K$8</f>
        <v>0</v>
      </c>
      <c r="L343" s="156">
        <f>RES_hhdet_in_tes!L$8</f>
        <v>7.5664473951618507E-3</v>
      </c>
      <c r="M343" s="156">
        <f>RES_hhdet_in_tes!M$8</f>
        <v>0</v>
      </c>
      <c r="N343" s="156">
        <f>RES_hhdet_in_tes!N$8</f>
        <v>3.6360741742065025E-3</v>
      </c>
      <c r="O343" s="156">
        <f>RES_hhdet_in_tes!O$8</f>
        <v>0</v>
      </c>
      <c r="P343" s="156">
        <f>RES_hhdet_in_tes!P$8</f>
        <v>4.2451776226455287E-4</v>
      </c>
      <c r="Q343" s="156">
        <f>RES_hhdet_in_tes!Q$8</f>
        <v>4.4915121379353815E-3</v>
      </c>
    </row>
    <row r="344" spans="1:17" ht="12" customHeight="1" x14ac:dyDescent="0.25">
      <c r="A344" s="158" t="s">
        <v>63</v>
      </c>
      <c r="B344" s="157"/>
      <c r="C344" s="157">
        <f>SUM(C345:C347,C350:C351)</f>
        <v>0</v>
      </c>
      <c r="D344" s="157">
        <f t="shared" ref="D344:Q344" si="84">SUM(D345:D347,D350:D351)</f>
        <v>0</v>
      </c>
      <c r="E344" s="157">
        <f t="shared" si="84"/>
        <v>0</v>
      </c>
      <c r="F344" s="157">
        <f t="shared" si="84"/>
        <v>0.62666090450266831</v>
      </c>
      <c r="G344" s="157">
        <f t="shared" si="84"/>
        <v>0</v>
      </c>
      <c r="H344" s="157">
        <f t="shared" si="84"/>
        <v>0.22540432914357972</v>
      </c>
      <c r="I344" s="157">
        <f t="shared" si="84"/>
        <v>0.26627302508847023</v>
      </c>
      <c r="J344" s="157">
        <f t="shared" si="84"/>
        <v>0.26022523210454446</v>
      </c>
      <c r="K344" s="157">
        <f t="shared" si="84"/>
        <v>0</v>
      </c>
      <c r="L344" s="157">
        <f t="shared" si="84"/>
        <v>0.503472938219657</v>
      </c>
      <c r="M344" s="157">
        <f t="shared" si="84"/>
        <v>0</v>
      </c>
      <c r="N344" s="157">
        <f t="shared" si="84"/>
        <v>8.5653028479119875E-2</v>
      </c>
      <c r="O344" s="157">
        <f t="shared" si="84"/>
        <v>0</v>
      </c>
      <c r="P344" s="157">
        <f t="shared" si="84"/>
        <v>8.7055361843382424E-3</v>
      </c>
      <c r="Q344" s="157">
        <f t="shared" si="84"/>
        <v>2.3140591895467775E-2</v>
      </c>
    </row>
    <row r="345" spans="1:17" ht="12" customHeight="1" x14ac:dyDescent="0.25">
      <c r="A345" s="167" t="s">
        <v>171</v>
      </c>
      <c r="B345" s="132"/>
      <c r="C345" s="132">
        <f>RES_hhdet_in_tes!C$10</f>
        <v>0</v>
      </c>
      <c r="D345" s="132">
        <f>RES_hhdet_in_tes!D$10</f>
        <v>0</v>
      </c>
      <c r="E345" s="132">
        <f>RES_hhdet_in_tes!E$10</f>
        <v>0</v>
      </c>
      <c r="F345" s="132">
        <f>RES_hhdet_in_tes!F$10</f>
        <v>0.13596687512034819</v>
      </c>
      <c r="G345" s="132">
        <f>RES_hhdet_in_tes!G$10</f>
        <v>0</v>
      </c>
      <c r="H345" s="132">
        <f>RES_hhdet_in_tes!H$10</f>
        <v>7.9064216477265331E-2</v>
      </c>
      <c r="I345" s="132">
        <f>RES_hhdet_in_tes!I$10</f>
        <v>2.4900178458747969E-2</v>
      </c>
      <c r="J345" s="132">
        <f>RES_hhdet_in_tes!J$10</f>
        <v>8.0855894565863506E-2</v>
      </c>
      <c r="K345" s="132">
        <f>RES_hhdet_in_tes!K$10</f>
        <v>0</v>
      </c>
      <c r="L345" s="132">
        <f>RES_hhdet_in_tes!L$10</f>
        <v>8.0214423243593763E-2</v>
      </c>
      <c r="M345" s="132">
        <f>RES_hhdet_in_tes!M$10</f>
        <v>0</v>
      </c>
      <c r="N345" s="132">
        <f>RES_hhdet_in_tes!N$10</f>
        <v>8.5653028479119875E-2</v>
      </c>
      <c r="O345" s="132">
        <f>RES_hhdet_in_tes!O$10</f>
        <v>0</v>
      </c>
      <c r="P345" s="132">
        <f>RES_hhdet_in_tes!P$10</f>
        <v>8.7055361843382424E-3</v>
      </c>
      <c r="Q345" s="132">
        <f>RES_hhdet_in_tes!Q$10</f>
        <v>2.3140591895467775E-2</v>
      </c>
    </row>
    <row r="346" spans="1:17" ht="12" customHeight="1" x14ac:dyDescent="0.25">
      <c r="A346" s="167" t="s">
        <v>144</v>
      </c>
      <c r="B346" s="132"/>
      <c r="C346" s="132">
        <f>RES_hhdet_in_tes!C$11</f>
        <v>0</v>
      </c>
      <c r="D346" s="132">
        <f>RES_hhdet_in_tes!D$11</f>
        <v>0</v>
      </c>
      <c r="E346" s="132">
        <f>RES_hhdet_in_tes!E$11</f>
        <v>0</v>
      </c>
      <c r="F346" s="132">
        <f>RES_hhdet_in_tes!F$11</f>
        <v>0</v>
      </c>
      <c r="G346" s="132">
        <f>RES_hhdet_in_tes!G$11</f>
        <v>0</v>
      </c>
      <c r="H346" s="132">
        <f>RES_hhdet_in_tes!H$11</f>
        <v>0</v>
      </c>
      <c r="I346" s="132">
        <f>RES_hhdet_in_tes!I$11</f>
        <v>0</v>
      </c>
      <c r="J346" s="132">
        <f>RES_hhdet_in_tes!J$11</f>
        <v>0</v>
      </c>
      <c r="K346" s="132">
        <f>RES_hhdet_in_tes!K$11</f>
        <v>0</v>
      </c>
      <c r="L346" s="132">
        <f>RES_hhdet_in_tes!L$11</f>
        <v>0</v>
      </c>
      <c r="M346" s="132">
        <f>RES_hhdet_in_tes!M$11</f>
        <v>0</v>
      </c>
      <c r="N346" s="132">
        <f>RES_hhdet_in_tes!N$11</f>
        <v>0</v>
      </c>
      <c r="O346" s="132">
        <f>RES_hhdet_in_tes!O$11</f>
        <v>0</v>
      </c>
      <c r="P346" s="132">
        <f>RES_hhdet_in_tes!P$11</f>
        <v>0</v>
      </c>
      <c r="Q346" s="132">
        <f>RES_hhdet_in_tes!Q$11</f>
        <v>0</v>
      </c>
    </row>
    <row r="347" spans="1:17" ht="12" customHeight="1" x14ac:dyDescent="0.25">
      <c r="A347" s="167" t="s">
        <v>143</v>
      </c>
      <c r="B347" s="132"/>
      <c r="C347" s="132">
        <f>SUM(C348:C349)</f>
        <v>0</v>
      </c>
      <c r="D347" s="132">
        <f t="shared" ref="D347:Q347" si="85">SUM(D348:D349)</f>
        <v>0</v>
      </c>
      <c r="E347" s="132">
        <f t="shared" si="85"/>
        <v>0</v>
      </c>
      <c r="F347" s="132">
        <f t="shared" si="85"/>
        <v>0</v>
      </c>
      <c r="G347" s="132">
        <f t="shared" si="85"/>
        <v>0</v>
      </c>
      <c r="H347" s="132">
        <f t="shared" si="85"/>
        <v>0</v>
      </c>
      <c r="I347" s="132">
        <f t="shared" si="85"/>
        <v>0</v>
      </c>
      <c r="J347" s="132">
        <f t="shared" si="85"/>
        <v>0</v>
      </c>
      <c r="K347" s="132">
        <f t="shared" si="85"/>
        <v>0</v>
      </c>
      <c r="L347" s="132">
        <f t="shared" si="85"/>
        <v>0</v>
      </c>
      <c r="M347" s="132">
        <f t="shared" si="85"/>
        <v>0</v>
      </c>
      <c r="N347" s="132">
        <f t="shared" si="85"/>
        <v>0</v>
      </c>
      <c r="O347" s="132">
        <f t="shared" si="85"/>
        <v>0</v>
      </c>
      <c r="P347" s="132">
        <f t="shared" si="85"/>
        <v>0</v>
      </c>
      <c r="Q347" s="132">
        <f t="shared" si="85"/>
        <v>0</v>
      </c>
    </row>
    <row r="348" spans="1:17" ht="12" customHeight="1" x14ac:dyDescent="0.25">
      <c r="A348" s="166" t="s">
        <v>57</v>
      </c>
      <c r="B348" s="165"/>
      <c r="C348" s="165">
        <f>RES_hhdet_in_tes!C$13</f>
        <v>0</v>
      </c>
      <c r="D348" s="165">
        <f>RES_hhdet_in_tes!D$13</f>
        <v>0</v>
      </c>
      <c r="E348" s="165">
        <f>RES_hhdet_in_tes!E$13</f>
        <v>0</v>
      </c>
      <c r="F348" s="165">
        <f>RES_hhdet_in_tes!F$13</f>
        <v>0</v>
      </c>
      <c r="G348" s="165">
        <f>RES_hhdet_in_tes!G$13</f>
        <v>0</v>
      </c>
      <c r="H348" s="165">
        <f>RES_hhdet_in_tes!H$13</f>
        <v>0</v>
      </c>
      <c r="I348" s="165">
        <f>RES_hhdet_in_tes!I$13</f>
        <v>0</v>
      </c>
      <c r="J348" s="165">
        <f>RES_hhdet_in_tes!J$13</f>
        <v>0</v>
      </c>
      <c r="K348" s="165">
        <f>RES_hhdet_in_tes!K$13</f>
        <v>0</v>
      </c>
      <c r="L348" s="165">
        <f>RES_hhdet_in_tes!L$13</f>
        <v>0</v>
      </c>
      <c r="M348" s="165">
        <f>RES_hhdet_in_tes!M$13</f>
        <v>0</v>
      </c>
      <c r="N348" s="165">
        <f>RES_hhdet_in_tes!N$13</f>
        <v>0</v>
      </c>
      <c r="O348" s="165">
        <f>RES_hhdet_in_tes!O$13</f>
        <v>0</v>
      </c>
      <c r="P348" s="165">
        <f>RES_hhdet_in_tes!P$13</f>
        <v>0</v>
      </c>
      <c r="Q348" s="165">
        <f>RES_hhdet_in_tes!Q$13</f>
        <v>0</v>
      </c>
    </row>
    <row r="349" spans="1:17" ht="12" customHeight="1" x14ac:dyDescent="0.25">
      <c r="A349" s="147" t="s">
        <v>59</v>
      </c>
      <c r="B349" s="164"/>
      <c r="C349" s="164">
        <f>RES_hhdet_in_tes!C$14</f>
        <v>0</v>
      </c>
      <c r="D349" s="164">
        <f>RES_hhdet_in_tes!D$14</f>
        <v>0</v>
      </c>
      <c r="E349" s="164">
        <f>RES_hhdet_in_tes!E$14</f>
        <v>0</v>
      </c>
      <c r="F349" s="164">
        <f>RES_hhdet_in_tes!F$14</f>
        <v>0</v>
      </c>
      <c r="G349" s="164">
        <f>RES_hhdet_in_tes!G$14</f>
        <v>0</v>
      </c>
      <c r="H349" s="164">
        <f>RES_hhdet_in_tes!H$14</f>
        <v>0</v>
      </c>
      <c r="I349" s="164">
        <f>RES_hhdet_in_tes!I$14</f>
        <v>0</v>
      </c>
      <c r="J349" s="164">
        <f>RES_hhdet_in_tes!J$14</f>
        <v>0</v>
      </c>
      <c r="K349" s="164">
        <f>RES_hhdet_in_tes!K$14</f>
        <v>0</v>
      </c>
      <c r="L349" s="164">
        <f>RES_hhdet_in_tes!L$14</f>
        <v>0</v>
      </c>
      <c r="M349" s="164">
        <f>RES_hhdet_in_tes!M$14</f>
        <v>0</v>
      </c>
      <c r="N349" s="164">
        <f>RES_hhdet_in_tes!N$14</f>
        <v>0</v>
      </c>
      <c r="O349" s="164">
        <f>RES_hhdet_in_tes!O$14</f>
        <v>0</v>
      </c>
      <c r="P349" s="164">
        <f>RES_hhdet_in_tes!P$14</f>
        <v>0</v>
      </c>
      <c r="Q349" s="164">
        <f>RES_hhdet_in_tes!Q$14</f>
        <v>0</v>
      </c>
    </row>
    <row r="350" spans="1:17" ht="12" customHeight="1" x14ac:dyDescent="0.25">
      <c r="A350" s="163" t="s">
        <v>142</v>
      </c>
      <c r="B350" s="162"/>
      <c r="C350" s="162">
        <f>RES_hhdet_in_tes!C$15</f>
        <v>0</v>
      </c>
      <c r="D350" s="162">
        <f>RES_hhdet_in_tes!D$15</f>
        <v>0</v>
      </c>
      <c r="E350" s="162">
        <f>RES_hhdet_in_tes!E$15</f>
        <v>0</v>
      </c>
      <c r="F350" s="162">
        <f>RES_hhdet_in_tes!F$15</f>
        <v>0.28325920610706978</v>
      </c>
      <c r="G350" s="162">
        <f>RES_hhdet_in_tes!G$15</f>
        <v>0</v>
      </c>
      <c r="H350" s="162">
        <f>RES_hhdet_in_tes!H$15</f>
        <v>5.3709651225149986E-2</v>
      </c>
      <c r="I350" s="162">
        <f>RES_hhdet_in_tes!I$15</f>
        <v>0.13886019191273394</v>
      </c>
      <c r="J350" s="162">
        <f>RES_hhdet_in_tes!J$15</f>
        <v>0.10202592868446472</v>
      </c>
      <c r="K350" s="162">
        <f>RES_hhdet_in_tes!K$15</f>
        <v>0</v>
      </c>
      <c r="L350" s="162">
        <f>RES_hhdet_in_tes!L$15</f>
        <v>5.9024105616762926E-2</v>
      </c>
      <c r="M350" s="162">
        <f>RES_hhdet_in_tes!M$15</f>
        <v>0</v>
      </c>
      <c r="N350" s="162">
        <f>RES_hhdet_in_tes!N$15</f>
        <v>0</v>
      </c>
      <c r="O350" s="162">
        <f>RES_hhdet_in_tes!O$15</f>
        <v>0</v>
      </c>
      <c r="P350" s="162">
        <f>RES_hhdet_in_tes!P$15</f>
        <v>0</v>
      </c>
      <c r="Q350" s="162">
        <f>RES_hhdet_in_tes!Q$15</f>
        <v>0</v>
      </c>
    </row>
    <row r="351" spans="1:17" ht="12" customHeight="1" x14ac:dyDescent="0.25">
      <c r="A351" s="161" t="s">
        <v>141</v>
      </c>
      <c r="B351" s="160"/>
      <c r="C351" s="160">
        <f>SUM(C352:C353)</f>
        <v>0</v>
      </c>
      <c r="D351" s="160">
        <f t="shared" ref="D351:Q351" si="86">SUM(D352:D353)</f>
        <v>0</v>
      </c>
      <c r="E351" s="160">
        <f t="shared" si="86"/>
        <v>0</v>
      </c>
      <c r="F351" s="160">
        <f t="shared" si="86"/>
        <v>0.20743482327525029</v>
      </c>
      <c r="G351" s="160">
        <f t="shared" si="86"/>
        <v>0</v>
      </c>
      <c r="H351" s="160">
        <f t="shared" si="86"/>
        <v>9.2630461441164408E-2</v>
      </c>
      <c r="I351" s="160">
        <f t="shared" si="86"/>
        <v>0.1025126547169883</v>
      </c>
      <c r="J351" s="160">
        <f t="shared" si="86"/>
        <v>7.7343408854216228E-2</v>
      </c>
      <c r="K351" s="160">
        <f t="shared" si="86"/>
        <v>0</v>
      </c>
      <c r="L351" s="160">
        <f t="shared" si="86"/>
        <v>0.36423440935930024</v>
      </c>
      <c r="M351" s="160">
        <f t="shared" si="86"/>
        <v>0</v>
      </c>
      <c r="N351" s="160">
        <f t="shared" si="86"/>
        <v>0</v>
      </c>
      <c r="O351" s="160">
        <f t="shared" si="86"/>
        <v>0</v>
      </c>
      <c r="P351" s="160">
        <f t="shared" si="86"/>
        <v>0</v>
      </c>
      <c r="Q351" s="160">
        <f t="shared" si="86"/>
        <v>0</v>
      </c>
    </row>
    <row r="352" spans="1:17" ht="12" customHeight="1" x14ac:dyDescent="0.25">
      <c r="A352" s="148" t="s">
        <v>60</v>
      </c>
      <c r="B352" s="156"/>
      <c r="C352" s="156">
        <f>RES_hhdet_in_tes!C$17</f>
        <v>0</v>
      </c>
      <c r="D352" s="156">
        <f>RES_hhdet_in_tes!D$17</f>
        <v>0</v>
      </c>
      <c r="E352" s="156">
        <f>RES_hhdet_in_tes!E$17</f>
        <v>0</v>
      </c>
      <c r="F352" s="156">
        <f>RES_hhdet_in_tes!F$17</f>
        <v>0.1372350691458929</v>
      </c>
      <c r="G352" s="156">
        <f>RES_hhdet_in_tes!G$17</f>
        <v>0</v>
      </c>
      <c r="H352" s="156">
        <f>RES_hhdet_in_tes!H$17</f>
        <v>6.1173647328269055E-2</v>
      </c>
      <c r="I352" s="156">
        <f>RES_hhdet_in_tes!I$17</f>
        <v>6.9808796067882775E-2</v>
      </c>
      <c r="J352" s="156">
        <f>RES_hhdet_in_tes!J$17</f>
        <v>5.1897103776793643E-2</v>
      </c>
      <c r="K352" s="156">
        <f>RES_hhdet_in_tes!K$17</f>
        <v>0</v>
      </c>
      <c r="L352" s="156">
        <f>RES_hhdet_in_tes!L$17</f>
        <v>0.24275659948798717</v>
      </c>
      <c r="M352" s="156">
        <f>RES_hhdet_in_tes!M$17</f>
        <v>0</v>
      </c>
      <c r="N352" s="156">
        <f>RES_hhdet_in_tes!N$17</f>
        <v>0</v>
      </c>
      <c r="O352" s="156">
        <f>RES_hhdet_in_tes!O$17</f>
        <v>0</v>
      </c>
      <c r="P352" s="156">
        <f>RES_hhdet_in_tes!P$17</f>
        <v>0</v>
      </c>
      <c r="Q352" s="156">
        <f>RES_hhdet_in_tes!Q$17</f>
        <v>0</v>
      </c>
    </row>
    <row r="353" spans="1:17" ht="12" customHeight="1" x14ac:dyDescent="0.25">
      <c r="A353" s="148" t="s">
        <v>59</v>
      </c>
      <c r="B353" s="156"/>
      <c r="C353" s="156">
        <f>RES_hhdet_in_tes!C$18</f>
        <v>0</v>
      </c>
      <c r="D353" s="156">
        <f>RES_hhdet_in_tes!D$18</f>
        <v>0</v>
      </c>
      <c r="E353" s="156">
        <f>RES_hhdet_in_tes!E$18</f>
        <v>0</v>
      </c>
      <c r="F353" s="156">
        <f>RES_hhdet_in_tes!F$18</f>
        <v>7.0199754129357389E-2</v>
      </c>
      <c r="G353" s="156">
        <f>RES_hhdet_in_tes!G$18</f>
        <v>0</v>
      </c>
      <c r="H353" s="156">
        <f>RES_hhdet_in_tes!H$18</f>
        <v>3.1456814112895345E-2</v>
      </c>
      <c r="I353" s="156">
        <f>RES_hhdet_in_tes!I$18</f>
        <v>3.2703858649105522E-2</v>
      </c>
      <c r="J353" s="156">
        <f>RES_hhdet_in_tes!J$18</f>
        <v>2.5446305077422581E-2</v>
      </c>
      <c r="K353" s="156">
        <f>RES_hhdet_in_tes!K$18</f>
        <v>0</v>
      </c>
      <c r="L353" s="156">
        <f>RES_hhdet_in_tes!L$18</f>
        <v>0.12147780987131306</v>
      </c>
      <c r="M353" s="156">
        <f>RES_hhdet_in_tes!M$18</f>
        <v>0</v>
      </c>
      <c r="N353" s="156">
        <f>RES_hhdet_in_tes!N$18</f>
        <v>0</v>
      </c>
      <c r="O353" s="156">
        <f>RES_hhdet_in_tes!O$18</f>
        <v>0</v>
      </c>
      <c r="P353" s="156">
        <f>RES_hhdet_in_tes!P$18</f>
        <v>0</v>
      </c>
      <c r="Q353" s="156">
        <f>RES_hhdet_in_tes!Q$18</f>
        <v>0</v>
      </c>
    </row>
    <row r="354" spans="1:17" ht="12" customHeight="1" x14ac:dyDescent="0.25">
      <c r="A354" s="158" t="s">
        <v>62</v>
      </c>
      <c r="B354" s="157"/>
      <c r="C354" s="157">
        <f>SUM(C355:C357)</f>
        <v>0</v>
      </c>
      <c r="D354" s="157">
        <f t="shared" ref="D354:Q354" si="87">SUM(D355:D357)</f>
        <v>0</v>
      </c>
      <c r="E354" s="157">
        <f t="shared" si="87"/>
        <v>0</v>
      </c>
      <c r="F354" s="157">
        <f t="shared" si="87"/>
        <v>0.23098517968253038</v>
      </c>
      <c r="G354" s="157">
        <f t="shared" si="87"/>
        <v>0</v>
      </c>
      <c r="H354" s="157">
        <f t="shared" si="87"/>
        <v>8.0244207044904703E-2</v>
      </c>
      <c r="I354" s="157">
        <f t="shared" si="87"/>
        <v>9.2824950052003946E-2</v>
      </c>
      <c r="J354" s="157">
        <f t="shared" si="87"/>
        <v>9.2934687099738678E-2</v>
      </c>
      <c r="K354" s="157">
        <f t="shared" si="87"/>
        <v>0</v>
      </c>
      <c r="L354" s="157">
        <f t="shared" si="87"/>
        <v>0.18524684873278904</v>
      </c>
      <c r="M354" s="157">
        <f t="shared" si="87"/>
        <v>0</v>
      </c>
      <c r="N354" s="157">
        <f t="shared" si="87"/>
        <v>3.6116620667872537E-2</v>
      </c>
      <c r="O354" s="157">
        <f t="shared" si="87"/>
        <v>0</v>
      </c>
      <c r="P354" s="157">
        <f t="shared" si="87"/>
        <v>3.0536843333238417E-3</v>
      </c>
      <c r="Q354" s="157">
        <f t="shared" si="87"/>
        <v>9.680519605199717E-3</v>
      </c>
    </row>
    <row r="355" spans="1:17" ht="12" customHeight="1" x14ac:dyDescent="0.25">
      <c r="A355" s="23" t="s">
        <v>58</v>
      </c>
      <c r="B355" s="156"/>
      <c r="C355" s="156">
        <f>RES_hhdet_in_tes!C$20</f>
        <v>0</v>
      </c>
      <c r="D355" s="156">
        <f>RES_hhdet_in_tes!D$20</f>
        <v>0</v>
      </c>
      <c r="E355" s="156">
        <f>RES_hhdet_in_tes!E$20</f>
        <v>0</v>
      </c>
      <c r="F355" s="156">
        <f>RES_hhdet_in_tes!F$20</f>
        <v>2.8985401499051676E-2</v>
      </c>
      <c r="G355" s="156">
        <f>RES_hhdet_in_tes!G$20</f>
        <v>0</v>
      </c>
      <c r="H355" s="156">
        <f>RES_hhdet_in_tes!H$20</f>
        <v>2.0624682902446987E-2</v>
      </c>
      <c r="I355" s="156">
        <f>RES_hhdet_in_tes!I$20</f>
        <v>9.4496173406584671E-3</v>
      </c>
      <c r="J355" s="156">
        <f>RES_hhdet_in_tes!J$20</f>
        <v>1.9605002446039542E-2</v>
      </c>
      <c r="K355" s="156">
        <f>RES_hhdet_in_tes!K$20</f>
        <v>0</v>
      </c>
      <c r="L355" s="156">
        <f>RES_hhdet_in_tes!L$20</f>
        <v>0</v>
      </c>
      <c r="M355" s="156">
        <f>RES_hhdet_in_tes!M$20</f>
        <v>0</v>
      </c>
      <c r="N355" s="156">
        <f>RES_hhdet_in_tes!N$20</f>
        <v>0</v>
      </c>
      <c r="O355" s="156">
        <f>RES_hhdet_in_tes!O$20</f>
        <v>0</v>
      </c>
      <c r="P355" s="156">
        <f>RES_hhdet_in_tes!P$20</f>
        <v>0</v>
      </c>
      <c r="Q355" s="156">
        <f>RES_hhdet_in_tes!Q$20</f>
        <v>0</v>
      </c>
    </row>
    <row r="356" spans="1:17" ht="12" customHeight="1" x14ac:dyDescent="0.25">
      <c r="A356" s="23" t="s">
        <v>57</v>
      </c>
      <c r="B356" s="156"/>
      <c r="C356" s="156">
        <f>RES_hhdet_in_tes!C$21</f>
        <v>0</v>
      </c>
      <c r="D356" s="156">
        <f>RES_hhdet_in_tes!D$21</f>
        <v>0</v>
      </c>
      <c r="E356" s="156">
        <f>RES_hhdet_in_tes!E$21</f>
        <v>0</v>
      </c>
      <c r="F356" s="156">
        <f>RES_hhdet_in_tes!F$21</f>
        <v>1.4333842534385107E-2</v>
      </c>
      <c r="G356" s="156">
        <f>RES_hhdet_in_tes!G$21</f>
        <v>0</v>
      </c>
      <c r="H356" s="156">
        <f>RES_hhdet_in_tes!H$21</f>
        <v>1.081025675615045E-2</v>
      </c>
      <c r="I356" s="156">
        <f>RES_hhdet_in_tes!I$21</f>
        <v>0</v>
      </c>
      <c r="J356" s="156">
        <f>RES_hhdet_in_tes!J$21</f>
        <v>0</v>
      </c>
      <c r="K356" s="156">
        <f>RES_hhdet_in_tes!K$21</f>
        <v>0</v>
      </c>
      <c r="L356" s="156">
        <f>RES_hhdet_in_tes!L$21</f>
        <v>0</v>
      </c>
      <c r="M356" s="156">
        <f>RES_hhdet_in_tes!M$21</f>
        <v>0</v>
      </c>
      <c r="N356" s="156">
        <f>RES_hhdet_in_tes!N$21</f>
        <v>0</v>
      </c>
      <c r="O356" s="156">
        <f>RES_hhdet_in_tes!O$21</f>
        <v>0</v>
      </c>
      <c r="P356" s="156">
        <f>RES_hhdet_in_tes!P$21</f>
        <v>3.0536843333238417E-3</v>
      </c>
      <c r="Q356" s="156">
        <f>RES_hhdet_in_tes!Q$21</f>
        <v>0</v>
      </c>
    </row>
    <row r="357" spans="1:17" ht="12" customHeight="1" x14ac:dyDescent="0.25">
      <c r="A357" s="29" t="s">
        <v>140</v>
      </c>
      <c r="B357" s="57"/>
      <c r="C357" s="57">
        <f>RES_hhdet_in_tes!C$22</f>
        <v>0</v>
      </c>
      <c r="D357" s="57">
        <f>RES_hhdet_in_tes!D$22</f>
        <v>0</v>
      </c>
      <c r="E357" s="57">
        <f>RES_hhdet_in_tes!E$22</f>
        <v>0</v>
      </c>
      <c r="F357" s="57">
        <f>RES_hhdet_in_tes!F$22</f>
        <v>0.18766593564909359</v>
      </c>
      <c r="G357" s="57">
        <f>RES_hhdet_in_tes!G$22</f>
        <v>0</v>
      </c>
      <c r="H357" s="57">
        <f>RES_hhdet_in_tes!H$22</f>
        <v>4.8809267386307267E-2</v>
      </c>
      <c r="I357" s="57">
        <f>RES_hhdet_in_tes!I$22</f>
        <v>8.3375332711345479E-2</v>
      </c>
      <c r="J357" s="57">
        <f>RES_hhdet_in_tes!J$22</f>
        <v>7.3329684653699129E-2</v>
      </c>
      <c r="K357" s="57">
        <f>RES_hhdet_in_tes!K$22</f>
        <v>0</v>
      </c>
      <c r="L357" s="57">
        <f>RES_hhdet_in_tes!L$22</f>
        <v>0.18524684873278904</v>
      </c>
      <c r="M357" s="57">
        <f>RES_hhdet_in_tes!M$22</f>
        <v>0</v>
      </c>
      <c r="N357" s="57">
        <f>RES_hhdet_in_tes!N$22</f>
        <v>3.6116620667872537E-2</v>
      </c>
      <c r="O357" s="57">
        <f>RES_hhdet_in_tes!O$22</f>
        <v>0</v>
      </c>
      <c r="P357" s="57">
        <f>RES_hhdet_in_tes!P$22</f>
        <v>0</v>
      </c>
      <c r="Q357" s="57">
        <f>RES_hhdet_in_tes!Q$22</f>
        <v>9.680519605199717E-3</v>
      </c>
    </row>
    <row r="359" spans="1:17" ht="12" customHeight="1" x14ac:dyDescent="0.25">
      <c r="A359" s="152" t="s">
        <v>191</v>
      </c>
      <c r="B359" s="175"/>
      <c r="C359" s="175" t="str">
        <f t="shared" ref="C359:Q374" si="88">IF(C338=0,"",C338/C317)</f>
        <v/>
      </c>
      <c r="D359" s="175" t="str">
        <f t="shared" si="88"/>
        <v/>
      </c>
      <c r="E359" s="175" t="str">
        <f t="shared" si="88"/>
        <v/>
      </c>
      <c r="F359" s="175">
        <f t="shared" si="88"/>
        <v>0.57047323452363508</v>
      </c>
      <c r="G359" s="175" t="str">
        <f t="shared" si="88"/>
        <v/>
      </c>
      <c r="H359" s="175">
        <f t="shared" si="88"/>
        <v>0.56951579349817216</v>
      </c>
      <c r="I359" s="175">
        <f t="shared" si="88"/>
        <v>0.59436330447964003</v>
      </c>
      <c r="J359" s="175">
        <f t="shared" si="88"/>
        <v>0.58406417595162818</v>
      </c>
      <c r="K359" s="175" t="str">
        <f t="shared" si="88"/>
        <v/>
      </c>
      <c r="L359" s="175">
        <f t="shared" si="88"/>
        <v>0.59872082954706418</v>
      </c>
      <c r="M359" s="175" t="str">
        <f t="shared" si="88"/>
        <v/>
      </c>
      <c r="N359" s="175">
        <f t="shared" si="88"/>
        <v>0.57428679576612229</v>
      </c>
      <c r="O359" s="175" t="str">
        <f t="shared" si="88"/>
        <v/>
      </c>
      <c r="P359" s="175">
        <f t="shared" si="88"/>
        <v>0.55965586714981952</v>
      </c>
      <c r="Q359" s="175">
        <f t="shared" si="88"/>
        <v>0.58574170759844957</v>
      </c>
    </row>
    <row r="360" spans="1:17" ht="12" customHeight="1" x14ac:dyDescent="0.25">
      <c r="A360" s="158" t="s">
        <v>65</v>
      </c>
      <c r="B360" s="169"/>
      <c r="C360" s="169" t="str">
        <f t="shared" si="88"/>
        <v/>
      </c>
      <c r="D360" s="169" t="str">
        <f t="shared" si="88"/>
        <v/>
      </c>
      <c r="E360" s="169" t="str">
        <f t="shared" si="88"/>
        <v/>
      </c>
      <c r="F360" s="169">
        <f t="shared" si="88"/>
        <v>0.54760369502854855</v>
      </c>
      <c r="G360" s="169" t="str">
        <f t="shared" si="88"/>
        <v/>
      </c>
      <c r="H360" s="169">
        <f t="shared" si="88"/>
        <v>0.55352554706655044</v>
      </c>
      <c r="I360" s="169">
        <f t="shared" si="88"/>
        <v>0.5577217223189983</v>
      </c>
      <c r="J360" s="169">
        <f t="shared" si="88"/>
        <v>0.56024671364164869</v>
      </c>
      <c r="K360" s="169" t="str">
        <f t="shared" si="88"/>
        <v/>
      </c>
      <c r="L360" s="169">
        <f t="shared" si="88"/>
        <v>0.56681519448021711</v>
      </c>
      <c r="M360" s="169" t="str">
        <f t="shared" si="88"/>
        <v/>
      </c>
      <c r="N360" s="169">
        <f t="shared" si="88"/>
        <v>0.57108934478374573</v>
      </c>
      <c r="O360" s="169" t="str">
        <f t="shared" si="88"/>
        <v/>
      </c>
      <c r="P360" s="169">
        <f t="shared" si="88"/>
        <v>0.57182429001186963</v>
      </c>
      <c r="Q360" s="169">
        <f t="shared" si="88"/>
        <v>0.57072188901619481</v>
      </c>
    </row>
    <row r="361" spans="1:17" ht="12" customHeight="1" x14ac:dyDescent="0.25">
      <c r="A361" s="23" t="s">
        <v>58</v>
      </c>
      <c r="B361" s="73"/>
      <c r="C361" s="73" t="str">
        <f t="shared" si="88"/>
        <v/>
      </c>
      <c r="D361" s="73" t="str">
        <f t="shared" si="88"/>
        <v/>
      </c>
      <c r="E361" s="73" t="str">
        <f t="shared" si="88"/>
        <v/>
      </c>
      <c r="F361" s="73">
        <f t="shared" si="88"/>
        <v>0.5451281191276327</v>
      </c>
      <c r="G361" s="73" t="str">
        <f t="shared" si="88"/>
        <v/>
      </c>
      <c r="H361" s="73">
        <f t="shared" si="88"/>
        <v>0.55160476387704083</v>
      </c>
      <c r="I361" s="73">
        <f t="shared" si="88"/>
        <v>0.55409239534296995</v>
      </c>
      <c r="J361" s="73">
        <f t="shared" si="88"/>
        <v>0.55776017838867342</v>
      </c>
      <c r="K361" s="73" t="str">
        <f t="shared" si="88"/>
        <v/>
      </c>
      <c r="L361" s="73">
        <f t="shared" si="88"/>
        <v>0.5643621936155746</v>
      </c>
      <c r="M361" s="73" t="str">
        <f t="shared" si="88"/>
        <v/>
      </c>
      <c r="N361" s="73">
        <f t="shared" si="88"/>
        <v>0.56798689578435879</v>
      </c>
      <c r="O361" s="73" t="str">
        <f t="shared" si="88"/>
        <v/>
      </c>
      <c r="P361" s="73">
        <f t="shared" si="88"/>
        <v>0.56787281630123554</v>
      </c>
      <c r="Q361" s="73">
        <f t="shared" si="88"/>
        <v>0.56792623421992272</v>
      </c>
    </row>
    <row r="362" spans="1:17" ht="12" customHeight="1" x14ac:dyDescent="0.25">
      <c r="A362" s="23" t="s">
        <v>60</v>
      </c>
      <c r="B362" s="73"/>
      <c r="C362" s="73" t="str">
        <f t="shared" si="88"/>
        <v/>
      </c>
      <c r="D362" s="73" t="str">
        <f t="shared" si="88"/>
        <v/>
      </c>
      <c r="E362" s="73" t="str">
        <f t="shared" si="88"/>
        <v/>
      </c>
      <c r="F362" s="73">
        <f t="shared" si="88"/>
        <v>1.0425862911223422</v>
      </c>
      <c r="G362" s="73" t="str">
        <f t="shared" si="88"/>
        <v/>
      </c>
      <c r="H362" s="73">
        <f t="shared" si="88"/>
        <v>1.0492782460065782</v>
      </c>
      <c r="I362" s="73">
        <f t="shared" si="88"/>
        <v>1.0479897509812581</v>
      </c>
      <c r="J362" s="73">
        <f t="shared" si="88"/>
        <v>1.0474415505732209</v>
      </c>
      <c r="K362" s="73" t="str">
        <f t="shared" si="88"/>
        <v/>
      </c>
      <c r="L362" s="73">
        <f t="shared" si="88"/>
        <v>1.0336187716248411</v>
      </c>
      <c r="M362" s="73" t="str">
        <f t="shared" si="88"/>
        <v/>
      </c>
      <c r="N362" s="73">
        <f t="shared" si="88"/>
        <v>1.0194243718368288</v>
      </c>
      <c r="O362" s="73" t="str">
        <f t="shared" si="88"/>
        <v/>
      </c>
      <c r="P362" s="73">
        <f t="shared" si="88"/>
        <v>1.0109024338011621</v>
      </c>
      <c r="Q362" s="73">
        <f t="shared" si="88"/>
        <v>1.0107754108996563</v>
      </c>
    </row>
    <row r="363" spans="1:17" ht="12" customHeight="1" x14ac:dyDescent="0.25">
      <c r="A363" s="158" t="s">
        <v>112</v>
      </c>
      <c r="B363" s="169"/>
      <c r="C363" s="169" t="str">
        <f t="shared" si="88"/>
        <v/>
      </c>
      <c r="D363" s="169" t="str">
        <f t="shared" si="88"/>
        <v/>
      </c>
      <c r="E363" s="169" t="str">
        <f t="shared" si="88"/>
        <v/>
      </c>
      <c r="F363" s="169">
        <f t="shared" si="88"/>
        <v>2.1256017783860086</v>
      </c>
      <c r="G363" s="169" t="str">
        <f t="shared" si="88"/>
        <v/>
      </c>
      <c r="H363" s="169">
        <f t="shared" si="88"/>
        <v>2.2685194860710522</v>
      </c>
      <c r="I363" s="169">
        <f t="shared" si="88"/>
        <v>2.2546018521739235</v>
      </c>
      <c r="J363" s="169">
        <f t="shared" si="88"/>
        <v>2.5476415800648189</v>
      </c>
      <c r="K363" s="169" t="str">
        <f t="shared" si="88"/>
        <v/>
      </c>
      <c r="L363" s="169">
        <f t="shared" si="88"/>
        <v>3.3327247441231815</v>
      </c>
      <c r="M363" s="169" t="str">
        <f t="shared" si="88"/>
        <v/>
      </c>
      <c r="N363" s="169">
        <f t="shared" si="88"/>
        <v>3.6579470094983848</v>
      </c>
      <c r="O363" s="169" t="str">
        <f t="shared" si="88"/>
        <v/>
      </c>
      <c r="P363" s="169">
        <f t="shared" si="88"/>
        <v>3.7926677430520614</v>
      </c>
      <c r="Q363" s="169">
        <f t="shared" si="88"/>
        <v>3.9035771630767595</v>
      </c>
    </row>
    <row r="364" spans="1:17" ht="12" customHeight="1" x14ac:dyDescent="0.25">
      <c r="A364" s="23" t="s">
        <v>60</v>
      </c>
      <c r="B364" s="73"/>
      <c r="C364" s="73" t="str">
        <f t="shared" si="88"/>
        <v/>
      </c>
      <c r="D364" s="73" t="str">
        <f t="shared" si="88"/>
        <v/>
      </c>
      <c r="E364" s="73" t="str">
        <f t="shared" si="88"/>
        <v/>
      </c>
      <c r="F364" s="73">
        <f t="shared" si="88"/>
        <v>2.1256017783860086</v>
      </c>
      <c r="G364" s="73" t="str">
        <f t="shared" si="88"/>
        <v/>
      </c>
      <c r="H364" s="73">
        <f t="shared" si="88"/>
        <v>2.2685194860710522</v>
      </c>
      <c r="I364" s="73">
        <f t="shared" si="88"/>
        <v>2.2546018521739235</v>
      </c>
      <c r="J364" s="73">
        <f t="shared" si="88"/>
        <v>2.5476415800648189</v>
      </c>
      <c r="K364" s="73" t="str">
        <f t="shared" si="88"/>
        <v/>
      </c>
      <c r="L364" s="73">
        <f t="shared" si="88"/>
        <v>3.3327247441231815</v>
      </c>
      <c r="M364" s="73" t="str">
        <f t="shared" si="88"/>
        <v/>
      </c>
      <c r="N364" s="73">
        <f t="shared" si="88"/>
        <v>3.6579470094983848</v>
      </c>
      <c r="O364" s="73" t="str">
        <f t="shared" si="88"/>
        <v/>
      </c>
      <c r="P364" s="73">
        <f t="shared" si="88"/>
        <v>3.7926677430520614</v>
      </c>
      <c r="Q364" s="73">
        <f t="shared" si="88"/>
        <v>3.9035771630767595</v>
      </c>
    </row>
    <row r="365" spans="1:17" ht="12" customHeight="1" x14ac:dyDescent="0.25">
      <c r="A365" s="158" t="s">
        <v>63</v>
      </c>
      <c r="B365" s="169"/>
      <c r="C365" s="169" t="str">
        <f t="shared" si="88"/>
        <v/>
      </c>
      <c r="D365" s="169" t="str">
        <f t="shared" si="88"/>
        <v/>
      </c>
      <c r="E365" s="169" t="str">
        <f t="shared" si="88"/>
        <v/>
      </c>
      <c r="F365" s="169">
        <f t="shared" si="88"/>
        <v>0.68808276515734723</v>
      </c>
      <c r="G365" s="169" t="str">
        <f t="shared" si="88"/>
        <v/>
      </c>
      <c r="H365" s="169">
        <f t="shared" si="88"/>
        <v>0.66005424115886002</v>
      </c>
      <c r="I365" s="169">
        <f t="shared" si="88"/>
        <v>0.7451105655712067</v>
      </c>
      <c r="J365" s="169">
        <f t="shared" si="88"/>
        <v>0.67508491293213646</v>
      </c>
      <c r="K365" s="169" t="str">
        <f t="shared" si="88"/>
        <v/>
      </c>
      <c r="L365" s="169">
        <f t="shared" si="88"/>
        <v>0.75030288033252335</v>
      </c>
      <c r="M365" s="169" t="str">
        <f t="shared" si="88"/>
        <v/>
      </c>
      <c r="N365" s="169">
        <f t="shared" si="88"/>
        <v>0.50350789132826956</v>
      </c>
      <c r="O365" s="169" t="str">
        <f t="shared" si="88"/>
        <v/>
      </c>
      <c r="P365" s="169">
        <f t="shared" si="88"/>
        <v>0.50979533032868951</v>
      </c>
      <c r="Q365" s="169">
        <f t="shared" si="88"/>
        <v>0.51176463870962652</v>
      </c>
    </row>
    <row r="366" spans="1:17" ht="12" customHeight="1" x14ac:dyDescent="0.25">
      <c r="A366" s="167" t="s">
        <v>171</v>
      </c>
      <c r="B366" s="174"/>
      <c r="C366" s="174" t="str">
        <f t="shared" si="88"/>
        <v/>
      </c>
      <c r="D366" s="174" t="str">
        <f t="shared" si="88"/>
        <v/>
      </c>
      <c r="E366" s="174" t="str">
        <f t="shared" si="88"/>
        <v/>
      </c>
      <c r="F366" s="174">
        <f t="shared" si="88"/>
        <v>0.49772226429882227</v>
      </c>
      <c r="G366" s="174" t="str">
        <f t="shared" si="88"/>
        <v/>
      </c>
      <c r="H366" s="174">
        <f t="shared" si="88"/>
        <v>0.50307127161796672</v>
      </c>
      <c r="I366" s="174">
        <f t="shared" si="88"/>
        <v>0.50428907283552016</v>
      </c>
      <c r="J366" s="174">
        <f t="shared" si="88"/>
        <v>0.50650481612971621</v>
      </c>
      <c r="K366" s="174" t="str">
        <f t="shared" si="88"/>
        <v/>
      </c>
      <c r="L366" s="174">
        <f t="shared" si="88"/>
        <v>0.50700870150358102</v>
      </c>
      <c r="M366" s="174" t="str">
        <f t="shared" si="88"/>
        <v/>
      </c>
      <c r="N366" s="174">
        <f t="shared" si="88"/>
        <v>0.50350789132826956</v>
      </c>
      <c r="O366" s="174" t="str">
        <f t="shared" si="88"/>
        <v/>
      </c>
      <c r="P366" s="174">
        <f t="shared" si="88"/>
        <v>0.50979533032868951</v>
      </c>
      <c r="Q366" s="174">
        <f t="shared" si="88"/>
        <v>0.51176463870962652</v>
      </c>
    </row>
    <row r="367" spans="1:17" ht="12" customHeight="1" x14ac:dyDescent="0.25">
      <c r="A367" s="167" t="s">
        <v>144</v>
      </c>
      <c r="B367" s="174"/>
      <c r="C367" s="174" t="str">
        <f t="shared" si="88"/>
        <v/>
      </c>
      <c r="D367" s="174" t="str">
        <f t="shared" si="88"/>
        <v/>
      </c>
      <c r="E367" s="174" t="str">
        <f t="shared" si="88"/>
        <v/>
      </c>
      <c r="F367" s="174" t="str">
        <f t="shared" si="88"/>
        <v/>
      </c>
      <c r="G367" s="174" t="str">
        <f t="shared" si="88"/>
        <v/>
      </c>
      <c r="H367" s="174" t="str">
        <f t="shared" si="88"/>
        <v/>
      </c>
      <c r="I367" s="174" t="str">
        <f t="shared" si="88"/>
        <v/>
      </c>
      <c r="J367" s="174" t="str">
        <f t="shared" si="88"/>
        <v/>
      </c>
      <c r="K367" s="174" t="str">
        <f t="shared" si="88"/>
        <v/>
      </c>
      <c r="L367" s="174" t="str">
        <f t="shared" si="88"/>
        <v/>
      </c>
      <c r="M367" s="174" t="str">
        <f t="shared" si="88"/>
        <v/>
      </c>
      <c r="N367" s="174" t="str">
        <f t="shared" si="88"/>
        <v/>
      </c>
      <c r="O367" s="174" t="str">
        <f t="shared" si="88"/>
        <v/>
      </c>
      <c r="P367" s="174" t="str">
        <f t="shared" si="88"/>
        <v/>
      </c>
      <c r="Q367" s="174" t="str">
        <f t="shared" si="88"/>
        <v/>
      </c>
    </row>
    <row r="368" spans="1:17" ht="12" customHeight="1" x14ac:dyDescent="0.25">
      <c r="A368" s="167" t="s">
        <v>143</v>
      </c>
      <c r="B368" s="174"/>
      <c r="C368" s="174" t="str">
        <f t="shared" si="88"/>
        <v/>
      </c>
      <c r="D368" s="174" t="str">
        <f t="shared" si="88"/>
        <v/>
      </c>
      <c r="E368" s="174" t="str">
        <f t="shared" si="88"/>
        <v/>
      </c>
      <c r="F368" s="174" t="str">
        <f t="shared" si="88"/>
        <v/>
      </c>
      <c r="G368" s="174" t="str">
        <f t="shared" si="88"/>
        <v/>
      </c>
      <c r="H368" s="174" t="str">
        <f t="shared" si="88"/>
        <v/>
      </c>
      <c r="I368" s="174" t="str">
        <f t="shared" si="88"/>
        <v/>
      </c>
      <c r="J368" s="174" t="str">
        <f t="shared" si="88"/>
        <v/>
      </c>
      <c r="K368" s="174" t="str">
        <f t="shared" si="88"/>
        <v/>
      </c>
      <c r="L368" s="174" t="str">
        <f t="shared" si="88"/>
        <v/>
      </c>
      <c r="M368" s="174" t="str">
        <f t="shared" si="88"/>
        <v/>
      </c>
      <c r="N368" s="174" t="str">
        <f t="shared" si="88"/>
        <v/>
      </c>
      <c r="O368" s="174" t="str">
        <f t="shared" si="88"/>
        <v/>
      </c>
      <c r="P368" s="174" t="str">
        <f t="shared" si="88"/>
        <v/>
      </c>
      <c r="Q368" s="174" t="str">
        <f t="shared" si="88"/>
        <v/>
      </c>
    </row>
    <row r="369" spans="1:17" ht="12" customHeight="1" x14ac:dyDescent="0.25">
      <c r="A369" s="166" t="s">
        <v>57</v>
      </c>
      <c r="B369" s="173"/>
      <c r="C369" s="173" t="str">
        <f t="shared" si="88"/>
        <v/>
      </c>
      <c r="D369" s="173" t="str">
        <f t="shared" si="88"/>
        <v/>
      </c>
      <c r="E369" s="173" t="str">
        <f t="shared" si="88"/>
        <v/>
      </c>
      <c r="F369" s="173" t="str">
        <f t="shared" si="88"/>
        <v/>
      </c>
      <c r="G369" s="173" t="str">
        <f t="shared" si="88"/>
        <v/>
      </c>
      <c r="H369" s="173" t="str">
        <f t="shared" si="88"/>
        <v/>
      </c>
      <c r="I369" s="173" t="str">
        <f t="shared" si="88"/>
        <v/>
      </c>
      <c r="J369" s="173" t="str">
        <f t="shared" si="88"/>
        <v/>
      </c>
      <c r="K369" s="173" t="str">
        <f t="shared" si="88"/>
        <v/>
      </c>
      <c r="L369" s="173" t="str">
        <f t="shared" si="88"/>
        <v/>
      </c>
      <c r="M369" s="173" t="str">
        <f t="shared" si="88"/>
        <v/>
      </c>
      <c r="N369" s="173" t="str">
        <f t="shared" si="88"/>
        <v/>
      </c>
      <c r="O369" s="173" t="str">
        <f t="shared" si="88"/>
        <v/>
      </c>
      <c r="P369" s="173" t="str">
        <f t="shared" si="88"/>
        <v/>
      </c>
      <c r="Q369" s="173" t="str">
        <f t="shared" si="88"/>
        <v/>
      </c>
    </row>
    <row r="370" spans="1:17" ht="12" customHeight="1" x14ac:dyDescent="0.25">
      <c r="A370" s="147" t="s">
        <v>59</v>
      </c>
      <c r="B370" s="172"/>
      <c r="C370" s="172" t="str">
        <f t="shared" si="88"/>
        <v/>
      </c>
      <c r="D370" s="172" t="str">
        <f t="shared" si="88"/>
        <v/>
      </c>
      <c r="E370" s="172" t="str">
        <f t="shared" si="88"/>
        <v/>
      </c>
      <c r="F370" s="172" t="str">
        <f t="shared" si="88"/>
        <v/>
      </c>
      <c r="G370" s="172" t="str">
        <f t="shared" si="88"/>
        <v/>
      </c>
      <c r="H370" s="172" t="str">
        <f t="shared" si="88"/>
        <v/>
      </c>
      <c r="I370" s="172" t="str">
        <f t="shared" si="88"/>
        <v/>
      </c>
      <c r="J370" s="172" t="str">
        <f t="shared" si="88"/>
        <v/>
      </c>
      <c r="K370" s="172" t="str">
        <f t="shared" si="88"/>
        <v/>
      </c>
      <c r="L370" s="172" t="str">
        <f t="shared" si="88"/>
        <v/>
      </c>
      <c r="M370" s="172" t="str">
        <f t="shared" si="88"/>
        <v/>
      </c>
      <c r="N370" s="172" t="str">
        <f t="shared" si="88"/>
        <v/>
      </c>
      <c r="O370" s="172" t="str">
        <f t="shared" si="88"/>
        <v/>
      </c>
      <c r="P370" s="172" t="str">
        <f t="shared" si="88"/>
        <v/>
      </c>
      <c r="Q370" s="172" t="str">
        <f t="shared" si="88"/>
        <v/>
      </c>
    </row>
    <row r="371" spans="1:17" ht="12" customHeight="1" x14ac:dyDescent="0.25">
      <c r="A371" s="163" t="s">
        <v>142</v>
      </c>
      <c r="B371" s="171"/>
      <c r="C371" s="171" t="str">
        <f t="shared" si="88"/>
        <v/>
      </c>
      <c r="D371" s="171" t="str">
        <f t="shared" si="88"/>
        <v/>
      </c>
      <c r="E371" s="171" t="str">
        <f t="shared" si="88"/>
        <v/>
      </c>
      <c r="F371" s="171">
        <f t="shared" si="88"/>
        <v>0.74101701997133962</v>
      </c>
      <c r="G371" s="171" t="str">
        <f t="shared" si="88"/>
        <v/>
      </c>
      <c r="H371" s="171">
        <f t="shared" si="88"/>
        <v>0.75507081665994846</v>
      </c>
      <c r="I371" s="171">
        <f t="shared" si="88"/>
        <v>0.76031150646982293</v>
      </c>
      <c r="J371" s="171">
        <f t="shared" si="88"/>
        <v>0.76709011397349403</v>
      </c>
      <c r="K371" s="171" t="str">
        <f t="shared" si="88"/>
        <v/>
      </c>
      <c r="L371" s="171">
        <f t="shared" si="88"/>
        <v>0.77046756196169386</v>
      </c>
      <c r="M371" s="171" t="str">
        <f t="shared" si="88"/>
        <v/>
      </c>
      <c r="N371" s="171" t="str">
        <f t="shared" si="88"/>
        <v/>
      </c>
      <c r="O371" s="171" t="str">
        <f t="shared" si="88"/>
        <v/>
      </c>
      <c r="P371" s="171" t="str">
        <f t="shared" si="88"/>
        <v/>
      </c>
      <c r="Q371" s="171" t="str">
        <f t="shared" si="88"/>
        <v/>
      </c>
    </row>
    <row r="372" spans="1:17" ht="12" customHeight="1" x14ac:dyDescent="0.25">
      <c r="A372" s="161" t="s">
        <v>141</v>
      </c>
      <c r="B372" s="170"/>
      <c r="C372" s="170" t="str">
        <f t="shared" si="88"/>
        <v/>
      </c>
      <c r="D372" s="170" t="str">
        <f t="shared" si="88"/>
        <v/>
      </c>
      <c r="E372" s="170" t="str">
        <f t="shared" si="88"/>
        <v/>
      </c>
      <c r="F372" s="170">
        <f t="shared" si="88"/>
        <v>0.81251648711309166</v>
      </c>
      <c r="G372" s="170" t="str">
        <f t="shared" si="88"/>
        <v/>
      </c>
      <c r="H372" s="170">
        <f t="shared" si="88"/>
        <v>0.81830002100910371</v>
      </c>
      <c r="I372" s="170">
        <f t="shared" si="88"/>
        <v>0.81782634304381119</v>
      </c>
      <c r="J372" s="170">
        <f t="shared" si="88"/>
        <v>0.83315876113445309</v>
      </c>
      <c r="K372" s="170" t="str">
        <f t="shared" si="88"/>
        <v/>
      </c>
      <c r="L372" s="170">
        <f t="shared" si="88"/>
        <v>0.83500365931612686</v>
      </c>
      <c r="M372" s="170" t="str">
        <f t="shared" si="88"/>
        <v/>
      </c>
      <c r="N372" s="170" t="str">
        <f t="shared" si="88"/>
        <v/>
      </c>
      <c r="O372" s="170" t="str">
        <f t="shared" si="88"/>
        <v/>
      </c>
      <c r="P372" s="170" t="str">
        <f t="shared" si="88"/>
        <v/>
      </c>
      <c r="Q372" s="170" t="str">
        <f t="shared" si="88"/>
        <v/>
      </c>
    </row>
    <row r="373" spans="1:17" ht="12" customHeight="1" x14ac:dyDescent="0.25">
      <c r="A373" s="148" t="s">
        <v>60</v>
      </c>
      <c r="B373" s="73"/>
      <c r="C373" s="73" t="str">
        <f t="shared" si="88"/>
        <v/>
      </c>
      <c r="D373" s="73" t="str">
        <f t="shared" si="88"/>
        <v/>
      </c>
      <c r="E373" s="73" t="str">
        <f t="shared" si="88"/>
        <v/>
      </c>
      <c r="F373" s="73">
        <f t="shared" si="88"/>
        <v>0.73310967634421387</v>
      </c>
      <c r="G373" s="73" t="str">
        <f t="shared" si="88"/>
        <v/>
      </c>
      <c r="H373" s="73">
        <f t="shared" si="88"/>
        <v>0.74082088993895467</v>
      </c>
      <c r="I373" s="73">
        <f t="shared" si="88"/>
        <v>0.74807492518512242</v>
      </c>
      <c r="J373" s="73">
        <f t="shared" si="88"/>
        <v>0.76373916060324576</v>
      </c>
      <c r="K373" s="73" t="str">
        <f t="shared" si="88"/>
        <v/>
      </c>
      <c r="L373" s="73">
        <f t="shared" si="88"/>
        <v>0.76585579214861887</v>
      </c>
      <c r="M373" s="73" t="str">
        <f t="shared" si="88"/>
        <v/>
      </c>
      <c r="N373" s="73" t="str">
        <f t="shared" si="88"/>
        <v/>
      </c>
      <c r="O373" s="73" t="str">
        <f t="shared" si="88"/>
        <v/>
      </c>
      <c r="P373" s="73" t="str">
        <f t="shared" si="88"/>
        <v/>
      </c>
      <c r="Q373" s="73" t="str">
        <f t="shared" si="88"/>
        <v/>
      </c>
    </row>
    <row r="374" spans="1:17" ht="12" customHeight="1" x14ac:dyDescent="0.25">
      <c r="A374" s="148" t="s">
        <v>59</v>
      </c>
      <c r="B374" s="73"/>
      <c r="C374" s="73" t="str">
        <f t="shared" si="88"/>
        <v/>
      </c>
      <c r="D374" s="73" t="str">
        <f t="shared" si="88"/>
        <v/>
      </c>
      <c r="E374" s="73" t="str">
        <f t="shared" si="88"/>
        <v/>
      </c>
      <c r="F374" s="73">
        <f t="shared" si="88"/>
        <v>1.0307820141120798</v>
      </c>
      <c r="G374" s="73" t="str">
        <f t="shared" si="88"/>
        <v/>
      </c>
      <c r="H374" s="73">
        <f t="shared" si="88"/>
        <v>1.0272228100179255</v>
      </c>
      <c r="I374" s="73">
        <f t="shared" si="88"/>
        <v>1.0210452333834865</v>
      </c>
      <c r="J374" s="73">
        <f t="shared" si="88"/>
        <v>1.0227535726022359</v>
      </c>
      <c r="K374" s="73" t="str">
        <f t="shared" si="88"/>
        <v/>
      </c>
      <c r="L374" s="73">
        <f t="shared" si="88"/>
        <v>1.0188299288037901</v>
      </c>
      <c r="M374" s="73" t="str">
        <f t="shared" si="88"/>
        <v/>
      </c>
      <c r="N374" s="73" t="str">
        <f t="shared" si="88"/>
        <v/>
      </c>
      <c r="O374" s="73" t="str">
        <f t="shared" si="88"/>
        <v/>
      </c>
      <c r="P374" s="73" t="str">
        <f t="shared" si="88"/>
        <v/>
      </c>
      <c r="Q374" s="73" t="str">
        <f t="shared" si="88"/>
        <v/>
      </c>
    </row>
    <row r="375" spans="1:17" ht="12" customHeight="1" x14ac:dyDescent="0.25">
      <c r="A375" s="158" t="s">
        <v>62</v>
      </c>
      <c r="B375" s="169"/>
      <c r="C375" s="169" t="str">
        <f t="shared" ref="C375:Q378" si="89">IF(C354=0,"",C354/C333)</f>
        <v/>
      </c>
      <c r="D375" s="169" t="str">
        <f t="shared" si="89"/>
        <v/>
      </c>
      <c r="E375" s="169" t="str">
        <f t="shared" si="89"/>
        <v/>
      </c>
      <c r="F375" s="169">
        <f t="shared" si="89"/>
        <v>0.68199898658232572</v>
      </c>
      <c r="G375" s="169" t="str">
        <f t="shared" si="89"/>
        <v/>
      </c>
      <c r="H375" s="169">
        <f t="shared" si="89"/>
        <v>0.57580280460192124</v>
      </c>
      <c r="I375" s="169">
        <f t="shared" si="89"/>
        <v>0.75055810584800187</v>
      </c>
      <c r="J375" s="169">
        <f t="shared" si="89"/>
        <v>0.66917247514714095</v>
      </c>
      <c r="K375" s="169" t="str">
        <f t="shared" si="89"/>
        <v/>
      </c>
      <c r="L375" s="169">
        <f t="shared" si="89"/>
        <v>0.85792750210934465</v>
      </c>
      <c r="M375" s="169" t="str">
        <f t="shared" si="89"/>
        <v/>
      </c>
      <c r="N375" s="169">
        <f t="shared" si="89"/>
        <v>0.8529576341703865</v>
      </c>
      <c r="O375" s="169" t="str">
        <f t="shared" si="89"/>
        <v/>
      </c>
      <c r="P375" s="169">
        <f t="shared" si="89"/>
        <v>0.48028691124891099</v>
      </c>
      <c r="Q375" s="169">
        <f t="shared" si="89"/>
        <v>0.85828834658656916</v>
      </c>
    </row>
    <row r="376" spans="1:17" ht="12" customHeight="1" x14ac:dyDescent="0.25">
      <c r="A376" s="23" t="s">
        <v>58</v>
      </c>
      <c r="B376" s="73"/>
      <c r="C376" s="73" t="str">
        <f t="shared" si="89"/>
        <v/>
      </c>
      <c r="D376" s="73" t="str">
        <f t="shared" si="89"/>
        <v/>
      </c>
      <c r="E376" s="73" t="str">
        <f t="shared" si="89"/>
        <v/>
      </c>
      <c r="F376" s="73">
        <f t="shared" si="89"/>
        <v>0.34525621018130964</v>
      </c>
      <c r="G376" s="73" t="str">
        <f t="shared" si="89"/>
        <v/>
      </c>
      <c r="H376" s="73">
        <f t="shared" si="89"/>
        <v>0.35187463228650884</v>
      </c>
      <c r="I376" s="73">
        <f t="shared" si="89"/>
        <v>0.3567886115114503</v>
      </c>
      <c r="J376" s="73">
        <f t="shared" si="89"/>
        <v>0.3614062452766732</v>
      </c>
      <c r="K376" s="73" t="str">
        <f t="shared" si="89"/>
        <v/>
      </c>
      <c r="L376" s="73" t="str">
        <f t="shared" si="89"/>
        <v/>
      </c>
      <c r="M376" s="73" t="str">
        <f t="shared" si="89"/>
        <v/>
      </c>
      <c r="N376" s="73" t="str">
        <f t="shared" si="89"/>
        <v/>
      </c>
      <c r="O376" s="73" t="str">
        <f t="shared" si="89"/>
        <v/>
      </c>
      <c r="P376" s="73" t="str">
        <f t="shared" si="89"/>
        <v/>
      </c>
      <c r="Q376" s="73" t="str">
        <f t="shared" si="89"/>
        <v/>
      </c>
    </row>
    <row r="377" spans="1:17" ht="12" customHeight="1" x14ac:dyDescent="0.25">
      <c r="A377" s="23" t="s">
        <v>57</v>
      </c>
      <c r="B377" s="73"/>
      <c r="C377" s="73" t="str">
        <f t="shared" si="89"/>
        <v/>
      </c>
      <c r="D377" s="73" t="str">
        <f t="shared" si="89"/>
        <v/>
      </c>
      <c r="E377" s="73" t="str">
        <f t="shared" si="89"/>
        <v/>
      </c>
      <c r="F377" s="73">
        <f t="shared" si="89"/>
        <v>0.45244982987663612</v>
      </c>
      <c r="G377" s="73" t="str">
        <f t="shared" si="89"/>
        <v/>
      </c>
      <c r="H377" s="73">
        <f t="shared" si="89"/>
        <v>0.46226832285987818</v>
      </c>
      <c r="I377" s="73" t="str">
        <f t="shared" si="89"/>
        <v/>
      </c>
      <c r="J377" s="73" t="str">
        <f t="shared" si="89"/>
        <v/>
      </c>
      <c r="K377" s="73" t="str">
        <f t="shared" si="89"/>
        <v/>
      </c>
      <c r="L377" s="73" t="str">
        <f t="shared" si="89"/>
        <v/>
      </c>
      <c r="M377" s="73" t="str">
        <f t="shared" si="89"/>
        <v/>
      </c>
      <c r="N377" s="73" t="str">
        <f t="shared" si="89"/>
        <v/>
      </c>
      <c r="O377" s="73" t="str">
        <f t="shared" si="89"/>
        <v/>
      </c>
      <c r="P377" s="73">
        <f t="shared" si="89"/>
        <v>0.48028691124891099</v>
      </c>
      <c r="Q377" s="73" t="str">
        <f t="shared" si="89"/>
        <v/>
      </c>
    </row>
    <row r="378" spans="1:17" ht="12" customHeight="1" x14ac:dyDescent="0.25">
      <c r="A378" s="29" t="s">
        <v>140</v>
      </c>
      <c r="B378" s="65"/>
      <c r="C378" s="65" t="str">
        <f t="shared" si="89"/>
        <v/>
      </c>
      <c r="D378" s="65" t="str">
        <f t="shared" si="89"/>
        <v/>
      </c>
      <c r="E378" s="65" t="str">
        <f t="shared" si="89"/>
        <v/>
      </c>
      <c r="F378" s="65">
        <f t="shared" si="89"/>
        <v>0.84134517837110223</v>
      </c>
      <c r="G378" s="65" t="str">
        <f t="shared" si="89"/>
        <v/>
      </c>
      <c r="H378" s="65">
        <f t="shared" si="89"/>
        <v>0.85090487487768263</v>
      </c>
      <c r="I378" s="65">
        <f t="shared" si="89"/>
        <v>0.85786473202730851</v>
      </c>
      <c r="J378" s="65">
        <f t="shared" si="89"/>
        <v>0.86643723173708154</v>
      </c>
      <c r="K378" s="65" t="str">
        <f t="shared" si="89"/>
        <v/>
      </c>
      <c r="L378" s="65">
        <f t="shared" si="89"/>
        <v>0.85792750210934465</v>
      </c>
      <c r="M378" s="65" t="str">
        <f t="shared" si="89"/>
        <v/>
      </c>
      <c r="N378" s="65">
        <f t="shared" si="89"/>
        <v>0.8529576341703865</v>
      </c>
      <c r="O378" s="65" t="str">
        <f t="shared" si="89"/>
        <v/>
      </c>
      <c r="P378" s="65" t="str">
        <f t="shared" si="89"/>
        <v/>
      </c>
      <c r="Q378" s="65">
        <f t="shared" si="89"/>
        <v>0.85828834658656916</v>
      </c>
    </row>
    <row r="380" spans="1:17" ht="12" customHeight="1" x14ac:dyDescent="0.25">
      <c r="A380" s="152" t="s">
        <v>190</v>
      </c>
      <c r="B380" s="168"/>
      <c r="C380" s="168">
        <f>SUM(C381,C384,C386,C396)</f>
        <v>0</v>
      </c>
      <c r="D380" s="168">
        <f t="shared" ref="D380:Q380" si="90">SUM(D381,D384,D386,D396)</f>
        <v>0</v>
      </c>
      <c r="E380" s="168">
        <f t="shared" si="90"/>
        <v>0</v>
      </c>
      <c r="F380" s="168">
        <f t="shared" si="90"/>
        <v>29.47266908082991</v>
      </c>
      <c r="G380" s="168">
        <f t="shared" si="90"/>
        <v>0</v>
      </c>
      <c r="H380" s="168">
        <f t="shared" si="90"/>
        <v>9.9740271262045059</v>
      </c>
      <c r="I380" s="168">
        <f t="shared" si="90"/>
        <v>8.9227699345106846</v>
      </c>
      <c r="J380" s="168">
        <f t="shared" si="90"/>
        <v>10.857251950263768</v>
      </c>
      <c r="K380" s="168">
        <f t="shared" si="90"/>
        <v>0</v>
      </c>
      <c r="L380" s="168">
        <f t="shared" si="90"/>
        <v>22.621881997152691</v>
      </c>
      <c r="M380" s="168">
        <f t="shared" si="90"/>
        <v>0</v>
      </c>
      <c r="N380" s="168">
        <f t="shared" si="90"/>
        <v>4.4811124518267444</v>
      </c>
      <c r="O380" s="168">
        <f t="shared" si="90"/>
        <v>0</v>
      </c>
      <c r="P380" s="168">
        <f t="shared" si="90"/>
        <v>0.43550367864039458</v>
      </c>
      <c r="Q380" s="168">
        <f t="shared" si="90"/>
        <v>1.1895332487310106</v>
      </c>
    </row>
    <row r="381" spans="1:17" ht="12" customHeight="1" x14ac:dyDescent="0.25">
      <c r="A381" s="158" t="s">
        <v>65</v>
      </c>
      <c r="B381" s="157"/>
      <c r="C381" s="157">
        <f>SUM(C382:C383)</f>
        <v>0</v>
      </c>
      <c r="D381" s="157">
        <f t="shared" ref="D381:Q381" si="91">SUM(D382:D383)</f>
        <v>0</v>
      </c>
      <c r="E381" s="157">
        <f t="shared" si="91"/>
        <v>0</v>
      </c>
      <c r="F381" s="157">
        <f t="shared" si="91"/>
        <v>27.859248907479749</v>
      </c>
      <c r="G381" s="157">
        <f t="shared" si="91"/>
        <v>0</v>
      </c>
      <c r="H381" s="157">
        <f t="shared" si="91"/>
        <v>8.9949008547368763</v>
      </c>
      <c r="I381" s="157">
        <f t="shared" si="91"/>
        <v>8.5997436985734392</v>
      </c>
      <c r="J381" s="157">
        <f t="shared" si="91"/>
        <v>9.9431027859956078</v>
      </c>
      <c r="K381" s="157">
        <f t="shared" si="91"/>
        <v>0</v>
      </c>
      <c r="L381" s="157">
        <f t="shared" si="91"/>
        <v>21.942505776579136</v>
      </c>
      <c r="M381" s="157">
        <f t="shared" si="91"/>
        <v>0</v>
      </c>
      <c r="N381" s="157">
        <f t="shared" si="91"/>
        <v>3.7533271807760267</v>
      </c>
      <c r="O381" s="157">
        <f t="shared" si="91"/>
        <v>0</v>
      </c>
      <c r="P381" s="157">
        <f t="shared" si="91"/>
        <v>0.34578489086179803</v>
      </c>
      <c r="Q381" s="157">
        <f t="shared" si="91"/>
        <v>0.99733216342088382</v>
      </c>
    </row>
    <row r="382" spans="1:17" ht="12" customHeight="1" x14ac:dyDescent="0.25">
      <c r="A382" s="23" t="s">
        <v>58</v>
      </c>
      <c r="B382" s="156"/>
      <c r="C382" s="156">
        <f>RES_hhdet_in_emi!C$5</f>
        <v>0</v>
      </c>
      <c r="D382" s="156">
        <f>RES_hhdet_in_emi!D$5</f>
        <v>0</v>
      </c>
      <c r="E382" s="156">
        <f>RES_hhdet_in_emi!E$5</f>
        <v>0</v>
      </c>
      <c r="F382" s="156">
        <f>RES_hhdet_in_emi!F$5</f>
        <v>27.859248907479749</v>
      </c>
      <c r="G382" s="156">
        <f>RES_hhdet_in_emi!G$5</f>
        <v>0</v>
      </c>
      <c r="H382" s="156">
        <f>RES_hhdet_in_emi!H$5</f>
        <v>8.9949008547368763</v>
      </c>
      <c r="I382" s="156">
        <f>RES_hhdet_in_emi!I$5</f>
        <v>8.5997436985734392</v>
      </c>
      <c r="J382" s="156">
        <f>RES_hhdet_in_emi!J$5</f>
        <v>9.9431027859956078</v>
      </c>
      <c r="K382" s="156">
        <f>RES_hhdet_in_emi!K$5</f>
        <v>0</v>
      </c>
      <c r="L382" s="156">
        <f>RES_hhdet_in_emi!L$5</f>
        <v>21.942505776579136</v>
      </c>
      <c r="M382" s="156">
        <f>RES_hhdet_in_emi!M$5</f>
        <v>0</v>
      </c>
      <c r="N382" s="156">
        <f>RES_hhdet_in_emi!N$5</f>
        <v>3.7533271807760267</v>
      </c>
      <c r="O382" s="156">
        <f>RES_hhdet_in_emi!O$5</f>
        <v>0</v>
      </c>
      <c r="P382" s="156">
        <f>RES_hhdet_in_emi!P$5</f>
        <v>0.34578489086179803</v>
      </c>
      <c r="Q382" s="156">
        <f>RES_hhdet_in_emi!Q$5</f>
        <v>0.99733216342088382</v>
      </c>
    </row>
    <row r="383" spans="1:17" ht="12" customHeight="1" x14ac:dyDescent="0.25">
      <c r="A383" s="23" t="s">
        <v>60</v>
      </c>
      <c r="B383" s="156"/>
      <c r="C383" s="156">
        <f>RES_hhdet_in_emi!C$6</f>
        <v>0</v>
      </c>
      <c r="D383" s="156">
        <f>RES_hhdet_in_emi!D$6</f>
        <v>0</v>
      </c>
      <c r="E383" s="156">
        <f>RES_hhdet_in_emi!E$6</f>
        <v>0</v>
      </c>
      <c r="F383" s="156">
        <f>RES_hhdet_in_emi!F$6</f>
        <v>0</v>
      </c>
      <c r="G383" s="156">
        <f>RES_hhdet_in_emi!G$6</f>
        <v>0</v>
      </c>
      <c r="H383" s="156">
        <f>RES_hhdet_in_emi!H$6</f>
        <v>0</v>
      </c>
      <c r="I383" s="156">
        <f>RES_hhdet_in_emi!I$6</f>
        <v>0</v>
      </c>
      <c r="J383" s="156">
        <f>RES_hhdet_in_emi!J$6</f>
        <v>0</v>
      </c>
      <c r="K383" s="156">
        <f>RES_hhdet_in_emi!K$6</f>
        <v>0</v>
      </c>
      <c r="L383" s="156">
        <f>RES_hhdet_in_emi!L$6</f>
        <v>0</v>
      </c>
      <c r="M383" s="156">
        <f>RES_hhdet_in_emi!M$6</f>
        <v>0</v>
      </c>
      <c r="N383" s="156">
        <f>RES_hhdet_in_emi!N$6</f>
        <v>0</v>
      </c>
      <c r="O383" s="156">
        <f>RES_hhdet_in_emi!O$6</f>
        <v>0</v>
      </c>
      <c r="P383" s="156">
        <f>RES_hhdet_in_emi!P$6</f>
        <v>0</v>
      </c>
      <c r="Q383" s="156">
        <f>RES_hhdet_in_emi!Q$6</f>
        <v>0</v>
      </c>
    </row>
    <row r="384" spans="1:17" ht="12" customHeight="1" x14ac:dyDescent="0.25">
      <c r="A384" s="158" t="s">
        <v>112</v>
      </c>
      <c r="B384" s="157"/>
      <c r="C384" s="157">
        <f>C385</f>
        <v>0</v>
      </c>
      <c r="D384" s="157">
        <f t="shared" ref="D384:Q384" si="92">D385</f>
        <v>0</v>
      </c>
      <c r="E384" s="157">
        <f t="shared" si="92"/>
        <v>0</v>
      </c>
      <c r="F384" s="157">
        <f t="shared" si="92"/>
        <v>0</v>
      </c>
      <c r="G384" s="157">
        <f t="shared" si="92"/>
        <v>0</v>
      </c>
      <c r="H384" s="157">
        <f t="shared" si="92"/>
        <v>0</v>
      </c>
      <c r="I384" s="157">
        <f t="shared" si="92"/>
        <v>0</v>
      </c>
      <c r="J384" s="157">
        <f t="shared" si="92"/>
        <v>0</v>
      </c>
      <c r="K384" s="157">
        <f t="shared" si="92"/>
        <v>0</v>
      </c>
      <c r="L384" s="157">
        <f t="shared" si="92"/>
        <v>0</v>
      </c>
      <c r="M384" s="157">
        <f t="shared" si="92"/>
        <v>0</v>
      </c>
      <c r="N384" s="157">
        <f t="shared" si="92"/>
        <v>0</v>
      </c>
      <c r="O384" s="157">
        <f t="shared" si="92"/>
        <v>0</v>
      </c>
      <c r="P384" s="157">
        <f t="shared" si="92"/>
        <v>0</v>
      </c>
      <c r="Q384" s="157">
        <f t="shared" si="92"/>
        <v>0</v>
      </c>
    </row>
    <row r="385" spans="1:17" ht="12" customHeight="1" x14ac:dyDescent="0.25">
      <c r="A385" s="23" t="s">
        <v>60</v>
      </c>
      <c r="B385" s="156"/>
      <c r="C385" s="156">
        <f>RES_hhdet_in_emi!C$8</f>
        <v>0</v>
      </c>
      <c r="D385" s="156">
        <f>RES_hhdet_in_emi!D$8</f>
        <v>0</v>
      </c>
      <c r="E385" s="156">
        <f>RES_hhdet_in_emi!E$8</f>
        <v>0</v>
      </c>
      <c r="F385" s="156">
        <f>RES_hhdet_in_emi!F$8</f>
        <v>0</v>
      </c>
      <c r="G385" s="156">
        <f>RES_hhdet_in_emi!G$8</f>
        <v>0</v>
      </c>
      <c r="H385" s="156">
        <f>RES_hhdet_in_emi!H$8</f>
        <v>0</v>
      </c>
      <c r="I385" s="156">
        <f>RES_hhdet_in_emi!I$8</f>
        <v>0</v>
      </c>
      <c r="J385" s="156">
        <f>RES_hhdet_in_emi!J$8</f>
        <v>0</v>
      </c>
      <c r="K385" s="156">
        <f>RES_hhdet_in_emi!K$8</f>
        <v>0</v>
      </c>
      <c r="L385" s="156">
        <f>RES_hhdet_in_emi!L$8</f>
        <v>0</v>
      </c>
      <c r="M385" s="156">
        <f>RES_hhdet_in_emi!M$8</f>
        <v>0</v>
      </c>
      <c r="N385" s="156">
        <f>RES_hhdet_in_emi!N$8</f>
        <v>0</v>
      </c>
      <c r="O385" s="156">
        <f>RES_hhdet_in_emi!O$8</f>
        <v>0</v>
      </c>
      <c r="P385" s="156">
        <f>RES_hhdet_in_emi!P$8</f>
        <v>0</v>
      </c>
      <c r="Q385" s="156">
        <f>RES_hhdet_in_emi!Q$8</f>
        <v>0</v>
      </c>
    </row>
    <row r="386" spans="1:17" ht="12" customHeight="1" x14ac:dyDescent="0.25">
      <c r="A386" s="158" t="s">
        <v>63</v>
      </c>
      <c r="B386" s="157"/>
      <c r="C386" s="157">
        <f>SUM(C387:C389,C392:C393)</f>
        <v>0</v>
      </c>
      <c r="D386" s="157">
        <f t="shared" ref="D386:Q386" si="93">SUM(D387:D389,D392:D393)</f>
        <v>0</v>
      </c>
      <c r="E386" s="157">
        <f t="shared" si="93"/>
        <v>0</v>
      </c>
      <c r="F386" s="157">
        <f t="shared" si="93"/>
        <v>1.1701217503364565</v>
      </c>
      <c r="G386" s="157">
        <f t="shared" si="93"/>
        <v>0</v>
      </c>
      <c r="H386" s="157">
        <f t="shared" si="93"/>
        <v>0.66815724040217517</v>
      </c>
      <c r="I386" s="157">
        <f t="shared" si="93"/>
        <v>0.2102502119486041</v>
      </c>
      <c r="J386" s="157">
        <f t="shared" si="93"/>
        <v>0.68229482917838735</v>
      </c>
      <c r="K386" s="157">
        <f t="shared" si="93"/>
        <v>0</v>
      </c>
      <c r="L386" s="157">
        <f t="shared" si="93"/>
        <v>0.67937622057355607</v>
      </c>
      <c r="M386" s="157">
        <f t="shared" si="93"/>
        <v>0</v>
      </c>
      <c r="N386" s="157">
        <f t="shared" si="93"/>
        <v>0.72778527105071789</v>
      </c>
      <c r="O386" s="157">
        <f t="shared" si="93"/>
        <v>0</v>
      </c>
      <c r="P386" s="157">
        <f t="shared" si="93"/>
        <v>7.2921662386093947E-2</v>
      </c>
      <c r="Q386" s="157">
        <f t="shared" si="93"/>
        <v>0.19220108531012678</v>
      </c>
    </row>
    <row r="387" spans="1:17" ht="12" customHeight="1" x14ac:dyDescent="0.25">
      <c r="A387" s="167" t="s">
        <v>171</v>
      </c>
      <c r="B387" s="132"/>
      <c r="C387" s="132">
        <f>RES_hhdet_in_emi!C$10</f>
        <v>0</v>
      </c>
      <c r="D387" s="132">
        <f>RES_hhdet_in_emi!D$10</f>
        <v>0</v>
      </c>
      <c r="E387" s="132">
        <f>RES_hhdet_in_emi!E$10</f>
        <v>0</v>
      </c>
      <c r="F387" s="132">
        <f>RES_hhdet_in_emi!F$10</f>
        <v>1.1701217503364565</v>
      </c>
      <c r="G387" s="132">
        <f>RES_hhdet_in_emi!G$10</f>
        <v>0</v>
      </c>
      <c r="H387" s="132">
        <f>RES_hhdet_in_emi!H$10</f>
        <v>0.66815724040217517</v>
      </c>
      <c r="I387" s="132">
        <f>RES_hhdet_in_emi!I$10</f>
        <v>0.2102502119486041</v>
      </c>
      <c r="J387" s="132">
        <f>RES_hhdet_in_emi!J$10</f>
        <v>0.68229482917838735</v>
      </c>
      <c r="K387" s="132">
        <f>RES_hhdet_in_emi!K$10</f>
        <v>0</v>
      </c>
      <c r="L387" s="132">
        <f>RES_hhdet_in_emi!L$10</f>
        <v>0.67937622057355607</v>
      </c>
      <c r="M387" s="132">
        <f>RES_hhdet_in_emi!M$10</f>
        <v>0</v>
      </c>
      <c r="N387" s="132">
        <f>RES_hhdet_in_emi!N$10</f>
        <v>0.72778527105071789</v>
      </c>
      <c r="O387" s="132">
        <f>RES_hhdet_in_emi!O$10</f>
        <v>0</v>
      </c>
      <c r="P387" s="132">
        <f>RES_hhdet_in_emi!P$10</f>
        <v>7.2921662386093947E-2</v>
      </c>
      <c r="Q387" s="132">
        <f>RES_hhdet_in_emi!Q$10</f>
        <v>0.19220108531012678</v>
      </c>
    </row>
    <row r="388" spans="1:17" ht="12" customHeight="1" x14ac:dyDescent="0.25">
      <c r="A388" s="167" t="s">
        <v>144</v>
      </c>
      <c r="B388" s="132"/>
      <c r="C388" s="132">
        <f>RES_hhdet_in_emi!C$11</f>
        <v>0</v>
      </c>
      <c r="D388" s="132">
        <f>RES_hhdet_in_emi!D$11</f>
        <v>0</v>
      </c>
      <c r="E388" s="132">
        <f>RES_hhdet_in_emi!E$11</f>
        <v>0</v>
      </c>
      <c r="F388" s="132">
        <f>RES_hhdet_in_emi!F$11</f>
        <v>0</v>
      </c>
      <c r="G388" s="132">
        <f>RES_hhdet_in_emi!G$11</f>
        <v>0</v>
      </c>
      <c r="H388" s="132">
        <f>RES_hhdet_in_emi!H$11</f>
        <v>0</v>
      </c>
      <c r="I388" s="132">
        <f>RES_hhdet_in_emi!I$11</f>
        <v>0</v>
      </c>
      <c r="J388" s="132">
        <f>RES_hhdet_in_emi!J$11</f>
        <v>0</v>
      </c>
      <c r="K388" s="132">
        <f>RES_hhdet_in_emi!K$11</f>
        <v>0</v>
      </c>
      <c r="L388" s="132">
        <f>RES_hhdet_in_emi!L$11</f>
        <v>0</v>
      </c>
      <c r="M388" s="132">
        <f>RES_hhdet_in_emi!M$11</f>
        <v>0</v>
      </c>
      <c r="N388" s="132">
        <f>RES_hhdet_in_emi!N$11</f>
        <v>0</v>
      </c>
      <c r="O388" s="132">
        <f>RES_hhdet_in_emi!O$11</f>
        <v>0</v>
      </c>
      <c r="P388" s="132">
        <f>RES_hhdet_in_emi!P$11</f>
        <v>0</v>
      </c>
      <c r="Q388" s="132">
        <f>RES_hhdet_in_emi!Q$11</f>
        <v>0</v>
      </c>
    </row>
    <row r="389" spans="1:17" ht="12" customHeight="1" x14ac:dyDescent="0.25">
      <c r="A389" s="167" t="s">
        <v>143</v>
      </c>
      <c r="B389" s="132"/>
      <c r="C389" s="132">
        <f>SUM(C390:C391)</f>
        <v>0</v>
      </c>
      <c r="D389" s="132">
        <f t="shared" ref="D389:Q389" si="94">SUM(D390:D391)</f>
        <v>0</v>
      </c>
      <c r="E389" s="132">
        <f t="shared" si="94"/>
        <v>0</v>
      </c>
      <c r="F389" s="132">
        <f t="shared" si="94"/>
        <v>0</v>
      </c>
      <c r="G389" s="132">
        <f t="shared" si="94"/>
        <v>0</v>
      </c>
      <c r="H389" s="132">
        <f t="shared" si="94"/>
        <v>0</v>
      </c>
      <c r="I389" s="132">
        <f t="shared" si="94"/>
        <v>0</v>
      </c>
      <c r="J389" s="132">
        <f t="shared" si="94"/>
        <v>0</v>
      </c>
      <c r="K389" s="132">
        <f t="shared" si="94"/>
        <v>0</v>
      </c>
      <c r="L389" s="132">
        <f t="shared" si="94"/>
        <v>0</v>
      </c>
      <c r="M389" s="132">
        <f t="shared" si="94"/>
        <v>0</v>
      </c>
      <c r="N389" s="132">
        <f t="shared" si="94"/>
        <v>0</v>
      </c>
      <c r="O389" s="132">
        <f t="shared" si="94"/>
        <v>0</v>
      </c>
      <c r="P389" s="132">
        <f t="shared" si="94"/>
        <v>0</v>
      </c>
      <c r="Q389" s="132">
        <f t="shared" si="94"/>
        <v>0</v>
      </c>
    </row>
    <row r="390" spans="1:17" ht="12" customHeight="1" x14ac:dyDescent="0.25">
      <c r="A390" s="166" t="s">
        <v>57</v>
      </c>
      <c r="B390" s="165"/>
      <c r="C390" s="165">
        <f>RES_hhdet_in_emi!C$13</f>
        <v>0</v>
      </c>
      <c r="D390" s="165">
        <f>RES_hhdet_in_emi!D$13</f>
        <v>0</v>
      </c>
      <c r="E390" s="165">
        <f>RES_hhdet_in_emi!E$13</f>
        <v>0</v>
      </c>
      <c r="F390" s="165">
        <f>RES_hhdet_in_emi!F$13</f>
        <v>0</v>
      </c>
      <c r="G390" s="165">
        <f>RES_hhdet_in_emi!G$13</f>
        <v>0</v>
      </c>
      <c r="H390" s="165">
        <f>RES_hhdet_in_emi!H$13</f>
        <v>0</v>
      </c>
      <c r="I390" s="165">
        <f>RES_hhdet_in_emi!I$13</f>
        <v>0</v>
      </c>
      <c r="J390" s="165">
        <f>RES_hhdet_in_emi!J$13</f>
        <v>0</v>
      </c>
      <c r="K390" s="165">
        <f>RES_hhdet_in_emi!K$13</f>
        <v>0</v>
      </c>
      <c r="L390" s="165">
        <f>RES_hhdet_in_emi!L$13</f>
        <v>0</v>
      </c>
      <c r="M390" s="165">
        <f>RES_hhdet_in_emi!M$13</f>
        <v>0</v>
      </c>
      <c r="N390" s="165">
        <f>RES_hhdet_in_emi!N$13</f>
        <v>0</v>
      </c>
      <c r="O390" s="165">
        <f>RES_hhdet_in_emi!O$13</f>
        <v>0</v>
      </c>
      <c r="P390" s="165">
        <f>RES_hhdet_in_emi!P$13</f>
        <v>0</v>
      </c>
      <c r="Q390" s="165">
        <f>RES_hhdet_in_emi!Q$13</f>
        <v>0</v>
      </c>
    </row>
    <row r="391" spans="1:17" ht="12" customHeight="1" x14ac:dyDescent="0.25">
      <c r="A391" s="147" t="s">
        <v>59</v>
      </c>
      <c r="B391" s="164"/>
      <c r="C391" s="164">
        <f>RES_hhdet_in_emi!C$14</f>
        <v>0</v>
      </c>
      <c r="D391" s="164">
        <f>RES_hhdet_in_emi!D$14</f>
        <v>0</v>
      </c>
      <c r="E391" s="164">
        <f>RES_hhdet_in_emi!E$14</f>
        <v>0</v>
      </c>
      <c r="F391" s="164">
        <f>RES_hhdet_in_emi!F$14</f>
        <v>0</v>
      </c>
      <c r="G391" s="164">
        <f>RES_hhdet_in_emi!G$14</f>
        <v>0</v>
      </c>
      <c r="H391" s="164">
        <f>RES_hhdet_in_emi!H$14</f>
        <v>0</v>
      </c>
      <c r="I391" s="164">
        <f>RES_hhdet_in_emi!I$14</f>
        <v>0</v>
      </c>
      <c r="J391" s="164">
        <f>RES_hhdet_in_emi!J$14</f>
        <v>0</v>
      </c>
      <c r="K391" s="164">
        <f>RES_hhdet_in_emi!K$14</f>
        <v>0</v>
      </c>
      <c r="L391" s="164">
        <f>RES_hhdet_in_emi!L$14</f>
        <v>0</v>
      </c>
      <c r="M391" s="164">
        <f>RES_hhdet_in_emi!M$14</f>
        <v>0</v>
      </c>
      <c r="N391" s="164">
        <f>RES_hhdet_in_emi!N$14</f>
        <v>0</v>
      </c>
      <c r="O391" s="164">
        <f>RES_hhdet_in_emi!O$14</f>
        <v>0</v>
      </c>
      <c r="P391" s="164">
        <f>RES_hhdet_in_emi!P$14</f>
        <v>0</v>
      </c>
      <c r="Q391" s="164">
        <f>RES_hhdet_in_emi!Q$14</f>
        <v>0</v>
      </c>
    </row>
    <row r="392" spans="1:17" ht="12" customHeight="1" x14ac:dyDescent="0.25">
      <c r="A392" s="163" t="s">
        <v>142</v>
      </c>
      <c r="B392" s="162"/>
      <c r="C392" s="162">
        <f>RES_hhdet_in_emi!C$15</f>
        <v>0</v>
      </c>
      <c r="D392" s="162">
        <f>RES_hhdet_in_emi!D$15</f>
        <v>0</v>
      </c>
      <c r="E392" s="162">
        <f>RES_hhdet_in_emi!E$15</f>
        <v>0</v>
      </c>
      <c r="F392" s="162">
        <f>RES_hhdet_in_emi!F$15</f>
        <v>0</v>
      </c>
      <c r="G392" s="162">
        <f>RES_hhdet_in_emi!G$15</f>
        <v>0</v>
      </c>
      <c r="H392" s="162">
        <f>RES_hhdet_in_emi!H$15</f>
        <v>0</v>
      </c>
      <c r="I392" s="162">
        <f>RES_hhdet_in_emi!I$15</f>
        <v>0</v>
      </c>
      <c r="J392" s="162">
        <f>RES_hhdet_in_emi!J$15</f>
        <v>0</v>
      </c>
      <c r="K392" s="162">
        <f>RES_hhdet_in_emi!K$15</f>
        <v>0</v>
      </c>
      <c r="L392" s="162">
        <f>RES_hhdet_in_emi!L$15</f>
        <v>0</v>
      </c>
      <c r="M392" s="162">
        <f>RES_hhdet_in_emi!M$15</f>
        <v>0</v>
      </c>
      <c r="N392" s="162">
        <f>RES_hhdet_in_emi!N$15</f>
        <v>0</v>
      </c>
      <c r="O392" s="162">
        <f>RES_hhdet_in_emi!O$15</f>
        <v>0</v>
      </c>
      <c r="P392" s="162">
        <f>RES_hhdet_in_emi!P$15</f>
        <v>0</v>
      </c>
      <c r="Q392" s="162">
        <f>RES_hhdet_in_emi!Q$15</f>
        <v>0</v>
      </c>
    </row>
    <row r="393" spans="1:17" ht="12" customHeight="1" x14ac:dyDescent="0.25">
      <c r="A393" s="161" t="s">
        <v>141</v>
      </c>
      <c r="B393" s="160"/>
      <c r="C393" s="160">
        <f>SUM(C394:C395)</f>
        <v>0</v>
      </c>
      <c r="D393" s="160">
        <f t="shared" ref="D393:Q393" si="95">SUM(D394:D395)</f>
        <v>0</v>
      </c>
      <c r="E393" s="160">
        <f t="shared" si="95"/>
        <v>0</v>
      </c>
      <c r="F393" s="160">
        <f t="shared" si="95"/>
        <v>0</v>
      </c>
      <c r="G393" s="160">
        <f t="shared" si="95"/>
        <v>0</v>
      </c>
      <c r="H393" s="160">
        <f t="shared" si="95"/>
        <v>0</v>
      </c>
      <c r="I393" s="160">
        <f t="shared" si="95"/>
        <v>0</v>
      </c>
      <c r="J393" s="160">
        <f t="shared" si="95"/>
        <v>0</v>
      </c>
      <c r="K393" s="160">
        <f t="shared" si="95"/>
        <v>0</v>
      </c>
      <c r="L393" s="160">
        <f t="shared" si="95"/>
        <v>0</v>
      </c>
      <c r="M393" s="160">
        <f t="shared" si="95"/>
        <v>0</v>
      </c>
      <c r="N393" s="160">
        <f t="shared" si="95"/>
        <v>0</v>
      </c>
      <c r="O393" s="160">
        <f t="shared" si="95"/>
        <v>0</v>
      </c>
      <c r="P393" s="160">
        <f t="shared" si="95"/>
        <v>0</v>
      </c>
      <c r="Q393" s="160">
        <f t="shared" si="95"/>
        <v>0</v>
      </c>
    </row>
    <row r="394" spans="1:17" ht="12" customHeight="1" x14ac:dyDescent="0.25">
      <c r="A394" s="148" t="s">
        <v>60</v>
      </c>
      <c r="B394" s="156"/>
      <c r="C394" s="156">
        <f>RES_hhdet_in_emi!C$17</f>
        <v>0</v>
      </c>
      <c r="D394" s="156">
        <f>RES_hhdet_in_emi!D$17</f>
        <v>0</v>
      </c>
      <c r="E394" s="156">
        <f>RES_hhdet_in_emi!E$17</f>
        <v>0</v>
      </c>
      <c r="F394" s="156">
        <f>RES_hhdet_in_emi!F$17</f>
        <v>0</v>
      </c>
      <c r="G394" s="156">
        <f>RES_hhdet_in_emi!G$17</f>
        <v>0</v>
      </c>
      <c r="H394" s="156">
        <f>RES_hhdet_in_emi!H$17</f>
        <v>0</v>
      </c>
      <c r="I394" s="156">
        <f>RES_hhdet_in_emi!I$17</f>
        <v>0</v>
      </c>
      <c r="J394" s="156">
        <f>RES_hhdet_in_emi!J$17</f>
        <v>0</v>
      </c>
      <c r="K394" s="156">
        <f>RES_hhdet_in_emi!K$17</f>
        <v>0</v>
      </c>
      <c r="L394" s="156">
        <f>RES_hhdet_in_emi!L$17</f>
        <v>0</v>
      </c>
      <c r="M394" s="156">
        <f>RES_hhdet_in_emi!M$17</f>
        <v>0</v>
      </c>
      <c r="N394" s="156">
        <f>RES_hhdet_in_emi!N$17</f>
        <v>0</v>
      </c>
      <c r="O394" s="156">
        <f>RES_hhdet_in_emi!O$17</f>
        <v>0</v>
      </c>
      <c r="P394" s="156">
        <f>RES_hhdet_in_emi!P$17</f>
        <v>0</v>
      </c>
      <c r="Q394" s="156">
        <f>RES_hhdet_in_emi!Q$17</f>
        <v>0</v>
      </c>
    </row>
    <row r="395" spans="1:17" ht="12" customHeight="1" x14ac:dyDescent="0.25">
      <c r="A395" s="148" t="s">
        <v>59</v>
      </c>
      <c r="B395" s="156"/>
      <c r="C395" s="156">
        <f>RES_hhdet_in_emi!C$18</f>
        <v>0</v>
      </c>
      <c r="D395" s="156">
        <f>RES_hhdet_in_emi!D$18</f>
        <v>0</v>
      </c>
      <c r="E395" s="156">
        <f>RES_hhdet_in_emi!E$18</f>
        <v>0</v>
      </c>
      <c r="F395" s="156">
        <f>RES_hhdet_in_emi!F$18</f>
        <v>0</v>
      </c>
      <c r="G395" s="156">
        <f>RES_hhdet_in_emi!G$18</f>
        <v>0</v>
      </c>
      <c r="H395" s="156">
        <f>RES_hhdet_in_emi!H$18</f>
        <v>0</v>
      </c>
      <c r="I395" s="156">
        <f>RES_hhdet_in_emi!I$18</f>
        <v>0</v>
      </c>
      <c r="J395" s="156">
        <f>RES_hhdet_in_emi!J$18</f>
        <v>0</v>
      </c>
      <c r="K395" s="156">
        <f>RES_hhdet_in_emi!K$18</f>
        <v>0</v>
      </c>
      <c r="L395" s="156">
        <f>RES_hhdet_in_emi!L$18</f>
        <v>0</v>
      </c>
      <c r="M395" s="156">
        <f>RES_hhdet_in_emi!M$18</f>
        <v>0</v>
      </c>
      <c r="N395" s="156">
        <f>RES_hhdet_in_emi!N$18</f>
        <v>0</v>
      </c>
      <c r="O395" s="156">
        <f>RES_hhdet_in_emi!O$18</f>
        <v>0</v>
      </c>
      <c r="P395" s="156">
        <f>RES_hhdet_in_emi!P$18</f>
        <v>0</v>
      </c>
      <c r="Q395" s="156">
        <f>RES_hhdet_in_emi!Q$18</f>
        <v>0</v>
      </c>
    </row>
    <row r="396" spans="1:17" ht="12" customHeight="1" x14ac:dyDescent="0.25">
      <c r="A396" s="158" t="s">
        <v>62</v>
      </c>
      <c r="B396" s="157"/>
      <c r="C396" s="157">
        <f>SUM(C397:C399)</f>
        <v>0</v>
      </c>
      <c r="D396" s="157">
        <f t="shared" ref="D396:Q396" si="96">SUM(D397:D399)</f>
        <v>0</v>
      </c>
      <c r="E396" s="157">
        <f t="shared" si="96"/>
        <v>0</v>
      </c>
      <c r="F396" s="157">
        <f t="shared" si="96"/>
        <v>0.44329842301370537</v>
      </c>
      <c r="G396" s="157">
        <f t="shared" si="96"/>
        <v>0</v>
      </c>
      <c r="H396" s="157">
        <f t="shared" si="96"/>
        <v>0.31096903106545465</v>
      </c>
      <c r="I396" s="157">
        <f t="shared" si="96"/>
        <v>0.11277602398864099</v>
      </c>
      <c r="J396" s="157">
        <f t="shared" si="96"/>
        <v>0.23185433508977218</v>
      </c>
      <c r="K396" s="157">
        <f t="shared" si="96"/>
        <v>0</v>
      </c>
      <c r="L396" s="157">
        <f t="shared" si="96"/>
        <v>0</v>
      </c>
      <c r="M396" s="157">
        <f t="shared" si="96"/>
        <v>0</v>
      </c>
      <c r="N396" s="157">
        <f t="shared" si="96"/>
        <v>0</v>
      </c>
      <c r="O396" s="157">
        <f t="shared" si="96"/>
        <v>0</v>
      </c>
      <c r="P396" s="157">
        <f t="shared" si="96"/>
        <v>1.6797125392502599E-2</v>
      </c>
      <c r="Q396" s="157">
        <f t="shared" si="96"/>
        <v>0</v>
      </c>
    </row>
    <row r="397" spans="1:17" ht="12" customHeight="1" x14ac:dyDescent="0.25">
      <c r="A397" s="23" t="s">
        <v>58</v>
      </c>
      <c r="B397" s="156"/>
      <c r="C397" s="156">
        <f>RES_hhdet_in_emi!C$20</f>
        <v>0</v>
      </c>
      <c r="D397" s="156">
        <f>RES_hhdet_in_emi!D$20</f>
        <v>0</v>
      </c>
      <c r="E397" s="156">
        <f>RES_hhdet_in_emi!E$20</f>
        <v>0</v>
      </c>
      <c r="F397" s="156">
        <f>RES_hhdet_in_emi!F$20</f>
        <v>0.35960260185776621</v>
      </c>
      <c r="G397" s="156">
        <f>RES_hhdet_in_emi!G$20</f>
        <v>0</v>
      </c>
      <c r="H397" s="156">
        <f>RES_hhdet_in_emi!H$20</f>
        <v>0.24918824217667451</v>
      </c>
      <c r="I397" s="156">
        <f>RES_hhdet_in_emi!I$20</f>
        <v>0.11277602398864099</v>
      </c>
      <c r="J397" s="156">
        <f>RES_hhdet_in_emi!J$20</f>
        <v>0.23185433508977218</v>
      </c>
      <c r="K397" s="156">
        <f>RES_hhdet_in_emi!K$20</f>
        <v>0</v>
      </c>
      <c r="L397" s="156">
        <f>RES_hhdet_in_emi!L$20</f>
        <v>0</v>
      </c>
      <c r="M397" s="156">
        <f>RES_hhdet_in_emi!M$20</f>
        <v>0</v>
      </c>
      <c r="N397" s="156">
        <f>RES_hhdet_in_emi!N$20</f>
        <v>0</v>
      </c>
      <c r="O397" s="156">
        <f>RES_hhdet_in_emi!O$20</f>
        <v>0</v>
      </c>
      <c r="P397" s="156">
        <f>RES_hhdet_in_emi!P$20</f>
        <v>0</v>
      </c>
      <c r="Q397" s="156">
        <f>RES_hhdet_in_emi!Q$20</f>
        <v>0</v>
      </c>
    </row>
    <row r="398" spans="1:17" ht="12" customHeight="1" x14ac:dyDescent="0.25">
      <c r="A398" s="23" t="s">
        <v>57</v>
      </c>
      <c r="B398" s="156"/>
      <c r="C398" s="156">
        <f>RES_hhdet_in_emi!C$21</f>
        <v>0</v>
      </c>
      <c r="D398" s="156">
        <f>RES_hhdet_in_emi!D$21</f>
        <v>0</v>
      </c>
      <c r="E398" s="156">
        <f>RES_hhdet_in_emi!E$21</f>
        <v>0</v>
      </c>
      <c r="F398" s="156">
        <f>RES_hhdet_in_emi!F$21</f>
        <v>8.3695821155939126E-2</v>
      </c>
      <c r="G398" s="156">
        <f>RES_hhdet_in_emi!G$21</f>
        <v>0</v>
      </c>
      <c r="H398" s="156">
        <f>RES_hhdet_in_emi!H$21</f>
        <v>6.1780788888780157E-2</v>
      </c>
      <c r="I398" s="156">
        <f>RES_hhdet_in_emi!I$21</f>
        <v>0</v>
      </c>
      <c r="J398" s="156">
        <f>RES_hhdet_in_emi!J$21</f>
        <v>0</v>
      </c>
      <c r="K398" s="156">
        <f>RES_hhdet_in_emi!K$21</f>
        <v>0</v>
      </c>
      <c r="L398" s="156">
        <f>RES_hhdet_in_emi!L$21</f>
        <v>0</v>
      </c>
      <c r="M398" s="156">
        <f>RES_hhdet_in_emi!M$21</f>
        <v>0</v>
      </c>
      <c r="N398" s="156">
        <f>RES_hhdet_in_emi!N$21</f>
        <v>0</v>
      </c>
      <c r="O398" s="156">
        <f>RES_hhdet_in_emi!O$21</f>
        <v>0</v>
      </c>
      <c r="P398" s="156">
        <f>RES_hhdet_in_emi!P$21</f>
        <v>1.6797125392502599E-2</v>
      </c>
      <c r="Q398" s="156">
        <f>RES_hhdet_in_emi!Q$21</f>
        <v>0</v>
      </c>
    </row>
    <row r="399" spans="1:17" ht="12" customHeight="1" x14ac:dyDescent="0.25">
      <c r="A399" s="29" t="s">
        <v>140</v>
      </c>
      <c r="B399" s="57"/>
      <c r="C399" s="57">
        <f>RES_hhdet_in_emi!C$22</f>
        <v>0</v>
      </c>
      <c r="D399" s="57">
        <f>RES_hhdet_in_emi!D$22</f>
        <v>0</v>
      </c>
      <c r="E399" s="57">
        <f>RES_hhdet_in_emi!E$22</f>
        <v>0</v>
      </c>
      <c r="F399" s="57">
        <f>RES_hhdet_in_emi!F$22</f>
        <v>0</v>
      </c>
      <c r="G399" s="57">
        <f>RES_hhdet_in_emi!G$22</f>
        <v>0</v>
      </c>
      <c r="H399" s="57">
        <f>RES_hhdet_in_emi!H$22</f>
        <v>0</v>
      </c>
      <c r="I399" s="57">
        <f>RES_hhdet_in_emi!I$22</f>
        <v>0</v>
      </c>
      <c r="J399" s="57">
        <f>RES_hhdet_in_emi!J$22</f>
        <v>0</v>
      </c>
      <c r="K399" s="57">
        <f>RES_hhdet_in_emi!K$22</f>
        <v>0</v>
      </c>
      <c r="L399" s="57">
        <f>RES_hhdet_in_emi!L$22</f>
        <v>0</v>
      </c>
      <c r="M399" s="57">
        <f>RES_hhdet_in_emi!M$22</f>
        <v>0</v>
      </c>
      <c r="N399" s="57">
        <f>RES_hhdet_in_emi!N$22</f>
        <v>0</v>
      </c>
      <c r="O399" s="57">
        <f>RES_hhdet_in_emi!O$22</f>
        <v>0</v>
      </c>
      <c r="P399" s="57">
        <f>RES_hhdet_in_emi!P$22</f>
        <v>0</v>
      </c>
      <c r="Q399" s="57">
        <f>RES_hhdet_in_emi!Q$22</f>
        <v>0</v>
      </c>
    </row>
    <row r="401" spans="1:17" ht="12" customHeight="1" x14ac:dyDescent="0.25">
      <c r="A401" s="152" t="s">
        <v>189</v>
      </c>
      <c r="B401" s="168"/>
      <c r="C401" s="168">
        <f>SUM(C402,C405,C407,C417)</f>
        <v>0</v>
      </c>
      <c r="D401" s="168">
        <f t="shared" ref="D401:Q401" si="97">SUM(D402,D405,D407,D417)</f>
        <v>0</v>
      </c>
      <c r="E401" s="168">
        <f t="shared" si="97"/>
        <v>0</v>
      </c>
      <c r="F401" s="168">
        <f t="shared" si="97"/>
        <v>21766.53661130376</v>
      </c>
      <c r="G401" s="168">
        <f t="shared" si="97"/>
        <v>0</v>
      </c>
      <c r="H401" s="168">
        <f t="shared" si="97"/>
        <v>19962.344494506258</v>
      </c>
      <c r="I401" s="168">
        <f t="shared" si="97"/>
        <v>17571.602687938612</v>
      </c>
      <c r="J401" s="168">
        <f t="shared" si="97"/>
        <v>19289.081845339799</v>
      </c>
      <c r="K401" s="168">
        <f t="shared" si="97"/>
        <v>0</v>
      </c>
      <c r="L401" s="168">
        <f t="shared" si="97"/>
        <v>21320.652341866626</v>
      </c>
      <c r="M401" s="168">
        <f t="shared" si="97"/>
        <v>0</v>
      </c>
      <c r="N401" s="168">
        <f t="shared" si="97"/>
        <v>21405.670431172384</v>
      </c>
      <c r="O401" s="168">
        <f t="shared" si="97"/>
        <v>0</v>
      </c>
      <c r="P401" s="168">
        <f t="shared" si="97"/>
        <v>19932.223048395612</v>
      </c>
      <c r="Q401" s="168">
        <f t="shared" si="97"/>
        <v>20939.563342278561</v>
      </c>
    </row>
    <row r="402" spans="1:17" ht="12" customHeight="1" x14ac:dyDescent="0.25">
      <c r="A402" s="158" t="s">
        <v>65</v>
      </c>
      <c r="B402" s="157"/>
      <c r="C402" s="157">
        <f>SUM(C403:C404)</f>
        <v>0</v>
      </c>
      <c r="D402" s="157">
        <f t="shared" ref="D402:Q402" si="98">SUM(D403:D404)</f>
        <v>0</v>
      </c>
      <c r="E402" s="157">
        <f t="shared" si="98"/>
        <v>0</v>
      </c>
      <c r="F402" s="157">
        <f t="shared" si="98"/>
        <v>18266.706964044068</v>
      </c>
      <c r="G402" s="157">
        <f t="shared" si="98"/>
        <v>0</v>
      </c>
      <c r="H402" s="157">
        <f t="shared" si="98"/>
        <v>16269.291050681983</v>
      </c>
      <c r="I402" s="157">
        <f t="shared" si="98"/>
        <v>14206.936685897557</v>
      </c>
      <c r="J402" s="157">
        <f t="shared" si="98"/>
        <v>15731.24647823285</v>
      </c>
      <c r="K402" s="157">
        <f t="shared" si="98"/>
        <v>0</v>
      </c>
      <c r="L402" s="157">
        <f t="shared" si="98"/>
        <v>18174.481755497469</v>
      </c>
      <c r="M402" s="157">
        <f t="shared" si="98"/>
        <v>0</v>
      </c>
      <c r="N402" s="157">
        <f t="shared" si="98"/>
        <v>17239.97857194742</v>
      </c>
      <c r="O402" s="157">
        <f t="shared" si="98"/>
        <v>0</v>
      </c>
      <c r="P402" s="157">
        <f t="shared" si="98"/>
        <v>15472.986309917151</v>
      </c>
      <c r="Q402" s="157">
        <f t="shared" si="98"/>
        <v>16830.573156163122</v>
      </c>
    </row>
    <row r="403" spans="1:17" ht="12" customHeight="1" x14ac:dyDescent="0.25">
      <c r="A403" s="23" t="s">
        <v>58</v>
      </c>
      <c r="B403" s="156"/>
      <c r="C403" s="156">
        <f t="shared" ref="C403:Q406" si="99">IF(C319=0,0,C319/0.086*1000000/C$55)</f>
        <v>0</v>
      </c>
      <c r="D403" s="156">
        <f t="shared" si="99"/>
        <v>0</v>
      </c>
      <c r="E403" s="156">
        <f t="shared" si="99"/>
        <v>0</v>
      </c>
      <c r="F403" s="156">
        <f t="shared" si="99"/>
        <v>18175.80360353045</v>
      </c>
      <c r="G403" s="156">
        <f t="shared" si="99"/>
        <v>0</v>
      </c>
      <c r="H403" s="156">
        <f t="shared" si="99"/>
        <v>16206.499316990101</v>
      </c>
      <c r="I403" s="156">
        <f t="shared" si="99"/>
        <v>14102.539247903138</v>
      </c>
      <c r="J403" s="156">
        <f t="shared" si="99"/>
        <v>15651.36535315173</v>
      </c>
      <c r="K403" s="156">
        <f t="shared" si="99"/>
        <v>0</v>
      </c>
      <c r="L403" s="156">
        <f t="shared" si="99"/>
        <v>18079.47611988167</v>
      </c>
      <c r="M403" s="156">
        <f t="shared" si="99"/>
        <v>0</v>
      </c>
      <c r="N403" s="156">
        <f t="shared" si="99"/>
        <v>17121.498921702845</v>
      </c>
      <c r="O403" s="156">
        <f t="shared" si="99"/>
        <v>0</v>
      </c>
      <c r="P403" s="156">
        <f t="shared" si="99"/>
        <v>15334.979512598122</v>
      </c>
      <c r="Q403" s="156">
        <f t="shared" si="99"/>
        <v>16724.323726231214</v>
      </c>
    </row>
    <row r="404" spans="1:17" ht="12" customHeight="1" x14ac:dyDescent="0.25">
      <c r="A404" s="23" t="s">
        <v>60</v>
      </c>
      <c r="B404" s="156"/>
      <c r="C404" s="156">
        <f t="shared" si="99"/>
        <v>0</v>
      </c>
      <c r="D404" s="156">
        <f t="shared" si="99"/>
        <v>0</v>
      </c>
      <c r="E404" s="156">
        <f t="shared" si="99"/>
        <v>0</v>
      </c>
      <c r="F404" s="156">
        <f t="shared" si="99"/>
        <v>90.903360513616576</v>
      </c>
      <c r="G404" s="156">
        <f t="shared" si="99"/>
        <v>0</v>
      </c>
      <c r="H404" s="156">
        <f t="shared" si="99"/>
        <v>62.791733691880921</v>
      </c>
      <c r="I404" s="156">
        <f t="shared" si="99"/>
        <v>104.39743799442019</v>
      </c>
      <c r="J404" s="156">
        <f t="shared" si="99"/>
        <v>79.881125081118697</v>
      </c>
      <c r="K404" s="156">
        <f t="shared" si="99"/>
        <v>0</v>
      </c>
      <c r="L404" s="156">
        <f t="shared" si="99"/>
        <v>95.005635615797956</v>
      </c>
      <c r="M404" s="156">
        <f t="shared" si="99"/>
        <v>0</v>
      </c>
      <c r="N404" s="156">
        <f t="shared" si="99"/>
        <v>118.47965024457528</v>
      </c>
      <c r="O404" s="156">
        <f t="shared" si="99"/>
        <v>0</v>
      </c>
      <c r="P404" s="156">
        <f t="shared" si="99"/>
        <v>138.00679731902935</v>
      </c>
      <c r="Q404" s="156">
        <f t="shared" si="99"/>
        <v>106.24942993190864</v>
      </c>
    </row>
    <row r="405" spans="1:17" ht="12" customHeight="1" x14ac:dyDescent="0.25">
      <c r="A405" s="158" t="s">
        <v>112</v>
      </c>
      <c r="B405" s="157"/>
      <c r="C405" s="157">
        <f>C406</f>
        <v>0</v>
      </c>
      <c r="D405" s="157">
        <f t="shared" ref="D405:Q405" si="100">D406</f>
        <v>0</v>
      </c>
      <c r="E405" s="157">
        <f t="shared" si="100"/>
        <v>0</v>
      </c>
      <c r="F405" s="157">
        <f t="shared" si="100"/>
        <v>8.2753720673817988</v>
      </c>
      <c r="G405" s="157">
        <f t="shared" si="100"/>
        <v>0</v>
      </c>
      <c r="H405" s="157">
        <f t="shared" si="100"/>
        <v>9.7755451705327978</v>
      </c>
      <c r="I405" s="157">
        <f t="shared" si="100"/>
        <v>5.7277788539386769</v>
      </c>
      <c r="J405" s="157">
        <f t="shared" si="100"/>
        <v>30.101046778848616</v>
      </c>
      <c r="K405" s="157">
        <f t="shared" si="100"/>
        <v>0</v>
      </c>
      <c r="L405" s="157">
        <f t="shared" si="100"/>
        <v>8.0327727565720366</v>
      </c>
      <c r="M405" s="157">
        <f t="shared" si="100"/>
        <v>0</v>
      </c>
      <c r="N405" s="157">
        <f t="shared" si="100"/>
        <v>19.399364517564265</v>
      </c>
      <c r="O405" s="157">
        <f t="shared" si="100"/>
        <v>0</v>
      </c>
      <c r="P405" s="157">
        <f t="shared" si="100"/>
        <v>21.197524426237258</v>
      </c>
      <c r="Q405" s="157">
        <f t="shared" si="100"/>
        <v>82.014415883178998</v>
      </c>
    </row>
    <row r="406" spans="1:17" ht="12" customHeight="1" x14ac:dyDescent="0.25">
      <c r="A406" s="23" t="s">
        <v>60</v>
      </c>
      <c r="B406" s="156"/>
      <c r="C406" s="156">
        <f t="shared" si="99"/>
        <v>0</v>
      </c>
      <c r="D406" s="156">
        <f t="shared" si="99"/>
        <v>0</v>
      </c>
      <c r="E406" s="156">
        <f t="shared" si="99"/>
        <v>0</v>
      </c>
      <c r="F406" s="156">
        <f t="shared" si="99"/>
        <v>8.2753720673817988</v>
      </c>
      <c r="G406" s="156">
        <f t="shared" si="99"/>
        <v>0</v>
      </c>
      <c r="H406" s="156">
        <f t="shared" si="99"/>
        <v>9.7755451705327978</v>
      </c>
      <c r="I406" s="156">
        <f t="shared" si="99"/>
        <v>5.7277788539386769</v>
      </c>
      <c r="J406" s="156">
        <f t="shared" si="99"/>
        <v>30.101046778848616</v>
      </c>
      <c r="K406" s="156">
        <f t="shared" si="99"/>
        <v>0</v>
      </c>
      <c r="L406" s="156">
        <f t="shared" si="99"/>
        <v>8.0327727565720366</v>
      </c>
      <c r="M406" s="156">
        <f t="shared" si="99"/>
        <v>0</v>
      </c>
      <c r="N406" s="156">
        <f t="shared" si="99"/>
        <v>19.399364517564265</v>
      </c>
      <c r="O406" s="156">
        <f t="shared" si="99"/>
        <v>0</v>
      </c>
      <c r="P406" s="156">
        <f t="shared" si="99"/>
        <v>21.197524426237258</v>
      </c>
      <c r="Q406" s="156">
        <f t="shared" si="99"/>
        <v>82.014415883178998</v>
      </c>
    </row>
    <row r="407" spans="1:17" ht="12" customHeight="1" x14ac:dyDescent="0.25">
      <c r="A407" s="158" t="s">
        <v>63</v>
      </c>
      <c r="B407" s="157"/>
      <c r="C407" s="157">
        <f>IF(C323=0,0,C323/0.086*1000000/SUM(C$59:C$63))</f>
        <v>0</v>
      </c>
      <c r="D407" s="157">
        <f t="shared" ref="D407:Q407" si="101">IF(D323=0,0,D323/0.086*1000000/SUM(D$59:D$63))</f>
        <v>0</v>
      </c>
      <c r="E407" s="157">
        <f t="shared" si="101"/>
        <v>0</v>
      </c>
      <c r="F407" s="157">
        <f t="shared" si="101"/>
        <v>2545.07827015972</v>
      </c>
      <c r="G407" s="157">
        <f t="shared" si="101"/>
        <v>0</v>
      </c>
      <c r="H407" s="157">
        <f t="shared" si="101"/>
        <v>2615.7948847621551</v>
      </c>
      <c r="I407" s="157">
        <f t="shared" si="101"/>
        <v>2495.3519032873564</v>
      </c>
      <c r="J407" s="157">
        <f t="shared" si="101"/>
        <v>2593.374734759509</v>
      </c>
      <c r="K407" s="157">
        <f t="shared" si="101"/>
        <v>0</v>
      </c>
      <c r="L407" s="157">
        <f t="shared" si="101"/>
        <v>2374.1733650841597</v>
      </c>
      <c r="M407" s="157">
        <f t="shared" si="101"/>
        <v>0</v>
      </c>
      <c r="N407" s="157">
        <f t="shared" si="101"/>
        <v>3319.927662407978</v>
      </c>
      <c r="O407" s="157">
        <f t="shared" si="101"/>
        <v>0</v>
      </c>
      <c r="P407" s="157">
        <f t="shared" si="101"/>
        <v>3233.9533284069566</v>
      </c>
      <c r="Q407" s="157">
        <f t="shared" si="101"/>
        <v>3223.0316931060615</v>
      </c>
    </row>
    <row r="408" spans="1:17" ht="12" customHeight="1" x14ac:dyDescent="0.25">
      <c r="A408" s="167" t="s">
        <v>171</v>
      </c>
      <c r="B408" s="132"/>
      <c r="C408" s="132">
        <f>IF(C324=0,0,C324/0.086*1000000/C$59)</f>
        <v>0</v>
      </c>
      <c r="D408" s="132">
        <f t="shared" ref="D408:Q408" si="102">IF(D324=0,0,D324/0.086*1000000/D$59)</f>
        <v>0</v>
      </c>
      <c r="E408" s="132">
        <f t="shared" si="102"/>
        <v>0</v>
      </c>
      <c r="F408" s="132">
        <f t="shared" si="102"/>
        <v>3375.9725858258489</v>
      </c>
      <c r="G408" s="132">
        <f t="shared" si="102"/>
        <v>0</v>
      </c>
      <c r="H408" s="132">
        <f t="shared" si="102"/>
        <v>3321.0999507765491</v>
      </c>
      <c r="I408" s="132">
        <f t="shared" si="102"/>
        <v>3073.0366430770459</v>
      </c>
      <c r="J408" s="132">
        <f t="shared" si="102"/>
        <v>3230.2536427379118</v>
      </c>
      <c r="K408" s="132">
        <f t="shared" si="102"/>
        <v>0</v>
      </c>
      <c r="L408" s="132">
        <f t="shared" si="102"/>
        <v>3167.3974436155754</v>
      </c>
      <c r="M408" s="132">
        <f t="shared" si="102"/>
        <v>0</v>
      </c>
      <c r="N408" s="132">
        <f t="shared" si="102"/>
        <v>3319.927662407978</v>
      </c>
      <c r="O408" s="132">
        <f t="shared" si="102"/>
        <v>0</v>
      </c>
      <c r="P408" s="132">
        <f t="shared" si="102"/>
        <v>3233.9533284069566</v>
      </c>
      <c r="Q408" s="132">
        <f t="shared" si="102"/>
        <v>3223.0316931060615</v>
      </c>
    </row>
    <row r="409" spans="1:17" ht="12" customHeight="1" x14ac:dyDescent="0.25">
      <c r="A409" s="167" t="s">
        <v>144</v>
      </c>
      <c r="B409" s="132"/>
      <c r="C409" s="132">
        <f>IF(C325=0,0,C325/0.086*1000000/C$60)</f>
        <v>0</v>
      </c>
      <c r="D409" s="132">
        <f t="shared" ref="D409:Q409" si="103">IF(D325=0,0,D325/0.086*1000000/D$60)</f>
        <v>0</v>
      </c>
      <c r="E409" s="132">
        <f t="shared" si="103"/>
        <v>0</v>
      </c>
      <c r="F409" s="132">
        <f t="shared" si="103"/>
        <v>0</v>
      </c>
      <c r="G409" s="132">
        <f t="shared" si="103"/>
        <v>0</v>
      </c>
      <c r="H409" s="132">
        <f t="shared" si="103"/>
        <v>0</v>
      </c>
      <c r="I409" s="132">
        <f t="shared" si="103"/>
        <v>0</v>
      </c>
      <c r="J409" s="132">
        <f t="shared" si="103"/>
        <v>0</v>
      </c>
      <c r="K409" s="132">
        <f t="shared" si="103"/>
        <v>0</v>
      </c>
      <c r="L409" s="132">
        <f t="shared" si="103"/>
        <v>0</v>
      </c>
      <c r="M409" s="132">
        <f t="shared" si="103"/>
        <v>0</v>
      </c>
      <c r="N409" s="132">
        <f t="shared" si="103"/>
        <v>0</v>
      </c>
      <c r="O409" s="132">
        <f t="shared" si="103"/>
        <v>0</v>
      </c>
      <c r="P409" s="132">
        <f t="shared" si="103"/>
        <v>0</v>
      </c>
      <c r="Q409" s="132">
        <f t="shared" si="103"/>
        <v>0</v>
      </c>
    </row>
    <row r="410" spans="1:17" ht="12" customHeight="1" x14ac:dyDescent="0.25">
      <c r="A410" s="167" t="s">
        <v>143</v>
      </c>
      <c r="B410" s="132"/>
      <c r="C410" s="132">
        <f>IF(C326=0,0,C326/0.086*1000000/C$61)</f>
        <v>0</v>
      </c>
      <c r="D410" s="132">
        <f t="shared" ref="D410:Q410" si="104">IF(D326=0,0,D326/0.086*1000000/D$61)</f>
        <v>0</v>
      </c>
      <c r="E410" s="132">
        <f t="shared" si="104"/>
        <v>0</v>
      </c>
      <c r="F410" s="132">
        <f t="shared" si="104"/>
        <v>0</v>
      </c>
      <c r="G410" s="132">
        <f t="shared" si="104"/>
        <v>0</v>
      </c>
      <c r="H410" s="132">
        <f t="shared" si="104"/>
        <v>0</v>
      </c>
      <c r="I410" s="132">
        <f t="shared" si="104"/>
        <v>0</v>
      </c>
      <c r="J410" s="132">
        <f t="shared" si="104"/>
        <v>0</v>
      </c>
      <c r="K410" s="132">
        <f t="shared" si="104"/>
        <v>0</v>
      </c>
      <c r="L410" s="132">
        <f t="shared" si="104"/>
        <v>0</v>
      </c>
      <c r="M410" s="132">
        <f t="shared" si="104"/>
        <v>0</v>
      </c>
      <c r="N410" s="132">
        <f t="shared" si="104"/>
        <v>0</v>
      </c>
      <c r="O410" s="132">
        <f t="shared" si="104"/>
        <v>0</v>
      </c>
      <c r="P410" s="132">
        <f t="shared" si="104"/>
        <v>0</v>
      </c>
      <c r="Q410" s="132">
        <f t="shared" si="104"/>
        <v>0</v>
      </c>
    </row>
    <row r="411" spans="1:17" ht="12" customHeight="1" x14ac:dyDescent="0.25">
      <c r="A411" s="166" t="s">
        <v>57</v>
      </c>
      <c r="B411" s="165"/>
      <c r="C411" s="165">
        <f t="shared" ref="C411:Q412" si="105">IF(C327=0,0,C327/0.086*1000000/C$61)</f>
        <v>0</v>
      </c>
      <c r="D411" s="165">
        <f t="shared" si="105"/>
        <v>0</v>
      </c>
      <c r="E411" s="165">
        <f t="shared" si="105"/>
        <v>0</v>
      </c>
      <c r="F411" s="165">
        <f t="shared" si="105"/>
        <v>0</v>
      </c>
      <c r="G411" s="165">
        <f t="shared" si="105"/>
        <v>0</v>
      </c>
      <c r="H411" s="165">
        <f t="shared" si="105"/>
        <v>0</v>
      </c>
      <c r="I411" s="165">
        <f t="shared" si="105"/>
        <v>0</v>
      </c>
      <c r="J411" s="165">
        <f t="shared" si="105"/>
        <v>0</v>
      </c>
      <c r="K411" s="165">
        <f t="shared" si="105"/>
        <v>0</v>
      </c>
      <c r="L411" s="165">
        <f t="shared" si="105"/>
        <v>0</v>
      </c>
      <c r="M411" s="165">
        <f t="shared" si="105"/>
        <v>0</v>
      </c>
      <c r="N411" s="165">
        <f t="shared" si="105"/>
        <v>0</v>
      </c>
      <c r="O411" s="165">
        <f t="shared" si="105"/>
        <v>0</v>
      </c>
      <c r="P411" s="165">
        <f t="shared" si="105"/>
        <v>0</v>
      </c>
      <c r="Q411" s="165">
        <f t="shared" si="105"/>
        <v>0</v>
      </c>
    </row>
    <row r="412" spans="1:17" ht="12" customHeight="1" x14ac:dyDescent="0.25">
      <c r="A412" s="147" t="s">
        <v>59</v>
      </c>
      <c r="B412" s="164"/>
      <c r="C412" s="164">
        <f t="shared" si="105"/>
        <v>0</v>
      </c>
      <c r="D412" s="164">
        <f t="shared" si="105"/>
        <v>0</v>
      </c>
      <c r="E412" s="164">
        <f t="shared" si="105"/>
        <v>0</v>
      </c>
      <c r="F412" s="164">
        <f t="shared" si="105"/>
        <v>0</v>
      </c>
      <c r="G412" s="164">
        <f t="shared" si="105"/>
        <v>0</v>
      </c>
      <c r="H412" s="164">
        <f t="shared" si="105"/>
        <v>0</v>
      </c>
      <c r="I412" s="164">
        <f t="shared" si="105"/>
        <v>0</v>
      </c>
      <c r="J412" s="164">
        <f t="shared" si="105"/>
        <v>0</v>
      </c>
      <c r="K412" s="164">
        <f t="shared" si="105"/>
        <v>0</v>
      </c>
      <c r="L412" s="164">
        <f t="shared" si="105"/>
        <v>0</v>
      </c>
      <c r="M412" s="164">
        <f t="shared" si="105"/>
        <v>0</v>
      </c>
      <c r="N412" s="164">
        <f t="shared" si="105"/>
        <v>0</v>
      </c>
      <c r="O412" s="164">
        <f t="shared" si="105"/>
        <v>0</v>
      </c>
      <c r="P412" s="164">
        <f t="shared" si="105"/>
        <v>0</v>
      </c>
      <c r="Q412" s="164">
        <f t="shared" si="105"/>
        <v>0</v>
      </c>
    </row>
    <row r="413" spans="1:17" ht="12" customHeight="1" x14ac:dyDescent="0.25">
      <c r="A413" s="163" t="s">
        <v>142</v>
      </c>
      <c r="B413" s="162"/>
      <c r="C413" s="162">
        <f>IF(C329=0,0,C329/0.086*1000000/C$62)</f>
        <v>0</v>
      </c>
      <c r="D413" s="162">
        <f t="shared" ref="D413:Q413" si="106">IF(D329=0,0,D329/0.086*1000000/D$62)</f>
        <v>0</v>
      </c>
      <c r="E413" s="162">
        <f t="shared" si="106"/>
        <v>0</v>
      </c>
      <c r="F413" s="162">
        <f t="shared" si="106"/>
        <v>2406.6090619683132</v>
      </c>
      <c r="G413" s="162">
        <f t="shared" si="106"/>
        <v>0</v>
      </c>
      <c r="H413" s="162">
        <f t="shared" si="106"/>
        <v>2352.7819503094815</v>
      </c>
      <c r="I413" s="162">
        <f t="shared" si="106"/>
        <v>2549.1755981351494</v>
      </c>
      <c r="J413" s="162">
        <f t="shared" si="106"/>
        <v>2389.6241483503941</v>
      </c>
      <c r="K413" s="162">
        <f t="shared" si="106"/>
        <v>0</v>
      </c>
      <c r="L413" s="162">
        <f t="shared" si="106"/>
        <v>2436.1556673003251</v>
      </c>
      <c r="M413" s="162">
        <f t="shared" si="106"/>
        <v>0</v>
      </c>
      <c r="N413" s="162">
        <f t="shared" si="106"/>
        <v>0</v>
      </c>
      <c r="O413" s="162">
        <f t="shared" si="106"/>
        <v>0</v>
      </c>
      <c r="P413" s="162">
        <f t="shared" si="106"/>
        <v>0</v>
      </c>
      <c r="Q413" s="162">
        <f t="shared" si="106"/>
        <v>0</v>
      </c>
    </row>
    <row r="414" spans="1:17" ht="12" customHeight="1" x14ac:dyDescent="0.25">
      <c r="A414" s="161" t="s">
        <v>141</v>
      </c>
      <c r="B414" s="160"/>
      <c r="C414" s="160">
        <f>IF(C330=0,0,C330/0.086*1000000/C$63)</f>
        <v>0</v>
      </c>
      <c r="D414" s="160">
        <f t="shared" ref="D414:Q414" si="107">IF(D330=0,0,D330/0.086*1000000/D$63)</f>
        <v>0</v>
      </c>
      <c r="E414" s="160">
        <f t="shared" si="107"/>
        <v>0</v>
      </c>
      <c r="F414" s="160">
        <f t="shared" si="107"/>
        <v>2161.9643790695541</v>
      </c>
      <c r="G414" s="160">
        <f t="shared" si="107"/>
        <v>0</v>
      </c>
      <c r="H414" s="160">
        <f t="shared" si="107"/>
        <v>2136.0287935509696</v>
      </c>
      <c r="I414" s="160">
        <f t="shared" si="107"/>
        <v>2258.6154820540951</v>
      </c>
      <c r="J414" s="160">
        <f t="shared" si="107"/>
        <v>2131.1690140869655</v>
      </c>
      <c r="K414" s="160">
        <f t="shared" si="107"/>
        <v>0</v>
      </c>
      <c r="L414" s="160">
        <f t="shared" si="107"/>
        <v>2167.6007910795902</v>
      </c>
      <c r="M414" s="160">
        <f t="shared" si="107"/>
        <v>0</v>
      </c>
      <c r="N414" s="160">
        <f t="shared" si="107"/>
        <v>0</v>
      </c>
      <c r="O414" s="160">
        <f t="shared" si="107"/>
        <v>0</v>
      </c>
      <c r="P414" s="160">
        <f t="shared" si="107"/>
        <v>0</v>
      </c>
      <c r="Q414" s="160">
        <f t="shared" si="107"/>
        <v>0</v>
      </c>
    </row>
    <row r="415" spans="1:17" ht="12" customHeight="1" x14ac:dyDescent="0.25">
      <c r="A415" s="148" t="s">
        <v>60</v>
      </c>
      <c r="B415" s="156"/>
      <c r="C415" s="156">
        <f t="shared" ref="C415:Q416" si="108">IF(C331=0,0,C331/0.086*1000000/C$63)</f>
        <v>0</v>
      </c>
      <c r="D415" s="156">
        <f t="shared" si="108"/>
        <v>0</v>
      </c>
      <c r="E415" s="156">
        <f t="shared" si="108"/>
        <v>0</v>
      </c>
      <c r="F415" s="156">
        <f t="shared" si="108"/>
        <v>1585.240664581486</v>
      </c>
      <c r="G415" s="156">
        <f t="shared" si="108"/>
        <v>0</v>
      </c>
      <c r="H415" s="156">
        <f t="shared" si="108"/>
        <v>1558.1777274005947</v>
      </c>
      <c r="I415" s="156">
        <f t="shared" si="108"/>
        <v>1681.4771357238587</v>
      </c>
      <c r="J415" s="156">
        <f t="shared" si="108"/>
        <v>1559.9849611201341</v>
      </c>
      <c r="K415" s="156">
        <f t="shared" si="108"/>
        <v>0</v>
      </c>
      <c r="L415" s="156">
        <f t="shared" si="108"/>
        <v>1575.1095049918561</v>
      </c>
      <c r="M415" s="156">
        <f t="shared" si="108"/>
        <v>0</v>
      </c>
      <c r="N415" s="156">
        <f t="shared" si="108"/>
        <v>0</v>
      </c>
      <c r="O415" s="156">
        <f t="shared" si="108"/>
        <v>0</v>
      </c>
      <c r="P415" s="156">
        <f t="shared" si="108"/>
        <v>0</v>
      </c>
      <c r="Q415" s="156">
        <f t="shared" si="108"/>
        <v>0</v>
      </c>
    </row>
    <row r="416" spans="1:17" ht="12" customHeight="1" x14ac:dyDescent="0.25">
      <c r="A416" s="148" t="s">
        <v>59</v>
      </c>
      <c r="B416" s="156"/>
      <c r="C416" s="156">
        <f t="shared" si="108"/>
        <v>0</v>
      </c>
      <c r="D416" s="156">
        <f t="shared" si="108"/>
        <v>0</v>
      </c>
      <c r="E416" s="156">
        <f t="shared" si="108"/>
        <v>0</v>
      </c>
      <c r="F416" s="156">
        <f t="shared" si="108"/>
        <v>576.7237144880678</v>
      </c>
      <c r="G416" s="156">
        <f t="shared" si="108"/>
        <v>0</v>
      </c>
      <c r="H416" s="156">
        <f t="shared" si="108"/>
        <v>577.85106615037466</v>
      </c>
      <c r="I416" s="156">
        <f t="shared" si="108"/>
        <v>577.13834633023623</v>
      </c>
      <c r="J416" s="156">
        <f t="shared" si="108"/>
        <v>571.18405296683181</v>
      </c>
      <c r="K416" s="156">
        <f t="shared" si="108"/>
        <v>0</v>
      </c>
      <c r="L416" s="156">
        <f t="shared" si="108"/>
        <v>592.49128608773424</v>
      </c>
      <c r="M416" s="156">
        <f t="shared" si="108"/>
        <v>0</v>
      </c>
      <c r="N416" s="156">
        <f t="shared" si="108"/>
        <v>0</v>
      </c>
      <c r="O416" s="156">
        <f t="shared" si="108"/>
        <v>0</v>
      </c>
      <c r="P416" s="156">
        <f t="shared" si="108"/>
        <v>0</v>
      </c>
      <c r="Q416" s="156">
        <f t="shared" si="108"/>
        <v>0</v>
      </c>
    </row>
    <row r="417" spans="1:17" ht="12" customHeight="1" x14ac:dyDescent="0.25">
      <c r="A417" s="158" t="s">
        <v>62</v>
      </c>
      <c r="B417" s="157"/>
      <c r="C417" s="157">
        <f>IF(C333=0,0,C333/0.086*1000000/SUM(C$65:C$67))</f>
        <v>0</v>
      </c>
      <c r="D417" s="157">
        <f t="shared" ref="D417:Q417" si="109">IF(D333=0,0,D333/0.086*1000000/SUM(D$65:D$67))</f>
        <v>0</v>
      </c>
      <c r="E417" s="157">
        <f t="shared" si="109"/>
        <v>0</v>
      </c>
      <c r="F417" s="157">
        <f t="shared" si="109"/>
        <v>946.4760050325882</v>
      </c>
      <c r="G417" s="157">
        <f t="shared" si="109"/>
        <v>0</v>
      </c>
      <c r="H417" s="157">
        <f t="shared" si="109"/>
        <v>1067.4830138915913</v>
      </c>
      <c r="I417" s="157">
        <f t="shared" si="109"/>
        <v>863.58631989975936</v>
      </c>
      <c r="J417" s="157">
        <f t="shared" si="109"/>
        <v>934.35958556858907</v>
      </c>
      <c r="K417" s="157">
        <f t="shared" si="109"/>
        <v>0</v>
      </c>
      <c r="L417" s="157">
        <f t="shared" si="109"/>
        <v>763.96444852842717</v>
      </c>
      <c r="M417" s="157">
        <f t="shared" si="109"/>
        <v>0</v>
      </c>
      <c r="N417" s="157">
        <f t="shared" si="109"/>
        <v>826.36483229941916</v>
      </c>
      <c r="O417" s="157">
        <f t="shared" si="109"/>
        <v>0</v>
      </c>
      <c r="P417" s="157">
        <f t="shared" si="109"/>
        <v>1204.0858856452642</v>
      </c>
      <c r="Q417" s="157">
        <f t="shared" si="109"/>
        <v>803.94407712619716</v>
      </c>
    </row>
    <row r="418" spans="1:17" ht="12" customHeight="1" x14ac:dyDescent="0.25">
      <c r="A418" s="23" t="s">
        <v>58</v>
      </c>
      <c r="B418" s="156"/>
      <c r="C418" s="156">
        <f>IF(C334=0,0,C334/0.086*1000000/C$65)</f>
        <v>0</v>
      </c>
      <c r="D418" s="156">
        <f t="shared" ref="D418:Q418" si="110">IF(D334=0,0,D334/0.086*1000000/D$65)</f>
        <v>0</v>
      </c>
      <c r="E418" s="156">
        <f t="shared" si="110"/>
        <v>0</v>
      </c>
      <c r="F418" s="156">
        <f t="shared" si="110"/>
        <v>1742.1125113373796</v>
      </c>
      <c r="G418" s="156">
        <f t="shared" si="110"/>
        <v>0</v>
      </c>
      <c r="H418" s="156">
        <f t="shared" si="110"/>
        <v>1659.2394582149666</v>
      </c>
      <c r="I418" s="156">
        <f t="shared" si="110"/>
        <v>1599.9429418412608</v>
      </c>
      <c r="J418" s="156">
        <f t="shared" si="110"/>
        <v>1602.3938814333249</v>
      </c>
      <c r="K418" s="156">
        <f t="shared" si="110"/>
        <v>0</v>
      </c>
      <c r="L418" s="156">
        <f t="shared" si="110"/>
        <v>0</v>
      </c>
      <c r="M418" s="156">
        <f t="shared" si="110"/>
        <v>0</v>
      </c>
      <c r="N418" s="156">
        <f t="shared" si="110"/>
        <v>0</v>
      </c>
      <c r="O418" s="156">
        <f t="shared" si="110"/>
        <v>0</v>
      </c>
      <c r="P418" s="156">
        <f t="shared" si="110"/>
        <v>0</v>
      </c>
      <c r="Q418" s="156">
        <f t="shared" si="110"/>
        <v>0</v>
      </c>
    </row>
    <row r="419" spans="1:17" ht="12" customHeight="1" x14ac:dyDescent="0.25">
      <c r="A419" s="23" t="s">
        <v>57</v>
      </c>
      <c r="B419" s="156"/>
      <c r="C419" s="156">
        <f>IF(C335=0,0,C335/0.086*1000000/C$66)</f>
        <v>0</v>
      </c>
      <c r="D419" s="156">
        <f t="shared" ref="D419:Q419" si="111">IF(D335=0,0,D335/0.086*1000000/D$66)</f>
        <v>0</v>
      </c>
      <c r="E419" s="156">
        <f t="shared" si="111"/>
        <v>0</v>
      </c>
      <c r="F419" s="156">
        <f t="shared" si="111"/>
        <v>1366.9027185519308</v>
      </c>
      <c r="G419" s="156">
        <f t="shared" si="111"/>
        <v>0</v>
      </c>
      <c r="H419" s="156">
        <f t="shared" si="111"/>
        <v>1233.3256419102681</v>
      </c>
      <c r="I419" s="156">
        <f t="shared" si="111"/>
        <v>0</v>
      </c>
      <c r="J419" s="156">
        <f t="shared" si="111"/>
        <v>0</v>
      </c>
      <c r="K419" s="156">
        <f t="shared" si="111"/>
        <v>0</v>
      </c>
      <c r="L419" s="156">
        <f t="shared" si="111"/>
        <v>0</v>
      </c>
      <c r="M419" s="156">
        <f t="shared" si="111"/>
        <v>0</v>
      </c>
      <c r="N419" s="156">
        <f t="shared" si="111"/>
        <v>0</v>
      </c>
      <c r="O419" s="156">
        <f t="shared" si="111"/>
        <v>0</v>
      </c>
      <c r="P419" s="156">
        <f t="shared" si="111"/>
        <v>1204.0858856452642</v>
      </c>
      <c r="Q419" s="156">
        <f t="shared" si="111"/>
        <v>0</v>
      </c>
    </row>
    <row r="420" spans="1:17" ht="12" customHeight="1" x14ac:dyDescent="0.25">
      <c r="A420" s="29" t="s">
        <v>140</v>
      </c>
      <c r="B420" s="57"/>
      <c r="C420" s="57">
        <f>IF(C336=0,0,C336/0.086*1000000/C$67)</f>
        <v>0</v>
      </c>
      <c r="D420" s="57">
        <f t="shared" ref="D420:Q420" si="112">IF(D336=0,0,D336/0.086*1000000/D$67)</f>
        <v>0</v>
      </c>
      <c r="E420" s="57">
        <f t="shared" si="112"/>
        <v>0</v>
      </c>
      <c r="F420" s="57">
        <f t="shared" si="112"/>
        <v>778.62035780639133</v>
      </c>
      <c r="G420" s="57">
        <f t="shared" si="112"/>
        <v>0</v>
      </c>
      <c r="H420" s="57">
        <f t="shared" si="112"/>
        <v>752.14681803317444</v>
      </c>
      <c r="I420" s="57">
        <f t="shared" si="112"/>
        <v>767.34553726040701</v>
      </c>
      <c r="J420" s="57">
        <f t="shared" si="112"/>
        <v>737.3341248680415</v>
      </c>
      <c r="K420" s="57">
        <f t="shared" si="112"/>
        <v>0</v>
      </c>
      <c r="L420" s="57">
        <f t="shared" si="112"/>
        <v>763.96444852842717</v>
      </c>
      <c r="M420" s="57">
        <f t="shared" si="112"/>
        <v>0</v>
      </c>
      <c r="N420" s="57">
        <f t="shared" si="112"/>
        <v>826.36483229941916</v>
      </c>
      <c r="O420" s="57">
        <f t="shared" si="112"/>
        <v>0</v>
      </c>
      <c r="P420" s="57">
        <f t="shared" si="112"/>
        <v>0</v>
      </c>
      <c r="Q420" s="57">
        <f t="shared" si="112"/>
        <v>803.94407712619716</v>
      </c>
    </row>
    <row r="422" spans="1:17" ht="12" customHeight="1" x14ac:dyDescent="0.25">
      <c r="A422" s="152" t="s">
        <v>188</v>
      </c>
      <c r="B422" s="168"/>
      <c r="C422" s="168">
        <f t="shared" ref="C422:Q422" si="113">SUM(C423,C426,C428,C438)</f>
        <v>0</v>
      </c>
      <c r="D422" s="168">
        <f t="shared" si="113"/>
        <v>0</v>
      </c>
      <c r="E422" s="168">
        <f t="shared" si="113"/>
        <v>0</v>
      </c>
      <c r="F422" s="168">
        <f t="shared" si="113"/>
        <v>12417.226545027575</v>
      </c>
      <c r="G422" s="168">
        <f t="shared" si="113"/>
        <v>0</v>
      </c>
      <c r="H422" s="168">
        <f t="shared" si="113"/>
        <v>11368.870464872598</v>
      </c>
      <c r="I422" s="168">
        <f t="shared" si="113"/>
        <v>10443.915838606519</v>
      </c>
      <c r="J422" s="168">
        <f t="shared" si="113"/>
        <v>11266.061692861898</v>
      </c>
      <c r="K422" s="168">
        <f t="shared" si="113"/>
        <v>0</v>
      </c>
      <c r="L422" s="168">
        <f t="shared" si="113"/>
        <v>12765.118656606943</v>
      </c>
      <c r="M422" s="168">
        <f t="shared" si="113"/>
        <v>0</v>
      </c>
      <c r="N422" s="168">
        <f t="shared" si="113"/>
        <v>12292.993883143617</v>
      </c>
      <c r="O422" s="168">
        <f t="shared" si="113"/>
        <v>0</v>
      </c>
      <c r="P422" s="168">
        <f t="shared" si="113"/>
        <v>11155.185574373467</v>
      </c>
      <c r="Q422" s="168">
        <f t="shared" si="113"/>
        <v>12265.175588472142</v>
      </c>
    </row>
    <row r="423" spans="1:17" ht="12" customHeight="1" x14ac:dyDescent="0.25">
      <c r="A423" s="158" t="s">
        <v>65</v>
      </c>
      <c r="B423" s="157"/>
      <c r="C423" s="157">
        <f t="shared" ref="C423:Q423" si="114">SUM(C424:C425)</f>
        <v>0</v>
      </c>
      <c r="D423" s="157">
        <f t="shared" si="114"/>
        <v>0</v>
      </c>
      <c r="E423" s="157">
        <f t="shared" si="114"/>
        <v>0</v>
      </c>
      <c r="F423" s="157">
        <f t="shared" si="114"/>
        <v>10002.916229514252</v>
      </c>
      <c r="G423" s="157">
        <f t="shared" si="114"/>
        <v>0</v>
      </c>
      <c r="H423" s="157">
        <f t="shared" si="114"/>
        <v>9005.4682292136768</v>
      </c>
      <c r="I423" s="157">
        <f t="shared" si="114"/>
        <v>7923.5171973357474</v>
      </c>
      <c r="J423" s="157">
        <f t="shared" si="114"/>
        <v>8813.3791409167115</v>
      </c>
      <c r="K423" s="157">
        <f t="shared" si="114"/>
        <v>0</v>
      </c>
      <c r="L423" s="157">
        <f t="shared" si="114"/>
        <v>10301.572410819455</v>
      </c>
      <c r="M423" s="157">
        <f t="shared" si="114"/>
        <v>0</v>
      </c>
      <c r="N423" s="157">
        <f t="shared" si="114"/>
        <v>9845.5680667392699</v>
      </c>
      <c r="O423" s="157">
        <f t="shared" si="114"/>
        <v>0</v>
      </c>
      <c r="P423" s="157">
        <f t="shared" si="114"/>
        <v>8847.8294110317565</v>
      </c>
      <c r="Q423" s="157">
        <f t="shared" si="114"/>
        <v>9605.5765049106776</v>
      </c>
    </row>
    <row r="424" spans="1:17" ht="12" customHeight="1" x14ac:dyDescent="0.25">
      <c r="A424" s="23" t="s">
        <v>58</v>
      </c>
      <c r="B424" s="156"/>
      <c r="C424" s="156">
        <f t="shared" ref="C424:Q425" si="115">IF(C340=0,0,C340/0.086*1000000/C$55)</f>
        <v>0</v>
      </c>
      <c r="D424" s="156">
        <f t="shared" si="115"/>
        <v>0</v>
      </c>
      <c r="E424" s="156">
        <f t="shared" si="115"/>
        <v>0</v>
      </c>
      <c r="F424" s="156">
        <f t="shared" si="115"/>
        <v>9908.1416320258031</v>
      </c>
      <c r="G424" s="156">
        <f t="shared" si="115"/>
        <v>0</v>
      </c>
      <c r="H424" s="156">
        <f t="shared" si="115"/>
        <v>8939.5822290217475</v>
      </c>
      <c r="I424" s="156">
        <f t="shared" si="115"/>
        <v>7814.109752288894</v>
      </c>
      <c r="J424" s="156">
        <f t="shared" si="115"/>
        <v>8729.708331400212</v>
      </c>
      <c r="K424" s="156">
        <f t="shared" si="115"/>
        <v>0</v>
      </c>
      <c r="L424" s="156">
        <f t="shared" si="115"/>
        <v>10203.372802436817</v>
      </c>
      <c r="M424" s="156">
        <f t="shared" si="115"/>
        <v>0</v>
      </c>
      <c r="N424" s="156">
        <f t="shared" si="115"/>
        <v>9724.7870237132465</v>
      </c>
      <c r="O424" s="156">
        <f t="shared" si="115"/>
        <v>0</v>
      </c>
      <c r="P424" s="156">
        <f t="shared" si="115"/>
        <v>8708.3180037408456</v>
      </c>
      <c r="Q424" s="156">
        <f t="shared" si="115"/>
        <v>9498.1821937133991</v>
      </c>
    </row>
    <row r="425" spans="1:17" ht="12" customHeight="1" x14ac:dyDescent="0.25">
      <c r="A425" s="23" t="s">
        <v>60</v>
      </c>
      <c r="B425" s="156"/>
      <c r="C425" s="156">
        <f t="shared" si="115"/>
        <v>0</v>
      </c>
      <c r="D425" s="156">
        <f t="shared" si="115"/>
        <v>0</v>
      </c>
      <c r="E425" s="156">
        <f t="shared" si="115"/>
        <v>0</v>
      </c>
      <c r="F425" s="156">
        <f t="shared" si="115"/>
        <v>94.774597488448663</v>
      </c>
      <c r="G425" s="156">
        <f t="shared" si="115"/>
        <v>0</v>
      </c>
      <c r="H425" s="156">
        <f t="shared" si="115"/>
        <v>65.886000191928986</v>
      </c>
      <c r="I425" s="156">
        <f t="shared" si="115"/>
        <v>109.40744504685374</v>
      </c>
      <c r="J425" s="156">
        <f t="shared" si="115"/>
        <v>83.670809516500384</v>
      </c>
      <c r="K425" s="156">
        <f t="shared" si="115"/>
        <v>0</v>
      </c>
      <c r="L425" s="156">
        <f t="shared" si="115"/>
        <v>98.199608382638317</v>
      </c>
      <c r="M425" s="156">
        <f t="shared" si="115"/>
        <v>0</v>
      </c>
      <c r="N425" s="156">
        <f t="shared" si="115"/>
        <v>120.78104302602333</v>
      </c>
      <c r="O425" s="156">
        <f t="shared" si="115"/>
        <v>0</v>
      </c>
      <c r="P425" s="156">
        <f t="shared" si="115"/>
        <v>139.51140729091043</v>
      </c>
      <c r="Q425" s="156">
        <f t="shared" si="115"/>
        <v>107.39431119727918</v>
      </c>
    </row>
    <row r="426" spans="1:17" ht="12" customHeight="1" x14ac:dyDescent="0.25">
      <c r="A426" s="158" t="s">
        <v>112</v>
      </c>
      <c r="B426" s="157"/>
      <c r="C426" s="157">
        <f t="shared" ref="C426:Q426" si="116">C427</f>
        <v>0</v>
      </c>
      <c r="D426" s="157">
        <f t="shared" si="116"/>
        <v>0</v>
      </c>
      <c r="E426" s="157">
        <f t="shared" si="116"/>
        <v>0</v>
      </c>
      <c r="F426" s="157">
        <f t="shared" si="116"/>
        <v>17.590145583232648</v>
      </c>
      <c r="G426" s="157">
        <f t="shared" si="116"/>
        <v>0</v>
      </c>
      <c r="H426" s="157">
        <f t="shared" si="116"/>
        <v>22.176014706321418</v>
      </c>
      <c r="I426" s="157">
        <f t="shared" si="116"/>
        <v>12.913860812932777</v>
      </c>
      <c r="J426" s="157">
        <f t="shared" si="116"/>
        <v>76.686678377270908</v>
      </c>
      <c r="K426" s="157">
        <f t="shared" si="116"/>
        <v>0</v>
      </c>
      <c r="L426" s="157">
        <f t="shared" si="116"/>
        <v>26.771020529746206</v>
      </c>
      <c r="M426" s="157">
        <f t="shared" si="116"/>
        <v>0</v>
      </c>
      <c r="N426" s="157">
        <f t="shared" si="116"/>
        <v>70.961847423193277</v>
      </c>
      <c r="O426" s="157">
        <f t="shared" si="116"/>
        <v>0</v>
      </c>
      <c r="P426" s="157">
        <f t="shared" si="116"/>
        <v>80.395167123948198</v>
      </c>
      <c r="Q426" s="157">
        <f t="shared" si="116"/>
        <v>320.14960088465733</v>
      </c>
    </row>
    <row r="427" spans="1:17" ht="12" customHeight="1" x14ac:dyDescent="0.25">
      <c r="A427" s="23" t="s">
        <v>60</v>
      </c>
      <c r="B427" s="156"/>
      <c r="C427" s="156">
        <f t="shared" ref="C427:Q427" si="117">IF(C343=0,0,C343/0.086*1000000/C$55)</f>
        <v>0</v>
      </c>
      <c r="D427" s="156">
        <f t="shared" si="117"/>
        <v>0</v>
      </c>
      <c r="E427" s="156">
        <f t="shared" si="117"/>
        <v>0</v>
      </c>
      <c r="F427" s="156">
        <f t="shared" si="117"/>
        <v>17.590145583232648</v>
      </c>
      <c r="G427" s="156">
        <f t="shared" si="117"/>
        <v>0</v>
      </c>
      <c r="H427" s="156">
        <f t="shared" si="117"/>
        <v>22.176014706321418</v>
      </c>
      <c r="I427" s="156">
        <f t="shared" si="117"/>
        <v>12.913860812932777</v>
      </c>
      <c r="J427" s="156">
        <f t="shared" si="117"/>
        <v>76.686678377270908</v>
      </c>
      <c r="K427" s="156">
        <f t="shared" si="117"/>
        <v>0</v>
      </c>
      <c r="L427" s="156">
        <f t="shared" si="117"/>
        <v>26.771020529746206</v>
      </c>
      <c r="M427" s="156">
        <f t="shared" si="117"/>
        <v>0</v>
      </c>
      <c r="N427" s="156">
        <f t="shared" si="117"/>
        <v>70.961847423193277</v>
      </c>
      <c r="O427" s="156">
        <f t="shared" si="117"/>
        <v>0</v>
      </c>
      <c r="P427" s="156">
        <f t="shared" si="117"/>
        <v>80.395167123948198</v>
      </c>
      <c r="Q427" s="156">
        <f t="shared" si="117"/>
        <v>320.14960088465733</v>
      </c>
    </row>
    <row r="428" spans="1:17" ht="12" customHeight="1" x14ac:dyDescent="0.25">
      <c r="A428" s="158" t="s">
        <v>63</v>
      </c>
      <c r="B428" s="157"/>
      <c r="C428" s="157">
        <f t="shared" ref="C428:Q428" si="118">IF(C344=0,0,C344/0.086*1000000/SUM(C$59:C$63))</f>
        <v>0</v>
      </c>
      <c r="D428" s="157">
        <f t="shared" si="118"/>
        <v>0</v>
      </c>
      <c r="E428" s="157">
        <f t="shared" si="118"/>
        <v>0</v>
      </c>
      <c r="F428" s="157">
        <f t="shared" si="118"/>
        <v>1751.2244936733782</v>
      </c>
      <c r="G428" s="157">
        <f t="shared" si="118"/>
        <v>0</v>
      </c>
      <c r="H428" s="157">
        <f t="shared" si="118"/>
        <v>1726.5665076889118</v>
      </c>
      <c r="I428" s="157">
        <f t="shared" si="118"/>
        <v>1859.3130679576291</v>
      </c>
      <c r="J428" s="157">
        <f t="shared" si="118"/>
        <v>1750.7481570155253</v>
      </c>
      <c r="K428" s="157">
        <f t="shared" si="118"/>
        <v>0</v>
      </c>
      <c r="L428" s="157">
        <f t="shared" si="118"/>
        <v>1781.3491142314044</v>
      </c>
      <c r="M428" s="157">
        <f t="shared" si="118"/>
        <v>0</v>
      </c>
      <c r="N428" s="157">
        <f t="shared" si="118"/>
        <v>1671.6097766614321</v>
      </c>
      <c r="O428" s="157">
        <f t="shared" si="118"/>
        <v>0</v>
      </c>
      <c r="P428" s="157">
        <f t="shared" si="118"/>
        <v>1648.654305322789</v>
      </c>
      <c r="Q428" s="157">
        <f t="shared" si="118"/>
        <v>1649.4336499720998</v>
      </c>
    </row>
    <row r="429" spans="1:17" ht="12" customHeight="1" x14ac:dyDescent="0.25">
      <c r="A429" s="167" t="s">
        <v>171</v>
      </c>
      <c r="B429" s="132"/>
      <c r="C429" s="132">
        <f t="shared" ref="C429:Q429" si="119">IF(C345=0,0,C345/0.086*1000000/C$59)</f>
        <v>0</v>
      </c>
      <c r="D429" s="132">
        <f t="shared" si="119"/>
        <v>0</v>
      </c>
      <c r="E429" s="132">
        <f t="shared" si="119"/>
        <v>0</v>
      </c>
      <c r="F429" s="132">
        <f t="shared" si="119"/>
        <v>1680.2967196279917</v>
      </c>
      <c r="G429" s="132">
        <f t="shared" si="119"/>
        <v>0</v>
      </c>
      <c r="H429" s="132">
        <f t="shared" si="119"/>
        <v>1670.7499754075252</v>
      </c>
      <c r="I429" s="132">
        <f t="shared" si="119"/>
        <v>1549.6987995269026</v>
      </c>
      <c r="J429" s="132">
        <f t="shared" si="119"/>
        <v>1636.1390273673121</v>
      </c>
      <c r="K429" s="132">
        <f t="shared" si="119"/>
        <v>0</v>
      </c>
      <c r="L429" s="132">
        <f t="shared" si="119"/>
        <v>1605.8980650332949</v>
      </c>
      <c r="M429" s="132">
        <f t="shared" si="119"/>
        <v>0</v>
      </c>
      <c r="N429" s="132">
        <f t="shared" si="119"/>
        <v>1671.6097766614321</v>
      </c>
      <c r="O429" s="132">
        <f t="shared" si="119"/>
        <v>0</v>
      </c>
      <c r="P429" s="132">
        <f t="shared" si="119"/>
        <v>1648.654305322789</v>
      </c>
      <c r="Q429" s="132">
        <f t="shared" si="119"/>
        <v>1649.4336499720998</v>
      </c>
    </row>
    <row r="430" spans="1:17" ht="12" customHeight="1" x14ac:dyDescent="0.25">
      <c r="A430" s="167" t="s">
        <v>144</v>
      </c>
      <c r="B430" s="132"/>
      <c r="C430" s="132">
        <f t="shared" ref="C430:Q430" si="120">IF(C346=0,0,C346/0.086*1000000/C$60)</f>
        <v>0</v>
      </c>
      <c r="D430" s="132">
        <f t="shared" si="120"/>
        <v>0</v>
      </c>
      <c r="E430" s="132">
        <f t="shared" si="120"/>
        <v>0</v>
      </c>
      <c r="F430" s="132">
        <f t="shared" si="120"/>
        <v>0</v>
      </c>
      <c r="G430" s="132">
        <f t="shared" si="120"/>
        <v>0</v>
      </c>
      <c r="H430" s="132">
        <f t="shared" si="120"/>
        <v>0</v>
      </c>
      <c r="I430" s="132">
        <f t="shared" si="120"/>
        <v>0</v>
      </c>
      <c r="J430" s="132">
        <f t="shared" si="120"/>
        <v>0</v>
      </c>
      <c r="K430" s="132">
        <f t="shared" si="120"/>
        <v>0</v>
      </c>
      <c r="L430" s="132">
        <f t="shared" si="120"/>
        <v>0</v>
      </c>
      <c r="M430" s="132">
        <f t="shared" si="120"/>
        <v>0</v>
      </c>
      <c r="N430" s="132">
        <f t="shared" si="120"/>
        <v>0</v>
      </c>
      <c r="O430" s="132">
        <f t="shared" si="120"/>
        <v>0</v>
      </c>
      <c r="P430" s="132">
        <f t="shared" si="120"/>
        <v>0</v>
      </c>
      <c r="Q430" s="132">
        <f t="shared" si="120"/>
        <v>0</v>
      </c>
    </row>
    <row r="431" spans="1:17" ht="12" customHeight="1" x14ac:dyDescent="0.25">
      <c r="A431" s="167" t="s">
        <v>143</v>
      </c>
      <c r="B431" s="132"/>
      <c r="C431" s="132">
        <f t="shared" ref="C431:Q433" si="121">IF(C347=0,0,C347/0.086*1000000/C$61)</f>
        <v>0</v>
      </c>
      <c r="D431" s="132">
        <f t="shared" si="121"/>
        <v>0</v>
      </c>
      <c r="E431" s="132">
        <f t="shared" si="121"/>
        <v>0</v>
      </c>
      <c r="F431" s="132">
        <f t="shared" si="121"/>
        <v>0</v>
      </c>
      <c r="G431" s="132">
        <f t="shared" si="121"/>
        <v>0</v>
      </c>
      <c r="H431" s="132">
        <f t="shared" si="121"/>
        <v>0</v>
      </c>
      <c r="I431" s="132">
        <f t="shared" si="121"/>
        <v>0</v>
      </c>
      <c r="J431" s="132">
        <f t="shared" si="121"/>
        <v>0</v>
      </c>
      <c r="K431" s="132">
        <f t="shared" si="121"/>
        <v>0</v>
      </c>
      <c r="L431" s="132">
        <f t="shared" si="121"/>
        <v>0</v>
      </c>
      <c r="M431" s="132">
        <f t="shared" si="121"/>
        <v>0</v>
      </c>
      <c r="N431" s="132">
        <f t="shared" si="121"/>
        <v>0</v>
      </c>
      <c r="O431" s="132">
        <f t="shared" si="121"/>
        <v>0</v>
      </c>
      <c r="P431" s="132">
        <f t="shared" si="121"/>
        <v>0</v>
      </c>
      <c r="Q431" s="132">
        <f t="shared" si="121"/>
        <v>0</v>
      </c>
    </row>
    <row r="432" spans="1:17" ht="12" customHeight="1" x14ac:dyDescent="0.25">
      <c r="A432" s="166" t="s">
        <v>57</v>
      </c>
      <c r="B432" s="165"/>
      <c r="C432" s="165">
        <f t="shared" si="121"/>
        <v>0</v>
      </c>
      <c r="D432" s="165">
        <f t="shared" si="121"/>
        <v>0</v>
      </c>
      <c r="E432" s="165">
        <f t="shared" si="121"/>
        <v>0</v>
      </c>
      <c r="F432" s="165">
        <f t="shared" si="121"/>
        <v>0</v>
      </c>
      <c r="G432" s="165">
        <f t="shared" si="121"/>
        <v>0</v>
      </c>
      <c r="H432" s="165">
        <f t="shared" si="121"/>
        <v>0</v>
      </c>
      <c r="I432" s="165">
        <f t="shared" si="121"/>
        <v>0</v>
      </c>
      <c r="J432" s="165">
        <f t="shared" si="121"/>
        <v>0</v>
      </c>
      <c r="K432" s="165">
        <f t="shared" si="121"/>
        <v>0</v>
      </c>
      <c r="L432" s="165">
        <f t="shared" si="121"/>
        <v>0</v>
      </c>
      <c r="M432" s="165">
        <f t="shared" si="121"/>
        <v>0</v>
      </c>
      <c r="N432" s="165">
        <f t="shared" si="121"/>
        <v>0</v>
      </c>
      <c r="O432" s="165">
        <f t="shared" si="121"/>
        <v>0</v>
      </c>
      <c r="P432" s="165">
        <f t="shared" si="121"/>
        <v>0</v>
      </c>
      <c r="Q432" s="165">
        <f t="shared" si="121"/>
        <v>0</v>
      </c>
    </row>
    <row r="433" spans="1:17" ht="12" customHeight="1" x14ac:dyDescent="0.25">
      <c r="A433" s="147" t="s">
        <v>59</v>
      </c>
      <c r="B433" s="164"/>
      <c r="C433" s="164">
        <f t="shared" si="121"/>
        <v>0</v>
      </c>
      <c r="D433" s="164">
        <f t="shared" si="121"/>
        <v>0</v>
      </c>
      <c r="E433" s="164">
        <f t="shared" si="121"/>
        <v>0</v>
      </c>
      <c r="F433" s="164">
        <f t="shared" si="121"/>
        <v>0</v>
      </c>
      <c r="G433" s="164">
        <f t="shared" si="121"/>
        <v>0</v>
      </c>
      <c r="H433" s="164">
        <f t="shared" si="121"/>
        <v>0</v>
      </c>
      <c r="I433" s="164">
        <f t="shared" si="121"/>
        <v>0</v>
      </c>
      <c r="J433" s="164">
        <f t="shared" si="121"/>
        <v>0</v>
      </c>
      <c r="K433" s="164">
        <f t="shared" si="121"/>
        <v>0</v>
      </c>
      <c r="L433" s="164">
        <f t="shared" si="121"/>
        <v>0</v>
      </c>
      <c r="M433" s="164">
        <f t="shared" si="121"/>
        <v>0</v>
      </c>
      <c r="N433" s="164">
        <f t="shared" si="121"/>
        <v>0</v>
      </c>
      <c r="O433" s="164">
        <f t="shared" si="121"/>
        <v>0</v>
      </c>
      <c r="P433" s="164">
        <f t="shared" si="121"/>
        <v>0</v>
      </c>
      <c r="Q433" s="164">
        <f t="shared" si="121"/>
        <v>0</v>
      </c>
    </row>
    <row r="434" spans="1:17" ht="12" customHeight="1" x14ac:dyDescent="0.25">
      <c r="A434" s="163" t="s">
        <v>142</v>
      </c>
      <c r="B434" s="162"/>
      <c r="C434" s="162">
        <f t="shared" ref="C434:Q434" si="122">IF(C350=0,0,C350/0.086*1000000/C$62)</f>
        <v>0</v>
      </c>
      <c r="D434" s="162">
        <f t="shared" si="122"/>
        <v>0</v>
      </c>
      <c r="E434" s="162">
        <f t="shared" si="122"/>
        <v>0</v>
      </c>
      <c r="F434" s="162">
        <f t="shared" si="122"/>
        <v>1783.3382753357803</v>
      </c>
      <c r="G434" s="162">
        <f t="shared" si="122"/>
        <v>0</v>
      </c>
      <c r="H434" s="162">
        <f t="shared" si="122"/>
        <v>1776.5169886429667</v>
      </c>
      <c r="I434" s="162">
        <f t="shared" si="122"/>
        <v>1938.1675392742479</v>
      </c>
      <c r="J434" s="162">
        <f t="shared" si="122"/>
        <v>1833.0570603119174</v>
      </c>
      <c r="K434" s="162">
        <f t="shared" si="122"/>
        <v>0</v>
      </c>
      <c r="L434" s="162">
        <f t="shared" si="122"/>
        <v>1876.9789175440446</v>
      </c>
      <c r="M434" s="162">
        <f t="shared" si="122"/>
        <v>0</v>
      </c>
      <c r="N434" s="162">
        <f t="shared" si="122"/>
        <v>0</v>
      </c>
      <c r="O434" s="162">
        <f t="shared" si="122"/>
        <v>0</v>
      </c>
      <c r="P434" s="162">
        <f t="shared" si="122"/>
        <v>0</v>
      </c>
      <c r="Q434" s="162">
        <f t="shared" si="122"/>
        <v>0</v>
      </c>
    </row>
    <row r="435" spans="1:17" ht="12" customHeight="1" x14ac:dyDescent="0.25">
      <c r="A435" s="161" t="s">
        <v>141</v>
      </c>
      <c r="B435" s="160"/>
      <c r="C435" s="160">
        <f t="shared" ref="C435:Q437" si="123">IF(C351=0,0,C351/0.086*1000000/C$63)</f>
        <v>0</v>
      </c>
      <c r="D435" s="160">
        <f t="shared" si="123"/>
        <v>0</v>
      </c>
      <c r="E435" s="160">
        <f t="shared" si="123"/>
        <v>0</v>
      </c>
      <c r="F435" s="160">
        <f t="shared" si="123"/>
        <v>1756.6317025452308</v>
      </c>
      <c r="G435" s="160">
        <f t="shared" si="123"/>
        <v>0</v>
      </c>
      <c r="H435" s="160">
        <f t="shared" si="123"/>
        <v>1747.9124066388085</v>
      </c>
      <c r="I435" s="160">
        <f t="shared" si="123"/>
        <v>1847.1552400304354</v>
      </c>
      <c r="J435" s="160">
        <f t="shared" si="123"/>
        <v>1775.6021355448302</v>
      </c>
      <c r="K435" s="160">
        <f t="shared" si="123"/>
        <v>0</v>
      </c>
      <c r="L435" s="160">
        <f t="shared" si="123"/>
        <v>1809.954592487989</v>
      </c>
      <c r="M435" s="160">
        <f t="shared" si="123"/>
        <v>0</v>
      </c>
      <c r="N435" s="160">
        <f t="shared" si="123"/>
        <v>0</v>
      </c>
      <c r="O435" s="160">
        <f t="shared" si="123"/>
        <v>0</v>
      </c>
      <c r="P435" s="160">
        <f t="shared" si="123"/>
        <v>0</v>
      </c>
      <c r="Q435" s="160">
        <f t="shared" si="123"/>
        <v>0</v>
      </c>
    </row>
    <row r="436" spans="1:17" ht="12" customHeight="1" x14ac:dyDescent="0.25">
      <c r="A436" s="148" t="s">
        <v>60</v>
      </c>
      <c r="B436" s="156"/>
      <c r="C436" s="156">
        <f t="shared" si="123"/>
        <v>0</v>
      </c>
      <c r="D436" s="156">
        <f t="shared" si="123"/>
        <v>0</v>
      </c>
      <c r="E436" s="156">
        <f t="shared" si="123"/>
        <v>0</v>
      </c>
      <c r="F436" s="156">
        <f t="shared" si="123"/>
        <v>1162.15527053902</v>
      </c>
      <c r="G436" s="156">
        <f t="shared" si="123"/>
        <v>0</v>
      </c>
      <c r="H436" s="156">
        <f t="shared" si="123"/>
        <v>1154.3306106959665</v>
      </c>
      <c r="I436" s="156">
        <f t="shared" si="123"/>
        <v>1257.8708825071196</v>
      </c>
      <c r="J436" s="156">
        <f t="shared" si="123"/>
        <v>1191.421604759578</v>
      </c>
      <c r="K436" s="156">
        <f t="shared" si="123"/>
        <v>0</v>
      </c>
      <c r="L436" s="156">
        <f t="shared" si="123"/>
        <v>1206.3067376663569</v>
      </c>
      <c r="M436" s="156">
        <f t="shared" si="123"/>
        <v>0</v>
      </c>
      <c r="N436" s="156">
        <f t="shared" si="123"/>
        <v>0</v>
      </c>
      <c r="O436" s="156">
        <f t="shared" si="123"/>
        <v>0</v>
      </c>
      <c r="P436" s="156">
        <f t="shared" si="123"/>
        <v>0</v>
      </c>
      <c r="Q436" s="156">
        <f t="shared" si="123"/>
        <v>0</v>
      </c>
    </row>
    <row r="437" spans="1:17" ht="12" customHeight="1" x14ac:dyDescent="0.25">
      <c r="A437" s="148" t="s">
        <v>59</v>
      </c>
      <c r="B437" s="156"/>
      <c r="C437" s="156">
        <f t="shared" si="123"/>
        <v>0</v>
      </c>
      <c r="D437" s="156">
        <f t="shared" si="123"/>
        <v>0</v>
      </c>
      <c r="E437" s="156">
        <f t="shared" si="123"/>
        <v>0</v>
      </c>
      <c r="F437" s="156">
        <f t="shared" si="123"/>
        <v>594.47643200621076</v>
      </c>
      <c r="G437" s="156">
        <f t="shared" si="123"/>
        <v>0</v>
      </c>
      <c r="H437" s="156">
        <f t="shared" si="123"/>
        <v>593.58179594284195</v>
      </c>
      <c r="I437" s="156">
        <f t="shared" si="123"/>
        <v>589.28435752331552</v>
      </c>
      <c r="J437" s="156">
        <f t="shared" si="123"/>
        <v>584.18053078525179</v>
      </c>
      <c r="K437" s="156">
        <f t="shared" si="123"/>
        <v>0</v>
      </c>
      <c r="L437" s="156">
        <f t="shared" si="123"/>
        <v>603.64785482163222</v>
      </c>
      <c r="M437" s="156">
        <f t="shared" si="123"/>
        <v>0</v>
      </c>
      <c r="N437" s="156">
        <f t="shared" si="123"/>
        <v>0</v>
      </c>
      <c r="O437" s="156">
        <f t="shared" si="123"/>
        <v>0</v>
      </c>
      <c r="P437" s="156">
        <f t="shared" si="123"/>
        <v>0</v>
      </c>
      <c r="Q437" s="156">
        <f t="shared" si="123"/>
        <v>0</v>
      </c>
    </row>
    <row r="438" spans="1:17" ht="12" customHeight="1" x14ac:dyDescent="0.25">
      <c r="A438" s="158" t="s">
        <v>62</v>
      </c>
      <c r="B438" s="157"/>
      <c r="C438" s="157">
        <f t="shared" ref="C438:Q438" si="124">IF(C354=0,0,C354/0.086*1000000/SUM(C$65:C$67))</f>
        <v>0</v>
      </c>
      <c r="D438" s="157">
        <f t="shared" si="124"/>
        <v>0</v>
      </c>
      <c r="E438" s="157">
        <f t="shared" si="124"/>
        <v>0</v>
      </c>
      <c r="F438" s="157">
        <f t="shared" si="124"/>
        <v>645.4956762567133</v>
      </c>
      <c r="G438" s="157">
        <f t="shared" si="124"/>
        <v>0</v>
      </c>
      <c r="H438" s="157">
        <f t="shared" si="124"/>
        <v>614.65971326368981</v>
      </c>
      <c r="I438" s="157">
        <f t="shared" si="124"/>
        <v>648.17171250020999</v>
      </c>
      <c r="J438" s="157">
        <f t="shared" si="124"/>
        <v>625.24771655238965</v>
      </c>
      <c r="K438" s="157">
        <f t="shared" si="124"/>
        <v>0</v>
      </c>
      <c r="L438" s="157">
        <f t="shared" si="124"/>
        <v>655.42611102633646</v>
      </c>
      <c r="M438" s="157">
        <f t="shared" si="124"/>
        <v>0</v>
      </c>
      <c r="N438" s="157">
        <f t="shared" si="124"/>
        <v>704.85419231972082</v>
      </c>
      <c r="O438" s="157">
        <f t="shared" si="124"/>
        <v>0</v>
      </c>
      <c r="P438" s="157">
        <f t="shared" si="124"/>
        <v>578.30669089497349</v>
      </c>
      <c r="Q438" s="157">
        <f t="shared" si="124"/>
        <v>690.01583270470906</v>
      </c>
    </row>
    <row r="439" spans="1:17" ht="12" customHeight="1" x14ac:dyDescent="0.25">
      <c r="A439" s="23" t="s">
        <v>58</v>
      </c>
      <c r="B439" s="156"/>
      <c r="C439" s="156">
        <f t="shared" ref="C439:Q439" si="125">IF(C355=0,0,C355/0.086*1000000/C$65)</f>
        <v>0</v>
      </c>
      <c r="D439" s="156">
        <f t="shared" si="125"/>
        <v>0</v>
      </c>
      <c r="E439" s="156">
        <f t="shared" si="125"/>
        <v>0</v>
      </c>
      <c r="F439" s="156">
        <f t="shared" si="125"/>
        <v>601.4751633737875</v>
      </c>
      <c r="G439" s="156">
        <f t="shared" si="125"/>
        <v>0</v>
      </c>
      <c r="H439" s="156">
        <f t="shared" si="125"/>
        <v>583.84427423465741</v>
      </c>
      <c r="I439" s="156">
        <f t="shared" si="125"/>
        <v>570.84142071708845</v>
      </c>
      <c r="J439" s="156">
        <f t="shared" si="125"/>
        <v>579.11515614313259</v>
      </c>
      <c r="K439" s="156">
        <f t="shared" si="125"/>
        <v>0</v>
      </c>
      <c r="L439" s="156">
        <f t="shared" si="125"/>
        <v>0</v>
      </c>
      <c r="M439" s="156">
        <f t="shared" si="125"/>
        <v>0</v>
      </c>
      <c r="N439" s="156">
        <f t="shared" si="125"/>
        <v>0</v>
      </c>
      <c r="O439" s="156">
        <f t="shared" si="125"/>
        <v>0</v>
      </c>
      <c r="P439" s="156">
        <f t="shared" si="125"/>
        <v>0</v>
      </c>
      <c r="Q439" s="156">
        <f t="shared" si="125"/>
        <v>0</v>
      </c>
    </row>
    <row r="440" spans="1:17" ht="12" customHeight="1" x14ac:dyDescent="0.25">
      <c r="A440" s="23" t="s">
        <v>57</v>
      </c>
      <c r="B440" s="156"/>
      <c r="C440" s="156">
        <f t="shared" ref="C440:Q440" si="126">IF(C356=0,0,C356/0.086*1000000/C$66)</f>
        <v>0</v>
      </c>
      <c r="D440" s="156">
        <f t="shared" si="126"/>
        <v>0</v>
      </c>
      <c r="E440" s="156">
        <f t="shared" si="126"/>
        <v>0</v>
      </c>
      <c r="F440" s="156">
        <f t="shared" si="126"/>
        <v>618.45490246673251</v>
      </c>
      <c r="G440" s="156">
        <f t="shared" si="126"/>
        <v>0</v>
      </c>
      <c r="H440" s="156">
        <f t="shared" si="126"/>
        <v>570.12737602594234</v>
      </c>
      <c r="I440" s="156">
        <f t="shared" si="126"/>
        <v>0</v>
      </c>
      <c r="J440" s="156">
        <f t="shared" si="126"/>
        <v>0</v>
      </c>
      <c r="K440" s="156">
        <f t="shared" si="126"/>
        <v>0</v>
      </c>
      <c r="L440" s="156">
        <f t="shared" si="126"/>
        <v>0</v>
      </c>
      <c r="M440" s="156">
        <f t="shared" si="126"/>
        <v>0</v>
      </c>
      <c r="N440" s="156">
        <f t="shared" si="126"/>
        <v>0</v>
      </c>
      <c r="O440" s="156">
        <f t="shared" si="126"/>
        <v>0</v>
      </c>
      <c r="P440" s="156">
        <f t="shared" si="126"/>
        <v>578.30669089497349</v>
      </c>
      <c r="Q440" s="156">
        <f t="shared" si="126"/>
        <v>0</v>
      </c>
    </row>
    <row r="441" spans="1:17" ht="12" customHeight="1" x14ac:dyDescent="0.25">
      <c r="A441" s="29" t="s">
        <v>140</v>
      </c>
      <c r="B441" s="57"/>
      <c r="C441" s="57">
        <f t="shared" ref="C441:Q441" si="127">IF(C357=0,0,C357/0.086*1000000/C$67)</f>
        <v>0</v>
      </c>
      <c r="D441" s="57">
        <f t="shared" si="127"/>
        <v>0</v>
      </c>
      <c r="E441" s="57">
        <f t="shared" si="127"/>
        <v>0</v>
      </c>
      <c r="F441" s="57">
        <f t="shared" si="127"/>
        <v>655.08848382198983</v>
      </c>
      <c r="G441" s="57">
        <f t="shared" si="127"/>
        <v>0</v>
      </c>
      <c r="H441" s="57">
        <f t="shared" si="127"/>
        <v>640.00539408816553</v>
      </c>
      <c r="I441" s="57">
        <f t="shared" si="127"/>
        <v>658.27867369425007</v>
      </c>
      <c r="J441" s="57">
        <f t="shared" si="127"/>
        <v>638.85373801594949</v>
      </c>
      <c r="K441" s="57">
        <f t="shared" si="127"/>
        <v>0</v>
      </c>
      <c r="L441" s="57">
        <f t="shared" si="127"/>
        <v>655.42611102633646</v>
      </c>
      <c r="M441" s="57">
        <f t="shared" si="127"/>
        <v>0</v>
      </c>
      <c r="N441" s="57">
        <f t="shared" si="127"/>
        <v>704.85419231972082</v>
      </c>
      <c r="O441" s="57">
        <f t="shared" si="127"/>
        <v>0</v>
      </c>
      <c r="P441" s="57">
        <f t="shared" si="127"/>
        <v>0</v>
      </c>
      <c r="Q441" s="57">
        <f t="shared" si="127"/>
        <v>690.01583270470906</v>
      </c>
    </row>
    <row r="443" spans="1:17" ht="12" customHeight="1" x14ac:dyDescent="0.25">
      <c r="A443" s="152" t="s">
        <v>187</v>
      </c>
      <c r="B443" s="168"/>
      <c r="C443" s="168">
        <f t="shared" ref="C443:Q443" si="128">SUM(C444,C447,C449,C459)</f>
        <v>0</v>
      </c>
      <c r="D443" s="168">
        <f t="shared" si="128"/>
        <v>0</v>
      </c>
      <c r="E443" s="168">
        <f t="shared" si="128"/>
        <v>0</v>
      </c>
      <c r="F443" s="168">
        <f t="shared" si="128"/>
        <v>7083.1614468030493</v>
      </c>
      <c r="G443" s="168">
        <f t="shared" si="128"/>
        <v>0</v>
      </c>
      <c r="H443" s="168">
        <f t="shared" si="128"/>
        <v>6570.3734589089045</v>
      </c>
      <c r="I443" s="168">
        <f t="shared" si="128"/>
        <v>5358.2564561500621</v>
      </c>
      <c r="J443" s="168">
        <f t="shared" si="128"/>
        <v>6281.9234599453657</v>
      </c>
      <c r="K443" s="168">
        <f t="shared" si="128"/>
        <v>0</v>
      </c>
      <c r="L443" s="168">
        <f t="shared" si="128"/>
        <v>6883.3538216214893</v>
      </c>
      <c r="M443" s="168">
        <f t="shared" si="128"/>
        <v>0</v>
      </c>
      <c r="N443" s="168">
        <f t="shared" si="128"/>
        <v>7521.0153164546455</v>
      </c>
      <c r="O443" s="168">
        <f t="shared" si="128"/>
        <v>0</v>
      </c>
      <c r="P443" s="168">
        <f t="shared" si="128"/>
        <v>7092.908462282393</v>
      </c>
      <c r="Q443" s="168">
        <f t="shared" si="128"/>
        <v>7291.8113429829045</v>
      </c>
    </row>
    <row r="444" spans="1:17" ht="12" customHeight="1" x14ac:dyDescent="0.25">
      <c r="A444" s="158" t="s">
        <v>65</v>
      </c>
      <c r="B444" s="157"/>
      <c r="C444" s="157">
        <f t="shared" ref="C444:Q444" si="129">SUM(C445:C446)</f>
        <v>0</v>
      </c>
      <c r="D444" s="157">
        <f t="shared" si="129"/>
        <v>0</v>
      </c>
      <c r="E444" s="157">
        <f t="shared" si="129"/>
        <v>0</v>
      </c>
      <c r="F444" s="157">
        <f t="shared" si="129"/>
        <v>6695.4084564638943</v>
      </c>
      <c r="G444" s="157">
        <f t="shared" si="129"/>
        <v>0</v>
      </c>
      <c r="H444" s="157">
        <f t="shared" si="129"/>
        <v>5925.3756876406169</v>
      </c>
      <c r="I444" s="157">
        <f t="shared" si="129"/>
        <v>5164.2743825428361</v>
      </c>
      <c r="J444" s="157">
        <f t="shared" si="129"/>
        <v>5753.0037013165638</v>
      </c>
      <c r="K444" s="157">
        <f t="shared" si="129"/>
        <v>0</v>
      </c>
      <c r="L444" s="157">
        <f t="shared" si="129"/>
        <v>6676.6341992314356</v>
      </c>
      <c r="M444" s="157">
        <f t="shared" si="129"/>
        <v>0</v>
      </c>
      <c r="N444" s="157">
        <f t="shared" si="129"/>
        <v>6299.5141313122876</v>
      </c>
      <c r="O444" s="157">
        <f t="shared" si="129"/>
        <v>0</v>
      </c>
      <c r="P444" s="157">
        <f t="shared" si="129"/>
        <v>5631.6873974059499</v>
      </c>
      <c r="Q444" s="157">
        <f t="shared" si="129"/>
        <v>6113.6231288299032</v>
      </c>
    </row>
    <row r="445" spans="1:17" ht="12" customHeight="1" x14ac:dyDescent="0.25">
      <c r="A445" s="23" t="s">
        <v>58</v>
      </c>
      <c r="B445" s="156"/>
      <c r="C445" s="156">
        <f t="shared" ref="C445:Q445" si="130">IF(C382=0,0,C382*1000000/C$55)</f>
        <v>0</v>
      </c>
      <c r="D445" s="156">
        <f t="shared" si="130"/>
        <v>0</v>
      </c>
      <c r="E445" s="156">
        <f t="shared" si="130"/>
        <v>0</v>
      </c>
      <c r="F445" s="156">
        <f t="shared" si="130"/>
        <v>6695.4084564638943</v>
      </c>
      <c r="G445" s="156">
        <f t="shared" si="130"/>
        <v>0</v>
      </c>
      <c r="H445" s="156">
        <f t="shared" si="130"/>
        <v>5925.3756876406169</v>
      </c>
      <c r="I445" s="156">
        <f t="shared" si="130"/>
        <v>5164.2743825428361</v>
      </c>
      <c r="J445" s="156">
        <f t="shared" si="130"/>
        <v>5753.0037013165638</v>
      </c>
      <c r="K445" s="156">
        <f t="shared" si="130"/>
        <v>0</v>
      </c>
      <c r="L445" s="156">
        <f t="shared" si="130"/>
        <v>6676.6341992314356</v>
      </c>
      <c r="M445" s="156">
        <f t="shared" si="130"/>
        <v>0</v>
      </c>
      <c r="N445" s="156">
        <f t="shared" si="130"/>
        <v>6299.5141313122876</v>
      </c>
      <c r="O445" s="156">
        <f t="shared" si="130"/>
        <v>0</v>
      </c>
      <c r="P445" s="156">
        <f t="shared" si="130"/>
        <v>5631.6873974059499</v>
      </c>
      <c r="Q445" s="156">
        <f t="shared" si="130"/>
        <v>6113.6231288299032</v>
      </c>
    </row>
    <row r="446" spans="1:17" ht="12" customHeight="1" x14ac:dyDescent="0.25">
      <c r="A446" s="23" t="s">
        <v>60</v>
      </c>
      <c r="B446" s="156"/>
      <c r="C446" s="156">
        <f t="shared" ref="C446:Q446" si="131">IF(C383=0,0,C383*1000000/C$55)</f>
        <v>0</v>
      </c>
      <c r="D446" s="156">
        <f t="shared" si="131"/>
        <v>0</v>
      </c>
      <c r="E446" s="156">
        <f t="shared" si="131"/>
        <v>0</v>
      </c>
      <c r="F446" s="156">
        <f t="shared" si="131"/>
        <v>0</v>
      </c>
      <c r="G446" s="156">
        <f t="shared" si="131"/>
        <v>0</v>
      </c>
      <c r="H446" s="156">
        <f t="shared" si="131"/>
        <v>0</v>
      </c>
      <c r="I446" s="156">
        <f t="shared" si="131"/>
        <v>0</v>
      </c>
      <c r="J446" s="156">
        <f t="shared" si="131"/>
        <v>0</v>
      </c>
      <c r="K446" s="156">
        <f t="shared" si="131"/>
        <v>0</v>
      </c>
      <c r="L446" s="156">
        <f t="shared" si="131"/>
        <v>0</v>
      </c>
      <c r="M446" s="156">
        <f t="shared" si="131"/>
        <v>0</v>
      </c>
      <c r="N446" s="156">
        <f t="shared" si="131"/>
        <v>0</v>
      </c>
      <c r="O446" s="156">
        <f t="shared" si="131"/>
        <v>0</v>
      </c>
      <c r="P446" s="156">
        <f t="shared" si="131"/>
        <v>0</v>
      </c>
      <c r="Q446" s="156">
        <f t="shared" si="131"/>
        <v>0</v>
      </c>
    </row>
    <row r="447" spans="1:17" ht="12" customHeight="1" x14ac:dyDescent="0.25">
      <c r="A447" s="158" t="s">
        <v>112</v>
      </c>
      <c r="B447" s="157"/>
      <c r="C447" s="157">
        <f t="shared" ref="C447:Q447" si="132">C448</f>
        <v>0</v>
      </c>
      <c r="D447" s="157">
        <f t="shared" si="132"/>
        <v>0</v>
      </c>
      <c r="E447" s="157">
        <f t="shared" si="132"/>
        <v>0</v>
      </c>
      <c r="F447" s="157">
        <f t="shared" si="132"/>
        <v>0</v>
      </c>
      <c r="G447" s="157">
        <f t="shared" si="132"/>
        <v>0</v>
      </c>
      <c r="H447" s="157">
        <f t="shared" si="132"/>
        <v>0</v>
      </c>
      <c r="I447" s="157">
        <f t="shared" si="132"/>
        <v>0</v>
      </c>
      <c r="J447" s="157">
        <f t="shared" si="132"/>
        <v>0</v>
      </c>
      <c r="K447" s="157">
        <f t="shared" si="132"/>
        <v>0</v>
      </c>
      <c r="L447" s="157">
        <f t="shared" si="132"/>
        <v>0</v>
      </c>
      <c r="M447" s="157">
        <f t="shared" si="132"/>
        <v>0</v>
      </c>
      <c r="N447" s="157">
        <f t="shared" si="132"/>
        <v>0</v>
      </c>
      <c r="O447" s="157">
        <f t="shared" si="132"/>
        <v>0</v>
      </c>
      <c r="P447" s="157">
        <f t="shared" si="132"/>
        <v>0</v>
      </c>
      <c r="Q447" s="157">
        <f t="shared" si="132"/>
        <v>0</v>
      </c>
    </row>
    <row r="448" spans="1:17" ht="12" customHeight="1" x14ac:dyDescent="0.25">
      <c r="A448" s="23" t="s">
        <v>60</v>
      </c>
      <c r="B448" s="156"/>
      <c r="C448" s="156">
        <f t="shared" ref="C448:Q448" si="133">IF(C385=0,0,C385*1000000/C$55)</f>
        <v>0</v>
      </c>
      <c r="D448" s="156">
        <f t="shared" si="133"/>
        <v>0</v>
      </c>
      <c r="E448" s="156">
        <f t="shared" si="133"/>
        <v>0</v>
      </c>
      <c r="F448" s="156">
        <f t="shared" si="133"/>
        <v>0</v>
      </c>
      <c r="G448" s="156">
        <f t="shared" si="133"/>
        <v>0</v>
      </c>
      <c r="H448" s="156">
        <f t="shared" si="133"/>
        <v>0</v>
      </c>
      <c r="I448" s="156">
        <f t="shared" si="133"/>
        <v>0</v>
      </c>
      <c r="J448" s="156">
        <f t="shared" si="133"/>
        <v>0</v>
      </c>
      <c r="K448" s="156">
        <f t="shared" si="133"/>
        <v>0</v>
      </c>
      <c r="L448" s="156">
        <f t="shared" si="133"/>
        <v>0</v>
      </c>
      <c r="M448" s="156">
        <f t="shared" si="133"/>
        <v>0</v>
      </c>
      <c r="N448" s="156">
        <f t="shared" si="133"/>
        <v>0</v>
      </c>
      <c r="O448" s="156">
        <f t="shared" si="133"/>
        <v>0</v>
      </c>
      <c r="P448" s="156">
        <f t="shared" si="133"/>
        <v>0</v>
      </c>
      <c r="Q448" s="156">
        <f t="shared" si="133"/>
        <v>0</v>
      </c>
    </row>
    <row r="449" spans="1:17" ht="12" customHeight="1" x14ac:dyDescent="0.25">
      <c r="A449" s="158" t="s">
        <v>63</v>
      </c>
      <c r="B449" s="157"/>
      <c r="C449" s="157">
        <f t="shared" ref="C449:Q449" si="134">IF(C386=0,0,C386*1000000/SUM(C$59:C$63))</f>
        <v>0</v>
      </c>
      <c r="D449" s="157">
        <f t="shared" si="134"/>
        <v>0</v>
      </c>
      <c r="E449" s="157">
        <f t="shared" si="134"/>
        <v>0</v>
      </c>
      <c r="F449" s="157">
        <f t="shared" si="134"/>
        <v>281.21515724681387</v>
      </c>
      <c r="G449" s="157">
        <f t="shared" si="134"/>
        <v>0</v>
      </c>
      <c r="H449" s="157">
        <f t="shared" si="134"/>
        <v>440.14744928680022</v>
      </c>
      <c r="I449" s="157">
        <f t="shared" si="134"/>
        <v>126.25838880180733</v>
      </c>
      <c r="J449" s="157">
        <f t="shared" si="134"/>
        <v>394.77060251061033</v>
      </c>
      <c r="K449" s="157">
        <f t="shared" si="134"/>
        <v>0</v>
      </c>
      <c r="L449" s="157">
        <f t="shared" si="134"/>
        <v>206.71962239005336</v>
      </c>
      <c r="M449" s="157">
        <f t="shared" si="134"/>
        <v>0</v>
      </c>
      <c r="N449" s="157">
        <f t="shared" si="134"/>
        <v>1221.5011851423578</v>
      </c>
      <c r="O449" s="157">
        <f t="shared" si="134"/>
        <v>0</v>
      </c>
      <c r="P449" s="157">
        <f t="shared" si="134"/>
        <v>1187.6516814663039</v>
      </c>
      <c r="Q449" s="157">
        <f t="shared" si="134"/>
        <v>1178.1882141530011</v>
      </c>
    </row>
    <row r="450" spans="1:17" ht="12" customHeight="1" x14ac:dyDescent="0.25">
      <c r="A450" s="167" t="s">
        <v>171</v>
      </c>
      <c r="B450" s="132"/>
      <c r="C450" s="132">
        <f t="shared" ref="C450:Q450" si="135">IF(C387=0,0,C387*1000000/C$59)</f>
        <v>0</v>
      </c>
      <c r="D450" s="132">
        <f t="shared" si="135"/>
        <v>0</v>
      </c>
      <c r="E450" s="132">
        <f t="shared" si="135"/>
        <v>0</v>
      </c>
      <c r="F450" s="132">
        <f t="shared" si="135"/>
        <v>1243.6047336877136</v>
      </c>
      <c r="G450" s="132">
        <f t="shared" si="135"/>
        <v>0</v>
      </c>
      <c r="H450" s="132">
        <f t="shared" si="135"/>
        <v>1214.251425903283</v>
      </c>
      <c r="I450" s="132">
        <f t="shared" si="135"/>
        <v>1125.3295689156039</v>
      </c>
      <c r="J450" s="132">
        <f t="shared" si="135"/>
        <v>1187.3507993422641</v>
      </c>
      <c r="K450" s="132">
        <f t="shared" si="135"/>
        <v>0</v>
      </c>
      <c r="L450" s="132">
        <f t="shared" si="135"/>
        <v>1169.6994954044269</v>
      </c>
      <c r="M450" s="132">
        <f t="shared" si="135"/>
        <v>0</v>
      </c>
      <c r="N450" s="132">
        <f t="shared" si="135"/>
        <v>1221.5011851423578</v>
      </c>
      <c r="O450" s="132">
        <f t="shared" si="135"/>
        <v>0</v>
      </c>
      <c r="P450" s="132">
        <f t="shared" si="135"/>
        <v>1187.6516814663039</v>
      </c>
      <c r="Q450" s="132">
        <f t="shared" si="135"/>
        <v>1178.1882141530011</v>
      </c>
    </row>
    <row r="451" spans="1:17" ht="12" customHeight="1" x14ac:dyDescent="0.25">
      <c r="A451" s="167" t="s">
        <v>144</v>
      </c>
      <c r="B451" s="132"/>
      <c r="C451" s="132">
        <f t="shared" ref="C451:Q451" si="136">IF(C388=0,0,C388*1000000/C$60)</f>
        <v>0</v>
      </c>
      <c r="D451" s="132">
        <f t="shared" si="136"/>
        <v>0</v>
      </c>
      <c r="E451" s="132">
        <f t="shared" si="136"/>
        <v>0</v>
      </c>
      <c r="F451" s="132">
        <f t="shared" si="136"/>
        <v>0</v>
      </c>
      <c r="G451" s="132">
        <f t="shared" si="136"/>
        <v>0</v>
      </c>
      <c r="H451" s="132">
        <f t="shared" si="136"/>
        <v>0</v>
      </c>
      <c r="I451" s="132">
        <f t="shared" si="136"/>
        <v>0</v>
      </c>
      <c r="J451" s="132">
        <f t="shared" si="136"/>
        <v>0</v>
      </c>
      <c r="K451" s="132">
        <f t="shared" si="136"/>
        <v>0</v>
      </c>
      <c r="L451" s="132">
        <f t="shared" si="136"/>
        <v>0</v>
      </c>
      <c r="M451" s="132">
        <f t="shared" si="136"/>
        <v>0</v>
      </c>
      <c r="N451" s="132">
        <f t="shared" si="136"/>
        <v>0</v>
      </c>
      <c r="O451" s="132">
        <f t="shared" si="136"/>
        <v>0</v>
      </c>
      <c r="P451" s="132">
        <f t="shared" si="136"/>
        <v>0</v>
      </c>
      <c r="Q451" s="132">
        <f t="shared" si="136"/>
        <v>0</v>
      </c>
    </row>
    <row r="452" spans="1:17" ht="12" customHeight="1" x14ac:dyDescent="0.25">
      <c r="A452" s="167" t="s">
        <v>143</v>
      </c>
      <c r="B452" s="132"/>
      <c r="C452" s="132">
        <f t="shared" ref="C452:Q452" si="137">IF(C389=0,0,C389*1000000/C$61)</f>
        <v>0</v>
      </c>
      <c r="D452" s="132">
        <f t="shared" si="137"/>
        <v>0</v>
      </c>
      <c r="E452" s="132">
        <f t="shared" si="137"/>
        <v>0</v>
      </c>
      <c r="F452" s="132">
        <f t="shared" si="137"/>
        <v>0</v>
      </c>
      <c r="G452" s="132">
        <f t="shared" si="137"/>
        <v>0</v>
      </c>
      <c r="H452" s="132">
        <f t="shared" si="137"/>
        <v>0</v>
      </c>
      <c r="I452" s="132">
        <f t="shared" si="137"/>
        <v>0</v>
      </c>
      <c r="J452" s="132">
        <f t="shared" si="137"/>
        <v>0</v>
      </c>
      <c r="K452" s="132">
        <f t="shared" si="137"/>
        <v>0</v>
      </c>
      <c r="L452" s="132">
        <f t="shared" si="137"/>
        <v>0</v>
      </c>
      <c r="M452" s="132">
        <f t="shared" si="137"/>
        <v>0</v>
      </c>
      <c r="N452" s="132">
        <f t="shared" si="137"/>
        <v>0</v>
      </c>
      <c r="O452" s="132">
        <f t="shared" si="137"/>
        <v>0</v>
      </c>
      <c r="P452" s="132">
        <f t="shared" si="137"/>
        <v>0</v>
      </c>
      <c r="Q452" s="132">
        <f t="shared" si="137"/>
        <v>0</v>
      </c>
    </row>
    <row r="453" spans="1:17" ht="12" customHeight="1" x14ac:dyDescent="0.25">
      <c r="A453" s="166" t="s">
        <v>57</v>
      </c>
      <c r="B453" s="165"/>
      <c r="C453" s="165">
        <f t="shared" ref="C453:Q453" si="138">IF(C390=0,0,C390*1000000/C$61)</f>
        <v>0</v>
      </c>
      <c r="D453" s="165">
        <f t="shared" si="138"/>
        <v>0</v>
      </c>
      <c r="E453" s="165">
        <f t="shared" si="138"/>
        <v>0</v>
      </c>
      <c r="F453" s="165">
        <f t="shared" si="138"/>
        <v>0</v>
      </c>
      <c r="G453" s="165">
        <f t="shared" si="138"/>
        <v>0</v>
      </c>
      <c r="H453" s="165">
        <f t="shared" si="138"/>
        <v>0</v>
      </c>
      <c r="I453" s="165">
        <f t="shared" si="138"/>
        <v>0</v>
      </c>
      <c r="J453" s="165">
        <f t="shared" si="138"/>
        <v>0</v>
      </c>
      <c r="K453" s="165">
        <f t="shared" si="138"/>
        <v>0</v>
      </c>
      <c r="L453" s="165">
        <f t="shared" si="138"/>
        <v>0</v>
      </c>
      <c r="M453" s="165">
        <f t="shared" si="138"/>
        <v>0</v>
      </c>
      <c r="N453" s="165">
        <f t="shared" si="138"/>
        <v>0</v>
      </c>
      <c r="O453" s="165">
        <f t="shared" si="138"/>
        <v>0</v>
      </c>
      <c r="P453" s="165">
        <f t="shared" si="138"/>
        <v>0</v>
      </c>
      <c r="Q453" s="165">
        <f t="shared" si="138"/>
        <v>0</v>
      </c>
    </row>
    <row r="454" spans="1:17" ht="12" customHeight="1" x14ac:dyDescent="0.25">
      <c r="A454" s="147" t="s">
        <v>59</v>
      </c>
      <c r="B454" s="164"/>
      <c r="C454" s="164">
        <f t="shared" ref="C454:Q454" si="139">IF(C391=0,0,C391*1000000/C$61)</f>
        <v>0</v>
      </c>
      <c r="D454" s="164">
        <f t="shared" si="139"/>
        <v>0</v>
      </c>
      <c r="E454" s="164">
        <f t="shared" si="139"/>
        <v>0</v>
      </c>
      <c r="F454" s="164">
        <f t="shared" si="139"/>
        <v>0</v>
      </c>
      <c r="G454" s="164">
        <f t="shared" si="139"/>
        <v>0</v>
      </c>
      <c r="H454" s="164">
        <f t="shared" si="139"/>
        <v>0</v>
      </c>
      <c r="I454" s="164">
        <f t="shared" si="139"/>
        <v>0</v>
      </c>
      <c r="J454" s="164">
        <f t="shared" si="139"/>
        <v>0</v>
      </c>
      <c r="K454" s="164">
        <f t="shared" si="139"/>
        <v>0</v>
      </c>
      <c r="L454" s="164">
        <f t="shared" si="139"/>
        <v>0</v>
      </c>
      <c r="M454" s="164">
        <f t="shared" si="139"/>
        <v>0</v>
      </c>
      <c r="N454" s="164">
        <f t="shared" si="139"/>
        <v>0</v>
      </c>
      <c r="O454" s="164">
        <f t="shared" si="139"/>
        <v>0</v>
      </c>
      <c r="P454" s="164">
        <f t="shared" si="139"/>
        <v>0</v>
      </c>
      <c r="Q454" s="164">
        <f t="shared" si="139"/>
        <v>0</v>
      </c>
    </row>
    <row r="455" spans="1:17" ht="12" customHeight="1" x14ac:dyDescent="0.25">
      <c r="A455" s="163" t="s">
        <v>142</v>
      </c>
      <c r="B455" s="162"/>
      <c r="C455" s="162">
        <f t="shared" ref="C455:Q455" si="140">IF(C392=0,0,C392*1000000/C$62)</f>
        <v>0</v>
      </c>
      <c r="D455" s="162">
        <f t="shared" si="140"/>
        <v>0</v>
      </c>
      <c r="E455" s="162">
        <f t="shared" si="140"/>
        <v>0</v>
      </c>
      <c r="F455" s="162">
        <f t="shared" si="140"/>
        <v>0</v>
      </c>
      <c r="G455" s="162">
        <f t="shared" si="140"/>
        <v>0</v>
      </c>
      <c r="H455" s="162">
        <f t="shared" si="140"/>
        <v>0</v>
      </c>
      <c r="I455" s="162">
        <f t="shared" si="140"/>
        <v>0</v>
      </c>
      <c r="J455" s="162">
        <f t="shared" si="140"/>
        <v>0</v>
      </c>
      <c r="K455" s="162">
        <f t="shared" si="140"/>
        <v>0</v>
      </c>
      <c r="L455" s="162">
        <f t="shared" si="140"/>
        <v>0</v>
      </c>
      <c r="M455" s="162">
        <f t="shared" si="140"/>
        <v>0</v>
      </c>
      <c r="N455" s="162">
        <f t="shared" si="140"/>
        <v>0</v>
      </c>
      <c r="O455" s="162">
        <f t="shared" si="140"/>
        <v>0</v>
      </c>
      <c r="P455" s="162">
        <f t="shared" si="140"/>
        <v>0</v>
      </c>
      <c r="Q455" s="162">
        <f t="shared" si="140"/>
        <v>0</v>
      </c>
    </row>
    <row r="456" spans="1:17" ht="12" customHeight="1" x14ac:dyDescent="0.25">
      <c r="A456" s="161" t="s">
        <v>141</v>
      </c>
      <c r="B456" s="160"/>
      <c r="C456" s="160">
        <f t="shared" ref="C456:Q456" si="141">IF(C393=0,0,C393*1000000/C$63)</f>
        <v>0</v>
      </c>
      <c r="D456" s="160">
        <f t="shared" si="141"/>
        <v>0</v>
      </c>
      <c r="E456" s="160">
        <f t="shared" si="141"/>
        <v>0</v>
      </c>
      <c r="F456" s="160">
        <f t="shared" si="141"/>
        <v>0</v>
      </c>
      <c r="G456" s="160">
        <f t="shared" si="141"/>
        <v>0</v>
      </c>
      <c r="H456" s="160">
        <f t="shared" si="141"/>
        <v>0</v>
      </c>
      <c r="I456" s="160">
        <f t="shared" si="141"/>
        <v>0</v>
      </c>
      <c r="J456" s="160">
        <f t="shared" si="141"/>
        <v>0</v>
      </c>
      <c r="K456" s="160">
        <f t="shared" si="141"/>
        <v>0</v>
      </c>
      <c r="L456" s="160">
        <f t="shared" si="141"/>
        <v>0</v>
      </c>
      <c r="M456" s="160">
        <f t="shared" si="141"/>
        <v>0</v>
      </c>
      <c r="N456" s="160">
        <f t="shared" si="141"/>
        <v>0</v>
      </c>
      <c r="O456" s="160">
        <f t="shared" si="141"/>
        <v>0</v>
      </c>
      <c r="P456" s="160">
        <f t="shared" si="141"/>
        <v>0</v>
      </c>
      <c r="Q456" s="160">
        <f t="shared" si="141"/>
        <v>0</v>
      </c>
    </row>
    <row r="457" spans="1:17" ht="12" customHeight="1" x14ac:dyDescent="0.25">
      <c r="A457" s="148" t="s">
        <v>60</v>
      </c>
      <c r="B457" s="156"/>
      <c r="C457" s="156">
        <f t="shared" ref="C457:Q457" si="142">IF(C394=0,0,C394*1000000/C$63)</f>
        <v>0</v>
      </c>
      <c r="D457" s="156">
        <f t="shared" si="142"/>
        <v>0</v>
      </c>
      <c r="E457" s="156">
        <f t="shared" si="142"/>
        <v>0</v>
      </c>
      <c r="F457" s="156">
        <f t="shared" si="142"/>
        <v>0</v>
      </c>
      <c r="G457" s="156">
        <f t="shared" si="142"/>
        <v>0</v>
      </c>
      <c r="H457" s="156">
        <f t="shared" si="142"/>
        <v>0</v>
      </c>
      <c r="I457" s="156">
        <f t="shared" si="142"/>
        <v>0</v>
      </c>
      <c r="J457" s="156">
        <f t="shared" si="142"/>
        <v>0</v>
      </c>
      <c r="K457" s="156">
        <f t="shared" si="142"/>
        <v>0</v>
      </c>
      <c r="L457" s="156">
        <f t="shared" si="142"/>
        <v>0</v>
      </c>
      <c r="M457" s="156">
        <f t="shared" si="142"/>
        <v>0</v>
      </c>
      <c r="N457" s="156">
        <f t="shared" si="142"/>
        <v>0</v>
      </c>
      <c r="O457" s="156">
        <f t="shared" si="142"/>
        <v>0</v>
      </c>
      <c r="P457" s="156">
        <f t="shared" si="142"/>
        <v>0</v>
      </c>
      <c r="Q457" s="156">
        <f t="shared" si="142"/>
        <v>0</v>
      </c>
    </row>
    <row r="458" spans="1:17" ht="12" customHeight="1" x14ac:dyDescent="0.25">
      <c r="A458" s="148" t="s">
        <v>59</v>
      </c>
      <c r="B458" s="156"/>
      <c r="C458" s="156">
        <f t="shared" ref="C458:Q458" si="143">IF(C395=0,0,C395*1000000/C$63)</f>
        <v>0</v>
      </c>
      <c r="D458" s="156">
        <f t="shared" si="143"/>
        <v>0</v>
      </c>
      <c r="E458" s="156">
        <f t="shared" si="143"/>
        <v>0</v>
      </c>
      <c r="F458" s="156">
        <f t="shared" si="143"/>
        <v>0</v>
      </c>
      <c r="G458" s="156">
        <f t="shared" si="143"/>
        <v>0</v>
      </c>
      <c r="H458" s="156">
        <f t="shared" si="143"/>
        <v>0</v>
      </c>
      <c r="I458" s="156">
        <f t="shared" si="143"/>
        <v>0</v>
      </c>
      <c r="J458" s="156">
        <f t="shared" si="143"/>
        <v>0</v>
      </c>
      <c r="K458" s="156">
        <f t="shared" si="143"/>
        <v>0</v>
      </c>
      <c r="L458" s="156">
        <f t="shared" si="143"/>
        <v>0</v>
      </c>
      <c r="M458" s="156">
        <f t="shared" si="143"/>
        <v>0</v>
      </c>
      <c r="N458" s="156">
        <f t="shared" si="143"/>
        <v>0</v>
      </c>
      <c r="O458" s="156">
        <f t="shared" si="143"/>
        <v>0</v>
      </c>
      <c r="P458" s="156">
        <f t="shared" si="143"/>
        <v>0</v>
      </c>
      <c r="Q458" s="156">
        <f t="shared" si="143"/>
        <v>0</v>
      </c>
    </row>
    <row r="459" spans="1:17" ht="12" customHeight="1" x14ac:dyDescent="0.25">
      <c r="A459" s="158" t="s">
        <v>62</v>
      </c>
      <c r="B459" s="157"/>
      <c r="C459" s="157">
        <f t="shared" ref="C459:Q459" si="144">IF(C396=0,0,C396*1000000/SUM(C$65:C$67))</f>
        <v>0</v>
      </c>
      <c r="D459" s="157">
        <f t="shared" si="144"/>
        <v>0</v>
      </c>
      <c r="E459" s="157">
        <f t="shared" si="144"/>
        <v>0</v>
      </c>
      <c r="F459" s="157">
        <f t="shared" si="144"/>
        <v>106.53783309234137</v>
      </c>
      <c r="G459" s="157">
        <f t="shared" si="144"/>
        <v>0</v>
      </c>
      <c r="H459" s="157">
        <f t="shared" si="144"/>
        <v>204.85032198148733</v>
      </c>
      <c r="I459" s="157">
        <f t="shared" si="144"/>
        <v>67.723684805418912</v>
      </c>
      <c r="J459" s="157">
        <f t="shared" si="144"/>
        <v>134.14915611819154</v>
      </c>
      <c r="K459" s="157">
        <f t="shared" si="144"/>
        <v>0</v>
      </c>
      <c r="L459" s="157">
        <f t="shared" si="144"/>
        <v>0</v>
      </c>
      <c r="M459" s="157">
        <f t="shared" si="144"/>
        <v>0</v>
      </c>
      <c r="N459" s="157">
        <f t="shared" si="144"/>
        <v>0</v>
      </c>
      <c r="O459" s="157">
        <f t="shared" si="144"/>
        <v>0</v>
      </c>
      <c r="P459" s="157">
        <f t="shared" si="144"/>
        <v>273.56938341013921</v>
      </c>
      <c r="Q459" s="157">
        <f t="shared" si="144"/>
        <v>0</v>
      </c>
    </row>
    <row r="460" spans="1:17" ht="12" customHeight="1" x14ac:dyDescent="0.25">
      <c r="A460" s="23" t="s">
        <v>58</v>
      </c>
      <c r="B460" s="156"/>
      <c r="C460" s="156">
        <f t="shared" ref="C460:Q460" si="145">IF(C397=0,0,C397*1000000/C$65)</f>
        <v>0</v>
      </c>
      <c r="D460" s="156">
        <f t="shared" si="145"/>
        <v>0</v>
      </c>
      <c r="E460" s="156">
        <f t="shared" si="145"/>
        <v>0</v>
      </c>
      <c r="F460" s="156">
        <f t="shared" si="145"/>
        <v>641.74080524583826</v>
      </c>
      <c r="G460" s="156">
        <f t="shared" si="145"/>
        <v>0</v>
      </c>
      <c r="H460" s="156">
        <f t="shared" si="145"/>
        <v>606.64656526866133</v>
      </c>
      <c r="I460" s="156">
        <f t="shared" si="145"/>
        <v>585.89054090450975</v>
      </c>
      <c r="J460" s="156">
        <f t="shared" si="145"/>
        <v>588.99512744404637</v>
      </c>
      <c r="K460" s="156">
        <f t="shared" si="145"/>
        <v>0</v>
      </c>
      <c r="L460" s="156">
        <f t="shared" si="145"/>
        <v>0</v>
      </c>
      <c r="M460" s="156">
        <f t="shared" si="145"/>
        <v>0</v>
      </c>
      <c r="N460" s="156">
        <f t="shared" si="145"/>
        <v>0</v>
      </c>
      <c r="O460" s="156">
        <f t="shared" si="145"/>
        <v>0</v>
      </c>
      <c r="P460" s="156">
        <f t="shared" si="145"/>
        <v>0</v>
      </c>
      <c r="Q460" s="156">
        <f t="shared" si="145"/>
        <v>0</v>
      </c>
    </row>
    <row r="461" spans="1:17" ht="12" customHeight="1" x14ac:dyDescent="0.25">
      <c r="A461" s="23" t="s">
        <v>57</v>
      </c>
      <c r="B461" s="156"/>
      <c r="C461" s="156">
        <f t="shared" ref="C461:Q461" si="146">IF(C398=0,0,C398*1000000/C$66)</f>
        <v>0</v>
      </c>
      <c r="D461" s="156">
        <f t="shared" si="146"/>
        <v>0</v>
      </c>
      <c r="E461" s="156">
        <f t="shared" si="146"/>
        <v>0</v>
      </c>
      <c r="F461" s="156">
        <f t="shared" si="146"/>
        <v>310.56151255813495</v>
      </c>
      <c r="G461" s="156">
        <f t="shared" si="146"/>
        <v>0</v>
      </c>
      <c r="H461" s="156">
        <f t="shared" si="146"/>
        <v>280.21268202184348</v>
      </c>
      <c r="I461" s="156">
        <f t="shared" si="146"/>
        <v>0</v>
      </c>
      <c r="J461" s="156">
        <f t="shared" si="146"/>
        <v>0</v>
      </c>
      <c r="K461" s="156">
        <f t="shared" si="146"/>
        <v>0</v>
      </c>
      <c r="L461" s="156">
        <f t="shared" si="146"/>
        <v>0</v>
      </c>
      <c r="M461" s="156">
        <f t="shared" si="146"/>
        <v>0</v>
      </c>
      <c r="N461" s="156">
        <f t="shared" si="146"/>
        <v>0</v>
      </c>
      <c r="O461" s="156">
        <f t="shared" si="146"/>
        <v>0</v>
      </c>
      <c r="P461" s="156">
        <f t="shared" si="146"/>
        <v>273.56938341013921</v>
      </c>
      <c r="Q461" s="156">
        <f t="shared" si="146"/>
        <v>0</v>
      </c>
    </row>
    <row r="462" spans="1:17" ht="12" customHeight="1" x14ac:dyDescent="0.25">
      <c r="A462" s="29" t="s">
        <v>140</v>
      </c>
      <c r="B462" s="57"/>
      <c r="C462" s="57">
        <f t="shared" ref="C462:Q462" si="147">IF(C399=0,0,C399*1000000/C$67)</f>
        <v>0</v>
      </c>
      <c r="D462" s="57">
        <f t="shared" si="147"/>
        <v>0</v>
      </c>
      <c r="E462" s="57">
        <f t="shared" si="147"/>
        <v>0</v>
      </c>
      <c r="F462" s="57">
        <f t="shared" si="147"/>
        <v>0</v>
      </c>
      <c r="G462" s="57">
        <f t="shared" si="147"/>
        <v>0</v>
      </c>
      <c r="H462" s="57">
        <f t="shared" si="147"/>
        <v>0</v>
      </c>
      <c r="I462" s="57">
        <f t="shared" si="147"/>
        <v>0</v>
      </c>
      <c r="J462" s="57">
        <f t="shared" si="147"/>
        <v>0</v>
      </c>
      <c r="K462" s="57">
        <f t="shared" si="147"/>
        <v>0</v>
      </c>
      <c r="L462" s="57">
        <f t="shared" si="147"/>
        <v>0</v>
      </c>
      <c r="M462" s="57">
        <f t="shared" si="147"/>
        <v>0</v>
      </c>
      <c r="N462" s="57">
        <f t="shared" si="147"/>
        <v>0</v>
      </c>
      <c r="O462" s="57">
        <f t="shared" si="147"/>
        <v>0</v>
      </c>
      <c r="P462" s="57">
        <f t="shared" si="147"/>
        <v>0</v>
      </c>
      <c r="Q462" s="57">
        <f t="shared" si="147"/>
        <v>0</v>
      </c>
    </row>
    <row r="464" spans="1:17" ht="12" customHeight="1" x14ac:dyDescent="0.25">
      <c r="A464" s="152" t="s">
        <v>186</v>
      </c>
      <c r="B464" s="168"/>
      <c r="C464" s="184">
        <f>C401/RES_summary!C$21</f>
        <v>0</v>
      </c>
      <c r="D464" s="184">
        <f>D401/RES_summary!D$21</f>
        <v>0</v>
      </c>
      <c r="E464" s="184">
        <f>E401/RES_summary!E$21</f>
        <v>0</v>
      </c>
      <c r="F464" s="184">
        <f>F401/RES_summary!F$21</f>
        <v>215.73595937846119</v>
      </c>
      <c r="G464" s="184">
        <f>G401/RES_summary!G$21</f>
        <v>0</v>
      </c>
      <c r="H464" s="184">
        <f>H401/RES_summary!H$21</f>
        <v>194.53005620998428</v>
      </c>
      <c r="I464" s="184">
        <f>I401/RES_summary!I$21</f>
        <v>170.20557000918924</v>
      </c>
      <c r="J464" s="184">
        <f>J401/RES_summary!J$21</f>
        <v>186.34882625913176</v>
      </c>
      <c r="K464" s="184">
        <f>K401/RES_summary!K$21</f>
        <v>0</v>
      </c>
      <c r="L464" s="184">
        <f>L401/RES_summary!L$21</f>
        <v>198.71831235365181</v>
      </c>
      <c r="M464" s="184">
        <f>M401/RES_summary!M$21</f>
        <v>0</v>
      </c>
      <c r="N464" s="184">
        <f>N401/RES_summary!N$21</f>
        <v>196.93593569448862</v>
      </c>
      <c r="O464" s="184">
        <f>O401/RES_summary!O$21</f>
        <v>0</v>
      </c>
      <c r="P464" s="184">
        <f>P401/RES_summary!P$21</f>
        <v>181.75150335798938</v>
      </c>
      <c r="Q464" s="184">
        <f>Q401/RES_summary!Q$21</f>
        <v>190.1376363578687</v>
      </c>
    </row>
    <row r="465" spans="1:17" ht="12" customHeight="1" x14ac:dyDescent="0.25">
      <c r="A465" s="158" t="s">
        <v>65</v>
      </c>
      <c r="B465" s="157"/>
      <c r="C465" s="178">
        <f>C402/RES_summary!C$21</f>
        <v>0</v>
      </c>
      <c r="D465" s="178">
        <f>D402/RES_summary!D$21</f>
        <v>0</v>
      </c>
      <c r="E465" s="178">
        <f>E402/RES_summary!E$21</f>
        <v>0</v>
      </c>
      <c r="F465" s="178">
        <f>F402/RES_summary!F$21</f>
        <v>181.04789117101629</v>
      </c>
      <c r="G465" s="178">
        <f>G402/RES_summary!G$21</f>
        <v>0</v>
      </c>
      <c r="H465" s="178">
        <f>H402/RES_summary!H$21</f>
        <v>158.54180371733131</v>
      </c>
      <c r="I465" s="178">
        <f>I402/RES_summary!I$21</f>
        <v>137.61406968116077</v>
      </c>
      <c r="J465" s="178">
        <f>J402/RES_summary!J$21</f>
        <v>151.97713091357096</v>
      </c>
      <c r="K465" s="178">
        <f>K402/RES_summary!K$21</f>
        <v>0</v>
      </c>
      <c r="L465" s="178">
        <f>L402/RES_summary!L$21</f>
        <v>169.39455155707003</v>
      </c>
      <c r="M465" s="178">
        <f>M402/RES_summary!M$21</f>
        <v>0</v>
      </c>
      <c r="N465" s="178">
        <f>N402/RES_summary!N$21</f>
        <v>158.61083736368849</v>
      </c>
      <c r="O465" s="178">
        <f>O402/RES_summary!O$21</f>
        <v>0</v>
      </c>
      <c r="P465" s="178">
        <f>P402/RES_summary!P$21</f>
        <v>141.09005886783882</v>
      </c>
      <c r="Q465" s="178">
        <f>Q402/RES_summary!Q$21</f>
        <v>152.8267493524927</v>
      </c>
    </row>
    <row r="466" spans="1:17" ht="12" customHeight="1" x14ac:dyDescent="0.25">
      <c r="A466" s="23" t="s">
        <v>58</v>
      </c>
      <c r="B466" s="156"/>
      <c r="C466" s="177">
        <f>C403/RES_summary!C$21</f>
        <v>0</v>
      </c>
      <c r="D466" s="177">
        <f>D403/RES_summary!D$21</f>
        <v>0</v>
      </c>
      <c r="E466" s="177">
        <f>E403/RES_summary!E$21</f>
        <v>0</v>
      </c>
      <c r="F466" s="177">
        <f>F403/RES_summary!F$21</f>
        <v>180.14691532716307</v>
      </c>
      <c r="G466" s="177">
        <f>G403/RES_summary!G$21</f>
        <v>0</v>
      </c>
      <c r="H466" s="177">
        <f>H403/RES_summary!H$21</f>
        <v>157.92990768037203</v>
      </c>
      <c r="I466" s="177">
        <f>I403/RES_summary!I$21</f>
        <v>136.602834351242</v>
      </c>
      <c r="J466" s="177">
        <f>J403/RES_summary!J$21</f>
        <v>151.20541176081502</v>
      </c>
      <c r="K466" s="177">
        <f>K403/RES_summary!K$21</f>
        <v>0</v>
      </c>
      <c r="L466" s="177">
        <f>L403/RES_summary!L$21</f>
        <v>168.50905521901547</v>
      </c>
      <c r="M466" s="177">
        <f>M403/RES_summary!M$21</f>
        <v>0</v>
      </c>
      <c r="N466" s="177">
        <f>N403/RES_summary!N$21</f>
        <v>157.52080372719504</v>
      </c>
      <c r="O466" s="177">
        <f>O403/RES_summary!O$21</f>
        <v>0</v>
      </c>
      <c r="P466" s="177">
        <f>P403/RES_summary!P$21</f>
        <v>139.83164715804344</v>
      </c>
      <c r="Q466" s="177">
        <f>Q403/RES_summary!Q$21</f>
        <v>151.861972048334</v>
      </c>
    </row>
    <row r="467" spans="1:17" ht="12" customHeight="1" x14ac:dyDescent="0.25">
      <c r="A467" s="23" t="s">
        <v>60</v>
      </c>
      <c r="B467" s="156"/>
      <c r="C467" s="177">
        <f>C404/RES_summary!C$21</f>
        <v>0</v>
      </c>
      <c r="D467" s="177">
        <f>D404/RES_summary!D$21</f>
        <v>0</v>
      </c>
      <c r="E467" s="177">
        <f>E404/RES_summary!E$21</f>
        <v>0</v>
      </c>
      <c r="F467" s="177">
        <f>F404/RES_summary!F$21</f>
        <v>0.90097584385321017</v>
      </c>
      <c r="G467" s="177">
        <f>G404/RES_summary!G$21</f>
        <v>0</v>
      </c>
      <c r="H467" s="177">
        <f>H404/RES_summary!H$21</f>
        <v>0.61189603695926387</v>
      </c>
      <c r="I467" s="177">
        <f>I404/RES_summary!I$21</f>
        <v>1.0112353299187775</v>
      </c>
      <c r="J467" s="177">
        <f>J404/RES_summary!J$21</f>
        <v>0.77171915275592684</v>
      </c>
      <c r="K467" s="177">
        <f>K404/RES_summary!K$21</f>
        <v>0</v>
      </c>
      <c r="L467" s="177">
        <f>L404/RES_summary!L$21</f>
        <v>0.88549633805456418</v>
      </c>
      <c r="M467" s="177">
        <f>M404/RES_summary!M$21</f>
        <v>0</v>
      </c>
      <c r="N467" s="177">
        <f>N404/RES_summary!N$21</f>
        <v>1.0900336364934515</v>
      </c>
      <c r="O467" s="177">
        <f>O404/RES_summary!O$21</f>
        <v>0</v>
      </c>
      <c r="P467" s="177">
        <f>P404/RES_summary!P$21</f>
        <v>1.258411709795406</v>
      </c>
      <c r="Q467" s="177">
        <f>Q404/RES_summary!Q$21</f>
        <v>0.96477730415871177</v>
      </c>
    </row>
    <row r="468" spans="1:17" ht="12" customHeight="1" x14ac:dyDescent="0.25">
      <c r="A468" s="158" t="s">
        <v>112</v>
      </c>
      <c r="B468" s="157"/>
      <c r="C468" s="178">
        <f>C405/RES_summary!C$21</f>
        <v>0</v>
      </c>
      <c r="D468" s="178">
        <f>D405/RES_summary!D$21</f>
        <v>0</v>
      </c>
      <c r="E468" s="178">
        <f>E405/RES_summary!E$21</f>
        <v>0</v>
      </c>
      <c r="F468" s="178">
        <f>F405/RES_summary!F$21</f>
        <v>8.2020183736681171E-2</v>
      </c>
      <c r="G468" s="178">
        <f>G405/RES_summary!G$21</f>
        <v>0</v>
      </c>
      <c r="H468" s="178">
        <f>H405/RES_summary!H$21</f>
        <v>9.5261223050745678E-2</v>
      </c>
      <c r="I468" s="178">
        <f>I405/RES_summary!I$21</f>
        <v>5.5481556351737786E-2</v>
      </c>
      <c r="J468" s="178">
        <f>J405/RES_summary!J$21</f>
        <v>0.29080154158632759</v>
      </c>
      <c r="K468" s="178">
        <f>K405/RES_summary!K$21</f>
        <v>0</v>
      </c>
      <c r="L468" s="178">
        <f>L405/RES_summary!L$21</f>
        <v>7.4869146596038619E-2</v>
      </c>
      <c r="M468" s="178">
        <f>M405/RES_summary!M$21</f>
        <v>0</v>
      </c>
      <c r="N468" s="178">
        <f>N405/RES_summary!N$21</f>
        <v>0.17847756814855045</v>
      </c>
      <c r="O468" s="178">
        <f>O405/RES_summary!O$21</f>
        <v>0</v>
      </c>
      <c r="P468" s="178">
        <f>P405/RES_summary!P$21</f>
        <v>0.19328912397688797</v>
      </c>
      <c r="Q468" s="178">
        <f>Q405/RES_summary!Q$21</f>
        <v>0.74471596796927375</v>
      </c>
    </row>
    <row r="469" spans="1:17" ht="12" customHeight="1" x14ac:dyDescent="0.25">
      <c r="A469" s="23" t="s">
        <v>60</v>
      </c>
      <c r="B469" s="156"/>
      <c r="C469" s="177">
        <f>C406/RES_summary!C$21</f>
        <v>0</v>
      </c>
      <c r="D469" s="177">
        <f>D406/RES_summary!D$21</f>
        <v>0</v>
      </c>
      <c r="E469" s="177">
        <f>E406/RES_summary!E$21</f>
        <v>0</v>
      </c>
      <c r="F469" s="177">
        <f>F406/RES_summary!F$21</f>
        <v>8.2020183736681171E-2</v>
      </c>
      <c r="G469" s="177">
        <f>G406/RES_summary!G$21</f>
        <v>0</v>
      </c>
      <c r="H469" s="177">
        <f>H406/RES_summary!H$21</f>
        <v>9.5261223050745678E-2</v>
      </c>
      <c r="I469" s="177">
        <f>I406/RES_summary!I$21</f>
        <v>5.5481556351737786E-2</v>
      </c>
      <c r="J469" s="177">
        <f>J406/RES_summary!J$21</f>
        <v>0.29080154158632759</v>
      </c>
      <c r="K469" s="177">
        <f>K406/RES_summary!K$21</f>
        <v>0</v>
      </c>
      <c r="L469" s="177">
        <f>L406/RES_summary!L$21</f>
        <v>7.4869146596038619E-2</v>
      </c>
      <c r="M469" s="177">
        <f>M406/RES_summary!M$21</f>
        <v>0</v>
      </c>
      <c r="N469" s="177">
        <f>N406/RES_summary!N$21</f>
        <v>0.17847756814855045</v>
      </c>
      <c r="O469" s="177">
        <f>O406/RES_summary!O$21</f>
        <v>0</v>
      </c>
      <c r="P469" s="177">
        <f>P406/RES_summary!P$21</f>
        <v>0.19328912397688797</v>
      </c>
      <c r="Q469" s="177">
        <f>Q406/RES_summary!Q$21</f>
        <v>0.74471596796927375</v>
      </c>
    </row>
    <row r="470" spans="1:17" ht="12" customHeight="1" x14ac:dyDescent="0.25">
      <c r="A470" s="158" t="s">
        <v>63</v>
      </c>
      <c r="B470" s="157"/>
      <c r="C470" s="178">
        <f>C407/RES_summary!C$21</f>
        <v>0</v>
      </c>
      <c r="D470" s="178">
        <f>D407/RES_summary!D$21</f>
        <v>0</v>
      </c>
      <c r="E470" s="178">
        <f>E407/RES_summary!E$21</f>
        <v>0</v>
      </c>
      <c r="F470" s="178">
        <f>F407/RES_summary!F$21</f>
        <v>25.225184516540963</v>
      </c>
      <c r="G470" s="178">
        <f>G407/RES_summary!G$21</f>
        <v>0</v>
      </c>
      <c r="H470" s="178">
        <f>H407/RES_summary!H$21</f>
        <v>25.490529236513765</v>
      </c>
      <c r="I470" s="178">
        <f>I407/RES_summary!I$21</f>
        <v>24.170976354028042</v>
      </c>
      <c r="J470" s="178">
        <f>J407/RES_summary!J$21</f>
        <v>25.054190849901921</v>
      </c>
      <c r="K470" s="178">
        <f>K407/RES_summary!K$21</f>
        <v>0</v>
      </c>
      <c r="L470" s="178">
        <f>L407/RES_summary!L$21</f>
        <v>22.128390669270171</v>
      </c>
      <c r="M470" s="178">
        <f>M407/RES_summary!M$21</f>
        <v>0</v>
      </c>
      <c r="N470" s="178">
        <f>N407/RES_summary!N$21</f>
        <v>30.54391885255809</v>
      </c>
      <c r="O470" s="178">
        <f>O407/RES_summary!O$21</f>
        <v>0</v>
      </c>
      <c r="P470" s="178">
        <f>P407/RES_summary!P$21</f>
        <v>29.48872676170706</v>
      </c>
      <c r="Q470" s="178">
        <f>Q407/RES_summary!Q$21</f>
        <v>29.266113051954481</v>
      </c>
    </row>
    <row r="471" spans="1:17" ht="12" customHeight="1" x14ac:dyDescent="0.25">
      <c r="A471" s="167" t="s">
        <v>171</v>
      </c>
      <c r="B471" s="132"/>
      <c r="C471" s="183">
        <f>C408/RES_summary!C$21</f>
        <v>0</v>
      </c>
      <c r="D471" s="183">
        <f>D408/RES_summary!D$21</f>
        <v>0</v>
      </c>
      <c r="E471" s="183">
        <f>E408/RES_summary!E$21</f>
        <v>0</v>
      </c>
      <c r="F471" s="183">
        <f>F408/RES_summary!F$21</f>
        <v>33.460476402125209</v>
      </c>
      <c r="G471" s="183">
        <f>G408/RES_summary!G$21</f>
        <v>0</v>
      </c>
      <c r="H471" s="183">
        <f>H408/RES_summary!H$21</f>
        <v>32.363621431407296</v>
      </c>
      <c r="I471" s="183">
        <f>I408/RES_summary!I$21</f>
        <v>29.766661742988379</v>
      </c>
      <c r="J471" s="183">
        <f>J408/RES_summary!J$21</f>
        <v>31.206979143433173</v>
      </c>
      <c r="K471" s="183">
        <f>K408/RES_summary!K$21</f>
        <v>0</v>
      </c>
      <c r="L471" s="183">
        <f>L408/RES_summary!L$21</f>
        <v>29.521604895390006</v>
      </c>
      <c r="M471" s="183">
        <f>M408/RES_summary!M$21</f>
        <v>0</v>
      </c>
      <c r="N471" s="183">
        <f>N408/RES_summary!N$21</f>
        <v>30.54391885255809</v>
      </c>
      <c r="O471" s="183">
        <f>O408/RES_summary!O$21</f>
        <v>0</v>
      </c>
      <c r="P471" s="183">
        <f>P408/RES_summary!P$21</f>
        <v>29.48872676170706</v>
      </c>
      <c r="Q471" s="183">
        <f>Q408/RES_summary!Q$21</f>
        <v>29.266113051954481</v>
      </c>
    </row>
    <row r="472" spans="1:17" ht="12" customHeight="1" x14ac:dyDescent="0.25">
      <c r="A472" s="167" t="s">
        <v>144</v>
      </c>
      <c r="B472" s="132"/>
      <c r="C472" s="183">
        <f>C409/RES_summary!C$21</f>
        <v>0</v>
      </c>
      <c r="D472" s="183">
        <f>D409/RES_summary!D$21</f>
        <v>0</v>
      </c>
      <c r="E472" s="183">
        <f>E409/RES_summary!E$21</f>
        <v>0</v>
      </c>
      <c r="F472" s="183">
        <f>F409/RES_summary!F$21</f>
        <v>0</v>
      </c>
      <c r="G472" s="183">
        <f>G409/RES_summary!G$21</f>
        <v>0</v>
      </c>
      <c r="H472" s="183">
        <f>H409/RES_summary!H$21</f>
        <v>0</v>
      </c>
      <c r="I472" s="183">
        <f>I409/RES_summary!I$21</f>
        <v>0</v>
      </c>
      <c r="J472" s="183">
        <f>J409/RES_summary!J$21</f>
        <v>0</v>
      </c>
      <c r="K472" s="183">
        <f>K409/RES_summary!K$21</f>
        <v>0</v>
      </c>
      <c r="L472" s="183">
        <f>L409/RES_summary!L$21</f>
        <v>0</v>
      </c>
      <c r="M472" s="183">
        <f>M409/RES_summary!M$21</f>
        <v>0</v>
      </c>
      <c r="N472" s="183">
        <f>N409/RES_summary!N$21</f>
        <v>0</v>
      </c>
      <c r="O472" s="183">
        <f>O409/RES_summary!O$21</f>
        <v>0</v>
      </c>
      <c r="P472" s="183">
        <f>P409/RES_summary!P$21</f>
        <v>0</v>
      </c>
      <c r="Q472" s="183">
        <f>Q409/RES_summary!Q$21</f>
        <v>0</v>
      </c>
    </row>
    <row r="473" spans="1:17" ht="12" customHeight="1" x14ac:dyDescent="0.25">
      <c r="A473" s="167" t="s">
        <v>143</v>
      </c>
      <c r="B473" s="132"/>
      <c r="C473" s="183">
        <f>C410/RES_summary!C$21</f>
        <v>0</v>
      </c>
      <c r="D473" s="183">
        <f>D410/RES_summary!D$21</f>
        <v>0</v>
      </c>
      <c r="E473" s="183">
        <f>E410/RES_summary!E$21</f>
        <v>0</v>
      </c>
      <c r="F473" s="183">
        <f>F410/RES_summary!F$21</f>
        <v>0</v>
      </c>
      <c r="G473" s="183">
        <f>G410/RES_summary!G$21</f>
        <v>0</v>
      </c>
      <c r="H473" s="183">
        <f>H410/RES_summary!H$21</f>
        <v>0</v>
      </c>
      <c r="I473" s="183">
        <f>I410/RES_summary!I$21</f>
        <v>0</v>
      </c>
      <c r="J473" s="183">
        <f>J410/RES_summary!J$21</f>
        <v>0</v>
      </c>
      <c r="K473" s="183">
        <f>K410/RES_summary!K$21</f>
        <v>0</v>
      </c>
      <c r="L473" s="183">
        <f>L410/RES_summary!L$21</f>
        <v>0</v>
      </c>
      <c r="M473" s="183">
        <f>M410/RES_summary!M$21</f>
        <v>0</v>
      </c>
      <c r="N473" s="183">
        <f>N410/RES_summary!N$21</f>
        <v>0</v>
      </c>
      <c r="O473" s="183">
        <f>O410/RES_summary!O$21</f>
        <v>0</v>
      </c>
      <c r="P473" s="183">
        <f>P410/RES_summary!P$21</f>
        <v>0</v>
      </c>
      <c r="Q473" s="183">
        <f>Q410/RES_summary!Q$21</f>
        <v>0</v>
      </c>
    </row>
    <row r="474" spans="1:17" ht="12" customHeight="1" x14ac:dyDescent="0.25">
      <c r="A474" s="166" t="s">
        <v>57</v>
      </c>
      <c r="B474" s="165"/>
      <c r="C474" s="182">
        <f>C411/RES_summary!C$21</f>
        <v>0</v>
      </c>
      <c r="D474" s="182">
        <f>D411/RES_summary!D$21</f>
        <v>0</v>
      </c>
      <c r="E474" s="182">
        <f>E411/RES_summary!E$21</f>
        <v>0</v>
      </c>
      <c r="F474" s="182">
        <f>F411/RES_summary!F$21</f>
        <v>0</v>
      </c>
      <c r="G474" s="182">
        <f>G411/RES_summary!G$21</f>
        <v>0</v>
      </c>
      <c r="H474" s="182">
        <f>H411/RES_summary!H$21</f>
        <v>0</v>
      </c>
      <c r="I474" s="182">
        <f>I411/RES_summary!I$21</f>
        <v>0</v>
      </c>
      <c r="J474" s="182">
        <f>J411/RES_summary!J$21</f>
        <v>0</v>
      </c>
      <c r="K474" s="182">
        <f>K411/RES_summary!K$21</f>
        <v>0</v>
      </c>
      <c r="L474" s="182">
        <f>L411/RES_summary!L$21</f>
        <v>0</v>
      </c>
      <c r="M474" s="182">
        <f>M411/RES_summary!M$21</f>
        <v>0</v>
      </c>
      <c r="N474" s="182">
        <f>N411/RES_summary!N$21</f>
        <v>0</v>
      </c>
      <c r="O474" s="182">
        <f>O411/RES_summary!O$21</f>
        <v>0</v>
      </c>
      <c r="P474" s="182">
        <f>P411/RES_summary!P$21</f>
        <v>0</v>
      </c>
      <c r="Q474" s="182">
        <f>Q411/RES_summary!Q$21</f>
        <v>0</v>
      </c>
    </row>
    <row r="475" spans="1:17" ht="12" customHeight="1" x14ac:dyDescent="0.25">
      <c r="A475" s="147" t="s">
        <v>59</v>
      </c>
      <c r="B475" s="164"/>
      <c r="C475" s="181">
        <f>C412/RES_summary!C$21</f>
        <v>0</v>
      </c>
      <c r="D475" s="181">
        <f>D412/RES_summary!D$21</f>
        <v>0</v>
      </c>
      <c r="E475" s="181">
        <f>E412/RES_summary!E$21</f>
        <v>0</v>
      </c>
      <c r="F475" s="181">
        <f>F412/RES_summary!F$21</f>
        <v>0</v>
      </c>
      <c r="G475" s="181">
        <f>G412/RES_summary!G$21</f>
        <v>0</v>
      </c>
      <c r="H475" s="181">
        <f>H412/RES_summary!H$21</f>
        <v>0</v>
      </c>
      <c r="I475" s="181">
        <f>I412/RES_summary!I$21</f>
        <v>0</v>
      </c>
      <c r="J475" s="181">
        <f>J412/RES_summary!J$21</f>
        <v>0</v>
      </c>
      <c r="K475" s="181">
        <f>K412/RES_summary!K$21</f>
        <v>0</v>
      </c>
      <c r="L475" s="181">
        <f>L412/RES_summary!L$21</f>
        <v>0</v>
      </c>
      <c r="M475" s="181">
        <f>M412/RES_summary!M$21</f>
        <v>0</v>
      </c>
      <c r="N475" s="181">
        <f>N412/RES_summary!N$21</f>
        <v>0</v>
      </c>
      <c r="O475" s="181">
        <f>O412/RES_summary!O$21</f>
        <v>0</v>
      </c>
      <c r="P475" s="181">
        <f>P412/RES_summary!P$21</f>
        <v>0</v>
      </c>
      <c r="Q475" s="181">
        <f>Q412/RES_summary!Q$21</f>
        <v>0</v>
      </c>
    </row>
    <row r="476" spans="1:17" ht="12" customHeight="1" x14ac:dyDescent="0.25">
      <c r="A476" s="163" t="s">
        <v>142</v>
      </c>
      <c r="B476" s="162"/>
      <c r="C476" s="180">
        <f>C413/RES_summary!C$21</f>
        <v>0</v>
      </c>
      <c r="D476" s="180">
        <f>D413/RES_summary!D$21</f>
        <v>0</v>
      </c>
      <c r="E476" s="180">
        <f>E413/RES_summary!E$21</f>
        <v>0</v>
      </c>
      <c r="F476" s="180">
        <f>F413/RES_summary!F$21</f>
        <v>23.852766478384375</v>
      </c>
      <c r="G476" s="180">
        <f>G413/RES_summary!G$21</f>
        <v>0</v>
      </c>
      <c r="H476" s="180">
        <f>H413/RES_summary!H$21</f>
        <v>22.927507596590054</v>
      </c>
      <c r="I476" s="180">
        <f>I413/RES_summary!I$21</f>
        <v>24.692334184856847</v>
      </c>
      <c r="J476" s="180">
        <f>J413/RES_summary!J$21</f>
        <v>23.085788054404347</v>
      </c>
      <c r="K476" s="180">
        <f>K413/RES_summary!K$21</f>
        <v>0</v>
      </c>
      <c r="L476" s="180">
        <f>L413/RES_summary!L$21</f>
        <v>22.706094310542156</v>
      </c>
      <c r="M476" s="180">
        <f>M413/RES_summary!M$21</f>
        <v>0</v>
      </c>
      <c r="N476" s="180">
        <f>N413/RES_summary!N$21</f>
        <v>0</v>
      </c>
      <c r="O476" s="180">
        <f>O413/RES_summary!O$21</f>
        <v>0</v>
      </c>
      <c r="P476" s="180">
        <f>P413/RES_summary!P$21</f>
        <v>0</v>
      </c>
      <c r="Q476" s="180">
        <f>Q413/RES_summary!Q$21</f>
        <v>0</v>
      </c>
    </row>
    <row r="477" spans="1:17" ht="12" customHeight="1" x14ac:dyDescent="0.25">
      <c r="A477" s="161" t="s">
        <v>141</v>
      </c>
      <c r="B477" s="160"/>
      <c r="C477" s="179">
        <f>C414/RES_summary!C$21</f>
        <v>0</v>
      </c>
      <c r="D477" s="179">
        <f>D414/RES_summary!D$21</f>
        <v>0</v>
      </c>
      <c r="E477" s="179">
        <f>E414/RES_summary!E$21</f>
        <v>0</v>
      </c>
      <c r="F477" s="179">
        <f>F414/RES_summary!F$21</f>
        <v>21.428005189324072</v>
      </c>
      <c r="G477" s="179">
        <f>G414/RES_summary!G$21</f>
        <v>0</v>
      </c>
      <c r="H477" s="179">
        <f>H414/RES_summary!H$21</f>
        <v>20.815280559353578</v>
      </c>
      <c r="I477" s="179">
        <f>I414/RES_summary!I$21</f>
        <v>21.877852713940218</v>
      </c>
      <c r="J477" s="179">
        <f>J414/RES_summary!J$21</f>
        <v>20.588893111617203</v>
      </c>
      <c r="K477" s="179">
        <f>K414/RES_summary!K$21</f>
        <v>0</v>
      </c>
      <c r="L477" s="179">
        <f>L414/RES_summary!L$21</f>
        <v>20.203039013677067</v>
      </c>
      <c r="M477" s="179">
        <f>M414/RES_summary!M$21</f>
        <v>0</v>
      </c>
      <c r="N477" s="179">
        <f>N414/RES_summary!N$21</f>
        <v>0</v>
      </c>
      <c r="O477" s="179">
        <f>O414/RES_summary!O$21</f>
        <v>0</v>
      </c>
      <c r="P477" s="179">
        <f>P414/RES_summary!P$21</f>
        <v>0</v>
      </c>
      <c r="Q477" s="179">
        <f>Q414/RES_summary!Q$21</f>
        <v>0</v>
      </c>
    </row>
    <row r="478" spans="1:17" ht="12" customHeight="1" x14ac:dyDescent="0.25">
      <c r="A478" s="148" t="s">
        <v>60</v>
      </c>
      <c r="B478" s="156"/>
      <c r="C478" s="177">
        <f>C415/RES_summary!C$21</f>
        <v>0</v>
      </c>
      <c r="D478" s="177">
        <f>D415/RES_summary!D$21</f>
        <v>0</v>
      </c>
      <c r="E478" s="177">
        <f>E415/RES_summary!E$21</f>
        <v>0</v>
      </c>
      <c r="F478" s="177">
        <f>F415/RES_summary!F$21</f>
        <v>15.711889389037339</v>
      </c>
      <c r="G478" s="177">
        <f>G415/RES_summary!G$21</f>
        <v>0</v>
      </c>
      <c r="H478" s="177">
        <f>H415/RES_summary!H$21</f>
        <v>15.184208497143278</v>
      </c>
      <c r="I478" s="177">
        <f>I415/RES_summary!I$21</f>
        <v>16.287459910515029</v>
      </c>
      <c r="J478" s="177">
        <f>J415/RES_summary!J$21</f>
        <v>15.070772617249645</v>
      </c>
      <c r="K478" s="177">
        <f>K415/RES_summary!K$21</f>
        <v>0</v>
      </c>
      <c r="L478" s="177">
        <f>L415/RES_summary!L$21</f>
        <v>14.680746985848279</v>
      </c>
      <c r="M478" s="177">
        <f>M415/RES_summary!M$21</f>
        <v>0</v>
      </c>
      <c r="N478" s="177">
        <f>N415/RES_summary!N$21</f>
        <v>0</v>
      </c>
      <c r="O478" s="177">
        <f>O415/RES_summary!O$21</f>
        <v>0</v>
      </c>
      <c r="P478" s="177">
        <f>P415/RES_summary!P$21</f>
        <v>0</v>
      </c>
      <c r="Q478" s="177">
        <f>Q415/RES_summary!Q$21</f>
        <v>0</v>
      </c>
    </row>
    <row r="479" spans="1:17" ht="12" customHeight="1" x14ac:dyDescent="0.25">
      <c r="A479" s="148" t="s">
        <v>59</v>
      </c>
      <c r="B479" s="156"/>
      <c r="C479" s="177">
        <f>C416/RES_summary!C$21</f>
        <v>0</v>
      </c>
      <c r="D479" s="177">
        <f>D416/RES_summary!D$21</f>
        <v>0</v>
      </c>
      <c r="E479" s="177">
        <f>E416/RES_summary!E$21</f>
        <v>0</v>
      </c>
      <c r="F479" s="177">
        <f>F416/RES_summary!F$21</f>
        <v>5.7161158002867314</v>
      </c>
      <c r="G479" s="177">
        <f>G416/RES_summary!G$21</f>
        <v>0</v>
      </c>
      <c r="H479" s="177">
        <f>H416/RES_summary!H$21</f>
        <v>5.631072062210297</v>
      </c>
      <c r="I479" s="177">
        <f>I416/RES_summary!I$21</f>
        <v>5.59039280342519</v>
      </c>
      <c r="J479" s="177">
        <f>J416/RES_summary!J$21</f>
        <v>5.5181204943675635</v>
      </c>
      <c r="K479" s="177">
        <f>K416/RES_summary!K$21</f>
        <v>0</v>
      </c>
      <c r="L479" s="177">
        <f>L416/RES_summary!L$21</f>
        <v>5.5222920278287875</v>
      </c>
      <c r="M479" s="177">
        <f>M416/RES_summary!M$21</f>
        <v>0</v>
      </c>
      <c r="N479" s="177">
        <f>N416/RES_summary!N$21</f>
        <v>0</v>
      </c>
      <c r="O479" s="177">
        <f>O416/RES_summary!O$21</f>
        <v>0</v>
      </c>
      <c r="P479" s="177">
        <f>P416/RES_summary!P$21</f>
        <v>0</v>
      </c>
      <c r="Q479" s="177">
        <f>Q416/RES_summary!Q$21</f>
        <v>0</v>
      </c>
    </row>
    <row r="480" spans="1:17" ht="12" customHeight="1" x14ac:dyDescent="0.25">
      <c r="A480" s="158" t="s">
        <v>62</v>
      </c>
      <c r="B480" s="157"/>
      <c r="C480" s="178">
        <f>C417/RES_summary!C$21</f>
        <v>0</v>
      </c>
      <c r="D480" s="178">
        <f>D417/RES_summary!D$21</f>
        <v>0</v>
      </c>
      <c r="E480" s="178">
        <f>E417/RES_summary!E$21</f>
        <v>0</v>
      </c>
      <c r="F480" s="178">
        <f>F417/RES_summary!F$21</f>
        <v>9.38086350716722</v>
      </c>
      <c r="G480" s="178">
        <f>G417/RES_summary!G$21</f>
        <v>0</v>
      </c>
      <c r="H480" s="178">
        <f>H417/RES_summary!H$21</f>
        <v>10.402462033088504</v>
      </c>
      <c r="I480" s="178">
        <f>I417/RES_summary!I$21</f>
        <v>8.365042417648711</v>
      </c>
      <c r="J480" s="178">
        <f>J417/RES_summary!J$21</f>
        <v>9.026702954072519</v>
      </c>
      <c r="K480" s="178">
        <f>K417/RES_summary!K$21</f>
        <v>0</v>
      </c>
      <c r="L480" s="178">
        <f>L417/RES_summary!L$21</f>
        <v>7.120500980715585</v>
      </c>
      <c r="M480" s="178">
        <f>M417/RES_summary!M$21</f>
        <v>0</v>
      </c>
      <c r="N480" s="178">
        <f>N417/RES_summary!N$21</f>
        <v>7.6027019100934554</v>
      </c>
      <c r="O480" s="178">
        <f>O417/RES_summary!O$21</f>
        <v>0</v>
      </c>
      <c r="P480" s="178">
        <f>P417/RES_summary!P$21</f>
        <v>10.97942860446658</v>
      </c>
      <c r="Q480" s="178">
        <f>Q417/RES_summary!Q$21</f>
        <v>7.3000579854522218</v>
      </c>
    </row>
    <row r="481" spans="1:17" ht="12" customHeight="1" x14ac:dyDescent="0.25">
      <c r="A481" s="23" t="s">
        <v>58</v>
      </c>
      <c r="B481" s="156"/>
      <c r="C481" s="177">
        <f>C418/RES_summary!C$21</f>
        <v>0</v>
      </c>
      <c r="D481" s="177">
        <f>D418/RES_summary!D$21</f>
        <v>0</v>
      </c>
      <c r="E481" s="177">
        <f>E418/RES_summary!E$21</f>
        <v>0</v>
      </c>
      <c r="F481" s="177">
        <f>F418/RES_summary!F$21</f>
        <v>17.266702585261601</v>
      </c>
      <c r="G481" s="177">
        <f>G418/RES_summary!G$21</f>
        <v>0</v>
      </c>
      <c r="H481" s="177">
        <f>H418/RES_summary!H$21</f>
        <v>16.169039922200014</v>
      </c>
      <c r="I481" s="177">
        <f>I418/RES_summary!I$21</f>
        <v>15.497687105410968</v>
      </c>
      <c r="J481" s="177">
        <f>J418/RES_summary!J$21</f>
        <v>15.480478615007616</v>
      </c>
      <c r="K481" s="177">
        <f>K418/RES_summary!K$21</f>
        <v>0</v>
      </c>
      <c r="L481" s="177">
        <f>L418/RES_summary!L$21</f>
        <v>0</v>
      </c>
      <c r="M481" s="177">
        <f>M418/RES_summary!M$21</f>
        <v>0</v>
      </c>
      <c r="N481" s="177">
        <f>N418/RES_summary!N$21</f>
        <v>0</v>
      </c>
      <c r="O481" s="177">
        <f>O418/RES_summary!O$21</f>
        <v>0</v>
      </c>
      <c r="P481" s="177">
        <f>P418/RES_summary!P$21</f>
        <v>0</v>
      </c>
      <c r="Q481" s="177">
        <f>Q418/RES_summary!Q$21</f>
        <v>0</v>
      </c>
    </row>
    <row r="482" spans="1:17" ht="12" customHeight="1" x14ac:dyDescent="0.25">
      <c r="A482" s="23" t="s">
        <v>57</v>
      </c>
      <c r="B482" s="156"/>
      <c r="C482" s="177">
        <f>C419/RES_summary!C$21</f>
        <v>0</v>
      </c>
      <c r="D482" s="177">
        <f>D419/RES_summary!D$21</f>
        <v>0</v>
      </c>
      <c r="E482" s="177">
        <f>E419/RES_summary!E$21</f>
        <v>0</v>
      </c>
      <c r="F482" s="177">
        <f>F419/RES_summary!F$21</f>
        <v>13.547863614218061</v>
      </c>
      <c r="G482" s="177">
        <f>G419/RES_summary!G$21</f>
        <v>0</v>
      </c>
      <c r="H482" s="177">
        <f>H419/RES_summary!H$21</f>
        <v>12.018573595503591</v>
      </c>
      <c r="I482" s="177">
        <f>I419/RES_summary!I$21</f>
        <v>0</v>
      </c>
      <c r="J482" s="177">
        <f>J419/RES_summary!J$21</f>
        <v>0</v>
      </c>
      <c r="K482" s="177">
        <f>K419/RES_summary!K$21</f>
        <v>0</v>
      </c>
      <c r="L482" s="177">
        <f>L419/RES_summary!L$21</f>
        <v>0</v>
      </c>
      <c r="M482" s="177">
        <f>M419/RES_summary!M$21</f>
        <v>0</v>
      </c>
      <c r="N482" s="177">
        <f>N419/RES_summary!N$21</f>
        <v>0</v>
      </c>
      <c r="O482" s="177">
        <f>O419/RES_summary!O$21</f>
        <v>0</v>
      </c>
      <c r="P482" s="177">
        <f>P419/RES_summary!P$21</f>
        <v>10.97942860446658</v>
      </c>
      <c r="Q482" s="177">
        <f>Q419/RES_summary!Q$21</f>
        <v>0</v>
      </c>
    </row>
    <row r="483" spans="1:17" ht="12" customHeight="1" x14ac:dyDescent="0.25">
      <c r="A483" s="29" t="s">
        <v>140</v>
      </c>
      <c r="B483" s="57"/>
      <c r="C483" s="176">
        <f>C420/RES_summary!C$21</f>
        <v>0</v>
      </c>
      <c r="D483" s="176">
        <f>D420/RES_summary!D$21</f>
        <v>0</v>
      </c>
      <c r="E483" s="176">
        <f>E420/RES_summary!E$21</f>
        <v>0</v>
      </c>
      <c r="F483" s="176">
        <f>F420/RES_summary!F$21</f>
        <v>7.7171859208749511</v>
      </c>
      <c r="G483" s="176">
        <f>G420/RES_summary!G$21</f>
        <v>0</v>
      </c>
      <c r="H483" s="176">
        <f>H420/RES_summary!H$21</f>
        <v>7.3295580501789726</v>
      </c>
      <c r="I483" s="176">
        <f>I420/RES_summary!I$21</f>
        <v>7.4328157131088117</v>
      </c>
      <c r="J483" s="176">
        <f>J420/RES_summary!J$21</f>
        <v>7.1232705543814934</v>
      </c>
      <c r="K483" s="176">
        <f>K420/RES_summary!K$21</f>
        <v>0</v>
      </c>
      <c r="L483" s="176">
        <f>L420/RES_summary!L$21</f>
        <v>7.120500980715585</v>
      </c>
      <c r="M483" s="176">
        <f>M420/RES_summary!M$21</f>
        <v>0</v>
      </c>
      <c r="N483" s="176">
        <f>N420/RES_summary!N$21</f>
        <v>7.6027019100934554</v>
      </c>
      <c r="O483" s="176">
        <f>O420/RES_summary!O$21</f>
        <v>0</v>
      </c>
      <c r="P483" s="176">
        <f>P420/RES_summary!P$21</f>
        <v>0</v>
      </c>
      <c r="Q483" s="176">
        <f>Q420/RES_summary!Q$21</f>
        <v>7.3000579854522218</v>
      </c>
    </row>
    <row r="485" spans="1:17" ht="12" customHeight="1" x14ac:dyDescent="0.25">
      <c r="A485" s="152" t="s">
        <v>185</v>
      </c>
      <c r="B485" s="168"/>
      <c r="C485" s="184">
        <f>C422/RES_summary!C$21</f>
        <v>0</v>
      </c>
      <c r="D485" s="184">
        <f>D422/RES_summary!D$21</f>
        <v>0</v>
      </c>
      <c r="E485" s="184">
        <f>E422/RES_summary!E$21</f>
        <v>0</v>
      </c>
      <c r="F485" s="184">
        <f>F422/RES_summary!F$21</f>
        <v>123.07159054969026</v>
      </c>
      <c r="G485" s="184">
        <f>G422/RES_summary!G$21</f>
        <v>0</v>
      </c>
      <c r="H485" s="184">
        <f>H422/RES_summary!H$21</f>
        <v>110.78793932167321</v>
      </c>
      <c r="I485" s="184">
        <f>I422/RES_summary!I$21</f>
        <v>101.16394503150245</v>
      </c>
      <c r="J485" s="184">
        <f>J422/RES_summary!J$21</f>
        <v>108.83967364859289</v>
      </c>
      <c r="K485" s="184">
        <f>K422/RES_summary!K$21</f>
        <v>0</v>
      </c>
      <c r="L485" s="184">
        <f>L422/RES_summary!L$21</f>
        <v>118.97679281857101</v>
      </c>
      <c r="M485" s="184">
        <f>M422/RES_summary!M$21</f>
        <v>0</v>
      </c>
      <c r="N485" s="184">
        <f>N422/RES_summary!N$21</f>
        <v>113.09770748119098</v>
      </c>
      <c r="O485" s="184">
        <f>O422/RES_summary!O$21</f>
        <v>0</v>
      </c>
      <c r="P485" s="184">
        <f>P422/RES_summary!P$21</f>
        <v>101.71829521759889</v>
      </c>
      <c r="Q485" s="184">
        <f>Q422/RES_summary!Q$21</f>
        <v>111.37154379899106</v>
      </c>
    </row>
    <row r="486" spans="1:17" ht="12" customHeight="1" x14ac:dyDescent="0.25">
      <c r="A486" s="158" t="s">
        <v>65</v>
      </c>
      <c r="B486" s="157"/>
      <c r="C486" s="178">
        <f>C423/RES_summary!C$21</f>
        <v>0</v>
      </c>
      <c r="D486" s="178">
        <f>D423/RES_summary!D$21</f>
        <v>0</v>
      </c>
      <c r="E486" s="178">
        <f>E423/RES_summary!E$21</f>
        <v>0</v>
      </c>
      <c r="F486" s="178">
        <f>F423/RES_summary!F$21</f>
        <v>99.14249418237506</v>
      </c>
      <c r="G486" s="178">
        <f>G423/RES_summary!G$21</f>
        <v>0</v>
      </c>
      <c r="H486" s="178">
        <f>H423/RES_summary!H$21</f>
        <v>87.756938635553453</v>
      </c>
      <c r="I486" s="178">
        <f>I423/RES_summary!I$21</f>
        <v>76.750355957903622</v>
      </c>
      <c r="J486" s="178">
        <f>J423/RES_summary!J$21</f>
        <v>85.144688143014719</v>
      </c>
      <c r="K486" s="178">
        <f>K423/RES_summary!K$21</f>
        <v>0</v>
      </c>
      <c r="L486" s="178">
        <f>L423/RES_summary!L$21</f>
        <v>96.015405684709805</v>
      </c>
      <c r="M486" s="178">
        <f>M423/RES_summary!M$21</f>
        <v>0</v>
      </c>
      <c r="N486" s="178">
        <f>N423/RES_summary!N$21</f>
        <v>90.580959185630135</v>
      </c>
      <c r="O486" s="178">
        <f>O423/RES_summary!O$21</f>
        <v>0</v>
      </c>
      <c r="P486" s="178">
        <f>P423/RES_summary!P$21</f>
        <v>80.678722739834853</v>
      </c>
      <c r="Q486" s="178">
        <f>Q423/RES_summary!Q$21</f>
        <v>87.221571082659167</v>
      </c>
    </row>
    <row r="487" spans="1:17" ht="12" customHeight="1" x14ac:dyDescent="0.25">
      <c r="A487" s="23" t="s">
        <v>58</v>
      </c>
      <c r="B487" s="156"/>
      <c r="C487" s="177">
        <f>C424/RES_summary!C$21</f>
        <v>0</v>
      </c>
      <c r="D487" s="177">
        <f>D424/RES_summary!D$21</f>
        <v>0</v>
      </c>
      <c r="E487" s="177">
        <f>E424/RES_summary!E$21</f>
        <v>0</v>
      </c>
      <c r="F487" s="177">
        <f>F424/RES_summary!F$21</f>
        <v>98.203149118941312</v>
      </c>
      <c r="G487" s="177">
        <f>G424/RES_summary!G$21</f>
        <v>0</v>
      </c>
      <c r="H487" s="177">
        <f>H424/RES_summary!H$21</f>
        <v>87.114889435154467</v>
      </c>
      <c r="I487" s="177">
        <f>I424/RES_summary!I$21</f>
        <v>75.690591696318592</v>
      </c>
      <c r="J487" s="177">
        <f>J424/RES_summary!J$21</f>
        <v>84.33635743704501</v>
      </c>
      <c r="K487" s="177">
        <f>K424/RES_summary!K$21</f>
        <v>0</v>
      </c>
      <c r="L487" s="177">
        <f>L424/RES_summary!L$21</f>
        <v>95.100140047491564</v>
      </c>
      <c r="M487" s="177">
        <f>M424/RES_summary!M$21</f>
        <v>0</v>
      </c>
      <c r="N487" s="177">
        <f>N424/RES_summary!N$21</f>
        <v>89.469752330466775</v>
      </c>
      <c r="O487" s="177">
        <f>O424/RES_summary!O$21</f>
        <v>0</v>
      </c>
      <c r="P487" s="177">
        <f>P424/RES_summary!P$21</f>
        <v>79.406591279678793</v>
      </c>
      <c r="Q487" s="177">
        <f>Q424/RES_summary!Q$21</f>
        <v>86.246397906621496</v>
      </c>
    </row>
    <row r="488" spans="1:17" ht="12" customHeight="1" x14ac:dyDescent="0.25">
      <c r="A488" s="23" t="s">
        <v>60</v>
      </c>
      <c r="B488" s="156"/>
      <c r="C488" s="177">
        <f>C425/RES_summary!C$21</f>
        <v>0</v>
      </c>
      <c r="D488" s="177">
        <f>D425/RES_summary!D$21</f>
        <v>0</v>
      </c>
      <c r="E488" s="177">
        <f>E425/RES_summary!E$21</f>
        <v>0</v>
      </c>
      <c r="F488" s="177">
        <f>F425/RES_summary!F$21</f>
        <v>0.93934506343374069</v>
      </c>
      <c r="G488" s="177">
        <f>G425/RES_summary!G$21</f>
        <v>0</v>
      </c>
      <c r="H488" s="177">
        <f>H425/RES_summary!H$21</f>
        <v>0.64204920039899283</v>
      </c>
      <c r="I488" s="177">
        <f>I425/RES_summary!I$21</f>
        <v>1.05976426158503</v>
      </c>
      <c r="J488" s="177">
        <f>J425/RES_summary!J$21</f>
        <v>0.80833070596972045</v>
      </c>
      <c r="K488" s="177">
        <f>K425/RES_summary!K$21</f>
        <v>0</v>
      </c>
      <c r="L488" s="177">
        <f>L425/RES_summary!L$21</f>
        <v>0.91526563721825349</v>
      </c>
      <c r="M488" s="177">
        <f>M425/RES_summary!M$21</f>
        <v>0</v>
      </c>
      <c r="N488" s="177">
        <f>N425/RES_summary!N$21</f>
        <v>1.1112068551633507</v>
      </c>
      <c r="O488" s="177">
        <f>O425/RES_summary!O$21</f>
        <v>0</v>
      </c>
      <c r="P488" s="177">
        <f>P425/RES_summary!P$21</f>
        <v>1.2721314601560574</v>
      </c>
      <c r="Q488" s="177">
        <f>Q425/RES_summary!Q$21</f>
        <v>0.97517317603768439</v>
      </c>
    </row>
    <row r="489" spans="1:17" ht="12" customHeight="1" x14ac:dyDescent="0.25">
      <c r="A489" s="158" t="s">
        <v>112</v>
      </c>
      <c r="B489" s="157"/>
      <c r="C489" s="178">
        <f>C426/RES_summary!C$21</f>
        <v>0</v>
      </c>
      <c r="D489" s="178">
        <f>D426/RES_summary!D$21</f>
        <v>0</v>
      </c>
      <c r="E489" s="178">
        <f>E426/RES_summary!E$21</f>
        <v>0</v>
      </c>
      <c r="F489" s="178">
        <f>F426/RES_summary!F$21</f>
        <v>0.17434224841423665</v>
      </c>
      <c r="G489" s="178">
        <f>G426/RES_summary!G$21</f>
        <v>0</v>
      </c>
      <c r="H489" s="178">
        <f>H426/RES_summary!H$21</f>
        <v>0.21610194075757744</v>
      </c>
      <c r="I489" s="178">
        <f>I426/RES_summary!I$21</f>
        <v>0.12508881971211996</v>
      </c>
      <c r="J489" s="178">
        <f>J426/RES_summary!J$21</f>
        <v>0.74085809889227672</v>
      </c>
      <c r="K489" s="178">
        <f>K426/RES_summary!K$21</f>
        <v>0</v>
      </c>
      <c r="L489" s="178">
        <f>L426/RES_summary!L$21</f>
        <v>0.24951825743200381</v>
      </c>
      <c r="M489" s="178">
        <f>M426/RES_summary!M$21</f>
        <v>0</v>
      </c>
      <c r="N489" s="178">
        <f>N426/RES_summary!N$21</f>
        <v>0.65286148667153421</v>
      </c>
      <c r="O489" s="178">
        <f>O426/RES_summary!O$21</f>
        <v>0</v>
      </c>
      <c r="P489" s="178">
        <f>P426/RES_summary!P$21</f>
        <v>0.73308142558993372</v>
      </c>
      <c r="Q489" s="178">
        <f>Q426/RES_summary!Q$21</f>
        <v>2.9070562455434596</v>
      </c>
    </row>
    <row r="490" spans="1:17" ht="12" customHeight="1" x14ac:dyDescent="0.25">
      <c r="A490" s="23" t="s">
        <v>60</v>
      </c>
      <c r="B490" s="156"/>
      <c r="C490" s="177">
        <f>C427/RES_summary!C$21</f>
        <v>0</v>
      </c>
      <c r="D490" s="177">
        <f>D427/RES_summary!D$21</f>
        <v>0</v>
      </c>
      <c r="E490" s="177">
        <f>E427/RES_summary!E$21</f>
        <v>0</v>
      </c>
      <c r="F490" s="177">
        <f>F427/RES_summary!F$21</f>
        <v>0.17434224841423665</v>
      </c>
      <c r="G490" s="177">
        <f>G427/RES_summary!G$21</f>
        <v>0</v>
      </c>
      <c r="H490" s="177">
        <f>H427/RES_summary!H$21</f>
        <v>0.21610194075757744</v>
      </c>
      <c r="I490" s="177">
        <f>I427/RES_summary!I$21</f>
        <v>0.12508881971211996</v>
      </c>
      <c r="J490" s="177">
        <f>J427/RES_summary!J$21</f>
        <v>0.74085809889227672</v>
      </c>
      <c r="K490" s="177">
        <f>K427/RES_summary!K$21</f>
        <v>0</v>
      </c>
      <c r="L490" s="177">
        <f>L427/RES_summary!L$21</f>
        <v>0.24951825743200381</v>
      </c>
      <c r="M490" s="177">
        <f>M427/RES_summary!M$21</f>
        <v>0</v>
      </c>
      <c r="N490" s="177">
        <f>N427/RES_summary!N$21</f>
        <v>0.65286148667153421</v>
      </c>
      <c r="O490" s="177">
        <f>O427/RES_summary!O$21</f>
        <v>0</v>
      </c>
      <c r="P490" s="177">
        <f>P427/RES_summary!P$21</f>
        <v>0.73308142558993372</v>
      </c>
      <c r="Q490" s="177">
        <f>Q427/RES_summary!Q$21</f>
        <v>2.9070562455434596</v>
      </c>
    </row>
    <row r="491" spans="1:17" ht="12" customHeight="1" x14ac:dyDescent="0.25">
      <c r="A491" s="158" t="s">
        <v>63</v>
      </c>
      <c r="B491" s="157"/>
      <c r="C491" s="178">
        <f>C428/RES_summary!C$21</f>
        <v>0</v>
      </c>
      <c r="D491" s="178">
        <f>D428/RES_summary!D$21</f>
        <v>0</v>
      </c>
      <c r="E491" s="178">
        <f>E428/RES_summary!E$21</f>
        <v>0</v>
      </c>
      <c r="F491" s="178">
        <f>F428/RES_summary!F$21</f>
        <v>17.357014713745809</v>
      </c>
      <c r="G491" s="178">
        <f>G428/RES_summary!G$21</f>
        <v>0</v>
      </c>
      <c r="H491" s="178">
        <f>H428/RES_summary!H$21</f>
        <v>16.825131931944828</v>
      </c>
      <c r="I491" s="178">
        <f>I428/RES_summary!I$21</f>
        <v>18.010049861558098</v>
      </c>
      <c r="J491" s="178">
        <f>J428/RES_summary!J$21</f>
        <v>16.913706248491163</v>
      </c>
      <c r="K491" s="178">
        <f>K428/RES_summary!K$21</f>
        <v>0</v>
      </c>
      <c r="L491" s="178">
        <f>L428/RES_summary!L$21</f>
        <v>16.602995256276742</v>
      </c>
      <c r="M491" s="178">
        <f>M428/RES_summary!M$21</f>
        <v>0</v>
      </c>
      <c r="N491" s="178">
        <f>N428/RES_summary!N$21</f>
        <v>15.379104174353301</v>
      </c>
      <c r="O491" s="178">
        <f>O428/RES_summary!O$21</f>
        <v>0</v>
      </c>
      <c r="P491" s="178">
        <f>P428/RES_summary!P$21</f>
        <v>15.033215200456914</v>
      </c>
      <c r="Q491" s="178">
        <f>Q428/RES_summary!Q$21</f>
        <v>14.977361772468573</v>
      </c>
    </row>
    <row r="492" spans="1:17" ht="12" customHeight="1" x14ac:dyDescent="0.25">
      <c r="A492" s="167" t="s">
        <v>171</v>
      </c>
      <c r="B492" s="132"/>
      <c r="C492" s="183">
        <f>C429/RES_summary!C$21</f>
        <v>0</v>
      </c>
      <c r="D492" s="183">
        <f>D429/RES_summary!D$21</f>
        <v>0</v>
      </c>
      <c r="E492" s="183">
        <f>E429/RES_summary!E$21</f>
        <v>0</v>
      </c>
      <c r="F492" s="183">
        <f>F429/RES_summary!F$21</f>
        <v>16.654024079383071</v>
      </c>
      <c r="G492" s="183">
        <f>G429/RES_summary!G$21</f>
        <v>0</v>
      </c>
      <c r="H492" s="183">
        <f>H429/RES_summary!H$21</f>
        <v>16.281208187660546</v>
      </c>
      <c r="I492" s="183">
        <f>I429/RES_summary!I$21</f>
        <v>15.011002251780157</v>
      </c>
      <c r="J492" s="183">
        <f>J429/RES_summary!J$21</f>
        <v>15.806485233008509</v>
      </c>
      <c r="K492" s="183">
        <f>K429/RES_summary!K$21</f>
        <v>0</v>
      </c>
      <c r="L492" s="183">
        <f>L429/RES_summary!L$21</f>
        <v>14.967710564313446</v>
      </c>
      <c r="M492" s="183">
        <f>M429/RES_summary!M$21</f>
        <v>0</v>
      </c>
      <c r="N492" s="183">
        <f>N429/RES_summary!N$21</f>
        <v>15.379104174353301</v>
      </c>
      <c r="O492" s="183">
        <f>O429/RES_summary!O$21</f>
        <v>0</v>
      </c>
      <c r="P492" s="183">
        <f>P429/RES_summary!P$21</f>
        <v>15.033215200456914</v>
      </c>
      <c r="Q492" s="183">
        <f>Q429/RES_summary!Q$21</f>
        <v>14.977361772468573</v>
      </c>
    </row>
    <row r="493" spans="1:17" ht="12" customHeight="1" x14ac:dyDescent="0.25">
      <c r="A493" s="167" t="s">
        <v>144</v>
      </c>
      <c r="B493" s="132"/>
      <c r="C493" s="183">
        <f>C430/RES_summary!C$21</f>
        <v>0</v>
      </c>
      <c r="D493" s="183">
        <f>D430/RES_summary!D$21</f>
        <v>0</v>
      </c>
      <c r="E493" s="183">
        <f>E430/RES_summary!E$21</f>
        <v>0</v>
      </c>
      <c r="F493" s="183">
        <f>F430/RES_summary!F$21</f>
        <v>0</v>
      </c>
      <c r="G493" s="183">
        <f>G430/RES_summary!G$21</f>
        <v>0</v>
      </c>
      <c r="H493" s="183">
        <f>H430/RES_summary!H$21</f>
        <v>0</v>
      </c>
      <c r="I493" s="183">
        <f>I430/RES_summary!I$21</f>
        <v>0</v>
      </c>
      <c r="J493" s="183">
        <f>J430/RES_summary!J$21</f>
        <v>0</v>
      </c>
      <c r="K493" s="183">
        <f>K430/RES_summary!K$21</f>
        <v>0</v>
      </c>
      <c r="L493" s="183">
        <f>L430/RES_summary!L$21</f>
        <v>0</v>
      </c>
      <c r="M493" s="183">
        <f>M430/RES_summary!M$21</f>
        <v>0</v>
      </c>
      <c r="N493" s="183">
        <f>N430/RES_summary!N$21</f>
        <v>0</v>
      </c>
      <c r="O493" s="183">
        <f>O430/RES_summary!O$21</f>
        <v>0</v>
      </c>
      <c r="P493" s="183">
        <f>P430/RES_summary!P$21</f>
        <v>0</v>
      </c>
      <c r="Q493" s="183">
        <f>Q430/RES_summary!Q$21</f>
        <v>0</v>
      </c>
    </row>
    <row r="494" spans="1:17" ht="12" customHeight="1" x14ac:dyDescent="0.25">
      <c r="A494" s="167" t="s">
        <v>143</v>
      </c>
      <c r="B494" s="132"/>
      <c r="C494" s="183">
        <f>C431/RES_summary!C$21</f>
        <v>0</v>
      </c>
      <c r="D494" s="183">
        <f>D431/RES_summary!D$21</f>
        <v>0</v>
      </c>
      <c r="E494" s="183">
        <f>E431/RES_summary!E$21</f>
        <v>0</v>
      </c>
      <c r="F494" s="183">
        <f>F431/RES_summary!F$21</f>
        <v>0</v>
      </c>
      <c r="G494" s="183">
        <f>G431/RES_summary!G$21</f>
        <v>0</v>
      </c>
      <c r="H494" s="183">
        <f>H431/RES_summary!H$21</f>
        <v>0</v>
      </c>
      <c r="I494" s="183">
        <f>I431/RES_summary!I$21</f>
        <v>0</v>
      </c>
      <c r="J494" s="183">
        <f>J431/RES_summary!J$21</f>
        <v>0</v>
      </c>
      <c r="K494" s="183">
        <f>K431/RES_summary!K$21</f>
        <v>0</v>
      </c>
      <c r="L494" s="183">
        <f>L431/RES_summary!L$21</f>
        <v>0</v>
      </c>
      <c r="M494" s="183">
        <f>M431/RES_summary!M$21</f>
        <v>0</v>
      </c>
      <c r="N494" s="183">
        <f>N431/RES_summary!N$21</f>
        <v>0</v>
      </c>
      <c r="O494" s="183">
        <f>O431/RES_summary!O$21</f>
        <v>0</v>
      </c>
      <c r="P494" s="183">
        <f>P431/RES_summary!P$21</f>
        <v>0</v>
      </c>
      <c r="Q494" s="183">
        <f>Q431/RES_summary!Q$21</f>
        <v>0</v>
      </c>
    </row>
    <row r="495" spans="1:17" ht="12" customHeight="1" x14ac:dyDescent="0.25">
      <c r="A495" s="166" t="s">
        <v>57</v>
      </c>
      <c r="B495" s="165"/>
      <c r="C495" s="182">
        <f>C432/RES_summary!C$21</f>
        <v>0</v>
      </c>
      <c r="D495" s="182">
        <f>D432/RES_summary!D$21</f>
        <v>0</v>
      </c>
      <c r="E495" s="182">
        <f>E432/RES_summary!E$21</f>
        <v>0</v>
      </c>
      <c r="F495" s="182">
        <f>F432/RES_summary!F$21</f>
        <v>0</v>
      </c>
      <c r="G495" s="182">
        <f>G432/RES_summary!G$21</f>
        <v>0</v>
      </c>
      <c r="H495" s="182">
        <f>H432/RES_summary!H$21</f>
        <v>0</v>
      </c>
      <c r="I495" s="182">
        <f>I432/RES_summary!I$21</f>
        <v>0</v>
      </c>
      <c r="J495" s="182">
        <f>J432/RES_summary!J$21</f>
        <v>0</v>
      </c>
      <c r="K495" s="182">
        <f>K432/RES_summary!K$21</f>
        <v>0</v>
      </c>
      <c r="L495" s="182">
        <f>L432/RES_summary!L$21</f>
        <v>0</v>
      </c>
      <c r="M495" s="182">
        <f>M432/RES_summary!M$21</f>
        <v>0</v>
      </c>
      <c r="N495" s="182">
        <f>N432/RES_summary!N$21</f>
        <v>0</v>
      </c>
      <c r="O495" s="182">
        <f>O432/RES_summary!O$21</f>
        <v>0</v>
      </c>
      <c r="P495" s="182">
        <f>P432/RES_summary!P$21</f>
        <v>0</v>
      </c>
      <c r="Q495" s="182">
        <f>Q432/RES_summary!Q$21</f>
        <v>0</v>
      </c>
    </row>
    <row r="496" spans="1:17" ht="12" customHeight="1" x14ac:dyDescent="0.25">
      <c r="A496" s="147" t="s">
        <v>59</v>
      </c>
      <c r="B496" s="164"/>
      <c r="C496" s="181">
        <f>C433/RES_summary!C$21</f>
        <v>0</v>
      </c>
      <c r="D496" s="181">
        <f>D433/RES_summary!D$21</f>
        <v>0</v>
      </c>
      <c r="E496" s="181">
        <f>E433/RES_summary!E$21</f>
        <v>0</v>
      </c>
      <c r="F496" s="181">
        <f>F433/RES_summary!F$21</f>
        <v>0</v>
      </c>
      <c r="G496" s="181">
        <f>G433/RES_summary!G$21</f>
        <v>0</v>
      </c>
      <c r="H496" s="181">
        <f>H433/RES_summary!H$21</f>
        <v>0</v>
      </c>
      <c r="I496" s="181">
        <f>I433/RES_summary!I$21</f>
        <v>0</v>
      </c>
      <c r="J496" s="181">
        <f>J433/RES_summary!J$21</f>
        <v>0</v>
      </c>
      <c r="K496" s="181">
        <f>K433/RES_summary!K$21</f>
        <v>0</v>
      </c>
      <c r="L496" s="181">
        <f>L433/RES_summary!L$21</f>
        <v>0</v>
      </c>
      <c r="M496" s="181">
        <f>M433/RES_summary!M$21</f>
        <v>0</v>
      </c>
      <c r="N496" s="181">
        <f>N433/RES_summary!N$21</f>
        <v>0</v>
      </c>
      <c r="O496" s="181">
        <f>O433/RES_summary!O$21</f>
        <v>0</v>
      </c>
      <c r="P496" s="181">
        <f>P433/RES_summary!P$21</f>
        <v>0</v>
      </c>
      <c r="Q496" s="181">
        <f>Q433/RES_summary!Q$21</f>
        <v>0</v>
      </c>
    </row>
    <row r="497" spans="1:17" ht="12" customHeight="1" x14ac:dyDescent="0.25">
      <c r="A497" s="163" t="s">
        <v>142</v>
      </c>
      <c r="B497" s="162"/>
      <c r="C497" s="180">
        <f>C434/RES_summary!C$21</f>
        <v>0</v>
      </c>
      <c r="D497" s="180">
        <f>D434/RES_summary!D$21</f>
        <v>0</v>
      </c>
      <c r="E497" s="180">
        <f>E434/RES_summary!E$21</f>
        <v>0</v>
      </c>
      <c r="F497" s="180">
        <f>F434/RES_summary!F$21</f>
        <v>17.675305933884655</v>
      </c>
      <c r="G497" s="180">
        <f>G434/RES_summary!G$21</f>
        <v>0</v>
      </c>
      <c r="H497" s="180">
        <f>H434/RES_summary!H$21</f>
        <v>17.311891884934425</v>
      </c>
      <c r="I497" s="180">
        <f>I434/RES_summary!I$21</f>
        <v>18.773865802344822</v>
      </c>
      <c r="J497" s="180">
        <f>J434/RES_summary!J$21</f>
        <v>17.708879789820958</v>
      </c>
      <c r="K497" s="180">
        <f>K434/RES_summary!K$21</f>
        <v>0</v>
      </c>
      <c r="L497" s="180">
        <f>L434/RES_summary!L$21</f>
        <v>17.494309125115699</v>
      </c>
      <c r="M497" s="180">
        <f>M434/RES_summary!M$21</f>
        <v>0</v>
      </c>
      <c r="N497" s="180">
        <f>N434/RES_summary!N$21</f>
        <v>0</v>
      </c>
      <c r="O497" s="180">
        <f>O434/RES_summary!O$21</f>
        <v>0</v>
      </c>
      <c r="P497" s="180">
        <f>P434/RES_summary!P$21</f>
        <v>0</v>
      </c>
      <c r="Q497" s="180">
        <f>Q434/RES_summary!Q$21</f>
        <v>0</v>
      </c>
    </row>
    <row r="498" spans="1:17" ht="12" customHeight="1" x14ac:dyDescent="0.25">
      <c r="A498" s="161" t="s">
        <v>141</v>
      </c>
      <c r="B498" s="160"/>
      <c r="C498" s="179">
        <f>C435/RES_summary!C$21</f>
        <v>0</v>
      </c>
      <c r="D498" s="179">
        <f>D435/RES_summary!D$21</f>
        <v>0</v>
      </c>
      <c r="E498" s="179">
        <f>E435/RES_summary!E$21</f>
        <v>0</v>
      </c>
      <c r="F498" s="179">
        <f>F435/RES_summary!F$21</f>
        <v>17.410607502270697</v>
      </c>
      <c r="G498" s="179">
        <f>G435/RES_summary!G$21</f>
        <v>0</v>
      </c>
      <c r="H498" s="179">
        <f>H435/RES_summary!H$21</f>
        <v>17.033144519029417</v>
      </c>
      <c r="I498" s="179">
        <f>I435/RES_summary!I$21</f>
        <v>17.892284278692848</v>
      </c>
      <c r="J498" s="179">
        <f>J435/RES_summary!J$21</f>
        <v>17.153816678004667</v>
      </c>
      <c r="K498" s="179">
        <f>K435/RES_summary!K$21</f>
        <v>0</v>
      </c>
      <c r="L498" s="179">
        <f>L435/RES_summary!L$21</f>
        <v>16.869611505726823</v>
      </c>
      <c r="M498" s="179">
        <f>M435/RES_summary!M$21</f>
        <v>0</v>
      </c>
      <c r="N498" s="179">
        <f>N435/RES_summary!N$21</f>
        <v>0</v>
      </c>
      <c r="O498" s="179">
        <f>O435/RES_summary!O$21</f>
        <v>0</v>
      </c>
      <c r="P498" s="179">
        <f>P435/RES_summary!P$21</f>
        <v>0</v>
      </c>
      <c r="Q498" s="179">
        <f>Q435/RES_summary!Q$21</f>
        <v>0</v>
      </c>
    </row>
    <row r="499" spans="1:17" ht="12" customHeight="1" x14ac:dyDescent="0.25">
      <c r="A499" s="148" t="s">
        <v>60</v>
      </c>
      <c r="B499" s="156"/>
      <c r="C499" s="177">
        <f>C436/RES_summary!C$21</f>
        <v>0</v>
      </c>
      <c r="D499" s="177">
        <f>D436/RES_summary!D$21</f>
        <v>0</v>
      </c>
      <c r="E499" s="177">
        <f>E436/RES_summary!E$21</f>
        <v>0</v>
      </c>
      <c r="F499" s="177">
        <f>F436/RES_summary!F$21</f>
        <v>11.518538144753252</v>
      </c>
      <c r="G499" s="177">
        <f>G436/RES_summary!G$21</f>
        <v>0</v>
      </c>
      <c r="H499" s="177">
        <f>H436/RES_summary!H$21</f>
        <v>11.24877885187232</v>
      </c>
      <c r="I499" s="177">
        <f>I436/RES_summary!I$21</f>
        <v>12.184240354014211</v>
      </c>
      <c r="J499" s="177">
        <f>J436/RES_summary!J$21</f>
        <v>11.510139228340623</v>
      </c>
      <c r="K499" s="177">
        <f>K436/RES_summary!K$21</f>
        <v>0</v>
      </c>
      <c r="L499" s="177">
        <f>L436/RES_summary!L$21</f>
        <v>11.243335112180283</v>
      </c>
      <c r="M499" s="177">
        <f>M436/RES_summary!M$21</f>
        <v>0</v>
      </c>
      <c r="N499" s="177">
        <f>N436/RES_summary!N$21</f>
        <v>0</v>
      </c>
      <c r="O499" s="177">
        <f>O436/RES_summary!O$21</f>
        <v>0</v>
      </c>
      <c r="P499" s="177">
        <f>P436/RES_summary!P$21</f>
        <v>0</v>
      </c>
      <c r="Q499" s="177">
        <f>Q436/RES_summary!Q$21</f>
        <v>0</v>
      </c>
    </row>
    <row r="500" spans="1:17" ht="12" customHeight="1" x14ac:dyDescent="0.25">
      <c r="A500" s="148" t="s">
        <v>59</v>
      </c>
      <c r="B500" s="156"/>
      <c r="C500" s="177">
        <f>C437/RES_summary!C$21</f>
        <v>0</v>
      </c>
      <c r="D500" s="177">
        <f>D437/RES_summary!D$21</f>
        <v>0</v>
      </c>
      <c r="E500" s="177">
        <f>E437/RES_summary!E$21</f>
        <v>0</v>
      </c>
      <c r="F500" s="177">
        <f>F437/RES_summary!F$21</f>
        <v>5.8920693575174417</v>
      </c>
      <c r="G500" s="177">
        <f>G437/RES_summary!G$21</f>
        <v>0</v>
      </c>
      <c r="H500" s="177">
        <f>H437/RES_summary!H$21</f>
        <v>5.7843656671570951</v>
      </c>
      <c r="I500" s="177">
        <f>I437/RES_summary!I$21</f>
        <v>5.7080439246786367</v>
      </c>
      <c r="J500" s="177">
        <f>J437/RES_summary!J$21</f>
        <v>5.6436774496640405</v>
      </c>
      <c r="K500" s="177">
        <f>K437/RES_summary!K$21</f>
        <v>0</v>
      </c>
      <c r="L500" s="177">
        <f>L437/RES_summary!L$21</f>
        <v>5.626276393546541</v>
      </c>
      <c r="M500" s="177">
        <f>M437/RES_summary!M$21</f>
        <v>0</v>
      </c>
      <c r="N500" s="177">
        <f>N437/RES_summary!N$21</f>
        <v>0</v>
      </c>
      <c r="O500" s="177">
        <f>O437/RES_summary!O$21</f>
        <v>0</v>
      </c>
      <c r="P500" s="177">
        <f>P437/RES_summary!P$21</f>
        <v>0</v>
      </c>
      <c r="Q500" s="177">
        <f>Q437/RES_summary!Q$21</f>
        <v>0</v>
      </c>
    </row>
    <row r="501" spans="1:17" ht="12" customHeight="1" x14ac:dyDescent="0.25">
      <c r="A501" s="158" t="s">
        <v>62</v>
      </c>
      <c r="B501" s="157"/>
      <c r="C501" s="178">
        <f>C438/RES_summary!C$21</f>
        <v>0</v>
      </c>
      <c r="D501" s="178">
        <f>D438/RES_summary!D$21</f>
        <v>0</v>
      </c>
      <c r="E501" s="178">
        <f>E438/RES_summary!E$21</f>
        <v>0</v>
      </c>
      <c r="F501" s="178">
        <f>F438/RES_summary!F$21</f>
        <v>6.3977394051551641</v>
      </c>
      <c r="G501" s="178">
        <f>G438/RES_summary!G$21</f>
        <v>0</v>
      </c>
      <c r="H501" s="178">
        <f>H438/RES_summary!H$21</f>
        <v>5.9897668134173632</v>
      </c>
      <c r="I501" s="178">
        <f>I438/RES_summary!I$21</f>
        <v>6.2784503923286072</v>
      </c>
      <c r="J501" s="178">
        <f>J438/RES_summary!J$21</f>
        <v>6.0404211581947171</v>
      </c>
      <c r="K501" s="178">
        <f>K438/RES_summary!K$21</f>
        <v>0</v>
      </c>
      <c r="L501" s="178">
        <f>L438/RES_summary!L$21</f>
        <v>6.10887362015246</v>
      </c>
      <c r="M501" s="178">
        <f>M438/RES_summary!M$21</f>
        <v>0</v>
      </c>
      <c r="N501" s="178">
        <f>N438/RES_summary!N$21</f>
        <v>6.4847826345359927</v>
      </c>
      <c r="O501" s="178">
        <f>O438/RES_summary!O$21</f>
        <v>0</v>
      </c>
      <c r="P501" s="178">
        <f>P438/RES_summary!P$21</f>
        <v>5.2732758517171963</v>
      </c>
      <c r="Q501" s="178">
        <f>Q438/RES_summary!Q$21</f>
        <v>6.2655546983198684</v>
      </c>
    </row>
    <row r="502" spans="1:17" ht="12" customHeight="1" x14ac:dyDescent="0.25">
      <c r="A502" s="23" t="s">
        <v>58</v>
      </c>
      <c r="B502" s="156"/>
      <c r="C502" s="177">
        <f>C439/RES_summary!C$21</f>
        <v>0</v>
      </c>
      <c r="D502" s="177">
        <f>D439/RES_summary!D$21</f>
        <v>0</v>
      </c>
      <c r="E502" s="177">
        <f>E439/RES_summary!E$21</f>
        <v>0</v>
      </c>
      <c r="F502" s="177">
        <f>F439/RES_summary!F$21</f>
        <v>5.9614362969152417</v>
      </c>
      <c r="G502" s="177">
        <f>G439/RES_summary!G$21</f>
        <v>0</v>
      </c>
      <c r="H502" s="177">
        <f>H439/RES_summary!H$21</f>
        <v>5.6894749770500095</v>
      </c>
      <c r="I502" s="177">
        <f>I439/RES_summary!I$21</f>
        <v>5.5293982639784858</v>
      </c>
      <c r="J502" s="177">
        <f>J439/RES_summary!J$21</f>
        <v>5.5947416513357373</v>
      </c>
      <c r="K502" s="177">
        <f>K439/RES_summary!K$21</f>
        <v>0</v>
      </c>
      <c r="L502" s="177">
        <f>L439/RES_summary!L$21</f>
        <v>0</v>
      </c>
      <c r="M502" s="177">
        <f>M439/RES_summary!M$21</f>
        <v>0</v>
      </c>
      <c r="N502" s="177">
        <f>N439/RES_summary!N$21</f>
        <v>0</v>
      </c>
      <c r="O502" s="177">
        <f>O439/RES_summary!O$21</f>
        <v>0</v>
      </c>
      <c r="P502" s="177">
        <f>P439/RES_summary!P$21</f>
        <v>0</v>
      </c>
      <c r="Q502" s="177">
        <f>Q439/RES_summary!Q$21</f>
        <v>0</v>
      </c>
    </row>
    <row r="503" spans="1:17" ht="12" customHeight="1" x14ac:dyDescent="0.25">
      <c r="A503" s="23" t="s">
        <v>57</v>
      </c>
      <c r="B503" s="156"/>
      <c r="C503" s="177">
        <f>C440/RES_summary!C$21</f>
        <v>0</v>
      </c>
      <c r="D503" s="177">
        <f>D440/RES_summary!D$21</f>
        <v>0</v>
      </c>
      <c r="E503" s="177">
        <f>E440/RES_summary!E$21</f>
        <v>0</v>
      </c>
      <c r="F503" s="177">
        <f>F440/RES_summary!F$21</f>
        <v>6.1297285874448297</v>
      </c>
      <c r="G503" s="177">
        <f>G440/RES_summary!G$21</f>
        <v>0</v>
      </c>
      <c r="H503" s="177">
        <f>H440/RES_summary!H$21</f>
        <v>5.5558058591614614</v>
      </c>
      <c r="I503" s="177">
        <f>I440/RES_summary!I$21</f>
        <v>0</v>
      </c>
      <c r="J503" s="177">
        <f>J440/RES_summary!J$21</f>
        <v>0</v>
      </c>
      <c r="K503" s="177">
        <f>K440/RES_summary!K$21</f>
        <v>0</v>
      </c>
      <c r="L503" s="177">
        <f>L440/RES_summary!L$21</f>
        <v>0</v>
      </c>
      <c r="M503" s="177">
        <f>M440/RES_summary!M$21</f>
        <v>0</v>
      </c>
      <c r="N503" s="177">
        <f>N440/RES_summary!N$21</f>
        <v>0</v>
      </c>
      <c r="O503" s="177">
        <f>O440/RES_summary!O$21</f>
        <v>0</v>
      </c>
      <c r="P503" s="177">
        <f>P440/RES_summary!P$21</f>
        <v>5.2732758517171963</v>
      </c>
      <c r="Q503" s="177">
        <f>Q440/RES_summary!Q$21</f>
        <v>0</v>
      </c>
    </row>
    <row r="504" spans="1:17" ht="12" customHeight="1" x14ac:dyDescent="0.25">
      <c r="A504" s="29" t="s">
        <v>140</v>
      </c>
      <c r="B504" s="57"/>
      <c r="C504" s="176">
        <f>C441/RES_summary!C$21</f>
        <v>0</v>
      </c>
      <c r="D504" s="176">
        <f>D441/RES_summary!D$21</f>
        <v>0</v>
      </c>
      <c r="E504" s="176">
        <f>E441/RES_summary!E$21</f>
        <v>0</v>
      </c>
      <c r="F504" s="176">
        <f>F441/RES_summary!F$21</f>
        <v>6.4928171651214956</v>
      </c>
      <c r="G504" s="176">
        <f>G441/RES_summary!G$21</f>
        <v>0</v>
      </c>
      <c r="H504" s="176">
        <f>H441/RES_summary!H$21</f>
        <v>6.2367566755962516</v>
      </c>
      <c r="I504" s="176">
        <f>I441/RES_summary!I$21</f>
        <v>6.376350459934458</v>
      </c>
      <c r="J504" s="176">
        <f>J441/RES_summary!J$21</f>
        <v>6.1718668200525668</v>
      </c>
      <c r="K504" s="176">
        <f>K441/RES_summary!K$21</f>
        <v>0</v>
      </c>
      <c r="L504" s="176">
        <f>L441/RES_summary!L$21</f>
        <v>6.10887362015246</v>
      </c>
      <c r="M504" s="176">
        <f>M441/RES_summary!M$21</f>
        <v>0</v>
      </c>
      <c r="N504" s="176">
        <f>N441/RES_summary!N$21</f>
        <v>6.4847826345359927</v>
      </c>
      <c r="O504" s="176">
        <f>O441/RES_summary!O$21</f>
        <v>0</v>
      </c>
      <c r="P504" s="176">
        <f>P441/RES_summary!P$21</f>
        <v>0</v>
      </c>
      <c r="Q504" s="176">
        <f>Q441/RES_summary!Q$21</f>
        <v>6.2655546983198684</v>
      </c>
    </row>
    <row r="506" spans="1:17" ht="12" customHeight="1" x14ac:dyDescent="0.25">
      <c r="A506" s="152" t="s">
        <v>184</v>
      </c>
      <c r="B506" s="168"/>
      <c r="C506" s="184">
        <f>C443/RES_summary!C$21</f>
        <v>0</v>
      </c>
      <c r="D506" s="184">
        <f>D443/RES_summary!D$21</f>
        <v>0</v>
      </c>
      <c r="E506" s="184">
        <f>E443/RES_summary!E$21</f>
        <v>0</v>
      </c>
      <c r="F506" s="184">
        <f>F443/RES_summary!F$21</f>
        <v>70.203756226657504</v>
      </c>
      <c r="G506" s="184">
        <f>G443/RES_summary!G$21</f>
        <v>0</v>
      </c>
      <c r="H506" s="184">
        <f>H443/RES_summary!H$21</f>
        <v>64.027304940754206</v>
      </c>
      <c r="I506" s="184">
        <f>I443/RES_summary!I$21</f>
        <v>51.902214645477528</v>
      </c>
      <c r="J506" s="184">
        <f>J443/RES_summary!J$21</f>
        <v>60.68868766261906</v>
      </c>
      <c r="K506" s="184">
        <f>K443/RES_summary!K$21</f>
        <v>0</v>
      </c>
      <c r="L506" s="184">
        <f>L443/RES_summary!L$21</f>
        <v>64.156032040337024</v>
      </c>
      <c r="M506" s="184">
        <f>M443/RES_summary!M$21</f>
        <v>0</v>
      </c>
      <c r="N506" s="184">
        <f>N443/RES_summary!N$21</f>
        <v>69.194664725922962</v>
      </c>
      <c r="O506" s="184">
        <f>O443/RES_summary!O$21</f>
        <v>0</v>
      </c>
      <c r="P506" s="184">
        <f>P443/RES_summary!P$21</f>
        <v>64.676517670425923</v>
      </c>
      <c r="Q506" s="184">
        <f>Q443/RES_summary!Q$21</f>
        <v>66.211876095950998</v>
      </c>
    </row>
    <row r="507" spans="1:17" ht="12" customHeight="1" x14ac:dyDescent="0.25">
      <c r="A507" s="158" t="s">
        <v>65</v>
      </c>
      <c r="B507" s="157"/>
      <c r="C507" s="178">
        <f>C444/RES_summary!C$21</f>
        <v>0</v>
      </c>
      <c r="D507" s="178">
        <f>D444/RES_summary!D$21</f>
        <v>0</v>
      </c>
      <c r="E507" s="178">
        <f>E444/RES_summary!E$21</f>
        <v>0</v>
      </c>
      <c r="F507" s="178">
        <f>F444/RES_summary!F$21</f>
        <v>66.360597121168823</v>
      </c>
      <c r="G507" s="178">
        <f>G444/RES_summary!G$21</f>
        <v>0</v>
      </c>
      <c r="H507" s="178">
        <f>H444/RES_summary!H$21</f>
        <v>57.741898297528259</v>
      </c>
      <c r="I507" s="178">
        <f>I444/RES_summary!I$21</f>
        <v>50.02322671271795</v>
      </c>
      <c r="J507" s="178">
        <f>J444/RES_summary!J$21</f>
        <v>55.578875956907765</v>
      </c>
      <c r="K507" s="178">
        <f>K444/RES_summary!K$21</f>
        <v>0</v>
      </c>
      <c r="L507" s="178">
        <f>L444/RES_summary!L$21</f>
        <v>62.229309825976337</v>
      </c>
      <c r="M507" s="178">
        <f>M444/RES_summary!M$21</f>
        <v>0</v>
      </c>
      <c r="N507" s="178">
        <f>N444/RES_summary!N$21</f>
        <v>57.956638819590175</v>
      </c>
      <c r="O507" s="178">
        <f>O444/RES_summary!O$21</f>
        <v>0</v>
      </c>
      <c r="P507" s="178">
        <f>P444/RES_summary!P$21</f>
        <v>51.352408029728686</v>
      </c>
      <c r="Q507" s="178">
        <f>Q444/RES_summary!Q$21</f>
        <v>55.513566940122473</v>
      </c>
    </row>
    <row r="508" spans="1:17" ht="12" customHeight="1" x14ac:dyDescent="0.25">
      <c r="A508" s="23" t="s">
        <v>58</v>
      </c>
      <c r="B508" s="156"/>
      <c r="C508" s="177">
        <f>C445/RES_summary!C$21</f>
        <v>0</v>
      </c>
      <c r="D508" s="177">
        <f>D445/RES_summary!D$21</f>
        <v>0</v>
      </c>
      <c r="E508" s="177">
        <f>E445/RES_summary!E$21</f>
        <v>0</v>
      </c>
      <c r="F508" s="177">
        <f>F445/RES_summary!F$21</f>
        <v>66.360597121168823</v>
      </c>
      <c r="G508" s="177">
        <f>G445/RES_summary!G$21</f>
        <v>0</v>
      </c>
      <c r="H508" s="177">
        <f>H445/RES_summary!H$21</f>
        <v>57.741898297528259</v>
      </c>
      <c r="I508" s="177">
        <f>I445/RES_summary!I$21</f>
        <v>50.02322671271795</v>
      </c>
      <c r="J508" s="177">
        <f>J445/RES_summary!J$21</f>
        <v>55.578875956907765</v>
      </c>
      <c r="K508" s="177">
        <f>K445/RES_summary!K$21</f>
        <v>0</v>
      </c>
      <c r="L508" s="177">
        <f>L445/RES_summary!L$21</f>
        <v>62.229309825976337</v>
      </c>
      <c r="M508" s="177">
        <f>M445/RES_summary!M$21</f>
        <v>0</v>
      </c>
      <c r="N508" s="177">
        <f>N445/RES_summary!N$21</f>
        <v>57.956638819590175</v>
      </c>
      <c r="O508" s="177">
        <f>O445/RES_summary!O$21</f>
        <v>0</v>
      </c>
      <c r="P508" s="177">
        <f>P445/RES_summary!P$21</f>
        <v>51.352408029728686</v>
      </c>
      <c r="Q508" s="177">
        <f>Q445/RES_summary!Q$21</f>
        <v>55.513566940122473</v>
      </c>
    </row>
    <row r="509" spans="1:17" ht="12" customHeight="1" x14ac:dyDescent="0.25">
      <c r="A509" s="23" t="s">
        <v>60</v>
      </c>
      <c r="B509" s="156"/>
      <c r="C509" s="177">
        <f>C446/RES_summary!C$21</f>
        <v>0</v>
      </c>
      <c r="D509" s="177">
        <f>D446/RES_summary!D$21</f>
        <v>0</v>
      </c>
      <c r="E509" s="177">
        <f>E446/RES_summary!E$21</f>
        <v>0</v>
      </c>
      <c r="F509" s="177">
        <f>F446/RES_summary!F$21</f>
        <v>0</v>
      </c>
      <c r="G509" s="177">
        <f>G446/RES_summary!G$21</f>
        <v>0</v>
      </c>
      <c r="H509" s="177">
        <f>H446/RES_summary!H$21</f>
        <v>0</v>
      </c>
      <c r="I509" s="177">
        <f>I446/RES_summary!I$21</f>
        <v>0</v>
      </c>
      <c r="J509" s="177">
        <f>J446/RES_summary!J$21</f>
        <v>0</v>
      </c>
      <c r="K509" s="177">
        <f>K446/RES_summary!K$21</f>
        <v>0</v>
      </c>
      <c r="L509" s="177">
        <f>L446/RES_summary!L$21</f>
        <v>0</v>
      </c>
      <c r="M509" s="177">
        <f>M446/RES_summary!M$21</f>
        <v>0</v>
      </c>
      <c r="N509" s="177">
        <f>N446/RES_summary!N$21</f>
        <v>0</v>
      </c>
      <c r="O509" s="177">
        <f>O446/RES_summary!O$21</f>
        <v>0</v>
      </c>
      <c r="P509" s="177">
        <f>P446/RES_summary!P$21</f>
        <v>0</v>
      </c>
      <c r="Q509" s="177">
        <f>Q446/RES_summary!Q$21</f>
        <v>0</v>
      </c>
    </row>
    <row r="510" spans="1:17" ht="12" customHeight="1" x14ac:dyDescent="0.25">
      <c r="A510" s="158" t="s">
        <v>112</v>
      </c>
      <c r="B510" s="157"/>
      <c r="C510" s="178">
        <f>C447/RES_summary!C$21</f>
        <v>0</v>
      </c>
      <c r="D510" s="178">
        <f>D447/RES_summary!D$21</f>
        <v>0</v>
      </c>
      <c r="E510" s="178">
        <f>E447/RES_summary!E$21</f>
        <v>0</v>
      </c>
      <c r="F510" s="178">
        <f>F447/RES_summary!F$21</f>
        <v>0</v>
      </c>
      <c r="G510" s="178">
        <f>G447/RES_summary!G$21</f>
        <v>0</v>
      </c>
      <c r="H510" s="178">
        <f>H447/RES_summary!H$21</f>
        <v>0</v>
      </c>
      <c r="I510" s="178">
        <f>I447/RES_summary!I$21</f>
        <v>0</v>
      </c>
      <c r="J510" s="178">
        <f>J447/RES_summary!J$21</f>
        <v>0</v>
      </c>
      <c r="K510" s="178">
        <f>K447/RES_summary!K$21</f>
        <v>0</v>
      </c>
      <c r="L510" s="178">
        <f>L447/RES_summary!L$21</f>
        <v>0</v>
      </c>
      <c r="M510" s="178">
        <f>M447/RES_summary!M$21</f>
        <v>0</v>
      </c>
      <c r="N510" s="178">
        <f>N447/RES_summary!N$21</f>
        <v>0</v>
      </c>
      <c r="O510" s="178">
        <f>O447/RES_summary!O$21</f>
        <v>0</v>
      </c>
      <c r="P510" s="178">
        <f>P447/RES_summary!P$21</f>
        <v>0</v>
      </c>
      <c r="Q510" s="178">
        <f>Q447/RES_summary!Q$21</f>
        <v>0</v>
      </c>
    </row>
    <row r="511" spans="1:17" ht="12" customHeight="1" x14ac:dyDescent="0.25">
      <c r="A511" s="23" t="s">
        <v>60</v>
      </c>
      <c r="B511" s="156"/>
      <c r="C511" s="177">
        <f>C448/RES_summary!C$21</f>
        <v>0</v>
      </c>
      <c r="D511" s="177">
        <f>D448/RES_summary!D$21</f>
        <v>0</v>
      </c>
      <c r="E511" s="177">
        <f>E448/RES_summary!E$21</f>
        <v>0</v>
      </c>
      <c r="F511" s="177">
        <f>F448/RES_summary!F$21</f>
        <v>0</v>
      </c>
      <c r="G511" s="177">
        <f>G448/RES_summary!G$21</f>
        <v>0</v>
      </c>
      <c r="H511" s="177">
        <f>H448/RES_summary!H$21</f>
        <v>0</v>
      </c>
      <c r="I511" s="177">
        <f>I448/RES_summary!I$21</f>
        <v>0</v>
      </c>
      <c r="J511" s="177">
        <f>J448/RES_summary!J$21</f>
        <v>0</v>
      </c>
      <c r="K511" s="177">
        <f>K448/RES_summary!K$21</f>
        <v>0</v>
      </c>
      <c r="L511" s="177">
        <f>L448/RES_summary!L$21</f>
        <v>0</v>
      </c>
      <c r="M511" s="177">
        <f>M448/RES_summary!M$21</f>
        <v>0</v>
      </c>
      <c r="N511" s="177">
        <f>N448/RES_summary!N$21</f>
        <v>0</v>
      </c>
      <c r="O511" s="177">
        <f>O448/RES_summary!O$21</f>
        <v>0</v>
      </c>
      <c r="P511" s="177">
        <f>P448/RES_summary!P$21</f>
        <v>0</v>
      </c>
      <c r="Q511" s="177">
        <f>Q448/RES_summary!Q$21</f>
        <v>0</v>
      </c>
    </row>
    <row r="512" spans="1:17" ht="12" customHeight="1" x14ac:dyDescent="0.25">
      <c r="A512" s="158" t="s">
        <v>63</v>
      </c>
      <c r="B512" s="157"/>
      <c r="C512" s="178">
        <f>C449/RES_summary!C$21</f>
        <v>0</v>
      </c>
      <c r="D512" s="178">
        <f>D449/RES_summary!D$21</f>
        <v>0</v>
      </c>
      <c r="E512" s="178">
        <f>E449/RES_summary!E$21</f>
        <v>0</v>
      </c>
      <c r="F512" s="178">
        <f>F449/RES_summary!F$21</f>
        <v>2.7872243905307421</v>
      </c>
      <c r="G512" s="178">
        <f>G449/RES_summary!G$21</f>
        <v>0</v>
      </c>
      <c r="H512" s="178">
        <f>H449/RES_summary!H$21</f>
        <v>4.2891709475310407</v>
      </c>
      <c r="I512" s="178">
        <f>I449/RES_summary!I$21</f>
        <v>1.2229892409987395</v>
      </c>
      <c r="J512" s="178">
        <f>J449/RES_summary!J$21</f>
        <v>3.8138175268946584</v>
      </c>
      <c r="K512" s="178">
        <f>K449/RES_summary!K$21</f>
        <v>0</v>
      </c>
      <c r="L512" s="178">
        <f>L449/RES_summary!L$21</f>
        <v>1.9267222143606844</v>
      </c>
      <c r="M512" s="178">
        <f>M449/RES_summary!M$21</f>
        <v>0</v>
      </c>
      <c r="N512" s="178">
        <f>N449/RES_summary!N$21</f>
        <v>11.238025906332789</v>
      </c>
      <c r="O512" s="178">
        <f>O449/RES_summary!O$21</f>
        <v>0</v>
      </c>
      <c r="P512" s="178">
        <f>P449/RES_summary!P$21</f>
        <v>10.829573703246288</v>
      </c>
      <c r="Q512" s="178">
        <f>Q449/RES_summary!Q$21</f>
        <v>10.698309155828523</v>
      </c>
    </row>
    <row r="513" spans="1:17" ht="12" customHeight="1" x14ac:dyDescent="0.25">
      <c r="A513" s="167" t="s">
        <v>171</v>
      </c>
      <c r="B513" s="132"/>
      <c r="C513" s="183">
        <f>C450/RES_summary!C$21</f>
        <v>0</v>
      </c>
      <c r="D513" s="183">
        <f>D450/RES_summary!D$21</f>
        <v>0</v>
      </c>
      <c r="E513" s="183">
        <f>E450/RES_summary!E$21</f>
        <v>0</v>
      </c>
      <c r="F513" s="183">
        <f>F450/RES_summary!F$21</f>
        <v>12.325813017509942</v>
      </c>
      <c r="G513" s="183">
        <f>G450/RES_summary!G$21</f>
        <v>0</v>
      </c>
      <c r="H513" s="183">
        <f>H450/RES_summary!H$21</f>
        <v>11.832698218339283</v>
      </c>
      <c r="I513" s="183">
        <f>I450/RES_summary!I$21</f>
        <v>10.900392191143125</v>
      </c>
      <c r="J513" s="183">
        <f>J450/RES_summary!J$21</f>
        <v>11.470811808947198</v>
      </c>
      <c r="K513" s="183">
        <f>K450/RES_summary!K$21</f>
        <v>0</v>
      </c>
      <c r="L513" s="183">
        <f>L450/RES_summary!L$21</f>
        <v>10.90213873199602</v>
      </c>
      <c r="M513" s="183">
        <f>M450/RES_summary!M$21</f>
        <v>0</v>
      </c>
      <c r="N513" s="183">
        <f>N450/RES_summary!N$21</f>
        <v>11.238025906332789</v>
      </c>
      <c r="O513" s="183">
        <f>O450/RES_summary!O$21</f>
        <v>0</v>
      </c>
      <c r="P513" s="183">
        <f>P450/RES_summary!P$21</f>
        <v>10.829573703246288</v>
      </c>
      <c r="Q513" s="183">
        <f>Q450/RES_summary!Q$21</f>
        <v>10.698309155828523</v>
      </c>
    </row>
    <row r="514" spans="1:17" ht="12" customHeight="1" x14ac:dyDescent="0.25">
      <c r="A514" s="167" t="s">
        <v>144</v>
      </c>
      <c r="B514" s="132"/>
      <c r="C514" s="183">
        <f>C451/RES_summary!C$21</f>
        <v>0</v>
      </c>
      <c r="D514" s="183">
        <f>D451/RES_summary!D$21</f>
        <v>0</v>
      </c>
      <c r="E514" s="183">
        <f>E451/RES_summary!E$21</f>
        <v>0</v>
      </c>
      <c r="F514" s="183">
        <f>F451/RES_summary!F$21</f>
        <v>0</v>
      </c>
      <c r="G514" s="183">
        <f>G451/RES_summary!G$21</f>
        <v>0</v>
      </c>
      <c r="H514" s="183">
        <f>H451/RES_summary!H$21</f>
        <v>0</v>
      </c>
      <c r="I514" s="183">
        <f>I451/RES_summary!I$21</f>
        <v>0</v>
      </c>
      <c r="J514" s="183">
        <f>J451/RES_summary!J$21</f>
        <v>0</v>
      </c>
      <c r="K514" s="183">
        <f>K451/RES_summary!K$21</f>
        <v>0</v>
      </c>
      <c r="L514" s="183">
        <f>L451/RES_summary!L$21</f>
        <v>0</v>
      </c>
      <c r="M514" s="183">
        <f>M451/RES_summary!M$21</f>
        <v>0</v>
      </c>
      <c r="N514" s="183">
        <f>N451/RES_summary!N$21</f>
        <v>0</v>
      </c>
      <c r="O514" s="183">
        <f>O451/RES_summary!O$21</f>
        <v>0</v>
      </c>
      <c r="P514" s="183">
        <f>P451/RES_summary!P$21</f>
        <v>0</v>
      </c>
      <c r="Q514" s="183">
        <f>Q451/RES_summary!Q$21</f>
        <v>0</v>
      </c>
    </row>
    <row r="515" spans="1:17" ht="12" customHeight="1" x14ac:dyDescent="0.25">
      <c r="A515" s="167" t="s">
        <v>143</v>
      </c>
      <c r="B515" s="132"/>
      <c r="C515" s="183">
        <f>C452/RES_summary!C$21</f>
        <v>0</v>
      </c>
      <c r="D515" s="183">
        <f>D452/RES_summary!D$21</f>
        <v>0</v>
      </c>
      <c r="E515" s="183">
        <f>E452/RES_summary!E$21</f>
        <v>0</v>
      </c>
      <c r="F515" s="183">
        <f>F452/RES_summary!F$21</f>
        <v>0</v>
      </c>
      <c r="G515" s="183">
        <f>G452/RES_summary!G$21</f>
        <v>0</v>
      </c>
      <c r="H515" s="183">
        <f>H452/RES_summary!H$21</f>
        <v>0</v>
      </c>
      <c r="I515" s="183">
        <f>I452/RES_summary!I$21</f>
        <v>0</v>
      </c>
      <c r="J515" s="183">
        <f>J452/RES_summary!J$21</f>
        <v>0</v>
      </c>
      <c r="K515" s="183">
        <f>K452/RES_summary!K$21</f>
        <v>0</v>
      </c>
      <c r="L515" s="183">
        <f>L452/RES_summary!L$21</f>
        <v>0</v>
      </c>
      <c r="M515" s="183">
        <f>M452/RES_summary!M$21</f>
        <v>0</v>
      </c>
      <c r="N515" s="183">
        <f>N452/RES_summary!N$21</f>
        <v>0</v>
      </c>
      <c r="O515" s="183">
        <f>O452/RES_summary!O$21</f>
        <v>0</v>
      </c>
      <c r="P515" s="183">
        <f>P452/RES_summary!P$21</f>
        <v>0</v>
      </c>
      <c r="Q515" s="183">
        <f>Q452/RES_summary!Q$21</f>
        <v>0</v>
      </c>
    </row>
    <row r="516" spans="1:17" ht="12" customHeight="1" x14ac:dyDescent="0.25">
      <c r="A516" s="166" t="s">
        <v>57</v>
      </c>
      <c r="B516" s="165"/>
      <c r="C516" s="182">
        <f>C453/RES_summary!C$21</f>
        <v>0</v>
      </c>
      <c r="D516" s="182">
        <f>D453/RES_summary!D$21</f>
        <v>0</v>
      </c>
      <c r="E516" s="182">
        <f>E453/RES_summary!E$21</f>
        <v>0</v>
      </c>
      <c r="F516" s="182">
        <f>F453/RES_summary!F$21</f>
        <v>0</v>
      </c>
      <c r="G516" s="182">
        <f>G453/RES_summary!G$21</f>
        <v>0</v>
      </c>
      <c r="H516" s="182">
        <f>H453/RES_summary!H$21</f>
        <v>0</v>
      </c>
      <c r="I516" s="182">
        <f>I453/RES_summary!I$21</f>
        <v>0</v>
      </c>
      <c r="J516" s="182">
        <f>J453/RES_summary!J$21</f>
        <v>0</v>
      </c>
      <c r="K516" s="182">
        <f>K453/RES_summary!K$21</f>
        <v>0</v>
      </c>
      <c r="L516" s="182">
        <f>L453/RES_summary!L$21</f>
        <v>0</v>
      </c>
      <c r="M516" s="182">
        <f>M453/RES_summary!M$21</f>
        <v>0</v>
      </c>
      <c r="N516" s="182">
        <f>N453/RES_summary!N$21</f>
        <v>0</v>
      </c>
      <c r="O516" s="182">
        <f>O453/RES_summary!O$21</f>
        <v>0</v>
      </c>
      <c r="P516" s="182">
        <f>P453/RES_summary!P$21</f>
        <v>0</v>
      </c>
      <c r="Q516" s="182">
        <f>Q453/RES_summary!Q$21</f>
        <v>0</v>
      </c>
    </row>
    <row r="517" spans="1:17" ht="12" customHeight="1" x14ac:dyDescent="0.25">
      <c r="A517" s="147" t="s">
        <v>59</v>
      </c>
      <c r="B517" s="164"/>
      <c r="C517" s="181">
        <f>C454/RES_summary!C$21</f>
        <v>0</v>
      </c>
      <c r="D517" s="181">
        <f>D454/RES_summary!D$21</f>
        <v>0</v>
      </c>
      <c r="E517" s="181">
        <f>E454/RES_summary!E$21</f>
        <v>0</v>
      </c>
      <c r="F517" s="181">
        <f>F454/RES_summary!F$21</f>
        <v>0</v>
      </c>
      <c r="G517" s="181">
        <f>G454/RES_summary!G$21</f>
        <v>0</v>
      </c>
      <c r="H517" s="181">
        <f>H454/RES_summary!H$21</f>
        <v>0</v>
      </c>
      <c r="I517" s="181">
        <f>I454/RES_summary!I$21</f>
        <v>0</v>
      </c>
      <c r="J517" s="181">
        <f>J454/RES_summary!J$21</f>
        <v>0</v>
      </c>
      <c r="K517" s="181">
        <f>K454/RES_summary!K$21</f>
        <v>0</v>
      </c>
      <c r="L517" s="181">
        <f>L454/RES_summary!L$21</f>
        <v>0</v>
      </c>
      <c r="M517" s="181">
        <f>M454/RES_summary!M$21</f>
        <v>0</v>
      </c>
      <c r="N517" s="181">
        <f>N454/RES_summary!N$21</f>
        <v>0</v>
      </c>
      <c r="O517" s="181">
        <f>O454/RES_summary!O$21</f>
        <v>0</v>
      </c>
      <c r="P517" s="181">
        <f>P454/RES_summary!P$21</f>
        <v>0</v>
      </c>
      <c r="Q517" s="181">
        <f>Q454/RES_summary!Q$21</f>
        <v>0</v>
      </c>
    </row>
    <row r="518" spans="1:17" ht="12" customHeight="1" x14ac:dyDescent="0.25">
      <c r="A518" s="163" t="s">
        <v>142</v>
      </c>
      <c r="B518" s="162"/>
      <c r="C518" s="180">
        <f>C455/RES_summary!C$21</f>
        <v>0</v>
      </c>
      <c r="D518" s="180">
        <f>D455/RES_summary!D$21</f>
        <v>0</v>
      </c>
      <c r="E518" s="180">
        <f>E455/RES_summary!E$21</f>
        <v>0</v>
      </c>
      <c r="F518" s="180">
        <f>F455/RES_summary!F$21</f>
        <v>0</v>
      </c>
      <c r="G518" s="180">
        <f>G455/RES_summary!G$21</f>
        <v>0</v>
      </c>
      <c r="H518" s="180">
        <f>H455/RES_summary!H$21</f>
        <v>0</v>
      </c>
      <c r="I518" s="180">
        <f>I455/RES_summary!I$21</f>
        <v>0</v>
      </c>
      <c r="J518" s="180">
        <f>J455/RES_summary!J$21</f>
        <v>0</v>
      </c>
      <c r="K518" s="180">
        <f>K455/RES_summary!K$21</f>
        <v>0</v>
      </c>
      <c r="L518" s="180">
        <f>L455/RES_summary!L$21</f>
        <v>0</v>
      </c>
      <c r="M518" s="180">
        <f>M455/RES_summary!M$21</f>
        <v>0</v>
      </c>
      <c r="N518" s="180">
        <f>N455/RES_summary!N$21</f>
        <v>0</v>
      </c>
      <c r="O518" s="180">
        <f>O455/RES_summary!O$21</f>
        <v>0</v>
      </c>
      <c r="P518" s="180">
        <f>P455/RES_summary!P$21</f>
        <v>0</v>
      </c>
      <c r="Q518" s="180">
        <f>Q455/RES_summary!Q$21</f>
        <v>0</v>
      </c>
    </row>
    <row r="519" spans="1:17" ht="12" customHeight="1" x14ac:dyDescent="0.25">
      <c r="A519" s="161" t="s">
        <v>141</v>
      </c>
      <c r="B519" s="160"/>
      <c r="C519" s="179">
        <f>C456/RES_summary!C$21</f>
        <v>0</v>
      </c>
      <c r="D519" s="179">
        <f>D456/RES_summary!D$21</f>
        <v>0</v>
      </c>
      <c r="E519" s="179">
        <f>E456/RES_summary!E$21</f>
        <v>0</v>
      </c>
      <c r="F519" s="179">
        <f>F456/RES_summary!F$21</f>
        <v>0</v>
      </c>
      <c r="G519" s="179">
        <f>G456/RES_summary!G$21</f>
        <v>0</v>
      </c>
      <c r="H519" s="179">
        <f>H456/RES_summary!H$21</f>
        <v>0</v>
      </c>
      <c r="I519" s="179">
        <f>I456/RES_summary!I$21</f>
        <v>0</v>
      </c>
      <c r="J519" s="179">
        <f>J456/RES_summary!J$21</f>
        <v>0</v>
      </c>
      <c r="K519" s="179">
        <f>K456/RES_summary!K$21</f>
        <v>0</v>
      </c>
      <c r="L519" s="179">
        <f>L456/RES_summary!L$21</f>
        <v>0</v>
      </c>
      <c r="M519" s="179">
        <f>M456/RES_summary!M$21</f>
        <v>0</v>
      </c>
      <c r="N519" s="179">
        <f>N456/RES_summary!N$21</f>
        <v>0</v>
      </c>
      <c r="O519" s="179">
        <f>O456/RES_summary!O$21</f>
        <v>0</v>
      </c>
      <c r="P519" s="179">
        <f>P456/RES_summary!P$21</f>
        <v>0</v>
      </c>
      <c r="Q519" s="179">
        <f>Q456/RES_summary!Q$21</f>
        <v>0</v>
      </c>
    </row>
    <row r="520" spans="1:17" ht="12" customHeight="1" x14ac:dyDescent="0.25">
      <c r="A520" s="148" t="s">
        <v>60</v>
      </c>
      <c r="B520" s="156"/>
      <c r="C520" s="177">
        <f>C457/RES_summary!C$21</f>
        <v>0</v>
      </c>
      <c r="D520" s="177">
        <f>D457/RES_summary!D$21</f>
        <v>0</v>
      </c>
      <c r="E520" s="177">
        <f>E457/RES_summary!E$21</f>
        <v>0</v>
      </c>
      <c r="F520" s="177">
        <f>F457/RES_summary!F$21</f>
        <v>0</v>
      </c>
      <c r="G520" s="177">
        <f>G457/RES_summary!G$21</f>
        <v>0</v>
      </c>
      <c r="H520" s="177">
        <f>H457/RES_summary!H$21</f>
        <v>0</v>
      </c>
      <c r="I520" s="177">
        <f>I457/RES_summary!I$21</f>
        <v>0</v>
      </c>
      <c r="J520" s="177">
        <f>J457/RES_summary!J$21</f>
        <v>0</v>
      </c>
      <c r="K520" s="177">
        <f>K457/RES_summary!K$21</f>
        <v>0</v>
      </c>
      <c r="L520" s="177">
        <f>L457/RES_summary!L$21</f>
        <v>0</v>
      </c>
      <c r="M520" s="177">
        <f>M457/RES_summary!M$21</f>
        <v>0</v>
      </c>
      <c r="N520" s="177">
        <f>N457/RES_summary!N$21</f>
        <v>0</v>
      </c>
      <c r="O520" s="177">
        <f>O457/RES_summary!O$21</f>
        <v>0</v>
      </c>
      <c r="P520" s="177">
        <f>P457/RES_summary!P$21</f>
        <v>0</v>
      </c>
      <c r="Q520" s="177">
        <f>Q457/RES_summary!Q$21</f>
        <v>0</v>
      </c>
    </row>
    <row r="521" spans="1:17" ht="12" customHeight="1" x14ac:dyDescent="0.25">
      <c r="A521" s="148" t="s">
        <v>59</v>
      </c>
      <c r="B521" s="156"/>
      <c r="C521" s="177">
        <f>C458/RES_summary!C$21</f>
        <v>0</v>
      </c>
      <c r="D521" s="177">
        <f>D458/RES_summary!D$21</f>
        <v>0</v>
      </c>
      <c r="E521" s="177">
        <f>E458/RES_summary!E$21</f>
        <v>0</v>
      </c>
      <c r="F521" s="177">
        <f>F458/RES_summary!F$21</f>
        <v>0</v>
      </c>
      <c r="G521" s="177">
        <f>G458/RES_summary!G$21</f>
        <v>0</v>
      </c>
      <c r="H521" s="177">
        <f>H458/RES_summary!H$21</f>
        <v>0</v>
      </c>
      <c r="I521" s="177">
        <f>I458/RES_summary!I$21</f>
        <v>0</v>
      </c>
      <c r="J521" s="177">
        <f>J458/RES_summary!J$21</f>
        <v>0</v>
      </c>
      <c r="K521" s="177">
        <f>K458/RES_summary!K$21</f>
        <v>0</v>
      </c>
      <c r="L521" s="177">
        <f>L458/RES_summary!L$21</f>
        <v>0</v>
      </c>
      <c r="M521" s="177">
        <f>M458/RES_summary!M$21</f>
        <v>0</v>
      </c>
      <c r="N521" s="177">
        <f>N458/RES_summary!N$21</f>
        <v>0</v>
      </c>
      <c r="O521" s="177">
        <f>O458/RES_summary!O$21</f>
        <v>0</v>
      </c>
      <c r="P521" s="177">
        <f>P458/RES_summary!P$21</f>
        <v>0</v>
      </c>
      <c r="Q521" s="177">
        <f>Q458/RES_summary!Q$21</f>
        <v>0</v>
      </c>
    </row>
    <row r="522" spans="1:17" ht="12" customHeight="1" x14ac:dyDescent="0.25">
      <c r="A522" s="158" t="s">
        <v>62</v>
      </c>
      <c r="B522" s="157"/>
      <c r="C522" s="178">
        <f>C459/RES_summary!C$21</f>
        <v>0</v>
      </c>
      <c r="D522" s="178">
        <f>D459/RES_summary!D$21</f>
        <v>0</v>
      </c>
      <c r="E522" s="178">
        <f>E459/RES_summary!E$21</f>
        <v>0</v>
      </c>
      <c r="F522" s="178">
        <f>F459/RES_summary!F$21</f>
        <v>1.0559347149579417</v>
      </c>
      <c r="G522" s="178">
        <f>G459/RES_summary!G$21</f>
        <v>0</v>
      </c>
      <c r="H522" s="178">
        <f>H459/RES_summary!H$21</f>
        <v>1.9962356956949074</v>
      </c>
      <c r="I522" s="178">
        <f>I459/RES_summary!I$21</f>
        <v>0.65599869176084036</v>
      </c>
      <c r="J522" s="178">
        <f>J459/RES_summary!J$21</f>
        <v>1.2959941788166351</v>
      </c>
      <c r="K522" s="178">
        <f>K459/RES_summary!K$21</f>
        <v>0</v>
      </c>
      <c r="L522" s="178">
        <f>L459/RES_summary!L$21</f>
        <v>0</v>
      </c>
      <c r="M522" s="178">
        <f>M459/RES_summary!M$21</f>
        <v>0</v>
      </c>
      <c r="N522" s="178">
        <f>N459/RES_summary!N$21</f>
        <v>0</v>
      </c>
      <c r="O522" s="178">
        <f>O459/RES_summary!O$21</f>
        <v>0</v>
      </c>
      <c r="P522" s="178">
        <f>P459/RES_summary!P$21</f>
        <v>2.494535937450951</v>
      </c>
      <c r="Q522" s="178">
        <f>Q459/RES_summary!Q$21</f>
        <v>0</v>
      </c>
    </row>
    <row r="523" spans="1:17" ht="12" customHeight="1" x14ac:dyDescent="0.25">
      <c r="A523" s="23" t="s">
        <v>58</v>
      </c>
      <c r="B523" s="156"/>
      <c r="C523" s="177">
        <f>C460/RES_summary!C$21</f>
        <v>0</v>
      </c>
      <c r="D523" s="177">
        <f>D460/RES_summary!D$21</f>
        <v>0</v>
      </c>
      <c r="E523" s="177">
        <f>E460/RES_summary!E$21</f>
        <v>0</v>
      </c>
      <c r="F523" s="177">
        <f>F460/RES_summary!F$21</f>
        <v>6.3605235304232695</v>
      </c>
      <c r="G523" s="177">
        <f>G460/RES_summary!G$21</f>
        <v>0</v>
      </c>
      <c r="H523" s="177">
        <f>H460/RES_summary!H$21</f>
        <v>5.9116798867880389</v>
      </c>
      <c r="I523" s="177">
        <f>I460/RES_summary!I$21</f>
        <v>5.6751700598201396</v>
      </c>
      <c r="J523" s="177">
        <f>J460/RES_summary!J$21</f>
        <v>5.6901905208133687</v>
      </c>
      <c r="K523" s="177">
        <f>K460/RES_summary!K$21</f>
        <v>0</v>
      </c>
      <c r="L523" s="177">
        <f>L460/RES_summary!L$21</f>
        <v>0</v>
      </c>
      <c r="M523" s="177">
        <f>M460/RES_summary!M$21</f>
        <v>0</v>
      </c>
      <c r="N523" s="177">
        <f>N460/RES_summary!N$21</f>
        <v>0</v>
      </c>
      <c r="O523" s="177">
        <f>O460/RES_summary!O$21</f>
        <v>0</v>
      </c>
      <c r="P523" s="177">
        <f>P460/RES_summary!P$21</f>
        <v>0</v>
      </c>
      <c r="Q523" s="177">
        <f>Q460/RES_summary!Q$21</f>
        <v>0</v>
      </c>
    </row>
    <row r="524" spans="1:17" ht="12" customHeight="1" x14ac:dyDescent="0.25">
      <c r="A524" s="23" t="s">
        <v>57</v>
      </c>
      <c r="B524" s="156"/>
      <c r="C524" s="177">
        <f>C461/RES_summary!C$21</f>
        <v>0</v>
      </c>
      <c r="D524" s="177">
        <f>D461/RES_summary!D$21</f>
        <v>0</v>
      </c>
      <c r="E524" s="177">
        <f>E461/RES_summary!E$21</f>
        <v>0</v>
      </c>
      <c r="F524" s="177">
        <f>F461/RES_summary!F$21</f>
        <v>3.078086654491524</v>
      </c>
      <c r="G524" s="177">
        <f>G461/RES_summary!G$21</f>
        <v>0</v>
      </c>
      <c r="H524" s="177">
        <f>H461/RES_summary!H$21</f>
        <v>2.7306306030066279</v>
      </c>
      <c r="I524" s="177">
        <f>I461/RES_summary!I$21</f>
        <v>0</v>
      </c>
      <c r="J524" s="177">
        <f>J461/RES_summary!J$21</f>
        <v>0</v>
      </c>
      <c r="K524" s="177">
        <f>K461/RES_summary!K$21</f>
        <v>0</v>
      </c>
      <c r="L524" s="177">
        <f>L461/RES_summary!L$21</f>
        <v>0</v>
      </c>
      <c r="M524" s="177">
        <f>M461/RES_summary!M$21</f>
        <v>0</v>
      </c>
      <c r="N524" s="177">
        <f>N461/RES_summary!N$21</f>
        <v>0</v>
      </c>
      <c r="O524" s="177">
        <f>O461/RES_summary!O$21</f>
        <v>0</v>
      </c>
      <c r="P524" s="177">
        <f>P461/RES_summary!P$21</f>
        <v>2.494535937450951</v>
      </c>
      <c r="Q524" s="177">
        <f>Q461/RES_summary!Q$21</f>
        <v>0</v>
      </c>
    </row>
    <row r="525" spans="1:17" ht="12" customHeight="1" x14ac:dyDescent="0.25">
      <c r="A525" s="29" t="s">
        <v>140</v>
      </c>
      <c r="B525" s="57"/>
      <c r="C525" s="176">
        <f>C462/RES_summary!C$21</f>
        <v>0</v>
      </c>
      <c r="D525" s="176">
        <f>D462/RES_summary!D$21</f>
        <v>0</v>
      </c>
      <c r="E525" s="176">
        <f>E462/RES_summary!E$21</f>
        <v>0</v>
      </c>
      <c r="F525" s="176">
        <f>F462/RES_summary!F$21</f>
        <v>0</v>
      </c>
      <c r="G525" s="176">
        <f>G462/RES_summary!G$21</f>
        <v>0</v>
      </c>
      <c r="H525" s="176">
        <f>H462/RES_summary!H$21</f>
        <v>0</v>
      </c>
      <c r="I525" s="176">
        <f>I462/RES_summary!I$21</f>
        <v>0</v>
      </c>
      <c r="J525" s="176">
        <f>J462/RES_summary!J$21</f>
        <v>0</v>
      </c>
      <c r="K525" s="176">
        <f>K462/RES_summary!K$21</f>
        <v>0</v>
      </c>
      <c r="L525" s="176">
        <f>L462/RES_summary!L$21</f>
        <v>0</v>
      </c>
      <c r="M525" s="176">
        <f>M462/RES_summary!M$21</f>
        <v>0</v>
      </c>
      <c r="N525" s="176">
        <f>N462/RES_summary!N$21</f>
        <v>0</v>
      </c>
      <c r="O525" s="176">
        <f>O462/RES_summary!O$21</f>
        <v>0</v>
      </c>
      <c r="P525" s="176">
        <f>P462/RES_summary!P$21</f>
        <v>0</v>
      </c>
      <c r="Q525" s="176">
        <f>Q462/RES_summary!Q$21</f>
        <v>0</v>
      </c>
    </row>
  </sheetData>
  <mergeCells count="1">
    <mergeCell ref="B85:Q85"/>
  </mergeCells>
  <pageMargins left="0.39370078740157483" right="0.39370078740157483" top="0.39370078740157483" bottom="0.39370078740157483" header="0.31496062992125984" footer="0.31496062992125984"/>
  <pageSetup paperSize="9" scale="13" orientation="portrait" horizontalDpi="1200" verticalDpi="1200" r:id="rId1"/>
  <headerFooter alignWithMargins="0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>
    <tabColor theme="9" tint="0.59999389629810485"/>
    <pageSetUpPr fitToPage="1"/>
  </sheetPr>
  <dimension ref="A1:Q47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281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RES_hhdet_num!B$24</f>
        <v>6286</v>
      </c>
      <c r="C5" s="151">
        <f>RES_hhdet_num!C$24</f>
        <v>6325</v>
      </c>
      <c r="D5" s="151">
        <f>RES_hhdet_num!D$24</f>
        <v>6598</v>
      </c>
      <c r="E5" s="151">
        <f>RES_hhdet_num!E$24</f>
        <v>6843</v>
      </c>
      <c r="F5" s="151">
        <f>RES_hhdet_num!F$24</f>
        <v>7065</v>
      </c>
      <c r="G5" s="151">
        <f>RES_hhdet_num!G$24</f>
        <v>7212</v>
      </c>
      <c r="H5" s="151">
        <f>RES_hhdet_num!H$24</f>
        <v>7673</v>
      </c>
      <c r="I5" s="151">
        <f>RES_hhdet_num!I$24</f>
        <v>7743</v>
      </c>
      <c r="J5" s="151">
        <f>RES_hhdet_num!J$24</f>
        <v>7786</v>
      </c>
      <c r="K5" s="151">
        <f>RES_hhdet_num!K$24</f>
        <v>8010</v>
      </c>
      <c r="L5" s="151">
        <f>RES_hhdet_num!L$24</f>
        <v>7956</v>
      </c>
      <c r="M5" s="151">
        <f>RES_hhdet_num!M$24</f>
        <v>7895.0000000000018</v>
      </c>
      <c r="N5" s="151">
        <f>RES_hhdet_num!N$24</f>
        <v>7577.0000000000018</v>
      </c>
      <c r="O5" s="151">
        <f>RES_hhdet_num!O$24</f>
        <v>6871.0000000000018</v>
      </c>
      <c r="P5" s="151">
        <f>RES_hhdet_num!P$24</f>
        <v>6846.0000000000027</v>
      </c>
      <c r="Q5" s="151">
        <f>RES_hhdet_num!Q$24</f>
        <v>6490.0000000000018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84</v>
      </c>
      <c r="B7" s="67">
        <f>RES_hhdet_num!B$26</f>
        <v>6286</v>
      </c>
      <c r="C7" s="67">
        <f>RES_hhdet_num!C$26</f>
        <v>6325</v>
      </c>
      <c r="D7" s="67">
        <f>RES_hhdet_num!D$26</f>
        <v>6598</v>
      </c>
      <c r="E7" s="67">
        <f>RES_hhdet_num!E$26</f>
        <v>6843</v>
      </c>
      <c r="F7" s="67">
        <f>RES_hhdet_num!F$26</f>
        <v>7065</v>
      </c>
      <c r="G7" s="67">
        <f>RES_hhdet_num!G$26</f>
        <v>7212</v>
      </c>
      <c r="H7" s="67">
        <f>RES_hhdet_num!H$26</f>
        <v>7673</v>
      </c>
      <c r="I7" s="67">
        <f>RES_hhdet_num!I$26</f>
        <v>7743</v>
      </c>
      <c r="J7" s="67">
        <f>RES_hhdet_num!J$26</f>
        <v>7786</v>
      </c>
      <c r="K7" s="67">
        <f>RES_hhdet_num!K$26</f>
        <v>8010</v>
      </c>
      <c r="L7" s="67">
        <f>RES_hhdet_num!L$26</f>
        <v>7956</v>
      </c>
      <c r="M7" s="67">
        <f>RES_hhdet_num!M$26</f>
        <v>7895.0000000000018</v>
      </c>
      <c r="N7" s="67">
        <f>RES_hhdet_num!N$26</f>
        <v>7577.0000000000018</v>
      </c>
      <c r="O7" s="67">
        <f>RES_hhdet_num!O$26</f>
        <v>6871.0000000000018</v>
      </c>
      <c r="P7" s="67">
        <f>RES_hhdet_num!P$26</f>
        <v>6846.0000000000027</v>
      </c>
      <c r="Q7" s="67">
        <f>RES_hhdet_num!Q$26</f>
        <v>6490.0000000000018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RES_hhdet_num!B$29</f>
        <v>34</v>
      </c>
      <c r="C9" s="67">
        <f>RES_hhdet_num!C$29</f>
        <v>41</v>
      </c>
      <c r="D9" s="67">
        <f>RES_hhdet_num!D$29</f>
        <v>45</v>
      </c>
      <c r="E9" s="67">
        <f>RES_hhdet_num!E$29</f>
        <v>47</v>
      </c>
      <c r="F9" s="67">
        <f>RES_hhdet_num!F$29</f>
        <v>52</v>
      </c>
      <c r="G9" s="67">
        <f>RES_hhdet_num!G$29</f>
        <v>58</v>
      </c>
      <c r="H9" s="67">
        <f>RES_hhdet_num!H$29</f>
        <v>67</v>
      </c>
      <c r="I9" s="67">
        <f>RES_hhdet_num!I$29</f>
        <v>76</v>
      </c>
      <c r="J9" s="67">
        <f>RES_hhdet_num!J$29</f>
        <v>85</v>
      </c>
      <c r="K9" s="67">
        <f>RES_hhdet_num!K$29</f>
        <v>93</v>
      </c>
      <c r="L9" s="67">
        <f>RES_hhdet_num!L$29</f>
        <v>100</v>
      </c>
      <c r="M9" s="67">
        <f>RES_hhdet_num!M$29</f>
        <v>107.00000000000001</v>
      </c>
      <c r="N9" s="67">
        <f>RES_hhdet_num!N$29</f>
        <v>96.000000000000014</v>
      </c>
      <c r="O9" s="67">
        <f>RES_hhdet_num!O$29</f>
        <v>87.000000000000014</v>
      </c>
      <c r="P9" s="67">
        <f>RES_hhdet_num!P$29</f>
        <v>73.000000000000014</v>
      </c>
      <c r="Q9" s="67">
        <f>RES_hhdet_num!Q$29</f>
        <v>64.000000000000014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169</v>
      </c>
      <c r="B11" s="67">
        <f>RES_hhdet_num!B$31</f>
        <v>922</v>
      </c>
      <c r="C11" s="67">
        <f>RES_hhdet_num!C$31</f>
        <v>926</v>
      </c>
      <c r="D11" s="67">
        <f>RES_hhdet_num!D$31</f>
        <v>972</v>
      </c>
      <c r="E11" s="67">
        <f>RES_hhdet_num!E$31</f>
        <v>999</v>
      </c>
      <c r="F11" s="67">
        <f>RES_hhdet_num!F$31</f>
        <v>1023</v>
      </c>
      <c r="G11" s="67">
        <f>RES_hhdet_num!G$31</f>
        <v>922</v>
      </c>
      <c r="H11" s="67">
        <f>RES_hhdet_num!H$31</f>
        <v>915</v>
      </c>
      <c r="I11" s="67">
        <f>RES_hhdet_num!I$31</f>
        <v>921.00000000000011</v>
      </c>
      <c r="J11" s="67">
        <f>RES_hhdet_num!J$31</f>
        <v>937</v>
      </c>
      <c r="K11" s="67">
        <f>RES_hhdet_num!K$31</f>
        <v>786</v>
      </c>
      <c r="L11" s="67">
        <f>RES_hhdet_num!L$31</f>
        <v>613</v>
      </c>
      <c r="M11" s="67">
        <f>RES_hhdet_num!M$31</f>
        <v>607.00000000000011</v>
      </c>
      <c r="N11" s="67">
        <f>RES_hhdet_num!N$31</f>
        <v>558.00000000000011</v>
      </c>
      <c r="O11" s="67">
        <f>RES_hhdet_num!O$31</f>
        <v>469.00000000000011</v>
      </c>
      <c r="P11" s="67">
        <f>RES_hhdet_num!P$31</f>
        <v>488.00000000000011</v>
      </c>
      <c r="Q11" s="67">
        <f>RES_hhdet_num!Q$31</f>
        <v>457.00000000000011</v>
      </c>
    </row>
    <row r="12" spans="1:17" ht="12" customHeight="1" x14ac:dyDescent="0.25">
      <c r="A12" s="23" t="s">
        <v>168</v>
      </c>
      <c r="B12" s="67">
        <f>RES_hhdet_num!B$32</f>
        <v>264</v>
      </c>
      <c r="C12" s="67">
        <f>RES_hhdet_num!C$32</f>
        <v>287</v>
      </c>
      <c r="D12" s="67">
        <f>RES_hhdet_num!D$32</f>
        <v>314</v>
      </c>
      <c r="E12" s="67">
        <f>RES_hhdet_num!E$32</f>
        <v>356.99999999999994</v>
      </c>
      <c r="F12" s="67">
        <f>RES_hhdet_num!F$32</f>
        <v>400</v>
      </c>
      <c r="G12" s="67">
        <f>RES_hhdet_num!G$32</f>
        <v>554</v>
      </c>
      <c r="H12" s="67">
        <f>RES_hhdet_num!H$32</f>
        <v>680</v>
      </c>
      <c r="I12" s="67">
        <f>RES_hhdet_num!I$32</f>
        <v>714.00000000000011</v>
      </c>
      <c r="J12" s="67">
        <f>RES_hhdet_num!J$32</f>
        <v>733</v>
      </c>
      <c r="K12" s="67">
        <f>RES_hhdet_num!K$32</f>
        <v>958.99999999999966</v>
      </c>
      <c r="L12" s="67">
        <f>RES_hhdet_num!L$32</f>
        <v>1146.9999999999998</v>
      </c>
      <c r="M12" s="67">
        <f>RES_hhdet_num!M$32</f>
        <v>1165.9999999999998</v>
      </c>
      <c r="N12" s="67">
        <f>RES_hhdet_num!N$32</f>
        <v>1168.9999999999998</v>
      </c>
      <c r="O12" s="67">
        <f>RES_hhdet_num!O$32</f>
        <v>1120</v>
      </c>
      <c r="P12" s="67">
        <f>RES_hhdet_num!P$32</f>
        <v>1118.9999999999998</v>
      </c>
      <c r="Q12" s="67">
        <f>RES_hhdet_num!Q$32</f>
        <v>1089.0000000000005</v>
      </c>
    </row>
    <row r="13" spans="1:17" ht="12" customHeight="1" x14ac:dyDescent="0.25">
      <c r="A13" s="23" t="s">
        <v>142</v>
      </c>
      <c r="B13" s="67">
        <f>RES_hhdet_num!B$35</f>
        <v>3966</v>
      </c>
      <c r="C13" s="67">
        <f>RES_hhdet_num!C$35</f>
        <v>3903</v>
      </c>
      <c r="D13" s="67">
        <f>RES_hhdet_num!D$35</f>
        <v>4015</v>
      </c>
      <c r="E13" s="67">
        <f>RES_hhdet_num!E$35</f>
        <v>4042</v>
      </c>
      <c r="F13" s="67">
        <f>RES_hhdet_num!F$35</f>
        <v>4058</v>
      </c>
      <c r="G13" s="67">
        <f>RES_hhdet_num!G$35</f>
        <v>3583</v>
      </c>
      <c r="H13" s="67">
        <f>RES_hhdet_num!H$35</f>
        <v>3487.0000000000005</v>
      </c>
      <c r="I13" s="67">
        <f>RES_hhdet_num!I$35</f>
        <v>3442</v>
      </c>
      <c r="J13" s="67">
        <f>RES_hhdet_num!J$35</f>
        <v>3431</v>
      </c>
      <c r="K13" s="67">
        <f>RES_hhdet_num!K$35</f>
        <v>2821</v>
      </c>
      <c r="L13" s="67">
        <f>RES_hhdet_num!L$35</f>
        <v>2156</v>
      </c>
      <c r="M13" s="67">
        <f>RES_hhdet_num!M$35</f>
        <v>2097.0000000000009</v>
      </c>
      <c r="N13" s="67">
        <f>RES_hhdet_num!N$35</f>
        <v>1890.0000000000005</v>
      </c>
      <c r="O13" s="67">
        <f>RES_hhdet_num!O$35</f>
        <v>1560.0000000000005</v>
      </c>
      <c r="P13" s="67">
        <f>RES_hhdet_num!P$35</f>
        <v>1591.0000000000007</v>
      </c>
      <c r="Q13" s="67">
        <f>RES_hhdet_num!Q$35</f>
        <v>1462.0000000000002</v>
      </c>
    </row>
    <row r="14" spans="1:17" ht="12" customHeight="1" x14ac:dyDescent="0.25">
      <c r="A14" s="23" t="s">
        <v>141</v>
      </c>
      <c r="B14" s="67">
        <f>RES_hhdet_num!B$36</f>
        <v>1134</v>
      </c>
      <c r="C14" s="67">
        <f>RES_hhdet_num!C$36</f>
        <v>1209</v>
      </c>
      <c r="D14" s="67">
        <f>RES_hhdet_num!D$36</f>
        <v>1296.9999999999998</v>
      </c>
      <c r="E14" s="67">
        <f>RES_hhdet_num!E$36</f>
        <v>1444.9999999999998</v>
      </c>
      <c r="F14" s="67">
        <f>RES_hhdet_num!F$36</f>
        <v>1583.9999999999998</v>
      </c>
      <c r="G14" s="67">
        <f>RES_hhdet_num!G$36</f>
        <v>2153</v>
      </c>
      <c r="H14" s="67">
        <f>RES_hhdet_num!H$36</f>
        <v>2591</v>
      </c>
      <c r="I14" s="67">
        <f>RES_hhdet_num!I$36</f>
        <v>2666</v>
      </c>
      <c r="J14" s="67">
        <f>RES_hhdet_num!J$36</f>
        <v>2685</v>
      </c>
      <c r="K14" s="67">
        <f>RES_hhdet_num!K$36</f>
        <v>3443.9999999999995</v>
      </c>
      <c r="L14" s="67">
        <f>RES_hhdet_num!L$36</f>
        <v>4040.0000000000005</v>
      </c>
      <c r="M14" s="67">
        <f>RES_hhdet_num!M$36</f>
        <v>4025.0000000000014</v>
      </c>
      <c r="N14" s="67">
        <f>RES_hhdet_num!N$36</f>
        <v>3960.0000000000014</v>
      </c>
      <c r="O14" s="67">
        <f>RES_hhdet_num!O$36</f>
        <v>3722.0000000000018</v>
      </c>
      <c r="P14" s="67">
        <f>RES_hhdet_num!P$36</f>
        <v>3648.0000000000018</v>
      </c>
      <c r="Q14" s="67">
        <f>RES_hhdet_num!Q$36</f>
        <v>3482.0000000000009</v>
      </c>
    </row>
    <row r="15" spans="1:17" ht="12" customHeight="1" x14ac:dyDescent="0.25">
      <c r="A15" s="146" t="s">
        <v>62</v>
      </c>
      <c r="B15" s="145"/>
      <c r="C15" s="145"/>
      <c r="D15" s="145"/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5"/>
    </row>
    <row r="16" spans="1:17" ht="12" customHeight="1" x14ac:dyDescent="0.25">
      <c r="A16" s="23" t="s">
        <v>57</v>
      </c>
      <c r="B16" s="67">
        <f>RES_hhdet_num!B$40</f>
        <v>348</v>
      </c>
      <c r="C16" s="67">
        <f>RES_hhdet_num!C$40</f>
        <v>270</v>
      </c>
      <c r="D16" s="67">
        <f>RES_hhdet_num!D$40</f>
        <v>249</v>
      </c>
      <c r="E16" s="67">
        <f>RES_hhdet_num!E$40</f>
        <v>151</v>
      </c>
      <c r="F16" s="67">
        <f>RES_hhdet_num!F$40</f>
        <v>167</v>
      </c>
      <c r="G16" s="67">
        <f>RES_hhdet_num!G$40</f>
        <v>309</v>
      </c>
      <c r="H16" s="67">
        <f>RES_hhdet_num!H$40</f>
        <v>331</v>
      </c>
      <c r="I16" s="67">
        <f>RES_hhdet_num!I$40</f>
        <v>578</v>
      </c>
      <c r="J16" s="67">
        <f>RES_hhdet_num!J$40</f>
        <v>542</v>
      </c>
      <c r="K16" s="67">
        <f>RES_hhdet_num!K$40</f>
        <v>349</v>
      </c>
      <c r="L16" s="67">
        <f>RES_hhdet_num!L$40</f>
        <v>337</v>
      </c>
      <c r="M16" s="67">
        <f>RES_hhdet_num!M$40</f>
        <v>319.00000000000006</v>
      </c>
      <c r="N16" s="67">
        <f>RES_hhdet_num!N$40</f>
        <v>219.00000000000006</v>
      </c>
      <c r="O16" s="67">
        <f>RES_hhdet_num!O$40</f>
        <v>201.00000000000006</v>
      </c>
      <c r="P16" s="67">
        <f>RES_hhdet_num!P$40</f>
        <v>217.00000000000006</v>
      </c>
      <c r="Q16" s="67">
        <f>RES_hhdet_num!Q$40</f>
        <v>285.00000000000011</v>
      </c>
    </row>
    <row r="17" spans="1:17" ht="12" customHeight="1" x14ac:dyDescent="0.25">
      <c r="A17" s="29" t="s">
        <v>140</v>
      </c>
      <c r="B17" s="83">
        <f>RES_hhdet_num!B$41</f>
        <v>5938</v>
      </c>
      <c r="C17" s="83">
        <f>RES_hhdet_num!C$41</f>
        <v>6055</v>
      </c>
      <c r="D17" s="83">
        <f>RES_hhdet_num!D$41</f>
        <v>6349</v>
      </c>
      <c r="E17" s="83">
        <f>RES_hhdet_num!E$41</f>
        <v>6692</v>
      </c>
      <c r="F17" s="83">
        <f>RES_hhdet_num!F$41</f>
        <v>6898</v>
      </c>
      <c r="G17" s="83">
        <f>RES_hhdet_num!G$41</f>
        <v>6902.9999999999991</v>
      </c>
      <c r="H17" s="83">
        <f>RES_hhdet_num!H$41</f>
        <v>7341.9999999999991</v>
      </c>
      <c r="I17" s="83">
        <f>RES_hhdet_num!I$41</f>
        <v>7164.9999999999991</v>
      </c>
      <c r="J17" s="83">
        <f>RES_hhdet_num!J$41</f>
        <v>7243.9999999999991</v>
      </c>
      <c r="K17" s="83">
        <f>RES_hhdet_num!K$41</f>
        <v>7661.0000000000009</v>
      </c>
      <c r="L17" s="83">
        <f>RES_hhdet_num!L$41</f>
        <v>7619.0000000000009</v>
      </c>
      <c r="M17" s="83">
        <f>RES_hhdet_num!M$41</f>
        <v>7576.0000000000027</v>
      </c>
      <c r="N17" s="83">
        <f>RES_hhdet_num!N$41</f>
        <v>7358.0000000000018</v>
      </c>
      <c r="O17" s="83">
        <f>RES_hhdet_num!O$41</f>
        <v>6670.0000000000009</v>
      </c>
      <c r="P17" s="83">
        <f>RES_hhdet_num!P$41</f>
        <v>6629</v>
      </c>
      <c r="Q17" s="83">
        <f>RES_hhdet_num!Q$41</f>
        <v>6205.0000000000018</v>
      </c>
    </row>
    <row r="19" spans="1:17" ht="12" customHeight="1" x14ac:dyDescent="0.25">
      <c r="A19" s="152" t="s">
        <v>23</v>
      </c>
      <c r="B19" s="151"/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</row>
    <row r="20" spans="1:17" ht="12" customHeight="1" x14ac:dyDescent="0.25">
      <c r="A20" s="150" t="s">
        <v>65</v>
      </c>
      <c r="B20" s="149"/>
      <c r="C20" s="149"/>
      <c r="D20" s="149"/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</row>
    <row r="21" spans="1:17" ht="12" customHeight="1" x14ac:dyDescent="0.25">
      <c r="A21" s="23" t="s">
        <v>84</v>
      </c>
      <c r="B21" s="67"/>
      <c r="C21" s="67">
        <f>B7+C35-C7</f>
        <v>392.875</v>
      </c>
      <c r="D21" s="67">
        <f t="shared" ref="D21:Q21" si="0">C7+D35-D7</f>
        <v>392.875</v>
      </c>
      <c r="E21" s="67">
        <f t="shared" si="0"/>
        <v>392.875</v>
      </c>
      <c r="F21" s="67">
        <f t="shared" si="0"/>
        <v>392.875</v>
      </c>
      <c r="G21" s="67">
        <f t="shared" si="0"/>
        <v>392.875</v>
      </c>
      <c r="H21" s="67">
        <f t="shared" si="0"/>
        <v>392.875</v>
      </c>
      <c r="I21" s="67">
        <f t="shared" si="0"/>
        <v>392.875</v>
      </c>
      <c r="J21" s="67">
        <f t="shared" si="0"/>
        <v>392.875</v>
      </c>
      <c r="K21" s="67">
        <f t="shared" si="0"/>
        <v>392.875</v>
      </c>
      <c r="L21" s="67">
        <f t="shared" si="0"/>
        <v>392.875</v>
      </c>
      <c r="M21" s="67">
        <f t="shared" si="0"/>
        <v>392.87499999999818</v>
      </c>
      <c r="N21" s="67">
        <f t="shared" si="0"/>
        <v>392.875</v>
      </c>
      <c r="O21" s="67">
        <f t="shared" si="0"/>
        <v>706</v>
      </c>
      <c r="P21" s="67">
        <f t="shared" si="0"/>
        <v>392.87499999999909</v>
      </c>
      <c r="Q21" s="67">
        <f t="shared" si="0"/>
        <v>392.87500000000091</v>
      </c>
    </row>
    <row r="22" spans="1:17" ht="12" customHeight="1" x14ac:dyDescent="0.25">
      <c r="A22" s="146" t="s">
        <v>112</v>
      </c>
      <c r="B22" s="145"/>
      <c r="C22" s="145"/>
      <c r="D22" s="145"/>
      <c r="E22" s="145"/>
      <c r="F22" s="145"/>
      <c r="G22" s="145"/>
      <c r="H22" s="145"/>
      <c r="I22" s="145"/>
      <c r="J22" s="145"/>
      <c r="K22" s="145"/>
      <c r="L22" s="145"/>
      <c r="M22" s="145"/>
      <c r="N22" s="145"/>
      <c r="O22" s="145"/>
      <c r="P22" s="145"/>
      <c r="Q22" s="145"/>
    </row>
    <row r="23" spans="1:17" ht="12" customHeight="1" x14ac:dyDescent="0.25">
      <c r="A23" s="23" t="s">
        <v>60</v>
      </c>
      <c r="B23" s="67"/>
      <c r="C23" s="67">
        <f>B9+C37-C9</f>
        <v>3</v>
      </c>
      <c r="D23" s="67">
        <f t="shared" ref="D23:Q23" si="1">C9+D37-D9</f>
        <v>3</v>
      </c>
      <c r="E23" s="67">
        <f t="shared" si="1"/>
        <v>3</v>
      </c>
      <c r="F23" s="67">
        <f t="shared" si="1"/>
        <v>4</v>
      </c>
      <c r="G23" s="67">
        <f t="shared" si="1"/>
        <v>4</v>
      </c>
      <c r="H23" s="67">
        <f t="shared" si="1"/>
        <v>5</v>
      </c>
      <c r="I23" s="67">
        <f t="shared" si="1"/>
        <v>5</v>
      </c>
      <c r="J23" s="67">
        <f t="shared" si="1"/>
        <v>18</v>
      </c>
      <c r="K23" s="67">
        <f t="shared" si="1"/>
        <v>17</v>
      </c>
      <c r="L23" s="67">
        <f t="shared" si="1"/>
        <v>18</v>
      </c>
      <c r="M23" s="67">
        <f t="shared" si="1"/>
        <v>13.999999999999986</v>
      </c>
      <c r="N23" s="67">
        <f t="shared" si="1"/>
        <v>16</v>
      </c>
      <c r="O23" s="67">
        <f t="shared" si="1"/>
        <v>20</v>
      </c>
      <c r="P23" s="67">
        <f t="shared" si="1"/>
        <v>14</v>
      </c>
      <c r="Q23" s="67">
        <f t="shared" si="1"/>
        <v>31</v>
      </c>
    </row>
    <row r="24" spans="1:17" ht="12" customHeight="1" x14ac:dyDescent="0.25">
      <c r="A24" s="146" t="s">
        <v>63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169</v>
      </c>
      <c r="B25" s="67"/>
      <c r="C25" s="67">
        <f t="shared" ref="C25:Q28" si="2">B11+C39-C11</f>
        <v>43.5</v>
      </c>
      <c r="D25" s="67">
        <f t="shared" si="2"/>
        <v>220.89552538717112</v>
      </c>
      <c r="E25" s="67">
        <f t="shared" si="2"/>
        <v>198.46497146265051</v>
      </c>
      <c r="F25" s="67">
        <f t="shared" si="2"/>
        <v>218.25646599231231</v>
      </c>
      <c r="G25" s="67">
        <f t="shared" si="2"/>
        <v>167.28399680776056</v>
      </c>
      <c r="H25" s="67">
        <f t="shared" si="2"/>
        <v>162.45144621985833</v>
      </c>
      <c r="I25" s="67">
        <f t="shared" si="2"/>
        <v>91.466055696152353</v>
      </c>
      <c r="J25" s="67">
        <f t="shared" si="2"/>
        <v>87.912347438069901</v>
      </c>
      <c r="K25" s="67">
        <f t="shared" si="2"/>
        <v>151</v>
      </c>
      <c r="L25" s="67">
        <f t="shared" si="2"/>
        <v>173</v>
      </c>
      <c r="M25" s="67">
        <f t="shared" si="2"/>
        <v>5.9999999999998863</v>
      </c>
      <c r="N25" s="67">
        <f t="shared" si="2"/>
        <v>49</v>
      </c>
      <c r="O25" s="67">
        <f t="shared" si="2"/>
        <v>89</v>
      </c>
      <c r="P25" s="67">
        <f t="shared" si="2"/>
        <v>0</v>
      </c>
      <c r="Q25" s="67">
        <f t="shared" si="2"/>
        <v>36.681140940521288</v>
      </c>
    </row>
    <row r="26" spans="1:17" ht="12" customHeight="1" x14ac:dyDescent="0.25">
      <c r="A26" s="23" t="s">
        <v>168</v>
      </c>
      <c r="B26" s="67"/>
      <c r="C26" s="67">
        <f t="shared" si="2"/>
        <v>12.75</v>
      </c>
      <c r="D26" s="67">
        <f t="shared" si="2"/>
        <v>84.671285964786989</v>
      </c>
      <c r="E26" s="67">
        <f t="shared" si="2"/>
        <v>77.071259272089605</v>
      </c>
      <c r="F26" s="67">
        <f t="shared" si="2"/>
        <v>90.667173016379706</v>
      </c>
      <c r="G26" s="67">
        <f t="shared" si="2"/>
        <v>36.377767408594082</v>
      </c>
      <c r="H26" s="67">
        <f t="shared" si="2"/>
        <v>115.52675784645203</v>
      </c>
      <c r="I26" s="67">
        <f t="shared" si="2"/>
        <v>75.56000409017679</v>
      </c>
      <c r="J26" s="67">
        <f t="shared" si="2"/>
        <v>81.288954826152917</v>
      </c>
      <c r="K26" s="67">
        <f t="shared" si="2"/>
        <v>0</v>
      </c>
      <c r="L26" s="67">
        <f t="shared" si="2"/>
        <v>12.750000000000227</v>
      </c>
      <c r="M26" s="67">
        <f t="shared" si="2"/>
        <v>12.749999999999773</v>
      </c>
      <c r="N26" s="67">
        <f t="shared" si="2"/>
        <v>12.75</v>
      </c>
      <c r="O26" s="67">
        <f t="shared" si="2"/>
        <v>58.376081815201815</v>
      </c>
      <c r="P26" s="67">
        <f t="shared" si="2"/>
        <v>15.459142418939109</v>
      </c>
      <c r="Q26" s="67">
        <f t="shared" si="2"/>
        <v>43.537773488462562</v>
      </c>
    </row>
    <row r="27" spans="1:17" ht="12" customHeight="1" x14ac:dyDescent="0.25">
      <c r="A27" s="23" t="s">
        <v>142</v>
      </c>
      <c r="B27" s="67"/>
      <c r="C27" s="67">
        <f t="shared" si="2"/>
        <v>372</v>
      </c>
      <c r="D27" s="67">
        <f t="shared" si="2"/>
        <v>372</v>
      </c>
      <c r="E27" s="67">
        <f t="shared" si="2"/>
        <v>372</v>
      </c>
      <c r="F27" s="67">
        <f t="shared" si="2"/>
        <v>372</v>
      </c>
      <c r="G27" s="67">
        <f t="shared" si="2"/>
        <v>645.80589524074185</v>
      </c>
      <c r="H27" s="67">
        <f t="shared" si="2"/>
        <v>371.99999999999955</v>
      </c>
      <c r="I27" s="67">
        <f t="shared" si="2"/>
        <v>372.00000000000045</v>
      </c>
      <c r="J27" s="67">
        <f t="shared" si="2"/>
        <v>371.99999999999955</v>
      </c>
      <c r="K27" s="67">
        <f t="shared" si="2"/>
        <v>723.46919462115557</v>
      </c>
      <c r="L27" s="67">
        <f t="shared" si="2"/>
        <v>699.6800853400191</v>
      </c>
      <c r="M27" s="67">
        <f t="shared" si="2"/>
        <v>589.54879067060801</v>
      </c>
      <c r="N27" s="67">
        <f t="shared" si="2"/>
        <v>544.74323233019368</v>
      </c>
      <c r="O27" s="67">
        <f t="shared" si="2"/>
        <v>378.28852707307828</v>
      </c>
      <c r="P27" s="67">
        <f t="shared" si="2"/>
        <v>237.86948508021192</v>
      </c>
      <c r="Q27" s="67">
        <f t="shared" si="2"/>
        <v>417.40548808896824</v>
      </c>
    </row>
    <row r="28" spans="1:17" ht="12" customHeight="1" x14ac:dyDescent="0.25">
      <c r="A28" s="23" t="s">
        <v>141</v>
      </c>
      <c r="B28" s="67"/>
      <c r="C28" s="67">
        <f t="shared" si="2"/>
        <v>106.5</v>
      </c>
      <c r="D28" s="67">
        <f t="shared" si="2"/>
        <v>115.89187552240446</v>
      </c>
      <c r="E28" s="67">
        <f t="shared" si="2"/>
        <v>106.5</v>
      </c>
      <c r="F28" s="67">
        <f t="shared" si="2"/>
        <v>117.26298087451141</v>
      </c>
      <c r="G28" s="67">
        <f t="shared" si="2"/>
        <v>106.5</v>
      </c>
      <c r="H28" s="67">
        <f t="shared" si="2"/>
        <v>106.5</v>
      </c>
      <c r="I28" s="67">
        <f t="shared" si="2"/>
        <v>136.86911859745896</v>
      </c>
      <c r="J28" s="67">
        <f t="shared" si="2"/>
        <v>169.12525276723136</v>
      </c>
      <c r="K28" s="67">
        <f t="shared" si="2"/>
        <v>252.90492404924453</v>
      </c>
      <c r="L28" s="67">
        <f t="shared" si="2"/>
        <v>173.60915986916143</v>
      </c>
      <c r="M28" s="67">
        <f t="shared" si="2"/>
        <v>274.03087931717755</v>
      </c>
      <c r="N28" s="67">
        <f t="shared" si="2"/>
        <v>366.04928032154794</v>
      </c>
      <c r="O28" s="67">
        <f t="shared" si="2"/>
        <v>631.58195924624124</v>
      </c>
      <c r="P28" s="67">
        <f t="shared" si="2"/>
        <v>764.58562417465964</v>
      </c>
      <c r="Q28" s="67">
        <f t="shared" si="2"/>
        <v>549.44367783557163</v>
      </c>
    </row>
    <row r="29" spans="1:17" ht="12" customHeight="1" x14ac:dyDescent="0.25">
      <c r="A29" s="146" t="s">
        <v>62</v>
      </c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</row>
    <row r="30" spans="1:17" ht="12" customHeight="1" x14ac:dyDescent="0.25">
      <c r="A30" s="23" t="s">
        <v>57</v>
      </c>
      <c r="B30" s="67"/>
      <c r="C30" s="67">
        <f t="shared" ref="C30:Q31" si="3">B16+C44-C16</f>
        <v>88.196876768670904</v>
      </c>
      <c r="D30" s="67">
        <f t="shared" si="3"/>
        <v>142.27921831421122</v>
      </c>
      <c r="E30" s="67">
        <f t="shared" si="3"/>
        <v>99.18571589960311</v>
      </c>
      <c r="F30" s="67">
        <f t="shared" si="3"/>
        <v>75.5</v>
      </c>
      <c r="G30" s="67">
        <f t="shared" si="3"/>
        <v>83.5</v>
      </c>
      <c r="H30" s="67">
        <f t="shared" si="3"/>
        <v>154.5</v>
      </c>
      <c r="I30" s="67">
        <f t="shared" si="3"/>
        <v>0</v>
      </c>
      <c r="J30" s="67">
        <f t="shared" si="3"/>
        <v>240.2013022642227</v>
      </c>
      <c r="K30" s="67">
        <f t="shared" si="3"/>
        <v>193</v>
      </c>
      <c r="L30" s="67">
        <f t="shared" si="3"/>
        <v>12</v>
      </c>
      <c r="M30" s="67">
        <f t="shared" si="3"/>
        <v>17.999999999999943</v>
      </c>
      <c r="N30" s="67">
        <f t="shared" si="3"/>
        <v>100</v>
      </c>
      <c r="O30" s="67">
        <f t="shared" si="3"/>
        <v>18</v>
      </c>
      <c r="P30" s="67">
        <f t="shared" si="3"/>
        <v>100.50000000000006</v>
      </c>
      <c r="Q30" s="67">
        <f t="shared" si="3"/>
        <v>0</v>
      </c>
    </row>
    <row r="31" spans="1:17" ht="12" customHeight="1" x14ac:dyDescent="0.25">
      <c r="A31" s="29" t="s">
        <v>140</v>
      </c>
      <c r="B31" s="83"/>
      <c r="C31" s="83">
        <f t="shared" si="3"/>
        <v>556.5</v>
      </c>
      <c r="D31" s="83">
        <f t="shared" si="3"/>
        <v>556.5</v>
      </c>
      <c r="E31" s="83">
        <f t="shared" si="3"/>
        <v>556.5</v>
      </c>
      <c r="F31" s="83">
        <f t="shared" si="3"/>
        <v>556.5</v>
      </c>
      <c r="G31" s="83">
        <f t="shared" si="3"/>
        <v>556.50000000000091</v>
      </c>
      <c r="H31" s="83">
        <f t="shared" si="3"/>
        <v>556.5</v>
      </c>
      <c r="I31" s="83">
        <f t="shared" si="3"/>
        <v>556.5</v>
      </c>
      <c r="J31" s="83">
        <f t="shared" si="3"/>
        <v>556.5</v>
      </c>
      <c r="K31" s="83">
        <f t="shared" si="3"/>
        <v>978.17812323132694</v>
      </c>
      <c r="L31" s="83">
        <f t="shared" si="3"/>
        <v>1101.095781685789</v>
      </c>
      <c r="M31" s="83">
        <f t="shared" si="3"/>
        <v>1193.1892841003946</v>
      </c>
      <c r="N31" s="83">
        <f t="shared" si="3"/>
        <v>1137.0368109824867</v>
      </c>
      <c r="O31" s="83">
        <f t="shared" si="3"/>
        <v>1103.8750000000009</v>
      </c>
      <c r="P31" s="83">
        <f t="shared" si="3"/>
        <v>1388.3750000000009</v>
      </c>
      <c r="Q31" s="83">
        <f t="shared" si="3"/>
        <v>725.88227527149138</v>
      </c>
    </row>
    <row r="33" spans="1:17" ht="12" customHeight="1" x14ac:dyDescent="0.25">
      <c r="A33" s="152" t="s">
        <v>22</v>
      </c>
      <c r="B33" s="151"/>
      <c r="C33" s="151"/>
      <c r="D33" s="151"/>
      <c r="E33" s="151"/>
      <c r="F33" s="151"/>
      <c r="G33" s="151"/>
      <c r="H33" s="151"/>
      <c r="I33" s="151"/>
      <c r="J33" s="151"/>
      <c r="K33" s="151"/>
      <c r="L33" s="151"/>
      <c r="M33" s="151"/>
      <c r="N33" s="151"/>
      <c r="O33" s="151"/>
      <c r="P33" s="151"/>
      <c r="Q33" s="151"/>
    </row>
    <row r="34" spans="1:17" ht="12" customHeight="1" x14ac:dyDescent="0.25">
      <c r="A34" s="150" t="s">
        <v>65</v>
      </c>
      <c r="B34" s="149"/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</row>
    <row r="35" spans="1:17" ht="12" customHeight="1" x14ac:dyDescent="0.25">
      <c r="A35" s="23" t="s">
        <v>84</v>
      </c>
      <c r="B35" s="67"/>
      <c r="C35" s="67">
        <f>RES_hhdet_in!C$26</f>
        <v>431.875</v>
      </c>
      <c r="D35" s="67">
        <f>RES_hhdet_in!D$26</f>
        <v>665.87500000000011</v>
      </c>
      <c r="E35" s="67">
        <f>RES_hhdet_in!E$26</f>
        <v>637.875</v>
      </c>
      <c r="F35" s="67">
        <f>RES_hhdet_in!F$26</f>
        <v>614.875</v>
      </c>
      <c r="G35" s="67">
        <f>RES_hhdet_in!G$26</f>
        <v>539.875</v>
      </c>
      <c r="H35" s="67">
        <f>RES_hhdet_in!H$26</f>
        <v>853.875</v>
      </c>
      <c r="I35" s="67">
        <f>RES_hhdet_in!I$26</f>
        <v>462.875</v>
      </c>
      <c r="J35" s="67">
        <f>RES_hhdet_in!J$26</f>
        <v>435.875</v>
      </c>
      <c r="K35" s="67">
        <f>RES_hhdet_in!K$26</f>
        <v>616.875</v>
      </c>
      <c r="L35" s="67">
        <f>RES_hhdet_in!L$26</f>
        <v>338.875</v>
      </c>
      <c r="M35" s="67">
        <f>RES_hhdet_in!M$26</f>
        <v>331.875</v>
      </c>
      <c r="N35" s="67">
        <f>RES_hhdet_in!N$26</f>
        <v>74.875</v>
      </c>
      <c r="O35" s="67">
        <f>RES_hhdet_in!O$26</f>
        <v>0</v>
      </c>
      <c r="P35" s="67">
        <f>RES_hhdet_in!P$26</f>
        <v>367.875</v>
      </c>
      <c r="Q35" s="67">
        <f>RES_hhdet_in!Q$26</f>
        <v>36.875</v>
      </c>
    </row>
    <row r="36" spans="1:17" ht="12" customHeight="1" x14ac:dyDescent="0.25">
      <c r="A36" s="146" t="s">
        <v>112</v>
      </c>
      <c r="B36" s="145"/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145"/>
      <c r="Q36" s="145"/>
    </row>
    <row r="37" spans="1:17" ht="12" customHeight="1" x14ac:dyDescent="0.25">
      <c r="A37" s="23" t="s">
        <v>60</v>
      </c>
      <c r="B37" s="67"/>
      <c r="C37" s="67">
        <f>RES_hhdet_in!C$29</f>
        <v>10</v>
      </c>
      <c r="D37" s="67">
        <f>RES_hhdet_in!D$29</f>
        <v>7</v>
      </c>
      <c r="E37" s="67">
        <f>RES_hhdet_in!E$29</f>
        <v>5</v>
      </c>
      <c r="F37" s="67">
        <f>RES_hhdet_in!F$29</f>
        <v>9</v>
      </c>
      <c r="G37" s="67">
        <f>RES_hhdet_in!G$29</f>
        <v>10</v>
      </c>
      <c r="H37" s="67">
        <f>RES_hhdet_in!H$29</f>
        <v>14</v>
      </c>
      <c r="I37" s="67">
        <f>RES_hhdet_in!I$29</f>
        <v>14</v>
      </c>
      <c r="J37" s="67">
        <f>RES_hhdet_in!J$29</f>
        <v>27</v>
      </c>
      <c r="K37" s="67">
        <f>RES_hhdet_in!K$29</f>
        <v>25</v>
      </c>
      <c r="L37" s="67">
        <f>RES_hhdet_in!L$29</f>
        <v>25</v>
      </c>
      <c r="M37" s="67">
        <f>RES_hhdet_in!M$29</f>
        <v>21</v>
      </c>
      <c r="N37" s="67">
        <f>RES_hhdet_in!N$29</f>
        <v>5</v>
      </c>
      <c r="O37" s="67">
        <f>RES_hhdet_in!O$29</f>
        <v>11</v>
      </c>
      <c r="P37" s="67">
        <f>RES_hhdet_in!P$29</f>
        <v>0</v>
      </c>
      <c r="Q37" s="67">
        <f>RES_hhdet_in!Q$29</f>
        <v>22</v>
      </c>
    </row>
    <row r="38" spans="1:17" ht="12" customHeight="1" x14ac:dyDescent="0.25">
      <c r="A38" s="146" t="s">
        <v>63</v>
      </c>
      <c r="B38" s="145"/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5"/>
      <c r="Q38" s="145"/>
    </row>
    <row r="39" spans="1:17" ht="12" customHeight="1" x14ac:dyDescent="0.25">
      <c r="A39" s="23" t="s">
        <v>169</v>
      </c>
      <c r="B39" s="67"/>
      <c r="C39" s="67">
        <f>RES_hhdet_in!C$31</f>
        <v>47.500000000000043</v>
      </c>
      <c r="D39" s="67">
        <f>RES_hhdet_in!D$31</f>
        <v>266.89552538717106</v>
      </c>
      <c r="E39" s="67">
        <f>RES_hhdet_in!E$31</f>
        <v>225.46497146265048</v>
      </c>
      <c r="F39" s="67">
        <f>RES_hhdet_in!F$31</f>
        <v>242.25646599231243</v>
      </c>
      <c r="G39" s="67">
        <f>RES_hhdet_in!G$31</f>
        <v>66.283996807760602</v>
      </c>
      <c r="H39" s="67">
        <f>RES_hhdet_in!H$31</f>
        <v>155.45144621985833</v>
      </c>
      <c r="I39" s="67">
        <f>RES_hhdet_in!I$31</f>
        <v>97.466055696152509</v>
      </c>
      <c r="J39" s="67">
        <f>RES_hhdet_in!J$31</f>
        <v>103.91234743806984</v>
      </c>
      <c r="K39" s="67">
        <f>RES_hhdet_in!K$31</f>
        <v>0</v>
      </c>
      <c r="L39" s="67">
        <f>RES_hhdet_in!L$31</f>
        <v>0</v>
      </c>
      <c r="M39" s="67">
        <f>RES_hhdet_in!M$31</f>
        <v>0</v>
      </c>
      <c r="N39" s="67">
        <f>RES_hhdet_in!N$31</f>
        <v>0</v>
      </c>
      <c r="O39" s="67">
        <f>RES_hhdet_in!O$31</f>
        <v>0</v>
      </c>
      <c r="P39" s="67">
        <f>RES_hhdet_in!P$31</f>
        <v>19.000000000000028</v>
      </c>
      <c r="Q39" s="67">
        <f>RES_hhdet_in!Q$31</f>
        <v>5.6811409405212645</v>
      </c>
    </row>
    <row r="40" spans="1:17" ht="12" customHeight="1" x14ac:dyDescent="0.25">
      <c r="A40" s="23" t="s">
        <v>168</v>
      </c>
      <c r="B40" s="67"/>
      <c r="C40" s="67">
        <f>RES_hhdet_in!C$32</f>
        <v>35.749999999999972</v>
      </c>
      <c r="D40" s="67">
        <f>RES_hhdet_in!D$32</f>
        <v>111.67128596478697</v>
      </c>
      <c r="E40" s="67">
        <f>RES_hhdet_in!E$32</f>
        <v>120.07125927208956</v>
      </c>
      <c r="F40" s="67">
        <f>RES_hhdet_in!F$32</f>
        <v>133.66717301637976</v>
      </c>
      <c r="G40" s="67">
        <f>RES_hhdet_in!G$32</f>
        <v>190.37776740859414</v>
      </c>
      <c r="H40" s="67">
        <f>RES_hhdet_in!H$32</f>
        <v>241.52675784645209</v>
      </c>
      <c r="I40" s="67">
        <f>RES_hhdet_in!I$32</f>
        <v>109.56000409017686</v>
      </c>
      <c r="J40" s="67">
        <f>RES_hhdet_in!J$32</f>
        <v>100.28895482615283</v>
      </c>
      <c r="K40" s="67">
        <f>RES_hhdet_in!K$32</f>
        <v>225.99999999999969</v>
      </c>
      <c r="L40" s="67">
        <f>RES_hhdet_in!L$32</f>
        <v>200.75000000000028</v>
      </c>
      <c r="M40" s="67">
        <f>RES_hhdet_in!M$32</f>
        <v>31.749999999999705</v>
      </c>
      <c r="N40" s="67">
        <f>RES_hhdet_in!N$32</f>
        <v>15.749999999999989</v>
      </c>
      <c r="O40" s="67">
        <f>RES_hhdet_in!O$32</f>
        <v>9.3760818152020615</v>
      </c>
      <c r="P40" s="67">
        <f>RES_hhdet_in!P$32</f>
        <v>14.45914241893885</v>
      </c>
      <c r="Q40" s="67">
        <f>RES_hhdet_in!Q$32</f>
        <v>13.537773488463145</v>
      </c>
    </row>
    <row r="41" spans="1:17" ht="12" customHeight="1" x14ac:dyDescent="0.25">
      <c r="A41" s="23" t="s">
        <v>142</v>
      </c>
      <c r="B41" s="67"/>
      <c r="C41" s="67">
        <f>RES_hhdet_in!C$35</f>
        <v>309</v>
      </c>
      <c r="D41" s="67">
        <f>RES_hhdet_in!D$35</f>
        <v>483.99999999999989</v>
      </c>
      <c r="E41" s="67">
        <f>RES_hhdet_in!E$35</f>
        <v>399.00000000000034</v>
      </c>
      <c r="F41" s="67">
        <f>RES_hhdet_in!F$35</f>
        <v>387.99999999999955</v>
      </c>
      <c r="G41" s="67">
        <f>RES_hhdet_in!G$35</f>
        <v>170.80589524074165</v>
      </c>
      <c r="H41" s="67">
        <f>RES_hhdet_in!H$35</f>
        <v>276.00000000000011</v>
      </c>
      <c r="I41" s="67">
        <f>RES_hhdet_in!I$35</f>
        <v>327.00000000000006</v>
      </c>
      <c r="J41" s="67">
        <f>RES_hhdet_in!J$35</f>
        <v>360.99999999999955</v>
      </c>
      <c r="K41" s="67">
        <f>RES_hhdet_in!K$35</f>
        <v>113.46919462115576</v>
      </c>
      <c r="L41" s="67">
        <f>RES_hhdet_in!L$35</f>
        <v>34.680085340019019</v>
      </c>
      <c r="M41" s="67">
        <f>RES_hhdet_in!M$35</f>
        <v>530.54879067060904</v>
      </c>
      <c r="N41" s="67">
        <f>RES_hhdet_in!N$35</f>
        <v>337.74323233019317</v>
      </c>
      <c r="O41" s="67">
        <f>RES_hhdet_in!O$35</f>
        <v>48.288527073078377</v>
      </c>
      <c r="P41" s="67">
        <f>RES_hhdet_in!P$35</f>
        <v>268.86948508021214</v>
      </c>
      <c r="Q41" s="67">
        <f>RES_hhdet_in!Q$35</f>
        <v>288.40548808896773</v>
      </c>
    </row>
    <row r="42" spans="1:17" ht="12" customHeight="1" x14ac:dyDescent="0.25">
      <c r="A42" s="23" t="s">
        <v>141</v>
      </c>
      <c r="B42" s="67"/>
      <c r="C42" s="67">
        <f>RES_hhdet_in!C$36</f>
        <v>181.49999999999997</v>
      </c>
      <c r="D42" s="67">
        <f>RES_hhdet_in!D$36</f>
        <v>203.89187552240429</v>
      </c>
      <c r="E42" s="67">
        <f>RES_hhdet_in!E$36</f>
        <v>254.50000000000006</v>
      </c>
      <c r="F42" s="67">
        <f>RES_hhdet_in!F$36</f>
        <v>256.26298087451136</v>
      </c>
      <c r="G42" s="67">
        <f>RES_hhdet_in!G$36</f>
        <v>675.50000000000011</v>
      </c>
      <c r="H42" s="67">
        <f>RES_hhdet_in!H$36</f>
        <v>544.49999999999977</v>
      </c>
      <c r="I42" s="67">
        <f>RES_hhdet_in!I$36</f>
        <v>211.86911859745879</v>
      </c>
      <c r="J42" s="67">
        <f>RES_hhdet_in!J$36</f>
        <v>188.12525276723127</v>
      </c>
      <c r="K42" s="67">
        <f>RES_hhdet_in!K$36</f>
        <v>1011.9049240492443</v>
      </c>
      <c r="L42" s="67">
        <f>RES_hhdet_in!L$36</f>
        <v>769.60915986916211</v>
      </c>
      <c r="M42" s="67">
        <f>RES_hhdet_in!M$36</f>
        <v>259.03087931717891</v>
      </c>
      <c r="N42" s="67">
        <f>RES_hhdet_in!N$36</f>
        <v>301.049280321548</v>
      </c>
      <c r="O42" s="67">
        <f>RES_hhdet_in!O$36</f>
        <v>393.58195924624124</v>
      </c>
      <c r="P42" s="67">
        <f>RES_hhdet_in!P$36</f>
        <v>690.58562417465987</v>
      </c>
      <c r="Q42" s="67">
        <f>RES_hhdet_in!Q$36</f>
        <v>383.4436778355709</v>
      </c>
    </row>
    <row r="43" spans="1:17" ht="12" customHeight="1" x14ac:dyDescent="0.25">
      <c r="A43" s="146" t="s">
        <v>62</v>
      </c>
      <c r="B43" s="145"/>
      <c r="C43" s="145"/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</row>
    <row r="44" spans="1:17" ht="12" customHeight="1" x14ac:dyDescent="0.25">
      <c r="A44" s="23" t="s">
        <v>57</v>
      </c>
      <c r="B44" s="67"/>
      <c r="C44" s="67">
        <f>RES_hhdet_in!C$40</f>
        <v>10.196876768670897</v>
      </c>
      <c r="D44" s="67">
        <f>RES_hhdet_in!D$40</f>
        <v>121.27921831421122</v>
      </c>
      <c r="E44" s="67">
        <f>RES_hhdet_in!E$40</f>
        <v>1.1857158996031165</v>
      </c>
      <c r="F44" s="67">
        <f>RES_hhdet_in!F$40</f>
        <v>91.5</v>
      </c>
      <c r="G44" s="67">
        <f>RES_hhdet_in!G$40</f>
        <v>225.5</v>
      </c>
      <c r="H44" s="67">
        <f>RES_hhdet_in!H$40</f>
        <v>176.5</v>
      </c>
      <c r="I44" s="67">
        <f>RES_hhdet_in!I$40</f>
        <v>247</v>
      </c>
      <c r="J44" s="67">
        <f>RES_hhdet_in!J$40</f>
        <v>204.20130226422268</v>
      </c>
      <c r="K44" s="67">
        <f>RES_hhdet_in!K$40</f>
        <v>0</v>
      </c>
      <c r="L44" s="67">
        <f>RES_hhdet_in!L$40</f>
        <v>0</v>
      </c>
      <c r="M44" s="67">
        <f>RES_hhdet_in!M$40</f>
        <v>0</v>
      </c>
      <c r="N44" s="67">
        <f>RES_hhdet_in!N$40</f>
        <v>0</v>
      </c>
      <c r="O44" s="67">
        <f>RES_hhdet_in!O$40</f>
        <v>0</v>
      </c>
      <c r="P44" s="67">
        <f>RES_hhdet_in!P$40</f>
        <v>116.50000000000003</v>
      </c>
      <c r="Q44" s="67">
        <f>RES_hhdet_in!Q$40</f>
        <v>68.000000000000057</v>
      </c>
    </row>
    <row r="45" spans="1:17" ht="12" customHeight="1" x14ac:dyDescent="0.25">
      <c r="A45" s="29" t="s">
        <v>140</v>
      </c>
      <c r="B45" s="83"/>
      <c r="C45" s="83">
        <f>RES_hhdet_in!C$41</f>
        <v>673.50000000000034</v>
      </c>
      <c r="D45" s="83">
        <f>RES_hhdet_in!D$41</f>
        <v>850.49999999999977</v>
      </c>
      <c r="E45" s="83">
        <f>RES_hhdet_in!E$41</f>
        <v>899.49999999999955</v>
      </c>
      <c r="F45" s="83">
        <f>RES_hhdet_in!F$41</f>
        <v>762.50000000000034</v>
      </c>
      <c r="G45" s="83">
        <f>RES_hhdet_in!G$41</f>
        <v>561.5</v>
      </c>
      <c r="H45" s="83">
        <f>RES_hhdet_in!H$41</f>
        <v>995.5</v>
      </c>
      <c r="I45" s="83">
        <f>RES_hhdet_in!I$41</f>
        <v>379.5</v>
      </c>
      <c r="J45" s="83">
        <f>RES_hhdet_in!J$41</f>
        <v>635.49999999999977</v>
      </c>
      <c r="K45" s="83">
        <f>RES_hhdet_in!K$41</f>
        <v>1395.1781232313292</v>
      </c>
      <c r="L45" s="83">
        <f>RES_hhdet_in!L$41</f>
        <v>1059.0957816857888</v>
      </c>
      <c r="M45" s="83">
        <f>RES_hhdet_in!M$41</f>
        <v>1150.1892841003969</v>
      </c>
      <c r="N45" s="83">
        <f>RES_hhdet_in!N$41</f>
        <v>919.03681098248524</v>
      </c>
      <c r="O45" s="83">
        <f>RES_hhdet_in!O$41</f>
        <v>415.875</v>
      </c>
      <c r="P45" s="83">
        <f>RES_hhdet_in!P$41</f>
        <v>1347.375</v>
      </c>
      <c r="Q45" s="83">
        <f>RES_hhdet_in!Q$41</f>
        <v>301.88227527149337</v>
      </c>
    </row>
    <row r="47" spans="1:17" ht="12" customHeight="1" x14ac:dyDescent="0.25">
      <c r="A47" s="193" t="s">
        <v>21</v>
      </c>
      <c r="B47" s="151"/>
      <c r="C47" s="151"/>
      <c r="D47" s="151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151"/>
      <c r="Q47" s="151"/>
    </row>
    <row r="48" spans="1:17" ht="12" customHeight="1" x14ac:dyDescent="0.25">
      <c r="A48" s="192" t="s">
        <v>65</v>
      </c>
      <c r="B48" s="149"/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</row>
    <row r="49" spans="1:17" ht="12" customHeight="1" x14ac:dyDescent="0.25">
      <c r="A49" s="148" t="s">
        <v>84</v>
      </c>
      <c r="B49" s="67"/>
      <c r="C49" s="67">
        <f>RES_hhdet_in_new!C$26</f>
        <v>200.57882210968211</v>
      </c>
      <c r="D49" s="67">
        <f>RES_hhdet_in_new!D$26</f>
        <v>325.199453514575</v>
      </c>
      <c r="E49" s="67">
        <f>RES_hhdet_in_new!E$26</f>
        <v>307.64087835628175</v>
      </c>
      <c r="F49" s="67">
        <f>RES_hhdet_in_new!F$26</f>
        <v>360.99836915246169</v>
      </c>
      <c r="G49" s="67">
        <f>RES_hhdet_in_new!G$26</f>
        <v>250.91982796946741</v>
      </c>
      <c r="H49" s="67">
        <f>RES_hhdet_in_new!H$26</f>
        <v>396.97820406631041</v>
      </c>
      <c r="I49" s="67">
        <f>RES_hhdet_in_new!I$26</f>
        <v>207.02605978632937</v>
      </c>
      <c r="J49" s="67">
        <f>RES_hhdet_in_new!J$26</f>
        <v>204.20130226422268</v>
      </c>
      <c r="K49" s="67">
        <f>RES_hhdet_in_new!K$26</f>
        <v>281.11608860026263</v>
      </c>
      <c r="L49" s="67">
        <f>RES_hhdet_in_new!L$26</f>
        <v>158.39427846239442</v>
      </c>
      <c r="M49" s="67">
        <f>RES_hhdet_in_new!M$26</f>
        <v>141.37455983320407</v>
      </c>
      <c r="N49" s="67">
        <f>RES_hhdet_in_new!N$26</f>
        <v>34.661437330522801</v>
      </c>
      <c r="O49" s="67">
        <f>RES_hhdet_in_new!O$26</f>
        <v>0</v>
      </c>
      <c r="P49" s="67">
        <f>RES_hhdet_in_new!P$26</f>
        <v>209.14331733691887</v>
      </c>
      <c r="Q49" s="67">
        <f>RES_hhdet_in_new!Q$26</f>
        <v>19.218914428984409</v>
      </c>
    </row>
    <row r="50" spans="1:17" ht="12" customHeight="1" x14ac:dyDescent="0.25">
      <c r="A50" s="191" t="s">
        <v>112</v>
      </c>
      <c r="B50" s="145"/>
      <c r="C50" s="145"/>
      <c r="D50" s="145"/>
      <c r="E50" s="145"/>
      <c r="F50" s="145"/>
      <c r="G50" s="145"/>
      <c r="H50" s="145"/>
      <c r="I50" s="145"/>
      <c r="J50" s="145"/>
      <c r="K50" s="145"/>
      <c r="L50" s="145"/>
      <c r="M50" s="145"/>
      <c r="N50" s="145"/>
      <c r="O50" s="145"/>
      <c r="P50" s="145"/>
      <c r="Q50" s="145"/>
    </row>
    <row r="51" spans="1:17" ht="12" customHeight="1" x14ac:dyDescent="0.25">
      <c r="A51" s="148" t="s">
        <v>60</v>
      </c>
      <c r="B51" s="67"/>
      <c r="C51" s="67">
        <f>RES_hhdet_in_new!C$29</f>
        <v>5</v>
      </c>
      <c r="D51" s="67">
        <f>RES_hhdet_in_new!D$29</f>
        <v>3</v>
      </c>
      <c r="E51" s="67">
        <f>RES_hhdet_in_new!E$29</f>
        <v>2</v>
      </c>
      <c r="F51" s="67">
        <f>RES_hhdet_in_new!F$29</f>
        <v>5</v>
      </c>
      <c r="G51" s="67">
        <f>RES_hhdet_in_new!G$29</f>
        <v>4</v>
      </c>
      <c r="H51" s="67">
        <f>RES_hhdet_in_new!H$29</f>
        <v>6</v>
      </c>
      <c r="I51" s="67">
        <f>RES_hhdet_in_new!I$29</f>
        <v>4</v>
      </c>
      <c r="J51" s="67">
        <f>RES_hhdet_in_new!J$29</f>
        <v>13</v>
      </c>
      <c r="K51" s="67">
        <f>RES_hhdet_in_new!K$29</f>
        <v>11</v>
      </c>
      <c r="L51" s="67">
        <f>RES_hhdet_in_new!L$29</f>
        <v>12</v>
      </c>
      <c r="M51" s="67">
        <f>RES_hhdet_in_new!M$29</f>
        <v>9.0000000000000018</v>
      </c>
      <c r="N51" s="67">
        <f>RES_hhdet_in_new!N$29</f>
        <v>2.0000000000000004</v>
      </c>
      <c r="O51" s="67">
        <f>RES_hhdet_in_new!O$29</f>
        <v>0</v>
      </c>
      <c r="P51" s="67">
        <f>RES_hhdet_in_new!P$29</f>
        <v>0</v>
      </c>
      <c r="Q51" s="67">
        <f>RES_hhdet_in_new!Q$29</f>
        <v>11.000000000000002</v>
      </c>
    </row>
    <row r="52" spans="1:17" ht="12" customHeight="1" x14ac:dyDescent="0.25">
      <c r="A52" s="191" t="s">
        <v>63</v>
      </c>
      <c r="B52" s="145"/>
      <c r="C52" s="145"/>
      <c r="D52" s="145"/>
      <c r="E52" s="145"/>
      <c r="F52" s="145"/>
      <c r="G52" s="145"/>
      <c r="H52" s="145"/>
      <c r="I52" s="145"/>
      <c r="J52" s="145"/>
      <c r="K52" s="145"/>
      <c r="L52" s="145"/>
      <c r="M52" s="145"/>
      <c r="N52" s="145"/>
      <c r="O52" s="145"/>
      <c r="P52" s="145"/>
      <c r="Q52" s="145"/>
    </row>
    <row r="53" spans="1:17" ht="12" customHeight="1" x14ac:dyDescent="0.25">
      <c r="A53" s="148" t="s">
        <v>169</v>
      </c>
      <c r="B53" s="67"/>
      <c r="C53" s="67">
        <f>RES_hhdet_in_new!C$31</f>
        <v>0</v>
      </c>
      <c r="D53" s="67">
        <f>RES_hhdet_in_new!D$31</f>
        <v>225.38870047913446</v>
      </c>
      <c r="E53" s="67">
        <f>RES_hhdet_in_new!E$31</f>
        <v>194.96772675363235</v>
      </c>
      <c r="F53" s="67">
        <f>RES_hhdet_in_new!F$31</f>
        <v>228.6102119767873</v>
      </c>
      <c r="G53" s="67">
        <f>RES_hhdet_in_new!G$31</f>
        <v>60.542060560873267</v>
      </c>
      <c r="H53" s="67">
        <f>RES_hhdet_in_new!H$31</f>
        <v>155.45144621985833</v>
      </c>
      <c r="I53" s="67">
        <f>RES_hhdet_in_new!I$31</f>
        <v>97.466055696152509</v>
      </c>
      <c r="J53" s="67">
        <f>RES_hhdet_in_new!J$31</f>
        <v>103.91234743806984</v>
      </c>
      <c r="K53" s="67">
        <f>RES_hhdet_in_new!K$31</f>
        <v>0</v>
      </c>
      <c r="L53" s="67">
        <f>RES_hhdet_in_new!L$31</f>
        <v>0</v>
      </c>
      <c r="M53" s="67">
        <f>RES_hhdet_in_new!M$31</f>
        <v>0</v>
      </c>
      <c r="N53" s="67">
        <f>RES_hhdet_in_new!N$31</f>
        <v>0</v>
      </c>
      <c r="O53" s="67">
        <f>RES_hhdet_in_new!O$31</f>
        <v>0</v>
      </c>
      <c r="P53" s="67">
        <f>RES_hhdet_in_new!P$31</f>
        <v>0</v>
      </c>
      <c r="Q53" s="67">
        <f>RES_hhdet_in_new!Q$31</f>
        <v>5.6811409405212645</v>
      </c>
    </row>
    <row r="54" spans="1:17" ht="12" customHeight="1" x14ac:dyDescent="0.25">
      <c r="A54" s="148" t="s">
        <v>168</v>
      </c>
      <c r="B54" s="67"/>
      <c r="C54" s="67">
        <f>RES_hhdet_in_new!C$32</f>
        <v>0</v>
      </c>
      <c r="D54" s="67">
        <f>RES_hhdet_in_new!D$32</f>
        <v>99.810753035440555</v>
      </c>
      <c r="E54" s="67">
        <f>RES_hhdet_in_new!E$32</f>
        <v>112.6731516026494</v>
      </c>
      <c r="F54" s="67">
        <f>RES_hhdet_in_new!F$32</f>
        <v>132.38815717567439</v>
      </c>
      <c r="G54" s="67">
        <f>RES_hhdet_in_new!G$32</f>
        <v>190.37776740859414</v>
      </c>
      <c r="H54" s="67">
        <f>RES_hhdet_in_new!H$32</f>
        <v>241.52675784645209</v>
      </c>
      <c r="I54" s="67">
        <f>RES_hhdet_in_new!I$32</f>
        <v>109.56000409017686</v>
      </c>
      <c r="J54" s="67">
        <f>RES_hhdet_in_new!J$32</f>
        <v>100.28895482615283</v>
      </c>
      <c r="K54" s="67">
        <f>RES_hhdet_in_new!K$32</f>
        <v>0</v>
      </c>
      <c r="L54" s="67">
        <f>RES_hhdet_in_new!L$32</f>
        <v>0</v>
      </c>
      <c r="M54" s="67">
        <f>RES_hhdet_in_new!M$32</f>
        <v>0</v>
      </c>
      <c r="N54" s="67">
        <f>RES_hhdet_in_new!N$32</f>
        <v>0</v>
      </c>
      <c r="O54" s="67">
        <f>RES_hhdet_in_new!O$32</f>
        <v>0</v>
      </c>
      <c r="P54" s="67">
        <f>RES_hhdet_in_new!P$32</f>
        <v>0</v>
      </c>
      <c r="Q54" s="67">
        <f>RES_hhdet_in_new!Q$32</f>
        <v>13.537773488463145</v>
      </c>
    </row>
    <row r="55" spans="1:17" ht="12" customHeight="1" x14ac:dyDescent="0.25">
      <c r="A55" s="148" t="s">
        <v>142</v>
      </c>
      <c r="B55" s="67"/>
      <c r="C55" s="67">
        <f>RES_hhdet_in_new!C$35</f>
        <v>95.87913589477489</v>
      </c>
      <c r="D55" s="67">
        <f>RES_hhdet_in_new!D$35</f>
        <v>0</v>
      </c>
      <c r="E55" s="67">
        <f>RES_hhdet_in_new!E$35</f>
        <v>0</v>
      </c>
      <c r="F55" s="67">
        <f>RES_hhdet_in_new!F$35</f>
        <v>0</v>
      </c>
      <c r="G55" s="67">
        <f>RES_hhdet_in_new!G$35</f>
        <v>0</v>
      </c>
      <c r="H55" s="67">
        <f>RES_hhdet_in_new!H$35</f>
        <v>0</v>
      </c>
      <c r="I55" s="67">
        <f>RES_hhdet_in_new!I$35</f>
        <v>0</v>
      </c>
      <c r="J55" s="67">
        <f>RES_hhdet_in_new!J$35</f>
        <v>0</v>
      </c>
      <c r="K55" s="67">
        <f>RES_hhdet_in_new!K$35</f>
        <v>0</v>
      </c>
      <c r="L55" s="67">
        <f>RES_hhdet_in_new!L$35</f>
        <v>0</v>
      </c>
      <c r="M55" s="67">
        <f>RES_hhdet_in_new!M$35</f>
        <v>48.425751710262816</v>
      </c>
      <c r="N55" s="67">
        <f>RES_hhdet_in_new!N$35</f>
        <v>11.198310522168901</v>
      </c>
      <c r="O55" s="67">
        <f>RES_hhdet_in_new!O$35</f>
        <v>0</v>
      </c>
      <c r="P55" s="67">
        <f>RES_hhdet_in_new!P$35</f>
        <v>63.513460180003435</v>
      </c>
      <c r="Q55" s="67">
        <f>RES_hhdet_in_new!Q$35</f>
        <v>0</v>
      </c>
    </row>
    <row r="56" spans="1:17" ht="12" customHeight="1" x14ac:dyDescent="0.25">
      <c r="A56" s="148" t="s">
        <v>141</v>
      </c>
      <c r="B56" s="67"/>
      <c r="C56" s="67">
        <f>RES_hhdet_in_new!C$36</f>
        <v>104.69968621490722</v>
      </c>
      <c r="D56" s="67">
        <f>RES_hhdet_in_new!D$36</f>
        <v>0</v>
      </c>
      <c r="E56" s="67">
        <f>RES_hhdet_in_new!E$36</f>
        <v>0</v>
      </c>
      <c r="F56" s="67">
        <f>RES_hhdet_in_new!F$36</f>
        <v>0</v>
      </c>
      <c r="G56" s="67">
        <f>RES_hhdet_in_new!G$36</f>
        <v>0</v>
      </c>
      <c r="H56" s="67">
        <f>RES_hhdet_in_new!H$36</f>
        <v>0</v>
      </c>
      <c r="I56" s="67">
        <f>RES_hhdet_in_new!I$36</f>
        <v>0</v>
      </c>
      <c r="J56" s="67">
        <f>RES_hhdet_in_new!J$36</f>
        <v>0</v>
      </c>
      <c r="K56" s="67">
        <f>RES_hhdet_in_new!K$36</f>
        <v>281.11608860026263</v>
      </c>
      <c r="L56" s="67">
        <f>RES_hhdet_in_new!L$36</f>
        <v>158.39427846239442</v>
      </c>
      <c r="M56" s="67">
        <f>RES_hhdet_in_new!M$36</f>
        <v>92.948808122941259</v>
      </c>
      <c r="N56" s="67">
        <f>RES_hhdet_in_new!N$36</f>
        <v>23.463126808353898</v>
      </c>
      <c r="O56" s="67">
        <f>RES_hhdet_in_new!O$36</f>
        <v>0</v>
      </c>
      <c r="P56" s="67">
        <f>RES_hhdet_in_new!P$36</f>
        <v>145.62985715691545</v>
      </c>
      <c r="Q56" s="67">
        <f>RES_hhdet_in_new!Q$36</f>
        <v>0</v>
      </c>
    </row>
    <row r="57" spans="1:17" ht="12" customHeight="1" x14ac:dyDescent="0.25">
      <c r="A57" s="191" t="s">
        <v>62</v>
      </c>
      <c r="B57" s="145"/>
      <c r="C57" s="145"/>
      <c r="D57" s="145"/>
      <c r="E57" s="145"/>
      <c r="F57" s="145"/>
      <c r="G57" s="145"/>
      <c r="H57" s="145"/>
      <c r="I57" s="145"/>
      <c r="J57" s="145"/>
      <c r="K57" s="145"/>
      <c r="L57" s="145"/>
      <c r="M57" s="145"/>
      <c r="N57" s="145"/>
      <c r="O57" s="145"/>
      <c r="P57" s="145"/>
      <c r="Q57" s="145"/>
    </row>
    <row r="58" spans="1:17" ht="12" customHeight="1" x14ac:dyDescent="0.25">
      <c r="A58" s="148" t="s">
        <v>57</v>
      </c>
      <c r="B58" s="67"/>
      <c r="C58" s="67">
        <f>RES_hhdet_in_new!C$40</f>
        <v>0</v>
      </c>
      <c r="D58" s="67">
        <f>RES_hhdet_in_new!D$40</f>
        <v>114</v>
      </c>
      <c r="E58" s="67">
        <f>RES_hhdet_in_new!E$40</f>
        <v>0</v>
      </c>
      <c r="F58" s="67">
        <f>RES_hhdet_in_new!F$40</f>
        <v>91.5</v>
      </c>
      <c r="G58" s="67">
        <f>RES_hhdet_in_new!G$40</f>
        <v>225.5</v>
      </c>
      <c r="H58" s="67">
        <f>RES_hhdet_in_new!H$40</f>
        <v>176.5</v>
      </c>
      <c r="I58" s="67">
        <f>RES_hhdet_in_new!I$40</f>
        <v>207.02605978632937</v>
      </c>
      <c r="J58" s="67">
        <f>RES_hhdet_in_new!J$40</f>
        <v>204.20130226422268</v>
      </c>
      <c r="K58" s="67">
        <f>RES_hhdet_in_new!K$40</f>
        <v>0</v>
      </c>
      <c r="L58" s="67">
        <f>RES_hhdet_in_new!L$40</f>
        <v>0</v>
      </c>
      <c r="M58" s="67">
        <f>RES_hhdet_in_new!M$40</f>
        <v>0</v>
      </c>
      <c r="N58" s="67">
        <f>RES_hhdet_in_new!N$40</f>
        <v>0</v>
      </c>
      <c r="O58" s="67">
        <f>RES_hhdet_in_new!O$40</f>
        <v>0</v>
      </c>
      <c r="P58" s="67">
        <f>RES_hhdet_in_new!P$40</f>
        <v>116.50000000000003</v>
      </c>
      <c r="Q58" s="67">
        <f>RES_hhdet_in_new!Q$40</f>
        <v>19.218914428984409</v>
      </c>
    </row>
    <row r="59" spans="1:17" ht="12" customHeight="1" x14ac:dyDescent="0.25">
      <c r="A59" s="159" t="s">
        <v>140</v>
      </c>
      <c r="B59" s="83"/>
      <c r="C59" s="83">
        <f>RES_hhdet_in_new!C$41</f>
        <v>200.57882210968211</v>
      </c>
      <c r="D59" s="83">
        <f>RES_hhdet_in_new!D$41</f>
        <v>211.199453514575</v>
      </c>
      <c r="E59" s="83">
        <f>RES_hhdet_in_new!E$41</f>
        <v>307.64087835628175</v>
      </c>
      <c r="F59" s="83">
        <f>RES_hhdet_in_new!F$41</f>
        <v>269.49836915246169</v>
      </c>
      <c r="G59" s="83">
        <f>RES_hhdet_in_new!G$41</f>
        <v>25.419827969467406</v>
      </c>
      <c r="H59" s="83">
        <f>RES_hhdet_in_new!H$41</f>
        <v>220.47820406631041</v>
      </c>
      <c r="I59" s="83">
        <f>RES_hhdet_in_new!I$41</f>
        <v>0</v>
      </c>
      <c r="J59" s="83">
        <f>RES_hhdet_in_new!J$41</f>
        <v>0</v>
      </c>
      <c r="K59" s="83">
        <f>RES_hhdet_in_new!K$41</f>
        <v>281.11608860026263</v>
      </c>
      <c r="L59" s="83">
        <f>RES_hhdet_in_new!L$41</f>
        <v>158.39427846239442</v>
      </c>
      <c r="M59" s="83">
        <f>RES_hhdet_in_new!M$41</f>
        <v>141.37455983320407</v>
      </c>
      <c r="N59" s="83">
        <f>RES_hhdet_in_new!N$41</f>
        <v>34.661437330522801</v>
      </c>
      <c r="O59" s="83">
        <f>RES_hhdet_in_new!O$41</f>
        <v>0</v>
      </c>
      <c r="P59" s="83">
        <f>RES_hhdet_in_new!P$41</f>
        <v>92.643317336918855</v>
      </c>
      <c r="Q59" s="83">
        <f>RES_hhdet_in_new!Q$41</f>
        <v>0</v>
      </c>
    </row>
    <row r="61" spans="1:17" ht="12" customHeight="1" x14ac:dyDescent="0.25">
      <c r="A61" s="193" t="s">
        <v>202</v>
      </c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</row>
    <row r="62" spans="1:17" ht="12" customHeight="1" x14ac:dyDescent="0.25">
      <c r="A62" s="192" t="s">
        <v>65</v>
      </c>
      <c r="B62" s="149"/>
      <c r="C62" s="149"/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</row>
    <row r="63" spans="1:17" ht="12" customHeight="1" x14ac:dyDescent="0.25">
      <c r="A63" s="148" t="s">
        <v>84</v>
      </c>
      <c r="B63" s="67"/>
      <c r="C63" s="67">
        <f t="shared" ref="C63:Q63" si="4">C35-C49</f>
        <v>231.29617789031789</v>
      </c>
      <c r="D63" s="67">
        <f t="shared" si="4"/>
        <v>340.67554648542512</v>
      </c>
      <c r="E63" s="67">
        <f t="shared" si="4"/>
        <v>330.23412164371825</v>
      </c>
      <c r="F63" s="67">
        <f t="shared" si="4"/>
        <v>253.87663084753831</v>
      </c>
      <c r="G63" s="67">
        <f t="shared" si="4"/>
        <v>288.95517203053259</v>
      </c>
      <c r="H63" s="67">
        <f t="shared" si="4"/>
        <v>456.89679593368959</v>
      </c>
      <c r="I63" s="67">
        <f t="shared" si="4"/>
        <v>255.84894021367063</v>
      </c>
      <c r="J63" s="67">
        <f t="shared" si="4"/>
        <v>231.67369773577732</v>
      </c>
      <c r="K63" s="67">
        <f t="shared" si="4"/>
        <v>335.75891139973737</v>
      </c>
      <c r="L63" s="67">
        <f t="shared" si="4"/>
        <v>180.48072153760558</v>
      </c>
      <c r="M63" s="67">
        <f t="shared" si="4"/>
        <v>190.50044016679593</v>
      </c>
      <c r="N63" s="67">
        <f t="shared" si="4"/>
        <v>40.213562669477199</v>
      </c>
      <c r="O63" s="67">
        <f t="shared" si="4"/>
        <v>0</v>
      </c>
      <c r="P63" s="67">
        <f t="shared" si="4"/>
        <v>158.73168266308113</v>
      </c>
      <c r="Q63" s="67">
        <f t="shared" si="4"/>
        <v>17.656085571015591</v>
      </c>
    </row>
    <row r="64" spans="1:17" ht="12" customHeight="1" x14ac:dyDescent="0.25">
      <c r="A64" s="191" t="s">
        <v>112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60</v>
      </c>
      <c r="B65" s="67"/>
      <c r="C65" s="67">
        <f t="shared" ref="C65:Q65" si="5">C37-C51</f>
        <v>5</v>
      </c>
      <c r="D65" s="67">
        <f t="shared" si="5"/>
        <v>4</v>
      </c>
      <c r="E65" s="67">
        <f t="shared" si="5"/>
        <v>3</v>
      </c>
      <c r="F65" s="67">
        <f t="shared" si="5"/>
        <v>4</v>
      </c>
      <c r="G65" s="67">
        <f t="shared" si="5"/>
        <v>6</v>
      </c>
      <c r="H65" s="67">
        <f t="shared" si="5"/>
        <v>8</v>
      </c>
      <c r="I65" s="67">
        <f t="shared" si="5"/>
        <v>10</v>
      </c>
      <c r="J65" s="67">
        <f t="shared" si="5"/>
        <v>14</v>
      </c>
      <c r="K65" s="67">
        <f t="shared" si="5"/>
        <v>14</v>
      </c>
      <c r="L65" s="67">
        <f t="shared" si="5"/>
        <v>13</v>
      </c>
      <c r="M65" s="67">
        <f t="shared" si="5"/>
        <v>11.999999999999998</v>
      </c>
      <c r="N65" s="67">
        <f t="shared" si="5"/>
        <v>2.9999999999999996</v>
      </c>
      <c r="O65" s="67">
        <f t="shared" si="5"/>
        <v>11</v>
      </c>
      <c r="P65" s="67">
        <f t="shared" si="5"/>
        <v>0</v>
      </c>
      <c r="Q65" s="67">
        <f t="shared" si="5"/>
        <v>10.999999999999998</v>
      </c>
    </row>
    <row r="66" spans="1:17" ht="12" customHeight="1" x14ac:dyDescent="0.25">
      <c r="A66" s="191" t="s">
        <v>63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148" t="s">
        <v>169</v>
      </c>
      <c r="B67" s="67"/>
      <c r="C67" s="67">
        <f t="shared" ref="C67:Q70" si="6">C39-C53</f>
        <v>47.500000000000043</v>
      </c>
      <c r="D67" s="67">
        <f t="shared" si="6"/>
        <v>41.506824908036606</v>
      </c>
      <c r="E67" s="67">
        <f t="shared" si="6"/>
        <v>30.497244709018133</v>
      </c>
      <c r="F67" s="67">
        <f t="shared" si="6"/>
        <v>13.64625401552513</v>
      </c>
      <c r="G67" s="67">
        <f t="shared" si="6"/>
        <v>5.7419362468873345</v>
      </c>
      <c r="H67" s="67">
        <f t="shared" si="6"/>
        <v>0</v>
      </c>
      <c r="I67" s="67">
        <f t="shared" si="6"/>
        <v>0</v>
      </c>
      <c r="J67" s="67">
        <f t="shared" si="6"/>
        <v>0</v>
      </c>
      <c r="K67" s="67">
        <f t="shared" si="6"/>
        <v>0</v>
      </c>
      <c r="L67" s="67">
        <f t="shared" si="6"/>
        <v>0</v>
      </c>
      <c r="M67" s="67">
        <f t="shared" si="6"/>
        <v>0</v>
      </c>
      <c r="N67" s="67">
        <f t="shared" si="6"/>
        <v>0</v>
      </c>
      <c r="O67" s="67">
        <f t="shared" si="6"/>
        <v>0</v>
      </c>
      <c r="P67" s="67">
        <f t="shared" si="6"/>
        <v>19.000000000000028</v>
      </c>
      <c r="Q67" s="67">
        <f t="shared" si="6"/>
        <v>0</v>
      </c>
    </row>
    <row r="68" spans="1:17" ht="12" customHeight="1" x14ac:dyDescent="0.25">
      <c r="A68" s="148" t="s">
        <v>168</v>
      </c>
      <c r="B68" s="67"/>
      <c r="C68" s="67">
        <f t="shared" si="6"/>
        <v>35.749999999999972</v>
      </c>
      <c r="D68" s="67">
        <f t="shared" si="6"/>
        <v>11.860532929346419</v>
      </c>
      <c r="E68" s="67">
        <f t="shared" si="6"/>
        <v>7.3981076694401651</v>
      </c>
      <c r="F68" s="67">
        <f t="shared" si="6"/>
        <v>1.2790158407053696</v>
      </c>
      <c r="G68" s="67">
        <f t="shared" si="6"/>
        <v>0</v>
      </c>
      <c r="H68" s="67">
        <f t="shared" si="6"/>
        <v>0</v>
      </c>
      <c r="I68" s="67">
        <f t="shared" si="6"/>
        <v>0</v>
      </c>
      <c r="J68" s="67">
        <f t="shared" si="6"/>
        <v>0</v>
      </c>
      <c r="K68" s="67">
        <f t="shared" si="6"/>
        <v>225.99999999999969</v>
      </c>
      <c r="L68" s="67">
        <f t="shared" si="6"/>
        <v>200.75000000000028</v>
      </c>
      <c r="M68" s="67">
        <f t="shared" si="6"/>
        <v>31.749999999999705</v>
      </c>
      <c r="N68" s="67">
        <f t="shared" si="6"/>
        <v>15.749999999999989</v>
      </c>
      <c r="O68" s="67">
        <f t="shared" si="6"/>
        <v>9.3760818152020615</v>
      </c>
      <c r="P68" s="67">
        <f t="shared" si="6"/>
        <v>14.45914241893885</v>
      </c>
      <c r="Q68" s="67">
        <f t="shared" si="6"/>
        <v>0</v>
      </c>
    </row>
    <row r="69" spans="1:17" ht="12" customHeight="1" x14ac:dyDescent="0.25">
      <c r="A69" s="148" t="s">
        <v>142</v>
      </c>
      <c r="B69" s="67"/>
      <c r="C69" s="67">
        <f t="shared" si="6"/>
        <v>213.12086410522511</v>
      </c>
      <c r="D69" s="67">
        <f t="shared" si="6"/>
        <v>483.99999999999989</v>
      </c>
      <c r="E69" s="67">
        <f t="shared" si="6"/>
        <v>399.00000000000034</v>
      </c>
      <c r="F69" s="67">
        <f t="shared" si="6"/>
        <v>387.99999999999955</v>
      </c>
      <c r="G69" s="67">
        <f t="shared" si="6"/>
        <v>170.80589524074165</v>
      </c>
      <c r="H69" s="67">
        <f t="shared" si="6"/>
        <v>276.00000000000011</v>
      </c>
      <c r="I69" s="67">
        <f t="shared" si="6"/>
        <v>327.00000000000006</v>
      </c>
      <c r="J69" s="67">
        <f t="shared" si="6"/>
        <v>360.99999999999955</v>
      </c>
      <c r="K69" s="67">
        <f t="shared" si="6"/>
        <v>113.46919462115576</v>
      </c>
      <c r="L69" s="67">
        <f t="shared" si="6"/>
        <v>34.680085340019019</v>
      </c>
      <c r="M69" s="67">
        <f t="shared" si="6"/>
        <v>482.12303896034621</v>
      </c>
      <c r="N69" s="67">
        <f t="shared" si="6"/>
        <v>326.54492180802424</v>
      </c>
      <c r="O69" s="67">
        <f t="shared" si="6"/>
        <v>48.288527073078377</v>
      </c>
      <c r="P69" s="67">
        <f t="shared" si="6"/>
        <v>205.35602490020869</v>
      </c>
      <c r="Q69" s="67">
        <f t="shared" si="6"/>
        <v>288.40548808896773</v>
      </c>
    </row>
    <row r="70" spans="1:17" ht="12" customHeight="1" x14ac:dyDescent="0.25">
      <c r="A70" s="148" t="s">
        <v>141</v>
      </c>
      <c r="B70" s="67"/>
      <c r="C70" s="67">
        <f t="shared" si="6"/>
        <v>76.800313785092754</v>
      </c>
      <c r="D70" s="67">
        <f t="shared" si="6"/>
        <v>203.89187552240429</v>
      </c>
      <c r="E70" s="67">
        <f t="shared" si="6"/>
        <v>254.50000000000006</v>
      </c>
      <c r="F70" s="67">
        <f t="shared" si="6"/>
        <v>256.26298087451136</v>
      </c>
      <c r="G70" s="67">
        <f t="shared" si="6"/>
        <v>675.50000000000011</v>
      </c>
      <c r="H70" s="67">
        <f t="shared" si="6"/>
        <v>544.49999999999977</v>
      </c>
      <c r="I70" s="67">
        <f t="shared" si="6"/>
        <v>211.86911859745879</v>
      </c>
      <c r="J70" s="67">
        <f t="shared" si="6"/>
        <v>188.12525276723127</v>
      </c>
      <c r="K70" s="67">
        <f t="shared" si="6"/>
        <v>730.78883544898167</v>
      </c>
      <c r="L70" s="67">
        <f t="shared" si="6"/>
        <v>611.21488140676774</v>
      </c>
      <c r="M70" s="67">
        <f t="shared" si="6"/>
        <v>166.08207119423764</v>
      </c>
      <c r="N70" s="67">
        <f t="shared" si="6"/>
        <v>277.58615351319412</v>
      </c>
      <c r="O70" s="67">
        <f t="shared" si="6"/>
        <v>393.58195924624124</v>
      </c>
      <c r="P70" s="67">
        <f t="shared" si="6"/>
        <v>544.95576701774439</v>
      </c>
      <c r="Q70" s="67">
        <f t="shared" si="6"/>
        <v>383.4436778355709</v>
      </c>
    </row>
    <row r="71" spans="1:17" ht="12" customHeight="1" x14ac:dyDescent="0.25">
      <c r="A71" s="191" t="s">
        <v>62</v>
      </c>
      <c r="B71" s="145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</row>
    <row r="72" spans="1:17" ht="12" customHeight="1" x14ac:dyDescent="0.25">
      <c r="A72" s="148" t="s">
        <v>57</v>
      </c>
      <c r="B72" s="67"/>
      <c r="C72" s="67">
        <f t="shared" ref="C72:Q73" si="7">C44-C58</f>
        <v>10.196876768670897</v>
      </c>
      <c r="D72" s="67">
        <f t="shared" si="7"/>
        <v>7.2792183142112208</v>
      </c>
      <c r="E72" s="67">
        <f t="shared" si="7"/>
        <v>1.1857158996031165</v>
      </c>
      <c r="F72" s="67">
        <f t="shared" si="7"/>
        <v>0</v>
      </c>
      <c r="G72" s="67">
        <f t="shared" si="7"/>
        <v>0</v>
      </c>
      <c r="H72" s="67">
        <f t="shared" si="7"/>
        <v>0</v>
      </c>
      <c r="I72" s="67">
        <f t="shared" si="7"/>
        <v>39.97394021367063</v>
      </c>
      <c r="J72" s="67">
        <f t="shared" si="7"/>
        <v>0</v>
      </c>
      <c r="K72" s="67">
        <f t="shared" si="7"/>
        <v>0</v>
      </c>
      <c r="L72" s="67">
        <f t="shared" si="7"/>
        <v>0</v>
      </c>
      <c r="M72" s="67">
        <f t="shared" si="7"/>
        <v>0</v>
      </c>
      <c r="N72" s="67">
        <f t="shared" si="7"/>
        <v>0</v>
      </c>
      <c r="O72" s="67">
        <f t="shared" si="7"/>
        <v>0</v>
      </c>
      <c r="P72" s="67">
        <f t="shared" si="7"/>
        <v>0</v>
      </c>
      <c r="Q72" s="67">
        <f t="shared" si="7"/>
        <v>48.781085571015652</v>
      </c>
    </row>
    <row r="73" spans="1:17" ht="12" customHeight="1" x14ac:dyDescent="0.25">
      <c r="A73" s="159" t="s">
        <v>140</v>
      </c>
      <c r="B73" s="83"/>
      <c r="C73" s="83">
        <f t="shared" si="7"/>
        <v>472.92117789031823</v>
      </c>
      <c r="D73" s="83">
        <f t="shared" si="7"/>
        <v>639.30054648542477</v>
      </c>
      <c r="E73" s="83">
        <f t="shared" si="7"/>
        <v>591.8591216437178</v>
      </c>
      <c r="F73" s="83">
        <f t="shared" si="7"/>
        <v>493.00163084753865</v>
      </c>
      <c r="G73" s="83">
        <f t="shared" si="7"/>
        <v>536.08017203053259</v>
      </c>
      <c r="H73" s="83">
        <f t="shared" si="7"/>
        <v>775.02179593368965</v>
      </c>
      <c r="I73" s="83">
        <f t="shared" si="7"/>
        <v>379.5</v>
      </c>
      <c r="J73" s="83">
        <f t="shared" si="7"/>
        <v>635.49999999999977</v>
      </c>
      <c r="K73" s="83">
        <f t="shared" si="7"/>
        <v>1114.0620346310666</v>
      </c>
      <c r="L73" s="83">
        <f t="shared" si="7"/>
        <v>900.70150322339441</v>
      </c>
      <c r="M73" s="83">
        <f t="shared" si="7"/>
        <v>1008.8147242671928</v>
      </c>
      <c r="N73" s="83">
        <f t="shared" si="7"/>
        <v>884.37537365196249</v>
      </c>
      <c r="O73" s="83">
        <f t="shared" si="7"/>
        <v>415.875</v>
      </c>
      <c r="P73" s="83">
        <f t="shared" si="7"/>
        <v>1254.7316826630811</v>
      </c>
      <c r="Q73" s="83">
        <f t="shared" si="7"/>
        <v>301.88227527149337</v>
      </c>
    </row>
    <row r="75" spans="1:17" ht="12" customHeight="1" x14ac:dyDescent="0.25">
      <c r="A75" s="190" t="s">
        <v>201</v>
      </c>
      <c r="B75" s="215">
        <v>2015</v>
      </c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</row>
    <row r="76" spans="1:17" s="28" customFormat="1" ht="12" customHeight="1" x14ac:dyDescent="0.25">
      <c r="A76" s="155" t="s">
        <v>174</v>
      </c>
      <c r="B76" s="154" t="s">
        <v>173</v>
      </c>
      <c r="C76" s="154">
        <v>2001</v>
      </c>
      <c r="D76" s="154">
        <v>2002</v>
      </c>
      <c r="E76" s="154">
        <v>2003</v>
      </c>
      <c r="F76" s="154">
        <v>2004</v>
      </c>
      <c r="G76" s="154">
        <v>2005</v>
      </c>
      <c r="H76" s="154">
        <v>2006</v>
      </c>
      <c r="I76" s="154">
        <v>2007</v>
      </c>
      <c r="J76" s="154">
        <v>2008</v>
      </c>
      <c r="K76" s="154">
        <v>2009</v>
      </c>
      <c r="L76" s="154">
        <v>2010</v>
      </c>
      <c r="M76" s="154">
        <v>2011</v>
      </c>
      <c r="N76" s="154">
        <v>2012</v>
      </c>
      <c r="O76" s="154">
        <v>2013</v>
      </c>
      <c r="P76" s="154">
        <v>2014</v>
      </c>
      <c r="Q76" s="154">
        <v>2015</v>
      </c>
    </row>
    <row r="77" spans="1:17" ht="12" customHeight="1" x14ac:dyDescent="0.25">
      <c r="A77" s="152" t="s">
        <v>20</v>
      </c>
      <c r="B77" s="151"/>
      <c r="C77" s="151"/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</row>
    <row r="78" spans="1:17" ht="12.95" customHeight="1" x14ac:dyDescent="0.25">
      <c r="A78" s="150" t="s">
        <v>65</v>
      </c>
      <c r="B78" s="189">
        <f>RES_hhdet_numvin!B25</f>
        <v>0</v>
      </c>
      <c r="C78" s="189">
        <f>RES_hhdet_numvin!C25</f>
        <v>0</v>
      </c>
      <c r="D78" s="189">
        <f>RES_hhdet_numvin!D25</f>
        <v>0</v>
      </c>
      <c r="E78" s="189">
        <f>RES_hhdet_numvin!E25</f>
        <v>0</v>
      </c>
      <c r="F78" s="189">
        <f>RES_hhdet_numvin!F25</f>
        <v>0</v>
      </c>
      <c r="G78" s="189">
        <f>RES_hhdet_numvin!G25</f>
        <v>0</v>
      </c>
      <c r="H78" s="189">
        <f>RES_hhdet_numvin!H25</f>
        <v>0</v>
      </c>
      <c r="I78" s="189">
        <f>RES_hhdet_numvin!I25</f>
        <v>0</v>
      </c>
      <c r="J78" s="189">
        <f>RES_hhdet_numvin!J25</f>
        <v>0</v>
      </c>
      <c r="K78" s="189">
        <f>RES_hhdet_numvin!K25</f>
        <v>0</v>
      </c>
      <c r="L78" s="189">
        <f>RES_hhdet_numvin!L25</f>
        <v>0</v>
      </c>
      <c r="M78" s="189">
        <f>RES_hhdet_numvin!M25</f>
        <v>0</v>
      </c>
      <c r="N78" s="189">
        <f>RES_hhdet_numvin!N25</f>
        <v>0</v>
      </c>
      <c r="O78" s="189">
        <f>RES_hhdet_numvin!O25</f>
        <v>0</v>
      </c>
      <c r="P78" s="189">
        <f>RES_hhdet_numvin!P25</f>
        <v>0</v>
      </c>
      <c r="Q78" s="189">
        <f>RES_hhdet_numvin!Q25</f>
        <v>0</v>
      </c>
    </row>
    <row r="79" spans="1:17" ht="12" customHeight="1" x14ac:dyDescent="0.25">
      <c r="A79" s="23" t="s">
        <v>84</v>
      </c>
      <c r="B79" s="80">
        <f>RES_hhdet_numvin!B26</f>
        <v>79.750000000000014</v>
      </c>
      <c r="C79" s="80">
        <f>RES_hhdet_numvin!C26</f>
        <v>431.87500000000006</v>
      </c>
      <c r="D79" s="80">
        <f>RES_hhdet_numvin!D26</f>
        <v>665.87500000000023</v>
      </c>
      <c r="E79" s="80">
        <f>RES_hhdet_numvin!E26</f>
        <v>637.87500000000011</v>
      </c>
      <c r="F79" s="80">
        <f>RES_hhdet_numvin!F26</f>
        <v>614.875</v>
      </c>
      <c r="G79" s="80">
        <f>RES_hhdet_numvin!G26</f>
        <v>539.87500000000011</v>
      </c>
      <c r="H79" s="80">
        <f>RES_hhdet_numvin!H26</f>
        <v>853.87500000000023</v>
      </c>
      <c r="I79" s="80">
        <f>RES_hhdet_numvin!I26</f>
        <v>462.87500000000011</v>
      </c>
      <c r="J79" s="80">
        <f>RES_hhdet_numvin!J26</f>
        <v>435.87500000000011</v>
      </c>
      <c r="K79" s="80">
        <f>RES_hhdet_numvin!K26</f>
        <v>616.87500000000011</v>
      </c>
      <c r="L79" s="80">
        <f>RES_hhdet_numvin!L26</f>
        <v>338.87500000000006</v>
      </c>
      <c r="M79" s="80">
        <f>RES_hhdet_numvin!M26</f>
        <v>331.87500000000006</v>
      </c>
      <c r="N79" s="80">
        <f>RES_hhdet_numvin!N26</f>
        <v>74.875</v>
      </c>
      <c r="O79" s="80">
        <f>RES_hhdet_numvin!O26</f>
        <v>0</v>
      </c>
      <c r="P79" s="80">
        <f>RES_hhdet_numvin!P26</f>
        <v>367.87500000000011</v>
      </c>
      <c r="Q79" s="80">
        <f>RES_hhdet_numvin!Q26</f>
        <v>36.875000000000007</v>
      </c>
    </row>
    <row r="80" spans="1:17" ht="12.95" customHeight="1" x14ac:dyDescent="0.25">
      <c r="A80" s="146" t="s">
        <v>112</v>
      </c>
      <c r="B80" s="188">
        <f>RES_hhdet_numvin!B28</f>
        <v>0</v>
      </c>
      <c r="C80" s="188">
        <f>RES_hhdet_numvin!C28</f>
        <v>0</v>
      </c>
      <c r="D80" s="188">
        <f>RES_hhdet_numvin!D28</f>
        <v>0</v>
      </c>
      <c r="E80" s="188">
        <f>RES_hhdet_numvin!E28</f>
        <v>0</v>
      </c>
      <c r="F80" s="188">
        <f>RES_hhdet_numvin!F28</f>
        <v>0</v>
      </c>
      <c r="G80" s="188">
        <f>RES_hhdet_numvin!G28</f>
        <v>0</v>
      </c>
      <c r="H80" s="188">
        <f>RES_hhdet_numvin!H28</f>
        <v>0</v>
      </c>
      <c r="I80" s="188">
        <f>RES_hhdet_numvin!I28</f>
        <v>0</v>
      </c>
      <c r="J80" s="188">
        <f>RES_hhdet_numvin!J28</f>
        <v>0</v>
      </c>
      <c r="K80" s="188">
        <f>RES_hhdet_numvin!K28</f>
        <v>0</v>
      </c>
      <c r="L80" s="188">
        <f>RES_hhdet_numvin!L28</f>
        <v>0</v>
      </c>
      <c r="M80" s="188">
        <f>RES_hhdet_numvin!M28</f>
        <v>0</v>
      </c>
      <c r="N80" s="188">
        <f>RES_hhdet_numvin!N28</f>
        <v>0</v>
      </c>
      <c r="O80" s="188">
        <f>RES_hhdet_numvin!O28</f>
        <v>0</v>
      </c>
      <c r="P80" s="188">
        <f>RES_hhdet_numvin!P28</f>
        <v>0</v>
      </c>
      <c r="Q80" s="188">
        <f>RES_hhdet_numvin!Q28</f>
        <v>0</v>
      </c>
    </row>
    <row r="81" spans="1:17" ht="12" customHeight="1" x14ac:dyDescent="0.25">
      <c r="A81" s="23" t="s">
        <v>60</v>
      </c>
      <c r="B81" s="80">
        <f>RES_hhdet_numvin!B29</f>
        <v>0</v>
      </c>
      <c r="C81" s="80">
        <f>RES_hhdet_numvin!C29</f>
        <v>0</v>
      </c>
      <c r="D81" s="80">
        <f>RES_hhdet_numvin!D29</f>
        <v>0</v>
      </c>
      <c r="E81" s="80">
        <f>RES_hhdet_numvin!E29</f>
        <v>0</v>
      </c>
      <c r="F81" s="80">
        <f>RES_hhdet_numvin!F29</f>
        <v>0</v>
      </c>
      <c r="G81" s="80">
        <f>RES_hhdet_numvin!G29</f>
        <v>0</v>
      </c>
      <c r="H81" s="80">
        <f>RES_hhdet_numvin!H29</f>
        <v>0</v>
      </c>
      <c r="I81" s="80">
        <f>RES_hhdet_numvin!I29</f>
        <v>0</v>
      </c>
      <c r="J81" s="80">
        <f>RES_hhdet_numvin!J29</f>
        <v>0</v>
      </c>
      <c r="K81" s="80">
        <f>RES_hhdet_numvin!K29</f>
        <v>0</v>
      </c>
      <c r="L81" s="80">
        <f>RES_hhdet_numvin!L29</f>
        <v>16.000000000000004</v>
      </c>
      <c r="M81" s="80">
        <f>RES_hhdet_numvin!M29</f>
        <v>21.000000000000007</v>
      </c>
      <c r="N81" s="80">
        <f>RES_hhdet_numvin!N29</f>
        <v>5.0000000000000018</v>
      </c>
      <c r="O81" s="80">
        <f>RES_hhdet_numvin!O29</f>
        <v>0</v>
      </c>
      <c r="P81" s="80">
        <f>RES_hhdet_numvin!P29</f>
        <v>0</v>
      </c>
      <c r="Q81" s="80">
        <f>RES_hhdet_numvin!Q29</f>
        <v>22.000000000000004</v>
      </c>
    </row>
    <row r="82" spans="1:17" ht="12" customHeight="1" x14ac:dyDescent="0.25">
      <c r="A82" s="146" t="s">
        <v>63</v>
      </c>
      <c r="B82" s="188">
        <f>RES_hhdet_numvin!B30</f>
        <v>0</v>
      </c>
      <c r="C82" s="188">
        <f>RES_hhdet_numvin!C30</f>
        <v>0</v>
      </c>
      <c r="D82" s="188">
        <f>RES_hhdet_numvin!D30</f>
        <v>0</v>
      </c>
      <c r="E82" s="188">
        <f>RES_hhdet_numvin!E30</f>
        <v>0</v>
      </c>
      <c r="F82" s="188">
        <f>RES_hhdet_numvin!F30</f>
        <v>0</v>
      </c>
      <c r="G82" s="188">
        <f>RES_hhdet_numvin!G30</f>
        <v>0</v>
      </c>
      <c r="H82" s="188">
        <f>RES_hhdet_numvin!H30</f>
        <v>0</v>
      </c>
      <c r="I82" s="188">
        <f>RES_hhdet_numvin!I30</f>
        <v>0</v>
      </c>
      <c r="J82" s="188">
        <f>RES_hhdet_numvin!J30</f>
        <v>0</v>
      </c>
      <c r="K82" s="188">
        <f>RES_hhdet_numvin!K30</f>
        <v>0</v>
      </c>
      <c r="L82" s="188">
        <f>RES_hhdet_numvin!L30</f>
        <v>0</v>
      </c>
      <c r="M82" s="188">
        <f>RES_hhdet_numvin!M30</f>
        <v>0</v>
      </c>
      <c r="N82" s="188">
        <f>RES_hhdet_numvin!N30</f>
        <v>0</v>
      </c>
      <c r="O82" s="188">
        <f>RES_hhdet_numvin!O30</f>
        <v>0</v>
      </c>
      <c r="P82" s="188">
        <f>RES_hhdet_numvin!P30</f>
        <v>0</v>
      </c>
      <c r="Q82" s="188">
        <f>RES_hhdet_numvin!Q30</f>
        <v>0</v>
      </c>
    </row>
    <row r="83" spans="1:17" ht="12" customHeight="1" x14ac:dyDescent="0.25">
      <c r="A83" s="23" t="s">
        <v>169</v>
      </c>
      <c r="B83" s="80">
        <f>RES_hhdet_numvin!B31</f>
        <v>0</v>
      </c>
      <c r="C83" s="80">
        <f>RES_hhdet_numvin!C31</f>
        <v>0</v>
      </c>
      <c r="D83" s="80">
        <f>RES_hhdet_numvin!D31</f>
        <v>0</v>
      </c>
      <c r="E83" s="80">
        <f>RES_hhdet_numvin!E31</f>
        <v>0</v>
      </c>
      <c r="F83" s="80">
        <f>RES_hhdet_numvin!F31</f>
        <v>13.752340115006465</v>
      </c>
      <c r="G83" s="80">
        <f>RES_hhdet_numvin!G31</f>
        <v>66.283996807760616</v>
      </c>
      <c r="H83" s="80">
        <f>RES_hhdet_numvin!H31</f>
        <v>167.07713897318362</v>
      </c>
      <c r="I83" s="80">
        <f>RES_hhdet_numvin!I31</f>
        <v>97.466055696152537</v>
      </c>
      <c r="J83" s="80">
        <f>RES_hhdet_numvin!J31</f>
        <v>103.91234743806987</v>
      </c>
      <c r="K83" s="80">
        <f>RES_hhdet_numvin!K31</f>
        <v>0</v>
      </c>
      <c r="L83" s="80">
        <f>RES_hhdet_numvin!L31</f>
        <v>0</v>
      </c>
      <c r="M83" s="80">
        <f>RES_hhdet_numvin!M31</f>
        <v>0</v>
      </c>
      <c r="N83" s="80">
        <f>RES_hhdet_numvin!N31</f>
        <v>0</v>
      </c>
      <c r="O83" s="80">
        <f>RES_hhdet_numvin!O31</f>
        <v>0</v>
      </c>
      <c r="P83" s="80">
        <f>RES_hhdet_numvin!P31</f>
        <v>2.8269800293056773</v>
      </c>
      <c r="Q83" s="80">
        <f>RES_hhdet_numvin!Q31</f>
        <v>5.6811409405212645</v>
      </c>
    </row>
    <row r="84" spans="1:17" ht="12" customHeight="1" x14ac:dyDescent="0.25">
      <c r="A84" s="23" t="s">
        <v>168</v>
      </c>
      <c r="B84" s="80">
        <f>RES_hhdet_numvin!B32</f>
        <v>0</v>
      </c>
      <c r="C84" s="80">
        <f>RES_hhdet_numvin!C32</f>
        <v>69.065261415390992</v>
      </c>
      <c r="D84" s="80">
        <f>RES_hhdet_numvin!D32</f>
        <v>93.753421323883657</v>
      </c>
      <c r="E84" s="80">
        <f>RES_hhdet_numvin!E32</f>
        <v>71.186739418642119</v>
      </c>
      <c r="F84" s="80">
        <f>RES_hhdet_numvin!F32</f>
        <v>117.98342826298843</v>
      </c>
      <c r="G84" s="80">
        <f>RES_hhdet_numvin!G32</f>
        <v>196.96761101330503</v>
      </c>
      <c r="H84" s="80">
        <f>RES_hhdet_numvin!H32</f>
        <v>248.87070479894339</v>
      </c>
      <c r="I84" s="80">
        <f>RES_hhdet_numvin!I32</f>
        <v>109.56000409017689</v>
      </c>
      <c r="J84" s="80">
        <f>RES_hhdet_numvin!J32</f>
        <v>100.28895482615286</v>
      </c>
      <c r="K84" s="80">
        <f>RES_hhdet_numvin!K32</f>
        <v>22.278219485505513</v>
      </c>
      <c r="L84" s="80">
        <f>RES_hhdet_numvin!L32</f>
        <v>21.768068142792949</v>
      </c>
      <c r="M84" s="80">
        <f>RES_hhdet_numvin!M32</f>
        <v>17.442009358307732</v>
      </c>
      <c r="N84" s="80">
        <f>RES_hhdet_numvin!N32</f>
        <v>2.0551542762793718</v>
      </c>
      <c r="O84" s="80">
        <f>RES_hhdet_numvin!O32</f>
        <v>0</v>
      </c>
      <c r="P84" s="80">
        <f>RES_hhdet_numvin!P32</f>
        <v>4.2426500991681948</v>
      </c>
      <c r="Q84" s="80">
        <f>RES_hhdet_numvin!Q32</f>
        <v>13.537773488463145</v>
      </c>
    </row>
    <row r="85" spans="1:17" ht="12" customHeight="1" x14ac:dyDescent="0.25">
      <c r="A85" s="23" t="s">
        <v>142</v>
      </c>
      <c r="B85" s="80">
        <f>RES_hhdet_numvin!B35</f>
        <v>0</v>
      </c>
      <c r="C85" s="80">
        <f>RES_hhdet_numvin!C35</f>
        <v>19.567283625906764</v>
      </c>
      <c r="D85" s="80">
        <f>RES_hhdet_numvin!D35</f>
        <v>151.3122947947322</v>
      </c>
      <c r="E85" s="80">
        <f>RES_hhdet_numvin!E35</f>
        <v>347.13440292010478</v>
      </c>
      <c r="F85" s="80">
        <f>RES_hhdet_numvin!F35</f>
        <v>287.98544496499699</v>
      </c>
      <c r="G85" s="80">
        <f>RES_hhdet_numvin!G35</f>
        <v>0</v>
      </c>
      <c r="H85" s="80">
        <f>RES_hhdet_numvin!H35</f>
        <v>155.21484308660138</v>
      </c>
      <c r="I85" s="80">
        <f>RES_hhdet_numvin!I35</f>
        <v>61.497344337028458</v>
      </c>
      <c r="J85" s="80">
        <f>RES_hhdet_numvin!J35</f>
        <v>125.75766534931337</v>
      </c>
      <c r="K85" s="80">
        <f>RES_hhdet_numvin!K35</f>
        <v>113.4691946211553</v>
      </c>
      <c r="L85" s="80">
        <f>RES_hhdet_numvin!L35</f>
        <v>25.344123827185602</v>
      </c>
      <c r="M85" s="80">
        <f>RES_hhdet_numvin!M35</f>
        <v>87.926055519145706</v>
      </c>
      <c r="N85" s="80">
        <f>RES_hhdet_numvin!N35</f>
        <v>21.530664506807131</v>
      </c>
      <c r="O85" s="80">
        <f>RES_hhdet_numvin!O35</f>
        <v>0</v>
      </c>
      <c r="P85" s="80">
        <f>RES_hhdet_numvin!P35</f>
        <v>63.513460180003435</v>
      </c>
      <c r="Q85" s="80">
        <f>RES_hhdet_numvin!Q35</f>
        <v>1.7472222670192372</v>
      </c>
    </row>
    <row r="86" spans="1:17" ht="12" customHeight="1" x14ac:dyDescent="0.25">
      <c r="A86" s="23" t="s">
        <v>141</v>
      </c>
      <c r="B86" s="80">
        <f>RES_hhdet_numvin!B36</f>
        <v>79.750000000000014</v>
      </c>
      <c r="C86" s="80">
        <f>RES_hhdet_numvin!C36</f>
        <v>343.2424549587023</v>
      </c>
      <c r="D86" s="80">
        <f>RES_hhdet_numvin!D36</f>
        <v>420.80928388138432</v>
      </c>
      <c r="E86" s="80">
        <f>RES_hhdet_numvin!E36</f>
        <v>219.5538576612532</v>
      </c>
      <c r="F86" s="80">
        <f>RES_hhdet_numvin!F36</f>
        <v>195.1537866570082</v>
      </c>
      <c r="G86" s="80">
        <f>RES_hhdet_numvin!G36</f>
        <v>276.62339217893447</v>
      </c>
      <c r="H86" s="80">
        <f>RES_hhdet_numvin!H36</f>
        <v>282.71231314127186</v>
      </c>
      <c r="I86" s="80">
        <f>RES_hhdet_numvin!I36</f>
        <v>194.35159587664225</v>
      </c>
      <c r="J86" s="80">
        <f>RES_hhdet_numvin!J36</f>
        <v>105.91603238646402</v>
      </c>
      <c r="K86" s="80">
        <f>RES_hhdet_numvin!K36</f>
        <v>481.1275858933393</v>
      </c>
      <c r="L86" s="80">
        <f>RES_hhdet_numvin!L36</f>
        <v>291.76280803002152</v>
      </c>
      <c r="M86" s="80">
        <f>RES_hhdet_numvin!M36</f>
        <v>226.50693512254662</v>
      </c>
      <c r="N86" s="80">
        <f>RES_hhdet_numvin!N36</f>
        <v>51.289181216913505</v>
      </c>
      <c r="O86" s="80">
        <f>RES_hhdet_numvin!O36</f>
        <v>0</v>
      </c>
      <c r="P86" s="80">
        <f>RES_hhdet_numvin!P36</f>
        <v>297.29190969152279</v>
      </c>
      <c r="Q86" s="80">
        <f>RES_hhdet_numvin!Q36</f>
        <v>15.908863303996363</v>
      </c>
    </row>
    <row r="87" spans="1:17" ht="12" customHeight="1" x14ac:dyDescent="0.25">
      <c r="A87" s="146" t="s">
        <v>62</v>
      </c>
      <c r="B87" s="188">
        <f>RES_hhdet_numvin!B39</f>
        <v>0</v>
      </c>
      <c r="C87" s="188">
        <f>RES_hhdet_numvin!C39</f>
        <v>0</v>
      </c>
      <c r="D87" s="188">
        <f>RES_hhdet_numvin!D39</f>
        <v>0</v>
      </c>
      <c r="E87" s="188">
        <f>RES_hhdet_numvin!E39</f>
        <v>0</v>
      </c>
      <c r="F87" s="188">
        <f>RES_hhdet_numvin!F39</f>
        <v>0</v>
      </c>
      <c r="G87" s="188">
        <f>RES_hhdet_numvin!G39</f>
        <v>0</v>
      </c>
      <c r="H87" s="188">
        <f>RES_hhdet_numvin!H39</f>
        <v>0</v>
      </c>
      <c r="I87" s="188">
        <f>RES_hhdet_numvin!I39</f>
        <v>0</v>
      </c>
      <c r="J87" s="188">
        <f>RES_hhdet_numvin!J39</f>
        <v>0</v>
      </c>
      <c r="K87" s="188">
        <f>RES_hhdet_numvin!K39</f>
        <v>0</v>
      </c>
      <c r="L87" s="188">
        <f>RES_hhdet_numvin!L39</f>
        <v>0</v>
      </c>
      <c r="M87" s="188">
        <f>RES_hhdet_numvin!M39</f>
        <v>0</v>
      </c>
      <c r="N87" s="188">
        <f>RES_hhdet_numvin!N39</f>
        <v>0</v>
      </c>
      <c r="O87" s="188">
        <f>RES_hhdet_numvin!O39</f>
        <v>0</v>
      </c>
      <c r="P87" s="188">
        <f>RES_hhdet_numvin!P39</f>
        <v>0</v>
      </c>
      <c r="Q87" s="188">
        <f>RES_hhdet_numvin!Q39</f>
        <v>0</v>
      </c>
    </row>
    <row r="88" spans="1:17" ht="12" customHeight="1" x14ac:dyDescent="0.25">
      <c r="A88" s="23" t="s">
        <v>57</v>
      </c>
      <c r="B88" s="80">
        <f>RES_hhdet_numvin!B40</f>
        <v>11.482003434688313</v>
      </c>
      <c r="C88" s="80">
        <f>RES_hhdet_numvin!C40</f>
        <v>0</v>
      </c>
      <c r="D88" s="80">
        <f>RES_hhdet_numvin!D40</f>
        <v>0</v>
      </c>
      <c r="E88" s="80">
        <f>RES_hhdet_numvin!E40</f>
        <v>0</v>
      </c>
      <c r="F88" s="80">
        <f>RES_hhdet_numvin!F40</f>
        <v>0</v>
      </c>
      <c r="G88" s="80">
        <f>RES_hhdet_numvin!G40</f>
        <v>0</v>
      </c>
      <c r="H88" s="80">
        <f>RES_hhdet_numvin!H40</f>
        <v>0</v>
      </c>
      <c r="I88" s="80">
        <f>RES_hhdet_numvin!I40</f>
        <v>36.462707266797374</v>
      </c>
      <c r="J88" s="80">
        <f>RES_hhdet_numvin!J40</f>
        <v>100.50000000000003</v>
      </c>
      <c r="K88" s="80">
        <f>RES_hhdet_numvin!K40</f>
        <v>0</v>
      </c>
      <c r="L88" s="80">
        <f>RES_hhdet_numvin!L40</f>
        <v>0</v>
      </c>
      <c r="M88" s="80">
        <f>RES_hhdet_numvin!M40</f>
        <v>0</v>
      </c>
      <c r="N88" s="80">
        <f>RES_hhdet_numvin!N40</f>
        <v>0</v>
      </c>
      <c r="O88" s="80">
        <f>RES_hhdet_numvin!O40</f>
        <v>0</v>
      </c>
      <c r="P88" s="80">
        <f>RES_hhdet_numvin!P40</f>
        <v>116.50000000000003</v>
      </c>
      <c r="Q88" s="80">
        <f>RES_hhdet_numvin!Q40</f>
        <v>20.055289298514374</v>
      </c>
    </row>
    <row r="89" spans="1:17" ht="12" customHeight="1" x14ac:dyDescent="0.25">
      <c r="A89" s="29" t="s">
        <v>140</v>
      </c>
      <c r="B89" s="78">
        <f>RES_hhdet_numvin!B41</f>
        <v>68.267996565311705</v>
      </c>
      <c r="C89" s="78">
        <f>RES_hhdet_numvin!C41</f>
        <v>431.87500000000011</v>
      </c>
      <c r="D89" s="78">
        <f>RES_hhdet_numvin!D41</f>
        <v>665.87500000000011</v>
      </c>
      <c r="E89" s="78">
        <f>RES_hhdet_numvin!E41</f>
        <v>637.87500000000011</v>
      </c>
      <c r="F89" s="78">
        <f>RES_hhdet_numvin!F41</f>
        <v>614.87500000000011</v>
      </c>
      <c r="G89" s="78">
        <f>RES_hhdet_numvin!G41</f>
        <v>539.87500000000011</v>
      </c>
      <c r="H89" s="78">
        <f>RES_hhdet_numvin!H41</f>
        <v>853.87500000000023</v>
      </c>
      <c r="I89" s="78">
        <f>RES_hhdet_numvin!I41</f>
        <v>426.41229273320278</v>
      </c>
      <c r="J89" s="78">
        <f>RES_hhdet_numvin!J41</f>
        <v>335.37500000000011</v>
      </c>
      <c r="K89" s="78">
        <f>RES_hhdet_numvin!K41</f>
        <v>616.87500000000011</v>
      </c>
      <c r="L89" s="78">
        <f>RES_hhdet_numvin!L41</f>
        <v>338.87500000000006</v>
      </c>
      <c r="M89" s="78">
        <f>RES_hhdet_numvin!M41</f>
        <v>331.87500000000006</v>
      </c>
      <c r="N89" s="78">
        <f>RES_hhdet_numvin!N41</f>
        <v>74.875000000000014</v>
      </c>
      <c r="O89" s="78">
        <f>RES_hhdet_numvin!O41</f>
        <v>0</v>
      </c>
      <c r="P89" s="78">
        <f>RES_hhdet_numvin!P41</f>
        <v>251.37500000000006</v>
      </c>
      <c r="Q89" s="78">
        <f>RES_hhdet_numvin!Q41</f>
        <v>16.819710701485629</v>
      </c>
    </row>
    <row r="91" spans="1:17" s="28" customFormat="1" ht="12" customHeight="1" x14ac:dyDescent="0.25">
      <c r="A91" s="187" t="s">
        <v>200</v>
      </c>
      <c r="B91" s="186"/>
      <c r="C91" s="185"/>
      <c r="D91" s="185"/>
      <c r="E91" s="185"/>
      <c r="F91" s="185"/>
      <c r="G91" s="185"/>
      <c r="H91" s="185"/>
      <c r="I91" s="185"/>
      <c r="J91" s="185"/>
      <c r="K91" s="185"/>
      <c r="L91" s="185"/>
      <c r="M91" s="185"/>
      <c r="N91" s="185"/>
      <c r="O91" s="185"/>
      <c r="P91" s="185"/>
      <c r="Q91" s="185"/>
    </row>
    <row r="93" spans="1:17" ht="12" customHeight="1" x14ac:dyDescent="0.25">
      <c r="A93" s="152" t="s">
        <v>118</v>
      </c>
      <c r="B93" s="168">
        <f>SUM(B94,B97,B99,B108)</f>
        <v>10.609691788059108</v>
      </c>
      <c r="C93" s="168">
        <f t="shared" ref="C93:Q93" si="8">SUM(C94,C97,C99,C108)</f>
        <v>10.896083746938604</v>
      </c>
      <c r="D93" s="168">
        <f t="shared" si="8"/>
        <v>11.106275883053284</v>
      </c>
      <c r="E93" s="168">
        <f t="shared" si="8"/>
        <v>11.332181255326532</v>
      </c>
      <c r="F93" s="168">
        <f t="shared" si="8"/>
        <v>11.308529359780357</v>
      </c>
      <c r="G93" s="168">
        <f t="shared" si="8"/>
        <v>11.04389369944848</v>
      </c>
      <c r="H93" s="168">
        <f t="shared" si="8"/>
        <v>11.116833658956129</v>
      </c>
      <c r="I93" s="168">
        <f t="shared" si="8"/>
        <v>10.824691258509878</v>
      </c>
      <c r="J93" s="168">
        <f t="shared" si="8"/>
        <v>10.667962486763198</v>
      </c>
      <c r="K93" s="168">
        <f t="shared" si="8"/>
        <v>11.081276117400797</v>
      </c>
      <c r="L93" s="168">
        <f t="shared" si="8"/>
        <v>11.578304192155576</v>
      </c>
      <c r="M93" s="168">
        <f t="shared" si="8"/>
        <v>11.067180649336827</v>
      </c>
      <c r="N93" s="168">
        <f t="shared" si="8"/>
        <v>10.447422287520901</v>
      </c>
      <c r="O93" s="168">
        <f t="shared" si="8"/>
        <v>10.104267151952591</v>
      </c>
      <c r="P93" s="168">
        <f t="shared" si="8"/>
        <v>8.9754620823904343</v>
      </c>
      <c r="Q93" s="168">
        <f t="shared" si="8"/>
        <v>8.8645011035168864</v>
      </c>
    </row>
    <row r="94" spans="1:17" ht="12" customHeight="1" x14ac:dyDescent="0.25">
      <c r="A94" s="158" t="s">
        <v>65</v>
      </c>
      <c r="B94" s="157">
        <f>SUM(B95:B96)</f>
        <v>8.7664883107747755</v>
      </c>
      <c r="C94" s="157">
        <f t="shared" ref="C94:Q94" si="9">SUM(C95:C96)</f>
        <v>9.0018875768617512</v>
      </c>
      <c r="D94" s="157">
        <f t="shared" si="9"/>
        <v>9.1392674083464609</v>
      </c>
      <c r="E94" s="157">
        <f t="shared" si="9"/>
        <v>9.3075748600917976</v>
      </c>
      <c r="F94" s="157">
        <f t="shared" si="9"/>
        <v>9.278501914639083</v>
      </c>
      <c r="G94" s="157">
        <f t="shared" si="9"/>
        <v>8.9797380000440263</v>
      </c>
      <c r="H94" s="157">
        <f t="shared" si="9"/>
        <v>8.9841940975651529</v>
      </c>
      <c r="I94" s="157">
        <f t="shared" si="9"/>
        <v>8.572042071640567</v>
      </c>
      <c r="J94" s="157">
        <f t="shared" si="9"/>
        <v>8.5136365915668968</v>
      </c>
      <c r="K94" s="157">
        <f t="shared" si="9"/>
        <v>8.8349412752486298</v>
      </c>
      <c r="L94" s="157">
        <f t="shared" si="9"/>
        <v>9.4016753064962852</v>
      </c>
      <c r="M94" s="157">
        <f t="shared" si="9"/>
        <v>8.8504625779978348</v>
      </c>
      <c r="N94" s="157">
        <f t="shared" si="9"/>
        <v>8.3204087924289443</v>
      </c>
      <c r="O94" s="157">
        <f t="shared" si="9"/>
        <v>8.2320289496185808</v>
      </c>
      <c r="P94" s="157">
        <f t="shared" si="9"/>
        <v>7.022100312354393</v>
      </c>
      <c r="Q94" s="157">
        <f t="shared" si="9"/>
        <v>7.0633203409868521</v>
      </c>
    </row>
    <row r="95" spans="1:17" ht="12" customHeight="1" x14ac:dyDescent="0.25">
      <c r="A95" s="23" t="s">
        <v>84</v>
      </c>
      <c r="B95" s="156">
        <f>RES_hhdet_fec!B$26</f>
        <v>8.6591056540682825</v>
      </c>
      <c r="C95" s="156">
        <f>RES_hhdet_fec!C$26</f>
        <v>8.8594164593091271</v>
      </c>
      <c r="D95" s="156">
        <f>RES_hhdet_fec!D$26</f>
        <v>8.9747702872496369</v>
      </c>
      <c r="E95" s="156">
        <f>RES_hhdet_fec!E$26</f>
        <v>9.1386987975583978</v>
      </c>
      <c r="F95" s="156">
        <f>RES_hhdet_fec!F$26</f>
        <v>9.1397803901942662</v>
      </c>
      <c r="G95" s="156">
        <f>RES_hhdet_fec!G$26</f>
        <v>8.8479500214539009</v>
      </c>
      <c r="H95" s="156">
        <f>RES_hhdet_fec!H$26</f>
        <v>8.8786035545169568</v>
      </c>
      <c r="I95" s="156">
        <f>RES_hhdet_fec!I$26</f>
        <v>8.3814913530362531</v>
      </c>
      <c r="J95" s="156">
        <f>RES_hhdet_fec!J$26</f>
        <v>8.3823629559244299</v>
      </c>
      <c r="K95" s="156">
        <f>RES_hhdet_fec!K$26</f>
        <v>8.6795644765331712</v>
      </c>
      <c r="L95" s="156">
        <f>RES_hhdet_fec!L$26</f>
        <v>9.254158243421557</v>
      </c>
      <c r="M95" s="156">
        <f>RES_hhdet_fec!M$26</f>
        <v>8.6875989246141359</v>
      </c>
      <c r="N95" s="156">
        <f>RES_hhdet_fec!N$26</f>
        <v>8.1509634382881959</v>
      </c>
      <c r="O95" s="156">
        <f>RES_hhdet_fec!O$26</f>
        <v>8.1509049357444301</v>
      </c>
      <c r="P95" s="156">
        <f>RES_hhdet_fec!P$26</f>
        <v>6.8358457389481462</v>
      </c>
      <c r="Q95" s="156">
        <f>RES_hhdet_fec!Q$26</f>
        <v>6.9292754650545936</v>
      </c>
    </row>
    <row r="96" spans="1:17" ht="12" customHeight="1" x14ac:dyDescent="0.25">
      <c r="A96" s="23" t="s">
        <v>60</v>
      </c>
      <c r="B96" s="156">
        <f>RES_hhdet_fec!B$27</f>
        <v>0.10738265670649245</v>
      </c>
      <c r="C96" s="156">
        <f>RES_hhdet_fec!C$27</f>
        <v>0.14247111755262409</v>
      </c>
      <c r="D96" s="156">
        <f>RES_hhdet_fec!D$27</f>
        <v>0.16449712109682479</v>
      </c>
      <c r="E96" s="156">
        <f>RES_hhdet_fec!E$27</f>
        <v>0.16887606253340068</v>
      </c>
      <c r="F96" s="156">
        <f>RES_hhdet_fec!F$27</f>
        <v>0.13872152444481611</v>
      </c>
      <c r="G96" s="156">
        <f>RES_hhdet_fec!G$27</f>
        <v>0.13178797859012628</v>
      </c>
      <c r="H96" s="156">
        <f>RES_hhdet_fec!H$27</f>
        <v>0.10559054304819605</v>
      </c>
      <c r="I96" s="156">
        <f>RES_hhdet_fec!I$27</f>
        <v>0.19055071860431333</v>
      </c>
      <c r="J96" s="156">
        <f>RES_hhdet_fec!J$27</f>
        <v>0.131273635642466</v>
      </c>
      <c r="K96" s="156">
        <f>RES_hhdet_fec!K$27</f>
        <v>0.15537679871545926</v>
      </c>
      <c r="L96" s="156">
        <f>RES_hhdet_fec!L$27</f>
        <v>0.14751706307472803</v>
      </c>
      <c r="M96" s="156">
        <f>RES_hhdet_fec!M$27</f>
        <v>0.16286365338369821</v>
      </c>
      <c r="N96" s="156">
        <f>RES_hhdet_fec!N$27</f>
        <v>0.16944535414074754</v>
      </c>
      <c r="O96" s="156">
        <f>RES_hhdet_fec!O$27</f>
        <v>8.1124013874150441E-2</v>
      </c>
      <c r="P96" s="156">
        <f>RES_hhdet_fec!P$27</f>
        <v>0.18625457340624649</v>
      </c>
      <c r="Q96" s="156">
        <f>RES_hhdet_fec!Q$27</f>
        <v>0.13404487593225892</v>
      </c>
    </row>
    <row r="97" spans="1:17" ht="12" customHeight="1" x14ac:dyDescent="0.25">
      <c r="A97" s="158" t="s">
        <v>112</v>
      </c>
      <c r="B97" s="157">
        <f>B98</f>
        <v>2.4353248233206083E-3</v>
      </c>
      <c r="C97" s="157">
        <f t="shared" ref="C97:Q97" si="10">C98</f>
        <v>2.8413051302454556E-3</v>
      </c>
      <c r="D97" s="157">
        <f t="shared" si="10"/>
        <v>3.0408620005509305E-3</v>
      </c>
      <c r="E97" s="157">
        <f t="shared" si="10"/>
        <v>3.1390153881891182E-3</v>
      </c>
      <c r="F97" s="157">
        <f t="shared" si="10"/>
        <v>3.3848532660889297E-3</v>
      </c>
      <c r="G97" s="157">
        <f t="shared" si="10"/>
        <v>3.6772883696612846E-3</v>
      </c>
      <c r="H97" s="157">
        <f t="shared" si="10"/>
        <v>4.0591130438814892E-3</v>
      </c>
      <c r="I97" s="157">
        <f t="shared" si="10"/>
        <v>4.5413279021440612E-3</v>
      </c>
      <c r="J97" s="157">
        <f t="shared" si="10"/>
        <v>4.549724808177431E-3</v>
      </c>
      <c r="K97" s="157">
        <f t="shared" si="10"/>
        <v>4.7078097799419698E-3</v>
      </c>
      <c r="L97" s="157">
        <f t="shared" si="10"/>
        <v>4.6192461858238377E-3</v>
      </c>
      <c r="M97" s="157">
        <f t="shared" si="10"/>
        <v>4.7274945369995469E-3</v>
      </c>
      <c r="N97" s="157">
        <f t="shared" si="10"/>
        <v>4.1182224395731664E-3</v>
      </c>
      <c r="O97" s="157">
        <f t="shared" si="10"/>
        <v>3.5666975035561922E-3</v>
      </c>
      <c r="P97" s="157">
        <f t="shared" si="10"/>
        <v>2.9453421013802676E-3</v>
      </c>
      <c r="Q97" s="157">
        <f t="shared" si="10"/>
        <v>2.5000907539534105E-3</v>
      </c>
    </row>
    <row r="98" spans="1:17" ht="12" customHeight="1" x14ac:dyDescent="0.25">
      <c r="A98" s="23" t="s">
        <v>60</v>
      </c>
      <c r="B98" s="156">
        <f>RES_hhdet_fec!B$29</f>
        <v>2.4353248233206083E-3</v>
      </c>
      <c r="C98" s="156">
        <f>RES_hhdet_fec!C$29</f>
        <v>2.8413051302454556E-3</v>
      </c>
      <c r="D98" s="156">
        <f>RES_hhdet_fec!D$29</f>
        <v>3.0408620005509305E-3</v>
      </c>
      <c r="E98" s="156">
        <f>RES_hhdet_fec!E$29</f>
        <v>3.1390153881891182E-3</v>
      </c>
      <c r="F98" s="156">
        <f>RES_hhdet_fec!F$29</f>
        <v>3.3848532660889297E-3</v>
      </c>
      <c r="G98" s="156">
        <f>RES_hhdet_fec!G$29</f>
        <v>3.6772883696612846E-3</v>
      </c>
      <c r="H98" s="156">
        <f>RES_hhdet_fec!H$29</f>
        <v>4.0591130438814892E-3</v>
      </c>
      <c r="I98" s="156">
        <f>RES_hhdet_fec!I$29</f>
        <v>4.5413279021440612E-3</v>
      </c>
      <c r="J98" s="156">
        <f>RES_hhdet_fec!J$29</f>
        <v>4.549724808177431E-3</v>
      </c>
      <c r="K98" s="156">
        <f>RES_hhdet_fec!K$29</f>
        <v>4.7078097799419698E-3</v>
      </c>
      <c r="L98" s="156">
        <f>RES_hhdet_fec!L$29</f>
        <v>4.6192461858238377E-3</v>
      </c>
      <c r="M98" s="156">
        <f>RES_hhdet_fec!M$29</f>
        <v>4.7274945369995469E-3</v>
      </c>
      <c r="N98" s="156">
        <f>RES_hhdet_fec!N$29</f>
        <v>4.1182224395731664E-3</v>
      </c>
      <c r="O98" s="156">
        <f>RES_hhdet_fec!O$29</f>
        <v>3.5666975035561922E-3</v>
      </c>
      <c r="P98" s="156">
        <f>RES_hhdet_fec!P$29</f>
        <v>2.9453421013802676E-3</v>
      </c>
      <c r="Q98" s="156">
        <f>RES_hhdet_fec!Q$29</f>
        <v>2.5000907539534105E-3</v>
      </c>
    </row>
    <row r="99" spans="1:17" ht="12" customHeight="1" x14ac:dyDescent="0.25">
      <c r="A99" s="158" t="s">
        <v>63</v>
      </c>
      <c r="B99" s="157">
        <f>SUM(B100:B101,B104:B105)</f>
        <v>1.3914065501828017</v>
      </c>
      <c r="C99" s="157">
        <f t="shared" ref="C99:Q99" si="11">SUM(C100:C101,C104:C105)</f>
        <v>1.4347942215694718</v>
      </c>
      <c r="D99" s="157">
        <f t="shared" si="11"/>
        <v>1.4866370723163549</v>
      </c>
      <c r="E99" s="157">
        <f t="shared" si="11"/>
        <v>1.5302943955947954</v>
      </c>
      <c r="F99" s="157">
        <f t="shared" si="11"/>
        <v>1.5327995742407281</v>
      </c>
      <c r="G99" s="157">
        <f t="shared" si="11"/>
        <v>1.5561658041984896</v>
      </c>
      <c r="H99" s="157">
        <f t="shared" si="11"/>
        <v>1.6063020011804539</v>
      </c>
      <c r="I99" s="157">
        <f t="shared" si="11"/>
        <v>1.6927970238712369</v>
      </c>
      <c r="J99" s="157">
        <f t="shared" si="11"/>
        <v>1.6111813182138082</v>
      </c>
      <c r="K99" s="157">
        <f t="shared" si="11"/>
        <v>1.6820359426224984</v>
      </c>
      <c r="L99" s="157">
        <f t="shared" si="11"/>
        <v>1.6203859616267258</v>
      </c>
      <c r="M99" s="157">
        <f t="shared" si="11"/>
        <v>1.6566913153071492</v>
      </c>
      <c r="N99" s="157">
        <f t="shared" si="11"/>
        <v>1.5762684418137214</v>
      </c>
      <c r="O99" s="157">
        <f t="shared" si="11"/>
        <v>1.3969468538616794</v>
      </c>
      <c r="P99" s="157">
        <f t="shared" si="11"/>
        <v>1.4516557437481747</v>
      </c>
      <c r="Q99" s="157">
        <f t="shared" si="11"/>
        <v>1.3373337834632051</v>
      </c>
    </row>
    <row r="100" spans="1:17" ht="12" customHeight="1" x14ac:dyDescent="0.25">
      <c r="A100" s="167" t="s">
        <v>169</v>
      </c>
      <c r="B100" s="132">
        <f>RES_hhdet_fec!B$31</f>
        <v>0.24368317390377842</v>
      </c>
      <c r="C100" s="132">
        <f>RES_hhdet_fec!C$31</f>
        <v>0.24292731045539051</v>
      </c>
      <c r="D100" s="132">
        <f>RES_hhdet_fec!D$31</f>
        <v>0.25383625517731512</v>
      </c>
      <c r="E100" s="132">
        <f>RES_hhdet_fec!E$31</f>
        <v>0.25895937261866103</v>
      </c>
      <c r="F100" s="132">
        <f>RES_hhdet_fec!F$31</f>
        <v>0.26258207796895894</v>
      </c>
      <c r="G100" s="132">
        <f>RES_hhdet_fec!G$31</f>
        <v>0.23576708416073258</v>
      </c>
      <c r="H100" s="132">
        <f>RES_hhdet_fec!H$31</f>
        <v>0.23075659603736209</v>
      </c>
      <c r="I100" s="132">
        <f>RES_hhdet_fec!I$31</f>
        <v>0.22885643578700002</v>
      </c>
      <c r="J100" s="132">
        <f>RES_hhdet_fec!J$31</f>
        <v>0.22892321475581404</v>
      </c>
      <c r="K100" s="132">
        <f>RES_hhdet_fec!K$31</f>
        <v>0.19283911795370373</v>
      </c>
      <c r="L100" s="132">
        <f>RES_hhdet_fec!L$31</f>
        <v>0.15018654737177384</v>
      </c>
      <c r="M100" s="132">
        <f>RES_hhdet_fec!M$31</f>
        <v>0.14811323197484999</v>
      </c>
      <c r="N100" s="132">
        <f>RES_hhdet_fec!N$31</f>
        <v>0.13507363007474288</v>
      </c>
      <c r="O100" s="132">
        <f>RES_hhdet_fec!O$31</f>
        <v>0.11196279195894564</v>
      </c>
      <c r="P100" s="132">
        <f>RES_hhdet_fec!P$31</f>
        <v>0.11514199152009563</v>
      </c>
      <c r="Q100" s="132">
        <f>RES_hhdet_fec!Q$31</f>
        <v>0.1063947911610426</v>
      </c>
    </row>
    <row r="101" spans="1:17" ht="12" customHeight="1" x14ac:dyDescent="0.25">
      <c r="A101" s="167" t="s">
        <v>168</v>
      </c>
      <c r="B101" s="132">
        <f>SUM(B102:B103)</f>
        <v>5.8774452690914337E-2</v>
      </c>
      <c r="C101" s="132">
        <f t="shared" ref="C101:Q101" si="12">SUM(C102:C103)</f>
        <v>6.354972640427968E-2</v>
      </c>
      <c r="D101" s="132">
        <f t="shared" si="12"/>
        <v>6.9361100474828519E-2</v>
      </c>
      <c r="E101" s="132">
        <f t="shared" si="12"/>
        <v>7.8444431458006614E-2</v>
      </c>
      <c r="F101" s="132">
        <f t="shared" si="12"/>
        <v>8.7222679209975007E-2</v>
      </c>
      <c r="G101" s="132">
        <f t="shared" si="12"/>
        <v>0.12057759420406904</v>
      </c>
      <c r="H101" s="132">
        <f t="shared" si="12"/>
        <v>0.14623691624296828</v>
      </c>
      <c r="I101" s="132">
        <f t="shared" si="12"/>
        <v>0.15155618315259101</v>
      </c>
      <c r="J101" s="132">
        <f t="shared" si="12"/>
        <v>0.15327196651291883</v>
      </c>
      <c r="K101" s="132">
        <f t="shared" si="12"/>
        <v>0.20174325501330376</v>
      </c>
      <c r="L101" s="132">
        <f t="shared" si="12"/>
        <v>0.2408380032370972</v>
      </c>
      <c r="M101" s="132">
        <f t="shared" si="12"/>
        <v>0.24516864647958231</v>
      </c>
      <c r="N101" s="132">
        <f t="shared" si="12"/>
        <v>0.24365332241827911</v>
      </c>
      <c r="O101" s="132">
        <f t="shared" si="12"/>
        <v>0.22991850221094501</v>
      </c>
      <c r="P101" s="132">
        <f t="shared" si="12"/>
        <v>0.2289966506550441</v>
      </c>
      <c r="Q101" s="132">
        <f t="shared" si="12"/>
        <v>0.21991453806568975</v>
      </c>
    </row>
    <row r="102" spans="1:17" ht="12" customHeight="1" x14ac:dyDescent="0.25">
      <c r="A102" s="166" t="s">
        <v>57</v>
      </c>
      <c r="B102" s="165">
        <f>RES_hhdet_fec!B$33</f>
        <v>4.5353614579054645E-2</v>
      </c>
      <c r="C102" s="165">
        <f>RES_hhdet_fec!C$33</f>
        <v>4.8939621776947141E-2</v>
      </c>
      <c r="D102" s="165">
        <f>RES_hhdet_fec!D$33</f>
        <v>5.3300390619022656E-2</v>
      </c>
      <c r="E102" s="165">
        <f>RES_hhdet_fec!E$33</f>
        <v>6.0151674090250511E-2</v>
      </c>
      <c r="F102" s="165">
        <f>RES_hhdet_fec!F$33</f>
        <v>6.6736403002863473E-2</v>
      </c>
      <c r="G102" s="165">
        <f>RES_hhdet_fec!G$33</f>
        <v>9.2082133412451E-2</v>
      </c>
      <c r="H102" s="165">
        <f>RES_hhdet_fec!H$33</f>
        <v>0.11146930650110833</v>
      </c>
      <c r="I102" s="165">
        <f>RES_hhdet_fec!I$33</f>
        <v>0.11532277073696719</v>
      </c>
      <c r="J102" s="165">
        <f>RES_hhdet_fec!J$33</f>
        <v>0.11640391213490671</v>
      </c>
      <c r="K102" s="165">
        <f>RES_hhdet_fec!K$33</f>
        <v>0.15293417834152825</v>
      </c>
      <c r="L102" s="165">
        <f>RES_hhdet_fec!L$33</f>
        <v>0.18125654248588716</v>
      </c>
      <c r="M102" s="165">
        <f>RES_hhdet_fec!M$33</f>
        <v>0.18635670289316669</v>
      </c>
      <c r="N102" s="165">
        <f>RES_hhdet_fec!N$33</f>
        <v>0.1839349423159379</v>
      </c>
      <c r="O102" s="165">
        <f>RES_hhdet_fec!O$33</f>
        <v>0.1717876867668599</v>
      </c>
      <c r="P102" s="165">
        <f>RES_hhdet_fec!P$33</f>
        <v>0.1731999812770644</v>
      </c>
      <c r="Q102" s="165">
        <f>RES_hhdet_fec!Q$33</f>
        <v>0.16479552062000868</v>
      </c>
    </row>
    <row r="103" spans="1:17" ht="12" customHeight="1" x14ac:dyDescent="0.25">
      <c r="A103" s="147" t="s">
        <v>59</v>
      </c>
      <c r="B103" s="164">
        <f>RES_hhdet_fec!B$34</f>
        <v>1.3420838111859691E-2</v>
      </c>
      <c r="C103" s="164">
        <f>RES_hhdet_fec!C$34</f>
        <v>1.4610104627332541E-2</v>
      </c>
      <c r="D103" s="164">
        <f>RES_hhdet_fec!D$34</f>
        <v>1.606070985580586E-2</v>
      </c>
      <c r="E103" s="164">
        <f>RES_hhdet_fec!E$34</f>
        <v>1.829275736775611E-2</v>
      </c>
      <c r="F103" s="164">
        <f>RES_hhdet_fec!F$34</f>
        <v>2.048627620711153E-2</v>
      </c>
      <c r="G103" s="164">
        <f>RES_hhdet_fec!G$34</f>
        <v>2.8495460791618035E-2</v>
      </c>
      <c r="H103" s="164">
        <f>RES_hhdet_fec!H$34</f>
        <v>3.4767609741859946E-2</v>
      </c>
      <c r="I103" s="164">
        <f>RES_hhdet_fec!I$34</f>
        <v>3.6233412415623806E-2</v>
      </c>
      <c r="J103" s="164">
        <f>RES_hhdet_fec!J$34</f>
        <v>3.6868054378012126E-2</v>
      </c>
      <c r="K103" s="164">
        <f>RES_hhdet_fec!K$34</f>
        <v>4.880907667177551E-2</v>
      </c>
      <c r="L103" s="164">
        <f>RES_hhdet_fec!L$34</f>
        <v>5.9581460751210048E-2</v>
      </c>
      <c r="M103" s="164">
        <f>RES_hhdet_fec!M$34</f>
        <v>5.8811943586415623E-2</v>
      </c>
      <c r="N103" s="164">
        <f>RES_hhdet_fec!N$34</f>
        <v>5.9718380102341206E-2</v>
      </c>
      <c r="O103" s="164">
        <f>RES_hhdet_fec!O$34</f>
        <v>5.813081544408509E-2</v>
      </c>
      <c r="P103" s="164">
        <f>RES_hhdet_fec!P$34</f>
        <v>5.5796669377979689E-2</v>
      </c>
      <c r="Q103" s="164">
        <f>RES_hhdet_fec!Q$34</f>
        <v>5.5119017445681061E-2</v>
      </c>
    </row>
    <row r="104" spans="1:17" ht="12" customHeight="1" x14ac:dyDescent="0.25">
      <c r="A104" s="163" t="s">
        <v>142</v>
      </c>
      <c r="B104" s="162">
        <f>RES_hhdet_fec!B$35</f>
        <v>0.8696683215469112</v>
      </c>
      <c r="C104" s="162">
        <f>RES_hhdet_fec!C$35</f>
        <v>0.88798086881395588</v>
      </c>
      <c r="D104" s="162">
        <f>RES_hhdet_fec!D$35</f>
        <v>0.90671269530084742</v>
      </c>
      <c r="E104" s="162">
        <f>RES_hhdet_fec!E$35</f>
        <v>0.90788166615667576</v>
      </c>
      <c r="F104" s="162">
        <f>RES_hhdet_fec!F$35</f>
        <v>0.87887905192956706</v>
      </c>
      <c r="G104" s="162">
        <f>RES_hhdet_fec!G$35</f>
        <v>0.78318351669100994</v>
      </c>
      <c r="H104" s="162">
        <f>RES_hhdet_fec!H$35</f>
        <v>0.73961478729992758</v>
      </c>
      <c r="I104" s="162">
        <f>RES_hhdet_fec!I$35</f>
        <v>0.78292393525242487</v>
      </c>
      <c r="J104" s="162">
        <f>RES_hhdet_fec!J$35</f>
        <v>0.72510006488505108</v>
      </c>
      <c r="K104" s="162">
        <f>RES_hhdet_fec!K$35</f>
        <v>0.62009390234324291</v>
      </c>
      <c r="L104" s="162">
        <f>RES_hhdet_fec!L$35</f>
        <v>0.46159973979522856</v>
      </c>
      <c r="M104" s="162">
        <f>RES_hhdet_fec!M$35</f>
        <v>0.46977948900814831</v>
      </c>
      <c r="N104" s="162">
        <f>RES_hhdet_fec!N$35</f>
        <v>0.42137382260863893</v>
      </c>
      <c r="O104" s="162">
        <f>RES_hhdet_fec!O$35</f>
        <v>0.34027047965554968</v>
      </c>
      <c r="P104" s="162">
        <f>RES_hhdet_fec!P$35</f>
        <v>0.36963455513208648</v>
      </c>
      <c r="Q104" s="162">
        <f>RES_hhdet_fec!Q$35</f>
        <v>0.32761284614461378</v>
      </c>
    </row>
    <row r="105" spans="1:17" ht="12" customHeight="1" x14ac:dyDescent="0.25">
      <c r="A105" s="161" t="s">
        <v>141</v>
      </c>
      <c r="B105" s="160">
        <f>SUM(B106:B107)</f>
        <v>0.21928060204119773</v>
      </c>
      <c r="C105" s="160">
        <f t="shared" ref="C105:Q105" si="13">SUM(C106:C107)</f>
        <v>0.24033631589584548</v>
      </c>
      <c r="D105" s="160">
        <f t="shared" si="13"/>
        <v>0.25672702136336395</v>
      </c>
      <c r="E105" s="160">
        <f t="shared" si="13"/>
        <v>0.28500892536145211</v>
      </c>
      <c r="F105" s="160">
        <f t="shared" si="13"/>
        <v>0.3041157651322271</v>
      </c>
      <c r="G105" s="160">
        <f t="shared" si="13"/>
        <v>0.41663760914267789</v>
      </c>
      <c r="H105" s="160">
        <f t="shared" si="13"/>
        <v>0.48969370160019587</v>
      </c>
      <c r="I105" s="160">
        <f t="shared" si="13"/>
        <v>0.52946046967922089</v>
      </c>
      <c r="J105" s="160">
        <f t="shared" si="13"/>
        <v>0.50388607206002423</v>
      </c>
      <c r="K105" s="160">
        <f t="shared" si="13"/>
        <v>0.66735966731224816</v>
      </c>
      <c r="L105" s="160">
        <f t="shared" si="13"/>
        <v>0.76776167122262617</v>
      </c>
      <c r="M105" s="160">
        <f t="shared" si="13"/>
        <v>0.79362994784456864</v>
      </c>
      <c r="N105" s="160">
        <f t="shared" si="13"/>
        <v>0.77616766671206039</v>
      </c>
      <c r="O105" s="160">
        <f t="shared" si="13"/>
        <v>0.71479508003623915</v>
      </c>
      <c r="P105" s="160">
        <f t="shared" si="13"/>
        <v>0.73788254644094864</v>
      </c>
      <c r="Q105" s="160">
        <f t="shared" si="13"/>
        <v>0.68341160809185886</v>
      </c>
    </row>
    <row r="106" spans="1:17" ht="12" customHeight="1" x14ac:dyDescent="0.25">
      <c r="A106" s="148" t="s">
        <v>60</v>
      </c>
      <c r="B106" s="156">
        <f>RES_hhdet_fec!B$37</f>
        <v>0.1616320019698004</v>
      </c>
      <c r="C106" s="156">
        <f>RES_hhdet_fec!C$37</f>
        <v>0.17879061382460842</v>
      </c>
      <c r="D106" s="156">
        <f>RES_hhdet_fec!D$37</f>
        <v>0.19038708288253528</v>
      </c>
      <c r="E106" s="156">
        <f>RES_hhdet_fec!E$37</f>
        <v>0.21096681220624877</v>
      </c>
      <c r="F106" s="156">
        <f>RES_hhdet_fec!F$37</f>
        <v>0.22299011135206542</v>
      </c>
      <c r="G106" s="156">
        <f>RES_hhdet_fec!G$37</f>
        <v>0.30589622451388077</v>
      </c>
      <c r="H106" s="156">
        <f>RES_hhdet_fec!H$37</f>
        <v>0.35721888271613833</v>
      </c>
      <c r="I106" s="156">
        <f>RES_hhdet_fec!I$37</f>
        <v>0.39416876449707383</v>
      </c>
      <c r="J106" s="156">
        <f>RES_hhdet_fec!J$37</f>
        <v>0.3688373326262418</v>
      </c>
      <c r="K106" s="156">
        <f>RES_hhdet_fec!K$37</f>
        <v>0.49207451605302516</v>
      </c>
      <c r="L106" s="156">
        <f>RES_hhdet_fec!L$37</f>
        <v>0.55790194896029965</v>
      </c>
      <c r="M106" s="156">
        <f>RES_hhdet_fec!M$37</f>
        <v>0.59061273263417158</v>
      </c>
      <c r="N106" s="156">
        <f>RES_hhdet_fec!N$37</f>
        <v>0.57387101555271791</v>
      </c>
      <c r="O106" s="156">
        <f>RES_hhdet_fec!O$37</f>
        <v>0.52161392371223492</v>
      </c>
      <c r="P106" s="156">
        <f>RES_hhdet_fec!P$37</f>
        <v>0.55598241249021596</v>
      </c>
      <c r="Q106" s="156">
        <f>RES_hhdet_fec!Q$37</f>
        <v>0.50717247242072794</v>
      </c>
    </row>
    <row r="107" spans="1:17" ht="12" customHeight="1" x14ac:dyDescent="0.25">
      <c r="A107" s="148" t="s">
        <v>59</v>
      </c>
      <c r="B107" s="156">
        <f>RES_hhdet_fec!B$38</f>
        <v>5.7648600071397327E-2</v>
      </c>
      <c r="C107" s="156">
        <f>RES_hhdet_fec!C$38</f>
        <v>6.1545702071237066E-2</v>
      </c>
      <c r="D107" s="156">
        <f>RES_hhdet_fec!D$38</f>
        <v>6.6339938480828656E-2</v>
      </c>
      <c r="E107" s="156">
        <f>RES_hhdet_fec!E$38</f>
        <v>7.4042113155203329E-2</v>
      </c>
      <c r="F107" s="156">
        <f>RES_hhdet_fec!F$38</f>
        <v>8.1125653780161663E-2</v>
      </c>
      <c r="G107" s="156">
        <f>RES_hhdet_fec!G$38</f>
        <v>0.11074138462879714</v>
      </c>
      <c r="H107" s="156">
        <f>RES_hhdet_fec!H$38</f>
        <v>0.13247481888405752</v>
      </c>
      <c r="I107" s="156">
        <f>RES_hhdet_fec!I$38</f>
        <v>0.13529170518214709</v>
      </c>
      <c r="J107" s="156">
        <f>RES_hhdet_fec!J$38</f>
        <v>0.13504873943378248</v>
      </c>
      <c r="K107" s="156">
        <f>RES_hhdet_fec!K$38</f>
        <v>0.175285151259223</v>
      </c>
      <c r="L107" s="156">
        <f>RES_hhdet_fec!L$38</f>
        <v>0.20985972226232649</v>
      </c>
      <c r="M107" s="156">
        <f>RES_hhdet_fec!M$38</f>
        <v>0.20301721521039709</v>
      </c>
      <c r="N107" s="156">
        <f>RES_hhdet_fec!N$38</f>
        <v>0.20229665115934251</v>
      </c>
      <c r="O107" s="156">
        <f>RES_hhdet_fec!O$38</f>
        <v>0.19318115632400426</v>
      </c>
      <c r="P107" s="156">
        <f>RES_hhdet_fec!P$38</f>
        <v>0.18190013395073265</v>
      </c>
      <c r="Q107" s="156">
        <f>RES_hhdet_fec!Q$38</f>
        <v>0.17623913567113089</v>
      </c>
    </row>
    <row r="108" spans="1:17" ht="12" customHeight="1" x14ac:dyDescent="0.25">
      <c r="A108" s="158" t="s">
        <v>62</v>
      </c>
      <c r="B108" s="157">
        <f>SUM(B109:B110)</f>
        <v>0.44936160227820859</v>
      </c>
      <c r="C108" s="157">
        <f t="shared" ref="C108:Q108" si="14">SUM(C109:C110)</f>
        <v>0.45656064337713609</v>
      </c>
      <c r="D108" s="157">
        <f t="shared" si="14"/>
        <v>0.47733054038991607</v>
      </c>
      <c r="E108" s="157">
        <f t="shared" si="14"/>
        <v>0.49117298425174827</v>
      </c>
      <c r="F108" s="157">
        <f t="shared" si="14"/>
        <v>0.49384301763445576</v>
      </c>
      <c r="G108" s="157">
        <f t="shared" si="14"/>
        <v>0.50431260683630286</v>
      </c>
      <c r="H108" s="157">
        <f t="shared" si="14"/>
        <v>0.5222784471666394</v>
      </c>
      <c r="I108" s="157">
        <f t="shared" si="14"/>
        <v>0.55531083509593016</v>
      </c>
      <c r="J108" s="157">
        <f t="shared" si="14"/>
        <v>0.53859485217431646</v>
      </c>
      <c r="K108" s="157">
        <f t="shared" si="14"/>
        <v>0.55959108974972727</v>
      </c>
      <c r="L108" s="157">
        <f t="shared" si="14"/>
        <v>0.55162367784674116</v>
      </c>
      <c r="M108" s="157">
        <f t="shared" si="14"/>
        <v>0.55529926149484399</v>
      </c>
      <c r="N108" s="157">
        <f t="shared" si="14"/>
        <v>0.54662683083866126</v>
      </c>
      <c r="O108" s="157">
        <f t="shared" si="14"/>
        <v>0.47172465096877425</v>
      </c>
      <c r="P108" s="157">
        <f t="shared" si="14"/>
        <v>0.49876068418648584</v>
      </c>
      <c r="Q108" s="157">
        <f t="shared" si="14"/>
        <v>0.4613468883128764</v>
      </c>
    </row>
    <row r="109" spans="1:17" ht="12" customHeight="1" x14ac:dyDescent="0.25">
      <c r="A109" s="23" t="s">
        <v>57</v>
      </c>
      <c r="B109" s="156">
        <f>RES_hhdet_fec!B$40</f>
        <v>4.2657525253933785E-2</v>
      </c>
      <c r="C109" s="156">
        <f>RES_hhdet_fec!C$40</f>
        <v>3.305310802065093E-2</v>
      </c>
      <c r="D109" s="156">
        <f>RES_hhdet_fec!D$40</f>
        <v>2.9276311879783162E-2</v>
      </c>
      <c r="E109" s="156">
        <f>RES_hhdet_fec!E$40</f>
        <v>1.6709097213441135E-2</v>
      </c>
      <c r="F109" s="156">
        <f>RES_hhdet_fec!F$40</f>
        <v>1.9439574131463126E-2</v>
      </c>
      <c r="G109" s="156">
        <f>RES_hhdet_fec!G$40</f>
        <v>3.9798155255878667E-2</v>
      </c>
      <c r="H109" s="156">
        <f>RES_hhdet_fec!H$40</f>
        <v>3.5007820744583057E-2</v>
      </c>
      <c r="I109" s="156">
        <f>RES_hhdet_fec!I$40</f>
        <v>6.8813730270777654E-2</v>
      </c>
      <c r="J109" s="156">
        <f>RES_hhdet_fec!J$40</f>
        <v>6.4185701723219774E-2</v>
      </c>
      <c r="K109" s="156">
        <f>RES_hhdet_fec!K$40</f>
        <v>3.0960966893773232E-2</v>
      </c>
      <c r="L109" s="156">
        <f>RES_hhdet_fec!L$40</f>
        <v>4.3043521553093558E-2</v>
      </c>
      <c r="M109" s="156">
        <f>RES_hhdet_fec!M$40</f>
        <v>4.0597789917023487E-2</v>
      </c>
      <c r="N109" s="156">
        <f>RES_hhdet_fec!N$40</f>
        <v>2.1387396342097749E-2</v>
      </c>
      <c r="O109" s="156">
        <f>RES_hhdet_fec!O$40</f>
        <v>2.1486798043318146E-2</v>
      </c>
      <c r="P109" s="156">
        <f>RES_hhdet_fec!P$40</f>
        <v>2.2630254910413938E-2</v>
      </c>
      <c r="Q109" s="156">
        <f>RES_hhdet_fec!Q$40</f>
        <v>3.0071631764494948E-2</v>
      </c>
    </row>
    <row r="110" spans="1:17" ht="12" customHeight="1" x14ac:dyDescent="0.25">
      <c r="A110" s="29" t="s">
        <v>140</v>
      </c>
      <c r="B110" s="57">
        <f>RES_hhdet_fec!B$41</f>
        <v>0.4067040770242748</v>
      </c>
      <c r="C110" s="57">
        <f>RES_hhdet_fec!C$41</f>
        <v>0.42350753535648517</v>
      </c>
      <c r="D110" s="57">
        <f>RES_hhdet_fec!D$41</f>
        <v>0.44805422851013288</v>
      </c>
      <c r="E110" s="57">
        <f>RES_hhdet_fec!E$41</f>
        <v>0.47446388703830711</v>
      </c>
      <c r="F110" s="57">
        <f>RES_hhdet_fec!F$41</f>
        <v>0.47440344350299263</v>
      </c>
      <c r="G110" s="57">
        <f>RES_hhdet_fec!G$41</f>
        <v>0.46451445158042415</v>
      </c>
      <c r="H110" s="57">
        <f>RES_hhdet_fec!H$41</f>
        <v>0.48727062642205637</v>
      </c>
      <c r="I110" s="57">
        <f>RES_hhdet_fec!I$41</f>
        <v>0.48649710482515246</v>
      </c>
      <c r="J110" s="57">
        <f>RES_hhdet_fec!J$41</f>
        <v>0.47440915045109672</v>
      </c>
      <c r="K110" s="57">
        <f>RES_hhdet_fec!K$41</f>
        <v>0.52863012285595401</v>
      </c>
      <c r="L110" s="57">
        <f>RES_hhdet_fec!L$41</f>
        <v>0.50858015629364761</v>
      </c>
      <c r="M110" s="57">
        <f>RES_hhdet_fec!M$41</f>
        <v>0.51470147157782054</v>
      </c>
      <c r="N110" s="57">
        <f>RES_hhdet_fec!N$41</f>
        <v>0.52523943449656352</v>
      </c>
      <c r="O110" s="57">
        <f>RES_hhdet_fec!O$41</f>
        <v>0.45023785292545609</v>
      </c>
      <c r="P110" s="57">
        <f>RES_hhdet_fec!P$41</f>
        <v>0.47613042927607191</v>
      </c>
      <c r="Q110" s="57">
        <f>RES_hhdet_fec!Q$41</f>
        <v>0.43127525654838145</v>
      </c>
    </row>
    <row r="112" spans="1:17" ht="12" customHeight="1" x14ac:dyDescent="0.25">
      <c r="A112" s="152" t="s">
        <v>119</v>
      </c>
      <c r="B112" s="168">
        <f>SUM(B113,B116,B118,B127)</f>
        <v>6.7459278716726292</v>
      </c>
      <c r="C112" s="168">
        <f t="shared" ref="C112:Q112" si="15">SUM(C113,C116,C118,C127)</f>
        <v>6.9810216276240977</v>
      </c>
      <c r="D112" s="168">
        <f t="shared" si="15"/>
        <v>7.1857728770214466</v>
      </c>
      <c r="E112" s="168">
        <f t="shared" si="15"/>
        <v>7.3968412823699978</v>
      </c>
      <c r="F112" s="168">
        <f t="shared" si="15"/>
        <v>7.4282376137708255</v>
      </c>
      <c r="G112" s="168">
        <f t="shared" si="15"/>
        <v>7.3148307702879407</v>
      </c>
      <c r="H112" s="168">
        <f t="shared" si="15"/>
        <v>7.4354715069882014</v>
      </c>
      <c r="I112" s="168">
        <f t="shared" si="15"/>
        <v>7.3224636655545918</v>
      </c>
      <c r="J112" s="168">
        <f t="shared" si="15"/>
        <v>7.2355743667995274</v>
      </c>
      <c r="K112" s="168">
        <f t="shared" si="15"/>
        <v>7.6040018879162581</v>
      </c>
      <c r="L112" s="168">
        <f t="shared" si="15"/>
        <v>7.9744031006032543</v>
      </c>
      <c r="M112" s="168">
        <f t="shared" si="15"/>
        <v>7.6848942824699558</v>
      </c>
      <c r="N112" s="168">
        <f t="shared" si="15"/>
        <v>7.303173832459148</v>
      </c>
      <c r="O112" s="168">
        <f t="shared" si="15"/>
        <v>7.0646857945396482</v>
      </c>
      <c r="P112" s="168">
        <f t="shared" si="15"/>
        <v>6.3833000546475027</v>
      </c>
      <c r="Q112" s="168">
        <f t="shared" si="15"/>
        <v>6.3051752066685731</v>
      </c>
    </row>
    <row r="113" spans="1:17" ht="12" customHeight="1" x14ac:dyDescent="0.25">
      <c r="A113" s="158" t="s">
        <v>65</v>
      </c>
      <c r="B113" s="157">
        <f>SUM(B114:B115)</f>
        <v>5.4450121124761246</v>
      </c>
      <c r="C113" s="157">
        <f t="shared" ref="C113:Q113" si="16">SUM(C114:C115)</f>
        <v>5.6325774520304037</v>
      </c>
      <c r="D113" s="157">
        <f t="shared" si="16"/>
        <v>5.7722284197352671</v>
      </c>
      <c r="E113" s="157">
        <f t="shared" si="16"/>
        <v>5.9245081624982801</v>
      </c>
      <c r="F113" s="157">
        <f t="shared" si="16"/>
        <v>5.9397380332294238</v>
      </c>
      <c r="G113" s="157">
        <f t="shared" si="16"/>
        <v>5.7872546383440016</v>
      </c>
      <c r="H113" s="157">
        <f t="shared" si="16"/>
        <v>5.8363092962684959</v>
      </c>
      <c r="I113" s="157">
        <f t="shared" si="16"/>
        <v>5.6343638993762966</v>
      </c>
      <c r="J113" s="157">
        <f t="shared" si="16"/>
        <v>5.6097938382478292</v>
      </c>
      <c r="K113" s="157">
        <f t="shared" si="16"/>
        <v>5.8724219706415104</v>
      </c>
      <c r="L113" s="157">
        <f t="shared" si="16"/>
        <v>6.2785866836666173</v>
      </c>
      <c r="M113" s="157">
        <f t="shared" si="16"/>
        <v>5.9533790996900402</v>
      </c>
      <c r="N113" s="157">
        <f t="shared" si="16"/>
        <v>5.6266593006088224</v>
      </c>
      <c r="O113" s="157">
        <f t="shared" si="16"/>
        <v>5.582770261378422</v>
      </c>
      <c r="P113" s="157">
        <f t="shared" si="16"/>
        <v>4.8366672855095718</v>
      </c>
      <c r="Q113" s="157">
        <f t="shared" si="16"/>
        <v>4.8761308935035856</v>
      </c>
    </row>
    <row r="114" spans="1:17" ht="12" customHeight="1" x14ac:dyDescent="0.25">
      <c r="A114" s="23" t="s">
        <v>84</v>
      </c>
      <c r="B114" s="156">
        <f>RES_hhdet_tes!B$26</f>
        <v>5.3376294557696324</v>
      </c>
      <c r="C114" s="156">
        <f>RES_hhdet_tes!C$26</f>
        <v>5.4901063344777796</v>
      </c>
      <c r="D114" s="156">
        <f>RES_hhdet_tes!D$26</f>
        <v>5.6077312986384422</v>
      </c>
      <c r="E114" s="156">
        <f>RES_hhdet_tes!E$26</f>
        <v>5.7556320999648793</v>
      </c>
      <c r="F114" s="156">
        <f>RES_hhdet_tes!F$26</f>
        <v>5.801016508784608</v>
      </c>
      <c r="G114" s="156">
        <f>RES_hhdet_tes!G$26</f>
        <v>5.6554666597538752</v>
      </c>
      <c r="H114" s="156">
        <f>RES_hhdet_tes!H$26</f>
        <v>5.7307187532202999</v>
      </c>
      <c r="I114" s="156">
        <f>RES_hhdet_tes!I$26</f>
        <v>5.4438131807719836</v>
      </c>
      <c r="J114" s="156">
        <f>RES_hhdet_tes!J$26</f>
        <v>5.4785202026053632</v>
      </c>
      <c r="K114" s="156">
        <f>RES_hhdet_tes!K$26</f>
        <v>5.7170451719260509</v>
      </c>
      <c r="L114" s="156">
        <f>RES_hhdet_tes!L$26</f>
        <v>6.1310696205918891</v>
      </c>
      <c r="M114" s="156">
        <f>RES_hhdet_tes!M$26</f>
        <v>5.7905154463063422</v>
      </c>
      <c r="N114" s="156">
        <f>RES_hhdet_tes!N$26</f>
        <v>5.4572139464680749</v>
      </c>
      <c r="O114" s="156">
        <f>RES_hhdet_tes!O$26</f>
        <v>5.5016462475042713</v>
      </c>
      <c r="P114" s="156">
        <f>RES_hhdet_tes!P$26</f>
        <v>4.650412712103325</v>
      </c>
      <c r="Q114" s="156">
        <f>RES_hhdet_tes!Q$26</f>
        <v>4.7420860175713271</v>
      </c>
    </row>
    <row r="115" spans="1:17" ht="12" customHeight="1" x14ac:dyDescent="0.25">
      <c r="A115" s="23" t="s">
        <v>60</v>
      </c>
      <c r="B115" s="156">
        <f>RES_hhdet_tes!B$27</f>
        <v>0.10738265670649245</v>
      </c>
      <c r="C115" s="156">
        <f>RES_hhdet_tes!C$27</f>
        <v>0.14247111755262409</v>
      </c>
      <c r="D115" s="156">
        <f>RES_hhdet_tes!D$27</f>
        <v>0.16449712109682479</v>
      </c>
      <c r="E115" s="156">
        <f>RES_hhdet_tes!E$27</f>
        <v>0.16887606253340068</v>
      </c>
      <c r="F115" s="156">
        <f>RES_hhdet_tes!F$27</f>
        <v>0.13872152444481611</v>
      </c>
      <c r="G115" s="156">
        <f>RES_hhdet_tes!G$27</f>
        <v>0.13178797859012628</v>
      </c>
      <c r="H115" s="156">
        <f>RES_hhdet_tes!H$27</f>
        <v>0.10559054304819605</v>
      </c>
      <c r="I115" s="156">
        <f>RES_hhdet_tes!I$27</f>
        <v>0.19055071860431333</v>
      </c>
      <c r="J115" s="156">
        <f>RES_hhdet_tes!J$27</f>
        <v>0.131273635642466</v>
      </c>
      <c r="K115" s="156">
        <f>RES_hhdet_tes!K$27</f>
        <v>0.15537679871545926</v>
      </c>
      <c r="L115" s="156">
        <f>RES_hhdet_tes!L$27</f>
        <v>0.14751706307472798</v>
      </c>
      <c r="M115" s="156">
        <f>RES_hhdet_tes!M$27</f>
        <v>0.16286365338369821</v>
      </c>
      <c r="N115" s="156">
        <f>RES_hhdet_tes!N$27</f>
        <v>0.16944535414074754</v>
      </c>
      <c r="O115" s="156">
        <f>RES_hhdet_tes!O$27</f>
        <v>8.11240138741504E-2</v>
      </c>
      <c r="P115" s="156">
        <f>RES_hhdet_tes!P$27</f>
        <v>0.1862545734062464</v>
      </c>
      <c r="Q115" s="156">
        <f>RES_hhdet_tes!Q$27</f>
        <v>0.13404487593225894</v>
      </c>
    </row>
    <row r="116" spans="1:17" ht="12" customHeight="1" x14ac:dyDescent="0.25">
      <c r="A116" s="158" t="s">
        <v>112</v>
      </c>
      <c r="B116" s="157">
        <f>B117</f>
        <v>3.9677581918513777E-3</v>
      </c>
      <c r="C116" s="157">
        <f t="shared" ref="C116:Q116" si="17">C117</f>
        <v>4.8327117156104701E-3</v>
      </c>
      <c r="D116" s="157">
        <f t="shared" si="17"/>
        <v>5.3197281935614084E-3</v>
      </c>
      <c r="E116" s="157">
        <f t="shared" si="17"/>
        <v>5.5887379894115604E-3</v>
      </c>
      <c r="F116" s="157">
        <f t="shared" si="17"/>
        <v>6.2428801176476869E-3</v>
      </c>
      <c r="G116" s="157">
        <f t="shared" si="17"/>
        <v>7.0115337722381522E-3</v>
      </c>
      <c r="H116" s="157">
        <f t="shared" si="17"/>
        <v>8.1245691607269039E-3</v>
      </c>
      <c r="I116" s="157">
        <f t="shared" si="17"/>
        <v>9.3666504838736311E-3</v>
      </c>
      <c r="J116" s="157">
        <f t="shared" si="17"/>
        <v>1.0717419518618826E-2</v>
      </c>
      <c r="K116" s="157">
        <f t="shared" si="17"/>
        <v>1.2146324425529218E-2</v>
      </c>
      <c r="L116" s="157">
        <f t="shared" si="17"/>
        <v>1.2956528902909646E-2</v>
      </c>
      <c r="M116" s="157">
        <f t="shared" si="17"/>
        <v>1.4065735907290119E-2</v>
      </c>
      <c r="N116" s="157">
        <f t="shared" si="17"/>
        <v>1.2629377358117059E-2</v>
      </c>
      <c r="O116" s="157">
        <f t="shared" si="17"/>
        <v>1.1490506427159781E-2</v>
      </c>
      <c r="P116" s="157">
        <f t="shared" si="17"/>
        <v>9.6631667501837441E-3</v>
      </c>
      <c r="Q116" s="157">
        <f t="shared" si="17"/>
        <v>8.8453483086618351E-3</v>
      </c>
    </row>
    <row r="117" spans="1:17" ht="12" customHeight="1" x14ac:dyDescent="0.25">
      <c r="A117" s="23" t="s">
        <v>60</v>
      </c>
      <c r="B117" s="156">
        <f>RES_hhdet_tes!B$29</f>
        <v>3.9677581918513777E-3</v>
      </c>
      <c r="C117" s="156">
        <f>RES_hhdet_tes!C$29</f>
        <v>4.8327117156104701E-3</v>
      </c>
      <c r="D117" s="156">
        <f>RES_hhdet_tes!D$29</f>
        <v>5.3197281935614084E-3</v>
      </c>
      <c r="E117" s="156">
        <f>RES_hhdet_tes!E$29</f>
        <v>5.5887379894115604E-3</v>
      </c>
      <c r="F117" s="156">
        <f>RES_hhdet_tes!F$29</f>
        <v>6.2428801176476869E-3</v>
      </c>
      <c r="G117" s="156">
        <f>RES_hhdet_tes!G$29</f>
        <v>7.0115337722381522E-3</v>
      </c>
      <c r="H117" s="156">
        <f>RES_hhdet_tes!H$29</f>
        <v>8.1245691607269039E-3</v>
      </c>
      <c r="I117" s="156">
        <f>RES_hhdet_tes!I$29</f>
        <v>9.3666504838736311E-3</v>
      </c>
      <c r="J117" s="156">
        <f>RES_hhdet_tes!J$29</f>
        <v>1.0717419518618826E-2</v>
      </c>
      <c r="K117" s="156">
        <f>RES_hhdet_tes!K$29</f>
        <v>1.2146324425529218E-2</v>
      </c>
      <c r="L117" s="156">
        <f>RES_hhdet_tes!L$29</f>
        <v>1.2956528902909646E-2</v>
      </c>
      <c r="M117" s="156">
        <f>RES_hhdet_tes!M$29</f>
        <v>1.4065735907290119E-2</v>
      </c>
      <c r="N117" s="156">
        <f>RES_hhdet_tes!N$29</f>
        <v>1.2629377358117059E-2</v>
      </c>
      <c r="O117" s="156">
        <f>RES_hhdet_tes!O$29</f>
        <v>1.1490506427159781E-2</v>
      </c>
      <c r="P117" s="156">
        <f>RES_hhdet_tes!P$29</f>
        <v>9.6631667501837441E-3</v>
      </c>
      <c r="Q117" s="156">
        <f>RES_hhdet_tes!Q$29</f>
        <v>8.8453483086618351E-3</v>
      </c>
    </row>
    <row r="118" spans="1:17" ht="12" customHeight="1" x14ac:dyDescent="0.25">
      <c r="A118" s="158" t="s">
        <v>63</v>
      </c>
      <c r="B118" s="157">
        <f>SUM(B119:B120,B123:B124)</f>
        <v>0.95410595131141007</v>
      </c>
      <c r="C118" s="157">
        <f t="shared" ref="C118:Q118" si="18">SUM(C119:C120,C123:C124)</f>
        <v>0.98945084055322374</v>
      </c>
      <c r="D118" s="157">
        <f t="shared" si="18"/>
        <v>1.0329976131859817</v>
      </c>
      <c r="E118" s="157">
        <f t="shared" si="18"/>
        <v>1.0728187694146305</v>
      </c>
      <c r="F118" s="157">
        <f t="shared" si="18"/>
        <v>1.0845696147659964</v>
      </c>
      <c r="G118" s="157">
        <f t="shared" si="18"/>
        <v>1.1194022061748559</v>
      </c>
      <c r="H118" s="157">
        <f t="shared" si="18"/>
        <v>1.1705285676151083</v>
      </c>
      <c r="I118" s="157">
        <f t="shared" si="18"/>
        <v>1.2409454477939172</v>
      </c>
      <c r="J118" s="157">
        <f t="shared" si="18"/>
        <v>1.1869084585529857</v>
      </c>
      <c r="K118" s="157">
        <f t="shared" si="18"/>
        <v>1.2598115004301156</v>
      </c>
      <c r="L118" s="157">
        <f t="shared" si="18"/>
        <v>1.2331534571202909</v>
      </c>
      <c r="M118" s="157">
        <f t="shared" si="18"/>
        <v>1.2623773664295235</v>
      </c>
      <c r="N118" s="157">
        <f t="shared" si="18"/>
        <v>1.2078279475917446</v>
      </c>
      <c r="O118" s="157">
        <f t="shared" si="18"/>
        <v>1.0775649109772805</v>
      </c>
      <c r="P118" s="157">
        <f t="shared" si="18"/>
        <v>1.1200603669103635</v>
      </c>
      <c r="Q118" s="157">
        <f t="shared" si="18"/>
        <v>1.037579538053895</v>
      </c>
    </row>
    <row r="119" spans="1:17" ht="12" customHeight="1" x14ac:dyDescent="0.25">
      <c r="A119" s="167" t="s">
        <v>169</v>
      </c>
      <c r="B119" s="132">
        <f>RES_hhdet_tes!B$31</f>
        <v>0.13391827118153202</v>
      </c>
      <c r="C119" s="132">
        <f>RES_hhdet_tes!C$31</f>
        <v>0.13407060904194637</v>
      </c>
      <c r="D119" s="132">
        <f>RES_hhdet_tes!D$31</f>
        <v>0.14242431233171013</v>
      </c>
      <c r="E119" s="132">
        <f>RES_hhdet_tes!E$31</f>
        <v>0.14743836901158114</v>
      </c>
      <c r="F119" s="132">
        <f>RES_hhdet_tes!F$31</f>
        <v>0.15218565582732549</v>
      </c>
      <c r="G119" s="132">
        <f>RES_hhdet_tes!G$31</f>
        <v>0.13821254582189635</v>
      </c>
      <c r="H119" s="132">
        <f>RES_hhdet_tes!H$31</f>
        <v>0.13738964637211626</v>
      </c>
      <c r="I119" s="132">
        <f>RES_hhdet_tes!I$31</f>
        <v>0.13672194028364176</v>
      </c>
      <c r="J119" s="132">
        <f>RES_hhdet_tes!J$31</f>
        <v>0.13726290484198833</v>
      </c>
      <c r="K119" s="132">
        <f>RES_hhdet_tes!K$31</f>
        <v>0.11594316401891472</v>
      </c>
      <c r="L119" s="132">
        <f>RES_hhdet_tes!L$31</f>
        <v>9.0595725440401259E-2</v>
      </c>
      <c r="M119" s="132">
        <f>RES_hhdet_tes!M$31</f>
        <v>8.9353596661188375E-2</v>
      </c>
      <c r="N119" s="132">
        <f>RES_hhdet_tes!N$31</f>
        <v>8.1556945404616804E-2</v>
      </c>
      <c r="O119" s="132">
        <f>RES_hhdet_tes!O$31</f>
        <v>6.7738847291577614E-2</v>
      </c>
      <c r="P119" s="132">
        <f>RES_hhdet_tes!P$31</f>
        <v>6.9762818384519976E-2</v>
      </c>
      <c r="Q119" s="132">
        <f>RES_hhdet_tes!Q$31</f>
        <v>6.4566695611069189E-2</v>
      </c>
    </row>
    <row r="120" spans="1:17" ht="12" customHeight="1" x14ac:dyDescent="0.25">
      <c r="A120" s="167" t="s">
        <v>168</v>
      </c>
      <c r="B120" s="132">
        <f>SUM(B121:B122)</f>
        <v>3.8345323290548294E-2</v>
      </c>
      <c r="C120" s="132">
        <f t="shared" ref="C120:Q120" si="19">SUM(C121:C122)</f>
        <v>4.1761998019371138E-2</v>
      </c>
      <c r="D120" s="132">
        <f t="shared" si="19"/>
        <v>4.6287588568737353E-2</v>
      </c>
      <c r="E120" s="132">
        <f t="shared" si="19"/>
        <v>5.3111913986163196E-2</v>
      </c>
      <c r="F120" s="132">
        <f t="shared" si="19"/>
        <v>5.9963313321236889E-2</v>
      </c>
      <c r="G120" s="132">
        <f t="shared" si="19"/>
        <v>8.3374603418115145E-2</v>
      </c>
      <c r="H120" s="132">
        <f t="shared" si="19"/>
        <v>0.10165307720775379</v>
      </c>
      <c r="I120" s="132">
        <f t="shared" si="19"/>
        <v>0.10563968376310293</v>
      </c>
      <c r="J120" s="132">
        <f t="shared" si="19"/>
        <v>0.1071468732214356</v>
      </c>
      <c r="K120" s="132">
        <f t="shared" si="19"/>
        <v>0.14150823631137341</v>
      </c>
      <c r="L120" s="132">
        <f t="shared" si="19"/>
        <v>0.16977547237390275</v>
      </c>
      <c r="M120" s="132">
        <f t="shared" si="19"/>
        <v>0.17214358436749227</v>
      </c>
      <c r="N120" s="132">
        <f t="shared" si="19"/>
        <v>0.17158416908364577</v>
      </c>
      <c r="O120" s="132">
        <f t="shared" si="19"/>
        <v>0.16268998493618136</v>
      </c>
      <c r="P120" s="132">
        <f t="shared" si="19"/>
        <v>0.16127546856464844</v>
      </c>
      <c r="Q120" s="132">
        <f t="shared" si="19"/>
        <v>0.15559021098101988</v>
      </c>
    </row>
    <row r="121" spans="1:17" ht="12" customHeight="1" x14ac:dyDescent="0.25">
      <c r="A121" s="166" t="s">
        <v>57</v>
      </c>
      <c r="B121" s="165">
        <f>RES_hhdet_tes!B$33</f>
        <v>2.4924485178688605E-2</v>
      </c>
      <c r="C121" s="165">
        <f>RES_hhdet_tes!C$33</f>
        <v>2.7151893392038596E-2</v>
      </c>
      <c r="D121" s="165">
        <f>RES_hhdet_tes!D$33</f>
        <v>3.0226878712931494E-2</v>
      </c>
      <c r="E121" s="165">
        <f>RES_hhdet_tes!E$33</f>
        <v>3.4819156618407086E-2</v>
      </c>
      <c r="F121" s="165">
        <f>RES_hhdet_tes!F$33</f>
        <v>3.9477037114125361E-2</v>
      </c>
      <c r="G121" s="165">
        <f>RES_hhdet_tes!G$33</f>
        <v>5.4879142626497103E-2</v>
      </c>
      <c r="H121" s="165">
        <f>RES_hhdet_tes!H$33</f>
        <v>6.6885467465893841E-2</v>
      </c>
      <c r="I121" s="165">
        <f>RES_hhdet_tes!I$33</f>
        <v>6.940627134747912E-2</v>
      </c>
      <c r="J121" s="165">
        <f>RES_hhdet_tes!J$33</f>
        <v>7.0278818843423477E-2</v>
      </c>
      <c r="K121" s="165">
        <f>RES_hhdet_tes!K$33</f>
        <v>9.2699159639597906E-2</v>
      </c>
      <c r="L121" s="165">
        <f>RES_hhdet_tes!L$33</f>
        <v>0.1101940116226927</v>
      </c>
      <c r="M121" s="165">
        <f>RES_hhdet_tes!M$33</f>
        <v>0.11333164078107665</v>
      </c>
      <c r="N121" s="165">
        <f>RES_hhdet_tes!N$33</f>
        <v>0.11186578898130453</v>
      </c>
      <c r="O121" s="165">
        <f>RES_hhdet_tes!O$33</f>
        <v>0.10455916949209629</v>
      </c>
      <c r="P121" s="165">
        <f>RES_hhdet_tes!P$33</f>
        <v>0.10547879918666878</v>
      </c>
      <c r="Q121" s="165">
        <f>RES_hhdet_tes!Q$33</f>
        <v>0.10047119353533883</v>
      </c>
    </row>
    <row r="122" spans="1:17" ht="12" customHeight="1" x14ac:dyDescent="0.25">
      <c r="A122" s="147" t="s">
        <v>59</v>
      </c>
      <c r="B122" s="164">
        <f>RES_hhdet_tes!B$34</f>
        <v>1.3420838111859691E-2</v>
      </c>
      <c r="C122" s="164">
        <f>RES_hhdet_tes!C$34</f>
        <v>1.4610104627332546E-2</v>
      </c>
      <c r="D122" s="164">
        <f>RES_hhdet_tes!D$34</f>
        <v>1.606070985580586E-2</v>
      </c>
      <c r="E122" s="164">
        <f>RES_hhdet_tes!E$34</f>
        <v>1.829275736775611E-2</v>
      </c>
      <c r="F122" s="164">
        <f>RES_hhdet_tes!F$34</f>
        <v>2.048627620711153E-2</v>
      </c>
      <c r="G122" s="164">
        <f>RES_hhdet_tes!G$34</f>
        <v>2.8495460791618035E-2</v>
      </c>
      <c r="H122" s="164">
        <f>RES_hhdet_tes!H$34</f>
        <v>3.4767609741859946E-2</v>
      </c>
      <c r="I122" s="164">
        <f>RES_hhdet_tes!I$34</f>
        <v>3.6233412415623806E-2</v>
      </c>
      <c r="J122" s="164">
        <f>RES_hhdet_tes!J$34</f>
        <v>3.6868054378012126E-2</v>
      </c>
      <c r="K122" s="164">
        <f>RES_hhdet_tes!K$34</f>
        <v>4.8809076671775503E-2</v>
      </c>
      <c r="L122" s="164">
        <f>RES_hhdet_tes!L$34</f>
        <v>5.9581460751210048E-2</v>
      </c>
      <c r="M122" s="164">
        <f>RES_hhdet_tes!M$34</f>
        <v>5.8811943586415637E-2</v>
      </c>
      <c r="N122" s="164">
        <f>RES_hhdet_tes!N$34</f>
        <v>5.9718380102341234E-2</v>
      </c>
      <c r="O122" s="164">
        <f>RES_hhdet_tes!O$34</f>
        <v>5.813081544408509E-2</v>
      </c>
      <c r="P122" s="164">
        <f>RES_hhdet_tes!P$34</f>
        <v>5.5796669377979675E-2</v>
      </c>
      <c r="Q122" s="164">
        <f>RES_hhdet_tes!Q$34</f>
        <v>5.5119017445681068E-2</v>
      </c>
    </row>
    <row r="123" spans="1:17" ht="12" customHeight="1" x14ac:dyDescent="0.25">
      <c r="A123" s="163" t="s">
        <v>142</v>
      </c>
      <c r="B123" s="162">
        <f>RES_hhdet_tes!B$35</f>
        <v>0.61069346587179096</v>
      </c>
      <c r="C123" s="162">
        <f>RES_hhdet_tes!C$35</f>
        <v>0.62581599863415927</v>
      </c>
      <c r="D123" s="162">
        <f>RES_hhdet_tes!D$35</f>
        <v>0.64246059696053981</v>
      </c>
      <c r="E123" s="162">
        <f>RES_hhdet_tes!E$35</f>
        <v>0.646783959167474</v>
      </c>
      <c r="F123" s="162">
        <f>RES_hhdet_tes!F$35</f>
        <v>0.62984963260064974</v>
      </c>
      <c r="G123" s="162">
        <f>RES_hhdet_tes!G$35</f>
        <v>0.5636814608317704</v>
      </c>
      <c r="H123" s="162">
        <f>RES_hhdet_tes!H$35</f>
        <v>0.53566169421123921</v>
      </c>
      <c r="I123" s="162">
        <f>RES_hhdet_tes!I$35</f>
        <v>0.57098304336417316</v>
      </c>
      <c r="J123" s="162">
        <f>RES_hhdet_tes!J$35</f>
        <v>0.5328352201652129</v>
      </c>
      <c r="K123" s="162">
        <f>RES_hhdet_tes!K$35</f>
        <v>0.45898061057723472</v>
      </c>
      <c r="L123" s="162">
        <f>RES_hhdet_tes!L$35</f>
        <v>0.34378769383715985</v>
      </c>
      <c r="M123" s="162">
        <f>RES_hhdet_tes!M$35</f>
        <v>0.35190812818690725</v>
      </c>
      <c r="N123" s="162">
        <f>RES_hhdet_tes!N$35</f>
        <v>0.31749875046728759</v>
      </c>
      <c r="O123" s="162">
        <f>RES_hhdet_tes!O$35</f>
        <v>0.25770396195082529</v>
      </c>
      <c r="P123" s="162">
        <f>RES_hhdet_tes!P$35</f>
        <v>0.28179672892770552</v>
      </c>
      <c r="Q123" s="162">
        <f>RES_hhdet_tes!Q$35</f>
        <v>0.25192036821739816</v>
      </c>
    </row>
    <row r="124" spans="1:17" ht="12" customHeight="1" x14ac:dyDescent="0.25">
      <c r="A124" s="161" t="s">
        <v>141</v>
      </c>
      <c r="B124" s="160">
        <f>SUM(B125:B126)</f>
        <v>0.17114889096753882</v>
      </c>
      <c r="C124" s="160">
        <f t="shared" ref="C124:Q124" si="20">SUM(C125:C126)</f>
        <v>0.18780223485774694</v>
      </c>
      <c r="D124" s="160">
        <f t="shared" si="20"/>
        <v>0.20182511532499436</v>
      </c>
      <c r="E124" s="160">
        <f t="shared" si="20"/>
        <v>0.22548452724941209</v>
      </c>
      <c r="F124" s="160">
        <f t="shared" si="20"/>
        <v>0.24257101301678424</v>
      </c>
      <c r="G124" s="160">
        <f t="shared" si="20"/>
        <v>0.33413359610307414</v>
      </c>
      <c r="H124" s="160">
        <f t="shared" si="20"/>
        <v>0.39582414982399894</v>
      </c>
      <c r="I124" s="160">
        <f t="shared" si="20"/>
        <v>0.42760078038299942</v>
      </c>
      <c r="J124" s="160">
        <f t="shared" si="20"/>
        <v>0.40966346032434892</v>
      </c>
      <c r="K124" s="160">
        <f t="shared" si="20"/>
        <v>0.54337948952259263</v>
      </c>
      <c r="L124" s="160">
        <f t="shared" si="20"/>
        <v>0.62899456546882704</v>
      </c>
      <c r="M124" s="160">
        <f t="shared" si="20"/>
        <v>0.64897205721393569</v>
      </c>
      <c r="N124" s="160">
        <f t="shared" si="20"/>
        <v>0.63718808263619442</v>
      </c>
      <c r="O124" s="160">
        <f t="shared" si="20"/>
        <v>0.58943211679869634</v>
      </c>
      <c r="P124" s="160">
        <f t="shared" si="20"/>
        <v>0.60722535103348962</v>
      </c>
      <c r="Q124" s="160">
        <f t="shared" si="20"/>
        <v>0.56550226324440778</v>
      </c>
    </row>
    <row r="125" spans="1:17" ht="12" customHeight="1" x14ac:dyDescent="0.25">
      <c r="A125" s="148" t="s">
        <v>60</v>
      </c>
      <c r="B125" s="156">
        <f>RES_hhdet_tes!B$37</f>
        <v>0.11350029089614148</v>
      </c>
      <c r="C125" s="156">
        <f>RES_hhdet_tes!C$37</f>
        <v>0.12625653278650986</v>
      </c>
      <c r="D125" s="156">
        <f>RES_hhdet_tes!D$37</f>
        <v>0.13548517684416569</v>
      </c>
      <c r="E125" s="156">
        <f>RES_hhdet_tes!E$37</f>
        <v>0.15144241409420878</v>
      </c>
      <c r="F125" s="156">
        <f>RES_hhdet_tes!F$37</f>
        <v>0.16144535923662254</v>
      </c>
      <c r="G125" s="156">
        <f>RES_hhdet_tes!G$37</f>
        <v>0.22339221147427699</v>
      </c>
      <c r="H125" s="156">
        <f>RES_hhdet_tes!H$37</f>
        <v>0.26334933093994134</v>
      </c>
      <c r="I125" s="156">
        <f>RES_hhdet_tes!I$37</f>
        <v>0.29230907520085236</v>
      </c>
      <c r="J125" s="156">
        <f>RES_hhdet_tes!J$37</f>
        <v>0.27461472089056643</v>
      </c>
      <c r="K125" s="156">
        <f>RES_hhdet_tes!K$37</f>
        <v>0.36809433826336957</v>
      </c>
      <c r="L125" s="156">
        <f>RES_hhdet_tes!L$37</f>
        <v>0.41913484320650052</v>
      </c>
      <c r="M125" s="156">
        <f>RES_hhdet_tes!M$37</f>
        <v>0.44595484200353869</v>
      </c>
      <c r="N125" s="156">
        <f>RES_hhdet_tes!N$37</f>
        <v>0.434891431476852</v>
      </c>
      <c r="O125" s="156">
        <f>RES_hhdet_tes!O$37</f>
        <v>0.39625096047469216</v>
      </c>
      <c r="P125" s="156">
        <f>RES_hhdet_tes!P$37</f>
        <v>0.42532521708275695</v>
      </c>
      <c r="Q125" s="156">
        <f>RES_hhdet_tes!Q$37</f>
        <v>0.38926312757327691</v>
      </c>
    </row>
    <row r="126" spans="1:17" ht="12" customHeight="1" x14ac:dyDescent="0.25">
      <c r="A126" s="148" t="s">
        <v>59</v>
      </c>
      <c r="B126" s="156">
        <f>RES_hhdet_tes!B$38</f>
        <v>5.7648600071397327E-2</v>
      </c>
      <c r="C126" s="156">
        <f>RES_hhdet_tes!C$38</f>
        <v>6.1545702071237086E-2</v>
      </c>
      <c r="D126" s="156">
        <f>RES_hhdet_tes!D$38</f>
        <v>6.6339938480828656E-2</v>
      </c>
      <c r="E126" s="156">
        <f>RES_hhdet_tes!E$38</f>
        <v>7.4042113155203329E-2</v>
      </c>
      <c r="F126" s="156">
        <f>RES_hhdet_tes!F$38</f>
        <v>8.1125653780161691E-2</v>
      </c>
      <c r="G126" s="156">
        <f>RES_hhdet_tes!G$38</f>
        <v>0.11074138462879717</v>
      </c>
      <c r="H126" s="156">
        <f>RES_hhdet_tes!H$38</f>
        <v>0.13247481888405757</v>
      </c>
      <c r="I126" s="156">
        <f>RES_hhdet_tes!I$38</f>
        <v>0.13529170518214706</v>
      </c>
      <c r="J126" s="156">
        <f>RES_hhdet_tes!J$38</f>
        <v>0.13504873943378248</v>
      </c>
      <c r="K126" s="156">
        <f>RES_hhdet_tes!K$38</f>
        <v>0.17528515125922303</v>
      </c>
      <c r="L126" s="156">
        <f>RES_hhdet_tes!L$38</f>
        <v>0.20985972226232649</v>
      </c>
      <c r="M126" s="156">
        <f>RES_hhdet_tes!M$38</f>
        <v>0.20301721521039706</v>
      </c>
      <c r="N126" s="156">
        <f>RES_hhdet_tes!N$38</f>
        <v>0.20229665115934239</v>
      </c>
      <c r="O126" s="156">
        <f>RES_hhdet_tes!O$38</f>
        <v>0.19318115632400415</v>
      </c>
      <c r="P126" s="156">
        <f>RES_hhdet_tes!P$38</f>
        <v>0.18190013395073265</v>
      </c>
      <c r="Q126" s="156">
        <f>RES_hhdet_tes!Q$38</f>
        <v>0.17623913567113081</v>
      </c>
    </row>
    <row r="127" spans="1:17" ht="12" customHeight="1" x14ac:dyDescent="0.25">
      <c r="A127" s="158" t="s">
        <v>62</v>
      </c>
      <c r="B127" s="157">
        <f>SUM(B128:B129)</f>
        <v>0.34284204969324239</v>
      </c>
      <c r="C127" s="157">
        <f t="shared" ref="C127:Q127" si="21">SUM(C128:C129)</f>
        <v>0.35416062332485965</v>
      </c>
      <c r="D127" s="157">
        <f t="shared" si="21"/>
        <v>0.37522711590663621</v>
      </c>
      <c r="E127" s="157">
        <f t="shared" si="21"/>
        <v>0.39392561246767571</v>
      </c>
      <c r="F127" s="157">
        <f t="shared" si="21"/>
        <v>0.39768708565775801</v>
      </c>
      <c r="G127" s="157">
        <f t="shared" si="21"/>
        <v>0.401162391996845</v>
      </c>
      <c r="H127" s="157">
        <f t="shared" si="21"/>
        <v>0.4205090739438701</v>
      </c>
      <c r="I127" s="157">
        <f t="shared" si="21"/>
        <v>0.437787667900504</v>
      </c>
      <c r="J127" s="157">
        <f t="shared" si="21"/>
        <v>0.42815465048009438</v>
      </c>
      <c r="K127" s="157">
        <f t="shared" si="21"/>
        <v>0.45962209241910279</v>
      </c>
      <c r="L127" s="157">
        <f t="shared" si="21"/>
        <v>0.44970643091343665</v>
      </c>
      <c r="M127" s="157">
        <f t="shared" si="21"/>
        <v>0.45507208044310177</v>
      </c>
      <c r="N127" s="157">
        <f t="shared" si="21"/>
        <v>0.45605720690046464</v>
      </c>
      <c r="O127" s="157">
        <f t="shared" si="21"/>
        <v>0.39286011575678492</v>
      </c>
      <c r="P127" s="157">
        <f t="shared" si="21"/>
        <v>0.41690923547738334</v>
      </c>
      <c r="Q127" s="157">
        <f t="shared" si="21"/>
        <v>0.38261942680243061</v>
      </c>
    </row>
    <row r="128" spans="1:17" ht="12" customHeight="1" x14ac:dyDescent="0.25">
      <c r="A128" s="23" t="s">
        <v>57</v>
      </c>
      <c r="B128" s="156">
        <f>RES_hhdet_tes!B$40</f>
        <v>1.7719304363243517E-2</v>
      </c>
      <c r="C128" s="156">
        <f>RES_hhdet_tes!C$40</f>
        <v>1.3729771656527801E-2</v>
      </c>
      <c r="D128" s="156">
        <f>RES_hhdet_tes!D$40</f>
        <v>1.2676546898497081E-2</v>
      </c>
      <c r="E128" s="156">
        <f>RES_hhdet_tes!E$40</f>
        <v>7.4259691167286052E-3</v>
      </c>
      <c r="F128" s="156">
        <f>RES_hhdet_tes!F$40</f>
        <v>8.8859406870718579E-3</v>
      </c>
      <c r="G128" s="156">
        <f>RES_hhdet_tes!G$40</f>
        <v>1.8374597120120604E-2</v>
      </c>
      <c r="H128" s="156">
        <f>RES_hhdet_tes!H$40</f>
        <v>1.6235059176789447E-2</v>
      </c>
      <c r="I128" s="156">
        <f>RES_hhdet_tes!I$40</f>
        <v>3.2018251658618331E-2</v>
      </c>
      <c r="J128" s="156">
        <f>RES_hhdet_tes!J$40</f>
        <v>3.0034236250928166E-2</v>
      </c>
      <c r="K128" s="156">
        <f>RES_hhdet_tes!K$40</f>
        <v>1.4516818735503497E-2</v>
      </c>
      <c r="L128" s="156">
        <f>RES_hhdet_tes!L$40</f>
        <v>2.0184371520102651E-2</v>
      </c>
      <c r="M128" s="156">
        <f>RES_hhdet_tes!M$40</f>
        <v>1.904112849993355E-2</v>
      </c>
      <c r="N128" s="156">
        <f>RES_hhdet_tes!N$40</f>
        <v>1.0047451033522326E-2</v>
      </c>
      <c r="O128" s="156">
        <f>RES_hhdet_tes!O$40</f>
        <v>1.0097947862897486E-2</v>
      </c>
      <c r="P128" s="156">
        <f>RES_hhdet_tes!P$40</f>
        <v>1.0792715753836758E-2</v>
      </c>
      <c r="Q128" s="156">
        <f>RES_hhdet_tes!Q$40</f>
        <v>1.4395595776070918E-2</v>
      </c>
    </row>
    <row r="129" spans="1:17" ht="12" customHeight="1" x14ac:dyDescent="0.25">
      <c r="A129" s="29" t="s">
        <v>140</v>
      </c>
      <c r="B129" s="57">
        <f>RES_hhdet_tes!B$41</f>
        <v>0.32512274532999885</v>
      </c>
      <c r="C129" s="57">
        <f>RES_hhdet_tes!C$41</f>
        <v>0.34043085166833187</v>
      </c>
      <c r="D129" s="57">
        <f>RES_hhdet_tes!D$41</f>
        <v>0.36255056900813915</v>
      </c>
      <c r="E129" s="57">
        <f>RES_hhdet_tes!E$41</f>
        <v>0.38649964335094711</v>
      </c>
      <c r="F129" s="57">
        <f>RES_hhdet_tes!F$41</f>
        <v>0.38880114497068613</v>
      </c>
      <c r="G129" s="57">
        <f>RES_hhdet_tes!G$41</f>
        <v>0.38278779487672437</v>
      </c>
      <c r="H129" s="57">
        <f>RES_hhdet_tes!H$41</f>
        <v>0.40427401476708064</v>
      </c>
      <c r="I129" s="57">
        <f>RES_hhdet_tes!I$41</f>
        <v>0.40576941624188567</v>
      </c>
      <c r="J129" s="57">
        <f>RES_hhdet_tes!J$41</f>
        <v>0.39812041422916622</v>
      </c>
      <c r="K129" s="57">
        <f>RES_hhdet_tes!K$41</f>
        <v>0.44510527368359931</v>
      </c>
      <c r="L129" s="57">
        <f>RES_hhdet_tes!L$41</f>
        <v>0.42952205939333399</v>
      </c>
      <c r="M129" s="57">
        <f>RES_hhdet_tes!M$41</f>
        <v>0.43603095194316821</v>
      </c>
      <c r="N129" s="57">
        <f>RES_hhdet_tes!N$41</f>
        <v>0.4460097558669423</v>
      </c>
      <c r="O129" s="57">
        <f>RES_hhdet_tes!O$41</f>
        <v>0.38276216789388745</v>
      </c>
      <c r="P129" s="57">
        <f>RES_hhdet_tes!P$41</f>
        <v>0.40611651972354657</v>
      </c>
      <c r="Q129" s="57">
        <f>RES_hhdet_tes!Q$41</f>
        <v>0.36822383102635969</v>
      </c>
    </row>
    <row r="131" spans="1:17" ht="12" customHeight="1" x14ac:dyDescent="0.25">
      <c r="A131" s="152" t="s">
        <v>199</v>
      </c>
      <c r="B131" s="175">
        <f t="shared" ref="B131:Q146" si="22">IF(B112=0,"",B112/B93)</f>
        <v>0.6358269407283792</v>
      </c>
      <c r="C131" s="175">
        <f t="shared" si="22"/>
        <v>0.64069089314640282</v>
      </c>
      <c r="D131" s="175">
        <f t="shared" si="22"/>
        <v>0.64700111474684241</v>
      </c>
      <c r="E131" s="175">
        <f t="shared" si="22"/>
        <v>0.65272881854878706</v>
      </c>
      <c r="F131" s="175">
        <f t="shared" si="22"/>
        <v>0.65687034780931963</v>
      </c>
      <c r="G131" s="175">
        <f t="shared" si="22"/>
        <v>0.66234164954460173</v>
      </c>
      <c r="H131" s="175">
        <f t="shared" si="22"/>
        <v>0.66884795932859109</v>
      </c>
      <c r="I131" s="175">
        <f t="shared" si="22"/>
        <v>0.67645935488441811</v>
      </c>
      <c r="J131" s="175">
        <f t="shared" si="22"/>
        <v>0.67825270062370613</v>
      </c>
      <c r="K131" s="175">
        <f t="shared" si="22"/>
        <v>0.68620272677582539</v>
      </c>
      <c r="L131" s="175">
        <f t="shared" si="22"/>
        <v>0.68873670688372457</v>
      </c>
      <c r="M131" s="175">
        <f t="shared" si="22"/>
        <v>0.69438590784460119</v>
      </c>
      <c r="N131" s="175">
        <f t="shared" si="22"/>
        <v>0.69904074244060632</v>
      </c>
      <c r="O131" s="175">
        <f t="shared" si="22"/>
        <v>0.6991784449379328</v>
      </c>
      <c r="P131" s="175">
        <f t="shared" si="22"/>
        <v>0.71119458764929</v>
      </c>
      <c r="Q131" s="175">
        <f t="shared" si="22"/>
        <v>0.71128370711884381</v>
      </c>
    </row>
    <row r="132" spans="1:17" ht="12" customHeight="1" x14ac:dyDescent="0.25">
      <c r="A132" s="158" t="s">
        <v>65</v>
      </c>
      <c r="B132" s="169">
        <f t="shared" si="22"/>
        <v>0.62111667972952544</v>
      </c>
      <c r="C132" s="169">
        <f t="shared" si="22"/>
        <v>0.62571070833057874</v>
      </c>
      <c r="D132" s="169">
        <f t="shared" si="22"/>
        <v>0.63158546104732238</v>
      </c>
      <c r="E132" s="169">
        <f t="shared" si="22"/>
        <v>0.63652543778088388</v>
      </c>
      <c r="F132" s="169">
        <f t="shared" si="22"/>
        <v>0.64016131999262182</v>
      </c>
      <c r="G132" s="169">
        <f t="shared" si="22"/>
        <v>0.64447923072094393</v>
      </c>
      <c r="H132" s="169">
        <f t="shared" si="22"/>
        <v>0.64961968017256222</v>
      </c>
      <c r="I132" s="169">
        <f t="shared" si="22"/>
        <v>0.65729540899207928</v>
      </c>
      <c r="J132" s="169">
        <f t="shared" si="22"/>
        <v>0.65891863928095762</v>
      </c>
      <c r="K132" s="169">
        <f t="shared" si="22"/>
        <v>0.66468149449881331</v>
      </c>
      <c r="L132" s="169">
        <f t="shared" si="22"/>
        <v>0.66781573272672967</v>
      </c>
      <c r="M132" s="169">
        <f t="shared" si="22"/>
        <v>0.6726630441317365</v>
      </c>
      <c r="N132" s="169">
        <f t="shared" si="22"/>
        <v>0.67624793937152861</v>
      </c>
      <c r="O132" s="169">
        <f t="shared" si="22"/>
        <v>0.67817670413283615</v>
      </c>
      <c r="P132" s="169">
        <f t="shared" si="22"/>
        <v>0.68877786849614486</v>
      </c>
      <c r="Q132" s="169">
        <f t="shared" si="22"/>
        <v>0.69034542652815845</v>
      </c>
    </row>
    <row r="133" spans="1:17" ht="12" customHeight="1" x14ac:dyDescent="0.25">
      <c r="A133" s="23" t="s">
        <v>84</v>
      </c>
      <c r="B133" s="73">
        <f t="shared" si="22"/>
        <v>0.6164181000911878</v>
      </c>
      <c r="C133" s="73">
        <f t="shared" si="22"/>
        <v>0.61969164218586781</v>
      </c>
      <c r="D133" s="73">
        <f t="shared" si="22"/>
        <v>0.624832850218494</v>
      </c>
      <c r="E133" s="73">
        <f t="shared" si="22"/>
        <v>0.62980870991203053</v>
      </c>
      <c r="F133" s="73">
        <f t="shared" si="22"/>
        <v>0.6346997697021588</v>
      </c>
      <c r="G133" s="73">
        <f t="shared" si="22"/>
        <v>0.63918383874692875</v>
      </c>
      <c r="H133" s="73">
        <f t="shared" si="22"/>
        <v>0.64545271314708241</v>
      </c>
      <c r="I133" s="73">
        <f t="shared" si="22"/>
        <v>0.64950412181716621</v>
      </c>
      <c r="J133" s="73">
        <f t="shared" si="22"/>
        <v>0.65357706787598502</v>
      </c>
      <c r="K133" s="73">
        <f t="shared" si="22"/>
        <v>0.65867880668242673</v>
      </c>
      <c r="L133" s="73">
        <f t="shared" si="22"/>
        <v>0.66252050800517082</v>
      </c>
      <c r="M133" s="73">
        <f t="shared" si="22"/>
        <v>0.66652656235088925</v>
      </c>
      <c r="N133" s="73">
        <f t="shared" si="22"/>
        <v>0.66951765736470514</v>
      </c>
      <c r="O133" s="73">
        <f t="shared" si="22"/>
        <v>0.67497367358288307</v>
      </c>
      <c r="P133" s="73">
        <f t="shared" si="22"/>
        <v>0.68029807717967883</v>
      </c>
      <c r="Q133" s="73">
        <f t="shared" si="22"/>
        <v>0.6843552463004825</v>
      </c>
    </row>
    <row r="134" spans="1:17" ht="12" customHeight="1" x14ac:dyDescent="0.25">
      <c r="A134" s="23" t="s">
        <v>60</v>
      </c>
      <c r="B134" s="73">
        <f t="shared" si="22"/>
        <v>1</v>
      </c>
      <c r="C134" s="73">
        <f t="shared" si="22"/>
        <v>1</v>
      </c>
      <c r="D134" s="73">
        <f t="shared" si="22"/>
        <v>1</v>
      </c>
      <c r="E134" s="73">
        <f t="shared" si="22"/>
        <v>1</v>
      </c>
      <c r="F134" s="73">
        <f t="shared" si="22"/>
        <v>1</v>
      </c>
      <c r="G134" s="73">
        <f t="shared" si="22"/>
        <v>1</v>
      </c>
      <c r="H134" s="73">
        <f t="shared" si="22"/>
        <v>1</v>
      </c>
      <c r="I134" s="73">
        <f t="shared" si="22"/>
        <v>1</v>
      </c>
      <c r="J134" s="73">
        <f t="shared" si="22"/>
        <v>1</v>
      </c>
      <c r="K134" s="73">
        <f t="shared" si="22"/>
        <v>1</v>
      </c>
      <c r="L134" s="73">
        <f t="shared" si="22"/>
        <v>0.99999999999999967</v>
      </c>
      <c r="M134" s="73">
        <f t="shared" si="22"/>
        <v>1</v>
      </c>
      <c r="N134" s="73">
        <f t="shared" si="22"/>
        <v>1</v>
      </c>
      <c r="O134" s="73">
        <f t="shared" si="22"/>
        <v>0.99999999999999944</v>
      </c>
      <c r="P134" s="73">
        <f t="shared" si="22"/>
        <v>0.99999999999999956</v>
      </c>
      <c r="Q134" s="73">
        <f t="shared" si="22"/>
        <v>1.0000000000000002</v>
      </c>
    </row>
    <row r="135" spans="1:17" ht="12" customHeight="1" x14ac:dyDescent="0.25">
      <c r="A135" s="158" t="s">
        <v>112</v>
      </c>
      <c r="B135" s="169">
        <f t="shared" si="22"/>
        <v>1.6292521448704611</v>
      </c>
      <c r="C135" s="169">
        <f t="shared" si="22"/>
        <v>1.7008774116396925</v>
      </c>
      <c r="D135" s="169">
        <f t="shared" si="22"/>
        <v>1.7494145385741289</v>
      </c>
      <c r="E135" s="169">
        <f t="shared" si="22"/>
        <v>1.7804111475336457</v>
      </c>
      <c r="F135" s="169">
        <f t="shared" si="22"/>
        <v>1.8443576801960162</v>
      </c>
      <c r="G135" s="169">
        <f t="shared" si="22"/>
        <v>1.9067130633771823</v>
      </c>
      <c r="H135" s="169">
        <f t="shared" si="22"/>
        <v>2.0015626746275239</v>
      </c>
      <c r="I135" s="169">
        <f t="shared" si="22"/>
        <v>2.0625356031770856</v>
      </c>
      <c r="J135" s="169">
        <f t="shared" si="22"/>
        <v>2.3556192891833616</v>
      </c>
      <c r="K135" s="169">
        <f t="shared" si="22"/>
        <v>2.5800372133300038</v>
      </c>
      <c r="L135" s="169">
        <f t="shared" si="22"/>
        <v>2.804901142240996</v>
      </c>
      <c r="M135" s="169">
        <f t="shared" si="22"/>
        <v>2.9753045291126621</v>
      </c>
      <c r="N135" s="169">
        <f t="shared" si="22"/>
        <v>3.0667059741012999</v>
      </c>
      <c r="O135" s="169">
        <f t="shared" si="22"/>
        <v>3.221609462451783</v>
      </c>
      <c r="P135" s="169">
        <f t="shared" si="22"/>
        <v>3.2808300080507866</v>
      </c>
      <c r="Q135" s="169">
        <f t="shared" si="22"/>
        <v>3.5380108880746133</v>
      </c>
    </row>
    <row r="136" spans="1:17" ht="12" customHeight="1" x14ac:dyDescent="0.25">
      <c r="A136" s="23" t="s">
        <v>60</v>
      </c>
      <c r="B136" s="73">
        <f t="shared" si="22"/>
        <v>1.6292521448704611</v>
      </c>
      <c r="C136" s="73">
        <f t="shared" si="22"/>
        <v>1.7008774116396925</v>
      </c>
      <c r="D136" s="73">
        <f t="shared" si="22"/>
        <v>1.7494145385741289</v>
      </c>
      <c r="E136" s="73">
        <f t="shared" si="22"/>
        <v>1.7804111475336457</v>
      </c>
      <c r="F136" s="73">
        <f t="shared" si="22"/>
        <v>1.8443576801960162</v>
      </c>
      <c r="G136" s="73">
        <f t="shared" si="22"/>
        <v>1.9067130633771823</v>
      </c>
      <c r="H136" s="73">
        <f t="shared" si="22"/>
        <v>2.0015626746275239</v>
      </c>
      <c r="I136" s="73">
        <f t="shared" si="22"/>
        <v>2.0625356031770856</v>
      </c>
      <c r="J136" s="73">
        <f t="shared" si="22"/>
        <v>2.3556192891833616</v>
      </c>
      <c r="K136" s="73">
        <f t="shared" si="22"/>
        <v>2.5800372133300038</v>
      </c>
      <c r="L136" s="73">
        <f t="shared" si="22"/>
        <v>2.804901142240996</v>
      </c>
      <c r="M136" s="73">
        <f t="shared" si="22"/>
        <v>2.9753045291126621</v>
      </c>
      <c r="N136" s="73">
        <f t="shared" si="22"/>
        <v>3.0667059741012999</v>
      </c>
      <c r="O136" s="73">
        <f t="shared" si="22"/>
        <v>3.221609462451783</v>
      </c>
      <c r="P136" s="73">
        <f t="shared" si="22"/>
        <v>3.2808300080507866</v>
      </c>
      <c r="Q136" s="73">
        <f t="shared" si="22"/>
        <v>3.5380108880746133</v>
      </c>
    </row>
    <row r="137" spans="1:17" ht="12" customHeight="1" x14ac:dyDescent="0.25">
      <c r="A137" s="158" t="s">
        <v>63</v>
      </c>
      <c r="B137" s="169">
        <f t="shared" si="22"/>
        <v>0.6857132814173259</v>
      </c>
      <c r="C137" s="169">
        <f t="shared" si="22"/>
        <v>0.68961167091326703</v>
      </c>
      <c r="D137" s="169">
        <f t="shared" si="22"/>
        <v>0.69485527599311803</v>
      </c>
      <c r="E137" s="169">
        <f t="shared" si="22"/>
        <v>0.70105384460853815</v>
      </c>
      <c r="F137" s="169">
        <f t="shared" si="22"/>
        <v>0.70757431890809186</v>
      </c>
      <c r="G137" s="169">
        <f t="shared" si="22"/>
        <v>0.71933350749305869</v>
      </c>
      <c r="H137" s="169">
        <f t="shared" si="22"/>
        <v>0.72871014712980475</v>
      </c>
      <c r="I137" s="169">
        <f t="shared" si="22"/>
        <v>0.73307397773893423</v>
      </c>
      <c r="J137" s="169">
        <f t="shared" si="22"/>
        <v>0.73666970013581035</v>
      </c>
      <c r="K137" s="169">
        <f t="shared" si="22"/>
        <v>0.74898013086802195</v>
      </c>
      <c r="L137" s="169">
        <f t="shared" si="22"/>
        <v>0.761024525220098</v>
      </c>
      <c r="M137" s="169">
        <f t="shared" si="22"/>
        <v>0.76198707312923875</v>
      </c>
      <c r="N137" s="169">
        <f t="shared" si="22"/>
        <v>0.766257774089524</v>
      </c>
      <c r="O137" s="169">
        <f t="shared" si="22"/>
        <v>0.77137144337201613</v>
      </c>
      <c r="P137" s="169">
        <f t="shared" si="22"/>
        <v>0.77157437066888046</v>
      </c>
      <c r="Q137" s="169">
        <f t="shared" si="22"/>
        <v>0.77585682114972354</v>
      </c>
    </row>
    <row r="138" spans="1:17" ht="12" customHeight="1" x14ac:dyDescent="0.25">
      <c r="A138" s="167" t="s">
        <v>169</v>
      </c>
      <c r="B138" s="174">
        <f t="shared" si="22"/>
        <v>0.54955895820041911</v>
      </c>
      <c r="C138" s="174">
        <f t="shared" si="22"/>
        <v>0.55189599222342756</v>
      </c>
      <c r="D138" s="174">
        <f t="shared" si="22"/>
        <v>0.56108735228630302</v>
      </c>
      <c r="E138" s="174">
        <f t="shared" si="22"/>
        <v>0.56934942157392487</v>
      </c>
      <c r="F138" s="174">
        <f t="shared" si="22"/>
        <v>0.57957365942284933</v>
      </c>
      <c r="G138" s="174">
        <f t="shared" si="22"/>
        <v>0.58622494447813123</v>
      </c>
      <c r="H138" s="174">
        <f t="shared" si="22"/>
        <v>0.59538773205803108</v>
      </c>
      <c r="I138" s="174">
        <f t="shared" si="22"/>
        <v>0.59741356983681615</v>
      </c>
      <c r="J138" s="174">
        <f t="shared" si="22"/>
        <v>0.59960238190959714</v>
      </c>
      <c r="K138" s="174">
        <f t="shared" si="22"/>
        <v>0.60124297004277949</v>
      </c>
      <c r="L138" s="174">
        <f t="shared" si="22"/>
        <v>0.60322130727287682</v>
      </c>
      <c r="M138" s="174">
        <f t="shared" si="22"/>
        <v>0.60327896076402443</v>
      </c>
      <c r="N138" s="174">
        <f t="shared" si="22"/>
        <v>0.60379620625793007</v>
      </c>
      <c r="O138" s="174">
        <f t="shared" si="22"/>
        <v>0.60501213042647239</v>
      </c>
      <c r="P138" s="174">
        <f t="shared" si="22"/>
        <v>0.60588511162189107</v>
      </c>
      <c r="Q138" s="174">
        <f t="shared" si="22"/>
        <v>0.60685955493196042</v>
      </c>
    </row>
    <row r="139" spans="1:17" ht="12" customHeight="1" x14ac:dyDescent="0.25">
      <c r="A139" s="167" t="s">
        <v>168</v>
      </c>
      <c r="B139" s="174">
        <f t="shared" si="22"/>
        <v>0.65241480838963073</v>
      </c>
      <c r="C139" s="174">
        <f t="shared" si="22"/>
        <v>0.65715464695625703</v>
      </c>
      <c r="D139" s="174">
        <f t="shared" si="22"/>
        <v>0.66734218822746827</v>
      </c>
      <c r="E139" s="174">
        <f t="shared" si="22"/>
        <v>0.67706417140132391</v>
      </c>
      <c r="F139" s="174">
        <f t="shared" si="22"/>
        <v>0.68747387565204865</v>
      </c>
      <c r="G139" s="174">
        <f t="shared" si="22"/>
        <v>0.69146016694452817</v>
      </c>
      <c r="H139" s="174">
        <f t="shared" si="22"/>
        <v>0.69512596285099604</v>
      </c>
      <c r="I139" s="174">
        <f t="shared" si="22"/>
        <v>0.69703315012058553</v>
      </c>
      <c r="J139" s="174">
        <f t="shared" si="22"/>
        <v>0.69906373395688448</v>
      </c>
      <c r="K139" s="174">
        <f t="shared" si="22"/>
        <v>0.70142734785379457</v>
      </c>
      <c r="L139" s="174">
        <f t="shared" si="22"/>
        <v>0.70493638915767087</v>
      </c>
      <c r="M139" s="174">
        <f t="shared" si="22"/>
        <v>0.70214355236418224</v>
      </c>
      <c r="N139" s="174">
        <f t="shared" si="22"/>
        <v>0.70421436235984347</v>
      </c>
      <c r="O139" s="174">
        <f t="shared" si="22"/>
        <v>0.70759848977668183</v>
      </c>
      <c r="P139" s="174">
        <f t="shared" si="22"/>
        <v>0.70426998868027346</v>
      </c>
      <c r="Q139" s="174">
        <f t="shared" si="22"/>
        <v>0.70750307073625196</v>
      </c>
    </row>
    <row r="140" spans="1:17" ht="12" customHeight="1" x14ac:dyDescent="0.25">
      <c r="A140" s="166" t="s">
        <v>57</v>
      </c>
      <c r="B140" s="173">
        <f t="shared" si="22"/>
        <v>0.549558958200419</v>
      </c>
      <c r="C140" s="173">
        <f t="shared" si="22"/>
        <v>0.55480390747172492</v>
      </c>
      <c r="D140" s="173">
        <f t="shared" si="22"/>
        <v>0.56710426249941337</v>
      </c>
      <c r="E140" s="173">
        <f t="shared" si="22"/>
        <v>0.57885598605560074</v>
      </c>
      <c r="F140" s="173">
        <f t="shared" si="22"/>
        <v>0.59153678259272546</v>
      </c>
      <c r="G140" s="173">
        <f t="shared" si="22"/>
        <v>0.59598035571878438</v>
      </c>
      <c r="H140" s="173">
        <f t="shared" si="22"/>
        <v>0.60003483977204797</v>
      </c>
      <c r="I140" s="173">
        <f t="shared" si="22"/>
        <v>0.60184359865740422</v>
      </c>
      <c r="J140" s="173">
        <f t="shared" si="22"/>
        <v>0.60374962966857681</v>
      </c>
      <c r="K140" s="173">
        <f t="shared" si="22"/>
        <v>0.60613762498912949</v>
      </c>
      <c r="L140" s="173">
        <f t="shared" si="22"/>
        <v>0.60794501600554651</v>
      </c>
      <c r="M140" s="173">
        <f t="shared" si="22"/>
        <v>0.6081436246811398</v>
      </c>
      <c r="N140" s="173">
        <f t="shared" si="22"/>
        <v>0.60818128177710251</v>
      </c>
      <c r="O140" s="173">
        <f t="shared" si="22"/>
        <v>0.60865345741570998</v>
      </c>
      <c r="P140" s="173">
        <f t="shared" si="22"/>
        <v>0.60900006113705374</v>
      </c>
      <c r="Q140" s="173">
        <f t="shared" si="22"/>
        <v>0.60967187188909611</v>
      </c>
    </row>
    <row r="141" spans="1:17" ht="12" customHeight="1" x14ac:dyDescent="0.25">
      <c r="A141" s="147" t="s">
        <v>59</v>
      </c>
      <c r="B141" s="172">
        <f t="shared" si="22"/>
        <v>1</v>
      </c>
      <c r="C141" s="172">
        <f t="shared" si="22"/>
        <v>1.0000000000000004</v>
      </c>
      <c r="D141" s="172">
        <f t="shared" si="22"/>
        <v>1</v>
      </c>
      <c r="E141" s="172">
        <f t="shared" si="22"/>
        <v>1</v>
      </c>
      <c r="F141" s="172">
        <f t="shared" si="22"/>
        <v>1</v>
      </c>
      <c r="G141" s="172">
        <f t="shared" si="22"/>
        <v>1</v>
      </c>
      <c r="H141" s="172">
        <f t="shared" si="22"/>
        <v>1</v>
      </c>
      <c r="I141" s="172">
        <f t="shared" si="22"/>
        <v>1</v>
      </c>
      <c r="J141" s="172">
        <f t="shared" si="22"/>
        <v>1</v>
      </c>
      <c r="K141" s="172">
        <f t="shared" si="22"/>
        <v>0.99999999999999989</v>
      </c>
      <c r="L141" s="172">
        <f t="shared" si="22"/>
        <v>1</v>
      </c>
      <c r="M141" s="172">
        <f t="shared" si="22"/>
        <v>1.0000000000000002</v>
      </c>
      <c r="N141" s="172">
        <f t="shared" si="22"/>
        <v>1.0000000000000004</v>
      </c>
      <c r="O141" s="172">
        <f t="shared" si="22"/>
        <v>1</v>
      </c>
      <c r="P141" s="172">
        <f t="shared" si="22"/>
        <v>0.99999999999999978</v>
      </c>
      <c r="Q141" s="172">
        <f t="shared" si="22"/>
        <v>1.0000000000000002</v>
      </c>
    </row>
    <row r="142" spans="1:17" ht="12" customHeight="1" x14ac:dyDescent="0.25">
      <c r="A142" s="163" t="s">
        <v>142</v>
      </c>
      <c r="B142" s="171">
        <f t="shared" si="22"/>
        <v>0.70221422436720238</v>
      </c>
      <c r="C142" s="171">
        <f t="shared" si="22"/>
        <v>0.70476292971270793</v>
      </c>
      <c r="D142" s="171">
        <f t="shared" si="22"/>
        <v>0.70856027525606802</v>
      </c>
      <c r="E142" s="171">
        <f t="shared" si="22"/>
        <v>0.71240997949159668</v>
      </c>
      <c r="F142" s="171">
        <f t="shared" si="22"/>
        <v>0.71665109234066215</v>
      </c>
      <c r="G142" s="171">
        <f t="shared" si="22"/>
        <v>0.71973100661432854</v>
      </c>
      <c r="H142" s="171">
        <f t="shared" si="22"/>
        <v>0.72424416521842527</v>
      </c>
      <c r="I142" s="171">
        <f t="shared" si="22"/>
        <v>0.72929567950950536</v>
      </c>
      <c r="J142" s="171">
        <f t="shared" si="22"/>
        <v>0.73484370774354069</v>
      </c>
      <c r="K142" s="171">
        <f t="shared" si="22"/>
        <v>0.74017920325101572</v>
      </c>
      <c r="L142" s="171">
        <f t="shared" si="22"/>
        <v>0.74477445327345371</v>
      </c>
      <c r="M142" s="171">
        <f t="shared" si="22"/>
        <v>0.74909215157497733</v>
      </c>
      <c r="N142" s="171">
        <f t="shared" si="22"/>
        <v>0.75348475256891356</v>
      </c>
      <c r="O142" s="171">
        <f t="shared" si="22"/>
        <v>0.7573503355674428</v>
      </c>
      <c r="P142" s="171">
        <f t="shared" si="22"/>
        <v>0.7623657610339144</v>
      </c>
      <c r="Q142" s="171">
        <f t="shared" si="22"/>
        <v>0.76895753991953142</v>
      </c>
    </row>
    <row r="143" spans="1:17" ht="12" customHeight="1" x14ac:dyDescent="0.25">
      <c r="A143" s="161" t="s">
        <v>141</v>
      </c>
      <c r="B143" s="170">
        <f t="shared" si="22"/>
        <v>0.78050173783900834</v>
      </c>
      <c r="C143" s="170">
        <f t="shared" si="22"/>
        <v>0.78141430335952544</v>
      </c>
      <c r="D143" s="170">
        <f t="shared" si="22"/>
        <v>0.78614675717885174</v>
      </c>
      <c r="E143" s="170">
        <f t="shared" si="22"/>
        <v>0.79114900336348981</v>
      </c>
      <c r="F143" s="170">
        <f t="shared" si="22"/>
        <v>0.79762722235500128</v>
      </c>
      <c r="G143" s="170">
        <f t="shared" si="22"/>
        <v>0.80197655893481723</v>
      </c>
      <c r="H143" s="170">
        <f t="shared" si="22"/>
        <v>0.80830966077477651</v>
      </c>
      <c r="I143" s="170">
        <f t="shared" si="22"/>
        <v>0.80761606365450811</v>
      </c>
      <c r="J143" s="170">
        <f t="shared" si="22"/>
        <v>0.8130081044898354</v>
      </c>
      <c r="K143" s="170">
        <f t="shared" si="22"/>
        <v>0.81422284884404472</v>
      </c>
      <c r="L143" s="170">
        <f t="shared" si="22"/>
        <v>0.81925757568384638</v>
      </c>
      <c r="M143" s="170">
        <f t="shared" si="22"/>
        <v>0.81772627025541123</v>
      </c>
      <c r="N143" s="170">
        <f t="shared" si="22"/>
        <v>0.82094128622414764</v>
      </c>
      <c r="O143" s="170">
        <f t="shared" si="22"/>
        <v>0.82461691925581371</v>
      </c>
      <c r="P143" s="170">
        <f t="shared" si="22"/>
        <v>0.82292954883177294</v>
      </c>
      <c r="Q143" s="170">
        <f t="shared" si="22"/>
        <v>0.82746950234476757</v>
      </c>
    </row>
    <row r="144" spans="1:17" ht="12" customHeight="1" x14ac:dyDescent="0.25">
      <c r="A144" s="148" t="s">
        <v>60</v>
      </c>
      <c r="B144" s="73">
        <f t="shared" si="22"/>
        <v>0.70221422436720216</v>
      </c>
      <c r="C144" s="73">
        <f t="shared" si="22"/>
        <v>0.70616980436325416</v>
      </c>
      <c r="D144" s="73">
        <f t="shared" si="22"/>
        <v>0.7116300895673533</v>
      </c>
      <c r="E144" s="73">
        <f t="shared" si="22"/>
        <v>0.717849468883064</v>
      </c>
      <c r="F144" s="73">
        <f t="shared" si="22"/>
        <v>0.72400232574316425</v>
      </c>
      <c r="G144" s="73">
        <f t="shared" si="22"/>
        <v>0.73028757327516491</v>
      </c>
      <c r="H144" s="73">
        <f t="shared" si="22"/>
        <v>0.73722119317306689</v>
      </c>
      <c r="I144" s="73">
        <f t="shared" si="22"/>
        <v>0.74158355894540284</v>
      </c>
      <c r="J144" s="73">
        <f t="shared" si="22"/>
        <v>0.74454155422722612</v>
      </c>
      <c r="K144" s="73">
        <f t="shared" si="22"/>
        <v>0.74804592852295626</v>
      </c>
      <c r="L144" s="73">
        <f t="shared" si="22"/>
        <v>0.75126972398572167</v>
      </c>
      <c r="M144" s="73">
        <f t="shared" si="22"/>
        <v>0.75507150009203294</v>
      </c>
      <c r="N144" s="73">
        <f t="shared" si="22"/>
        <v>0.75782086861102549</v>
      </c>
      <c r="O144" s="73">
        <f t="shared" si="22"/>
        <v>0.75966331123725284</v>
      </c>
      <c r="P144" s="73">
        <f t="shared" si="22"/>
        <v>0.7649976105858235</v>
      </c>
      <c r="Q144" s="73">
        <f t="shared" si="22"/>
        <v>0.76751627649530907</v>
      </c>
    </row>
    <row r="145" spans="1:17" ht="12" customHeight="1" x14ac:dyDescent="0.25">
      <c r="A145" s="148" t="s">
        <v>59</v>
      </c>
      <c r="B145" s="73">
        <f t="shared" si="22"/>
        <v>1</v>
      </c>
      <c r="C145" s="73">
        <f t="shared" si="22"/>
        <v>1.0000000000000004</v>
      </c>
      <c r="D145" s="73">
        <f t="shared" si="22"/>
        <v>1</v>
      </c>
      <c r="E145" s="73">
        <f t="shared" si="22"/>
        <v>1</v>
      </c>
      <c r="F145" s="73">
        <f t="shared" si="22"/>
        <v>1.0000000000000004</v>
      </c>
      <c r="G145" s="73">
        <f t="shared" si="22"/>
        <v>1.0000000000000002</v>
      </c>
      <c r="H145" s="73">
        <f t="shared" si="22"/>
        <v>1.0000000000000004</v>
      </c>
      <c r="I145" s="73">
        <f t="shared" si="22"/>
        <v>0.99999999999999978</v>
      </c>
      <c r="J145" s="73">
        <f t="shared" si="22"/>
        <v>1</v>
      </c>
      <c r="K145" s="73">
        <f t="shared" si="22"/>
        <v>1.0000000000000002</v>
      </c>
      <c r="L145" s="73">
        <f t="shared" si="22"/>
        <v>1</v>
      </c>
      <c r="M145" s="73">
        <f t="shared" si="22"/>
        <v>0.99999999999999989</v>
      </c>
      <c r="N145" s="73">
        <f t="shared" si="22"/>
        <v>0.99999999999999944</v>
      </c>
      <c r="O145" s="73">
        <f t="shared" si="22"/>
        <v>0.99999999999999944</v>
      </c>
      <c r="P145" s="73">
        <f t="shared" si="22"/>
        <v>1</v>
      </c>
      <c r="Q145" s="73">
        <f t="shared" si="22"/>
        <v>0.99999999999999956</v>
      </c>
    </row>
    <row r="146" spans="1:17" ht="12" customHeight="1" x14ac:dyDescent="0.25">
      <c r="A146" s="158" t="s">
        <v>62</v>
      </c>
      <c r="B146" s="169">
        <f t="shared" si="22"/>
        <v>0.76295359451069023</v>
      </c>
      <c r="C146" s="169">
        <f t="shared" si="22"/>
        <v>0.77571430753462867</v>
      </c>
      <c r="D146" s="169">
        <f t="shared" si="22"/>
        <v>0.78609492617029109</v>
      </c>
      <c r="E146" s="169">
        <f t="shared" si="22"/>
        <v>0.80200993356298089</v>
      </c>
      <c r="F146" s="169">
        <f t="shared" si="22"/>
        <v>0.80529049000775244</v>
      </c>
      <c r="G146" s="169">
        <f t="shared" si="22"/>
        <v>0.79546373927364489</v>
      </c>
      <c r="H146" s="169">
        <f t="shared" si="22"/>
        <v>0.80514345599580428</v>
      </c>
      <c r="I146" s="169">
        <f t="shared" si="22"/>
        <v>0.78836507453501425</v>
      </c>
      <c r="J146" s="169">
        <f t="shared" si="22"/>
        <v>0.79494753570634191</v>
      </c>
      <c r="K146" s="169">
        <f t="shared" si="22"/>
        <v>0.82135348621198589</v>
      </c>
      <c r="L146" s="169">
        <f t="shared" si="22"/>
        <v>0.81524134835702178</v>
      </c>
      <c r="M146" s="169">
        <f t="shared" si="22"/>
        <v>0.8195078077684913</v>
      </c>
      <c r="N146" s="169">
        <f t="shared" si="22"/>
        <v>0.83431178488029878</v>
      </c>
      <c r="O146" s="169">
        <f t="shared" si="22"/>
        <v>0.8328165910981622</v>
      </c>
      <c r="P146" s="169">
        <f t="shared" si="22"/>
        <v>0.83589033517626188</v>
      </c>
      <c r="Q146" s="169">
        <f t="shared" ref="Q146" si="23">IF(Q127=0,"",Q127/Q108)</f>
        <v>0.82935300203638873</v>
      </c>
    </row>
    <row r="147" spans="1:17" ht="12" customHeight="1" x14ac:dyDescent="0.25">
      <c r="A147" s="23" t="s">
        <v>57</v>
      </c>
      <c r="B147" s="73">
        <f t="shared" ref="B147:Q148" si="24">IF(B128=0,"",B128/B109)</f>
        <v>0.41538519306413541</v>
      </c>
      <c r="C147" s="73">
        <f t="shared" si="24"/>
        <v>0.41538519306413518</v>
      </c>
      <c r="D147" s="73">
        <f t="shared" si="24"/>
        <v>0.43299671593029126</v>
      </c>
      <c r="E147" s="73">
        <f t="shared" si="24"/>
        <v>0.44442671090302865</v>
      </c>
      <c r="F147" s="73">
        <f t="shared" si="24"/>
        <v>0.45710572808742156</v>
      </c>
      <c r="G147" s="73">
        <f t="shared" si="24"/>
        <v>0.46169469418828035</v>
      </c>
      <c r="H147" s="73">
        <f t="shared" si="24"/>
        <v>0.46375520759319422</v>
      </c>
      <c r="I147" s="73">
        <f t="shared" si="24"/>
        <v>0.46528870812014617</v>
      </c>
      <c r="J147" s="73">
        <f t="shared" si="24"/>
        <v>0.46792720877994237</v>
      </c>
      <c r="K147" s="73">
        <f t="shared" si="24"/>
        <v>0.468874850882744</v>
      </c>
      <c r="L147" s="73">
        <f t="shared" si="24"/>
        <v>0.46892937175703719</v>
      </c>
      <c r="M147" s="73">
        <f t="shared" si="24"/>
        <v>0.46901884410090056</v>
      </c>
      <c r="N147" s="73">
        <f t="shared" si="24"/>
        <v>0.46978373958243286</v>
      </c>
      <c r="O147" s="73">
        <f t="shared" si="24"/>
        <v>0.46996057032507427</v>
      </c>
      <c r="P147" s="73">
        <f t="shared" si="24"/>
        <v>0.47691534172114836</v>
      </c>
      <c r="Q147" s="73">
        <f t="shared" si="24"/>
        <v>0.47871016407787848</v>
      </c>
    </row>
    <row r="148" spans="1:17" ht="12" customHeight="1" x14ac:dyDescent="0.25">
      <c r="A148" s="29" t="s">
        <v>140</v>
      </c>
      <c r="B148" s="65">
        <f t="shared" si="24"/>
        <v>0.79940862090397335</v>
      </c>
      <c r="C148" s="65">
        <f t="shared" si="24"/>
        <v>0.8038365867133298</v>
      </c>
      <c r="D148" s="65">
        <f t="shared" si="24"/>
        <v>0.80916671674696616</v>
      </c>
      <c r="E148" s="65">
        <f t="shared" si="24"/>
        <v>0.81460286843652241</v>
      </c>
      <c r="F148" s="65">
        <f t="shared" si="24"/>
        <v>0.81955801606282708</v>
      </c>
      <c r="G148" s="65">
        <f t="shared" si="24"/>
        <v>0.82406003424513485</v>
      </c>
      <c r="H148" s="65">
        <f t="shared" si="24"/>
        <v>0.82967039843052837</v>
      </c>
      <c r="I148" s="65">
        <f t="shared" si="24"/>
        <v>0.83406337307540523</v>
      </c>
      <c r="J148" s="65">
        <f t="shared" si="24"/>
        <v>0.83919210632975649</v>
      </c>
      <c r="K148" s="65">
        <f t="shared" si="24"/>
        <v>0.84199756018233129</v>
      </c>
      <c r="L148" s="65">
        <f t="shared" si="24"/>
        <v>0.84455135356349509</v>
      </c>
      <c r="M148" s="65">
        <f t="shared" si="24"/>
        <v>0.84715310917319242</v>
      </c>
      <c r="N148" s="65">
        <f t="shared" si="24"/>
        <v>0.84915512159599738</v>
      </c>
      <c r="O148" s="65">
        <f t="shared" si="24"/>
        <v>0.85013324714228256</v>
      </c>
      <c r="P148" s="65">
        <f t="shared" si="24"/>
        <v>0.85295224743569242</v>
      </c>
      <c r="Q148" s="65">
        <f t="shared" si="24"/>
        <v>0.85380235808879867</v>
      </c>
    </row>
    <row r="150" spans="1:17" ht="12" customHeight="1" x14ac:dyDescent="0.25">
      <c r="A150" s="152" t="s">
        <v>121</v>
      </c>
      <c r="B150" s="168">
        <f>SUM(B151,B154,B156,B165)</f>
        <v>23.752531903585105</v>
      </c>
      <c r="C150" s="168">
        <f t="shared" ref="C150:Q150" si="25">SUM(C151,C154,C156,C165)</f>
        <v>24.263830415567373</v>
      </c>
      <c r="D150" s="168">
        <f t="shared" si="25"/>
        <v>24.598943128218625</v>
      </c>
      <c r="E150" s="168">
        <f t="shared" si="25"/>
        <v>25.030454935544913</v>
      </c>
      <c r="F150" s="168">
        <f t="shared" si="25"/>
        <v>25.067492653309007</v>
      </c>
      <c r="G150" s="168">
        <f t="shared" si="25"/>
        <v>24.346417660512252</v>
      </c>
      <c r="H150" s="168">
        <f t="shared" si="25"/>
        <v>24.452726233771347</v>
      </c>
      <c r="I150" s="168">
        <f t="shared" si="25"/>
        <v>23.23389124636326</v>
      </c>
      <c r="J150" s="168">
        <f t="shared" si="25"/>
        <v>23.226999912399016</v>
      </c>
      <c r="K150" s="168">
        <f t="shared" si="25"/>
        <v>23.925571196548827</v>
      </c>
      <c r="L150" s="168">
        <f t="shared" si="25"/>
        <v>25.437635685551736</v>
      </c>
      <c r="M150" s="168">
        <f t="shared" si="25"/>
        <v>23.942394391181534</v>
      </c>
      <c r="N150" s="168">
        <f t="shared" si="25"/>
        <v>22.433074469714036</v>
      </c>
      <c r="O150" s="168">
        <f t="shared" si="25"/>
        <v>22.340035191886951</v>
      </c>
      <c r="P150" s="168">
        <f t="shared" si="25"/>
        <v>18.880969699023126</v>
      </c>
      <c r="Q150" s="168">
        <f t="shared" si="25"/>
        <v>19.102145648088381</v>
      </c>
    </row>
    <row r="151" spans="1:17" ht="12" customHeight="1" x14ac:dyDescent="0.25">
      <c r="A151" s="158" t="s">
        <v>65</v>
      </c>
      <c r="B151" s="157">
        <f>SUM(B152:B153)</f>
        <v>22.876238381597901</v>
      </c>
      <c r="C151" s="157">
        <f t="shared" ref="C151:Q151" si="26">SUM(C152:C153)</f>
        <v>23.405433648888177</v>
      </c>
      <c r="D151" s="157">
        <f t="shared" si="26"/>
        <v>23.710183558592444</v>
      </c>
      <c r="E151" s="157">
        <f t="shared" si="26"/>
        <v>24.14326150326465</v>
      </c>
      <c r="F151" s="157">
        <f t="shared" si="26"/>
        <v>24.146118931266844</v>
      </c>
      <c r="G151" s="157">
        <f t="shared" si="26"/>
        <v>23.375140801538439</v>
      </c>
      <c r="H151" s="157">
        <f t="shared" si="26"/>
        <v>23.456123475454568</v>
      </c>
      <c r="I151" s="157">
        <f t="shared" si="26"/>
        <v>22.142817266038978</v>
      </c>
      <c r="J151" s="157">
        <f t="shared" si="26"/>
        <v>22.145119928258442</v>
      </c>
      <c r="K151" s="157">
        <f t="shared" si="26"/>
        <v>22.930287947270276</v>
      </c>
      <c r="L151" s="157">
        <f t="shared" si="26"/>
        <v>24.448290441874715</v>
      </c>
      <c r="M151" s="157">
        <f t="shared" si="26"/>
        <v>22.951513921049497</v>
      </c>
      <c r="N151" s="157">
        <f t="shared" si="26"/>
        <v>21.533792299481195</v>
      </c>
      <c r="O151" s="157">
        <f t="shared" si="26"/>
        <v>21.533637743319087</v>
      </c>
      <c r="P151" s="157">
        <f t="shared" si="26"/>
        <v>18.059421251031534</v>
      </c>
      <c r="Q151" s="157">
        <f t="shared" si="26"/>
        <v>18.306250516284155</v>
      </c>
    </row>
    <row r="152" spans="1:17" ht="12" customHeight="1" x14ac:dyDescent="0.25">
      <c r="A152" s="23" t="s">
        <v>84</v>
      </c>
      <c r="B152" s="156">
        <f>RES_hhdet_emi!B$26</f>
        <v>22.876238381597901</v>
      </c>
      <c r="C152" s="156">
        <f>RES_hhdet_emi!C$26</f>
        <v>23.405433648888177</v>
      </c>
      <c r="D152" s="156">
        <f>RES_hhdet_emi!D$26</f>
        <v>23.710183558592444</v>
      </c>
      <c r="E152" s="156">
        <f>RES_hhdet_emi!E$26</f>
        <v>24.14326150326465</v>
      </c>
      <c r="F152" s="156">
        <f>RES_hhdet_emi!F$26</f>
        <v>24.146118931266844</v>
      </c>
      <c r="G152" s="156">
        <f>RES_hhdet_emi!G$26</f>
        <v>23.375140801538439</v>
      </c>
      <c r="H152" s="156">
        <f>RES_hhdet_emi!H$26</f>
        <v>23.456123475454568</v>
      </c>
      <c r="I152" s="156">
        <f>RES_hhdet_emi!I$26</f>
        <v>22.142817266038978</v>
      </c>
      <c r="J152" s="156">
        <f>RES_hhdet_emi!J$26</f>
        <v>22.145119928258442</v>
      </c>
      <c r="K152" s="156">
        <f>RES_hhdet_emi!K$26</f>
        <v>22.930287947270276</v>
      </c>
      <c r="L152" s="156">
        <f>RES_hhdet_emi!L$26</f>
        <v>24.448290441874715</v>
      </c>
      <c r="M152" s="156">
        <f>RES_hhdet_emi!M$26</f>
        <v>22.951513921049497</v>
      </c>
      <c r="N152" s="156">
        <f>RES_hhdet_emi!N$26</f>
        <v>21.533792299481195</v>
      </c>
      <c r="O152" s="156">
        <f>RES_hhdet_emi!O$26</f>
        <v>21.533637743319087</v>
      </c>
      <c r="P152" s="156">
        <f>RES_hhdet_emi!P$26</f>
        <v>18.059421251031534</v>
      </c>
      <c r="Q152" s="156">
        <f>RES_hhdet_emi!Q$26</f>
        <v>18.306250516284155</v>
      </c>
    </row>
    <row r="153" spans="1:17" ht="12" customHeight="1" x14ac:dyDescent="0.25">
      <c r="A153" s="23" t="s">
        <v>60</v>
      </c>
      <c r="B153" s="156">
        <f>RES_hhdet_emi!B$27</f>
        <v>0</v>
      </c>
      <c r="C153" s="156">
        <f>RES_hhdet_emi!C$27</f>
        <v>0</v>
      </c>
      <c r="D153" s="156">
        <f>RES_hhdet_emi!D$27</f>
        <v>0</v>
      </c>
      <c r="E153" s="156">
        <f>RES_hhdet_emi!E$27</f>
        <v>0</v>
      </c>
      <c r="F153" s="156">
        <f>RES_hhdet_emi!F$27</f>
        <v>0</v>
      </c>
      <c r="G153" s="156">
        <f>RES_hhdet_emi!G$27</f>
        <v>0</v>
      </c>
      <c r="H153" s="156">
        <f>RES_hhdet_emi!H$27</f>
        <v>0</v>
      </c>
      <c r="I153" s="156">
        <f>RES_hhdet_emi!I$27</f>
        <v>0</v>
      </c>
      <c r="J153" s="156">
        <f>RES_hhdet_emi!J$27</f>
        <v>0</v>
      </c>
      <c r="K153" s="156">
        <f>RES_hhdet_emi!K$27</f>
        <v>0</v>
      </c>
      <c r="L153" s="156">
        <f>RES_hhdet_emi!L$27</f>
        <v>0</v>
      </c>
      <c r="M153" s="156">
        <f>RES_hhdet_emi!M$27</f>
        <v>0</v>
      </c>
      <c r="N153" s="156">
        <f>RES_hhdet_emi!N$27</f>
        <v>0</v>
      </c>
      <c r="O153" s="156">
        <f>RES_hhdet_emi!O$27</f>
        <v>0</v>
      </c>
      <c r="P153" s="156">
        <f>RES_hhdet_emi!P$27</f>
        <v>0</v>
      </c>
      <c r="Q153" s="156">
        <f>RES_hhdet_emi!Q$27</f>
        <v>0</v>
      </c>
    </row>
    <row r="154" spans="1:17" ht="12" customHeight="1" x14ac:dyDescent="0.25">
      <c r="A154" s="158" t="s">
        <v>112</v>
      </c>
      <c r="B154" s="157">
        <f>B155</f>
        <v>0</v>
      </c>
      <c r="C154" s="157">
        <f t="shared" ref="C154:Q154" si="27">C155</f>
        <v>0</v>
      </c>
      <c r="D154" s="157">
        <f t="shared" si="27"/>
        <v>0</v>
      </c>
      <c r="E154" s="157">
        <f t="shared" si="27"/>
        <v>0</v>
      </c>
      <c r="F154" s="157">
        <f t="shared" si="27"/>
        <v>0</v>
      </c>
      <c r="G154" s="157">
        <f t="shared" si="27"/>
        <v>0</v>
      </c>
      <c r="H154" s="157">
        <f t="shared" si="27"/>
        <v>0</v>
      </c>
      <c r="I154" s="157">
        <f t="shared" si="27"/>
        <v>0</v>
      </c>
      <c r="J154" s="157">
        <f t="shared" si="27"/>
        <v>0</v>
      </c>
      <c r="K154" s="157">
        <f t="shared" si="27"/>
        <v>0</v>
      </c>
      <c r="L154" s="157">
        <f t="shared" si="27"/>
        <v>0</v>
      </c>
      <c r="M154" s="157">
        <f t="shared" si="27"/>
        <v>0</v>
      </c>
      <c r="N154" s="157">
        <f t="shared" si="27"/>
        <v>0</v>
      </c>
      <c r="O154" s="157">
        <f t="shared" si="27"/>
        <v>0</v>
      </c>
      <c r="P154" s="157">
        <f t="shared" si="27"/>
        <v>0</v>
      </c>
      <c r="Q154" s="157">
        <f t="shared" si="27"/>
        <v>0</v>
      </c>
    </row>
    <row r="155" spans="1:17" ht="12" customHeight="1" x14ac:dyDescent="0.25">
      <c r="A155" s="23" t="s">
        <v>60</v>
      </c>
      <c r="B155" s="156">
        <f>RES_hhdet_emi!B$29</f>
        <v>0</v>
      </c>
      <c r="C155" s="156">
        <f>RES_hhdet_emi!C$29</f>
        <v>0</v>
      </c>
      <c r="D155" s="156">
        <f>RES_hhdet_emi!D$29</f>
        <v>0</v>
      </c>
      <c r="E155" s="156">
        <f>RES_hhdet_emi!E$29</f>
        <v>0</v>
      </c>
      <c r="F155" s="156">
        <f>RES_hhdet_emi!F$29</f>
        <v>0</v>
      </c>
      <c r="G155" s="156">
        <f>RES_hhdet_emi!G$29</f>
        <v>0</v>
      </c>
      <c r="H155" s="156">
        <f>RES_hhdet_emi!H$29</f>
        <v>0</v>
      </c>
      <c r="I155" s="156">
        <f>RES_hhdet_emi!I$29</f>
        <v>0</v>
      </c>
      <c r="J155" s="156">
        <f>RES_hhdet_emi!J$29</f>
        <v>0</v>
      </c>
      <c r="K155" s="156">
        <f>RES_hhdet_emi!K$29</f>
        <v>0</v>
      </c>
      <c r="L155" s="156">
        <f>RES_hhdet_emi!L$29</f>
        <v>0</v>
      </c>
      <c r="M155" s="156">
        <f>RES_hhdet_emi!M$29</f>
        <v>0</v>
      </c>
      <c r="N155" s="156">
        <f>RES_hhdet_emi!N$29</f>
        <v>0</v>
      </c>
      <c r="O155" s="156">
        <f>RES_hhdet_emi!O$29</f>
        <v>0</v>
      </c>
      <c r="P155" s="156">
        <f>RES_hhdet_emi!P$29</f>
        <v>0</v>
      </c>
      <c r="Q155" s="156">
        <f>RES_hhdet_emi!Q$29</f>
        <v>0</v>
      </c>
    </row>
    <row r="156" spans="1:17" ht="12" customHeight="1" x14ac:dyDescent="0.25">
      <c r="A156" s="158" t="s">
        <v>63</v>
      </c>
      <c r="B156" s="157">
        <f>SUM(B157:B158,B161:B162)</f>
        <v>0.7635978516185733</v>
      </c>
      <c r="C156" s="157">
        <f t="shared" ref="C156:Q156" si="28">SUM(C157:C158,C161:C162)</f>
        <v>0.77107472575019187</v>
      </c>
      <c r="D156" s="157">
        <f t="shared" si="28"/>
        <v>0.81141533613928762</v>
      </c>
      <c r="E156" s="157">
        <f t="shared" si="28"/>
        <v>0.84305015625770974</v>
      </c>
      <c r="F156" s="157">
        <f t="shared" si="28"/>
        <v>0.8700168787798136</v>
      </c>
      <c r="G156" s="157">
        <f t="shared" si="28"/>
        <v>0.86613527470944085</v>
      </c>
      <c r="H156" s="157">
        <f t="shared" si="28"/>
        <v>0.90411661892003115</v>
      </c>
      <c r="I156" s="157">
        <f t="shared" si="28"/>
        <v>0.90927699568283871</v>
      </c>
      <c r="J156" s="157">
        <f t="shared" si="28"/>
        <v>0.91230965298049016</v>
      </c>
      <c r="K156" s="157">
        <f t="shared" si="28"/>
        <v>0.91348837490212176</v>
      </c>
      <c r="L156" s="157">
        <f t="shared" si="28"/>
        <v>0.87562982095673103</v>
      </c>
      <c r="M156" s="157">
        <f t="shared" si="28"/>
        <v>0.88362635440571546</v>
      </c>
      <c r="N156" s="157">
        <f t="shared" si="28"/>
        <v>0.84277943234862596</v>
      </c>
      <c r="O156" s="157">
        <f t="shared" si="28"/>
        <v>0.7496321042317271</v>
      </c>
      <c r="P156" s="157">
        <f t="shared" si="28"/>
        <v>0.76176223834721157</v>
      </c>
      <c r="Q156" s="157">
        <f t="shared" si="28"/>
        <v>0.71644976593725551</v>
      </c>
    </row>
    <row r="157" spans="1:17" ht="12" customHeight="1" x14ac:dyDescent="0.25">
      <c r="A157" s="167" t="s">
        <v>169</v>
      </c>
      <c r="B157" s="132">
        <f>RES_hhdet_emi!B$31</f>
        <v>0.64377946158771449</v>
      </c>
      <c r="C157" s="132">
        <f>RES_hhdet_emi!C$31</f>
        <v>0.64178256801463107</v>
      </c>
      <c r="D157" s="132">
        <f>RES_hhdet_emi!D$31</f>
        <v>0.67060259053429772</v>
      </c>
      <c r="E157" s="132">
        <f>RES_hhdet_emi!E$31</f>
        <v>0.68413720490756025</v>
      </c>
      <c r="F157" s="132">
        <f>RES_hhdet_emi!F$31</f>
        <v>0.69370792438951623</v>
      </c>
      <c r="G157" s="132">
        <f>RES_hhdet_emi!G$31</f>
        <v>0.62286617524538213</v>
      </c>
      <c r="H157" s="132">
        <f>RES_hhdet_emi!H$31</f>
        <v>0.60962911297850286</v>
      </c>
      <c r="I157" s="132">
        <f>RES_hhdet_emi!I$31</f>
        <v>0.60460913509775049</v>
      </c>
      <c r="J157" s="132">
        <f>RES_hhdet_emi!J$31</f>
        <v>0.60478555650551435</v>
      </c>
      <c r="K157" s="132">
        <f>RES_hhdet_emi!K$31</f>
        <v>0.50945603481964574</v>
      </c>
      <c r="L157" s="132">
        <f>RES_hhdet_emi!L$31</f>
        <v>0.3967734540543062</v>
      </c>
      <c r="M157" s="132">
        <f>RES_hhdet_emi!M$31</f>
        <v>0.39129602264798269</v>
      </c>
      <c r="N157" s="132">
        <f>RES_hhdet_emi!N$31</f>
        <v>0.35684707914446517</v>
      </c>
      <c r="O157" s="132">
        <f>RES_hhdet_emi!O$31</f>
        <v>0.29579123076281338</v>
      </c>
      <c r="P157" s="132">
        <f>RES_hhdet_emi!P$31</f>
        <v>0.30419026525078835</v>
      </c>
      <c r="Q157" s="132">
        <f>RES_hhdet_emi!Q$31</f>
        <v>0.28108129204045662</v>
      </c>
    </row>
    <row r="158" spans="1:17" ht="12" customHeight="1" x14ac:dyDescent="0.25">
      <c r="A158" s="167" t="s">
        <v>168</v>
      </c>
      <c r="B158" s="132">
        <f>SUM(B159:B160)</f>
        <v>0.1198183900308588</v>
      </c>
      <c r="C158" s="132">
        <f t="shared" ref="C158:Q158" si="29">SUM(C159:C160)</f>
        <v>0.1292921577355608</v>
      </c>
      <c r="D158" s="132">
        <f t="shared" si="29"/>
        <v>0.14081274560498991</v>
      </c>
      <c r="E158" s="132">
        <f t="shared" si="29"/>
        <v>0.15891295135014943</v>
      </c>
      <c r="F158" s="132">
        <f t="shared" si="29"/>
        <v>0.17630895439029737</v>
      </c>
      <c r="G158" s="132">
        <f t="shared" si="29"/>
        <v>0.24326909946405875</v>
      </c>
      <c r="H158" s="132">
        <f t="shared" si="29"/>
        <v>0.29448750594152834</v>
      </c>
      <c r="I158" s="132">
        <f t="shared" si="29"/>
        <v>0.30466786058508821</v>
      </c>
      <c r="J158" s="132">
        <f t="shared" si="29"/>
        <v>0.30752409647497575</v>
      </c>
      <c r="K158" s="132">
        <f t="shared" si="29"/>
        <v>0.40403234008247602</v>
      </c>
      <c r="L158" s="132">
        <f t="shared" si="29"/>
        <v>0.47885636690242483</v>
      </c>
      <c r="M158" s="132">
        <f t="shared" si="29"/>
        <v>0.49233033175773272</v>
      </c>
      <c r="N158" s="132">
        <f t="shared" si="29"/>
        <v>0.48593235320416084</v>
      </c>
      <c r="O158" s="132">
        <f t="shared" si="29"/>
        <v>0.45384087346891372</v>
      </c>
      <c r="P158" s="132">
        <f t="shared" si="29"/>
        <v>0.45757197309642328</v>
      </c>
      <c r="Q158" s="132">
        <f t="shared" si="29"/>
        <v>0.43536847389679895</v>
      </c>
    </row>
    <row r="159" spans="1:17" ht="12" customHeight="1" x14ac:dyDescent="0.25">
      <c r="A159" s="166" t="s">
        <v>57</v>
      </c>
      <c r="B159" s="165">
        <f>RES_hhdet_emi!B$33</f>
        <v>0.1198183900308588</v>
      </c>
      <c r="C159" s="165">
        <f>RES_hhdet_emi!C$33</f>
        <v>0.1292921577355608</v>
      </c>
      <c r="D159" s="165">
        <f>RES_hhdet_emi!D$33</f>
        <v>0.14081274560498991</v>
      </c>
      <c r="E159" s="165">
        <f>RES_hhdet_emi!E$33</f>
        <v>0.15891295135014943</v>
      </c>
      <c r="F159" s="165">
        <f>RES_hhdet_emi!F$33</f>
        <v>0.17630895439029737</v>
      </c>
      <c r="G159" s="165">
        <f>RES_hhdet_emi!G$33</f>
        <v>0.24326909946405875</v>
      </c>
      <c r="H159" s="165">
        <f>RES_hhdet_emi!H$33</f>
        <v>0.29448750594152834</v>
      </c>
      <c r="I159" s="165">
        <f>RES_hhdet_emi!I$33</f>
        <v>0.30466786058508821</v>
      </c>
      <c r="J159" s="165">
        <f>RES_hhdet_emi!J$33</f>
        <v>0.30752409647497575</v>
      </c>
      <c r="K159" s="165">
        <f>RES_hhdet_emi!K$33</f>
        <v>0.40403234008247602</v>
      </c>
      <c r="L159" s="165">
        <f>RES_hhdet_emi!L$33</f>
        <v>0.47885636690242483</v>
      </c>
      <c r="M159" s="165">
        <f>RES_hhdet_emi!M$33</f>
        <v>0.49233033175773272</v>
      </c>
      <c r="N159" s="165">
        <f>RES_hhdet_emi!N$33</f>
        <v>0.48593235320416084</v>
      </c>
      <c r="O159" s="165">
        <f>RES_hhdet_emi!O$33</f>
        <v>0.45384087346891372</v>
      </c>
      <c r="P159" s="165">
        <f>RES_hhdet_emi!P$33</f>
        <v>0.45757197309642328</v>
      </c>
      <c r="Q159" s="165">
        <f>RES_hhdet_emi!Q$33</f>
        <v>0.43536847389679895</v>
      </c>
    </row>
    <row r="160" spans="1:17" ht="12" customHeight="1" x14ac:dyDescent="0.25">
      <c r="A160" s="147" t="s">
        <v>59</v>
      </c>
      <c r="B160" s="164">
        <f>RES_hhdet_emi!B$34</f>
        <v>0</v>
      </c>
      <c r="C160" s="164">
        <f>RES_hhdet_emi!C$34</f>
        <v>0</v>
      </c>
      <c r="D160" s="164">
        <f>RES_hhdet_emi!D$34</f>
        <v>0</v>
      </c>
      <c r="E160" s="164">
        <f>RES_hhdet_emi!E$34</f>
        <v>0</v>
      </c>
      <c r="F160" s="164">
        <f>RES_hhdet_emi!F$34</f>
        <v>0</v>
      </c>
      <c r="G160" s="164">
        <f>RES_hhdet_emi!G$34</f>
        <v>0</v>
      </c>
      <c r="H160" s="164">
        <f>RES_hhdet_emi!H$34</f>
        <v>0</v>
      </c>
      <c r="I160" s="164">
        <f>RES_hhdet_emi!I$34</f>
        <v>0</v>
      </c>
      <c r="J160" s="164">
        <f>RES_hhdet_emi!J$34</f>
        <v>0</v>
      </c>
      <c r="K160" s="164">
        <f>RES_hhdet_emi!K$34</f>
        <v>0</v>
      </c>
      <c r="L160" s="164">
        <f>RES_hhdet_emi!L$34</f>
        <v>0</v>
      </c>
      <c r="M160" s="164">
        <f>RES_hhdet_emi!M$34</f>
        <v>0</v>
      </c>
      <c r="N160" s="164">
        <f>RES_hhdet_emi!N$34</f>
        <v>0</v>
      </c>
      <c r="O160" s="164">
        <f>RES_hhdet_emi!O$34</f>
        <v>0</v>
      </c>
      <c r="P160" s="164">
        <f>RES_hhdet_emi!P$34</f>
        <v>0</v>
      </c>
      <c r="Q160" s="164">
        <f>RES_hhdet_emi!Q$34</f>
        <v>0</v>
      </c>
    </row>
    <row r="161" spans="1:17" ht="12" customHeight="1" x14ac:dyDescent="0.25">
      <c r="A161" s="163" t="s">
        <v>142</v>
      </c>
      <c r="B161" s="162">
        <f>RES_hhdet_emi!B$35</f>
        <v>0</v>
      </c>
      <c r="C161" s="162">
        <f>RES_hhdet_emi!C$35</f>
        <v>0</v>
      </c>
      <c r="D161" s="162">
        <f>RES_hhdet_emi!D$35</f>
        <v>0</v>
      </c>
      <c r="E161" s="162">
        <f>RES_hhdet_emi!E$35</f>
        <v>0</v>
      </c>
      <c r="F161" s="162">
        <f>RES_hhdet_emi!F$35</f>
        <v>0</v>
      </c>
      <c r="G161" s="162">
        <f>RES_hhdet_emi!G$35</f>
        <v>0</v>
      </c>
      <c r="H161" s="162">
        <f>RES_hhdet_emi!H$35</f>
        <v>0</v>
      </c>
      <c r="I161" s="162">
        <f>RES_hhdet_emi!I$35</f>
        <v>0</v>
      </c>
      <c r="J161" s="162">
        <f>RES_hhdet_emi!J$35</f>
        <v>0</v>
      </c>
      <c r="K161" s="162">
        <f>RES_hhdet_emi!K$35</f>
        <v>0</v>
      </c>
      <c r="L161" s="162">
        <f>RES_hhdet_emi!L$35</f>
        <v>0</v>
      </c>
      <c r="M161" s="162">
        <f>RES_hhdet_emi!M$35</f>
        <v>0</v>
      </c>
      <c r="N161" s="162">
        <f>RES_hhdet_emi!N$35</f>
        <v>0</v>
      </c>
      <c r="O161" s="162">
        <f>RES_hhdet_emi!O$35</f>
        <v>0</v>
      </c>
      <c r="P161" s="162">
        <f>RES_hhdet_emi!P$35</f>
        <v>0</v>
      </c>
      <c r="Q161" s="162">
        <f>RES_hhdet_emi!Q$35</f>
        <v>0</v>
      </c>
    </row>
    <row r="162" spans="1:17" ht="12" customHeight="1" x14ac:dyDescent="0.25">
      <c r="A162" s="161" t="s">
        <v>141</v>
      </c>
      <c r="B162" s="160">
        <f>SUM(B163:B164)</f>
        <v>0</v>
      </c>
      <c r="C162" s="160">
        <f t="shared" ref="C162:Q162" si="30">SUM(C163:C164)</f>
        <v>0</v>
      </c>
      <c r="D162" s="160">
        <f t="shared" si="30"/>
        <v>0</v>
      </c>
      <c r="E162" s="160">
        <f t="shared" si="30"/>
        <v>0</v>
      </c>
      <c r="F162" s="160">
        <f t="shared" si="30"/>
        <v>0</v>
      </c>
      <c r="G162" s="160">
        <f t="shared" si="30"/>
        <v>0</v>
      </c>
      <c r="H162" s="160">
        <f t="shared" si="30"/>
        <v>0</v>
      </c>
      <c r="I162" s="160">
        <f t="shared" si="30"/>
        <v>0</v>
      </c>
      <c r="J162" s="160">
        <f t="shared" si="30"/>
        <v>0</v>
      </c>
      <c r="K162" s="160">
        <f t="shared" si="30"/>
        <v>0</v>
      </c>
      <c r="L162" s="160">
        <f t="shared" si="30"/>
        <v>0</v>
      </c>
      <c r="M162" s="160">
        <f t="shared" si="30"/>
        <v>0</v>
      </c>
      <c r="N162" s="160">
        <f t="shared" si="30"/>
        <v>0</v>
      </c>
      <c r="O162" s="160">
        <f t="shared" si="30"/>
        <v>0</v>
      </c>
      <c r="P162" s="160">
        <f t="shared" si="30"/>
        <v>0</v>
      </c>
      <c r="Q162" s="160">
        <f t="shared" si="30"/>
        <v>0</v>
      </c>
    </row>
    <row r="163" spans="1:17" ht="12" customHeight="1" x14ac:dyDescent="0.25">
      <c r="A163" s="148" t="s">
        <v>60</v>
      </c>
      <c r="B163" s="156">
        <f>RES_hhdet_emi!B$37</f>
        <v>0</v>
      </c>
      <c r="C163" s="156">
        <f>RES_hhdet_emi!C$37</f>
        <v>0</v>
      </c>
      <c r="D163" s="156">
        <f>RES_hhdet_emi!D$37</f>
        <v>0</v>
      </c>
      <c r="E163" s="156">
        <f>RES_hhdet_emi!E$37</f>
        <v>0</v>
      </c>
      <c r="F163" s="156">
        <f>RES_hhdet_emi!F$37</f>
        <v>0</v>
      </c>
      <c r="G163" s="156">
        <f>RES_hhdet_emi!G$37</f>
        <v>0</v>
      </c>
      <c r="H163" s="156">
        <f>RES_hhdet_emi!H$37</f>
        <v>0</v>
      </c>
      <c r="I163" s="156">
        <f>RES_hhdet_emi!I$37</f>
        <v>0</v>
      </c>
      <c r="J163" s="156">
        <f>RES_hhdet_emi!J$37</f>
        <v>0</v>
      </c>
      <c r="K163" s="156">
        <f>RES_hhdet_emi!K$37</f>
        <v>0</v>
      </c>
      <c r="L163" s="156">
        <f>RES_hhdet_emi!L$37</f>
        <v>0</v>
      </c>
      <c r="M163" s="156">
        <f>RES_hhdet_emi!M$37</f>
        <v>0</v>
      </c>
      <c r="N163" s="156">
        <f>RES_hhdet_emi!N$37</f>
        <v>0</v>
      </c>
      <c r="O163" s="156">
        <f>RES_hhdet_emi!O$37</f>
        <v>0</v>
      </c>
      <c r="P163" s="156">
        <f>RES_hhdet_emi!P$37</f>
        <v>0</v>
      </c>
      <c r="Q163" s="156">
        <f>RES_hhdet_emi!Q$37</f>
        <v>0</v>
      </c>
    </row>
    <row r="164" spans="1:17" ht="12" customHeight="1" x14ac:dyDescent="0.25">
      <c r="A164" s="148" t="s">
        <v>59</v>
      </c>
      <c r="B164" s="156">
        <f>RES_hhdet_emi!B$38</f>
        <v>0</v>
      </c>
      <c r="C164" s="156">
        <f>RES_hhdet_emi!C$38</f>
        <v>0</v>
      </c>
      <c r="D164" s="156">
        <f>RES_hhdet_emi!D$38</f>
        <v>0</v>
      </c>
      <c r="E164" s="156">
        <f>RES_hhdet_emi!E$38</f>
        <v>0</v>
      </c>
      <c r="F164" s="156">
        <f>RES_hhdet_emi!F$38</f>
        <v>0</v>
      </c>
      <c r="G164" s="156">
        <f>RES_hhdet_emi!G$38</f>
        <v>0</v>
      </c>
      <c r="H164" s="156">
        <f>RES_hhdet_emi!H$38</f>
        <v>0</v>
      </c>
      <c r="I164" s="156">
        <f>RES_hhdet_emi!I$38</f>
        <v>0</v>
      </c>
      <c r="J164" s="156">
        <f>RES_hhdet_emi!J$38</f>
        <v>0</v>
      </c>
      <c r="K164" s="156">
        <f>RES_hhdet_emi!K$38</f>
        <v>0</v>
      </c>
      <c r="L164" s="156">
        <f>RES_hhdet_emi!L$38</f>
        <v>0</v>
      </c>
      <c r="M164" s="156">
        <f>RES_hhdet_emi!M$38</f>
        <v>0</v>
      </c>
      <c r="N164" s="156">
        <f>RES_hhdet_emi!N$38</f>
        <v>0</v>
      </c>
      <c r="O164" s="156">
        <f>RES_hhdet_emi!O$38</f>
        <v>0</v>
      </c>
      <c r="P164" s="156">
        <f>RES_hhdet_emi!P$38</f>
        <v>0</v>
      </c>
      <c r="Q164" s="156">
        <f>RES_hhdet_emi!Q$38</f>
        <v>0</v>
      </c>
    </row>
    <row r="165" spans="1:17" ht="12" customHeight="1" x14ac:dyDescent="0.25">
      <c r="A165" s="158" t="s">
        <v>62</v>
      </c>
      <c r="B165" s="157">
        <f>SUM(B166:B167)</f>
        <v>0.11269567036863029</v>
      </c>
      <c r="C165" s="157">
        <f t="shared" ref="C165:Q165" si="31">SUM(C166:C167)</f>
        <v>8.7322040929003503E-2</v>
      </c>
      <c r="D165" s="157">
        <f t="shared" si="31"/>
        <v>7.7344233486892261E-2</v>
      </c>
      <c r="E165" s="157">
        <f t="shared" si="31"/>
        <v>4.4143276022551518E-2</v>
      </c>
      <c r="F165" s="157">
        <f t="shared" si="31"/>
        <v>5.1356843262347809E-2</v>
      </c>
      <c r="G165" s="157">
        <f t="shared" si="31"/>
        <v>0.10514158426437241</v>
      </c>
      <c r="H165" s="157">
        <f t="shared" si="31"/>
        <v>9.2486139396748254E-2</v>
      </c>
      <c r="I165" s="157">
        <f t="shared" si="31"/>
        <v>0.18179698464144364</v>
      </c>
      <c r="J165" s="157">
        <f t="shared" si="31"/>
        <v>0.16957033116008405</v>
      </c>
      <c r="K165" s="157">
        <f t="shared" si="31"/>
        <v>8.1794874376426227E-2</v>
      </c>
      <c r="L165" s="157">
        <f t="shared" si="31"/>
        <v>0.11371542272028856</v>
      </c>
      <c r="M165" s="157">
        <f t="shared" si="31"/>
        <v>0.10725411572631882</v>
      </c>
      <c r="N165" s="157">
        <f t="shared" si="31"/>
        <v>5.6502737884214865E-2</v>
      </c>
      <c r="O165" s="157">
        <f t="shared" si="31"/>
        <v>5.6765344336139355E-2</v>
      </c>
      <c r="P165" s="157">
        <f t="shared" si="31"/>
        <v>5.9786209644379217E-2</v>
      </c>
      <c r="Q165" s="157">
        <f t="shared" si="31"/>
        <v>7.9445365866971707E-2</v>
      </c>
    </row>
    <row r="166" spans="1:17" ht="12" customHeight="1" x14ac:dyDescent="0.25">
      <c r="A166" s="23" t="s">
        <v>57</v>
      </c>
      <c r="B166" s="156">
        <f>RES_hhdet_emi!B$40</f>
        <v>0.11269567036863029</v>
      </c>
      <c r="C166" s="156">
        <f>RES_hhdet_emi!C$40</f>
        <v>8.7322040929003503E-2</v>
      </c>
      <c r="D166" s="156">
        <f>RES_hhdet_emi!D$40</f>
        <v>7.7344233486892261E-2</v>
      </c>
      <c r="E166" s="156">
        <f>RES_hhdet_emi!E$40</f>
        <v>4.4143276022551518E-2</v>
      </c>
      <c r="F166" s="156">
        <f>RES_hhdet_emi!F$40</f>
        <v>5.1356843262347809E-2</v>
      </c>
      <c r="G166" s="156">
        <f>RES_hhdet_emi!G$40</f>
        <v>0.10514158426437241</v>
      </c>
      <c r="H166" s="156">
        <f>RES_hhdet_emi!H$40</f>
        <v>9.2486139396748254E-2</v>
      </c>
      <c r="I166" s="156">
        <f>RES_hhdet_emi!I$40</f>
        <v>0.18179698464144364</v>
      </c>
      <c r="J166" s="156">
        <f>RES_hhdet_emi!J$40</f>
        <v>0.16957033116008405</v>
      </c>
      <c r="K166" s="156">
        <f>RES_hhdet_emi!K$40</f>
        <v>8.1794874376426227E-2</v>
      </c>
      <c r="L166" s="156">
        <f>RES_hhdet_emi!L$40</f>
        <v>0.11371542272028856</v>
      </c>
      <c r="M166" s="156">
        <f>RES_hhdet_emi!M$40</f>
        <v>0.10725411572631882</v>
      </c>
      <c r="N166" s="156">
        <f>RES_hhdet_emi!N$40</f>
        <v>5.6502737884214865E-2</v>
      </c>
      <c r="O166" s="156">
        <f>RES_hhdet_emi!O$40</f>
        <v>5.6765344336139355E-2</v>
      </c>
      <c r="P166" s="156">
        <f>RES_hhdet_emi!P$40</f>
        <v>5.9786209644379217E-2</v>
      </c>
      <c r="Q166" s="156">
        <f>RES_hhdet_emi!Q$40</f>
        <v>7.9445365866971707E-2</v>
      </c>
    </row>
    <row r="167" spans="1:17" ht="12" customHeight="1" x14ac:dyDescent="0.25">
      <c r="A167" s="29" t="s">
        <v>140</v>
      </c>
      <c r="B167" s="57">
        <f>RES_hhdet_emi!B$41</f>
        <v>0</v>
      </c>
      <c r="C167" s="57">
        <f>RES_hhdet_emi!C$41</f>
        <v>0</v>
      </c>
      <c r="D167" s="57">
        <f>RES_hhdet_emi!D$41</f>
        <v>0</v>
      </c>
      <c r="E167" s="57">
        <f>RES_hhdet_emi!E$41</f>
        <v>0</v>
      </c>
      <c r="F167" s="57">
        <f>RES_hhdet_emi!F$41</f>
        <v>0</v>
      </c>
      <c r="G167" s="57">
        <f>RES_hhdet_emi!G$41</f>
        <v>0</v>
      </c>
      <c r="H167" s="57">
        <f>RES_hhdet_emi!H$41</f>
        <v>0</v>
      </c>
      <c r="I167" s="57">
        <f>RES_hhdet_emi!I$41</f>
        <v>0</v>
      </c>
      <c r="J167" s="57">
        <f>RES_hhdet_emi!J$41</f>
        <v>0</v>
      </c>
      <c r="K167" s="57">
        <f>RES_hhdet_emi!K$41</f>
        <v>0</v>
      </c>
      <c r="L167" s="57">
        <f>RES_hhdet_emi!L$41</f>
        <v>0</v>
      </c>
      <c r="M167" s="57">
        <f>RES_hhdet_emi!M$41</f>
        <v>0</v>
      </c>
      <c r="N167" s="57">
        <f>RES_hhdet_emi!N$41</f>
        <v>0</v>
      </c>
      <c r="O167" s="57">
        <f>RES_hhdet_emi!O$41</f>
        <v>0</v>
      </c>
      <c r="P167" s="57">
        <f>RES_hhdet_emi!P$41</f>
        <v>0</v>
      </c>
      <c r="Q167" s="57">
        <f>RES_hhdet_emi!Q$41</f>
        <v>0</v>
      </c>
    </row>
    <row r="169" spans="1:17" ht="12" customHeight="1" x14ac:dyDescent="0.25">
      <c r="A169" s="152" t="s">
        <v>198</v>
      </c>
      <c r="B169" s="168">
        <f>SUM(B170,B173,B175,B184)</f>
        <v>19625.916188908363</v>
      </c>
      <c r="C169" s="168">
        <f t="shared" ref="C169:Q169" si="32">SUM(C170,C173,C175,C184)</f>
        <v>20031.406833235786</v>
      </c>
      <c r="D169" s="168">
        <f t="shared" si="32"/>
        <v>19573.013462594878</v>
      </c>
      <c r="E169" s="168">
        <f t="shared" si="32"/>
        <v>19256.108356063283</v>
      </c>
      <c r="F169" s="168">
        <f t="shared" si="32"/>
        <v>18612.105794664749</v>
      </c>
      <c r="G169" s="168">
        <f t="shared" si="32"/>
        <v>17806.068857215498</v>
      </c>
      <c r="H169" s="168">
        <f t="shared" si="32"/>
        <v>16846.801467780602</v>
      </c>
      <c r="I169" s="168">
        <f t="shared" si="32"/>
        <v>16255.779801876381</v>
      </c>
      <c r="J169" s="168">
        <f t="shared" si="32"/>
        <v>15931.938791096718</v>
      </c>
      <c r="K169" s="168">
        <f t="shared" si="32"/>
        <v>16086.397987110295</v>
      </c>
      <c r="L169" s="168">
        <f t="shared" si="32"/>
        <v>16922.001520215217</v>
      </c>
      <c r="M169" s="168">
        <f t="shared" si="32"/>
        <v>16299.955298962876</v>
      </c>
      <c r="N169" s="168">
        <f t="shared" si="32"/>
        <v>16032.948991164965</v>
      </c>
      <c r="O169" s="168">
        <f t="shared" si="32"/>
        <v>17099.618470539459</v>
      </c>
      <c r="P169" s="168">
        <f t="shared" si="32"/>
        <v>15244.790851202248</v>
      </c>
      <c r="Q169" s="168">
        <f t="shared" si="32"/>
        <v>15882.217908619496</v>
      </c>
    </row>
    <row r="170" spans="1:17" ht="12" customHeight="1" x14ac:dyDescent="0.25">
      <c r="A170" s="158" t="s">
        <v>65</v>
      </c>
      <c r="B170" s="157">
        <f>SUM(B171:B172)</f>
        <v>16216.339578492581</v>
      </c>
      <c r="C170" s="157">
        <f t="shared" ref="C170:Q170" si="33">SUM(C171:C172)</f>
        <v>16549.108515234399</v>
      </c>
      <c r="D170" s="157">
        <f t="shared" si="33"/>
        <v>16106.479427075263</v>
      </c>
      <c r="E170" s="157">
        <f t="shared" si="33"/>
        <v>15815.813919659537</v>
      </c>
      <c r="F170" s="157">
        <f t="shared" si="33"/>
        <v>15270.991811318625</v>
      </c>
      <c r="G170" s="157">
        <f t="shared" si="33"/>
        <v>14478.030801448536</v>
      </c>
      <c r="H170" s="157">
        <f t="shared" si="33"/>
        <v>13614.931998892453</v>
      </c>
      <c r="I170" s="157">
        <f t="shared" si="33"/>
        <v>12872.905567580272</v>
      </c>
      <c r="J170" s="157">
        <f t="shared" si="33"/>
        <v>12714.586992107026</v>
      </c>
      <c r="K170" s="157">
        <f t="shared" si="33"/>
        <v>12825.452595953648</v>
      </c>
      <c r="L170" s="157">
        <f t="shared" si="33"/>
        <v>13740.80013693963</v>
      </c>
      <c r="M170" s="157">
        <f t="shared" si="33"/>
        <v>13035.130533010048</v>
      </c>
      <c r="N170" s="157">
        <f t="shared" si="33"/>
        <v>12768.765929371541</v>
      </c>
      <c r="O170" s="157">
        <f t="shared" si="33"/>
        <v>13931.198785625091</v>
      </c>
      <c r="P170" s="157">
        <f t="shared" si="33"/>
        <v>11927.012739325612</v>
      </c>
      <c r="Q170" s="157">
        <f t="shared" si="33"/>
        <v>12655.105065013888</v>
      </c>
    </row>
    <row r="171" spans="1:17" ht="12" customHeight="1" x14ac:dyDescent="0.25">
      <c r="A171" s="23" t="s">
        <v>84</v>
      </c>
      <c r="B171" s="156">
        <f>IF(B95=0,0,B95/0.086*1000000/B$7)</f>
        <v>16017.702043796629</v>
      </c>
      <c r="C171" s="156">
        <f t="shared" ref="C171:Q172" si="34">IF(C95=0,0,C95/0.086*1000000/C$7)</f>
        <v>16287.189005072392</v>
      </c>
      <c r="D171" s="156">
        <f t="shared" si="34"/>
        <v>15816.579878415654</v>
      </c>
      <c r="E171" s="156">
        <f t="shared" si="34"/>
        <v>15528.852770202104</v>
      </c>
      <c r="F171" s="156">
        <f t="shared" si="34"/>
        <v>15042.677447282324</v>
      </c>
      <c r="G171" s="156">
        <f t="shared" si="34"/>
        <v>14265.549054956697</v>
      </c>
      <c r="H171" s="156">
        <f t="shared" si="34"/>
        <v>13454.916749030817</v>
      </c>
      <c r="I171" s="156">
        <f t="shared" si="34"/>
        <v>12586.749551787592</v>
      </c>
      <c r="J171" s="156">
        <f t="shared" si="34"/>
        <v>12518.537978011263</v>
      </c>
      <c r="K171" s="156">
        <f t="shared" si="34"/>
        <v>12599.896171258559</v>
      </c>
      <c r="L171" s="156">
        <f t="shared" si="34"/>
        <v>13525.200000323812</v>
      </c>
      <c r="M171" s="156">
        <f t="shared" si="34"/>
        <v>12795.261829851295</v>
      </c>
      <c r="N171" s="156">
        <f t="shared" si="34"/>
        <v>12508.729659661882</v>
      </c>
      <c r="O171" s="156">
        <f t="shared" si="34"/>
        <v>13793.911274795702</v>
      </c>
      <c r="P171" s="156">
        <f t="shared" si="34"/>
        <v>11610.659999979862</v>
      </c>
      <c r="Q171" s="156">
        <f t="shared" si="34"/>
        <v>12414.94152910487</v>
      </c>
    </row>
    <row r="172" spans="1:17" ht="12" customHeight="1" x14ac:dyDescent="0.25">
      <c r="A172" s="23" t="s">
        <v>60</v>
      </c>
      <c r="B172" s="156">
        <f>IF(B96=0,0,B96/0.086*1000000/B$7)</f>
        <v>198.63753469595122</v>
      </c>
      <c r="C172" s="156">
        <f t="shared" si="34"/>
        <v>261.91951016200773</v>
      </c>
      <c r="D172" s="156">
        <f t="shared" si="34"/>
        <v>289.89954865960937</v>
      </c>
      <c r="E172" s="156">
        <f t="shared" si="34"/>
        <v>286.96114945743346</v>
      </c>
      <c r="F172" s="156">
        <f t="shared" si="34"/>
        <v>228.31436403630099</v>
      </c>
      <c r="G172" s="156">
        <f t="shared" si="34"/>
        <v>212.481746491839</v>
      </c>
      <c r="H172" s="156">
        <f t="shared" si="34"/>
        <v>160.01524986163514</v>
      </c>
      <c r="I172" s="156">
        <f t="shared" si="34"/>
        <v>286.15601579267894</v>
      </c>
      <c r="J172" s="156">
        <f t="shared" si="34"/>
        <v>196.04901409576223</v>
      </c>
      <c r="K172" s="156">
        <f t="shared" si="34"/>
        <v>225.55642469508936</v>
      </c>
      <c r="L172" s="156">
        <f t="shared" si="34"/>
        <v>215.60013661581729</v>
      </c>
      <c r="M172" s="156">
        <f t="shared" si="34"/>
        <v>239.86870315875251</v>
      </c>
      <c r="N172" s="156">
        <f t="shared" si="34"/>
        <v>260.03626970965917</v>
      </c>
      <c r="O172" s="156">
        <f t="shared" si="34"/>
        <v>137.28751082938811</v>
      </c>
      <c r="P172" s="156">
        <f t="shared" si="34"/>
        <v>316.35273934575008</v>
      </c>
      <c r="Q172" s="156">
        <f t="shared" si="34"/>
        <v>240.16353590901724</v>
      </c>
    </row>
    <row r="173" spans="1:17" ht="12" customHeight="1" x14ac:dyDescent="0.25">
      <c r="A173" s="158" t="s">
        <v>112</v>
      </c>
      <c r="B173" s="157">
        <f>B174</f>
        <v>4.5048887215602935</v>
      </c>
      <c r="C173" s="157">
        <f t="shared" ref="C173:Q173" si="35">C174</f>
        <v>5.223467469887777</v>
      </c>
      <c r="D173" s="157">
        <f t="shared" si="35"/>
        <v>5.3590270493365342</v>
      </c>
      <c r="E173" s="157">
        <f t="shared" si="35"/>
        <v>5.3339440205219368</v>
      </c>
      <c r="F173" s="157">
        <f t="shared" si="35"/>
        <v>5.5709495977368455</v>
      </c>
      <c r="G173" s="157">
        <f t="shared" si="35"/>
        <v>5.9288917206162939</v>
      </c>
      <c r="H173" s="157">
        <f t="shared" si="35"/>
        <v>6.1513083386345508</v>
      </c>
      <c r="I173" s="157">
        <f t="shared" si="35"/>
        <v>6.8198551461996599</v>
      </c>
      <c r="J173" s="157">
        <f t="shared" si="35"/>
        <v>6.7947311635335801</v>
      </c>
      <c r="K173" s="157">
        <f t="shared" si="35"/>
        <v>6.8342040181487818</v>
      </c>
      <c r="L173" s="157">
        <f t="shared" si="35"/>
        <v>6.7511519546807408</v>
      </c>
      <c r="M173" s="157">
        <f t="shared" si="35"/>
        <v>6.9627443583656801</v>
      </c>
      <c r="N173" s="157">
        <f t="shared" si="35"/>
        <v>6.3199561088685865</v>
      </c>
      <c r="O173" s="157">
        <f t="shared" si="35"/>
        <v>6.0359811942274941</v>
      </c>
      <c r="P173" s="157">
        <f t="shared" si="35"/>
        <v>5.0026532237128229</v>
      </c>
      <c r="Q173" s="157">
        <f t="shared" si="35"/>
        <v>4.4793255347285807</v>
      </c>
    </row>
    <row r="174" spans="1:17" ht="12" customHeight="1" x14ac:dyDescent="0.25">
      <c r="A174" s="23" t="s">
        <v>60</v>
      </c>
      <c r="B174" s="156">
        <f t="shared" ref="B174:Q184" si="36">IF(B98=0,0,B98/0.086*1000000/B$5)</f>
        <v>4.5048887215602935</v>
      </c>
      <c r="C174" s="156">
        <f t="shared" si="36"/>
        <v>5.223467469887777</v>
      </c>
      <c r="D174" s="156">
        <f t="shared" si="36"/>
        <v>5.3590270493365342</v>
      </c>
      <c r="E174" s="156">
        <f t="shared" si="36"/>
        <v>5.3339440205219368</v>
      </c>
      <c r="F174" s="156">
        <f t="shared" si="36"/>
        <v>5.5709495977368455</v>
      </c>
      <c r="G174" s="156">
        <f t="shared" si="36"/>
        <v>5.9288917206162939</v>
      </c>
      <c r="H174" s="156">
        <f t="shared" si="36"/>
        <v>6.1513083386345508</v>
      </c>
      <c r="I174" s="156">
        <f t="shared" si="36"/>
        <v>6.8198551461996599</v>
      </c>
      <c r="J174" s="156">
        <f t="shared" si="36"/>
        <v>6.7947311635335801</v>
      </c>
      <c r="K174" s="156">
        <f t="shared" si="36"/>
        <v>6.8342040181487818</v>
      </c>
      <c r="L174" s="156">
        <f t="shared" si="36"/>
        <v>6.7511519546807408</v>
      </c>
      <c r="M174" s="156">
        <f t="shared" si="36"/>
        <v>6.9627443583656801</v>
      </c>
      <c r="N174" s="156">
        <f t="shared" si="36"/>
        <v>6.3199561088685865</v>
      </c>
      <c r="O174" s="156">
        <f t="shared" si="36"/>
        <v>6.0359811942274941</v>
      </c>
      <c r="P174" s="156">
        <f t="shared" si="36"/>
        <v>5.0026532237128229</v>
      </c>
      <c r="Q174" s="156">
        <f t="shared" si="36"/>
        <v>4.4793255347285807</v>
      </c>
    </row>
    <row r="175" spans="1:17" ht="12" customHeight="1" x14ac:dyDescent="0.25">
      <c r="A175" s="158" t="s">
        <v>63</v>
      </c>
      <c r="B175" s="157">
        <f t="shared" si="36"/>
        <v>2573.8380420550684</v>
      </c>
      <c r="C175" s="157">
        <f t="shared" si="36"/>
        <v>2637.7318164711314</v>
      </c>
      <c r="D175" s="157">
        <f t="shared" si="36"/>
        <v>2619.9571968890414</v>
      </c>
      <c r="E175" s="157">
        <f t="shared" si="36"/>
        <v>2600.3391610418312</v>
      </c>
      <c r="F175" s="157">
        <f t="shared" si="36"/>
        <v>2522.7531299737129</v>
      </c>
      <c r="G175" s="157">
        <f t="shared" si="36"/>
        <v>2509.0059916265041</v>
      </c>
      <c r="H175" s="157">
        <f t="shared" si="36"/>
        <v>2434.2408766172744</v>
      </c>
      <c r="I175" s="157">
        <f t="shared" si="36"/>
        <v>2542.1266077856317</v>
      </c>
      <c r="J175" s="157">
        <f t="shared" si="36"/>
        <v>2406.1991383069912</v>
      </c>
      <c r="K175" s="157">
        <f t="shared" si="36"/>
        <v>2441.7674747009532</v>
      </c>
      <c r="L175" s="157">
        <f t="shared" si="36"/>
        <v>2368.237459554769</v>
      </c>
      <c r="M175" s="157">
        <f t="shared" si="36"/>
        <v>2440.0066502307154</v>
      </c>
      <c r="N175" s="157">
        <f t="shared" si="36"/>
        <v>2418.9920564586851</v>
      </c>
      <c r="O175" s="157">
        <f t="shared" si="36"/>
        <v>2364.0762724725746</v>
      </c>
      <c r="P175" s="157">
        <f t="shared" si="36"/>
        <v>2465.6321867601764</v>
      </c>
      <c r="Q175" s="157">
        <f t="shared" si="36"/>
        <v>2396.0543653262707</v>
      </c>
    </row>
    <row r="176" spans="1:17" ht="12" customHeight="1" x14ac:dyDescent="0.25">
      <c r="A176" s="167" t="s">
        <v>169</v>
      </c>
      <c r="B176" s="132">
        <f>IF(B100=0,0,B100/0.086*1000000/B$11)</f>
        <v>3073.2378285801647</v>
      </c>
      <c r="C176" s="132">
        <f t="shared" ref="C176:Q176" si="37">IF(C100=0,0,C100/0.086*1000000/C$11)</f>
        <v>3050.4710238509033</v>
      </c>
      <c r="D176" s="132">
        <f t="shared" si="37"/>
        <v>3036.609426468025</v>
      </c>
      <c r="E176" s="132">
        <f t="shared" si="37"/>
        <v>3014.169665231057</v>
      </c>
      <c r="F176" s="132">
        <f t="shared" si="37"/>
        <v>2984.6334079992607</v>
      </c>
      <c r="G176" s="132">
        <f t="shared" si="37"/>
        <v>2973.4031700642258</v>
      </c>
      <c r="H176" s="132">
        <f t="shared" si="37"/>
        <v>2932.4767573689433</v>
      </c>
      <c r="I176" s="132">
        <f t="shared" si="37"/>
        <v>2889.3825693381814</v>
      </c>
      <c r="J176" s="132">
        <f t="shared" si="37"/>
        <v>2840.8728345761342</v>
      </c>
      <c r="K176" s="132">
        <f t="shared" si="37"/>
        <v>2852.8184796985583</v>
      </c>
      <c r="L176" s="132">
        <f t="shared" si="37"/>
        <v>2848.8665611702613</v>
      </c>
      <c r="M176" s="132">
        <f t="shared" si="37"/>
        <v>2837.3095278887777</v>
      </c>
      <c r="N176" s="132">
        <f t="shared" si="37"/>
        <v>2814.7376443015519</v>
      </c>
      <c r="O176" s="132">
        <f t="shared" si="37"/>
        <v>2775.8911082200034</v>
      </c>
      <c r="P176" s="132">
        <f t="shared" si="37"/>
        <v>2743.5663248211881</v>
      </c>
      <c r="Q176" s="132">
        <f t="shared" si="37"/>
        <v>2707.1088280759905</v>
      </c>
    </row>
    <row r="177" spans="1:17" ht="12" customHeight="1" x14ac:dyDescent="0.25">
      <c r="A177" s="167" t="s">
        <v>168</v>
      </c>
      <c r="B177" s="132">
        <f>IF(B101=0,0,B101/0.086*1000000/B$12)</f>
        <v>2588.7267746174393</v>
      </c>
      <c r="C177" s="132">
        <f t="shared" ref="C177:Q179" si="38">IF(C101=0,0,C101/0.086*1000000/C$12)</f>
        <v>2574.7397457369616</v>
      </c>
      <c r="D177" s="132">
        <f t="shared" si="38"/>
        <v>2568.5491214201052</v>
      </c>
      <c r="E177" s="132">
        <f t="shared" si="38"/>
        <v>2555.0267558467403</v>
      </c>
      <c r="F177" s="132">
        <f t="shared" si="38"/>
        <v>2535.5430002899716</v>
      </c>
      <c r="G177" s="132">
        <f t="shared" si="38"/>
        <v>2530.8033373366857</v>
      </c>
      <c r="H177" s="132">
        <f t="shared" si="38"/>
        <v>2500.6312627046564</v>
      </c>
      <c r="I177" s="132">
        <f t="shared" si="38"/>
        <v>2468.1809516088692</v>
      </c>
      <c r="J177" s="132">
        <f t="shared" si="38"/>
        <v>2431.4217854773128</v>
      </c>
      <c r="K177" s="132">
        <f t="shared" si="38"/>
        <v>2446.1436939314676</v>
      </c>
      <c r="L177" s="132">
        <f t="shared" si="38"/>
        <v>2441.5360925072205</v>
      </c>
      <c r="M177" s="132">
        <f t="shared" si="38"/>
        <v>2444.9384347160076</v>
      </c>
      <c r="N177" s="132">
        <f t="shared" si="38"/>
        <v>2423.5912469242162</v>
      </c>
      <c r="O177" s="132">
        <f t="shared" si="38"/>
        <v>2387.027639233233</v>
      </c>
      <c r="P177" s="132">
        <f t="shared" si="38"/>
        <v>2379.5815476343514</v>
      </c>
      <c r="Q177" s="132">
        <f t="shared" si="38"/>
        <v>2348.1595881189237</v>
      </c>
    </row>
    <row r="178" spans="1:17" ht="12" customHeight="1" x14ac:dyDescent="0.25">
      <c r="A178" s="166" t="s">
        <v>57</v>
      </c>
      <c r="B178" s="165">
        <f t="shared" ref="B178:B179" si="39">IF(B102=0,0,B102/0.086*1000000/B$12)</f>
        <v>1997.6045885771075</v>
      </c>
      <c r="C178" s="165">
        <f t="shared" si="38"/>
        <v>1982.8061655030849</v>
      </c>
      <c r="D178" s="165">
        <f t="shared" si="38"/>
        <v>1973.7961272042164</v>
      </c>
      <c r="E178" s="165">
        <f t="shared" si="38"/>
        <v>1959.2102824001865</v>
      </c>
      <c r="F178" s="165">
        <f t="shared" si="38"/>
        <v>1940.0117151995198</v>
      </c>
      <c r="G178" s="165">
        <f t="shared" si="38"/>
        <v>1932.7120605417472</v>
      </c>
      <c r="H178" s="165">
        <f t="shared" si="38"/>
        <v>1906.1098922898143</v>
      </c>
      <c r="I178" s="165">
        <f t="shared" si="38"/>
        <v>1878.0986700698193</v>
      </c>
      <c r="J178" s="165">
        <f t="shared" si="38"/>
        <v>1846.5673424744871</v>
      </c>
      <c r="K178" s="165">
        <f t="shared" si="38"/>
        <v>1854.3320118040635</v>
      </c>
      <c r="L178" s="165">
        <f t="shared" si="38"/>
        <v>1837.5189319548185</v>
      </c>
      <c r="M178" s="165">
        <f t="shared" si="38"/>
        <v>1858.4377407671502</v>
      </c>
      <c r="N178" s="165">
        <f t="shared" si="38"/>
        <v>1829.579468796009</v>
      </c>
      <c r="O178" s="165">
        <f t="shared" si="38"/>
        <v>1783.510037031353</v>
      </c>
      <c r="P178" s="165">
        <f t="shared" si="38"/>
        <v>1799.7795090826992</v>
      </c>
      <c r="Q178" s="165">
        <f t="shared" si="38"/>
        <v>1759.6207382493928</v>
      </c>
    </row>
    <row r="179" spans="1:17" ht="12" customHeight="1" x14ac:dyDescent="0.25">
      <c r="A179" s="147" t="s">
        <v>59</v>
      </c>
      <c r="B179" s="164">
        <f t="shared" si="39"/>
        <v>591.12218604033171</v>
      </c>
      <c r="C179" s="164">
        <f t="shared" si="38"/>
        <v>591.93358023387657</v>
      </c>
      <c r="D179" s="164">
        <f t="shared" si="38"/>
        <v>594.75299421588886</v>
      </c>
      <c r="E179" s="164">
        <f t="shared" si="38"/>
        <v>595.81647344655437</v>
      </c>
      <c r="F179" s="164">
        <f t="shared" si="38"/>
        <v>595.53128509045155</v>
      </c>
      <c r="G179" s="164">
        <f t="shared" si="38"/>
        <v>598.09127679493827</v>
      </c>
      <c r="H179" s="164">
        <f t="shared" si="38"/>
        <v>594.52137041484184</v>
      </c>
      <c r="I179" s="164">
        <f t="shared" si="38"/>
        <v>590.08228153904963</v>
      </c>
      <c r="J179" s="164">
        <f t="shared" si="38"/>
        <v>584.85444300282575</v>
      </c>
      <c r="K179" s="164">
        <f t="shared" si="38"/>
        <v>591.8116821274042</v>
      </c>
      <c r="L179" s="164">
        <f t="shared" si="38"/>
        <v>604.01716055240229</v>
      </c>
      <c r="M179" s="164">
        <f t="shared" si="38"/>
        <v>586.50069394885747</v>
      </c>
      <c r="N179" s="164">
        <f t="shared" si="38"/>
        <v>594.01177812820765</v>
      </c>
      <c r="O179" s="164">
        <f t="shared" si="38"/>
        <v>603.51760220188021</v>
      </c>
      <c r="P179" s="164">
        <f t="shared" si="38"/>
        <v>579.80203855165223</v>
      </c>
      <c r="Q179" s="164">
        <f t="shared" si="38"/>
        <v>588.53884986953085</v>
      </c>
    </row>
    <row r="180" spans="1:17" ht="12" customHeight="1" x14ac:dyDescent="0.25">
      <c r="A180" s="163" t="s">
        <v>142</v>
      </c>
      <c r="B180" s="162">
        <f>IF(B104=0,0,B104/0.086*1000000/B$13)</f>
        <v>2549.7787048836958</v>
      </c>
      <c r="C180" s="162">
        <f t="shared" ref="C180:Q180" si="40">IF(C104=0,0,C104/0.086*1000000/C$13)</f>
        <v>2645.4929386874619</v>
      </c>
      <c r="D180" s="162">
        <f t="shared" si="40"/>
        <v>2625.9454235594644</v>
      </c>
      <c r="E180" s="162">
        <f t="shared" si="40"/>
        <v>2611.7673329939007</v>
      </c>
      <c r="F180" s="162">
        <f t="shared" si="40"/>
        <v>2518.3646770936739</v>
      </c>
      <c r="G180" s="162">
        <f t="shared" si="40"/>
        <v>2541.6648277427971</v>
      </c>
      <c r="H180" s="162">
        <f t="shared" si="40"/>
        <v>2466.3527230708328</v>
      </c>
      <c r="I180" s="162">
        <f t="shared" si="40"/>
        <v>2644.9060688499958</v>
      </c>
      <c r="J180" s="162">
        <f t="shared" si="40"/>
        <v>2457.4165267602875</v>
      </c>
      <c r="K180" s="162">
        <f t="shared" si="40"/>
        <v>2555.9710079027022</v>
      </c>
      <c r="L180" s="162">
        <f t="shared" si="40"/>
        <v>2489.5356376754353</v>
      </c>
      <c r="M180" s="162">
        <f t="shared" si="40"/>
        <v>2604.9366703715614</v>
      </c>
      <c r="N180" s="162">
        <f t="shared" si="40"/>
        <v>2592.4315405970151</v>
      </c>
      <c r="O180" s="162">
        <f t="shared" si="40"/>
        <v>2536.3035156197793</v>
      </c>
      <c r="P180" s="162">
        <f t="shared" si="40"/>
        <v>2701.4935402049782</v>
      </c>
      <c r="Q180" s="162">
        <f t="shared" si="40"/>
        <v>2605.6441172065488</v>
      </c>
    </row>
    <row r="181" spans="1:17" ht="12" customHeight="1" x14ac:dyDescent="0.25">
      <c r="A181" s="161" t="s">
        <v>141</v>
      </c>
      <c r="B181" s="160">
        <f>IF(B105=0,0,B105/0.086*1000000/B$14)</f>
        <v>2248.4783442147345</v>
      </c>
      <c r="C181" s="160">
        <f t="shared" ref="C181:Q183" si="41">IF(C105=0,0,C105/0.086*1000000/C$14)</f>
        <v>2311.5039903807251</v>
      </c>
      <c r="D181" s="160">
        <f t="shared" si="41"/>
        <v>2301.6175195295409</v>
      </c>
      <c r="E181" s="160">
        <f t="shared" si="41"/>
        <v>2293.4652398925905</v>
      </c>
      <c r="F181" s="160">
        <f t="shared" si="41"/>
        <v>2232.4683252013388</v>
      </c>
      <c r="G181" s="160">
        <f t="shared" si="41"/>
        <v>2250.1734148277574</v>
      </c>
      <c r="H181" s="160">
        <f t="shared" si="41"/>
        <v>2197.650640410885</v>
      </c>
      <c r="I181" s="160">
        <f t="shared" si="41"/>
        <v>2309.2712262915479</v>
      </c>
      <c r="J181" s="160">
        <f t="shared" si="41"/>
        <v>2182.1751853970127</v>
      </c>
      <c r="K181" s="160">
        <f t="shared" si="41"/>
        <v>2253.192837264161</v>
      </c>
      <c r="L181" s="160">
        <f t="shared" si="41"/>
        <v>2209.7676468530572</v>
      </c>
      <c r="M181" s="160">
        <f t="shared" si="41"/>
        <v>2292.7342130422317</v>
      </c>
      <c r="N181" s="160">
        <f t="shared" si="41"/>
        <v>2279.0922795162678</v>
      </c>
      <c r="O181" s="160">
        <f t="shared" si="41"/>
        <v>2233.0926109875877</v>
      </c>
      <c r="P181" s="160">
        <f t="shared" si="41"/>
        <v>2351.9818009261153</v>
      </c>
      <c r="Q181" s="160">
        <f t="shared" si="41"/>
        <v>2282.2075260537872</v>
      </c>
    </row>
    <row r="182" spans="1:17" ht="12" customHeight="1" x14ac:dyDescent="0.25">
      <c r="A182" s="148" t="s">
        <v>60</v>
      </c>
      <c r="B182" s="156">
        <f t="shared" ref="B182:B183" si="42">IF(B106=0,0,B106/0.086*1000000/B$14)</f>
        <v>1657.3561581744025</v>
      </c>
      <c r="C182" s="156">
        <f t="shared" si="41"/>
        <v>1719.5704101468486</v>
      </c>
      <c r="D182" s="156">
        <f t="shared" si="41"/>
        <v>1706.8645253136513</v>
      </c>
      <c r="E182" s="156">
        <f t="shared" si="41"/>
        <v>1697.6487664460356</v>
      </c>
      <c r="F182" s="156">
        <f t="shared" si="41"/>
        <v>1636.937040110887</v>
      </c>
      <c r="G182" s="156">
        <f t="shared" si="41"/>
        <v>1652.0821380328196</v>
      </c>
      <c r="H182" s="156">
        <f t="shared" si="41"/>
        <v>1603.1292699960431</v>
      </c>
      <c r="I182" s="156">
        <f t="shared" si="41"/>
        <v>1719.1889447524986</v>
      </c>
      <c r="J182" s="156">
        <f t="shared" si="41"/>
        <v>1597.3207423941876</v>
      </c>
      <c r="K182" s="156">
        <f t="shared" si="41"/>
        <v>1661.3811551367571</v>
      </c>
      <c r="L182" s="156">
        <f t="shared" si="41"/>
        <v>1605.750486300655</v>
      </c>
      <c r="M182" s="156">
        <f t="shared" si="41"/>
        <v>1706.2335190933741</v>
      </c>
      <c r="N182" s="156">
        <f t="shared" si="41"/>
        <v>1685.0805013880602</v>
      </c>
      <c r="O182" s="156">
        <f t="shared" si="41"/>
        <v>1629.5750087857073</v>
      </c>
      <c r="P182" s="156">
        <f t="shared" si="41"/>
        <v>1772.1797623744635</v>
      </c>
      <c r="Q182" s="156">
        <f t="shared" si="41"/>
        <v>1693.6686761842561</v>
      </c>
    </row>
    <row r="183" spans="1:17" ht="12" customHeight="1" x14ac:dyDescent="0.25">
      <c r="A183" s="148" t="s">
        <v>59</v>
      </c>
      <c r="B183" s="156">
        <f t="shared" si="42"/>
        <v>591.12218604033194</v>
      </c>
      <c r="C183" s="156">
        <f t="shared" si="41"/>
        <v>591.93358023387646</v>
      </c>
      <c r="D183" s="156">
        <f t="shared" si="41"/>
        <v>594.75299421588886</v>
      </c>
      <c r="E183" s="156">
        <f t="shared" si="41"/>
        <v>595.8164734465546</v>
      </c>
      <c r="F183" s="156">
        <f t="shared" si="41"/>
        <v>595.53128509045166</v>
      </c>
      <c r="G183" s="156">
        <f t="shared" si="41"/>
        <v>598.09127679493804</v>
      </c>
      <c r="H183" s="156">
        <f t="shared" si="41"/>
        <v>594.52137041484173</v>
      </c>
      <c r="I183" s="156">
        <f t="shared" si="41"/>
        <v>590.0822815390494</v>
      </c>
      <c r="J183" s="156">
        <f t="shared" si="41"/>
        <v>584.85444300282575</v>
      </c>
      <c r="K183" s="156">
        <f t="shared" si="41"/>
        <v>591.81168212740408</v>
      </c>
      <c r="L183" s="156">
        <f t="shared" si="41"/>
        <v>604.01716055240183</v>
      </c>
      <c r="M183" s="156">
        <f t="shared" si="41"/>
        <v>586.50069394885759</v>
      </c>
      <c r="N183" s="156">
        <f t="shared" si="41"/>
        <v>594.01177812820788</v>
      </c>
      <c r="O183" s="156">
        <f t="shared" si="41"/>
        <v>603.51760220188009</v>
      </c>
      <c r="P183" s="156">
        <f t="shared" si="41"/>
        <v>579.80203855165166</v>
      </c>
      <c r="Q183" s="156">
        <f t="shared" si="41"/>
        <v>588.5388498695313</v>
      </c>
    </row>
    <row r="184" spans="1:17" ht="12" customHeight="1" x14ac:dyDescent="0.25">
      <c r="A184" s="158" t="s">
        <v>62</v>
      </c>
      <c r="B184" s="157">
        <f t="shared" si="36"/>
        <v>831.23367963915496</v>
      </c>
      <c r="C184" s="157">
        <f t="shared" si="36"/>
        <v>839.34303406036611</v>
      </c>
      <c r="D184" s="157">
        <f t="shared" si="36"/>
        <v>841.21781158123338</v>
      </c>
      <c r="E184" s="157">
        <f t="shared" si="36"/>
        <v>834.62133134139503</v>
      </c>
      <c r="F184" s="157">
        <f t="shared" si="36"/>
        <v>812.78990377467665</v>
      </c>
      <c r="G184" s="157">
        <f t="shared" si="36"/>
        <v>813.10317241984114</v>
      </c>
      <c r="H184" s="157">
        <f t="shared" si="36"/>
        <v>791.47728393224122</v>
      </c>
      <c r="I184" s="157">
        <f t="shared" si="36"/>
        <v>833.92777136427833</v>
      </c>
      <c r="J184" s="157">
        <f t="shared" si="36"/>
        <v>804.35792951916744</v>
      </c>
      <c r="K184" s="157">
        <f t="shared" si="36"/>
        <v>812.34371243754504</v>
      </c>
      <c r="L184" s="157">
        <f t="shared" si="36"/>
        <v>806.21277176614001</v>
      </c>
      <c r="M184" s="157">
        <f t="shared" si="36"/>
        <v>817.85537136374796</v>
      </c>
      <c r="N184" s="157">
        <f t="shared" si="36"/>
        <v>838.87104922587207</v>
      </c>
      <c r="O184" s="157">
        <f t="shared" si="36"/>
        <v>798.30743124756589</v>
      </c>
      <c r="P184" s="157">
        <f t="shared" si="36"/>
        <v>847.14327189274627</v>
      </c>
      <c r="Q184" s="157">
        <f t="shared" si="36"/>
        <v>826.57915274460947</v>
      </c>
    </row>
    <row r="185" spans="1:17" ht="12" customHeight="1" x14ac:dyDescent="0.25">
      <c r="A185" s="23" t="s">
        <v>57</v>
      </c>
      <c r="B185" s="156">
        <f>IF(B109=0,0,B109/0.086*1000000/B$16)</f>
        <v>1425.3383204335</v>
      </c>
      <c r="C185" s="156">
        <f t="shared" ref="C185:Q185" si="43">IF(C109=0,0,C109/0.086*1000000/C$16)</f>
        <v>1423.4757976163191</v>
      </c>
      <c r="D185" s="156">
        <f t="shared" si="43"/>
        <v>1367.1575548605194</v>
      </c>
      <c r="E185" s="156">
        <f t="shared" si="43"/>
        <v>1286.7008481011194</v>
      </c>
      <c r="F185" s="156">
        <f t="shared" si="43"/>
        <v>1353.5422734621311</v>
      </c>
      <c r="G185" s="156">
        <f t="shared" si="43"/>
        <v>1497.6351040821355</v>
      </c>
      <c r="H185" s="156">
        <f t="shared" si="43"/>
        <v>1229.8117313490852</v>
      </c>
      <c r="I185" s="156">
        <f t="shared" si="43"/>
        <v>1384.3592635144778</v>
      </c>
      <c r="J185" s="156">
        <f t="shared" si="43"/>
        <v>1377.0209757834846</v>
      </c>
      <c r="K185" s="156">
        <f t="shared" si="43"/>
        <v>1031.5508394007209</v>
      </c>
      <c r="L185" s="156">
        <f t="shared" si="43"/>
        <v>1485.1812005069892</v>
      </c>
      <c r="M185" s="156">
        <f t="shared" si="43"/>
        <v>1479.8348734061196</v>
      </c>
      <c r="N185" s="156">
        <f t="shared" si="43"/>
        <v>1135.573767765623</v>
      </c>
      <c r="O185" s="156">
        <f t="shared" si="43"/>
        <v>1243.0173575910067</v>
      </c>
      <c r="P185" s="156">
        <f t="shared" si="43"/>
        <v>1212.6382440474727</v>
      </c>
      <c r="Q185" s="156">
        <f t="shared" si="43"/>
        <v>1226.912760689308</v>
      </c>
    </row>
    <row r="186" spans="1:17" ht="12" customHeight="1" x14ac:dyDescent="0.25">
      <c r="A186" s="29" t="s">
        <v>140</v>
      </c>
      <c r="B186" s="57">
        <f>IF(B110=0,0,B110/0.086*1000000/B$17)</f>
        <v>796.41582598532671</v>
      </c>
      <c r="C186" s="57">
        <f t="shared" ref="C186:Q186" si="44">IF(C110=0,0,C110/0.086*1000000/C$17)</f>
        <v>813.29582577628548</v>
      </c>
      <c r="D186" s="57">
        <f t="shared" si="44"/>
        <v>820.59109933102991</v>
      </c>
      <c r="E186" s="57">
        <f t="shared" si="44"/>
        <v>824.42049347069599</v>
      </c>
      <c r="F186" s="57">
        <f t="shared" si="44"/>
        <v>799.69833437226941</v>
      </c>
      <c r="G186" s="57">
        <f t="shared" si="44"/>
        <v>782.46136930762202</v>
      </c>
      <c r="H186" s="57">
        <f t="shared" si="44"/>
        <v>771.71581538212217</v>
      </c>
      <c r="I186" s="57">
        <f t="shared" si="44"/>
        <v>789.5245051447647</v>
      </c>
      <c r="J186" s="57">
        <f t="shared" si="44"/>
        <v>761.51097050822625</v>
      </c>
      <c r="K186" s="57">
        <f t="shared" si="44"/>
        <v>802.35764177964813</v>
      </c>
      <c r="L186" s="57">
        <f t="shared" si="44"/>
        <v>776.18096175358357</v>
      </c>
      <c r="M186" s="57">
        <f t="shared" si="44"/>
        <v>789.98163045145679</v>
      </c>
      <c r="N186" s="57">
        <f t="shared" si="44"/>
        <v>830.04013112853499</v>
      </c>
      <c r="O186" s="57">
        <f t="shared" si="44"/>
        <v>784.90612762012495</v>
      </c>
      <c r="P186" s="57">
        <f t="shared" si="44"/>
        <v>835.17881134702691</v>
      </c>
      <c r="Q186" s="57">
        <f t="shared" si="44"/>
        <v>808.19154947881748</v>
      </c>
    </row>
    <row r="187" spans="1:17" ht="12" customHeight="1" x14ac:dyDescent="0.25"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</row>
    <row r="188" spans="1:17" ht="12" customHeight="1" x14ac:dyDescent="0.25">
      <c r="A188" s="152" t="s">
        <v>74</v>
      </c>
      <c r="B188" s="168">
        <f>SUM(B189,B192,B194,B203)</f>
        <v>12478.686249385179</v>
      </c>
      <c r="C188" s="168">
        <f t="shared" ref="C188:Q188" si="45">SUM(C189,C192,C194,C203)</f>
        <v>12833.939934964792</v>
      </c>
      <c r="D188" s="168">
        <f t="shared" si="45"/>
        <v>12663.761529253838</v>
      </c>
      <c r="E188" s="168">
        <f t="shared" si="45"/>
        <v>12569.016857100616</v>
      </c>
      <c r="F188" s="168">
        <f t="shared" si="45"/>
        <v>12225.740406805291</v>
      </c>
      <c r="G188" s="168">
        <f t="shared" si="45"/>
        <v>11793.701018792872</v>
      </c>
      <c r="H188" s="168">
        <f t="shared" si="45"/>
        <v>11267.948782938969</v>
      </c>
      <c r="I188" s="168">
        <f t="shared" si="45"/>
        <v>10996.374317920452</v>
      </c>
      <c r="J188" s="168">
        <f t="shared" si="45"/>
        <v>10805.880511232937</v>
      </c>
      <c r="K188" s="168">
        <f t="shared" si="45"/>
        <v>11038.530162756235</v>
      </c>
      <c r="L188" s="168">
        <f t="shared" si="45"/>
        <v>11654.803600914413</v>
      </c>
      <c r="M188" s="168">
        <f t="shared" si="45"/>
        <v>11318.459258096755</v>
      </c>
      <c r="N188" s="168">
        <f t="shared" si="45"/>
        <v>11207.68456629633</v>
      </c>
      <c r="O188" s="168">
        <f t="shared" si="45"/>
        <v>11955.684651263731</v>
      </c>
      <c r="P188" s="168">
        <f t="shared" si="45"/>
        <v>10842.012743220452</v>
      </c>
      <c r="Q188" s="168">
        <f t="shared" si="45"/>
        <v>11296.762831312166</v>
      </c>
    </row>
    <row r="189" spans="1:17" ht="12" customHeight="1" x14ac:dyDescent="0.25">
      <c r="A189" s="158" t="s">
        <v>65</v>
      </c>
      <c r="B189" s="157">
        <f>SUM(B190:B191)</f>
        <v>10072.238996359807</v>
      </c>
      <c r="C189" s="157">
        <f t="shared" ref="C189:Q189" si="46">SUM(C190:C191)</f>
        <v>10354.95441130693</v>
      </c>
      <c r="D189" s="157">
        <f t="shared" si="46"/>
        <v>10172.618234798541</v>
      </c>
      <c r="E189" s="157">
        <f t="shared" si="46"/>
        <v>10067.167879072284</v>
      </c>
      <c r="F189" s="157">
        <f t="shared" si="46"/>
        <v>9775.8982755302495</v>
      </c>
      <c r="G189" s="157">
        <f t="shared" si="46"/>
        <v>9330.7901532716824</v>
      </c>
      <c r="H189" s="157">
        <f t="shared" si="46"/>
        <v>8844.5277706916968</v>
      </c>
      <c r="I189" s="157">
        <f t="shared" si="46"/>
        <v>8461.3017299590883</v>
      </c>
      <c r="J189" s="157">
        <f t="shared" si="46"/>
        <v>8377.8783598585269</v>
      </c>
      <c r="K189" s="157">
        <f t="shared" si="46"/>
        <v>8524.8409991021563</v>
      </c>
      <c r="L189" s="157">
        <f t="shared" si="46"/>
        <v>9176.3225117018865</v>
      </c>
      <c r="M189" s="157">
        <f t="shared" si="46"/>
        <v>8768.250584989084</v>
      </c>
      <c r="N189" s="157">
        <f t="shared" si="46"/>
        <v>8634.851648054886</v>
      </c>
      <c r="O189" s="157">
        <f t="shared" si="46"/>
        <v>9447.8144770545932</v>
      </c>
      <c r="P189" s="157">
        <f t="shared" si="46"/>
        <v>8215.0624121190613</v>
      </c>
      <c r="Q189" s="157">
        <f t="shared" si="46"/>
        <v>8736.3939038656699</v>
      </c>
    </row>
    <row r="190" spans="1:17" ht="12" customHeight="1" x14ac:dyDescent="0.25">
      <c r="A190" s="23" t="s">
        <v>84</v>
      </c>
      <c r="B190" s="156">
        <f>IF(B114=0,0,B114/0.086*1000000/B$7)</f>
        <v>9873.6014616638549</v>
      </c>
      <c r="C190" s="156">
        <f t="shared" ref="C190:Q191" si="47">IF(C114=0,0,C114/0.086*1000000/C$7)</f>
        <v>10093.034901144922</v>
      </c>
      <c r="D190" s="156">
        <f t="shared" si="47"/>
        <v>9882.7186861389328</v>
      </c>
      <c r="E190" s="156">
        <f t="shared" si="47"/>
        <v>9780.2067296148507</v>
      </c>
      <c r="F190" s="156">
        <f t="shared" si="47"/>
        <v>9547.5839114939481</v>
      </c>
      <c r="G190" s="156">
        <f t="shared" si="47"/>
        <v>9118.3084067798427</v>
      </c>
      <c r="H190" s="156">
        <f t="shared" si="47"/>
        <v>8684.5125208300615</v>
      </c>
      <c r="I190" s="156">
        <f t="shared" si="47"/>
        <v>8175.1457141664096</v>
      </c>
      <c r="J190" s="156">
        <f t="shared" si="47"/>
        <v>8181.8293457627642</v>
      </c>
      <c r="K190" s="156">
        <f t="shared" si="47"/>
        <v>8299.2845744070673</v>
      </c>
      <c r="L190" s="156">
        <f t="shared" si="47"/>
        <v>8960.7223750860685</v>
      </c>
      <c r="M190" s="156">
        <f t="shared" si="47"/>
        <v>8528.3818818303316</v>
      </c>
      <c r="N190" s="156">
        <f t="shared" si="47"/>
        <v>8374.8153783452271</v>
      </c>
      <c r="O190" s="156">
        <f t="shared" si="47"/>
        <v>9310.5269662252049</v>
      </c>
      <c r="P190" s="156">
        <f t="shared" si="47"/>
        <v>7898.7096727733106</v>
      </c>
      <c r="Q190" s="156">
        <f t="shared" si="47"/>
        <v>8496.2303679566521</v>
      </c>
    </row>
    <row r="191" spans="1:17" ht="12" customHeight="1" x14ac:dyDescent="0.25">
      <c r="A191" s="23" t="s">
        <v>60</v>
      </c>
      <c r="B191" s="156">
        <f>IF(B115=0,0,B115/0.086*1000000/B$7)</f>
        <v>198.63753469595122</v>
      </c>
      <c r="C191" s="156">
        <f t="shared" si="47"/>
        <v>261.91951016200773</v>
      </c>
      <c r="D191" s="156">
        <f t="shared" si="47"/>
        <v>289.89954865960937</v>
      </c>
      <c r="E191" s="156">
        <f t="shared" si="47"/>
        <v>286.96114945743346</v>
      </c>
      <c r="F191" s="156">
        <f t="shared" si="47"/>
        <v>228.31436403630099</v>
      </c>
      <c r="G191" s="156">
        <f t="shared" si="47"/>
        <v>212.481746491839</v>
      </c>
      <c r="H191" s="156">
        <f t="shared" si="47"/>
        <v>160.01524986163514</v>
      </c>
      <c r="I191" s="156">
        <f t="shared" si="47"/>
        <v>286.15601579267894</v>
      </c>
      <c r="J191" s="156">
        <f t="shared" si="47"/>
        <v>196.04901409576223</v>
      </c>
      <c r="K191" s="156">
        <f t="shared" si="47"/>
        <v>225.55642469508936</v>
      </c>
      <c r="L191" s="156">
        <f t="shared" si="47"/>
        <v>215.60013661581721</v>
      </c>
      <c r="M191" s="156">
        <f t="shared" si="47"/>
        <v>239.86870315875251</v>
      </c>
      <c r="N191" s="156">
        <f t="shared" si="47"/>
        <v>260.03626970965917</v>
      </c>
      <c r="O191" s="156">
        <f t="shared" si="47"/>
        <v>137.28751082938808</v>
      </c>
      <c r="P191" s="156">
        <f t="shared" si="47"/>
        <v>316.35273934574997</v>
      </c>
      <c r="Q191" s="156">
        <f t="shared" si="47"/>
        <v>240.16353590901733</v>
      </c>
    </row>
    <row r="192" spans="1:17" ht="12" customHeight="1" x14ac:dyDescent="0.25">
      <c r="A192" s="158" t="s">
        <v>112</v>
      </c>
      <c r="B192" s="157">
        <f>B193</f>
        <v>7.3395996120048581</v>
      </c>
      <c r="C192" s="157">
        <f t="shared" ref="C192:Q192" si="48">C193</f>
        <v>8.8844778299668548</v>
      </c>
      <c r="D192" s="157">
        <f t="shared" si="48"/>
        <v>9.3751598327213479</v>
      </c>
      <c r="E192" s="157">
        <f t="shared" si="48"/>
        <v>9.4966133944576878</v>
      </c>
      <c r="F192" s="157">
        <f t="shared" si="48"/>
        <v>10.274823676570858</v>
      </c>
      <c r="G192" s="157">
        <f t="shared" si="48"/>
        <v>11.304695295047905</v>
      </c>
      <c r="H192" s="157">
        <f t="shared" si="48"/>
        <v>12.312229170735961</v>
      </c>
      <c r="I192" s="157">
        <f t="shared" si="48"/>
        <v>14.066194047547269</v>
      </c>
      <c r="J192" s="157">
        <f t="shared" si="48"/>
        <v>16.005799793635006</v>
      </c>
      <c r="K192" s="157">
        <f t="shared" si="48"/>
        <v>17.632500690313297</v>
      </c>
      <c r="L192" s="157">
        <f t="shared" si="48"/>
        <v>18.936313829126544</v>
      </c>
      <c r="M192" s="157">
        <f t="shared" si="48"/>
        <v>20.716284824499045</v>
      </c>
      <c r="N192" s="157">
        <f t="shared" si="48"/>
        <v>19.381447155125301</v>
      </c>
      <c r="O192" s="157">
        <f t="shared" si="48"/>
        <v>19.445574130504305</v>
      </c>
      <c r="P192" s="157">
        <f t="shared" si="48"/>
        <v>16.412854816229032</v>
      </c>
      <c r="Q192" s="157">
        <f t="shared" si="48"/>
        <v>15.847902513100356</v>
      </c>
    </row>
    <row r="193" spans="1:17" ht="12" customHeight="1" x14ac:dyDescent="0.25">
      <c r="A193" s="23" t="s">
        <v>60</v>
      </c>
      <c r="B193" s="156">
        <f t="shared" ref="B193:Q194" si="49">IF(B117=0,0,B117/0.086*1000000/B$5)</f>
        <v>7.3395996120048581</v>
      </c>
      <c r="C193" s="156">
        <f t="shared" si="49"/>
        <v>8.8844778299668548</v>
      </c>
      <c r="D193" s="156">
        <f t="shared" si="49"/>
        <v>9.3751598327213479</v>
      </c>
      <c r="E193" s="156">
        <f t="shared" si="49"/>
        <v>9.4966133944576878</v>
      </c>
      <c r="F193" s="156">
        <f t="shared" si="49"/>
        <v>10.274823676570858</v>
      </c>
      <c r="G193" s="156">
        <f t="shared" si="49"/>
        <v>11.304695295047905</v>
      </c>
      <c r="H193" s="156">
        <f t="shared" si="49"/>
        <v>12.312229170735961</v>
      </c>
      <c r="I193" s="156">
        <f t="shared" si="49"/>
        <v>14.066194047547269</v>
      </c>
      <c r="J193" s="156">
        <f t="shared" si="49"/>
        <v>16.005799793635006</v>
      </c>
      <c r="K193" s="156">
        <f t="shared" si="49"/>
        <v>17.632500690313297</v>
      </c>
      <c r="L193" s="156">
        <f t="shared" si="49"/>
        <v>18.936313829126544</v>
      </c>
      <c r="M193" s="156">
        <f t="shared" si="49"/>
        <v>20.716284824499045</v>
      </c>
      <c r="N193" s="156">
        <f t="shared" si="49"/>
        <v>19.381447155125301</v>
      </c>
      <c r="O193" s="156">
        <f t="shared" si="49"/>
        <v>19.445574130504305</v>
      </c>
      <c r="P193" s="156">
        <f t="shared" si="49"/>
        <v>16.412854816229032</v>
      </c>
      <c r="Q193" s="156">
        <f t="shared" si="49"/>
        <v>15.847902513100356</v>
      </c>
    </row>
    <row r="194" spans="1:17" ht="12" customHeight="1" x14ac:dyDescent="0.25">
      <c r="A194" s="158" t="s">
        <v>63</v>
      </c>
      <c r="B194" s="157">
        <f t="shared" si="49"/>
        <v>1764.9149296543262</v>
      </c>
      <c r="C194" s="157">
        <f t="shared" si="49"/>
        <v>1819.0106453777441</v>
      </c>
      <c r="D194" s="157">
        <f t="shared" si="49"/>
        <v>1820.4910811344907</v>
      </c>
      <c r="E194" s="157">
        <f t="shared" si="49"/>
        <v>1822.9777661345163</v>
      </c>
      <c r="F194" s="157">
        <f t="shared" si="49"/>
        <v>1785.035327714407</v>
      </c>
      <c r="G194" s="157">
        <f t="shared" si="49"/>
        <v>1804.8120802777928</v>
      </c>
      <c r="H194" s="157">
        <f t="shared" si="49"/>
        <v>1773.8560273491589</v>
      </c>
      <c r="I194" s="157">
        <f t="shared" si="49"/>
        <v>1863.5668642853971</v>
      </c>
      <c r="J194" s="157">
        <f t="shared" si="49"/>
        <v>1772.5739976836567</v>
      </c>
      <c r="K194" s="157">
        <f t="shared" si="49"/>
        <v>1828.8353227507994</v>
      </c>
      <c r="L194" s="157">
        <f t="shared" si="49"/>
        <v>1802.2867882661192</v>
      </c>
      <c r="M194" s="157">
        <f t="shared" si="49"/>
        <v>1859.2535258251812</v>
      </c>
      <c r="N194" s="157">
        <f t="shared" si="49"/>
        <v>1853.5714687222721</v>
      </c>
      <c r="O194" s="157">
        <f t="shared" si="49"/>
        <v>1823.5809265387054</v>
      </c>
      <c r="P194" s="157">
        <f t="shared" si="49"/>
        <v>1902.4186028004185</v>
      </c>
      <c r="Q194" s="157">
        <f t="shared" si="49"/>
        <v>1858.9951231839589</v>
      </c>
    </row>
    <row r="195" spans="1:17" ht="12" customHeight="1" x14ac:dyDescent="0.25">
      <c r="A195" s="167" t="s">
        <v>169</v>
      </c>
      <c r="B195" s="132">
        <f>IF(B119=0,0,B119/0.086*1000000/B$11)</f>
        <v>1688.9253793766334</v>
      </c>
      <c r="C195" s="132">
        <f t="shared" ref="C195:Q195" si="50">IF(C119=0,0,C119/0.086*1000000/C$11)</f>
        <v>1683.5427324570094</v>
      </c>
      <c r="D195" s="132">
        <f t="shared" si="50"/>
        <v>1703.8031430245735</v>
      </c>
      <c r="E195" s="132">
        <f t="shared" si="50"/>
        <v>1716.1157554249733</v>
      </c>
      <c r="F195" s="132">
        <f t="shared" si="50"/>
        <v>1729.8149063098217</v>
      </c>
      <c r="G195" s="132">
        <f t="shared" si="50"/>
        <v>1743.0831082820002</v>
      </c>
      <c r="H195" s="132">
        <f t="shared" si="50"/>
        <v>1745.960685882784</v>
      </c>
      <c r="I195" s="132">
        <f t="shared" si="50"/>
        <v>1726.156355372595</v>
      </c>
      <c r="J195" s="132">
        <f t="shared" si="50"/>
        <v>1703.3941183141192</v>
      </c>
      <c r="K195" s="132">
        <f t="shared" si="50"/>
        <v>1715.2370557268878</v>
      </c>
      <c r="L195" s="132">
        <f t="shared" si="50"/>
        <v>1718.49701127511</v>
      </c>
      <c r="M195" s="132">
        <f t="shared" si="50"/>
        <v>1711.6891433506069</v>
      </c>
      <c r="N195" s="132">
        <f t="shared" si="50"/>
        <v>1699.5279112406599</v>
      </c>
      <c r="O195" s="132">
        <f t="shared" si="50"/>
        <v>1679.4477932160858</v>
      </c>
      <c r="P195" s="132">
        <f t="shared" si="50"/>
        <v>1662.285988956347</v>
      </c>
      <c r="Q195" s="132">
        <f t="shared" si="50"/>
        <v>1642.8348585585763</v>
      </c>
    </row>
    <row r="196" spans="1:17" ht="12" customHeight="1" x14ac:dyDescent="0.25">
      <c r="A196" s="167" t="s">
        <v>168</v>
      </c>
      <c r="B196" s="132">
        <f>IF(B120=0,0,B120/0.086*1000000/B$12)</f>
        <v>1688.9236826351437</v>
      </c>
      <c r="C196" s="132">
        <f t="shared" ref="C196:Q198" si="51">IF(C120=0,0,C120/0.086*1000000/C$12)</f>
        <v>1692.0021886140159</v>
      </c>
      <c r="D196" s="132">
        <f t="shared" si="51"/>
        <v>1714.1011912582344</v>
      </c>
      <c r="E196" s="132">
        <f t="shared" si="51"/>
        <v>1729.9170733555861</v>
      </c>
      <c r="F196" s="132">
        <f t="shared" si="51"/>
        <v>1743.1195732917702</v>
      </c>
      <c r="G196" s="132">
        <f t="shared" si="51"/>
        <v>1749.9496981385935</v>
      </c>
      <c r="H196" s="132">
        <f t="shared" si="51"/>
        <v>1738.2537142228764</v>
      </c>
      <c r="I196" s="132">
        <f t="shared" si="51"/>
        <v>1720.4039437675544</v>
      </c>
      <c r="J196" s="132">
        <f t="shared" si="51"/>
        <v>1699.7187921798852</v>
      </c>
      <c r="K196" s="132">
        <f t="shared" si="51"/>
        <v>1715.7920837036336</v>
      </c>
      <c r="L196" s="132">
        <f t="shared" si="51"/>
        <v>1721.1276370501694</v>
      </c>
      <c r="M196" s="132">
        <f t="shared" si="51"/>
        <v>1716.6977578632209</v>
      </c>
      <c r="N196" s="132">
        <f t="shared" si="51"/>
        <v>1706.7277645736349</v>
      </c>
      <c r="O196" s="132">
        <f t="shared" si="51"/>
        <v>1689.0571525766338</v>
      </c>
      <c r="P196" s="132">
        <f t="shared" si="51"/>
        <v>1675.8678696162322</v>
      </c>
      <c r="Q196" s="132">
        <f t="shared" si="51"/>
        <v>1661.3301191729111</v>
      </c>
    </row>
    <row r="197" spans="1:17" ht="12" customHeight="1" x14ac:dyDescent="0.25">
      <c r="A197" s="166" t="s">
        <v>57</v>
      </c>
      <c r="B197" s="165">
        <f t="shared" ref="B197:B198" si="52">IF(B121=0,0,B121/0.086*1000000/B$12)</f>
        <v>1097.8014965948119</v>
      </c>
      <c r="C197" s="165">
        <f t="shared" si="51"/>
        <v>1100.0686083801393</v>
      </c>
      <c r="D197" s="165">
        <f t="shared" si="51"/>
        <v>1119.3481970423454</v>
      </c>
      <c r="E197" s="165">
        <f t="shared" si="51"/>
        <v>1134.1005999090316</v>
      </c>
      <c r="F197" s="165">
        <f t="shared" si="51"/>
        <v>1147.5882882013188</v>
      </c>
      <c r="G197" s="165">
        <f t="shared" si="51"/>
        <v>1151.858421343655</v>
      </c>
      <c r="H197" s="165">
        <f t="shared" si="51"/>
        <v>1143.7323438080343</v>
      </c>
      <c r="I197" s="165">
        <f t="shared" si="51"/>
        <v>1130.3216622285049</v>
      </c>
      <c r="J197" s="165">
        <f t="shared" si="51"/>
        <v>1114.8643491770595</v>
      </c>
      <c r="K197" s="165">
        <f t="shared" si="51"/>
        <v>1123.9804015762293</v>
      </c>
      <c r="L197" s="165">
        <f t="shared" si="51"/>
        <v>1117.1104764977667</v>
      </c>
      <c r="M197" s="165">
        <f t="shared" si="51"/>
        <v>1130.1970639143633</v>
      </c>
      <c r="N197" s="165">
        <f t="shared" si="51"/>
        <v>1112.715986445427</v>
      </c>
      <c r="O197" s="165">
        <f t="shared" si="51"/>
        <v>1085.5395503747538</v>
      </c>
      <c r="P197" s="165">
        <f t="shared" si="51"/>
        <v>1096.0658310645802</v>
      </c>
      <c r="Q197" s="165">
        <f t="shared" si="51"/>
        <v>1072.7912693033804</v>
      </c>
    </row>
    <row r="198" spans="1:17" ht="12" customHeight="1" x14ac:dyDescent="0.25">
      <c r="A198" s="147" t="s">
        <v>59</v>
      </c>
      <c r="B198" s="164">
        <f t="shared" si="52"/>
        <v>591.12218604033171</v>
      </c>
      <c r="C198" s="164">
        <f t="shared" si="51"/>
        <v>591.9335802338768</v>
      </c>
      <c r="D198" s="164">
        <f t="shared" si="51"/>
        <v>594.75299421588886</v>
      </c>
      <c r="E198" s="164">
        <f t="shared" si="51"/>
        <v>595.81647344655437</v>
      </c>
      <c r="F198" s="164">
        <f t="shared" si="51"/>
        <v>595.53128509045155</v>
      </c>
      <c r="G198" s="164">
        <f t="shared" si="51"/>
        <v>598.09127679493827</v>
      </c>
      <c r="H198" s="164">
        <f t="shared" si="51"/>
        <v>594.52137041484184</v>
      </c>
      <c r="I198" s="164">
        <f t="shared" si="51"/>
        <v>590.08228153904963</v>
      </c>
      <c r="J198" s="164">
        <f t="shared" si="51"/>
        <v>584.85444300282575</v>
      </c>
      <c r="K198" s="164">
        <f t="shared" si="51"/>
        <v>591.81168212740408</v>
      </c>
      <c r="L198" s="164">
        <f t="shared" si="51"/>
        <v>604.01716055240229</v>
      </c>
      <c r="M198" s="164">
        <f t="shared" si="51"/>
        <v>586.5006939488577</v>
      </c>
      <c r="N198" s="164">
        <f t="shared" si="51"/>
        <v>594.01177812820788</v>
      </c>
      <c r="O198" s="164">
        <f t="shared" si="51"/>
        <v>603.51760220188021</v>
      </c>
      <c r="P198" s="164">
        <f t="shared" si="51"/>
        <v>579.80203855165212</v>
      </c>
      <c r="Q198" s="164">
        <f t="shared" si="51"/>
        <v>588.53884986953085</v>
      </c>
    </row>
    <row r="199" spans="1:17" ht="12" customHeight="1" x14ac:dyDescent="0.25">
      <c r="A199" s="163" t="s">
        <v>142</v>
      </c>
      <c r="B199" s="162">
        <f>IF(B123=0,0,B123/0.086*1000000/B$13)</f>
        <v>1790.4908755579136</v>
      </c>
      <c r="C199" s="162">
        <f t="shared" ref="C199:Q199" si="53">IF(C123=0,0,C123/0.086*1000000/C$13)</f>
        <v>1864.4453540036563</v>
      </c>
      <c r="D199" s="162">
        <f t="shared" si="53"/>
        <v>1860.6406121247062</v>
      </c>
      <c r="E199" s="162">
        <f t="shared" si="53"/>
        <v>1860.649112135007</v>
      </c>
      <c r="F199" s="162">
        <f t="shared" si="53"/>
        <v>1804.7887967513204</v>
      </c>
      <c r="G199" s="162">
        <f t="shared" si="53"/>
        <v>1829.3149849475574</v>
      </c>
      <c r="H199" s="162">
        <f t="shared" si="53"/>
        <v>1786.2415690546254</v>
      </c>
      <c r="I199" s="162">
        <f t="shared" si="53"/>
        <v>1928.9185687207721</v>
      </c>
      <c r="J199" s="162">
        <f t="shared" si="53"/>
        <v>1805.8170719947839</v>
      </c>
      <c r="K199" s="162">
        <f t="shared" si="53"/>
        <v>1891.8765841621178</v>
      </c>
      <c r="L199" s="162">
        <f t="shared" si="53"/>
        <v>1854.1425434545015</v>
      </c>
      <c r="M199" s="162">
        <f t="shared" si="53"/>
        <v>1951.337615125191</v>
      </c>
      <c r="N199" s="162">
        <f t="shared" si="53"/>
        <v>1953.3576379185895</v>
      </c>
      <c r="O199" s="162">
        <f t="shared" si="53"/>
        <v>1920.8703186555249</v>
      </c>
      <c r="P199" s="162">
        <f t="shared" si="53"/>
        <v>2059.526178706572</v>
      </c>
      <c r="Q199" s="162">
        <f t="shared" si="53"/>
        <v>2003.6296902729471</v>
      </c>
    </row>
    <row r="200" spans="1:17" ht="12" customHeight="1" x14ac:dyDescent="0.25">
      <c r="A200" s="161" t="s">
        <v>141</v>
      </c>
      <c r="B200" s="160">
        <f>IF(B124=0,0,B124/0.086*1000000/B$14)</f>
        <v>1754.9412551529761</v>
      </c>
      <c r="C200" s="160">
        <f t="shared" ref="C200:Q202" si="54">IF(C124=0,0,C124/0.086*1000000/C$14)</f>
        <v>1806.2422803561171</v>
      </c>
      <c r="D200" s="160">
        <f t="shared" si="54"/>
        <v>1809.4091492441805</v>
      </c>
      <c r="E200" s="160">
        <f t="shared" si="54"/>
        <v>1814.4727387898299</v>
      </c>
      <c r="F200" s="160">
        <f t="shared" si="54"/>
        <v>1780.6775092258656</v>
      </c>
      <c r="G200" s="160">
        <f t="shared" si="54"/>
        <v>1804.586332230172</v>
      </c>
      <c r="H200" s="160">
        <f t="shared" si="54"/>
        <v>1776.3822436519931</v>
      </c>
      <c r="I200" s="160">
        <f t="shared" si="54"/>
        <v>1865.004537688199</v>
      </c>
      <c r="J200" s="160">
        <f t="shared" si="54"/>
        <v>1774.1261111443807</v>
      </c>
      <c r="K200" s="160">
        <f t="shared" si="54"/>
        <v>1834.6010909522215</v>
      </c>
      <c r="L200" s="160">
        <f t="shared" si="54"/>
        <v>1810.3688851854336</v>
      </c>
      <c r="M200" s="160">
        <f t="shared" si="54"/>
        <v>1874.8289967179994</v>
      </c>
      <c r="N200" s="160">
        <f t="shared" si="54"/>
        <v>1871.0009473696098</v>
      </c>
      <c r="O200" s="160">
        <f t="shared" si="54"/>
        <v>1841.4459492855058</v>
      </c>
      <c r="P200" s="160">
        <f t="shared" si="54"/>
        <v>1935.515322296669</v>
      </c>
      <c r="Q200" s="160">
        <f t="shared" si="54"/>
        <v>1888.4571258312105</v>
      </c>
    </row>
    <row r="201" spans="1:17" ht="12" customHeight="1" x14ac:dyDescent="0.25">
      <c r="A201" s="148" t="s">
        <v>60</v>
      </c>
      <c r="B201" s="156">
        <f t="shared" ref="B201:B202" si="55">IF(B125=0,0,B125/0.086*1000000/B$14)</f>
        <v>1163.819069112644</v>
      </c>
      <c r="C201" s="156">
        <f t="shared" si="54"/>
        <v>1214.3087001222409</v>
      </c>
      <c r="D201" s="156">
        <f t="shared" si="54"/>
        <v>1214.656155028292</v>
      </c>
      <c r="E201" s="156">
        <f t="shared" si="54"/>
        <v>1218.6562653432752</v>
      </c>
      <c r="F201" s="156">
        <f t="shared" si="54"/>
        <v>1185.1462241354136</v>
      </c>
      <c r="G201" s="156">
        <f t="shared" si="54"/>
        <v>1206.4950554352338</v>
      </c>
      <c r="H201" s="156">
        <f t="shared" si="54"/>
        <v>1181.8608732371508</v>
      </c>
      <c r="I201" s="156">
        <f t="shared" si="54"/>
        <v>1274.9222561491495</v>
      </c>
      <c r="J201" s="156">
        <f t="shared" si="54"/>
        <v>1189.271668141555</v>
      </c>
      <c r="K201" s="156">
        <f t="shared" si="54"/>
        <v>1242.7894088248172</v>
      </c>
      <c r="L201" s="156">
        <f t="shared" si="54"/>
        <v>1206.3517246330316</v>
      </c>
      <c r="M201" s="156">
        <f t="shared" si="54"/>
        <v>1288.3283027691423</v>
      </c>
      <c r="N201" s="156">
        <f t="shared" si="54"/>
        <v>1276.9891692414019</v>
      </c>
      <c r="O201" s="156">
        <f t="shared" si="54"/>
        <v>1237.928347083626</v>
      </c>
      <c r="P201" s="156">
        <f t="shared" si="54"/>
        <v>1355.713283745017</v>
      </c>
      <c r="Q201" s="156">
        <f t="shared" si="54"/>
        <v>1299.9182759616797</v>
      </c>
    </row>
    <row r="202" spans="1:17" ht="12" customHeight="1" x14ac:dyDescent="0.25">
      <c r="A202" s="148" t="s">
        <v>59</v>
      </c>
      <c r="B202" s="156">
        <f t="shared" si="55"/>
        <v>591.12218604033194</v>
      </c>
      <c r="C202" s="156">
        <f t="shared" si="54"/>
        <v>591.93358023387668</v>
      </c>
      <c r="D202" s="156">
        <f t="shared" si="54"/>
        <v>594.75299421588886</v>
      </c>
      <c r="E202" s="156">
        <f t="shared" si="54"/>
        <v>595.8164734465546</v>
      </c>
      <c r="F202" s="156">
        <f t="shared" si="54"/>
        <v>595.53128509045189</v>
      </c>
      <c r="G202" s="156">
        <f t="shared" si="54"/>
        <v>598.09127679493827</v>
      </c>
      <c r="H202" s="156">
        <f t="shared" si="54"/>
        <v>594.52137041484195</v>
      </c>
      <c r="I202" s="156">
        <f t="shared" si="54"/>
        <v>590.08228153904929</v>
      </c>
      <c r="J202" s="156">
        <f t="shared" si="54"/>
        <v>584.85444300282575</v>
      </c>
      <c r="K202" s="156">
        <f t="shared" si="54"/>
        <v>591.81168212740408</v>
      </c>
      <c r="L202" s="156">
        <f t="shared" si="54"/>
        <v>604.01716055240183</v>
      </c>
      <c r="M202" s="156">
        <f t="shared" si="54"/>
        <v>586.50069394885747</v>
      </c>
      <c r="N202" s="156">
        <f t="shared" si="54"/>
        <v>594.01177812820742</v>
      </c>
      <c r="O202" s="156">
        <f t="shared" si="54"/>
        <v>603.51760220187964</v>
      </c>
      <c r="P202" s="156">
        <f t="shared" si="54"/>
        <v>579.80203855165166</v>
      </c>
      <c r="Q202" s="156">
        <f t="shared" si="54"/>
        <v>588.53884986953096</v>
      </c>
    </row>
    <row r="203" spans="1:17" ht="12" customHeight="1" x14ac:dyDescent="0.25">
      <c r="A203" s="158" t="s">
        <v>62</v>
      </c>
      <c r="B203" s="157">
        <f t="shared" ref="B203:Q203" si="56">IF(B127=0,0,B127/0.086*1000000/B$5)</f>
        <v>634.19272375904075</v>
      </c>
      <c r="C203" s="157">
        <f t="shared" si="56"/>
        <v>651.09040045015104</v>
      </c>
      <c r="D203" s="157">
        <f t="shared" si="56"/>
        <v>661.27705348808354</v>
      </c>
      <c r="E203" s="157">
        <f t="shared" si="56"/>
        <v>669.37459849935897</v>
      </c>
      <c r="F203" s="157">
        <f t="shared" si="56"/>
        <v>654.53197988406328</v>
      </c>
      <c r="G203" s="157">
        <f t="shared" si="56"/>
        <v>646.79408994835001</v>
      </c>
      <c r="H203" s="157">
        <f t="shared" si="56"/>
        <v>637.25275572737712</v>
      </c>
      <c r="I203" s="157">
        <f t="shared" si="56"/>
        <v>657.43952962841763</v>
      </c>
      <c r="J203" s="157">
        <f t="shared" si="56"/>
        <v>639.42235389711766</v>
      </c>
      <c r="K203" s="157">
        <f t="shared" si="56"/>
        <v>667.22134021296472</v>
      </c>
      <c r="L203" s="157">
        <f t="shared" si="56"/>
        <v>657.25798711727975</v>
      </c>
      <c r="M203" s="157">
        <f t="shared" si="56"/>
        <v>670.23886245799042</v>
      </c>
      <c r="N203" s="157">
        <f t="shared" si="56"/>
        <v>699.88000236404628</v>
      </c>
      <c r="O203" s="157">
        <f t="shared" si="56"/>
        <v>664.8436735399282</v>
      </c>
      <c r="P203" s="157">
        <f t="shared" si="56"/>
        <v>708.11887348474272</v>
      </c>
      <c r="Q203" s="157">
        <f t="shared" si="56"/>
        <v>685.52590174943646</v>
      </c>
    </row>
    <row r="204" spans="1:17" ht="12" customHeight="1" x14ac:dyDescent="0.25">
      <c r="A204" s="23" t="s">
        <v>57</v>
      </c>
      <c r="B204" s="156">
        <f>IF(B128=0,0,B128/0.086*1000000/B$16)</f>
        <v>592.06443341497982</v>
      </c>
      <c r="C204" s="156">
        <f t="shared" ref="C204:Q204" si="57">IF(C128=0,0,C128/0.086*1000000/C$16)</f>
        <v>591.29076901497842</v>
      </c>
      <c r="D204" s="156">
        <f t="shared" si="57"/>
        <v>591.97473141389196</v>
      </c>
      <c r="E204" s="156">
        <f t="shared" si="57"/>
        <v>571.844225837718</v>
      </c>
      <c r="F204" s="156">
        <f t="shared" si="57"/>
        <v>618.71192640801132</v>
      </c>
      <c r="G204" s="156">
        <f t="shared" si="57"/>
        <v>691.45018138483499</v>
      </c>
      <c r="H204" s="156">
        <f t="shared" si="57"/>
        <v>570.33159477234062</v>
      </c>
      <c r="I204" s="156">
        <f t="shared" si="57"/>
        <v>644.12673329480833</v>
      </c>
      <c r="J204" s="156">
        <f t="shared" si="57"/>
        <v>644.34558162979852</v>
      </c>
      <c r="K204" s="156">
        <f t="shared" si="57"/>
        <v>483.66824600198237</v>
      </c>
      <c r="L204" s="156">
        <f t="shared" si="57"/>
        <v>696.44508729910478</v>
      </c>
      <c r="M204" s="156">
        <f t="shared" si="57"/>
        <v>694.07044178514059</v>
      </c>
      <c r="N204" s="156">
        <f t="shared" si="57"/>
        <v>533.47409119264762</v>
      </c>
      <c r="O204" s="156">
        <f t="shared" si="57"/>
        <v>584.16914629743621</v>
      </c>
      <c r="P204" s="156">
        <f t="shared" si="57"/>
        <v>578.32578254403359</v>
      </c>
      <c r="Q204" s="156">
        <f t="shared" si="57"/>
        <v>587.33560897882148</v>
      </c>
    </row>
    <row r="205" spans="1:17" ht="12" customHeight="1" x14ac:dyDescent="0.25">
      <c r="A205" s="29" t="s">
        <v>140</v>
      </c>
      <c r="B205" s="57">
        <f>IF(B129=0,0,B129/0.086*1000000/B$17)</f>
        <v>636.66167711702883</v>
      </c>
      <c r="C205" s="57">
        <f t="shared" ref="C205:Q205" si="58">IF(C129=0,0,C129/0.086*1000000/C$17)</f>
        <v>653.75694058020838</v>
      </c>
      <c r="D205" s="57">
        <f t="shared" si="58"/>
        <v>663.99500563747301</v>
      </c>
      <c r="E205" s="57">
        <f t="shared" si="58"/>
        <v>671.57529877908223</v>
      </c>
      <c r="F205" s="57">
        <f t="shared" si="58"/>
        <v>655.39918036688448</v>
      </c>
      <c r="G205" s="57">
        <f t="shared" si="58"/>
        <v>644.79514278713407</v>
      </c>
      <c r="H205" s="57">
        <f t="shared" si="58"/>
        <v>640.2697680232252</v>
      </c>
      <c r="I205" s="57">
        <f t="shared" si="58"/>
        <v>658.51347188673253</v>
      </c>
      <c r="J205" s="57">
        <f t="shared" si="58"/>
        <v>639.05399533401544</v>
      </c>
      <c r="K205" s="57">
        <f t="shared" si="58"/>
        <v>675.58317677211267</v>
      </c>
      <c r="L205" s="57">
        <f t="shared" si="58"/>
        <v>655.52468185920441</v>
      </c>
      <c r="M205" s="57">
        <f t="shared" si="58"/>
        <v>669.23539442665958</v>
      </c>
      <c r="N205" s="57">
        <f t="shared" si="58"/>
        <v>704.83282847800888</v>
      </c>
      <c r="O205" s="57">
        <f t="shared" si="58"/>
        <v>667.27479497557158</v>
      </c>
      <c r="P205" s="57">
        <f t="shared" si="58"/>
        <v>712.3676441491167</v>
      </c>
      <c r="Q205" s="57">
        <f t="shared" si="58"/>
        <v>690.03585073245426</v>
      </c>
    </row>
    <row r="206" spans="1:17" ht="12" customHeight="1" x14ac:dyDescent="0.25"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</row>
    <row r="207" spans="1:17" ht="12" customHeight="1" x14ac:dyDescent="0.25">
      <c r="A207" s="152" t="s">
        <v>197</v>
      </c>
      <c r="B207" s="168">
        <f>SUM(B208,B211,B213,B222)</f>
        <v>3778.6401373822946</v>
      </c>
      <c r="C207" s="168">
        <f t="shared" ref="C207:Q207" si="59">SUM(C208,C211,C213,C222)</f>
        <v>3836.1787218288337</v>
      </c>
      <c r="D207" s="168">
        <f t="shared" si="59"/>
        <v>3728.2423655984571</v>
      </c>
      <c r="E207" s="168">
        <f t="shared" si="59"/>
        <v>3657.8189296426876</v>
      </c>
      <c r="F207" s="168">
        <f t="shared" si="59"/>
        <v>3548.1235178073612</v>
      </c>
      <c r="G207" s="168">
        <f t="shared" si="59"/>
        <v>3375.8205297437953</v>
      </c>
      <c r="H207" s="168">
        <f t="shared" si="59"/>
        <v>3186.8534124555385</v>
      </c>
      <c r="I207" s="168">
        <f t="shared" si="59"/>
        <v>3000.6316991299573</v>
      </c>
      <c r="J207" s="168">
        <f t="shared" si="59"/>
        <v>2983.1749181093005</v>
      </c>
      <c r="K207" s="168">
        <f t="shared" si="59"/>
        <v>2986.9626961983554</v>
      </c>
      <c r="L207" s="168">
        <f t="shared" si="59"/>
        <v>3197.2895532367688</v>
      </c>
      <c r="M207" s="168">
        <f t="shared" si="59"/>
        <v>3032.6022028095663</v>
      </c>
      <c r="N207" s="168">
        <f t="shared" si="59"/>
        <v>2960.6802784365882</v>
      </c>
      <c r="O207" s="168">
        <f t="shared" si="59"/>
        <v>3251.351359610966</v>
      </c>
      <c r="P207" s="168">
        <f t="shared" si="59"/>
        <v>2757.9564269680277</v>
      </c>
      <c r="Q207" s="168">
        <f t="shared" si="59"/>
        <v>2943.3198225097658</v>
      </c>
    </row>
    <row r="208" spans="1:17" ht="12" customHeight="1" x14ac:dyDescent="0.25">
      <c r="A208" s="158" t="s">
        <v>65</v>
      </c>
      <c r="B208" s="157">
        <f>SUM(B209:B210)</f>
        <v>3639.2361408841712</v>
      </c>
      <c r="C208" s="157">
        <f t="shared" ref="C208:Q208" si="60">SUM(C209:C210)</f>
        <v>3700.463818006036</v>
      </c>
      <c r="D208" s="157">
        <f t="shared" si="60"/>
        <v>3593.5410061522343</v>
      </c>
      <c r="E208" s="157">
        <f t="shared" si="60"/>
        <v>3528.1691514342615</v>
      </c>
      <c r="F208" s="157">
        <f t="shared" si="60"/>
        <v>3417.7096859542598</v>
      </c>
      <c r="G208" s="157">
        <f t="shared" si="60"/>
        <v>3241.1454245061618</v>
      </c>
      <c r="H208" s="157">
        <f t="shared" si="60"/>
        <v>3056.9690441098096</v>
      </c>
      <c r="I208" s="157">
        <f t="shared" si="60"/>
        <v>2859.7206852691434</v>
      </c>
      <c r="J208" s="157">
        <f t="shared" si="60"/>
        <v>2844.2229550807142</v>
      </c>
      <c r="K208" s="157">
        <f t="shared" si="60"/>
        <v>2862.7076088976628</v>
      </c>
      <c r="L208" s="157">
        <f t="shared" si="60"/>
        <v>3072.9374612713318</v>
      </c>
      <c r="M208" s="157">
        <f t="shared" si="60"/>
        <v>2907.0948601709301</v>
      </c>
      <c r="N208" s="157">
        <f t="shared" si="60"/>
        <v>2841.9944964341016</v>
      </c>
      <c r="O208" s="157">
        <f t="shared" si="60"/>
        <v>3133.988901661924</v>
      </c>
      <c r="P208" s="157">
        <f t="shared" si="60"/>
        <v>2637.9522715500329</v>
      </c>
      <c r="Q208" s="157">
        <f t="shared" si="60"/>
        <v>2820.6857498126583</v>
      </c>
    </row>
    <row r="209" spans="1:17" ht="12" customHeight="1" x14ac:dyDescent="0.25">
      <c r="A209" s="23" t="s">
        <v>84</v>
      </c>
      <c r="B209" s="156">
        <f>IF(B152=0,0,B152*1000000/B$7)</f>
        <v>3639.2361408841712</v>
      </c>
      <c r="C209" s="156">
        <f t="shared" ref="C209:Q210" si="61">IF(C152=0,0,C152*1000000/C$7)</f>
        <v>3700.463818006036</v>
      </c>
      <c r="D209" s="156">
        <f t="shared" si="61"/>
        <v>3593.5410061522343</v>
      </c>
      <c r="E209" s="156">
        <f t="shared" si="61"/>
        <v>3528.1691514342615</v>
      </c>
      <c r="F209" s="156">
        <f t="shared" si="61"/>
        <v>3417.7096859542598</v>
      </c>
      <c r="G209" s="156">
        <f t="shared" si="61"/>
        <v>3241.1454245061618</v>
      </c>
      <c r="H209" s="156">
        <f t="shared" si="61"/>
        <v>3056.9690441098096</v>
      </c>
      <c r="I209" s="156">
        <f t="shared" si="61"/>
        <v>2859.7206852691434</v>
      </c>
      <c r="J209" s="156">
        <f t="shared" si="61"/>
        <v>2844.2229550807142</v>
      </c>
      <c r="K209" s="156">
        <f t="shared" si="61"/>
        <v>2862.7076088976628</v>
      </c>
      <c r="L209" s="156">
        <f t="shared" si="61"/>
        <v>3072.9374612713318</v>
      </c>
      <c r="M209" s="156">
        <f t="shared" si="61"/>
        <v>2907.0948601709301</v>
      </c>
      <c r="N209" s="156">
        <f t="shared" si="61"/>
        <v>2841.9944964341016</v>
      </c>
      <c r="O209" s="156">
        <f t="shared" si="61"/>
        <v>3133.988901661924</v>
      </c>
      <c r="P209" s="156">
        <f t="shared" si="61"/>
        <v>2637.9522715500329</v>
      </c>
      <c r="Q209" s="156">
        <f t="shared" si="61"/>
        <v>2820.6857498126583</v>
      </c>
    </row>
    <row r="210" spans="1:17" ht="12" customHeight="1" x14ac:dyDescent="0.25">
      <c r="A210" s="23" t="s">
        <v>60</v>
      </c>
      <c r="B210" s="156">
        <f>IF(B153=0,0,B153*1000000/B$7)</f>
        <v>0</v>
      </c>
      <c r="C210" s="156">
        <f t="shared" si="61"/>
        <v>0</v>
      </c>
      <c r="D210" s="156">
        <f t="shared" si="61"/>
        <v>0</v>
      </c>
      <c r="E210" s="156">
        <f t="shared" si="61"/>
        <v>0</v>
      </c>
      <c r="F210" s="156">
        <f t="shared" si="61"/>
        <v>0</v>
      </c>
      <c r="G210" s="156">
        <f t="shared" si="61"/>
        <v>0</v>
      </c>
      <c r="H210" s="156">
        <f t="shared" si="61"/>
        <v>0</v>
      </c>
      <c r="I210" s="156">
        <f t="shared" si="61"/>
        <v>0</v>
      </c>
      <c r="J210" s="156">
        <f t="shared" si="61"/>
        <v>0</v>
      </c>
      <c r="K210" s="156">
        <f t="shared" si="61"/>
        <v>0</v>
      </c>
      <c r="L210" s="156">
        <f t="shared" si="61"/>
        <v>0</v>
      </c>
      <c r="M210" s="156">
        <f t="shared" si="61"/>
        <v>0</v>
      </c>
      <c r="N210" s="156">
        <f t="shared" si="61"/>
        <v>0</v>
      </c>
      <c r="O210" s="156">
        <f t="shared" si="61"/>
        <v>0</v>
      </c>
      <c r="P210" s="156">
        <f t="shared" si="61"/>
        <v>0</v>
      </c>
      <c r="Q210" s="156">
        <f t="shared" si="61"/>
        <v>0</v>
      </c>
    </row>
    <row r="211" spans="1:17" ht="12" customHeight="1" x14ac:dyDescent="0.25">
      <c r="A211" s="158" t="s">
        <v>112</v>
      </c>
      <c r="B211" s="157">
        <f>B212</f>
        <v>0</v>
      </c>
      <c r="C211" s="157">
        <f t="shared" ref="C211:Q211" si="62">C212</f>
        <v>0</v>
      </c>
      <c r="D211" s="157">
        <f t="shared" si="62"/>
        <v>0</v>
      </c>
      <c r="E211" s="157">
        <f t="shared" si="62"/>
        <v>0</v>
      </c>
      <c r="F211" s="157">
        <f t="shared" si="62"/>
        <v>0</v>
      </c>
      <c r="G211" s="157">
        <f t="shared" si="62"/>
        <v>0</v>
      </c>
      <c r="H211" s="157">
        <f t="shared" si="62"/>
        <v>0</v>
      </c>
      <c r="I211" s="157">
        <f t="shared" si="62"/>
        <v>0</v>
      </c>
      <c r="J211" s="157">
        <f t="shared" si="62"/>
        <v>0</v>
      </c>
      <c r="K211" s="157">
        <f t="shared" si="62"/>
        <v>0</v>
      </c>
      <c r="L211" s="157">
        <f t="shared" si="62"/>
        <v>0</v>
      </c>
      <c r="M211" s="157">
        <f t="shared" si="62"/>
        <v>0</v>
      </c>
      <c r="N211" s="157">
        <f t="shared" si="62"/>
        <v>0</v>
      </c>
      <c r="O211" s="157">
        <f t="shared" si="62"/>
        <v>0</v>
      </c>
      <c r="P211" s="157">
        <f t="shared" si="62"/>
        <v>0</v>
      </c>
      <c r="Q211" s="157">
        <f t="shared" si="62"/>
        <v>0</v>
      </c>
    </row>
    <row r="212" spans="1:17" ht="12" customHeight="1" x14ac:dyDescent="0.25">
      <c r="A212" s="23" t="s">
        <v>60</v>
      </c>
      <c r="B212" s="156">
        <f>IF(B155=0,0,B155*1000000/B$5)</f>
        <v>0</v>
      </c>
      <c r="C212" s="156">
        <f t="shared" ref="C212:Q213" si="63">IF(C155=0,0,C155*1000000/C$5)</f>
        <v>0</v>
      </c>
      <c r="D212" s="156">
        <f t="shared" si="63"/>
        <v>0</v>
      </c>
      <c r="E212" s="156">
        <f t="shared" si="63"/>
        <v>0</v>
      </c>
      <c r="F212" s="156">
        <f t="shared" si="63"/>
        <v>0</v>
      </c>
      <c r="G212" s="156">
        <f t="shared" si="63"/>
        <v>0</v>
      </c>
      <c r="H212" s="156">
        <f t="shared" si="63"/>
        <v>0</v>
      </c>
      <c r="I212" s="156">
        <f t="shared" si="63"/>
        <v>0</v>
      </c>
      <c r="J212" s="156">
        <f t="shared" si="63"/>
        <v>0</v>
      </c>
      <c r="K212" s="156">
        <f t="shared" si="63"/>
        <v>0</v>
      </c>
      <c r="L212" s="156">
        <f t="shared" si="63"/>
        <v>0</v>
      </c>
      <c r="M212" s="156">
        <f t="shared" si="63"/>
        <v>0</v>
      </c>
      <c r="N212" s="156">
        <f t="shared" si="63"/>
        <v>0</v>
      </c>
      <c r="O212" s="156">
        <f t="shared" si="63"/>
        <v>0</v>
      </c>
      <c r="P212" s="156">
        <f t="shared" si="63"/>
        <v>0</v>
      </c>
      <c r="Q212" s="156">
        <f t="shared" si="63"/>
        <v>0</v>
      </c>
    </row>
    <row r="213" spans="1:17" ht="12" customHeight="1" x14ac:dyDescent="0.25">
      <c r="A213" s="158" t="s">
        <v>63</v>
      </c>
      <c r="B213" s="157">
        <f>IF(B156=0,0,B156*1000000/B$5)</f>
        <v>121.47595475955669</v>
      </c>
      <c r="C213" s="157">
        <f t="shared" si="63"/>
        <v>121.90904754943745</v>
      </c>
      <c r="D213" s="157">
        <f t="shared" si="63"/>
        <v>122.97898395563618</v>
      </c>
      <c r="E213" s="157">
        <f t="shared" si="63"/>
        <v>123.19891221068387</v>
      </c>
      <c r="F213" s="157">
        <f t="shared" si="63"/>
        <v>123.14463960082288</v>
      </c>
      <c r="G213" s="157">
        <f t="shared" si="63"/>
        <v>120.0964052564394</v>
      </c>
      <c r="H213" s="157">
        <f t="shared" si="63"/>
        <v>117.83091605891191</v>
      </c>
      <c r="I213" s="157">
        <f t="shared" si="63"/>
        <v>117.43213169092583</v>
      </c>
      <c r="J213" s="157">
        <f t="shared" si="63"/>
        <v>117.17308669156051</v>
      </c>
      <c r="K213" s="157">
        <f t="shared" si="63"/>
        <v>114.04349249714379</v>
      </c>
      <c r="L213" s="157">
        <f t="shared" si="63"/>
        <v>110.05905240783446</v>
      </c>
      <c r="M213" s="157">
        <f t="shared" si="63"/>
        <v>111.92227414891897</v>
      </c>
      <c r="N213" s="157">
        <f t="shared" si="63"/>
        <v>111.22864357247272</v>
      </c>
      <c r="O213" s="157">
        <f t="shared" si="63"/>
        <v>109.10087385121916</v>
      </c>
      <c r="P213" s="157">
        <f t="shared" si="63"/>
        <v>111.27114203143607</v>
      </c>
      <c r="Q213" s="157">
        <f t="shared" si="63"/>
        <v>110.39287610743533</v>
      </c>
    </row>
    <row r="214" spans="1:17" ht="12" customHeight="1" x14ac:dyDescent="0.25">
      <c r="A214" s="167" t="s">
        <v>169</v>
      </c>
      <c r="B214" s="132">
        <f>IF(B157=0,0,B157*1000000/B$11)</f>
        <v>698.24236614719575</v>
      </c>
      <c r="C214" s="132">
        <f t="shared" ref="C214:Q214" si="64">IF(C157=0,0,C157*1000000/C$11)</f>
        <v>693.06972787757138</v>
      </c>
      <c r="D214" s="132">
        <f t="shared" si="64"/>
        <v>689.92036063199362</v>
      </c>
      <c r="E214" s="132">
        <f t="shared" si="64"/>
        <v>684.82202693449472</v>
      </c>
      <c r="F214" s="132">
        <f t="shared" si="64"/>
        <v>678.11136303960529</v>
      </c>
      <c r="G214" s="132">
        <f t="shared" si="64"/>
        <v>675.55984299932982</v>
      </c>
      <c r="H214" s="132">
        <f t="shared" si="64"/>
        <v>666.26132565956595</v>
      </c>
      <c r="I214" s="132">
        <f t="shared" si="64"/>
        <v>656.47028783686255</v>
      </c>
      <c r="J214" s="132">
        <f t="shared" si="64"/>
        <v>645.44883298347315</v>
      </c>
      <c r="K214" s="132">
        <f t="shared" si="64"/>
        <v>648.16289417257724</v>
      </c>
      <c r="L214" s="132">
        <f t="shared" si="64"/>
        <v>647.26501477048316</v>
      </c>
      <c r="M214" s="132">
        <f t="shared" si="64"/>
        <v>644.63924653703896</v>
      </c>
      <c r="N214" s="132">
        <f t="shared" si="64"/>
        <v>639.510894524131</v>
      </c>
      <c r="O214" s="132">
        <f t="shared" si="64"/>
        <v>630.68492699960188</v>
      </c>
      <c r="P214" s="132">
        <f t="shared" si="64"/>
        <v>623.34070748112356</v>
      </c>
      <c r="Q214" s="132">
        <f t="shared" si="64"/>
        <v>615.0575318171916</v>
      </c>
    </row>
    <row r="215" spans="1:17" ht="12" customHeight="1" x14ac:dyDescent="0.25">
      <c r="A215" s="167" t="s">
        <v>168</v>
      </c>
      <c r="B215" s="132">
        <f>IF(B158=0,0,B158*1000000/B$12)</f>
        <v>453.85753799567732</v>
      </c>
      <c r="C215" s="132">
        <f t="shared" ref="C215:Q217" si="65">IF(C158=0,0,C158*1000000/C$12)</f>
        <v>450.49532312042089</v>
      </c>
      <c r="D215" s="132">
        <f t="shared" si="65"/>
        <v>448.44823441079586</v>
      </c>
      <c r="E215" s="132">
        <f t="shared" si="65"/>
        <v>445.13431750742149</v>
      </c>
      <c r="F215" s="132">
        <f t="shared" si="65"/>
        <v>440.77238597574348</v>
      </c>
      <c r="G215" s="132">
        <f t="shared" si="65"/>
        <v>439.11389794956455</v>
      </c>
      <c r="H215" s="132">
        <f t="shared" si="65"/>
        <v>433.06986167871815</v>
      </c>
      <c r="I215" s="132">
        <f t="shared" si="65"/>
        <v>426.70568709396099</v>
      </c>
      <c r="J215" s="132">
        <f t="shared" si="65"/>
        <v>419.54174143925752</v>
      </c>
      <c r="K215" s="132">
        <f t="shared" si="65"/>
        <v>421.30588121217539</v>
      </c>
      <c r="L215" s="132">
        <f t="shared" si="65"/>
        <v>417.48593452696156</v>
      </c>
      <c r="M215" s="132">
        <f t="shared" si="65"/>
        <v>422.23870648176057</v>
      </c>
      <c r="N215" s="132">
        <f t="shared" si="65"/>
        <v>415.68208144068512</v>
      </c>
      <c r="O215" s="132">
        <f t="shared" si="65"/>
        <v>405.2150655972444</v>
      </c>
      <c r="P215" s="132">
        <f t="shared" si="65"/>
        <v>408.91150410761696</v>
      </c>
      <c r="Q215" s="132">
        <f t="shared" si="65"/>
        <v>399.7873956811743</v>
      </c>
    </row>
    <row r="216" spans="1:17" ht="12" customHeight="1" x14ac:dyDescent="0.25">
      <c r="A216" s="166" t="s">
        <v>57</v>
      </c>
      <c r="B216" s="165">
        <f>IF(B159=0,0,B159*1000000/B$12)</f>
        <v>453.85753799567732</v>
      </c>
      <c r="C216" s="165">
        <f t="shared" si="65"/>
        <v>450.49532312042089</v>
      </c>
      <c r="D216" s="165">
        <f t="shared" si="65"/>
        <v>448.44823441079586</v>
      </c>
      <c r="E216" s="165">
        <f t="shared" si="65"/>
        <v>445.13431750742149</v>
      </c>
      <c r="F216" s="165">
        <f t="shared" si="65"/>
        <v>440.77238597574348</v>
      </c>
      <c r="G216" s="165">
        <f t="shared" si="65"/>
        <v>439.11389794956455</v>
      </c>
      <c r="H216" s="165">
        <f t="shared" si="65"/>
        <v>433.06986167871815</v>
      </c>
      <c r="I216" s="165">
        <f t="shared" si="65"/>
        <v>426.70568709396099</v>
      </c>
      <c r="J216" s="165">
        <f t="shared" si="65"/>
        <v>419.54174143925752</v>
      </c>
      <c r="K216" s="165">
        <f t="shared" si="65"/>
        <v>421.30588121217539</v>
      </c>
      <c r="L216" s="165">
        <f t="shared" si="65"/>
        <v>417.48593452696156</v>
      </c>
      <c r="M216" s="165">
        <f t="shared" si="65"/>
        <v>422.23870648176057</v>
      </c>
      <c r="N216" s="165">
        <f t="shared" si="65"/>
        <v>415.68208144068512</v>
      </c>
      <c r="O216" s="165">
        <f t="shared" si="65"/>
        <v>405.2150655972444</v>
      </c>
      <c r="P216" s="165">
        <f t="shared" si="65"/>
        <v>408.91150410761696</v>
      </c>
      <c r="Q216" s="165">
        <f t="shared" si="65"/>
        <v>399.7873956811743</v>
      </c>
    </row>
    <row r="217" spans="1:17" ht="12" customHeight="1" x14ac:dyDescent="0.25">
      <c r="A217" s="147" t="s">
        <v>59</v>
      </c>
      <c r="B217" s="164">
        <f>IF(B160=0,0,B160*1000000/B$12)</f>
        <v>0</v>
      </c>
      <c r="C217" s="164">
        <f t="shared" si="65"/>
        <v>0</v>
      </c>
      <c r="D217" s="164">
        <f t="shared" si="65"/>
        <v>0</v>
      </c>
      <c r="E217" s="164">
        <f t="shared" si="65"/>
        <v>0</v>
      </c>
      <c r="F217" s="164">
        <f t="shared" si="65"/>
        <v>0</v>
      </c>
      <c r="G217" s="164">
        <f t="shared" si="65"/>
        <v>0</v>
      </c>
      <c r="H217" s="164">
        <f t="shared" si="65"/>
        <v>0</v>
      </c>
      <c r="I217" s="164">
        <f t="shared" si="65"/>
        <v>0</v>
      </c>
      <c r="J217" s="164">
        <f t="shared" si="65"/>
        <v>0</v>
      </c>
      <c r="K217" s="164">
        <f t="shared" si="65"/>
        <v>0</v>
      </c>
      <c r="L217" s="164">
        <f t="shared" si="65"/>
        <v>0</v>
      </c>
      <c r="M217" s="164">
        <f t="shared" si="65"/>
        <v>0</v>
      </c>
      <c r="N217" s="164">
        <f t="shared" si="65"/>
        <v>0</v>
      </c>
      <c r="O217" s="164">
        <f t="shared" si="65"/>
        <v>0</v>
      </c>
      <c r="P217" s="164">
        <f t="shared" si="65"/>
        <v>0</v>
      </c>
      <c r="Q217" s="164">
        <f t="shared" si="65"/>
        <v>0</v>
      </c>
    </row>
    <row r="218" spans="1:17" ht="12" customHeight="1" x14ac:dyDescent="0.25">
      <c r="A218" s="163" t="s">
        <v>142</v>
      </c>
      <c r="B218" s="162">
        <f>IF(B161=0,0,B161*1000000/B$13)</f>
        <v>0</v>
      </c>
      <c r="C218" s="162">
        <f t="shared" ref="C218:Q218" si="66">IF(C161=0,0,C161*1000000/C$13)</f>
        <v>0</v>
      </c>
      <c r="D218" s="162">
        <f t="shared" si="66"/>
        <v>0</v>
      </c>
      <c r="E218" s="162">
        <f t="shared" si="66"/>
        <v>0</v>
      </c>
      <c r="F218" s="162">
        <f t="shared" si="66"/>
        <v>0</v>
      </c>
      <c r="G218" s="162">
        <f t="shared" si="66"/>
        <v>0</v>
      </c>
      <c r="H218" s="162">
        <f t="shared" si="66"/>
        <v>0</v>
      </c>
      <c r="I218" s="162">
        <f t="shared" si="66"/>
        <v>0</v>
      </c>
      <c r="J218" s="162">
        <f t="shared" si="66"/>
        <v>0</v>
      </c>
      <c r="K218" s="162">
        <f t="shared" si="66"/>
        <v>0</v>
      </c>
      <c r="L218" s="162">
        <f t="shared" si="66"/>
        <v>0</v>
      </c>
      <c r="M218" s="162">
        <f t="shared" si="66"/>
        <v>0</v>
      </c>
      <c r="N218" s="162">
        <f t="shared" si="66"/>
        <v>0</v>
      </c>
      <c r="O218" s="162">
        <f t="shared" si="66"/>
        <v>0</v>
      </c>
      <c r="P218" s="162">
        <f t="shared" si="66"/>
        <v>0</v>
      </c>
      <c r="Q218" s="162">
        <f t="shared" si="66"/>
        <v>0</v>
      </c>
    </row>
    <row r="219" spans="1:17" ht="12" customHeight="1" x14ac:dyDescent="0.25">
      <c r="A219" s="161" t="s">
        <v>141</v>
      </c>
      <c r="B219" s="160">
        <f>IF(B162=0,0,B162*1000000/B$14)</f>
        <v>0</v>
      </c>
      <c r="C219" s="160">
        <f t="shared" ref="C219:Q221" si="67">IF(C162=0,0,C162*1000000/C$14)</f>
        <v>0</v>
      </c>
      <c r="D219" s="160">
        <f t="shared" si="67"/>
        <v>0</v>
      </c>
      <c r="E219" s="160">
        <f t="shared" si="67"/>
        <v>0</v>
      </c>
      <c r="F219" s="160">
        <f t="shared" si="67"/>
        <v>0</v>
      </c>
      <c r="G219" s="160">
        <f t="shared" si="67"/>
        <v>0</v>
      </c>
      <c r="H219" s="160">
        <f t="shared" si="67"/>
        <v>0</v>
      </c>
      <c r="I219" s="160">
        <f t="shared" si="67"/>
        <v>0</v>
      </c>
      <c r="J219" s="160">
        <f t="shared" si="67"/>
        <v>0</v>
      </c>
      <c r="K219" s="160">
        <f t="shared" si="67"/>
        <v>0</v>
      </c>
      <c r="L219" s="160">
        <f t="shared" si="67"/>
        <v>0</v>
      </c>
      <c r="M219" s="160">
        <f t="shared" si="67"/>
        <v>0</v>
      </c>
      <c r="N219" s="160">
        <f t="shared" si="67"/>
        <v>0</v>
      </c>
      <c r="O219" s="160">
        <f t="shared" si="67"/>
        <v>0</v>
      </c>
      <c r="P219" s="160">
        <f t="shared" si="67"/>
        <v>0</v>
      </c>
      <c r="Q219" s="160">
        <f t="shared" si="67"/>
        <v>0</v>
      </c>
    </row>
    <row r="220" spans="1:17" ht="12" customHeight="1" x14ac:dyDescent="0.25">
      <c r="A220" s="148" t="s">
        <v>60</v>
      </c>
      <c r="B220" s="156">
        <f>IF(B163=0,0,B163*1000000/B$14)</f>
        <v>0</v>
      </c>
      <c r="C220" s="156">
        <f t="shared" si="67"/>
        <v>0</v>
      </c>
      <c r="D220" s="156">
        <f t="shared" si="67"/>
        <v>0</v>
      </c>
      <c r="E220" s="156">
        <f t="shared" si="67"/>
        <v>0</v>
      </c>
      <c r="F220" s="156">
        <f t="shared" si="67"/>
        <v>0</v>
      </c>
      <c r="G220" s="156">
        <f t="shared" si="67"/>
        <v>0</v>
      </c>
      <c r="H220" s="156">
        <f t="shared" si="67"/>
        <v>0</v>
      </c>
      <c r="I220" s="156">
        <f t="shared" si="67"/>
        <v>0</v>
      </c>
      <c r="J220" s="156">
        <f t="shared" si="67"/>
        <v>0</v>
      </c>
      <c r="K220" s="156">
        <f t="shared" si="67"/>
        <v>0</v>
      </c>
      <c r="L220" s="156">
        <f t="shared" si="67"/>
        <v>0</v>
      </c>
      <c r="M220" s="156">
        <f t="shared" si="67"/>
        <v>0</v>
      </c>
      <c r="N220" s="156">
        <f t="shared" si="67"/>
        <v>0</v>
      </c>
      <c r="O220" s="156">
        <f t="shared" si="67"/>
        <v>0</v>
      </c>
      <c r="P220" s="156">
        <f t="shared" si="67"/>
        <v>0</v>
      </c>
      <c r="Q220" s="156">
        <f t="shared" si="67"/>
        <v>0</v>
      </c>
    </row>
    <row r="221" spans="1:17" ht="12" customHeight="1" x14ac:dyDescent="0.25">
      <c r="A221" s="148" t="s">
        <v>59</v>
      </c>
      <c r="B221" s="156">
        <f>IF(B164=0,0,B164*1000000/B$14)</f>
        <v>0</v>
      </c>
      <c r="C221" s="156">
        <f t="shared" si="67"/>
        <v>0</v>
      </c>
      <c r="D221" s="156">
        <f t="shared" si="67"/>
        <v>0</v>
      </c>
      <c r="E221" s="156">
        <f t="shared" si="67"/>
        <v>0</v>
      </c>
      <c r="F221" s="156">
        <f t="shared" si="67"/>
        <v>0</v>
      </c>
      <c r="G221" s="156">
        <f t="shared" si="67"/>
        <v>0</v>
      </c>
      <c r="H221" s="156">
        <f t="shared" si="67"/>
        <v>0</v>
      </c>
      <c r="I221" s="156">
        <f t="shared" si="67"/>
        <v>0</v>
      </c>
      <c r="J221" s="156">
        <f t="shared" si="67"/>
        <v>0</v>
      </c>
      <c r="K221" s="156">
        <f t="shared" si="67"/>
        <v>0</v>
      </c>
      <c r="L221" s="156">
        <f t="shared" si="67"/>
        <v>0</v>
      </c>
      <c r="M221" s="156">
        <f t="shared" si="67"/>
        <v>0</v>
      </c>
      <c r="N221" s="156">
        <f t="shared" si="67"/>
        <v>0</v>
      </c>
      <c r="O221" s="156">
        <f t="shared" si="67"/>
        <v>0</v>
      </c>
      <c r="P221" s="156">
        <f t="shared" si="67"/>
        <v>0</v>
      </c>
      <c r="Q221" s="156">
        <f t="shared" si="67"/>
        <v>0</v>
      </c>
    </row>
    <row r="222" spans="1:17" ht="12" customHeight="1" x14ac:dyDescent="0.25">
      <c r="A222" s="158" t="s">
        <v>62</v>
      </c>
      <c r="B222" s="157">
        <f>IF(B165=0,0,B165*1000000/B$5)</f>
        <v>17.928041738566701</v>
      </c>
      <c r="C222" s="157">
        <f t="shared" ref="C222:Q222" si="68">IF(C165=0,0,C165*1000000/C$5)</f>
        <v>13.805856273360238</v>
      </c>
      <c r="D222" s="157">
        <f t="shared" si="68"/>
        <v>11.722375490586884</v>
      </c>
      <c r="E222" s="157">
        <f t="shared" si="68"/>
        <v>6.4508659977424401</v>
      </c>
      <c r="F222" s="157">
        <f t="shared" si="68"/>
        <v>7.2691922522785291</v>
      </c>
      <c r="G222" s="157">
        <f t="shared" si="68"/>
        <v>14.578699981194177</v>
      </c>
      <c r="H222" s="157">
        <f t="shared" si="68"/>
        <v>12.053452286817185</v>
      </c>
      <c r="I222" s="157">
        <f t="shared" si="68"/>
        <v>23.478882169888113</v>
      </c>
      <c r="J222" s="157">
        <f t="shared" si="68"/>
        <v>21.778876337025952</v>
      </c>
      <c r="K222" s="157">
        <f t="shared" si="68"/>
        <v>10.211594803548843</v>
      </c>
      <c r="L222" s="157">
        <f t="shared" si="68"/>
        <v>14.293039557602887</v>
      </c>
      <c r="M222" s="157">
        <f t="shared" si="68"/>
        <v>13.58506848971739</v>
      </c>
      <c r="N222" s="157">
        <f t="shared" si="68"/>
        <v>7.4571384300138384</v>
      </c>
      <c r="O222" s="157">
        <f t="shared" si="68"/>
        <v>8.261584097822638</v>
      </c>
      <c r="P222" s="157">
        <f t="shared" si="68"/>
        <v>8.733013386558456</v>
      </c>
      <c r="Q222" s="157">
        <f t="shared" si="68"/>
        <v>12.241196589672063</v>
      </c>
    </row>
    <row r="223" spans="1:17" ht="12" customHeight="1" x14ac:dyDescent="0.25">
      <c r="A223" s="23" t="s">
        <v>57</v>
      </c>
      <c r="B223" s="156">
        <f>IF(B166=0,0,B166*1000000/B$16)</f>
        <v>323.8381332431905</v>
      </c>
      <c r="C223" s="156">
        <f t="shared" ref="C223:Q223" si="69">IF(C166=0,0,C166*1000000/C$16)</f>
        <v>323.41496640371668</v>
      </c>
      <c r="D223" s="156">
        <f t="shared" si="69"/>
        <v>310.61941159394485</v>
      </c>
      <c r="E223" s="156">
        <f t="shared" si="69"/>
        <v>292.3395763082882</v>
      </c>
      <c r="F223" s="156">
        <f t="shared" si="69"/>
        <v>307.5260075589689</v>
      </c>
      <c r="G223" s="156">
        <f t="shared" si="69"/>
        <v>340.26402674554174</v>
      </c>
      <c r="H223" s="156">
        <f t="shared" si="69"/>
        <v>279.41431841917904</v>
      </c>
      <c r="I223" s="156">
        <f t="shared" si="69"/>
        <v>314.52765508900285</v>
      </c>
      <c r="J223" s="156">
        <f t="shared" si="69"/>
        <v>312.86038959425105</v>
      </c>
      <c r="K223" s="156">
        <f t="shared" si="69"/>
        <v>234.36926755422991</v>
      </c>
      <c r="L223" s="156">
        <f t="shared" si="69"/>
        <v>337.43448878423908</v>
      </c>
      <c r="M223" s="156">
        <f t="shared" si="69"/>
        <v>336.21979851510594</v>
      </c>
      <c r="N223" s="156">
        <f t="shared" si="69"/>
        <v>258.00336933431441</v>
      </c>
      <c r="O223" s="156">
        <f t="shared" si="69"/>
        <v>282.41464843850417</v>
      </c>
      <c r="P223" s="156">
        <f t="shared" si="69"/>
        <v>275.51248684045714</v>
      </c>
      <c r="Q223" s="156">
        <f t="shared" si="69"/>
        <v>278.75566970867254</v>
      </c>
    </row>
    <row r="224" spans="1:17" ht="12" customHeight="1" x14ac:dyDescent="0.25">
      <c r="A224" s="29" t="s">
        <v>140</v>
      </c>
      <c r="B224" s="57">
        <f>IF(B167=0,0,B167*1000000/B$17)</f>
        <v>0</v>
      </c>
      <c r="C224" s="57">
        <f t="shared" ref="C224:Q224" si="70">IF(C167=0,0,C167*1000000/C$17)</f>
        <v>0</v>
      </c>
      <c r="D224" s="57">
        <f t="shared" si="70"/>
        <v>0</v>
      </c>
      <c r="E224" s="57">
        <f t="shared" si="70"/>
        <v>0</v>
      </c>
      <c r="F224" s="57">
        <f t="shared" si="70"/>
        <v>0</v>
      </c>
      <c r="G224" s="57">
        <f t="shared" si="70"/>
        <v>0</v>
      </c>
      <c r="H224" s="57">
        <f t="shared" si="70"/>
        <v>0</v>
      </c>
      <c r="I224" s="57">
        <f t="shared" si="70"/>
        <v>0</v>
      </c>
      <c r="J224" s="57">
        <f t="shared" si="70"/>
        <v>0</v>
      </c>
      <c r="K224" s="57">
        <f t="shared" si="70"/>
        <v>0</v>
      </c>
      <c r="L224" s="57">
        <f t="shared" si="70"/>
        <v>0</v>
      </c>
      <c r="M224" s="57">
        <f t="shared" si="70"/>
        <v>0</v>
      </c>
      <c r="N224" s="57">
        <f t="shared" si="70"/>
        <v>0</v>
      </c>
      <c r="O224" s="57">
        <f t="shared" si="70"/>
        <v>0</v>
      </c>
      <c r="P224" s="57">
        <f t="shared" si="70"/>
        <v>0</v>
      </c>
      <c r="Q224" s="57">
        <f t="shared" si="70"/>
        <v>0</v>
      </c>
    </row>
    <row r="226" spans="1:17" ht="12" customHeight="1" x14ac:dyDescent="0.25">
      <c r="A226" s="152" t="s">
        <v>196</v>
      </c>
      <c r="B226" s="184">
        <f>B169/RES_summary!B$19</f>
        <v>200.52358163333747</v>
      </c>
      <c r="C226" s="184">
        <f>C169/RES_summary!C$19</f>
        <v>204.52011351614831</v>
      </c>
      <c r="D226" s="184">
        <f>D169/RES_summary!D$19</f>
        <v>199.67535891667319</v>
      </c>
      <c r="E226" s="184">
        <f>E169/RES_summary!E$19</f>
        <v>196.25830167558496</v>
      </c>
      <c r="F226" s="184">
        <f>F169/RES_summary!F$19</f>
        <v>189.41428080009283</v>
      </c>
      <c r="G226" s="184">
        <f>G169/RES_summary!G$19</f>
        <v>181.0254266800672</v>
      </c>
      <c r="H226" s="184">
        <f>H169/RES_summary!H$19</f>
        <v>171.047485695239</v>
      </c>
      <c r="I226" s="184">
        <f>I169/RES_summary!I$19</f>
        <v>164.82421064471288</v>
      </c>
      <c r="J226" s="184">
        <f>J169/RES_summary!J$19</f>
        <v>161.29995198047558</v>
      </c>
      <c r="K226" s="184">
        <f>K169/RES_summary!K$19</f>
        <v>162.54687756666817</v>
      </c>
      <c r="L226" s="184">
        <f>L169/RES_summary!L$19</f>
        <v>170.57131747141534</v>
      </c>
      <c r="M226" s="184">
        <f>M169/RES_summary!M$19</f>
        <v>163.91107994277246</v>
      </c>
      <c r="N226" s="184">
        <f>N169/RES_summary!N$19</f>
        <v>160.8119256887158</v>
      </c>
      <c r="O226" s="184">
        <f>O169/RES_summary!O$19</f>
        <v>170.9643165622482</v>
      </c>
      <c r="P226" s="184">
        <f>P169/RES_summary!P$19</f>
        <v>151.85663209606702</v>
      </c>
      <c r="Q226" s="184">
        <f>Q169/RES_summary!Q$19</f>
        <v>157.69942381390379</v>
      </c>
    </row>
    <row r="227" spans="1:17" ht="12" customHeight="1" x14ac:dyDescent="0.25">
      <c r="A227" s="158" t="s">
        <v>65</v>
      </c>
      <c r="B227" s="178">
        <f>B170/RES_summary!B$19</f>
        <v>165.68696523322149</v>
      </c>
      <c r="C227" s="178">
        <f>C170/RES_summary!C$19</f>
        <v>168.96594334607994</v>
      </c>
      <c r="D227" s="178">
        <f>D170/RES_summary!D$19</f>
        <v>164.31128842941581</v>
      </c>
      <c r="E227" s="178">
        <f>E170/RES_summary!E$19</f>
        <v>161.19481268457275</v>
      </c>
      <c r="F227" s="178">
        <f>F170/RES_summary!F$19</f>
        <v>155.4119648231414</v>
      </c>
      <c r="G227" s="178">
        <f>G170/RES_summary!G$19</f>
        <v>147.19092261947085</v>
      </c>
      <c r="H227" s="178">
        <f>H170/RES_summary!H$19</f>
        <v>138.2339484902237</v>
      </c>
      <c r="I227" s="178">
        <f>I170/RES_summary!I$19</f>
        <v>130.52382135709266</v>
      </c>
      <c r="J227" s="178">
        <f>J170/RES_summary!J$19</f>
        <v>128.72647191090962</v>
      </c>
      <c r="K227" s="178">
        <f>K170/RES_summary!K$19</f>
        <v>129.59627596694062</v>
      </c>
      <c r="L227" s="178">
        <f>L170/RES_summary!L$19</f>
        <v>138.50526958464593</v>
      </c>
      <c r="M227" s="178">
        <f>M170/RES_summary!M$19</f>
        <v>131.08025658184661</v>
      </c>
      <c r="N227" s="178">
        <f>N170/RES_summary!N$19</f>
        <v>128.07187491847083</v>
      </c>
      <c r="O227" s="178">
        <f>O170/RES_summary!O$19</f>
        <v>139.28602461982746</v>
      </c>
      <c r="P227" s="178">
        <f>P170/RES_summary!P$19</f>
        <v>118.80753256893895</v>
      </c>
      <c r="Q227" s="178">
        <f>Q170/RES_summary!Q$19</f>
        <v>125.65642837415109</v>
      </c>
    </row>
    <row r="228" spans="1:17" ht="12" customHeight="1" x14ac:dyDescent="0.25">
      <c r="A228" s="23" t="s">
        <v>84</v>
      </c>
      <c r="B228" s="177">
        <f>B171/RES_summary!B$19</f>
        <v>163.65742890377567</v>
      </c>
      <c r="C228" s="177">
        <f>C171/RES_summary!C$19</f>
        <v>166.29175234210368</v>
      </c>
      <c r="D228" s="177">
        <f>D171/RES_summary!D$19</f>
        <v>161.35385949089229</v>
      </c>
      <c r="E228" s="177">
        <f>E171/RES_summary!E$19</f>
        <v>158.27010397406863</v>
      </c>
      <c r="F228" s="177">
        <f>F171/RES_summary!F$19</f>
        <v>153.08842327779604</v>
      </c>
      <c r="G228" s="177">
        <f>G171/RES_summary!G$19</f>
        <v>145.03072661389245</v>
      </c>
      <c r="H228" s="177">
        <f>H171/RES_summary!H$19</f>
        <v>136.60929551297616</v>
      </c>
      <c r="I228" s="177">
        <f>I171/RES_summary!I$19</f>
        <v>127.62236476755274</v>
      </c>
      <c r="J228" s="177">
        <f>J171/RES_summary!J$19</f>
        <v>126.74161012013134</v>
      </c>
      <c r="K228" s="177">
        <f>K171/RES_summary!K$19</f>
        <v>127.31711486582491</v>
      </c>
      <c r="L228" s="177">
        <f>L171/RES_summary!L$19</f>
        <v>136.33205152260729</v>
      </c>
      <c r="M228" s="177">
        <f>M171/RES_summary!M$19</f>
        <v>128.66815560008962</v>
      </c>
      <c r="N228" s="177">
        <f>N171/RES_summary!N$19</f>
        <v>125.46368765959761</v>
      </c>
      <c r="O228" s="177">
        <f>O171/RES_summary!O$19</f>
        <v>137.91340537092921</v>
      </c>
      <c r="P228" s="177">
        <f>P171/RES_summary!P$19</f>
        <v>115.65627506594593</v>
      </c>
      <c r="Q228" s="177">
        <f>Q171/RES_summary!Q$19</f>
        <v>123.27177079975732</v>
      </c>
    </row>
    <row r="229" spans="1:17" ht="12" customHeight="1" x14ac:dyDescent="0.25">
      <c r="A229" s="23" t="s">
        <v>60</v>
      </c>
      <c r="B229" s="177">
        <f>B172/RES_summary!B$19</f>
        <v>2.0295363294458255</v>
      </c>
      <c r="C229" s="177">
        <f>C172/RES_summary!C$19</f>
        <v>2.6741910039762633</v>
      </c>
      <c r="D229" s="177">
        <f>D172/RES_summary!D$19</f>
        <v>2.957428938523547</v>
      </c>
      <c r="E229" s="177">
        <f>E172/RES_summary!E$19</f>
        <v>2.9247087105041274</v>
      </c>
      <c r="F229" s="177">
        <f>F172/RES_summary!F$19</f>
        <v>2.323541545345353</v>
      </c>
      <c r="G229" s="177">
        <f>G172/RES_summary!G$19</f>
        <v>2.1601960055784089</v>
      </c>
      <c r="H229" s="177">
        <f>H172/RES_summary!H$19</f>
        <v>1.6246529772475491</v>
      </c>
      <c r="I229" s="177">
        <f>I172/RES_summary!I$19</f>
        <v>2.9014565895399285</v>
      </c>
      <c r="J229" s="177">
        <f>J172/RES_summary!J$19</f>
        <v>1.9848617907782709</v>
      </c>
      <c r="K229" s="177">
        <f>K172/RES_summary!K$19</f>
        <v>2.2791611011157262</v>
      </c>
      <c r="L229" s="177">
        <f>L172/RES_summary!L$19</f>
        <v>2.173218062038643</v>
      </c>
      <c r="M229" s="177">
        <f>M172/RES_summary!M$19</f>
        <v>2.4121009817569923</v>
      </c>
      <c r="N229" s="177">
        <f>N172/RES_summary!N$19</f>
        <v>2.6081872588732113</v>
      </c>
      <c r="O229" s="177">
        <f>O172/RES_summary!O$19</f>
        <v>1.3726192488982543</v>
      </c>
      <c r="P229" s="177">
        <f>P172/RES_summary!P$19</f>
        <v>3.1512575029930279</v>
      </c>
      <c r="Q229" s="177">
        <f>Q172/RES_summary!Q$19</f>
        <v>2.3846575743937666</v>
      </c>
    </row>
    <row r="230" spans="1:17" ht="12" customHeight="1" x14ac:dyDescent="0.25">
      <c r="A230" s="158" t="s">
        <v>112</v>
      </c>
      <c r="B230" s="178">
        <f>B173/RES_summary!B$19</f>
        <v>4.6027732545674466E-2</v>
      </c>
      <c r="C230" s="178">
        <f>C173/RES_summary!C$19</f>
        <v>5.3331459381916364E-2</v>
      </c>
      <c r="D230" s="178">
        <f>D173/RES_summary!D$19</f>
        <v>5.4670459996637097E-2</v>
      </c>
      <c r="E230" s="178">
        <f>E173/RES_summary!E$19</f>
        <v>5.4363570008197165E-2</v>
      </c>
      <c r="F230" s="178">
        <f>F173/RES_summary!F$19</f>
        <v>5.6695218857576786E-2</v>
      </c>
      <c r="G230" s="178">
        <f>G173/RES_summary!G$19</f>
        <v>6.0276086882004858E-2</v>
      </c>
      <c r="H230" s="178">
        <f>H173/RES_summary!H$19</f>
        <v>6.245493110795293E-2</v>
      </c>
      <c r="I230" s="178">
        <f>I173/RES_summary!I$19</f>
        <v>6.9149389010171716E-2</v>
      </c>
      <c r="J230" s="178">
        <f>J173/RES_summary!J$19</f>
        <v>6.8791992284748291E-2</v>
      </c>
      <c r="K230" s="178">
        <f>K173/RES_summary!K$19</f>
        <v>6.9057008579160237E-2</v>
      </c>
      <c r="L230" s="178">
        <f>L173/RES_summary!L$19</f>
        <v>6.8050631125635849E-2</v>
      </c>
      <c r="M230" s="178">
        <f>M173/RES_summary!M$19</f>
        <v>7.0016814537999447E-2</v>
      </c>
      <c r="N230" s="178">
        <f>N173/RES_summary!N$19</f>
        <v>6.3389730279524437E-2</v>
      </c>
      <c r="O230" s="178">
        <f>O173/RES_summary!O$19</f>
        <v>6.0348562830895174E-2</v>
      </c>
      <c r="P230" s="178">
        <f>P173/RES_summary!P$19</f>
        <v>4.9832501968214982E-2</v>
      </c>
      <c r="Q230" s="178">
        <f>Q173/RES_summary!Q$19</f>
        <v>4.4476600180522505E-2</v>
      </c>
    </row>
    <row r="231" spans="1:17" ht="12" customHeight="1" x14ac:dyDescent="0.25">
      <c r="A231" s="23" t="s">
        <v>60</v>
      </c>
      <c r="B231" s="177">
        <f>B174/RES_summary!B$19</f>
        <v>4.6027732545674466E-2</v>
      </c>
      <c r="C231" s="177">
        <f>C174/RES_summary!C$19</f>
        <v>5.3331459381916364E-2</v>
      </c>
      <c r="D231" s="177">
        <f>D174/RES_summary!D$19</f>
        <v>5.4670459996637097E-2</v>
      </c>
      <c r="E231" s="177">
        <f>E174/RES_summary!E$19</f>
        <v>5.4363570008197165E-2</v>
      </c>
      <c r="F231" s="177">
        <f>F174/RES_summary!F$19</f>
        <v>5.6695218857576786E-2</v>
      </c>
      <c r="G231" s="177">
        <f>G174/RES_summary!G$19</f>
        <v>6.0276086882004858E-2</v>
      </c>
      <c r="H231" s="177">
        <f>H174/RES_summary!H$19</f>
        <v>6.245493110795293E-2</v>
      </c>
      <c r="I231" s="177">
        <f>I174/RES_summary!I$19</f>
        <v>6.9149389010171716E-2</v>
      </c>
      <c r="J231" s="177">
        <f>J174/RES_summary!J$19</f>
        <v>6.8791992284748291E-2</v>
      </c>
      <c r="K231" s="177">
        <f>K174/RES_summary!K$19</f>
        <v>6.9057008579160237E-2</v>
      </c>
      <c r="L231" s="177">
        <f>L174/RES_summary!L$19</f>
        <v>6.8050631125635849E-2</v>
      </c>
      <c r="M231" s="177">
        <f>M174/RES_summary!M$19</f>
        <v>7.0016814537999447E-2</v>
      </c>
      <c r="N231" s="177">
        <f>N174/RES_summary!N$19</f>
        <v>6.3389730279524437E-2</v>
      </c>
      <c r="O231" s="177">
        <f>O174/RES_summary!O$19</f>
        <v>6.0348562830895174E-2</v>
      </c>
      <c r="P231" s="177">
        <f>P174/RES_summary!P$19</f>
        <v>4.9832501968214982E-2</v>
      </c>
      <c r="Q231" s="177">
        <f>Q174/RES_summary!Q$19</f>
        <v>4.4476600180522505E-2</v>
      </c>
    </row>
    <row r="232" spans="1:17" ht="12" customHeight="1" x14ac:dyDescent="0.25">
      <c r="A232" s="158" t="s">
        <v>63</v>
      </c>
      <c r="B232" s="178">
        <f>B175/RES_summary!B$19</f>
        <v>26.297637153301554</v>
      </c>
      <c r="C232" s="178">
        <f>C175/RES_summary!C$19</f>
        <v>26.931169389199034</v>
      </c>
      <c r="D232" s="178">
        <f>D175/RES_summary!D$19</f>
        <v>26.727662280256016</v>
      </c>
      <c r="E232" s="178">
        <f>E175/RES_summary!E$19</f>
        <v>26.502662848066706</v>
      </c>
      <c r="F232" s="178">
        <f>F175/RES_summary!F$19</f>
        <v>25.673906812152911</v>
      </c>
      <c r="G232" s="178">
        <f>G175/RES_summary!G$19</f>
        <v>25.507813308998937</v>
      </c>
      <c r="H232" s="178">
        <f>H175/RES_summary!H$19</f>
        <v>24.715123658236593</v>
      </c>
      <c r="I232" s="178">
        <f>I175/RES_summary!I$19</f>
        <v>25.775694343425059</v>
      </c>
      <c r="J232" s="178">
        <f>J175/RES_summary!J$19</f>
        <v>24.361115778405658</v>
      </c>
      <c r="K232" s="178">
        <f>K175/RES_summary!K$19</f>
        <v>24.673123161227121</v>
      </c>
      <c r="L232" s="178">
        <f>L175/RES_summary!L$19</f>
        <v>23.871489615389009</v>
      </c>
      <c r="M232" s="178">
        <f>M175/RES_summary!M$19</f>
        <v>24.536516681877689</v>
      </c>
      <c r="N232" s="178">
        <f>N175/RES_summary!N$19</f>
        <v>24.262708690658826</v>
      </c>
      <c r="O232" s="178">
        <f>O175/RES_summary!O$19</f>
        <v>23.636356853262008</v>
      </c>
      <c r="P232" s="178">
        <f>P175/RES_summary!P$19</f>
        <v>24.560691158287241</v>
      </c>
      <c r="Q232" s="178">
        <f>Q175/RES_summary!Q$19</f>
        <v>23.791160341256496</v>
      </c>
    </row>
    <row r="233" spans="1:17" ht="12" customHeight="1" x14ac:dyDescent="0.25">
      <c r="A233" s="167" t="s">
        <v>169</v>
      </c>
      <c r="B233" s="183">
        <f>B176/RES_summary!B$19</f>
        <v>31.400147165931266</v>
      </c>
      <c r="C233" s="183">
        <f>C176/RES_summary!C$19</f>
        <v>31.145225358838598</v>
      </c>
      <c r="D233" s="183">
        <f>D176/RES_summary!D$19</f>
        <v>30.978166866256856</v>
      </c>
      <c r="E233" s="183">
        <f>E176/RES_summary!E$19</f>
        <v>30.720424320527208</v>
      </c>
      <c r="F233" s="183">
        <f>F176/RES_summary!F$19</f>
        <v>30.374434610734117</v>
      </c>
      <c r="G233" s="183">
        <f>G176/RES_summary!G$19</f>
        <v>30.229107944543458</v>
      </c>
      <c r="H233" s="183">
        <f>H176/RES_summary!H$19</f>
        <v>29.773769054439096</v>
      </c>
      <c r="I233" s="183">
        <f>I176/RES_summary!I$19</f>
        <v>29.296669064549363</v>
      </c>
      <c r="J233" s="183">
        <f>J176/RES_summary!J$19</f>
        <v>28.761888795093991</v>
      </c>
      <c r="K233" s="183">
        <f>K176/RES_summary!K$19</f>
        <v>28.82663580194005</v>
      </c>
      <c r="L233" s="183">
        <f>L176/RES_summary!L$19</f>
        <v>28.716161150237959</v>
      </c>
      <c r="M233" s="183">
        <f>M176/RES_summary!M$19</f>
        <v>28.531763450772065</v>
      </c>
      <c r="N233" s="183">
        <f>N176/RES_summary!N$19</f>
        <v>28.232072660998515</v>
      </c>
      <c r="O233" s="183">
        <f>O176/RES_summary!O$19</f>
        <v>27.753737721440672</v>
      </c>
      <c r="P233" s="183">
        <f>P176/RES_summary!P$19</f>
        <v>27.329252732035567</v>
      </c>
      <c r="Q233" s="183">
        <f>Q176/RES_summary!Q$19</f>
        <v>26.87971572014677</v>
      </c>
    </row>
    <row r="234" spans="1:17" ht="12" customHeight="1" x14ac:dyDescent="0.25">
      <c r="A234" s="167" t="s">
        <v>168</v>
      </c>
      <c r="B234" s="183">
        <f>B177/RES_summary!B$19</f>
        <v>26.449759579110893</v>
      </c>
      <c r="C234" s="183">
        <f>C177/RES_summary!C$19</f>
        <v>26.288022077358999</v>
      </c>
      <c r="D234" s="183">
        <f>D177/RES_summary!D$19</f>
        <v>26.203219483540423</v>
      </c>
      <c r="E234" s="183">
        <f>E177/RES_summary!E$19</f>
        <v>26.040838707695979</v>
      </c>
      <c r="F234" s="183">
        <f>F177/RES_summary!F$19</f>
        <v>25.804068552807479</v>
      </c>
      <c r="G234" s="183">
        <f>G177/RES_summary!G$19</f>
        <v>25.729416058000979</v>
      </c>
      <c r="H234" s="183">
        <f>H177/RES_summary!H$19</f>
        <v>25.389192776715905</v>
      </c>
      <c r="I234" s="183">
        <f>I177/RES_summary!I$19</f>
        <v>25.025928133591599</v>
      </c>
      <c r="J234" s="183">
        <f>J177/RES_summary!J$19</f>
        <v>24.616477779900851</v>
      </c>
      <c r="K234" s="183">
        <f>K177/RES_summary!K$19</f>
        <v>24.717343176922203</v>
      </c>
      <c r="L234" s="183">
        <f>L177/RES_summary!L$19</f>
        <v>24.610329189219421</v>
      </c>
      <c r="M234" s="183">
        <f>M177/RES_summary!M$19</f>
        <v>24.586110322240661</v>
      </c>
      <c r="N234" s="183">
        <f>N177/RES_summary!N$19</f>
        <v>24.308838986200765</v>
      </c>
      <c r="O234" s="183">
        <f>O177/RES_summary!O$19</f>
        <v>23.865827746964449</v>
      </c>
      <c r="P234" s="183">
        <f>P177/RES_summary!P$19</f>
        <v>23.703522281724315</v>
      </c>
      <c r="Q234" s="183">
        <f>Q177/RES_summary!Q$19</f>
        <v>23.315598375493842</v>
      </c>
    </row>
    <row r="235" spans="1:17" ht="12" customHeight="1" x14ac:dyDescent="0.25">
      <c r="A235" s="166" t="s">
        <v>57</v>
      </c>
      <c r="B235" s="182">
        <f>B178/RES_summary!B$19</f>
        <v>20.410095657855329</v>
      </c>
      <c r="C235" s="182">
        <f>C178/RES_summary!C$19</f>
        <v>20.244396483245065</v>
      </c>
      <c r="D235" s="182">
        <f>D178/RES_summary!D$19</f>
        <v>20.135808463066958</v>
      </c>
      <c r="E235" s="182">
        <f>E178/RES_summary!E$19</f>
        <v>19.968275808342682</v>
      </c>
      <c r="F235" s="182">
        <f>F178/RES_summary!F$19</f>
        <v>19.74338249697718</v>
      </c>
      <c r="G235" s="182">
        <f>G178/RES_summary!G$19</f>
        <v>19.648920163953253</v>
      </c>
      <c r="H235" s="182">
        <f>H178/RES_summary!H$19</f>
        <v>19.352949885385424</v>
      </c>
      <c r="I235" s="182">
        <f>I178/RES_summary!I$19</f>
        <v>19.042834891957099</v>
      </c>
      <c r="J235" s="182">
        <f>J178/RES_summary!J$19</f>
        <v>18.695227716811093</v>
      </c>
      <c r="K235" s="182">
        <f>K178/RES_summary!K$19</f>
        <v>18.737313271261041</v>
      </c>
      <c r="L235" s="182">
        <f>L178/RES_summary!L$19</f>
        <v>18.521923941903484</v>
      </c>
      <c r="M235" s="182">
        <f>M178/RES_summary!M$19</f>
        <v>18.688305060255711</v>
      </c>
      <c r="N235" s="182">
        <f>N178/RES_summary!N$19</f>
        <v>18.350847229649037</v>
      </c>
      <c r="O235" s="182">
        <f>O178/RES_summary!O$19</f>
        <v>17.831776486025639</v>
      </c>
      <c r="P235" s="182">
        <f>P178/RES_summary!P$19</f>
        <v>17.927989792215328</v>
      </c>
      <c r="Q235" s="182">
        <f>Q178/RES_summary!Q$19</f>
        <v>17.47181521809539</v>
      </c>
    </row>
    <row r="236" spans="1:17" ht="12" customHeight="1" x14ac:dyDescent="0.25">
      <c r="A236" s="147" t="s">
        <v>59</v>
      </c>
      <c r="B236" s="181">
        <f>B179/RES_summary!B$19</f>
        <v>6.0396639212555652</v>
      </c>
      <c r="C236" s="181">
        <f>C179/RES_summary!C$19</f>
        <v>6.0436255941139336</v>
      </c>
      <c r="D236" s="181">
        <f>D179/RES_summary!D$19</f>
        <v>6.0674110204734655</v>
      </c>
      <c r="E236" s="181">
        <f>E179/RES_summary!E$19</f>
        <v>6.0725628993533034</v>
      </c>
      <c r="F236" s="181">
        <f>F179/RES_summary!F$19</f>
        <v>6.0606860558302973</v>
      </c>
      <c r="G236" s="181">
        <f>G179/RES_summary!G$19</f>
        <v>6.0804958940477229</v>
      </c>
      <c r="H236" s="181">
        <f>H179/RES_summary!H$19</f>
        <v>6.0362428913304802</v>
      </c>
      <c r="I236" s="181">
        <f>I179/RES_summary!I$19</f>
        <v>5.983093241634494</v>
      </c>
      <c r="J236" s="181">
        <f>J179/RES_summary!J$19</f>
        <v>5.9212500630897571</v>
      </c>
      <c r="K236" s="181">
        <f>K179/RES_summary!K$19</f>
        <v>5.9800299056611639</v>
      </c>
      <c r="L236" s="181">
        <f>L179/RES_summary!L$19</f>
        <v>6.0884052473159409</v>
      </c>
      <c r="M236" s="181">
        <f>M179/RES_summary!M$19</f>
        <v>5.8978052619849493</v>
      </c>
      <c r="N236" s="181">
        <f>N179/RES_summary!N$19</f>
        <v>5.9579917565517313</v>
      </c>
      <c r="O236" s="181">
        <f>O179/RES_summary!O$19</f>
        <v>6.0340512609388117</v>
      </c>
      <c r="P236" s="181">
        <f>P179/RES_summary!P$19</f>
        <v>5.7755324895089846</v>
      </c>
      <c r="Q236" s="181">
        <f>Q179/RES_summary!Q$19</f>
        <v>5.84378315739845</v>
      </c>
    </row>
    <row r="237" spans="1:17" ht="12" customHeight="1" x14ac:dyDescent="0.25">
      <c r="A237" s="163" t="s">
        <v>142</v>
      </c>
      <c r="B237" s="180">
        <f>B180/RES_summary!B$19</f>
        <v>26.05181604539046</v>
      </c>
      <c r="C237" s="180">
        <f>C180/RES_summary!C$19</f>
        <v>27.010410233834218</v>
      </c>
      <c r="D237" s="180">
        <f>D180/RES_summary!D$19</f>
        <v>26.788751560758286</v>
      </c>
      <c r="E237" s="180">
        <f>E180/RES_summary!E$19</f>
        <v>26.619138803493257</v>
      </c>
      <c r="F237" s="180">
        <f>F180/RES_summary!F$19</f>
        <v>25.629245791241672</v>
      </c>
      <c r="G237" s="180">
        <f>G180/RES_summary!G$19</f>
        <v>25.839839417076725</v>
      </c>
      <c r="H237" s="180">
        <f>H180/RES_summary!H$19</f>
        <v>25.041158876697345</v>
      </c>
      <c r="I237" s="180">
        <f>I180/RES_summary!I$19</f>
        <v>26.817818667628035</v>
      </c>
      <c r="J237" s="180">
        <f>J180/RES_summary!J$19</f>
        <v>24.879656704680041</v>
      </c>
      <c r="K237" s="180">
        <f>K180/RES_summary!K$19</f>
        <v>25.827106031966743</v>
      </c>
      <c r="L237" s="180">
        <f>L180/RES_summary!L$19</f>
        <v>25.094157632775012</v>
      </c>
      <c r="M237" s="180">
        <f>M180/RES_summary!M$19</f>
        <v>26.195040108502631</v>
      </c>
      <c r="N237" s="180">
        <f>N180/RES_summary!N$19</f>
        <v>26.00232237308942</v>
      </c>
      <c r="O237" s="180">
        <f>O180/RES_summary!O$19</f>
        <v>25.358308309008908</v>
      </c>
      <c r="P237" s="180">
        <f>P180/RES_summary!P$19</f>
        <v>26.910156698703172</v>
      </c>
      <c r="Q237" s="180">
        <f>Q180/RES_summary!Q$19</f>
        <v>25.872241415637237</v>
      </c>
    </row>
    <row r="238" spans="1:17" ht="12" customHeight="1" x14ac:dyDescent="0.25">
      <c r="A238" s="161" t="s">
        <v>141</v>
      </c>
      <c r="B238" s="179">
        <f>B181/RES_summary!B$19</f>
        <v>22.973344350759373</v>
      </c>
      <c r="C238" s="179">
        <f>C181/RES_summary!C$19</f>
        <v>23.600392246106157</v>
      </c>
      <c r="D238" s="179">
        <f>D181/RES_summary!D$19</f>
        <v>23.480099534966353</v>
      </c>
      <c r="E238" s="179">
        <f>E181/RES_summary!E$19</f>
        <v>23.375003121623926</v>
      </c>
      <c r="F238" s="179">
        <f>F181/RES_summary!F$19</f>
        <v>22.719695820137375</v>
      </c>
      <c r="G238" s="179">
        <f>G181/RES_summary!G$19</f>
        <v>22.876391515147603</v>
      </c>
      <c r="H238" s="179">
        <f>H181/RES_summary!H$19</f>
        <v>22.312996161183772</v>
      </c>
      <c r="I238" s="179">
        <f>I181/RES_summary!I$19</f>
        <v>23.414675375592729</v>
      </c>
      <c r="J238" s="179">
        <f>J181/RES_summary!J$19</f>
        <v>22.093026921131784</v>
      </c>
      <c r="K238" s="179">
        <f>K181/RES_summary!K$19</f>
        <v>22.767648826439551</v>
      </c>
      <c r="L238" s="179">
        <f>L181/RES_summary!L$19</f>
        <v>22.274136920455817</v>
      </c>
      <c r="M238" s="179">
        <f>M181/RES_summary!M$19</f>
        <v>23.055556533054187</v>
      </c>
      <c r="N238" s="179">
        <f>N181/RES_summary!N$19</f>
        <v>22.859501299059858</v>
      </c>
      <c r="O238" s="179">
        <f>O181/RES_summary!O$19</f>
        <v>22.326764349477028</v>
      </c>
      <c r="P238" s="179">
        <f>P181/RES_summary!P$19</f>
        <v>23.42859528385824</v>
      </c>
      <c r="Q238" s="179">
        <f>Q181/RES_summary!Q$19</f>
        <v>22.66074007756265</v>
      </c>
    </row>
    <row r="239" spans="1:17" ht="12" customHeight="1" x14ac:dyDescent="0.25">
      <c r="A239" s="148" t="s">
        <v>60</v>
      </c>
      <c r="B239" s="177">
        <f>B182/RES_summary!B$19</f>
        <v>16.933680429503802</v>
      </c>
      <c r="C239" s="177">
        <f>C182/RES_summary!C$19</f>
        <v>17.556766651992223</v>
      </c>
      <c r="D239" s="177">
        <f>D182/RES_summary!D$19</f>
        <v>17.412688514492878</v>
      </c>
      <c r="E239" s="177">
        <f>E182/RES_summary!E$19</f>
        <v>17.302440222270619</v>
      </c>
      <c r="F239" s="177">
        <f>F182/RES_summary!F$19</f>
        <v>16.659009764307076</v>
      </c>
      <c r="G239" s="177">
        <f>G182/RES_summary!G$19</f>
        <v>16.795895621099884</v>
      </c>
      <c r="H239" s="177">
        <f>H182/RES_summary!H$19</f>
        <v>16.276753269853291</v>
      </c>
      <c r="I239" s="177">
        <f>I182/RES_summary!I$19</f>
        <v>17.431582133958237</v>
      </c>
      <c r="J239" s="177">
        <f>J182/RES_summary!J$19</f>
        <v>16.171776858042033</v>
      </c>
      <c r="K239" s="177">
        <f>K182/RES_summary!K$19</f>
        <v>16.787618920778389</v>
      </c>
      <c r="L239" s="177">
        <f>L182/RES_summary!L$19</f>
        <v>16.185731673139877</v>
      </c>
      <c r="M239" s="177">
        <f>M182/RES_summary!M$19</f>
        <v>17.157751271069237</v>
      </c>
      <c r="N239" s="177">
        <f>N182/RES_summary!N$19</f>
        <v>16.901509542508126</v>
      </c>
      <c r="O239" s="177">
        <f>O182/RES_summary!O$19</f>
        <v>16.292713088538214</v>
      </c>
      <c r="P239" s="177">
        <f>P182/RES_summary!P$19</f>
        <v>17.653062794349257</v>
      </c>
      <c r="Q239" s="177">
        <f>Q182/RES_summary!Q$19</f>
        <v>16.816956920164198</v>
      </c>
    </row>
    <row r="240" spans="1:17" ht="12" customHeight="1" x14ac:dyDescent="0.25">
      <c r="A240" s="148" t="s">
        <v>59</v>
      </c>
      <c r="B240" s="177">
        <f>B183/RES_summary!B$19</f>
        <v>6.0396639212555678</v>
      </c>
      <c r="C240" s="177">
        <f>C183/RES_summary!C$19</f>
        <v>6.0436255941139319</v>
      </c>
      <c r="D240" s="177">
        <f>D183/RES_summary!D$19</f>
        <v>6.0674110204734655</v>
      </c>
      <c r="E240" s="177">
        <f>E183/RES_summary!E$19</f>
        <v>6.0725628993533052</v>
      </c>
      <c r="F240" s="177">
        <f>F183/RES_summary!F$19</f>
        <v>6.0606860558302991</v>
      </c>
      <c r="G240" s="177">
        <f>G183/RES_summary!G$19</f>
        <v>6.0804958940477212</v>
      </c>
      <c r="H240" s="177">
        <f>H183/RES_summary!H$19</f>
        <v>6.0362428913304784</v>
      </c>
      <c r="I240" s="177">
        <f>I183/RES_summary!I$19</f>
        <v>5.9830932416344922</v>
      </c>
      <c r="J240" s="177">
        <f>J183/RES_summary!J$19</f>
        <v>5.9212500630897571</v>
      </c>
      <c r="K240" s="177">
        <f>K183/RES_summary!K$19</f>
        <v>5.980029905661163</v>
      </c>
      <c r="L240" s="177">
        <f>L183/RES_summary!L$19</f>
        <v>6.0884052473159365</v>
      </c>
      <c r="M240" s="177">
        <f>M183/RES_summary!M$19</f>
        <v>5.8978052619849501</v>
      </c>
      <c r="N240" s="177">
        <f>N183/RES_summary!N$19</f>
        <v>5.957991756551734</v>
      </c>
      <c r="O240" s="177">
        <f>O183/RES_summary!O$19</f>
        <v>6.0340512609388108</v>
      </c>
      <c r="P240" s="177">
        <f>P183/RES_summary!P$19</f>
        <v>5.7755324895089792</v>
      </c>
      <c r="Q240" s="177">
        <f>Q183/RES_summary!Q$19</f>
        <v>5.8437831573984544</v>
      </c>
    </row>
    <row r="241" spans="1:17" ht="12" customHeight="1" x14ac:dyDescent="0.25">
      <c r="A241" s="158" t="s">
        <v>62</v>
      </c>
      <c r="B241" s="178">
        <f>B184/RES_summary!B$19</f>
        <v>8.4929515142687872</v>
      </c>
      <c r="C241" s="178">
        <f>C184/RES_summary!C$19</f>
        <v>8.5696693214874315</v>
      </c>
      <c r="D241" s="178">
        <f>D184/RES_summary!D$19</f>
        <v>8.5817377470046754</v>
      </c>
      <c r="E241" s="178">
        <f>E184/RES_summary!E$19</f>
        <v>8.506462572937318</v>
      </c>
      <c r="F241" s="178">
        <f>F184/RES_summary!F$19</f>
        <v>8.2717139459409648</v>
      </c>
      <c r="G241" s="178">
        <f>G184/RES_summary!G$19</f>
        <v>8.2664146647153771</v>
      </c>
      <c r="H241" s="178">
        <f>H184/RES_summary!H$19</f>
        <v>8.0359586156707792</v>
      </c>
      <c r="I241" s="178">
        <f>I184/RES_summary!I$19</f>
        <v>8.4555455551849903</v>
      </c>
      <c r="J241" s="178">
        <f>J184/RES_summary!J$19</f>
        <v>8.1435722988755774</v>
      </c>
      <c r="K241" s="178">
        <f>K184/RES_summary!K$19</f>
        <v>8.2084214299212572</v>
      </c>
      <c r="L241" s="178">
        <f>L184/RES_summary!L$19</f>
        <v>8.1265076402547809</v>
      </c>
      <c r="M241" s="178">
        <f>M184/RES_summary!M$19</f>
        <v>8.2242898645101654</v>
      </c>
      <c r="N241" s="178">
        <f>N184/RES_summary!N$19</f>
        <v>8.4139523493066406</v>
      </c>
      <c r="O241" s="178">
        <f>O184/RES_summary!O$19</f>
        <v>7.9815865263278178</v>
      </c>
      <c r="P241" s="178">
        <f>P184/RES_summary!P$19</f>
        <v>8.4385758668725828</v>
      </c>
      <c r="Q241" s="178">
        <f>Q184/RES_summary!Q$19</f>
        <v>8.2073584983156778</v>
      </c>
    </row>
    <row r="242" spans="1:17" ht="12" customHeight="1" x14ac:dyDescent="0.25">
      <c r="A242" s="23" t="s">
        <v>57</v>
      </c>
      <c r="B242" s="177">
        <f>B185/RES_summary!B$19</f>
        <v>14.563088026132485</v>
      </c>
      <c r="C242" s="177">
        <f>C185/RES_summary!C$19</f>
        <v>14.533648791603699</v>
      </c>
      <c r="D242" s="177">
        <f>D185/RES_summary!D$19</f>
        <v>13.947145950934445</v>
      </c>
      <c r="E242" s="177">
        <f>E185/RES_summary!E$19</f>
        <v>13.114058071518187</v>
      </c>
      <c r="F242" s="177">
        <f>F185/RES_summary!F$19</f>
        <v>13.774918275708748</v>
      </c>
      <c r="G242" s="177">
        <f>G185/RES_summary!G$19</f>
        <v>15.22570961066762</v>
      </c>
      <c r="H242" s="177">
        <f>H185/RES_summary!H$19</f>
        <v>12.486417966524664</v>
      </c>
      <c r="I242" s="177">
        <f>I185/RES_summary!I$19</f>
        <v>14.036602712293867</v>
      </c>
      <c r="J242" s="177">
        <f>J185/RES_summary!J$19</f>
        <v>13.941392832497439</v>
      </c>
      <c r="K242" s="177">
        <f>K185/RES_summary!K$19</f>
        <v>10.423425314369172</v>
      </c>
      <c r="L242" s="177">
        <f>L185/RES_summary!L$19</f>
        <v>14.970410784541373</v>
      </c>
      <c r="M242" s="177">
        <f>M185/RES_summary!M$19</f>
        <v>14.881104137285984</v>
      </c>
      <c r="N242" s="177">
        <f>N185/RES_summary!N$19</f>
        <v>11.389907399855797</v>
      </c>
      <c r="O242" s="177">
        <f>O185/RES_summary!O$19</f>
        <v>12.42785699468614</v>
      </c>
      <c r="P242" s="177">
        <f>P185/RES_summary!P$19</f>
        <v>12.079349693237372</v>
      </c>
      <c r="Q242" s="177">
        <f>Q185/RES_summary!Q$19</f>
        <v>12.182393954286686</v>
      </c>
    </row>
    <row r="243" spans="1:17" ht="12" customHeight="1" x14ac:dyDescent="0.25">
      <c r="A243" s="29" t="s">
        <v>140</v>
      </c>
      <c r="B243" s="176">
        <f>B186/RES_summary!B$19</f>
        <v>8.1372075758840499</v>
      </c>
      <c r="C243" s="176">
        <f>C186/RES_summary!C$19</f>
        <v>8.3037280404087532</v>
      </c>
      <c r="D243" s="176">
        <f>D186/RES_summary!D$19</f>
        <v>8.3713130119631707</v>
      </c>
      <c r="E243" s="176">
        <f>E186/RES_summary!E$19</f>
        <v>8.4024956093560697</v>
      </c>
      <c r="F243" s="176">
        <f>F186/RES_summary!F$19</f>
        <v>8.1384818318395986</v>
      </c>
      <c r="G243" s="176">
        <f>G186/RES_summary!G$19</f>
        <v>7.9548947258048699</v>
      </c>
      <c r="H243" s="176">
        <f>H186/RES_summary!H$19</f>
        <v>7.8353181845712667</v>
      </c>
      <c r="I243" s="176">
        <f>I186/RES_summary!I$19</f>
        <v>8.005322102734338</v>
      </c>
      <c r="J243" s="176">
        <f>J186/RES_summary!J$19</f>
        <v>7.709776229131923</v>
      </c>
      <c r="K243" s="176">
        <f>K186/RES_summary!K$19</f>
        <v>8.1075160186600232</v>
      </c>
      <c r="L243" s="176">
        <f>L186/RES_summary!L$19</f>
        <v>7.8237913573272841</v>
      </c>
      <c r="M243" s="176">
        <f>M186/RES_summary!M$19</f>
        <v>7.9439936985894297</v>
      </c>
      <c r="N243" s="176">
        <f>N186/RES_summary!N$19</f>
        <v>8.3253774436161976</v>
      </c>
      <c r="O243" s="176">
        <f>O186/RES_summary!O$19</f>
        <v>7.8475984657371107</v>
      </c>
      <c r="P243" s="176">
        <f>P186/RES_summary!P$19</f>
        <v>8.3193953086705701</v>
      </c>
      <c r="Q243" s="176">
        <f>Q186/RES_summary!Q$19</f>
        <v>8.0247823331340928</v>
      </c>
    </row>
    <row r="245" spans="1:17" ht="12" customHeight="1" x14ac:dyDescent="0.25">
      <c r="A245" s="152" t="s">
        <v>71</v>
      </c>
      <c r="B245" s="184">
        <f>B188/RES_summary!B$19</f>
        <v>127.49829545382241</v>
      </c>
      <c r="C245" s="184">
        <f>C188/RES_summary!C$19</f>
        <v>131.03417419506476</v>
      </c>
      <c r="D245" s="184">
        <f>D188/RES_summary!D$19</f>
        <v>129.19017980656338</v>
      </c>
      <c r="E245" s="184">
        <f>E188/RES_summary!E$19</f>
        <v>128.10344938309603</v>
      </c>
      <c r="F245" s="184">
        <f>F188/RES_summary!F$19</f>
        <v>124.42062450920915</v>
      </c>
      <c r="G245" s="184">
        <f>G188/RES_summary!G$19</f>
        <v>119.90067971679103</v>
      </c>
      <c r="H245" s="184">
        <f>H188/RES_summary!H$19</f>
        <v>114.404761755547</v>
      </c>
      <c r="I245" s="184">
        <f>I188/RES_summary!I$19</f>
        <v>111.49687920205594</v>
      </c>
      <c r="J245" s="184">
        <f>J188/RES_summary!J$19</f>
        <v>109.40212804123173</v>
      </c>
      <c r="K245" s="184">
        <f>K188/RES_summary!K$19</f>
        <v>111.54011061514396</v>
      </c>
      <c r="L245" s="184">
        <f>L188/RES_summary!L$19</f>
        <v>117.47872748408093</v>
      </c>
      <c r="M245" s="184">
        <f>M188/RES_summary!M$19</f>
        <v>113.81754405185106</v>
      </c>
      <c r="N245" s="184">
        <f>N188/RES_summary!N$19</f>
        <v>112.41408792674352</v>
      </c>
      <c r="O245" s="184">
        <f>O188/RES_summary!O$19</f>
        <v>119.53456499386915</v>
      </c>
      <c r="P245" s="184">
        <f>P188/RES_summary!P$19</f>
        <v>107.99961484537232</v>
      </c>
      <c r="Q245" s="184">
        <f>Q188/RES_summary!Q$19</f>
        <v>112.16903078085916</v>
      </c>
    </row>
    <row r="246" spans="1:17" ht="12" customHeight="1" x14ac:dyDescent="0.25">
      <c r="A246" s="158" t="s">
        <v>65</v>
      </c>
      <c r="B246" s="178">
        <f>B189/RES_summary!B$19</f>
        <v>102.91093772011988</v>
      </c>
      <c r="C246" s="178">
        <f>C189/RES_summary!C$19</f>
        <v>105.72380009482013</v>
      </c>
      <c r="D246" s="178">
        <f>D189/RES_summary!D$19</f>
        <v>103.77662085797215</v>
      </c>
      <c r="E246" s="178">
        <f>E189/RES_summary!E$19</f>
        <v>102.60459871205525</v>
      </c>
      <c r="F246" s="178">
        <f>F189/RES_summary!F$19</f>
        <v>99.488728543829112</v>
      </c>
      <c r="G246" s="178">
        <f>G189/RES_summary!G$19</f>
        <v>94.861492578902556</v>
      </c>
      <c r="H246" s="178">
        <f>H189/RES_summary!H$19</f>
        <v>89.799493407209539</v>
      </c>
      <c r="I246" s="178">
        <f>I189/RES_summary!I$19</f>
        <v>85.792708542119314</v>
      </c>
      <c r="J246" s="178">
        <f>J189/RES_summary!J$19</f>
        <v>84.820271710974993</v>
      </c>
      <c r="K246" s="178">
        <f>K189/RES_summary!K$19</f>
        <v>86.14024639118675</v>
      </c>
      <c r="L246" s="178">
        <f>L189/RES_summary!L$19</f>
        <v>92.495998094183548</v>
      </c>
      <c r="M246" s="178">
        <f>M189/RES_summary!M$19</f>
        <v>88.172844417914035</v>
      </c>
      <c r="N246" s="178">
        <f>N189/RES_summary!N$19</f>
        <v>86.608341505064047</v>
      </c>
      <c r="O246" s="178">
        <f>O189/RES_summary!O$19</f>
        <v>94.460537108439667</v>
      </c>
      <c r="P246" s="178">
        <f>P189/RES_summary!P$19</f>
        <v>81.831999044120096</v>
      </c>
      <c r="Q246" s="178">
        <f>Q189/RES_summary!Q$19</f>
        <v>86.746340641958327</v>
      </c>
    </row>
    <row r="247" spans="1:17" ht="12" customHeight="1" x14ac:dyDescent="0.25">
      <c r="A247" s="23" t="s">
        <v>84</v>
      </c>
      <c r="B247" s="177">
        <f>B190/RES_summary!B$19</f>
        <v>100.88140139067404</v>
      </c>
      <c r="C247" s="177">
        <f>C190/RES_summary!C$19</f>
        <v>103.04960909084386</v>
      </c>
      <c r="D247" s="177">
        <f>D190/RES_summary!D$19</f>
        <v>100.81919191944861</v>
      </c>
      <c r="E247" s="177">
        <f>E190/RES_summary!E$19</f>
        <v>99.679890001551129</v>
      </c>
      <c r="F247" s="177">
        <f>F190/RES_summary!F$19</f>
        <v>97.165186998483748</v>
      </c>
      <c r="G247" s="177">
        <f>G190/RES_summary!G$19</f>
        <v>92.701296573324143</v>
      </c>
      <c r="H247" s="177">
        <f>H190/RES_summary!H$19</f>
        <v>88.174840429961989</v>
      </c>
      <c r="I247" s="177">
        <f>I190/RES_summary!I$19</f>
        <v>82.891251952579381</v>
      </c>
      <c r="J247" s="177">
        <f>J190/RES_summary!J$19</f>
        <v>82.83540992019671</v>
      </c>
      <c r="K247" s="177">
        <f>K190/RES_summary!K$19</f>
        <v>83.861085290071031</v>
      </c>
      <c r="L247" s="177">
        <f>L190/RES_summary!L$19</f>
        <v>90.322780032144891</v>
      </c>
      <c r="M247" s="177">
        <f>M190/RES_summary!M$19</f>
        <v>85.760743436157043</v>
      </c>
      <c r="N247" s="177">
        <f>N190/RES_summary!N$19</f>
        <v>84.000154246190846</v>
      </c>
      <c r="O247" s="177">
        <f>O190/RES_summary!O$19</f>
        <v>93.087917859541406</v>
      </c>
      <c r="P247" s="177">
        <f>P190/RES_summary!P$19</f>
        <v>78.680741541127063</v>
      </c>
      <c r="Q247" s="177">
        <f>Q190/RES_summary!Q$19</f>
        <v>84.361683067564556</v>
      </c>
    </row>
    <row r="248" spans="1:17" ht="12" customHeight="1" x14ac:dyDescent="0.25">
      <c r="A248" s="23" t="s">
        <v>60</v>
      </c>
      <c r="B248" s="177">
        <f>B191/RES_summary!B$19</f>
        <v>2.0295363294458255</v>
      </c>
      <c r="C248" s="177">
        <f>C191/RES_summary!C$19</f>
        <v>2.6741910039762633</v>
      </c>
      <c r="D248" s="177">
        <f>D191/RES_summary!D$19</f>
        <v>2.957428938523547</v>
      </c>
      <c r="E248" s="177">
        <f>E191/RES_summary!E$19</f>
        <v>2.9247087105041274</v>
      </c>
      <c r="F248" s="177">
        <f>F191/RES_summary!F$19</f>
        <v>2.323541545345353</v>
      </c>
      <c r="G248" s="177">
        <f>G191/RES_summary!G$19</f>
        <v>2.1601960055784089</v>
      </c>
      <c r="H248" s="177">
        <f>H191/RES_summary!H$19</f>
        <v>1.6246529772475491</v>
      </c>
      <c r="I248" s="177">
        <f>I191/RES_summary!I$19</f>
        <v>2.9014565895399285</v>
      </c>
      <c r="J248" s="177">
        <f>J191/RES_summary!J$19</f>
        <v>1.9848617907782709</v>
      </c>
      <c r="K248" s="177">
        <f>K191/RES_summary!K$19</f>
        <v>2.2791611011157262</v>
      </c>
      <c r="L248" s="177">
        <f>L191/RES_summary!L$19</f>
        <v>2.1732180620386421</v>
      </c>
      <c r="M248" s="177">
        <f>M191/RES_summary!M$19</f>
        <v>2.4121009817569923</v>
      </c>
      <c r="N248" s="177">
        <f>N191/RES_summary!N$19</f>
        <v>2.6081872588732113</v>
      </c>
      <c r="O248" s="177">
        <f>O191/RES_summary!O$19</f>
        <v>1.3726192488982538</v>
      </c>
      <c r="P248" s="177">
        <f>P191/RES_summary!P$19</f>
        <v>3.1512575029930265</v>
      </c>
      <c r="Q248" s="177">
        <f>Q191/RES_summary!Q$19</f>
        <v>2.3846575743937675</v>
      </c>
    </row>
    <row r="249" spans="1:17" ht="12" customHeight="1" x14ac:dyDescent="0.25">
      <c r="A249" s="158" t="s">
        <v>112</v>
      </c>
      <c r="B249" s="178">
        <f>B192/RES_summary!B$19</f>
        <v>7.4990781973564055E-2</v>
      </c>
      <c r="C249" s="178">
        <f>C192/RES_summary!C$19</f>
        <v>9.0710274592481294E-2</v>
      </c>
      <c r="D249" s="178">
        <f>D192/RES_summary!D$19</f>
        <v>9.5641297548652249E-2</v>
      </c>
      <c r="E249" s="178">
        <f>E192/RES_summary!E$19</f>
        <v>9.6789506062319994E-2</v>
      </c>
      <c r="F249" s="178">
        <f>F192/RES_summary!F$19</f>
        <v>0.10456626233036574</v>
      </c>
      <c r="G249" s="178">
        <f>G192/RES_summary!G$19</f>
        <v>0.11492920226717665</v>
      </c>
      <c r="H249" s="178">
        <f>H192/RES_summary!H$19</f>
        <v>0.12500745895211199</v>
      </c>
      <c r="I249" s="178">
        <f>I192/RES_summary!I$19</f>
        <v>0.14262307677142147</v>
      </c>
      <c r="J249" s="178">
        <f>J192/RES_summary!J$19</f>
        <v>0.16204774396730606</v>
      </c>
      <c r="K249" s="178">
        <f>K192/RES_summary!K$19</f>
        <v>0.17816965197548273</v>
      </c>
      <c r="L249" s="178">
        <f>L192/RES_summary!L$19</f>
        <v>0.19087529297451666</v>
      </c>
      <c r="M249" s="178">
        <f>M192/RES_summary!M$19</f>
        <v>0.20832134540895103</v>
      </c>
      <c r="N249" s="178">
        <f>N192/RES_summary!N$19</f>
        <v>0.19439766454488766</v>
      </c>
      <c r="O249" s="178">
        <f>O192/RES_summary!O$19</f>
        <v>0.19441950106137781</v>
      </c>
      <c r="P249" s="178">
        <f>P192/RES_summary!P$19</f>
        <v>0.16349196783356956</v>
      </c>
      <c r="Q249" s="178">
        <f>Q192/RES_summary!Q$19</f>
        <v>0.15735869570322991</v>
      </c>
    </row>
    <row r="250" spans="1:17" ht="12" customHeight="1" x14ac:dyDescent="0.25">
      <c r="A250" s="23" t="s">
        <v>60</v>
      </c>
      <c r="B250" s="177">
        <f>B193/RES_summary!B$19</f>
        <v>7.4990781973564055E-2</v>
      </c>
      <c r="C250" s="177">
        <f>C193/RES_summary!C$19</f>
        <v>9.0710274592481294E-2</v>
      </c>
      <c r="D250" s="177">
        <f>D193/RES_summary!D$19</f>
        <v>9.5641297548652249E-2</v>
      </c>
      <c r="E250" s="177">
        <f>E193/RES_summary!E$19</f>
        <v>9.6789506062319994E-2</v>
      </c>
      <c r="F250" s="177">
        <f>F193/RES_summary!F$19</f>
        <v>0.10456626233036574</v>
      </c>
      <c r="G250" s="177">
        <f>G193/RES_summary!G$19</f>
        <v>0.11492920226717665</v>
      </c>
      <c r="H250" s="177">
        <f>H193/RES_summary!H$19</f>
        <v>0.12500745895211199</v>
      </c>
      <c r="I250" s="177">
        <f>I193/RES_summary!I$19</f>
        <v>0.14262307677142147</v>
      </c>
      <c r="J250" s="177">
        <f>J193/RES_summary!J$19</f>
        <v>0.16204774396730606</v>
      </c>
      <c r="K250" s="177">
        <f>K193/RES_summary!K$19</f>
        <v>0.17816965197548273</v>
      </c>
      <c r="L250" s="177">
        <f>L193/RES_summary!L$19</f>
        <v>0.19087529297451666</v>
      </c>
      <c r="M250" s="177">
        <f>M193/RES_summary!M$19</f>
        <v>0.20832134540895103</v>
      </c>
      <c r="N250" s="177">
        <f>N193/RES_summary!N$19</f>
        <v>0.19439766454488766</v>
      </c>
      <c r="O250" s="177">
        <f>O193/RES_summary!O$19</f>
        <v>0.19441950106137781</v>
      </c>
      <c r="P250" s="177">
        <f>P193/RES_summary!P$19</f>
        <v>0.16349196783356956</v>
      </c>
      <c r="Q250" s="177">
        <f>Q193/RES_summary!Q$19</f>
        <v>0.15735869570322991</v>
      </c>
    </row>
    <row r="251" spans="1:17" ht="12" customHeight="1" x14ac:dyDescent="0.25">
      <c r="A251" s="158" t="s">
        <v>63</v>
      </c>
      <c r="B251" s="178">
        <f>B194/RES_summary!B$19</f>
        <v>18.032639065912594</v>
      </c>
      <c r="C251" s="178">
        <f>C194/RES_summary!C$19</f>
        <v>18.572048722133776</v>
      </c>
      <c r="D251" s="178">
        <f>D194/RES_summary!D$19</f>
        <v>18.571857150398145</v>
      </c>
      <c r="E251" s="178">
        <f>E194/RES_summary!E$19</f>
        <v>18.579793682001032</v>
      </c>
      <c r="F251" s="178">
        <f>F194/RES_summary!F$19</f>
        <v>18.166197126318917</v>
      </c>
      <c r="G251" s="178">
        <f>G194/RES_summary!G$19</f>
        <v>18.348624816040328</v>
      </c>
      <c r="H251" s="178">
        <f>H194/RES_summary!H$19</f>
        <v>18.010161397324907</v>
      </c>
      <c r="I251" s="178">
        <f>I194/RES_summary!I$19</f>
        <v>18.895490781317559</v>
      </c>
      <c r="J251" s="178">
        <f>J194/RES_summary!J$19</f>
        <v>17.946095855451855</v>
      </c>
      <c r="K251" s="178">
        <f>K194/RES_summary!K$19</f>
        <v>18.479679014218711</v>
      </c>
      <c r="L251" s="178">
        <f>L194/RES_summary!L$19</f>
        <v>18.166789050847921</v>
      </c>
      <c r="M251" s="178">
        <f>M194/RES_summary!M$19</f>
        <v>18.696508531210725</v>
      </c>
      <c r="N251" s="178">
        <f>N194/RES_summary!N$19</f>
        <v>18.59148915468678</v>
      </c>
      <c r="O251" s="178">
        <f>O194/RES_summary!O$19</f>
        <v>18.232410701956759</v>
      </c>
      <c r="P251" s="178">
        <f>P194/RES_summary!P$19</f>
        <v>18.950399823648215</v>
      </c>
      <c r="Q251" s="178">
        <f>Q194/RES_summary!Q$19</f>
        <v>18.458534033830638</v>
      </c>
    </row>
    <row r="252" spans="1:17" ht="12" customHeight="1" x14ac:dyDescent="0.25">
      <c r="A252" s="167" t="s">
        <v>169</v>
      </c>
      <c r="B252" s="183">
        <f>B195/RES_summary!B$19</f>
        <v>17.256232163849027</v>
      </c>
      <c r="C252" s="183">
        <f>C195/RES_summary!C$19</f>
        <v>17.188925052438488</v>
      </c>
      <c r="D252" s="183">
        <f>D195/RES_summary!D$19</f>
        <v>17.381457625671342</v>
      </c>
      <c r="E252" s="183">
        <f>E195/RES_summary!E$19</f>
        <v>17.490655817397702</v>
      </c>
      <c r="F252" s="183">
        <f>F195/RES_summary!F$19</f>
        <v>17.604222220243223</v>
      </c>
      <c r="G252" s="183">
        <f>G195/RES_summary!G$19</f>
        <v>17.721057126413424</v>
      </c>
      <c r="H252" s="183">
        <f>H195/RES_summary!H$19</f>
        <v>17.72693683214208</v>
      </c>
      <c r="I252" s="183">
        <f>I195/RES_summary!I$19</f>
        <v>17.502227650180252</v>
      </c>
      <c r="J252" s="183">
        <f>J195/RES_summary!J$19</f>
        <v>17.245697029757313</v>
      </c>
      <c r="K252" s="183">
        <f>K195/RES_summary!K$19</f>
        <v>17.331812125899955</v>
      </c>
      <c r="L252" s="183">
        <f>L195/RES_summary!L$19</f>
        <v>17.322200268905139</v>
      </c>
      <c r="M252" s="183">
        <f>M195/RES_summary!M$19</f>
        <v>17.212612603346749</v>
      </c>
      <c r="N252" s="183">
        <f>N195/RES_summary!N$19</f>
        <v>17.046418367509126</v>
      </c>
      <c r="O252" s="183">
        <f>O195/RES_summary!O$19</f>
        <v>16.79134798614637</v>
      </c>
      <c r="P252" s="183">
        <f>P195/RES_summary!P$19</f>
        <v>16.558387342092239</v>
      </c>
      <c r="Q252" s="183">
        <f>Q195/RES_summary!Q$19</f>
        <v>16.312212318625885</v>
      </c>
    </row>
    <row r="253" spans="1:17" ht="12" customHeight="1" x14ac:dyDescent="0.25">
      <c r="A253" s="167" t="s">
        <v>168</v>
      </c>
      <c r="B253" s="183">
        <f>B196/RES_summary!B$19</f>
        <v>17.256214827757436</v>
      </c>
      <c r="C253" s="183">
        <f>C196/RES_summary!C$19</f>
        <v>17.275295867425143</v>
      </c>
      <c r="D253" s="183">
        <f>D196/RES_summary!D$19</f>
        <v>17.4865138287505</v>
      </c>
      <c r="E253" s="183">
        <f>E196/RES_summary!E$19</f>
        <v>17.631318882221702</v>
      </c>
      <c r="F253" s="183">
        <f>F196/RES_summary!F$19</f>
        <v>17.739623015589707</v>
      </c>
      <c r="G253" s="183">
        <f>G196/RES_summary!G$19</f>
        <v>17.790866322850576</v>
      </c>
      <c r="H253" s="183">
        <f>H196/RES_summary!H$19</f>
        <v>17.648687074924201</v>
      </c>
      <c r="I253" s="183">
        <f>I196/RES_summary!I$19</f>
        <v>17.443901521648733</v>
      </c>
      <c r="J253" s="183">
        <f>J196/RES_summary!J$19</f>
        <v>17.208486873684166</v>
      </c>
      <c r="K253" s="183">
        <f>K196/RES_summary!K$19</f>
        <v>17.337420470580625</v>
      </c>
      <c r="L253" s="183">
        <f>L196/RES_summary!L$19</f>
        <v>17.34871659462997</v>
      </c>
      <c r="M253" s="183">
        <f>M196/RES_summary!M$19</f>
        <v>17.262978840475746</v>
      </c>
      <c r="N253" s="183">
        <f>N196/RES_summary!N$19</f>
        <v>17.118633546375474</v>
      </c>
      <c r="O253" s="183">
        <f>O196/RES_summary!O$19</f>
        <v>16.887423671022475</v>
      </c>
      <c r="P253" s="183">
        <f>P196/RES_summary!P$19</f>
        <v>16.693679369032591</v>
      </c>
      <c r="Q253" s="183">
        <f>Q196/RES_summary!Q$19</f>
        <v>16.49585744671506</v>
      </c>
    </row>
    <row r="254" spans="1:17" ht="12" customHeight="1" x14ac:dyDescent="0.25">
      <c r="A254" s="166" t="s">
        <v>57</v>
      </c>
      <c r="B254" s="182">
        <f>B197/RES_summary!B$19</f>
        <v>11.216550906501869</v>
      </c>
      <c r="C254" s="182">
        <f>C197/RES_summary!C$19</f>
        <v>11.231670273311209</v>
      </c>
      <c r="D254" s="182">
        <f>D197/RES_summary!D$19</f>
        <v>11.419102808277033</v>
      </c>
      <c r="E254" s="182">
        <f>E197/RES_summary!E$19</f>
        <v>11.558755982868396</v>
      </c>
      <c r="F254" s="182">
        <f>F197/RES_summary!F$19</f>
        <v>11.678936959759412</v>
      </c>
      <c r="G254" s="182">
        <f>G197/RES_summary!G$19</f>
        <v>11.710370428802852</v>
      </c>
      <c r="H254" s="182">
        <f>H197/RES_summary!H$19</f>
        <v>11.612444183593716</v>
      </c>
      <c r="I254" s="182">
        <f>I197/RES_summary!I$19</f>
        <v>11.460808280014241</v>
      </c>
      <c r="J254" s="182">
        <f>J197/RES_summary!J$19</f>
        <v>11.287236810594409</v>
      </c>
      <c r="K254" s="182">
        <f>K197/RES_summary!K$19</f>
        <v>11.357390564919461</v>
      </c>
      <c r="L254" s="182">
        <f>L197/RES_summary!L$19</f>
        <v>11.260311347314026</v>
      </c>
      <c r="M254" s="182">
        <f>M197/RES_summary!M$19</f>
        <v>11.365173578490795</v>
      </c>
      <c r="N254" s="182">
        <f>N197/RES_summary!N$19</f>
        <v>11.160641789823741</v>
      </c>
      <c r="O254" s="182">
        <f>O197/RES_summary!O$19</f>
        <v>10.853372410083663</v>
      </c>
      <c r="P254" s="182">
        <f>P197/RES_summary!P$19</f>
        <v>10.918146879523608</v>
      </c>
      <c r="Q254" s="182">
        <f>Q197/RES_summary!Q$19</f>
        <v>10.652074289316612</v>
      </c>
    </row>
    <row r="255" spans="1:17" ht="12" customHeight="1" x14ac:dyDescent="0.25">
      <c r="A255" s="147" t="s">
        <v>59</v>
      </c>
      <c r="B255" s="181">
        <f>B198/RES_summary!B$19</f>
        <v>6.0396639212555652</v>
      </c>
      <c r="C255" s="181">
        <f>C198/RES_summary!C$19</f>
        <v>6.0436255941139354</v>
      </c>
      <c r="D255" s="181">
        <f>D198/RES_summary!D$19</f>
        <v>6.0674110204734655</v>
      </c>
      <c r="E255" s="181">
        <f>E198/RES_summary!E$19</f>
        <v>6.0725628993533034</v>
      </c>
      <c r="F255" s="181">
        <f>F198/RES_summary!F$19</f>
        <v>6.0606860558302973</v>
      </c>
      <c r="G255" s="181">
        <f>G198/RES_summary!G$19</f>
        <v>6.0804958940477229</v>
      </c>
      <c r="H255" s="181">
        <f>H198/RES_summary!H$19</f>
        <v>6.0362428913304802</v>
      </c>
      <c r="I255" s="181">
        <f>I198/RES_summary!I$19</f>
        <v>5.983093241634494</v>
      </c>
      <c r="J255" s="181">
        <f>J198/RES_summary!J$19</f>
        <v>5.9212500630897571</v>
      </c>
      <c r="K255" s="181">
        <f>K198/RES_summary!K$19</f>
        <v>5.980029905661163</v>
      </c>
      <c r="L255" s="181">
        <f>L198/RES_summary!L$19</f>
        <v>6.0884052473159409</v>
      </c>
      <c r="M255" s="181">
        <f>M198/RES_summary!M$19</f>
        <v>5.897805261984951</v>
      </c>
      <c r="N255" s="181">
        <f>N198/RES_summary!N$19</f>
        <v>5.957991756551734</v>
      </c>
      <c r="O255" s="181">
        <f>O198/RES_summary!O$19</f>
        <v>6.0340512609388117</v>
      </c>
      <c r="P255" s="181">
        <f>P198/RES_summary!P$19</f>
        <v>5.7755324895089837</v>
      </c>
      <c r="Q255" s="181">
        <f>Q198/RES_summary!Q$19</f>
        <v>5.84378315739845</v>
      </c>
    </row>
    <row r="256" spans="1:17" ht="12" customHeight="1" x14ac:dyDescent="0.25">
      <c r="A256" s="163" t="s">
        <v>142</v>
      </c>
      <c r="B256" s="180">
        <f>B199/RES_summary!B$19</f>
        <v>18.293955797670893</v>
      </c>
      <c r="C256" s="180">
        <f>C199/RES_summary!C$19</f>
        <v>19.035935849139108</v>
      </c>
      <c r="D256" s="180">
        <f>D199/RES_summary!D$19</f>
        <v>18.981445179657314</v>
      </c>
      <c r="E256" s="180">
        <f>E199/RES_summary!E$19</f>
        <v>18.963740129080598</v>
      </c>
      <c r="F256" s="180">
        <f>F199/RES_summary!F$19</f>
        <v>18.367226992160663</v>
      </c>
      <c r="G256" s="180">
        <f>G199/RES_summary!G$19</f>
        <v>18.597733634405234</v>
      </c>
      <c r="H256" s="180">
        <f>H199/RES_summary!H$19</f>
        <v>18.135913206755628</v>
      </c>
      <c r="I256" s="180">
        <f>I199/RES_summary!I$19</f>
        <v>19.558119288170484</v>
      </c>
      <c r="J256" s="180">
        <f>J199/RES_summary!J$19</f>
        <v>18.282659180253525</v>
      </c>
      <c r="K256" s="180">
        <f>K199/RES_summary!K$19</f>
        <v>19.116686765020646</v>
      </c>
      <c r="L256" s="180">
        <f>L199/RES_summary!L$19</f>
        <v>18.689487531307879</v>
      </c>
      <c r="M256" s="180">
        <f>M199/RES_summary!M$19</f>
        <v>19.62249895547107</v>
      </c>
      <c r="N256" s="180">
        <f>N199/RES_summary!N$19</f>
        <v>19.592353439504407</v>
      </c>
      <c r="O256" s="180">
        <f>O199/RES_summary!O$19</f>
        <v>19.20512330725057</v>
      </c>
      <c r="P256" s="180">
        <f>P199/RES_summary!P$19</f>
        <v>20.515382091148734</v>
      </c>
      <c r="Q256" s="180">
        <f>Q199/RES_summary!Q$19</f>
        <v>19.894655111172625</v>
      </c>
    </row>
    <row r="257" spans="1:17" ht="12" customHeight="1" x14ac:dyDescent="0.25">
      <c r="A257" s="161" t="s">
        <v>141</v>
      </c>
      <c r="B257" s="179">
        <f>B200/RES_summary!B$19</f>
        <v>17.93073518974165</v>
      </c>
      <c r="C257" s="179">
        <f>C200/RES_summary!C$19</f>
        <v>18.441684066002583</v>
      </c>
      <c r="D257" s="179">
        <f>D200/RES_summary!D$19</f>
        <v>18.458804107650458</v>
      </c>
      <c r="E257" s="179">
        <f>E200/RES_summary!E$19</f>
        <v>18.493110423291231</v>
      </c>
      <c r="F257" s="179">
        <f>F200/RES_summary!F$19</f>
        <v>18.121847869766707</v>
      </c>
      <c r="G257" s="179">
        <f>G200/RES_summary!G$19</f>
        <v>18.346329748163726</v>
      </c>
      <c r="H257" s="179">
        <f>H200/RES_summary!H$19</f>
        <v>18.035810357915349</v>
      </c>
      <c r="I257" s="179">
        <f>I200/RES_summary!I$19</f>
        <v>18.910067958584342</v>
      </c>
      <c r="J257" s="179">
        <f>J200/RES_summary!J$19</f>
        <v>17.961809939592261</v>
      </c>
      <c r="K257" s="179">
        <f>K200/RES_summary!K$19</f>
        <v>18.537939888944386</v>
      </c>
      <c r="L257" s="179">
        <f>L200/RES_summary!L$19</f>
        <v>18.248255413902687</v>
      </c>
      <c r="M257" s="179">
        <f>M200/RES_summary!M$19</f>
        <v>18.853134252437179</v>
      </c>
      <c r="N257" s="179">
        <f>N200/RES_summary!N$19</f>
        <v>18.766308398892775</v>
      </c>
      <c r="O257" s="179">
        <f>O200/RES_summary!O$19</f>
        <v>18.411027634816278</v>
      </c>
      <c r="P257" s="179">
        <f>P200/RES_summary!P$19</f>
        <v>19.280083346707663</v>
      </c>
      <c r="Q257" s="179">
        <f>Q200/RES_summary!Q$19</f>
        <v>18.751071314744895</v>
      </c>
    </row>
    <row r="258" spans="1:17" ht="12" customHeight="1" x14ac:dyDescent="0.25">
      <c r="A258" s="148" t="s">
        <v>60</v>
      </c>
      <c r="B258" s="177">
        <f>B201/RES_summary!B$19</f>
        <v>11.891071268486083</v>
      </c>
      <c r="C258" s="177">
        <f>C201/RES_summary!C$19</f>
        <v>12.398058471888655</v>
      </c>
      <c r="D258" s="177">
        <f>D201/RES_summary!D$19</f>
        <v>12.391393087176995</v>
      </c>
      <c r="E258" s="177">
        <f>E201/RES_summary!E$19</f>
        <v>12.420547523937925</v>
      </c>
      <c r="F258" s="177">
        <f>F201/RES_summary!F$19</f>
        <v>12.061161813936407</v>
      </c>
      <c r="G258" s="177">
        <f>G201/RES_summary!G$19</f>
        <v>12.265833854116003</v>
      </c>
      <c r="H258" s="177">
        <f>H201/RES_summary!H$19</f>
        <v>11.999567466584864</v>
      </c>
      <c r="I258" s="177">
        <f>I201/RES_summary!I$19</f>
        <v>12.92697471694985</v>
      </c>
      <c r="J258" s="177">
        <f>J201/RES_summary!J$19</f>
        <v>12.040559876502503</v>
      </c>
      <c r="K258" s="177">
        <f>K201/RES_summary!K$19</f>
        <v>12.557909983283221</v>
      </c>
      <c r="L258" s="177">
        <f>L201/RES_summary!L$19</f>
        <v>12.15985016658675</v>
      </c>
      <c r="M258" s="177">
        <f>M201/RES_summary!M$19</f>
        <v>12.955328990452234</v>
      </c>
      <c r="N258" s="177">
        <f>N201/RES_summary!N$19</f>
        <v>12.808316642341042</v>
      </c>
      <c r="O258" s="177">
        <f>O201/RES_summary!O$19</f>
        <v>12.37697637387747</v>
      </c>
      <c r="P258" s="177">
        <f>P201/RES_summary!P$19</f>
        <v>13.504550857198682</v>
      </c>
      <c r="Q258" s="177">
        <f>Q201/RES_summary!Q$19</f>
        <v>12.907288157346446</v>
      </c>
    </row>
    <row r="259" spans="1:17" ht="12" customHeight="1" x14ac:dyDescent="0.25">
      <c r="A259" s="148" t="s">
        <v>59</v>
      </c>
      <c r="B259" s="177">
        <f>B202/RES_summary!B$19</f>
        <v>6.0396639212555678</v>
      </c>
      <c r="C259" s="177">
        <f>C202/RES_summary!C$19</f>
        <v>6.0436255941139345</v>
      </c>
      <c r="D259" s="177">
        <f>D202/RES_summary!D$19</f>
        <v>6.0674110204734655</v>
      </c>
      <c r="E259" s="177">
        <f>E202/RES_summary!E$19</f>
        <v>6.0725628993533052</v>
      </c>
      <c r="F259" s="177">
        <f>F202/RES_summary!F$19</f>
        <v>6.0606860558303008</v>
      </c>
      <c r="G259" s="177">
        <f>G202/RES_summary!G$19</f>
        <v>6.0804958940477229</v>
      </c>
      <c r="H259" s="177">
        <f>H202/RES_summary!H$19</f>
        <v>6.0362428913304811</v>
      </c>
      <c r="I259" s="177">
        <f>I202/RES_summary!I$19</f>
        <v>5.9830932416344904</v>
      </c>
      <c r="J259" s="177">
        <f>J202/RES_summary!J$19</f>
        <v>5.9212500630897571</v>
      </c>
      <c r="K259" s="177">
        <f>K202/RES_summary!K$19</f>
        <v>5.980029905661163</v>
      </c>
      <c r="L259" s="177">
        <f>L202/RES_summary!L$19</f>
        <v>6.0884052473159365</v>
      </c>
      <c r="M259" s="177">
        <f>M202/RES_summary!M$19</f>
        <v>5.8978052619849493</v>
      </c>
      <c r="N259" s="177">
        <f>N202/RES_summary!N$19</f>
        <v>5.9579917565517295</v>
      </c>
      <c r="O259" s="177">
        <f>O202/RES_summary!O$19</f>
        <v>6.0340512609388064</v>
      </c>
      <c r="P259" s="177">
        <f>P202/RES_summary!P$19</f>
        <v>5.7755324895089792</v>
      </c>
      <c r="Q259" s="177">
        <f>Q202/RES_summary!Q$19</f>
        <v>5.8437831573984509</v>
      </c>
    </row>
    <row r="260" spans="1:17" ht="12" customHeight="1" x14ac:dyDescent="0.25">
      <c r="A260" s="158" t="s">
        <v>62</v>
      </c>
      <c r="B260" s="178">
        <f>B203/RES_summary!B$19</f>
        <v>6.4797278858163798</v>
      </c>
      <c r="C260" s="178">
        <f>C203/RES_summary!C$19</f>
        <v>6.6476151035183735</v>
      </c>
      <c r="D260" s="178">
        <f>D203/RES_summary!D$19</f>
        <v>6.7460605006444405</v>
      </c>
      <c r="E260" s="178">
        <f>E203/RES_summary!E$19</f>
        <v>6.8222674829774421</v>
      </c>
      <c r="F260" s="178">
        <f>F203/RES_summary!F$19</f>
        <v>6.6611325767307576</v>
      </c>
      <c r="G260" s="178">
        <f>G203/RES_summary!G$19</f>
        <v>6.5756331195809876</v>
      </c>
      <c r="H260" s="178">
        <f>H203/RES_summary!H$19</f>
        <v>6.47009949206043</v>
      </c>
      <c r="I260" s="178">
        <f>I203/RES_summary!I$19</f>
        <v>6.6660568018476241</v>
      </c>
      <c r="J260" s="178">
        <f>J203/RES_summary!J$19</f>
        <v>6.4737127308375699</v>
      </c>
      <c r="K260" s="178">
        <f>K203/RES_summary!K$19</f>
        <v>6.7420155577630005</v>
      </c>
      <c r="L260" s="178">
        <f>L203/RES_summary!L$19</f>
        <v>6.6250650460749458</v>
      </c>
      <c r="M260" s="178">
        <f>M203/RES_summary!M$19</f>
        <v>6.7398697573173481</v>
      </c>
      <c r="N260" s="178">
        <f>N203/RES_summary!N$19</f>
        <v>7.0198596024478057</v>
      </c>
      <c r="O260" s="178">
        <f>O203/RES_summary!O$19</f>
        <v>6.6471976824113543</v>
      </c>
      <c r="P260" s="178">
        <f>P203/RES_summary!P$19</f>
        <v>7.0537240097704368</v>
      </c>
      <c r="Q260" s="178">
        <f>Q203/RES_summary!Q$19</f>
        <v>6.8067974093669745</v>
      </c>
    </row>
    <row r="261" spans="1:17" ht="12" customHeight="1" x14ac:dyDescent="0.25">
      <c r="A261" s="23" t="s">
        <v>57</v>
      </c>
      <c r="B261" s="177">
        <f>B204/RES_summary!B$19</f>
        <v>6.0492911313450399</v>
      </c>
      <c r="C261" s="177">
        <f>C204/RES_summary!C$19</f>
        <v>6.0370625092266366</v>
      </c>
      <c r="D261" s="177">
        <f>D204/RES_summary!D$19</f>
        <v>6.0390683933550742</v>
      </c>
      <c r="E261" s="177">
        <f>E204/RES_summary!E$19</f>
        <v>5.828237695316143</v>
      </c>
      <c r="F261" s="177">
        <f>F204/RES_summary!F$19</f>
        <v>6.2965940477625768</v>
      </c>
      <c r="G261" s="177">
        <f>G204/RES_summary!G$19</f>
        <v>7.0296293424967482</v>
      </c>
      <c r="H261" s="177">
        <f>H204/RES_summary!H$19</f>
        <v>5.7906413561610357</v>
      </c>
      <c r="I261" s="177">
        <f>I204/RES_summary!I$19</f>
        <v>6.531072742398953</v>
      </c>
      <c r="J261" s="177">
        <f>J204/RES_summary!J$19</f>
        <v>6.5235570346152212</v>
      </c>
      <c r="K261" s="177">
        <f>K204/RES_summary!K$19</f>
        <v>4.8872819899622648</v>
      </c>
      <c r="L261" s="177">
        <f>L204/RES_summary!L$19</f>
        <v>7.020065324139761</v>
      </c>
      <c r="M261" s="177">
        <f>M204/RES_summary!M$19</f>
        <v>6.9795182614149995</v>
      </c>
      <c r="N261" s="177">
        <f>N204/RES_summary!N$19</f>
        <v>5.3507932918018817</v>
      </c>
      <c r="O261" s="177">
        <f>O204/RES_summary!O$19</f>
        <v>5.8406027611411613</v>
      </c>
      <c r="P261" s="177">
        <f>P204/RES_summary!P$19</f>
        <v>5.7608271867195491</v>
      </c>
      <c r="Q261" s="177">
        <f>Q204/RES_summary!Q$19</f>
        <v>5.8318358087179343</v>
      </c>
    </row>
    <row r="262" spans="1:17" ht="12" customHeight="1" x14ac:dyDescent="0.25">
      <c r="A262" s="29" t="s">
        <v>140</v>
      </c>
      <c r="B262" s="176">
        <f>B205/RES_summary!B$19</f>
        <v>6.5049538862468328</v>
      </c>
      <c r="C262" s="176">
        <f>C205/RES_summary!C$19</f>
        <v>6.6748404049979397</v>
      </c>
      <c r="D262" s="176">
        <f>D205/RES_summary!D$19</f>
        <v>6.7737878647513945</v>
      </c>
      <c r="E262" s="176">
        <f>E205/RES_summary!E$19</f>
        <v>6.8446970254067399</v>
      </c>
      <c r="F262" s="176">
        <f>F205/RES_summary!F$19</f>
        <v>6.6699580238658243</v>
      </c>
      <c r="G262" s="176">
        <f>G205/RES_summary!G$19</f>
        <v>6.5553108201632027</v>
      </c>
      <c r="H262" s="176">
        <f>H205/RES_summary!H$19</f>
        <v>6.5007315600232047</v>
      </c>
      <c r="I262" s="176">
        <f>I205/RES_summary!I$19</f>
        <v>6.6769459555616963</v>
      </c>
      <c r="J262" s="176">
        <f>J205/RES_summary!J$19</f>
        <v>6.4699833530563051</v>
      </c>
      <c r="K262" s="176">
        <f>K205/RES_summary!K$19</f>
        <v>6.8265087068509072</v>
      </c>
      <c r="L262" s="176">
        <f>L205/RES_summary!L$19</f>
        <v>6.607593580829132</v>
      </c>
      <c r="M262" s="176">
        <f>M205/RES_summary!M$19</f>
        <v>6.7297789610122845</v>
      </c>
      <c r="N262" s="176">
        <f>N205/RES_summary!N$19</f>
        <v>7.0695368954664879</v>
      </c>
      <c r="O262" s="176">
        <f>O205/RES_summary!O$19</f>
        <v>6.6715043659458839</v>
      </c>
      <c r="P262" s="176">
        <f>P205/RES_summary!P$19</f>
        <v>7.0960469258365189</v>
      </c>
      <c r="Q262" s="176">
        <f>Q205/RES_summary!Q$19</f>
        <v>6.8515780791792187</v>
      </c>
    </row>
    <row r="264" spans="1:17" ht="12" customHeight="1" x14ac:dyDescent="0.25">
      <c r="A264" s="152" t="s">
        <v>195</v>
      </c>
      <c r="B264" s="184">
        <f>B207/RES_summary!B$19</f>
        <v>38.607443686099295</v>
      </c>
      <c r="C264" s="184">
        <f>C207/RES_summary!C$19</f>
        <v>39.167279372256097</v>
      </c>
      <c r="D264" s="184">
        <f>D207/RES_summary!D$19</f>
        <v>38.033904891644895</v>
      </c>
      <c r="E264" s="184">
        <f>E207/RES_summary!E$19</f>
        <v>37.280499137949526</v>
      </c>
      <c r="F264" s="184">
        <f>F207/RES_summary!F$19</f>
        <v>36.109039553602123</v>
      </c>
      <c r="G264" s="184">
        <f>G207/RES_summary!G$19</f>
        <v>34.320284656462114</v>
      </c>
      <c r="H264" s="184">
        <f>H207/RES_summary!H$19</f>
        <v>32.356484079326201</v>
      </c>
      <c r="I264" s="184">
        <f>I207/RES_summary!I$19</f>
        <v>30.424670933812141</v>
      </c>
      <c r="J264" s="184">
        <f>J207/RES_summary!J$19</f>
        <v>30.202599780843475</v>
      </c>
      <c r="K264" s="184">
        <f>K207/RES_summary!K$19</f>
        <v>30.182111624006669</v>
      </c>
      <c r="L264" s="184">
        <f>L207/RES_summary!L$19</f>
        <v>32.228214303236427</v>
      </c>
      <c r="M264" s="184">
        <f>M207/RES_summary!M$19</f>
        <v>30.4956113671658</v>
      </c>
      <c r="N264" s="184">
        <f>N207/RES_summary!N$19</f>
        <v>29.695890455733082</v>
      </c>
      <c r="O264" s="184">
        <f>O207/RES_summary!O$19</f>
        <v>32.507454131641147</v>
      </c>
      <c r="P264" s="184">
        <f>P207/RES_summary!P$19</f>
        <v>27.472595626593225</v>
      </c>
      <c r="Q264" s="184">
        <f>Q207/RES_summary!Q$19</f>
        <v>29.225127295220258</v>
      </c>
    </row>
    <row r="265" spans="1:17" ht="12" customHeight="1" x14ac:dyDescent="0.25">
      <c r="A265" s="158" t="s">
        <v>65</v>
      </c>
      <c r="B265" s="178">
        <f>B208/RES_summary!B$19</f>
        <v>37.18311330566064</v>
      </c>
      <c r="C265" s="178">
        <f>C208/RES_summary!C$19</f>
        <v>37.781633932235444</v>
      </c>
      <c r="D265" s="178">
        <f>D208/RES_summary!D$19</f>
        <v>36.659740287641064</v>
      </c>
      <c r="E265" s="178">
        <f>E208/RES_summary!E$19</f>
        <v>35.959108293376822</v>
      </c>
      <c r="F265" s="178">
        <f>F208/RES_summary!F$19</f>
        <v>34.781825833705881</v>
      </c>
      <c r="G265" s="178">
        <f>G208/RES_summary!G$19</f>
        <v>32.951109989986179</v>
      </c>
      <c r="H265" s="178">
        <f>H208/RES_summary!H$19</f>
        <v>31.037753358890047</v>
      </c>
      <c r="I265" s="178">
        <f>I208/RES_summary!I$19</f>
        <v>28.995914705945793</v>
      </c>
      <c r="J265" s="178">
        <f>J208/RES_summary!J$19</f>
        <v>28.795806467236918</v>
      </c>
      <c r="K265" s="178">
        <f>K208/RES_summary!K$19</f>
        <v>28.926561656967124</v>
      </c>
      <c r="L265" s="178">
        <f>L208/RES_summary!L$19</f>
        <v>30.974763277863779</v>
      </c>
      <c r="M265" s="178">
        <f>M208/RES_summary!M$19</f>
        <v>29.233519312597075</v>
      </c>
      <c r="N265" s="178">
        <f>N208/RES_summary!N$19</f>
        <v>28.505461348386174</v>
      </c>
      <c r="O265" s="178">
        <f>O208/RES_summary!O$19</f>
        <v>31.334048277709805</v>
      </c>
      <c r="P265" s="178">
        <f>P208/RES_summary!P$19</f>
        <v>26.277208490280199</v>
      </c>
      <c r="Q265" s="178">
        <f>Q208/RES_summary!Q$19</f>
        <v>28.007455889654757</v>
      </c>
    </row>
    <row r="266" spans="1:17" ht="12" customHeight="1" x14ac:dyDescent="0.25">
      <c r="A266" s="23" t="s">
        <v>84</v>
      </c>
      <c r="B266" s="177">
        <f>B209/RES_summary!B$19</f>
        <v>37.18311330566064</v>
      </c>
      <c r="C266" s="177">
        <f>C209/RES_summary!C$19</f>
        <v>37.781633932235444</v>
      </c>
      <c r="D266" s="177">
        <f>D209/RES_summary!D$19</f>
        <v>36.659740287641064</v>
      </c>
      <c r="E266" s="177">
        <f>E209/RES_summary!E$19</f>
        <v>35.959108293376822</v>
      </c>
      <c r="F266" s="177">
        <f>F209/RES_summary!F$19</f>
        <v>34.781825833705881</v>
      </c>
      <c r="G266" s="177">
        <f>G209/RES_summary!G$19</f>
        <v>32.951109989986179</v>
      </c>
      <c r="H266" s="177">
        <f>H209/RES_summary!H$19</f>
        <v>31.037753358890047</v>
      </c>
      <c r="I266" s="177">
        <f>I209/RES_summary!I$19</f>
        <v>28.995914705945793</v>
      </c>
      <c r="J266" s="177">
        <f>J209/RES_summary!J$19</f>
        <v>28.795806467236918</v>
      </c>
      <c r="K266" s="177">
        <f>K209/RES_summary!K$19</f>
        <v>28.926561656967124</v>
      </c>
      <c r="L266" s="177">
        <f>L209/RES_summary!L$19</f>
        <v>30.974763277863779</v>
      </c>
      <c r="M266" s="177">
        <f>M209/RES_summary!M$19</f>
        <v>29.233519312597075</v>
      </c>
      <c r="N266" s="177">
        <f>N209/RES_summary!N$19</f>
        <v>28.505461348386174</v>
      </c>
      <c r="O266" s="177">
        <f>O209/RES_summary!O$19</f>
        <v>31.334048277709805</v>
      </c>
      <c r="P266" s="177">
        <f>P209/RES_summary!P$19</f>
        <v>26.277208490280199</v>
      </c>
      <c r="Q266" s="177">
        <f>Q209/RES_summary!Q$19</f>
        <v>28.007455889654757</v>
      </c>
    </row>
    <row r="267" spans="1:17" ht="12" customHeight="1" x14ac:dyDescent="0.25">
      <c r="A267" s="23" t="s">
        <v>60</v>
      </c>
      <c r="B267" s="177">
        <f>B210/RES_summary!B$19</f>
        <v>0</v>
      </c>
      <c r="C267" s="177">
        <f>C210/RES_summary!C$19</f>
        <v>0</v>
      </c>
      <c r="D267" s="177">
        <f>D210/RES_summary!D$19</f>
        <v>0</v>
      </c>
      <c r="E267" s="177">
        <f>E210/RES_summary!E$19</f>
        <v>0</v>
      </c>
      <c r="F267" s="177">
        <f>F210/RES_summary!F$19</f>
        <v>0</v>
      </c>
      <c r="G267" s="177">
        <f>G210/RES_summary!G$19</f>
        <v>0</v>
      </c>
      <c r="H267" s="177">
        <f>H210/RES_summary!H$19</f>
        <v>0</v>
      </c>
      <c r="I267" s="177">
        <f>I210/RES_summary!I$19</f>
        <v>0</v>
      </c>
      <c r="J267" s="177">
        <f>J210/RES_summary!J$19</f>
        <v>0</v>
      </c>
      <c r="K267" s="177">
        <f>K210/RES_summary!K$19</f>
        <v>0</v>
      </c>
      <c r="L267" s="177">
        <f>L210/RES_summary!L$19</f>
        <v>0</v>
      </c>
      <c r="M267" s="177">
        <f>M210/RES_summary!M$19</f>
        <v>0</v>
      </c>
      <c r="N267" s="177">
        <f>N210/RES_summary!N$19</f>
        <v>0</v>
      </c>
      <c r="O267" s="177">
        <f>O210/RES_summary!O$19</f>
        <v>0</v>
      </c>
      <c r="P267" s="177">
        <f>P210/RES_summary!P$19</f>
        <v>0</v>
      </c>
      <c r="Q267" s="177">
        <f>Q210/RES_summary!Q$19</f>
        <v>0</v>
      </c>
    </row>
    <row r="268" spans="1:17" ht="12" customHeight="1" x14ac:dyDescent="0.25">
      <c r="A268" s="158" t="s">
        <v>112</v>
      </c>
      <c r="B268" s="178">
        <f>B211/RES_summary!B$19</f>
        <v>0</v>
      </c>
      <c r="C268" s="178">
        <f>C211/RES_summary!C$19</f>
        <v>0</v>
      </c>
      <c r="D268" s="178">
        <f>D211/RES_summary!D$19</f>
        <v>0</v>
      </c>
      <c r="E268" s="178">
        <f>E211/RES_summary!E$19</f>
        <v>0</v>
      </c>
      <c r="F268" s="178">
        <f>F211/RES_summary!F$19</f>
        <v>0</v>
      </c>
      <c r="G268" s="178">
        <f>G211/RES_summary!G$19</f>
        <v>0</v>
      </c>
      <c r="H268" s="178">
        <f>H211/RES_summary!H$19</f>
        <v>0</v>
      </c>
      <c r="I268" s="178">
        <f>I211/RES_summary!I$19</f>
        <v>0</v>
      </c>
      <c r="J268" s="178">
        <f>J211/RES_summary!J$19</f>
        <v>0</v>
      </c>
      <c r="K268" s="178">
        <f>K211/RES_summary!K$19</f>
        <v>0</v>
      </c>
      <c r="L268" s="178">
        <f>L211/RES_summary!L$19</f>
        <v>0</v>
      </c>
      <c r="M268" s="178">
        <f>M211/RES_summary!M$19</f>
        <v>0</v>
      </c>
      <c r="N268" s="178">
        <f>N211/RES_summary!N$19</f>
        <v>0</v>
      </c>
      <c r="O268" s="178">
        <f>O211/RES_summary!O$19</f>
        <v>0</v>
      </c>
      <c r="P268" s="178">
        <f>P211/RES_summary!P$19</f>
        <v>0</v>
      </c>
      <c r="Q268" s="178">
        <f>Q211/RES_summary!Q$19</f>
        <v>0</v>
      </c>
    </row>
    <row r="269" spans="1:17" ht="12" customHeight="1" x14ac:dyDescent="0.25">
      <c r="A269" s="23" t="s">
        <v>60</v>
      </c>
      <c r="B269" s="177">
        <f>B212/RES_summary!B$19</f>
        <v>0</v>
      </c>
      <c r="C269" s="177">
        <f>C212/RES_summary!C$19</f>
        <v>0</v>
      </c>
      <c r="D269" s="177">
        <f>D212/RES_summary!D$19</f>
        <v>0</v>
      </c>
      <c r="E269" s="177">
        <f>E212/RES_summary!E$19</f>
        <v>0</v>
      </c>
      <c r="F269" s="177">
        <f>F212/RES_summary!F$19</f>
        <v>0</v>
      </c>
      <c r="G269" s="177">
        <f>G212/RES_summary!G$19</f>
        <v>0</v>
      </c>
      <c r="H269" s="177">
        <f>H212/RES_summary!H$19</f>
        <v>0</v>
      </c>
      <c r="I269" s="177">
        <f>I212/RES_summary!I$19</f>
        <v>0</v>
      </c>
      <c r="J269" s="177">
        <f>J212/RES_summary!J$19</f>
        <v>0</v>
      </c>
      <c r="K269" s="177">
        <f>K212/RES_summary!K$19</f>
        <v>0</v>
      </c>
      <c r="L269" s="177">
        <f>L212/RES_summary!L$19</f>
        <v>0</v>
      </c>
      <c r="M269" s="177">
        <f>M212/RES_summary!M$19</f>
        <v>0</v>
      </c>
      <c r="N269" s="177">
        <f>N212/RES_summary!N$19</f>
        <v>0</v>
      </c>
      <c r="O269" s="177">
        <f>O212/RES_summary!O$19</f>
        <v>0</v>
      </c>
      <c r="P269" s="177">
        <f>P212/RES_summary!P$19</f>
        <v>0</v>
      </c>
      <c r="Q269" s="177">
        <f>Q212/RES_summary!Q$19</f>
        <v>0</v>
      </c>
    </row>
    <row r="270" spans="1:17" ht="12" customHeight="1" x14ac:dyDescent="0.25">
      <c r="A270" s="158" t="s">
        <v>63</v>
      </c>
      <c r="B270" s="178">
        <f>B213/RES_summary!B$19</f>
        <v>1.2411544661788585</v>
      </c>
      <c r="C270" s="178">
        <f>C213/RES_summary!C$19</f>
        <v>1.2446880267085527</v>
      </c>
      <c r="D270" s="178">
        <f>D213/RES_summary!D$19</f>
        <v>1.254578034571789</v>
      </c>
      <c r="E270" s="178">
        <f>E213/RES_summary!E$19</f>
        <v>1.2556436031445044</v>
      </c>
      <c r="F270" s="178">
        <f>F213/RES_summary!F$19</f>
        <v>1.253235587724997</v>
      </c>
      <c r="G270" s="178">
        <f>G213/RES_summary!G$19</f>
        <v>1.2209602904842958</v>
      </c>
      <c r="H270" s="178">
        <f>H213/RES_summary!H$19</f>
        <v>1.1963506525312442</v>
      </c>
      <c r="I270" s="178">
        <f>I213/RES_summary!I$19</f>
        <v>1.1906939344766854</v>
      </c>
      <c r="J270" s="178">
        <f>J213/RES_summary!J$19</f>
        <v>1.1862971295944691</v>
      </c>
      <c r="K270" s="178">
        <f>K213/RES_summary!K$19</f>
        <v>1.1523657208445375</v>
      </c>
      <c r="L270" s="178">
        <f>L213/RES_summary!L$19</f>
        <v>1.1093792626382597</v>
      </c>
      <c r="M270" s="178">
        <f>M213/RES_summary!M$19</f>
        <v>1.1254816647606154</v>
      </c>
      <c r="N270" s="178">
        <f>N213/RES_summary!N$19</f>
        <v>1.115633335731923</v>
      </c>
      <c r="O270" s="178">
        <f>O213/RES_summary!O$19</f>
        <v>1.0908054098665101</v>
      </c>
      <c r="P270" s="178">
        <f>P213/RES_summary!P$19</f>
        <v>1.1083957164977727</v>
      </c>
      <c r="Q270" s="178">
        <f>Q213/RES_summary!Q$19</f>
        <v>1.0961248016786229</v>
      </c>
    </row>
    <row r="271" spans="1:17" ht="12" customHeight="1" x14ac:dyDescent="0.25">
      <c r="A271" s="167" t="s">
        <v>169</v>
      </c>
      <c r="B271" s="183">
        <f>B214/RES_summary!B$19</f>
        <v>7.1341413445503878</v>
      </c>
      <c r="C271" s="183">
        <f>C214/RES_summary!C$19</f>
        <v>7.0762228834044301</v>
      </c>
      <c r="D271" s="183">
        <f>D214/RES_summary!D$19</f>
        <v>7.0382670454082694</v>
      </c>
      <c r="E271" s="183">
        <f>E214/RES_summary!E$19</f>
        <v>6.9797077099369194</v>
      </c>
      <c r="F271" s="183">
        <f>F214/RES_summary!F$19</f>
        <v>6.9010985403562763</v>
      </c>
      <c r="G271" s="183">
        <f>G214/RES_summary!G$19</f>
        <v>6.8680801926314166</v>
      </c>
      <c r="H271" s="183">
        <f>H214/RES_summary!H$19</f>
        <v>6.7646267920944991</v>
      </c>
      <c r="I271" s="183">
        <f>I214/RES_summary!I$19</f>
        <v>6.6562292503450813</v>
      </c>
      <c r="J271" s="183">
        <f>J214/RES_summary!J$19</f>
        <v>6.5347266978121175</v>
      </c>
      <c r="K271" s="183">
        <f>K214/RES_summary!K$19</f>
        <v>6.5494372753146806</v>
      </c>
      <c r="L271" s="183">
        <f>L214/RES_summary!L$19</f>
        <v>6.524337336258097</v>
      </c>
      <c r="M271" s="183">
        <f>M214/RES_summary!M$19</f>
        <v>6.4824420150467708</v>
      </c>
      <c r="N271" s="183">
        <f>N214/RES_summary!N$19</f>
        <v>6.414352001245045</v>
      </c>
      <c r="O271" s="183">
        <f>O214/RES_summary!O$19</f>
        <v>6.3056738778334083</v>
      </c>
      <c r="P271" s="183">
        <f>P214/RES_summary!P$19</f>
        <v>6.2092305109583101</v>
      </c>
      <c r="Q271" s="183">
        <f>Q214/RES_summary!Q$19</f>
        <v>6.1070953023086796</v>
      </c>
    </row>
    <row r="272" spans="1:17" ht="12" customHeight="1" x14ac:dyDescent="0.25">
      <c r="A272" s="167" t="s">
        <v>168</v>
      </c>
      <c r="B272" s="183">
        <f>B215/RES_summary!B$19</f>
        <v>4.6371918739577529</v>
      </c>
      <c r="C272" s="183">
        <f>C215/RES_summary!C$19</f>
        <v>4.5995448742128744</v>
      </c>
      <c r="D272" s="183">
        <f>D215/RES_summary!D$19</f>
        <v>4.5748735795153754</v>
      </c>
      <c r="E272" s="183">
        <f>E215/RES_summary!E$19</f>
        <v>4.5368100114589964</v>
      </c>
      <c r="F272" s="183">
        <f>F215/RES_summary!F$19</f>
        <v>4.4857140512315796</v>
      </c>
      <c r="G272" s="183">
        <f>G215/RES_summary!G$19</f>
        <v>4.4642521252104226</v>
      </c>
      <c r="H272" s="183">
        <f>H215/RES_summary!H$19</f>
        <v>4.3970074148614273</v>
      </c>
      <c r="I272" s="183">
        <f>I215/RES_summary!I$19</f>
        <v>4.326549012724306</v>
      </c>
      <c r="J272" s="183">
        <f>J215/RES_summary!J$19</f>
        <v>4.2475723535778762</v>
      </c>
      <c r="K272" s="183">
        <f>K215/RES_summary!K$19</f>
        <v>4.257134228954544</v>
      </c>
      <c r="L272" s="183">
        <f>L215/RES_summary!L$19</f>
        <v>4.2081975818864716</v>
      </c>
      <c r="M272" s="183">
        <f>M215/RES_summary!M$19</f>
        <v>4.2459995198556353</v>
      </c>
      <c r="N272" s="183">
        <f>N215/RES_summary!N$19</f>
        <v>4.1693288008092786</v>
      </c>
      <c r="O272" s="183">
        <f>O215/RES_summary!O$19</f>
        <v>4.0513954665079668</v>
      </c>
      <c r="P272" s="183">
        <f>P215/RES_summary!P$19</f>
        <v>4.0732552151886505</v>
      </c>
      <c r="Q272" s="183">
        <f>Q215/RES_summary!Q$19</f>
        <v>3.9696119465006396</v>
      </c>
    </row>
    <row r="273" spans="1:17" ht="12" customHeight="1" x14ac:dyDescent="0.25">
      <c r="A273" s="166" t="s">
        <v>57</v>
      </c>
      <c r="B273" s="182">
        <f>B216/RES_summary!B$19</f>
        <v>4.6371918739577529</v>
      </c>
      <c r="C273" s="182">
        <f>C216/RES_summary!C$19</f>
        <v>4.5995448742128744</v>
      </c>
      <c r="D273" s="182">
        <f>D216/RES_summary!D$19</f>
        <v>4.5748735795153754</v>
      </c>
      <c r="E273" s="182">
        <f>E216/RES_summary!E$19</f>
        <v>4.5368100114589964</v>
      </c>
      <c r="F273" s="182">
        <f>F216/RES_summary!F$19</f>
        <v>4.4857140512315796</v>
      </c>
      <c r="G273" s="182">
        <f>G216/RES_summary!G$19</f>
        <v>4.4642521252104226</v>
      </c>
      <c r="H273" s="182">
        <f>H216/RES_summary!H$19</f>
        <v>4.3970074148614273</v>
      </c>
      <c r="I273" s="182">
        <f>I216/RES_summary!I$19</f>
        <v>4.326549012724306</v>
      </c>
      <c r="J273" s="182">
        <f>J216/RES_summary!J$19</f>
        <v>4.2475723535778762</v>
      </c>
      <c r="K273" s="182">
        <f>K216/RES_summary!K$19</f>
        <v>4.257134228954544</v>
      </c>
      <c r="L273" s="182">
        <f>L216/RES_summary!L$19</f>
        <v>4.2081975818864716</v>
      </c>
      <c r="M273" s="182">
        <f>M216/RES_summary!M$19</f>
        <v>4.2459995198556353</v>
      </c>
      <c r="N273" s="182">
        <f>N216/RES_summary!N$19</f>
        <v>4.1693288008092786</v>
      </c>
      <c r="O273" s="182">
        <f>O216/RES_summary!O$19</f>
        <v>4.0513954665079668</v>
      </c>
      <c r="P273" s="182">
        <f>P216/RES_summary!P$19</f>
        <v>4.0732552151886505</v>
      </c>
      <c r="Q273" s="182">
        <f>Q216/RES_summary!Q$19</f>
        <v>3.9696119465006396</v>
      </c>
    </row>
    <row r="274" spans="1:17" ht="12" customHeight="1" x14ac:dyDescent="0.25">
      <c r="A274" s="147" t="s">
        <v>59</v>
      </c>
      <c r="B274" s="181">
        <f>B217/RES_summary!B$19</f>
        <v>0</v>
      </c>
      <c r="C274" s="181">
        <f>C217/RES_summary!C$19</f>
        <v>0</v>
      </c>
      <c r="D274" s="181">
        <f>D217/RES_summary!D$19</f>
        <v>0</v>
      </c>
      <c r="E274" s="181">
        <f>E217/RES_summary!E$19</f>
        <v>0</v>
      </c>
      <c r="F274" s="181">
        <f>F217/RES_summary!F$19</f>
        <v>0</v>
      </c>
      <c r="G274" s="181">
        <f>G217/RES_summary!G$19</f>
        <v>0</v>
      </c>
      <c r="H274" s="181">
        <f>H217/RES_summary!H$19</f>
        <v>0</v>
      </c>
      <c r="I274" s="181">
        <f>I217/RES_summary!I$19</f>
        <v>0</v>
      </c>
      <c r="J274" s="181">
        <f>J217/RES_summary!J$19</f>
        <v>0</v>
      </c>
      <c r="K274" s="181">
        <f>K217/RES_summary!K$19</f>
        <v>0</v>
      </c>
      <c r="L274" s="181">
        <f>L217/RES_summary!L$19</f>
        <v>0</v>
      </c>
      <c r="M274" s="181">
        <f>M217/RES_summary!M$19</f>
        <v>0</v>
      </c>
      <c r="N274" s="181">
        <f>N217/RES_summary!N$19</f>
        <v>0</v>
      </c>
      <c r="O274" s="181">
        <f>O217/RES_summary!O$19</f>
        <v>0</v>
      </c>
      <c r="P274" s="181">
        <f>P217/RES_summary!P$19</f>
        <v>0</v>
      </c>
      <c r="Q274" s="181">
        <f>Q217/RES_summary!Q$19</f>
        <v>0</v>
      </c>
    </row>
    <row r="275" spans="1:17" ht="12" customHeight="1" x14ac:dyDescent="0.25">
      <c r="A275" s="163" t="s">
        <v>142</v>
      </c>
      <c r="B275" s="180">
        <f>B218/RES_summary!B$19</f>
        <v>0</v>
      </c>
      <c r="C275" s="180">
        <f>C218/RES_summary!C$19</f>
        <v>0</v>
      </c>
      <c r="D275" s="180">
        <f>D218/RES_summary!D$19</f>
        <v>0</v>
      </c>
      <c r="E275" s="180">
        <f>E218/RES_summary!E$19</f>
        <v>0</v>
      </c>
      <c r="F275" s="180">
        <f>F218/RES_summary!F$19</f>
        <v>0</v>
      </c>
      <c r="G275" s="180">
        <f>G218/RES_summary!G$19</f>
        <v>0</v>
      </c>
      <c r="H275" s="180">
        <f>H218/RES_summary!H$19</f>
        <v>0</v>
      </c>
      <c r="I275" s="180">
        <f>I218/RES_summary!I$19</f>
        <v>0</v>
      </c>
      <c r="J275" s="180">
        <f>J218/RES_summary!J$19</f>
        <v>0</v>
      </c>
      <c r="K275" s="180">
        <f>K218/RES_summary!K$19</f>
        <v>0</v>
      </c>
      <c r="L275" s="180">
        <f>L218/RES_summary!L$19</f>
        <v>0</v>
      </c>
      <c r="M275" s="180">
        <f>M218/RES_summary!M$19</f>
        <v>0</v>
      </c>
      <c r="N275" s="180">
        <f>N218/RES_summary!N$19</f>
        <v>0</v>
      </c>
      <c r="O275" s="180">
        <f>O218/RES_summary!O$19</f>
        <v>0</v>
      </c>
      <c r="P275" s="180">
        <f>P218/RES_summary!P$19</f>
        <v>0</v>
      </c>
      <c r="Q275" s="180">
        <f>Q218/RES_summary!Q$19</f>
        <v>0</v>
      </c>
    </row>
    <row r="276" spans="1:17" ht="12" customHeight="1" x14ac:dyDescent="0.25">
      <c r="A276" s="161" t="s">
        <v>141</v>
      </c>
      <c r="B276" s="179">
        <f>B219/RES_summary!B$19</f>
        <v>0</v>
      </c>
      <c r="C276" s="179">
        <f>C219/RES_summary!C$19</f>
        <v>0</v>
      </c>
      <c r="D276" s="179">
        <f>D219/RES_summary!D$19</f>
        <v>0</v>
      </c>
      <c r="E276" s="179">
        <f>E219/RES_summary!E$19</f>
        <v>0</v>
      </c>
      <c r="F276" s="179">
        <f>F219/RES_summary!F$19</f>
        <v>0</v>
      </c>
      <c r="G276" s="179">
        <f>G219/RES_summary!G$19</f>
        <v>0</v>
      </c>
      <c r="H276" s="179">
        <f>H219/RES_summary!H$19</f>
        <v>0</v>
      </c>
      <c r="I276" s="179">
        <f>I219/RES_summary!I$19</f>
        <v>0</v>
      </c>
      <c r="J276" s="179">
        <f>J219/RES_summary!J$19</f>
        <v>0</v>
      </c>
      <c r="K276" s="179">
        <f>K219/RES_summary!K$19</f>
        <v>0</v>
      </c>
      <c r="L276" s="179">
        <f>L219/RES_summary!L$19</f>
        <v>0</v>
      </c>
      <c r="M276" s="179">
        <f>M219/RES_summary!M$19</f>
        <v>0</v>
      </c>
      <c r="N276" s="179">
        <f>N219/RES_summary!N$19</f>
        <v>0</v>
      </c>
      <c r="O276" s="179">
        <f>O219/RES_summary!O$19</f>
        <v>0</v>
      </c>
      <c r="P276" s="179">
        <f>P219/RES_summary!P$19</f>
        <v>0</v>
      </c>
      <c r="Q276" s="179">
        <f>Q219/RES_summary!Q$19</f>
        <v>0</v>
      </c>
    </row>
    <row r="277" spans="1:17" ht="12" customHeight="1" x14ac:dyDescent="0.25">
      <c r="A277" s="148" t="s">
        <v>60</v>
      </c>
      <c r="B277" s="177">
        <f>B220/RES_summary!B$19</f>
        <v>0</v>
      </c>
      <c r="C277" s="177">
        <f>C220/RES_summary!C$19</f>
        <v>0</v>
      </c>
      <c r="D277" s="177">
        <f>D220/RES_summary!D$19</f>
        <v>0</v>
      </c>
      <c r="E277" s="177">
        <f>E220/RES_summary!E$19</f>
        <v>0</v>
      </c>
      <c r="F277" s="177">
        <f>F220/RES_summary!F$19</f>
        <v>0</v>
      </c>
      <c r="G277" s="177">
        <f>G220/RES_summary!G$19</f>
        <v>0</v>
      </c>
      <c r="H277" s="177">
        <f>H220/RES_summary!H$19</f>
        <v>0</v>
      </c>
      <c r="I277" s="177">
        <f>I220/RES_summary!I$19</f>
        <v>0</v>
      </c>
      <c r="J277" s="177">
        <f>J220/RES_summary!J$19</f>
        <v>0</v>
      </c>
      <c r="K277" s="177">
        <f>K220/RES_summary!K$19</f>
        <v>0</v>
      </c>
      <c r="L277" s="177">
        <f>L220/RES_summary!L$19</f>
        <v>0</v>
      </c>
      <c r="M277" s="177">
        <f>M220/RES_summary!M$19</f>
        <v>0</v>
      </c>
      <c r="N277" s="177">
        <f>N220/RES_summary!N$19</f>
        <v>0</v>
      </c>
      <c r="O277" s="177">
        <f>O220/RES_summary!O$19</f>
        <v>0</v>
      </c>
      <c r="P277" s="177">
        <f>P220/RES_summary!P$19</f>
        <v>0</v>
      </c>
      <c r="Q277" s="177">
        <f>Q220/RES_summary!Q$19</f>
        <v>0</v>
      </c>
    </row>
    <row r="278" spans="1:17" ht="12" customHeight="1" x14ac:dyDescent="0.25">
      <c r="A278" s="148" t="s">
        <v>59</v>
      </c>
      <c r="B278" s="177">
        <f>B221/RES_summary!B$19</f>
        <v>0</v>
      </c>
      <c r="C278" s="177">
        <f>C221/RES_summary!C$19</f>
        <v>0</v>
      </c>
      <c r="D278" s="177">
        <f>D221/RES_summary!D$19</f>
        <v>0</v>
      </c>
      <c r="E278" s="177">
        <f>E221/RES_summary!E$19</f>
        <v>0</v>
      </c>
      <c r="F278" s="177">
        <f>F221/RES_summary!F$19</f>
        <v>0</v>
      </c>
      <c r="G278" s="177">
        <f>G221/RES_summary!G$19</f>
        <v>0</v>
      </c>
      <c r="H278" s="177">
        <f>H221/RES_summary!H$19</f>
        <v>0</v>
      </c>
      <c r="I278" s="177">
        <f>I221/RES_summary!I$19</f>
        <v>0</v>
      </c>
      <c r="J278" s="177">
        <f>J221/RES_summary!J$19</f>
        <v>0</v>
      </c>
      <c r="K278" s="177">
        <f>K221/RES_summary!K$19</f>
        <v>0</v>
      </c>
      <c r="L278" s="177">
        <f>L221/RES_summary!L$19</f>
        <v>0</v>
      </c>
      <c r="M278" s="177">
        <f>M221/RES_summary!M$19</f>
        <v>0</v>
      </c>
      <c r="N278" s="177">
        <f>N221/RES_summary!N$19</f>
        <v>0</v>
      </c>
      <c r="O278" s="177">
        <f>O221/RES_summary!O$19</f>
        <v>0</v>
      </c>
      <c r="P278" s="177">
        <f>P221/RES_summary!P$19</f>
        <v>0</v>
      </c>
      <c r="Q278" s="177">
        <f>Q221/RES_summary!Q$19</f>
        <v>0</v>
      </c>
    </row>
    <row r="279" spans="1:17" ht="12" customHeight="1" x14ac:dyDescent="0.25">
      <c r="A279" s="158" t="s">
        <v>62</v>
      </c>
      <c r="B279" s="178">
        <f>B222/RES_summary!B$19</f>
        <v>0.18317591425979299</v>
      </c>
      <c r="C279" s="178">
        <f>C222/RES_summary!C$19</f>
        <v>0.14095741331210118</v>
      </c>
      <c r="D279" s="178">
        <f>D222/RES_summary!D$19</f>
        <v>0.11958656943204476</v>
      </c>
      <c r="E279" s="178">
        <f>E222/RES_summary!E$19</f>
        <v>6.574724142820193E-2</v>
      </c>
      <c r="F279" s="178">
        <f>F222/RES_summary!F$19</f>
        <v>7.3978132171247185E-2</v>
      </c>
      <c r="G279" s="178">
        <f>G222/RES_summary!G$19</f>
        <v>0.14821437599163967</v>
      </c>
      <c r="H279" s="178">
        <f>H222/RES_summary!H$19</f>
        <v>0.1223800679049148</v>
      </c>
      <c r="I279" s="178">
        <f>I222/RES_summary!I$19</f>
        <v>0.2380622933896617</v>
      </c>
      <c r="J279" s="178">
        <f>J222/RES_summary!J$19</f>
        <v>0.22049618401208909</v>
      </c>
      <c r="K279" s="178">
        <f>K222/RES_summary!K$19</f>
        <v>0.10318424619500856</v>
      </c>
      <c r="L279" s="178">
        <f>L222/RES_summary!L$19</f>
        <v>0.14407176273438682</v>
      </c>
      <c r="M279" s="178">
        <f>M222/RES_summary!M$19</f>
        <v>0.13661038980811122</v>
      </c>
      <c r="N279" s="178">
        <f>N222/RES_summary!N$19</f>
        <v>7.4795771614983325E-2</v>
      </c>
      <c r="O279" s="178">
        <f>O222/RES_summary!O$19</f>
        <v>8.2600444064833314E-2</v>
      </c>
      <c r="P279" s="178">
        <f>P222/RES_summary!P$19</f>
        <v>8.6991419815251214E-2</v>
      </c>
      <c r="Q279" s="178">
        <f>Q222/RES_summary!Q$19</f>
        <v>0.12154660388687513</v>
      </c>
    </row>
    <row r="280" spans="1:17" ht="12" customHeight="1" x14ac:dyDescent="0.25">
      <c r="A280" s="23" t="s">
        <v>57</v>
      </c>
      <c r="B280" s="177">
        <f>B223/RES_summary!B$19</f>
        <v>3.3087465432099394</v>
      </c>
      <c r="C280" s="177">
        <f>C223/RES_summary!C$19</f>
        <v>3.3020579229594071</v>
      </c>
      <c r="D280" s="177">
        <f>D223/RES_summary!D$19</f>
        <v>3.1688039562756281</v>
      </c>
      <c r="E280" s="177">
        <f>E223/RES_summary!E$19</f>
        <v>2.979525649623747</v>
      </c>
      <c r="F280" s="177">
        <f>F223/RES_summary!F$19</f>
        <v>3.1296736753883914</v>
      </c>
      <c r="G280" s="177">
        <f>G223/RES_summary!G$19</f>
        <v>3.4592947561543856</v>
      </c>
      <c r="H280" s="177">
        <f>H223/RES_summary!H$19</f>
        <v>2.8369252599226926</v>
      </c>
      <c r="I280" s="177">
        <f>I223/RES_summary!I$19</f>
        <v>3.1891286119656583</v>
      </c>
      <c r="J280" s="177">
        <f>J223/RES_summary!J$19</f>
        <v>3.1674968426533683</v>
      </c>
      <c r="K280" s="177">
        <f>K223/RES_summary!K$19</f>
        <v>2.3682114957650962</v>
      </c>
      <c r="L280" s="177">
        <f>L223/RES_summary!L$19</f>
        <v>3.4012906359489063</v>
      </c>
      <c r="M280" s="177">
        <f>M223/RES_summary!M$19</f>
        <v>3.3810000863167335</v>
      </c>
      <c r="N280" s="177">
        <f>N223/RES_summary!N$19</f>
        <v>2.5877970845969349</v>
      </c>
      <c r="O280" s="177">
        <f>O223/RES_summary!O$19</f>
        <v>2.8236201550719882</v>
      </c>
      <c r="P280" s="177">
        <f>P223/RES_summary!P$19</f>
        <v>2.7444389864295387</v>
      </c>
      <c r="Q280" s="177">
        <f>Q223/RES_summary!Q$19</f>
        <v>2.7678507341256826</v>
      </c>
    </row>
    <row r="281" spans="1:17" ht="12" customHeight="1" x14ac:dyDescent="0.25">
      <c r="A281" s="29" t="s">
        <v>140</v>
      </c>
      <c r="B281" s="176">
        <f>B224/RES_summary!B$19</f>
        <v>0</v>
      </c>
      <c r="C281" s="176">
        <f>C224/RES_summary!C$19</f>
        <v>0</v>
      </c>
      <c r="D281" s="176">
        <f>D224/RES_summary!D$19</f>
        <v>0</v>
      </c>
      <c r="E281" s="176">
        <f>E224/RES_summary!E$19</f>
        <v>0</v>
      </c>
      <c r="F281" s="176">
        <f>F224/RES_summary!F$19</f>
        <v>0</v>
      </c>
      <c r="G281" s="176">
        <f>G224/RES_summary!G$19</f>
        <v>0</v>
      </c>
      <c r="H281" s="176">
        <f>H224/RES_summary!H$19</f>
        <v>0</v>
      </c>
      <c r="I281" s="176">
        <f>I224/RES_summary!I$19</f>
        <v>0</v>
      </c>
      <c r="J281" s="176">
        <f>J224/RES_summary!J$19</f>
        <v>0</v>
      </c>
      <c r="K281" s="176">
        <f>K224/RES_summary!K$19</f>
        <v>0</v>
      </c>
      <c r="L281" s="176">
        <f>L224/RES_summary!L$19</f>
        <v>0</v>
      </c>
      <c r="M281" s="176">
        <f>M224/RES_summary!M$19</f>
        <v>0</v>
      </c>
      <c r="N281" s="176">
        <f>N224/RES_summary!N$19</f>
        <v>0</v>
      </c>
      <c r="O281" s="176">
        <f>O224/RES_summary!O$19</f>
        <v>0</v>
      </c>
      <c r="P281" s="176">
        <f>P224/RES_summary!P$19</f>
        <v>0</v>
      </c>
      <c r="Q281" s="176">
        <f>Q224/RES_summary!Q$19</f>
        <v>0</v>
      </c>
    </row>
    <row r="283" spans="1:17" s="28" customFormat="1" ht="12" customHeight="1" x14ac:dyDescent="0.25">
      <c r="A283" s="187" t="s">
        <v>194</v>
      </c>
      <c r="B283" s="186"/>
      <c r="C283" s="185"/>
      <c r="D283" s="185"/>
      <c r="E283" s="185"/>
      <c r="F283" s="185"/>
      <c r="G283" s="185"/>
      <c r="H283" s="185"/>
      <c r="I283" s="185"/>
      <c r="J283" s="185"/>
      <c r="K283" s="185"/>
      <c r="L283" s="185"/>
      <c r="M283" s="185"/>
      <c r="N283" s="185"/>
      <c r="O283" s="185"/>
      <c r="P283" s="185"/>
      <c r="Q283" s="185"/>
    </row>
    <row r="285" spans="1:17" ht="12" customHeight="1" x14ac:dyDescent="0.25">
      <c r="A285" s="152" t="s">
        <v>193</v>
      </c>
      <c r="B285" s="168"/>
      <c r="C285" s="168">
        <f>SUM(C286,C289,C291,C300)</f>
        <v>0.32895069705916818</v>
      </c>
      <c r="D285" s="168">
        <f t="shared" ref="D285:Q285" si="71">SUM(D286,D289,D291,D300)</f>
        <v>0.54011413238480011</v>
      </c>
      <c r="E285" s="168">
        <f t="shared" si="71"/>
        <v>0.5030622522400634</v>
      </c>
      <c r="F285" s="168">
        <f t="shared" si="71"/>
        <v>0.5835083406053172</v>
      </c>
      <c r="G285" s="168">
        <f t="shared" si="71"/>
        <v>0.39842915242980725</v>
      </c>
      <c r="H285" s="168">
        <f t="shared" si="71"/>
        <v>0.58935798815752571</v>
      </c>
      <c r="I285" s="168">
        <f t="shared" si="71"/>
        <v>0.30121213380807998</v>
      </c>
      <c r="J285" s="168">
        <f t="shared" si="71"/>
        <v>0.29309333647277347</v>
      </c>
      <c r="K285" s="168">
        <f t="shared" si="71"/>
        <v>0.38122936020576398</v>
      </c>
      <c r="L285" s="168">
        <f t="shared" si="71"/>
        <v>0.2293017224915731</v>
      </c>
      <c r="M285" s="168">
        <f t="shared" si="71"/>
        <v>0.20056463982014272</v>
      </c>
      <c r="N285" s="168">
        <f t="shared" si="71"/>
        <v>4.8529521582173052E-2</v>
      </c>
      <c r="O285" s="168">
        <f t="shared" si="71"/>
        <v>0</v>
      </c>
      <c r="P285" s="168">
        <f t="shared" si="71"/>
        <v>0.28505124360455913</v>
      </c>
      <c r="Q285" s="168">
        <f t="shared" si="71"/>
        <v>2.778580655968918E-2</v>
      </c>
    </row>
    <row r="286" spans="1:17" ht="12" customHeight="1" x14ac:dyDescent="0.25">
      <c r="A286" s="158" t="s">
        <v>65</v>
      </c>
      <c r="B286" s="157"/>
      <c r="C286" s="157">
        <f>SUM(C287:C288)</f>
        <v>0.27346966891683572</v>
      </c>
      <c r="D286" s="157">
        <f t="shared" ref="D286:Q286" si="72">SUM(D287:D288)</f>
        <v>0.4352936653564829</v>
      </c>
      <c r="E286" s="157">
        <f t="shared" si="72"/>
        <v>0.40891226928919255</v>
      </c>
      <c r="F286" s="157">
        <f t="shared" si="72"/>
        <v>0.4689249968253833</v>
      </c>
      <c r="G286" s="157">
        <f t="shared" si="72"/>
        <v>0.31117677631980334</v>
      </c>
      <c r="H286" s="157">
        <f t="shared" si="72"/>
        <v>0.46585156399009336</v>
      </c>
      <c r="I286" s="157">
        <f t="shared" si="72"/>
        <v>0.22954464970712682</v>
      </c>
      <c r="J286" s="157">
        <f t="shared" si="72"/>
        <v>0.2226906972494129</v>
      </c>
      <c r="K286" s="157">
        <f t="shared" si="72"/>
        <v>0.3081498441476494</v>
      </c>
      <c r="L286" s="157">
        <f t="shared" si="72"/>
        <v>0.18888225631373637</v>
      </c>
      <c r="M286" s="157">
        <f t="shared" si="72"/>
        <v>0.16211137937486844</v>
      </c>
      <c r="N286" s="157">
        <f t="shared" si="72"/>
        <v>3.9042760704440065E-2</v>
      </c>
      <c r="O286" s="157">
        <f t="shared" si="72"/>
        <v>0</v>
      </c>
      <c r="P286" s="157">
        <f t="shared" si="72"/>
        <v>0.22276426577892616</v>
      </c>
      <c r="Q286" s="157">
        <f t="shared" si="72"/>
        <v>2.1482085819267142E-2</v>
      </c>
    </row>
    <row r="287" spans="1:17" ht="12" customHeight="1" x14ac:dyDescent="0.25">
      <c r="A287" s="23" t="s">
        <v>84</v>
      </c>
      <c r="B287" s="156"/>
      <c r="C287" s="156">
        <f>RES_hhdet_in_fec!C$26</f>
        <v>0.26914151784688972</v>
      </c>
      <c r="D287" s="156">
        <f>RES_hhdet_in_fec!D$26</f>
        <v>0.42745884101187154</v>
      </c>
      <c r="E287" s="156">
        <f>RES_hhdet_in_fec!E$26</f>
        <v>0.40149299036883207</v>
      </c>
      <c r="F287" s="156">
        <f>RES_hhdet_in_fec!F$26</f>
        <v>0.46191416781350741</v>
      </c>
      <c r="G287" s="156">
        <f>RES_hhdet_in_fec!G$26</f>
        <v>0.30660989938695987</v>
      </c>
      <c r="H287" s="156">
        <f>RES_hhdet_in_fec!H$26</f>
        <v>0.460376446345997</v>
      </c>
      <c r="I287" s="156">
        <f>RES_hhdet_in_fec!I$26</f>
        <v>0.22444202683291392</v>
      </c>
      <c r="J287" s="156">
        <f>RES_hhdet_in_fec!J$26</f>
        <v>0.21925698039560179</v>
      </c>
      <c r="K287" s="156">
        <f>RES_hhdet_in_fec!K$26</f>
        <v>0.30273052840839654</v>
      </c>
      <c r="L287" s="156">
        <f>RES_hhdet_in_fec!L$26</f>
        <v>0.18591859773056049</v>
      </c>
      <c r="M287" s="156">
        <f>RES_hhdet_in_fec!M$26</f>
        <v>0.15912825264365135</v>
      </c>
      <c r="N287" s="156">
        <f>RES_hhdet_in_fec!N$26</f>
        <v>3.8247653807743344E-2</v>
      </c>
      <c r="O287" s="156">
        <f>RES_hhdet_in_fec!O$26</f>
        <v>0</v>
      </c>
      <c r="P287" s="156">
        <f>RES_hhdet_in_fec!P$26</f>
        <v>0.21685565418877095</v>
      </c>
      <c r="Q287" s="156">
        <f>RES_hhdet_in_fec!Q$26</f>
        <v>2.1074407363612178E-2</v>
      </c>
    </row>
    <row r="288" spans="1:17" ht="12" customHeight="1" x14ac:dyDescent="0.25">
      <c r="A288" s="23" t="s">
        <v>60</v>
      </c>
      <c r="B288" s="156"/>
      <c r="C288" s="156">
        <f>RES_hhdet_in_fec!C$27</f>
        <v>4.3281510699459888E-3</v>
      </c>
      <c r="D288" s="156">
        <f>RES_hhdet_in_fec!D$27</f>
        <v>7.8348243446113679E-3</v>
      </c>
      <c r="E288" s="156">
        <f>RES_hhdet_in_fec!E$27</f>
        <v>7.4192789203605045E-3</v>
      </c>
      <c r="F288" s="156">
        <f>RES_hhdet_in_fec!F$27</f>
        <v>7.0108290118758958E-3</v>
      </c>
      <c r="G288" s="156">
        <f>RES_hhdet_in_fec!G$27</f>
        <v>4.5668769328434406E-3</v>
      </c>
      <c r="H288" s="156">
        <f>RES_hhdet_in_fec!H$27</f>
        <v>5.4751176440963664E-3</v>
      </c>
      <c r="I288" s="156">
        <f>RES_hhdet_in_fec!I$27</f>
        <v>5.1026228742128881E-3</v>
      </c>
      <c r="J288" s="156">
        <f>RES_hhdet_in_fec!J$27</f>
        <v>3.4337168538110985E-3</v>
      </c>
      <c r="K288" s="156">
        <f>RES_hhdet_in_fec!K$27</f>
        <v>5.4193157392528396E-3</v>
      </c>
      <c r="L288" s="156">
        <f>RES_hhdet_in_fec!L$27</f>
        <v>2.9636585831758749E-3</v>
      </c>
      <c r="M288" s="156">
        <f>RES_hhdet_in_fec!M$27</f>
        <v>2.9831267312170795E-3</v>
      </c>
      <c r="N288" s="156">
        <f>RES_hhdet_in_fec!N$27</f>
        <v>7.9510689669672334E-4</v>
      </c>
      <c r="O288" s="156">
        <f>RES_hhdet_in_fec!O$27</f>
        <v>0</v>
      </c>
      <c r="P288" s="156">
        <f>RES_hhdet_in_fec!P$27</f>
        <v>5.9086115901551975E-3</v>
      </c>
      <c r="Q288" s="156">
        <f>RES_hhdet_in_fec!Q$27</f>
        <v>4.0767845565496241E-4</v>
      </c>
    </row>
    <row r="289" spans="1:17" ht="12" customHeight="1" x14ac:dyDescent="0.25">
      <c r="A289" s="158" t="s">
        <v>112</v>
      </c>
      <c r="B289" s="157"/>
      <c r="C289" s="157">
        <f>C290</f>
        <v>3.0425732381140759E-4</v>
      </c>
      <c r="D289" s="157">
        <f t="shared" ref="D289:Q289" si="73">D290</f>
        <v>1.7425283597216249E-4</v>
      </c>
      <c r="E289" s="157">
        <f t="shared" si="73"/>
        <v>1.1408115333047013E-4</v>
      </c>
      <c r="F289" s="157">
        <f t="shared" si="73"/>
        <v>2.7373807714257329E-4</v>
      </c>
      <c r="G289" s="157">
        <f t="shared" si="73"/>
        <v>2.1379704084451747E-4</v>
      </c>
      <c r="H289" s="157">
        <f t="shared" si="73"/>
        <v>3.0583473631790628E-4</v>
      </c>
      <c r="I289" s="157">
        <f t="shared" si="73"/>
        <v>2.0722106515726346E-4</v>
      </c>
      <c r="J289" s="157">
        <f t="shared" si="73"/>
        <v>6.2446727228067009E-4</v>
      </c>
      <c r="K289" s="157">
        <f t="shared" si="73"/>
        <v>5.1428236974615049E-4</v>
      </c>
      <c r="L289" s="157">
        <f t="shared" si="73"/>
        <v>5.0545058017372781E-4</v>
      </c>
      <c r="M289" s="157">
        <f t="shared" si="73"/>
        <v>3.7376922756515469E-4</v>
      </c>
      <c r="N289" s="157">
        <f t="shared" si="73"/>
        <v>7.4142435295907022E-5</v>
      </c>
      <c r="O289" s="157">
        <f t="shared" si="73"/>
        <v>0</v>
      </c>
      <c r="P289" s="157">
        <f t="shared" si="73"/>
        <v>0</v>
      </c>
      <c r="Q289" s="157">
        <f t="shared" si="73"/>
        <v>3.7465760294453206E-4</v>
      </c>
    </row>
    <row r="290" spans="1:17" ht="12" customHeight="1" x14ac:dyDescent="0.25">
      <c r="A290" s="23" t="s">
        <v>60</v>
      </c>
      <c r="B290" s="156"/>
      <c r="C290" s="156">
        <f>RES_hhdet_in_fec!C$29</f>
        <v>3.0425732381140759E-4</v>
      </c>
      <c r="D290" s="156">
        <f>RES_hhdet_in_fec!D$29</f>
        <v>1.7425283597216249E-4</v>
      </c>
      <c r="E290" s="156">
        <f>RES_hhdet_in_fec!E$29</f>
        <v>1.1408115333047013E-4</v>
      </c>
      <c r="F290" s="156">
        <f>RES_hhdet_in_fec!F$29</f>
        <v>2.7373807714257329E-4</v>
      </c>
      <c r="G290" s="156">
        <f>RES_hhdet_in_fec!G$29</f>
        <v>2.1379704084451747E-4</v>
      </c>
      <c r="H290" s="156">
        <f>RES_hhdet_in_fec!H$29</f>
        <v>3.0583473631790628E-4</v>
      </c>
      <c r="I290" s="156">
        <f>RES_hhdet_in_fec!I$29</f>
        <v>2.0722106515726346E-4</v>
      </c>
      <c r="J290" s="156">
        <f>RES_hhdet_in_fec!J$29</f>
        <v>6.2446727228067009E-4</v>
      </c>
      <c r="K290" s="156">
        <f>RES_hhdet_in_fec!K$29</f>
        <v>5.1428236974615049E-4</v>
      </c>
      <c r="L290" s="156">
        <f>RES_hhdet_in_fec!L$29</f>
        <v>5.0545058017372781E-4</v>
      </c>
      <c r="M290" s="156">
        <f>RES_hhdet_in_fec!M$29</f>
        <v>3.7376922756515469E-4</v>
      </c>
      <c r="N290" s="156">
        <f>RES_hhdet_in_fec!N$29</f>
        <v>7.4142435295907022E-5</v>
      </c>
      <c r="O290" s="156">
        <f>RES_hhdet_in_fec!O$29</f>
        <v>0</v>
      </c>
      <c r="P290" s="156">
        <f>RES_hhdet_in_fec!P$29</f>
        <v>0</v>
      </c>
      <c r="Q290" s="156">
        <f>RES_hhdet_in_fec!Q$29</f>
        <v>3.7465760294453206E-4</v>
      </c>
    </row>
    <row r="291" spans="1:17" ht="12" customHeight="1" x14ac:dyDescent="0.25">
      <c r="A291" s="158" t="s">
        <v>63</v>
      </c>
      <c r="B291" s="157"/>
      <c r="C291" s="157">
        <f>SUM(C292:C293,C296:C297)</f>
        <v>4.1619330681800903E-2</v>
      </c>
      <c r="D291" s="157">
        <f t="shared" ref="D291:Q291" si="74">SUM(D292:D293,D296:D297)</f>
        <v>7.7417007851371067E-2</v>
      </c>
      <c r="E291" s="157">
        <f t="shared" si="74"/>
        <v>7.2880388219323841E-2</v>
      </c>
      <c r="F291" s="157">
        <f t="shared" si="74"/>
        <v>8.5730518044118131E-2</v>
      </c>
      <c r="G291" s="157">
        <f t="shared" si="74"/>
        <v>5.6377688730782138E-2</v>
      </c>
      <c r="H291" s="157">
        <f t="shared" si="74"/>
        <v>9.0330261618889976E-2</v>
      </c>
      <c r="I291" s="157">
        <f t="shared" si="74"/>
        <v>4.692218560629989E-2</v>
      </c>
      <c r="J291" s="157">
        <f t="shared" si="74"/>
        <v>4.5709499295847902E-2</v>
      </c>
      <c r="K291" s="157">
        <f t="shared" si="74"/>
        <v>5.3582979461451199E-2</v>
      </c>
      <c r="L291" s="157">
        <f t="shared" si="74"/>
        <v>2.9545463581585683E-2</v>
      </c>
      <c r="M291" s="157">
        <f t="shared" si="74"/>
        <v>2.863505918712491E-2</v>
      </c>
      <c r="N291" s="157">
        <f t="shared" si="74"/>
        <v>6.974408402573776E-3</v>
      </c>
      <c r="O291" s="157">
        <f t="shared" si="74"/>
        <v>0</v>
      </c>
      <c r="P291" s="157">
        <f t="shared" si="74"/>
        <v>4.3695991193194589E-2</v>
      </c>
      <c r="Q291" s="157">
        <f t="shared" si="74"/>
        <v>3.9256007577127298E-3</v>
      </c>
    </row>
    <row r="292" spans="1:17" ht="12" customHeight="1" x14ac:dyDescent="0.25">
      <c r="A292" s="167" t="s">
        <v>169</v>
      </c>
      <c r="B292" s="132"/>
      <c r="C292" s="132">
        <f>RES_hhdet_in_fec!C$31</f>
        <v>0</v>
      </c>
      <c r="D292" s="132">
        <f>RES_hhdet_in_fec!D$31</f>
        <v>5.602740840314166E-2</v>
      </c>
      <c r="E292" s="132">
        <f>RES_hhdet_in_fec!E$31</f>
        <v>4.8584112349948895E-2</v>
      </c>
      <c r="F292" s="132">
        <f>RES_hhdet_in_fec!F$31</f>
        <v>5.7081570627872162E-2</v>
      </c>
      <c r="G292" s="132">
        <f>RES_hhdet_in_fec!G$31</f>
        <v>1.5172336102058715E-2</v>
      </c>
      <c r="H292" s="132">
        <f>RES_hhdet_in_fec!H$31</f>
        <v>3.8652924466512292E-2</v>
      </c>
      <c r="I292" s="132">
        <f>RES_hhdet_in_fec!I$31</f>
        <v>2.3831600734102287E-2</v>
      </c>
      <c r="J292" s="132">
        <f>RES_hhdet_in_fec!J$31</f>
        <v>2.4934528722177666E-2</v>
      </c>
      <c r="K292" s="132">
        <f>RES_hhdet_in_fec!K$31</f>
        <v>0</v>
      </c>
      <c r="L292" s="132">
        <f>RES_hhdet_in_fec!L$31</f>
        <v>0</v>
      </c>
      <c r="M292" s="132">
        <f>RES_hhdet_in_fec!M$31</f>
        <v>0</v>
      </c>
      <c r="N292" s="132">
        <f>RES_hhdet_in_fec!N$31</f>
        <v>0</v>
      </c>
      <c r="O292" s="132">
        <f>RES_hhdet_in_fec!O$31</f>
        <v>0</v>
      </c>
      <c r="P292" s="132">
        <f>RES_hhdet_in_fec!P$31</f>
        <v>0</v>
      </c>
      <c r="Q292" s="132">
        <f>RES_hhdet_in_fec!Q$31</f>
        <v>1.2744565939975586E-3</v>
      </c>
    </row>
    <row r="293" spans="1:17" ht="12" customHeight="1" x14ac:dyDescent="0.25">
      <c r="A293" s="167" t="s">
        <v>168</v>
      </c>
      <c r="B293" s="132"/>
      <c r="C293" s="132">
        <f>SUM(C294:C295)</f>
        <v>0</v>
      </c>
      <c r="D293" s="132">
        <f t="shared" ref="D293:Q293" si="75">SUM(D294:D295)</f>
        <v>2.1389599448229407E-2</v>
      </c>
      <c r="E293" s="132">
        <f t="shared" si="75"/>
        <v>2.4296275869374946E-2</v>
      </c>
      <c r="F293" s="132">
        <f t="shared" si="75"/>
        <v>2.8648947416245976E-2</v>
      </c>
      <c r="G293" s="132">
        <f t="shared" si="75"/>
        <v>4.1205352628723421E-2</v>
      </c>
      <c r="H293" s="132">
        <f t="shared" si="75"/>
        <v>5.1677337152377684E-2</v>
      </c>
      <c r="I293" s="132">
        <f t="shared" si="75"/>
        <v>2.3090584872197607E-2</v>
      </c>
      <c r="J293" s="132">
        <f t="shared" si="75"/>
        <v>2.077497057367024E-2</v>
      </c>
      <c r="K293" s="132">
        <f t="shared" si="75"/>
        <v>0</v>
      </c>
      <c r="L293" s="132">
        <f t="shared" si="75"/>
        <v>0</v>
      </c>
      <c r="M293" s="132">
        <f t="shared" si="75"/>
        <v>0</v>
      </c>
      <c r="N293" s="132">
        <f t="shared" si="75"/>
        <v>0</v>
      </c>
      <c r="O293" s="132">
        <f t="shared" si="75"/>
        <v>0</v>
      </c>
      <c r="P293" s="132">
        <f t="shared" si="75"/>
        <v>0</v>
      </c>
      <c r="Q293" s="132">
        <f t="shared" si="75"/>
        <v>2.6511441637151714E-3</v>
      </c>
    </row>
    <row r="294" spans="1:17" ht="12" customHeight="1" x14ac:dyDescent="0.25">
      <c r="A294" s="166" t="s">
        <v>57</v>
      </c>
      <c r="B294" s="165"/>
      <c r="C294" s="165">
        <f>RES_hhdet_in_fec!C$33</f>
        <v>0</v>
      </c>
      <c r="D294" s="165">
        <f>RES_hhdet_in_fec!D$33</f>
        <v>1.6436792351482332E-2</v>
      </c>
      <c r="E294" s="165">
        <f>RES_hhdet_in_fec!E$33</f>
        <v>1.8630534258939957E-2</v>
      </c>
      <c r="F294" s="165">
        <f>RES_hhdet_in_fec!F$33</f>
        <v>2.192007534847408E-2</v>
      </c>
      <c r="G294" s="165">
        <f>RES_hhdet_in_fec!G$33</f>
        <v>3.146751105054936E-2</v>
      </c>
      <c r="H294" s="165">
        <f>RES_hhdet_in_fec!H$33</f>
        <v>3.9391126961599125E-2</v>
      </c>
      <c r="I294" s="165">
        <f>RES_hhdet_in_fec!I$33</f>
        <v>1.7570185326704062E-2</v>
      </c>
      <c r="J294" s="165">
        <f>RES_hhdet_in_fec!J$33</f>
        <v>1.5777757043777166E-2</v>
      </c>
      <c r="K294" s="165">
        <f>RES_hhdet_in_fec!K$33</f>
        <v>0</v>
      </c>
      <c r="L294" s="165">
        <f>RES_hhdet_in_fec!L$33</f>
        <v>0</v>
      </c>
      <c r="M294" s="165">
        <f>RES_hhdet_in_fec!M$33</f>
        <v>0</v>
      </c>
      <c r="N294" s="165">
        <f>RES_hhdet_in_fec!N$33</f>
        <v>0</v>
      </c>
      <c r="O294" s="165">
        <f>RES_hhdet_in_fec!O$33</f>
        <v>0</v>
      </c>
      <c r="P294" s="165">
        <f>RES_hhdet_in_fec!P$33</f>
        <v>0</v>
      </c>
      <c r="Q294" s="165">
        <f>RES_hhdet_in_fec!Q$33</f>
        <v>1.9866657590760809E-3</v>
      </c>
    </row>
    <row r="295" spans="1:17" ht="12" customHeight="1" x14ac:dyDescent="0.25">
      <c r="A295" s="147" t="s">
        <v>59</v>
      </c>
      <c r="B295" s="164"/>
      <c r="C295" s="164">
        <f>RES_hhdet_in_fec!C$34</f>
        <v>0</v>
      </c>
      <c r="D295" s="164">
        <f>RES_hhdet_in_fec!D$34</f>
        <v>4.9528070967470765E-3</v>
      </c>
      <c r="E295" s="164">
        <f>RES_hhdet_in_fec!E$34</f>
        <v>5.6657416104349892E-3</v>
      </c>
      <c r="F295" s="164">
        <f>RES_hhdet_in_fec!F$34</f>
        <v>6.7288720677718969E-3</v>
      </c>
      <c r="G295" s="164">
        <f>RES_hhdet_in_fec!G$34</f>
        <v>9.7378415781740613E-3</v>
      </c>
      <c r="H295" s="164">
        <f>RES_hhdet_in_fec!H$34</f>
        <v>1.228621019077856E-2</v>
      </c>
      <c r="I295" s="164">
        <f>RES_hhdet_in_fec!I$34</f>
        <v>5.5203995454935458E-3</v>
      </c>
      <c r="J295" s="164">
        <f>RES_hhdet_in_fec!J$34</f>
        <v>4.9972135298930751E-3</v>
      </c>
      <c r="K295" s="164">
        <f>RES_hhdet_in_fec!K$34</f>
        <v>0</v>
      </c>
      <c r="L295" s="164">
        <f>RES_hhdet_in_fec!L$34</f>
        <v>0</v>
      </c>
      <c r="M295" s="164">
        <f>RES_hhdet_in_fec!M$34</f>
        <v>0</v>
      </c>
      <c r="N295" s="164">
        <f>RES_hhdet_in_fec!N$34</f>
        <v>0</v>
      </c>
      <c r="O295" s="164">
        <f>RES_hhdet_in_fec!O$34</f>
        <v>0</v>
      </c>
      <c r="P295" s="164">
        <f>RES_hhdet_in_fec!P$34</f>
        <v>0</v>
      </c>
      <c r="Q295" s="164">
        <f>RES_hhdet_in_fec!Q$34</f>
        <v>6.644784046390906E-4</v>
      </c>
    </row>
    <row r="296" spans="1:17" ht="12" customHeight="1" x14ac:dyDescent="0.25">
      <c r="A296" s="163" t="s">
        <v>142</v>
      </c>
      <c r="B296" s="162"/>
      <c r="C296" s="162">
        <f>RES_hhdet_in_fec!C$35</f>
        <v>2.1175140126556486E-2</v>
      </c>
      <c r="D296" s="162">
        <f>RES_hhdet_in_fec!D$35</f>
        <v>0</v>
      </c>
      <c r="E296" s="162">
        <f>RES_hhdet_in_fec!E$35</f>
        <v>0</v>
      </c>
      <c r="F296" s="162">
        <f>RES_hhdet_in_fec!F$35</f>
        <v>0</v>
      </c>
      <c r="G296" s="162">
        <f>RES_hhdet_in_fec!G$35</f>
        <v>0</v>
      </c>
      <c r="H296" s="162">
        <f>RES_hhdet_in_fec!H$35</f>
        <v>0</v>
      </c>
      <c r="I296" s="162">
        <f>RES_hhdet_in_fec!I$35</f>
        <v>0</v>
      </c>
      <c r="J296" s="162">
        <f>RES_hhdet_in_fec!J$35</f>
        <v>0</v>
      </c>
      <c r="K296" s="162">
        <f>RES_hhdet_in_fec!K$35</f>
        <v>0</v>
      </c>
      <c r="L296" s="162">
        <f>RES_hhdet_in_fec!L$35</f>
        <v>0</v>
      </c>
      <c r="M296" s="162">
        <f>RES_hhdet_in_fec!M$35</f>
        <v>1.0580259043920291E-2</v>
      </c>
      <c r="N296" s="162">
        <f>RES_hhdet_in_fec!N$35</f>
        <v>2.4520753801677065E-3</v>
      </c>
      <c r="O296" s="162">
        <f>RES_hhdet_in_fec!O$35</f>
        <v>0</v>
      </c>
      <c r="P296" s="162">
        <f>RES_hhdet_in_fec!P$35</f>
        <v>1.451489586727148E-2</v>
      </c>
      <c r="Q296" s="162">
        <f>RES_hhdet_in_fec!Q$35</f>
        <v>0</v>
      </c>
    </row>
    <row r="297" spans="1:17" ht="12" customHeight="1" x14ac:dyDescent="0.25">
      <c r="A297" s="161" t="s">
        <v>141</v>
      </c>
      <c r="B297" s="160"/>
      <c r="C297" s="160">
        <f>SUM(C298:C299)</f>
        <v>2.0444190555244414E-2</v>
      </c>
      <c r="D297" s="160">
        <f t="shared" ref="D297:Q297" si="76">SUM(D298:D299)</f>
        <v>0</v>
      </c>
      <c r="E297" s="160">
        <f t="shared" si="76"/>
        <v>0</v>
      </c>
      <c r="F297" s="160">
        <f t="shared" si="76"/>
        <v>0</v>
      </c>
      <c r="G297" s="160">
        <f t="shared" si="76"/>
        <v>0</v>
      </c>
      <c r="H297" s="160">
        <f t="shared" si="76"/>
        <v>0</v>
      </c>
      <c r="I297" s="160">
        <f t="shared" si="76"/>
        <v>0</v>
      </c>
      <c r="J297" s="160">
        <f t="shared" si="76"/>
        <v>0</v>
      </c>
      <c r="K297" s="160">
        <f t="shared" si="76"/>
        <v>5.3582979461451199E-2</v>
      </c>
      <c r="L297" s="160">
        <f t="shared" si="76"/>
        <v>2.9545463581585683E-2</v>
      </c>
      <c r="M297" s="160">
        <f t="shared" si="76"/>
        <v>1.8054800143204621E-2</v>
      </c>
      <c r="N297" s="160">
        <f t="shared" si="76"/>
        <v>4.52233302240607E-3</v>
      </c>
      <c r="O297" s="160">
        <f t="shared" si="76"/>
        <v>0</v>
      </c>
      <c r="P297" s="160">
        <f t="shared" si="76"/>
        <v>2.9181095325923112E-2</v>
      </c>
      <c r="Q297" s="160">
        <f t="shared" si="76"/>
        <v>0</v>
      </c>
    </row>
    <row r="298" spans="1:17" ht="12" customHeight="1" x14ac:dyDescent="0.25">
      <c r="A298" s="148" t="s">
        <v>60</v>
      </c>
      <c r="B298" s="156"/>
      <c r="C298" s="156">
        <f>RES_hhdet_in_fec!C$37</f>
        <v>1.5208810058083262E-2</v>
      </c>
      <c r="D298" s="156">
        <f>RES_hhdet_in_fec!D$37</f>
        <v>0</v>
      </c>
      <c r="E298" s="156">
        <f>RES_hhdet_in_fec!E$37</f>
        <v>0</v>
      </c>
      <c r="F298" s="156">
        <f>RES_hhdet_in_fec!F$37</f>
        <v>0</v>
      </c>
      <c r="G298" s="156">
        <f>RES_hhdet_in_fec!G$37</f>
        <v>0</v>
      </c>
      <c r="H298" s="156">
        <f>RES_hhdet_in_fec!H$37</f>
        <v>0</v>
      </c>
      <c r="I298" s="156">
        <f>RES_hhdet_in_fec!I$37</f>
        <v>0</v>
      </c>
      <c r="J298" s="156">
        <f>RES_hhdet_in_fec!J$37</f>
        <v>0</v>
      </c>
      <c r="K298" s="156">
        <f>RES_hhdet_in_fec!K$37</f>
        <v>3.9509158222527291E-2</v>
      </c>
      <c r="L298" s="156">
        <f>RES_hhdet_in_fec!L$37</f>
        <v>2.1469516300355311E-2</v>
      </c>
      <c r="M298" s="156">
        <f>RES_hhdet_in_fec!M$37</f>
        <v>1.3436230422885108E-2</v>
      </c>
      <c r="N298" s="156">
        <f>RES_hhdet_in_fec!N$37</f>
        <v>3.3436536402366452E-3</v>
      </c>
      <c r="O298" s="156">
        <f>RES_hhdet_in_fec!O$37</f>
        <v>0</v>
      </c>
      <c r="P298" s="156">
        <f>RES_hhdet_in_fec!P$37</f>
        <v>2.1987477352145353E-2</v>
      </c>
      <c r="Q298" s="156">
        <f>RES_hhdet_in_fec!Q$37</f>
        <v>0</v>
      </c>
    </row>
    <row r="299" spans="1:17" ht="12" customHeight="1" x14ac:dyDescent="0.25">
      <c r="A299" s="148" t="s">
        <v>59</v>
      </c>
      <c r="B299" s="156"/>
      <c r="C299" s="156">
        <f>RES_hhdet_in_fec!C$38</f>
        <v>5.2353804971611521E-3</v>
      </c>
      <c r="D299" s="156">
        <f>RES_hhdet_in_fec!D$38</f>
        <v>0</v>
      </c>
      <c r="E299" s="156">
        <f>RES_hhdet_in_fec!E$38</f>
        <v>0</v>
      </c>
      <c r="F299" s="156">
        <f>RES_hhdet_in_fec!F$38</f>
        <v>0</v>
      </c>
      <c r="G299" s="156">
        <f>RES_hhdet_in_fec!G$38</f>
        <v>0</v>
      </c>
      <c r="H299" s="156">
        <f>RES_hhdet_in_fec!H$38</f>
        <v>0</v>
      </c>
      <c r="I299" s="156">
        <f>RES_hhdet_in_fec!I$38</f>
        <v>0</v>
      </c>
      <c r="J299" s="156">
        <f>RES_hhdet_in_fec!J$38</f>
        <v>0</v>
      </c>
      <c r="K299" s="156">
        <f>RES_hhdet_in_fec!K$38</f>
        <v>1.4073821238923909E-2</v>
      </c>
      <c r="L299" s="156">
        <f>RES_hhdet_in_fec!L$38</f>
        <v>8.0759472812303723E-3</v>
      </c>
      <c r="M299" s="156">
        <f>RES_hhdet_in_fec!M$38</f>
        <v>4.6185697203195136E-3</v>
      </c>
      <c r="N299" s="156">
        <f>RES_hhdet_in_fec!N$38</f>
        <v>1.1786793821694252E-3</v>
      </c>
      <c r="O299" s="156">
        <f>RES_hhdet_in_fec!O$38</f>
        <v>0</v>
      </c>
      <c r="P299" s="156">
        <f>RES_hhdet_in_fec!P$38</f>
        <v>7.1936179737777609E-3</v>
      </c>
      <c r="Q299" s="156">
        <f>RES_hhdet_in_fec!Q$38</f>
        <v>0</v>
      </c>
    </row>
    <row r="300" spans="1:17" ht="12" customHeight="1" x14ac:dyDescent="0.25">
      <c r="A300" s="158" t="s">
        <v>62</v>
      </c>
      <c r="B300" s="157"/>
      <c r="C300" s="157">
        <f>SUM(C301:C302)</f>
        <v>1.3557440136720141E-2</v>
      </c>
      <c r="D300" s="157">
        <f t="shared" ref="D300:Q300" si="77">SUM(D301:D302)</f>
        <v>2.722920634097397E-2</v>
      </c>
      <c r="E300" s="157">
        <f t="shared" si="77"/>
        <v>2.1155513578216548E-2</v>
      </c>
      <c r="F300" s="157">
        <f t="shared" si="77"/>
        <v>2.8579087658673091E-2</v>
      </c>
      <c r="G300" s="157">
        <f t="shared" si="77"/>
        <v>3.0660890338377263E-2</v>
      </c>
      <c r="H300" s="157">
        <f t="shared" si="77"/>
        <v>3.2870327812224424E-2</v>
      </c>
      <c r="I300" s="157">
        <f t="shared" si="77"/>
        <v>2.4538077429496E-2</v>
      </c>
      <c r="J300" s="157">
        <f t="shared" si="77"/>
        <v>2.4068672655231993E-2</v>
      </c>
      <c r="K300" s="157">
        <f t="shared" si="77"/>
        <v>1.8982254226917256E-2</v>
      </c>
      <c r="L300" s="157">
        <f t="shared" si="77"/>
        <v>1.0368552016077321E-2</v>
      </c>
      <c r="M300" s="157">
        <f t="shared" si="77"/>
        <v>9.4444320305841958E-3</v>
      </c>
      <c r="N300" s="157">
        <f t="shared" si="77"/>
        <v>2.4382100398633029E-3</v>
      </c>
      <c r="O300" s="157">
        <f t="shared" si="77"/>
        <v>0</v>
      </c>
      <c r="P300" s="157">
        <f t="shared" si="77"/>
        <v>1.8590986632438401E-2</v>
      </c>
      <c r="Q300" s="157">
        <f t="shared" si="77"/>
        <v>2.0034623797647757E-3</v>
      </c>
    </row>
    <row r="301" spans="1:17" ht="12" customHeight="1" x14ac:dyDescent="0.25">
      <c r="A301" s="23" t="s">
        <v>57</v>
      </c>
      <c r="B301" s="156"/>
      <c r="C301" s="156">
        <f>RES_hhdet_in_fec!C$40</f>
        <v>0</v>
      </c>
      <c r="D301" s="156">
        <f>RES_hhdet_in_fec!D$40</f>
        <v>1.2799879129788088E-2</v>
      </c>
      <c r="E301" s="156">
        <f>RES_hhdet_in_fec!E$40</f>
        <v>0</v>
      </c>
      <c r="F301" s="156">
        <f>RES_hhdet_in_fec!F$40</f>
        <v>1.0586081966839226E-2</v>
      </c>
      <c r="G301" s="156">
        <f>RES_hhdet_in_fec!G$40</f>
        <v>2.8999185032058974E-2</v>
      </c>
      <c r="H301" s="156">
        <f>RES_hhdet_in_fec!H$40</f>
        <v>1.8619665138063991E-2</v>
      </c>
      <c r="I301" s="156">
        <f>RES_hhdet_in_fec!I$40</f>
        <v>2.4538077429496E-2</v>
      </c>
      <c r="J301" s="156">
        <f>RES_hhdet_in_fec!J$40</f>
        <v>2.4068672655231993E-2</v>
      </c>
      <c r="K301" s="156">
        <f>RES_hhdet_in_fec!K$40</f>
        <v>0</v>
      </c>
      <c r="L301" s="156">
        <f>RES_hhdet_in_fec!L$40</f>
        <v>0</v>
      </c>
      <c r="M301" s="156">
        <f>RES_hhdet_in_fec!M$40</f>
        <v>0</v>
      </c>
      <c r="N301" s="156">
        <f>RES_hhdet_in_fec!N$40</f>
        <v>0</v>
      </c>
      <c r="O301" s="156">
        <f>RES_hhdet_in_fec!O$40</f>
        <v>0</v>
      </c>
      <c r="P301" s="156">
        <f>RES_hhdet_in_fec!P$40</f>
        <v>1.1996067082210109E-2</v>
      </c>
      <c r="Q301" s="156">
        <f>RES_hhdet_in_fec!Q$40</f>
        <v>2.0034623797647757E-3</v>
      </c>
    </row>
    <row r="302" spans="1:17" ht="12" customHeight="1" x14ac:dyDescent="0.25">
      <c r="A302" s="29" t="s">
        <v>140</v>
      </c>
      <c r="B302" s="57"/>
      <c r="C302" s="57">
        <f>RES_hhdet_in_fec!C$41</f>
        <v>1.3557440136720141E-2</v>
      </c>
      <c r="D302" s="57">
        <f>RES_hhdet_in_fec!D$41</f>
        <v>1.442932721118588E-2</v>
      </c>
      <c r="E302" s="57">
        <f>RES_hhdet_in_fec!E$41</f>
        <v>2.1155513578216548E-2</v>
      </c>
      <c r="F302" s="57">
        <f>RES_hhdet_in_fec!F$41</f>
        <v>1.7993005691833867E-2</v>
      </c>
      <c r="G302" s="57">
        <f>RES_hhdet_in_fec!G$41</f>
        <v>1.6617053063182903E-3</v>
      </c>
      <c r="H302" s="57">
        <f>RES_hhdet_in_fec!H$41</f>
        <v>1.4250662674160435E-2</v>
      </c>
      <c r="I302" s="57">
        <f>RES_hhdet_in_fec!I$41</f>
        <v>0</v>
      </c>
      <c r="J302" s="57">
        <f>RES_hhdet_in_fec!J$41</f>
        <v>0</v>
      </c>
      <c r="K302" s="57">
        <f>RES_hhdet_in_fec!K$41</f>
        <v>1.8982254226917256E-2</v>
      </c>
      <c r="L302" s="57">
        <f>RES_hhdet_in_fec!L$41</f>
        <v>1.0368552016077321E-2</v>
      </c>
      <c r="M302" s="57">
        <f>RES_hhdet_in_fec!M$41</f>
        <v>9.4444320305841958E-3</v>
      </c>
      <c r="N302" s="57">
        <f>RES_hhdet_in_fec!N$41</f>
        <v>2.4382100398633029E-3</v>
      </c>
      <c r="O302" s="57">
        <f>RES_hhdet_in_fec!O$41</f>
        <v>0</v>
      </c>
      <c r="P302" s="57">
        <f>RES_hhdet_in_fec!P$41</f>
        <v>6.5949195502282921E-3</v>
      </c>
      <c r="Q302" s="57">
        <f>RES_hhdet_in_fec!Q$41</f>
        <v>0</v>
      </c>
    </row>
    <row r="304" spans="1:17" ht="12" customHeight="1" x14ac:dyDescent="0.25">
      <c r="A304" s="152" t="s">
        <v>192</v>
      </c>
      <c r="B304" s="168"/>
      <c r="C304" s="168">
        <f>SUM(C305,C308,C310,C319)</f>
        <v>0.22540036748385556</v>
      </c>
      <c r="D304" s="168">
        <f t="shared" ref="D304:Q304" si="78">SUM(D305,D308,D310,D319)</f>
        <v>0.35484077498356736</v>
      </c>
      <c r="E304" s="168">
        <f t="shared" si="78"/>
        <v>0.33334578070745846</v>
      </c>
      <c r="F304" s="168">
        <f t="shared" si="78"/>
        <v>0.38113611258632124</v>
      </c>
      <c r="G304" s="168">
        <f t="shared" si="78"/>
        <v>0.255684310991379</v>
      </c>
      <c r="H304" s="168">
        <f t="shared" si="78"/>
        <v>0.38643703137112573</v>
      </c>
      <c r="I304" s="168">
        <f t="shared" si="78"/>
        <v>0.19536740989490559</v>
      </c>
      <c r="J304" s="168">
        <f t="shared" si="78"/>
        <v>0.19178669589573766</v>
      </c>
      <c r="K304" s="168">
        <f t="shared" si="78"/>
        <v>0.28038567639564344</v>
      </c>
      <c r="L304" s="168">
        <f t="shared" si="78"/>
        <v>0.16937596947687572</v>
      </c>
      <c r="M304" s="168">
        <f t="shared" si="78"/>
        <v>0.14785611744000751</v>
      </c>
      <c r="N304" s="168">
        <f t="shared" si="78"/>
        <v>3.590822585201936E-2</v>
      </c>
      <c r="O304" s="168">
        <f t="shared" si="78"/>
        <v>0</v>
      </c>
      <c r="P304" s="168">
        <f t="shared" si="78"/>
        <v>0.20701376959594309</v>
      </c>
      <c r="Q304" s="168">
        <f t="shared" si="78"/>
        <v>2.0521037596098003E-2</v>
      </c>
    </row>
    <row r="305" spans="1:17" ht="12" customHeight="1" x14ac:dyDescent="0.25">
      <c r="A305" s="158" t="s">
        <v>65</v>
      </c>
      <c r="B305" s="157"/>
      <c r="C305" s="157">
        <f>SUM(C306:C307)</f>
        <v>0.1819111944508372</v>
      </c>
      <c r="D305" s="157">
        <f t="shared" ref="D305:Q305" si="79">SUM(D306:D307)</f>
        <v>0.28891953337561821</v>
      </c>
      <c r="E305" s="157">
        <f t="shared" si="79"/>
        <v>0.26983892289334227</v>
      </c>
      <c r="F305" s="157">
        <f t="shared" si="79"/>
        <v>0.30669159292928011</v>
      </c>
      <c r="G305" s="157">
        <f t="shared" si="79"/>
        <v>0.20267886145955577</v>
      </c>
      <c r="H305" s="157">
        <f t="shared" si="79"/>
        <v>0.30548672722412656</v>
      </c>
      <c r="I305" s="157">
        <f t="shared" si="79"/>
        <v>0.15271497956759367</v>
      </c>
      <c r="J305" s="157">
        <f t="shared" si="79"/>
        <v>0.14888443931889256</v>
      </c>
      <c r="K305" s="157">
        <f t="shared" si="79"/>
        <v>0.21824074167125501</v>
      </c>
      <c r="L305" s="157">
        <f t="shared" si="79"/>
        <v>0.13418915800567841</v>
      </c>
      <c r="M305" s="157">
        <f t="shared" si="79"/>
        <v>0.11535744939695614</v>
      </c>
      <c r="N305" s="157">
        <f t="shared" si="79"/>
        <v>2.7890298007765102E-2</v>
      </c>
      <c r="O305" s="157">
        <f t="shared" si="79"/>
        <v>0</v>
      </c>
      <c r="P305" s="157">
        <f t="shared" si="79"/>
        <v>0.16007633641615623</v>
      </c>
      <c r="Q305" s="157">
        <f t="shared" si="79"/>
        <v>1.5370805475927767E-2</v>
      </c>
    </row>
    <row r="306" spans="1:17" ht="12" customHeight="1" x14ac:dyDescent="0.25">
      <c r="A306" s="23" t="s">
        <v>84</v>
      </c>
      <c r="B306" s="156"/>
      <c r="C306" s="156">
        <f>RES_hhdet_in_tes!C$26</f>
        <v>0.17730990997859244</v>
      </c>
      <c r="D306" s="156">
        <f>RES_hhdet_in_tes!D$26</f>
        <v>0.28068589672561417</v>
      </c>
      <c r="E306" s="156">
        <f>RES_hhdet_in_tes!E$26</f>
        <v>0.26214725743072509</v>
      </c>
      <c r="F306" s="156">
        <f>RES_hhdet_in_tes!F$26</f>
        <v>0.2995288653699929</v>
      </c>
      <c r="G306" s="156">
        <f>RES_hhdet_in_tes!G$26</f>
        <v>0.19806343685429834</v>
      </c>
      <c r="H306" s="156">
        <f>RES_hhdet_in_tes!H$26</f>
        <v>0.29995985950958731</v>
      </c>
      <c r="I306" s="156">
        <f>RES_hhdet_in_tes!I$26</f>
        <v>0.14755025296882548</v>
      </c>
      <c r="J306" s="156">
        <f>RES_hhdet_in_tes!J$26</f>
        <v>0.14540042507460338</v>
      </c>
      <c r="K306" s="156">
        <f>RES_hhdet_in_tes!K$26</f>
        <v>0.21246636987718198</v>
      </c>
      <c r="L306" s="156">
        <f>RES_hhdet_in_tes!L$26</f>
        <v>0.13103634806885547</v>
      </c>
      <c r="M306" s="156">
        <f>RES_hhdet_in_tes!M$26</f>
        <v>0.11220167259537608</v>
      </c>
      <c r="N306" s="156">
        <f>RES_hhdet_in_tes!N$26</f>
        <v>2.7050389072367967E-2</v>
      </c>
      <c r="O306" s="156">
        <f>RES_hhdet_in_tes!O$26</f>
        <v>0</v>
      </c>
      <c r="P306" s="156">
        <f>RES_hhdet_in_tes!P$26</f>
        <v>0.15391197819351185</v>
      </c>
      <c r="Q306" s="156">
        <f>RES_hhdet_in_tes!Q$26</f>
        <v>1.4948261914649574E-2</v>
      </c>
    </row>
    <row r="307" spans="1:17" ht="12" customHeight="1" x14ac:dyDescent="0.25">
      <c r="A307" s="23" t="s">
        <v>60</v>
      </c>
      <c r="B307" s="156"/>
      <c r="C307" s="156">
        <f>RES_hhdet_in_tes!C$27</f>
        <v>4.6012844722447665E-3</v>
      </c>
      <c r="D307" s="156">
        <f>RES_hhdet_in_tes!D$27</f>
        <v>8.2336366500040392E-3</v>
      </c>
      <c r="E307" s="156">
        <f>RES_hhdet_in_tes!E$27</f>
        <v>7.6916654626171758E-3</v>
      </c>
      <c r="F307" s="156">
        <f>RES_hhdet_in_tes!F$27</f>
        <v>7.1627275592871971E-3</v>
      </c>
      <c r="G307" s="156">
        <f>RES_hhdet_in_tes!G$27</f>
        <v>4.6154246052574318E-3</v>
      </c>
      <c r="H307" s="156">
        <f>RES_hhdet_in_tes!H$27</f>
        <v>5.5268677145392528E-3</v>
      </c>
      <c r="I307" s="156">
        <f>RES_hhdet_in_tes!I$27</f>
        <v>5.1647265987681892E-3</v>
      </c>
      <c r="J307" s="156">
        <f>RES_hhdet_in_tes!J$27</f>
        <v>3.4840142442891854E-3</v>
      </c>
      <c r="K307" s="156">
        <f>RES_hhdet_in_tes!K$27</f>
        <v>5.7743717940730351E-3</v>
      </c>
      <c r="L307" s="156">
        <f>RES_hhdet_in_tes!L$27</f>
        <v>3.1528099368229407E-3</v>
      </c>
      <c r="M307" s="156">
        <f>RES_hhdet_in_tes!M$27</f>
        <v>3.1557768015800531E-3</v>
      </c>
      <c r="N307" s="156">
        <f>RES_hhdet_in_tes!N$27</f>
        <v>8.3990893539713507E-4</v>
      </c>
      <c r="O307" s="156">
        <f>RES_hhdet_in_tes!O$27</f>
        <v>0</v>
      </c>
      <c r="P307" s="156">
        <f>RES_hhdet_in_tes!P$27</f>
        <v>6.1643582226443725E-3</v>
      </c>
      <c r="Q307" s="156">
        <f>RES_hhdet_in_tes!Q$27</f>
        <v>4.2254356127819335E-4</v>
      </c>
    </row>
    <row r="308" spans="1:17" ht="12" customHeight="1" x14ac:dyDescent="0.25">
      <c r="A308" s="158" t="s">
        <v>112</v>
      </c>
      <c r="B308" s="157"/>
      <c r="C308" s="157">
        <f>C309</f>
        <v>5.8828923819201004E-4</v>
      </c>
      <c r="D308" s="157">
        <f t="shared" ref="D308:Q308" si="80">D309</f>
        <v>3.4868868737054324E-4</v>
      </c>
      <c r="E308" s="157">
        <f t="shared" si="80"/>
        <v>2.3574357645834418E-4</v>
      </c>
      <c r="F308" s="157">
        <f t="shared" si="80"/>
        <v>5.897920126064504E-4</v>
      </c>
      <c r="G308" s="157">
        <f t="shared" si="80"/>
        <v>4.7986443839642868E-4</v>
      </c>
      <c r="H308" s="157">
        <f t="shared" si="80"/>
        <v>7.2405502932260568E-4</v>
      </c>
      <c r="I308" s="157">
        <f t="shared" si="80"/>
        <v>5.0985711072370349E-4</v>
      </c>
      <c r="J308" s="157">
        <f t="shared" si="80"/>
        <v>1.7075239245004572E-3</v>
      </c>
      <c r="K308" s="157">
        <f t="shared" si="80"/>
        <v>1.5150356394398113E-3</v>
      </c>
      <c r="L308" s="157">
        <f t="shared" si="80"/>
        <v>1.6259225402647985E-3</v>
      </c>
      <c r="M308" s="157">
        <f t="shared" si="80"/>
        <v>1.2691729112474192E-3</v>
      </c>
      <c r="N308" s="157">
        <f t="shared" si="80"/>
        <v>2.6447366119168667E-4</v>
      </c>
      <c r="O308" s="157">
        <f t="shared" si="80"/>
        <v>0</v>
      </c>
      <c r="P308" s="157">
        <f t="shared" si="80"/>
        <v>0</v>
      </c>
      <c r="Q308" s="157">
        <f t="shared" si="80"/>
        <v>1.4433930240211872E-3</v>
      </c>
    </row>
    <row r="309" spans="1:17" ht="12" customHeight="1" x14ac:dyDescent="0.25">
      <c r="A309" s="23" t="s">
        <v>60</v>
      </c>
      <c r="B309" s="156"/>
      <c r="C309" s="156">
        <f>RES_hhdet_in_tes!C$29</f>
        <v>5.8828923819201004E-4</v>
      </c>
      <c r="D309" s="156">
        <f>RES_hhdet_in_tes!D$29</f>
        <v>3.4868868737054324E-4</v>
      </c>
      <c r="E309" s="156">
        <f>RES_hhdet_in_tes!E$29</f>
        <v>2.3574357645834418E-4</v>
      </c>
      <c r="F309" s="156">
        <f>RES_hhdet_in_tes!F$29</f>
        <v>5.897920126064504E-4</v>
      </c>
      <c r="G309" s="156">
        <f>RES_hhdet_in_tes!G$29</f>
        <v>4.7986443839642868E-4</v>
      </c>
      <c r="H309" s="156">
        <f>RES_hhdet_in_tes!H$29</f>
        <v>7.2405502932260568E-4</v>
      </c>
      <c r="I309" s="156">
        <f>RES_hhdet_in_tes!I$29</f>
        <v>5.0985711072370349E-4</v>
      </c>
      <c r="J309" s="156">
        <f>RES_hhdet_in_tes!J$29</f>
        <v>1.7075239245004572E-3</v>
      </c>
      <c r="K309" s="156">
        <f>RES_hhdet_in_tes!K$29</f>
        <v>1.5150356394398113E-3</v>
      </c>
      <c r="L309" s="156">
        <f>RES_hhdet_in_tes!L$29</f>
        <v>1.6259225402647985E-3</v>
      </c>
      <c r="M309" s="156">
        <f>RES_hhdet_in_tes!M$29</f>
        <v>1.2691729112474192E-3</v>
      </c>
      <c r="N309" s="156">
        <f>RES_hhdet_in_tes!N$29</f>
        <v>2.6447366119168667E-4</v>
      </c>
      <c r="O309" s="156">
        <f>RES_hhdet_in_tes!O$29</f>
        <v>0</v>
      </c>
      <c r="P309" s="156">
        <f>RES_hhdet_in_tes!P$29</f>
        <v>0</v>
      </c>
      <c r="Q309" s="156">
        <f>RES_hhdet_in_tes!Q$29</f>
        <v>1.4433930240211872E-3</v>
      </c>
    </row>
    <row r="310" spans="1:17" ht="12" customHeight="1" x14ac:dyDescent="0.25">
      <c r="A310" s="158" t="s">
        <v>63</v>
      </c>
      <c r="B310" s="157"/>
      <c r="C310" s="157">
        <f>SUM(C311:C312,C315:C316)</f>
        <v>3.162485109952945E-2</v>
      </c>
      <c r="D310" s="157">
        <f t="shared" ref="D310:Q310" si="81">SUM(D311:D312,D315:D316)</f>
        <v>4.7711436816206904E-2</v>
      </c>
      <c r="E310" s="157">
        <f t="shared" si="81"/>
        <v>4.5507693118075482E-2</v>
      </c>
      <c r="F310" s="157">
        <f t="shared" si="81"/>
        <v>5.3803160390524983E-2</v>
      </c>
      <c r="G310" s="157">
        <f t="shared" si="81"/>
        <v>3.7707249614722632E-2</v>
      </c>
      <c r="H310" s="157">
        <f t="shared" si="81"/>
        <v>5.9432940347047408E-2</v>
      </c>
      <c r="I310" s="157">
        <f t="shared" si="81"/>
        <v>3.0674642835034155E-2</v>
      </c>
      <c r="J310" s="157">
        <f t="shared" si="81"/>
        <v>2.987920396055941E-2</v>
      </c>
      <c r="K310" s="157">
        <f t="shared" si="81"/>
        <v>4.4300911103734249E-2</v>
      </c>
      <c r="L310" s="157">
        <f t="shared" si="81"/>
        <v>2.4633367316391389E-2</v>
      </c>
      <c r="M310" s="157">
        <f t="shared" si="81"/>
        <v>2.3094249399095806E-2</v>
      </c>
      <c r="N310" s="157">
        <f t="shared" si="81"/>
        <v>5.6527350063449939E-3</v>
      </c>
      <c r="O310" s="157">
        <f t="shared" si="81"/>
        <v>0</v>
      </c>
      <c r="P310" s="157">
        <f t="shared" si="81"/>
        <v>3.5468427703021936E-2</v>
      </c>
      <c r="Q310" s="157">
        <f t="shared" si="81"/>
        <v>2.7361068010237797E-3</v>
      </c>
    </row>
    <row r="311" spans="1:17" ht="12" customHeight="1" x14ac:dyDescent="0.25">
      <c r="A311" s="167" t="s">
        <v>169</v>
      </c>
      <c r="B311" s="132"/>
      <c r="C311" s="132">
        <f>RES_hhdet_in_tes!C$31</f>
        <v>0</v>
      </c>
      <c r="D311" s="132">
        <f>RES_hhdet_in_tes!D$31</f>
        <v>3.300584474199543E-2</v>
      </c>
      <c r="E311" s="132">
        <f>RES_hhdet_in_tes!E$31</f>
        <v>2.8754022291046916E-2</v>
      </c>
      <c r="F311" s="132">
        <f>RES_hhdet_in_tes!F$31</f>
        <v>3.3972291488612222E-2</v>
      </c>
      <c r="G311" s="132">
        <f>RES_hhdet_in_tes!G$31</f>
        <v>9.0682339953251506E-3</v>
      </c>
      <c r="H311" s="132">
        <f>RES_hhdet_in_tes!H$31</f>
        <v>2.3330805885197956E-2</v>
      </c>
      <c r="I311" s="132">
        <f>RES_hhdet_in_tes!I$31</f>
        <v>1.4464411507279349E-2</v>
      </c>
      <c r="J311" s="132">
        <f>RES_hhdet_in_tes!J$31</f>
        <v>1.5219003370836098E-2</v>
      </c>
      <c r="K311" s="132">
        <f>RES_hhdet_in_tes!K$31</f>
        <v>0</v>
      </c>
      <c r="L311" s="132">
        <f>RES_hhdet_in_tes!L$31</f>
        <v>0</v>
      </c>
      <c r="M311" s="132">
        <f>RES_hhdet_in_tes!M$31</f>
        <v>0</v>
      </c>
      <c r="N311" s="132">
        <f>RES_hhdet_in_tes!N$31</f>
        <v>0</v>
      </c>
      <c r="O311" s="132">
        <f>RES_hhdet_in_tes!O$31</f>
        <v>0</v>
      </c>
      <c r="P311" s="132">
        <f>RES_hhdet_in_tes!P$31</f>
        <v>0</v>
      </c>
      <c r="Q311" s="132">
        <f>RES_hhdet_in_tes!Q$31</f>
        <v>8.0256965889184575E-4</v>
      </c>
    </row>
    <row r="312" spans="1:17" ht="12" customHeight="1" x14ac:dyDescent="0.25">
      <c r="A312" s="167" t="s">
        <v>168</v>
      </c>
      <c r="B312" s="132"/>
      <c r="C312" s="132">
        <f>SUM(C313:C314)</f>
        <v>0</v>
      </c>
      <c r="D312" s="132">
        <f t="shared" ref="D312:Q312" si="82">SUM(D313:D314)</f>
        <v>1.4705592074211475E-2</v>
      </c>
      <c r="E312" s="132">
        <f t="shared" si="82"/>
        <v>1.6753670827028565E-2</v>
      </c>
      <c r="F312" s="132">
        <f t="shared" si="82"/>
        <v>1.9830868901912761E-2</v>
      </c>
      <c r="G312" s="132">
        <f t="shared" si="82"/>
        <v>2.8639015619397482E-2</v>
      </c>
      <c r="H312" s="132">
        <f t="shared" si="82"/>
        <v>3.6102134461849456E-2</v>
      </c>
      <c r="I312" s="132">
        <f t="shared" si="82"/>
        <v>1.6210231327754804E-2</v>
      </c>
      <c r="J312" s="132">
        <f t="shared" si="82"/>
        <v>1.4660200589723312E-2</v>
      </c>
      <c r="K312" s="132">
        <f t="shared" si="82"/>
        <v>0</v>
      </c>
      <c r="L312" s="132">
        <f t="shared" si="82"/>
        <v>0</v>
      </c>
      <c r="M312" s="132">
        <f t="shared" si="82"/>
        <v>0</v>
      </c>
      <c r="N312" s="132">
        <f t="shared" si="82"/>
        <v>0</v>
      </c>
      <c r="O312" s="132">
        <f t="shared" si="82"/>
        <v>0</v>
      </c>
      <c r="P312" s="132">
        <f t="shared" si="82"/>
        <v>0</v>
      </c>
      <c r="Q312" s="132">
        <f t="shared" si="82"/>
        <v>1.9335371421319338E-3</v>
      </c>
    </row>
    <row r="313" spans="1:17" ht="12" customHeight="1" x14ac:dyDescent="0.25">
      <c r="A313" s="166" t="s">
        <v>57</v>
      </c>
      <c r="B313" s="165"/>
      <c r="C313" s="165">
        <f>RES_hhdet_in_tes!C$33</f>
        <v>0</v>
      </c>
      <c r="D313" s="165">
        <f>RES_hhdet_in_tes!D$33</f>
        <v>9.6030958140959442E-3</v>
      </c>
      <c r="E313" s="165">
        <f>RES_hhdet_in_tes!E$33</f>
        <v>1.09833866768861E-2</v>
      </c>
      <c r="F313" s="165">
        <f>RES_hhdet_in_tes!F$33</f>
        <v>1.3055715307994858E-2</v>
      </c>
      <c r="G313" s="165">
        <f>RES_hhdet_in_tes!G$33</f>
        <v>1.8850879745449037E-2</v>
      </c>
      <c r="H313" s="165">
        <f>RES_hhdet_in_tes!H$33</f>
        <v>2.3754402781750419E-2</v>
      </c>
      <c r="I313" s="165">
        <f>RES_hhdet_in_tes!I$33</f>
        <v>1.0650275294865287E-2</v>
      </c>
      <c r="J313" s="165">
        <f>RES_hhdet_in_tes!J$33</f>
        <v>9.6157876611493547E-3</v>
      </c>
      <c r="K313" s="165">
        <f>RES_hhdet_in_tes!K$33</f>
        <v>0</v>
      </c>
      <c r="L313" s="165">
        <f>RES_hhdet_in_tes!L$33</f>
        <v>0</v>
      </c>
      <c r="M313" s="165">
        <f>RES_hhdet_in_tes!M$33</f>
        <v>0</v>
      </c>
      <c r="N313" s="165">
        <f>RES_hhdet_in_tes!N$33</f>
        <v>0</v>
      </c>
      <c r="O313" s="165">
        <f>RES_hhdet_in_tes!O$33</f>
        <v>0</v>
      </c>
      <c r="P313" s="165">
        <f>RES_hhdet_in_tes!P$33</f>
        <v>0</v>
      </c>
      <c r="Q313" s="165">
        <f>RES_hhdet_in_tes!Q$33</f>
        <v>1.2485668808470307E-3</v>
      </c>
    </row>
    <row r="314" spans="1:17" ht="12" customHeight="1" x14ac:dyDescent="0.25">
      <c r="A314" s="147" t="s">
        <v>59</v>
      </c>
      <c r="B314" s="164"/>
      <c r="C314" s="164">
        <f>RES_hhdet_in_tes!C$34</f>
        <v>0</v>
      </c>
      <c r="D314" s="164">
        <f>RES_hhdet_in_tes!D$34</f>
        <v>5.1024962601155313E-3</v>
      </c>
      <c r="E314" s="164">
        <f>RES_hhdet_in_tes!E$34</f>
        <v>5.770284150142465E-3</v>
      </c>
      <c r="F314" s="164">
        <f>RES_hhdet_in_tes!F$34</f>
        <v>6.7751535939179017E-3</v>
      </c>
      <c r="G314" s="164">
        <f>RES_hhdet_in_tes!G$34</f>
        <v>9.7881358739484465E-3</v>
      </c>
      <c r="H314" s="164">
        <f>RES_hhdet_in_tes!H$34</f>
        <v>1.2347731680099035E-2</v>
      </c>
      <c r="I314" s="164">
        <f>RES_hhdet_in_tes!I$34</f>
        <v>5.5599560328895179E-3</v>
      </c>
      <c r="J314" s="164">
        <f>RES_hhdet_in_tes!J$34</f>
        <v>5.0444129285739572E-3</v>
      </c>
      <c r="K314" s="164">
        <f>RES_hhdet_in_tes!K$34</f>
        <v>0</v>
      </c>
      <c r="L314" s="164">
        <f>RES_hhdet_in_tes!L$34</f>
        <v>0</v>
      </c>
      <c r="M314" s="164">
        <f>RES_hhdet_in_tes!M$34</f>
        <v>0</v>
      </c>
      <c r="N314" s="164">
        <f>RES_hhdet_in_tes!N$34</f>
        <v>0</v>
      </c>
      <c r="O314" s="164">
        <f>RES_hhdet_in_tes!O$34</f>
        <v>0</v>
      </c>
      <c r="P314" s="164">
        <f>RES_hhdet_in_tes!P$34</f>
        <v>0</v>
      </c>
      <c r="Q314" s="164">
        <f>RES_hhdet_in_tes!Q$34</f>
        <v>6.8497026128490303E-4</v>
      </c>
    </row>
    <row r="315" spans="1:17" ht="12" customHeight="1" x14ac:dyDescent="0.25">
      <c r="A315" s="163" t="s">
        <v>142</v>
      </c>
      <c r="B315" s="162"/>
      <c r="C315" s="162">
        <f>RES_hhdet_in_tes!C$35</f>
        <v>1.5367278167481738E-2</v>
      </c>
      <c r="D315" s="162">
        <f>RES_hhdet_in_tes!D$35</f>
        <v>0</v>
      </c>
      <c r="E315" s="162">
        <f>RES_hhdet_in_tes!E$35</f>
        <v>0</v>
      </c>
      <c r="F315" s="162">
        <f>RES_hhdet_in_tes!F$35</f>
        <v>0</v>
      </c>
      <c r="G315" s="162">
        <f>RES_hhdet_in_tes!G$35</f>
        <v>0</v>
      </c>
      <c r="H315" s="162">
        <f>RES_hhdet_in_tes!H$35</f>
        <v>0</v>
      </c>
      <c r="I315" s="162">
        <f>RES_hhdet_in_tes!I$35</f>
        <v>0</v>
      </c>
      <c r="J315" s="162">
        <f>RES_hhdet_in_tes!J$35</f>
        <v>0</v>
      </c>
      <c r="K315" s="162">
        <f>RES_hhdet_in_tes!K$35</f>
        <v>0</v>
      </c>
      <c r="L315" s="162">
        <f>RES_hhdet_in_tes!L$35</f>
        <v>0</v>
      </c>
      <c r="M315" s="162">
        <f>RES_hhdet_in_tes!M$35</f>
        <v>8.1218159631459945E-3</v>
      </c>
      <c r="N315" s="162">
        <f>RES_hhdet_in_tes!N$35</f>
        <v>1.8806426513378646E-3</v>
      </c>
      <c r="O315" s="162">
        <f>RES_hhdet_in_tes!O$35</f>
        <v>0</v>
      </c>
      <c r="P315" s="162">
        <f>RES_hhdet_in_tes!P$35</f>
        <v>1.124418938695307E-2</v>
      </c>
      <c r="Q315" s="162">
        <f>RES_hhdet_in_tes!Q$35</f>
        <v>0</v>
      </c>
    </row>
    <row r="316" spans="1:17" ht="12" customHeight="1" x14ac:dyDescent="0.25">
      <c r="A316" s="161" t="s">
        <v>141</v>
      </c>
      <c r="B316" s="160"/>
      <c r="C316" s="160">
        <f>SUM(C317:C318)</f>
        <v>1.6257572932047708E-2</v>
      </c>
      <c r="D316" s="160">
        <f t="shared" ref="D316:Q316" si="83">SUM(D317:D318)</f>
        <v>0</v>
      </c>
      <c r="E316" s="160">
        <f t="shared" si="83"/>
        <v>0</v>
      </c>
      <c r="F316" s="160">
        <f t="shared" si="83"/>
        <v>0</v>
      </c>
      <c r="G316" s="160">
        <f t="shared" si="83"/>
        <v>0</v>
      </c>
      <c r="H316" s="160">
        <f t="shared" si="83"/>
        <v>0</v>
      </c>
      <c r="I316" s="160">
        <f t="shared" si="83"/>
        <v>0</v>
      </c>
      <c r="J316" s="160">
        <f t="shared" si="83"/>
        <v>0</v>
      </c>
      <c r="K316" s="160">
        <f t="shared" si="83"/>
        <v>4.4300911103734249E-2</v>
      </c>
      <c r="L316" s="160">
        <f t="shared" si="83"/>
        <v>2.4633367316391389E-2</v>
      </c>
      <c r="M316" s="160">
        <f t="shared" si="83"/>
        <v>1.4972433435949811E-2</v>
      </c>
      <c r="N316" s="160">
        <f t="shared" si="83"/>
        <v>3.7720923550071291E-3</v>
      </c>
      <c r="O316" s="160">
        <f t="shared" si="83"/>
        <v>0</v>
      </c>
      <c r="P316" s="160">
        <f t="shared" si="83"/>
        <v>2.4224238316068864E-2</v>
      </c>
      <c r="Q316" s="160">
        <f t="shared" si="83"/>
        <v>0</v>
      </c>
    </row>
    <row r="317" spans="1:17" ht="12" customHeight="1" x14ac:dyDescent="0.25">
      <c r="A317" s="148" t="s">
        <v>60</v>
      </c>
      <c r="B317" s="156"/>
      <c r="C317" s="156">
        <f>RES_hhdet_in_tes!C$37</f>
        <v>1.0929714395991837E-2</v>
      </c>
      <c r="D317" s="156">
        <f>RES_hhdet_in_tes!D$37</f>
        <v>0</v>
      </c>
      <c r="E317" s="156">
        <f>RES_hhdet_in_tes!E$37</f>
        <v>0</v>
      </c>
      <c r="F317" s="156">
        <f>RES_hhdet_in_tes!F$37</f>
        <v>0</v>
      </c>
      <c r="G317" s="156">
        <f>RES_hhdet_in_tes!G$37</f>
        <v>0</v>
      </c>
      <c r="H317" s="156">
        <f>RES_hhdet_in_tes!H$37</f>
        <v>0</v>
      </c>
      <c r="I317" s="156">
        <f>RES_hhdet_in_tes!I$37</f>
        <v>0</v>
      </c>
      <c r="J317" s="156">
        <f>RES_hhdet_in_tes!J$37</f>
        <v>0</v>
      </c>
      <c r="K317" s="156">
        <f>RES_hhdet_in_tes!K$37</f>
        <v>3.0010176813115453E-2</v>
      </c>
      <c r="L317" s="156">
        <f>RES_hhdet_in_tes!L$37</f>
        <v>1.6414613280654064E-2</v>
      </c>
      <c r="M317" s="156">
        <f>RES_hhdet_in_tes!M$37</f>
        <v>1.0288623544135728E-2</v>
      </c>
      <c r="N317" s="156">
        <f>RES_hhdet_in_tes!N$37</f>
        <v>2.5745155765390603E-3</v>
      </c>
      <c r="O317" s="156">
        <f>RES_hhdet_in_tes!O$37</f>
        <v>0</v>
      </c>
      <c r="P317" s="156">
        <f>RES_hhdet_in_tes!P$37</f>
        <v>1.696763714313072E-2</v>
      </c>
      <c r="Q317" s="156">
        <f>RES_hhdet_in_tes!Q$37</f>
        <v>0</v>
      </c>
    </row>
    <row r="318" spans="1:17" ht="12" customHeight="1" x14ac:dyDescent="0.25">
      <c r="A318" s="148" t="s">
        <v>59</v>
      </c>
      <c r="B318" s="156"/>
      <c r="C318" s="156">
        <f>RES_hhdet_in_tes!C$38</f>
        <v>5.327858536055872E-3</v>
      </c>
      <c r="D318" s="156">
        <f>RES_hhdet_in_tes!D$38</f>
        <v>0</v>
      </c>
      <c r="E318" s="156">
        <f>RES_hhdet_in_tes!E$38</f>
        <v>0</v>
      </c>
      <c r="F318" s="156">
        <f>RES_hhdet_in_tes!F$38</f>
        <v>0</v>
      </c>
      <c r="G318" s="156">
        <f>RES_hhdet_in_tes!G$38</f>
        <v>0</v>
      </c>
      <c r="H318" s="156">
        <f>RES_hhdet_in_tes!H$38</f>
        <v>0</v>
      </c>
      <c r="I318" s="156">
        <f>RES_hhdet_in_tes!I$38</f>
        <v>0</v>
      </c>
      <c r="J318" s="156">
        <f>RES_hhdet_in_tes!J$38</f>
        <v>0</v>
      </c>
      <c r="K318" s="156">
        <f>RES_hhdet_in_tes!K$38</f>
        <v>1.4290734290618798E-2</v>
      </c>
      <c r="L318" s="156">
        <f>RES_hhdet_in_tes!L$38</f>
        <v>8.2187540357373263E-3</v>
      </c>
      <c r="M318" s="156">
        <f>RES_hhdet_in_tes!M$38</f>
        <v>4.6838098918140841E-3</v>
      </c>
      <c r="N318" s="156">
        <f>RES_hhdet_in_tes!N$38</f>
        <v>1.197576778468069E-3</v>
      </c>
      <c r="O318" s="156">
        <f>RES_hhdet_in_tes!O$38</f>
        <v>0</v>
      </c>
      <c r="P318" s="156">
        <f>RES_hhdet_in_tes!P$38</f>
        <v>7.2566011729381453E-3</v>
      </c>
      <c r="Q318" s="156">
        <f>RES_hhdet_in_tes!Q$38</f>
        <v>0</v>
      </c>
    </row>
    <row r="319" spans="1:17" ht="12" customHeight="1" x14ac:dyDescent="0.25">
      <c r="A319" s="158" t="s">
        <v>62</v>
      </c>
      <c r="B319" s="157"/>
      <c r="C319" s="157">
        <f>SUM(C320:C321)</f>
        <v>1.1276032695296886E-2</v>
      </c>
      <c r="D319" s="157">
        <f t="shared" ref="D319:Q319" si="84">SUM(D320:D321)</f>
        <v>1.7861116104371699E-2</v>
      </c>
      <c r="E319" s="157">
        <f t="shared" si="84"/>
        <v>1.7763421119582425E-2</v>
      </c>
      <c r="F319" s="157">
        <f t="shared" si="84"/>
        <v>2.0051567253909722E-2</v>
      </c>
      <c r="G319" s="157">
        <f t="shared" si="84"/>
        <v>1.4818335478704155E-2</v>
      </c>
      <c r="H319" s="157">
        <f t="shared" si="84"/>
        <v>2.0793308770629137E-2</v>
      </c>
      <c r="I319" s="157">
        <f t="shared" si="84"/>
        <v>1.1467930381554064E-2</v>
      </c>
      <c r="J319" s="157">
        <f t="shared" si="84"/>
        <v>1.1315528691785245E-2</v>
      </c>
      <c r="K319" s="157">
        <f t="shared" si="84"/>
        <v>1.6328987981214352E-2</v>
      </c>
      <c r="L319" s="157">
        <f t="shared" si="84"/>
        <v>8.9275216145411219E-3</v>
      </c>
      <c r="M319" s="157">
        <f t="shared" si="84"/>
        <v>8.1352457327081486E-3</v>
      </c>
      <c r="N319" s="157">
        <f t="shared" si="84"/>
        <v>2.1007191767175768E-3</v>
      </c>
      <c r="O319" s="157">
        <f t="shared" si="84"/>
        <v>0</v>
      </c>
      <c r="P319" s="157">
        <f t="shared" si="84"/>
        <v>1.1469005476764913E-2</v>
      </c>
      <c r="Q319" s="157">
        <f t="shared" si="84"/>
        <v>9.7073229512527077E-4</v>
      </c>
    </row>
    <row r="320" spans="1:17" ht="12" customHeight="1" x14ac:dyDescent="0.25">
      <c r="A320" s="23" t="s">
        <v>57</v>
      </c>
      <c r="B320" s="156"/>
      <c r="C320" s="156">
        <f>RES_hhdet_in_tes!C$40</f>
        <v>0</v>
      </c>
      <c r="D320" s="156">
        <f>RES_hhdet_in_tes!D$40</f>
        <v>5.8031167696283919E-3</v>
      </c>
      <c r="E320" s="156">
        <f>RES_hhdet_in_tes!E$40</f>
        <v>0</v>
      </c>
      <c r="F320" s="156">
        <f>RES_hhdet_in_tes!F$40</f>
        <v>4.8679671314171055E-3</v>
      </c>
      <c r="G320" s="156">
        <f>RES_hhdet_in_tes!G$40</f>
        <v>1.3409306028956644E-2</v>
      </c>
      <c r="H320" s="156">
        <f>RES_hhdet_in_tes!H$40</f>
        <v>8.6571205125338738E-3</v>
      </c>
      <c r="I320" s="156">
        <f>RES_hhdet_in_tes!I$40</f>
        <v>1.1467930381554064E-2</v>
      </c>
      <c r="J320" s="156">
        <f>RES_hhdet_in_tes!J$40</f>
        <v>1.1315528691785245E-2</v>
      </c>
      <c r="K320" s="156">
        <f>RES_hhdet_in_tes!K$40</f>
        <v>0</v>
      </c>
      <c r="L320" s="156">
        <f>RES_hhdet_in_tes!L$40</f>
        <v>0</v>
      </c>
      <c r="M320" s="156">
        <f>RES_hhdet_in_tes!M$40</f>
        <v>0</v>
      </c>
      <c r="N320" s="156">
        <f>RES_hhdet_in_tes!N$40</f>
        <v>0</v>
      </c>
      <c r="O320" s="156">
        <f>RES_hhdet_in_tes!O$40</f>
        <v>0</v>
      </c>
      <c r="P320" s="156">
        <f>RES_hhdet_in_tes!P$40</f>
        <v>5.7941466858179302E-3</v>
      </c>
      <c r="Q320" s="156">
        <f>RES_hhdet_in_tes!Q$40</f>
        <v>9.7073229512527077E-4</v>
      </c>
    </row>
    <row r="321" spans="1:17" ht="12" customHeight="1" x14ac:dyDescent="0.25">
      <c r="A321" s="29" t="s">
        <v>140</v>
      </c>
      <c r="B321" s="57"/>
      <c r="C321" s="57">
        <f>RES_hhdet_in_tes!C$41</f>
        <v>1.1276032695296886E-2</v>
      </c>
      <c r="D321" s="57">
        <f>RES_hhdet_in_tes!D$41</f>
        <v>1.2057999334743306E-2</v>
      </c>
      <c r="E321" s="57">
        <f>RES_hhdet_in_tes!E$41</f>
        <v>1.7763421119582425E-2</v>
      </c>
      <c r="F321" s="57">
        <f>RES_hhdet_in_tes!F$41</f>
        <v>1.5183600122492617E-2</v>
      </c>
      <c r="G321" s="57">
        <f>RES_hhdet_in_tes!G$41</f>
        <v>1.4090294497475103E-3</v>
      </c>
      <c r="H321" s="57">
        <f>RES_hhdet_in_tes!H$41</f>
        <v>1.2136188258095263E-2</v>
      </c>
      <c r="I321" s="57">
        <f>RES_hhdet_in_tes!I$41</f>
        <v>0</v>
      </c>
      <c r="J321" s="57">
        <f>RES_hhdet_in_tes!J$41</f>
        <v>0</v>
      </c>
      <c r="K321" s="57">
        <f>RES_hhdet_in_tes!K$41</f>
        <v>1.6328987981214352E-2</v>
      </c>
      <c r="L321" s="57">
        <f>RES_hhdet_in_tes!L$41</f>
        <v>8.9275216145411219E-3</v>
      </c>
      <c r="M321" s="57">
        <f>RES_hhdet_in_tes!M$41</f>
        <v>8.1352457327081486E-3</v>
      </c>
      <c r="N321" s="57">
        <f>RES_hhdet_in_tes!N$41</f>
        <v>2.1007191767175768E-3</v>
      </c>
      <c r="O321" s="57">
        <f>RES_hhdet_in_tes!O$41</f>
        <v>0</v>
      </c>
      <c r="P321" s="57">
        <f>RES_hhdet_in_tes!P$41</f>
        <v>5.6748587909469838E-3</v>
      </c>
      <c r="Q321" s="57">
        <f>RES_hhdet_in_tes!Q$41</f>
        <v>0</v>
      </c>
    </row>
    <row r="323" spans="1:17" ht="12" customHeight="1" x14ac:dyDescent="0.25">
      <c r="A323" s="152" t="s">
        <v>191</v>
      </c>
      <c r="B323" s="175"/>
      <c r="C323" s="175">
        <f t="shared" ref="C323:Q338" si="85">IF(C304=0,"",C304/C285)</f>
        <v>0.68521018346804996</v>
      </c>
      <c r="D323" s="175">
        <f t="shared" si="85"/>
        <v>0.65697369075831513</v>
      </c>
      <c r="E323" s="175">
        <f t="shared" si="85"/>
        <v>0.66263326103900255</v>
      </c>
      <c r="F323" s="175">
        <f t="shared" si="85"/>
        <v>0.65318023079317089</v>
      </c>
      <c r="G323" s="175">
        <f t="shared" si="85"/>
        <v>0.64173093116328594</v>
      </c>
      <c r="H323" s="175">
        <f t="shared" si="85"/>
        <v>0.65569151370836676</v>
      </c>
      <c r="I323" s="175">
        <f t="shared" si="85"/>
        <v>0.64860404999283894</v>
      </c>
      <c r="J323" s="175">
        <f t="shared" si="85"/>
        <v>0.65435365472238716</v>
      </c>
      <c r="K323" s="175">
        <f t="shared" si="85"/>
        <v>0.73547765640167018</v>
      </c>
      <c r="L323" s="175">
        <f t="shared" si="85"/>
        <v>0.7386598218122864</v>
      </c>
      <c r="M323" s="175">
        <f t="shared" si="85"/>
        <v>0.7371993267237843</v>
      </c>
      <c r="N323" s="175">
        <f t="shared" si="85"/>
        <v>0.73992540378164318</v>
      </c>
      <c r="O323" s="175" t="str">
        <f t="shared" si="85"/>
        <v/>
      </c>
      <c r="P323" s="175">
        <f t="shared" si="85"/>
        <v>0.72623352551699616</v>
      </c>
      <c r="Q323" s="175">
        <f t="shared" si="85"/>
        <v>0.73854388757853484</v>
      </c>
    </row>
    <row r="324" spans="1:17" ht="12" customHeight="1" x14ac:dyDescent="0.25">
      <c r="A324" s="158" t="s">
        <v>65</v>
      </c>
      <c r="B324" s="169"/>
      <c r="C324" s="169">
        <f t="shared" si="85"/>
        <v>0.66519696744196455</v>
      </c>
      <c r="D324" s="169">
        <f t="shared" si="85"/>
        <v>0.66373475281108929</v>
      </c>
      <c r="E324" s="169">
        <f t="shared" si="85"/>
        <v>0.65989441540211091</v>
      </c>
      <c r="F324" s="169">
        <f t="shared" si="85"/>
        <v>0.65403123101898719</v>
      </c>
      <c r="G324" s="169">
        <f t="shared" si="85"/>
        <v>0.65133029481370475</v>
      </c>
      <c r="H324" s="169">
        <f t="shared" si="85"/>
        <v>0.65575979740753421</v>
      </c>
      <c r="I324" s="169">
        <f t="shared" si="85"/>
        <v>0.66529531297044309</v>
      </c>
      <c r="J324" s="169">
        <f t="shared" si="85"/>
        <v>0.66857053823017332</v>
      </c>
      <c r="K324" s="169">
        <f t="shared" si="85"/>
        <v>0.70822927811277869</v>
      </c>
      <c r="L324" s="169">
        <f t="shared" si="85"/>
        <v>0.71043813550590018</v>
      </c>
      <c r="M324" s="169">
        <f t="shared" si="85"/>
        <v>0.71159378102756177</v>
      </c>
      <c r="N324" s="169">
        <f t="shared" si="85"/>
        <v>0.7143526099216988</v>
      </c>
      <c r="O324" s="169" t="str">
        <f t="shared" si="85"/>
        <v/>
      </c>
      <c r="P324" s="169">
        <f t="shared" si="85"/>
        <v>0.71859073023416531</v>
      </c>
      <c r="Q324" s="169">
        <f t="shared" si="85"/>
        <v>0.71551736666752319</v>
      </c>
    </row>
    <row r="325" spans="1:17" ht="12" customHeight="1" x14ac:dyDescent="0.25">
      <c r="A325" s="23" t="s">
        <v>84</v>
      </c>
      <c r="B325" s="73"/>
      <c r="C325" s="73">
        <f t="shared" si="85"/>
        <v>0.65879806057815726</v>
      </c>
      <c r="D325" s="73">
        <f t="shared" si="85"/>
        <v>0.65663841707234416</v>
      </c>
      <c r="E325" s="73">
        <f t="shared" si="85"/>
        <v>0.6529310939897186</v>
      </c>
      <c r="F325" s="73">
        <f t="shared" si="85"/>
        <v>0.64845134927951431</v>
      </c>
      <c r="G325" s="73">
        <f t="shared" si="85"/>
        <v>0.64597861076993646</v>
      </c>
      <c r="H325" s="73">
        <f t="shared" si="85"/>
        <v>0.65155344477408772</v>
      </c>
      <c r="I325" s="73">
        <f t="shared" si="85"/>
        <v>0.65740919849502788</v>
      </c>
      <c r="J325" s="73">
        <f t="shared" si="85"/>
        <v>0.66315072301123446</v>
      </c>
      <c r="K325" s="73">
        <f t="shared" si="85"/>
        <v>0.70183331358823409</v>
      </c>
      <c r="L325" s="73">
        <f t="shared" si="85"/>
        <v>0.70480495049106262</v>
      </c>
      <c r="M325" s="73">
        <f t="shared" si="85"/>
        <v>0.70510214705014251</v>
      </c>
      <c r="N325" s="73">
        <f t="shared" si="85"/>
        <v>0.70724309544162267</v>
      </c>
      <c r="O325" s="73" t="str">
        <f t="shared" si="85"/>
        <v/>
      </c>
      <c r="P325" s="73">
        <f t="shared" si="85"/>
        <v>0.70974390208674387</v>
      </c>
      <c r="Q325" s="73">
        <f t="shared" si="85"/>
        <v>0.70930876758412553</v>
      </c>
    </row>
    <row r="326" spans="1:17" ht="12" customHeight="1" x14ac:dyDescent="0.25">
      <c r="A326" s="23" t="s">
        <v>60</v>
      </c>
      <c r="B326" s="73"/>
      <c r="C326" s="73">
        <f t="shared" si="85"/>
        <v>1.0631062543531287</v>
      </c>
      <c r="D326" s="73">
        <f t="shared" si="85"/>
        <v>1.0509025203183995</v>
      </c>
      <c r="E326" s="73">
        <f t="shared" si="85"/>
        <v>1.0367133444072536</v>
      </c>
      <c r="F326" s="73">
        <f t="shared" si="85"/>
        <v>1.0216662747235734</v>
      </c>
      <c r="G326" s="73">
        <f t="shared" si="85"/>
        <v>1.0106303877086884</v>
      </c>
      <c r="H326" s="73">
        <f t="shared" si="85"/>
        <v>1.0094518645638029</v>
      </c>
      <c r="I326" s="73">
        <f t="shared" si="85"/>
        <v>1.0121709415111109</v>
      </c>
      <c r="J326" s="73">
        <f t="shared" si="85"/>
        <v>1.0146480891172671</v>
      </c>
      <c r="K326" s="73">
        <f t="shared" si="85"/>
        <v>1.0655167685190359</v>
      </c>
      <c r="L326" s="73">
        <f t="shared" si="85"/>
        <v>1.0638235978735344</v>
      </c>
      <c r="M326" s="73">
        <f t="shared" si="85"/>
        <v>1.0578755399682715</v>
      </c>
      <c r="N326" s="73">
        <f t="shared" si="85"/>
        <v>1.0563471891471978</v>
      </c>
      <c r="O326" s="73" t="str">
        <f t="shared" si="85"/>
        <v/>
      </c>
      <c r="P326" s="73">
        <f t="shared" si="85"/>
        <v>1.0432837103246546</v>
      </c>
      <c r="Q326" s="73">
        <f t="shared" si="85"/>
        <v>1.0364628187166505</v>
      </c>
    </row>
    <row r="327" spans="1:17" ht="12" customHeight="1" x14ac:dyDescent="0.25">
      <c r="A327" s="158" t="s">
        <v>112</v>
      </c>
      <c r="B327" s="169"/>
      <c r="C327" s="169">
        <f t="shared" si="85"/>
        <v>1.9335253160796821</v>
      </c>
      <c r="D327" s="169">
        <f t="shared" si="85"/>
        <v>2.0010502866435269</v>
      </c>
      <c r="E327" s="169">
        <f t="shared" si="85"/>
        <v>2.0664550591931912</v>
      </c>
      <c r="F327" s="169">
        <f t="shared" si="85"/>
        <v>2.1545852106620305</v>
      </c>
      <c r="G327" s="169">
        <f t="shared" si="85"/>
        <v>2.2444858754869625</v>
      </c>
      <c r="H327" s="169">
        <f t="shared" si="85"/>
        <v>2.3674715241305084</v>
      </c>
      <c r="I327" s="169">
        <f t="shared" si="85"/>
        <v>2.460450197651308</v>
      </c>
      <c r="J327" s="169">
        <f t="shared" si="85"/>
        <v>2.7343689578226633</v>
      </c>
      <c r="K327" s="169">
        <f t="shared" si="85"/>
        <v>2.9459217903729269</v>
      </c>
      <c r="L327" s="169">
        <f t="shared" si="85"/>
        <v>3.2167784627054035</v>
      </c>
      <c r="M327" s="169">
        <f t="shared" si="85"/>
        <v>3.3956056776401677</v>
      </c>
      <c r="N327" s="169">
        <f t="shared" si="85"/>
        <v>3.567102431099761</v>
      </c>
      <c r="O327" s="169" t="str">
        <f t="shared" si="85"/>
        <v/>
      </c>
      <c r="P327" s="169" t="str">
        <f t="shared" si="85"/>
        <v/>
      </c>
      <c r="Q327" s="169">
        <f t="shared" si="85"/>
        <v>3.8525656831122177</v>
      </c>
    </row>
    <row r="328" spans="1:17" ht="12" customHeight="1" x14ac:dyDescent="0.25">
      <c r="A328" s="23" t="s">
        <v>60</v>
      </c>
      <c r="B328" s="73"/>
      <c r="C328" s="73">
        <f t="shared" si="85"/>
        <v>1.9335253160796821</v>
      </c>
      <c r="D328" s="73">
        <f t="shared" si="85"/>
        <v>2.0010502866435269</v>
      </c>
      <c r="E328" s="73">
        <f t="shared" si="85"/>
        <v>2.0664550591931912</v>
      </c>
      <c r="F328" s="73">
        <f t="shared" si="85"/>
        <v>2.1545852106620305</v>
      </c>
      <c r="G328" s="73">
        <f t="shared" si="85"/>
        <v>2.2444858754869625</v>
      </c>
      <c r="H328" s="73">
        <f t="shared" si="85"/>
        <v>2.3674715241305084</v>
      </c>
      <c r="I328" s="73">
        <f t="shared" si="85"/>
        <v>2.460450197651308</v>
      </c>
      <c r="J328" s="73">
        <f t="shared" si="85"/>
        <v>2.7343689578226633</v>
      </c>
      <c r="K328" s="73">
        <f t="shared" si="85"/>
        <v>2.9459217903729269</v>
      </c>
      <c r="L328" s="73">
        <f t="shared" si="85"/>
        <v>3.2167784627054035</v>
      </c>
      <c r="M328" s="73">
        <f t="shared" si="85"/>
        <v>3.3956056776401677</v>
      </c>
      <c r="N328" s="73">
        <f t="shared" si="85"/>
        <v>3.567102431099761</v>
      </c>
      <c r="O328" s="73" t="str">
        <f t="shared" si="85"/>
        <v/>
      </c>
      <c r="P328" s="73" t="str">
        <f t="shared" si="85"/>
        <v/>
      </c>
      <c r="Q328" s="73">
        <f t="shared" si="85"/>
        <v>3.8525656831122177</v>
      </c>
    </row>
    <row r="329" spans="1:17" ht="12" customHeight="1" x14ac:dyDescent="0.25">
      <c r="A329" s="158" t="s">
        <v>63</v>
      </c>
      <c r="B329" s="169"/>
      <c r="C329" s="169">
        <f t="shared" si="85"/>
        <v>0.75985967533490895</v>
      </c>
      <c r="D329" s="169">
        <f t="shared" si="85"/>
        <v>0.61629140857272136</v>
      </c>
      <c r="E329" s="169">
        <f t="shared" si="85"/>
        <v>0.62441617326634058</v>
      </c>
      <c r="F329" s="169">
        <f t="shared" si="85"/>
        <v>0.62758468767023101</v>
      </c>
      <c r="G329" s="169">
        <f t="shared" si="85"/>
        <v>0.66883283908257363</v>
      </c>
      <c r="H329" s="169">
        <f t="shared" si="85"/>
        <v>0.65795160206442616</v>
      </c>
      <c r="I329" s="169">
        <f t="shared" si="85"/>
        <v>0.65373431434778906</v>
      </c>
      <c r="J329" s="169">
        <f t="shared" si="85"/>
        <v>0.65367602841524752</v>
      </c>
      <c r="K329" s="169">
        <f t="shared" si="85"/>
        <v>0.82677207480792148</v>
      </c>
      <c r="L329" s="169">
        <f t="shared" si="85"/>
        <v>0.83374448494841769</v>
      </c>
      <c r="M329" s="169">
        <f t="shared" si="85"/>
        <v>0.80650258999567914</v>
      </c>
      <c r="N329" s="169">
        <f t="shared" si="85"/>
        <v>0.81049670166418086</v>
      </c>
      <c r="O329" s="169" t="str">
        <f t="shared" si="85"/>
        <v/>
      </c>
      <c r="P329" s="169">
        <f t="shared" si="85"/>
        <v>0.81170896309924989</v>
      </c>
      <c r="Q329" s="169">
        <f t="shared" si="85"/>
        <v>0.69699059326093704</v>
      </c>
    </row>
    <row r="330" spans="1:17" ht="12" customHeight="1" x14ac:dyDescent="0.25">
      <c r="A330" s="167" t="s">
        <v>169</v>
      </c>
      <c r="B330" s="174"/>
      <c r="C330" s="174" t="str">
        <f t="shared" si="85"/>
        <v/>
      </c>
      <c r="D330" s="174">
        <f t="shared" si="85"/>
        <v>0.58910175720611546</v>
      </c>
      <c r="E330" s="174">
        <f t="shared" si="85"/>
        <v>0.59184002547855874</v>
      </c>
      <c r="F330" s="174">
        <f t="shared" si="85"/>
        <v>0.59515341142389677</v>
      </c>
      <c r="G330" s="174">
        <f t="shared" si="85"/>
        <v>0.59768211924165671</v>
      </c>
      <c r="H330" s="174">
        <f t="shared" si="85"/>
        <v>0.60359743039394209</v>
      </c>
      <c r="I330" s="174">
        <f t="shared" si="85"/>
        <v>0.60694250749934819</v>
      </c>
      <c r="J330" s="174">
        <f t="shared" si="85"/>
        <v>0.61035857306177077</v>
      </c>
      <c r="K330" s="174" t="str">
        <f t="shared" si="85"/>
        <v/>
      </c>
      <c r="L330" s="174" t="str">
        <f t="shared" si="85"/>
        <v/>
      </c>
      <c r="M330" s="174" t="str">
        <f t="shared" si="85"/>
        <v/>
      </c>
      <c r="N330" s="174" t="str">
        <f t="shared" si="85"/>
        <v/>
      </c>
      <c r="O330" s="174" t="str">
        <f t="shared" si="85"/>
        <v/>
      </c>
      <c r="P330" s="174" t="str">
        <f t="shared" si="85"/>
        <v/>
      </c>
      <c r="Q330" s="174">
        <f t="shared" si="85"/>
        <v>0.62973479259457865</v>
      </c>
    </row>
    <row r="331" spans="1:17" ht="12" customHeight="1" x14ac:dyDescent="0.25">
      <c r="A331" s="167" t="s">
        <v>168</v>
      </c>
      <c r="B331" s="174"/>
      <c r="C331" s="174" t="str">
        <f t="shared" si="85"/>
        <v/>
      </c>
      <c r="D331" s="174">
        <f t="shared" si="85"/>
        <v>0.68751133511426177</v>
      </c>
      <c r="E331" s="174">
        <f t="shared" si="85"/>
        <v>0.68955715341322288</v>
      </c>
      <c r="F331" s="174">
        <f t="shared" si="85"/>
        <v>0.6922023561210231</v>
      </c>
      <c r="G331" s="174">
        <f t="shared" si="85"/>
        <v>0.69503144111995296</v>
      </c>
      <c r="H331" s="174">
        <f t="shared" si="85"/>
        <v>0.69860670946332593</v>
      </c>
      <c r="I331" s="174">
        <f t="shared" si="85"/>
        <v>0.7020277492958984</v>
      </c>
      <c r="J331" s="174">
        <f t="shared" si="85"/>
        <v>0.70566649121050218</v>
      </c>
      <c r="K331" s="174" t="str">
        <f t="shared" si="85"/>
        <v/>
      </c>
      <c r="L331" s="174" t="str">
        <f t="shared" si="85"/>
        <v/>
      </c>
      <c r="M331" s="174" t="str">
        <f t="shared" si="85"/>
        <v/>
      </c>
      <c r="N331" s="174" t="str">
        <f t="shared" si="85"/>
        <v/>
      </c>
      <c r="O331" s="174" t="str">
        <f t="shared" si="85"/>
        <v/>
      </c>
      <c r="P331" s="174" t="str">
        <f t="shared" si="85"/>
        <v/>
      </c>
      <c r="Q331" s="174">
        <f t="shared" si="85"/>
        <v>0.72932176552118477</v>
      </c>
    </row>
    <row r="332" spans="1:17" ht="12" customHeight="1" x14ac:dyDescent="0.25">
      <c r="A332" s="166" t="s">
        <v>57</v>
      </c>
      <c r="B332" s="173"/>
      <c r="C332" s="173" t="str">
        <f t="shared" si="85"/>
        <v/>
      </c>
      <c r="D332" s="173">
        <f t="shared" si="85"/>
        <v>0.58424390895404243</v>
      </c>
      <c r="E332" s="173">
        <f t="shared" si="85"/>
        <v>0.58953686052323839</v>
      </c>
      <c r="F332" s="173">
        <f t="shared" si="85"/>
        <v>0.59560540283013685</v>
      </c>
      <c r="G332" s="173">
        <f t="shared" si="85"/>
        <v>0.59905849290612823</v>
      </c>
      <c r="H332" s="173">
        <f t="shared" si="85"/>
        <v>0.60303943080652811</v>
      </c>
      <c r="I332" s="173">
        <f t="shared" si="85"/>
        <v>0.60615611599033381</v>
      </c>
      <c r="J332" s="173">
        <f t="shared" si="85"/>
        <v>0.60945213153360567</v>
      </c>
      <c r="K332" s="173" t="str">
        <f t="shared" si="85"/>
        <v/>
      </c>
      <c r="L332" s="173" t="str">
        <f t="shared" si="85"/>
        <v/>
      </c>
      <c r="M332" s="173" t="str">
        <f t="shared" si="85"/>
        <v/>
      </c>
      <c r="N332" s="173" t="str">
        <f t="shared" si="85"/>
        <v/>
      </c>
      <c r="O332" s="173" t="str">
        <f t="shared" si="85"/>
        <v/>
      </c>
      <c r="P332" s="173" t="str">
        <f t="shared" si="85"/>
        <v/>
      </c>
      <c r="Q332" s="173">
        <f t="shared" si="85"/>
        <v>0.62847354928374533</v>
      </c>
    </row>
    <row r="333" spans="1:17" ht="12" customHeight="1" x14ac:dyDescent="0.25">
      <c r="A333" s="147" t="s">
        <v>59</v>
      </c>
      <c r="B333" s="172"/>
      <c r="C333" s="172" t="str">
        <f t="shared" si="85"/>
        <v/>
      </c>
      <c r="D333" s="172">
        <f t="shared" si="85"/>
        <v>1.0302230958009182</v>
      </c>
      <c r="E333" s="172">
        <f t="shared" si="85"/>
        <v>1.0184516956288534</v>
      </c>
      <c r="F333" s="172">
        <f t="shared" si="85"/>
        <v>1.0068780511324731</v>
      </c>
      <c r="G333" s="172">
        <f t="shared" si="85"/>
        <v>1.0051648299441545</v>
      </c>
      <c r="H333" s="172">
        <f t="shared" si="85"/>
        <v>1.0050073609652754</v>
      </c>
      <c r="I333" s="172">
        <f t="shared" si="85"/>
        <v>1.0071655116753755</v>
      </c>
      <c r="J333" s="172">
        <f t="shared" si="85"/>
        <v>1.0094451434581568</v>
      </c>
      <c r="K333" s="172" t="str">
        <f t="shared" si="85"/>
        <v/>
      </c>
      <c r="L333" s="172" t="str">
        <f t="shared" si="85"/>
        <v/>
      </c>
      <c r="M333" s="172" t="str">
        <f t="shared" si="85"/>
        <v/>
      </c>
      <c r="N333" s="172" t="str">
        <f t="shared" si="85"/>
        <v/>
      </c>
      <c r="O333" s="172" t="str">
        <f t="shared" si="85"/>
        <v/>
      </c>
      <c r="P333" s="172" t="str">
        <f t="shared" si="85"/>
        <v/>
      </c>
      <c r="Q333" s="172">
        <f t="shared" si="85"/>
        <v>1.0308390107229182</v>
      </c>
    </row>
    <row r="334" spans="1:17" ht="12" customHeight="1" x14ac:dyDescent="0.25">
      <c r="A334" s="163" t="s">
        <v>142</v>
      </c>
      <c r="B334" s="171"/>
      <c r="C334" s="171">
        <f t="shared" si="85"/>
        <v>0.72572261980968411</v>
      </c>
      <c r="D334" s="171" t="str">
        <f t="shared" si="85"/>
        <v/>
      </c>
      <c r="E334" s="171" t="str">
        <f t="shared" si="85"/>
        <v/>
      </c>
      <c r="F334" s="171" t="str">
        <f t="shared" si="85"/>
        <v/>
      </c>
      <c r="G334" s="171" t="str">
        <f t="shared" si="85"/>
        <v/>
      </c>
      <c r="H334" s="171" t="str">
        <f t="shared" si="85"/>
        <v/>
      </c>
      <c r="I334" s="171" t="str">
        <f t="shared" si="85"/>
        <v/>
      </c>
      <c r="J334" s="171" t="str">
        <f t="shared" si="85"/>
        <v/>
      </c>
      <c r="K334" s="171" t="str">
        <f t="shared" si="85"/>
        <v/>
      </c>
      <c r="L334" s="171" t="str">
        <f t="shared" si="85"/>
        <v/>
      </c>
      <c r="M334" s="171">
        <f t="shared" si="85"/>
        <v>0.76763866833799443</v>
      </c>
      <c r="N334" s="171">
        <f t="shared" si="85"/>
        <v>0.76695955864506926</v>
      </c>
      <c r="O334" s="171" t="str">
        <f t="shared" si="85"/>
        <v/>
      </c>
      <c r="P334" s="171">
        <f t="shared" si="85"/>
        <v>0.7746655222175397</v>
      </c>
      <c r="Q334" s="171" t="str">
        <f t="shared" si="85"/>
        <v/>
      </c>
    </row>
    <row r="335" spans="1:17" ht="12" customHeight="1" x14ac:dyDescent="0.25">
      <c r="A335" s="161" t="s">
        <v>141</v>
      </c>
      <c r="B335" s="170"/>
      <c r="C335" s="170">
        <f t="shared" si="85"/>
        <v>0.79521724707644437</v>
      </c>
      <c r="D335" s="170" t="str">
        <f t="shared" si="85"/>
        <v/>
      </c>
      <c r="E335" s="170" t="str">
        <f t="shared" si="85"/>
        <v/>
      </c>
      <c r="F335" s="170" t="str">
        <f t="shared" si="85"/>
        <v/>
      </c>
      <c r="G335" s="170" t="str">
        <f t="shared" si="85"/>
        <v/>
      </c>
      <c r="H335" s="170" t="str">
        <f t="shared" si="85"/>
        <v/>
      </c>
      <c r="I335" s="170" t="str">
        <f t="shared" si="85"/>
        <v/>
      </c>
      <c r="J335" s="170" t="str">
        <f t="shared" si="85"/>
        <v/>
      </c>
      <c r="K335" s="170">
        <f t="shared" si="85"/>
        <v>0.82677207480792148</v>
      </c>
      <c r="L335" s="170">
        <f t="shared" si="85"/>
        <v>0.83374448494841769</v>
      </c>
      <c r="M335" s="170">
        <f t="shared" si="85"/>
        <v>0.82927716270429408</v>
      </c>
      <c r="N335" s="170">
        <f t="shared" si="85"/>
        <v>0.83410317999982642</v>
      </c>
      <c r="O335" s="170" t="str">
        <f t="shared" si="85"/>
        <v/>
      </c>
      <c r="P335" s="170">
        <f t="shared" si="85"/>
        <v>0.83013464866581588</v>
      </c>
      <c r="Q335" s="170" t="str">
        <f t="shared" si="85"/>
        <v/>
      </c>
    </row>
    <row r="336" spans="1:17" ht="12" customHeight="1" x14ac:dyDescent="0.25">
      <c r="A336" s="148" t="s">
        <v>60</v>
      </c>
      <c r="B336" s="73"/>
      <c r="C336" s="73">
        <f t="shared" si="85"/>
        <v>0.71864362525737846</v>
      </c>
      <c r="D336" s="73" t="str">
        <f t="shared" si="85"/>
        <v/>
      </c>
      <c r="E336" s="73" t="str">
        <f t="shared" si="85"/>
        <v/>
      </c>
      <c r="F336" s="73" t="str">
        <f t="shared" si="85"/>
        <v/>
      </c>
      <c r="G336" s="73" t="str">
        <f t="shared" si="85"/>
        <v/>
      </c>
      <c r="H336" s="73" t="str">
        <f t="shared" si="85"/>
        <v/>
      </c>
      <c r="I336" s="73" t="str">
        <f t="shared" si="85"/>
        <v/>
      </c>
      <c r="J336" s="73" t="str">
        <f t="shared" si="85"/>
        <v/>
      </c>
      <c r="K336" s="73">
        <f t="shared" si="85"/>
        <v>0.75957520137708934</v>
      </c>
      <c r="L336" s="73">
        <f t="shared" si="85"/>
        <v>0.76455440593146518</v>
      </c>
      <c r="M336" s="73">
        <f t="shared" si="85"/>
        <v>0.76573735492149242</v>
      </c>
      <c r="N336" s="73">
        <f t="shared" si="85"/>
        <v>0.7699707725579048</v>
      </c>
      <c r="O336" s="73" t="str">
        <f t="shared" si="85"/>
        <v/>
      </c>
      <c r="P336" s="73">
        <f t="shared" si="85"/>
        <v>0.77169549154647155</v>
      </c>
      <c r="Q336" s="73" t="str">
        <f t="shared" si="85"/>
        <v/>
      </c>
    </row>
    <row r="337" spans="1:17" ht="12" customHeight="1" x14ac:dyDescent="0.25">
      <c r="A337" s="148" t="s">
        <v>59</v>
      </c>
      <c r="B337" s="73"/>
      <c r="C337" s="73">
        <f t="shared" si="85"/>
        <v>1.0176640530606831</v>
      </c>
      <c r="D337" s="73" t="str">
        <f t="shared" si="85"/>
        <v/>
      </c>
      <c r="E337" s="73" t="str">
        <f t="shared" si="85"/>
        <v/>
      </c>
      <c r="F337" s="73" t="str">
        <f t="shared" si="85"/>
        <v/>
      </c>
      <c r="G337" s="73" t="str">
        <f t="shared" si="85"/>
        <v/>
      </c>
      <c r="H337" s="73" t="str">
        <f t="shared" si="85"/>
        <v/>
      </c>
      <c r="I337" s="73" t="str">
        <f t="shared" si="85"/>
        <v/>
      </c>
      <c r="J337" s="73" t="str">
        <f t="shared" si="85"/>
        <v/>
      </c>
      <c r="K337" s="73">
        <f t="shared" si="85"/>
        <v>1.015412520026542</v>
      </c>
      <c r="L337" s="73">
        <f t="shared" si="85"/>
        <v>1.0176829726017227</v>
      </c>
      <c r="M337" s="73">
        <f t="shared" si="85"/>
        <v>1.0141256223128006</v>
      </c>
      <c r="N337" s="73">
        <f t="shared" si="85"/>
        <v>1.016032685889408</v>
      </c>
      <c r="O337" s="73" t="str">
        <f t="shared" si="85"/>
        <v/>
      </c>
      <c r="P337" s="73">
        <f t="shared" si="85"/>
        <v>1.0087554272954127</v>
      </c>
      <c r="Q337" s="73" t="str">
        <f t="shared" si="85"/>
        <v/>
      </c>
    </row>
    <row r="338" spans="1:17" ht="12" customHeight="1" x14ac:dyDescent="0.25">
      <c r="A338" s="158" t="s">
        <v>62</v>
      </c>
      <c r="B338" s="169"/>
      <c r="C338" s="169">
        <f t="shared" si="85"/>
        <v>0.83172284602282009</v>
      </c>
      <c r="D338" s="169">
        <f t="shared" si="85"/>
        <v>0.65595434111109752</v>
      </c>
      <c r="E338" s="169">
        <f t="shared" si="85"/>
        <v>0.83965917697564674</v>
      </c>
      <c r="F338" s="169">
        <f t="shared" si="85"/>
        <v>0.70161677284420021</v>
      </c>
      <c r="G338" s="169">
        <f t="shared" si="85"/>
        <v>0.4832976249276269</v>
      </c>
      <c r="H338" s="169">
        <f t="shared" si="85"/>
        <v>0.63258598725918813</v>
      </c>
      <c r="I338" s="169">
        <f t="shared" si="85"/>
        <v>0.4673524408953505</v>
      </c>
      <c r="J338" s="169">
        <f t="shared" si="85"/>
        <v>0.47013513598663287</v>
      </c>
      <c r="K338" s="169">
        <f t="shared" si="85"/>
        <v>0.86022385887443686</v>
      </c>
      <c r="L338" s="169">
        <f t="shared" si="85"/>
        <v>0.86101912790698654</v>
      </c>
      <c r="M338" s="169">
        <f t="shared" si="85"/>
        <v>0.86138009213931888</v>
      </c>
      <c r="N338" s="169">
        <f t="shared" si="85"/>
        <v>0.86158253077956837</v>
      </c>
      <c r="O338" s="169" t="str">
        <f t="shared" si="85"/>
        <v/>
      </c>
      <c r="P338" s="169">
        <f t="shared" si="85"/>
        <v>0.6169121469192641</v>
      </c>
      <c r="Q338" s="169">
        <f t="shared" si="85"/>
        <v>0.48452733873607517</v>
      </c>
    </row>
    <row r="339" spans="1:17" ht="12" customHeight="1" x14ac:dyDescent="0.25">
      <c r="A339" s="23" t="s">
        <v>57</v>
      </c>
      <c r="B339" s="73"/>
      <c r="C339" s="73" t="str">
        <f t="shared" ref="C339:Q340" si="86">IF(C320=0,"",C320/C301)</f>
        <v/>
      </c>
      <c r="D339" s="73">
        <f t="shared" si="86"/>
        <v>0.45337277881970645</v>
      </c>
      <c r="E339" s="73" t="str">
        <f t="shared" si="86"/>
        <v/>
      </c>
      <c r="F339" s="73">
        <f t="shared" si="86"/>
        <v>0.45984597008278927</v>
      </c>
      <c r="G339" s="73">
        <f t="shared" si="86"/>
        <v>0.46240285767108569</v>
      </c>
      <c r="H339" s="73">
        <f t="shared" si="86"/>
        <v>0.46494501637605773</v>
      </c>
      <c r="I339" s="73">
        <f t="shared" si="86"/>
        <v>0.4673524408953505</v>
      </c>
      <c r="J339" s="73">
        <f t="shared" si="86"/>
        <v>0.47013513598663287</v>
      </c>
      <c r="K339" s="73" t="str">
        <f t="shared" si="86"/>
        <v/>
      </c>
      <c r="L339" s="73" t="str">
        <f t="shared" si="86"/>
        <v/>
      </c>
      <c r="M339" s="73" t="str">
        <f t="shared" si="86"/>
        <v/>
      </c>
      <c r="N339" s="73" t="str">
        <f t="shared" si="86"/>
        <v/>
      </c>
      <c r="O339" s="73" t="str">
        <f t="shared" si="86"/>
        <v/>
      </c>
      <c r="P339" s="73">
        <f t="shared" si="86"/>
        <v>0.48300385835708737</v>
      </c>
      <c r="Q339" s="73">
        <f t="shared" si="86"/>
        <v>0.48452733873607517</v>
      </c>
    </row>
    <row r="340" spans="1:17" ht="12" customHeight="1" x14ac:dyDescent="0.25">
      <c r="A340" s="29" t="s">
        <v>140</v>
      </c>
      <c r="B340" s="65"/>
      <c r="C340" s="65">
        <f t="shared" si="86"/>
        <v>0.83172284602282009</v>
      </c>
      <c r="D340" s="65">
        <f t="shared" si="86"/>
        <v>0.83565915155044257</v>
      </c>
      <c r="E340" s="65">
        <f t="shared" si="86"/>
        <v>0.83965917697564674</v>
      </c>
      <c r="F340" s="65">
        <f t="shared" si="86"/>
        <v>0.84386124155919651</v>
      </c>
      <c r="G340" s="65">
        <f t="shared" si="86"/>
        <v>0.84794183685276059</v>
      </c>
      <c r="H340" s="65">
        <f t="shared" si="86"/>
        <v>0.85162273050647841</v>
      </c>
      <c r="I340" s="65" t="str">
        <f t="shared" si="86"/>
        <v/>
      </c>
      <c r="J340" s="65" t="str">
        <f t="shared" si="86"/>
        <v/>
      </c>
      <c r="K340" s="65">
        <f t="shared" si="86"/>
        <v>0.86022385887443686</v>
      </c>
      <c r="L340" s="65">
        <f t="shared" si="86"/>
        <v>0.86101912790698654</v>
      </c>
      <c r="M340" s="65">
        <f t="shared" si="86"/>
        <v>0.86138009213931888</v>
      </c>
      <c r="N340" s="65">
        <f t="shared" si="86"/>
        <v>0.86158253077956837</v>
      </c>
      <c r="O340" s="65" t="str">
        <f t="shared" si="86"/>
        <v/>
      </c>
      <c r="P340" s="65">
        <f t="shared" si="86"/>
        <v>0.86048946431052986</v>
      </c>
      <c r="Q340" s="65" t="str">
        <f t="shared" si="86"/>
        <v/>
      </c>
    </row>
    <row r="342" spans="1:17" ht="12" customHeight="1" x14ac:dyDescent="0.25">
      <c r="A342" s="152" t="s">
        <v>190</v>
      </c>
      <c r="B342" s="168"/>
      <c r="C342" s="168">
        <f>SUM(C343,C346,C348,C357)</f>
        <v>0.71103711706737704</v>
      </c>
      <c r="D342" s="168">
        <f t="shared" ref="D342:Q342" si="87">SUM(D343,D346,D348,D357)</f>
        <v>1.3545477132066019</v>
      </c>
      <c r="E342" s="168">
        <f t="shared" si="87"/>
        <v>1.2382650198684413</v>
      </c>
      <c r="F342" s="168">
        <f t="shared" si="87"/>
        <v>1.4569967545442513</v>
      </c>
      <c r="G342" s="168">
        <f t="shared" si="87"/>
        <v>1.0098522906502796</v>
      </c>
      <c r="H342" s="168">
        <f t="shared" si="87"/>
        <v>1.4716281408249117</v>
      </c>
      <c r="I342" s="168">
        <f t="shared" si="87"/>
        <v>0.76715143689370802</v>
      </c>
      <c r="J342" s="168">
        <f t="shared" si="87"/>
        <v>0.75039153665226044</v>
      </c>
      <c r="K342" s="168">
        <f t="shared" si="87"/>
        <v>0.79977494327071352</v>
      </c>
      <c r="L342" s="168">
        <f t="shared" si="87"/>
        <v>0.49117291452131417</v>
      </c>
      <c r="M342" s="168">
        <f t="shared" si="87"/>
        <v>0.42039628411428537</v>
      </c>
      <c r="N342" s="168">
        <f t="shared" si="87"/>
        <v>0.10104535976318597</v>
      </c>
      <c r="O342" s="168">
        <f t="shared" si="87"/>
        <v>0</v>
      </c>
      <c r="P342" s="168">
        <f t="shared" si="87"/>
        <v>0.60459667995554389</v>
      </c>
      <c r="Q342" s="168">
        <f t="shared" si="87"/>
        <v>6.9584214121043639E-2</v>
      </c>
    </row>
    <row r="343" spans="1:17" ht="12" customHeight="1" x14ac:dyDescent="0.25">
      <c r="A343" s="158" t="s">
        <v>65</v>
      </c>
      <c r="B343" s="157"/>
      <c r="C343" s="157">
        <f>SUM(C344:C345)</f>
        <v>0.71103711706737704</v>
      </c>
      <c r="D343" s="157">
        <f t="shared" ref="D343:Q343" si="88">SUM(D344:D345)</f>
        <v>1.1292910302711061</v>
      </c>
      <c r="E343" s="157">
        <f t="shared" si="88"/>
        <v>1.0606926076600989</v>
      </c>
      <c r="F343" s="157">
        <f t="shared" si="88"/>
        <v>1.2203175520528053</v>
      </c>
      <c r="G343" s="157">
        <f t="shared" si="88"/>
        <v>0.81002374018134748</v>
      </c>
      <c r="H343" s="157">
        <f t="shared" si="88"/>
        <v>1.2162550906092566</v>
      </c>
      <c r="I343" s="157">
        <f t="shared" si="88"/>
        <v>0.59294683698269202</v>
      </c>
      <c r="J343" s="157">
        <f t="shared" si="88"/>
        <v>0.57924861420331286</v>
      </c>
      <c r="K343" s="157">
        <f t="shared" si="88"/>
        <v>0.79977494327071352</v>
      </c>
      <c r="L343" s="157">
        <f t="shared" si="88"/>
        <v>0.49117291452131417</v>
      </c>
      <c r="M343" s="157">
        <f t="shared" si="88"/>
        <v>0.42039628411428537</v>
      </c>
      <c r="N343" s="157">
        <f t="shared" si="88"/>
        <v>0.10104535976318597</v>
      </c>
      <c r="O343" s="157">
        <f t="shared" si="88"/>
        <v>0</v>
      </c>
      <c r="P343" s="157">
        <f t="shared" si="88"/>
        <v>0.57290462061621183</v>
      </c>
      <c r="Q343" s="157">
        <f t="shared" si="88"/>
        <v>5.5675861441232016E-2</v>
      </c>
    </row>
    <row r="344" spans="1:17" ht="12" customHeight="1" x14ac:dyDescent="0.25">
      <c r="A344" s="23" t="s">
        <v>84</v>
      </c>
      <c r="B344" s="156"/>
      <c r="C344" s="156">
        <f>RES_hhdet_in_emi!C$26</f>
        <v>0.71103711706737704</v>
      </c>
      <c r="D344" s="156">
        <f>RES_hhdet_in_emi!D$26</f>
        <v>1.1292910302711061</v>
      </c>
      <c r="E344" s="156">
        <f>RES_hhdet_in_emi!E$26</f>
        <v>1.0606926076600989</v>
      </c>
      <c r="F344" s="156">
        <f>RES_hhdet_in_emi!F$26</f>
        <v>1.2203175520528053</v>
      </c>
      <c r="G344" s="156">
        <f>RES_hhdet_in_emi!G$26</f>
        <v>0.81002374018134748</v>
      </c>
      <c r="H344" s="156">
        <f>RES_hhdet_in_emi!H$26</f>
        <v>1.2162550906092566</v>
      </c>
      <c r="I344" s="156">
        <f>RES_hhdet_in_emi!I$26</f>
        <v>0.59294683698269202</v>
      </c>
      <c r="J344" s="156">
        <f>RES_hhdet_in_emi!J$26</f>
        <v>0.57924861420331286</v>
      </c>
      <c r="K344" s="156">
        <f>RES_hhdet_in_emi!K$26</f>
        <v>0.79977494327071352</v>
      </c>
      <c r="L344" s="156">
        <f>RES_hhdet_in_emi!L$26</f>
        <v>0.49117291452131417</v>
      </c>
      <c r="M344" s="156">
        <f>RES_hhdet_in_emi!M$26</f>
        <v>0.42039628411428537</v>
      </c>
      <c r="N344" s="156">
        <f>RES_hhdet_in_emi!N$26</f>
        <v>0.10104535976318597</v>
      </c>
      <c r="O344" s="156">
        <f>RES_hhdet_in_emi!O$26</f>
        <v>0</v>
      </c>
      <c r="P344" s="156">
        <f>RES_hhdet_in_emi!P$26</f>
        <v>0.57290462061621183</v>
      </c>
      <c r="Q344" s="156">
        <f>RES_hhdet_in_emi!Q$26</f>
        <v>5.5675861441232016E-2</v>
      </c>
    </row>
    <row r="345" spans="1:17" ht="12" customHeight="1" x14ac:dyDescent="0.25">
      <c r="A345" s="23" t="s">
        <v>60</v>
      </c>
      <c r="B345" s="156"/>
      <c r="C345" s="156">
        <f>RES_hhdet_in_emi!C$27</f>
        <v>0</v>
      </c>
      <c r="D345" s="156">
        <f>RES_hhdet_in_emi!D$27</f>
        <v>0</v>
      </c>
      <c r="E345" s="156">
        <f>RES_hhdet_in_emi!E$27</f>
        <v>0</v>
      </c>
      <c r="F345" s="156">
        <f>RES_hhdet_in_emi!F$27</f>
        <v>0</v>
      </c>
      <c r="G345" s="156">
        <f>RES_hhdet_in_emi!G$27</f>
        <v>0</v>
      </c>
      <c r="H345" s="156">
        <f>RES_hhdet_in_emi!H$27</f>
        <v>0</v>
      </c>
      <c r="I345" s="156">
        <f>RES_hhdet_in_emi!I$27</f>
        <v>0</v>
      </c>
      <c r="J345" s="156">
        <f>RES_hhdet_in_emi!J$27</f>
        <v>0</v>
      </c>
      <c r="K345" s="156">
        <f>RES_hhdet_in_emi!K$27</f>
        <v>0</v>
      </c>
      <c r="L345" s="156">
        <f>RES_hhdet_in_emi!L$27</f>
        <v>0</v>
      </c>
      <c r="M345" s="156">
        <f>RES_hhdet_in_emi!M$27</f>
        <v>0</v>
      </c>
      <c r="N345" s="156">
        <f>RES_hhdet_in_emi!N$27</f>
        <v>0</v>
      </c>
      <c r="O345" s="156">
        <f>RES_hhdet_in_emi!O$27</f>
        <v>0</v>
      </c>
      <c r="P345" s="156">
        <f>RES_hhdet_in_emi!P$27</f>
        <v>0</v>
      </c>
      <c r="Q345" s="156">
        <f>RES_hhdet_in_emi!Q$27</f>
        <v>0</v>
      </c>
    </row>
    <row r="346" spans="1:17" ht="12" customHeight="1" x14ac:dyDescent="0.25">
      <c r="A346" s="158" t="s">
        <v>112</v>
      </c>
      <c r="B346" s="157"/>
      <c r="C346" s="157">
        <f>C347</f>
        <v>0</v>
      </c>
      <c r="D346" s="157">
        <f t="shared" ref="D346:Q346" si="89">D347</f>
        <v>0</v>
      </c>
      <c r="E346" s="157">
        <f t="shared" si="89"/>
        <v>0</v>
      </c>
      <c r="F346" s="157">
        <f t="shared" si="89"/>
        <v>0</v>
      </c>
      <c r="G346" s="157">
        <f t="shared" si="89"/>
        <v>0</v>
      </c>
      <c r="H346" s="157">
        <f t="shared" si="89"/>
        <v>0</v>
      </c>
      <c r="I346" s="157">
        <f t="shared" si="89"/>
        <v>0</v>
      </c>
      <c r="J346" s="157">
        <f t="shared" si="89"/>
        <v>0</v>
      </c>
      <c r="K346" s="157">
        <f t="shared" si="89"/>
        <v>0</v>
      </c>
      <c r="L346" s="157">
        <f t="shared" si="89"/>
        <v>0</v>
      </c>
      <c r="M346" s="157">
        <f t="shared" si="89"/>
        <v>0</v>
      </c>
      <c r="N346" s="157">
        <f t="shared" si="89"/>
        <v>0</v>
      </c>
      <c r="O346" s="157">
        <f t="shared" si="89"/>
        <v>0</v>
      </c>
      <c r="P346" s="157">
        <f t="shared" si="89"/>
        <v>0</v>
      </c>
      <c r="Q346" s="157">
        <f t="shared" si="89"/>
        <v>0</v>
      </c>
    </row>
    <row r="347" spans="1:17" ht="12" customHeight="1" x14ac:dyDescent="0.25">
      <c r="A347" s="23" t="s">
        <v>60</v>
      </c>
      <c r="B347" s="156"/>
      <c r="C347" s="156">
        <f>RES_hhdet_in_emi!C$29</f>
        <v>0</v>
      </c>
      <c r="D347" s="156">
        <f>RES_hhdet_in_emi!D$29</f>
        <v>0</v>
      </c>
      <c r="E347" s="156">
        <f>RES_hhdet_in_emi!E$29</f>
        <v>0</v>
      </c>
      <c r="F347" s="156">
        <f>RES_hhdet_in_emi!F$29</f>
        <v>0</v>
      </c>
      <c r="G347" s="156">
        <f>RES_hhdet_in_emi!G$29</f>
        <v>0</v>
      </c>
      <c r="H347" s="156">
        <f>RES_hhdet_in_emi!H$29</f>
        <v>0</v>
      </c>
      <c r="I347" s="156">
        <f>RES_hhdet_in_emi!I$29</f>
        <v>0</v>
      </c>
      <c r="J347" s="156">
        <f>RES_hhdet_in_emi!J$29</f>
        <v>0</v>
      </c>
      <c r="K347" s="156">
        <f>RES_hhdet_in_emi!K$29</f>
        <v>0</v>
      </c>
      <c r="L347" s="156">
        <f>RES_hhdet_in_emi!L$29</f>
        <v>0</v>
      </c>
      <c r="M347" s="156">
        <f>RES_hhdet_in_emi!M$29</f>
        <v>0</v>
      </c>
      <c r="N347" s="156">
        <f>RES_hhdet_in_emi!N$29</f>
        <v>0</v>
      </c>
      <c r="O347" s="156">
        <f>RES_hhdet_in_emi!O$29</f>
        <v>0</v>
      </c>
      <c r="P347" s="156">
        <f>RES_hhdet_in_emi!P$29</f>
        <v>0</v>
      </c>
      <c r="Q347" s="156">
        <f>RES_hhdet_in_emi!Q$29</f>
        <v>0</v>
      </c>
    </row>
    <row r="348" spans="1:17" ht="12" customHeight="1" x14ac:dyDescent="0.25">
      <c r="A348" s="158" t="s">
        <v>63</v>
      </c>
      <c r="B348" s="157"/>
      <c r="C348" s="157">
        <f>SUM(C349:C350,C353:C354)</f>
        <v>0</v>
      </c>
      <c r="D348" s="157">
        <f t="shared" ref="D348:Q348" si="90">SUM(D349:D350,D353:D354)</f>
        <v>0.19144105601897915</v>
      </c>
      <c r="E348" s="157">
        <f t="shared" si="90"/>
        <v>0.17757241220834252</v>
      </c>
      <c r="F348" s="157">
        <f t="shared" si="90"/>
        <v>0.20871214165684671</v>
      </c>
      <c r="G348" s="157">
        <f t="shared" si="90"/>
        <v>0.12321645030893846</v>
      </c>
      <c r="H348" s="157">
        <f t="shared" si="90"/>
        <v>0.2061823005816259</v>
      </c>
      <c r="I348" s="157">
        <f t="shared" si="90"/>
        <v>0.10937816966189134</v>
      </c>
      <c r="J348" s="157">
        <f t="shared" si="90"/>
        <v>0.10755659896633174</v>
      </c>
      <c r="K348" s="157">
        <f t="shared" si="90"/>
        <v>0</v>
      </c>
      <c r="L348" s="157">
        <f t="shared" si="90"/>
        <v>0</v>
      </c>
      <c r="M348" s="157">
        <f t="shared" si="90"/>
        <v>0</v>
      </c>
      <c r="N348" s="157">
        <f t="shared" si="90"/>
        <v>0</v>
      </c>
      <c r="O348" s="157">
        <f t="shared" si="90"/>
        <v>0</v>
      </c>
      <c r="P348" s="157">
        <f t="shared" si="90"/>
        <v>0</v>
      </c>
      <c r="Q348" s="157">
        <f t="shared" si="90"/>
        <v>8.6154639198125424E-3</v>
      </c>
    </row>
    <row r="349" spans="1:17" ht="12" customHeight="1" x14ac:dyDescent="0.25">
      <c r="A349" s="167" t="s">
        <v>169</v>
      </c>
      <c r="B349" s="132"/>
      <c r="C349" s="132">
        <f>RES_hhdet_in_emi!C$31</f>
        <v>0</v>
      </c>
      <c r="D349" s="132">
        <f>RES_hhdet_in_emi!D$31</f>
        <v>0.14801717425993463</v>
      </c>
      <c r="E349" s="132">
        <f>RES_hhdet_in_emi!E$31</f>
        <v>0.12835294776124939</v>
      </c>
      <c r="F349" s="132">
        <f>RES_hhdet_in_emi!F$31</f>
        <v>0.15080213465991318</v>
      </c>
      <c r="G349" s="132">
        <f>RES_hhdet_in_emi!G$31</f>
        <v>4.0083351715814751E-2</v>
      </c>
      <c r="H349" s="132">
        <f>RES_hhdet_in_emi!H$31</f>
        <v>0.10211603248268443</v>
      </c>
      <c r="I349" s="132">
        <f>RES_hhdet_in_emi!I$31</f>
        <v>6.2960010096683408E-2</v>
      </c>
      <c r="J349" s="132">
        <f>RES_hhdet_in_emi!J$31</f>
        <v>6.5873803342882509E-2</v>
      </c>
      <c r="K349" s="132">
        <f>RES_hhdet_in_emi!K$31</f>
        <v>0</v>
      </c>
      <c r="L349" s="132">
        <f>RES_hhdet_in_emi!L$31</f>
        <v>0</v>
      </c>
      <c r="M349" s="132">
        <f>RES_hhdet_in_emi!M$31</f>
        <v>0</v>
      </c>
      <c r="N349" s="132">
        <f>RES_hhdet_in_emi!N$31</f>
        <v>0</v>
      </c>
      <c r="O349" s="132">
        <f>RES_hhdet_in_emi!O$31</f>
        <v>0</v>
      </c>
      <c r="P349" s="132">
        <f>RES_hhdet_in_emi!P$31</f>
        <v>0</v>
      </c>
      <c r="Q349" s="132">
        <f>RES_hhdet_in_emi!Q$31</f>
        <v>3.3669496615496061E-3</v>
      </c>
    </row>
    <row r="350" spans="1:17" ht="12" customHeight="1" x14ac:dyDescent="0.25">
      <c r="A350" s="167" t="s">
        <v>168</v>
      </c>
      <c r="B350" s="132"/>
      <c r="C350" s="132">
        <f>SUM(C351:C352)</f>
        <v>0</v>
      </c>
      <c r="D350" s="132">
        <f t="shared" ref="D350:Q350" si="91">SUM(D351:D352)</f>
        <v>4.3423881759044526E-2</v>
      </c>
      <c r="E350" s="132">
        <f t="shared" si="91"/>
        <v>4.9219464447093124E-2</v>
      </c>
      <c r="F350" s="132">
        <f t="shared" si="91"/>
        <v>5.7910006996933515E-2</v>
      </c>
      <c r="G350" s="132">
        <f t="shared" si="91"/>
        <v>8.3133098593123705E-2</v>
      </c>
      <c r="H350" s="132">
        <f t="shared" si="91"/>
        <v>0.10406626809894148</v>
      </c>
      <c r="I350" s="132">
        <f t="shared" si="91"/>
        <v>4.641815956520793E-2</v>
      </c>
      <c r="J350" s="132">
        <f t="shared" si="91"/>
        <v>4.1682795623449231E-2</v>
      </c>
      <c r="K350" s="132">
        <f t="shared" si="91"/>
        <v>0</v>
      </c>
      <c r="L350" s="132">
        <f t="shared" si="91"/>
        <v>0</v>
      </c>
      <c r="M350" s="132">
        <f t="shared" si="91"/>
        <v>0</v>
      </c>
      <c r="N350" s="132">
        <f t="shared" si="91"/>
        <v>0</v>
      </c>
      <c r="O350" s="132">
        <f t="shared" si="91"/>
        <v>0</v>
      </c>
      <c r="P350" s="132">
        <f t="shared" si="91"/>
        <v>0</v>
      </c>
      <c r="Q350" s="132">
        <f t="shared" si="91"/>
        <v>5.2485142582629355E-3</v>
      </c>
    </row>
    <row r="351" spans="1:17" ht="12" customHeight="1" x14ac:dyDescent="0.25">
      <c r="A351" s="166" t="s">
        <v>57</v>
      </c>
      <c r="B351" s="165"/>
      <c r="C351" s="165">
        <f>RES_hhdet_in_emi!C$33</f>
        <v>0</v>
      </c>
      <c r="D351" s="165">
        <f>RES_hhdet_in_emi!D$33</f>
        <v>4.3423881759044526E-2</v>
      </c>
      <c r="E351" s="165">
        <f>RES_hhdet_in_emi!E$33</f>
        <v>4.9219464447093124E-2</v>
      </c>
      <c r="F351" s="165">
        <f>RES_hhdet_in_emi!F$33</f>
        <v>5.7910006996933515E-2</v>
      </c>
      <c r="G351" s="165">
        <f>RES_hhdet_in_emi!G$33</f>
        <v>8.3133098593123705E-2</v>
      </c>
      <c r="H351" s="165">
        <f>RES_hhdet_in_emi!H$33</f>
        <v>0.10406626809894148</v>
      </c>
      <c r="I351" s="165">
        <f>RES_hhdet_in_emi!I$33</f>
        <v>4.641815956520793E-2</v>
      </c>
      <c r="J351" s="165">
        <f>RES_hhdet_in_emi!J$33</f>
        <v>4.1682795623449231E-2</v>
      </c>
      <c r="K351" s="165">
        <f>RES_hhdet_in_emi!K$33</f>
        <v>0</v>
      </c>
      <c r="L351" s="165">
        <f>RES_hhdet_in_emi!L$33</f>
        <v>0</v>
      </c>
      <c r="M351" s="165">
        <f>RES_hhdet_in_emi!M$33</f>
        <v>0</v>
      </c>
      <c r="N351" s="165">
        <f>RES_hhdet_in_emi!N$33</f>
        <v>0</v>
      </c>
      <c r="O351" s="165">
        <f>RES_hhdet_in_emi!O$33</f>
        <v>0</v>
      </c>
      <c r="P351" s="165">
        <f>RES_hhdet_in_emi!P$33</f>
        <v>0</v>
      </c>
      <c r="Q351" s="165">
        <f>RES_hhdet_in_emi!Q$33</f>
        <v>5.2485142582629355E-3</v>
      </c>
    </row>
    <row r="352" spans="1:17" ht="12" customHeight="1" x14ac:dyDescent="0.25">
      <c r="A352" s="147" t="s">
        <v>59</v>
      </c>
      <c r="B352" s="164"/>
      <c r="C352" s="164">
        <f>RES_hhdet_in_emi!C$34</f>
        <v>0</v>
      </c>
      <c r="D352" s="164">
        <f>RES_hhdet_in_emi!D$34</f>
        <v>0</v>
      </c>
      <c r="E352" s="164">
        <f>RES_hhdet_in_emi!E$34</f>
        <v>0</v>
      </c>
      <c r="F352" s="164">
        <f>RES_hhdet_in_emi!F$34</f>
        <v>0</v>
      </c>
      <c r="G352" s="164">
        <f>RES_hhdet_in_emi!G$34</f>
        <v>0</v>
      </c>
      <c r="H352" s="164">
        <f>RES_hhdet_in_emi!H$34</f>
        <v>0</v>
      </c>
      <c r="I352" s="164">
        <f>RES_hhdet_in_emi!I$34</f>
        <v>0</v>
      </c>
      <c r="J352" s="164">
        <f>RES_hhdet_in_emi!J$34</f>
        <v>0</v>
      </c>
      <c r="K352" s="164">
        <f>RES_hhdet_in_emi!K$34</f>
        <v>0</v>
      </c>
      <c r="L352" s="164">
        <f>RES_hhdet_in_emi!L$34</f>
        <v>0</v>
      </c>
      <c r="M352" s="164">
        <f>RES_hhdet_in_emi!M$34</f>
        <v>0</v>
      </c>
      <c r="N352" s="164">
        <f>RES_hhdet_in_emi!N$34</f>
        <v>0</v>
      </c>
      <c r="O352" s="164">
        <f>RES_hhdet_in_emi!O$34</f>
        <v>0</v>
      </c>
      <c r="P352" s="164">
        <f>RES_hhdet_in_emi!P$34</f>
        <v>0</v>
      </c>
      <c r="Q352" s="164">
        <f>RES_hhdet_in_emi!Q$34</f>
        <v>0</v>
      </c>
    </row>
    <row r="353" spans="1:17" ht="12" customHeight="1" x14ac:dyDescent="0.25">
      <c r="A353" s="163" t="s">
        <v>142</v>
      </c>
      <c r="B353" s="162"/>
      <c r="C353" s="162">
        <f>RES_hhdet_in_emi!C$35</f>
        <v>0</v>
      </c>
      <c r="D353" s="162">
        <f>RES_hhdet_in_emi!D$35</f>
        <v>0</v>
      </c>
      <c r="E353" s="162">
        <f>RES_hhdet_in_emi!E$35</f>
        <v>0</v>
      </c>
      <c r="F353" s="162">
        <f>RES_hhdet_in_emi!F$35</f>
        <v>0</v>
      </c>
      <c r="G353" s="162">
        <f>RES_hhdet_in_emi!G$35</f>
        <v>0</v>
      </c>
      <c r="H353" s="162">
        <f>RES_hhdet_in_emi!H$35</f>
        <v>0</v>
      </c>
      <c r="I353" s="162">
        <f>RES_hhdet_in_emi!I$35</f>
        <v>0</v>
      </c>
      <c r="J353" s="162">
        <f>RES_hhdet_in_emi!J$35</f>
        <v>0</v>
      </c>
      <c r="K353" s="162">
        <f>RES_hhdet_in_emi!K$35</f>
        <v>0</v>
      </c>
      <c r="L353" s="162">
        <f>RES_hhdet_in_emi!L$35</f>
        <v>0</v>
      </c>
      <c r="M353" s="162">
        <f>RES_hhdet_in_emi!M$35</f>
        <v>0</v>
      </c>
      <c r="N353" s="162">
        <f>RES_hhdet_in_emi!N$35</f>
        <v>0</v>
      </c>
      <c r="O353" s="162">
        <f>RES_hhdet_in_emi!O$35</f>
        <v>0</v>
      </c>
      <c r="P353" s="162">
        <f>RES_hhdet_in_emi!P$35</f>
        <v>0</v>
      </c>
      <c r="Q353" s="162">
        <f>RES_hhdet_in_emi!Q$35</f>
        <v>0</v>
      </c>
    </row>
    <row r="354" spans="1:17" ht="12" customHeight="1" x14ac:dyDescent="0.25">
      <c r="A354" s="161" t="s">
        <v>141</v>
      </c>
      <c r="B354" s="160"/>
      <c r="C354" s="160">
        <f>SUM(C355:C356)</f>
        <v>0</v>
      </c>
      <c r="D354" s="160">
        <f t="shared" ref="D354:Q354" si="92">SUM(D355:D356)</f>
        <v>0</v>
      </c>
      <c r="E354" s="160">
        <f t="shared" si="92"/>
        <v>0</v>
      </c>
      <c r="F354" s="160">
        <f t="shared" si="92"/>
        <v>0</v>
      </c>
      <c r="G354" s="160">
        <f t="shared" si="92"/>
        <v>0</v>
      </c>
      <c r="H354" s="160">
        <f t="shared" si="92"/>
        <v>0</v>
      </c>
      <c r="I354" s="160">
        <f t="shared" si="92"/>
        <v>0</v>
      </c>
      <c r="J354" s="160">
        <f t="shared" si="92"/>
        <v>0</v>
      </c>
      <c r="K354" s="160">
        <f t="shared" si="92"/>
        <v>0</v>
      </c>
      <c r="L354" s="160">
        <f t="shared" si="92"/>
        <v>0</v>
      </c>
      <c r="M354" s="160">
        <f t="shared" si="92"/>
        <v>0</v>
      </c>
      <c r="N354" s="160">
        <f t="shared" si="92"/>
        <v>0</v>
      </c>
      <c r="O354" s="160">
        <f t="shared" si="92"/>
        <v>0</v>
      </c>
      <c r="P354" s="160">
        <f t="shared" si="92"/>
        <v>0</v>
      </c>
      <c r="Q354" s="160">
        <f t="shared" si="92"/>
        <v>0</v>
      </c>
    </row>
    <row r="355" spans="1:17" ht="12" customHeight="1" x14ac:dyDescent="0.25">
      <c r="A355" s="148" t="s">
        <v>60</v>
      </c>
      <c r="B355" s="156"/>
      <c r="C355" s="156">
        <f>RES_hhdet_in_emi!C$37</f>
        <v>0</v>
      </c>
      <c r="D355" s="156">
        <f>RES_hhdet_in_emi!D$37</f>
        <v>0</v>
      </c>
      <c r="E355" s="156">
        <f>RES_hhdet_in_emi!E$37</f>
        <v>0</v>
      </c>
      <c r="F355" s="156">
        <f>RES_hhdet_in_emi!F$37</f>
        <v>0</v>
      </c>
      <c r="G355" s="156">
        <f>RES_hhdet_in_emi!G$37</f>
        <v>0</v>
      </c>
      <c r="H355" s="156">
        <f>RES_hhdet_in_emi!H$37</f>
        <v>0</v>
      </c>
      <c r="I355" s="156">
        <f>RES_hhdet_in_emi!I$37</f>
        <v>0</v>
      </c>
      <c r="J355" s="156">
        <f>RES_hhdet_in_emi!J$37</f>
        <v>0</v>
      </c>
      <c r="K355" s="156">
        <f>RES_hhdet_in_emi!K$37</f>
        <v>0</v>
      </c>
      <c r="L355" s="156">
        <f>RES_hhdet_in_emi!L$37</f>
        <v>0</v>
      </c>
      <c r="M355" s="156">
        <f>RES_hhdet_in_emi!M$37</f>
        <v>0</v>
      </c>
      <c r="N355" s="156">
        <f>RES_hhdet_in_emi!N$37</f>
        <v>0</v>
      </c>
      <c r="O355" s="156">
        <f>RES_hhdet_in_emi!O$37</f>
        <v>0</v>
      </c>
      <c r="P355" s="156">
        <f>RES_hhdet_in_emi!P$37</f>
        <v>0</v>
      </c>
      <c r="Q355" s="156">
        <f>RES_hhdet_in_emi!Q$37</f>
        <v>0</v>
      </c>
    </row>
    <row r="356" spans="1:17" ht="12" customHeight="1" x14ac:dyDescent="0.25">
      <c r="A356" s="148" t="s">
        <v>59</v>
      </c>
      <c r="B356" s="156"/>
      <c r="C356" s="156">
        <f>RES_hhdet_in_emi!C$38</f>
        <v>0</v>
      </c>
      <c r="D356" s="156">
        <f>RES_hhdet_in_emi!D$38</f>
        <v>0</v>
      </c>
      <c r="E356" s="156">
        <f>RES_hhdet_in_emi!E$38</f>
        <v>0</v>
      </c>
      <c r="F356" s="156">
        <f>RES_hhdet_in_emi!F$38</f>
        <v>0</v>
      </c>
      <c r="G356" s="156">
        <f>RES_hhdet_in_emi!G$38</f>
        <v>0</v>
      </c>
      <c r="H356" s="156">
        <f>RES_hhdet_in_emi!H$38</f>
        <v>0</v>
      </c>
      <c r="I356" s="156">
        <f>RES_hhdet_in_emi!I$38</f>
        <v>0</v>
      </c>
      <c r="J356" s="156">
        <f>RES_hhdet_in_emi!J$38</f>
        <v>0</v>
      </c>
      <c r="K356" s="156">
        <f>RES_hhdet_in_emi!K$38</f>
        <v>0</v>
      </c>
      <c r="L356" s="156">
        <f>RES_hhdet_in_emi!L$38</f>
        <v>0</v>
      </c>
      <c r="M356" s="156">
        <f>RES_hhdet_in_emi!M$38</f>
        <v>0</v>
      </c>
      <c r="N356" s="156">
        <f>RES_hhdet_in_emi!N$38</f>
        <v>0</v>
      </c>
      <c r="O356" s="156">
        <f>RES_hhdet_in_emi!O$38</f>
        <v>0</v>
      </c>
      <c r="P356" s="156">
        <f>RES_hhdet_in_emi!P$38</f>
        <v>0</v>
      </c>
      <c r="Q356" s="156">
        <f>RES_hhdet_in_emi!Q$38</f>
        <v>0</v>
      </c>
    </row>
    <row r="357" spans="1:17" ht="12" customHeight="1" x14ac:dyDescent="0.25">
      <c r="A357" s="158" t="s">
        <v>62</v>
      </c>
      <c r="B357" s="157"/>
      <c r="C357" s="157">
        <f>SUM(C358:C359)</f>
        <v>0</v>
      </c>
      <c r="D357" s="157">
        <f t="shared" ref="D357:Q357" si="93">SUM(D358:D359)</f>
        <v>3.3815626916516572E-2</v>
      </c>
      <c r="E357" s="157">
        <f t="shared" si="93"/>
        <v>0</v>
      </c>
      <c r="F357" s="157">
        <f t="shared" si="93"/>
        <v>2.7967060834599128E-2</v>
      </c>
      <c r="G357" s="157">
        <f t="shared" si="93"/>
        <v>7.6612100159993687E-2</v>
      </c>
      <c r="H357" s="157">
        <f t="shared" si="93"/>
        <v>4.9190749634029238E-2</v>
      </c>
      <c r="I357" s="157">
        <f t="shared" si="93"/>
        <v>6.4826430249124559E-2</v>
      </c>
      <c r="J357" s="157">
        <f t="shared" si="93"/>
        <v>6.3586323482615892E-2</v>
      </c>
      <c r="K357" s="157">
        <f t="shared" si="93"/>
        <v>0</v>
      </c>
      <c r="L357" s="157">
        <f t="shared" si="93"/>
        <v>0</v>
      </c>
      <c r="M357" s="157">
        <f t="shared" si="93"/>
        <v>0</v>
      </c>
      <c r="N357" s="157">
        <f t="shared" si="93"/>
        <v>0</v>
      </c>
      <c r="O357" s="157">
        <f t="shared" si="93"/>
        <v>0</v>
      </c>
      <c r="P357" s="157">
        <f t="shared" si="93"/>
        <v>3.1692059339332092E-2</v>
      </c>
      <c r="Q357" s="157">
        <f t="shared" si="93"/>
        <v>5.292888759999074E-3</v>
      </c>
    </row>
    <row r="358" spans="1:17" ht="12" customHeight="1" x14ac:dyDescent="0.25">
      <c r="A358" s="23" t="s">
        <v>57</v>
      </c>
      <c r="B358" s="156"/>
      <c r="C358" s="156">
        <f>RES_hhdet_in_emi!C$40</f>
        <v>0</v>
      </c>
      <c r="D358" s="156">
        <f>RES_hhdet_in_emi!D$40</f>
        <v>3.3815626916516572E-2</v>
      </c>
      <c r="E358" s="156">
        <f>RES_hhdet_in_emi!E$40</f>
        <v>0</v>
      </c>
      <c r="F358" s="156">
        <f>RES_hhdet_in_emi!F$40</f>
        <v>2.7967060834599128E-2</v>
      </c>
      <c r="G358" s="156">
        <f>RES_hhdet_in_emi!G$40</f>
        <v>7.6612100159993687E-2</v>
      </c>
      <c r="H358" s="156">
        <f>RES_hhdet_in_emi!H$40</f>
        <v>4.9190749634029238E-2</v>
      </c>
      <c r="I358" s="156">
        <f>RES_hhdet_in_emi!I$40</f>
        <v>6.4826430249124559E-2</v>
      </c>
      <c r="J358" s="156">
        <f>RES_hhdet_in_emi!J$40</f>
        <v>6.3586323482615892E-2</v>
      </c>
      <c r="K358" s="156">
        <f>RES_hhdet_in_emi!K$40</f>
        <v>0</v>
      </c>
      <c r="L358" s="156">
        <f>RES_hhdet_in_emi!L$40</f>
        <v>0</v>
      </c>
      <c r="M358" s="156">
        <f>RES_hhdet_in_emi!M$40</f>
        <v>0</v>
      </c>
      <c r="N358" s="156">
        <f>RES_hhdet_in_emi!N$40</f>
        <v>0</v>
      </c>
      <c r="O358" s="156">
        <f>RES_hhdet_in_emi!O$40</f>
        <v>0</v>
      </c>
      <c r="P358" s="156">
        <f>RES_hhdet_in_emi!P$40</f>
        <v>3.1692059339332092E-2</v>
      </c>
      <c r="Q358" s="156">
        <f>RES_hhdet_in_emi!Q$40</f>
        <v>5.292888759999074E-3</v>
      </c>
    </row>
    <row r="359" spans="1:17" ht="12" customHeight="1" x14ac:dyDescent="0.25">
      <c r="A359" s="29" t="s">
        <v>140</v>
      </c>
      <c r="B359" s="57"/>
      <c r="C359" s="57">
        <f>RES_hhdet_in_emi!C$41</f>
        <v>0</v>
      </c>
      <c r="D359" s="57">
        <f>RES_hhdet_in_emi!D$41</f>
        <v>0</v>
      </c>
      <c r="E359" s="57">
        <f>RES_hhdet_in_emi!E$41</f>
        <v>0</v>
      </c>
      <c r="F359" s="57">
        <f>RES_hhdet_in_emi!F$41</f>
        <v>0</v>
      </c>
      <c r="G359" s="57">
        <f>RES_hhdet_in_emi!G$41</f>
        <v>0</v>
      </c>
      <c r="H359" s="57">
        <f>RES_hhdet_in_emi!H$41</f>
        <v>0</v>
      </c>
      <c r="I359" s="57">
        <f>RES_hhdet_in_emi!I$41</f>
        <v>0</v>
      </c>
      <c r="J359" s="57">
        <f>RES_hhdet_in_emi!J$41</f>
        <v>0</v>
      </c>
      <c r="K359" s="57">
        <f>RES_hhdet_in_emi!K$41</f>
        <v>0</v>
      </c>
      <c r="L359" s="57">
        <f>RES_hhdet_in_emi!L$41</f>
        <v>0</v>
      </c>
      <c r="M359" s="57">
        <f>RES_hhdet_in_emi!M$41</f>
        <v>0</v>
      </c>
      <c r="N359" s="57">
        <f>RES_hhdet_in_emi!N$41</f>
        <v>0</v>
      </c>
      <c r="O359" s="57">
        <f>RES_hhdet_in_emi!O$41</f>
        <v>0</v>
      </c>
      <c r="P359" s="57">
        <f>RES_hhdet_in_emi!P$41</f>
        <v>0</v>
      </c>
      <c r="Q359" s="57">
        <f>RES_hhdet_in_emi!Q$41</f>
        <v>0</v>
      </c>
    </row>
    <row r="361" spans="1:17" ht="12" customHeight="1" x14ac:dyDescent="0.25">
      <c r="A361" s="152" t="s">
        <v>189</v>
      </c>
      <c r="B361" s="168"/>
      <c r="C361" s="168">
        <f t="shared" ref="C361:Q361" si="94">SUM(C362,C365,C367,C376)</f>
        <v>19069.850271867403</v>
      </c>
      <c r="D361" s="168">
        <f t="shared" si="94"/>
        <v>19312.446009119358</v>
      </c>
      <c r="E361" s="168">
        <f t="shared" si="94"/>
        <v>19014.251629409428</v>
      </c>
      <c r="F361" s="168">
        <f t="shared" si="94"/>
        <v>18795.045309048102</v>
      </c>
      <c r="G361" s="168">
        <f t="shared" si="94"/>
        <v>18463.654940177035</v>
      </c>
      <c r="H361" s="168">
        <f t="shared" si="94"/>
        <v>17262.912150088978</v>
      </c>
      <c r="I361" s="168">
        <f t="shared" si="94"/>
        <v>16917.998998782357</v>
      </c>
      <c r="J361" s="168">
        <f t="shared" si="94"/>
        <v>16689.717520014598</v>
      </c>
      <c r="K361" s="168">
        <f t="shared" si="94"/>
        <v>15768.928627844407</v>
      </c>
      <c r="L361" s="168">
        <f t="shared" si="94"/>
        <v>16833.304363151277</v>
      </c>
      <c r="M361" s="168">
        <f t="shared" si="94"/>
        <v>16496.228015877296</v>
      </c>
      <c r="N361" s="168">
        <f t="shared" si="94"/>
        <v>16280.247042337418</v>
      </c>
      <c r="O361" s="168">
        <f t="shared" si="94"/>
        <v>0</v>
      </c>
      <c r="P361" s="168">
        <f t="shared" si="94"/>
        <v>15848.220189122734</v>
      </c>
      <c r="Q361" s="168">
        <f t="shared" si="94"/>
        <v>16811.083432611307</v>
      </c>
    </row>
    <row r="362" spans="1:17" ht="12" customHeight="1" x14ac:dyDescent="0.25">
      <c r="A362" s="158" t="s">
        <v>65</v>
      </c>
      <c r="B362" s="157"/>
      <c r="C362" s="157">
        <f t="shared" ref="C362:Q362" si="95">SUM(C363:C364)</f>
        <v>15853.517523336284</v>
      </c>
      <c r="D362" s="157">
        <f t="shared" si="95"/>
        <v>15564.46111341434</v>
      </c>
      <c r="E362" s="157">
        <f t="shared" si="95"/>
        <v>15455.663286195437</v>
      </c>
      <c r="F362" s="157">
        <f t="shared" si="95"/>
        <v>15104.268351563656</v>
      </c>
      <c r="G362" s="157">
        <f t="shared" si="95"/>
        <v>14420.281719665832</v>
      </c>
      <c r="H362" s="157">
        <f t="shared" si="95"/>
        <v>13645.279754811863</v>
      </c>
      <c r="I362" s="157">
        <f t="shared" si="95"/>
        <v>12892.694941683141</v>
      </c>
      <c r="J362" s="157">
        <f t="shared" si="95"/>
        <v>12680.755134714727</v>
      </c>
      <c r="K362" s="157">
        <f t="shared" si="95"/>
        <v>12746.114035978157</v>
      </c>
      <c r="L362" s="157">
        <f t="shared" si="95"/>
        <v>13866.064653939633</v>
      </c>
      <c r="M362" s="157">
        <f t="shared" si="95"/>
        <v>13333.488298507369</v>
      </c>
      <c r="N362" s="157">
        <f t="shared" si="95"/>
        <v>13097.713901977559</v>
      </c>
      <c r="O362" s="157">
        <f t="shared" si="95"/>
        <v>0</v>
      </c>
      <c r="P362" s="157">
        <f t="shared" si="95"/>
        <v>12385.201655988194</v>
      </c>
      <c r="Q362" s="157">
        <f t="shared" si="95"/>
        <v>12997.180277578955</v>
      </c>
    </row>
    <row r="363" spans="1:17" ht="12" customHeight="1" x14ac:dyDescent="0.25">
      <c r="A363" s="23" t="s">
        <v>84</v>
      </c>
      <c r="B363" s="156"/>
      <c r="C363" s="156">
        <f t="shared" ref="C363:Q366" si="96">IF(C287=0,0,C287/0.086*1000000/C$49)</f>
        <v>15602.606996026938</v>
      </c>
      <c r="D363" s="156">
        <f t="shared" si="96"/>
        <v>15284.317319586627</v>
      </c>
      <c r="E363" s="156">
        <f t="shared" si="96"/>
        <v>15175.236687554147</v>
      </c>
      <c r="F363" s="156">
        <f t="shared" si="96"/>
        <v>14878.446645578268</v>
      </c>
      <c r="G363" s="156">
        <f t="shared" si="96"/>
        <v>14208.647507339638</v>
      </c>
      <c r="H363" s="156">
        <f t="shared" si="96"/>
        <v>13484.907830106271</v>
      </c>
      <c r="I363" s="156">
        <f t="shared" si="96"/>
        <v>12606.099021440097</v>
      </c>
      <c r="J363" s="156">
        <f t="shared" si="96"/>
        <v>12485.227781471252</v>
      </c>
      <c r="K363" s="156">
        <f t="shared" si="96"/>
        <v>12521.952908781899</v>
      </c>
      <c r="L363" s="156">
        <f t="shared" si="96"/>
        <v>13648.499053398195</v>
      </c>
      <c r="M363" s="156">
        <f t="shared" si="96"/>
        <v>13088.129302013544</v>
      </c>
      <c r="N363" s="156">
        <f t="shared" si="96"/>
        <v>12830.978597748968</v>
      </c>
      <c r="O363" s="156">
        <f t="shared" si="96"/>
        <v>0</v>
      </c>
      <c r="P363" s="156">
        <f t="shared" si="96"/>
        <v>12056.695888713988</v>
      </c>
      <c r="Q363" s="156">
        <f t="shared" si="96"/>
        <v>12750.524974736798</v>
      </c>
    </row>
    <row r="364" spans="1:17" ht="12" customHeight="1" x14ac:dyDescent="0.25">
      <c r="A364" s="23" t="s">
        <v>60</v>
      </c>
      <c r="B364" s="156"/>
      <c r="C364" s="156">
        <f t="shared" si="96"/>
        <v>250.91052730934567</v>
      </c>
      <c r="D364" s="156">
        <f t="shared" si="96"/>
        <v>280.14379382771205</v>
      </c>
      <c r="E364" s="156">
        <f t="shared" si="96"/>
        <v>280.42659864129018</v>
      </c>
      <c r="F364" s="156">
        <f t="shared" si="96"/>
        <v>225.82170598538943</v>
      </c>
      <c r="G364" s="156">
        <f t="shared" si="96"/>
        <v>211.63421232619399</v>
      </c>
      <c r="H364" s="156">
        <f t="shared" si="96"/>
        <v>160.37192470559168</v>
      </c>
      <c r="I364" s="156">
        <f t="shared" si="96"/>
        <v>286.59592024304408</v>
      </c>
      <c r="J364" s="156">
        <f t="shared" si="96"/>
        <v>195.52735324347447</v>
      </c>
      <c r="K364" s="156">
        <f t="shared" si="96"/>
        <v>224.16112719625684</v>
      </c>
      <c r="L364" s="156">
        <f t="shared" si="96"/>
        <v>217.56560054143762</v>
      </c>
      <c r="M364" s="156">
        <f t="shared" si="96"/>
        <v>245.35899649382489</v>
      </c>
      <c r="N364" s="156">
        <f t="shared" si="96"/>
        <v>266.73530422859125</v>
      </c>
      <c r="O364" s="156">
        <f t="shared" si="96"/>
        <v>0</v>
      </c>
      <c r="P364" s="156">
        <f t="shared" si="96"/>
        <v>328.5057672742056</v>
      </c>
      <c r="Q364" s="156">
        <f t="shared" si="96"/>
        <v>246.65530284215609</v>
      </c>
    </row>
    <row r="365" spans="1:17" ht="12" customHeight="1" x14ac:dyDescent="0.25">
      <c r="A365" s="158" t="s">
        <v>112</v>
      </c>
      <c r="B365" s="157"/>
      <c r="C365" s="157">
        <f t="shared" ref="C365:Q365" si="97">C366</f>
        <v>17.63833200863834</v>
      </c>
      <c r="D365" s="157">
        <f t="shared" si="97"/>
        <v>6.2306247603437539</v>
      </c>
      <c r="E365" s="157">
        <f t="shared" si="97"/>
        <v>4.3119270943900245</v>
      </c>
      <c r="F365" s="157">
        <f t="shared" si="97"/>
        <v>8.8172168325291764</v>
      </c>
      <c r="G365" s="157">
        <f t="shared" si="97"/>
        <v>9.907595278384024</v>
      </c>
      <c r="H365" s="157">
        <f t="shared" si="97"/>
        <v>8.9582194380819917</v>
      </c>
      <c r="I365" s="157">
        <f t="shared" si="97"/>
        <v>11.638859724990118</v>
      </c>
      <c r="J365" s="157">
        <f t="shared" si="97"/>
        <v>35.559260747050736</v>
      </c>
      <c r="K365" s="157">
        <f t="shared" si="97"/>
        <v>21.27244863488119</v>
      </c>
      <c r="L365" s="157">
        <f t="shared" si="97"/>
        <v>37.105711043703309</v>
      </c>
      <c r="M365" s="157">
        <f t="shared" si="97"/>
        <v>30.742120888120244</v>
      </c>
      <c r="N365" s="157">
        <f t="shared" si="97"/>
        <v>24.872636770053941</v>
      </c>
      <c r="O365" s="157">
        <f t="shared" si="97"/>
        <v>0</v>
      </c>
      <c r="P365" s="157">
        <f t="shared" si="97"/>
        <v>0</v>
      </c>
      <c r="Q365" s="157">
        <f t="shared" si="97"/>
        <v>226.67689016809828</v>
      </c>
    </row>
    <row r="366" spans="1:17" ht="12" customHeight="1" x14ac:dyDescent="0.25">
      <c r="A366" s="23" t="s">
        <v>60</v>
      </c>
      <c r="B366" s="156"/>
      <c r="C366" s="156">
        <f t="shared" si="96"/>
        <v>17.63833200863834</v>
      </c>
      <c r="D366" s="156">
        <f t="shared" si="96"/>
        <v>6.2306247603437539</v>
      </c>
      <c r="E366" s="156">
        <f t="shared" si="96"/>
        <v>4.3119270943900245</v>
      </c>
      <c r="F366" s="156">
        <f t="shared" si="96"/>
        <v>8.8172168325291764</v>
      </c>
      <c r="G366" s="156">
        <f t="shared" si="96"/>
        <v>9.907595278384024</v>
      </c>
      <c r="H366" s="156">
        <f t="shared" si="96"/>
        <v>8.9582194380819917</v>
      </c>
      <c r="I366" s="156">
        <f t="shared" si="96"/>
        <v>11.638859724990118</v>
      </c>
      <c r="J366" s="156">
        <f t="shared" si="96"/>
        <v>35.559260747050736</v>
      </c>
      <c r="K366" s="156">
        <f t="shared" si="96"/>
        <v>21.27244863488119</v>
      </c>
      <c r="L366" s="156">
        <f t="shared" si="96"/>
        <v>37.105711043703309</v>
      </c>
      <c r="M366" s="156">
        <f t="shared" si="96"/>
        <v>30.742120888120244</v>
      </c>
      <c r="N366" s="156">
        <f t="shared" si="96"/>
        <v>24.872636770053941</v>
      </c>
      <c r="O366" s="156">
        <f t="shared" si="96"/>
        <v>0</v>
      </c>
      <c r="P366" s="156">
        <f t="shared" si="96"/>
        <v>0</v>
      </c>
      <c r="Q366" s="156">
        <f t="shared" si="96"/>
        <v>226.67689016809828</v>
      </c>
    </row>
    <row r="367" spans="1:17" ht="12" customHeight="1" x14ac:dyDescent="0.25">
      <c r="A367" s="158" t="s">
        <v>63</v>
      </c>
      <c r="B367" s="157"/>
      <c r="C367" s="157">
        <f t="shared" ref="C367:Q367" si="98">IF(C291=0,0,C291/0.086*1000000/SUM(C$53:C$56))</f>
        <v>2412.7457750135809</v>
      </c>
      <c r="D367" s="157">
        <f t="shared" si="98"/>
        <v>2768.1404626753824</v>
      </c>
      <c r="E367" s="157">
        <f t="shared" si="98"/>
        <v>2754.6611463703634</v>
      </c>
      <c r="F367" s="157">
        <f t="shared" si="98"/>
        <v>2761.4154912264562</v>
      </c>
      <c r="G367" s="157">
        <f t="shared" si="98"/>
        <v>2612.6054900896206</v>
      </c>
      <c r="H367" s="157">
        <f t="shared" si="98"/>
        <v>2645.8678802274239</v>
      </c>
      <c r="I367" s="157">
        <f t="shared" si="98"/>
        <v>2635.4499039333427</v>
      </c>
      <c r="J367" s="157">
        <f t="shared" si="98"/>
        <v>2602.852184938276</v>
      </c>
      <c r="K367" s="157">
        <f t="shared" si="98"/>
        <v>2216.3722603600809</v>
      </c>
      <c r="L367" s="157">
        <f t="shared" si="98"/>
        <v>2168.9666157545375</v>
      </c>
      <c r="M367" s="157">
        <f t="shared" si="98"/>
        <v>2355.2031206625206</v>
      </c>
      <c r="N367" s="157">
        <f t="shared" si="98"/>
        <v>2339.7117479469421</v>
      </c>
      <c r="O367" s="157">
        <f t="shared" si="98"/>
        <v>0</v>
      </c>
      <c r="P367" s="157">
        <f t="shared" si="98"/>
        <v>2429.4006967126234</v>
      </c>
      <c r="Q367" s="157">
        <f t="shared" si="98"/>
        <v>2375.0831821010524</v>
      </c>
    </row>
    <row r="368" spans="1:17" ht="12" customHeight="1" x14ac:dyDescent="0.25">
      <c r="A368" s="167" t="s">
        <v>169</v>
      </c>
      <c r="B368" s="132"/>
      <c r="C368" s="132">
        <f t="shared" ref="C368:Q368" si="99">IF(C292=0,0,C292/0.086*1000000/C$53)</f>
        <v>0</v>
      </c>
      <c r="D368" s="132">
        <f t="shared" si="99"/>
        <v>2890.4798318409853</v>
      </c>
      <c r="E368" s="132">
        <f t="shared" si="99"/>
        <v>2897.5643731373052</v>
      </c>
      <c r="F368" s="132">
        <f t="shared" si="99"/>
        <v>2903.366335248164</v>
      </c>
      <c r="G368" s="132">
        <f t="shared" si="99"/>
        <v>2914.0486990403738</v>
      </c>
      <c r="H368" s="132">
        <f t="shared" si="99"/>
        <v>2891.2732625211725</v>
      </c>
      <c r="I368" s="132">
        <f t="shared" si="99"/>
        <v>2843.1604671367545</v>
      </c>
      <c r="J368" s="132">
        <f t="shared" si="99"/>
        <v>2790.2014307128961</v>
      </c>
      <c r="K368" s="132">
        <f t="shared" si="99"/>
        <v>0</v>
      </c>
      <c r="L368" s="132">
        <f t="shared" si="99"/>
        <v>0</v>
      </c>
      <c r="M368" s="132">
        <f t="shared" si="99"/>
        <v>0</v>
      </c>
      <c r="N368" s="132">
        <f t="shared" si="99"/>
        <v>0</v>
      </c>
      <c r="O368" s="132">
        <f t="shared" si="99"/>
        <v>0</v>
      </c>
      <c r="P368" s="132">
        <f t="shared" si="99"/>
        <v>0</v>
      </c>
      <c r="Q368" s="132">
        <f t="shared" si="99"/>
        <v>2608.501157787176</v>
      </c>
    </row>
    <row r="369" spans="1:17" ht="12" customHeight="1" x14ac:dyDescent="0.25">
      <c r="A369" s="167" t="s">
        <v>168</v>
      </c>
      <c r="B369" s="132"/>
      <c r="C369" s="132">
        <f t="shared" ref="C369:Q369" si="100">IF(C293=0,0,C293/0.086*1000000/C$54)</f>
        <v>0</v>
      </c>
      <c r="D369" s="132">
        <f t="shared" si="100"/>
        <v>2491.8785310187645</v>
      </c>
      <c r="E369" s="132">
        <f t="shared" si="100"/>
        <v>2507.3838059195932</v>
      </c>
      <c r="F369" s="132">
        <f t="shared" si="100"/>
        <v>2516.2922624241669</v>
      </c>
      <c r="G369" s="132">
        <f t="shared" si="100"/>
        <v>2516.743492859704</v>
      </c>
      <c r="H369" s="132">
        <f t="shared" si="100"/>
        <v>2487.9200738317736</v>
      </c>
      <c r="I369" s="132">
        <f t="shared" si="100"/>
        <v>2450.6677885073536</v>
      </c>
      <c r="J369" s="132">
        <f t="shared" si="100"/>
        <v>2408.7340993231705</v>
      </c>
      <c r="K369" s="132">
        <f t="shared" si="100"/>
        <v>0</v>
      </c>
      <c r="L369" s="132">
        <f t="shared" si="100"/>
        <v>0</v>
      </c>
      <c r="M369" s="132">
        <f t="shared" si="100"/>
        <v>0</v>
      </c>
      <c r="N369" s="132">
        <f t="shared" si="100"/>
        <v>0</v>
      </c>
      <c r="O369" s="132">
        <f t="shared" si="100"/>
        <v>0</v>
      </c>
      <c r="P369" s="132">
        <f t="shared" si="100"/>
        <v>0</v>
      </c>
      <c r="Q369" s="132">
        <f t="shared" si="100"/>
        <v>2277.1290821115585</v>
      </c>
    </row>
    <row r="370" spans="1:17" ht="12" customHeight="1" x14ac:dyDescent="0.25">
      <c r="A370" s="166" t="s">
        <v>57</v>
      </c>
      <c r="B370" s="165"/>
      <c r="C370" s="165">
        <f t="shared" ref="C370:Q371" si="101">IF(C294=0,0,C294/0.086*1000000/C$54)</f>
        <v>0</v>
      </c>
      <c r="D370" s="165">
        <f t="shared" si="101"/>
        <v>1914.8787745467919</v>
      </c>
      <c r="E370" s="165">
        <f t="shared" si="101"/>
        <v>1922.6773744110444</v>
      </c>
      <c r="F370" s="165">
        <f t="shared" si="101"/>
        <v>1925.282461157437</v>
      </c>
      <c r="G370" s="165">
        <f t="shared" si="101"/>
        <v>1921.9749042447274</v>
      </c>
      <c r="H370" s="165">
        <f t="shared" si="101"/>
        <v>1896.4207697011605</v>
      </c>
      <c r="I370" s="165">
        <f t="shared" si="101"/>
        <v>1864.7724800640858</v>
      </c>
      <c r="J370" s="165">
        <f t="shared" si="101"/>
        <v>1829.3369546500542</v>
      </c>
      <c r="K370" s="165">
        <f t="shared" si="101"/>
        <v>0</v>
      </c>
      <c r="L370" s="165">
        <f t="shared" si="101"/>
        <v>0</v>
      </c>
      <c r="M370" s="165">
        <f t="shared" si="101"/>
        <v>0</v>
      </c>
      <c r="N370" s="165">
        <f t="shared" si="101"/>
        <v>0</v>
      </c>
      <c r="O370" s="165">
        <f t="shared" si="101"/>
        <v>0</v>
      </c>
      <c r="P370" s="165">
        <f t="shared" si="101"/>
        <v>0</v>
      </c>
      <c r="Q370" s="165">
        <f t="shared" si="101"/>
        <v>1706.3932012236694</v>
      </c>
    </row>
    <row r="371" spans="1:17" ht="12" customHeight="1" x14ac:dyDescent="0.25">
      <c r="A371" s="147" t="s">
        <v>59</v>
      </c>
      <c r="B371" s="164"/>
      <c r="C371" s="164">
        <f t="shared" si="101"/>
        <v>0</v>
      </c>
      <c r="D371" s="164">
        <f t="shared" si="101"/>
        <v>576.99975647197311</v>
      </c>
      <c r="E371" s="164">
        <f t="shared" si="101"/>
        <v>584.70643150854869</v>
      </c>
      <c r="F371" s="164">
        <f t="shared" si="101"/>
        <v>591.00980126672994</v>
      </c>
      <c r="G371" s="164">
        <f t="shared" si="101"/>
        <v>594.76858861497647</v>
      </c>
      <c r="H371" s="164">
        <f t="shared" si="101"/>
        <v>591.49930413061327</v>
      </c>
      <c r="I371" s="164">
        <f t="shared" si="101"/>
        <v>585.8953084432676</v>
      </c>
      <c r="J371" s="164">
        <f t="shared" si="101"/>
        <v>579.39714467311671</v>
      </c>
      <c r="K371" s="164">
        <f t="shared" si="101"/>
        <v>0</v>
      </c>
      <c r="L371" s="164">
        <f t="shared" si="101"/>
        <v>0</v>
      </c>
      <c r="M371" s="164">
        <f t="shared" si="101"/>
        <v>0</v>
      </c>
      <c r="N371" s="164">
        <f t="shared" si="101"/>
        <v>0</v>
      </c>
      <c r="O371" s="164">
        <f t="shared" si="101"/>
        <v>0</v>
      </c>
      <c r="P371" s="164">
        <f t="shared" si="101"/>
        <v>0</v>
      </c>
      <c r="Q371" s="164">
        <f t="shared" si="101"/>
        <v>570.73588088788938</v>
      </c>
    </row>
    <row r="372" spans="1:17" ht="12" customHeight="1" x14ac:dyDescent="0.25">
      <c r="A372" s="163" t="s">
        <v>142</v>
      </c>
      <c r="B372" s="162"/>
      <c r="C372" s="162">
        <f t="shared" ref="C372:Q372" si="102">IF(C296=0,0,C296/0.086*1000000/C$55)</f>
        <v>2568.0515089471128</v>
      </c>
      <c r="D372" s="162">
        <f t="shared" si="102"/>
        <v>0</v>
      </c>
      <c r="E372" s="162">
        <f t="shared" si="102"/>
        <v>0</v>
      </c>
      <c r="F372" s="162">
        <f t="shared" si="102"/>
        <v>0</v>
      </c>
      <c r="G372" s="162">
        <f t="shared" si="102"/>
        <v>0</v>
      </c>
      <c r="H372" s="162">
        <f t="shared" si="102"/>
        <v>0</v>
      </c>
      <c r="I372" s="162">
        <f t="shared" si="102"/>
        <v>0</v>
      </c>
      <c r="J372" s="162">
        <f t="shared" si="102"/>
        <v>0</v>
      </c>
      <c r="K372" s="162">
        <f t="shared" si="102"/>
        <v>0</v>
      </c>
      <c r="L372" s="162">
        <f t="shared" si="102"/>
        <v>0</v>
      </c>
      <c r="M372" s="162">
        <f t="shared" si="102"/>
        <v>2540.5133344886976</v>
      </c>
      <c r="N372" s="162">
        <f t="shared" si="102"/>
        <v>2546.1433994091813</v>
      </c>
      <c r="O372" s="162">
        <f t="shared" si="102"/>
        <v>0</v>
      </c>
      <c r="P372" s="162">
        <f t="shared" si="102"/>
        <v>2657.3557548813787</v>
      </c>
      <c r="Q372" s="162">
        <f t="shared" si="102"/>
        <v>0</v>
      </c>
    </row>
    <row r="373" spans="1:17" ht="12" customHeight="1" x14ac:dyDescent="0.25">
      <c r="A373" s="161" t="s">
        <v>141</v>
      </c>
      <c r="B373" s="160"/>
      <c r="C373" s="160">
        <f t="shared" ref="C373:Q373" si="103">IF(C297=0,0,C297/0.086*1000000/C$56)</f>
        <v>2270.5239584315673</v>
      </c>
      <c r="D373" s="160">
        <f t="shared" si="103"/>
        <v>0</v>
      </c>
      <c r="E373" s="160">
        <f t="shared" si="103"/>
        <v>0</v>
      </c>
      <c r="F373" s="160">
        <f t="shared" si="103"/>
        <v>0</v>
      </c>
      <c r="G373" s="160">
        <f t="shared" si="103"/>
        <v>0</v>
      </c>
      <c r="H373" s="160">
        <f t="shared" si="103"/>
        <v>0</v>
      </c>
      <c r="I373" s="160">
        <f t="shared" si="103"/>
        <v>0</v>
      </c>
      <c r="J373" s="160">
        <f t="shared" si="103"/>
        <v>0</v>
      </c>
      <c r="K373" s="160">
        <f t="shared" si="103"/>
        <v>2216.3722603600809</v>
      </c>
      <c r="L373" s="160">
        <f t="shared" si="103"/>
        <v>2168.9666157545375</v>
      </c>
      <c r="M373" s="160">
        <f t="shared" si="103"/>
        <v>2258.6576502541993</v>
      </c>
      <c r="N373" s="160">
        <f t="shared" si="103"/>
        <v>2241.1875506581464</v>
      </c>
      <c r="O373" s="160">
        <f t="shared" si="103"/>
        <v>0</v>
      </c>
      <c r="P373" s="160">
        <f t="shared" si="103"/>
        <v>2329.9827971658874</v>
      </c>
      <c r="Q373" s="160">
        <f t="shared" si="103"/>
        <v>0</v>
      </c>
    </row>
    <row r="374" spans="1:17" ht="12" customHeight="1" x14ac:dyDescent="0.25">
      <c r="A374" s="148" t="s">
        <v>60</v>
      </c>
      <c r="B374" s="156"/>
      <c r="C374" s="156">
        <f t="shared" ref="C374:Q375" si="104">IF(C298=0,0,C298/0.086*1000000/C$56)</f>
        <v>1689.0846092830407</v>
      </c>
      <c r="D374" s="156">
        <f t="shared" si="104"/>
        <v>0</v>
      </c>
      <c r="E374" s="156">
        <f t="shared" si="104"/>
        <v>0</v>
      </c>
      <c r="F374" s="156">
        <f t="shared" si="104"/>
        <v>0</v>
      </c>
      <c r="G374" s="156">
        <f t="shared" si="104"/>
        <v>0</v>
      </c>
      <c r="H374" s="156">
        <f t="shared" si="104"/>
        <v>0</v>
      </c>
      <c r="I374" s="156">
        <f t="shared" si="104"/>
        <v>0</v>
      </c>
      <c r="J374" s="156">
        <f t="shared" si="104"/>
        <v>0</v>
      </c>
      <c r="K374" s="156">
        <f t="shared" si="104"/>
        <v>1634.231675705614</v>
      </c>
      <c r="L374" s="156">
        <f t="shared" si="104"/>
        <v>1576.1019956001428</v>
      </c>
      <c r="M374" s="156">
        <f t="shared" si="104"/>
        <v>1680.8740276557337</v>
      </c>
      <c r="N374" s="156">
        <f t="shared" si="104"/>
        <v>1657.055080880393</v>
      </c>
      <c r="O374" s="156">
        <f t="shared" si="104"/>
        <v>0</v>
      </c>
      <c r="P374" s="156">
        <f t="shared" si="104"/>
        <v>1755.603873376971</v>
      </c>
      <c r="Q374" s="156">
        <f t="shared" si="104"/>
        <v>0</v>
      </c>
    </row>
    <row r="375" spans="1:17" ht="12" customHeight="1" x14ac:dyDescent="0.25">
      <c r="A375" s="148" t="s">
        <v>59</v>
      </c>
      <c r="B375" s="156"/>
      <c r="C375" s="156">
        <f t="shared" si="104"/>
        <v>581.4393491485265</v>
      </c>
      <c r="D375" s="156">
        <f t="shared" si="104"/>
        <v>0</v>
      </c>
      <c r="E375" s="156">
        <f t="shared" si="104"/>
        <v>0</v>
      </c>
      <c r="F375" s="156">
        <f t="shared" si="104"/>
        <v>0</v>
      </c>
      <c r="G375" s="156">
        <f t="shared" si="104"/>
        <v>0</v>
      </c>
      <c r="H375" s="156">
        <f t="shared" si="104"/>
        <v>0</v>
      </c>
      <c r="I375" s="156">
        <f t="shared" si="104"/>
        <v>0</v>
      </c>
      <c r="J375" s="156">
        <f t="shared" si="104"/>
        <v>0</v>
      </c>
      <c r="K375" s="156">
        <f t="shared" si="104"/>
        <v>582.14058465446703</v>
      </c>
      <c r="L375" s="156">
        <f t="shared" si="104"/>
        <v>592.86462015439474</v>
      </c>
      <c r="M375" s="156">
        <f t="shared" si="104"/>
        <v>577.78362259846597</v>
      </c>
      <c r="N375" s="156">
        <f t="shared" si="104"/>
        <v>584.13246977775373</v>
      </c>
      <c r="O375" s="156">
        <f t="shared" si="104"/>
        <v>0</v>
      </c>
      <c r="P375" s="156">
        <f t="shared" si="104"/>
        <v>574.37892378891695</v>
      </c>
      <c r="Q375" s="156">
        <f t="shared" si="104"/>
        <v>0</v>
      </c>
    </row>
    <row r="376" spans="1:17" ht="12" customHeight="1" x14ac:dyDescent="0.25">
      <c r="A376" s="158" t="s">
        <v>62</v>
      </c>
      <c r="B376" s="157"/>
      <c r="C376" s="157">
        <f t="shared" ref="C376:Q376" si="105">IF(C300=0,0,C300/0.086*1000000/SUM(C$58:C$59))</f>
        <v>785.94864150889907</v>
      </c>
      <c r="D376" s="157">
        <f t="shared" si="105"/>
        <v>973.61380826929303</v>
      </c>
      <c r="E376" s="157">
        <f t="shared" si="105"/>
        <v>799.61526974923743</v>
      </c>
      <c r="F376" s="157">
        <f t="shared" si="105"/>
        <v>920.54424942546154</v>
      </c>
      <c r="G376" s="157">
        <f t="shared" si="105"/>
        <v>1420.860135143198</v>
      </c>
      <c r="H376" s="157">
        <f t="shared" si="105"/>
        <v>962.80629561160686</v>
      </c>
      <c r="I376" s="157">
        <f t="shared" si="105"/>
        <v>1378.2152934408825</v>
      </c>
      <c r="J376" s="157">
        <f t="shared" si="105"/>
        <v>1370.5509396145453</v>
      </c>
      <c r="K376" s="157">
        <f t="shared" si="105"/>
        <v>785.16988287128856</v>
      </c>
      <c r="L376" s="157">
        <f t="shared" si="105"/>
        <v>761.16738241340352</v>
      </c>
      <c r="M376" s="157">
        <f t="shared" si="105"/>
        <v>776.79447581928741</v>
      </c>
      <c r="N376" s="157">
        <f t="shared" si="105"/>
        <v>817.94875564286349</v>
      </c>
      <c r="O376" s="157">
        <f t="shared" si="105"/>
        <v>0</v>
      </c>
      <c r="P376" s="157">
        <f t="shared" si="105"/>
        <v>1033.6178364219165</v>
      </c>
      <c r="Q376" s="157">
        <f t="shared" si="105"/>
        <v>1212.1430827632023</v>
      </c>
    </row>
    <row r="377" spans="1:17" ht="12" customHeight="1" x14ac:dyDescent="0.25">
      <c r="A377" s="23" t="s">
        <v>57</v>
      </c>
      <c r="B377" s="156"/>
      <c r="C377" s="156">
        <f t="shared" ref="C377:Q377" si="106">IF(C301=0,0,C301/0.086*1000000/C$58)</f>
        <v>0</v>
      </c>
      <c r="D377" s="156">
        <f t="shared" si="106"/>
        <v>1305.5772266205722</v>
      </c>
      <c r="E377" s="156">
        <f t="shared" si="106"/>
        <v>0</v>
      </c>
      <c r="F377" s="156">
        <f t="shared" si="106"/>
        <v>1345.2893591103352</v>
      </c>
      <c r="G377" s="156">
        <f t="shared" si="106"/>
        <v>1495.3429088876903</v>
      </c>
      <c r="H377" s="156">
        <f t="shared" si="106"/>
        <v>1226.6727148075627</v>
      </c>
      <c r="I377" s="156">
        <f t="shared" si="106"/>
        <v>1378.2152934408825</v>
      </c>
      <c r="J377" s="156">
        <f t="shared" si="106"/>
        <v>1370.5509396145453</v>
      </c>
      <c r="K377" s="156">
        <f t="shared" si="106"/>
        <v>0</v>
      </c>
      <c r="L377" s="156">
        <f t="shared" si="106"/>
        <v>0</v>
      </c>
      <c r="M377" s="156">
        <f t="shared" si="106"/>
        <v>0</v>
      </c>
      <c r="N377" s="156">
        <f t="shared" si="106"/>
        <v>0</v>
      </c>
      <c r="O377" s="156">
        <f t="shared" si="106"/>
        <v>0</v>
      </c>
      <c r="P377" s="156">
        <f t="shared" si="106"/>
        <v>1197.3317778431087</v>
      </c>
      <c r="Q377" s="156">
        <f t="shared" si="106"/>
        <v>1212.1430827632023</v>
      </c>
    </row>
    <row r="378" spans="1:17" ht="12" customHeight="1" x14ac:dyDescent="0.25">
      <c r="A378" s="29" t="s">
        <v>140</v>
      </c>
      <c r="B378" s="57"/>
      <c r="C378" s="57">
        <f t="shared" ref="C378:Q378" si="107">IF(C302=0,0,C302/0.086*1000000/C$59)</f>
        <v>785.94864150889907</v>
      </c>
      <c r="D378" s="57">
        <f t="shared" si="107"/>
        <v>794.42854494457413</v>
      </c>
      <c r="E378" s="57">
        <f t="shared" si="107"/>
        <v>799.61526974923743</v>
      </c>
      <c r="F378" s="57">
        <f t="shared" si="107"/>
        <v>776.33492579063272</v>
      </c>
      <c r="G378" s="57">
        <f t="shared" si="107"/>
        <v>760.12138035866178</v>
      </c>
      <c r="H378" s="57">
        <f t="shared" si="107"/>
        <v>751.57261296568345</v>
      </c>
      <c r="I378" s="57">
        <f t="shared" si="107"/>
        <v>0</v>
      </c>
      <c r="J378" s="57">
        <f t="shared" si="107"/>
        <v>0</v>
      </c>
      <c r="K378" s="57">
        <f t="shared" si="107"/>
        <v>785.16988287128856</v>
      </c>
      <c r="L378" s="57">
        <f t="shared" si="107"/>
        <v>761.16738241340352</v>
      </c>
      <c r="M378" s="57">
        <f t="shared" si="107"/>
        <v>776.79447581928741</v>
      </c>
      <c r="N378" s="57">
        <f t="shared" si="107"/>
        <v>817.94875564286349</v>
      </c>
      <c r="O378" s="57">
        <f t="shared" si="107"/>
        <v>0</v>
      </c>
      <c r="P378" s="57">
        <f t="shared" si="107"/>
        <v>827.74573766916239</v>
      </c>
      <c r="Q378" s="57">
        <f t="shared" si="107"/>
        <v>0</v>
      </c>
    </row>
    <row r="380" spans="1:17" ht="12" customHeight="1" x14ac:dyDescent="0.25">
      <c r="A380" s="152" t="s">
        <v>188</v>
      </c>
      <c r="B380" s="168"/>
      <c r="C380" s="168">
        <f t="shared" ref="C380:Q380" si="108">SUM(C381,C384,C386,C395)</f>
        <v>13066.855603494509</v>
      </c>
      <c r="D380" s="168">
        <f t="shared" si="108"/>
        <v>12687.76893218184</v>
      </c>
      <c r="E380" s="168">
        <f t="shared" si="108"/>
        <v>12599.475563411739</v>
      </c>
      <c r="F380" s="168">
        <f t="shared" si="108"/>
        <v>12276.552032732145</v>
      </c>
      <c r="G380" s="168">
        <f t="shared" si="108"/>
        <v>11848.698477437414</v>
      </c>
      <c r="H380" s="168">
        <f t="shared" si="108"/>
        <v>11319.144998706397</v>
      </c>
      <c r="I380" s="168">
        <f t="shared" si="108"/>
        <v>10973.082668385032</v>
      </c>
      <c r="J380" s="168">
        <f t="shared" si="108"/>
        <v>10920.977655505811</v>
      </c>
      <c r="K380" s="168">
        <f t="shared" si="108"/>
        <v>11597.694671172208</v>
      </c>
      <c r="L380" s="168">
        <f t="shared" si="108"/>
        <v>12434.085601397304</v>
      </c>
      <c r="M380" s="168">
        <f t="shared" si="108"/>
        <v>12161.008186786774</v>
      </c>
      <c r="N380" s="168">
        <f t="shared" si="108"/>
        <v>12046.168366466414</v>
      </c>
      <c r="O380" s="168">
        <f t="shared" si="108"/>
        <v>0</v>
      </c>
      <c r="P380" s="168">
        <f t="shared" si="108"/>
        <v>11509.508821116237</v>
      </c>
      <c r="Q380" s="168">
        <f t="shared" si="108"/>
        <v>12415.722912727857</v>
      </c>
    </row>
    <row r="381" spans="1:17" ht="12" customHeight="1" x14ac:dyDescent="0.25">
      <c r="A381" s="158" t="s">
        <v>65</v>
      </c>
      <c r="B381" s="157"/>
      <c r="C381" s="157">
        <f t="shared" ref="C381:Q381" si="109">SUM(C382:C383)</f>
        <v>10545.711779811343</v>
      </c>
      <c r="D381" s="157">
        <f t="shared" si="109"/>
        <v>10330.673749749878</v>
      </c>
      <c r="E381" s="157">
        <f t="shared" si="109"/>
        <v>10199.105888895805</v>
      </c>
      <c r="F381" s="157">
        <f t="shared" si="109"/>
        <v>9878.663223614305</v>
      </c>
      <c r="G381" s="157">
        <f t="shared" si="109"/>
        <v>9392.3663437666255</v>
      </c>
      <c r="H381" s="157">
        <f t="shared" si="109"/>
        <v>8948.0258875845539</v>
      </c>
      <c r="I381" s="157">
        <f t="shared" si="109"/>
        <v>8577.4495162595358</v>
      </c>
      <c r="J381" s="157">
        <f t="shared" si="109"/>
        <v>8477.9792855812593</v>
      </c>
      <c r="K381" s="157">
        <f t="shared" si="109"/>
        <v>9027.1711424439654</v>
      </c>
      <c r="L381" s="157">
        <f t="shared" si="109"/>
        <v>9850.9811195491366</v>
      </c>
      <c r="M381" s="157">
        <f t="shared" si="109"/>
        <v>9488.0273526216115</v>
      </c>
      <c r="N381" s="157">
        <f t="shared" si="109"/>
        <v>9356.3861098853849</v>
      </c>
      <c r="O381" s="157">
        <f t="shared" si="109"/>
        <v>0</v>
      </c>
      <c r="P381" s="157">
        <f t="shared" si="109"/>
        <v>8899.8911020739488</v>
      </c>
      <c r="Q381" s="157">
        <f t="shared" si="109"/>
        <v>9299.7082063163616</v>
      </c>
    </row>
    <row r="382" spans="1:17" ht="12" customHeight="1" x14ac:dyDescent="0.25">
      <c r="A382" s="23" t="s">
        <v>84</v>
      </c>
      <c r="B382" s="156"/>
      <c r="C382" s="156">
        <f t="shared" ref="C382:Q383" si="110">IF(C306=0,0,C306/0.086*1000000/C$49)</f>
        <v>10278.967228945736</v>
      </c>
      <c r="D382" s="156">
        <f t="shared" si="110"/>
        <v>10036.269930764778</v>
      </c>
      <c r="E382" s="156">
        <f t="shared" si="110"/>
        <v>9908.3838919576428</v>
      </c>
      <c r="F382" s="156">
        <f t="shared" si="110"/>
        <v>9647.9488025084902</v>
      </c>
      <c r="G382" s="156">
        <f t="shared" si="110"/>
        <v>9178.4823777109814</v>
      </c>
      <c r="H382" s="156">
        <f t="shared" si="110"/>
        <v>8786.1381491668089</v>
      </c>
      <c r="I382" s="156">
        <f t="shared" si="110"/>
        <v>8287.3654538338906</v>
      </c>
      <c r="J382" s="156">
        <f t="shared" si="110"/>
        <v>8279.5878302426117</v>
      </c>
      <c r="K382" s="156">
        <f t="shared" si="110"/>
        <v>8788.3237025662256</v>
      </c>
      <c r="L382" s="156">
        <f t="shared" si="110"/>
        <v>9619.5296996076286</v>
      </c>
      <c r="M382" s="156">
        <f t="shared" si="110"/>
        <v>9228.4680717196334</v>
      </c>
      <c r="N382" s="156">
        <f t="shared" si="110"/>
        <v>9074.6210210171903</v>
      </c>
      <c r="O382" s="156">
        <f t="shared" si="110"/>
        <v>0</v>
      </c>
      <c r="P382" s="156">
        <f t="shared" si="110"/>
        <v>8557.1663863290687</v>
      </c>
      <c r="Q382" s="156">
        <f t="shared" si="110"/>
        <v>9044.059155881172</v>
      </c>
    </row>
    <row r="383" spans="1:17" ht="12" customHeight="1" x14ac:dyDescent="0.25">
      <c r="A383" s="23" t="s">
        <v>60</v>
      </c>
      <c r="B383" s="156"/>
      <c r="C383" s="156">
        <f t="shared" si="110"/>
        <v>266.74455086560687</v>
      </c>
      <c r="D383" s="156">
        <f t="shared" si="110"/>
        <v>294.40381898510066</v>
      </c>
      <c r="E383" s="156">
        <f t="shared" si="110"/>
        <v>290.72199693816248</v>
      </c>
      <c r="F383" s="156">
        <f t="shared" si="110"/>
        <v>230.71442110581489</v>
      </c>
      <c r="G383" s="156">
        <f t="shared" si="110"/>
        <v>213.88396605564432</v>
      </c>
      <c r="H383" s="156">
        <f t="shared" si="110"/>
        <v>161.88773841774531</v>
      </c>
      <c r="I383" s="156">
        <f t="shared" si="110"/>
        <v>290.08406242564507</v>
      </c>
      <c r="J383" s="156">
        <f t="shared" si="110"/>
        <v>198.39145533864826</v>
      </c>
      <c r="K383" s="156">
        <f t="shared" si="110"/>
        <v>238.84743987774013</v>
      </c>
      <c r="L383" s="156">
        <f t="shared" si="110"/>
        <v>231.45141994150842</v>
      </c>
      <c r="M383" s="156">
        <f t="shared" si="110"/>
        <v>259.5592809019783</v>
      </c>
      <c r="N383" s="156">
        <f t="shared" si="110"/>
        <v>281.76508886819505</v>
      </c>
      <c r="O383" s="156">
        <f t="shared" si="110"/>
        <v>0</v>
      </c>
      <c r="P383" s="156">
        <f t="shared" si="110"/>
        <v>342.72471574488065</v>
      </c>
      <c r="Q383" s="156">
        <f t="shared" si="110"/>
        <v>255.64905043519019</v>
      </c>
    </row>
    <row r="384" spans="1:17" ht="12" customHeight="1" x14ac:dyDescent="0.25">
      <c r="A384" s="158" t="s">
        <v>112</v>
      </c>
      <c r="B384" s="157"/>
      <c r="C384" s="157">
        <f t="shared" ref="C384:Q384" si="111">C385</f>
        <v>34.104161472120822</v>
      </c>
      <c r="D384" s="157">
        <f t="shared" si="111"/>
        <v>12.467793462654127</v>
      </c>
      <c r="E384" s="157">
        <f t="shared" si="111"/>
        <v>8.9104035590744619</v>
      </c>
      <c r="F384" s="157">
        <f t="shared" si="111"/>
        <v>18.997444986567675</v>
      </c>
      <c r="G384" s="157">
        <f t="shared" si="111"/>
        <v>22.237457662374261</v>
      </c>
      <c r="H384" s="157">
        <f t="shared" si="111"/>
        <v>21.208329426571517</v>
      </c>
      <c r="I384" s="157">
        <f t="shared" si="111"/>
        <v>28.636834710787792</v>
      </c>
      <c r="J384" s="157">
        <f t="shared" si="111"/>
        <v>97.232138749857455</v>
      </c>
      <c r="K384" s="157">
        <f t="shared" si="111"/>
        <v>62.666969968085318</v>
      </c>
      <c r="L384" s="157">
        <f t="shared" si="111"/>
        <v>119.36085212875487</v>
      </c>
      <c r="M384" s="157">
        <f t="shared" si="111"/>
        <v>104.3881202304015</v>
      </c>
      <c r="N384" s="157">
        <f t="shared" si="111"/>
        <v>88.723243090320722</v>
      </c>
      <c r="O384" s="157">
        <f t="shared" si="111"/>
        <v>0</v>
      </c>
      <c r="P384" s="157">
        <f t="shared" si="111"/>
        <v>0</v>
      </c>
      <c r="Q384" s="157">
        <f t="shared" si="111"/>
        <v>873.28760821621279</v>
      </c>
    </row>
    <row r="385" spans="1:17" ht="12" customHeight="1" x14ac:dyDescent="0.25">
      <c r="A385" s="23" t="s">
        <v>60</v>
      </c>
      <c r="B385" s="156"/>
      <c r="C385" s="156">
        <f t="shared" ref="C385:Q385" si="112">IF(C309=0,0,C309/0.086*1000000/C$49)</f>
        <v>34.104161472120822</v>
      </c>
      <c r="D385" s="156">
        <f t="shared" si="112"/>
        <v>12.467793462654127</v>
      </c>
      <c r="E385" s="156">
        <f t="shared" si="112"/>
        <v>8.9104035590744619</v>
      </c>
      <c r="F385" s="156">
        <f t="shared" si="112"/>
        <v>18.997444986567675</v>
      </c>
      <c r="G385" s="156">
        <f t="shared" si="112"/>
        <v>22.237457662374261</v>
      </c>
      <c r="H385" s="156">
        <f t="shared" si="112"/>
        <v>21.208329426571517</v>
      </c>
      <c r="I385" s="156">
        <f t="shared" si="112"/>
        <v>28.636834710787792</v>
      </c>
      <c r="J385" s="156">
        <f t="shared" si="112"/>
        <v>97.232138749857455</v>
      </c>
      <c r="K385" s="156">
        <f t="shared" si="112"/>
        <v>62.666969968085318</v>
      </c>
      <c r="L385" s="156">
        <f t="shared" si="112"/>
        <v>119.36085212875487</v>
      </c>
      <c r="M385" s="156">
        <f t="shared" si="112"/>
        <v>104.3881202304015</v>
      </c>
      <c r="N385" s="156">
        <f t="shared" si="112"/>
        <v>88.723243090320722</v>
      </c>
      <c r="O385" s="156">
        <f t="shared" si="112"/>
        <v>0</v>
      </c>
      <c r="P385" s="156">
        <f t="shared" si="112"/>
        <v>0</v>
      </c>
      <c r="Q385" s="156">
        <f t="shared" si="112"/>
        <v>873.28760821621279</v>
      </c>
    </row>
    <row r="386" spans="1:17" ht="12" customHeight="1" x14ac:dyDescent="0.25">
      <c r="A386" s="158" t="s">
        <v>63</v>
      </c>
      <c r="B386" s="157"/>
      <c r="C386" s="157">
        <f t="shared" ref="C386:Q386" si="113">IF(C310=0,0,C310/0.086*1000000/SUM(C$53:C$56))</f>
        <v>1833.3482212674928</v>
      </c>
      <c r="D386" s="157">
        <f t="shared" si="113"/>
        <v>1705.9811848693562</v>
      </c>
      <c r="E386" s="157">
        <f t="shared" si="113"/>
        <v>1720.054971662053</v>
      </c>
      <c r="F386" s="157">
        <f t="shared" si="113"/>
        <v>1733.0220785890931</v>
      </c>
      <c r="G386" s="157">
        <f t="shared" si="113"/>
        <v>1747.3963473393599</v>
      </c>
      <c r="H386" s="157">
        <f t="shared" si="113"/>
        <v>1740.8530106464407</v>
      </c>
      <c r="I386" s="157">
        <f t="shared" si="113"/>
        <v>1722.8840359458102</v>
      </c>
      <c r="J386" s="157">
        <f t="shared" si="113"/>
        <v>1701.4220788024015</v>
      </c>
      <c r="K386" s="157">
        <f t="shared" si="113"/>
        <v>1832.4346922446268</v>
      </c>
      <c r="L386" s="157">
        <f t="shared" si="113"/>
        <v>1808.3639539225796</v>
      </c>
      <c r="M386" s="157">
        <f t="shared" si="113"/>
        <v>1899.4774167802286</v>
      </c>
      <c r="N386" s="157">
        <f t="shared" si="113"/>
        <v>1896.328654555932</v>
      </c>
      <c r="O386" s="157">
        <f t="shared" si="113"/>
        <v>0</v>
      </c>
      <c r="P386" s="157">
        <f t="shared" si="113"/>
        <v>1971.9663204811986</v>
      </c>
      <c r="Q386" s="157">
        <f t="shared" si="113"/>
        <v>1655.4106361366869</v>
      </c>
    </row>
    <row r="387" spans="1:17" ht="12" customHeight="1" x14ac:dyDescent="0.25">
      <c r="A387" s="167" t="s">
        <v>169</v>
      </c>
      <c r="B387" s="132"/>
      <c r="C387" s="132">
        <f t="shared" ref="C387:Q387" si="114">IF(C311=0,0,C311/0.086*1000000/C$53)</f>
        <v>0</v>
      </c>
      <c r="D387" s="132">
        <f t="shared" si="114"/>
        <v>1702.7867481063615</v>
      </c>
      <c r="E387" s="132">
        <f t="shared" si="114"/>
        <v>1714.8945724233472</v>
      </c>
      <c r="F387" s="132">
        <f t="shared" si="114"/>
        <v>1727.9483790362417</v>
      </c>
      <c r="G387" s="132">
        <f t="shared" si="114"/>
        <v>1741.6748020158432</v>
      </c>
      <c r="H387" s="132">
        <f t="shared" si="114"/>
        <v>1745.1651118244895</v>
      </c>
      <c r="I387" s="132">
        <f t="shared" si="114"/>
        <v>1725.6349431469998</v>
      </c>
      <c r="J387" s="132">
        <f t="shared" si="114"/>
        <v>1703.0233638048344</v>
      </c>
      <c r="K387" s="132">
        <f t="shared" si="114"/>
        <v>0</v>
      </c>
      <c r="L387" s="132">
        <f t="shared" si="114"/>
        <v>0</v>
      </c>
      <c r="M387" s="132">
        <f t="shared" si="114"/>
        <v>0</v>
      </c>
      <c r="N387" s="132">
        <f t="shared" si="114"/>
        <v>0</v>
      </c>
      <c r="O387" s="132">
        <f t="shared" si="114"/>
        <v>0</v>
      </c>
      <c r="P387" s="132">
        <f t="shared" si="114"/>
        <v>0</v>
      </c>
      <c r="Q387" s="132">
        <f t="shared" si="114"/>
        <v>1642.6639355818259</v>
      </c>
    </row>
    <row r="388" spans="1:17" ht="12" customHeight="1" x14ac:dyDescent="0.25">
      <c r="A388" s="167" t="s">
        <v>168</v>
      </c>
      <c r="B388" s="132"/>
      <c r="C388" s="132">
        <f t="shared" ref="C388:Q390" si="115">IF(C312=0,0,C312/0.086*1000000/C$54)</f>
        <v>0</v>
      </c>
      <c r="D388" s="132">
        <f t="shared" si="115"/>
        <v>1713.194735803276</v>
      </c>
      <c r="E388" s="132">
        <f t="shared" si="115"/>
        <v>1728.9844397243278</v>
      </c>
      <c r="F388" s="132">
        <f t="shared" si="115"/>
        <v>1741.7834327391081</v>
      </c>
      <c r="G388" s="132">
        <f t="shared" si="115"/>
        <v>1749.2158567715439</v>
      </c>
      <c r="H388" s="132">
        <f t="shared" si="115"/>
        <v>1738.0776561873706</v>
      </c>
      <c r="I388" s="132">
        <f t="shared" si="115"/>
        <v>1720.4367918377741</v>
      </c>
      <c r="J388" s="132">
        <f t="shared" si="115"/>
        <v>1699.762940128471</v>
      </c>
      <c r="K388" s="132">
        <f t="shared" si="115"/>
        <v>0</v>
      </c>
      <c r="L388" s="132">
        <f t="shared" si="115"/>
        <v>0</v>
      </c>
      <c r="M388" s="132">
        <f t="shared" si="115"/>
        <v>0</v>
      </c>
      <c r="N388" s="132">
        <f t="shared" si="115"/>
        <v>0</v>
      </c>
      <c r="O388" s="132">
        <f t="shared" si="115"/>
        <v>0</v>
      </c>
      <c r="P388" s="132">
        <f t="shared" si="115"/>
        <v>0</v>
      </c>
      <c r="Q388" s="132">
        <f t="shared" si="115"/>
        <v>1660.7598024852368</v>
      </c>
    </row>
    <row r="389" spans="1:17" ht="12" customHeight="1" x14ac:dyDescent="0.25">
      <c r="A389" s="166" t="s">
        <v>57</v>
      </c>
      <c r="B389" s="165"/>
      <c r="C389" s="165">
        <f t="shared" si="115"/>
        <v>0</v>
      </c>
      <c r="D389" s="165">
        <f t="shared" si="115"/>
        <v>1118.7562604143443</v>
      </c>
      <c r="E389" s="165">
        <f t="shared" si="115"/>
        <v>1133.4891831093501</v>
      </c>
      <c r="F389" s="165">
        <f t="shared" si="115"/>
        <v>1146.7086358394727</v>
      </c>
      <c r="G389" s="165">
        <f t="shared" si="115"/>
        <v>1151.3753895402467</v>
      </c>
      <c r="H389" s="165">
        <f t="shared" si="115"/>
        <v>1143.6165015302659</v>
      </c>
      <c r="I389" s="165">
        <f t="shared" si="115"/>
        <v>1130.3432437213085</v>
      </c>
      <c r="J389" s="165">
        <f t="shared" si="115"/>
        <v>1114.8933063046702</v>
      </c>
      <c r="K389" s="165">
        <f t="shared" si="115"/>
        <v>0</v>
      </c>
      <c r="L389" s="165">
        <f t="shared" si="115"/>
        <v>0</v>
      </c>
      <c r="M389" s="165">
        <f t="shared" si="115"/>
        <v>0</v>
      </c>
      <c r="N389" s="165">
        <f t="shared" si="115"/>
        <v>0</v>
      </c>
      <c r="O389" s="165">
        <f t="shared" si="115"/>
        <v>0</v>
      </c>
      <c r="P389" s="165">
        <f t="shared" si="115"/>
        <v>0</v>
      </c>
      <c r="Q389" s="165">
        <f t="shared" si="115"/>
        <v>1072.4229916466918</v>
      </c>
    </row>
    <row r="390" spans="1:17" ht="12" customHeight="1" x14ac:dyDescent="0.25">
      <c r="A390" s="147" t="s">
        <v>59</v>
      </c>
      <c r="B390" s="164"/>
      <c r="C390" s="164">
        <f t="shared" si="115"/>
        <v>0</v>
      </c>
      <c r="D390" s="164">
        <f t="shared" si="115"/>
        <v>594.43847538893215</v>
      </c>
      <c r="E390" s="164">
        <f t="shared" si="115"/>
        <v>595.49525661497762</v>
      </c>
      <c r="F390" s="164">
        <f t="shared" si="115"/>
        <v>595.07479689963509</v>
      </c>
      <c r="G390" s="164">
        <f t="shared" si="115"/>
        <v>597.84046723129745</v>
      </c>
      <c r="H390" s="164">
        <f t="shared" si="115"/>
        <v>594.46115465710466</v>
      </c>
      <c r="I390" s="164">
        <f t="shared" si="115"/>
        <v>590.09354811646574</v>
      </c>
      <c r="J390" s="164">
        <f t="shared" si="115"/>
        <v>584.86963382380065</v>
      </c>
      <c r="K390" s="164">
        <f t="shared" si="115"/>
        <v>0</v>
      </c>
      <c r="L390" s="164">
        <f t="shared" si="115"/>
        <v>0</v>
      </c>
      <c r="M390" s="164">
        <f t="shared" si="115"/>
        <v>0</v>
      </c>
      <c r="N390" s="164">
        <f t="shared" si="115"/>
        <v>0</v>
      </c>
      <c r="O390" s="164">
        <f t="shared" si="115"/>
        <v>0</v>
      </c>
      <c r="P390" s="164">
        <f t="shared" si="115"/>
        <v>0</v>
      </c>
      <c r="Q390" s="164">
        <f t="shared" si="115"/>
        <v>588.33681083854515</v>
      </c>
    </row>
    <row r="391" spans="1:17" ht="12" customHeight="1" x14ac:dyDescent="0.25">
      <c r="A391" s="163" t="s">
        <v>142</v>
      </c>
      <c r="B391" s="162"/>
      <c r="C391" s="162">
        <f t="shared" ref="C391:Q391" si="116">IF(C315=0,0,C315/0.086*1000000/C$55)</f>
        <v>1863.6930688793113</v>
      </c>
      <c r="D391" s="162">
        <f t="shared" si="116"/>
        <v>0</v>
      </c>
      <c r="E391" s="162">
        <f t="shared" si="116"/>
        <v>0</v>
      </c>
      <c r="F391" s="162">
        <f t="shared" si="116"/>
        <v>0</v>
      </c>
      <c r="G391" s="162">
        <f t="shared" si="116"/>
        <v>0</v>
      </c>
      <c r="H391" s="162">
        <f t="shared" si="116"/>
        <v>0</v>
      </c>
      <c r="I391" s="162">
        <f t="shared" si="116"/>
        <v>0</v>
      </c>
      <c r="J391" s="162">
        <f t="shared" si="116"/>
        <v>0</v>
      </c>
      <c r="K391" s="162">
        <f t="shared" si="116"/>
        <v>0</v>
      </c>
      <c r="L391" s="162">
        <f t="shared" si="116"/>
        <v>0</v>
      </c>
      <c r="M391" s="162">
        <f t="shared" si="116"/>
        <v>1950.1962729818217</v>
      </c>
      <c r="N391" s="162">
        <f t="shared" si="116"/>
        <v>1952.7890178579219</v>
      </c>
      <c r="O391" s="162">
        <f t="shared" si="116"/>
        <v>0</v>
      </c>
      <c r="P391" s="162">
        <f t="shared" si="116"/>
        <v>2058.5618835729674</v>
      </c>
      <c r="Q391" s="162">
        <f t="shared" si="116"/>
        <v>0</v>
      </c>
    </row>
    <row r="392" spans="1:17" ht="12" customHeight="1" x14ac:dyDescent="0.25">
      <c r="A392" s="161" t="s">
        <v>141</v>
      </c>
      <c r="B392" s="160"/>
      <c r="C392" s="160">
        <f t="shared" ref="C392:Q394" si="117">IF(C316=0,0,C316/0.086*1000000/C$56)</f>
        <v>1805.5598116450622</v>
      </c>
      <c r="D392" s="160">
        <f t="shared" si="117"/>
        <v>0</v>
      </c>
      <c r="E392" s="160">
        <f t="shared" si="117"/>
        <v>0</v>
      </c>
      <c r="F392" s="160">
        <f t="shared" si="117"/>
        <v>0</v>
      </c>
      <c r="G392" s="160">
        <f t="shared" si="117"/>
        <v>0</v>
      </c>
      <c r="H392" s="160">
        <f t="shared" si="117"/>
        <v>0</v>
      </c>
      <c r="I392" s="160">
        <f t="shared" si="117"/>
        <v>0</v>
      </c>
      <c r="J392" s="160">
        <f t="shared" si="117"/>
        <v>0</v>
      </c>
      <c r="K392" s="160">
        <f t="shared" si="117"/>
        <v>1832.4346922446268</v>
      </c>
      <c r="L392" s="160">
        <f t="shared" si="117"/>
        <v>1808.3639539225796</v>
      </c>
      <c r="M392" s="160">
        <f t="shared" si="117"/>
        <v>1873.0532077231505</v>
      </c>
      <c r="N392" s="160">
        <f t="shared" si="117"/>
        <v>1869.3816629799819</v>
      </c>
      <c r="O392" s="160">
        <f t="shared" si="117"/>
        <v>0</v>
      </c>
      <c r="P392" s="160">
        <f t="shared" si="117"/>
        <v>1934.1994507226991</v>
      </c>
      <c r="Q392" s="160">
        <f t="shared" si="117"/>
        <v>0</v>
      </c>
    </row>
    <row r="393" spans="1:17" ht="12" customHeight="1" x14ac:dyDescent="0.25">
      <c r="A393" s="148" t="s">
        <v>60</v>
      </c>
      <c r="B393" s="156"/>
      <c r="C393" s="156">
        <f t="shared" si="117"/>
        <v>1213.8498869816069</v>
      </c>
      <c r="D393" s="156">
        <f t="shared" si="117"/>
        <v>0</v>
      </c>
      <c r="E393" s="156">
        <f t="shared" si="117"/>
        <v>0</v>
      </c>
      <c r="F393" s="156">
        <f t="shared" si="117"/>
        <v>0</v>
      </c>
      <c r="G393" s="156">
        <f t="shared" si="117"/>
        <v>0</v>
      </c>
      <c r="H393" s="156">
        <f t="shared" si="117"/>
        <v>0</v>
      </c>
      <c r="I393" s="156">
        <f t="shared" si="117"/>
        <v>0</v>
      </c>
      <c r="J393" s="156">
        <f t="shared" si="117"/>
        <v>0</v>
      </c>
      <c r="K393" s="156">
        <f t="shared" si="117"/>
        <v>1241.32185417091</v>
      </c>
      <c r="L393" s="156">
        <f t="shared" si="117"/>
        <v>1205.0157249334641</v>
      </c>
      <c r="M393" s="156">
        <f t="shared" si="117"/>
        <v>1287.1080318933368</v>
      </c>
      <c r="N393" s="156">
        <f t="shared" si="117"/>
        <v>1275.8839807964775</v>
      </c>
      <c r="O393" s="156">
        <f t="shared" si="117"/>
        <v>0</v>
      </c>
      <c r="P393" s="156">
        <f t="shared" si="117"/>
        <v>1354.7915940265311</v>
      </c>
      <c r="Q393" s="156">
        <f t="shared" si="117"/>
        <v>0</v>
      </c>
    </row>
    <row r="394" spans="1:17" ht="12" customHeight="1" x14ac:dyDescent="0.25">
      <c r="A394" s="148" t="s">
        <v>59</v>
      </c>
      <c r="B394" s="156"/>
      <c r="C394" s="156">
        <f t="shared" si="117"/>
        <v>591.70992466345513</v>
      </c>
      <c r="D394" s="156">
        <f t="shared" si="117"/>
        <v>0</v>
      </c>
      <c r="E394" s="156">
        <f t="shared" si="117"/>
        <v>0</v>
      </c>
      <c r="F394" s="156">
        <f t="shared" si="117"/>
        <v>0</v>
      </c>
      <c r="G394" s="156">
        <f t="shared" si="117"/>
        <v>0</v>
      </c>
      <c r="H394" s="156">
        <f t="shared" si="117"/>
        <v>0</v>
      </c>
      <c r="I394" s="156">
        <f t="shared" si="117"/>
        <v>0</v>
      </c>
      <c r="J394" s="156">
        <f t="shared" si="117"/>
        <v>0</v>
      </c>
      <c r="K394" s="156">
        <f t="shared" si="117"/>
        <v>591.11283807371694</v>
      </c>
      <c r="L394" s="156">
        <f t="shared" si="117"/>
        <v>603.34822898911557</v>
      </c>
      <c r="M394" s="156">
        <f t="shared" si="117"/>
        <v>585.94517582981359</v>
      </c>
      <c r="N394" s="156">
        <f t="shared" si="117"/>
        <v>593.49768218350448</v>
      </c>
      <c r="O394" s="156">
        <f t="shared" si="117"/>
        <v>0</v>
      </c>
      <c r="P394" s="156">
        <f t="shared" si="117"/>
        <v>579.4078566961681</v>
      </c>
      <c r="Q394" s="156">
        <f t="shared" si="117"/>
        <v>0</v>
      </c>
    </row>
    <row r="395" spans="1:17" ht="12" customHeight="1" x14ac:dyDescent="0.25">
      <c r="A395" s="158" t="s">
        <v>62</v>
      </c>
      <c r="B395" s="157"/>
      <c r="C395" s="157">
        <f t="shared" ref="C395:Q395" si="118">IF(C319=0,0,C319/0.086*1000000/SUM(C$58:C$59))</f>
        <v>653.69144094355067</v>
      </c>
      <c r="D395" s="157">
        <f t="shared" si="118"/>
        <v>638.64620409995052</v>
      </c>
      <c r="E395" s="157">
        <f t="shared" si="118"/>
        <v>671.40429929480445</v>
      </c>
      <c r="F395" s="157">
        <f t="shared" si="118"/>
        <v>645.86928554217877</v>
      </c>
      <c r="G395" s="157">
        <f t="shared" si="118"/>
        <v>686.69832866905449</v>
      </c>
      <c r="H395" s="157">
        <f t="shared" si="118"/>
        <v>609.05777104883009</v>
      </c>
      <c r="I395" s="157">
        <f t="shared" si="118"/>
        <v>644.11228146889812</v>
      </c>
      <c r="J395" s="157">
        <f t="shared" si="118"/>
        <v>644.34415237229177</v>
      </c>
      <c r="K395" s="157">
        <f t="shared" si="118"/>
        <v>675.42186651552947</v>
      </c>
      <c r="L395" s="157">
        <f t="shared" si="118"/>
        <v>655.37967579683232</v>
      </c>
      <c r="M395" s="157">
        <f t="shared" si="118"/>
        <v>669.11529715453173</v>
      </c>
      <c r="N395" s="157">
        <f t="shared" si="118"/>
        <v>704.73035893477697</v>
      </c>
      <c r="O395" s="157">
        <f t="shared" si="118"/>
        <v>0</v>
      </c>
      <c r="P395" s="157">
        <f t="shared" si="118"/>
        <v>637.65139856108942</v>
      </c>
      <c r="Q395" s="157">
        <f t="shared" si="118"/>
        <v>587.31646205859647</v>
      </c>
    </row>
    <row r="396" spans="1:17" ht="12" customHeight="1" x14ac:dyDescent="0.25">
      <c r="A396" s="23" t="s">
        <v>57</v>
      </c>
      <c r="B396" s="156"/>
      <c r="C396" s="156">
        <f t="shared" ref="C396:Q396" si="119">IF(C320=0,0,C320/0.086*1000000/C$58)</f>
        <v>0</v>
      </c>
      <c r="D396" s="156">
        <f t="shared" si="119"/>
        <v>591.91317519669451</v>
      </c>
      <c r="E396" s="156">
        <f t="shared" si="119"/>
        <v>0</v>
      </c>
      <c r="F396" s="156">
        <f t="shared" si="119"/>
        <v>618.62589038214583</v>
      </c>
      <c r="G396" s="156">
        <f t="shared" si="119"/>
        <v>691.45083426786175</v>
      </c>
      <c r="H396" s="156">
        <f t="shared" si="119"/>
        <v>570.33536547426536</v>
      </c>
      <c r="I396" s="156">
        <f t="shared" si="119"/>
        <v>644.11228146889812</v>
      </c>
      <c r="J396" s="156">
        <f t="shared" si="119"/>
        <v>644.34415237229177</v>
      </c>
      <c r="K396" s="156">
        <f t="shared" si="119"/>
        <v>0</v>
      </c>
      <c r="L396" s="156">
        <f t="shared" si="119"/>
        <v>0</v>
      </c>
      <c r="M396" s="156">
        <f t="shared" si="119"/>
        <v>0</v>
      </c>
      <c r="N396" s="156">
        <f t="shared" si="119"/>
        <v>0</v>
      </c>
      <c r="O396" s="156">
        <f t="shared" si="119"/>
        <v>0</v>
      </c>
      <c r="P396" s="156">
        <f t="shared" si="119"/>
        <v>578.31586843177251</v>
      </c>
      <c r="Q396" s="156">
        <f t="shared" si="119"/>
        <v>587.31646205859647</v>
      </c>
    </row>
    <row r="397" spans="1:17" ht="12" customHeight="1" x14ac:dyDescent="0.25">
      <c r="A397" s="29" t="s">
        <v>140</v>
      </c>
      <c r="B397" s="57"/>
      <c r="C397" s="57">
        <f t="shared" ref="C397:Q397" si="120">IF(C321=0,0,C321/0.086*1000000/C$59)</f>
        <v>653.69144094355067</v>
      </c>
      <c r="D397" s="57">
        <f t="shared" si="120"/>
        <v>663.87148383583542</v>
      </c>
      <c r="E397" s="57">
        <f t="shared" si="120"/>
        <v>671.40429929480445</v>
      </c>
      <c r="F397" s="57">
        <f t="shared" si="120"/>
        <v>655.11895434345001</v>
      </c>
      <c r="G397" s="57">
        <f t="shared" si="120"/>
        <v>644.53871949237964</v>
      </c>
      <c r="H397" s="57">
        <f t="shared" si="120"/>
        <v>640.05632082772411</v>
      </c>
      <c r="I397" s="57">
        <f t="shared" si="120"/>
        <v>0</v>
      </c>
      <c r="J397" s="57">
        <f t="shared" si="120"/>
        <v>0</v>
      </c>
      <c r="K397" s="57">
        <f t="shared" si="120"/>
        <v>675.42186651552947</v>
      </c>
      <c r="L397" s="57">
        <f t="shared" si="120"/>
        <v>655.37967579683232</v>
      </c>
      <c r="M397" s="57">
        <f t="shared" si="120"/>
        <v>669.11529715453173</v>
      </c>
      <c r="N397" s="57">
        <f t="shared" si="120"/>
        <v>704.73035893477697</v>
      </c>
      <c r="O397" s="57">
        <f t="shared" si="120"/>
        <v>0</v>
      </c>
      <c r="P397" s="57">
        <f t="shared" si="120"/>
        <v>712.26648639226187</v>
      </c>
      <c r="Q397" s="57">
        <f t="shared" si="120"/>
        <v>0</v>
      </c>
    </row>
    <row r="399" spans="1:17" ht="12" customHeight="1" x14ac:dyDescent="0.25">
      <c r="A399" s="152" t="s">
        <v>187</v>
      </c>
      <c r="B399" s="168"/>
      <c r="C399" s="168">
        <f t="shared" ref="C399:Q399" si="121">SUM(C400,C403,C405,C414)</f>
        <v>3544.9261770944199</v>
      </c>
      <c r="D399" s="168">
        <f t="shared" si="121"/>
        <v>4165.2828704581225</v>
      </c>
      <c r="E399" s="168">
        <f t="shared" si="121"/>
        <v>4025.0340802706828</v>
      </c>
      <c r="F399" s="168">
        <f t="shared" si="121"/>
        <v>4036.0203232079225</v>
      </c>
      <c r="G399" s="168">
        <f t="shared" si="121"/>
        <v>4024.6013988705636</v>
      </c>
      <c r="H399" s="168">
        <f t="shared" si="121"/>
        <v>3707.0754156041626</v>
      </c>
      <c r="I399" s="168">
        <f t="shared" si="121"/>
        <v>3705.5790835486187</v>
      </c>
      <c r="J399" s="168">
        <f t="shared" si="121"/>
        <v>3674.7637176246044</v>
      </c>
      <c r="K399" s="168">
        <f t="shared" si="121"/>
        <v>2844.9988303869932</v>
      </c>
      <c r="L399" s="168">
        <f t="shared" si="121"/>
        <v>3100.9511157180291</v>
      </c>
      <c r="M399" s="168">
        <f t="shared" si="121"/>
        <v>2973.6346101468007</v>
      </c>
      <c r="N399" s="168">
        <f t="shared" si="121"/>
        <v>2915.2097415823437</v>
      </c>
      <c r="O399" s="168">
        <f t="shared" si="121"/>
        <v>0</v>
      </c>
      <c r="P399" s="168">
        <f t="shared" si="121"/>
        <v>2890.8247590888618</v>
      </c>
      <c r="Q399" s="168">
        <f t="shared" si="121"/>
        <v>3620.6110588692964</v>
      </c>
    </row>
    <row r="400" spans="1:17" ht="12" customHeight="1" x14ac:dyDescent="0.25">
      <c r="A400" s="158" t="s">
        <v>65</v>
      </c>
      <c r="B400" s="157"/>
      <c r="C400" s="157">
        <f t="shared" ref="C400:Q400" si="122">SUM(C401:C402)</f>
        <v>3544.9261770944199</v>
      </c>
      <c r="D400" s="157">
        <f t="shared" si="122"/>
        <v>3472.6104797113162</v>
      </c>
      <c r="E400" s="157">
        <f t="shared" si="122"/>
        <v>3447.8272631626705</v>
      </c>
      <c r="F400" s="157">
        <f t="shared" si="122"/>
        <v>3380.3963018387612</v>
      </c>
      <c r="G400" s="157">
        <f t="shared" si="122"/>
        <v>3228.2173423134714</v>
      </c>
      <c r="H400" s="157">
        <f t="shared" si="122"/>
        <v>3063.7830443862249</v>
      </c>
      <c r="I400" s="157">
        <f t="shared" si="122"/>
        <v>2864.1169019720014</v>
      </c>
      <c r="J400" s="157">
        <f t="shared" si="122"/>
        <v>2836.6548488207209</v>
      </c>
      <c r="K400" s="157">
        <f t="shared" si="122"/>
        <v>2844.9988303869932</v>
      </c>
      <c r="L400" s="157">
        <f t="shared" si="122"/>
        <v>3100.9511157180291</v>
      </c>
      <c r="M400" s="157">
        <f t="shared" si="122"/>
        <v>2973.6346101468007</v>
      </c>
      <c r="N400" s="157">
        <f t="shared" si="122"/>
        <v>2915.2097415823437</v>
      </c>
      <c r="O400" s="157">
        <f t="shared" si="122"/>
        <v>0</v>
      </c>
      <c r="P400" s="157">
        <f t="shared" si="122"/>
        <v>2739.2920219071243</v>
      </c>
      <c r="Q400" s="157">
        <f t="shared" si="122"/>
        <v>2896.9306069267991</v>
      </c>
    </row>
    <row r="401" spans="1:17" ht="12" customHeight="1" x14ac:dyDescent="0.25">
      <c r="A401" s="23" t="s">
        <v>84</v>
      </c>
      <c r="B401" s="156"/>
      <c r="C401" s="156">
        <f t="shared" ref="C401:Q401" si="123">IF(C344=0,0,C344*1000000/C$49)</f>
        <v>3544.9261770944199</v>
      </c>
      <c r="D401" s="156">
        <f t="shared" si="123"/>
        <v>3472.6104797113162</v>
      </c>
      <c r="E401" s="156">
        <f t="shared" si="123"/>
        <v>3447.8272631626705</v>
      </c>
      <c r="F401" s="156">
        <f t="shared" si="123"/>
        <v>3380.3963018387612</v>
      </c>
      <c r="G401" s="156">
        <f t="shared" si="123"/>
        <v>3228.2173423134714</v>
      </c>
      <c r="H401" s="156">
        <f t="shared" si="123"/>
        <v>3063.7830443862249</v>
      </c>
      <c r="I401" s="156">
        <f t="shared" si="123"/>
        <v>2864.1169019720014</v>
      </c>
      <c r="J401" s="156">
        <f t="shared" si="123"/>
        <v>2836.6548488207209</v>
      </c>
      <c r="K401" s="156">
        <f t="shared" si="123"/>
        <v>2844.9988303869932</v>
      </c>
      <c r="L401" s="156">
        <f t="shared" si="123"/>
        <v>3100.9511157180291</v>
      </c>
      <c r="M401" s="156">
        <f t="shared" si="123"/>
        <v>2973.6346101468007</v>
      </c>
      <c r="N401" s="156">
        <f t="shared" si="123"/>
        <v>2915.2097415823437</v>
      </c>
      <c r="O401" s="156">
        <f t="shared" si="123"/>
        <v>0</v>
      </c>
      <c r="P401" s="156">
        <f t="shared" si="123"/>
        <v>2739.2920219071243</v>
      </c>
      <c r="Q401" s="156">
        <f t="shared" si="123"/>
        <v>2896.9306069267991</v>
      </c>
    </row>
    <row r="402" spans="1:17" ht="12" customHeight="1" x14ac:dyDescent="0.25">
      <c r="A402" s="23" t="s">
        <v>60</v>
      </c>
      <c r="B402" s="156"/>
      <c r="C402" s="156">
        <f t="shared" ref="C402:Q402" si="124">IF(C345=0,0,C345*1000000/C$49)</f>
        <v>0</v>
      </c>
      <c r="D402" s="156">
        <f t="shared" si="124"/>
        <v>0</v>
      </c>
      <c r="E402" s="156">
        <f t="shared" si="124"/>
        <v>0</v>
      </c>
      <c r="F402" s="156">
        <f t="shared" si="124"/>
        <v>0</v>
      </c>
      <c r="G402" s="156">
        <f t="shared" si="124"/>
        <v>0</v>
      </c>
      <c r="H402" s="156">
        <f t="shared" si="124"/>
        <v>0</v>
      </c>
      <c r="I402" s="156">
        <f t="shared" si="124"/>
        <v>0</v>
      </c>
      <c r="J402" s="156">
        <f t="shared" si="124"/>
        <v>0</v>
      </c>
      <c r="K402" s="156">
        <f t="shared" si="124"/>
        <v>0</v>
      </c>
      <c r="L402" s="156">
        <f t="shared" si="124"/>
        <v>0</v>
      </c>
      <c r="M402" s="156">
        <f t="shared" si="124"/>
        <v>0</v>
      </c>
      <c r="N402" s="156">
        <f t="shared" si="124"/>
        <v>0</v>
      </c>
      <c r="O402" s="156">
        <f t="shared" si="124"/>
        <v>0</v>
      </c>
      <c r="P402" s="156">
        <f t="shared" si="124"/>
        <v>0</v>
      </c>
      <c r="Q402" s="156">
        <f t="shared" si="124"/>
        <v>0</v>
      </c>
    </row>
    <row r="403" spans="1:17" ht="12" customHeight="1" x14ac:dyDescent="0.25">
      <c r="A403" s="158" t="s">
        <v>112</v>
      </c>
      <c r="B403" s="157"/>
      <c r="C403" s="157">
        <f t="shared" ref="C403:Q403" si="125">C404</f>
        <v>0</v>
      </c>
      <c r="D403" s="157">
        <f t="shared" si="125"/>
        <v>0</v>
      </c>
      <c r="E403" s="157">
        <f t="shared" si="125"/>
        <v>0</v>
      </c>
      <c r="F403" s="157">
        <f t="shared" si="125"/>
        <v>0</v>
      </c>
      <c r="G403" s="157">
        <f t="shared" si="125"/>
        <v>0</v>
      </c>
      <c r="H403" s="157">
        <f t="shared" si="125"/>
        <v>0</v>
      </c>
      <c r="I403" s="157">
        <f t="shared" si="125"/>
        <v>0</v>
      </c>
      <c r="J403" s="157">
        <f t="shared" si="125"/>
        <v>0</v>
      </c>
      <c r="K403" s="157">
        <f t="shared" si="125"/>
        <v>0</v>
      </c>
      <c r="L403" s="157">
        <f t="shared" si="125"/>
        <v>0</v>
      </c>
      <c r="M403" s="157">
        <f t="shared" si="125"/>
        <v>0</v>
      </c>
      <c r="N403" s="157">
        <f t="shared" si="125"/>
        <v>0</v>
      </c>
      <c r="O403" s="157">
        <f t="shared" si="125"/>
        <v>0</v>
      </c>
      <c r="P403" s="157">
        <f t="shared" si="125"/>
        <v>0</v>
      </c>
      <c r="Q403" s="157">
        <f t="shared" si="125"/>
        <v>0</v>
      </c>
    </row>
    <row r="404" spans="1:17" ht="12" customHeight="1" x14ac:dyDescent="0.25">
      <c r="A404" s="23" t="s">
        <v>60</v>
      </c>
      <c r="B404" s="156"/>
      <c r="C404" s="156">
        <f t="shared" ref="C404:Q404" si="126">IF(C347=0,0,C347*1000000/C$49)</f>
        <v>0</v>
      </c>
      <c r="D404" s="156">
        <f t="shared" si="126"/>
        <v>0</v>
      </c>
      <c r="E404" s="156">
        <f t="shared" si="126"/>
        <v>0</v>
      </c>
      <c r="F404" s="156">
        <f t="shared" si="126"/>
        <v>0</v>
      </c>
      <c r="G404" s="156">
        <f t="shared" si="126"/>
        <v>0</v>
      </c>
      <c r="H404" s="156">
        <f t="shared" si="126"/>
        <v>0</v>
      </c>
      <c r="I404" s="156">
        <f t="shared" si="126"/>
        <v>0</v>
      </c>
      <c r="J404" s="156">
        <f t="shared" si="126"/>
        <v>0</v>
      </c>
      <c r="K404" s="156">
        <f t="shared" si="126"/>
        <v>0</v>
      </c>
      <c r="L404" s="156">
        <f t="shared" si="126"/>
        <v>0</v>
      </c>
      <c r="M404" s="156">
        <f t="shared" si="126"/>
        <v>0</v>
      </c>
      <c r="N404" s="156">
        <f t="shared" si="126"/>
        <v>0</v>
      </c>
      <c r="O404" s="156">
        <f t="shared" si="126"/>
        <v>0</v>
      </c>
      <c r="P404" s="156">
        <f t="shared" si="126"/>
        <v>0</v>
      </c>
      <c r="Q404" s="156">
        <f t="shared" si="126"/>
        <v>0</v>
      </c>
    </row>
    <row r="405" spans="1:17" ht="12" customHeight="1" x14ac:dyDescent="0.25">
      <c r="A405" s="158" t="s">
        <v>63</v>
      </c>
      <c r="B405" s="157"/>
      <c r="C405" s="157">
        <f t="shared" ref="C405:Q405" si="127">IF(C348=0,0,C348*1000000/SUM(C$53:C$56))</f>
        <v>0</v>
      </c>
      <c r="D405" s="157">
        <f t="shared" si="127"/>
        <v>588.68812339624367</v>
      </c>
      <c r="E405" s="157">
        <f t="shared" si="127"/>
        <v>577.20681710801216</v>
      </c>
      <c r="F405" s="157">
        <f t="shared" si="127"/>
        <v>578.152588741199</v>
      </c>
      <c r="G405" s="157">
        <f t="shared" si="127"/>
        <v>491.05904187026533</v>
      </c>
      <c r="H405" s="157">
        <f t="shared" si="127"/>
        <v>519.37939783511547</v>
      </c>
      <c r="I405" s="157">
        <f t="shared" si="127"/>
        <v>528.33044194909587</v>
      </c>
      <c r="J405" s="157">
        <f t="shared" si="127"/>
        <v>526.71847717778405</v>
      </c>
      <c r="K405" s="157">
        <f t="shared" si="127"/>
        <v>0</v>
      </c>
      <c r="L405" s="157">
        <f t="shared" si="127"/>
        <v>0</v>
      </c>
      <c r="M405" s="157">
        <f t="shared" si="127"/>
        <v>0</v>
      </c>
      <c r="N405" s="157">
        <f t="shared" si="127"/>
        <v>0</v>
      </c>
      <c r="O405" s="157">
        <f t="shared" si="127"/>
        <v>0</v>
      </c>
      <c r="P405" s="157">
        <f t="shared" si="127"/>
        <v>0</v>
      </c>
      <c r="Q405" s="157">
        <f t="shared" si="127"/>
        <v>448.28046618592555</v>
      </c>
    </row>
    <row r="406" spans="1:17" ht="12" customHeight="1" x14ac:dyDescent="0.25">
      <c r="A406" s="167" t="s">
        <v>169</v>
      </c>
      <c r="B406" s="132"/>
      <c r="C406" s="132">
        <f t="shared" ref="C406:Q406" si="128">IF(C349=0,0,C349*1000000/C$53)</f>
        <v>0</v>
      </c>
      <c r="D406" s="132">
        <f t="shared" si="128"/>
        <v>656.7195868527466</v>
      </c>
      <c r="E406" s="132">
        <f t="shared" si="128"/>
        <v>658.32920093201074</v>
      </c>
      <c r="F406" s="132">
        <f t="shared" si="128"/>
        <v>659.64741188038181</v>
      </c>
      <c r="G406" s="132">
        <f t="shared" si="128"/>
        <v>662.07445442845665</v>
      </c>
      <c r="H406" s="132">
        <f t="shared" si="128"/>
        <v>656.89985500848627</v>
      </c>
      <c r="I406" s="132">
        <f t="shared" si="128"/>
        <v>645.96858513449376</v>
      </c>
      <c r="J406" s="132">
        <f t="shared" si="128"/>
        <v>633.93624498900181</v>
      </c>
      <c r="K406" s="132">
        <f t="shared" si="128"/>
        <v>0</v>
      </c>
      <c r="L406" s="132">
        <f t="shared" si="128"/>
        <v>0</v>
      </c>
      <c r="M406" s="132">
        <f t="shared" si="128"/>
        <v>0</v>
      </c>
      <c r="N406" s="132">
        <f t="shared" si="128"/>
        <v>0</v>
      </c>
      <c r="O406" s="132">
        <f t="shared" si="128"/>
        <v>0</v>
      </c>
      <c r="P406" s="132">
        <f t="shared" si="128"/>
        <v>0</v>
      </c>
      <c r="Q406" s="132">
        <f t="shared" si="128"/>
        <v>592.65378148507557</v>
      </c>
    </row>
    <row r="407" spans="1:17" ht="12" customHeight="1" x14ac:dyDescent="0.25">
      <c r="A407" s="167" t="s">
        <v>168</v>
      </c>
      <c r="B407" s="132"/>
      <c r="C407" s="132">
        <f t="shared" ref="C407:Q407" si="129">IF(C350=0,0,C350*1000000/C$54)</f>
        <v>0</v>
      </c>
      <c r="D407" s="132">
        <f t="shared" si="129"/>
        <v>435.06215952128605</v>
      </c>
      <c r="E407" s="132">
        <f t="shared" si="129"/>
        <v>436.83400834183976</v>
      </c>
      <c r="F407" s="132">
        <f t="shared" si="129"/>
        <v>437.4258863660213</v>
      </c>
      <c r="G407" s="132">
        <f t="shared" si="129"/>
        <v>436.6744064956971</v>
      </c>
      <c r="H407" s="132">
        <f t="shared" si="129"/>
        <v>430.86848441488394</v>
      </c>
      <c r="I407" s="132">
        <f t="shared" si="129"/>
        <v>423.6779648803406</v>
      </c>
      <c r="J407" s="132">
        <f t="shared" si="129"/>
        <v>415.62698201117763</v>
      </c>
      <c r="K407" s="132">
        <f t="shared" si="129"/>
        <v>0</v>
      </c>
      <c r="L407" s="132">
        <f t="shared" si="129"/>
        <v>0</v>
      </c>
      <c r="M407" s="132">
        <f t="shared" si="129"/>
        <v>0</v>
      </c>
      <c r="N407" s="132">
        <f t="shared" si="129"/>
        <v>0</v>
      </c>
      <c r="O407" s="132">
        <f t="shared" si="129"/>
        <v>0</v>
      </c>
      <c r="P407" s="132">
        <f t="shared" si="129"/>
        <v>0</v>
      </c>
      <c r="Q407" s="132">
        <f t="shared" si="129"/>
        <v>387.69405196029504</v>
      </c>
    </row>
    <row r="408" spans="1:17" ht="12" customHeight="1" x14ac:dyDescent="0.25">
      <c r="A408" s="166" t="s">
        <v>57</v>
      </c>
      <c r="B408" s="165"/>
      <c r="C408" s="165">
        <f t="shared" ref="C408:Q408" si="130">IF(C351=0,0,C351*1000000/C$54)</f>
        <v>0</v>
      </c>
      <c r="D408" s="165">
        <f t="shared" si="130"/>
        <v>435.06215952128605</v>
      </c>
      <c r="E408" s="165">
        <f t="shared" si="130"/>
        <v>436.83400834183976</v>
      </c>
      <c r="F408" s="165">
        <f t="shared" si="130"/>
        <v>437.4258863660213</v>
      </c>
      <c r="G408" s="165">
        <f t="shared" si="130"/>
        <v>436.6744064956971</v>
      </c>
      <c r="H408" s="165">
        <f t="shared" si="130"/>
        <v>430.86848441488394</v>
      </c>
      <c r="I408" s="165">
        <f t="shared" si="130"/>
        <v>423.6779648803406</v>
      </c>
      <c r="J408" s="165">
        <f t="shared" si="130"/>
        <v>415.62698201117763</v>
      </c>
      <c r="K408" s="165">
        <f t="shared" si="130"/>
        <v>0</v>
      </c>
      <c r="L408" s="165">
        <f t="shared" si="130"/>
        <v>0</v>
      </c>
      <c r="M408" s="165">
        <f t="shared" si="130"/>
        <v>0</v>
      </c>
      <c r="N408" s="165">
        <f t="shared" si="130"/>
        <v>0</v>
      </c>
      <c r="O408" s="165">
        <f t="shared" si="130"/>
        <v>0</v>
      </c>
      <c r="P408" s="165">
        <f t="shared" si="130"/>
        <v>0</v>
      </c>
      <c r="Q408" s="165">
        <f t="shared" si="130"/>
        <v>387.69405196029504</v>
      </c>
    </row>
    <row r="409" spans="1:17" ht="12" customHeight="1" x14ac:dyDescent="0.25">
      <c r="A409" s="147" t="s">
        <v>59</v>
      </c>
      <c r="B409" s="164"/>
      <c r="C409" s="164">
        <f t="shared" ref="C409:Q409" si="131">IF(C352=0,0,C352*1000000/C$54)</f>
        <v>0</v>
      </c>
      <c r="D409" s="164">
        <f t="shared" si="131"/>
        <v>0</v>
      </c>
      <c r="E409" s="164">
        <f t="shared" si="131"/>
        <v>0</v>
      </c>
      <c r="F409" s="164">
        <f t="shared" si="131"/>
        <v>0</v>
      </c>
      <c r="G409" s="164">
        <f t="shared" si="131"/>
        <v>0</v>
      </c>
      <c r="H409" s="164">
        <f t="shared" si="131"/>
        <v>0</v>
      </c>
      <c r="I409" s="164">
        <f t="shared" si="131"/>
        <v>0</v>
      </c>
      <c r="J409" s="164">
        <f t="shared" si="131"/>
        <v>0</v>
      </c>
      <c r="K409" s="164">
        <f t="shared" si="131"/>
        <v>0</v>
      </c>
      <c r="L409" s="164">
        <f t="shared" si="131"/>
        <v>0</v>
      </c>
      <c r="M409" s="164">
        <f t="shared" si="131"/>
        <v>0</v>
      </c>
      <c r="N409" s="164">
        <f t="shared" si="131"/>
        <v>0</v>
      </c>
      <c r="O409" s="164">
        <f t="shared" si="131"/>
        <v>0</v>
      </c>
      <c r="P409" s="164">
        <f t="shared" si="131"/>
        <v>0</v>
      </c>
      <c r="Q409" s="164">
        <f t="shared" si="131"/>
        <v>0</v>
      </c>
    </row>
    <row r="410" spans="1:17" ht="12" customHeight="1" x14ac:dyDescent="0.25">
      <c r="A410" s="163" t="s">
        <v>142</v>
      </c>
      <c r="B410" s="162"/>
      <c r="C410" s="162">
        <f t="shared" ref="C410:Q410" si="132">IF(C353=0,0,C353*1000000/C$55)</f>
        <v>0</v>
      </c>
      <c r="D410" s="162">
        <f t="shared" si="132"/>
        <v>0</v>
      </c>
      <c r="E410" s="162">
        <f t="shared" si="132"/>
        <v>0</v>
      </c>
      <c r="F410" s="162">
        <f t="shared" si="132"/>
        <v>0</v>
      </c>
      <c r="G410" s="162">
        <f t="shared" si="132"/>
        <v>0</v>
      </c>
      <c r="H410" s="162">
        <f t="shared" si="132"/>
        <v>0</v>
      </c>
      <c r="I410" s="162">
        <f t="shared" si="132"/>
        <v>0</v>
      </c>
      <c r="J410" s="162">
        <f t="shared" si="132"/>
        <v>0</v>
      </c>
      <c r="K410" s="162">
        <f t="shared" si="132"/>
        <v>0</v>
      </c>
      <c r="L410" s="162">
        <f t="shared" si="132"/>
        <v>0</v>
      </c>
      <c r="M410" s="162">
        <f t="shared" si="132"/>
        <v>0</v>
      </c>
      <c r="N410" s="162">
        <f t="shared" si="132"/>
        <v>0</v>
      </c>
      <c r="O410" s="162">
        <f t="shared" si="132"/>
        <v>0</v>
      </c>
      <c r="P410" s="162">
        <f t="shared" si="132"/>
        <v>0</v>
      </c>
      <c r="Q410" s="162">
        <f t="shared" si="132"/>
        <v>0</v>
      </c>
    </row>
    <row r="411" spans="1:17" ht="12" customHeight="1" x14ac:dyDescent="0.25">
      <c r="A411" s="161" t="s">
        <v>141</v>
      </c>
      <c r="B411" s="160"/>
      <c r="C411" s="160">
        <f t="shared" ref="C411:Q411" si="133">IF(C354=0,0,C354*1000000/C$56)</f>
        <v>0</v>
      </c>
      <c r="D411" s="160">
        <f t="shared" si="133"/>
        <v>0</v>
      </c>
      <c r="E411" s="160">
        <f t="shared" si="133"/>
        <v>0</v>
      </c>
      <c r="F411" s="160">
        <f t="shared" si="133"/>
        <v>0</v>
      </c>
      <c r="G411" s="160">
        <f t="shared" si="133"/>
        <v>0</v>
      </c>
      <c r="H411" s="160">
        <f t="shared" si="133"/>
        <v>0</v>
      </c>
      <c r="I411" s="160">
        <f t="shared" si="133"/>
        <v>0</v>
      </c>
      <c r="J411" s="160">
        <f t="shared" si="133"/>
        <v>0</v>
      </c>
      <c r="K411" s="160">
        <f t="shared" si="133"/>
        <v>0</v>
      </c>
      <c r="L411" s="160">
        <f t="shared" si="133"/>
        <v>0</v>
      </c>
      <c r="M411" s="160">
        <f t="shared" si="133"/>
        <v>0</v>
      </c>
      <c r="N411" s="160">
        <f t="shared" si="133"/>
        <v>0</v>
      </c>
      <c r="O411" s="160">
        <f t="shared" si="133"/>
        <v>0</v>
      </c>
      <c r="P411" s="160">
        <f t="shared" si="133"/>
        <v>0</v>
      </c>
      <c r="Q411" s="160">
        <f t="shared" si="133"/>
        <v>0</v>
      </c>
    </row>
    <row r="412" spans="1:17" ht="12" customHeight="1" x14ac:dyDescent="0.25">
      <c r="A412" s="148" t="s">
        <v>60</v>
      </c>
      <c r="B412" s="156"/>
      <c r="C412" s="156">
        <f t="shared" ref="C412:Q412" si="134">IF(C355=0,0,C355*1000000/C$56)</f>
        <v>0</v>
      </c>
      <c r="D412" s="156">
        <f t="shared" si="134"/>
        <v>0</v>
      </c>
      <c r="E412" s="156">
        <f t="shared" si="134"/>
        <v>0</v>
      </c>
      <c r="F412" s="156">
        <f t="shared" si="134"/>
        <v>0</v>
      </c>
      <c r="G412" s="156">
        <f t="shared" si="134"/>
        <v>0</v>
      </c>
      <c r="H412" s="156">
        <f t="shared" si="134"/>
        <v>0</v>
      </c>
      <c r="I412" s="156">
        <f t="shared" si="134"/>
        <v>0</v>
      </c>
      <c r="J412" s="156">
        <f t="shared" si="134"/>
        <v>0</v>
      </c>
      <c r="K412" s="156">
        <f t="shared" si="134"/>
        <v>0</v>
      </c>
      <c r="L412" s="156">
        <f t="shared" si="134"/>
        <v>0</v>
      </c>
      <c r="M412" s="156">
        <f t="shared" si="134"/>
        <v>0</v>
      </c>
      <c r="N412" s="156">
        <f t="shared" si="134"/>
        <v>0</v>
      </c>
      <c r="O412" s="156">
        <f t="shared" si="134"/>
        <v>0</v>
      </c>
      <c r="P412" s="156">
        <f t="shared" si="134"/>
        <v>0</v>
      </c>
      <c r="Q412" s="156">
        <f t="shared" si="134"/>
        <v>0</v>
      </c>
    </row>
    <row r="413" spans="1:17" ht="12" customHeight="1" x14ac:dyDescent="0.25">
      <c r="A413" s="148" t="s">
        <v>59</v>
      </c>
      <c r="B413" s="156"/>
      <c r="C413" s="156">
        <f t="shared" ref="C413:Q413" si="135">IF(C356=0,0,C356*1000000/C$56)</f>
        <v>0</v>
      </c>
      <c r="D413" s="156">
        <f t="shared" si="135"/>
        <v>0</v>
      </c>
      <c r="E413" s="156">
        <f t="shared" si="135"/>
        <v>0</v>
      </c>
      <c r="F413" s="156">
        <f t="shared" si="135"/>
        <v>0</v>
      </c>
      <c r="G413" s="156">
        <f t="shared" si="135"/>
        <v>0</v>
      </c>
      <c r="H413" s="156">
        <f t="shared" si="135"/>
        <v>0</v>
      </c>
      <c r="I413" s="156">
        <f t="shared" si="135"/>
        <v>0</v>
      </c>
      <c r="J413" s="156">
        <f t="shared" si="135"/>
        <v>0</v>
      </c>
      <c r="K413" s="156">
        <f t="shared" si="135"/>
        <v>0</v>
      </c>
      <c r="L413" s="156">
        <f t="shared" si="135"/>
        <v>0</v>
      </c>
      <c r="M413" s="156">
        <f t="shared" si="135"/>
        <v>0</v>
      </c>
      <c r="N413" s="156">
        <f t="shared" si="135"/>
        <v>0</v>
      </c>
      <c r="O413" s="156">
        <f t="shared" si="135"/>
        <v>0</v>
      </c>
      <c r="P413" s="156">
        <f t="shared" si="135"/>
        <v>0</v>
      </c>
      <c r="Q413" s="156">
        <f t="shared" si="135"/>
        <v>0</v>
      </c>
    </row>
    <row r="414" spans="1:17" ht="12" customHeight="1" x14ac:dyDescent="0.25">
      <c r="A414" s="158" t="s">
        <v>62</v>
      </c>
      <c r="B414" s="157"/>
      <c r="C414" s="157">
        <f t="shared" ref="C414:Q414" si="136">IF(C357=0,0,C357*1000000/SUM(C$58:C$59))</f>
        <v>0</v>
      </c>
      <c r="D414" s="157">
        <f t="shared" si="136"/>
        <v>103.98426735056306</v>
      </c>
      <c r="E414" s="157">
        <f t="shared" si="136"/>
        <v>0</v>
      </c>
      <c r="F414" s="157">
        <f t="shared" si="136"/>
        <v>77.471432627962102</v>
      </c>
      <c r="G414" s="157">
        <f t="shared" si="136"/>
        <v>305.32501468682676</v>
      </c>
      <c r="H414" s="157">
        <f t="shared" si="136"/>
        <v>123.91297338282209</v>
      </c>
      <c r="I414" s="157">
        <f t="shared" si="136"/>
        <v>313.13173962752137</v>
      </c>
      <c r="J414" s="157">
        <f t="shared" si="136"/>
        <v>311.39039162609987</v>
      </c>
      <c r="K414" s="157">
        <f t="shared" si="136"/>
        <v>0</v>
      </c>
      <c r="L414" s="157">
        <f t="shared" si="136"/>
        <v>0</v>
      </c>
      <c r="M414" s="157">
        <f t="shared" si="136"/>
        <v>0</v>
      </c>
      <c r="N414" s="157">
        <f t="shared" si="136"/>
        <v>0</v>
      </c>
      <c r="O414" s="157">
        <f t="shared" si="136"/>
        <v>0</v>
      </c>
      <c r="P414" s="157">
        <f t="shared" si="136"/>
        <v>151.5327371817377</v>
      </c>
      <c r="Q414" s="157">
        <f t="shared" si="136"/>
        <v>275.3999857565716</v>
      </c>
    </row>
    <row r="415" spans="1:17" ht="12" customHeight="1" x14ac:dyDescent="0.25">
      <c r="A415" s="23" t="s">
        <v>57</v>
      </c>
      <c r="B415" s="156"/>
      <c r="C415" s="156">
        <f t="shared" ref="C415:Q415" si="137">IF(C358=0,0,C358*1000000/C$58)</f>
        <v>0</v>
      </c>
      <c r="D415" s="156">
        <f t="shared" si="137"/>
        <v>296.62830628523307</v>
      </c>
      <c r="E415" s="156">
        <f t="shared" si="137"/>
        <v>0</v>
      </c>
      <c r="F415" s="156">
        <f t="shared" si="137"/>
        <v>305.65093808305056</v>
      </c>
      <c r="G415" s="156">
        <f t="shared" si="137"/>
        <v>339.7432379600607</v>
      </c>
      <c r="H415" s="156">
        <f t="shared" si="137"/>
        <v>278.70113107098717</v>
      </c>
      <c r="I415" s="156">
        <f t="shared" si="137"/>
        <v>313.13173962752137</v>
      </c>
      <c r="J415" s="156">
        <f t="shared" si="137"/>
        <v>311.39039162609987</v>
      </c>
      <c r="K415" s="156">
        <f t="shared" si="137"/>
        <v>0</v>
      </c>
      <c r="L415" s="156">
        <f t="shared" si="137"/>
        <v>0</v>
      </c>
      <c r="M415" s="156">
        <f t="shared" si="137"/>
        <v>0</v>
      </c>
      <c r="N415" s="156">
        <f t="shared" si="137"/>
        <v>0</v>
      </c>
      <c r="O415" s="156">
        <f t="shared" si="137"/>
        <v>0</v>
      </c>
      <c r="P415" s="156">
        <f t="shared" si="137"/>
        <v>272.0348441144385</v>
      </c>
      <c r="Q415" s="156">
        <f t="shared" si="137"/>
        <v>275.3999857565716</v>
      </c>
    </row>
    <row r="416" spans="1:17" ht="12" customHeight="1" x14ac:dyDescent="0.25">
      <c r="A416" s="29" t="s">
        <v>140</v>
      </c>
      <c r="B416" s="57"/>
      <c r="C416" s="57">
        <f t="shared" ref="C416:Q416" si="138">IF(C359=0,0,C359*1000000/C$59)</f>
        <v>0</v>
      </c>
      <c r="D416" s="57">
        <f t="shared" si="138"/>
        <v>0</v>
      </c>
      <c r="E416" s="57">
        <f t="shared" si="138"/>
        <v>0</v>
      </c>
      <c r="F416" s="57">
        <f t="shared" si="138"/>
        <v>0</v>
      </c>
      <c r="G416" s="57">
        <f t="shared" si="138"/>
        <v>0</v>
      </c>
      <c r="H416" s="57">
        <f t="shared" si="138"/>
        <v>0</v>
      </c>
      <c r="I416" s="57">
        <f t="shared" si="138"/>
        <v>0</v>
      </c>
      <c r="J416" s="57">
        <f t="shared" si="138"/>
        <v>0</v>
      </c>
      <c r="K416" s="57">
        <f t="shared" si="138"/>
        <v>0</v>
      </c>
      <c r="L416" s="57">
        <f t="shared" si="138"/>
        <v>0</v>
      </c>
      <c r="M416" s="57">
        <f t="shared" si="138"/>
        <v>0</v>
      </c>
      <c r="N416" s="57">
        <f t="shared" si="138"/>
        <v>0</v>
      </c>
      <c r="O416" s="57">
        <f t="shared" si="138"/>
        <v>0</v>
      </c>
      <c r="P416" s="57">
        <f t="shared" si="138"/>
        <v>0</v>
      </c>
      <c r="Q416" s="57">
        <f t="shared" si="138"/>
        <v>0</v>
      </c>
    </row>
    <row r="418" spans="1:17" ht="12" customHeight="1" x14ac:dyDescent="0.25">
      <c r="A418" s="152" t="s">
        <v>186</v>
      </c>
      <c r="B418" s="168"/>
      <c r="C418" s="184">
        <f>C361/RES_summary!C$21</f>
        <v>191.11911357121056</v>
      </c>
      <c r="D418" s="184">
        <f>D361/RES_summary!D$21</f>
        <v>193.17924447841781</v>
      </c>
      <c r="E418" s="184">
        <f>E361/RES_summary!E$21</f>
        <v>189.44578260086905</v>
      </c>
      <c r="F418" s="184">
        <f>F361/RES_summary!F$21</f>
        <v>186.28444220213814</v>
      </c>
      <c r="G418" s="184">
        <f>G361/RES_summary!G$21</f>
        <v>182.20986359154611</v>
      </c>
      <c r="H418" s="184">
        <f>H361/RES_summary!H$21</f>
        <v>168.2244924602424</v>
      </c>
      <c r="I418" s="184">
        <f>I361/RES_summary!I$21</f>
        <v>163.87450331888041</v>
      </c>
      <c r="J418" s="184">
        <f>J361/RES_summary!J$21</f>
        <v>161.2367709042918</v>
      </c>
      <c r="K418" s="184">
        <f>K361/RES_summary!K$21</f>
        <v>149.63018246399838</v>
      </c>
      <c r="L418" s="184">
        <f>L361/RES_summary!L$21</f>
        <v>156.89415974445379</v>
      </c>
      <c r="M418" s="184">
        <f>M361/RES_summary!M$21</f>
        <v>152.41797400886568</v>
      </c>
      <c r="N418" s="184">
        <f>N361/RES_summary!N$21</f>
        <v>149.78113836374473</v>
      </c>
      <c r="O418" s="184">
        <f>O361/RES_summary!O$21</f>
        <v>0</v>
      </c>
      <c r="P418" s="184">
        <f>P361/RES_summary!P$21</f>
        <v>144.51162010016483</v>
      </c>
      <c r="Q418" s="184">
        <f>Q361/RES_summary!Q$21</f>
        <v>152.64977670464725</v>
      </c>
    </row>
    <row r="419" spans="1:17" ht="12" customHeight="1" x14ac:dyDescent="0.25">
      <c r="A419" s="158" t="s">
        <v>65</v>
      </c>
      <c r="B419" s="157"/>
      <c r="C419" s="178">
        <f>C362/RES_summary!C$21</f>
        <v>158.88484559920889</v>
      </c>
      <c r="D419" s="178">
        <f>D362/RES_summary!D$21</f>
        <v>155.68876346286299</v>
      </c>
      <c r="E419" s="178">
        <f>E362/RES_summary!E$21</f>
        <v>153.99029548657322</v>
      </c>
      <c r="F419" s="178">
        <f>F362/RES_summary!F$21</f>
        <v>149.70382664562712</v>
      </c>
      <c r="G419" s="178">
        <f>G362/RES_summary!G$21</f>
        <v>142.30755360221133</v>
      </c>
      <c r="H419" s="178">
        <f>H362/RES_summary!H$21</f>
        <v>132.97120678560685</v>
      </c>
      <c r="I419" s="178">
        <f>I362/RES_summary!I$21</f>
        <v>124.88379861957851</v>
      </c>
      <c r="J419" s="178">
        <f>J362/RES_summary!J$21</f>
        <v>122.50680744581183</v>
      </c>
      <c r="K419" s="178">
        <f>K362/RES_summary!K$21</f>
        <v>120.94692124756321</v>
      </c>
      <c r="L419" s="178">
        <f>L362/RES_summary!L$21</f>
        <v>129.23811724122262</v>
      </c>
      <c r="M419" s="178">
        <f>M362/RES_summary!M$21</f>
        <v>123.19563423671141</v>
      </c>
      <c r="N419" s="178">
        <f>N362/RES_summary!N$21</f>
        <v>120.50127329758148</v>
      </c>
      <c r="O419" s="178">
        <f>O362/RES_summary!O$21</f>
        <v>0</v>
      </c>
      <c r="P419" s="178">
        <f>P362/RES_summary!P$21</f>
        <v>112.93416769931763</v>
      </c>
      <c r="Q419" s="178">
        <f>Q362/RES_summary!Q$21</f>
        <v>118.01837014940628</v>
      </c>
    </row>
    <row r="420" spans="1:17" ht="12" customHeight="1" x14ac:dyDescent="0.25">
      <c r="A420" s="23" t="s">
        <v>84</v>
      </c>
      <c r="B420" s="156"/>
      <c r="C420" s="177">
        <f>C363/RES_summary!C$21</f>
        <v>156.37020616148919</v>
      </c>
      <c r="D420" s="177">
        <f>D363/RES_summary!D$21</f>
        <v>152.88653082949276</v>
      </c>
      <c r="E420" s="177">
        <f>E363/RES_summary!E$21</f>
        <v>151.19630509046794</v>
      </c>
      <c r="F420" s="177">
        <f>F363/RES_summary!F$21</f>
        <v>147.46562663892789</v>
      </c>
      <c r="G420" s="177">
        <f>G363/RES_summary!G$21</f>
        <v>140.21902665106313</v>
      </c>
      <c r="H420" s="177">
        <f>H363/RES_summary!H$21</f>
        <v>131.40840640732125</v>
      </c>
      <c r="I420" s="177">
        <f>I363/RES_summary!I$21</f>
        <v>122.10771593471569</v>
      </c>
      <c r="J420" s="177">
        <f>J363/RES_summary!J$21</f>
        <v>120.61784802977415</v>
      </c>
      <c r="K420" s="177">
        <f>K363/RES_summary!K$21</f>
        <v>118.81987310400797</v>
      </c>
      <c r="L420" s="177">
        <f>L363/RES_summary!L$21</f>
        <v>127.21030550860947</v>
      </c>
      <c r="M420" s="177">
        <f>M363/RES_summary!M$21</f>
        <v>120.92862379563098</v>
      </c>
      <c r="N420" s="177">
        <f>N363/RES_summary!N$21</f>
        <v>118.04726154915643</v>
      </c>
      <c r="O420" s="177">
        <f>O363/RES_summary!O$21</f>
        <v>0</v>
      </c>
      <c r="P420" s="177">
        <f>P363/RES_summary!P$21</f>
        <v>109.93869564791177</v>
      </c>
      <c r="Q420" s="177">
        <f>Q363/RES_summary!Q$21</f>
        <v>115.77866459724463</v>
      </c>
    </row>
    <row r="421" spans="1:17" ht="12" customHeight="1" x14ac:dyDescent="0.25">
      <c r="A421" s="23" t="s">
        <v>60</v>
      </c>
      <c r="B421" s="156"/>
      <c r="C421" s="177">
        <f>C364/RES_summary!C$21</f>
        <v>2.5146394377196817</v>
      </c>
      <c r="D421" s="177">
        <f>D364/RES_summary!D$21</f>
        <v>2.8022326333702372</v>
      </c>
      <c r="E421" s="177">
        <f>E364/RES_summary!E$21</f>
        <v>2.7939903961052748</v>
      </c>
      <c r="F421" s="177">
        <f>F364/RES_summary!F$21</f>
        <v>2.2382000066992149</v>
      </c>
      <c r="G421" s="177">
        <f>G364/RES_summary!G$21</f>
        <v>2.0885269511481876</v>
      </c>
      <c r="H421" s="177">
        <f>H364/RES_summary!H$21</f>
        <v>1.5628003782856137</v>
      </c>
      <c r="I421" s="177">
        <f>I364/RES_summary!I$21</f>
        <v>2.7760826848628253</v>
      </c>
      <c r="J421" s="177">
        <f>J364/RES_summary!J$21</f>
        <v>1.8889594160376812</v>
      </c>
      <c r="K421" s="177">
        <f>K364/RES_summary!K$21</f>
        <v>2.1270481435552364</v>
      </c>
      <c r="L421" s="177">
        <f>L364/RES_summary!L$21</f>
        <v>2.0278117326131526</v>
      </c>
      <c r="M421" s="177">
        <f>M364/RES_summary!M$21</f>
        <v>2.2670104410804197</v>
      </c>
      <c r="N421" s="177">
        <f>N364/RES_summary!N$21</f>
        <v>2.4540117484250485</v>
      </c>
      <c r="O421" s="177">
        <f>O364/RES_summary!O$21</f>
        <v>0</v>
      </c>
      <c r="P421" s="177">
        <f>P364/RES_summary!P$21</f>
        <v>2.9954720514058546</v>
      </c>
      <c r="Q421" s="177">
        <f>Q364/RES_summary!Q$21</f>
        <v>2.23970555216165</v>
      </c>
    </row>
    <row r="422" spans="1:17" ht="12" customHeight="1" x14ac:dyDescent="0.25">
      <c r="A422" s="158" t="s">
        <v>112</v>
      </c>
      <c r="B422" s="157"/>
      <c r="C422" s="178">
        <f>C365/RES_summary!C$21</f>
        <v>0.17677235690406728</v>
      </c>
      <c r="D422" s="178">
        <f>D365/RES_summary!D$21</f>
        <v>6.2323922265640271E-2</v>
      </c>
      <c r="E422" s="178">
        <f>E365/RES_summary!E$21</f>
        <v>4.2961270253263246E-2</v>
      </c>
      <c r="F422" s="178">
        <f>F365/RES_summary!F$21</f>
        <v>8.7390601747167992E-2</v>
      </c>
      <c r="G422" s="178">
        <f>G365/RES_summary!G$21</f>
        <v>9.7773793436008061E-2</v>
      </c>
      <c r="H422" s="178">
        <f>H365/RES_summary!H$21</f>
        <v>8.7296506245098021E-2</v>
      </c>
      <c r="I422" s="178">
        <f>I365/RES_summary!I$21</f>
        <v>0.11273864933838523</v>
      </c>
      <c r="J422" s="178">
        <f>J365/RES_summary!J$21</f>
        <v>0.34353249967966992</v>
      </c>
      <c r="K422" s="178">
        <f>K365/RES_summary!K$21</f>
        <v>0.20185267152981073</v>
      </c>
      <c r="L422" s="178">
        <f>L365/RES_summary!L$21</f>
        <v>0.3458423391111598</v>
      </c>
      <c r="M422" s="178">
        <f>M365/RES_summary!M$21</f>
        <v>0.2840438297769084</v>
      </c>
      <c r="N422" s="178">
        <f>N365/RES_summary!N$21</f>
        <v>0.22883263625167549</v>
      </c>
      <c r="O422" s="178">
        <f>O365/RES_summary!O$21</f>
        <v>0</v>
      </c>
      <c r="P422" s="178">
        <f>P365/RES_summary!P$21</f>
        <v>0</v>
      </c>
      <c r="Q422" s="178">
        <f>Q365/RES_summary!Q$21</f>
        <v>2.0582954576943178</v>
      </c>
    </row>
    <row r="423" spans="1:17" ht="12" customHeight="1" x14ac:dyDescent="0.25">
      <c r="A423" s="23" t="s">
        <v>60</v>
      </c>
      <c r="B423" s="156"/>
      <c r="C423" s="177">
        <f>C366/RES_summary!C$21</f>
        <v>0.17677235690406728</v>
      </c>
      <c r="D423" s="177">
        <f>D366/RES_summary!D$21</f>
        <v>6.2323922265640271E-2</v>
      </c>
      <c r="E423" s="177">
        <f>E366/RES_summary!E$21</f>
        <v>4.2961270253263246E-2</v>
      </c>
      <c r="F423" s="177">
        <f>F366/RES_summary!F$21</f>
        <v>8.7390601747167992E-2</v>
      </c>
      <c r="G423" s="177">
        <f>G366/RES_summary!G$21</f>
        <v>9.7773793436008061E-2</v>
      </c>
      <c r="H423" s="177">
        <f>H366/RES_summary!H$21</f>
        <v>8.7296506245098021E-2</v>
      </c>
      <c r="I423" s="177">
        <f>I366/RES_summary!I$21</f>
        <v>0.11273864933838523</v>
      </c>
      <c r="J423" s="177">
        <f>J366/RES_summary!J$21</f>
        <v>0.34353249967966992</v>
      </c>
      <c r="K423" s="177">
        <f>K366/RES_summary!K$21</f>
        <v>0.20185267152981073</v>
      </c>
      <c r="L423" s="177">
        <f>L366/RES_summary!L$21</f>
        <v>0.3458423391111598</v>
      </c>
      <c r="M423" s="177">
        <f>M366/RES_summary!M$21</f>
        <v>0.2840438297769084</v>
      </c>
      <c r="N423" s="177">
        <f>N366/RES_summary!N$21</f>
        <v>0.22883263625167549</v>
      </c>
      <c r="O423" s="177">
        <f>O366/RES_summary!O$21</f>
        <v>0</v>
      </c>
      <c r="P423" s="177">
        <f>P366/RES_summary!P$21</f>
        <v>0</v>
      </c>
      <c r="Q423" s="177">
        <f>Q366/RES_summary!Q$21</f>
        <v>2.0582954576943178</v>
      </c>
    </row>
    <row r="424" spans="1:17" ht="12" customHeight="1" x14ac:dyDescent="0.25">
      <c r="A424" s="158" t="s">
        <v>63</v>
      </c>
      <c r="B424" s="157"/>
      <c r="C424" s="178">
        <f>C367/RES_summary!C$21</f>
        <v>24.180674059803405</v>
      </c>
      <c r="D424" s="178">
        <f>D367/RES_summary!D$21</f>
        <v>27.689257121405547</v>
      </c>
      <c r="E424" s="178">
        <f>E367/RES_summary!E$21</f>
        <v>27.445673216356251</v>
      </c>
      <c r="F424" s="178">
        <f>F367/RES_summary!F$21</f>
        <v>27.369380387916525</v>
      </c>
      <c r="G424" s="178">
        <f>G367/RES_summary!G$21</f>
        <v>25.782679080071119</v>
      </c>
      <c r="H424" s="178">
        <f>H367/RES_summary!H$21</f>
        <v>25.783586071589994</v>
      </c>
      <c r="I424" s="178">
        <f>I367/RES_summary!I$21</f>
        <v>25.528021609408516</v>
      </c>
      <c r="J424" s="178">
        <f>J367/RES_summary!J$21</f>
        <v>25.145751025285247</v>
      </c>
      <c r="K424" s="178">
        <f>K367/RES_summary!K$21</f>
        <v>21.030990345167012</v>
      </c>
      <c r="L424" s="178">
        <f>L367/RES_summary!L$21</f>
        <v>20.215769129530209</v>
      </c>
      <c r="M424" s="178">
        <f>M367/RES_summary!M$21</f>
        <v>21.761052750073091</v>
      </c>
      <c r="N424" s="178">
        <f>N367/RES_summary!N$21</f>
        <v>21.525759906417566</v>
      </c>
      <c r="O424" s="178">
        <f>O367/RES_summary!O$21</f>
        <v>0</v>
      </c>
      <c r="P424" s="178">
        <f>P367/RES_summary!P$21</f>
        <v>22.152432662146396</v>
      </c>
      <c r="Q424" s="178">
        <f>Q367/RES_summary!Q$21</f>
        <v>21.566481354757755</v>
      </c>
    </row>
    <row r="425" spans="1:17" ht="12" customHeight="1" x14ac:dyDescent="0.25">
      <c r="A425" s="167" t="s">
        <v>169</v>
      </c>
      <c r="B425" s="132"/>
      <c r="C425" s="183">
        <f>C368/RES_summary!C$21</f>
        <v>0</v>
      </c>
      <c r="D425" s="183">
        <f>D368/RES_summary!D$21</f>
        <v>28.912997858038167</v>
      </c>
      <c r="E425" s="183">
        <f>E368/RES_summary!E$21</f>
        <v>28.869469122642656</v>
      </c>
      <c r="F425" s="183">
        <f>F368/RES_summary!F$21</f>
        <v>28.776306168828402</v>
      </c>
      <c r="G425" s="183">
        <f>G368/RES_summary!G$21</f>
        <v>28.757492363869847</v>
      </c>
      <c r="H425" s="183">
        <f>H368/RES_summary!H$21</f>
        <v>28.175024753803573</v>
      </c>
      <c r="I425" s="183">
        <f>I368/RES_summary!I$21</f>
        <v>27.539989182021205</v>
      </c>
      <c r="J425" s="183">
        <f>J368/RES_summary!J$21</f>
        <v>26.955703014216684</v>
      </c>
      <c r="K425" s="183">
        <f>K368/RES_summary!K$21</f>
        <v>0</v>
      </c>
      <c r="L425" s="183">
        <f>L368/RES_summary!L$21</f>
        <v>0</v>
      </c>
      <c r="M425" s="183">
        <f>M368/RES_summary!M$21</f>
        <v>0</v>
      </c>
      <c r="N425" s="183">
        <f>N368/RES_summary!N$21</f>
        <v>0</v>
      </c>
      <c r="O425" s="183">
        <f>O368/RES_summary!O$21</f>
        <v>0</v>
      </c>
      <c r="P425" s="183">
        <f>P368/RES_summary!P$21</f>
        <v>0</v>
      </c>
      <c r="Q425" s="183">
        <f>Q368/RES_summary!Q$21</f>
        <v>23.685987929700904</v>
      </c>
    </row>
    <row r="426" spans="1:17" ht="12" customHeight="1" x14ac:dyDescent="0.25">
      <c r="A426" s="167" t="s">
        <v>168</v>
      </c>
      <c r="B426" s="132"/>
      <c r="C426" s="183">
        <f>C369/RES_summary!C$21</f>
        <v>0</v>
      </c>
      <c r="D426" s="183">
        <f>D369/RES_summary!D$21</f>
        <v>24.925854121579771</v>
      </c>
      <c r="E426" s="183">
        <f>E369/RES_summary!E$21</f>
        <v>24.981960723527909</v>
      </c>
      <c r="F426" s="183">
        <f>F369/RES_summary!F$21</f>
        <v>24.939876058589949</v>
      </c>
      <c r="G426" s="183">
        <f>G369/RES_summary!G$21</f>
        <v>24.836658289741685</v>
      </c>
      <c r="H426" s="183">
        <f>H369/RES_summary!H$21</f>
        <v>24.2444083630375</v>
      </c>
      <c r="I426" s="183">
        <f>I369/RES_summary!I$21</f>
        <v>23.738148150388604</v>
      </c>
      <c r="J426" s="183">
        <f>J369/RES_summary!J$21</f>
        <v>23.270406325102741</v>
      </c>
      <c r="K426" s="183">
        <f>K369/RES_summary!K$21</f>
        <v>0</v>
      </c>
      <c r="L426" s="183">
        <f>L369/RES_summary!L$21</f>
        <v>0</v>
      </c>
      <c r="M426" s="183">
        <f>M369/RES_summary!M$21</f>
        <v>0</v>
      </c>
      <c r="N426" s="183">
        <f>N369/RES_summary!N$21</f>
        <v>0</v>
      </c>
      <c r="O426" s="183">
        <f>O369/RES_summary!O$21</f>
        <v>0</v>
      </c>
      <c r="P426" s="183">
        <f>P369/RES_summary!P$21</f>
        <v>0</v>
      </c>
      <c r="Q426" s="183">
        <f>Q369/RES_summary!Q$21</f>
        <v>20.677028182352775</v>
      </c>
    </row>
    <row r="427" spans="1:17" ht="12" customHeight="1" x14ac:dyDescent="0.25">
      <c r="A427" s="166" t="s">
        <v>57</v>
      </c>
      <c r="B427" s="165"/>
      <c r="C427" s="182">
        <f>C370/RES_summary!C$21</f>
        <v>0</v>
      </c>
      <c r="D427" s="182">
        <f>D370/RES_summary!D$21</f>
        <v>19.154219758596795</v>
      </c>
      <c r="E427" s="182">
        <f>E370/RES_summary!E$21</f>
        <v>19.156321636183037</v>
      </c>
      <c r="F427" s="182">
        <f>F370/RES_summary!F$21</f>
        <v>19.08216572298527</v>
      </c>
      <c r="G427" s="182">
        <f>G370/RES_summary!G$21</f>
        <v>18.96714308534672</v>
      </c>
      <c r="H427" s="182">
        <f>H370/RES_summary!H$21</f>
        <v>18.480336266578036</v>
      </c>
      <c r="I427" s="182">
        <f>I370/RES_summary!I$21</f>
        <v>18.062931910281655</v>
      </c>
      <c r="J427" s="182">
        <f>J370/RES_summary!J$21</f>
        <v>17.672940426340283</v>
      </c>
      <c r="K427" s="182">
        <f>K370/RES_summary!K$21</f>
        <v>0</v>
      </c>
      <c r="L427" s="182">
        <f>L370/RES_summary!L$21</f>
        <v>0</v>
      </c>
      <c r="M427" s="182">
        <f>M370/RES_summary!M$21</f>
        <v>0</v>
      </c>
      <c r="N427" s="182">
        <f>N370/RES_summary!N$21</f>
        <v>0</v>
      </c>
      <c r="O427" s="182">
        <f>O370/RES_summary!O$21</f>
        <v>0</v>
      </c>
      <c r="P427" s="182">
        <f>P370/RES_summary!P$21</f>
        <v>0</v>
      </c>
      <c r="Q427" s="182">
        <f>Q370/RES_summary!Q$21</f>
        <v>15.494571910328107</v>
      </c>
    </row>
    <row r="428" spans="1:17" ht="12" customHeight="1" x14ac:dyDescent="0.25">
      <c r="A428" s="147" t="s">
        <v>59</v>
      </c>
      <c r="B428" s="164"/>
      <c r="C428" s="181">
        <f>C371/RES_summary!C$21</f>
        <v>0</v>
      </c>
      <c r="D428" s="181">
        <f>D371/RES_summary!D$21</f>
        <v>5.771634362982982</v>
      </c>
      <c r="E428" s="181">
        <f>E371/RES_summary!E$21</f>
        <v>5.8256390873448698</v>
      </c>
      <c r="F428" s="181">
        <f>F371/RES_summary!F$21</f>
        <v>5.8577103356046782</v>
      </c>
      <c r="G428" s="181">
        <f>G371/RES_summary!G$21</f>
        <v>5.8695152043949621</v>
      </c>
      <c r="H428" s="181">
        <f>H371/RES_summary!H$21</f>
        <v>5.7640720964594667</v>
      </c>
      <c r="I428" s="181">
        <f>I371/RES_summary!I$21</f>
        <v>5.6752162401069484</v>
      </c>
      <c r="J428" s="181">
        <f>J371/RES_summary!J$21</f>
        <v>5.5974658987624633</v>
      </c>
      <c r="K428" s="181">
        <f>K371/RES_summary!K$21</f>
        <v>0</v>
      </c>
      <c r="L428" s="181">
        <f>L371/RES_summary!L$21</f>
        <v>0</v>
      </c>
      <c r="M428" s="181">
        <f>M371/RES_summary!M$21</f>
        <v>0</v>
      </c>
      <c r="N428" s="181">
        <f>N371/RES_summary!N$21</f>
        <v>0</v>
      </c>
      <c r="O428" s="181">
        <f>O371/RES_summary!O$21</f>
        <v>0</v>
      </c>
      <c r="P428" s="181">
        <f>P371/RES_summary!P$21</f>
        <v>0</v>
      </c>
      <c r="Q428" s="181">
        <f>Q371/RES_summary!Q$21</f>
        <v>5.1824562720246687</v>
      </c>
    </row>
    <row r="429" spans="1:17" ht="12" customHeight="1" x14ac:dyDescent="0.25">
      <c r="A429" s="163" t="s">
        <v>142</v>
      </c>
      <c r="B429" s="162"/>
      <c r="C429" s="180">
        <f>C372/RES_summary!C$21</f>
        <v>25.737156873183999</v>
      </c>
      <c r="D429" s="180">
        <f>D372/RES_summary!D$21</f>
        <v>0</v>
      </c>
      <c r="E429" s="180">
        <f>E372/RES_summary!E$21</f>
        <v>0</v>
      </c>
      <c r="F429" s="180">
        <f>F372/RES_summary!F$21</f>
        <v>0</v>
      </c>
      <c r="G429" s="180">
        <f>G372/RES_summary!G$21</f>
        <v>0</v>
      </c>
      <c r="H429" s="180">
        <f>H372/RES_summary!H$21</f>
        <v>0</v>
      </c>
      <c r="I429" s="180">
        <f>I372/RES_summary!I$21</f>
        <v>0</v>
      </c>
      <c r="J429" s="180">
        <f>J372/RES_summary!J$21</f>
        <v>0</v>
      </c>
      <c r="K429" s="180">
        <f>K372/RES_summary!K$21</f>
        <v>0</v>
      </c>
      <c r="L429" s="180">
        <f>L372/RES_summary!L$21</f>
        <v>0</v>
      </c>
      <c r="M429" s="180">
        <f>M372/RES_summary!M$21</f>
        <v>23.473238549599547</v>
      </c>
      <c r="N429" s="180">
        <f>N372/RES_summary!N$21</f>
        <v>23.424967435020445</v>
      </c>
      <c r="O429" s="180">
        <f>O372/RES_summary!O$21</f>
        <v>0</v>
      </c>
      <c r="P429" s="180">
        <f>P372/RES_summary!P$21</f>
        <v>24.231035456206744</v>
      </c>
      <c r="Q429" s="180">
        <f>Q372/RES_summary!Q$21</f>
        <v>0</v>
      </c>
    </row>
    <row r="430" spans="1:17" ht="12" customHeight="1" x14ac:dyDescent="0.25">
      <c r="A430" s="161" t="s">
        <v>141</v>
      </c>
      <c r="B430" s="160"/>
      <c r="C430" s="179">
        <f>C373/RES_summary!C$21</f>
        <v>22.755319003096918</v>
      </c>
      <c r="D430" s="179">
        <f>D373/RES_summary!D$21</f>
        <v>0</v>
      </c>
      <c r="E430" s="179">
        <f>E373/RES_summary!E$21</f>
        <v>0</v>
      </c>
      <c r="F430" s="179">
        <f>F373/RES_summary!F$21</f>
        <v>0</v>
      </c>
      <c r="G430" s="179">
        <f>G373/RES_summary!G$21</f>
        <v>0</v>
      </c>
      <c r="H430" s="179">
        <f>H373/RES_summary!H$21</f>
        <v>0</v>
      </c>
      <c r="I430" s="179">
        <f>I373/RES_summary!I$21</f>
        <v>0</v>
      </c>
      <c r="J430" s="179">
        <f>J373/RES_summary!J$21</f>
        <v>0</v>
      </c>
      <c r="K430" s="179">
        <f>K373/RES_summary!K$21</f>
        <v>21.030990345167012</v>
      </c>
      <c r="L430" s="179">
        <f>L373/RES_summary!L$21</f>
        <v>20.215769129530209</v>
      </c>
      <c r="M430" s="179">
        <f>M373/RES_summary!M$21</f>
        <v>20.869014583214216</v>
      </c>
      <c r="N430" s="179">
        <f>N373/RES_summary!N$21</f>
        <v>20.619319949584376</v>
      </c>
      <c r="O430" s="179">
        <f>O373/RES_summary!O$21</f>
        <v>0</v>
      </c>
      <c r="P430" s="179">
        <f>P373/RES_summary!P$21</f>
        <v>21.245892901907897</v>
      </c>
      <c r="Q430" s="179">
        <f>Q373/RES_summary!Q$21</f>
        <v>0</v>
      </c>
    </row>
    <row r="431" spans="1:17" ht="12" customHeight="1" x14ac:dyDescent="0.25">
      <c r="A431" s="148" t="s">
        <v>60</v>
      </c>
      <c r="B431" s="156"/>
      <c r="C431" s="177">
        <f>C374/RES_summary!C$21</f>
        <v>16.928101095223631</v>
      </c>
      <c r="D431" s="177">
        <f>D374/RES_summary!D$21</f>
        <v>0</v>
      </c>
      <c r="E431" s="177">
        <f>E374/RES_summary!E$21</f>
        <v>0</v>
      </c>
      <c r="F431" s="177">
        <f>F374/RES_summary!F$21</f>
        <v>0</v>
      </c>
      <c r="G431" s="177">
        <f>G374/RES_summary!G$21</f>
        <v>0</v>
      </c>
      <c r="H431" s="177">
        <f>H374/RES_summary!H$21</f>
        <v>0</v>
      </c>
      <c r="I431" s="177">
        <f>I374/RES_summary!I$21</f>
        <v>0</v>
      </c>
      <c r="J431" s="177">
        <f>J374/RES_summary!J$21</f>
        <v>0</v>
      </c>
      <c r="K431" s="177">
        <f>K374/RES_summary!K$21</f>
        <v>15.507101946830478</v>
      </c>
      <c r="L431" s="177">
        <f>L374/RES_summary!L$21</f>
        <v>14.689997456028232</v>
      </c>
      <c r="M431" s="177">
        <f>M374/RES_summary!M$21</f>
        <v>15.530545141157477</v>
      </c>
      <c r="N431" s="177">
        <f>N374/RES_summary!N$21</f>
        <v>15.245198411317103</v>
      </c>
      <c r="O431" s="177">
        <f>O374/RES_summary!O$21</f>
        <v>0</v>
      </c>
      <c r="P431" s="177">
        <f>P374/RES_summary!P$21</f>
        <v>16.008432301436514</v>
      </c>
      <c r="Q431" s="177">
        <f>Q374/RES_summary!Q$21</f>
        <v>0</v>
      </c>
    </row>
    <row r="432" spans="1:17" ht="12" customHeight="1" x14ac:dyDescent="0.25">
      <c r="A432" s="148" t="s">
        <v>59</v>
      </c>
      <c r="B432" s="156"/>
      <c r="C432" s="177">
        <f>C375/RES_summary!C$21</f>
        <v>5.827217907873286</v>
      </c>
      <c r="D432" s="177">
        <f>D375/RES_summary!D$21</f>
        <v>0</v>
      </c>
      <c r="E432" s="177">
        <f>E375/RES_summary!E$21</f>
        <v>0</v>
      </c>
      <c r="F432" s="177">
        <f>F375/RES_summary!F$21</f>
        <v>0</v>
      </c>
      <c r="G432" s="177">
        <f>G375/RES_summary!G$21</f>
        <v>0</v>
      </c>
      <c r="H432" s="177">
        <f>H375/RES_summary!H$21</f>
        <v>0</v>
      </c>
      <c r="I432" s="177">
        <f>I375/RES_summary!I$21</f>
        <v>0</v>
      </c>
      <c r="J432" s="177">
        <f>J375/RES_summary!J$21</f>
        <v>0</v>
      </c>
      <c r="K432" s="177">
        <f>K375/RES_summary!K$21</f>
        <v>5.5238883983365366</v>
      </c>
      <c r="L432" s="177">
        <f>L375/RES_summary!L$21</f>
        <v>5.5257716735019748</v>
      </c>
      <c r="M432" s="177">
        <f>M375/RES_summary!M$21</f>
        <v>5.3384694420567405</v>
      </c>
      <c r="N432" s="177">
        <f>N375/RES_summary!N$21</f>
        <v>5.3741215382672785</v>
      </c>
      <c r="O432" s="177">
        <f>O375/RES_summary!O$21</f>
        <v>0</v>
      </c>
      <c r="P432" s="177">
        <f>P375/RES_summary!P$21</f>
        <v>5.2374606004713851</v>
      </c>
      <c r="Q432" s="177">
        <f>Q375/RES_summary!Q$21</f>
        <v>0</v>
      </c>
    </row>
    <row r="433" spans="1:17" ht="12" customHeight="1" x14ac:dyDescent="0.25">
      <c r="A433" s="158" t="s">
        <v>62</v>
      </c>
      <c r="B433" s="157"/>
      <c r="C433" s="178">
        <f>C376/RES_summary!C$21</f>
        <v>7.8768215552941898</v>
      </c>
      <c r="D433" s="178">
        <f>D376/RES_summary!D$21</f>
        <v>9.738899971883658</v>
      </c>
      <c r="E433" s="178">
        <f>E376/RES_summary!E$21</f>
        <v>7.9668526276863147</v>
      </c>
      <c r="F433" s="178">
        <f>F376/RES_summary!F$21</f>
        <v>9.1238445668473354</v>
      </c>
      <c r="G433" s="178">
        <f>G376/RES_summary!G$21</f>
        <v>14.021857115827659</v>
      </c>
      <c r="H433" s="178">
        <f>H376/RES_summary!H$21</f>
        <v>9.3824030968004344</v>
      </c>
      <c r="I433" s="178">
        <f>I376/RES_summary!I$21</f>
        <v>13.349944440555005</v>
      </c>
      <c r="J433" s="178">
        <f>J376/RES_summary!J$21</f>
        <v>13.240679933515079</v>
      </c>
      <c r="K433" s="178">
        <f>K376/RES_summary!K$21</f>
        <v>7.4504181997383565</v>
      </c>
      <c r="L433" s="178">
        <f>L376/RES_summary!L$21</f>
        <v>7.0944310345897978</v>
      </c>
      <c r="M433" s="178">
        <f>M376/RES_summary!M$21</f>
        <v>7.1772431923042879</v>
      </c>
      <c r="N433" s="178">
        <f>N376/RES_summary!N$21</f>
        <v>7.5252725234940208</v>
      </c>
      <c r="O433" s="178">
        <f>O376/RES_summary!O$21</f>
        <v>0</v>
      </c>
      <c r="P433" s="178">
        <f>P376/RES_summary!P$21</f>
        <v>9.4250197387008008</v>
      </c>
      <c r="Q433" s="178">
        <f>Q376/RES_summary!Q$21</f>
        <v>11.006629742788917</v>
      </c>
    </row>
    <row r="434" spans="1:17" ht="12" customHeight="1" x14ac:dyDescent="0.25">
      <c r="A434" s="23" t="s">
        <v>57</v>
      </c>
      <c r="B434" s="156"/>
      <c r="C434" s="177">
        <f>C377/RES_summary!C$21</f>
        <v>0</v>
      </c>
      <c r="D434" s="177">
        <f>D377/RES_summary!D$21</f>
        <v>13.059475849288908</v>
      </c>
      <c r="E434" s="177">
        <f>E377/RES_summary!E$21</f>
        <v>0</v>
      </c>
      <c r="F434" s="177">
        <f>F377/RES_summary!F$21</f>
        <v>13.333645848765073</v>
      </c>
      <c r="G434" s="177">
        <f>G377/RES_summary!G$21</f>
        <v>14.756895551493626</v>
      </c>
      <c r="H434" s="177">
        <f>H377/RES_summary!H$21</f>
        <v>11.953741817672766</v>
      </c>
      <c r="I434" s="177">
        <f>I377/RES_summary!I$21</f>
        <v>13.349944440555005</v>
      </c>
      <c r="J434" s="177">
        <f>J377/RES_summary!J$21</f>
        <v>13.240679933515079</v>
      </c>
      <c r="K434" s="177">
        <f>K377/RES_summary!K$21</f>
        <v>0</v>
      </c>
      <c r="L434" s="177">
        <f>L377/RES_summary!L$21</f>
        <v>0</v>
      </c>
      <c r="M434" s="177">
        <f>M377/RES_summary!M$21</f>
        <v>0</v>
      </c>
      <c r="N434" s="177">
        <f>N377/RES_summary!N$21</f>
        <v>0</v>
      </c>
      <c r="O434" s="177">
        <f>O377/RES_summary!O$21</f>
        <v>0</v>
      </c>
      <c r="P434" s="177">
        <f>P377/RES_summary!P$21</f>
        <v>10.917841432583991</v>
      </c>
      <c r="Q434" s="177">
        <f>Q377/RES_summary!Q$21</f>
        <v>11.006629742788917</v>
      </c>
    </row>
    <row r="435" spans="1:17" ht="12" customHeight="1" x14ac:dyDescent="0.25">
      <c r="A435" s="29" t="s">
        <v>140</v>
      </c>
      <c r="B435" s="57"/>
      <c r="C435" s="176">
        <f>C378/RES_summary!C$21</f>
        <v>7.8768215552941898</v>
      </c>
      <c r="D435" s="176">
        <f>D378/RES_summary!D$21</f>
        <v>7.946539036640635</v>
      </c>
      <c r="E435" s="176">
        <f>E378/RES_summary!E$21</f>
        <v>7.9668526276863147</v>
      </c>
      <c r="F435" s="176">
        <f>F378/RES_summary!F$21</f>
        <v>7.6945341836087717</v>
      </c>
      <c r="G435" s="176">
        <f>G378/RES_summary!G$21</f>
        <v>7.5013107359794224</v>
      </c>
      <c r="H435" s="176">
        <f>H378/RES_summary!H$21</f>
        <v>7.3239625078274306</v>
      </c>
      <c r="I435" s="176">
        <f>I378/RES_summary!I$21</f>
        <v>0</v>
      </c>
      <c r="J435" s="176">
        <f>J378/RES_summary!J$21</f>
        <v>0</v>
      </c>
      <c r="K435" s="176">
        <f>K378/RES_summary!K$21</f>
        <v>7.4504181997383565</v>
      </c>
      <c r="L435" s="176">
        <f>L378/RES_summary!L$21</f>
        <v>7.0944310345897978</v>
      </c>
      <c r="M435" s="176">
        <f>M378/RES_summary!M$21</f>
        <v>7.1772431923042879</v>
      </c>
      <c r="N435" s="176">
        <f>N378/RES_summary!N$21</f>
        <v>7.5252725234940208</v>
      </c>
      <c r="O435" s="176">
        <f>O378/RES_summary!O$21</f>
        <v>0</v>
      </c>
      <c r="P435" s="176">
        <f>P378/RES_summary!P$21</f>
        <v>7.5477798865815791</v>
      </c>
      <c r="Q435" s="176">
        <f>Q378/RES_summary!Q$21</f>
        <v>0</v>
      </c>
    </row>
    <row r="437" spans="1:17" ht="12" customHeight="1" x14ac:dyDescent="0.25">
      <c r="A437" s="152" t="s">
        <v>185</v>
      </c>
      <c r="B437" s="168"/>
      <c r="C437" s="184">
        <f>C380/RES_summary!C$21</f>
        <v>130.9567628743803</v>
      </c>
      <c r="D437" s="184">
        <f>D380/RES_summary!D$21</f>
        <v>126.91368122288904</v>
      </c>
      <c r="E437" s="184">
        <f>E380/RES_summary!E$21</f>
        <v>125.53307671489981</v>
      </c>
      <c r="F437" s="184">
        <f>F380/RES_summary!F$21</f>
        <v>121.6773149507697</v>
      </c>
      <c r="G437" s="184">
        <f>G380/RES_summary!G$21</f>
        <v>116.92970542973821</v>
      </c>
      <c r="H437" s="184">
        <f>H380/RES_summary!H$21</f>
        <v>110.30337210407806</v>
      </c>
      <c r="I437" s="184">
        <f>I380/RES_summary!I$21</f>
        <v>106.28966654319078</v>
      </c>
      <c r="J437" s="184">
        <f>J380/RES_summary!J$21</f>
        <v>105.50587031685963</v>
      </c>
      <c r="K437" s="184">
        <f>K380/RES_summary!K$21</f>
        <v>110.04965592557582</v>
      </c>
      <c r="L437" s="184">
        <f>L380/RES_summary!L$21</f>
        <v>115.89141208022663</v>
      </c>
      <c r="M437" s="184">
        <f>M380/RES_summary!M$21</f>
        <v>112.36242781993907</v>
      </c>
      <c r="N437" s="184">
        <f>N380/RES_summary!N$21</f>
        <v>110.82686928266797</v>
      </c>
      <c r="O437" s="184">
        <f>O380/RES_summary!O$21</f>
        <v>0</v>
      </c>
      <c r="P437" s="184">
        <f>P380/RES_summary!P$21</f>
        <v>104.94918334351549</v>
      </c>
      <c r="Q437" s="184">
        <f>Q380/RES_summary!Q$21</f>
        <v>112.73855952544548</v>
      </c>
    </row>
    <row r="438" spans="1:17" ht="12" customHeight="1" x14ac:dyDescent="0.25">
      <c r="A438" s="158" t="s">
        <v>65</v>
      </c>
      <c r="B438" s="157"/>
      <c r="C438" s="178">
        <f>C381/RES_summary!C$21</f>
        <v>105.68971746507854</v>
      </c>
      <c r="D438" s="178">
        <f>D381/RES_summary!D$21</f>
        <v>103.33604293248752</v>
      </c>
      <c r="E438" s="178">
        <f>E381/RES_summary!E$21</f>
        <v>101.61733601771053</v>
      </c>
      <c r="F438" s="178">
        <f>F381/RES_summary!F$21</f>
        <v>97.910978029292536</v>
      </c>
      <c r="G438" s="178">
        <f>G381/RES_summary!G$21</f>
        <v>92.689220841945399</v>
      </c>
      <c r="H438" s="178">
        <f>H381/RES_summary!H$21</f>
        <v>87.19717162276487</v>
      </c>
      <c r="I438" s="178">
        <f>I381/RES_summary!I$21</f>
        <v>83.084605887550296</v>
      </c>
      <c r="J438" s="178">
        <f>J381/RES_summary!J$21</f>
        <v>81.904442190906622</v>
      </c>
      <c r="K438" s="178">
        <f>K381/RES_summary!K$21</f>
        <v>85.658150725124784</v>
      </c>
      <c r="L438" s="178">
        <f>L381/RES_summary!L$21</f>
        <v>91.81568704914713</v>
      </c>
      <c r="M438" s="178">
        <f>M381/RES_summary!M$21</f>
        <v>87.665247172590028</v>
      </c>
      <c r="N438" s="178">
        <f>N381/RES_summary!N$21</f>
        <v>86.080399079015223</v>
      </c>
      <c r="O438" s="178">
        <f>O381/RES_summary!O$21</f>
        <v>0</v>
      </c>
      <c r="P438" s="178">
        <f>P381/RES_summary!P$21</f>
        <v>81.153446035440325</v>
      </c>
      <c r="Q438" s="178">
        <f>Q381/RES_summary!Q$21</f>
        <v>84.444193427696206</v>
      </c>
    </row>
    <row r="439" spans="1:17" ht="12" customHeight="1" x14ac:dyDescent="0.25">
      <c r="A439" s="23" t="s">
        <v>84</v>
      </c>
      <c r="B439" s="156"/>
      <c r="C439" s="177">
        <f>C382/RES_summary!C$21</f>
        <v>103.01638855139571</v>
      </c>
      <c r="D439" s="177">
        <f>D382/RES_summary!D$21</f>
        <v>100.39116959556027</v>
      </c>
      <c r="E439" s="177">
        <f>E382/RES_summary!E$21</f>
        <v>98.720768889922496</v>
      </c>
      <c r="F439" s="177">
        <f>F382/RES_summary!F$21</f>
        <v>95.624284566361879</v>
      </c>
      <c r="G439" s="177">
        <f>G382/RES_summary!G$21</f>
        <v>90.57849203956647</v>
      </c>
      <c r="H439" s="177">
        <f>H382/RES_summary!H$21</f>
        <v>85.619599866963455</v>
      </c>
      <c r="I439" s="177">
        <f>I382/RES_summary!I$21</f>
        <v>80.274735662699996</v>
      </c>
      <c r="J439" s="177">
        <f>J382/RES_summary!J$21</f>
        <v>79.987813129003925</v>
      </c>
      <c r="K439" s="177">
        <f>K382/RES_summary!K$21</f>
        <v>83.391745260719404</v>
      </c>
      <c r="L439" s="177">
        <f>L382/RES_summary!L$21</f>
        <v>89.65845307594843</v>
      </c>
      <c r="M439" s="177">
        <f>M382/RES_summary!M$21</f>
        <v>85.267032278118364</v>
      </c>
      <c r="N439" s="177">
        <f>N382/RES_summary!N$21</f>
        <v>83.48811066643222</v>
      </c>
      <c r="O439" s="177">
        <f>O382/RES_summary!O$21</f>
        <v>0</v>
      </c>
      <c r="P439" s="177">
        <f>P382/RES_summary!P$21</f>
        <v>78.02831883947583</v>
      </c>
      <c r="Q439" s="177">
        <f>Q382/RES_summary!Q$21</f>
        <v>82.122821898007416</v>
      </c>
    </row>
    <row r="440" spans="1:17" ht="12" customHeight="1" x14ac:dyDescent="0.25">
      <c r="A440" s="23" t="s">
        <v>60</v>
      </c>
      <c r="B440" s="156"/>
      <c r="C440" s="177">
        <f>C383/RES_summary!C$21</f>
        <v>2.6733289136828282</v>
      </c>
      <c r="D440" s="177">
        <f>D383/RES_summary!D$21</f>
        <v>2.9448733369272473</v>
      </c>
      <c r="E440" s="177">
        <f>E383/RES_summary!E$21</f>
        <v>2.896567127788046</v>
      </c>
      <c r="F440" s="177">
        <f>F383/RES_summary!F$21</f>
        <v>2.2866934629306637</v>
      </c>
      <c r="G440" s="177">
        <f>G383/RES_summary!G$21</f>
        <v>2.1107288023789379</v>
      </c>
      <c r="H440" s="177">
        <f>H383/RES_summary!H$21</f>
        <v>1.5775717558014291</v>
      </c>
      <c r="I440" s="177">
        <f>I383/RES_summary!I$21</f>
        <v>2.8098702248502976</v>
      </c>
      <c r="J440" s="177">
        <f>J383/RES_summary!J$21</f>
        <v>1.916629061902702</v>
      </c>
      <c r="K440" s="177">
        <f>K383/RES_summary!K$21</f>
        <v>2.2664054644053895</v>
      </c>
      <c r="L440" s="177">
        <f>L383/RES_summary!L$21</f>
        <v>2.1572339731986903</v>
      </c>
      <c r="M440" s="177">
        <f>M383/RES_summary!M$21</f>
        <v>2.3982148944716593</v>
      </c>
      <c r="N440" s="177">
        <f>N383/RES_summary!N$21</f>
        <v>2.5922884125830006</v>
      </c>
      <c r="O440" s="177">
        <f>O383/RES_summary!O$21</f>
        <v>0</v>
      </c>
      <c r="P440" s="177">
        <f>P383/RES_summary!P$21</f>
        <v>3.1251271959645037</v>
      </c>
      <c r="Q440" s="177">
        <f>Q383/RES_summary!Q$21</f>
        <v>2.321371529688796</v>
      </c>
    </row>
    <row r="441" spans="1:17" ht="12" customHeight="1" x14ac:dyDescent="0.25">
      <c r="A441" s="158" t="s">
        <v>112</v>
      </c>
      <c r="B441" s="157"/>
      <c r="C441" s="178">
        <f>C384/RES_summary!C$21</f>
        <v>0.34179382725708712</v>
      </c>
      <c r="D441" s="178">
        <f>D384/RES_summary!D$21</f>
        <v>0.12471330251440836</v>
      </c>
      <c r="E441" s="178">
        <f>E384/RES_summary!E$21</f>
        <v>8.8777534264221775E-2</v>
      </c>
      <c r="F441" s="178">
        <f>F384/RES_summary!F$21</f>
        <v>0.18829049807530357</v>
      </c>
      <c r="G441" s="178">
        <f>G384/RES_summary!G$21</f>
        <v>0.21945189835989998</v>
      </c>
      <c r="H441" s="178">
        <f>H384/RES_summary!H$21</f>
        <v>0.20667199269135061</v>
      </c>
      <c r="I441" s="178">
        <f>I384/RES_summary!I$21</f>
        <v>0.27738783204757156</v>
      </c>
      <c r="J441" s="178">
        <f>J384/RES_summary!J$21</f>
        <v>0.93934460312731338</v>
      </c>
      <c r="K441" s="178">
        <f>K384/RES_summary!K$21</f>
        <v>0.59464218350465836</v>
      </c>
      <c r="L441" s="178">
        <f>L384/RES_summary!L$21</f>
        <v>1.1124981879444378</v>
      </c>
      <c r="M441" s="178">
        <f>M384/RES_summary!M$21</f>
        <v>0.96450084108912748</v>
      </c>
      <c r="N441" s="178">
        <f>N384/RES_summary!N$21</f>
        <v>0.816269453088319</v>
      </c>
      <c r="O441" s="178">
        <f>O384/RES_summary!O$21</f>
        <v>0</v>
      </c>
      <c r="P441" s="178">
        <f>P384/RES_summary!P$21</f>
        <v>0</v>
      </c>
      <c r="Q441" s="178">
        <f>Q384/RES_summary!Q$21</f>
        <v>7.9297184460188852</v>
      </c>
    </row>
    <row r="442" spans="1:17" ht="12" customHeight="1" x14ac:dyDescent="0.25">
      <c r="A442" s="23" t="s">
        <v>60</v>
      </c>
      <c r="B442" s="156"/>
      <c r="C442" s="177">
        <f>C385/RES_summary!C$21</f>
        <v>0.34179382725708712</v>
      </c>
      <c r="D442" s="177">
        <f>D385/RES_summary!D$21</f>
        <v>0.12471330251440836</v>
      </c>
      <c r="E442" s="177">
        <f>E385/RES_summary!E$21</f>
        <v>8.8777534264221775E-2</v>
      </c>
      <c r="F442" s="177">
        <f>F385/RES_summary!F$21</f>
        <v>0.18829049807530357</v>
      </c>
      <c r="G442" s="177">
        <f>G385/RES_summary!G$21</f>
        <v>0.21945189835989998</v>
      </c>
      <c r="H442" s="177">
        <f>H385/RES_summary!H$21</f>
        <v>0.20667199269135061</v>
      </c>
      <c r="I442" s="177">
        <f>I385/RES_summary!I$21</f>
        <v>0.27738783204757156</v>
      </c>
      <c r="J442" s="177">
        <f>J385/RES_summary!J$21</f>
        <v>0.93934460312731338</v>
      </c>
      <c r="K442" s="177">
        <f>K385/RES_summary!K$21</f>
        <v>0.59464218350465836</v>
      </c>
      <c r="L442" s="177">
        <f>L385/RES_summary!L$21</f>
        <v>1.1124981879444378</v>
      </c>
      <c r="M442" s="177">
        <f>M385/RES_summary!M$21</f>
        <v>0.96450084108912748</v>
      </c>
      <c r="N442" s="177">
        <f>N385/RES_summary!N$21</f>
        <v>0.816269453088319</v>
      </c>
      <c r="O442" s="177">
        <f>O385/RES_summary!O$21</f>
        <v>0</v>
      </c>
      <c r="P442" s="177">
        <f>P385/RES_summary!P$21</f>
        <v>0</v>
      </c>
      <c r="Q442" s="177">
        <f>Q385/RES_summary!Q$21</f>
        <v>7.9297184460188852</v>
      </c>
    </row>
    <row r="443" spans="1:17" ht="12" customHeight="1" x14ac:dyDescent="0.25">
      <c r="A443" s="158" t="s">
        <v>63</v>
      </c>
      <c r="B443" s="157"/>
      <c r="C443" s="178">
        <f>C386/RES_summary!C$21</f>
        <v>18.373919140461467</v>
      </c>
      <c r="D443" s="178">
        <f>D386/RES_summary!D$21</f>
        <v>17.064651273683282</v>
      </c>
      <c r="E443" s="178">
        <f>E386/RES_summary!E$21</f>
        <v>17.137522242475669</v>
      </c>
      <c r="F443" s="178">
        <f>F386/RES_summary!F$21</f>
        <v>17.176604042478338</v>
      </c>
      <c r="G443" s="178">
        <f>G386/RES_summary!G$21</f>
        <v>17.244302448278848</v>
      </c>
      <c r="H443" s="178">
        <f>H386/RES_summary!H$21</f>
        <v>16.964351762768658</v>
      </c>
      <c r="I443" s="178">
        <f>I386/RES_summary!I$21</f>
        <v>16.688543703482217</v>
      </c>
      <c r="J443" s="178">
        <f>J386/RES_summary!J$21</f>
        <v>16.437174661727099</v>
      </c>
      <c r="K443" s="178">
        <f>K386/RES_summary!K$21</f>
        <v>17.387835522939096</v>
      </c>
      <c r="L443" s="178">
        <f>L386/RES_summary!L$21</f>
        <v>16.854786020736288</v>
      </c>
      <c r="M443" s="178">
        <f>M386/RES_summary!M$21</f>
        <v>17.550345403966542</v>
      </c>
      <c r="N443" s="178">
        <f>N386/RES_summary!N$21</f>
        <v>17.446557404966505</v>
      </c>
      <c r="O443" s="178">
        <f>O386/RES_summary!O$21</f>
        <v>0</v>
      </c>
      <c r="P443" s="178">
        <f>P386/RES_summary!P$21</f>
        <v>17.981328146316805</v>
      </c>
      <c r="Q443" s="178">
        <f>Q386/RES_summary!Q$21</f>
        <v>15.031634634003545</v>
      </c>
    </row>
    <row r="444" spans="1:17" ht="12" customHeight="1" x14ac:dyDescent="0.25">
      <c r="A444" s="167" t="s">
        <v>169</v>
      </c>
      <c r="B444" s="132"/>
      <c r="C444" s="183">
        <f>C387/RES_summary!C$21</f>
        <v>0</v>
      </c>
      <c r="D444" s="183">
        <f>D387/RES_summary!D$21</f>
        <v>17.032697844266934</v>
      </c>
      <c r="E444" s="183">
        <f>E387/RES_summary!E$21</f>
        <v>17.0861073410973</v>
      </c>
      <c r="F444" s="183">
        <f>F387/RES_summary!F$21</f>
        <v>17.126316784556746</v>
      </c>
      <c r="G444" s="183">
        <f>G387/RES_summary!G$21</f>
        <v>17.18783898011349</v>
      </c>
      <c r="H444" s="183">
        <f>H387/RES_summary!H$21</f>
        <v>17.00637254268155</v>
      </c>
      <c r="I444" s="183">
        <f>I387/RES_summary!I$21</f>
        <v>16.715190090640871</v>
      </c>
      <c r="J444" s="183">
        <f>J387/RES_summary!J$21</f>
        <v>16.452644427634166</v>
      </c>
      <c r="K444" s="183">
        <f>K387/RES_summary!K$21</f>
        <v>0</v>
      </c>
      <c r="L444" s="183">
        <f>L387/RES_summary!L$21</f>
        <v>0</v>
      </c>
      <c r="M444" s="183">
        <f>M387/RES_summary!M$21</f>
        <v>0</v>
      </c>
      <c r="N444" s="183">
        <f>N387/RES_summary!N$21</f>
        <v>0</v>
      </c>
      <c r="O444" s="183">
        <f>O387/RES_summary!O$21</f>
        <v>0</v>
      </c>
      <c r="P444" s="183">
        <f>P387/RES_summary!P$21</f>
        <v>0</v>
      </c>
      <c r="Q444" s="183">
        <f>Q387/RES_summary!Q$21</f>
        <v>14.915890696307896</v>
      </c>
    </row>
    <row r="445" spans="1:17" ht="12" customHeight="1" x14ac:dyDescent="0.25">
      <c r="A445" s="167" t="s">
        <v>168</v>
      </c>
      <c r="B445" s="132"/>
      <c r="C445" s="183">
        <f>C388/RES_summary!C$21</f>
        <v>0</v>
      </c>
      <c r="D445" s="183">
        <f>D388/RES_summary!D$21</f>
        <v>17.136807245990632</v>
      </c>
      <c r="E445" s="183">
        <f>E388/RES_summary!E$21</f>
        <v>17.226489723196845</v>
      </c>
      <c r="F445" s="183">
        <f>F388/RES_summary!F$21</f>
        <v>17.263440969122257</v>
      </c>
      <c r="G445" s="183">
        <f>G388/RES_summary!G$21</f>
        <v>17.262258403722988</v>
      </c>
      <c r="H445" s="183">
        <f>H388/RES_summary!H$21</f>
        <v>16.937306349386773</v>
      </c>
      <c r="I445" s="183">
        <f>I388/RES_summary!I$21</f>
        <v>16.664838718469905</v>
      </c>
      <c r="J445" s="183">
        <f>J388/RES_summary!J$21</f>
        <v>16.421145980477927</v>
      </c>
      <c r="K445" s="183">
        <f>K388/RES_summary!K$21</f>
        <v>0</v>
      </c>
      <c r="L445" s="183">
        <f>L388/RES_summary!L$21</f>
        <v>0</v>
      </c>
      <c r="M445" s="183">
        <f>M388/RES_summary!M$21</f>
        <v>0</v>
      </c>
      <c r="N445" s="183">
        <f>N388/RES_summary!N$21</f>
        <v>0</v>
      </c>
      <c r="O445" s="183">
        <f>O388/RES_summary!O$21</f>
        <v>0</v>
      </c>
      <c r="P445" s="183">
        <f>P388/RES_summary!P$21</f>
        <v>0</v>
      </c>
      <c r="Q445" s="183">
        <f>Q388/RES_summary!Q$21</f>
        <v>15.080206699684819</v>
      </c>
    </row>
    <row r="446" spans="1:17" ht="12" customHeight="1" x14ac:dyDescent="0.25">
      <c r="A446" s="166" t="s">
        <v>57</v>
      </c>
      <c r="B446" s="165"/>
      <c r="C446" s="182">
        <f>C389/RES_summary!C$21</f>
        <v>0</v>
      </c>
      <c r="D446" s="182">
        <f>D389/RES_summary!D$21</f>
        <v>11.190736224727347</v>
      </c>
      <c r="E446" s="182">
        <f>E389/RES_summary!E$21</f>
        <v>11.293357716568734</v>
      </c>
      <c r="F446" s="182">
        <f>F389/RES_summary!F$21</f>
        <v>11.365441002310073</v>
      </c>
      <c r="G446" s="182">
        <f>G389/RES_summary!G$21</f>
        <v>11.3624281514427</v>
      </c>
      <c r="H446" s="182">
        <f>H389/RES_summary!H$21</f>
        <v>11.144371463310458</v>
      </c>
      <c r="I446" s="182">
        <f>I389/RES_summary!I$21</f>
        <v>10.948956650134187</v>
      </c>
      <c r="J446" s="182">
        <f>J389/RES_summary!J$21</f>
        <v>10.770811213299512</v>
      </c>
      <c r="K446" s="182">
        <f>K389/RES_summary!K$21</f>
        <v>0</v>
      </c>
      <c r="L446" s="182">
        <f>L389/RES_summary!L$21</f>
        <v>0</v>
      </c>
      <c r="M446" s="182">
        <f>M389/RES_summary!M$21</f>
        <v>0</v>
      </c>
      <c r="N446" s="182">
        <f>N389/RES_summary!N$21</f>
        <v>0</v>
      </c>
      <c r="O446" s="182">
        <f>O389/RES_summary!O$21</f>
        <v>0</v>
      </c>
      <c r="P446" s="182">
        <f>P389/RES_summary!P$21</f>
        <v>0</v>
      </c>
      <c r="Q446" s="182">
        <f>Q389/RES_summary!Q$21</f>
        <v>9.7379286031161278</v>
      </c>
    </row>
    <row r="447" spans="1:17" ht="12" customHeight="1" x14ac:dyDescent="0.25">
      <c r="A447" s="147" t="s">
        <v>59</v>
      </c>
      <c r="B447" s="164"/>
      <c r="C447" s="181">
        <f>C390/RES_summary!C$21</f>
        <v>0</v>
      </c>
      <c r="D447" s="181">
        <f>D390/RES_summary!D$21</f>
        <v>5.9460710212632897</v>
      </c>
      <c r="E447" s="181">
        <f>E390/RES_summary!E$21</f>
        <v>5.9331320066281101</v>
      </c>
      <c r="F447" s="181">
        <f>F390/RES_summary!F$21</f>
        <v>5.8979999668121819</v>
      </c>
      <c r="G447" s="181">
        <f>G390/RES_summary!G$21</f>
        <v>5.8998302522802897</v>
      </c>
      <c r="H447" s="181">
        <f>H390/RES_summary!H$21</f>
        <v>5.7929348860763135</v>
      </c>
      <c r="I447" s="181">
        <f>I390/RES_summary!I$21</f>
        <v>5.7158820683357172</v>
      </c>
      <c r="J447" s="181">
        <f>J390/RES_summary!J$21</f>
        <v>5.650334767178415</v>
      </c>
      <c r="K447" s="181">
        <f>K390/RES_summary!K$21</f>
        <v>0</v>
      </c>
      <c r="L447" s="181">
        <f>L390/RES_summary!L$21</f>
        <v>0</v>
      </c>
      <c r="M447" s="181">
        <f>M390/RES_summary!M$21</f>
        <v>0</v>
      </c>
      <c r="N447" s="181">
        <f>N390/RES_summary!N$21</f>
        <v>0</v>
      </c>
      <c r="O447" s="181">
        <f>O390/RES_summary!O$21</f>
        <v>0</v>
      </c>
      <c r="P447" s="181">
        <f>P390/RES_summary!P$21</f>
        <v>0</v>
      </c>
      <c r="Q447" s="181">
        <f>Q390/RES_summary!Q$21</f>
        <v>5.342278096568692</v>
      </c>
    </row>
    <row r="448" spans="1:17" ht="12" customHeight="1" x14ac:dyDescent="0.25">
      <c r="A448" s="163" t="s">
        <v>142</v>
      </c>
      <c r="B448" s="162"/>
      <c r="C448" s="180">
        <f>C391/RES_summary!C$21</f>
        <v>18.678036912459913</v>
      </c>
      <c r="D448" s="180">
        <f>D391/RES_summary!D$21</f>
        <v>0</v>
      </c>
      <c r="E448" s="180">
        <f>E391/RES_summary!E$21</f>
        <v>0</v>
      </c>
      <c r="F448" s="180">
        <f>F391/RES_summary!F$21</f>
        <v>0</v>
      </c>
      <c r="G448" s="180">
        <f>G391/RES_summary!G$21</f>
        <v>0</v>
      </c>
      <c r="H448" s="180">
        <f>H391/RES_summary!H$21</f>
        <v>0</v>
      </c>
      <c r="I448" s="180">
        <f>I391/RES_summary!I$21</f>
        <v>0</v>
      </c>
      <c r="J448" s="180">
        <f>J391/RES_summary!J$21</f>
        <v>0</v>
      </c>
      <c r="K448" s="180">
        <f>K391/RES_summary!K$21</f>
        <v>0</v>
      </c>
      <c r="L448" s="180">
        <f>L391/RES_summary!L$21</f>
        <v>0</v>
      </c>
      <c r="M448" s="180">
        <f>M391/RES_summary!M$21</f>
        <v>18.018965581794674</v>
      </c>
      <c r="N448" s="180">
        <f>N391/RES_summary!N$21</f>
        <v>17.966002685238401</v>
      </c>
      <c r="O448" s="180">
        <f>O391/RES_summary!O$21</f>
        <v>0</v>
      </c>
      <c r="P448" s="180">
        <f>P391/RES_summary!P$21</f>
        <v>18.770947735554113</v>
      </c>
      <c r="Q448" s="180">
        <f>Q391/RES_summary!Q$21</f>
        <v>0</v>
      </c>
    </row>
    <row r="449" spans="1:17" ht="12" customHeight="1" x14ac:dyDescent="0.25">
      <c r="A449" s="161" t="s">
        <v>141</v>
      </c>
      <c r="B449" s="160"/>
      <c r="C449" s="179">
        <f>C392/RES_summary!C$21</f>
        <v>18.095422133989032</v>
      </c>
      <c r="D449" s="179">
        <f>D392/RES_summary!D$21</f>
        <v>0</v>
      </c>
      <c r="E449" s="179">
        <f>E392/RES_summary!E$21</f>
        <v>0</v>
      </c>
      <c r="F449" s="179">
        <f>F392/RES_summary!F$21</f>
        <v>0</v>
      </c>
      <c r="G449" s="179">
        <f>G392/RES_summary!G$21</f>
        <v>0</v>
      </c>
      <c r="H449" s="179">
        <f>H392/RES_summary!H$21</f>
        <v>0</v>
      </c>
      <c r="I449" s="179">
        <f>I392/RES_summary!I$21</f>
        <v>0</v>
      </c>
      <c r="J449" s="179">
        <f>J392/RES_summary!J$21</f>
        <v>0</v>
      </c>
      <c r="K449" s="179">
        <f>K392/RES_summary!K$21</f>
        <v>17.387835522939096</v>
      </c>
      <c r="L449" s="179">
        <f>L392/RES_summary!L$21</f>
        <v>16.854786020736288</v>
      </c>
      <c r="M449" s="179">
        <f>M392/RES_summary!M$21</f>
        <v>17.306197202002423</v>
      </c>
      <c r="N449" s="179">
        <f>N392/RES_summary!N$21</f>
        <v>17.198640339382191</v>
      </c>
      <c r="O449" s="179">
        <f>O392/RES_summary!O$21</f>
        <v>0</v>
      </c>
      <c r="P449" s="179">
        <f>P392/RES_summary!P$21</f>
        <v>17.636951839716865</v>
      </c>
      <c r="Q449" s="179">
        <f>Q392/RES_summary!Q$21</f>
        <v>0</v>
      </c>
    </row>
    <row r="450" spans="1:17" ht="12" customHeight="1" x14ac:dyDescent="0.25">
      <c r="A450" s="148" t="s">
        <v>60</v>
      </c>
      <c r="B450" s="156"/>
      <c r="C450" s="177">
        <f>C393/RES_summary!C$21</f>
        <v>12.165271939794909</v>
      </c>
      <c r="D450" s="177">
        <f>D393/RES_summary!D$21</f>
        <v>0</v>
      </c>
      <c r="E450" s="177">
        <f>E393/RES_summary!E$21</f>
        <v>0</v>
      </c>
      <c r="F450" s="177">
        <f>F393/RES_summary!F$21</f>
        <v>0</v>
      </c>
      <c r="G450" s="177">
        <f>G393/RES_summary!G$21</f>
        <v>0</v>
      </c>
      <c r="H450" s="177">
        <f>H393/RES_summary!H$21</f>
        <v>0</v>
      </c>
      <c r="I450" s="177">
        <f>I393/RES_summary!I$21</f>
        <v>0</v>
      </c>
      <c r="J450" s="177">
        <f>J393/RES_summary!J$21</f>
        <v>0</v>
      </c>
      <c r="K450" s="177">
        <f>K393/RES_summary!K$21</f>
        <v>11.778810084038815</v>
      </c>
      <c r="L450" s="177">
        <f>L393/RES_summary!L$21</f>
        <v>11.231302278128402</v>
      </c>
      <c r="M450" s="177">
        <f>M393/RES_summary!M$21</f>
        <v>11.892318556878761</v>
      </c>
      <c r="N450" s="177">
        <f>N393/RES_summary!N$21</f>
        <v>11.738357198560372</v>
      </c>
      <c r="O450" s="177">
        <f>O393/RES_summary!O$21</f>
        <v>0</v>
      </c>
      <c r="P450" s="177">
        <f>P393/RES_summary!P$21</f>
        <v>12.353635033745466</v>
      </c>
      <c r="Q450" s="177">
        <f>Q393/RES_summary!Q$21</f>
        <v>0</v>
      </c>
    </row>
    <row r="451" spans="1:17" ht="12" customHeight="1" x14ac:dyDescent="0.25">
      <c r="A451" s="148" t="s">
        <v>59</v>
      </c>
      <c r="B451" s="156"/>
      <c r="C451" s="177">
        <f>C394/RES_summary!C$21</f>
        <v>5.9301501941941224</v>
      </c>
      <c r="D451" s="177">
        <f>D394/RES_summary!D$21</f>
        <v>0</v>
      </c>
      <c r="E451" s="177">
        <f>E394/RES_summary!E$21</f>
        <v>0</v>
      </c>
      <c r="F451" s="177">
        <f>F394/RES_summary!F$21</f>
        <v>0</v>
      </c>
      <c r="G451" s="177">
        <f>G394/RES_summary!G$21</f>
        <v>0</v>
      </c>
      <c r="H451" s="177">
        <f>H394/RES_summary!H$21</f>
        <v>0</v>
      </c>
      <c r="I451" s="177">
        <f>I394/RES_summary!I$21</f>
        <v>0</v>
      </c>
      <c r="J451" s="177">
        <f>J394/RES_summary!J$21</f>
        <v>0</v>
      </c>
      <c r="K451" s="177">
        <f>K394/RES_summary!K$21</f>
        <v>5.6090254389002823</v>
      </c>
      <c r="L451" s="177">
        <f>L394/RES_summary!L$21</f>
        <v>5.6234837426078847</v>
      </c>
      <c r="M451" s="177">
        <f>M394/RES_summary!M$21</f>
        <v>5.4138786451236616</v>
      </c>
      <c r="N451" s="177">
        <f>N394/RES_summary!N$21</f>
        <v>5.4602831408218186</v>
      </c>
      <c r="O451" s="177">
        <f>O394/RES_summary!O$21</f>
        <v>0</v>
      </c>
      <c r="P451" s="177">
        <f>P394/RES_summary!P$21</f>
        <v>5.2833168059714</v>
      </c>
      <c r="Q451" s="177">
        <f>Q394/RES_summary!Q$21</f>
        <v>0</v>
      </c>
    </row>
    <row r="452" spans="1:17" ht="12" customHeight="1" x14ac:dyDescent="0.25">
      <c r="A452" s="158" t="s">
        <v>62</v>
      </c>
      <c r="B452" s="157"/>
      <c r="C452" s="178">
        <f>C395/RES_summary!C$21</f>
        <v>6.5513324415831802</v>
      </c>
      <c r="D452" s="178">
        <f>D395/RES_summary!D$21</f>
        <v>6.3882737142038311</v>
      </c>
      <c r="E452" s="178">
        <f>E395/RES_summary!E$21</f>
        <v>6.6894409204493597</v>
      </c>
      <c r="F452" s="178">
        <f>F395/RES_summary!F$21</f>
        <v>6.4014423809235161</v>
      </c>
      <c r="G452" s="178">
        <f>G395/RES_summary!G$21</f>
        <v>6.7767302411540511</v>
      </c>
      <c r="H452" s="178">
        <f>H395/RES_summary!H$21</f>
        <v>5.9351767258531671</v>
      </c>
      <c r="I452" s="178">
        <f>I395/RES_summary!I$21</f>
        <v>6.2391291201106949</v>
      </c>
      <c r="J452" s="178">
        <f>J395/RES_summary!J$21</f>
        <v>6.2249088610985934</v>
      </c>
      <c r="K452" s="178">
        <f>K395/RES_summary!K$21</f>
        <v>6.4090274940072636</v>
      </c>
      <c r="L452" s="178">
        <f>L395/RES_summary!L$21</f>
        <v>6.1084408223987676</v>
      </c>
      <c r="M452" s="178">
        <f>M395/RES_summary!M$21</f>
        <v>6.1823344022933666</v>
      </c>
      <c r="N452" s="178">
        <f>N395/RES_summary!N$21</f>
        <v>6.4836433455979261</v>
      </c>
      <c r="O452" s="178">
        <f>O395/RES_summary!O$21</f>
        <v>0</v>
      </c>
      <c r="P452" s="178">
        <f>P395/RES_summary!P$21</f>
        <v>5.8144091617583538</v>
      </c>
      <c r="Q452" s="178">
        <f>Q395/RES_summary!Q$21</f>
        <v>5.3330130177268442</v>
      </c>
    </row>
    <row r="453" spans="1:17" ht="12" customHeight="1" x14ac:dyDescent="0.25">
      <c r="A453" s="23" t="s">
        <v>57</v>
      </c>
      <c r="B453" s="156"/>
      <c r="C453" s="177">
        <f>C396/RES_summary!C$21</f>
        <v>0</v>
      </c>
      <c r="D453" s="177">
        <f>D396/RES_summary!D$21</f>
        <v>5.9208108557209593</v>
      </c>
      <c r="E453" s="177">
        <f>E396/RES_summary!E$21</f>
        <v>0</v>
      </c>
      <c r="F453" s="177">
        <f>F396/RES_summary!F$21</f>
        <v>6.1314233100657294</v>
      </c>
      <c r="G453" s="177">
        <f>G396/RES_summary!G$21</f>
        <v>6.8236306733643834</v>
      </c>
      <c r="H453" s="177">
        <f>H396/RES_summary!H$21</f>
        <v>5.5578326851730298</v>
      </c>
      <c r="I453" s="177">
        <f>I396/RES_summary!I$21</f>
        <v>6.2391291201106949</v>
      </c>
      <c r="J453" s="177">
        <f>J396/RES_summary!J$21</f>
        <v>6.2249088610985934</v>
      </c>
      <c r="K453" s="177">
        <f>K396/RES_summary!K$21</f>
        <v>0</v>
      </c>
      <c r="L453" s="177">
        <f>L396/RES_summary!L$21</f>
        <v>0</v>
      </c>
      <c r="M453" s="177">
        <f>M396/RES_summary!M$21</f>
        <v>0</v>
      </c>
      <c r="N453" s="177">
        <f>N396/RES_summary!N$21</f>
        <v>0</v>
      </c>
      <c r="O453" s="177">
        <f>O396/RES_summary!O$21</f>
        <v>0</v>
      </c>
      <c r="P453" s="177">
        <f>P396/RES_summary!P$21</f>
        <v>5.2733595368689379</v>
      </c>
      <c r="Q453" s="177">
        <f>Q396/RES_summary!Q$21</f>
        <v>5.3330130177268442</v>
      </c>
    </row>
    <row r="454" spans="1:17" ht="12" customHeight="1" x14ac:dyDescent="0.25">
      <c r="A454" s="29" t="s">
        <v>140</v>
      </c>
      <c r="B454" s="57"/>
      <c r="C454" s="176">
        <f>C397/RES_summary!C$21</f>
        <v>6.5513324415831802</v>
      </c>
      <c r="D454" s="176">
        <f>D397/RES_summary!D$21</f>
        <v>6.6405980691215847</v>
      </c>
      <c r="E454" s="176">
        <f>E397/RES_summary!E$21</f>
        <v>6.6894409204493597</v>
      </c>
      <c r="F454" s="176">
        <f>F397/RES_summary!F$21</f>
        <v>6.493119169399777</v>
      </c>
      <c r="G454" s="176">
        <f>G397/RES_summary!G$21</f>
        <v>6.3606752042697261</v>
      </c>
      <c r="H454" s="176">
        <f>H397/RES_summary!H$21</f>
        <v>6.2372529490430724</v>
      </c>
      <c r="I454" s="176">
        <f>I397/RES_summary!I$21</f>
        <v>0</v>
      </c>
      <c r="J454" s="176">
        <f>J397/RES_summary!J$21</f>
        <v>0</v>
      </c>
      <c r="K454" s="176">
        <f>K397/RES_summary!K$21</f>
        <v>6.4090274940072636</v>
      </c>
      <c r="L454" s="176">
        <f>L397/RES_summary!L$21</f>
        <v>6.1084408223987676</v>
      </c>
      <c r="M454" s="176">
        <f>M397/RES_summary!M$21</f>
        <v>6.1823344022933666</v>
      </c>
      <c r="N454" s="176">
        <f>N397/RES_summary!N$21</f>
        <v>6.4836433455979261</v>
      </c>
      <c r="O454" s="176">
        <f>O397/RES_summary!O$21</f>
        <v>0</v>
      </c>
      <c r="P454" s="176">
        <f>P397/RES_summary!P$21</f>
        <v>6.4947850713383746</v>
      </c>
      <c r="Q454" s="176">
        <f>Q397/RES_summary!Q$21</f>
        <v>0</v>
      </c>
    </row>
    <row r="456" spans="1:17" ht="12" customHeight="1" x14ac:dyDescent="0.25">
      <c r="A456" s="152" t="s">
        <v>184</v>
      </c>
      <c r="B456" s="168"/>
      <c r="C456" s="184">
        <f>C399/RES_summary!C$21</f>
        <v>35.527449821729597</v>
      </c>
      <c r="D456" s="184">
        <f>D399/RES_summary!D$21</f>
        <v>41.664644528924029</v>
      </c>
      <c r="E456" s="184">
        <f>E399/RES_summary!E$21</f>
        <v>40.102852649359427</v>
      </c>
      <c r="F456" s="184">
        <f>F399/RES_summary!F$21</f>
        <v>40.002446509843466</v>
      </c>
      <c r="G456" s="184">
        <f>G399/RES_summary!G$21</f>
        <v>39.717058961215599</v>
      </c>
      <c r="H456" s="184">
        <f>H399/RES_summary!H$21</f>
        <v>36.124894506784486</v>
      </c>
      <c r="I456" s="184">
        <f>I399/RES_summary!I$21</f>
        <v>35.893720756755435</v>
      </c>
      <c r="J456" s="184">
        <f>J399/RES_summary!J$21</f>
        <v>35.501321993946114</v>
      </c>
      <c r="K456" s="184">
        <f>K399/RES_summary!K$21</f>
        <v>26.99598077633383</v>
      </c>
      <c r="L456" s="184">
        <f>L399/RES_summary!L$21</f>
        <v>28.902294476075614</v>
      </c>
      <c r="M456" s="184">
        <f>M399/RES_summary!M$21</f>
        <v>27.47509080772819</v>
      </c>
      <c r="N456" s="184">
        <f>N399/RES_summary!N$21</f>
        <v>26.820442744374411</v>
      </c>
      <c r="O456" s="184">
        <f>O399/RES_summary!O$21</f>
        <v>0</v>
      </c>
      <c r="P456" s="184">
        <f>P399/RES_summary!P$21</f>
        <v>26.359917036508865</v>
      </c>
      <c r="Q456" s="184">
        <f>Q399/RES_summary!Q$21</f>
        <v>32.876255232820803</v>
      </c>
    </row>
    <row r="457" spans="1:17" ht="12" customHeight="1" x14ac:dyDescent="0.25">
      <c r="A457" s="158" t="s">
        <v>65</v>
      </c>
      <c r="B457" s="157"/>
      <c r="C457" s="178">
        <f>C400/RES_summary!C$21</f>
        <v>35.527449821729597</v>
      </c>
      <c r="D457" s="178">
        <f>D400/RES_summary!D$21</f>
        <v>34.735955690009362</v>
      </c>
      <c r="E457" s="178">
        <f>E400/RES_summary!E$21</f>
        <v>34.351934899830283</v>
      </c>
      <c r="F457" s="178">
        <f>F400/RES_summary!F$21</f>
        <v>33.504321439813381</v>
      </c>
      <c r="G457" s="178">
        <f>G400/RES_summary!G$21</f>
        <v>31.857887481792442</v>
      </c>
      <c r="H457" s="178">
        <f>H400/RES_summary!H$21</f>
        <v>29.856106731535007</v>
      </c>
      <c r="I457" s="178">
        <f>I400/RES_summary!I$21</f>
        <v>27.742981589705337</v>
      </c>
      <c r="J457" s="178">
        <f>J400/RES_summary!J$21</f>
        <v>27.404482277508016</v>
      </c>
      <c r="K457" s="178">
        <f>K400/RES_summary!K$21</f>
        <v>26.99598077633383</v>
      </c>
      <c r="L457" s="178">
        <f>L400/RES_summary!L$21</f>
        <v>28.902294476075614</v>
      </c>
      <c r="M457" s="178">
        <f>M400/RES_summary!M$21</f>
        <v>27.47509080772819</v>
      </c>
      <c r="N457" s="178">
        <f>N400/RES_summary!N$21</f>
        <v>26.820442744374411</v>
      </c>
      <c r="O457" s="178">
        <f>O400/RES_summary!O$21</f>
        <v>0</v>
      </c>
      <c r="P457" s="178">
        <f>P400/RES_summary!P$21</f>
        <v>24.978169364718248</v>
      </c>
      <c r="Q457" s="178">
        <f>Q400/RES_summary!Q$21</f>
        <v>26.305015500571084</v>
      </c>
    </row>
    <row r="458" spans="1:17" ht="12" customHeight="1" x14ac:dyDescent="0.25">
      <c r="A458" s="23" t="s">
        <v>84</v>
      </c>
      <c r="B458" s="156"/>
      <c r="C458" s="177">
        <f>C401/RES_summary!C$21</f>
        <v>35.527449821729597</v>
      </c>
      <c r="D458" s="177">
        <f>D401/RES_summary!D$21</f>
        <v>34.735955690009362</v>
      </c>
      <c r="E458" s="177">
        <f>E401/RES_summary!E$21</f>
        <v>34.351934899830283</v>
      </c>
      <c r="F458" s="177">
        <f>F401/RES_summary!F$21</f>
        <v>33.504321439813381</v>
      </c>
      <c r="G458" s="177">
        <f>G401/RES_summary!G$21</f>
        <v>31.857887481792442</v>
      </c>
      <c r="H458" s="177">
        <f>H401/RES_summary!H$21</f>
        <v>29.856106731535007</v>
      </c>
      <c r="I458" s="177">
        <f>I401/RES_summary!I$21</f>
        <v>27.742981589705337</v>
      </c>
      <c r="J458" s="177">
        <f>J401/RES_summary!J$21</f>
        <v>27.404482277508016</v>
      </c>
      <c r="K458" s="177">
        <f>K401/RES_summary!K$21</f>
        <v>26.99598077633383</v>
      </c>
      <c r="L458" s="177">
        <f>L401/RES_summary!L$21</f>
        <v>28.902294476075614</v>
      </c>
      <c r="M458" s="177">
        <f>M401/RES_summary!M$21</f>
        <v>27.47509080772819</v>
      </c>
      <c r="N458" s="177">
        <f>N401/RES_summary!N$21</f>
        <v>26.820442744374411</v>
      </c>
      <c r="O458" s="177">
        <f>O401/RES_summary!O$21</f>
        <v>0</v>
      </c>
      <c r="P458" s="177">
        <f>P401/RES_summary!P$21</f>
        <v>24.978169364718248</v>
      </c>
      <c r="Q458" s="177">
        <f>Q401/RES_summary!Q$21</f>
        <v>26.305015500571084</v>
      </c>
    </row>
    <row r="459" spans="1:17" ht="12" customHeight="1" x14ac:dyDescent="0.25">
      <c r="A459" s="23" t="s">
        <v>60</v>
      </c>
      <c r="B459" s="156"/>
      <c r="C459" s="177">
        <f>C402/RES_summary!C$21</f>
        <v>0</v>
      </c>
      <c r="D459" s="177">
        <f>D402/RES_summary!D$21</f>
        <v>0</v>
      </c>
      <c r="E459" s="177">
        <f>E402/RES_summary!E$21</f>
        <v>0</v>
      </c>
      <c r="F459" s="177">
        <f>F402/RES_summary!F$21</f>
        <v>0</v>
      </c>
      <c r="G459" s="177">
        <f>G402/RES_summary!G$21</f>
        <v>0</v>
      </c>
      <c r="H459" s="177">
        <f>H402/RES_summary!H$21</f>
        <v>0</v>
      </c>
      <c r="I459" s="177">
        <f>I402/RES_summary!I$21</f>
        <v>0</v>
      </c>
      <c r="J459" s="177">
        <f>J402/RES_summary!J$21</f>
        <v>0</v>
      </c>
      <c r="K459" s="177">
        <f>K402/RES_summary!K$21</f>
        <v>0</v>
      </c>
      <c r="L459" s="177">
        <f>L402/RES_summary!L$21</f>
        <v>0</v>
      </c>
      <c r="M459" s="177">
        <f>M402/RES_summary!M$21</f>
        <v>0</v>
      </c>
      <c r="N459" s="177">
        <f>N402/RES_summary!N$21</f>
        <v>0</v>
      </c>
      <c r="O459" s="177">
        <f>O402/RES_summary!O$21</f>
        <v>0</v>
      </c>
      <c r="P459" s="177">
        <f>P402/RES_summary!P$21</f>
        <v>0</v>
      </c>
      <c r="Q459" s="177">
        <f>Q402/RES_summary!Q$21</f>
        <v>0</v>
      </c>
    </row>
    <row r="460" spans="1:17" ht="12" customHeight="1" x14ac:dyDescent="0.25">
      <c r="A460" s="158" t="s">
        <v>112</v>
      </c>
      <c r="B460" s="157"/>
      <c r="C460" s="178">
        <f>C403/RES_summary!C$21</f>
        <v>0</v>
      </c>
      <c r="D460" s="178">
        <f>D403/RES_summary!D$21</f>
        <v>0</v>
      </c>
      <c r="E460" s="178">
        <f>E403/RES_summary!E$21</f>
        <v>0</v>
      </c>
      <c r="F460" s="178">
        <f>F403/RES_summary!F$21</f>
        <v>0</v>
      </c>
      <c r="G460" s="178">
        <f>G403/RES_summary!G$21</f>
        <v>0</v>
      </c>
      <c r="H460" s="178">
        <f>H403/RES_summary!H$21</f>
        <v>0</v>
      </c>
      <c r="I460" s="178">
        <f>I403/RES_summary!I$21</f>
        <v>0</v>
      </c>
      <c r="J460" s="178">
        <f>J403/RES_summary!J$21</f>
        <v>0</v>
      </c>
      <c r="K460" s="178">
        <f>K403/RES_summary!K$21</f>
        <v>0</v>
      </c>
      <c r="L460" s="178">
        <f>L403/RES_summary!L$21</f>
        <v>0</v>
      </c>
      <c r="M460" s="178">
        <f>M403/RES_summary!M$21</f>
        <v>0</v>
      </c>
      <c r="N460" s="178">
        <f>N403/RES_summary!N$21</f>
        <v>0</v>
      </c>
      <c r="O460" s="178">
        <f>O403/RES_summary!O$21</f>
        <v>0</v>
      </c>
      <c r="P460" s="178">
        <f>P403/RES_summary!P$21</f>
        <v>0</v>
      </c>
      <c r="Q460" s="178">
        <f>Q403/RES_summary!Q$21</f>
        <v>0</v>
      </c>
    </row>
    <row r="461" spans="1:17" ht="12" customHeight="1" x14ac:dyDescent="0.25">
      <c r="A461" s="23" t="s">
        <v>60</v>
      </c>
      <c r="B461" s="156"/>
      <c r="C461" s="177">
        <f>C404/RES_summary!C$21</f>
        <v>0</v>
      </c>
      <c r="D461" s="177">
        <f>D404/RES_summary!D$21</f>
        <v>0</v>
      </c>
      <c r="E461" s="177">
        <f>E404/RES_summary!E$21</f>
        <v>0</v>
      </c>
      <c r="F461" s="177">
        <f>F404/RES_summary!F$21</f>
        <v>0</v>
      </c>
      <c r="G461" s="177">
        <f>G404/RES_summary!G$21</f>
        <v>0</v>
      </c>
      <c r="H461" s="177">
        <f>H404/RES_summary!H$21</f>
        <v>0</v>
      </c>
      <c r="I461" s="177">
        <f>I404/RES_summary!I$21</f>
        <v>0</v>
      </c>
      <c r="J461" s="177">
        <f>J404/RES_summary!J$21</f>
        <v>0</v>
      </c>
      <c r="K461" s="177">
        <f>K404/RES_summary!K$21</f>
        <v>0</v>
      </c>
      <c r="L461" s="177">
        <f>L404/RES_summary!L$21</f>
        <v>0</v>
      </c>
      <c r="M461" s="177">
        <f>M404/RES_summary!M$21</f>
        <v>0</v>
      </c>
      <c r="N461" s="177">
        <f>N404/RES_summary!N$21</f>
        <v>0</v>
      </c>
      <c r="O461" s="177">
        <f>O404/RES_summary!O$21</f>
        <v>0</v>
      </c>
      <c r="P461" s="177">
        <f>P404/RES_summary!P$21</f>
        <v>0</v>
      </c>
      <c r="Q461" s="177">
        <f>Q404/RES_summary!Q$21</f>
        <v>0</v>
      </c>
    </row>
    <row r="462" spans="1:17" ht="12" customHeight="1" x14ac:dyDescent="0.25">
      <c r="A462" s="158" t="s">
        <v>63</v>
      </c>
      <c r="B462" s="157"/>
      <c r="C462" s="178">
        <f>C405/RES_summary!C$21</f>
        <v>0</v>
      </c>
      <c r="D462" s="178">
        <f>D405/RES_summary!D$21</f>
        <v>5.8885511890831514</v>
      </c>
      <c r="E462" s="178">
        <f>E405/RES_summary!E$21</f>
        <v>5.7509177495291404</v>
      </c>
      <c r="F462" s="178">
        <f>F405/RES_summary!F$21</f>
        <v>5.7302778860303292</v>
      </c>
      <c r="G462" s="178">
        <f>G405/RES_summary!G$21</f>
        <v>4.8460503255981262</v>
      </c>
      <c r="H462" s="178">
        <f>H405/RES_summary!H$21</f>
        <v>5.0612744150857703</v>
      </c>
      <c r="I462" s="178">
        <f>I405/RES_summary!I$21</f>
        <v>5.1176199247253829</v>
      </c>
      <c r="J462" s="178">
        <f>J405/RES_summary!J$21</f>
        <v>5.0885454672271493</v>
      </c>
      <c r="K462" s="178">
        <f>K405/RES_summary!K$21</f>
        <v>0</v>
      </c>
      <c r="L462" s="178">
        <f>L405/RES_summary!L$21</f>
        <v>0</v>
      </c>
      <c r="M462" s="178">
        <f>M405/RES_summary!M$21</f>
        <v>0</v>
      </c>
      <c r="N462" s="178">
        <f>N405/RES_summary!N$21</f>
        <v>0</v>
      </c>
      <c r="O462" s="178">
        <f>O405/RES_summary!O$21</f>
        <v>0</v>
      </c>
      <c r="P462" s="178">
        <f>P405/RES_summary!P$21</f>
        <v>0</v>
      </c>
      <c r="Q462" s="178">
        <f>Q405/RES_summary!Q$21</f>
        <v>4.0705236719955611</v>
      </c>
    </row>
    <row r="463" spans="1:17" ht="12" customHeight="1" x14ac:dyDescent="0.25">
      <c r="A463" s="167" t="s">
        <v>169</v>
      </c>
      <c r="B463" s="132"/>
      <c r="C463" s="183">
        <f>C406/RES_summary!C$21</f>
        <v>0</v>
      </c>
      <c r="D463" s="183">
        <f>D406/RES_summary!D$21</f>
        <v>6.5690588112187696</v>
      </c>
      <c r="E463" s="183">
        <f>E406/RES_summary!E$21</f>
        <v>6.559169043848569</v>
      </c>
      <c r="F463" s="183">
        <f>F406/RES_summary!F$21</f>
        <v>6.5380023379387371</v>
      </c>
      <c r="G463" s="183">
        <f>G406/RES_summary!G$21</f>
        <v>6.5337278247304429</v>
      </c>
      <c r="H463" s="183">
        <f>H406/RES_summary!H$21</f>
        <v>6.4013906660261748</v>
      </c>
      <c r="I463" s="183">
        <f>I406/RES_summary!I$21</f>
        <v>6.2571100196976026</v>
      </c>
      <c r="J463" s="183">
        <f>J406/RES_summary!J$21</f>
        <v>6.1243596830588709</v>
      </c>
      <c r="K463" s="183">
        <f>K406/RES_summary!K$21</f>
        <v>0</v>
      </c>
      <c r="L463" s="183">
        <f>L406/RES_summary!L$21</f>
        <v>0</v>
      </c>
      <c r="M463" s="183">
        <f>M406/RES_summary!M$21</f>
        <v>0</v>
      </c>
      <c r="N463" s="183">
        <f>N406/RES_summary!N$21</f>
        <v>0</v>
      </c>
      <c r="O463" s="183">
        <f>O406/RES_summary!O$21</f>
        <v>0</v>
      </c>
      <c r="P463" s="183">
        <f>P406/RES_summary!P$21</f>
        <v>0</v>
      </c>
      <c r="Q463" s="183">
        <f>Q406/RES_summary!Q$21</f>
        <v>5.3814775097341192</v>
      </c>
    </row>
    <row r="464" spans="1:17" ht="12" customHeight="1" x14ac:dyDescent="0.25">
      <c r="A464" s="167" t="s">
        <v>168</v>
      </c>
      <c r="B464" s="132"/>
      <c r="C464" s="183">
        <f>C407/RES_summary!C$21</f>
        <v>0</v>
      </c>
      <c r="D464" s="183">
        <f>D407/RES_summary!D$21</f>
        <v>4.3518557534237141</v>
      </c>
      <c r="E464" s="183">
        <f>E407/RES_summary!E$21</f>
        <v>4.3523333018794572</v>
      </c>
      <c r="F464" s="183">
        <f>F407/RES_summary!F$21</f>
        <v>4.3354850124911497</v>
      </c>
      <c r="G464" s="183">
        <f>G407/RES_summary!G$21</f>
        <v>4.3093517669875503</v>
      </c>
      <c r="H464" s="183">
        <f>H407/RES_summary!H$21</f>
        <v>4.1987488250894049</v>
      </c>
      <c r="I464" s="183">
        <f>I407/RES_summary!I$21</f>
        <v>4.1039141843498737</v>
      </c>
      <c r="J464" s="183">
        <f>J407/RES_summary!J$21</f>
        <v>4.015307772573963</v>
      </c>
      <c r="K464" s="183">
        <f>K407/RES_summary!K$21</f>
        <v>0</v>
      </c>
      <c r="L464" s="183">
        <f>L407/RES_summary!L$21</f>
        <v>0</v>
      </c>
      <c r="M464" s="183">
        <f>M407/RES_summary!M$21</f>
        <v>0</v>
      </c>
      <c r="N464" s="183">
        <f>N407/RES_summary!N$21</f>
        <v>0</v>
      </c>
      <c r="O464" s="183">
        <f>O407/RES_summary!O$21</f>
        <v>0</v>
      </c>
      <c r="P464" s="183">
        <f>P407/RES_summary!P$21</f>
        <v>0</v>
      </c>
      <c r="Q464" s="183">
        <f>Q407/RES_summary!Q$21</f>
        <v>3.5203805096020608</v>
      </c>
    </row>
    <row r="465" spans="1:17" ht="12" customHeight="1" x14ac:dyDescent="0.25">
      <c r="A465" s="166" t="s">
        <v>57</v>
      </c>
      <c r="B465" s="165"/>
      <c r="C465" s="182">
        <f>C408/RES_summary!C$21</f>
        <v>0</v>
      </c>
      <c r="D465" s="182">
        <f>D408/RES_summary!D$21</f>
        <v>4.3518557534237141</v>
      </c>
      <c r="E465" s="182">
        <f>E408/RES_summary!E$21</f>
        <v>4.3523333018794572</v>
      </c>
      <c r="F465" s="182">
        <f>F408/RES_summary!F$21</f>
        <v>4.3354850124911497</v>
      </c>
      <c r="G465" s="182">
        <f>G408/RES_summary!G$21</f>
        <v>4.3093517669875503</v>
      </c>
      <c r="H465" s="182">
        <f>H408/RES_summary!H$21</f>
        <v>4.1987488250894049</v>
      </c>
      <c r="I465" s="182">
        <f>I408/RES_summary!I$21</f>
        <v>4.1039141843498737</v>
      </c>
      <c r="J465" s="182">
        <f>J408/RES_summary!J$21</f>
        <v>4.015307772573963</v>
      </c>
      <c r="K465" s="182">
        <f>K408/RES_summary!K$21</f>
        <v>0</v>
      </c>
      <c r="L465" s="182">
        <f>L408/RES_summary!L$21</f>
        <v>0</v>
      </c>
      <c r="M465" s="182">
        <f>M408/RES_summary!M$21</f>
        <v>0</v>
      </c>
      <c r="N465" s="182">
        <f>N408/RES_summary!N$21</f>
        <v>0</v>
      </c>
      <c r="O465" s="182">
        <f>O408/RES_summary!O$21</f>
        <v>0</v>
      </c>
      <c r="P465" s="182">
        <f>P408/RES_summary!P$21</f>
        <v>0</v>
      </c>
      <c r="Q465" s="182">
        <f>Q408/RES_summary!Q$21</f>
        <v>3.5203805096020608</v>
      </c>
    </row>
    <row r="466" spans="1:17" ht="12" customHeight="1" x14ac:dyDescent="0.25">
      <c r="A466" s="147" t="s">
        <v>59</v>
      </c>
      <c r="B466" s="164"/>
      <c r="C466" s="181">
        <f>C409/RES_summary!C$21</f>
        <v>0</v>
      </c>
      <c r="D466" s="181">
        <f>D409/RES_summary!D$21</f>
        <v>0</v>
      </c>
      <c r="E466" s="181">
        <f>E409/RES_summary!E$21</f>
        <v>0</v>
      </c>
      <c r="F466" s="181">
        <f>F409/RES_summary!F$21</f>
        <v>0</v>
      </c>
      <c r="G466" s="181">
        <f>G409/RES_summary!G$21</f>
        <v>0</v>
      </c>
      <c r="H466" s="181">
        <f>H409/RES_summary!H$21</f>
        <v>0</v>
      </c>
      <c r="I466" s="181">
        <f>I409/RES_summary!I$21</f>
        <v>0</v>
      </c>
      <c r="J466" s="181">
        <f>J409/RES_summary!J$21</f>
        <v>0</v>
      </c>
      <c r="K466" s="181">
        <f>K409/RES_summary!K$21</f>
        <v>0</v>
      </c>
      <c r="L466" s="181">
        <f>L409/RES_summary!L$21</f>
        <v>0</v>
      </c>
      <c r="M466" s="181">
        <f>M409/RES_summary!M$21</f>
        <v>0</v>
      </c>
      <c r="N466" s="181">
        <f>N409/RES_summary!N$21</f>
        <v>0</v>
      </c>
      <c r="O466" s="181">
        <f>O409/RES_summary!O$21</f>
        <v>0</v>
      </c>
      <c r="P466" s="181">
        <f>P409/RES_summary!P$21</f>
        <v>0</v>
      </c>
      <c r="Q466" s="181">
        <f>Q409/RES_summary!Q$21</f>
        <v>0</v>
      </c>
    </row>
    <row r="467" spans="1:17" ht="12" customHeight="1" x14ac:dyDescent="0.25">
      <c r="A467" s="163" t="s">
        <v>142</v>
      </c>
      <c r="B467" s="162"/>
      <c r="C467" s="180">
        <f>C410/RES_summary!C$21</f>
        <v>0</v>
      </c>
      <c r="D467" s="180">
        <f>D410/RES_summary!D$21</f>
        <v>0</v>
      </c>
      <c r="E467" s="180">
        <f>E410/RES_summary!E$21</f>
        <v>0</v>
      </c>
      <c r="F467" s="180">
        <f>F410/RES_summary!F$21</f>
        <v>0</v>
      </c>
      <c r="G467" s="180">
        <f>G410/RES_summary!G$21</f>
        <v>0</v>
      </c>
      <c r="H467" s="180">
        <f>H410/RES_summary!H$21</f>
        <v>0</v>
      </c>
      <c r="I467" s="180">
        <f>I410/RES_summary!I$21</f>
        <v>0</v>
      </c>
      <c r="J467" s="180">
        <f>J410/RES_summary!J$21</f>
        <v>0</v>
      </c>
      <c r="K467" s="180">
        <f>K410/RES_summary!K$21</f>
        <v>0</v>
      </c>
      <c r="L467" s="180">
        <f>L410/RES_summary!L$21</f>
        <v>0</v>
      </c>
      <c r="M467" s="180">
        <f>M410/RES_summary!M$21</f>
        <v>0</v>
      </c>
      <c r="N467" s="180">
        <f>N410/RES_summary!N$21</f>
        <v>0</v>
      </c>
      <c r="O467" s="180">
        <f>O410/RES_summary!O$21</f>
        <v>0</v>
      </c>
      <c r="P467" s="180">
        <f>P410/RES_summary!P$21</f>
        <v>0</v>
      </c>
      <c r="Q467" s="180">
        <f>Q410/RES_summary!Q$21</f>
        <v>0</v>
      </c>
    </row>
    <row r="468" spans="1:17" ht="12" customHeight="1" x14ac:dyDescent="0.25">
      <c r="A468" s="161" t="s">
        <v>141</v>
      </c>
      <c r="B468" s="160"/>
      <c r="C468" s="179">
        <f>C411/RES_summary!C$21</f>
        <v>0</v>
      </c>
      <c r="D468" s="179">
        <f>D411/RES_summary!D$21</f>
        <v>0</v>
      </c>
      <c r="E468" s="179">
        <f>E411/RES_summary!E$21</f>
        <v>0</v>
      </c>
      <c r="F468" s="179">
        <f>F411/RES_summary!F$21</f>
        <v>0</v>
      </c>
      <c r="G468" s="179">
        <f>G411/RES_summary!G$21</f>
        <v>0</v>
      </c>
      <c r="H468" s="179">
        <f>H411/RES_summary!H$21</f>
        <v>0</v>
      </c>
      <c r="I468" s="179">
        <f>I411/RES_summary!I$21</f>
        <v>0</v>
      </c>
      <c r="J468" s="179">
        <f>J411/RES_summary!J$21</f>
        <v>0</v>
      </c>
      <c r="K468" s="179">
        <f>K411/RES_summary!K$21</f>
        <v>0</v>
      </c>
      <c r="L468" s="179">
        <f>L411/RES_summary!L$21</f>
        <v>0</v>
      </c>
      <c r="M468" s="179">
        <f>M411/RES_summary!M$21</f>
        <v>0</v>
      </c>
      <c r="N468" s="179">
        <f>N411/RES_summary!N$21</f>
        <v>0</v>
      </c>
      <c r="O468" s="179">
        <f>O411/RES_summary!O$21</f>
        <v>0</v>
      </c>
      <c r="P468" s="179">
        <f>P411/RES_summary!P$21</f>
        <v>0</v>
      </c>
      <c r="Q468" s="179">
        <f>Q411/RES_summary!Q$21</f>
        <v>0</v>
      </c>
    </row>
    <row r="469" spans="1:17" ht="12" customHeight="1" x14ac:dyDescent="0.25">
      <c r="A469" s="148" t="s">
        <v>60</v>
      </c>
      <c r="B469" s="156"/>
      <c r="C469" s="177">
        <f>C412/RES_summary!C$21</f>
        <v>0</v>
      </c>
      <c r="D469" s="177">
        <f>D412/RES_summary!D$21</f>
        <v>0</v>
      </c>
      <c r="E469" s="177">
        <f>E412/RES_summary!E$21</f>
        <v>0</v>
      </c>
      <c r="F469" s="177">
        <f>F412/RES_summary!F$21</f>
        <v>0</v>
      </c>
      <c r="G469" s="177">
        <f>G412/RES_summary!G$21</f>
        <v>0</v>
      </c>
      <c r="H469" s="177">
        <f>H412/RES_summary!H$21</f>
        <v>0</v>
      </c>
      <c r="I469" s="177">
        <f>I412/RES_summary!I$21</f>
        <v>0</v>
      </c>
      <c r="J469" s="177">
        <f>J412/RES_summary!J$21</f>
        <v>0</v>
      </c>
      <c r="K469" s="177">
        <f>K412/RES_summary!K$21</f>
        <v>0</v>
      </c>
      <c r="L469" s="177">
        <f>L412/RES_summary!L$21</f>
        <v>0</v>
      </c>
      <c r="M469" s="177">
        <f>M412/RES_summary!M$21</f>
        <v>0</v>
      </c>
      <c r="N469" s="177">
        <f>N412/RES_summary!N$21</f>
        <v>0</v>
      </c>
      <c r="O469" s="177">
        <f>O412/RES_summary!O$21</f>
        <v>0</v>
      </c>
      <c r="P469" s="177">
        <f>P412/RES_summary!P$21</f>
        <v>0</v>
      </c>
      <c r="Q469" s="177">
        <f>Q412/RES_summary!Q$21</f>
        <v>0</v>
      </c>
    </row>
    <row r="470" spans="1:17" ht="12" customHeight="1" x14ac:dyDescent="0.25">
      <c r="A470" s="148" t="s">
        <v>59</v>
      </c>
      <c r="B470" s="156"/>
      <c r="C470" s="177">
        <f>C413/RES_summary!C$21</f>
        <v>0</v>
      </c>
      <c r="D470" s="177">
        <f>D413/RES_summary!D$21</f>
        <v>0</v>
      </c>
      <c r="E470" s="177">
        <f>E413/RES_summary!E$21</f>
        <v>0</v>
      </c>
      <c r="F470" s="177">
        <f>F413/RES_summary!F$21</f>
        <v>0</v>
      </c>
      <c r="G470" s="177">
        <f>G413/RES_summary!G$21</f>
        <v>0</v>
      </c>
      <c r="H470" s="177">
        <f>H413/RES_summary!H$21</f>
        <v>0</v>
      </c>
      <c r="I470" s="177">
        <f>I413/RES_summary!I$21</f>
        <v>0</v>
      </c>
      <c r="J470" s="177">
        <f>J413/RES_summary!J$21</f>
        <v>0</v>
      </c>
      <c r="K470" s="177">
        <f>K413/RES_summary!K$21</f>
        <v>0</v>
      </c>
      <c r="L470" s="177">
        <f>L413/RES_summary!L$21</f>
        <v>0</v>
      </c>
      <c r="M470" s="177">
        <f>M413/RES_summary!M$21</f>
        <v>0</v>
      </c>
      <c r="N470" s="177">
        <f>N413/RES_summary!N$21</f>
        <v>0</v>
      </c>
      <c r="O470" s="177">
        <f>O413/RES_summary!O$21</f>
        <v>0</v>
      </c>
      <c r="P470" s="177">
        <f>P413/RES_summary!P$21</f>
        <v>0</v>
      </c>
      <c r="Q470" s="177">
        <f>Q413/RES_summary!Q$21</f>
        <v>0</v>
      </c>
    </row>
    <row r="471" spans="1:17" ht="12" customHeight="1" x14ac:dyDescent="0.25">
      <c r="A471" s="158" t="s">
        <v>62</v>
      </c>
      <c r="B471" s="157"/>
      <c r="C471" s="178">
        <f>C414/RES_summary!C$21</f>
        <v>0</v>
      </c>
      <c r="D471" s="178">
        <f>D414/RES_summary!D$21</f>
        <v>1.0401376498315229</v>
      </c>
      <c r="E471" s="178">
        <f>E414/RES_summary!E$21</f>
        <v>0</v>
      </c>
      <c r="F471" s="178">
        <f>F414/RES_summary!F$21</f>
        <v>0.76784718399975782</v>
      </c>
      <c r="G471" s="178">
        <f>G414/RES_summary!G$21</f>
        <v>3.013121153825034</v>
      </c>
      <c r="H471" s="178">
        <f>H414/RES_summary!H$21</f>
        <v>1.2075133601637038</v>
      </c>
      <c r="I471" s="178">
        <f>I414/RES_summary!I$21</f>
        <v>3.0331192423247164</v>
      </c>
      <c r="J471" s="178">
        <f>J414/RES_summary!J$21</f>
        <v>3.0082942492109512</v>
      </c>
      <c r="K471" s="178">
        <f>K414/RES_summary!K$21</f>
        <v>0</v>
      </c>
      <c r="L471" s="178">
        <f>L414/RES_summary!L$21</f>
        <v>0</v>
      </c>
      <c r="M471" s="178">
        <f>M414/RES_summary!M$21</f>
        <v>0</v>
      </c>
      <c r="N471" s="178">
        <f>N414/RES_summary!N$21</f>
        <v>0</v>
      </c>
      <c r="O471" s="178">
        <f>O414/RES_summary!O$21</f>
        <v>0</v>
      </c>
      <c r="P471" s="178">
        <f>P414/RES_summary!P$21</f>
        <v>1.3817476717906176</v>
      </c>
      <c r="Q471" s="178">
        <f>Q414/RES_summary!Q$21</f>
        <v>2.5007160602541578</v>
      </c>
    </row>
    <row r="472" spans="1:17" ht="12" customHeight="1" x14ac:dyDescent="0.25">
      <c r="A472" s="23" t="s">
        <v>57</v>
      </c>
      <c r="B472" s="156"/>
      <c r="C472" s="177">
        <f>C415/RES_summary!C$21</f>
        <v>0</v>
      </c>
      <c r="D472" s="177">
        <f>D415/RES_summary!D$21</f>
        <v>2.9671245202205752</v>
      </c>
      <c r="E472" s="177">
        <f>E415/RES_summary!E$21</f>
        <v>0</v>
      </c>
      <c r="F472" s="177">
        <f>F415/RES_summary!F$21</f>
        <v>3.029416187783855</v>
      </c>
      <c r="G472" s="177">
        <f>G415/RES_summary!G$21</f>
        <v>3.3527797852281185</v>
      </c>
      <c r="H472" s="177">
        <f>H415/RES_summary!H$21</f>
        <v>2.7159007654609804</v>
      </c>
      <c r="I472" s="177">
        <f>I415/RES_summary!I$21</f>
        <v>3.0331192423247164</v>
      </c>
      <c r="J472" s="177">
        <f>J415/RES_summary!J$21</f>
        <v>3.0082942492109512</v>
      </c>
      <c r="K472" s="177">
        <f>K415/RES_summary!K$21</f>
        <v>0</v>
      </c>
      <c r="L472" s="177">
        <f>L415/RES_summary!L$21</f>
        <v>0</v>
      </c>
      <c r="M472" s="177">
        <f>M415/RES_summary!M$21</f>
        <v>0</v>
      </c>
      <c r="N472" s="177">
        <f>N415/RES_summary!N$21</f>
        <v>0</v>
      </c>
      <c r="O472" s="177">
        <f>O415/RES_summary!O$21</f>
        <v>0</v>
      </c>
      <c r="P472" s="177">
        <f>P415/RES_summary!P$21</f>
        <v>2.4805432772605482</v>
      </c>
      <c r="Q472" s="177">
        <f>Q415/RES_summary!Q$21</f>
        <v>2.5007160602541578</v>
      </c>
    </row>
    <row r="473" spans="1:17" ht="12" customHeight="1" x14ac:dyDescent="0.25">
      <c r="A473" s="29" t="s">
        <v>140</v>
      </c>
      <c r="B473" s="57"/>
      <c r="C473" s="176">
        <f>C416/RES_summary!C$21</f>
        <v>0</v>
      </c>
      <c r="D473" s="176">
        <f>D416/RES_summary!D$21</f>
        <v>0</v>
      </c>
      <c r="E473" s="176">
        <f>E416/RES_summary!E$21</f>
        <v>0</v>
      </c>
      <c r="F473" s="176">
        <f>F416/RES_summary!F$21</f>
        <v>0</v>
      </c>
      <c r="G473" s="176">
        <f>G416/RES_summary!G$21</f>
        <v>0</v>
      </c>
      <c r="H473" s="176">
        <f>H416/RES_summary!H$21</f>
        <v>0</v>
      </c>
      <c r="I473" s="176">
        <f>I416/RES_summary!I$21</f>
        <v>0</v>
      </c>
      <c r="J473" s="176">
        <f>J416/RES_summary!J$21</f>
        <v>0</v>
      </c>
      <c r="K473" s="176">
        <f>K416/RES_summary!K$21</f>
        <v>0</v>
      </c>
      <c r="L473" s="176">
        <f>L416/RES_summary!L$21</f>
        <v>0</v>
      </c>
      <c r="M473" s="176">
        <f>M416/RES_summary!M$21</f>
        <v>0</v>
      </c>
      <c r="N473" s="176">
        <f>N416/RES_summary!N$21</f>
        <v>0</v>
      </c>
      <c r="O473" s="176">
        <f>O416/RES_summary!O$21</f>
        <v>0</v>
      </c>
      <c r="P473" s="176">
        <f>P416/RES_summary!P$21</f>
        <v>0</v>
      </c>
      <c r="Q473" s="176">
        <f>Q416/RES_summary!Q$21</f>
        <v>0</v>
      </c>
    </row>
  </sheetData>
  <mergeCells count="1">
    <mergeCell ref="B75:Q75"/>
  </mergeCells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2">
    <tabColor theme="9" tint="0.59999389629810485"/>
    <pageSetUpPr fitToPage="1"/>
  </sheetPr>
  <dimension ref="A1:Q47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282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RES_hhdet_num!B$43</f>
        <v>1033008</v>
      </c>
      <c r="C5" s="151">
        <f>RES_hhdet_num!C$43</f>
        <v>1033805</v>
      </c>
      <c r="D5" s="151">
        <f>RES_hhdet_num!D$43</f>
        <v>1050424</v>
      </c>
      <c r="E5" s="151">
        <f>RES_hhdet_num!E$43</f>
        <v>1063177</v>
      </c>
      <c r="F5" s="151">
        <f>RES_hhdet_num!F$43</f>
        <v>1053171</v>
      </c>
      <c r="G5" s="151">
        <f>RES_hhdet_num!G$43</f>
        <v>1038521.9999999999</v>
      </c>
      <c r="H5" s="151">
        <f>RES_hhdet_num!H$43</f>
        <v>1010779</v>
      </c>
      <c r="I5" s="151">
        <f>RES_hhdet_num!I$43</f>
        <v>961965.99999999977</v>
      </c>
      <c r="J5" s="151">
        <f>RES_hhdet_num!J$43</f>
        <v>952843</v>
      </c>
      <c r="K5" s="151">
        <f>RES_hhdet_num!K$43</f>
        <v>906914</v>
      </c>
      <c r="L5" s="151">
        <f>RES_hhdet_num!L$43</f>
        <v>900757.00000000023</v>
      </c>
      <c r="M5" s="151">
        <f>RES_hhdet_num!M$43</f>
        <v>828495.00000000023</v>
      </c>
      <c r="N5" s="151">
        <f>RES_hhdet_num!N$43</f>
        <v>821796.00000000012</v>
      </c>
      <c r="O5" s="151">
        <f>RES_hhdet_num!O$43</f>
        <v>734790</v>
      </c>
      <c r="P5" s="151">
        <f>RES_hhdet_num!P$43</f>
        <v>727900</v>
      </c>
      <c r="Q5" s="151">
        <f>RES_hhdet_num!Q$43</f>
        <v>725329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166</v>
      </c>
      <c r="B7" s="67">
        <f>RES_hhdet_num!B$45</f>
        <v>1033008</v>
      </c>
      <c r="C7" s="67">
        <f>RES_hhdet_num!C$45</f>
        <v>1033805</v>
      </c>
      <c r="D7" s="67">
        <f>RES_hhdet_num!D$45</f>
        <v>1050424</v>
      </c>
      <c r="E7" s="67">
        <f>RES_hhdet_num!E$45</f>
        <v>1063177</v>
      </c>
      <c r="F7" s="67">
        <f>RES_hhdet_num!F$45</f>
        <v>1053171</v>
      </c>
      <c r="G7" s="67">
        <f>RES_hhdet_num!G$45</f>
        <v>1038521.9999999999</v>
      </c>
      <c r="H7" s="67">
        <f>RES_hhdet_num!H$45</f>
        <v>1010779</v>
      </c>
      <c r="I7" s="67">
        <f>RES_hhdet_num!I$45</f>
        <v>961965.99999999977</v>
      </c>
      <c r="J7" s="67">
        <f>RES_hhdet_num!J$45</f>
        <v>952843</v>
      </c>
      <c r="K7" s="67">
        <f>RES_hhdet_num!K$45</f>
        <v>906914</v>
      </c>
      <c r="L7" s="67">
        <f>RES_hhdet_num!L$45</f>
        <v>900757.00000000023</v>
      </c>
      <c r="M7" s="67">
        <f>RES_hhdet_num!M$45</f>
        <v>828495.00000000023</v>
      </c>
      <c r="N7" s="67">
        <f>RES_hhdet_num!N$45</f>
        <v>821796.00000000012</v>
      </c>
      <c r="O7" s="67">
        <f>RES_hhdet_num!O$45</f>
        <v>734790</v>
      </c>
      <c r="P7" s="67">
        <f>RES_hhdet_num!P$45</f>
        <v>727900</v>
      </c>
      <c r="Q7" s="67">
        <f>RES_hhdet_num!Q$45</f>
        <v>725329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RES_hhdet_num!B$48</f>
        <v>5546</v>
      </c>
      <c r="C9" s="67">
        <f>RES_hhdet_num!C$48</f>
        <v>6753</v>
      </c>
      <c r="D9" s="67">
        <f>RES_hhdet_num!D$48</f>
        <v>7198</v>
      </c>
      <c r="E9" s="67">
        <f>RES_hhdet_num!E$48</f>
        <v>7236</v>
      </c>
      <c r="F9" s="67">
        <f>RES_hhdet_num!F$48</f>
        <v>7685</v>
      </c>
      <c r="G9" s="67">
        <f>RES_hhdet_num!G$48</f>
        <v>8331</v>
      </c>
      <c r="H9" s="67">
        <f>RES_hhdet_num!H$48</f>
        <v>8886</v>
      </c>
      <c r="I9" s="67">
        <f>RES_hhdet_num!I$48</f>
        <v>9498</v>
      </c>
      <c r="J9" s="67">
        <f>RES_hhdet_num!J$48</f>
        <v>10349</v>
      </c>
      <c r="K9" s="67">
        <f>RES_hhdet_num!K$48</f>
        <v>10557</v>
      </c>
      <c r="L9" s="67">
        <f>RES_hhdet_num!L$48</f>
        <v>11274</v>
      </c>
      <c r="M9" s="67">
        <f>RES_hhdet_num!M$48</f>
        <v>11273.000000000002</v>
      </c>
      <c r="N9" s="67">
        <f>RES_hhdet_num!N$48</f>
        <v>10407.000000000002</v>
      </c>
      <c r="O9" s="67">
        <f>RES_hhdet_num!O$48</f>
        <v>9254.0000000000018</v>
      </c>
      <c r="P9" s="67">
        <f>RES_hhdet_num!P$48</f>
        <v>7809.0000000000009</v>
      </c>
      <c r="Q9" s="67">
        <f>RES_hhdet_num!Q$48</f>
        <v>7208.0000000000009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165</v>
      </c>
      <c r="B11" s="67">
        <f>RES_hhdet_num!B$50</f>
        <v>508968</v>
      </c>
      <c r="C11" s="67">
        <f>RES_hhdet_num!C$50</f>
        <v>501023</v>
      </c>
      <c r="D11" s="67">
        <f>RES_hhdet_num!D$50</f>
        <v>502184</v>
      </c>
      <c r="E11" s="67">
        <f>RES_hhdet_num!E$50</f>
        <v>496303.99999999994</v>
      </c>
      <c r="F11" s="67">
        <f>RES_hhdet_num!F$50</f>
        <v>495608.99999999988</v>
      </c>
      <c r="G11" s="67">
        <f>RES_hhdet_num!G$50</f>
        <v>421246.99999999988</v>
      </c>
      <c r="H11" s="67">
        <f>RES_hhdet_num!H$50</f>
        <v>386482.99999999988</v>
      </c>
      <c r="I11" s="67">
        <f>RES_hhdet_num!I$50</f>
        <v>379425.99999999988</v>
      </c>
      <c r="J11" s="67">
        <f>RES_hhdet_num!J$50</f>
        <v>377018.99999999988</v>
      </c>
      <c r="K11" s="67">
        <f>RES_hhdet_num!K$50</f>
        <v>301295.00000000006</v>
      </c>
      <c r="L11" s="67">
        <f>RES_hhdet_num!L$50</f>
        <v>229147.00000000006</v>
      </c>
      <c r="M11" s="67">
        <f>RES_hhdet_num!M$50</f>
        <v>221061.00000000006</v>
      </c>
      <c r="N11" s="67">
        <f>RES_hhdet_num!N$50</f>
        <v>207712.00000000006</v>
      </c>
      <c r="O11" s="67">
        <f>RES_hhdet_num!O$50</f>
        <v>178017.00000000003</v>
      </c>
      <c r="P11" s="67">
        <f>RES_hhdet_num!P$50</f>
        <v>182580.99999999997</v>
      </c>
      <c r="Q11" s="67">
        <f>RES_hhdet_num!Q$50</f>
        <v>184298</v>
      </c>
    </row>
    <row r="12" spans="1:17" ht="12" customHeight="1" x14ac:dyDescent="0.25">
      <c r="A12" s="23" t="s">
        <v>164</v>
      </c>
      <c r="B12" s="67">
        <f>RES_hhdet_num!B$51</f>
        <v>145505</v>
      </c>
      <c r="C12" s="67">
        <f>RES_hhdet_num!C$51</f>
        <v>155246</v>
      </c>
      <c r="D12" s="67">
        <f>RES_hhdet_num!D$51</f>
        <v>162162.00000000003</v>
      </c>
      <c r="E12" s="67">
        <f>RES_hhdet_num!E$51</f>
        <v>177391.00000000003</v>
      </c>
      <c r="F12" s="67">
        <f>RES_hhdet_num!F$51</f>
        <v>193491</v>
      </c>
      <c r="G12" s="67">
        <f>RES_hhdet_num!G$51</f>
        <v>253102.99999999997</v>
      </c>
      <c r="H12" s="67">
        <f>RES_hhdet_num!H$51</f>
        <v>287166</v>
      </c>
      <c r="I12" s="67">
        <f>RES_hhdet_num!I$51</f>
        <v>293918.99999999994</v>
      </c>
      <c r="J12" s="67">
        <f>RES_hhdet_num!J$51</f>
        <v>295069</v>
      </c>
      <c r="K12" s="67">
        <f>RES_hhdet_num!K$51</f>
        <v>367739</v>
      </c>
      <c r="L12" s="67">
        <f>RES_hhdet_num!L$51</f>
        <v>429244.00000000012</v>
      </c>
      <c r="M12" s="67">
        <f>RES_hhdet_num!M$51</f>
        <v>424452.00000000006</v>
      </c>
      <c r="N12" s="67">
        <f>RES_hhdet_num!N$51</f>
        <v>435163.00000000006</v>
      </c>
      <c r="O12" s="67">
        <f>RES_hhdet_num!O$51</f>
        <v>424646</v>
      </c>
      <c r="P12" s="67">
        <f>RES_hhdet_num!P$51</f>
        <v>418509.00000000006</v>
      </c>
      <c r="Q12" s="67">
        <f>RES_hhdet_num!Q$51</f>
        <v>439079.00000000006</v>
      </c>
    </row>
    <row r="13" spans="1:17" ht="12" customHeight="1" x14ac:dyDescent="0.25">
      <c r="A13" s="23" t="s">
        <v>142</v>
      </c>
      <c r="B13" s="67">
        <f>RES_hhdet_num!B$54</f>
        <v>294378</v>
      </c>
      <c r="C13" s="67">
        <f>RES_hhdet_num!C$54</f>
        <v>288227</v>
      </c>
      <c r="D13" s="67">
        <f>RES_hhdet_num!D$54</f>
        <v>291838.99999999994</v>
      </c>
      <c r="E13" s="67">
        <f>RES_hhdet_num!E$54</f>
        <v>286927</v>
      </c>
      <c r="F13" s="67">
        <f>RES_hhdet_num!F$54</f>
        <v>261844.00000000003</v>
      </c>
      <c r="G13" s="67">
        <f>RES_hhdet_num!G$54</f>
        <v>227488.00000000003</v>
      </c>
      <c r="H13" s="67">
        <f>RES_hhdet_num!H$54</f>
        <v>193417.00000000006</v>
      </c>
      <c r="I13" s="67">
        <f>RES_hhdet_num!I$54</f>
        <v>162636.00000000003</v>
      </c>
      <c r="J13" s="67">
        <f>RES_hhdet_num!J$54</f>
        <v>157494.00000000009</v>
      </c>
      <c r="K13" s="67">
        <f>RES_hhdet_num!K$54</f>
        <v>107128</v>
      </c>
      <c r="L13" s="67">
        <f>RES_hhdet_num!L$54</f>
        <v>84352.999999999956</v>
      </c>
      <c r="M13" s="67">
        <f>RES_hhdet_num!M$54</f>
        <v>62664.000000000036</v>
      </c>
      <c r="N13" s="67">
        <f>RES_hhdet_num!N$54</f>
        <v>57809.000000000015</v>
      </c>
      <c r="O13" s="67">
        <f>RES_hhdet_num!O$54</f>
        <v>39028.000000000007</v>
      </c>
      <c r="P13" s="67">
        <f>RES_hhdet_num!P$54</f>
        <v>38518.000000000007</v>
      </c>
      <c r="Q13" s="67">
        <f>RES_hhdet_num!Q$54</f>
        <v>30142.000000000011</v>
      </c>
    </row>
    <row r="14" spans="1:17" ht="12" customHeight="1" x14ac:dyDescent="0.25">
      <c r="A14" s="23" t="s">
        <v>141</v>
      </c>
      <c r="B14" s="67">
        <f>RES_hhdet_num!B$55</f>
        <v>84157</v>
      </c>
      <c r="C14" s="67">
        <f>RES_hhdet_num!C$55</f>
        <v>89309</v>
      </c>
      <c r="D14" s="67">
        <f>RES_hhdet_num!D$55</f>
        <v>94239.000000000015</v>
      </c>
      <c r="E14" s="67">
        <f>RES_hhdet_num!E$55</f>
        <v>102555.00000000004</v>
      </c>
      <c r="F14" s="67">
        <f>RES_hhdet_num!F$55</f>
        <v>102227</v>
      </c>
      <c r="G14" s="67">
        <f>RES_hhdet_num!G$55</f>
        <v>136684</v>
      </c>
      <c r="H14" s="67">
        <f>RES_hhdet_num!H$55</f>
        <v>143713.00000000003</v>
      </c>
      <c r="I14" s="67">
        <f>RES_hhdet_num!I$55</f>
        <v>125985.00000000001</v>
      </c>
      <c r="J14" s="67">
        <f>RES_hhdet_num!J$55</f>
        <v>123261</v>
      </c>
      <c r="K14" s="67">
        <f>RES_hhdet_num!K$55</f>
        <v>130752</v>
      </c>
      <c r="L14" s="67">
        <f>RES_hhdet_num!L$55</f>
        <v>158013</v>
      </c>
      <c r="M14" s="67">
        <f>RES_hhdet_num!M$55</f>
        <v>120318.00000000006</v>
      </c>
      <c r="N14" s="67">
        <f>RES_hhdet_num!N$55</f>
        <v>121112.00000000003</v>
      </c>
      <c r="O14" s="67">
        <f>RES_hhdet_num!O$55</f>
        <v>93098.999999999985</v>
      </c>
      <c r="P14" s="67">
        <f>RES_hhdet_num!P$55</f>
        <v>88292.000000000015</v>
      </c>
      <c r="Q14" s="67">
        <f>RES_hhdet_num!Q$55</f>
        <v>71810.000000000015</v>
      </c>
    </row>
    <row r="15" spans="1:17" ht="12" customHeight="1" x14ac:dyDescent="0.25">
      <c r="A15" s="146" t="s">
        <v>62</v>
      </c>
      <c r="B15" s="145"/>
      <c r="C15" s="145"/>
      <c r="D15" s="145"/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5"/>
    </row>
    <row r="16" spans="1:17" ht="12" customHeight="1" x14ac:dyDescent="0.25">
      <c r="A16" s="23" t="s">
        <v>57</v>
      </c>
      <c r="B16" s="67">
        <f>RES_hhdet_num!B$59</f>
        <v>57212</v>
      </c>
      <c r="C16" s="67">
        <f>RES_hhdet_num!C$59</f>
        <v>44088</v>
      </c>
      <c r="D16" s="67">
        <f>RES_hhdet_num!D$59</f>
        <v>39662</v>
      </c>
      <c r="E16" s="67">
        <f>RES_hhdet_num!E$59</f>
        <v>23388</v>
      </c>
      <c r="F16" s="67">
        <f>RES_hhdet_num!F$59</f>
        <v>24962.000000000007</v>
      </c>
      <c r="G16" s="67">
        <f>RES_hhdet_num!G$59</f>
        <v>44558.999999999942</v>
      </c>
      <c r="H16" s="67">
        <f>RES_hhdet_num!H$59</f>
        <v>43549.999999999985</v>
      </c>
      <c r="I16" s="67">
        <f>RES_hhdet_num!I$59</f>
        <v>71752</v>
      </c>
      <c r="J16" s="67">
        <f>RES_hhdet_num!J$59</f>
        <v>66280</v>
      </c>
      <c r="K16" s="67">
        <f>RES_hhdet_num!K$59</f>
        <v>39566</v>
      </c>
      <c r="L16" s="67">
        <f>RES_hhdet_num!L$59</f>
        <v>38126.999999999993</v>
      </c>
      <c r="M16" s="67">
        <f>RES_hhdet_num!M$59</f>
        <v>33507.000000000007</v>
      </c>
      <c r="N16" s="67">
        <f>RES_hhdet_num!N$59</f>
        <v>23736.000000000004</v>
      </c>
      <c r="O16" s="67">
        <f>RES_hhdet_num!O$59</f>
        <v>21515</v>
      </c>
      <c r="P16" s="67">
        <f>RES_hhdet_num!P$59</f>
        <v>23019.000000000007</v>
      </c>
      <c r="Q16" s="67">
        <f>RES_hhdet_num!Q$59</f>
        <v>31834.000000000007</v>
      </c>
    </row>
    <row r="17" spans="1:17" ht="12" customHeight="1" x14ac:dyDescent="0.25">
      <c r="A17" s="29" t="s">
        <v>140</v>
      </c>
      <c r="B17" s="83">
        <f>RES_hhdet_num!B$60</f>
        <v>975796</v>
      </c>
      <c r="C17" s="83">
        <f>RES_hhdet_num!C$60</f>
        <v>989717</v>
      </c>
      <c r="D17" s="83">
        <f>RES_hhdet_num!D$60</f>
        <v>1010761.9999999999</v>
      </c>
      <c r="E17" s="83">
        <f>RES_hhdet_num!E$60</f>
        <v>1039788.9999999999</v>
      </c>
      <c r="F17" s="83">
        <f>RES_hhdet_num!F$60</f>
        <v>1028208.9999999998</v>
      </c>
      <c r="G17" s="83">
        <f>RES_hhdet_num!G$60</f>
        <v>993962.99999999988</v>
      </c>
      <c r="H17" s="83">
        <f>RES_hhdet_num!H$60</f>
        <v>967228.99999999977</v>
      </c>
      <c r="I17" s="83">
        <f>RES_hhdet_num!I$60</f>
        <v>890213.99999999965</v>
      </c>
      <c r="J17" s="83">
        <f>RES_hhdet_num!J$60</f>
        <v>886562.99999999977</v>
      </c>
      <c r="K17" s="83">
        <f>RES_hhdet_num!K$60</f>
        <v>867347.99999999977</v>
      </c>
      <c r="L17" s="83">
        <f>RES_hhdet_num!L$60</f>
        <v>862630</v>
      </c>
      <c r="M17" s="83">
        <f>RES_hhdet_num!M$60</f>
        <v>794988.00000000012</v>
      </c>
      <c r="N17" s="83">
        <f>RES_hhdet_num!N$60</f>
        <v>798060.00000000023</v>
      </c>
      <c r="O17" s="83">
        <f>RES_hhdet_num!O$60</f>
        <v>713275.00000000012</v>
      </c>
      <c r="P17" s="83">
        <f>RES_hhdet_num!P$60</f>
        <v>704881</v>
      </c>
      <c r="Q17" s="83">
        <f>RES_hhdet_num!Q$60</f>
        <v>693495.00000000023</v>
      </c>
    </row>
    <row r="19" spans="1:17" ht="12" customHeight="1" x14ac:dyDescent="0.25">
      <c r="A19" s="152" t="s">
        <v>23</v>
      </c>
      <c r="B19" s="151"/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</row>
    <row r="20" spans="1:17" ht="12" customHeight="1" x14ac:dyDescent="0.25">
      <c r="A20" s="150" t="s">
        <v>65</v>
      </c>
      <c r="B20" s="149"/>
      <c r="C20" s="149"/>
      <c r="D20" s="149"/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</row>
    <row r="21" spans="1:17" ht="12" customHeight="1" x14ac:dyDescent="0.25">
      <c r="A21" s="23" t="s">
        <v>166</v>
      </c>
      <c r="B21" s="67"/>
      <c r="C21" s="67">
        <f t="shared" ref="C21:Q21" si="0">B7+C35-C7</f>
        <v>64563</v>
      </c>
      <c r="D21" s="67">
        <f t="shared" si="0"/>
        <v>64563</v>
      </c>
      <c r="E21" s="67">
        <f t="shared" si="0"/>
        <v>64563</v>
      </c>
      <c r="F21" s="67">
        <f t="shared" si="0"/>
        <v>64563</v>
      </c>
      <c r="G21" s="67">
        <f t="shared" si="0"/>
        <v>64563.000000000116</v>
      </c>
      <c r="H21" s="67">
        <f t="shared" si="0"/>
        <v>64563</v>
      </c>
      <c r="I21" s="67">
        <f t="shared" si="0"/>
        <v>64563.000000000233</v>
      </c>
      <c r="J21" s="67">
        <f t="shared" si="0"/>
        <v>64562.999999999767</v>
      </c>
      <c r="K21" s="67">
        <f t="shared" si="0"/>
        <v>64563</v>
      </c>
      <c r="L21" s="67">
        <f t="shared" si="0"/>
        <v>64562.999999999767</v>
      </c>
      <c r="M21" s="67">
        <f t="shared" si="0"/>
        <v>72262</v>
      </c>
      <c r="N21" s="67">
        <f t="shared" si="0"/>
        <v>64563.000000000116</v>
      </c>
      <c r="O21" s="67">
        <f t="shared" si="0"/>
        <v>87006.000000000116</v>
      </c>
      <c r="P21" s="67">
        <f t="shared" si="0"/>
        <v>64563</v>
      </c>
      <c r="Q21" s="67">
        <f t="shared" si="0"/>
        <v>64563</v>
      </c>
    </row>
    <row r="22" spans="1:17" ht="12" customHeight="1" x14ac:dyDescent="0.25">
      <c r="A22" s="146" t="s">
        <v>112</v>
      </c>
      <c r="B22" s="145"/>
      <c r="C22" s="145"/>
      <c r="D22" s="145"/>
      <c r="E22" s="145"/>
      <c r="F22" s="145"/>
      <c r="G22" s="145"/>
      <c r="H22" s="145"/>
      <c r="I22" s="145"/>
      <c r="J22" s="145"/>
      <c r="K22" s="145"/>
      <c r="L22" s="145"/>
      <c r="M22" s="145"/>
      <c r="N22" s="145"/>
      <c r="O22" s="145"/>
      <c r="P22" s="145"/>
      <c r="Q22" s="145"/>
    </row>
    <row r="23" spans="1:17" ht="12" customHeight="1" x14ac:dyDescent="0.25">
      <c r="A23" s="23" t="s">
        <v>60</v>
      </c>
      <c r="B23" s="67"/>
      <c r="C23" s="67">
        <f t="shared" ref="C23:Q23" si="1">B9+C37-C9</f>
        <v>551</v>
      </c>
      <c r="D23" s="67">
        <f t="shared" si="1"/>
        <v>519.75</v>
      </c>
      <c r="E23" s="67">
        <f t="shared" si="1"/>
        <v>574.5</v>
      </c>
      <c r="F23" s="67">
        <f t="shared" si="1"/>
        <v>700.25</v>
      </c>
      <c r="G23" s="67">
        <f t="shared" si="1"/>
        <v>717</v>
      </c>
      <c r="H23" s="67">
        <f t="shared" si="1"/>
        <v>874.75</v>
      </c>
      <c r="I23" s="67">
        <f t="shared" si="1"/>
        <v>909.5</v>
      </c>
      <c r="J23" s="67">
        <f t="shared" si="1"/>
        <v>2775</v>
      </c>
      <c r="K23" s="67">
        <f t="shared" si="1"/>
        <v>2598</v>
      </c>
      <c r="L23" s="67">
        <f t="shared" si="1"/>
        <v>2129</v>
      </c>
      <c r="M23" s="67">
        <f t="shared" si="1"/>
        <v>1601.9999999999982</v>
      </c>
      <c r="N23" s="67">
        <f t="shared" si="1"/>
        <v>1496</v>
      </c>
      <c r="O23" s="67">
        <f t="shared" si="1"/>
        <v>2382</v>
      </c>
      <c r="P23" s="67">
        <f t="shared" si="1"/>
        <v>1482.0000000000009</v>
      </c>
      <c r="Q23" s="67">
        <f t="shared" si="1"/>
        <v>2987.9999999999991</v>
      </c>
    </row>
    <row r="24" spans="1:17" ht="12" customHeight="1" x14ac:dyDescent="0.25">
      <c r="A24" s="146" t="s">
        <v>63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165</v>
      </c>
      <c r="B25" s="67"/>
      <c r="C25" s="67">
        <f t="shared" ref="C25:Q28" si="2">B11+C39-C11</f>
        <v>29586.838541978272</v>
      </c>
      <c r="D25" s="67">
        <f t="shared" si="2"/>
        <v>28713.725209568045</v>
      </c>
      <c r="E25" s="67">
        <f t="shared" si="2"/>
        <v>29273.011171169986</v>
      </c>
      <c r="F25" s="67">
        <f t="shared" si="2"/>
        <v>23858.250000000058</v>
      </c>
      <c r="G25" s="67">
        <f t="shared" si="2"/>
        <v>86219.310978705995</v>
      </c>
      <c r="H25" s="67">
        <f t="shared" si="2"/>
        <v>43068.660195124685</v>
      </c>
      <c r="I25" s="67">
        <f t="shared" si="2"/>
        <v>23858.25</v>
      </c>
      <c r="J25" s="67">
        <f t="shared" si="2"/>
        <v>23858.25</v>
      </c>
      <c r="K25" s="67">
        <f t="shared" si="2"/>
        <v>79281.210813608079</v>
      </c>
      <c r="L25" s="67">
        <f t="shared" si="2"/>
        <v>78169.995361041452</v>
      </c>
      <c r="M25" s="67">
        <f t="shared" si="2"/>
        <v>23858.25</v>
      </c>
      <c r="N25" s="67">
        <f t="shared" si="2"/>
        <v>24701.505548760149</v>
      </c>
      <c r="O25" s="67">
        <f t="shared" si="2"/>
        <v>30533.054218055855</v>
      </c>
      <c r="P25" s="67">
        <f t="shared" si="2"/>
        <v>3861.0055024717003</v>
      </c>
      <c r="Q25" s="67">
        <f t="shared" si="2"/>
        <v>7682.390256009181</v>
      </c>
    </row>
    <row r="26" spans="1:17" ht="12" customHeight="1" x14ac:dyDescent="0.25">
      <c r="A26" s="23" t="s">
        <v>164</v>
      </c>
      <c r="B26" s="67"/>
      <c r="C26" s="67">
        <f t="shared" si="2"/>
        <v>6820.5</v>
      </c>
      <c r="D26" s="67">
        <f t="shared" si="2"/>
        <v>8942.5119495981489</v>
      </c>
      <c r="E26" s="67">
        <f t="shared" si="2"/>
        <v>7051.1181021253578</v>
      </c>
      <c r="F26" s="67">
        <f t="shared" si="2"/>
        <v>6820.5</v>
      </c>
      <c r="G26" s="67">
        <f t="shared" si="2"/>
        <v>6820.4999999999709</v>
      </c>
      <c r="H26" s="67">
        <f t="shared" si="2"/>
        <v>6820.5</v>
      </c>
      <c r="I26" s="67">
        <f t="shared" si="2"/>
        <v>6820.5000000000582</v>
      </c>
      <c r="J26" s="67">
        <f t="shared" si="2"/>
        <v>14685.717422125861</v>
      </c>
      <c r="K26" s="67">
        <f t="shared" si="2"/>
        <v>6820.4999999999418</v>
      </c>
      <c r="L26" s="67">
        <f t="shared" si="2"/>
        <v>6820.4999999999418</v>
      </c>
      <c r="M26" s="67">
        <f t="shared" si="2"/>
        <v>23220.645908370614</v>
      </c>
      <c r="N26" s="67">
        <f t="shared" si="2"/>
        <v>26058.978470156901</v>
      </c>
      <c r="O26" s="67">
        <f t="shared" si="2"/>
        <v>41158.740659655654</v>
      </c>
      <c r="P26" s="67">
        <f t="shared" si="2"/>
        <v>49472.10953230958</v>
      </c>
      <c r="Q26" s="67">
        <f t="shared" si="2"/>
        <v>57276.670111184649</v>
      </c>
    </row>
    <row r="27" spans="1:17" ht="12" customHeight="1" x14ac:dyDescent="0.25">
      <c r="A27" s="23" t="s">
        <v>142</v>
      </c>
      <c r="B27" s="67"/>
      <c r="C27" s="67">
        <f t="shared" si="2"/>
        <v>27597.75</v>
      </c>
      <c r="D27" s="67">
        <f t="shared" si="2"/>
        <v>27597.749999999942</v>
      </c>
      <c r="E27" s="67">
        <f t="shared" si="2"/>
        <v>27597.75</v>
      </c>
      <c r="F27" s="67">
        <f t="shared" si="2"/>
        <v>34583.305074435513</v>
      </c>
      <c r="G27" s="67">
        <f t="shared" si="2"/>
        <v>40141.534504682204</v>
      </c>
      <c r="H27" s="67">
        <f t="shared" si="2"/>
        <v>38124.906719401362</v>
      </c>
      <c r="I27" s="67">
        <f t="shared" si="2"/>
        <v>32041.64737179433</v>
      </c>
      <c r="J27" s="67">
        <f t="shared" si="2"/>
        <v>27597.749999999971</v>
      </c>
      <c r="K27" s="67">
        <f t="shared" si="2"/>
        <v>50762.290649083821</v>
      </c>
      <c r="L27" s="67">
        <f t="shared" si="2"/>
        <v>50988.439497880769</v>
      </c>
      <c r="M27" s="67">
        <f t="shared" si="2"/>
        <v>41818.586768422763</v>
      </c>
      <c r="N27" s="67">
        <f t="shared" si="2"/>
        <v>12837.056182473214</v>
      </c>
      <c r="O27" s="67">
        <f t="shared" si="2"/>
        <v>18781.000000000007</v>
      </c>
      <c r="P27" s="67">
        <f t="shared" si="2"/>
        <v>4927.5533786608939</v>
      </c>
      <c r="Q27" s="67">
        <f t="shared" si="2"/>
        <v>9032.692823252135</v>
      </c>
    </row>
    <row r="28" spans="1:17" ht="12" customHeight="1" x14ac:dyDescent="0.25">
      <c r="A28" s="23" t="s">
        <v>141</v>
      </c>
      <c r="B28" s="67"/>
      <c r="C28" s="67">
        <f t="shared" si="2"/>
        <v>7890</v>
      </c>
      <c r="D28" s="67">
        <f t="shared" si="2"/>
        <v>7889.9999999999854</v>
      </c>
      <c r="E28" s="67">
        <f t="shared" si="2"/>
        <v>7889.9999999999854</v>
      </c>
      <c r="F28" s="67">
        <f t="shared" si="2"/>
        <v>7890</v>
      </c>
      <c r="G28" s="67">
        <f t="shared" si="2"/>
        <v>7890</v>
      </c>
      <c r="H28" s="67">
        <f t="shared" si="2"/>
        <v>7890</v>
      </c>
      <c r="I28" s="67">
        <f t="shared" si="2"/>
        <v>18675.509635333045</v>
      </c>
      <c r="J28" s="67">
        <f t="shared" si="2"/>
        <v>11311.11770767378</v>
      </c>
      <c r="K28" s="67">
        <f t="shared" si="2"/>
        <v>18217.655099445023</v>
      </c>
      <c r="L28" s="67">
        <f t="shared" si="2"/>
        <v>19948.073342953052</v>
      </c>
      <c r="M28" s="67">
        <f t="shared" si="2"/>
        <v>37694.999999999942</v>
      </c>
      <c r="N28" s="67">
        <f t="shared" si="2"/>
        <v>13793.328016843763</v>
      </c>
      <c r="O28" s="67">
        <f t="shared" si="2"/>
        <v>32032.054609198909</v>
      </c>
      <c r="P28" s="67">
        <f t="shared" si="2"/>
        <v>16677.48260765108</v>
      </c>
      <c r="Q28" s="67">
        <f t="shared" si="2"/>
        <v>18046.49842869537</v>
      </c>
    </row>
    <row r="29" spans="1:17" ht="12" customHeight="1" x14ac:dyDescent="0.25">
      <c r="A29" s="146" t="s">
        <v>62</v>
      </c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</row>
    <row r="30" spans="1:17" ht="12" customHeight="1" x14ac:dyDescent="0.25">
      <c r="A30" s="23" t="s">
        <v>57</v>
      </c>
      <c r="B30" s="67"/>
      <c r="C30" s="67">
        <f t="shared" ref="C30:Q31" si="3">B16+C44-C16</f>
        <v>14661.968223725657</v>
      </c>
      <c r="D30" s="67">
        <f t="shared" si="3"/>
        <v>6302.8009171645972</v>
      </c>
      <c r="E30" s="67">
        <f t="shared" si="3"/>
        <v>17183.168012767725</v>
      </c>
      <c r="F30" s="67">
        <f t="shared" si="3"/>
        <v>5364</v>
      </c>
      <c r="G30" s="67">
        <f t="shared" si="3"/>
        <v>5364</v>
      </c>
      <c r="H30" s="67">
        <f t="shared" si="3"/>
        <v>5364.0000000000073</v>
      </c>
      <c r="I30" s="67">
        <f t="shared" si="3"/>
        <v>5364</v>
      </c>
      <c r="J30" s="67">
        <f t="shared" si="3"/>
        <v>8594.8768291991728</v>
      </c>
      <c r="K30" s="67">
        <f t="shared" si="3"/>
        <v>27329.105342711628</v>
      </c>
      <c r="L30" s="67">
        <f t="shared" si="3"/>
        <v>7240.8009171645972</v>
      </c>
      <c r="M30" s="67">
        <f t="shared" si="3"/>
        <v>6273.1680127677173</v>
      </c>
      <c r="N30" s="67">
        <f t="shared" si="3"/>
        <v>10744.911990506716</v>
      </c>
      <c r="O30" s="67">
        <f t="shared" si="3"/>
        <v>6826.0083106995153</v>
      </c>
      <c r="P30" s="67">
        <f t="shared" si="3"/>
        <v>6098.9082446880675</v>
      </c>
      <c r="Q30" s="67">
        <f t="shared" si="3"/>
        <v>14519.473405031487</v>
      </c>
    </row>
    <row r="31" spans="1:17" ht="12" customHeight="1" x14ac:dyDescent="0.25">
      <c r="A31" s="29" t="s">
        <v>140</v>
      </c>
      <c r="B31" s="83"/>
      <c r="C31" s="83">
        <f t="shared" si="3"/>
        <v>91481.25</v>
      </c>
      <c r="D31" s="83">
        <f t="shared" si="3"/>
        <v>91481.250000000116</v>
      </c>
      <c r="E31" s="83">
        <f t="shared" si="3"/>
        <v>91481.250000000116</v>
      </c>
      <c r="F31" s="83">
        <f t="shared" si="3"/>
        <v>91481.250000000233</v>
      </c>
      <c r="G31" s="83">
        <f t="shared" si="3"/>
        <v>91481.249999999884</v>
      </c>
      <c r="H31" s="83">
        <f t="shared" si="3"/>
        <v>91481.25</v>
      </c>
      <c r="I31" s="83">
        <f t="shared" si="3"/>
        <v>107173.36595890473</v>
      </c>
      <c r="J31" s="83">
        <f t="shared" si="3"/>
        <v>91481.249999999884</v>
      </c>
      <c r="K31" s="83">
        <f t="shared" si="3"/>
        <v>155303.28177627432</v>
      </c>
      <c r="L31" s="83">
        <f t="shared" si="3"/>
        <v>170786.44908283511</v>
      </c>
      <c r="M31" s="83">
        <f t="shared" si="3"/>
        <v>167888.08198723209</v>
      </c>
      <c r="N31" s="83">
        <f t="shared" si="3"/>
        <v>145455.14968179096</v>
      </c>
      <c r="O31" s="83">
        <f t="shared" si="3"/>
        <v>139933.24168930063</v>
      </c>
      <c r="P31" s="83">
        <f t="shared" si="3"/>
        <v>127200.2437146717</v>
      </c>
      <c r="Q31" s="83">
        <f t="shared" si="3"/>
        <v>106282.38404109515</v>
      </c>
    </row>
    <row r="33" spans="1:17" ht="12" customHeight="1" x14ac:dyDescent="0.25">
      <c r="A33" s="152" t="s">
        <v>22</v>
      </c>
      <c r="B33" s="151"/>
      <c r="C33" s="151"/>
      <c r="D33" s="151"/>
      <c r="E33" s="151"/>
      <c r="F33" s="151"/>
      <c r="G33" s="151"/>
      <c r="H33" s="151"/>
      <c r="I33" s="151"/>
      <c r="J33" s="151"/>
      <c r="K33" s="151"/>
      <c r="L33" s="151"/>
      <c r="M33" s="151"/>
      <c r="N33" s="151"/>
      <c r="O33" s="151"/>
      <c r="P33" s="151"/>
      <c r="Q33" s="151"/>
    </row>
    <row r="34" spans="1:17" ht="12" customHeight="1" x14ac:dyDescent="0.25">
      <c r="A34" s="150" t="s">
        <v>65</v>
      </c>
      <c r="B34" s="149"/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</row>
    <row r="35" spans="1:17" ht="12" customHeight="1" x14ac:dyDescent="0.25">
      <c r="A35" s="23" t="s">
        <v>166</v>
      </c>
      <c r="B35" s="67"/>
      <c r="C35" s="67">
        <f>RES_hhdet_in!C$45</f>
        <v>65360</v>
      </c>
      <c r="D35" s="67">
        <f>RES_hhdet_in!D$45</f>
        <v>81182</v>
      </c>
      <c r="E35" s="67">
        <f>RES_hhdet_in!E$45</f>
        <v>77316</v>
      </c>
      <c r="F35" s="67">
        <f>RES_hhdet_in!F$45</f>
        <v>54557</v>
      </c>
      <c r="G35" s="67">
        <f>RES_hhdet_in!G$45</f>
        <v>49914</v>
      </c>
      <c r="H35" s="67">
        <f>RES_hhdet_in!H$45</f>
        <v>36820</v>
      </c>
      <c r="I35" s="67">
        <f>RES_hhdet_in!I$45</f>
        <v>15750.000000000002</v>
      </c>
      <c r="J35" s="67">
        <f>RES_hhdet_in!J$45</f>
        <v>55440</v>
      </c>
      <c r="K35" s="67">
        <f>RES_hhdet_in!K$45</f>
        <v>18634</v>
      </c>
      <c r="L35" s="67">
        <f>RES_hhdet_in!L$45</f>
        <v>58406</v>
      </c>
      <c r="M35" s="67">
        <f>RES_hhdet_in!M$45</f>
        <v>0</v>
      </c>
      <c r="N35" s="67">
        <f>RES_hhdet_in!N$45</f>
        <v>57863.999999999993</v>
      </c>
      <c r="O35" s="67">
        <f>RES_hhdet_in!O$45</f>
        <v>0</v>
      </c>
      <c r="P35" s="67">
        <f>RES_hhdet_in!P$45</f>
        <v>57673</v>
      </c>
      <c r="Q35" s="67">
        <f>RES_hhdet_in!Q$45</f>
        <v>61992</v>
      </c>
    </row>
    <row r="36" spans="1:17" ht="12" customHeight="1" x14ac:dyDescent="0.25">
      <c r="A36" s="146" t="s">
        <v>112</v>
      </c>
      <c r="B36" s="145"/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145"/>
      <c r="Q36" s="145"/>
    </row>
    <row r="37" spans="1:17" ht="12" customHeight="1" x14ac:dyDescent="0.25">
      <c r="A37" s="23" t="s">
        <v>60</v>
      </c>
      <c r="B37" s="67"/>
      <c r="C37" s="67">
        <f>RES_hhdet_in!C$48</f>
        <v>1758</v>
      </c>
      <c r="D37" s="67">
        <f>RES_hhdet_in!D$48</f>
        <v>964.75</v>
      </c>
      <c r="E37" s="67">
        <f>RES_hhdet_in!E$48</f>
        <v>612.5</v>
      </c>
      <c r="F37" s="67">
        <f>RES_hhdet_in!F$48</f>
        <v>1149.25</v>
      </c>
      <c r="G37" s="67">
        <f>RES_hhdet_in!G$48</f>
        <v>1363</v>
      </c>
      <c r="H37" s="67">
        <f>RES_hhdet_in!H$48</f>
        <v>1429.75</v>
      </c>
      <c r="I37" s="67">
        <f>RES_hhdet_in!I$48</f>
        <v>1521.5</v>
      </c>
      <c r="J37" s="67">
        <f>RES_hhdet_in!J$48</f>
        <v>3626</v>
      </c>
      <c r="K37" s="67">
        <f>RES_hhdet_in!K$48</f>
        <v>2806</v>
      </c>
      <c r="L37" s="67">
        <f>RES_hhdet_in!L$48</f>
        <v>2846</v>
      </c>
      <c r="M37" s="67">
        <f>RES_hhdet_in!M$48</f>
        <v>1601</v>
      </c>
      <c r="N37" s="67">
        <f>RES_hhdet_in!N$48</f>
        <v>630</v>
      </c>
      <c r="O37" s="67">
        <f>RES_hhdet_in!O$48</f>
        <v>1229</v>
      </c>
      <c r="P37" s="67">
        <f>RES_hhdet_in!P$48</f>
        <v>37</v>
      </c>
      <c r="Q37" s="67">
        <f>RES_hhdet_in!Q$48</f>
        <v>2387</v>
      </c>
    </row>
    <row r="38" spans="1:17" ht="12" customHeight="1" x14ac:dyDescent="0.25">
      <c r="A38" s="146" t="s">
        <v>63</v>
      </c>
      <c r="B38" s="145"/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5"/>
      <c r="Q38" s="145"/>
    </row>
    <row r="39" spans="1:17" ht="12" customHeight="1" x14ac:dyDescent="0.25">
      <c r="A39" s="23" t="s">
        <v>165</v>
      </c>
      <c r="B39" s="67"/>
      <c r="C39" s="67">
        <f>RES_hhdet_in!C$50</f>
        <v>21641.838541978294</v>
      </c>
      <c r="D39" s="67">
        <f>RES_hhdet_in!D$50</f>
        <v>29874.725209568045</v>
      </c>
      <c r="E39" s="67">
        <f>RES_hhdet_in!E$50</f>
        <v>23393.011171169965</v>
      </c>
      <c r="F39" s="67">
        <f>RES_hhdet_in!F$50</f>
        <v>23163.249999999975</v>
      </c>
      <c r="G39" s="67">
        <f>RES_hhdet_in!G$50</f>
        <v>11857.310978706009</v>
      </c>
      <c r="H39" s="67">
        <f>RES_hhdet_in!H$50</f>
        <v>8304.6601951246812</v>
      </c>
      <c r="I39" s="67">
        <f>RES_hhdet_in!I$50</f>
        <v>16801.249999999978</v>
      </c>
      <c r="J39" s="67">
        <f>RES_hhdet_in!J$50</f>
        <v>21451.249999999975</v>
      </c>
      <c r="K39" s="67">
        <f>RES_hhdet_in!K$50</f>
        <v>3557.2108136082629</v>
      </c>
      <c r="L39" s="67">
        <f>RES_hhdet_in!L$50</f>
        <v>6021.9953610414241</v>
      </c>
      <c r="M39" s="67">
        <f>RES_hhdet_in!M$50</f>
        <v>15772.249999999989</v>
      </c>
      <c r="N39" s="67">
        <f>RES_hhdet_in!N$50</f>
        <v>11352.505548760144</v>
      </c>
      <c r="O39" s="67">
        <f>RES_hhdet_in!O$50</f>
        <v>838.05421805582705</v>
      </c>
      <c r="P39" s="67">
        <f>RES_hhdet_in!P$50</f>
        <v>8425.0055024716457</v>
      </c>
      <c r="Q39" s="67">
        <f>RES_hhdet_in!Q$50</f>
        <v>9399.390256009201</v>
      </c>
    </row>
    <row r="40" spans="1:17" ht="12" customHeight="1" x14ac:dyDescent="0.25">
      <c r="A40" s="23" t="s">
        <v>164</v>
      </c>
      <c r="B40" s="67"/>
      <c r="C40" s="67">
        <f>RES_hhdet_in!C$51</f>
        <v>16561.499999999993</v>
      </c>
      <c r="D40" s="67">
        <f>RES_hhdet_in!D$51</f>
        <v>15858.511949598173</v>
      </c>
      <c r="E40" s="67">
        <f>RES_hhdet_in!E$51</f>
        <v>22280.118102125351</v>
      </c>
      <c r="F40" s="67">
        <f>RES_hhdet_in!F$51</f>
        <v>22920.499999999967</v>
      </c>
      <c r="G40" s="67">
        <f>RES_hhdet_in!G$51</f>
        <v>66432.499999999956</v>
      </c>
      <c r="H40" s="67">
        <f>RES_hhdet_in!H$51</f>
        <v>40883.500000000015</v>
      </c>
      <c r="I40" s="67">
        <f>RES_hhdet_in!I$51</f>
        <v>13573.499999999993</v>
      </c>
      <c r="J40" s="67">
        <f>RES_hhdet_in!J$51</f>
        <v>15835.717422125923</v>
      </c>
      <c r="K40" s="67">
        <f>RES_hhdet_in!K$51</f>
        <v>79490.499999999956</v>
      </c>
      <c r="L40" s="67">
        <f>RES_hhdet_in!L$51</f>
        <v>68325.500000000044</v>
      </c>
      <c r="M40" s="67">
        <f>RES_hhdet_in!M$51</f>
        <v>18428.645908370552</v>
      </c>
      <c r="N40" s="67">
        <f>RES_hhdet_in!N$51</f>
        <v>36769.978470156893</v>
      </c>
      <c r="O40" s="67">
        <f>RES_hhdet_in!O$51</f>
        <v>30641.740659655567</v>
      </c>
      <c r="P40" s="67">
        <f>RES_hhdet_in!P$51</f>
        <v>43335.109532309631</v>
      </c>
      <c r="Q40" s="67">
        <f>RES_hhdet_in!Q$51</f>
        <v>77846.670111184634</v>
      </c>
    </row>
    <row r="41" spans="1:17" ht="12" customHeight="1" x14ac:dyDescent="0.25">
      <c r="A41" s="23" t="s">
        <v>142</v>
      </c>
      <c r="B41" s="67"/>
      <c r="C41" s="67">
        <f>RES_hhdet_in!C$54</f>
        <v>21446.749999999993</v>
      </c>
      <c r="D41" s="67">
        <f>RES_hhdet_in!D$54</f>
        <v>31209.749999999909</v>
      </c>
      <c r="E41" s="67">
        <f>RES_hhdet_in!E$54</f>
        <v>22685.750000000073</v>
      </c>
      <c r="F41" s="67">
        <f>RES_hhdet_in!F$54</f>
        <v>9500.305074435526</v>
      </c>
      <c r="G41" s="67">
        <f>RES_hhdet_in!G$54</f>
        <v>5785.5345046822176</v>
      </c>
      <c r="H41" s="67">
        <f>RES_hhdet_in!H$54</f>
        <v>4053.9067194013774</v>
      </c>
      <c r="I41" s="67">
        <f>RES_hhdet_in!I$54</f>
        <v>1260.6473717942968</v>
      </c>
      <c r="J41" s="67">
        <f>RES_hhdet_in!J$54</f>
        <v>22455.75000000004</v>
      </c>
      <c r="K41" s="67">
        <f>RES_hhdet_in!K$54</f>
        <v>396.29064908374289</v>
      </c>
      <c r="L41" s="67">
        <f>RES_hhdet_in!L$54</f>
        <v>28213.439497880718</v>
      </c>
      <c r="M41" s="67">
        <f>RES_hhdet_in!M$54</f>
        <v>20129.586768422836</v>
      </c>
      <c r="N41" s="67">
        <f>RES_hhdet_in!N$54</f>
        <v>7982.0561824731903</v>
      </c>
      <c r="O41" s="67">
        <f>RES_hhdet_in!O$54</f>
        <v>0</v>
      </c>
      <c r="P41" s="67">
        <f>RES_hhdet_in!P$54</f>
        <v>4417.553378660893</v>
      </c>
      <c r="Q41" s="67">
        <f>RES_hhdet_in!Q$54</f>
        <v>656.69282325213771</v>
      </c>
    </row>
    <row r="42" spans="1:17" ht="12" customHeight="1" x14ac:dyDescent="0.25">
      <c r="A42" s="23" t="s">
        <v>141</v>
      </c>
      <c r="B42" s="67"/>
      <c r="C42" s="67">
        <f>RES_hhdet_in!C$55</f>
        <v>13041.999999999993</v>
      </c>
      <c r="D42" s="67">
        <f>RES_hhdet_in!D$55</f>
        <v>12820.000000000007</v>
      </c>
      <c r="E42" s="67">
        <f>RES_hhdet_in!E$55</f>
        <v>16206.000000000016</v>
      </c>
      <c r="F42" s="67">
        <f>RES_hhdet_in!F$55</f>
        <v>7561.9999999999591</v>
      </c>
      <c r="G42" s="67">
        <f>RES_hhdet_in!G$55</f>
        <v>42346.999999999993</v>
      </c>
      <c r="H42" s="67">
        <f>RES_hhdet_in!H$55</f>
        <v>14919.000000000024</v>
      </c>
      <c r="I42" s="67">
        <f>RES_hhdet_in!I$55</f>
        <v>947.50963533303559</v>
      </c>
      <c r="J42" s="67">
        <f>RES_hhdet_in!J$55</f>
        <v>8587.1177076737731</v>
      </c>
      <c r="K42" s="67">
        <f>RES_hhdet_in!K$55</f>
        <v>25708.65509944503</v>
      </c>
      <c r="L42" s="67">
        <f>RES_hhdet_in!L$55</f>
        <v>47209.073342953052</v>
      </c>
      <c r="M42" s="67">
        <f>RES_hhdet_in!M$55</f>
        <v>0</v>
      </c>
      <c r="N42" s="67">
        <f>RES_hhdet_in!N$55</f>
        <v>14587.328016843747</v>
      </c>
      <c r="O42" s="67">
        <f>RES_hhdet_in!O$55</f>
        <v>4019.0546091988672</v>
      </c>
      <c r="P42" s="67">
        <f>RES_hhdet_in!P$55</f>
        <v>11870.482607651104</v>
      </c>
      <c r="Q42" s="67">
        <f>RES_hhdet_in!Q$55</f>
        <v>1564.4984286953672</v>
      </c>
    </row>
    <row r="43" spans="1:17" ht="12" customHeight="1" x14ac:dyDescent="0.25">
      <c r="A43" s="146" t="s">
        <v>62</v>
      </c>
      <c r="B43" s="145"/>
      <c r="C43" s="145"/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</row>
    <row r="44" spans="1:17" ht="12" customHeight="1" x14ac:dyDescent="0.25">
      <c r="A44" s="23" t="s">
        <v>57</v>
      </c>
      <c r="B44" s="67"/>
      <c r="C44" s="67">
        <f>RES_hhdet_in!C$59</f>
        <v>1537.9682237256566</v>
      </c>
      <c r="D44" s="67">
        <f>RES_hhdet_in!D$59</f>
        <v>1876.8009171645981</v>
      </c>
      <c r="E44" s="67">
        <f>RES_hhdet_in!E$59</f>
        <v>909.16801276772776</v>
      </c>
      <c r="F44" s="67">
        <f>RES_hhdet_in!F$59</f>
        <v>6938.0000000000064</v>
      </c>
      <c r="G44" s="67">
        <f>RES_hhdet_in!G$59</f>
        <v>24960.999999999935</v>
      </c>
      <c r="H44" s="67">
        <f>RES_hhdet_in!H$59</f>
        <v>4355.0000000000491</v>
      </c>
      <c r="I44" s="67">
        <f>RES_hhdet_in!I$59</f>
        <v>33566.000000000015</v>
      </c>
      <c r="J44" s="67">
        <f>RES_hhdet_in!J$59</f>
        <v>3122.8768291991787</v>
      </c>
      <c r="K44" s="67">
        <f>RES_hhdet_in!K$59</f>
        <v>615.10534271162214</v>
      </c>
      <c r="L44" s="67">
        <f>RES_hhdet_in!L$59</f>
        <v>5801.8009171645899</v>
      </c>
      <c r="M44" s="67">
        <f>RES_hhdet_in!M$59</f>
        <v>1653.1680127677328</v>
      </c>
      <c r="N44" s="67">
        <f>RES_hhdet_in!N$59</f>
        <v>973.91199050671071</v>
      </c>
      <c r="O44" s="67">
        <f>RES_hhdet_in!O$59</f>
        <v>4605.0083106995098</v>
      </c>
      <c r="P44" s="67">
        <f>RES_hhdet_in!P$59</f>
        <v>7602.9082446880748</v>
      </c>
      <c r="Q44" s="67">
        <f>RES_hhdet_in!Q$59</f>
        <v>23334.473405031487</v>
      </c>
    </row>
    <row r="45" spans="1:17" ht="12" customHeight="1" x14ac:dyDescent="0.25">
      <c r="A45" s="29" t="s">
        <v>140</v>
      </c>
      <c r="B45" s="83"/>
      <c r="C45" s="83">
        <f>RES_hhdet_in!C$60</f>
        <v>105402.25000000001</v>
      </c>
      <c r="D45" s="83">
        <f>RES_hhdet_in!D$60</f>
        <v>112526.24999999994</v>
      </c>
      <c r="E45" s="83">
        <f>RES_hhdet_in!E$60</f>
        <v>120508.25000000006</v>
      </c>
      <c r="F45" s="83">
        <f>RES_hhdet_in!F$60</f>
        <v>79901.25</v>
      </c>
      <c r="G45" s="83">
        <f>RES_hhdet_in!G$60</f>
        <v>57235.250000000065</v>
      </c>
      <c r="H45" s="83">
        <f>RES_hhdet_in!H$60</f>
        <v>64747.249999999956</v>
      </c>
      <c r="I45" s="83">
        <f>RES_hhdet_in!I$60</f>
        <v>30158.365958904629</v>
      </c>
      <c r="J45" s="83">
        <f>RES_hhdet_in!J$60</f>
        <v>87830.250000000029</v>
      </c>
      <c r="K45" s="83">
        <f>RES_hhdet_in!K$60</f>
        <v>136088.28177627438</v>
      </c>
      <c r="L45" s="83">
        <f>RES_hhdet_in!L$60</f>
        <v>166068.4490828354</v>
      </c>
      <c r="M45" s="83">
        <f>RES_hhdet_in!M$60</f>
        <v>100246.08198723226</v>
      </c>
      <c r="N45" s="83">
        <f>RES_hhdet_in!N$60</f>
        <v>148527.14968179108</v>
      </c>
      <c r="O45" s="83">
        <f>RES_hhdet_in!O$60</f>
        <v>55148.241689300485</v>
      </c>
      <c r="P45" s="83">
        <f>RES_hhdet_in!P$60</f>
        <v>118806.24371467163</v>
      </c>
      <c r="Q45" s="83">
        <f>RES_hhdet_in!Q$60</f>
        <v>94896.384041095385</v>
      </c>
    </row>
    <row r="47" spans="1:17" ht="12" customHeight="1" x14ac:dyDescent="0.25">
      <c r="A47" s="193" t="s">
        <v>21</v>
      </c>
      <c r="B47" s="151"/>
      <c r="C47" s="151"/>
      <c r="D47" s="151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151"/>
      <c r="Q47" s="151"/>
    </row>
    <row r="48" spans="1:17" ht="12" customHeight="1" x14ac:dyDescent="0.25">
      <c r="A48" s="192" t="s">
        <v>65</v>
      </c>
      <c r="B48" s="149"/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</row>
    <row r="49" spans="1:17" ht="12" customHeight="1" x14ac:dyDescent="0.25">
      <c r="A49" s="148" t="s">
        <v>166</v>
      </c>
      <c r="B49" s="67"/>
      <c r="C49" s="67">
        <f>RES_hhdet_in_new!C$45</f>
        <v>30355.616354474834</v>
      </c>
      <c r="D49" s="67">
        <f>RES_hhdet_in_new!D$45</f>
        <v>39647.594571383859</v>
      </c>
      <c r="E49" s="67">
        <f>RES_hhdet_in_new!E$45</f>
        <v>37288.751167539529</v>
      </c>
      <c r="F49" s="67">
        <f>RES_hhdet_in_new!F$45</f>
        <v>32030.881115431352</v>
      </c>
      <c r="G49" s="67">
        <f>RES_hhdet_in_new!G$45</f>
        <v>23198.726174147712</v>
      </c>
      <c r="H49" s="67">
        <f>RES_hhdet_in_new!H$45</f>
        <v>17118.123230825997</v>
      </c>
      <c r="I49" s="67">
        <f>RES_hhdet_in_new!I$45</f>
        <v>7044.3649832777473</v>
      </c>
      <c r="J49" s="67">
        <f>RES_hhdet_in_new!J$45</f>
        <v>25972.859644458862</v>
      </c>
      <c r="K49" s="67">
        <f>RES_hhdet_in_new!K$45</f>
        <v>8491.6996068527551</v>
      </c>
      <c r="L49" s="67">
        <f>RES_hhdet_in_new!L$45</f>
        <v>27299.671642566165</v>
      </c>
      <c r="M49" s="67">
        <f>RES_hhdet_in_new!M$45</f>
        <v>0</v>
      </c>
      <c r="N49" s="67">
        <f>RES_hhdet_in_new!N$45</f>
        <v>26786.636523450699</v>
      </c>
      <c r="O49" s="67">
        <f>RES_hhdet_in_new!O$45</f>
        <v>0</v>
      </c>
      <c r="P49" s="67">
        <f>RES_hhdet_in_new!P$45</f>
        <v>32788.100688473321</v>
      </c>
      <c r="Q49" s="67">
        <f>RES_hhdet_in_new!Q$45</f>
        <v>32309.666258484111</v>
      </c>
    </row>
    <row r="50" spans="1:17" ht="12" customHeight="1" x14ac:dyDescent="0.25">
      <c r="A50" s="191" t="s">
        <v>112</v>
      </c>
      <c r="B50" s="145"/>
      <c r="C50" s="145"/>
      <c r="D50" s="145"/>
      <c r="E50" s="145"/>
      <c r="F50" s="145"/>
      <c r="G50" s="145"/>
      <c r="H50" s="145"/>
      <c r="I50" s="145"/>
      <c r="J50" s="145"/>
      <c r="K50" s="145"/>
      <c r="L50" s="145"/>
      <c r="M50" s="145"/>
      <c r="N50" s="145"/>
      <c r="O50" s="145"/>
      <c r="P50" s="145"/>
      <c r="Q50" s="145"/>
    </row>
    <row r="51" spans="1:17" ht="12" customHeight="1" x14ac:dyDescent="0.25">
      <c r="A51" s="148" t="s">
        <v>60</v>
      </c>
      <c r="B51" s="67"/>
      <c r="C51" s="67">
        <f>RES_hhdet_in_new!C$48</f>
        <v>816</v>
      </c>
      <c r="D51" s="67">
        <f>RES_hhdet_in_new!D$48</f>
        <v>444</v>
      </c>
      <c r="E51" s="67">
        <f>RES_hhdet_in_new!E$48</f>
        <v>208</v>
      </c>
      <c r="F51" s="67">
        <f>RES_hhdet_in_new!F$48</f>
        <v>559</v>
      </c>
      <c r="G51" s="67">
        <f>RES_hhdet_in_new!G$48</f>
        <v>468</v>
      </c>
      <c r="H51" s="67">
        <f>RES_hhdet_in_new!H$48</f>
        <v>484</v>
      </c>
      <c r="I51" s="67">
        <f>RES_hhdet_in_new!I$48</f>
        <v>279</v>
      </c>
      <c r="J51" s="67">
        <f>RES_hhdet_in_new!J$48</f>
        <v>1699</v>
      </c>
      <c r="K51" s="67">
        <f>RES_hhdet_in_new!K$48</f>
        <v>1279</v>
      </c>
      <c r="L51" s="67">
        <f>RES_hhdet_in_new!L$48</f>
        <v>1330</v>
      </c>
      <c r="M51" s="67">
        <f>RES_hhdet_in_new!M$48</f>
        <v>0</v>
      </c>
      <c r="N51" s="67">
        <f>RES_hhdet_in_new!N$48</f>
        <v>292.00000000000006</v>
      </c>
      <c r="O51" s="67">
        <f>RES_hhdet_in_new!O$48</f>
        <v>0</v>
      </c>
      <c r="P51" s="67">
        <f>RES_hhdet_in_new!P$48</f>
        <v>21.000000000000004</v>
      </c>
      <c r="Q51" s="67">
        <f>RES_hhdet_in_new!Q$48</f>
        <v>1244.0000000000002</v>
      </c>
    </row>
    <row r="52" spans="1:17" ht="12" customHeight="1" x14ac:dyDescent="0.25">
      <c r="A52" s="191" t="s">
        <v>63</v>
      </c>
      <c r="B52" s="145"/>
      <c r="C52" s="145"/>
      <c r="D52" s="145"/>
      <c r="E52" s="145"/>
      <c r="F52" s="145"/>
      <c r="G52" s="145"/>
      <c r="H52" s="145"/>
      <c r="I52" s="145"/>
      <c r="J52" s="145"/>
      <c r="K52" s="145"/>
      <c r="L52" s="145"/>
      <c r="M52" s="145"/>
      <c r="N52" s="145"/>
      <c r="O52" s="145"/>
      <c r="P52" s="145"/>
      <c r="Q52" s="145"/>
    </row>
    <row r="53" spans="1:17" ht="12" customHeight="1" x14ac:dyDescent="0.25">
      <c r="A53" s="148" t="s">
        <v>165</v>
      </c>
      <c r="B53" s="67"/>
      <c r="C53" s="67">
        <f>RES_hhdet_in_new!C$50</f>
        <v>4314.6365964738707</v>
      </c>
      <c r="D53" s="67">
        <f>RES_hhdet_in_new!D$50</f>
        <v>9166.0441974245441</v>
      </c>
      <c r="E53" s="67">
        <f>RES_hhdet_in_new!E$50</f>
        <v>3296.6479181278482</v>
      </c>
      <c r="F53" s="67">
        <f>RES_hhdet_in_new!F$50</f>
        <v>7596.2849881346519</v>
      </c>
      <c r="G53" s="67">
        <f>RES_hhdet_in_new!G$50</f>
        <v>0</v>
      </c>
      <c r="H53" s="67">
        <f>RES_hhdet_in_new!H$50</f>
        <v>0</v>
      </c>
      <c r="I53" s="67">
        <f>RES_hhdet_in_new!I$50</f>
        <v>164.18247725184392</v>
      </c>
      <c r="J53" s="67">
        <f>RES_hhdet_in_new!J$50</f>
        <v>7248.0222937445942</v>
      </c>
      <c r="K53" s="67">
        <f>RES_hhdet_in_new!K$50</f>
        <v>0</v>
      </c>
      <c r="L53" s="67">
        <f>RES_hhdet_in_new!L$50</f>
        <v>0</v>
      </c>
      <c r="M53" s="67">
        <f>RES_hhdet_in_new!M$50</f>
        <v>0</v>
      </c>
      <c r="N53" s="67">
        <f>RES_hhdet_in_new!N$50</f>
        <v>396.56155292032793</v>
      </c>
      <c r="O53" s="67">
        <f>RES_hhdet_in_new!O$50</f>
        <v>0</v>
      </c>
      <c r="P53" s="67">
        <f>RES_hhdet_in_new!P$50</f>
        <v>5541.7679048157415</v>
      </c>
      <c r="Q53" s="67">
        <f>RES_hhdet_in_new!Q$50</f>
        <v>2814.0850669092438</v>
      </c>
    </row>
    <row r="54" spans="1:17" ht="12" customHeight="1" x14ac:dyDescent="0.25">
      <c r="A54" s="148" t="s">
        <v>164</v>
      </c>
      <c r="B54" s="67"/>
      <c r="C54" s="67">
        <f>RES_hhdet_in_new!C$51</f>
        <v>11077.924797975707</v>
      </c>
      <c r="D54" s="67">
        <f>RES_hhdet_in_new!D$51</f>
        <v>9875.8395391783852</v>
      </c>
      <c r="E54" s="67">
        <f>RES_hhdet_in_new!E$51</f>
        <v>16407.301345233198</v>
      </c>
      <c r="F54" s="67">
        <f>RES_hhdet_in_new!F$51</f>
        <v>19065.670071849305</v>
      </c>
      <c r="G54" s="67">
        <f>RES_hhdet_in_new!G$51</f>
        <v>9502.8944618177793</v>
      </c>
      <c r="H54" s="67">
        <f>RES_hhdet_in_new!H$51</f>
        <v>14170.315823000232</v>
      </c>
      <c r="I54" s="67">
        <f>RES_hhdet_in_new!I$51</f>
        <v>6880.1825060259034</v>
      </c>
      <c r="J54" s="67">
        <f>RES_hhdet_in_new!J$51</f>
        <v>6822.5700566627238</v>
      </c>
      <c r="K54" s="67">
        <f>RES_hhdet_in_new!K$51</f>
        <v>8491.6996068527551</v>
      </c>
      <c r="L54" s="67">
        <f>RES_hhdet_in_new!L$51</f>
        <v>9383.0954962358355</v>
      </c>
      <c r="M54" s="67">
        <f>RES_hhdet_in_new!M$51</f>
        <v>0</v>
      </c>
      <c r="N54" s="67">
        <f>RES_hhdet_in_new!N$51</f>
        <v>11541.808595812803</v>
      </c>
      <c r="O54" s="67">
        <f>RES_hhdet_in_new!O$51</f>
        <v>0</v>
      </c>
      <c r="P54" s="67">
        <f>RES_hhdet_in_new!P$51</f>
        <v>12702.74422900812</v>
      </c>
      <c r="Q54" s="67">
        <f>RES_hhdet_in_new!Q$51</f>
        <v>27274.389939627366</v>
      </c>
    </row>
    <row r="55" spans="1:17" ht="12" customHeight="1" x14ac:dyDescent="0.25">
      <c r="A55" s="148" t="s">
        <v>142</v>
      </c>
      <c r="B55" s="67"/>
      <c r="C55" s="67">
        <f>RES_hhdet_in_new!C$54</f>
        <v>7490.1756069969506</v>
      </c>
      <c r="D55" s="67">
        <f>RES_hhdet_in_new!D$54</f>
        <v>11849.377002345722</v>
      </c>
      <c r="E55" s="67">
        <f>RES_hhdet_in_new!E$54</f>
        <v>6828.2219048896222</v>
      </c>
      <c r="F55" s="67">
        <f>RES_hhdet_in_new!F$54</f>
        <v>3861.3926241380605</v>
      </c>
      <c r="G55" s="67">
        <f>RES_hhdet_in_new!G$54</f>
        <v>0</v>
      </c>
      <c r="H55" s="67">
        <f>RES_hhdet_in_new!H$54</f>
        <v>0</v>
      </c>
      <c r="I55" s="67">
        <f>RES_hhdet_in_new!I$54</f>
        <v>0</v>
      </c>
      <c r="J55" s="67">
        <f>RES_hhdet_in_new!J$54</f>
        <v>6676.7668793408984</v>
      </c>
      <c r="K55" s="67">
        <f>RES_hhdet_in_new!K$54</f>
        <v>0</v>
      </c>
      <c r="L55" s="67">
        <f>RES_hhdet_in_new!L$54</f>
        <v>0</v>
      </c>
      <c r="M55" s="67">
        <f>RES_hhdet_in_new!M$54</f>
        <v>0</v>
      </c>
      <c r="N55" s="67">
        <f>RES_hhdet_in_new!N$54</f>
        <v>4540.9040015204928</v>
      </c>
      <c r="O55" s="67">
        <f>RES_hhdet_in_new!O$54</f>
        <v>0</v>
      </c>
      <c r="P55" s="67">
        <f>RES_hhdet_in_new!P$54</f>
        <v>4417.553378660893</v>
      </c>
      <c r="Q55" s="67">
        <f>RES_hhdet_in_new!Q$54</f>
        <v>656.69282325213419</v>
      </c>
    </row>
    <row r="56" spans="1:17" ht="12" customHeight="1" x14ac:dyDescent="0.25">
      <c r="A56" s="148" t="s">
        <v>141</v>
      </c>
      <c r="B56" s="67"/>
      <c r="C56" s="67">
        <f>RES_hhdet_in_new!C$55</f>
        <v>7472.8793530283092</v>
      </c>
      <c r="D56" s="67">
        <f>RES_hhdet_in_new!D$55</f>
        <v>8756.333832435208</v>
      </c>
      <c r="E56" s="67">
        <f>RES_hhdet_in_new!E$55</f>
        <v>10756.579999288861</v>
      </c>
      <c r="F56" s="67">
        <f>RES_hhdet_in_new!F$55</f>
        <v>1507.5334313093347</v>
      </c>
      <c r="G56" s="67">
        <f>RES_hhdet_in_new!G$55</f>
        <v>13695.831712329933</v>
      </c>
      <c r="H56" s="67">
        <f>RES_hhdet_in_new!H$55</f>
        <v>2947.807407825765</v>
      </c>
      <c r="I56" s="67">
        <f>RES_hhdet_in_new!I$55</f>
        <v>0</v>
      </c>
      <c r="J56" s="67">
        <f>RES_hhdet_in_new!J$55</f>
        <v>5225.5004147106456</v>
      </c>
      <c r="K56" s="67">
        <f>RES_hhdet_in_new!K$55</f>
        <v>0</v>
      </c>
      <c r="L56" s="67">
        <f>RES_hhdet_in_new!L$55</f>
        <v>17916.576146330328</v>
      </c>
      <c r="M56" s="67">
        <f>RES_hhdet_in_new!M$55</f>
        <v>0</v>
      </c>
      <c r="N56" s="67">
        <f>RES_hhdet_in_new!N$55</f>
        <v>10307.362373197077</v>
      </c>
      <c r="O56" s="67">
        <f>RES_hhdet_in_new!O$55</f>
        <v>0</v>
      </c>
      <c r="P56" s="67">
        <f>RES_hhdet_in_new!P$55</f>
        <v>10126.035175988567</v>
      </c>
      <c r="Q56" s="67">
        <f>RES_hhdet_in_new!Q$55</f>
        <v>1564.4984286953672</v>
      </c>
    </row>
    <row r="57" spans="1:17" ht="12" customHeight="1" x14ac:dyDescent="0.25">
      <c r="A57" s="191" t="s">
        <v>62</v>
      </c>
      <c r="B57" s="145"/>
      <c r="C57" s="145"/>
      <c r="D57" s="145"/>
      <c r="E57" s="145"/>
      <c r="F57" s="145"/>
      <c r="G57" s="145"/>
      <c r="H57" s="145"/>
      <c r="I57" s="145"/>
      <c r="J57" s="145"/>
      <c r="K57" s="145"/>
      <c r="L57" s="145"/>
      <c r="M57" s="145"/>
      <c r="N57" s="145"/>
      <c r="O57" s="145"/>
      <c r="P57" s="145"/>
      <c r="Q57" s="145"/>
    </row>
    <row r="58" spans="1:17" ht="12" customHeight="1" x14ac:dyDescent="0.25">
      <c r="A58" s="148" t="s">
        <v>57</v>
      </c>
      <c r="B58" s="67"/>
      <c r="C58" s="67">
        <f>RES_hhdet_in_new!C$59</f>
        <v>0</v>
      </c>
      <c r="D58" s="67">
        <f>RES_hhdet_in_new!D$59</f>
        <v>211.199453514575</v>
      </c>
      <c r="E58" s="67">
        <f>RES_hhdet_in_new!E$59</f>
        <v>0</v>
      </c>
      <c r="F58" s="67">
        <f>RES_hhdet_in_new!F$59</f>
        <v>0</v>
      </c>
      <c r="G58" s="67">
        <f>RES_hhdet_in_new!G$59</f>
        <v>25.419827969467406</v>
      </c>
      <c r="H58" s="67">
        <f>RES_hhdet_in_new!H$59</f>
        <v>0</v>
      </c>
      <c r="I58" s="67">
        <f>RES_hhdet_in_new!I$59</f>
        <v>0</v>
      </c>
      <c r="J58" s="67">
        <f>RES_hhdet_in_new!J$59</f>
        <v>0</v>
      </c>
      <c r="K58" s="67">
        <f>RES_hhdet_in_new!K$59</f>
        <v>0</v>
      </c>
      <c r="L58" s="67">
        <f>RES_hhdet_in_new!L$59</f>
        <v>0</v>
      </c>
      <c r="M58" s="67">
        <f>RES_hhdet_in_new!M$59</f>
        <v>0</v>
      </c>
      <c r="N58" s="67">
        <f>RES_hhdet_in_new!N$59</f>
        <v>0</v>
      </c>
      <c r="O58" s="67">
        <f>RES_hhdet_in_new!O$59</f>
        <v>0</v>
      </c>
      <c r="P58" s="67">
        <f>RES_hhdet_in_new!P$59</f>
        <v>31.243444357272956</v>
      </c>
      <c r="Q58" s="67">
        <f>RES_hhdet_in_new!Q$59</f>
        <v>0</v>
      </c>
    </row>
    <row r="59" spans="1:17" ht="12" customHeight="1" x14ac:dyDescent="0.25">
      <c r="A59" s="159" t="s">
        <v>140</v>
      </c>
      <c r="B59" s="83"/>
      <c r="C59" s="83">
        <f>RES_hhdet_in_new!C$60</f>
        <v>30355.616354474838</v>
      </c>
      <c r="D59" s="83">
        <f>RES_hhdet_in_new!D$60</f>
        <v>39436.395117869281</v>
      </c>
      <c r="E59" s="83">
        <f>RES_hhdet_in_new!E$60</f>
        <v>37288.751167539529</v>
      </c>
      <c r="F59" s="83">
        <f>RES_hhdet_in_new!F$60</f>
        <v>32030.881115431352</v>
      </c>
      <c r="G59" s="83">
        <f>RES_hhdet_in_new!G$60</f>
        <v>23173.306346178244</v>
      </c>
      <c r="H59" s="83">
        <f>RES_hhdet_in_new!H$60</f>
        <v>17118.123230825997</v>
      </c>
      <c r="I59" s="83">
        <f>RES_hhdet_in_new!I$60</f>
        <v>7044.3649832777473</v>
      </c>
      <c r="J59" s="83">
        <f>RES_hhdet_in_new!J$60</f>
        <v>25972.859644458862</v>
      </c>
      <c r="K59" s="83">
        <f>RES_hhdet_in_new!K$60</f>
        <v>8491.6996068527551</v>
      </c>
      <c r="L59" s="83">
        <f>RES_hhdet_in_new!L$60</f>
        <v>27299.671642566162</v>
      </c>
      <c r="M59" s="83">
        <f>RES_hhdet_in_new!M$60</f>
        <v>0</v>
      </c>
      <c r="N59" s="83">
        <f>RES_hhdet_in_new!N$60</f>
        <v>26786.636523450703</v>
      </c>
      <c r="O59" s="83">
        <f>RES_hhdet_in_new!O$60</f>
        <v>0</v>
      </c>
      <c r="P59" s="83">
        <f>RES_hhdet_in_new!P$60</f>
        <v>32756.857244116047</v>
      </c>
      <c r="Q59" s="83">
        <f>RES_hhdet_in_new!Q$60</f>
        <v>32309.666258484111</v>
      </c>
    </row>
    <row r="61" spans="1:17" ht="12" customHeight="1" x14ac:dyDescent="0.25">
      <c r="A61" s="193" t="s">
        <v>202</v>
      </c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</row>
    <row r="62" spans="1:17" ht="12" customHeight="1" x14ac:dyDescent="0.25">
      <c r="A62" s="192" t="s">
        <v>65</v>
      </c>
      <c r="B62" s="149"/>
      <c r="C62" s="149"/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</row>
    <row r="63" spans="1:17" ht="12" customHeight="1" x14ac:dyDescent="0.25">
      <c r="A63" s="148" t="s">
        <v>166</v>
      </c>
      <c r="B63" s="67"/>
      <c r="C63" s="67">
        <f t="shared" ref="C63:Q63" si="4">C35-C49</f>
        <v>35004.383645525166</v>
      </c>
      <c r="D63" s="67">
        <f t="shared" si="4"/>
        <v>41534.405428616141</v>
      </c>
      <c r="E63" s="67">
        <f t="shared" si="4"/>
        <v>40027.248832460471</v>
      </c>
      <c r="F63" s="67">
        <f t="shared" si="4"/>
        <v>22526.118884568648</v>
      </c>
      <c r="G63" s="67">
        <f t="shared" si="4"/>
        <v>26715.273825852288</v>
      </c>
      <c r="H63" s="67">
        <f t="shared" si="4"/>
        <v>19701.876769174003</v>
      </c>
      <c r="I63" s="67">
        <f t="shared" si="4"/>
        <v>8705.6350167222554</v>
      </c>
      <c r="J63" s="67">
        <f t="shared" si="4"/>
        <v>29467.140355541138</v>
      </c>
      <c r="K63" s="67">
        <f t="shared" si="4"/>
        <v>10142.300393147245</v>
      </c>
      <c r="L63" s="67">
        <f t="shared" si="4"/>
        <v>31106.328357433835</v>
      </c>
      <c r="M63" s="67">
        <f t="shared" si="4"/>
        <v>0</v>
      </c>
      <c r="N63" s="67">
        <f t="shared" si="4"/>
        <v>31077.363476549293</v>
      </c>
      <c r="O63" s="67">
        <f t="shared" si="4"/>
        <v>0</v>
      </c>
      <c r="P63" s="67">
        <f t="shared" si="4"/>
        <v>24884.899311526679</v>
      </c>
      <c r="Q63" s="67">
        <f t="shared" si="4"/>
        <v>29682.333741515889</v>
      </c>
    </row>
    <row r="64" spans="1:17" ht="12" customHeight="1" x14ac:dyDescent="0.25">
      <c r="A64" s="191" t="s">
        <v>112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60</v>
      </c>
      <c r="B65" s="67"/>
      <c r="C65" s="67">
        <f t="shared" ref="C65:Q65" si="5">C37-C51</f>
        <v>942</v>
      </c>
      <c r="D65" s="67">
        <f t="shared" si="5"/>
        <v>520.75</v>
      </c>
      <c r="E65" s="67">
        <f t="shared" si="5"/>
        <v>404.5</v>
      </c>
      <c r="F65" s="67">
        <f t="shared" si="5"/>
        <v>590.25</v>
      </c>
      <c r="G65" s="67">
        <f t="shared" si="5"/>
        <v>895</v>
      </c>
      <c r="H65" s="67">
        <f t="shared" si="5"/>
        <v>945.75</v>
      </c>
      <c r="I65" s="67">
        <f t="shared" si="5"/>
        <v>1242.5</v>
      </c>
      <c r="J65" s="67">
        <f t="shared" si="5"/>
        <v>1927</v>
      </c>
      <c r="K65" s="67">
        <f t="shared" si="5"/>
        <v>1527</v>
      </c>
      <c r="L65" s="67">
        <f t="shared" si="5"/>
        <v>1516</v>
      </c>
      <c r="M65" s="67">
        <f t="shared" si="5"/>
        <v>1601</v>
      </c>
      <c r="N65" s="67">
        <f t="shared" si="5"/>
        <v>337.99999999999994</v>
      </c>
      <c r="O65" s="67">
        <f t="shared" si="5"/>
        <v>1229</v>
      </c>
      <c r="P65" s="67">
        <f t="shared" si="5"/>
        <v>15.999999999999996</v>
      </c>
      <c r="Q65" s="67">
        <f t="shared" si="5"/>
        <v>1142.9999999999998</v>
      </c>
    </row>
    <row r="66" spans="1:17" ht="12" customHeight="1" x14ac:dyDescent="0.25">
      <c r="A66" s="191" t="s">
        <v>63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148" t="s">
        <v>165</v>
      </c>
      <c r="B67" s="67"/>
      <c r="C67" s="67">
        <f t="shared" ref="C67:Q70" si="6">C39-C53</f>
        <v>17327.201945504421</v>
      </c>
      <c r="D67" s="67">
        <f t="shared" si="6"/>
        <v>20708.681012143501</v>
      </c>
      <c r="E67" s="67">
        <f t="shared" si="6"/>
        <v>20096.363253042116</v>
      </c>
      <c r="F67" s="67">
        <f t="shared" si="6"/>
        <v>15566.965011865323</v>
      </c>
      <c r="G67" s="67">
        <f t="shared" si="6"/>
        <v>11857.310978706009</v>
      </c>
      <c r="H67" s="67">
        <f t="shared" si="6"/>
        <v>8304.6601951246812</v>
      </c>
      <c r="I67" s="67">
        <f t="shared" si="6"/>
        <v>16637.067522748133</v>
      </c>
      <c r="J67" s="67">
        <f t="shared" si="6"/>
        <v>14203.22770625538</v>
      </c>
      <c r="K67" s="67">
        <f t="shared" si="6"/>
        <v>3557.2108136082629</v>
      </c>
      <c r="L67" s="67">
        <f t="shared" si="6"/>
        <v>6021.9953610414241</v>
      </c>
      <c r="M67" s="67">
        <f t="shared" si="6"/>
        <v>15772.249999999989</v>
      </c>
      <c r="N67" s="67">
        <f t="shared" si="6"/>
        <v>10955.943995839816</v>
      </c>
      <c r="O67" s="67">
        <f t="shared" si="6"/>
        <v>838.05421805582705</v>
      </c>
      <c r="P67" s="67">
        <f t="shared" si="6"/>
        <v>2883.2375976559042</v>
      </c>
      <c r="Q67" s="67">
        <f t="shared" si="6"/>
        <v>6585.3051890999577</v>
      </c>
    </row>
    <row r="68" spans="1:17" ht="12" customHeight="1" x14ac:dyDescent="0.25">
      <c r="A68" s="148" t="s">
        <v>164</v>
      </c>
      <c r="B68" s="67"/>
      <c r="C68" s="67">
        <f t="shared" si="6"/>
        <v>5483.5752020242853</v>
      </c>
      <c r="D68" s="67">
        <f t="shared" si="6"/>
        <v>5982.6724104197874</v>
      </c>
      <c r="E68" s="67">
        <f t="shared" si="6"/>
        <v>5872.8167568921526</v>
      </c>
      <c r="F68" s="67">
        <f t="shared" si="6"/>
        <v>3854.8299281506625</v>
      </c>
      <c r="G68" s="67">
        <f t="shared" si="6"/>
        <v>56929.605538182179</v>
      </c>
      <c r="H68" s="67">
        <f t="shared" si="6"/>
        <v>26713.184176999785</v>
      </c>
      <c r="I68" s="67">
        <f t="shared" si="6"/>
        <v>6693.3174939740893</v>
      </c>
      <c r="J68" s="67">
        <f t="shared" si="6"/>
        <v>9013.1473654631991</v>
      </c>
      <c r="K68" s="67">
        <f t="shared" si="6"/>
        <v>70998.800393147205</v>
      </c>
      <c r="L68" s="67">
        <f t="shared" si="6"/>
        <v>58942.404503764206</v>
      </c>
      <c r="M68" s="67">
        <f t="shared" si="6"/>
        <v>18428.645908370552</v>
      </c>
      <c r="N68" s="67">
        <f t="shared" si="6"/>
        <v>25228.16987434409</v>
      </c>
      <c r="O68" s="67">
        <f t="shared" si="6"/>
        <v>30641.740659655567</v>
      </c>
      <c r="P68" s="67">
        <f t="shared" si="6"/>
        <v>30632.365303301511</v>
      </c>
      <c r="Q68" s="67">
        <f t="shared" si="6"/>
        <v>50572.280171557271</v>
      </c>
    </row>
    <row r="69" spans="1:17" ht="12" customHeight="1" x14ac:dyDescent="0.25">
      <c r="A69" s="148" t="s">
        <v>142</v>
      </c>
      <c r="B69" s="67"/>
      <c r="C69" s="67">
        <f t="shared" si="6"/>
        <v>13956.574393003042</v>
      </c>
      <c r="D69" s="67">
        <f t="shared" si="6"/>
        <v>19360.372997654187</v>
      </c>
      <c r="E69" s="67">
        <f t="shared" si="6"/>
        <v>15857.528095110451</v>
      </c>
      <c r="F69" s="67">
        <f t="shared" si="6"/>
        <v>5638.9124502974655</v>
      </c>
      <c r="G69" s="67">
        <f t="shared" si="6"/>
        <v>5785.5345046822176</v>
      </c>
      <c r="H69" s="67">
        <f t="shared" si="6"/>
        <v>4053.9067194013774</v>
      </c>
      <c r="I69" s="67">
        <f t="shared" si="6"/>
        <v>1260.6473717942968</v>
      </c>
      <c r="J69" s="67">
        <f t="shared" si="6"/>
        <v>15778.983120659141</v>
      </c>
      <c r="K69" s="67">
        <f t="shared" si="6"/>
        <v>396.29064908374289</v>
      </c>
      <c r="L69" s="67">
        <f t="shared" si="6"/>
        <v>28213.439497880718</v>
      </c>
      <c r="M69" s="67">
        <f t="shared" si="6"/>
        <v>20129.586768422836</v>
      </c>
      <c r="N69" s="67">
        <f t="shared" si="6"/>
        <v>3441.1521809526976</v>
      </c>
      <c r="O69" s="67">
        <f t="shared" si="6"/>
        <v>0</v>
      </c>
      <c r="P69" s="67">
        <f t="shared" si="6"/>
        <v>0</v>
      </c>
      <c r="Q69" s="67">
        <f t="shared" si="6"/>
        <v>3.5242919693700969E-12</v>
      </c>
    </row>
    <row r="70" spans="1:17" ht="12" customHeight="1" x14ac:dyDescent="0.25">
      <c r="A70" s="148" t="s">
        <v>141</v>
      </c>
      <c r="B70" s="67"/>
      <c r="C70" s="67">
        <f t="shared" si="6"/>
        <v>5569.1206469716835</v>
      </c>
      <c r="D70" s="67">
        <f t="shared" si="6"/>
        <v>4063.6661675647993</v>
      </c>
      <c r="E70" s="67">
        <f t="shared" si="6"/>
        <v>5449.4200007111558</v>
      </c>
      <c r="F70" s="67">
        <f t="shared" si="6"/>
        <v>6054.4665686906246</v>
      </c>
      <c r="G70" s="67">
        <f t="shared" si="6"/>
        <v>28651.168287670058</v>
      </c>
      <c r="H70" s="67">
        <f t="shared" si="6"/>
        <v>11971.192592174259</v>
      </c>
      <c r="I70" s="67">
        <f t="shared" si="6"/>
        <v>947.50963533303559</v>
      </c>
      <c r="J70" s="67">
        <f t="shared" si="6"/>
        <v>3361.6172929631275</v>
      </c>
      <c r="K70" s="67">
        <f t="shared" si="6"/>
        <v>25708.65509944503</v>
      </c>
      <c r="L70" s="67">
        <f t="shared" si="6"/>
        <v>29292.497196622724</v>
      </c>
      <c r="M70" s="67">
        <f t="shared" si="6"/>
        <v>0</v>
      </c>
      <c r="N70" s="67">
        <f t="shared" si="6"/>
        <v>4279.9656436466703</v>
      </c>
      <c r="O70" s="67">
        <f t="shared" si="6"/>
        <v>4019.0546091988672</v>
      </c>
      <c r="P70" s="67">
        <f t="shared" si="6"/>
        <v>1744.4474316625365</v>
      </c>
      <c r="Q70" s="67">
        <f t="shared" si="6"/>
        <v>0</v>
      </c>
    </row>
    <row r="71" spans="1:17" ht="12" customHeight="1" x14ac:dyDescent="0.25">
      <c r="A71" s="191" t="s">
        <v>62</v>
      </c>
      <c r="B71" s="145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</row>
    <row r="72" spans="1:17" ht="12" customHeight="1" x14ac:dyDescent="0.25">
      <c r="A72" s="148" t="s">
        <v>57</v>
      </c>
      <c r="B72" s="67"/>
      <c r="C72" s="67">
        <f t="shared" ref="C72:Q73" si="7">C44-C58</f>
        <v>1537.9682237256566</v>
      </c>
      <c r="D72" s="67">
        <f t="shared" si="7"/>
        <v>1665.6014636500231</v>
      </c>
      <c r="E72" s="67">
        <f t="shared" si="7"/>
        <v>909.16801276772776</v>
      </c>
      <c r="F72" s="67">
        <f t="shared" si="7"/>
        <v>6938.0000000000064</v>
      </c>
      <c r="G72" s="67">
        <f t="shared" si="7"/>
        <v>24935.580172030466</v>
      </c>
      <c r="H72" s="67">
        <f t="shared" si="7"/>
        <v>4355.0000000000491</v>
      </c>
      <c r="I72" s="67">
        <f t="shared" si="7"/>
        <v>33566.000000000015</v>
      </c>
      <c r="J72" s="67">
        <f t="shared" si="7"/>
        <v>3122.8768291991787</v>
      </c>
      <c r="K72" s="67">
        <f t="shared" si="7"/>
        <v>615.10534271162214</v>
      </c>
      <c r="L72" s="67">
        <f t="shared" si="7"/>
        <v>5801.8009171645899</v>
      </c>
      <c r="M72" s="67">
        <f t="shared" si="7"/>
        <v>1653.1680127677328</v>
      </c>
      <c r="N72" s="67">
        <f t="shared" si="7"/>
        <v>973.91199050671071</v>
      </c>
      <c r="O72" s="67">
        <f t="shared" si="7"/>
        <v>4605.0083106995098</v>
      </c>
      <c r="P72" s="67">
        <f t="shared" si="7"/>
        <v>7571.6648003308019</v>
      </c>
      <c r="Q72" s="67">
        <f t="shared" si="7"/>
        <v>23334.473405031487</v>
      </c>
    </row>
    <row r="73" spans="1:17" ht="12" customHeight="1" x14ac:dyDescent="0.25">
      <c r="A73" s="159" t="s">
        <v>140</v>
      </c>
      <c r="B73" s="83"/>
      <c r="C73" s="83">
        <f t="shared" si="7"/>
        <v>75046.633645525173</v>
      </c>
      <c r="D73" s="83">
        <f t="shared" si="7"/>
        <v>73089.854882130661</v>
      </c>
      <c r="E73" s="83">
        <f t="shared" si="7"/>
        <v>83219.498832460522</v>
      </c>
      <c r="F73" s="83">
        <f t="shared" si="7"/>
        <v>47870.368884568648</v>
      </c>
      <c r="G73" s="83">
        <f t="shared" si="7"/>
        <v>34061.943653821821</v>
      </c>
      <c r="H73" s="83">
        <f t="shared" si="7"/>
        <v>47629.126769173963</v>
      </c>
      <c r="I73" s="83">
        <f t="shared" si="7"/>
        <v>23114.000975626881</v>
      </c>
      <c r="J73" s="83">
        <f t="shared" si="7"/>
        <v>61857.390355541167</v>
      </c>
      <c r="K73" s="83">
        <f t="shared" si="7"/>
        <v>127596.58216942163</v>
      </c>
      <c r="L73" s="83">
        <f t="shared" si="7"/>
        <v>138768.77744026924</v>
      </c>
      <c r="M73" s="83">
        <f t="shared" si="7"/>
        <v>100246.08198723226</v>
      </c>
      <c r="N73" s="83">
        <f t="shared" si="7"/>
        <v>121740.51315834039</v>
      </c>
      <c r="O73" s="83">
        <f t="shared" si="7"/>
        <v>55148.241689300485</v>
      </c>
      <c r="P73" s="83">
        <f t="shared" si="7"/>
        <v>86049.386470555575</v>
      </c>
      <c r="Q73" s="83">
        <f t="shared" si="7"/>
        <v>62586.717782611275</v>
      </c>
    </row>
    <row r="75" spans="1:17" ht="12" customHeight="1" x14ac:dyDescent="0.25">
      <c r="A75" s="190" t="s">
        <v>201</v>
      </c>
      <c r="B75" s="215">
        <v>2015</v>
      </c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</row>
    <row r="76" spans="1:17" s="28" customFormat="1" ht="12" customHeight="1" x14ac:dyDescent="0.25">
      <c r="A76" s="155" t="s">
        <v>174</v>
      </c>
      <c r="B76" s="154" t="s">
        <v>173</v>
      </c>
      <c r="C76" s="154">
        <v>2001</v>
      </c>
      <c r="D76" s="154">
        <v>2002</v>
      </c>
      <c r="E76" s="154">
        <v>2003</v>
      </c>
      <c r="F76" s="154">
        <v>2004</v>
      </c>
      <c r="G76" s="154">
        <v>2005</v>
      </c>
      <c r="H76" s="154">
        <v>2006</v>
      </c>
      <c r="I76" s="154">
        <v>2007</v>
      </c>
      <c r="J76" s="154">
        <v>2008</v>
      </c>
      <c r="K76" s="154">
        <v>2009</v>
      </c>
      <c r="L76" s="154">
        <v>2010</v>
      </c>
      <c r="M76" s="154">
        <v>2011</v>
      </c>
      <c r="N76" s="154">
        <v>2012</v>
      </c>
      <c r="O76" s="154">
        <v>2013</v>
      </c>
      <c r="P76" s="154">
        <v>2014</v>
      </c>
      <c r="Q76" s="154">
        <v>2015</v>
      </c>
    </row>
    <row r="77" spans="1:17" ht="12" customHeight="1" x14ac:dyDescent="0.25">
      <c r="A77" s="152" t="s">
        <v>20</v>
      </c>
      <c r="B77" s="151"/>
      <c r="C77" s="151"/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</row>
    <row r="78" spans="1:17" ht="12.95" customHeight="1" x14ac:dyDescent="0.25">
      <c r="A78" s="150" t="s">
        <v>65</v>
      </c>
      <c r="B78" s="189">
        <f>RES_hhdet_numvin!B44</f>
        <v>0</v>
      </c>
      <c r="C78" s="189">
        <f>RES_hhdet_numvin!C44</f>
        <v>0</v>
      </c>
      <c r="D78" s="189">
        <f>RES_hhdet_numvin!D44</f>
        <v>0</v>
      </c>
      <c r="E78" s="189">
        <f>RES_hhdet_numvin!E44</f>
        <v>0</v>
      </c>
      <c r="F78" s="189">
        <f>RES_hhdet_numvin!F44</f>
        <v>0</v>
      </c>
      <c r="G78" s="189">
        <f>RES_hhdet_numvin!G44</f>
        <v>0</v>
      </c>
      <c r="H78" s="189">
        <f>RES_hhdet_numvin!H44</f>
        <v>0</v>
      </c>
      <c r="I78" s="189">
        <f>RES_hhdet_numvin!I44</f>
        <v>0</v>
      </c>
      <c r="J78" s="189">
        <f>RES_hhdet_numvin!J44</f>
        <v>0</v>
      </c>
      <c r="K78" s="189">
        <f>RES_hhdet_numvin!K44</f>
        <v>0</v>
      </c>
      <c r="L78" s="189">
        <f>RES_hhdet_numvin!L44</f>
        <v>0</v>
      </c>
      <c r="M78" s="189">
        <f>RES_hhdet_numvin!M44</f>
        <v>0</v>
      </c>
      <c r="N78" s="189">
        <f>RES_hhdet_numvin!N44</f>
        <v>0</v>
      </c>
      <c r="O78" s="189">
        <f>RES_hhdet_numvin!O44</f>
        <v>0</v>
      </c>
      <c r="P78" s="189">
        <f>RES_hhdet_numvin!P44</f>
        <v>0</v>
      </c>
      <c r="Q78" s="189">
        <f>RES_hhdet_numvin!Q44</f>
        <v>0</v>
      </c>
    </row>
    <row r="79" spans="1:17" ht="12" customHeight="1" x14ac:dyDescent="0.25">
      <c r="A79" s="23" t="s">
        <v>166</v>
      </c>
      <c r="B79" s="80">
        <f>RES_hhdet_numvin!B45</f>
        <v>34421.000000000007</v>
      </c>
      <c r="C79" s="80">
        <f>RES_hhdet_numvin!C45</f>
        <v>65360.000000000015</v>
      </c>
      <c r="D79" s="80">
        <f>RES_hhdet_numvin!D45</f>
        <v>81182.000000000015</v>
      </c>
      <c r="E79" s="80">
        <f>RES_hhdet_numvin!E45</f>
        <v>77316</v>
      </c>
      <c r="F79" s="80">
        <f>RES_hhdet_numvin!F45</f>
        <v>54557.000000000022</v>
      </c>
      <c r="G79" s="80">
        <f>RES_hhdet_numvin!G45</f>
        <v>49914.000000000015</v>
      </c>
      <c r="H79" s="80">
        <f>RES_hhdet_numvin!H45</f>
        <v>36820.000000000015</v>
      </c>
      <c r="I79" s="80">
        <f>RES_hhdet_numvin!I45</f>
        <v>15750.000000000004</v>
      </c>
      <c r="J79" s="80">
        <f>RES_hhdet_numvin!J45</f>
        <v>55440.000000000015</v>
      </c>
      <c r="K79" s="80">
        <f>RES_hhdet_numvin!K45</f>
        <v>18634.000000000004</v>
      </c>
      <c r="L79" s="80">
        <f>RES_hhdet_numvin!L45</f>
        <v>58406.000000000015</v>
      </c>
      <c r="M79" s="80">
        <f>RES_hhdet_numvin!M45</f>
        <v>0</v>
      </c>
      <c r="N79" s="80">
        <f>RES_hhdet_numvin!N45</f>
        <v>57864</v>
      </c>
      <c r="O79" s="80">
        <f>RES_hhdet_numvin!O45</f>
        <v>0</v>
      </c>
      <c r="P79" s="80">
        <f>RES_hhdet_numvin!P45</f>
        <v>57673.000000000015</v>
      </c>
      <c r="Q79" s="80">
        <f>RES_hhdet_numvin!Q45</f>
        <v>61992.000000000015</v>
      </c>
    </row>
    <row r="80" spans="1:17" ht="12.95" customHeight="1" x14ac:dyDescent="0.25">
      <c r="A80" s="146" t="s">
        <v>112</v>
      </c>
      <c r="B80" s="188">
        <f>RES_hhdet_numvin!B47</f>
        <v>0</v>
      </c>
      <c r="C80" s="188">
        <f>RES_hhdet_numvin!C47</f>
        <v>0</v>
      </c>
      <c r="D80" s="188">
        <f>RES_hhdet_numvin!D47</f>
        <v>0</v>
      </c>
      <c r="E80" s="188">
        <f>RES_hhdet_numvin!E47</f>
        <v>0</v>
      </c>
      <c r="F80" s="188">
        <f>RES_hhdet_numvin!F47</f>
        <v>0</v>
      </c>
      <c r="G80" s="188">
        <f>RES_hhdet_numvin!G47</f>
        <v>0</v>
      </c>
      <c r="H80" s="188">
        <f>RES_hhdet_numvin!H47</f>
        <v>0</v>
      </c>
      <c r="I80" s="188">
        <f>RES_hhdet_numvin!I47</f>
        <v>0</v>
      </c>
      <c r="J80" s="188">
        <f>RES_hhdet_numvin!J47</f>
        <v>0</v>
      </c>
      <c r="K80" s="188">
        <f>RES_hhdet_numvin!K47</f>
        <v>0</v>
      </c>
      <c r="L80" s="188">
        <f>RES_hhdet_numvin!L47</f>
        <v>0</v>
      </c>
      <c r="M80" s="188">
        <f>RES_hhdet_numvin!M47</f>
        <v>0</v>
      </c>
      <c r="N80" s="188">
        <f>RES_hhdet_numvin!N47</f>
        <v>0</v>
      </c>
      <c r="O80" s="188">
        <f>RES_hhdet_numvin!O47</f>
        <v>0</v>
      </c>
      <c r="P80" s="188">
        <f>RES_hhdet_numvin!P47</f>
        <v>0</v>
      </c>
      <c r="Q80" s="188">
        <f>RES_hhdet_numvin!Q47</f>
        <v>0</v>
      </c>
    </row>
    <row r="81" spans="1:17" ht="12" customHeight="1" x14ac:dyDescent="0.25">
      <c r="A81" s="23" t="s">
        <v>60</v>
      </c>
      <c r="B81" s="80">
        <f>RES_hhdet_numvin!B48</f>
        <v>0</v>
      </c>
      <c r="C81" s="80">
        <f>RES_hhdet_numvin!C48</f>
        <v>0</v>
      </c>
      <c r="D81" s="80">
        <f>RES_hhdet_numvin!D48</f>
        <v>0</v>
      </c>
      <c r="E81" s="80">
        <f>RES_hhdet_numvin!E48</f>
        <v>0</v>
      </c>
      <c r="F81" s="80">
        <f>RES_hhdet_numvin!F48</f>
        <v>0</v>
      </c>
      <c r="G81" s="80">
        <f>RES_hhdet_numvin!G48</f>
        <v>0</v>
      </c>
      <c r="H81" s="80">
        <f>RES_hhdet_numvin!H48</f>
        <v>0</v>
      </c>
      <c r="I81" s="80">
        <f>RES_hhdet_numvin!I48</f>
        <v>0</v>
      </c>
      <c r="J81" s="80">
        <f>RES_hhdet_numvin!J48</f>
        <v>0</v>
      </c>
      <c r="K81" s="80">
        <f>RES_hhdet_numvin!K48</f>
        <v>1308.0000000000002</v>
      </c>
      <c r="L81" s="80">
        <f>RES_hhdet_numvin!L48</f>
        <v>2846.0000000000005</v>
      </c>
      <c r="M81" s="80">
        <f>RES_hhdet_numvin!M48</f>
        <v>0</v>
      </c>
      <c r="N81" s="80">
        <f>RES_hhdet_numvin!N48</f>
        <v>630.00000000000011</v>
      </c>
      <c r="O81" s="80">
        <f>RES_hhdet_numvin!O48</f>
        <v>0</v>
      </c>
      <c r="P81" s="80">
        <f>RES_hhdet_numvin!P48</f>
        <v>37.000000000000007</v>
      </c>
      <c r="Q81" s="80">
        <f>RES_hhdet_numvin!Q48</f>
        <v>2387.0000000000005</v>
      </c>
    </row>
    <row r="82" spans="1:17" ht="12" customHeight="1" x14ac:dyDescent="0.25">
      <c r="A82" s="146" t="s">
        <v>63</v>
      </c>
      <c r="B82" s="188">
        <f>RES_hhdet_numvin!B49</f>
        <v>0</v>
      </c>
      <c r="C82" s="188">
        <f>RES_hhdet_numvin!C49</f>
        <v>0</v>
      </c>
      <c r="D82" s="188">
        <f>RES_hhdet_numvin!D49</f>
        <v>0</v>
      </c>
      <c r="E82" s="188">
        <f>RES_hhdet_numvin!E49</f>
        <v>0</v>
      </c>
      <c r="F82" s="188">
        <f>RES_hhdet_numvin!F49</f>
        <v>0</v>
      </c>
      <c r="G82" s="188">
        <f>RES_hhdet_numvin!G49</f>
        <v>0</v>
      </c>
      <c r="H82" s="188">
        <f>RES_hhdet_numvin!H49</f>
        <v>0</v>
      </c>
      <c r="I82" s="188">
        <f>RES_hhdet_numvin!I49</f>
        <v>0</v>
      </c>
      <c r="J82" s="188">
        <f>RES_hhdet_numvin!J49</f>
        <v>0</v>
      </c>
      <c r="K82" s="188">
        <f>RES_hhdet_numvin!K49</f>
        <v>0</v>
      </c>
      <c r="L82" s="188">
        <f>RES_hhdet_numvin!L49</f>
        <v>0</v>
      </c>
      <c r="M82" s="188">
        <f>RES_hhdet_numvin!M49</f>
        <v>0</v>
      </c>
      <c r="N82" s="188">
        <f>RES_hhdet_numvin!N49</f>
        <v>0</v>
      </c>
      <c r="O82" s="188">
        <f>RES_hhdet_numvin!O49</f>
        <v>0</v>
      </c>
      <c r="P82" s="188">
        <f>RES_hhdet_numvin!P49</f>
        <v>0</v>
      </c>
      <c r="Q82" s="188">
        <f>RES_hhdet_numvin!Q49</f>
        <v>0</v>
      </c>
    </row>
    <row r="83" spans="1:17" ht="12" customHeight="1" x14ac:dyDescent="0.25">
      <c r="A83" s="23" t="s">
        <v>165</v>
      </c>
      <c r="B83" s="80">
        <f>RES_hhdet_numvin!B50</f>
        <v>0</v>
      </c>
      <c r="C83" s="80">
        <f>RES_hhdet_numvin!C50</f>
        <v>20157.396996966636</v>
      </c>
      <c r="D83" s="80">
        <f>RES_hhdet_numvin!D50</f>
        <v>30125.382068860075</v>
      </c>
      <c r="E83" s="80">
        <f>RES_hhdet_numvin!E50</f>
        <v>36915.932236017587</v>
      </c>
      <c r="F83" s="80">
        <f>RES_hhdet_numvin!F50</f>
        <v>24419.799004768138</v>
      </c>
      <c r="G83" s="80">
        <f>RES_hhdet_numvin!G50</f>
        <v>12388.569206712471</v>
      </c>
      <c r="H83" s="80">
        <f>RES_hhdet_numvin!H50</f>
        <v>10315.258762872701</v>
      </c>
      <c r="I83" s="80">
        <f>RES_hhdet_numvin!I50</f>
        <v>4074.7013692224896</v>
      </c>
      <c r="J83" s="80">
        <f>RES_hhdet_numvin!J50</f>
        <v>20814.24393399465</v>
      </c>
      <c r="K83" s="80">
        <f>RES_hhdet_numvin!K50</f>
        <v>3557.2108136082024</v>
      </c>
      <c r="L83" s="80">
        <f>RES_hhdet_numvin!L50</f>
        <v>6021.9953610413959</v>
      </c>
      <c r="M83" s="80">
        <f>RES_hhdet_numvin!M50</f>
        <v>0</v>
      </c>
      <c r="N83" s="80">
        <f>RES_hhdet_numvin!N50</f>
        <v>6200.6573387745439</v>
      </c>
      <c r="O83" s="80">
        <f>RES_hhdet_numvin!O50</f>
        <v>0</v>
      </c>
      <c r="P83" s="80">
        <f>RES_hhdet_numvin!P50</f>
        <v>6105.4113621495044</v>
      </c>
      <c r="Q83" s="80">
        <f>RES_hhdet_numvin!Q50</f>
        <v>3201.4415450116899</v>
      </c>
    </row>
    <row r="84" spans="1:17" ht="12" customHeight="1" x14ac:dyDescent="0.25">
      <c r="A84" s="23" t="s">
        <v>164</v>
      </c>
      <c r="B84" s="80">
        <f>RES_hhdet_numvin!B51</f>
        <v>34421.000000000007</v>
      </c>
      <c r="C84" s="80">
        <f>RES_hhdet_numvin!C51</f>
        <v>45202.603003033379</v>
      </c>
      <c r="D84" s="80">
        <f>RES_hhdet_numvin!D51</f>
        <v>42974.87385734314</v>
      </c>
      <c r="E84" s="80">
        <f>RES_hhdet_numvin!E51</f>
        <v>34791.122728526905</v>
      </c>
      <c r="F84" s="80">
        <f>RES_hhdet_numvin!F51</f>
        <v>26931.416187252395</v>
      </c>
      <c r="G84" s="80">
        <f>RES_hhdet_numvin!G51</f>
        <v>34977.67697982012</v>
      </c>
      <c r="H84" s="80">
        <f>RES_hhdet_numvin!H51</f>
        <v>25990.753491732088</v>
      </c>
      <c r="I84" s="80">
        <f>RES_hhdet_numvin!I51</f>
        <v>11675.298630777514</v>
      </c>
      <c r="J84" s="80">
        <f>RES_hhdet_numvin!J51</f>
        <v>15835.717422125927</v>
      </c>
      <c r="K84" s="80">
        <f>RES_hhdet_numvin!K51</f>
        <v>13367.948825829728</v>
      </c>
      <c r="L84" s="80">
        <f>RES_hhdet_numvin!L51</f>
        <v>28168.946632553332</v>
      </c>
      <c r="M84" s="80">
        <f>RES_hhdet_numvin!M51</f>
        <v>0</v>
      </c>
      <c r="N84" s="80">
        <f>RES_hhdet_numvin!N51</f>
        <v>32299.743269888</v>
      </c>
      <c r="O84" s="80">
        <f>RES_hhdet_numvin!O51</f>
        <v>0</v>
      </c>
      <c r="P84" s="80">
        <f>RES_hhdet_numvin!P51</f>
        <v>35872.531768076682</v>
      </c>
      <c r="Q84" s="80">
        <f>RES_hhdet_numvin!Q51</f>
        <v>56569.367203040827</v>
      </c>
    </row>
    <row r="85" spans="1:17" ht="12" customHeight="1" x14ac:dyDescent="0.25">
      <c r="A85" s="23" t="s">
        <v>142</v>
      </c>
      <c r="B85" s="80">
        <f>RES_hhdet_numvin!B54</f>
        <v>0</v>
      </c>
      <c r="C85" s="80">
        <f>RES_hhdet_numvin!C54</f>
        <v>1.526166499969327E-12</v>
      </c>
      <c r="D85" s="80">
        <f>RES_hhdet_numvin!D54</f>
        <v>4.0540406583533485E-13</v>
      </c>
      <c r="E85" s="80">
        <f>RES_hhdet_numvin!E54</f>
        <v>5260.7273692046056</v>
      </c>
      <c r="F85" s="80">
        <f>RES_hhdet_numvin!F54</f>
        <v>2376.3482833666985</v>
      </c>
      <c r="G85" s="80">
        <f>RES_hhdet_numvin!G54</f>
        <v>0</v>
      </c>
      <c r="H85" s="80">
        <f>RES_hhdet_numvin!H54</f>
        <v>0</v>
      </c>
      <c r="I85" s="80">
        <f>RES_hhdet_numvin!I54</f>
        <v>3.775491860665035E-13</v>
      </c>
      <c r="J85" s="80">
        <f>RES_hhdet_numvin!J54</f>
        <v>10580.263032645264</v>
      </c>
      <c r="K85" s="80">
        <f>RES_hhdet_numvin!K54</f>
        <v>396.29064908374301</v>
      </c>
      <c r="L85" s="80">
        <f>RES_hhdet_numvin!L54</f>
        <v>848.41656468017356</v>
      </c>
      <c r="M85" s="80">
        <f>RES_hhdet_numvin!M54</f>
        <v>0</v>
      </c>
      <c r="N85" s="80">
        <f>RES_hhdet_numvin!N54</f>
        <v>5605.7078991064936</v>
      </c>
      <c r="O85" s="80">
        <f>RES_hhdet_numvin!O54</f>
        <v>0</v>
      </c>
      <c r="P85" s="80">
        <f>RES_hhdet_numvin!P54</f>
        <v>4417.553378660893</v>
      </c>
      <c r="Q85" s="80">
        <f>RES_hhdet_numvin!Q54</f>
        <v>656.69282325213419</v>
      </c>
    </row>
    <row r="86" spans="1:17" ht="12" customHeight="1" x14ac:dyDescent="0.25">
      <c r="A86" s="23" t="s">
        <v>141</v>
      </c>
      <c r="B86" s="80">
        <f>RES_hhdet_numvin!B55</f>
        <v>0</v>
      </c>
      <c r="C86" s="80">
        <f>RES_hhdet_numvin!C55</f>
        <v>0</v>
      </c>
      <c r="D86" s="80">
        <f>RES_hhdet_numvin!D55</f>
        <v>8081.7440737968009</v>
      </c>
      <c r="E86" s="80">
        <f>RES_hhdet_numvin!E55</f>
        <v>348.21766625091254</v>
      </c>
      <c r="F86" s="80">
        <f>RES_hhdet_numvin!F55</f>
        <v>829.43652461278225</v>
      </c>
      <c r="G86" s="80">
        <f>RES_hhdet_numvin!G55</f>
        <v>2547.7538134674223</v>
      </c>
      <c r="H86" s="80">
        <f>RES_hhdet_numvin!H55</f>
        <v>513.98774539521798</v>
      </c>
      <c r="I86" s="80">
        <f>RES_hhdet_numvin!I55</f>
        <v>0</v>
      </c>
      <c r="J86" s="80">
        <f>RES_hhdet_numvin!J55</f>
        <v>8209.7756112341722</v>
      </c>
      <c r="K86" s="80">
        <f>RES_hhdet_numvin!K55</f>
        <v>1312.5497114783318</v>
      </c>
      <c r="L86" s="80">
        <f>RES_hhdet_numvin!L55</f>
        <v>23366.641441725111</v>
      </c>
      <c r="M86" s="80">
        <f>RES_hhdet_numvin!M55</f>
        <v>0</v>
      </c>
      <c r="N86" s="80">
        <f>RES_hhdet_numvin!N55</f>
        <v>13757.891492230967</v>
      </c>
      <c r="O86" s="80">
        <f>RES_hhdet_numvin!O55</f>
        <v>0</v>
      </c>
      <c r="P86" s="80">
        <f>RES_hhdet_numvin!P55</f>
        <v>11277.503491112933</v>
      </c>
      <c r="Q86" s="80">
        <f>RES_hhdet_numvin!Q55</f>
        <v>1564.4984286953672</v>
      </c>
    </row>
    <row r="87" spans="1:17" ht="12" customHeight="1" x14ac:dyDescent="0.25">
      <c r="A87" s="146" t="s">
        <v>62</v>
      </c>
      <c r="B87" s="188">
        <f>RES_hhdet_numvin!B58</f>
        <v>0</v>
      </c>
      <c r="C87" s="188">
        <f>RES_hhdet_numvin!C58</f>
        <v>0</v>
      </c>
      <c r="D87" s="188">
        <f>RES_hhdet_numvin!D58</f>
        <v>0</v>
      </c>
      <c r="E87" s="188">
        <f>RES_hhdet_numvin!E58</f>
        <v>0</v>
      </c>
      <c r="F87" s="188">
        <f>RES_hhdet_numvin!F58</f>
        <v>0</v>
      </c>
      <c r="G87" s="188">
        <f>RES_hhdet_numvin!G58</f>
        <v>0</v>
      </c>
      <c r="H87" s="188">
        <f>RES_hhdet_numvin!H58</f>
        <v>0</v>
      </c>
      <c r="I87" s="188">
        <f>RES_hhdet_numvin!I58</f>
        <v>0</v>
      </c>
      <c r="J87" s="188">
        <f>RES_hhdet_numvin!J58</f>
        <v>0</v>
      </c>
      <c r="K87" s="188">
        <f>RES_hhdet_numvin!K58</f>
        <v>0</v>
      </c>
      <c r="L87" s="188">
        <f>RES_hhdet_numvin!L58</f>
        <v>0</v>
      </c>
      <c r="M87" s="188">
        <f>RES_hhdet_numvin!M58</f>
        <v>0</v>
      </c>
      <c r="N87" s="188">
        <f>RES_hhdet_numvin!N58</f>
        <v>0</v>
      </c>
      <c r="O87" s="188">
        <f>RES_hhdet_numvin!O58</f>
        <v>0</v>
      </c>
      <c r="P87" s="188">
        <f>RES_hhdet_numvin!P58</f>
        <v>0</v>
      </c>
      <c r="Q87" s="188">
        <f>RES_hhdet_numvin!Q58</f>
        <v>0</v>
      </c>
    </row>
    <row r="88" spans="1:17" ht="12" customHeight="1" x14ac:dyDescent="0.25">
      <c r="A88" s="23" t="s">
        <v>57</v>
      </c>
      <c r="B88" s="80">
        <f>RES_hhdet_numvin!B59</f>
        <v>5367.0858133345027</v>
      </c>
      <c r="C88" s="80">
        <f>RES_hhdet_numvin!C59</f>
        <v>0</v>
      </c>
      <c r="D88" s="80">
        <f>RES_hhdet_numvin!D59</f>
        <v>2885.7728805949682</v>
      </c>
      <c r="E88" s="80">
        <f>RES_hhdet_numvin!E59</f>
        <v>1254.3403221824503</v>
      </c>
      <c r="F88" s="80">
        <f>RES_hhdet_numvin!F59</f>
        <v>0</v>
      </c>
      <c r="G88" s="80">
        <f>RES_hhdet_numvin!G59</f>
        <v>3846.7260746529328</v>
      </c>
      <c r="H88" s="80">
        <f>RES_hhdet_numvin!H59</f>
        <v>3264.5234957038774</v>
      </c>
      <c r="I88" s="80">
        <f>RES_hhdet_numvin!I59</f>
        <v>2841.590355187127</v>
      </c>
      <c r="J88" s="80">
        <f>RES_hhdet_numvin!J59</f>
        <v>3122.8768291991796</v>
      </c>
      <c r="K88" s="80">
        <f>RES_hhdet_numvin!K59</f>
        <v>615.10534271162226</v>
      </c>
      <c r="L88" s="80">
        <f>RES_hhdet_numvin!L59</f>
        <v>1768.4923565594374</v>
      </c>
      <c r="M88" s="80">
        <f>RES_hhdet_numvin!M59</f>
        <v>0</v>
      </c>
      <c r="N88" s="80">
        <f>RES_hhdet_numvin!N59</f>
        <v>973.91199050671094</v>
      </c>
      <c r="O88" s="80">
        <f>RES_hhdet_numvin!O59</f>
        <v>0</v>
      </c>
      <c r="P88" s="80">
        <f>RES_hhdet_numvin!P59</f>
        <v>1508.6447173767835</v>
      </c>
      <c r="Q88" s="80">
        <f>RES_hhdet_numvin!Q59</f>
        <v>4384.9298219904113</v>
      </c>
    </row>
    <row r="89" spans="1:17" ht="12" customHeight="1" x14ac:dyDescent="0.25">
      <c r="A89" s="29" t="s">
        <v>140</v>
      </c>
      <c r="B89" s="78">
        <f>RES_hhdet_numvin!B60</f>
        <v>29053.914186665508</v>
      </c>
      <c r="C89" s="78">
        <f>RES_hhdet_numvin!C60</f>
        <v>65360.000000000015</v>
      </c>
      <c r="D89" s="78">
        <f>RES_hhdet_numvin!D60</f>
        <v>78296.227119405041</v>
      </c>
      <c r="E89" s="78">
        <f>RES_hhdet_numvin!E60</f>
        <v>76061.659677817559</v>
      </c>
      <c r="F89" s="78">
        <f>RES_hhdet_numvin!F60</f>
        <v>54557.000000000015</v>
      </c>
      <c r="G89" s="78">
        <f>RES_hhdet_numvin!G60</f>
        <v>46067.273925347079</v>
      </c>
      <c r="H89" s="78">
        <f>RES_hhdet_numvin!H60</f>
        <v>33555.47650429613</v>
      </c>
      <c r="I89" s="78">
        <f>RES_hhdet_numvin!I60</f>
        <v>12908.409644812877</v>
      </c>
      <c r="J89" s="78">
        <f>RES_hhdet_numvin!J60</f>
        <v>52317.123170800834</v>
      </c>
      <c r="K89" s="78">
        <f>RES_hhdet_numvin!K60</f>
        <v>18018.89465728838</v>
      </c>
      <c r="L89" s="78">
        <f>RES_hhdet_numvin!L60</f>
        <v>56637.507643440578</v>
      </c>
      <c r="M89" s="78">
        <f>RES_hhdet_numvin!M60</f>
        <v>0</v>
      </c>
      <c r="N89" s="78">
        <f>RES_hhdet_numvin!N60</f>
        <v>56890.088009493302</v>
      </c>
      <c r="O89" s="78">
        <f>RES_hhdet_numvin!O60</f>
        <v>0</v>
      </c>
      <c r="P89" s="78">
        <f>RES_hhdet_numvin!P60</f>
        <v>56164.355282623234</v>
      </c>
      <c r="Q89" s="78">
        <f>RES_hhdet_numvin!Q60</f>
        <v>57607.070178009599</v>
      </c>
    </row>
    <row r="91" spans="1:17" s="28" customFormat="1" ht="12" customHeight="1" x14ac:dyDescent="0.25">
      <c r="A91" s="187" t="s">
        <v>200</v>
      </c>
      <c r="B91" s="186"/>
      <c r="C91" s="185"/>
      <c r="D91" s="185"/>
      <c r="E91" s="185"/>
      <c r="F91" s="185"/>
      <c r="G91" s="185"/>
      <c r="H91" s="185"/>
      <c r="I91" s="185"/>
      <c r="J91" s="185"/>
      <c r="K91" s="185"/>
      <c r="L91" s="185"/>
      <c r="M91" s="185"/>
      <c r="N91" s="185"/>
      <c r="O91" s="185"/>
      <c r="P91" s="185"/>
      <c r="Q91" s="185"/>
    </row>
    <row r="93" spans="1:17" ht="12" customHeight="1" x14ac:dyDescent="0.25">
      <c r="A93" s="152" t="s">
        <v>118</v>
      </c>
      <c r="B93" s="168">
        <f>SUM(B94,B97,B99,B108)</f>
        <v>1849.7569164113618</v>
      </c>
      <c r="C93" s="168">
        <f t="shared" ref="C93:Q93" si="8">SUM(C94,C97,C99,C108)</f>
        <v>1844.9238923222786</v>
      </c>
      <c r="D93" s="168">
        <f t="shared" si="8"/>
        <v>1802.7497697229694</v>
      </c>
      <c r="E93" s="168">
        <f t="shared" si="8"/>
        <v>1818.9237887548857</v>
      </c>
      <c r="F93" s="168">
        <f t="shared" si="8"/>
        <v>1727.0759117810931</v>
      </c>
      <c r="G93" s="168">
        <f t="shared" si="8"/>
        <v>1594.3526551555467</v>
      </c>
      <c r="H93" s="168">
        <f t="shared" si="8"/>
        <v>1504.7929809776774</v>
      </c>
      <c r="I93" s="168">
        <f t="shared" si="8"/>
        <v>1413.1455428777488</v>
      </c>
      <c r="J93" s="168">
        <f t="shared" si="8"/>
        <v>1418.7158322507385</v>
      </c>
      <c r="K93" s="168">
        <f t="shared" si="8"/>
        <v>1263.1654680154131</v>
      </c>
      <c r="L93" s="168">
        <f t="shared" si="8"/>
        <v>1369.8110780913917</v>
      </c>
      <c r="M93" s="168">
        <f t="shared" si="8"/>
        <v>1181.2300395717975</v>
      </c>
      <c r="N93" s="168">
        <f t="shared" si="8"/>
        <v>1234.4356137162526</v>
      </c>
      <c r="O93" s="168">
        <f t="shared" si="8"/>
        <v>1129.564665251673</v>
      </c>
      <c r="P93" s="168">
        <f t="shared" si="8"/>
        <v>963.10617234275287</v>
      </c>
      <c r="Q93" s="168">
        <f t="shared" si="8"/>
        <v>1034.952043698119</v>
      </c>
    </row>
    <row r="94" spans="1:17" ht="12" customHeight="1" x14ac:dyDescent="0.25">
      <c r="A94" s="158" t="s">
        <v>65</v>
      </c>
      <c r="B94" s="157">
        <f>SUM(B95:B96)</f>
        <v>1519.4565699873438</v>
      </c>
      <c r="C94" s="157">
        <f t="shared" ref="C94:Q94" si="9">SUM(C95:C96)</f>
        <v>1519.8806321234524</v>
      </c>
      <c r="D94" s="157">
        <f t="shared" si="9"/>
        <v>1469.9657435982779</v>
      </c>
      <c r="E94" s="157">
        <f t="shared" si="9"/>
        <v>1485.029983948677</v>
      </c>
      <c r="F94" s="157">
        <f t="shared" si="9"/>
        <v>1402.3138971341025</v>
      </c>
      <c r="G94" s="157">
        <f t="shared" si="9"/>
        <v>1279.8890416540303</v>
      </c>
      <c r="H94" s="157">
        <f t="shared" si="9"/>
        <v>1203.3713904467825</v>
      </c>
      <c r="I94" s="157">
        <f t="shared" si="9"/>
        <v>1121.4731763845816</v>
      </c>
      <c r="J94" s="157">
        <f t="shared" si="9"/>
        <v>1133.6905481663493</v>
      </c>
      <c r="K94" s="157">
        <f t="shared" si="9"/>
        <v>998.31008697249672</v>
      </c>
      <c r="L94" s="157">
        <f t="shared" si="9"/>
        <v>1108.908344347145</v>
      </c>
      <c r="M94" s="157">
        <f t="shared" si="9"/>
        <v>939.85447920068157</v>
      </c>
      <c r="N94" s="157">
        <f t="shared" si="9"/>
        <v>989.65482869742141</v>
      </c>
      <c r="O94" s="157">
        <f t="shared" si="9"/>
        <v>921.00310434674486</v>
      </c>
      <c r="P94" s="157">
        <f t="shared" si="9"/>
        <v>750.36069798166</v>
      </c>
      <c r="Q94" s="157">
        <f t="shared" si="9"/>
        <v>826.6066845935253</v>
      </c>
    </row>
    <row r="95" spans="1:17" ht="12" customHeight="1" x14ac:dyDescent="0.25">
      <c r="A95" s="23" t="s">
        <v>166</v>
      </c>
      <c r="B95" s="156">
        <f>RES_hhdet_fec!B$45</f>
        <v>1501.3220729966511</v>
      </c>
      <c r="C95" s="156">
        <f>RES_hhdet_fec!C$45</f>
        <v>1496.4302606390449</v>
      </c>
      <c r="D95" s="156">
        <f>RES_hhdet_fec!D$45</f>
        <v>1444.1919398173422</v>
      </c>
      <c r="E95" s="156">
        <f>RES_hhdet_fec!E$45</f>
        <v>1458.7960595061272</v>
      </c>
      <c r="F95" s="156">
        <f>RES_hhdet_fec!F$45</f>
        <v>1381.9394272814845</v>
      </c>
      <c r="G95" s="156">
        <f>RES_hhdet_fec!G$45</f>
        <v>1261.6550912883804</v>
      </c>
      <c r="H95" s="156">
        <f>RES_hhdet_fec!H$45</f>
        <v>1189.7041277358403</v>
      </c>
      <c r="I95" s="156">
        <f>RES_hhdet_fec!I$45</f>
        <v>1097.4284086779285</v>
      </c>
      <c r="J95" s="156">
        <f>RES_hhdet_fec!J$45</f>
        <v>1116.8049507437117</v>
      </c>
      <c r="K95" s="156">
        <f>RES_hhdet_fec!K$45</f>
        <v>981.39161792735786</v>
      </c>
      <c r="L95" s="156">
        <f>RES_hhdet_fec!L$45</f>
        <v>1092.0818098378927</v>
      </c>
      <c r="M95" s="156">
        <f>RES_hhdet_fec!M$45</f>
        <v>923.13724552889789</v>
      </c>
      <c r="N95" s="156">
        <f>RES_hhdet_fec!N$45</f>
        <v>970.04722830363119</v>
      </c>
      <c r="O95" s="156">
        <f>RES_hhdet_fec!O$45</f>
        <v>912.16658692873193</v>
      </c>
      <c r="P95" s="156">
        <f>RES_hhdet_fec!P$45</f>
        <v>730.87851666383835</v>
      </c>
      <c r="Q95" s="156">
        <f>RES_hhdet_fec!Q$45</f>
        <v>811.13846979081757</v>
      </c>
    </row>
    <row r="96" spans="1:17" ht="12" customHeight="1" x14ac:dyDescent="0.25">
      <c r="A96" s="23" t="s">
        <v>60</v>
      </c>
      <c r="B96" s="156">
        <f>RES_hhdet_fec!B$46</f>
        <v>18.134496990692679</v>
      </c>
      <c r="C96" s="156">
        <f>RES_hhdet_fec!C$46</f>
        <v>23.450371484407547</v>
      </c>
      <c r="D96" s="156">
        <f>RES_hhdet_fec!D$46</f>
        <v>25.773803780935566</v>
      </c>
      <c r="E96" s="156">
        <f>RES_hhdet_fec!E$46</f>
        <v>26.233924442549732</v>
      </c>
      <c r="F96" s="156">
        <f>RES_hhdet_fec!F$46</f>
        <v>20.374469852617946</v>
      </c>
      <c r="G96" s="156">
        <f>RES_hhdet_fec!G$46</f>
        <v>18.233950365649982</v>
      </c>
      <c r="H96" s="156">
        <f>RES_hhdet_fec!H$46</f>
        <v>13.667262710942062</v>
      </c>
      <c r="I96" s="156">
        <f>RES_hhdet_fec!I$46</f>
        <v>24.044767706653175</v>
      </c>
      <c r="J96" s="156">
        <f>RES_hhdet_fec!J$46</f>
        <v>16.885597422637542</v>
      </c>
      <c r="K96" s="156">
        <f>RES_hhdet_fec!K$46</f>
        <v>16.918469045138842</v>
      </c>
      <c r="L96" s="156">
        <f>RES_hhdet_fec!L$46</f>
        <v>16.826534509252312</v>
      </c>
      <c r="M96" s="156">
        <f>RES_hhdet_fec!M$46</f>
        <v>16.717233671783646</v>
      </c>
      <c r="N96" s="156">
        <f>RES_hhdet_fec!N$46</f>
        <v>19.607600393790264</v>
      </c>
      <c r="O96" s="156">
        <f>RES_hhdet_fec!O$46</f>
        <v>8.8365174180129298</v>
      </c>
      <c r="P96" s="156">
        <f>RES_hhdet_fec!P$46</f>
        <v>19.482181317821588</v>
      </c>
      <c r="Q96" s="156">
        <f>RES_hhdet_fec!Q$46</f>
        <v>15.468214802707722</v>
      </c>
    </row>
    <row r="97" spans="1:17" ht="12" customHeight="1" x14ac:dyDescent="0.25">
      <c r="A97" s="158" t="s">
        <v>112</v>
      </c>
      <c r="B97" s="157">
        <f>B98</f>
        <v>0.39724445500400285</v>
      </c>
      <c r="C97" s="157">
        <f t="shared" ref="C97:Q97" si="10">C98</f>
        <v>0.46666026381664066</v>
      </c>
      <c r="D97" s="157">
        <f t="shared" si="10"/>
        <v>0.48746660136835163</v>
      </c>
      <c r="E97" s="157">
        <f t="shared" si="10"/>
        <v>0.48603050567762729</v>
      </c>
      <c r="F97" s="157">
        <f t="shared" si="10"/>
        <v>0.50547404671259288</v>
      </c>
      <c r="G97" s="157">
        <f t="shared" si="10"/>
        <v>0.53448450188064234</v>
      </c>
      <c r="H97" s="157">
        <f t="shared" si="10"/>
        <v>0.55125570605550245</v>
      </c>
      <c r="I97" s="157">
        <f t="shared" si="10"/>
        <v>0.58766729614971713</v>
      </c>
      <c r="J97" s="157">
        <f t="shared" si="10"/>
        <v>0.55860024077853088</v>
      </c>
      <c r="K97" s="157">
        <f t="shared" si="10"/>
        <v>0.53313225754786575</v>
      </c>
      <c r="L97" s="157">
        <f t="shared" si="10"/>
        <v>0.51855739048164329</v>
      </c>
      <c r="M97" s="157">
        <f t="shared" si="10"/>
        <v>0.50065371354038113</v>
      </c>
      <c r="N97" s="157">
        <f t="shared" si="10"/>
        <v>0.45063717318355939</v>
      </c>
      <c r="O97" s="157">
        <f t="shared" si="10"/>
        <v>0.38156195952832661</v>
      </c>
      <c r="P97" s="157">
        <f t="shared" si="10"/>
        <v>0.31664002162522509</v>
      </c>
      <c r="Q97" s="157">
        <f t="shared" si="10"/>
        <v>0.28339821462019871</v>
      </c>
    </row>
    <row r="98" spans="1:17" ht="12" customHeight="1" x14ac:dyDescent="0.25">
      <c r="A98" s="23" t="s">
        <v>60</v>
      </c>
      <c r="B98" s="156">
        <f>RES_hhdet_fec!B$48</f>
        <v>0.39724445500400285</v>
      </c>
      <c r="C98" s="156">
        <f>RES_hhdet_fec!C$48</f>
        <v>0.46666026381664066</v>
      </c>
      <c r="D98" s="156">
        <f>RES_hhdet_fec!D$48</f>
        <v>0.48746660136835163</v>
      </c>
      <c r="E98" s="156">
        <f>RES_hhdet_fec!E$48</f>
        <v>0.48603050567762729</v>
      </c>
      <c r="F98" s="156">
        <f>RES_hhdet_fec!F$48</f>
        <v>0.50547404671259288</v>
      </c>
      <c r="G98" s="156">
        <f>RES_hhdet_fec!G$48</f>
        <v>0.53448450188064234</v>
      </c>
      <c r="H98" s="156">
        <f>RES_hhdet_fec!H$48</f>
        <v>0.55125570605550245</v>
      </c>
      <c r="I98" s="156">
        <f>RES_hhdet_fec!I$48</f>
        <v>0.58766729614971713</v>
      </c>
      <c r="J98" s="156">
        <f>RES_hhdet_fec!J$48</f>
        <v>0.55860024077853088</v>
      </c>
      <c r="K98" s="156">
        <f>RES_hhdet_fec!K$48</f>
        <v>0.53313225754786575</v>
      </c>
      <c r="L98" s="156">
        <f>RES_hhdet_fec!L$48</f>
        <v>0.51855739048164329</v>
      </c>
      <c r="M98" s="156">
        <f>RES_hhdet_fec!M$48</f>
        <v>0.50065371354038113</v>
      </c>
      <c r="N98" s="156">
        <f>RES_hhdet_fec!N$48</f>
        <v>0.45063717318355939</v>
      </c>
      <c r="O98" s="156">
        <f>RES_hhdet_fec!O$48</f>
        <v>0.38156195952832661</v>
      </c>
      <c r="P98" s="156">
        <f>RES_hhdet_fec!P$48</f>
        <v>0.31664002162522509</v>
      </c>
      <c r="Q98" s="156">
        <f>RES_hhdet_fec!Q$48</f>
        <v>0.28339821462019871</v>
      </c>
    </row>
    <row r="99" spans="1:17" ht="12" customHeight="1" x14ac:dyDescent="0.25">
      <c r="A99" s="158" t="s">
        <v>63</v>
      </c>
      <c r="B99" s="157">
        <f>SUM(B100:B101,B104:B105)</f>
        <v>256.05612030333754</v>
      </c>
      <c r="C99" s="157">
        <f t="shared" ref="C99:Q99" si="11">SUM(C100:C101,C104:C105)</f>
        <v>249.94281880027046</v>
      </c>
      <c r="D99" s="157">
        <f t="shared" si="11"/>
        <v>256.058971107253</v>
      </c>
      <c r="E99" s="157">
        <f t="shared" si="11"/>
        <v>256.83506259528883</v>
      </c>
      <c r="F99" s="157">
        <f t="shared" si="11"/>
        <v>250.29672881156844</v>
      </c>
      <c r="G99" s="157">
        <f t="shared" si="11"/>
        <v>240.97629840796361</v>
      </c>
      <c r="H99" s="157">
        <f t="shared" si="11"/>
        <v>231.76105007244908</v>
      </c>
      <c r="I99" s="157">
        <f t="shared" si="11"/>
        <v>221.86768239710509</v>
      </c>
      <c r="J99" s="157">
        <f t="shared" si="11"/>
        <v>218.4516660449157</v>
      </c>
      <c r="K99" s="157">
        <f t="shared" si="11"/>
        <v>200.89652013495314</v>
      </c>
      <c r="L99" s="157">
        <f t="shared" si="11"/>
        <v>197.90173297046834</v>
      </c>
      <c r="M99" s="157">
        <f t="shared" si="11"/>
        <v>182.57992710040148</v>
      </c>
      <c r="N99" s="157">
        <f t="shared" si="11"/>
        <v>185.05900260922436</v>
      </c>
      <c r="O99" s="157">
        <f t="shared" si="11"/>
        <v>157.74807547180532</v>
      </c>
      <c r="P99" s="157">
        <f t="shared" si="11"/>
        <v>159.34162600561061</v>
      </c>
      <c r="Q99" s="157">
        <f t="shared" si="11"/>
        <v>156.52796322650721</v>
      </c>
    </row>
    <row r="100" spans="1:17" ht="12" customHeight="1" x14ac:dyDescent="0.25">
      <c r="A100" s="167" t="s">
        <v>165</v>
      </c>
      <c r="B100" s="132">
        <f>RES_hhdet_fec!B$50</f>
        <v>141.53395089707135</v>
      </c>
      <c r="C100" s="132">
        <f>RES_hhdet_fec!C$50</f>
        <v>132.10413645975112</v>
      </c>
      <c r="D100" s="132">
        <f>RES_hhdet_fec!D$50</f>
        <v>134.89169243403057</v>
      </c>
      <c r="E100" s="132">
        <f>RES_hhdet_fec!E$50</f>
        <v>132.32745770832341</v>
      </c>
      <c r="F100" s="132">
        <f>RES_hhdet_fec!F$50</f>
        <v>130.84581770162134</v>
      </c>
      <c r="G100" s="132">
        <f>RES_hhdet_fec!G$50</f>
        <v>109.15289984462321</v>
      </c>
      <c r="H100" s="132">
        <f>RES_hhdet_fec!H$50</f>
        <v>100.40163890503923</v>
      </c>
      <c r="I100" s="132">
        <f>RES_hhdet_fec!I$50</f>
        <v>96.399571473844233</v>
      </c>
      <c r="J100" s="132">
        <f>RES_hhdet_fec!J$50</f>
        <v>97.562538421025479</v>
      </c>
      <c r="K100" s="132">
        <f>RES_hhdet_fec!K$50</f>
        <v>74.327964367628752</v>
      </c>
      <c r="L100" s="132">
        <f>RES_hhdet_fec!L$50</f>
        <v>57.745636926265512</v>
      </c>
      <c r="M100" s="132">
        <f>RES_hhdet_fec!M$50</f>
        <v>54.662723202645417</v>
      </c>
      <c r="N100" s="132">
        <f>RES_hhdet_fec!N$50</f>
        <v>53.435367803693616</v>
      </c>
      <c r="O100" s="132">
        <f>RES_hhdet_fec!O$50</f>
        <v>43.162844690222563</v>
      </c>
      <c r="P100" s="132">
        <f>RES_hhdet_fec!P$50</f>
        <v>44.600827095588272</v>
      </c>
      <c r="Q100" s="132">
        <f>RES_hhdet_fec!Q$50</f>
        <v>44.517131395288111</v>
      </c>
    </row>
    <row r="101" spans="1:17" ht="12" customHeight="1" x14ac:dyDescent="0.25">
      <c r="A101" s="167" t="s">
        <v>164</v>
      </c>
      <c r="B101" s="132">
        <f>SUM(B102:B103)</f>
        <v>33.697309912637643</v>
      </c>
      <c r="C101" s="132">
        <f t="shared" ref="C101:Q101" si="12">SUM(C102:C103)</f>
        <v>34.509790472544793</v>
      </c>
      <c r="D101" s="132">
        <f t="shared" si="12"/>
        <v>36.607312562758565</v>
      </c>
      <c r="E101" s="132">
        <f t="shared" si="12"/>
        <v>39.832616069088701</v>
      </c>
      <c r="F101" s="132">
        <f t="shared" si="12"/>
        <v>43.114110190869638</v>
      </c>
      <c r="G101" s="132">
        <f t="shared" si="12"/>
        <v>55.647956745875533</v>
      </c>
      <c r="H101" s="132">
        <f t="shared" si="12"/>
        <v>63.172977210783607</v>
      </c>
      <c r="I101" s="132">
        <f t="shared" si="12"/>
        <v>63.45432974148757</v>
      </c>
      <c r="J101" s="132">
        <f t="shared" si="12"/>
        <v>64.472658580508948</v>
      </c>
      <c r="K101" s="132">
        <f t="shared" si="12"/>
        <v>77.683960015963848</v>
      </c>
      <c r="L101" s="132">
        <f t="shared" si="12"/>
        <v>92.067319969078397</v>
      </c>
      <c r="M101" s="132">
        <f t="shared" si="12"/>
        <v>90.15521049385589</v>
      </c>
      <c r="N101" s="132">
        <f t="shared" si="12"/>
        <v>94.99698308403606</v>
      </c>
      <c r="O101" s="132">
        <f t="shared" si="12"/>
        <v>88.193074118159728</v>
      </c>
      <c r="P101" s="132">
        <f t="shared" si="12"/>
        <v>87.933110650009695</v>
      </c>
      <c r="Q101" s="132">
        <f t="shared" si="12"/>
        <v>91.162312152517529</v>
      </c>
    </row>
    <row r="102" spans="1:17" ht="12" customHeight="1" x14ac:dyDescent="0.25">
      <c r="A102" s="166" t="s">
        <v>163</v>
      </c>
      <c r="B102" s="165">
        <f>RES_hhdet_fec!B$52</f>
        <v>26.300343816174976</v>
      </c>
      <c r="C102" s="165">
        <f>RES_hhdet_fec!C$52</f>
        <v>26.606792901203789</v>
      </c>
      <c r="D102" s="165">
        <f>RES_hhdet_fec!D$52</f>
        <v>28.312927748627391</v>
      </c>
      <c r="E102" s="165">
        <f>RES_hhdet_fec!E$52</f>
        <v>30.743062785549135</v>
      </c>
      <c r="F102" s="165">
        <f>RES_hhdet_fec!F$52</f>
        <v>33.204335016894099</v>
      </c>
      <c r="G102" s="165">
        <f>RES_hhdet_fec!G$52</f>
        <v>42.629388852841423</v>
      </c>
      <c r="H102" s="165">
        <f>RES_hhdet_fec!H$52</f>
        <v>48.490513359120435</v>
      </c>
      <c r="I102" s="165">
        <f>RES_hhdet_fec!I$52</f>
        <v>48.538799848227441</v>
      </c>
      <c r="J102" s="165">
        <f>RES_hhdet_fec!J$52</f>
        <v>49.631430835262478</v>
      </c>
      <c r="K102" s="165">
        <f>RES_hhdet_fec!K$52</f>
        <v>58.967587705012797</v>
      </c>
      <c r="L102" s="165">
        <f>RES_hhdet_fec!L$52</f>
        <v>69.770036151561044</v>
      </c>
      <c r="M102" s="165">
        <f>RES_hhdet_fec!M$52</f>
        <v>68.746250734729571</v>
      </c>
      <c r="N102" s="165">
        <f>RES_hhdet_fec!N$52</f>
        <v>72.766675607154014</v>
      </c>
      <c r="O102" s="165">
        <f>RES_hhdet_fec!O$52</f>
        <v>66.152879247562453</v>
      </c>
      <c r="P102" s="165">
        <f>RES_hhdet_fec!P$52</f>
        <v>67.065006713719342</v>
      </c>
      <c r="Q102" s="165">
        <f>RES_hhdet_fec!Q$52</f>
        <v>68.938617881597239</v>
      </c>
    </row>
    <row r="103" spans="1:17" ht="12" customHeight="1" x14ac:dyDescent="0.25">
      <c r="A103" s="147" t="s">
        <v>59</v>
      </c>
      <c r="B103" s="164">
        <f>RES_hhdet_fec!B$53</f>
        <v>7.3969660964626689</v>
      </c>
      <c r="C103" s="164">
        <f>RES_hhdet_fec!C$53</f>
        <v>7.9029975713410012</v>
      </c>
      <c r="D103" s="164">
        <f>RES_hhdet_fec!D$53</f>
        <v>8.2943848141311758</v>
      </c>
      <c r="E103" s="164">
        <f>RES_hhdet_fec!E$53</f>
        <v>9.0895532835395638</v>
      </c>
      <c r="F103" s="164">
        <f>RES_hhdet_fec!F$53</f>
        <v>9.9097751739755431</v>
      </c>
      <c r="G103" s="164">
        <f>RES_hhdet_fec!G$53</f>
        <v>13.018567893034113</v>
      </c>
      <c r="H103" s="164">
        <f>RES_hhdet_fec!H$53</f>
        <v>14.682463851663174</v>
      </c>
      <c r="I103" s="164">
        <f>RES_hhdet_fec!I$53</f>
        <v>14.915529893260128</v>
      </c>
      <c r="J103" s="164">
        <f>RES_hhdet_fec!J$53</f>
        <v>14.841227745246467</v>
      </c>
      <c r="K103" s="164">
        <f>RES_hhdet_fec!K$53</f>
        <v>18.716372310951051</v>
      </c>
      <c r="L103" s="164">
        <f>RES_hhdet_fec!L$53</f>
        <v>22.29728381751735</v>
      </c>
      <c r="M103" s="164">
        <f>RES_hhdet_fec!M$53</f>
        <v>21.408959759126315</v>
      </c>
      <c r="N103" s="164">
        <f>RES_hhdet_fec!N$53</f>
        <v>22.23030747688205</v>
      </c>
      <c r="O103" s="164">
        <f>RES_hhdet_fec!O$53</f>
        <v>22.040194870597283</v>
      </c>
      <c r="P103" s="164">
        <f>RES_hhdet_fec!P$53</f>
        <v>20.86810393629035</v>
      </c>
      <c r="Q103" s="164">
        <f>RES_hhdet_fec!Q$53</f>
        <v>22.223694270920294</v>
      </c>
    </row>
    <row r="104" spans="1:17" ht="12" customHeight="1" x14ac:dyDescent="0.25">
      <c r="A104" s="163" t="s">
        <v>142</v>
      </c>
      <c r="B104" s="162">
        <f>RES_hhdet_fec!B$54</f>
        <v>64.55149298041772</v>
      </c>
      <c r="C104" s="162">
        <f>RES_hhdet_fec!C$54</f>
        <v>65.575214418560094</v>
      </c>
      <c r="D104" s="162">
        <f>RES_hhdet_fec!D$54</f>
        <v>65.906382636090669</v>
      </c>
      <c r="E104" s="162">
        <f>RES_hhdet_fec!E$54</f>
        <v>64.447244637638903</v>
      </c>
      <c r="F104" s="162">
        <f>RES_hhdet_fec!F$54</f>
        <v>56.710006523766737</v>
      </c>
      <c r="G104" s="162">
        <f>RES_hhdet_fec!G$54</f>
        <v>49.725049356685588</v>
      </c>
      <c r="H104" s="162">
        <f>RES_hhdet_fec!H$54</f>
        <v>41.024970838884464</v>
      </c>
      <c r="I104" s="162">
        <f>RES_hhdet_fec!I$54</f>
        <v>36.993497133559963</v>
      </c>
      <c r="J104" s="162">
        <f>RES_hhdet_fec!J$54</f>
        <v>33.28443882804028</v>
      </c>
      <c r="K104" s="162">
        <f>RES_hhdet_fec!K$54</f>
        <v>23.548181343575664</v>
      </c>
      <c r="L104" s="162">
        <f>RES_hhdet_fec!L$54</f>
        <v>18.059982769455896</v>
      </c>
      <c r="M104" s="162">
        <f>RES_hhdet_fec!M$54</f>
        <v>14.038274630046068</v>
      </c>
      <c r="N104" s="162">
        <f>RES_hhdet_fec!N$54</f>
        <v>12.888465244012068</v>
      </c>
      <c r="O104" s="162">
        <f>RES_hhdet_fec!O$54</f>
        <v>8.5128694102543534</v>
      </c>
      <c r="P104" s="162">
        <f>RES_hhdet_fec!P$54</f>
        <v>8.9488270236189216</v>
      </c>
      <c r="Q104" s="162">
        <f>RES_hhdet_fec!Q$54</f>
        <v>6.7543819483522194</v>
      </c>
    </row>
    <row r="105" spans="1:17" ht="12" customHeight="1" x14ac:dyDescent="0.25">
      <c r="A105" s="161" t="s">
        <v>141</v>
      </c>
      <c r="B105" s="160">
        <f>SUM(B106:B107)</f>
        <v>16.273366513210824</v>
      </c>
      <c r="C105" s="160">
        <f t="shared" ref="C105:Q105" si="13">SUM(C106:C107)</f>
        <v>17.75367744941445</v>
      </c>
      <c r="D105" s="160">
        <f t="shared" si="13"/>
        <v>18.653583474373203</v>
      </c>
      <c r="E105" s="160">
        <f t="shared" si="13"/>
        <v>20.227744180237863</v>
      </c>
      <c r="F105" s="160">
        <f t="shared" si="13"/>
        <v>19.626794395310718</v>
      </c>
      <c r="G105" s="160">
        <f t="shared" si="13"/>
        <v>26.450392460779284</v>
      </c>
      <c r="H105" s="160">
        <f t="shared" si="13"/>
        <v>27.161463117741778</v>
      </c>
      <c r="I105" s="160">
        <f t="shared" si="13"/>
        <v>25.020284048213302</v>
      </c>
      <c r="J105" s="160">
        <f t="shared" si="13"/>
        <v>23.132030215341018</v>
      </c>
      <c r="K105" s="160">
        <f t="shared" si="13"/>
        <v>25.336414407784869</v>
      </c>
      <c r="L105" s="160">
        <f t="shared" si="13"/>
        <v>30.028793305668533</v>
      </c>
      <c r="M105" s="160">
        <f t="shared" si="13"/>
        <v>23.723718773854113</v>
      </c>
      <c r="N105" s="160">
        <f t="shared" si="13"/>
        <v>23.7381864774826</v>
      </c>
      <c r="O105" s="160">
        <f t="shared" si="13"/>
        <v>17.879287253168684</v>
      </c>
      <c r="P105" s="160">
        <f t="shared" si="13"/>
        <v>17.858861236393722</v>
      </c>
      <c r="Q105" s="160">
        <f t="shared" si="13"/>
        <v>14.094137730349331</v>
      </c>
    </row>
    <row r="106" spans="1:17" ht="12" customHeight="1" x14ac:dyDescent="0.25">
      <c r="A106" s="148" t="s">
        <v>60</v>
      </c>
      <c r="B106" s="156">
        <f>RES_hhdet_fec!B$56</f>
        <v>11.99511850949955</v>
      </c>
      <c r="C106" s="156">
        <f>RES_hhdet_fec!C$56</f>
        <v>13.207287783343226</v>
      </c>
      <c r="D106" s="156">
        <f>RES_hhdet_fec!D$56</f>
        <v>13.833375716088847</v>
      </c>
      <c r="E106" s="156">
        <f>RES_hhdet_fec!E$56</f>
        <v>14.972803754887087</v>
      </c>
      <c r="F106" s="156">
        <f>RES_hhdet_fec!F$56</f>
        <v>14.391168000749742</v>
      </c>
      <c r="G106" s="156">
        <f>RES_hhdet_fec!G$56</f>
        <v>19.419934766119503</v>
      </c>
      <c r="H106" s="156">
        <f>RES_hhdet_fec!H$56</f>
        <v>19.813584442988958</v>
      </c>
      <c r="I106" s="156">
        <f>RES_hhdet_fec!I$56</f>
        <v>18.626913651599345</v>
      </c>
      <c r="J106" s="156">
        <f>RES_hhdet_fec!J$56</f>
        <v>16.932312274429488</v>
      </c>
      <c r="K106" s="156">
        <f>RES_hhdet_fec!K$56</f>
        <v>18.681686156493949</v>
      </c>
      <c r="L106" s="156">
        <f>RES_hhdet_fec!L$56</f>
        <v>21.820732836896994</v>
      </c>
      <c r="M106" s="156">
        <f>RES_hhdet_fec!M$56</f>
        <v>17.65499199132379</v>
      </c>
      <c r="N106" s="156">
        <f>RES_hhdet_fec!N$56</f>
        <v>17.551178392833535</v>
      </c>
      <c r="O106" s="156">
        <f>RES_hhdet_fec!O$56</f>
        <v>13.047215121892901</v>
      </c>
      <c r="P106" s="156">
        <f>RES_hhdet_fec!P$56</f>
        <v>13.456359419842707</v>
      </c>
      <c r="Q106" s="156">
        <f>RES_hhdet_fec!Q$56</f>
        <v>10.459521896764063</v>
      </c>
    </row>
    <row r="107" spans="1:17" ht="12" customHeight="1" x14ac:dyDescent="0.25">
      <c r="A107" s="148" t="s">
        <v>59</v>
      </c>
      <c r="B107" s="156">
        <f>RES_hhdet_fec!B$57</f>
        <v>4.2782480037112736</v>
      </c>
      <c r="C107" s="156">
        <f>RES_hhdet_fec!C$57</f>
        <v>4.5463896660712253</v>
      </c>
      <c r="D107" s="156">
        <f>RES_hhdet_fec!D$57</f>
        <v>4.8202077582843561</v>
      </c>
      <c r="E107" s="156">
        <f>RES_hhdet_fec!E$57</f>
        <v>5.2549404253507781</v>
      </c>
      <c r="F107" s="156">
        <f>RES_hhdet_fec!F$57</f>
        <v>5.2356263945609758</v>
      </c>
      <c r="G107" s="156">
        <f>RES_hhdet_fec!G$57</f>
        <v>7.0304576946597823</v>
      </c>
      <c r="H107" s="156">
        <f>RES_hhdet_fec!H$57</f>
        <v>7.3478786747528213</v>
      </c>
      <c r="I107" s="156">
        <f>RES_hhdet_fec!I$57</f>
        <v>6.3933703966139559</v>
      </c>
      <c r="J107" s="156">
        <f>RES_hhdet_fec!J$57</f>
        <v>6.1997179409115279</v>
      </c>
      <c r="K107" s="156">
        <f>RES_hhdet_fec!K$57</f>
        <v>6.6547282512909183</v>
      </c>
      <c r="L107" s="156">
        <f>RES_hhdet_fec!L$57</f>
        <v>8.2080604687715386</v>
      </c>
      <c r="M107" s="156">
        <f>RES_hhdet_fec!M$57</f>
        <v>6.0687267825303222</v>
      </c>
      <c r="N107" s="156">
        <f>RES_hhdet_fec!N$57</f>
        <v>6.1870080846490634</v>
      </c>
      <c r="O107" s="156">
        <f>RES_hhdet_fec!O$57</f>
        <v>4.8320721312757833</v>
      </c>
      <c r="P107" s="156">
        <f>RES_hhdet_fec!P$57</f>
        <v>4.4025018165510126</v>
      </c>
      <c r="Q107" s="156">
        <f>RES_hhdet_fec!Q$57</f>
        <v>3.6346158335852676</v>
      </c>
    </row>
    <row r="108" spans="1:17" ht="12" customHeight="1" x14ac:dyDescent="0.25">
      <c r="A108" s="158" t="s">
        <v>62</v>
      </c>
      <c r="B108" s="157">
        <f>SUM(B109:B110)</f>
        <v>73.846981665676424</v>
      </c>
      <c r="C108" s="157">
        <f t="shared" ref="C108:Q108" si="14">SUM(C109:C110)</f>
        <v>74.633781134738996</v>
      </c>
      <c r="D108" s="157">
        <f t="shared" si="14"/>
        <v>76.237588416070082</v>
      </c>
      <c r="E108" s="157">
        <f t="shared" si="14"/>
        <v>76.572711705241886</v>
      </c>
      <c r="F108" s="157">
        <f t="shared" si="14"/>
        <v>73.95981178870943</v>
      </c>
      <c r="G108" s="157">
        <f t="shared" si="14"/>
        <v>72.952830591672182</v>
      </c>
      <c r="H108" s="157">
        <f t="shared" si="14"/>
        <v>69.109284752390408</v>
      </c>
      <c r="I108" s="157">
        <f t="shared" si="14"/>
        <v>69.217016799912557</v>
      </c>
      <c r="J108" s="157">
        <f t="shared" si="14"/>
        <v>66.015017798694785</v>
      </c>
      <c r="K108" s="157">
        <f t="shared" si="14"/>
        <v>63.425728650415394</v>
      </c>
      <c r="L108" s="157">
        <f t="shared" si="14"/>
        <v>62.482443383296733</v>
      </c>
      <c r="M108" s="157">
        <f t="shared" si="14"/>
        <v>58.294979557174223</v>
      </c>
      <c r="N108" s="157">
        <f t="shared" si="14"/>
        <v>59.271145236423358</v>
      </c>
      <c r="O108" s="157">
        <f t="shared" si="14"/>
        <v>50.431923473594367</v>
      </c>
      <c r="P108" s="157">
        <f t="shared" si="14"/>
        <v>53.087208333857077</v>
      </c>
      <c r="Q108" s="157">
        <f t="shared" si="14"/>
        <v>51.533997663466486</v>
      </c>
    </row>
    <row r="109" spans="1:17" ht="12" customHeight="1" x14ac:dyDescent="0.25">
      <c r="A109" s="23" t="s">
        <v>57</v>
      </c>
      <c r="B109" s="156">
        <f>RES_hhdet_fec!B$59</f>
        <v>7.0129952150231603</v>
      </c>
      <c r="C109" s="156">
        <f>RES_hhdet_fec!C$59</f>
        <v>5.3972052830165129</v>
      </c>
      <c r="D109" s="156">
        <f>RES_hhdet_fec!D$59</f>
        <v>4.8398377881097296</v>
      </c>
      <c r="E109" s="156">
        <f>RES_hhdet_fec!E$59</f>
        <v>2.7485935759450997</v>
      </c>
      <c r="F109" s="156">
        <f>RES_hhdet_fec!F$59</f>
        <v>3.0980413021133337</v>
      </c>
      <c r="G109" s="156">
        <f>RES_hhdet_fec!G$59</f>
        <v>5.9134839194690132</v>
      </c>
      <c r="H109" s="156">
        <f>RES_hhdet_fec!H$59</f>
        <v>4.7197306210196084</v>
      </c>
      <c r="I109" s="156">
        <f>RES_hhdet_fec!I$59</f>
        <v>8.6125589291030451</v>
      </c>
      <c r="J109" s="156">
        <f>RES_hhdet_fec!J$59</f>
        <v>7.9048531446796177</v>
      </c>
      <c r="K109" s="156">
        <f>RES_hhdet_fec!K$59</f>
        <v>3.5265937276300234</v>
      </c>
      <c r="L109" s="156">
        <f>RES_hhdet_fec!L$59</f>
        <v>4.8916475695230472</v>
      </c>
      <c r="M109" s="156">
        <f>RES_hhdet_fec!M$59</f>
        <v>4.2802376543684373</v>
      </c>
      <c r="N109" s="156">
        <f>RES_hhdet_fec!N$59</f>
        <v>2.330144762559919</v>
      </c>
      <c r="O109" s="156">
        <f>RES_hhdet_fec!O$59</f>
        <v>2.3128208993001445</v>
      </c>
      <c r="P109" s="156">
        <f>RES_hhdet_fec!P$59</f>
        <v>2.4444245450676405</v>
      </c>
      <c r="Q109" s="156">
        <f>RES_hhdet_fec!Q$59</f>
        <v>3.3197280795002753</v>
      </c>
    </row>
    <row r="110" spans="1:17" ht="12" customHeight="1" x14ac:dyDescent="0.25">
      <c r="A110" s="29" t="s">
        <v>140</v>
      </c>
      <c r="B110" s="57">
        <f>RES_hhdet_fec!B$60</f>
        <v>66.833986450653271</v>
      </c>
      <c r="C110" s="57">
        <f>RES_hhdet_fec!C$60</f>
        <v>69.236575851722478</v>
      </c>
      <c r="D110" s="57">
        <f>RES_hhdet_fec!D$60</f>
        <v>71.397750627960349</v>
      </c>
      <c r="E110" s="57">
        <f>RES_hhdet_fec!E$60</f>
        <v>73.824118129296792</v>
      </c>
      <c r="F110" s="57">
        <f>RES_hhdet_fec!F$60</f>
        <v>70.8617704865961</v>
      </c>
      <c r="G110" s="57">
        <f>RES_hhdet_fec!G$60</f>
        <v>67.039346672203166</v>
      </c>
      <c r="H110" s="57">
        <f>RES_hhdet_fec!H$60</f>
        <v>64.389554131370801</v>
      </c>
      <c r="I110" s="57">
        <f>RES_hhdet_fec!I$60</f>
        <v>60.604457870809519</v>
      </c>
      <c r="J110" s="57">
        <f>RES_hhdet_fec!J$60</f>
        <v>58.110164654015165</v>
      </c>
      <c r="K110" s="57">
        <f>RES_hhdet_fec!K$60</f>
        <v>59.899134922785372</v>
      </c>
      <c r="L110" s="57">
        <f>RES_hhdet_fec!L$60</f>
        <v>57.590795813773688</v>
      </c>
      <c r="M110" s="57">
        <f>RES_hhdet_fec!M$60</f>
        <v>54.014741902805788</v>
      </c>
      <c r="N110" s="57">
        <f>RES_hhdet_fec!N$60</f>
        <v>56.94100047386344</v>
      </c>
      <c r="O110" s="57">
        <f>RES_hhdet_fec!O$60</f>
        <v>48.119102574294224</v>
      </c>
      <c r="P110" s="57">
        <f>RES_hhdet_fec!P$60</f>
        <v>50.642783788789437</v>
      </c>
      <c r="Q110" s="57">
        <f>RES_hhdet_fec!Q$60</f>
        <v>48.214269583966214</v>
      </c>
    </row>
    <row r="112" spans="1:17" ht="12" customHeight="1" x14ac:dyDescent="0.25">
      <c r="A112" s="152" t="s">
        <v>119</v>
      </c>
      <c r="B112" s="168">
        <f>SUM(B113,B116,B118,B127)</f>
        <v>1131.6272051780063</v>
      </c>
      <c r="C112" s="168">
        <f t="shared" ref="C112:Q112" si="15">SUM(C113,C116,C118,C127)</f>
        <v>1138.8049228426819</v>
      </c>
      <c r="D112" s="168">
        <f t="shared" si="15"/>
        <v>1122.3795961849264</v>
      </c>
      <c r="E112" s="168">
        <f t="shared" si="15"/>
        <v>1141.3802850564202</v>
      </c>
      <c r="F112" s="168">
        <f t="shared" si="15"/>
        <v>1087.606911323071</v>
      </c>
      <c r="G112" s="168">
        <f t="shared" si="15"/>
        <v>1012.1500268528195</v>
      </c>
      <c r="H112" s="168">
        <f t="shared" si="15"/>
        <v>959.58274964288614</v>
      </c>
      <c r="I112" s="168">
        <f t="shared" si="15"/>
        <v>908.14768723371913</v>
      </c>
      <c r="J112" s="168">
        <f t="shared" si="15"/>
        <v>914.74207165584608</v>
      </c>
      <c r="K112" s="168">
        <f t="shared" si="15"/>
        <v>823.94418959535108</v>
      </c>
      <c r="L112" s="168">
        <f t="shared" si="15"/>
        <v>900.86221438138807</v>
      </c>
      <c r="M112" s="168">
        <f t="shared" si="15"/>
        <v>781.70527125357103</v>
      </c>
      <c r="N112" s="168">
        <f t="shared" si="15"/>
        <v>825.45624989022451</v>
      </c>
      <c r="O112" s="168">
        <f t="shared" si="15"/>
        <v>757.3948027550457</v>
      </c>
      <c r="P112" s="168">
        <f t="shared" si="15"/>
        <v>658.17828215703275</v>
      </c>
      <c r="Q112" s="168">
        <f t="shared" si="15"/>
        <v>711.40601668551199</v>
      </c>
    </row>
    <row r="113" spans="1:17" ht="12" customHeight="1" x14ac:dyDescent="0.25">
      <c r="A113" s="158" t="s">
        <v>65</v>
      </c>
      <c r="B113" s="157">
        <f>SUM(B114:B115)</f>
        <v>919.53913971299039</v>
      </c>
      <c r="C113" s="157">
        <f t="shared" ref="C113:Q113" si="16">SUM(C114:C115)</f>
        <v>927.1074441879249</v>
      </c>
      <c r="D113" s="157">
        <f t="shared" si="16"/>
        <v>904.40660406103711</v>
      </c>
      <c r="E113" s="157">
        <f t="shared" si="16"/>
        <v>920.33824784083322</v>
      </c>
      <c r="F113" s="157">
        <f t="shared" si="16"/>
        <v>872.38814578211259</v>
      </c>
      <c r="G113" s="157">
        <f t="shared" si="16"/>
        <v>800.71426057101849</v>
      </c>
      <c r="H113" s="157">
        <f t="shared" si="16"/>
        <v>755.43102736015032</v>
      </c>
      <c r="I113" s="157">
        <f t="shared" si="16"/>
        <v>710.97591301442014</v>
      </c>
      <c r="J113" s="157">
        <f t="shared" si="16"/>
        <v>721.58221194266071</v>
      </c>
      <c r="K113" s="157">
        <f t="shared" si="16"/>
        <v>639.42873164889374</v>
      </c>
      <c r="L113" s="157">
        <f t="shared" si="16"/>
        <v>716.16702027568601</v>
      </c>
      <c r="M113" s="157">
        <f t="shared" si="16"/>
        <v>611.08803271014665</v>
      </c>
      <c r="N113" s="157">
        <f t="shared" si="16"/>
        <v>651.09655958286658</v>
      </c>
      <c r="O113" s="157">
        <f t="shared" si="16"/>
        <v>608.10904563925158</v>
      </c>
      <c r="P113" s="157">
        <f t="shared" si="16"/>
        <v>505.91417599581627</v>
      </c>
      <c r="Q113" s="157">
        <f t="shared" si="16"/>
        <v>562.68499293437719</v>
      </c>
    </row>
    <row r="114" spans="1:17" ht="12" customHeight="1" x14ac:dyDescent="0.25">
      <c r="A114" s="23" t="s">
        <v>166</v>
      </c>
      <c r="B114" s="156">
        <f>RES_hhdet_tes!B$45</f>
        <v>901.40464272229769</v>
      </c>
      <c r="C114" s="156">
        <f>RES_hhdet_tes!C$45</f>
        <v>903.65707270351731</v>
      </c>
      <c r="D114" s="156">
        <f>RES_hhdet_tes!D$45</f>
        <v>878.63280028010161</v>
      </c>
      <c r="E114" s="156">
        <f>RES_hhdet_tes!E$45</f>
        <v>894.10432339828344</v>
      </c>
      <c r="F114" s="156">
        <f>RES_hhdet_tes!F$45</f>
        <v>852.01367592949464</v>
      </c>
      <c r="G114" s="156">
        <f>RES_hhdet_tes!G$45</f>
        <v>782.48031020536848</v>
      </c>
      <c r="H114" s="156">
        <f>RES_hhdet_tes!H$45</f>
        <v>741.76376464920827</v>
      </c>
      <c r="I114" s="156">
        <f>RES_hhdet_tes!I$45</f>
        <v>686.931145307767</v>
      </c>
      <c r="J114" s="156">
        <f>RES_hhdet_tes!J$45</f>
        <v>704.69661452002322</v>
      </c>
      <c r="K114" s="156">
        <f>RES_hhdet_tes!K$45</f>
        <v>622.51026260375488</v>
      </c>
      <c r="L114" s="156">
        <f>RES_hhdet_tes!L$45</f>
        <v>699.34048576643374</v>
      </c>
      <c r="M114" s="156">
        <f>RES_hhdet_tes!M$45</f>
        <v>594.37079903836297</v>
      </c>
      <c r="N114" s="156">
        <f>RES_hhdet_tes!N$45</f>
        <v>631.48895918907635</v>
      </c>
      <c r="O114" s="156">
        <f>RES_hhdet_tes!O$45</f>
        <v>599.27252822123864</v>
      </c>
      <c r="P114" s="156">
        <f>RES_hhdet_tes!P$45</f>
        <v>486.43199467799468</v>
      </c>
      <c r="Q114" s="156">
        <f>RES_hhdet_tes!Q$45</f>
        <v>547.21677813166946</v>
      </c>
    </row>
    <row r="115" spans="1:17" ht="12" customHeight="1" x14ac:dyDescent="0.25">
      <c r="A115" s="23" t="s">
        <v>60</v>
      </c>
      <c r="B115" s="156">
        <f>RES_hhdet_tes!B$46</f>
        <v>18.134496990692686</v>
      </c>
      <c r="C115" s="156">
        <f>RES_hhdet_tes!C$46</f>
        <v>23.450371484407547</v>
      </c>
      <c r="D115" s="156">
        <f>RES_hhdet_tes!D$46</f>
        <v>25.773803780935566</v>
      </c>
      <c r="E115" s="156">
        <f>RES_hhdet_tes!E$46</f>
        <v>26.233924442549725</v>
      </c>
      <c r="F115" s="156">
        <f>RES_hhdet_tes!F$46</f>
        <v>20.374469852617946</v>
      </c>
      <c r="G115" s="156">
        <f>RES_hhdet_tes!G$46</f>
        <v>18.233950365649982</v>
      </c>
      <c r="H115" s="156">
        <f>RES_hhdet_tes!H$46</f>
        <v>13.667262710942062</v>
      </c>
      <c r="I115" s="156">
        <f>RES_hhdet_tes!I$46</f>
        <v>24.044767706653165</v>
      </c>
      <c r="J115" s="156">
        <f>RES_hhdet_tes!J$46</f>
        <v>16.885597422637542</v>
      </c>
      <c r="K115" s="156">
        <f>RES_hhdet_tes!K$46</f>
        <v>16.918469045138842</v>
      </c>
      <c r="L115" s="156">
        <f>RES_hhdet_tes!L$46</f>
        <v>16.826534509252319</v>
      </c>
      <c r="M115" s="156">
        <f>RES_hhdet_tes!M$46</f>
        <v>16.717233671783642</v>
      </c>
      <c r="N115" s="156">
        <f>RES_hhdet_tes!N$46</f>
        <v>19.607600393790268</v>
      </c>
      <c r="O115" s="156">
        <f>RES_hhdet_tes!O$46</f>
        <v>8.8365174180129262</v>
      </c>
      <c r="P115" s="156">
        <f>RES_hhdet_tes!P$46</f>
        <v>19.482181317821588</v>
      </c>
      <c r="Q115" s="156">
        <f>RES_hhdet_tes!Q$46</f>
        <v>15.468214802707722</v>
      </c>
    </row>
    <row r="116" spans="1:17" ht="12" customHeight="1" x14ac:dyDescent="0.25">
      <c r="A116" s="158" t="s">
        <v>112</v>
      </c>
      <c r="B116" s="157">
        <f>B117</f>
        <v>0.64721138035316905</v>
      </c>
      <c r="C116" s="157">
        <f t="shared" ref="C116:Q116" si="17">C117</f>
        <v>0.79598298086628083</v>
      </c>
      <c r="D116" s="157">
        <f t="shared" si="17"/>
        <v>0.85092007860566732</v>
      </c>
      <c r="E116" s="157">
        <f t="shared" si="17"/>
        <v>0.86042783173153292</v>
      </c>
      <c r="F116" s="157">
        <f t="shared" si="17"/>
        <v>0.92262564815620107</v>
      </c>
      <c r="G116" s="157">
        <f t="shared" si="17"/>
        <v>1.0071222044226904</v>
      </c>
      <c r="H116" s="157">
        <f t="shared" si="17"/>
        <v>1.0775361427196906</v>
      </c>
      <c r="I116" s="157">
        <f t="shared" si="17"/>
        <v>1.1705848196819966</v>
      </c>
      <c r="J116" s="157">
        <f t="shared" si="17"/>
        <v>1.3048773482139553</v>
      </c>
      <c r="K116" s="157">
        <f t="shared" si="17"/>
        <v>1.3788037307560428</v>
      </c>
      <c r="L116" s="157">
        <f t="shared" si="17"/>
        <v>1.4607190685140337</v>
      </c>
      <c r="M116" s="157">
        <f t="shared" si="17"/>
        <v>1.4818975783446866</v>
      </c>
      <c r="N116" s="157">
        <f t="shared" si="17"/>
        <v>1.3691034392283778</v>
      </c>
      <c r="O116" s="157">
        <f t="shared" si="17"/>
        <v>1.2222200744475473</v>
      </c>
      <c r="P116" s="157">
        <f t="shared" si="17"/>
        <v>1.0336940979751341</v>
      </c>
      <c r="Q116" s="157">
        <f t="shared" si="17"/>
        <v>0.99620735326303911</v>
      </c>
    </row>
    <row r="117" spans="1:17" ht="12" customHeight="1" x14ac:dyDescent="0.25">
      <c r="A117" s="23" t="s">
        <v>60</v>
      </c>
      <c r="B117" s="156">
        <f>RES_hhdet_tes!B$48</f>
        <v>0.64721138035316905</v>
      </c>
      <c r="C117" s="156">
        <f>RES_hhdet_tes!C$48</f>
        <v>0.79598298086628083</v>
      </c>
      <c r="D117" s="156">
        <f>RES_hhdet_tes!D$48</f>
        <v>0.85092007860566732</v>
      </c>
      <c r="E117" s="156">
        <f>RES_hhdet_tes!E$48</f>
        <v>0.86042783173153292</v>
      </c>
      <c r="F117" s="156">
        <f>RES_hhdet_tes!F$48</f>
        <v>0.92262564815620107</v>
      </c>
      <c r="G117" s="156">
        <f>RES_hhdet_tes!G$48</f>
        <v>1.0071222044226904</v>
      </c>
      <c r="H117" s="156">
        <f>RES_hhdet_tes!H$48</f>
        <v>1.0775361427196906</v>
      </c>
      <c r="I117" s="156">
        <f>RES_hhdet_tes!I$48</f>
        <v>1.1705848196819966</v>
      </c>
      <c r="J117" s="156">
        <f>RES_hhdet_tes!J$48</f>
        <v>1.3048773482139553</v>
      </c>
      <c r="K117" s="156">
        <f>RES_hhdet_tes!K$48</f>
        <v>1.3788037307560428</v>
      </c>
      <c r="L117" s="156">
        <f>RES_hhdet_tes!L$48</f>
        <v>1.4607190685140337</v>
      </c>
      <c r="M117" s="156">
        <f>RES_hhdet_tes!M$48</f>
        <v>1.4818975783446866</v>
      </c>
      <c r="N117" s="156">
        <f>RES_hhdet_tes!N$48</f>
        <v>1.3691034392283778</v>
      </c>
      <c r="O117" s="156">
        <f>RES_hhdet_tes!O$48</f>
        <v>1.2222200744475473</v>
      </c>
      <c r="P117" s="156">
        <f>RES_hhdet_tes!P$48</f>
        <v>1.0336940979751341</v>
      </c>
      <c r="Q117" s="156">
        <f>RES_hhdet_tes!Q$48</f>
        <v>0.99620735326303911</v>
      </c>
    </row>
    <row r="118" spans="1:17" ht="12" customHeight="1" x14ac:dyDescent="0.25">
      <c r="A118" s="158" t="s">
        <v>63</v>
      </c>
      <c r="B118" s="157">
        <f>SUM(B119:B120,B123:B124)</f>
        <v>155.10009477528104</v>
      </c>
      <c r="C118" s="157">
        <f t="shared" ref="C118:Q118" si="18">SUM(C119:C120,C123:C124)</f>
        <v>153.01462173081899</v>
      </c>
      <c r="D118" s="157">
        <f t="shared" si="18"/>
        <v>157.38476738033225</v>
      </c>
      <c r="E118" s="157">
        <f t="shared" si="18"/>
        <v>158.97791188959147</v>
      </c>
      <c r="F118" s="157">
        <f t="shared" si="18"/>
        <v>155.01362031885699</v>
      </c>
      <c r="G118" s="157">
        <f t="shared" si="18"/>
        <v>152.66133956712719</v>
      </c>
      <c r="H118" s="157">
        <f t="shared" si="18"/>
        <v>147.6793992969564</v>
      </c>
      <c r="I118" s="157">
        <f t="shared" si="18"/>
        <v>141.61175418187628</v>
      </c>
      <c r="J118" s="157">
        <f t="shared" si="18"/>
        <v>139.45786105721834</v>
      </c>
      <c r="K118" s="157">
        <f t="shared" si="18"/>
        <v>131.09783620327156</v>
      </c>
      <c r="L118" s="157">
        <f t="shared" si="18"/>
        <v>132.32001387580144</v>
      </c>
      <c r="M118" s="157">
        <f t="shared" si="18"/>
        <v>121.38037292586708</v>
      </c>
      <c r="N118" s="157">
        <f t="shared" si="18"/>
        <v>123.52670404949058</v>
      </c>
      <c r="O118" s="157">
        <f t="shared" si="18"/>
        <v>106.0509177844306</v>
      </c>
      <c r="P118" s="157">
        <f t="shared" si="18"/>
        <v>106.90197878674982</v>
      </c>
      <c r="Q118" s="157">
        <f t="shared" si="18"/>
        <v>104.96272214699734</v>
      </c>
    </row>
    <row r="119" spans="1:17" ht="12" customHeight="1" x14ac:dyDescent="0.25">
      <c r="A119" s="167" t="s">
        <v>165</v>
      </c>
      <c r="B119" s="132">
        <f>RES_hhdet_tes!B$50</f>
        <v>75.62066031040095</v>
      </c>
      <c r="C119" s="132">
        <f>RES_hhdet_tes!C$50</f>
        <v>70.742545178637442</v>
      </c>
      <c r="D119" s="132">
        <f>RES_hhdet_tes!D$50</f>
        <v>72.47229820929428</v>
      </c>
      <c r="E119" s="132">
        <f>RES_hhdet_tes!E$50</f>
        <v>71.315504544067508</v>
      </c>
      <c r="F119" s="132">
        <f>RES_hhdet_tes!F$50</f>
        <v>70.786189978793843</v>
      </c>
      <c r="G119" s="132">
        <f>RES_hhdet_tes!G$50</f>
        <v>59.179573302560037</v>
      </c>
      <c r="H119" s="132">
        <f>RES_hhdet_tes!H$50</f>
        <v>54.544040894203796</v>
      </c>
      <c r="I119" s="132">
        <f>RES_hhdet_tes!I$50</f>
        <v>52.60159967149729</v>
      </c>
      <c r="J119" s="132">
        <f>RES_hhdet_tes!J$50</f>
        <v>53.51006968770097</v>
      </c>
      <c r="K119" s="132">
        <f>RES_hhdet_tes!K$50</f>
        <v>41.031434116958536</v>
      </c>
      <c r="L119" s="132">
        <f>RES_hhdet_tes!L$50</f>
        <v>32.19997262442201</v>
      </c>
      <c r="M119" s="132">
        <f>RES_hhdet_tes!M$50</f>
        <v>30.662388761454753</v>
      </c>
      <c r="N119" s="132">
        <f>RES_hhdet_tes!N$50</f>
        <v>30.20143390763964</v>
      </c>
      <c r="O119" s="132">
        <f>RES_hhdet_tes!O$50</f>
        <v>24.621004661846211</v>
      </c>
      <c r="P119" s="132">
        <f>RES_hhdet_tes!P$50</f>
        <v>25.563867395975333</v>
      </c>
      <c r="Q119" s="132">
        <f>RES_hhdet_tes!Q$50</f>
        <v>25.636188690778869</v>
      </c>
    </row>
    <row r="120" spans="1:17" ht="12" customHeight="1" x14ac:dyDescent="0.25">
      <c r="A120" s="167" t="s">
        <v>164</v>
      </c>
      <c r="B120" s="132">
        <f>SUM(B121:B122)</f>
        <v>21.449067045839008</v>
      </c>
      <c r="C120" s="132">
        <f t="shared" ref="C120:Q120" si="19">SUM(C121:C122)</f>
        <v>22.191396313162834</v>
      </c>
      <c r="D120" s="132">
        <f t="shared" si="19"/>
        <v>23.579103766952155</v>
      </c>
      <c r="E120" s="132">
        <f t="shared" si="19"/>
        <v>25.804699589101659</v>
      </c>
      <c r="F120" s="132">
        <f t="shared" si="19"/>
        <v>28.102323276973138</v>
      </c>
      <c r="G120" s="132">
        <f t="shared" si="19"/>
        <v>36.6238178619138</v>
      </c>
      <c r="H120" s="132">
        <f t="shared" si="19"/>
        <v>41.678603089089407</v>
      </c>
      <c r="I120" s="132">
        <f t="shared" si="19"/>
        <v>42.071737054617401</v>
      </c>
      <c r="J120" s="132">
        <f t="shared" si="19"/>
        <v>42.748823591880893</v>
      </c>
      <c r="K120" s="132">
        <f t="shared" si="19"/>
        <v>52.140098382613829</v>
      </c>
      <c r="L120" s="132">
        <f t="shared" si="19"/>
        <v>62.058688364273223</v>
      </c>
      <c r="M120" s="132">
        <f t="shared" si="19"/>
        <v>60.784161257855359</v>
      </c>
      <c r="N120" s="132">
        <f t="shared" si="19"/>
        <v>64.130937877207955</v>
      </c>
      <c r="O120" s="132">
        <f t="shared" si="19"/>
        <v>60.205187014280057</v>
      </c>
      <c r="P120" s="132">
        <f t="shared" si="19"/>
        <v>59.827897225214372</v>
      </c>
      <c r="Q120" s="132">
        <f t="shared" si="19"/>
        <v>62.508933559004433</v>
      </c>
    </row>
    <row r="121" spans="1:17" ht="12" customHeight="1" x14ac:dyDescent="0.25">
      <c r="A121" s="166" t="s">
        <v>163</v>
      </c>
      <c r="B121" s="165">
        <f>RES_hhdet_tes!B$52</f>
        <v>14.05210094937634</v>
      </c>
      <c r="C121" s="165">
        <f>RES_hhdet_tes!C$52</f>
        <v>14.288398741821833</v>
      </c>
      <c r="D121" s="165">
        <f>RES_hhdet_tes!D$52</f>
        <v>15.284718952820979</v>
      </c>
      <c r="E121" s="165">
        <f>RES_hhdet_tes!E$52</f>
        <v>16.715146305562097</v>
      </c>
      <c r="F121" s="165">
        <f>RES_hhdet_tes!F$52</f>
        <v>18.192548102997595</v>
      </c>
      <c r="G121" s="165">
        <f>RES_hhdet_tes!G$52</f>
        <v>23.605249968879686</v>
      </c>
      <c r="H121" s="165">
        <f>RES_hhdet_tes!H$52</f>
        <v>26.996139237426242</v>
      </c>
      <c r="I121" s="165">
        <f>RES_hhdet_tes!I$52</f>
        <v>27.156207161357266</v>
      </c>
      <c r="J121" s="165">
        <f>RES_hhdet_tes!J$52</f>
        <v>27.907595846634425</v>
      </c>
      <c r="K121" s="165">
        <f>RES_hhdet_tes!K$52</f>
        <v>33.423726071662777</v>
      </c>
      <c r="L121" s="165">
        <f>RES_hhdet_tes!L$52</f>
        <v>39.761404546755877</v>
      </c>
      <c r="M121" s="165">
        <f>RES_hhdet_tes!M$52</f>
        <v>39.375201498729041</v>
      </c>
      <c r="N121" s="165">
        <f>RES_hhdet_tes!N$52</f>
        <v>41.900630400325902</v>
      </c>
      <c r="O121" s="165">
        <f>RES_hhdet_tes!O$52</f>
        <v>38.164992143682774</v>
      </c>
      <c r="P121" s="165">
        <f>RES_hhdet_tes!P$52</f>
        <v>38.959793288924018</v>
      </c>
      <c r="Q121" s="165">
        <f>RES_hhdet_tes!Q$52</f>
        <v>40.285239288084135</v>
      </c>
    </row>
    <row r="122" spans="1:17" ht="12" customHeight="1" x14ac:dyDescent="0.25">
      <c r="A122" s="147" t="s">
        <v>59</v>
      </c>
      <c r="B122" s="164">
        <f>RES_hhdet_tes!B$53</f>
        <v>7.3969660964626689</v>
      </c>
      <c r="C122" s="164">
        <f>RES_hhdet_tes!C$53</f>
        <v>7.9029975713410012</v>
      </c>
      <c r="D122" s="164">
        <f>RES_hhdet_tes!D$53</f>
        <v>8.2943848141311758</v>
      </c>
      <c r="E122" s="164">
        <f>RES_hhdet_tes!E$53</f>
        <v>9.0895532835395638</v>
      </c>
      <c r="F122" s="164">
        <f>RES_hhdet_tes!F$53</f>
        <v>9.9097751739755449</v>
      </c>
      <c r="G122" s="164">
        <f>RES_hhdet_tes!G$53</f>
        <v>13.018567893034113</v>
      </c>
      <c r="H122" s="164">
        <f>RES_hhdet_tes!H$53</f>
        <v>14.682463851663165</v>
      </c>
      <c r="I122" s="164">
        <f>RES_hhdet_tes!I$53</f>
        <v>14.915529893260132</v>
      </c>
      <c r="J122" s="164">
        <f>RES_hhdet_tes!J$53</f>
        <v>14.841227745246469</v>
      </c>
      <c r="K122" s="164">
        <f>RES_hhdet_tes!K$53</f>
        <v>18.716372310951048</v>
      </c>
      <c r="L122" s="164">
        <f>RES_hhdet_tes!L$53</f>
        <v>22.29728381751735</v>
      </c>
      <c r="M122" s="164">
        <f>RES_hhdet_tes!M$53</f>
        <v>21.408959759126319</v>
      </c>
      <c r="N122" s="164">
        <f>RES_hhdet_tes!N$53</f>
        <v>22.23030747688205</v>
      </c>
      <c r="O122" s="164">
        <f>RES_hhdet_tes!O$53</f>
        <v>22.040194870597283</v>
      </c>
      <c r="P122" s="164">
        <f>RES_hhdet_tes!P$53</f>
        <v>20.868103936290357</v>
      </c>
      <c r="Q122" s="164">
        <f>RES_hhdet_tes!Q$53</f>
        <v>22.223694270920294</v>
      </c>
    </row>
    <row r="123" spans="1:17" ht="12" customHeight="1" x14ac:dyDescent="0.25">
      <c r="A123" s="163" t="s">
        <v>142</v>
      </c>
      <c r="B123" s="162">
        <f>RES_hhdet_tes!B$54</f>
        <v>45.328976574988907</v>
      </c>
      <c r="C123" s="162">
        <f>RES_hhdet_tes!C$54</f>
        <v>46.210006615461822</v>
      </c>
      <c r="D123" s="162">
        <f>RES_hhdet_tes!D$54</f>
        <v>46.679722603361753</v>
      </c>
      <c r="E123" s="162">
        <f>RES_hhdet_tes!E$54</f>
        <v>45.878444095513522</v>
      </c>
      <c r="F123" s="162">
        <f>RES_hhdet_tes!F$54</f>
        <v>40.549101555736911</v>
      </c>
      <c r="G123" s="162">
        <f>RES_hhdet_tes!G$54</f>
        <v>35.723725811844787</v>
      </c>
      <c r="H123" s="162">
        <f>RES_hhdet_tes!H$54</f>
        <v>29.66345007193744</v>
      </c>
      <c r="I123" s="162">
        <f>RES_hhdet_tes!I$54</f>
        <v>26.894399775074554</v>
      </c>
      <c r="J123" s="162">
        <f>RES_hhdet_tes!J$54</f>
        <v>24.466652829338514</v>
      </c>
      <c r="K123" s="162">
        <f>RES_hhdet_tes!K$54</f>
        <v>17.423371201722098</v>
      </c>
      <c r="L123" s="162">
        <f>RES_hhdet_tes!L$54</f>
        <v>13.485143271853028</v>
      </c>
      <c r="M123" s="162">
        <f>RES_hhdet_tes!M$54</f>
        <v>10.54021157128763</v>
      </c>
      <c r="N123" s="162">
        <f>RES_hhdet_tes!N$54</f>
        <v>9.7213682251703712</v>
      </c>
      <c r="O123" s="162">
        <f>RES_hhdet_tes!O$54</f>
        <v>6.4644091126572487</v>
      </c>
      <c r="P123" s="162">
        <f>RES_hhdet_tes!P$54</f>
        <v>6.820123213959679</v>
      </c>
      <c r="Q123" s="162">
        <f>RES_hhdet_tes!Q$54</f>
        <v>5.1634899728745891</v>
      </c>
    </row>
    <row r="124" spans="1:17" ht="12" customHeight="1" x14ac:dyDescent="0.25">
      <c r="A124" s="161" t="s">
        <v>141</v>
      </c>
      <c r="B124" s="160">
        <f>SUM(B125:B126)</f>
        <v>12.70139084405217</v>
      </c>
      <c r="C124" s="160">
        <f t="shared" ref="C124:Q124" si="20">SUM(C125:C126)</f>
        <v>13.870673623556886</v>
      </c>
      <c r="D124" s="160">
        <f t="shared" si="20"/>
        <v>14.65364280072405</v>
      </c>
      <c r="E124" s="160">
        <f t="shared" si="20"/>
        <v>15.979263660908758</v>
      </c>
      <c r="F124" s="160">
        <f t="shared" si="20"/>
        <v>15.576005507353113</v>
      </c>
      <c r="G124" s="160">
        <f t="shared" si="20"/>
        <v>21.134222590808573</v>
      </c>
      <c r="H124" s="160">
        <f t="shared" si="20"/>
        <v>21.793305241725758</v>
      </c>
      <c r="I124" s="160">
        <f t="shared" si="20"/>
        <v>20.044017680687048</v>
      </c>
      <c r="J124" s="160">
        <f t="shared" si="20"/>
        <v>18.732314948297976</v>
      </c>
      <c r="K124" s="160">
        <f t="shared" si="20"/>
        <v>20.502932501977082</v>
      </c>
      <c r="L124" s="160">
        <f t="shared" si="20"/>
        <v>24.576209615253177</v>
      </c>
      <c r="M124" s="160">
        <f t="shared" si="20"/>
        <v>19.393611335269334</v>
      </c>
      <c r="N124" s="160">
        <f t="shared" si="20"/>
        <v>19.472964039472622</v>
      </c>
      <c r="O124" s="160">
        <f t="shared" si="20"/>
        <v>14.760316995647077</v>
      </c>
      <c r="P124" s="160">
        <f t="shared" si="20"/>
        <v>14.690090951600437</v>
      </c>
      <c r="Q124" s="160">
        <f t="shared" si="20"/>
        <v>11.654109924339453</v>
      </c>
    </row>
    <row r="125" spans="1:17" ht="12" customHeight="1" x14ac:dyDescent="0.25">
      <c r="A125" s="148" t="s">
        <v>60</v>
      </c>
      <c r="B125" s="156">
        <f>RES_hhdet_tes!B$56</f>
        <v>8.4231428403408959</v>
      </c>
      <c r="C125" s="156">
        <f>RES_hhdet_tes!C$56</f>
        <v>9.3242839574856617</v>
      </c>
      <c r="D125" s="156">
        <f>RES_hhdet_tes!D$56</f>
        <v>9.8334350424396924</v>
      </c>
      <c r="E125" s="156">
        <f>RES_hhdet_tes!E$56</f>
        <v>10.724323235557979</v>
      </c>
      <c r="F125" s="156">
        <f>RES_hhdet_tes!F$56</f>
        <v>10.340379112792137</v>
      </c>
      <c r="G125" s="156">
        <f>RES_hhdet_tes!G$56</f>
        <v>14.103764896148792</v>
      </c>
      <c r="H125" s="156">
        <f>RES_hhdet_tes!H$56</f>
        <v>14.445426566972932</v>
      </c>
      <c r="I125" s="156">
        <f>RES_hhdet_tes!I$56</f>
        <v>13.650647284073095</v>
      </c>
      <c r="J125" s="156">
        <f>RES_hhdet_tes!J$56</f>
        <v>12.532597007386446</v>
      </c>
      <c r="K125" s="156">
        <f>RES_hhdet_tes!K$56</f>
        <v>13.848204250686162</v>
      </c>
      <c r="L125" s="156">
        <f>RES_hhdet_tes!L$56</f>
        <v>16.368149146481642</v>
      </c>
      <c r="M125" s="156">
        <f>RES_hhdet_tes!M$56</f>
        <v>13.324884552739013</v>
      </c>
      <c r="N125" s="156">
        <f>RES_hhdet_tes!N$56</f>
        <v>13.285955954823558</v>
      </c>
      <c r="O125" s="156">
        <f>RES_hhdet_tes!O$56</f>
        <v>9.9282448643712922</v>
      </c>
      <c r="P125" s="156">
        <f>RES_hhdet_tes!P$56</f>
        <v>10.287589135049425</v>
      </c>
      <c r="Q125" s="156">
        <f>RES_hhdet_tes!Q$56</f>
        <v>8.0194940907541845</v>
      </c>
    </row>
    <row r="126" spans="1:17" ht="12" customHeight="1" x14ac:dyDescent="0.25">
      <c r="A126" s="148" t="s">
        <v>59</v>
      </c>
      <c r="B126" s="156">
        <f>RES_hhdet_tes!B$57</f>
        <v>4.2782480037112736</v>
      </c>
      <c r="C126" s="156">
        <f>RES_hhdet_tes!C$57</f>
        <v>4.5463896660712244</v>
      </c>
      <c r="D126" s="156">
        <f>RES_hhdet_tes!D$57</f>
        <v>4.820207758284357</v>
      </c>
      <c r="E126" s="156">
        <f>RES_hhdet_tes!E$57</f>
        <v>5.2549404253507799</v>
      </c>
      <c r="F126" s="156">
        <f>RES_hhdet_tes!F$57</f>
        <v>5.2356263945609758</v>
      </c>
      <c r="G126" s="156">
        <f>RES_hhdet_tes!G$57</f>
        <v>7.0304576946597797</v>
      </c>
      <c r="H126" s="156">
        <f>RES_hhdet_tes!H$57</f>
        <v>7.3478786747528266</v>
      </c>
      <c r="I126" s="156">
        <f>RES_hhdet_tes!I$57</f>
        <v>6.3933703966139532</v>
      </c>
      <c r="J126" s="156">
        <f>RES_hhdet_tes!J$57</f>
        <v>6.1997179409115306</v>
      </c>
      <c r="K126" s="156">
        <f>RES_hhdet_tes!K$57</f>
        <v>6.65472825129092</v>
      </c>
      <c r="L126" s="156">
        <f>RES_hhdet_tes!L$57</f>
        <v>8.2080604687715351</v>
      </c>
      <c r="M126" s="156">
        <f>RES_hhdet_tes!M$57</f>
        <v>6.068726782530323</v>
      </c>
      <c r="N126" s="156">
        <f>RES_hhdet_tes!N$57</f>
        <v>6.1870080846490625</v>
      </c>
      <c r="O126" s="156">
        <f>RES_hhdet_tes!O$57</f>
        <v>4.8320721312757851</v>
      </c>
      <c r="P126" s="156">
        <f>RES_hhdet_tes!P$57</f>
        <v>4.4025018165510126</v>
      </c>
      <c r="Q126" s="156">
        <f>RES_hhdet_tes!Q$57</f>
        <v>3.634615833585269</v>
      </c>
    </row>
    <row r="127" spans="1:17" ht="12" customHeight="1" x14ac:dyDescent="0.25">
      <c r="A127" s="158" t="s">
        <v>62</v>
      </c>
      <c r="B127" s="157">
        <f>SUM(B128:B129)</f>
        <v>56.340759309381831</v>
      </c>
      <c r="C127" s="157">
        <f t="shared" ref="C127:Q127" si="21">SUM(C128:C129)</f>
        <v>57.886873943071699</v>
      </c>
      <c r="D127" s="157">
        <f t="shared" si="21"/>
        <v>59.737304664951367</v>
      </c>
      <c r="E127" s="157">
        <f t="shared" si="21"/>
        <v>61.203697494264212</v>
      </c>
      <c r="F127" s="157">
        <f t="shared" si="21"/>
        <v>59.282519573945187</v>
      </c>
      <c r="G127" s="157">
        <f t="shared" si="21"/>
        <v>57.767304510251137</v>
      </c>
      <c r="H127" s="157">
        <f t="shared" si="21"/>
        <v>55.39478684305972</v>
      </c>
      <c r="I127" s="157">
        <f t="shared" si="21"/>
        <v>54.389435217740846</v>
      </c>
      <c r="J127" s="157">
        <f t="shared" si="21"/>
        <v>52.397121307753068</v>
      </c>
      <c r="K127" s="157">
        <f t="shared" si="21"/>
        <v>52.038818012429729</v>
      </c>
      <c r="L127" s="157">
        <f t="shared" si="21"/>
        <v>50.914461161386633</v>
      </c>
      <c r="M127" s="157">
        <f t="shared" si="21"/>
        <v>47.754968039212621</v>
      </c>
      <c r="N127" s="157">
        <f t="shared" si="21"/>
        <v>49.463882818638929</v>
      </c>
      <c r="O127" s="157">
        <f t="shared" si="21"/>
        <v>42.012619256915947</v>
      </c>
      <c r="P127" s="157">
        <f t="shared" si="21"/>
        <v>44.328433276491523</v>
      </c>
      <c r="Q127" s="157">
        <f t="shared" si="21"/>
        <v>42.762094250874455</v>
      </c>
    </row>
    <row r="128" spans="1:17" ht="12" customHeight="1" x14ac:dyDescent="0.25">
      <c r="A128" s="23" t="s">
        <v>57</v>
      </c>
      <c r="B128" s="156">
        <f>RES_hhdet_tes!B$59</f>
        <v>2.9130943713502528</v>
      </c>
      <c r="C128" s="156">
        <f>RES_hhdet_tes!C$59</f>
        <v>2.2419191584925851</v>
      </c>
      <c r="D128" s="156">
        <f>RES_hhdet_tes!D$59</f>
        <v>2.0191855545710498</v>
      </c>
      <c r="E128" s="156">
        <f>RES_hhdet_tes!E$59</f>
        <v>1.150189176834759</v>
      </c>
      <c r="F128" s="156">
        <f>RES_hhdet_tes!F$59</f>
        <v>1.3282086912017221</v>
      </c>
      <c r="G128" s="156">
        <f>RES_hhdet_tes!G$59</f>
        <v>2.6496882623801099</v>
      </c>
      <c r="H128" s="156">
        <f>RES_hhdet_tes!H$59</f>
        <v>2.136062921900848</v>
      </c>
      <c r="I128" s="156">
        <f>RES_hhdet_tes!I$59</f>
        <v>3.9746947975937408</v>
      </c>
      <c r="J128" s="156">
        <f>RES_hhdet_tes!J$59</f>
        <v>3.6728213629363839</v>
      </c>
      <c r="K128" s="156">
        <f>RES_hhdet_tes!K$59</f>
        <v>1.6457663326330412</v>
      </c>
      <c r="L128" s="156">
        <f>RES_hhdet_tes!L$59</f>
        <v>2.2835891185369537</v>
      </c>
      <c r="M128" s="156">
        <f>RES_hhdet_tes!M$59</f>
        <v>2.0000347731889452</v>
      </c>
      <c r="N128" s="156">
        <f>RES_hhdet_tes!N$59</f>
        <v>1.0889785284551874</v>
      </c>
      <c r="O128" s="156">
        <f>RES_hhdet_tes!O$59</f>
        <v>1.0808823297026835</v>
      </c>
      <c r="P128" s="156">
        <f>RES_hhdet_tes!P$59</f>
        <v>1.1448733822007751</v>
      </c>
      <c r="Q128" s="156">
        <f>RES_hhdet_tes!Q$59</f>
        <v>1.6079627927559352</v>
      </c>
    </row>
    <row r="129" spans="1:17" ht="12" customHeight="1" x14ac:dyDescent="0.25">
      <c r="A129" s="29" t="s">
        <v>140</v>
      </c>
      <c r="B129" s="57">
        <f>RES_hhdet_tes!B$60</f>
        <v>53.427664938031576</v>
      </c>
      <c r="C129" s="57">
        <f>RES_hhdet_tes!C$60</f>
        <v>55.644954784579113</v>
      </c>
      <c r="D129" s="57">
        <f>RES_hhdet_tes!D$60</f>
        <v>57.718119110380314</v>
      </c>
      <c r="E129" s="57">
        <f>RES_hhdet_tes!E$60</f>
        <v>60.053508317429454</v>
      </c>
      <c r="F129" s="57">
        <f>RES_hhdet_tes!F$60</f>
        <v>57.954310882743464</v>
      </c>
      <c r="G129" s="57">
        <f>RES_hhdet_tes!G$60</f>
        <v>55.117616247871027</v>
      </c>
      <c r="H129" s="57">
        <f>RES_hhdet_tes!H$60</f>
        <v>53.258723921158875</v>
      </c>
      <c r="I129" s="57">
        <f>RES_hhdet_tes!I$60</f>
        <v>50.414740420147105</v>
      </c>
      <c r="J129" s="57">
        <f>RES_hhdet_tes!J$60</f>
        <v>48.724299944816686</v>
      </c>
      <c r="K129" s="57">
        <f>RES_hhdet_tes!K$60</f>
        <v>50.393051679796685</v>
      </c>
      <c r="L129" s="57">
        <f>RES_hhdet_tes!L$60</f>
        <v>48.630872042849681</v>
      </c>
      <c r="M129" s="57">
        <f>RES_hhdet_tes!M$60</f>
        <v>45.754933266023677</v>
      </c>
      <c r="N129" s="57">
        <f>RES_hhdet_tes!N$60</f>
        <v>48.374904290183743</v>
      </c>
      <c r="O129" s="57">
        <f>RES_hhdet_tes!O$60</f>
        <v>40.931736927213265</v>
      </c>
      <c r="P129" s="57">
        <f>RES_hhdet_tes!P$60</f>
        <v>43.183559894290745</v>
      </c>
      <c r="Q129" s="57">
        <f>RES_hhdet_tes!Q$60</f>
        <v>41.15413145811852</v>
      </c>
    </row>
    <row r="131" spans="1:17" ht="12" customHeight="1" x14ac:dyDescent="0.25">
      <c r="A131" s="152" t="s">
        <v>199</v>
      </c>
      <c r="B131" s="175">
        <f t="shared" ref="B131:Q146" si="22">IF(B112=0,"",B112/B93)</f>
        <v>0.61177076573576505</v>
      </c>
      <c r="C131" s="175">
        <f t="shared" si="22"/>
        <v>0.61726390317880442</v>
      </c>
      <c r="D131" s="175">
        <f t="shared" si="22"/>
        <v>0.6225931158251673</v>
      </c>
      <c r="E131" s="175">
        <f t="shared" si="22"/>
        <v>0.62750308292890777</v>
      </c>
      <c r="F131" s="175">
        <f t="shared" si="22"/>
        <v>0.62973891529842918</v>
      </c>
      <c r="G131" s="175">
        <f t="shared" si="22"/>
        <v>0.63483447252394298</v>
      </c>
      <c r="H131" s="175">
        <f t="shared" si="22"/>
        <v>0.63768422751376519</v>
      </c>
      <c r="I131" s="175">
        <f t="shared" si="22"/>
        <v>0.64264271419938446</v>
      </c>
      <c r="J131" s="175">
        <f t="shared" si="22"/>
        <v>0.64476764892701788</v>
      </c>
      <c r="K131" s="175">
        <f t="shared" si="22"/>
        <v>0.65228523931220805</v>
      </c>
      <c r="L131" s="175">
        <f t="shared" si="22"/>
        <v>0.65765435014337348</v>
      </c>
      <c r="M131" s="175">
        <f t="shared" si="22"/>
        <v>0.66177225863384204</v>
      </c>
      <c r="N131" s="175">
        <f t="shared" si="22"/>
        <v>0.66869121460713454</v>
      </c>
      <c r="O131" s="175">
        <f t="shared" si="22"/>
        <v>0.67051920625216632</v>
      </c>
      <c r="P131" s="175">
        <f t="shared" si="22"/>
        <v>0.6833911992859687</v>
      </c>
      <c r="Q131" s="175">
        <f t="shared" si="22"/>
        <v>0.68738065789357394</v>
      </c>
    </row>
    <row r="132" spans="1:17" ht="12" customHeight="1" x14ac:dyDescent="0.25">
      <c r="A132" s="158" t="s">
        <v>65</v>
      </c>
      <c r="B132" s="169">
        <f t="shared" si="22"/>
        <v>0.60517632282221112</v>
      </c>
      <c r="C132" s="169">
        <f t="shared" si="22"/>
        <v>0.6099870112119572</v>
      </c>
      <c r="D132" s="169">
        <f t="shared" si="22"/>
        <v>0.61525692554383737</v>
      </c>
      <c r="E132" s="169">
        <f t="shared" si="22"/>
        <v>0.61974388247277323</v>
      </c>
      <c r="F132" s="169">
        <f t="shared" si="22"/>
        <v>0.62210618290598496</v>
      </c>
      <c r="G132" s="169">
        <f t="shared" si="22"/>
        <v>0.62561224802443571</v>
      </c>
      <c r="H132" s="169">
        <f t="shared" si="22"/>
        <v>0.62776216333319779</v>
      </c>
      <c r="I132" s="169">
        <f t="shared" si="22"/>
        <v>0.63396604393737943</v>
      </c>
      <c r="J132" s="169">
        <f t="shared" si="22"/>
        <v>0.63648957214096935</v>
      </c>
      <c r="K132" s="169">
        <f t="shared" si="22"/>
        <v>0.64051113976824914</v>
      </c>
      <c r="L132" s="169">
        <f t="shared" si="22"/>
        <v>0.6458306711519245</v>
      </c>
      <c r="M132" s="169">
        <f t="shared" si="22"/>
        <v>0.65019430798463496</v>
      </c>
      <c r="N132" s="169">
        <f t="shared" si="22"/>
        <v>0.65790267546093473</v>
      </c>
      <c r="O132" s="169">
        <f t="shared" si="22"/>
        <v>0.66026818234296303</v>
      </c>
      <c r="P132" s="169">
        <f t="shared" si="22"/>
        <v>0.67422797776674281</v>
      </c>
      <c r="Q132" s="169">
        <f t="shared" si="22"/>
        <v>0.68071672225959712</v>
      </c>
    </row>
    <row r="133" spans="1:17" ht="12" customHeight="1" x14ac:dyDescent="0.25">
      <c r="A133" s="23" t="s">
        <v>166</v>
      </c>
      <c r="B133" s="73">
        <f t="shared" si="22"/>
        <v>0.60040724034855941</v>
      </c>
      <c r="C133" s="73">
        <f t="shared" si="22"/>
        <v>0.60387516643616523</v>
      </c>
      <c r="D133" s="73">
        <f t="shared" si="22"/>
        <v>0.60839059965341513</v>
      </c>
      <c r="E133" s="73">
        <f t="shared" si="22"/>
        <v>0.6129056337737715</v>
      </c>
      <c r="F133" s="73">
        <f t="shared" si="22"/>
        <v>0.6165347475508054</v>
      </c>
      <c r="G133" s="73">
        <f t="shared" si="22"/>
        <v>0.62020144460108595</v>
      </c>
      <c r="H133" s="73">
        <f t="shared" si="22"/>
        <v>0.62348591330928638</v>
      </c>
      <c r="I133" s="73">
        <f t="shared" si="22"/>
        <v>0.62594620284644598</v>
      </c>
      <c r="J133" s="73">
        <f t="shared" si="22"/>
        <v>0.6309934550798203</v>
      </c>
      <c r="K133" s="73">
        <f t="shared" si="22"/>
        <v>0.63431381645429219</v>
      </c>
      <c r="L133" s="73">
        <f t="shared" si="22"/>
        <v>0.64037371510678587</v>
      </c>
      <c r="M133" s="73">
        <f t="shared" si="22"/>
        <v>0.64385962316776313</v>
      </c>
      <c r="N133" s="73">
        <f t="shared" si="22"/>
        <v>0.65098784962603506</v>
      </c>
      <c r="O133" s="73">
        <f t="shared" si="22"/>
        <v>0.65697706626044194</v>
      </c>
      <c r="P133" s="73">
        <f t="shared" si="22"/>
        <v>0.66554425063464429</v>
      </c>
      <c r="Q133" s="73">
        <f t="shared" si="22"/>
        <v>0.67462806723097446</v>
      </c>
    </row>
    <row r="134" spans="1:17" ht="12" customHeight="1" x14ac:dyDescent="0.25">
      <c r="A134" s="23" t="s">
        <v>60</v>
      </c>
      <c r="B134" s="73">
        <f t="shared" si="22"/>
        <v>1.0000000000000004</v>
      </c>
      <c r="C134" s="73">
        <f t="shared" si="22"/>
        <v>1</v>
      </c>
      <c r="D134" s="73">
        <f t="shared" si="22"/>
        <v>1</v>
      </c>
      <c r="E134" s="73">
        <f t="shared" si="22"/>
        <v>0.99999999999999978</v>
      </c>
      <c r="F134" s="73">
        <f t="shared" si="22"/>
        <v>1</v>
      </c>
      <c r="G134" s="73">
        <f t="shared" si="22"/>
        <v>1</v>
      </c>
      <c r="H134" s="73">
        <f t="shared" si="22"/>
        <v>1</v>
      </c>
      <c r="I134" s="73">
        <f t="shared" si="22"/>
        <v>0.99999999999999956</v>
      </c>
      <c r="J134" s="73">
        <f t="shared" si="22"/>
        <v>1</v>
      </c>
      <c r="K134" s="73">
        <f t="shared" si="22"/>
        <v>1</v>
      </c>
      <c r="L134" s="73">
        <f t="shared" si="22"/>
        <v>1.0000000000000004</v>
      </c>
      <c r="M134" s="73">
        <f t="shared" si="22"/>
        <v>0.99999999999999978</v>
      </c>
      <c r="N134" s="73">
        <f t="shared" si="22"/>
        <v>1.0000000000000002</v>
      </c>
      <c r="O134" s="73">
        <f t="shared" si="22"/>
        <v>0.99999999999999956</v>
      </c>
      <c r="P134" s="73">
        <f t="shared" si="22"/>
        <v>1</v>
      </c>
      <c r="Q134" s="73">
        <f t="shared" si="22"/>
        <v>1</v>
      </c>
    </row>
    <row r="135" spans="1:17" ht="12" customHeight="1" x14ac:dyDescent="0.25">
      <c r="A135" s="158" t="s">
        <v>112</v>
      </c>
      <c r="B135" s="169">
        <f t="shared" si="22"/>
        <v>1.6292521448704611</v>
      </c>
      <c r="C135" s="169">
        <f t="shared" si="22"/>
        <v>1.7057012190329475</v>
      </c>
      <c r="D135" s="169">
        <f t="shared" si="22"/>
        <v>1.7455966751713394</v>
      </c>
      <c r="E135" s="169">
        <f t="shared" si="22"/>
        <v>1.7703165165156005</v>
      </c>
      <c r="F135" s="169">
        <f t="shared" si="22"/>
        <v>1.8252680907290897</v>
      </c>
      <c r="G135" s="169">
        <f t="shared" si="22"/>
        <v>1.8842870109030674</v>
      </c>
      <c r="H135" s="169">
        <f t="shared" si="22"/>
        <v>1.9546938578286577</v>
      </c>
      <c r="I135" s="169">
        <f t="shared" si="22"/>
        <v>1.991917582195645</v>
      </c>
      <c r="J135" s="169">
        <f t="shared" si="22"/>
        <v>2.3359770600802552</v>
      </c>
      <c r="K135" s="169">
        <f t="shared" si="22"/>
        <v>2.5862320488687573</v>
      </c>
      <c r="L135" s="169">
        <f t="shared" si="22"/>
        <v>2.8168898859146481</v>
      </c>
      <c r="M135" s="169">
        <f t="shared" si="22"/>
        <v>2.9599252702340366</v>
      </c>
      <c r="N135" s="169">
        <f t="shared" si="22"/>
        <v>3.0381502474734741</v>
      </c>
      <c r="O135" s="169">
        <f t="shared" si="22"/>
        <v>3.20320211154805</v>
      </c>
      <c r="P135" s="169">
        <f t="shared" si="22"/>
        <v>3.2645718398750421</v>
      </c>
      <c r="Q135" s="169">
        <f t="shared" si="22"/>
        <v>3.5152209924756392</v>
      </c>
    </row>
    <row r="136" spans="1:17" ht="12" customHeight="1" x14ac:dyDescent="0.25">
      <c r="A136" s="23" t="s">
        <v>60</v>
      </c>
      <c r="B136" s="73">
        <f t="shared" si="22"/>
        <v>1.6292521448704611</v>
      </c>
      <c r="C136" s="73">
        <f t="shared" si="22"/>
        <v>1.7057012190329475</v>
      </c>
      <c r="D136" s="73">
        <f t="shared" si="22"/>
        <v>1.7455966751713394</v>
      </c>
      <c r="E136" s="73">
        <f t="shared" si="22"/>
        <v>1.7703165165156005</v>
      </c>
      <c r="F136" s="73">
        <f t="shared" si="22"/>
        <v>1.8252680907290897</v>
      </c>
      <c r="G136" s="73">
        <f t="shared" si="22"/>
        <v>1.8842870109030674</v>
      </c>
      <c r="H136" s="73">
        <f t="shared" si="22"/>
        <v>1.9546938578286577</v>
      </c>
      <c r="I136" s="73">
        <f t="shared" si="22"/>
        <v>1.991917582195645</v>
      </c>
      <c r="J136" s="73">
        <f t="shared" si="22"/>
        <v>2.3359770600802552</v>
      </c>
      <c r="K136" s="73">
        <f t="shared" si="22"/>
        <v>2.5862320488687573</v>
      </c>
      <c r="L136" s="73">
        <f t="shared" si="22"/>
        <v>2.8168898859146481</v>
      </c>
      <c r="M136" s="73">
        <f t="shared" si="22"/>
        <v>2.9599252702340366</v>
      </c>
      <c r="N136" s="73">
        <f t="shared" si="22"/>
        <v>3.0381502474734741</v>
      </c>
      <c r="O136" s="73">
        <f t="shared" si="22"/>
        <v>3.20320211154805</v>
      </c>
      <c r="P136" s="73">
        <f t="shared" si="22"/>
        <v>3.2645718398750421</v>
      </c>
      <c r="Q136" s="73">
        <f t="shared" si="22"/>
        <v>3.5152209924756392</v>
      </c>
    </row>
    <row r="137" spans="1:17" ht="12" customHeight="1" x14ac:dyDescent="0.25">
      <c r="A137" s="158" t="s">
        <v>63</v>
      </c>
      <c r="B137" s="169">
        <f t="shared" si="22"/>
        <v>0.60572695779167984</v>
      </c>
      <c r="C137" s="169">
        <f t="shared" si="22"/>
        <v>0.61219851190480934</v>
      </c>
      <c r="D137" s="169">
        <f t="shared" si="22"/>
        <v>0.61464266102362008</v>
      </c>
      <c r="E137" s="169">
        <f t="shared" si="22"/>
        <v>0.6189883510574371</v>
      </c>
      <c r="F137" s="169">
        <f t="shared" si="22"/>
        <v>0.61931940163531385</v>
      </c>
      <c r="G137" s="169">
        <f t="shared" si="22"/>
        <v>0.63351184566988994</v>
      </c>
      <c r="H137" s="169">
        <f t="shared" si="22"/>
        <v>0.63720542882762854</v>
      </c>
      <c r="I137" s="169">
        <f t="shared" si="22"/>
        <v>0.63827121035327505</v>
      </c>
      <c r="J137" s="169">
        <f t="shared" si="22"/>
        <v>0.63839229785752472</v>
      </c>
      <c r="K137" s="169">
        <f t="shared" si="22"/>
        <v>0.65256399720217151</v>
      </c>
      <c r="L137" s="169">
        <f t="shared" si="22"/>
        <v>0.66861473060241838</v>
      </c>
      <c r="M137" s="169">
        <f t="shared" si="22"/>
        <v>0.66480677724840742</v>
      </c>
      <c r="N137" s="169">
        <f t="shared" si="22"/>
        <v>0.66749902629883362</v>
      </c>
      <c r="O137" s="169">
        <f t="shared" si="22"/>
        <v>0.67228026375120709</v>
      </c>
      <c r="P137" s="169">
        <f t="shared" si="22"/>
        <v>0.67089800365778673</v>
      </c>
      <c r="Q137" s="169">
        <f t="shared" si="22"/>
        <v>0.67056850407686408</v>
      </c>
    </row>
    <row r="138" spans="1:17" ht="12" customHeight="1" x14ac:dyDescent="0.25">
      <c r="A138" s="167" t="s">
        <v>165</v>
      </c>
      <c r="B138" s="174">
        <f t="shared" si="22"/>
        <v>0.53429343158374099</v>
      </c>
      <c r="C138" s="174">
        <f t="shared" si="22"/>
        <v>0.53550590522342167</v>
      </c>
      <c r="D138" s="174">
        <f t="shared" si="22"/>
        <v>0.53726287291366892</v>
      </c>
      <c r="E138" s="174">
        <f t="shared" si="22"/>
        <v>0.53893202347513824</v>
      </c>
      <c r="F138" s="174">
        <f t="shared" si="22"/>
        <v>0.54098932027169189</v>
      </c>
      <c r="G138" s="174">
        <f t="shared" si="22"/>
        <v>0.5421713338518801</v>
      </c>
      <c r="H138" s="174">
        <f t="shared" si="22"/>
        <v>0.54325847156531015</v>
      </c>
      <c r="I138" s="174">
        <f t="shared" si="22"/>
        <v>0.54566217325737287</v>
      </c>
      <c r="J138" s="174">
        <f t="shared" si="22"/>
        <v>0.54846942846834679</v>
      </c>
      <c r="K138" s="174">
        <f t="shared" si="22"/>
        <v>0.55203225954118162</v>
      </c>
      <c r="L138" s="174">
        <f t="shared" si="22"/>
        <v>0.55761741212652383</v>
      </c>
      <c r="M138" s="174">
        <f t="shared" si="22"/>
        <v>0.56093781950422184</v>
      </c>
      <c r="N138" s="174">
        <f t="shared" si="22"/>
        <v>0.5651955839172127</v>
      </c>
      <c r="O138" s="174">
        <f t="shared" si="22"/>
        <v>0.57042126946335092</v>
      </c>
      <c r="P138" s="174">
        <f t="shared" si="22"/>
        <v>0.57317025402212785</v>
      </c>
      <c r="Q138" s="174">
        <f t="shared" si="22"/>
        <v>0.57587243129264876</v>
      </c>
    </row>
    <row r="139" spans="1:17" ht="12" customHeight="1" x14ac:dyDescent="0.25">
      <c r="A139" s="167" t="s">
        <v>164</v>
      </c>
      <c r="B139" s="174">
        <f t="shared" si="22"/>
        <v>0.6365216422749187</v>
      </c>
      <c r="C139" s="174">
        <f t="shared" si="22"/>
        <v>0.64304639377100259</v>
      </c>
      <c r="D139" s="174">
        <f t="shared" si="22"/>
        <v>0.64410911690195205</v>
      </c>
      <c r="E139" s="174">
        <f t="shared" si="22"/>
        <v>0.64782839129481318</v>
      </c>
      <c r="F139" s="174">
        <f t="shared" si="22"/>
        <v>0.65181266997189291</v>
      </c>
      <c r="G139" s="174">
        <f t="shared" si="22"/>
        <v>0.65813409878033402</v>
      </c>
      <c r="H139" s="174">
        <f t="shared" si="22"/>
        <v>0.6597536625513809</v>
      </c>
      <c r="I139" s="174">
        <f t="shared" si="22"/>
        <v>0.66302389806995554</v>
      </c>
      <c r="J139" s="174">
        <f t="shared" si="22"/>
        <v>0.66305352583683441</v>
      </c>
      <c r="K139" s="174">
        <f t="shared" si="22"/>
        <v>0.67118229261097373</v>
      </c>
      <c r="L139" s="174">
        <f t="shared" si="22"/>
        <v>0.67405772629328375</v>
      </c>
      <c r="M139" s="174">
        <f t="shared" si="22"/>
        <v>0.67421684143256277</v>
      </c>
      <c r="N139" s="174">
        <f t="shared" si="22"/>
        <v>0.67508394261822569</v>
      </c>
      <c r="O139" s="174">
        <f t="shared" si="22"/>
        <v>0.68265209730208598</v>
      </c>
      <c r="P139" s="174">
        <f t="shared" si="22"/>
        <v>0.68037962927685625</v>
      </c>
      <c r="Q139" s="174">
        <f t="shared" si="22"/>
        <v>0.68568832978287064</v>
      </c>
    </row>
    <row r="140" spans="1:17" ht="12" customHeight="1" x14ac:dyDescent="0.25">
      <c r="A140" s="166" t="s">
        <v>163</v>
      </c>
      <c r="B140" s="173">
        <f t="shared" si="22"/>
        <v>0.53429343158374065</v>
      </c>
      <c r="C140" s="173">
        <f t="shared" si="22"/>
        <v>0.5370207072636467</v>
      </c>
      <c r="D140" s="173">
        <f t="shared" si="22"/>
        <v>0.53984946694754943</v>
      </c>
      <c r="E140" s="173">
        <f t="shared" si="22"/>
        <v>0.54370465370220367</v>
      </c>
      <c r="F140" s="173">
        <f t="shared" si="22"/>
        <v>0.54789677594029129</v>
      </c>
      <c r="G140" s="173">
        <f t="shared" si="22"/>
        <v>0.55373184096929173</v>
      </c>
      <c r="H140" s="173">
        <f t="shared" si="22"/>
        <v>0.55673032449652582</v>
      </c>
      <c r="I140" s="173">
        <f t="shared" si="22"/>
        <v>0.55947421951655374</v>
      </c>
      <c r="J140" s="173">
        <f t="shared" si="22"/>
        <v>0.56229682233554401</v>
      </c>
      <c r="K140" s="173">
        <f t="shared" si="22"/>
        <v>0.56681521785944533</v>
      </c>
      <c r="L140" s="173">
        <f t="shared" si="22"/>
        <v>0.56989227381769458</v>
      </c>
      <c r="M140" s="173">
        <f t="shared" si="22"/>
        <v>0.57276143902982746</v>
      </c>
      <c r="N140" s="173">
        <f t="shared" si="22"/>
        <v>0.57582169380026571</v>
      </c>
      <c r="O140" s="173">
        <f t="shared" si="22"/>
        <v>0.57692110423279941</v>
      </c>
      <c r="P140" s="173">
        <f t="shared" si="22"/>
        <v>0.58092580912176517</v>
      </c>
      <c r="Q140" s="173">
        <f t="shared" si="22"/>
        <v>0.58436389538987321</v>
      </c>
    </row>
    <row r="141" spans="1:17" ht="12" customHeight="1" x14ac:dyDescent="0.25">
      <c r="A141" s="147" t="s">
        <v>59</v>
      </c>
      <c r="B141" s="172">
        <f t="shared" si="22"/>
        <v>1</v>
      </c>
      <c r="C141" s="172">
        <f t="shared" si="22"/>
        <v>1</v>
      </c>
      <c r="D141" s="172">
        <f t="shared" si="22"/>
        <v>1</v>
      </c>
      <c r="E141" s="172">
        <f t="shared" si="22"/>
        <v>1</v>
      </c>
      <c r="F141" s="172">
        <f t="shared" si="22"/>
        <v>1.0000000000000002</v>
      </c>
      <c r="G141" s="172">
        <f t="shared" si="22"/>
        <v>1</v>
      </c>
      <c r="H141" s="172">
        <f t="shared" si="22"/>
        <v>0.99999999999999944</v>
      </c>
      <c r="I141" s="172">
        <f t="shared" si="22"/>
        <v>1.0000000000000002</v>
      </c>
      <c r="J141" s="172">
        <f t="shared" si="22"/>
        <v>1.0000000000000002</v>
      </c>
      <c r="K141" s="172">
        <f t="shared" si="22"/>
        <v>0.99999999999999978</v>
      </c>
      <c r="L141" s="172">
        <f t="shared" si="22"/>
        <v>1</v>
      </c>
      <c r="M141" s="172">
        <f t="shared" si="22"/>
        <v>1.0000000000000002</v>
      </c>
      <c r="N141" s="172">
        <f t="shared" si="22"/>
        <v>1</v>
      </c>
      <c r="O141" s="172">
        <f t="shared" si="22"/>
        <v>1</v>
      </c>
      <c r="P141" s="172">
        <f t="shared" si="22"/>
        <v>1.0000000000000004</v>
      </c>
      <c r="Q141" s="172">
        <f t="shared" si="22"/>
        <v>1</v>
      </c>
    </row>
    <row r="142" spans="1:17" ht="12" customHeight="1" x14ac:dyDescent="0.25">
      <c r="A142" s="163" t="s">
        <v>142</v>
      </c>
      <c r="B142" s="171">
        <f t="shared" si="22"/>
        <v>0.70221422436720193</v>
      </c>
      <c r="C142" s="171">
        <f t="shared" si="22"/>
        <v>0.70468708375862765</v>
      </c>
      <c r="D142" s="171">
        <f t="shared" si="22"/>
        <v>0.70827317076570517</v>
      </c>
      <c r="E142" s="171">
        <f t="shared" si="22"/>
        <v>0.71187595922012925</v>
      </c>
      <c r="F142" s="171">
        <f t="shared" si="22"/>
        <v>0.7150255138613516</v>
      </c>
      <c r="G142" s="171">
        <f t="shared" si="22"/>
        <v>0.71842514535466606</v>
      </c>
      <c r="H142" s="171">
        <f t="shared" si="22"/>
        <v>0.72305840724258852</v>
      </c>
      <c r="I142" s="171">
        <f t="shared" si="22"/>
        <v>0.72700344273957129</v>
      </c>
      <c r="J142" s="171">
        <f t="shared" si="22"/>
        <v>0.73507782287519674</v>
      </c>
      <c r="K142" s="171">
        <f t="shared" si="22"/>
        <v>0.73990305015531421</v>
      </c>
      <c r="L142" s="171">
        <f t="shared" si="22"/>
        <v>0.74668638636022922</v>
      </c>
      <c r="M142" s="171">
        <f t="shared" si="22"/>
        <v>0.75081958780949143</v>
      </c>
      <c r="N142" s="171">
        <f t="shared" si="22"/>
        <v>0.7542688784986934</v>
      </c>
      <c r="O142" s="171">
        <f t="shared" si="22"/>
        <v>0.75936899782233369</v>
      </c>
      <c r="P142" s="171">
        <f t="shared" si="22"/>
        <v>0.76212482328232656</v>
      </c>
      <c r="Q142" s="171">
        <f t="shared" si="22"/>
        <v>0.76446520382731098</v>
      </c>
    </row>
    <row r="143" spans="1:17" ht="12" customHeight="1" x14ac:dyDescent="0.25">
      <c r="A143" s="161" t="s">
        <v>141</v>
      </c>
      <c r="B143" s="170">
        <f t="shared" si="22"/>
        <v>0.78050173783900822</v>
      </c>
      <c r="C143" s="170">
        <f t="shared" si="22"/>
        <v>0.78128453460296288</v>
      </c>
      <c r="D143" s="170">
        <f t="shared" si="22"/>
        <v>0.78556717109372687</v>
      </c>
      <c r="E143" s="170">
        <f t="shared" si="22"/>
        <v>0.78996765623129672</v>
      </c>
      <c r="F143" s="170">
        <f t="shared" si="22"/>
        <v>0.79360924630028074</v>
      </c>
      <c r="G143" s="170">
        <f t="shared" si="22"/>
        <v>0.79901357313115329</v>
      </c>
      <c r="H143" s="170">
        <f t="shared" si="22"/>
        <v>0.80236124052869751</v>
      </c>
      <c r="I143" s="170">
        <f t="shared" si="22"/>
        <v>0.80111071649158161</v>
      </c>
      <c r="J143" s="170">
        <f t="shared" si="22"/>
        <v>0.80979986511840285</v>
      </c>
      <c r="K143" s="170">
        <f t="shared" si="22"/>
        <v>0.80922786357951859</v>
      </c>
      <c r="L143" s="170">
        <f t="shared" si="22"/>
        <v>0.81842148517549418</v>
      </c>
      <c r="M143" s="170">
        <f t="shared" si="22"/>
        <v>0.81747771165804806</v>
      </c>
      <c r="N143" s="170">
        <f t="shared" si="22"/>
        <v>0.82032231307746051</v>
      </c>
      <c r="O143" s="170">
        <f t="shared" si="22"/>
        <v>0.82555399365996296</v>
      </c>
      <c r="P143" s="170">
        <f t="shared" si="22"/>
        <v>0.82256593839612802</v>
      </c>
      <c r="Q143" s="170">
        <f t="shared" si="22"/>
        <v>0.82687640402749207</v>
      </c>
    </row>
    <row r="144" spans="1:17" ht="12" customHeight="1" x14ac:dyDescent="0.25">
      <c r="A144" s="148" t="s">
        <v>60</v>
      </c>
      <c r="B144" s="73">
        <f t="shared" si="22"/>
        <v>0.70221422436720216</v>
      </c>
      <c r="C144" s="73">
        <f t="shared" si="22"/>
        <v>0.70599536486554548</v>
      </c>
      <c r="D144" s="73">
        <f t="shared" si="22"/>
        <v>0.71084854805201014</v>
      </c>
      <c r="E144" s="73">
        <f t="shared" si="22"/>
        <v>0.71625350943757515</v>
      </c>
      <c r="F144" s="73">
        <f t="shared" si="22"/>
        <v>0.71852257664238439</v>
      </c>
      <c r="G144" s="73">
        <f t="shared" si="22"/>
        <v>0.72625191927804866</v>
      </c>
      <c r="H144" s="73">
        <f t="shared" si="22"/>
        <v>0.72906679801112162</v>
      </c>
      <c r="I144" s="73">
        <f t="shared" si="22"/>
        <v>0.73284536232877329</v>
      </c>
      <c r="J144" s="73">
        <f t="shared" si="22"/>
        <v>0.74015862714230007</v>
      </c>
      <c r="K144" s="73">
        <f t="shared" si="22"/>
        <v>0.7412716461823432</v>
      </c>
      <c r="L144" s="73">
        <f t="shared" si="22"/>
        <v>0.75011913068311353</v>
      </c>
      <c r="M144" s="73">
        <f t="shared" si="22"/>
        <v>0.754737501964729</v>
      </c>
      <c r="N144" s="73">
        <f t="shared" si="22"/>
        <v>0.75698369975251667</v>
      </c>
      <c r="O144" s="73">
        <f t="shared" si="22"/>
        <v>0.76094743373334484</v>
      </c>
      <c r="P144" s="73">
        <f t="shared" si="22"/>
        <v>0.76451503813723765</v>
      </c>
      <c r="Q144" s="73">
        <f t="shared" si="22"/>
        <v>0.76671708037011066</v>
      </c>
    </row>
    <row r="145" spans="1:17" ht="12" customHeight="1" x14ac:dyDescent="0.25">
      <c r="A145" s="148" t="s">
        <v>59</v>
      </c>
      <c r="B145" s="73">
        <f t="shared" si="22"/>
        <v>1</v>
      </c>
      <c r="C145" s="73">
        <f t="shared" si="22"/>
        <v>0.99999999999999978</v>
      </c>
      <c r="D145" s="73">
        <f t="shared" si="22"/>
        <v>1.0000000000000002</v>
      </c>
      <c r="E145" s="73">
        <f t="shared" si="22"/>
        <v>1.0000000000000004</v>
      </c>
      <c r="F145" s="73">
        <f t="shared" si="22"/>
        <v>1</v>
      </c>
      <c r="G145" s="73">
        <f t="shared" si="22"/>
        <v>0.99999999999999967</v>
      </c>
      <c r="H145" s="73">
        <f t="shared" si="22"/>
        <v>1.0000000000000007</v>
      </c>
      <c r="I145" s="73">
        <f t="shared" si="22"/>
        <v>0.99999999999999956</v>
      </c>
      <c r="J145" s="73">
        <f t="shared" si="22"/>
        <v>1.0000000000000004</v>
      </c>
      <c r="K145" s="73">
        <f t="shared" si="22"/>
        <v>1.0000000000000002</v>
      </c>
      <c r="L145" s="73">
        <f t="shared" si="22"/>
        <v>0.99999999999999956</v>
      </c>
      <c r="M145" s="73">
        <f t="shared" si="22"/>
        <v>1.0000000000000002</v>
      </c>
      <c r="N145" s="73">
        <f t="shared" si="22"/>
        <v>0.99999999999999989</v>
      </c>
      <c r="O145" s="73">
        <f t="shared" si="22"/>
        <v>1.0000000000000004</v>
      </c>
      <c r="P145" s="73">
        <f t="shared" si="22"/>
        <v>1</v>
      </c>
      <c r="Q145" s="73">
        <f t="shared" si="22"/>
        <v>1.0000000000000004</v>
      </c>
    </row>
    <row r="146" spans="1:17" ht="12" customHeight="1" x14ac:dyDescent="0.25">
      <c r="A146" s="158" t="s">
        <v>62</v>
      </c>
      <c r="B146" s="169">
        <f t="shared" si="22"/>
        <v>0.76293922972302919</v>
      </c>
      <c r="C146" s="169">
        <f t="shared" si="22"/>
        <v>0.77561223701860271</v>
      </c>
      <c r="D146" s="169">
        <f t="shared" si="22"/>
        <v>0.78356760629589084</v>
      </c>
      <c r="E146" s="169">
        <f t="shared" si="22"/>
        <v>0.79928862555972968</v>
      </c>
      <c r="F146" s="169">
        <f t="shared" si="22"/>
        <v>0.80155043854499297</v>
      </c>
      <c r="G146" s="169">
        <f t="shared" si="22"/>
        <v>0.79184459385247585</v>
      </c>
      <c r="H146" s="169">
        <f t="shared" si="22"/>
        <v>0.8015534676929742</v>
      </c>
      <c r="I146" s="169">
        <f t="shared" si="22"/>
        <v>0.78578126784871138</v>
      </c>
      <c r="J146" s="169">
        <f t="shared" si="22"/>
        <v>0.79371517353115117</v>
      </c>
      <c r="K146" s="169">
        <f t="shared" si="22"/>
        <v>0.82046858774383058</v>
      </c>
      <c r="L146" s="169">
        <f t="shared" si="22"/>
        <v>0.814860277615159</v>
      </c>
      <c r="M146" s="169">
        <f t="shared" si="22"/>
        <v>0.81919521032468623</v>
      </c>
      <c r="N146" s="169">
        <f t="shared" si="22"/>
        <v>0.83453563485799387</v>
      </c>
      <c r="O146" s="169">
        <f t="shared" si="22"/>
        <v>0.83305605583164644</v>
      </c>
      <c r="P146" s="169">
        <f t="shared" si="22"/>
        <v>0.83501157185958996</v>
      </c>
      <c r="Q146" s="169">
        <f t="shared" ref="Q146" si="23">IF(Q127=0,"",Q127/Q108)</f>
        <v>0.82978414618878649</v>
      </c>
    </row>
    <row r="147" spans="1:17" ht="12" customHeight="1" x14ac:dyDescent="0.25">
      <c r="A147" s="23" t="s">
        <v>57</v>
      </c>
      <c r="B147" s="73">
        <f t="shared" ref="B147:Q148" si="24">IF(B128=0,"",B128/B109)</f>
        <v>0.41538519306413535</v>
      </c>
      <c r="C147" s="73">
        <f t="shared" si="24"/>
        <v>0.41538519306413529</v>
      </c>
      <c r="D147" s="73">
        <f t="shared" si="24"/>
        <v>0.41720108048490456</v>
      </c>
      <c r="E147" s="73">
        <f t="shared" si="24"/>
        <v>0.41846462383558042</v>
      </c>
      <c r="F147" s="73">
        <f t="shared" si="24"/>
        <v>0.42872530146569787</v>
      </c>
      <c r="G147" s="73">
        <f t="shared" si="24"/>
        <v>0.44807566883821548</v>
      </c>
      <c r="H147" s="73">
        <f t="shared" si="24"/>
        <v>0.4525815334434049</v>
      </c>
      <c r="I147" s="73">
        <f t="shared" si="24"/>
        <v>0.46149986668453313</v>
      </c>
      <c r="J147" s="73">
        <f t="shared" si="24"/>
        <v>0.46462866491180627</v>
      </c>
      <c r="K147" s="73">
        <f t="shared" si="24"/>
        <v>0.46667307315238871</v>
      </c>
      <c r="L147" s="73">
        <f t="shared" si="24"/>
        <v>0.46683435102002074</v>
      </c>
      <c r="M147" s="73">
        <f t="shared" si="24"/>
        <v>0.467271898126427</v>
      </c>
      <c r="N147" s="73">
        <f t="shared" si="24"/>
        <v>0.46734372299634525</v>
      </c>
      <c r="O147" s="73">
        <f t="shared" si="24"/>
        <v>0.46734372299634469</v>
      </c>
      <c r="P147" s="73">
        <f t="shared" si="24"/>
        <v>0.46836110548427456</v>
      </c>
      <c r="Q147" s="73">
        <f t="shared" si="24"/>
        <v>0.48436581378014093</v>
      </c>
    </row>
    <row r="148" spans="1:17" ht="12" customHeight="1" x14ac:dyDescent="0.25">
      <c r="A148" s="29" t="s">
        <v>140</v>
      </c>
      <c r="B148" s="65">
        <f t="shared" si="24"/>
        <v>0.79940862090397347</v>
      </c>
      <c r="C148" s="65">
        <f t="shared" si="24"/>
        <v>0.80369304951979037</v>
      </c>
      <c r="D148" s="65">
        <f t="shared" si="24"/>
        <v>0.80840248611105547</v>
      </c>
      <c r="E148" s="65">
        <f t="shared" si="24"/>
        <v>0.81346733072043931</v>
      </c>
      <c r="F148" s="65">
        <f t="shared" si="24"/>
        <v>0.8178501677954243</v>
      </c>
      <c r="G148" s="65">
        <f t="shared" si="24"/>
        <v>0.82216815920619191</v>
      </c>
      <c r="H148" s="65">
        <f t="shared" si="24"/>
        <v>0.82713298204391594</v>
      </c>
      <c r="I148" s="65">
        <f t="shared" si="24"/>
        <v>0.83186521571756611</v>
      </c>
      <c r="J148" s="65">
        <f t="shared" si="24"/>
        <v>0.83848153304879758</v>
      </c>
      <c r="K148" s="65">
        <f t="shared" si="24"/>
        <v>0.84129848861352063</v>
      </c>
      <c r="L148" s="65">
        <f t="shared" si="24"/>
        <v>0.84442090712035078</v>
      </c>
      <c r="M148" s="65">
        <f t="shared" si="24"/>
        <v>0.84708232704981123</v>
      </c>
      <c r="N148" s="65">
        <f t="shared" si="24"/>
        <v>0.84956189542873184</v>
      </c>
      <c r="O148" s="65">
        <f t="shared" si="24"/>
        <v>0.85063383848474905</v>
      </c>
      <c r="P148" s="65">
        <f t="shared" si="24"/>
        <v>0.85270904684844939</v>
      </c>
      <c r="Q148" s="65">
        <f t="shared" si="24"/>
        <v>0.85356745654826716</v>
      </c>
    </row>
    <row r="150" spans="1:17" ht="12" customHeight="1" x14ac:dyDescent="0.25">
      <c r="A150" s="152" t="s">
        <v>121</v>
      </c>
      <c r="B150" s="168">
        <f>SUM(B151,B154,B156,B165)</f>
        <v>5227.5728423247547</v>
      </c>
      <c r="C150" s="168">
        <f t="shared" ref="C150:Q150" si="25">SUM(C151,C154,C156,C165)</f>
        <v>5179.430951342415</v>
      </c>
      <c r="D150" s="168">
        <f t="shared" si="25"/>
        <v>5025.0752522918929</v>
      </c>
      <c r="E150" s="168">
        <f t="shared" si="25"/>
        <v>5068.0090489654722</v>
      </c>
      <c r="F150" s="168">
        <f t="shared" si="25"/>
        <v>4832.080894073737</v>
      </c>
      <c r="G150" s="168">
        <f t="shared" si="25"/>
        <v>4415.0852118524399</v>
      </c>
      <c r="H150" s="168">
        <f t="shared" si="25"/>
        <v>4178.5544607801748</v>
      </c>
      <c r="I150" s="168">
        <f t="shared" si="25"/>
        <v>3886.5952180959439</v>
      </c>
      <c r="J150" s="168">
        <f t="shared" si="25"/>
        <v>3951.7072431280653</v>
      </c>
      <c r="K150" s="168">
        <f t="shared" si="25"/>
        <v>3472.8215539987873</v>
      </c>
      <c r="L150" s="168">
        <f t="shared" si="25"/>
        <v>3800.5852538711065</v>
      </c>
      <c r="M150" s="168">
        <f t="shared" si="25"/>
        <v>3259.8484898122006</v>
      </c>
      <c r="N150" s="168">
        <f t="shared" si="25"/>
        <v>3408.1043079632391</v>
      </c>
      <c r="O150" s="168">
        <f t="shared" si="25"/>
        <v>3175.3080931518821</v>
      </c>
      <c r="P150" s="168">
        <f t="shared" si="25"/>
        <v>2620.3832865700947</v>
      </c>
      <c r="Q150" s="168">
        <f t="shared" si="25"/>
        <v>2877.248780284132</v>
      </c>
    </row>
    <row r="151" spans="1:17" ht="12" customHeight="1" x14ac:dyDescent="0.25">
      <c r="A151" s="158" t="s">
        <v>65</v>
      </c>
      <c r="B151" s="157">
        <f>SUM(B152:B153)</f>
        <v>4685.2739576339318</v>
      </c>
      <c r="C151" s="157">
        <f t="shared" ref="C151:Q151" si="26">SUM(C152:C153)</f>
        <v>4669.8856124966878</v>
      </c>
      <c r="D151" s="157">
        <f t="shared" si="26"/>
        <v>4503.3737111016071</v>
      </c>
      <c r="E151" s="157">
        <f t="shared" si="26"/>
        <v>4551.9149213871306</v>
      </c>
      <c r="F151" s="157">
        <f t="shared" si="26"/>
        <v>4312.0164157586714</v>
      </c>
      <c r="G151" s="157">
        <f t="shared" si="26"/>
        <v>3927.0252827972099</v>
      </c>
      <c r="H151" s="157">
        <f t="shared" si="26"/>
        <v>3702.6915733977717</v>
      </c>
      <c r="I151" s="157">
        <f t="shared" si="26"/>
        <v>3413.0741347847352</v>
      </c>
      <c r="J151" s="157">
        <f t="shared" si="26"/>
        <v>3473.0752019651527</v>
      </c>
      <c r="K151" s="157">
        <f t="shared" si="26"/>
        <v>3049.3349352234677</v>
      </c>
      <c r="L151" s="157">
        <f t="shared" si="26"/>
        <v>3391.6410922777004</v>
      </c>
      <c r="M151" s="157">
        <f t="shared" si="26"/>
        <v>2865.4719843292733</v>
      </c>
      <c r="N151" s="157">
        <f t="shared" si="26"/>
        <v>3010.3104001591546</v>
      </c>
      <c r="O151" s="157">
        <f t="shared" si="26"/>
        <v>2830.0406364967771</v>
      </c>
      <c r="P151" s="157">
        <f t="shared" si="26"/>
        <v>2267.4912506140054</v>
      </c>
      <c r="Q151" s="157">
        <f t="shared" si="26"/>
        <v>2516.4912380822648</v>
      </c>
    </row>
    <row r="152" spans="1:17" ht="12" customHeight="1" x14ac:dyDescent="0.25">
      <c r="A152" s="23" t="s">
        <v>166</v>
      </c>
      <c r="B152" s="156">
        <f>RES_hhdet_emi!B$45</f>
        <v>4685.2739576339318</v>
      </c>
      <c r="C152" s="156">
        <f>RES_hhdet_emi!C$45</f>
        <v>4669.8856124966878</v>
      </c>
      <c r="D152" s="156">
        <f>RES_hhdet_emi!D$45</f>
        <v>4503.3737111016071</v>
      </c>
      <c r="E152" s="156">
        <f>RES_hhdet_emi!E$45</f>
        <v>4551.9149213871306</v>
      </c>
      <c r="F152" s="156">
        <f>RES_hhdet_emi!F$45</f>
        <v>4312.0164157586714</v>
      </c>
      <c r="G152" s="156">
        <f>RES_hhdet_emi!G$45</f>
        <v>3927.0252827972099</v>
      </c>
      <c r="H152" s="156">
        <f>RES_hhdet_emi!H$45</f>
        <v>3702.6915733977717</v>
      </c>
      <c r="I152" s="156">
        <f>RES_hhdet_emi!I$45</f>
        <v>3413.0741347847352</v>
      </c>
      <c r="J152" s="156">
        <f>RES_hhdet_emi!J$45</f>
        <v>3473.0752019651527</v>
      </c>
      <c r="K152" s="156">
        <f>RES_hhdet_emi!K$45</f>
        <v>3049.3349352234677</v>
      </c>
      <c r="L152" s="156">
        <f>RES_hhdet_emi!L$45</f>
        <v>3391.6410922777004</v>
      </c>
      <c r="M152" s="156">
        <f>RES_hhdet_emi!M$45</f>
        <v>2865.4719843292733</v>
      </c>
      <c r="N152" s="156">
        <f>RES_hhdet_emi!N$45</f>
        <v>3010.3104001591546</v>
      </c>
      <c r="O152" s="156">
        <f>RES_hhdet_emi!O$45</f>
        <v>2830.0406364967771</v>
      </c>
      <c r="P152" s="156">
        <f>RES_hhdet_emi!P$45</f>
        <v>2267.4912506140054</v>
      </c>
      <c r="Q152" s="156">
        <f>RES_hhdet_emi!Q$45</f>
        <v>2516.4912380822648</v>
      </c>
    </row>
    <row r="153" spans="1:17" ht="12" customHeight="1" x14ac:dyDescent="0.25">
      <c r="A153" s="23" t="s">
        <v>60</v>
      </c>
      <c r="B153" s="156">
        <f>RES_hhdet_emi!B$46</f>
        <v>0</v>
      </c>
      <c r="C153" s="156">
        <f>RES_hhdet_emi!C$46</f>
        <v>0</v>
      </c>
      <c r="D153" s="156">
        <f>RES_hhdet_emi!D$46</f>
        <v>0</v>
      </c>
      <c r="E153" s="156">
        <f>RES_hhdet_emi!E$46</f>
        <v>0</v>
      </c>
      <c r="F153" s="156">
        <f>RES_hhdet_emi!F$46</f>
        <v>0</v>
      </c>
      <c r="G153" s="156">
        <f>RES_hhdet_emi!G$46</f>
        <v>0</v>
      </c>
      <c r="H153" s="156">
        <f>RES_hhdet_emi!H$46</f>
        <v>0</v>
      </c>
      <c r="I153" s="156">
        <f>RES_hhdet_emi!I$46</f>
        <v>0</v>
      </c>
      <c r="J153" s="156">
        <f>RES_hhdet_emi!J$46</f>
        <v>0</v>
      </c>
      <c r="K153" s="156">
        <f>RES_hhdet_emi!K$46</f>
        <v>0</v>
      </c>
      <c r="L153" s="156">
        <f>RES_hhdet_emi!L$46</f>
        <v>0</v>
      </c>
      <c r="M153" s="156">
        <f>RES_hhdet_emi!M$46</f>
        <v>0</v>
      </c>
      <c r="N153" s="156">
        <f>RES_hhdet_emi!N$46</f>
        <v>0</v>
      </c>
      <c r="O153" s="156">
        <f>RES_hhdet_emi!O$46</f>
        <v>0</v>
      </c>
      <c r="P153" s="156">
        <f>RES_hhdet_emi!P$46</f>
        <v>0</v>
      </c>
      <c r="Q153" s="156">
        <f>RES_hhdet_emi!Q$46</f>
        <v>0</v>
      </c>
    </row>
    <row r="154" spans="1:17" ht="12" customHeight="1" x14ac:dyDescent="0.25">
      <c r="A154" s="158" t="s">
        <v>112</v>
      </c>
      <c r="B154" s="157">
        <f>B155</f>
        <v>0</v>
      </c>
      <c r="C154" s="157">
        <f t="shared" ref="C154:Q154" si="27">C155</f>
        <v>0</v>
      </c>
      <c r="D154" s="157">
        <f t="shared" si="27"/>
        <v>0</v>
      </c>
      <c r="E154" s="157">
        <f t="shared" si="27"/>
        <v>0</v>
      </c>
      <c r="F154" s="157">
        <f t="shared" si="27"/>
        <v>0</v>
      </c>
      <c r="G154" s="157">
        <f t="shared" si="27"/>
        <v>0</v>
      </c>
      <c r="H154" s="157">
        <f t="shared" si="27"/>
        <v>0</v>
      </c>
      <c r="I154" s="157">
        <f t="shared" si="27"/>
        <v>0</v>
      </c>
      <c r="J154" s="157">
        <f t="shared" si="27"/>
        <v>0</v>
      </c>
      <c r="K154" s="157">
        <f t="shared" si="27"/>
        <v>0</v>
      </c>
      <c r="L154" s="157">
        <f t="shared" si="27"/>
        <v>0</v>
      </c>
      <c r="M154" s="157">
        <f t="shared" si="27"/>
        <v>0</v>
      </c>
      <c r="N154" s="157">
        <f t="shared" si="27"/>
        <v>0</v>
      </c>
      <c r="O154" s="157">
        <f t="shared" si="27"/>
        <v>0</v>
      </c>
      <c r="P154" s="157">
        <f t="shared" si="27"/>
        <v>0</v>
      </c>
      <c r="Q154" s="157">
        <f t="shared" si="27"/>
        <v>0</v>
      </c>
    </row>
    <row r="155" spans="1:17" ht="12" customHeight="1" x14ac:dyDescent="0.25">
      <c r="A155" s="23" t="s">
        <v>60</v>
      </c>
      <c r="B155" s="156">
        <f>RES_hhdet_emi!B$48</f>
        <v>0</v>
      </c>
      <c r="C155" s="156">
        <f>RES_hhdet_emi!C$48</f>
        <v>0</v>
      </c>
      <c r="D155" s="156">
        <f>RES_hhdet_emi!D$48</f>
        <v>0</v>
      </c>
      <c r="E155" s="156">
        <f>RES_hhdet_emi!E$48</f>
        <v>0</v>
      </c>
      <c r="F155" s="156">
        <f>RES_hhdet_emi!F$48</f>
        <v>0</v>
      </c>
      <c r="G155" s="156">
        <f>RES_hhdet_emi!G$48</f>
        <v>0</v>
      </c>
      <c r="H155" s="156">
        <f>RES_hhdet_emi!H$48</f>
        <v>0</v>
      </c>
      <c r="I155" s="156">
        <f>RES_hhdet_emi!I$48</f>
        <v>0</v>
      </c>
      <c r="J155" s="156">
        <f>RES_hhdet_emi!J$48</f>
        <v>0</v>
      </c>
      <c r="K155" s="156">
        <f>RES_hhdet_emi!K$48</f>
        <v>0</v>
      </c>
      <c r="L155" s="156">
        <f>RES_hhdet_emi!L$48</f>
        <v>0</v>
      </c>
      <c r="M155" s="156">
        <f>RES_hhdet_emi!M$48</f>
        <v>0</v>
      </c>
      <c r="N155" s="156">
        <f>RES_hhdet_emi!N$48</f>
        <v>0</v>
      </c>
      <c r="O155" s="156">
        <f>RES_hhdet_emi!O$48</f>
        <v>0</v>
      </c>
      <c r="P155" s="156">
        <f>RES_hhdet_emi!P$48</f>
        <v>0</v>
      </c>
      <c r="Q155" s="156">
        <f>RES_hhdet_emi!Q$48</f>
        <v>0</v>
      </c>
    </row>
    <row r="156" spans="1:17" ht="12" customHeight="1" x14ac:dyDescent="0.25">
      <c r="A156" s="158" t="s">
        <v>63</v>
      </c>
      <c r="B156" s="157">
        <f>SUM(B157:B158,B161:B162)</f>
        <v>523.77145741171387</v>
      </c>
      <c r="C156" s="157">
        <f t="shared" ref="C156:Q156" si="28">SUM(C157:C158,C161:C162)</f>
        <v>495.28661980692044</v>
      </c>
      <c r="D156" s="157">
        <f t="shared" si="28"/>
        <v>508.91531506114211</v>
      </c>
      <c r="E156" s="157">
        <f t="shared" si="28"/>
        <v>508.83269846898474</v>
      </c>
      <c r="F156" s="157">
        <f t="shared" si="28"/>
        <v>511.87985346181836</v>
      </c>
      <c r="G156" s="157">
        <f t="shared" si="28"/>
        <v>472.43726856211538</v>
      </c>
      <c r="H156" s="157">
        <f t="shared" si="28"/>
        <v>463.39396887086525</v>
      </c>
      <c r="I156" s="157">
        <f t="shared" si="28"/>
        <v>450.76781536313229</v>
      </c>
      <c r="J156" s="157">
        <f t="shared" si="28"/>
        <v>457.74844046169551</v>
      </c>
      <c r="K156" s="157">
        <f t="shared" si="28"/>
        <v>414.16981378283072</v>
      </c>
      <c r="L156" s="157">
        <f t="shared" si="28"/>
        <v>396.02106071559211</v>
      </c>
      <c r="M156" s="157">
        <f t="shared" si="28"/>
        <v>383.06867060679065</v>
      </c>
      <c r="N156" s="157">
        <f t="shared" si="28"/>
        <v>391.63796639610445</v>
      </c>
      <c r="O156" s="157">
        <f t="shared" si="28"/>
        <v>339.15728265561449</v>
      </c>
      <c r="P156" s="157">
        <f t="shared" si="28"/>
        <v>346.43418212767159</v>
      </c>
      <c r="Q156" s="157">
        <f t="shared" si="28"/>
        <v>351.98724952469559</v>
      </c>
    </row>
    <row r="157" spans="1:17" ht="12" customHeight="1" x14ac:dyDescent="0.25">
      <c r="A157" s="167" t="s">
        <v>165</v>
      </c>
      <c r="B157" s="132">
        <f>RES_hhdet_emi!B$50</f>
        <v>441.69425480802039</v>
      </c>
      <c r="C157" s="132">
        <f>RES_hhdet_emi!C$50</f>
        <v>412.25523329182164</v>
      </c>
      <c r="D157" s="132">
        <f>RES_hhdet_emi!D$50</f>
        <v>420.62809298758992</v>
      </c>
      <c r="E157" s="132">
        <f>RES_hhdet_emi!E$50</f>
        <v>412.9044120503479</v>
      </c>
      <c r="F157" s="132">
        <f>RES_hhdet_emi!F$50</f>
        <v>408.27354855390126</v>
      </c>
      <c r="G157" s="132">
        <f>RES_hhdet_emi!G$50</f>
        <v>339.74911236853239</v>
      </c>
      <c r="H157" s="132">
        <f>RES_hhdet_emi!H$50</f>
        <v>312.47794612305375</v>
      </c>
      <c r="I157" s="132">
        <f>RES_hhdet_emi!I$50</f>
        <v>299.80897286783301</v>
      </c>
      <c r="J157" s="132">
        <f>RES_hhdet_emi!J$50</f>
        <v>303.40305404734426</v>
      </c>
      <c r="K157" s="132">
        <f>RES_hhdet_emi!K$50</f>
        <v>230.9484351302377</v>
      </c>
      <c r="L157" s="132">
        <f>RES_hhdet_emi!L$50</f>
        <v>179.3386478325674</v>
      </c>
      <c r="M157" s="132">
        <f>RES_hhdet_emi!M$50</f>
        <v>169.67628885408553</v>
      </c>
      <c r="N157" s="132">
        <f>RES_hhdet_emi!N$50</f>
        <v>165.82392974524251</v>
      </c>
      <c r="O157" s="132">
        <f>RES_hhdet_emi!O$50</f>
        <v>133.91479825129008</v>
      </c>
      <c r="P157" s="132">
        <f>RES_hhdet_emi!P$50</f>
        <v>138.37044447690246</v>
      </c>
      <c r="Q157" s="132">
        <f>RES_hhdet_emi!Q$50</f>
        <v>138.11078536281209</v>
      </c>
    </row>
    <row r="158" spans="1:17" ht="12" customHeight="1" x14ac:dyDescent="0.25">
      <c r="A158" s="167" t="s">
        <v>164</v>
      </c>
      <c r="B158" s="132">
        <f>SUM(B159:B160)</f>
        <v>82.077202603693493</v>
      </c>
      <c r="C158" s="132">
        <f t="shared" ref="C158:Q158" si="29">SUM(C159:C160)</f>
        <v>83.031386515098802</v>
      </c>
      <c r="D158" s="132">
        <f t="shared" si="29"/>
        <v>88.287222073552186</v>
      </c>
      <c r="E158" s="132">
        <f t="shared" si="29"/>
        <v>95.928286418636816</v>
      </c>
      <c r="F158" s="132">
        <f t="shared" si="29"/>
        <v>103.60630490791709</v>
      </c>
      <c r="G158" s="132">
        <f t="shared" si="29"/>
        <v>132.68815619358298</v>
      </c>
      <c r="H158" s="132">
        <f t="shared" si="29"/>
        <v>150.9160227478115</v>
      </c>
      <c r="I158" s="132">
        <f t="shared" si="29"/>
        <v>150.95884249529931</v>
      </c>
      <c r="J158" s="132">
        <f t="shared" si="29"/>
        <v>154.34538641435125</v>
      </c>
      <c r="K158" s="132">
        <f t="shared" si="29"/>
        <v>183.22137865259302</v>
      </c>
      <c r="L158" s="132">
        <f t="shared" si="29"/>
        <v>216.68241288302471</v>
      </c>
      <c r="M158" s="132">
        <f t="shared" si="29"/>
        <v>213.39238175270515</v>
      </c>
      <c r="N158" s="132">
        <f t="shared" si="29"/>
        <v>225.81403665086194</v>
      </c>
      <c r="O158" s="132">
        <f t="shared" si="29"/>
        <v>205.24248440432441</v>
      </c>
      <c r="P158" s="132">
        <f t="shared" si="29"/>
        <v>208.06373765076913</v>
      </c>
      <c r="Q158" s="132">
        <f t="shared" si="29"/>
        <v>213.87646416188349</v>
      </c>
    </row>
    <row r="159" spans="1:17" ht="12" customHeight="1" x14ac:dyDescent="0.25">
      <c r="A159" s="166" t="s">
        <v>163</v>
      </c>
      <c r="B159" s="165">
        <f>RES_hhdet_emi!B$52</f>
        <v>82.077202603693493</v>
      </c>
      <c r="C159" s="165">
        <f>RES_hhdet_emi!C$52</f>
        <v>83.031386515098802</v>
      </c>
      <c r="D159" s="165">
        <f>RES_hhdet_emi!D$52</f>
        <v>88.287222073552186</v>
      </c>
      <c r="E159" s="165">
        <f>RES_hhdet_emi!E$52</f>
        <v>95.928286418636816</v>
      </c>
      <c r="F159" s="165">
        <f>RES_hhdet_emi!F$52</f>
        <v>103.60630490791709</v>
      </c>
      <c r="G159" s="165">
        <f>RES_hhdet_emi!G$52</f>
        <v>132.68815619358298</v>
      </c>
      <c r="H159" s="165">
        <f>RES_hhdet_emi!H$52</f>
        <v>150.9160227478115</v>
      </c>
      <c r="I159" s="165">
        <f>RES_hhdet_emi!I$52</f>
        <v>150.95884249529931</v>
      </c>
      <c r="J159" s="165">
        <f>RES_hhdet_emi!J$52</f>
        <v>154.34538641435125</v>
      </c>
      <c r="K159" s="165">
        <f>RES_hhdet_emi!K$52</f>
        <v>183.22137865259302</v>
      </c>
      <c r="L159" s="165">
        <f>RES_hhdet_emi!L$52</f>
        <v>216.68241288302471</v>
      </c>
      <c r="M159" s="165">
        <f>RES_hhdet_emi!M$52</f>
        <v>213.39238175270515</v>
      </c>
      <c r="N159" s="165">
        <f>RES_hhdet_emi!N$52</f>
        <v>225.81403665086194</v>
      </c>
      <c r="O159" s="165">
        <f>RES_hhdet_emi!O$52</f>
        <v>205.24248440432441</v>
      </c>
      <c r="P159" s="165">
        <f>RES_hhdet_emi!P$52</f>
        <v>208.06373765076913</v>
      </c>
      <c r="Q159" s="165">
        <f>RES_hhdet_emi!Q$52</f>
        <v>213.87646416188349</v>
      </c>
    </row>
    <row r="160" spans="1:17" ht="12" customHeight="1" x14ac:dyDescent="0.25">
      <c r="A160" s="147" t="s">
        <v>59</v>
      </c>
      <c r="B160" s="164">
        <f>RES_hhdet_emi!B$53</f>
        <v>0</v>
      </c>
      <c r="C160" s="164">
        <f>RES_hhdet_emi!C$53</f>
        <v>0</v>
      </c>
      <c r="D160" s="164">
        <f>RES_hhdet_emi!D$53</f>
        <v>0</v>
      </c>
      <c r="E160" s="164">
        <f>RES_hhdet_emi!E$53</f>
        <v>0</v>
      </c>
      <c r="F160" s="164">
        <f>RES_hhdet_emi!F$53</f>
        <v>0</v>
      </c>
      <c r="G160" s="164">
        <f>RES_hhdet_emi!G$53</f>
        <v>0</v>
      </c>
      <c r="H160" s="164">
        <f>RES_hhdet_emi!H$53</f>
        <v>0</v>
      </c>
      <c r="I160" s="164">
        <f>RES_hhdet_emi!I$53</f>
        <v>0</v>
      </c>
      <c r="J160" s="164">
        <f>RES_hhdet_emi!J$53</f>
        <v>0</v>
      </c>
      <c r="K160" s="164">
        <f>RES_hhdet_emi!K$53</f>
        <v>0</v>
      </c>
      <c r="L160" s="164">
        <f>RES_hhdet_emi!L$53</f>
        <v>0</v>
      </c>
      <c r="M160" s="164">
        <f>RES_hhdet_emi!M$53</f>
        <v>0</v>
      </c>
      <c r="N160" s="164">
        <f>RES_hhdet_emi!N$53</f>
        <v>0</v>
      </c>
      <c r="O160" s="164">
        <f>RES_hhdet_emi!O$53</f>
        <v>0</v>
      </c>
      <c r="P160" s="164">
        <f>RES_hhdet_emi!P$53</f>
        <v>0</v>
      </c>
      <c r="Q160" s="164">
        <f>RES_hhdet_emi!Q$53</f>
        <v>0</v>
      </c>
    </row>
    <row r="161" spans="1:17" ht="12" customHeight="1" x14ac:dyDescent="0.25">
      <c r="A161" s="163" t="s">
        <v>142</v>
      </c>
      <c r="B161" s="162">
        <f>RES_hhdet_emi!B$54</f>
        <v>0</v>
      </c>
      <c r="C161" s="162">
        <f>RES_hhdet_emi!C$54</f>
        <v>0</v>
      </c>
      <c r="D161" s="162">
        <f>RES_hhdet_emi!D$54</f>
        <v>0</v>
      </c>
      <c r="E161" s="162">
        <f>RES_hhdet_emi!E$54</f>
        <v>0</v>
      </c>
      <c r="F161" s="162">
        <f>RES_hhdet_emi!F$54</f>
        <v>0</v>
      </c>
      <c r="G161" s="162">
        <f>RES_hhdet_emi!G$54</f>
        <v>0</v>
      </c>
      <c r="H161" s="162">
        <f>RES_hhdet_emi!H$54</f>
        <v>0</v>
      </c>
      <c r="I161" s="162">
        <f>RES_hhdet_emi!I$54</f>
        <v>0</v>
      </c>
      <c r="J161" s="162">
        <f>RES_hhdet_emi!J$54</f>
        <v>0</v>
      </c>
      <c r="K161" s="162">
        <f>RES_hhdet_emi!K$54</f>
        <v>0</v>
      </c>
      <c r="L161" s="162">
        <f>RES_hhdet_emi!L$54</f>
        <v>0</v>
      </c>
      <c r="M161" s="162">
        <f>RES_hhdet_emi!M$54</f>
        <v>0</v>
      </c>
      <c r="N161" s="162">
        <f>RES_hhdet_emi!N$54</f>
        <v>0</v>
      </c>
      <c r="O161" s="162">
        <f>RES_hhdet_emi!O$54</f>
        <v>0</v>
      </c>
      <c r="P161" s="162">
        <f>RES_hhdet_emi!P$54</f>
        <v>0</v>
      </c>
      <c r="Q161" s="162">
        <f>RES_hhdet_emi!Q$54</f>
        <v>0</v>
      </c>
    </row>
    <row r="162" spans="1:17" ht="12" customHeight="1" x14ac:dyDescent="0.25">
      <c r="A162" s="161" t="s">
        <v>141</v>
      </c>
      <c r="B162" s="160">
        <f>SUM(B163:B164)</f>
        <v>0</v>
      </c>
      <c r="C162" s="160">
        <f t="shared" ref="C162:Q162" si="30">SUM(C163:C164)</f>
        <v>0</v>
      </c>
      <c r="D162" s="160">
        <f t="shared" si="30"/>
        <v>0</v>
      </c>
      <c r="E162" s="160">
        <f t="shared" si="30"/>
        <v>0</v>
      </c>
      <c r="F162" s="160">
        <f t="shared" si="30"/>
        <v>0</v>
      </c>
      <c r="G162" s="160">
        <f t="shared" si="30"/>
        <v>0</v>
      </c>
      <c r="H162" s="160">
        <f t="shared" si="30"/>
        <v>0</v>
      </c>
      <c r="I162" s="160">
        <f t="shared" si="30"/>
        <v>0</v>
      </c>
      <c r="J162" s="160">
        <f t="shared" si="30"/>
        <v>0</v>
      </c>
      <c r="K162" s="160">
        <f t="shared" si="30"/>
        <v>0</v>
      </c>
      <c r="L162" s="160">
        <f t="shared" si="30"/>
        <v>0</v>
      </c>
      <c r="M162" s="160">
        <f t="shared" si="30"/>
        <v>0</v>
      </c>
      <c r="N162" s="160">
        <f t="shared" si="30"/>
        <v>0</v>
      </c>
      <c r="O162" s="160">
        <f t="shared" si="30"/>
        <v>0</v>
      </c>
      <c r="P162" s="160">
        <f t="shared" si="30"/>
        <v>0</v>
      </c>
      <c r="Q162" s="160">
        <f t="shared" si="30"/>
        <v>0</v>
      </c>
    </row>
    <row r="163" spans="1:17" ht="12" customHeight="1" x14ac:dyDescent="0.25">
      <c r="A163" s="148" t="s">
        <v>60</v>
      </c>
      <c r="B163" s="156">
        <f>RES_hhdet_emi!B$56</f>
        <v>0</v>
      </c>
      <c r="C163" s="156">
        <f>RES_hhdet_emi!C$56</f>
        <v>0</v>
      </c>
      <c r="D163" s="156">
        <f>RES_hhdet_emi!D$56</f>
        <v>0</v>
      </c>
      <c r="E163" s="156">
        <f>RES_hhdet_emi!E$56</f>
        <v>0</v>
      </c>
      <c r="F163" s="156">
        <f>RES_hhdet_emi!F$56</f>
        <v>0</v>
      </c>
      <c r="G163" s="156">
        <f>RES_hhdet_emi!G$56</f>
        <v>0</v>
      </c>
      <c r="H163" s="156">
        <f>RES_hhdet_emi!H$56</f>
        <v>0</v>
      </c>
      <c r="I163" s="156">
        <f>RES_hhdet_emi!I$56</f>
        <v>0</v>
      </c>
      <c r="J163" s="156">
        <f>RES_hhdet_emi!J$56</f>
        <v>0</v>
      </c>
      <c r="K163" s="156">
        <f>RES_hhdet_emi!K$56</f>
        <v>0</v>
      </c>
      <c r="L163" s="156">
        <f>RES_hhdet_emi!L$56</f>
        <v>0</v>
      </c>
      <c r="M163" s="156">
        <f>RES_hhdet_emi!M$56</f>
        <v>0</v>
      </c>
      <c r="N163" s="156">
        <f>RES_hhdet_emi!N$56</f>
        <v>0</v>
      </c>
      <c r="O163" s="156">
        <f>RES_hhdet_emi!O$56</f>
        <v>0</v>
      </c>
      <c r="P163" s="156">
        <f>RES_hhdet_emi!P$56</f>
        <v>0</v>
      </c>
      <c r="Q163" s="156">
        <f>RES_hhdet_emi!Q$56</f>
        <v>0</v>
      </c>
    </row>
    <row r="164" spans="1:17" ht="12" customHeight="1" x14ac:dyDescent="0.25">
      <c r="A164" s="148" t="s">
        <v>59</v>
      </c>
      <c r="B164" s="156">
        <f>RES_hhdet_emi!B$57</f>
        <v>0</v>
      </c>
      <c r="C164" s="156">
        <f>RES_hhdet_emi!C$57</f>
        <v>0</v>
      </c>
      <c r="D164" s="156">
        <f>RES_hhdet_emi!D$57</f>
        <v>0</v>
      </c>
      <c r="E164" s="156">
        <f>RES_hhdet_emi!E$57</f>
        <v>0</v>
      </c>
      <c r="F164" s="156">
        <f>RES_hhdet_emi!F$57</f>
        <v>0</v>
      </c>
      <c r="G164" s="156">
        <f>RES_hhdet_emi!G$57</f>
        <v>0</v>
      </c>
      <c r="H164" s="156">
        <f>RES_hhdet_emi!H$57</f>
        <v>0</v>
      </c>
      <c r="I164" s="156">
        <f>RES_hhdet_emi!I$57</f>
        <v>0</v>
      </c>
      <c r="J164" s="156">
        <f>RES_hhdet_emi!J$57</f>
        <v>0</v>
      </c>
      <c r="K164" s="156">
        <f>RES_hhdet_emi!K$57</f>
        <v>0</v>
      </c>
      <c r="L164" s="156">
        <f>RES_hhdet_emi!L$57</f>
        <v>0</v>
      </c>
      <c r="M164" s="156">
        <f>RES_hhdet_emi!M$57</f>
        <v>0</v>
      </c>
      <c r="N164" s="156">
        <f>RES_hhdet_emi!N$57</f>
        <v>0</v>
      </c>
      <c r="O164" s="156">
        <f>RES_hhdet_emi!O$57</f>
        <v>0</v>
      </c>
      <c r="P164" s="156">
        <f>RES_hhdet_emi!P$57</f>
        <v>0</v>
      </c>
      <c r="Q164" s="156">
        <f>RES_hhdet_emi!Q$57</f>
        <v>0</v>
      </c>
    </row>
    <row r="165" spans="1:17" ht="12" customHeight="1" x14ac:dyDescent="0.25">
      <c r="A165" s="158" t="s">
        <v>62</v>
      </c>
      <c r="B165" s="157">
        <f>SUM(B166:B167)</f>
        <v>18.527427279109414</v>
      </c>
      <c r="C165" s="157">
        <f t="shared" ref="C165:Q165" si="31">SUM(C166:C167)</f>
        <v>14.258719038807067</v>
      </c>
      <c r="D165" s="157">
        <f t="shared" si="31"/>
        <v>12.786226129143685</v>
      </c>
      <c r="E165" s="157">
        <f t="shared" si="31"/>
        <v>7.2614291093569436</v>
      </c>
      <c r="F165" s="157">
        <f t="shared" si="31"/>
        <v>8.1846248532471968</v>
      </c>
      <c r="G165" s="157">
        <f t="shared" si="31"/>
        <v>15.622660493114743</v>
      </c>
      <c r="H165" s="157">
        <f t="shared" si="31"/>
        <v>12.468918511537574</v>
      </c>
      <c r="I165" s="157">
        <f t="shared" si="31"/>
        <v>22.753267948076612</v>
      </c>
      <c r="J165" s="157">
        <f t="shared" si="31"/>
        <v>20.883600701217265</v>
      </c>
      <c r="K165" s="157">
        <f t="shared" si="31"/>
        <v>9.3168049924889154</v>
      </c>
      <c r="L165" s="157">
        <f t="shared" si="31"/>
        <v>12.923100877813914</v>
      </c>
      <c r="M165" s="157">
        <f t="shared" si="31"/>
        <v>11.30783487613647</v>
      </c>
      <c r="N165" s="157">
        <f t="shared" si="31"/>
        <v>6.1559414079799843</v>
      </c>
      <c r="O165" s="157">
        <f t="shared" si="31"/>
        <v>6.1101739994907938</v>
      </c>
      <c r="P165" s="157">
        <f t="shared" si="31"/>
        <v>6.4578538284174858</v>
      </c>
      <c r="Q165" s="157">
        <f t="shared" si="31"/>
        <v>8.7702926771718577</v>
      </c>
    </row>
    <row r="166" spans="1:17" ht="12" customHeight="1" x14ac:dyDescent="0.25">
      <c r="A166" s="23" t="s">
        <v>57</v>
      </c>
      <c r="B166" s="156">
        <f>RES_hhdet_emi!B$59</f>
        <v>18.527427279109414</v>
      </c>
      <c r="C166" s="156">
        <f>RES_hhdet_emi!C$59</f>
        <v>14.258719038807067</v>
      </c>
      <c r="D166" s="156">
        <f>RES_hhdet_emi!D$59</f>
        <v>12.786226129143685</v>
      </c>
      <c r="E166" s="156">
        <f>RES_hhdet_emi!E$59</f>
        <v>7.2614291093569436</v>
      </c>
      <c r="F166" s="156">
        <f>RES_hhdet_emi!F$59</f>
        <v>8.1846248532471968</v>
      </c>
      <c r="G166" s="156">
        <f>RES_hhdet_emi!G$59</f>
        <v>15.622660493114743</v>
      </c>
      <c r="H166" s="156">
        <f>RES_hhdet_emi!H$59</f>
        <v>12.468918511537574</v>
      </c>
      <c r="I166" s="156">
        <f>RES_hhdet_emi!I$59</f>
        <v>22.753267948076612</v>
      </c>
      <c r="J166" s="156">
        <f>RES_hhdet_emi!J$59</f>
        <v>20.883600701217265</v>
      </c>
      <c r="K166" s="156">
        <f>RES_hhdet_emi!K$59</f>
        <v>9.3168049924889154</v>
      </c>
      <c r="L166" s="156">
        <f>RES_hhdet_emi!L$59</f>
        <v>12.923100877813914</v>
      </c>
      <c r="M166" s="156">
        <f>RES_hhdet_emi!M$59</f>
        <v>11.30783487613647</v>
      </c>
      <c r="N166" s="156">
        <f>RES_hhdet_emi!N$59</f>
        <v>6.1559414079799843</v>
      </c>
      <c r="O166" s="156">
        <f>RES_hhdet_emi!O$59</f>
        <v>6.1101739994907938</v>
      </c>
      <c r="P166" s="156">
        <f>RES_hhdet_emi!P$59</f>
        <v>6.4578538284174858</v>
      </c>
      <c r="Q166" s="156">
        <f>RES_hhdet_emi!Q$59</f>
        <v>8.7702926771718577</v>
      </c>
    </row>
    <row r="167" spans="1:17" ht="12" customHeight="1" x14ac:dyDescent="0.25">
      <c r="A167" s="29" t="s">
        <v>140</v>
      </c>
      <c r="B167" s="57">
        <f>RES_hhdet_emi!B$60</f>
        <v>0</v>
      </c>
      <c r="C167" s="57">
        <f>RES_hhdet_emi!C$60</f>
        <v>0</v>
      </c>
      <c r="D167" s="57">
        <f>RES_hhdet_emi!D$60</f>
        <v>0</v>
      </c>
      <c r="E167" s="57">
        <f>RES_hhdet_emi!E$60</f>
        <v>0</v>
      </c>
      <c r="F167" s="57">
        <f>RES_hhdet_emi!F$60</f>
        <v>0</v>
      </c>
      <c r="G167" s="57">
        <f>RES_hhdet_emi!G$60</f>
        <v>0</v>
      </c>
      <c r="H167" s="57">
        <f>RES_hhdet_emi!H$60</f>
        <v>0</v>
      </c>
      <c r="I167" s="57">
        <f>RES_hhdet_emi!I$60</f>
        <v>0</v>
      </c>
      <c r="J167" s="57">
        <f>RES_hhdet_emi!J$60</f>
        <v>0</v>
      </c>
      <c r="K167" s="57">
        <f>RES_hhdet_emi!K$60</f>
        <v>0</v>
      </c>
      <c r="L167" s="57">
        <f>RES_hhdet_emi!L$60</f>
        <v>0</v>
      </c>
      <c r="M167" s="57">
        <f>RES_hhdet_emi!M$60</f>
        <v>0</v>
      </c>
      <c r="N167" s="57">
        <f>RES_hhdet_emi!N$60</f>
        <v>0</v>
      </c>
      <c r="O167" s="57">
        <f>RES_hhdet_emi!O$60</f>
        <v>0</v>
      </c>
      <c r="P167" s="57">
        <f>RES_hhdet_emi!P$60</f>
        <v>0</v>
      </c>
      <c r="Q167" s="57">
        <f>RES_hhdet_emi!Q$60</f>
        <v>0</v>
      </c>
    </row>
    <row r="169" spans="1:17" ht="12" customHeight="1" x14ac:dyDescent="0.25">
      <c r="A169" s="152" t="s">
        <v>198</v>
      </c>
      <c r="B169" s="168">
        <f>SUM(B170,B173,B175,B184)</f>
        <v>20821.524473789639</v>
      </c>
      <c r="C169" s="168">
        <f t="shared" ref="C169:Q169" si="32">SUM(C170,C173,C175,C184)</f>
        <v>20751.112056041769</v>
      </c>
      <c r="D169" s="168">
        <f t="shared" si="32"/>
        <v>19955.947907402813</v>
      </c>
      <c r="E169" s="168">
        <f t="shared" si="32"/>
        <v>19893.467045871854</v>
      </c>
      <c r="F169" s="168">
        <f t="shared" si="32"/>
        <v>19068.392544008711</v>
      </c>
      <c r="G169" s="168">
        <f t="shared" si="32"/>
        <v>17851.315968533941</v>
      </c>
      <c r="H169" s="168">
        <f t="shared" si="32"/>
        <v>17310.997559373533</v>
      </c>
      <c r="I169" s="168">
        <f t="shared" si="32"/>
        <v>17081.606748245918</v>
      </c>
      <c r="J169" s="168">
        <f t="shared" si="32"/>
        <v>17313.131044511843</v>
      </c>
      <c r="K169" s="168">
        <f t="shared" si="32"/>
        <v>16195.549476928085</v>
      </c>
      <c r="L169" s="168">
        <f t="shared" si="32"/>
        <v>17682.94422553515</v>
      </c>
      <c r="M169" s="168">
        <f t="shared" si="32"/>
        <v>16578.534593783563</v>
      </c>
      <c r="N169" s="168">
        <f t="shared" si="32"/>
        <v>17466.50322594988</v>
      </c>
      <c r="O169" s="168">
        <f t="shared" si="32"/>
        <v>17875.138273198652</v>
      </c>
      <c r="P169" s="168">
        <f t="shared" si="32"/>
        <v>15385.230087552802</v>
      </c>
      <c r="Q169" s="168">
        <f t="shared" si="32"/>
        <v>16591.541341257576</v>
      </c>
    </row>
    <row r="170" spans="1:17" ht="12" customHeight="1" x14ac:dyDescent="0.25">
      <c r="A170" s="158" t="s">
        <v>65</v>
      </c>
      <c r="B170" s="157">
        <f>SUM(B171:B172)</f>
        <v>17103.545810889776</v>
      </c>
      <c r="C170" s="157">
        <f t="shared" ref="C170:Q170" si="33">SUM(C171:C172)</f>
        <v>17095.12974505507</v>
      </c>
      <c r="D170" s="157">
        <f t="shared" si="33"/>
        <v>16272.11956844224</v>
      </c>
      <c r="E170" s="157">
        <f t="shared" si="33"/>
        <v>16241.689305761061</v>
      </c>
      <c r="F170" s="157">
        <f t="shared" si="33"/>
        <v>15482.742639201953</v>
      </c>
      <c r="G170" s="157">
        <f t="shared" si="33"/>
        <v>14330.395231788381</v>
      </c>
      <c r="H170" s="157">
        <f t="shared" si="33"/>
        <v>13843.471804015016</v>
      </c>
      <c r="I170" s="157">
        <f t="shared" si="33"/>
        <v>13555.973674655594</v>
      </c>
      <c r="J170" s="157">
        <f t="shared" si="33"/>
        <v>13834.858664535957</v>
      </c>
      <c r="K170" s="157">
        <f t="shared" si="33"/>
        <v>12799.732747825692</v>
      </c>
      <c r="L170" s="157">
        <f t="shared" si="33"/>
        <v>14314.940737406438</v>
      </c>
      <c r="M170" s="157">
        <f t="shared" si="33"/>
        <v>13190.834532280671</v>
      </c>
      <c r="N170" s="157">
        <f t="shared" si="33"/>
        <v>14003.005961551673</v>
      </c>
      <c r="O170" s="157">
        <f t="shared" si="33"/>
        <v>14574.692664076227</v>
      </c>
      <c r="P170" s="157">
        <f t="shared" si="33"/>
        <v>11986.707508085699</v>
      </c>
      <c r="Q170" s="157">
        <f t="shared" si="33"/>
        <v>13251.511568968614</v>
      </c>
    </row>
    <row r="171" spans="1:17" ht="12" customHeight="1" x14ac:dyDescent="0.25">
      <c r="A171" s="23" t="s">
        <v>166</v>
      </c>
      <c r="B171" s="156">
        <f>IF(B95=0,0,B95/0.086*1000000/B$7)</f>
        <v>16899.417436203596</v>
      </c>
      <c r="C171" s="156">
        <f t="shared" ref="C171:Q172" si="34">IF(C95=0,0,C95/0.086*1000000/C$7)</f>
        <v>16831.367489899807</v>
      </c>
      <c r="D171" s="156">
        <f t="shared" si="34"/>
        <v>15986.810595302273</v>
      </c>
      <c r="E171" s="156">
        <f t="shared" si="34"/>
        <v>15954.770351482608</v>
      </c>
      <c r="F171" s="156">
        <f t="shared" si="34"/>
        <v>15257.791097480125</v>
      </c>
      <c r="G171" s="156">
        <f t="shared" si="34"/>
        <v>14126.237131458924</v>
      </c>
      <c r="H171" s="156">
        <f t="shared" si="34"/>
        <v>13686.24489345439</v>
      </c>
      <c r="I171" s="156">
        <f t="shared" si="34"/>
        <v>13265.328971859044</v>
      </c>
      <c r="J171" s="156">
        <f t="shared" si="34"/>
        <v>13628.797271339827</v>
      </c>
      <c r="K171" s="156">
        <f t="shared" si="34"/>
        <v>12582.814292221521</v>
      </c>
      <c r="L171" s="156">
        <f t="shared" si="34"/>
        <v>14097.726352156518</v>
      </c>
      <c r="M171" s="156">
        <f t="shared" si="34"/>
        <v>12956.208568280894</v>
      </c>
      <c r="N171" s="156">
        <f t="shared" si="34"/>
        <v>13725.570498959782</v>
      </c>
      <c r="O171" s="156">
        <f t="shared" si="34"/>
        <v>14434.856516966121</v>
      </c>
      <c r="P171" s="156">
        <f t="shared" si="34"/>
        <v>11675.487571188196</v>
      </c>
      <c r="Q171" s="156">
        <f t="shared" si="34"/>
        <v>13003.537252731177</v>
      </c>
    </row>
    <row r="172" spans="1:17" ht="12" customHeight="1" x14ac:dyDescent="0.25">
      <c r="A172" s="23" t="s">
        <v>60</v>
      </c>
      <c r="B172" s="156">
        <f>IF(B96=0,0,B96/0.086*1000000/B$7)</f>
        <v>204.12837468618042</v>
      </c>
      <c r="C172" s="156">
        <f t="shared" si="34"/>
        <v>263.76225515526187</v>
      </c>
      <c r="D172" s="156">
        <f t="shared" si="34"/>
        <v>285.30897313996667</v>
      </c>
      <c r="E172" s="156">
        <f t="shared" si="34"/>
        <v>286.91895427845401</v>
      </c>
      <c r="F172" s="156">
        <f t="shared" si="34"/>
        <v>224.95154172182896</v>
      </c>
      <c r="G172" s="156">
        <f t="shared" si="34"/>
        <v>204.15810032945728</v>
      </c>
      <c r="H172" s="156">
        <f t="shared" si="34"/>
        <v>157.2269105606259</v>
      </c>
      <c r="I172" s="156">
        <f t="shared" si="34"/>
        <v>290.64470279654984</v>
      </c>
      <c r="J172" s="156">
        <f t="shared" si="34"/>
        <v>206.06139319613067</v>
      </c>
      <c r="K172" s="156">
        <f t="shared" si="34"/>
        <v>216.91845560417033</v>
      </c>
      <c r="L172" s="156">
        <f t="shared" si="34"/>
        <v>217.21438524991947</v>
      </c>
      <c r="M172" s="156">
        <f t="shared" si="34"/>
        <v>234.6259639997777</v>
      </c>
      <c r="N172" s="156">
        <f t="shared" si="34"/>
        <v>277.43546259189122</v>
      </c>
      <c r="O172" s="156">
        <f t="shared" si="34"/>
        <v>139.83614711010503</v>
      </c>
      <c r="P172" s="156">
        <f t="shared" si="34"/>
        <v>311.21993689750366</v>
      </c>
      <c r="Q172" s="156">
        <f t="shared" si="34"/>
        <v>247.97431623743546</v>
      </c>
    </row>
    <row r="173" spans="1:17" ht="12" customHeight="1" x14ac:dyDescent="0.25">
      <c r="A173" s="158" t="s">
        <v>112</v>
      </c>
      <c r="B173" s="157">
        <f>B174</f>
        <v>4.471525457512417</v>
      </c>
      <c r="C173" s="157">
        <f t="shared" ref="C173:Q173" si="35">C174</f>
        <v>5.2488449343955574</v>
      </c>
      <c r="D173" s="157">
        <f t="shared" si="35"/>
        <v>5.396122227767866</v>
      </c>
      <c r="E173" s="157">
        <f t="shared" si="35"/>
        <v>5.3156882700428882</v>
      </c>
      <c r="F173" s="157">
        <f t="shared" si="35"/>
        <v>5.5808650203361818</v>
      </c>
      <c r="G173" s="157">
        <f t="shared" si="35"/>
        <v>5.9844048256845435</v>
      </c>
      <c r="H173" s="157">
        <f t="shared" si="35"/>
        <v>6.3415940283809027</v>
      </c>
      <c r="I173" s="157">
        <f t="shared" si="35"/>
        <v>7.1035157717670785</v>
      </c>
      <c r="J173" s="157">
        <f t="shared" si="35"/>
        <v>6.8168120424452532</v>
      </c>
      <c r="K173" s="157">
        <f t="shared" si="35"/>
        <v>6.8355018194318387</v>
      </c>
      <c r="L173" s="157">
        <f t="shared" si="35"/>
        <v>6.6940774244593806</v>
      </c>
      <c r="M173" s="157">
        <f t="shared" si="35"/>
        <v>7.0266625732310777</v>
      </c>
      <c r="N173" s="157">
        <f t="shared" si="35"/>
        <v>6.3762383000664249</v>
      </c>
      <c r="O173" s="157">
        <f t="shared" si="35"/>
        <v>6.0381428316384431</v>
      </c>
      <c r="P173" s="157">
        <f t="shared" si="35"/>
        <v>5.0581957914169324</v>
      </c>
      <c r="Q173" s="157">
        <f t="shared" si="35"/>
        <v>4.5432184249892877</v>
      </c>
    </row>
    <row r="174" spans="1:17" ht="12" customHeight="1" x14ac:dyDescent="0.25">
      <c r="A174" s="23" t="s">
        <v>60</v>
      </c>
      <c r="B174" s="156">
        <f t="shared" ref="B174:Q184" si="36">IF(B98=0,0,B98/0.086*1000000/B$5)</f>
        <v>4.471525457512417</v>
      </c>
      <c r="C174" s="156">
        <f t="shared" si="36"/>
        <v>5.2488449343955574</v>
      </c>
      <c r="D174" s="156">
        <f t="shared" si="36"/>
        <v>5.396122227767866</v>
      </c>
      <c r="E174" s="156">
        <f t="shared" si="36"/>
        <v>5.3156882700428882</v>
      </c>
      <c r="F174" s="156">
        <f t="shared" si="36"/>
        <v>5.5808650203361818</v>
      </c>
      <c r="G174" s="156">
        <f t="shared" si="36"/>
        <v>5.9844048256845435</v>
      </c>
      <c r="H174" s="156">
        <f t="shared" si="36"/>
        <v>6.3415940283809027</v>
      </c>
      <c r="I174" s="156">
        <f t="shared" si="36"/>
        <v>7.1035157717670785</v>
      </c>
      <c r="J174" s="156">
        <f t="shared" si="36"/>
        <v>6.8168120424452532</v>
      </c>
      <c r="K174" s="156">
        <f t="shared" si="36"/>
        <v>6.8355018194318387</v>
      </c>
      <c r="L174" s="156">
        <f t="shared" si="36"/>
        <v>6.6940774244593806</v>
      </c>
      <c r="M174" s="156">
        <f t="shared" si="36"/>
        <v>7.0266625732310777</v>
      </c>
      <c r="N174" s="156">
        <f t="shared" si="36"/>
        <v>6.3762383000664249</v>
      </c>
      <c r="O174" s="156">
        <f t="shared" si="36"/>
        <v>6.0381428316384431</v>
      </c>
      <c r="P174" s="156">
        <f t="shared" si="36"/>
        <v>5.0581957914169324</v>
      </c>
      <c r="Q174" s="156">
        <f t="shared" si="36"/>
        <v>4.5432184249892877</v>
      </c>
    </row>
    <row r="175" spans="1:17" ht="12" customHeight="1" x14ac:dyDescent="0.25">
      <c r="A175" s="158" t="s">
        <v>63</v>
      </c>
      <c r="B175" s="157">
        <f t="shared" si="36"/>
        <v>2882.2591380833715</v>
      </c>
      <c r="C175" s="157">
        <f t="shared" si="36"/>
        <v>2811.2766397093974</v>
      </c>
      <c r="D175" s="157">
        <f t="shared" si="36"/>
        <v>2834.5029212927016</v>
      </c>
      <c r="E175" s="157">
        <f t="shared" si="36"/>
        <v>2808.9906160726664</v>
      </c>
      <c r="F175" s="157">
        <f t="shared" si="36"/>
        <v>2763.4895750113556</v>
      </c>
      <c r="G175" s="157">
        <f t="shared" si="36"/>
        <v>2698.1132623940071</v>
      </c>
      <c r="H175" s="157">
        <f t="shared" si="36"/>
        <v>2666.1574202421994</v>
      </c>
      <c r="I175" s="157">
        <f t="shared" si="36"/>
        <v>2681.8585813421287</v>
      </c>
      <c r="J175" s="157">
        <f t="shared" si="36"/>
        <v>2665.8490975796294</v>
      </c>
      <c r="K175" s="157">
        <f t="shared" si="36"/>
        <v>2575.7746027526873</v>
      </c>
      <c r="L175" s="157">
        <f t="shared" si="36"/>
        <v>2554.7211306901568</v>
      </c>
      <c r="M175" s="157">
        <f t="shared" si="36"/>
        <v>2562.5047925988724</v>
      </c>
      <c r="N175" s="157">
        <f t="shared" si="36"/>
        <v>2618.4708462308413</v>
      </c>
      <c r="O175" s="157">
        <f t="shared" si="36"/>
        <v>2496.3322137570917</v>
      </c>
      <c r="P175" s="157">
        <f t="shared" si="36"/>
        <v>2545.4177836466583</v>
      </c>
      <c r="Q175" s="157">
        <f t="shared" si="36"/>
        <v>2509.3338273487766</v>
      </c>
    </row>
    <row r="176" spans="1:17" ht="12" customHeight="1" x14ac:dyDescent="0.25">
      <c r="A176" s="167" t="s">
        <v>165</v>
      </c>
      <c r="B176" s="132">
        <f>IF(B100=0,0,B100/0.086*1000000/B$11)</f>
        <v>3233.491329675393</v>
      </c>
      <c r="C176" s="132">
        <f t="shared" ref="C176:Q176" si="37">IF(C100=0,0,C100/0.086*1000000/C$11)</f>
        <v>3065.9163551316128</v>
      </c>
      <c r="D176" s="132">
        <f t="shared" si="37"/>
        <v>3123.3732089403393</v>
      </c>
      <c r="E176" s="132">
        <f t="shared" si="37"/>
        <v>3100.3001561571846</v>
      </c>
      <c r="F176" s="132">
        <f t="shared" si="37"/>
        <v>3069.8857295377629</v>
      </c>
      <c r="G176" s="132">
        <f t="shared" si="37"/>
        <v>3013.0060644589844</v>
      </c>
      <c r="H176" s="132">
        <f t="shared" si="37"/>
        <v>3020.7303231978035</v>
      </c>
      <c r="I176" s="132">
        <f t="shared" si="37"/>
        <v>2954.2657848852309</v>
      </c>
      <c r="J176" s="132">
        <f t="shared" si="37"/>
        <v>3008.9945630716634</v>
      </c>
      <c r="K176" s="132">
        <f t="shared" si="37"/>
        <v>2868.5462932924324</v>
      </c>
      <c r="L176" s="132">
        <f t="shared" si="37"/>
        <v>2930.2626457752417</v>
      </c>
      <c r="M176" s="132">
        <f t="shared" si="37"/>
        <v>2875.2835665082348</v>
      </c>
      <c r="N176" s="132">
        <f t="shared" si="37"/>
        <v>2991.3605669843841</v>
      </c>
      <c r="O176" s="132">
        <f t="shared" si="37"/>
        <v>2819.3573810903713</v>
      </c>
      <c r="P176" s="132">
        <f t="shared" si="37"/>
        <v>2840.461321568795</v>
      </c>
      <c r="Q176" s="132">
        <f t="shared" si="37"/>
        <v>2808.7177437406176</v>
      </c>
    </row>
    <row r="177" spans="1:17" ht="12" customHeight="1" x14ac:dyDescent="0.25">
      <c r="A177" s="167" t="s">
        <v>164</v>
      </c>
      <c r="B177" s="132">
        <f>IF(B101=0,0,B101/0.086*1000000/B$12)</f>
        <v>2692.8915503293383</v>
      </c>
      <c r="C177" s="132">
        <f t="shared" ref="C177:Q177" si="38">IF(C101=0,0,C101/0.086*1000000/C$12)</f>
        <v>2584.7792110694231</v>
      </c>
      <c r="D177" s="132">
        <f t="shared" si="38"/>
        <v>2624.9455800271048</v>
      </c>
      <c r="E177" s="132">
        <f t="shared" si="38"/>
        <v>2611.011574948724</v>
      </c>
      <c r="F177" s="132">
        <f t="shared" si="38"/>
        <v>2590.9570092899967</v>
      </c>
      <c r="G177" s="132">
        <f t="shared" si="38"/>
        <v>2556.5452186932785</v>
      </c>
      <c r="H177" s="132">
        <f t="shared" si="38"/>
        <v>2557.9960804934158</v>
      </c>
      <c r="I177" s="132">
        <f t="shared" si="38"/>
        <v>2510.3550417144506</v>
      </c>
      <c r="J177" s="132">
        <f t="shared" si="38"/>
        <v>2540.7009089994067</v>
      </c>
      <c r="K177" s="132">
        <f t="shared" si="38"/>
        <v>2456.3667727674856</v>
      </c>
      <c r="L177" s="132">
        <f t="shared" si="38"/>
        <v>2494.0365670774336</v>
      </c>
      <c r="M177" s="132">
        <f t="shared" si="38"/>
        <v>2469.8114300117504</v>
      </c>
      <c r="N177" s="132">
        <f t="shared" si="38"/>
        <v>2538.396146668058</v>
      </c>
      <c r="O177" s="132">
        <f t="shared" si="38"/>
        <v>2414.9547195524428</v>
      </c>
      <c r="P177" s="132">
        <f t="shared" si="38"/>
        <v>2443.1446655007803</v>
      </c>
      <c r="Q177" s="132">
        <f t="shared" si="38"/>
        <v>2414.2053833009318</v>
      </c>
    </row>
    <row r="178" spans="1:17" ht="12" customHeight="1" x14ac:dyDescent="0.25">
      <c r="A178" s="166" t="s">
        <v>163</v>
      </c>
      <c r="B178" s="165">
        <f t="shared" ref="B178:Q179" si="39">IF(B102=0,0,B102/0.086*1000000/B$12)</f>
        <v>2101.7693642890063</v>
      </c>
      <c r="C178" s="165">
        <f t="shared" si="39"/>
        <v>1992.8456308355464</v>
      </c>
      <c r="D178" s="165">
        <f t="shared" si="39"/>
        <v>2030.1925858112165</v>
      </c>
      <c r="E178" s="165">
        <f t="shared" si="39"/>
        <v>2015.1951015021693</v>
      </c>
      <c r="F178" s="165">
        <f t="shared" si="39"/>
        <v>1995.4257241995454</v>
      </c>
      <c r="G178" s="165">
        <f t="shared" si="39"/>
        <v>1958.4539418983406</v>
      </c>
      <c r="H178" s="165">
        <f t="shared" si="39"/>
        <v>1963.4747100785735</v>
      </c>
      <c r="I178" s="165">
        <f t="shared" si="39"/>
        <v>1920.2727601754009</v>
      </c>
      <c r="J178" s="165">
        <f t="shared" si="39"/>
        <v>1955.8464659965807</v>
      </c>
      <c r="K178" s="165">
        <f t="shared" si="39"/>
        <v>1864.555090640082</v>
      </c>
      <c r="L178" s="165">
        <f t="shared" si="39"/>
        <v>1890.0194065250316</v>
      </c>
      <c r="M178" s="165">
        <f t="shared" si="39"/>
        <v>1883.3107360628931</v>
      </c>
      <c r="N178" s="165">
        <f t="shared" si="39"/>
        <v>1944.3843685398506</v>
      </c>
      <c r="O178" s="165">
        <f t="shared" si="39"/>
        <v>1811.4371173505631</v>
      </c>
      <c r="P178" s="165">
        <f t="shared" si="39"/>
        <v>1863.3426269491285</v>
      </c>
      <c r="Q178" s="165">
        <f t="shared" si="39"/>
        <v>1825.6665334314007</v>
      </c>
    </row>
    <row r="179" spans="1:17" ht="12" customHeight="1" x14ac:dyDescent="0.25">
      <c r="A179" s="147" t="s">
        <v>59</v>
      </c>
      <c r="B179" s="164">
        <f t="shared" si="39"/>
        <v>591.12218604033183</v>
      </c>
      <c r="C179" s="164">
        <f t="shared" si="39"/>
        <v>591.93358023387657</v>
      </c>
      <c r="D179" s="164">
        <f t="shared" si="39"/>
        <v>594.75299421588852</v>
      </c>
      <c r="E179" s="164">
        <f t="shared" si="39"/>
        <v>595.81647344655426</v>
      </c>
      <c r="F179" s="164">
        <f t="shared" si="39"/>
        <v>595.53128509045155</v>
      </c>
      <c r="G179" s="164">
        <f t="shared" si="39"/>
        <v>598.09127679493827</v>
      </c>
      <c r="H179" s="164">
        <f t="shared" si="39"/>
        <v>594.52137041484207</v>
      </c>
      <c r="I179" s="164">
        <f t="shared" si="39"/>
        <v>590.08228153904975</v>
      </c>
      <c r="J179" s="164">
        <f t="shared" si="39"/>
        <v>584.85444300282563</v>
      </c>
      <c r="K179" s="164">
        <f t="shared" si="39"/>
        <v>591.81168212740408</v>
      </c>
      <c r="L179" s="164">
        <f t="shared" si="39"/>
        <v>604.01716055240183</v>
      </c>
      <c r="M179" s="164">
        <f t="shared" si="39"/>
        <v>586.50069394885736</v>
      </c>
      <c r="N179" s="164">
        <f t="shared" si="39"/>
        <v>594.01177812820754</v>
      </c>
      <c r="O179" s="164">
        <f t="shared" si="39"/>
        <v>603.51760220188021</v>
      </c>
      <c r="P179" s="164">
        <f t="shared" si="39"/>
        <v>579.802038551652</v>
      </c>
      <c r="Q179" s="164">
        <f t="shared" si="39"/>
        <v>588.53884986953119</v>
      </c>
    </row>
    <row r="180" spans="1:17" ht="12" customHeight="1" x14ac:dyDescent="0.25">
      <c r="A180" s="163" t="s">
        <v>142</v>
      </c>
      <c r="B180" s="162">
        <f>IF(B104=0,0,B104/0.086*1000000/B$13)</f>
        <v>2549.7787048836963</v>
      </c>
      <c r="C180" s="162">
        <f t="shared" ref="C180:Q180" si="40">IF(C104=0,0,C104/0.086*1000000/C$13)</f>
        <v>2645.4929386874614</v>
      </c>
      <c r="D180" s="162">
        <f t="shared" si="40"/>
        <v>2625.9454235594653</v>
      </c>
      <c r="E180" s="162">
        <f t="shared" si="40"/>
        <v>2611.7673329939007</v>
      </c>
      <c r="F180" s="162">
        <f t="shared" si="40"/>
        <v>2518.3646770936721</v>
      </c>
      <c r="G180" s="162">
        <f t="shared" si="40"/>
        <v>2541.6648277427962</v>
      </c>
      <c r="H180" s="162">
        <f t="shared" si="40"/>
        <v>2466.3527230708332</v>
      </c>
      <c r="I180" s="162">
        <f t="shared" si="40"/>
        <v>2644.9060688499958</v>
      </c>
      <c r="J180" s="162">
        <f t="shared" si="40"/>
        <v>2457.4165267602862</v>
      </c>
      <c r="K180" s="162">
        <f t="shared" si="40"/>
        <v>2555.9710079027027</v>
      </c>
      <c r="L180" s="162">
        <f t="shared" si="40"/>
        <v>2489.5356376754371</v>
      </c>
      <c r="M180" s="162">
        <f t="shared" si="40"/>
        <v>2604.9366703715614</v>
      </c>
      <c r="N180" s="162">
        <f t="shared" si="40"/>
        <v>2592.4315405970151</v>
      </c>
      <c r="O180" s="162">
        <f t="shared" si="40"/>
        <v>2536.3035156197793</v>
      </c>
      <c r="P180" s="162">
        <f t="shared" si="40"/>
        <v>2701.4935402049787</v>
      </c>
      <c r="Q180" s="162">
        <f t="shared" si="40"/>
        <v>2605.6441172065465</v>
      </c>
    </row>
    <row r="181" spans="1:17" ht="12" customHeight="1" x14ac:dyDescent="0.25">
      <c r="A181" s="161" t="s">
        <v>141</v>
      </c>
      <c r="B181" s="160">
        <f>IF(B105=0,0,B105/0.086*1000000/B$14)</f>
        <v>2248.4783442147341</v>
      </c>
      <c r="C181" s="160">
        <f t="shared" ref="C181:Q181" si="41">IF(C105=0,0,C105/0.086*1000000/C$14)</f>
        <v>2311.5039903807256</v>
      </c>
      <c r="D181" s="160">
        <f t="shared" si="41"/>
        <v>2301.6175195295391</v>
      </c>
      <c r="E181" s="160">
        <f t="shared" si="41"/>
        <v>2293.4652398925882</v>
      </c>
      <c r="F181" s="160">
        <f t="shared" si="41"/>
        <v>2232.4683252013383</v>
      </c>
      <c r="G181" s="160">
        <f t="shared" si="41"/>
        <v>2250.1734148277578</v>
      </c>
      <c r="H181" s="160">
        <f t="shared" si="41"/>
        <v>2197.6506404108845</v>
      </c>
      <c r="I181" s="160">
        <f t="shared" si="41"/>
        <v>2309.2712262915484</v>
      </c>
      <c r="J181" s="160">
        <f t="shared" si="41"/>
        <v>2182.1751853970122</v>
      </c>
      <c r="K181" s="160">
        <f t="shared" si="41"/>
        <v>2253.1928372641614</v>
      </c>
      <c r="L181" s="160">
        <f t="shared" si="41"/>
        <v>2209.7676468530581</v>
      </c>
      <c r="M181" s="160">
        <f t="shared" si="41"/>
        <v>2292.7342130422312</v>
      </c>
      <c r="N181" s="160">
        <f t="shared" si="41"/>
        <v>2279.0922795162687</v>
      </c>
      <c r="O181" s="160">
        <f t="shared" si="41"/>
        <v>2233.0926109875891</v>
      </c>
      <c r="P181" s="160">
        <f t="shared" si="41"/>
        <v>2351.981800926118</v>
      </c>
      <c r="Q181" s="160">
        <f t="shared" si="41"/>
        <v>2282.2075260537868</v>
      </c>
    </row>
    <row r="182" spans="1:17" ht="12" customHeight="1" x14ac:dyDescent="0.25">
      <c r="A182" s="148" t="s">
        <v>60</v>
      </c>
      <c r="B182" s="156">
        <f t="shared" ref="B182:Q183" si="42">IF(B106=0,0,B106/0.086*1000000/B$14)</f>
        <v>1657.3561581744018</v>
      </c>
      <c r="C182" s="156">
        <f t="shared" si="42"/>
        <v>1719.5704101468493</v>
      </c>
      <c r="D182" s="156">
        <f t="shared" si="42"/>
        <v>1706.8645253136503</v>
      </c>
      <c r="E182" s="156">
        <f t="shared" si="42"/>
        <v>1697.6487664460344</v>
      </c>
      <c r="F182" s="156">
        <f t="shared" si="42"/>
        <v>1636.9370401108868</v>
      </c>
      <c r="G182" s="156">
        <f t="shared" si="42"/>
        <v>1652.0821380328198</v>
      </c>
      <c r="H182" s="156">
        <f t="shared" si="42"/>
        <v>1603.1292699960431</v>
      </c>
      <c r="I182" s="156">
        <f t="shared" si="42"/>
        <v>1719.1889447524986</v>
      </c>
      <c r="J182" s="156">
        <f t="shared" si="42"/>
        <v>1597.3207423941869</v>
      </c>
      <c r="K182" s="156">
        <f t="shared" si="42"/>
        <v>1661.3811551367573</v>
      </c>
      <c r="L182" s="156">
        <f t="shared" si="42"/>
        <v>1605.7504863006557</v>
      </c>
      <c r="M182" s="156">
        <f t="shared" si="42"/>
        <v>1706.2335190933736</v>
      </c>
      <c r="N182" s="156">
        <f t="shared" si="42"/>
        <v>1685.0805013880611</v>
      </c>
      <c r="O182" s="156">
        <f t="shared" si="42"/>
        <v>1629.5750087857093</v>
      </c>
      <c r="P182" s="156">
        <f t="shared" si="42"/>
        <v>1772.1797623744658</v>
      </c>
      <c r="Q182" s="156">
        <f t="shared" si="42"/>
        <v>1693.6686761842559</v>
      </c>
    </row>
    <row r="183" spans="1:17" ht="12" customHeight="1" x14ac:dyDescent="0.25">
      <c r="A183" s="148" t="s">
        <v>59</v>
      </c>
      <c r="B183" s="156">
        <f t="shared" si="42"/>
        <v>591.12218604033183</v>
      </c>
      <c r="C183" s="156">
        <f t="shared" si="42"/>
        <v>591.93358023387646</v>
      </c>
      <c r="D183" s="156">
        <f t="shared" si="42"/>
        <v>594.75299421588841</v>
      </c>
      <c r="E183" s="156">
        <f t="shared" si="42"/>
        <v>595.81647344655414</v>
      </c>
      <c r="F183" s="156">
        <f t="shared" si="42"/>
        <v>595.53128509045143</v>
      </c>
      <c r="G183" s="156">
        <f t="shared" si="42"/>
        <v>598.09127679493815</v>
      </c>
      <c r="H183" s="156">
        <f t="shared" si="42"/>
        <v>594.52137041484173</v>
      </c>
      <c r="I183" s="156">
        <f t="shared" si="42"/>
        <v>590.08228153904963</v>
      </c>
      <c r="J183" s="156">
        <f t="shared" si="42"/>
        <v>584.85444300282529</v>
      </c>
      <c r="K183" s="156">
        <f t="shared" si="42"/>
        <v>591.81168212740397</v>
      </c>
      <c r="L183" s="156">
        <f t="shared" si="42"/>
        <v>604.01716055240229</v>
      </c>
      <c r="M183" s="156">
        <f t="shared" si="42"/>
        <v>586.50069394885725</v>
      </c>
      <c r="N183" s="156">
        <f t="shared" si="42"/>
        <v>594.01177812820788</v>
      </c>
      <c r="O183" s="156">
        <f t="shared" si="42"/>
        <v>603.51760220188021</v>
      </c>
      <c r="P183" s="156">
        <f t="shared" si="42"/>
        <v>579.80203855165212</v>
      </c>
      <c r="Q183" s="156">
        <f t="shared" si="42"/>
        <v>588.53884986953096</v>
      </c>
    </row>
    <row r="184" spans="1:17" ht="12" customHeight="1" x14ac:dyDescent="0.25">
      <c r="A184" s="158" t="s">
        <v>62</v>
      </c>
      <c r="B184" s="157">
        <f t="shared" si="36"/>
        <v>831.24799935897784</v>
      </c>
      <c r="C184" s="157">
        <f t="shared" si="36"/>
        <v>839.45682634290824</v>
      </c>
      <c r="D184" s="157">
        <f t="shared" si="36"/>
        <v>843.92929544010133</v>
      </c>
      <c r="E184" s="157">
        <f t="shared" si="36"/>
        <v>837.47143576808321</v>
      </c>
      <c r="F184" s="157">
        <f t="shared" si="36"/>
        <v>816.5794647750663</v>
      </c>
      <c r="G184" s="157">
        <f t="shared" si="36"/>
        <v>816.82306952586634</v>
      </c>
      <c r="H184" s="157">
        <f t="shared" si="36"/>
        <v>795.02674108793417</v>
      </c>
      <c r="I184" s="157">
        <f t="shared" si="36"/>
        <v>836.67097647642743</v>
      </c>
      <c r="J184" s="157">
        <f t="shared" si="36"/>
        <v>805.60647035380941</v>
      </c>
      <c r="K184" s="157">
        <f t="shared" si="36"/>
        <v>813.20662453027387</v>
      </c>
      <c r="L184" s="157">
        <f t="shared" si="36"/>
        <v>806.5882800140987</v>
      </c>
      <c r="M184" s="157">
        <f t="shared" si="36"/>
        <v>818.16860633078738</v>
      </c>
      <c r="N184" s="157">
        <f t="shared" si="36"/>
        <v>838.65017986729686</v>
      </c>
      <c r="O184" s="157">
        <f t="shared" si="36"/>
        <v>798.07525253369931</v>
      </c>
      <c r="P184" s="157">
        <f t="shared" si="36"/>
        <v>848.04660002902722</v>
      </c>
      <c r="Q184" s="157">
        <f t="shared" si="36"/>
        <v>826.15272651519592</v>
      </c>
    </row>
    <row r="185" spans="1:17" ht="12" customHeight="1" x14ac:dyDescent="0.25">
      <c r="A185" s="23" t="s">
        <v>57</v>
      </c>
      <c r="B185" s="156">
        <f>IF(B109=0,0,B109/0.086*1000000/B$16)</f>
        <v>1425.3383204334998</v>
      </c>
      <c r="C185" s="156">
        <f t="shared" ref="C185:Q185" si="43">IF(C109=0,0,C109/0.086*1000000/C$16)</f>
        <v>1423.4757976163196</v>
      </c>
      <c r="D185" s="156">
        <f t="shared" si="43"/>
        <v>1418.9194589952922</v>
      </c>
      <c r="E185" s="156">
        <f t="shared" si="43"/>
        <v>1366.5294346659089</v>
      </c>
      <c r="F185" s="156">
        <f t="shared" si="43"/>
        <v>1443.1430202341667</v>
      </c>
      <c r="G185" s="156">
        <f t="shared" si="43"/>
        <v>1543.1549389362053</v>
      </c>
      <c r="H185" s="156">
        <f t="shared" si="43"/>
        <v>1260.1742506660642</v>
      </c>
      <c r="I185" s="156">
        <f t="shared" si="43"/>
        <v>1395.7246356803676</v>
      </c>
      <c r="J185" s="156">
        <f t="shared" si="43"/>
        <v>1386.7968773560403</v>
      </c>
      <c r="K185" s="156">
        <f t="shared" si="43"/>
        <v>1036.4177275855898</v>
      </c>
      <c r="L185" s="156">
        <f t="shared" si="43"/>
        <v>1491.8462743313346</v>
      </c>
      <c r="M185" s="156">
        <f t="shared" si="43"/>
        <v>1485.3673943759188</v>
      </c>
      <c r="N185" s="156">
        <f t="shared" si="43"/>
        <v>1141.5026348750591</v>
      </c>
      <c r="O185" s="156">
        <f t="shared" si="43"/>
        <v>1249.9775166596289</v>
      </c>
      <c r="P185" s="156">
        <f t="shared" si="43"/>
        <v>1234.7860993838458</v>
      </c>
      <c r="Q185" s="156">
        <f t="shared" si="43"/>
        <v>1212.5868347212045</v>
      </c>
    </row>
    <row r="186" spans="1:17" ht="12" customHeight="1" x14ac:dyDescent="0.25">
      <c r="A186" s="29" t="s">
        <v>140</v>
      </c>
      <c r="B186" s="57">
        <f>IF(B110=0,0,B110/0.086*1000000/B$17)</f>
        <v>796.41582598532648</v>
      </c>
      <c r="C186" s="57">
        <f t="shared" ref="C186:Q186" si="44">IF(C110=0,0,C110/0.086*1000000/C$17)</f>
        <v>813.44107799716676</v>
      </c>
      <c r="D186" s="57">
        <f t="shared" si="44"/>
        <v>821.36685258320142</v>
      </c>
      <c r="E186" s="57">
        <f t="shared" si="44"/>
        <v>825.57132095803797</v>
      </c>
      <c r="F186" s="57">
        <f t="shared" si="44"/>
        <v>801.36827768044861</v>
      </c>
      <c r="G186" s="57">
        <f t="shared" si="44"/>
        <v>784.26187583047204</v>
      </c>
      <c r="H186" s="57">
        <f t="shared" si="44"/>
        <v>774.08322715056545</v>
      </c>
      <c r="I186" s="57">
        <f t="shared" si="44"/>
        <v>791.61077954040877</v>
      </c>
      <c r="J186" s="57">
        <f t="shared" si="44"/>
        <v>762.15631489265468</v>
      </c>
      <c r="K186" s="57">
        <f t="shared" si="44"/>
        <v>803.02435570220666</v>
      </c>
      <c r="L186" s="57">
        <f t="shared" si="44"/>
        <v>776.30086646560983</v>
      </c>
      <c r="M186" s="57">
        <f t="shared" si="44"/>
        <v>790.04764124574433</v>
      </c>
      <c r="N186" s="57">
        <f t="shared" si="44"/>
        <v>829.6427043992062</v>
      </c>
      <c r="O186" s="57">
        <f t="shared" si="44"/>
        <v>784.44421652000278</v>
      </c>
      <c r="P186" s="57">
        <f t="shared" si="44"/>
        <v>835.41701214731586</v>
      </c>
      <c r="Q186" s="57">
        <f t="shared" si="44"/>
        <v>808.41396358160557</v>
      </c>
    </row>
    <row r="187" spans="1:17" ht="12" customHeight="1" x14ac:dyDescent="0.25"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</row>
    <row r="188" spans="1:17" ht="12" customHeight="1" x14ac:dyDescent="0.25">
      <c r="A188" s="152" t="s">
        <v>74</v>
      </c>
      <c r="B188" s="168">
        <f>SUM(B189,B192,B194,B203)</f>
        <v>12737.999971116262</v>
      </c>
      <c r="C188" s="168">
        <f t="shared" ref="C188:Q188" si="45">SUM(C189,C192,C194,C203)</f>
        <v>12808.912423013087</v>
      </c>
      <c r="D188" s="168">
        <f t="shared" si="45"/>
        <v>12424.435786914644</v>
      </c>
      <c r="E188" s="168">
        <f t="shared" si="45"/>
        <v>12483.211901429226</v>
      </c>
      <c r="F188" s="168">
        <f t="shared" si="45"/>
        <v>12008.1088371487</v>
      </c>
      <c r="G188" s="168">
        <f t="shared" si="45"/>
        <v>11332.630756742485</v>
      </c>
      <c r="H188" s="168">
        <f t="shared" si="45"/>
        <v>11038.950106141785</v>
      </c>
      <c r="I188" s="168">
        <f t="shared" si="45"/>
        <v>10977.37012357928</v>
      </c>
      <c r="J188" s="168">
        <f t="shared" si="45"/>
        <v>11162.946799135265</v>
      </c>
      <c r="K188" s="168">
        <f t="shared" si="45"/>
        <v>10564.117866350743</v>
      </c>
      <c r="L188" s="168">
        <f t="shared" si="45"/>
        <v>11629.265193265839</v>
      </c>
      <c r="M188" s="168">
        <f t="shared" si="45"/>
        <v>10971.214282967434</v>
      </c>
      <c r="N188" s="168">
        <f t="shared" si="45"/>
        <v>11679.697257099857</v>
      </c>
      <c r="O188" s="168">
        <f t="shared" si="45"/>
        <v>11985.623526592883</v>
      </c>
      <c r="P188" s="168">
        <f t="shared" si="45"/>
        <v>10514.13084082328</v>
      </c>
      <c r="Q188" s="168">
        <f t="shared" si="45"/>
        <v>11404.704602622063</v>
      </c>
    </row>
    <row r="189" spans="1:17" ht="12" customHeight="1" x14ac:dyDescent="0.25">
      <c r="A189" s="158" t="s">
        <v>65</v>
      </c>
      <c r="B189" s="157">
        <f>SUM(B190:B191)</f>
        <v>10350.66096105551</v>
      </c>
      <c r="C189" s="157">
        <f t="shared" ref="C189:Q189" si="46">SUM(C190:C191)</f>
        <v>10427.807099466769</v>
      </c>
      <c r="D189" s="157">
        <f t="shared" si="46"/>
        <v>10011.534257761487</v>
      </c>
      <c r="E189" s="157">
        <f t="shared" si="46"/>
        <v>10065.687588268882</v>
      </c>
      <c r="F189" s="157">
        <f t="shared" si="46"/>
        <v>9631.9099241896638</v>
      </c>
      <c r="G189" s="157">
        <f t="shared" si="46"/>
        <v>8965.2707760377816</v>
      </c>
      <c r="H189" s="157">
        <f t="shared" si="46"/>
        <v>8690.407807730593</v>
      </c>
      <c r="I189" s="157">
        <f t="shared" si="46"/>
        <v>8594.0270022406676</v>
      </c>
      <c r="J189" s="157">
        <f t="shared" si="46"/>
        <v>8805.7432720212746</v>
      </c>
      <c r="K189" s="157">
        <f t="shared" si="46"/>
        <v>8198.3714110388173</v>
      </c>
      <c r="L189" s="157">
        <f t="shared" si="46"/>
        <v>9245.0277839392238</v>
      </c>
      <c r="M189" s="157">
        <f t="shared" si="46"/>
        <v>8576.6055304560577</v>
      </c>
      <c r="N189" s="157">
        <f t="shared" si="46"/>
        <v>9212.6150866002645</v>
      </c>
      <c r="O189" s="157">
        <f t="shared" si="46"/>
        <v>9623.2058335169277</v>
      </c>
      <c r="P189" s="157">
        <f t="shared" si="46"/>
        <v>8081.7735632580552</v>
      </c>
      <c r="Q189" s="157">
        <f t="shared" si="46"/>
        <v>9020.5255202134467</v>
      </c>
    </row>
    <row r="190" spans="1:17" ht="12" customHeight="1" x14ac:dyDescent="0.25">
      <c r="A190" s="23" t="s">
        <v>166</v>
      </c>
      <c r="B190" s="156">
        <f>IF(B114=0,0,B114/0.086*1000000/B$7)</f>
        <v>10146.532586369329</v>
      </c>
      <c r="C190" s="156">
        <f t="shared" ref="C190:Q191" si="47">IF(C114=0,0,C114/0.086*1000000/C$7)</f>
        <v>10164.044844311507</v>
      </c>
      <c r="D190" s="156">
        <f t="shared" si="47"/>
        <v>9726.2252846215197</v>
      </c>
      <c r="E190" s="156">
        <f t="shared" si="47"/>
        <v>9778.7686339904285</v>
      </c>
      <c r="F190" s="156">
        <f t="shared" si="47"/>
        <v>9406.9583824678357</v>
      </c>
      <c r="G190" s="156">
        <f t="shared" si="47"/>
        <v>8761.1126757083239</v>
      </c>
      <c r="H190" s="156">
        <f t="shared" si="47"/>
        <v>8533.1808971699666</v>
      </c>
      <c r="I190" s="156">
        <f t="shared" si="47"/>
        <v>8303.382299444118</v>
      </c>
      <c r="J190" s="156">
        <f t="shared" si="47"/>
        <v>8599.6818788251439</v>
      </c>
      <c r="K190" s="156">
        <f t="shared" si="47"/>
        <v>7981.4529554346464</v>
      </c>
      <c r="L190" s="156">
        <f t="shared" si="47"/>
        <v>9027.8133986893044</v>
      </c>
      <c r="M190" s="156">
        <f t="shared" si="47"/>
        <v>8341.9795664562807</v>
      </c>
      <c r="N190" s="156">
        <f t="shared" si="47"/>
        <v>8935.1796240083731</v>
      </c>
      <c r="O190" s="156">
        <f t="shared" si="47"/>
        <v>9483.3696864068224</v>
      </c>
      <c r="P190" s="156">
        <f t="shared" si="47"/>
        <v>7770.5536263605518</v>
      </c>
      <c r="Q190" s="156">
        <f t="shared" si="47"/>
        <v>8772.5512039760106</v>
      </c>
    </row>
    <row r="191" spans="1:17" ht="12" customHeight="1" x14ac:dyDescent="0.25">
      <c r="A191" s="23" t="s">
        <v>60</v>
      </c>
      <c r="B191" s="156">
        <f>IF(B115=0,0,B115/0.086*1000000/B$7)</f>
        <v>204.12837468618051</v>
      </c>
      <c r="C191" s="156">
        <f t="shared" si="47"/>
        <v>263.76225515526187</v>
      </c>
      <c r="D191" s="156">
        <f t="shared" si="47"/>
        <v>285.30897313996667</v>
      </c>
      <c r="E191" s="156">
        <f t="shared" si="47"/>
        <v>286.9189542784539</v>
      </c>
      <c r="F191" s="156">
        <f t="shared" si="47"/>
        <v>224.95154172182896</v>
      </c>
      <c r="G191" s="156">
        <f t="shared" si="47"/>
        <v>204.15810032945728</v>
      </c>
      <c r="H191" s="156">
        <f t="shared" si="47"/>
        <v>157.2269105606259</v>
      </c>
      <c r="I191" s="156">
        <f t="shared" si="47"/>
        <v>290.64470279654972</v>
      </c>
      <c r="J191" s="156">
        <f t="shared" si="47"/>
        <v>206.06139319613067</v>
      </c>
      <c r="K191" s="156">
        <f t="shared" si="47"/>
        <v>216.91845560417033</v>
      </c>
      <c r="L191" s="156">
        <f t="shared" si="47"/>
        <v>217.21438524991959</v>
      </c>
      <c r="M191" s="156">
        <f t="shared" si="47"/>
        <v>234.62596399977767</v>
      </c>
      <c r="N191" s="156">
        <f t="shared" si="47"/>
        <v>277.43546259189128</v>
      </c>
      <c r="O191" s="156">
        <f t="shared" si="47"/>
        <v>139.83614711010497</v>
      </c>
      <c r="P191" s="156">
        <f t="shared" si="47"/>
        <v>311.21993689750366</v>
      </c>
      <c r="Q191" s="156">
        <f t="shared" si="47"/>
        <v>247.97431623743546</v>
      </c>
    </row>
    <row r="192" spans="1:17" ht="12" customHeight="1" x14ac:dyDescent="0.25">
      <c r="A192" s="158" t="s">
        <v>112</v>
      </c>
      <c r="B192" s="157">
        <f>B193</f>
        <v>7.285242442494976</v>
      </c>
      <c r="C192" s="157">
        <f t="shared" ref="C192:Q192" si="48">C193</f>
        <v>8.9529612031134125</v>
      </c>
      <c r="D192" s="157">
        <f t="shared" si="48"/>
        <v>9.4194530196097492</v>
      </c>
      <c r="E192" s="157">
        <f t="shared" si="48"/>
        <v>9.4104507411051639</v>
      </c>
      <c r="F192" s="157">
        <f t="shared" si="48"/>
        <v>10.186574840285783</v>
      </c>
      <c r="G192" s="157">
        <f t="shared" si="48"/>
        <v>11.276336281023019</v>
      </c>
      <c r="H192" s="157">
        <f t="shared" si="48"/>
        <v>12.395874896119043</v>
      </c>
      <c r="I192" s="157">
        <f t="shared" si="48"/>
        <v>14.149617961186911</v>
      </c>
      <c r="J192" s="157">
        <f t="shared" si="48"/>
        <v>15.923916554030942</v>
      </c>
      <c r="K192" s="157">
        <f t="shared" si="48"/>
        <v>17.678193875515323</v>
      </c>
      <c r="L192" s="157">
        <f t="shared" si="48"/>
        <v>18.856478992489205</v>
      </c>
      <c r="M192" s="157">
        <f t="shared" si="48"/>
        <v>20.798396115914386</v>
      </c>
      <c r="N192" s="157">
        <f t="shared" si="48"/>
        <v>19.371969969296654</v>
      </c>
      <c r="O192" s="157">
        <f t="shared" si="48"/>
        <v>19.341391868132984</v>
      </c>
      <c r="P192" s="157">
        <f t="shared" si="48"/>
        <v>16.512843541234169</v>
      </c>
      <c r="Q192" s="157">
        <f t="shared" si="48"/>
        <v>15.970416780924454</v>
      </c>
    </row>
    <row r="193" spans="1:17" ht="12" customHeight="1" x14ac:dyDescent="0.25">
      <c r="A193" s="23" t="s">
        <v>60</v>
      </c>
      <c r="B193" s="156">
        <f t="shared" ref="B193:Q194" si="49">IF(B117=0,0,B117/0.086*1000000/B$5)</f>
        <v>7.285242442494976</v>
      </c>
      <c r="C193" s="156">
        <f t="shared" si="49"/>
        <v>8.9529612031134125</v>
      </c>
      <c r="D193" s="156">
        <f t="shared" si="49"/>
        <v>9.4194530196097492</v>
      </c>
      <c r="E193" s="156">
        <f t="shared" si="49"/>
        <v>9.4104507411051639</v>
      </c>
      <c r="F193" s="156">
        <f t="shared" si="49"/>
        <v>10.186574840285783</v>
      </c>
      <c r="G193" s="156">
        <f t="shared" si="49"/>
        <v>11.276336281023019</v>
      </c>
      <c r="H193" s="156">
        <f t="shared" si="49"/>
        <v>12.395874896119043</v>
      </c>
      <c r="I193" s="156">
        <f t="shared" si="49"/>
        <v>14.149617961186911</v>
      </c>
      <c r="J193" s="156">
        <f t="shared" si="49"/>
        <v>15.923916554030942</v>
      </c>
      <c r="K193" s="156">
        <f t="shared" si="49"/>
        <v>17.678193875515323</v>
      </c>
      <c r="L193" s="156">
        <f t="shared" si="49"/>
        <v>18.856478992489205</v>
      </c>
      <c r="M193" s="156">
        <f t="shared" si="49"/>
        <v>20.798396115914386</v>
      </c>
      <c r="N193" s="156">
        <f t="shared" si="49"/>
        <v>19.371969969296654</v>
      </c>
      <c r="O193" s="156">
        <f t="shared" si="49"/>
        <v>19.341391868132984</v>
      </c>
      <c r="P193" s="156">
        <f t="shared" si="49"/>
        <v>16.512843541234169</v>
      </c>
      <c r="Q193" s="156">
        <f t="shared" si="49"/>
        <v>15.970416780924454</v>
      </c>
    </row>
    <row r="194" spans="1:17" ht="12" customHeight="1" x14ac:dyDescent="0.25">
      <c r="A194" s="158" t="s">
        <v>63</v>
      </c>
      <c r="B194" s="157">
        <f t="shared" si="49"/>
        <v>1745.8620592785101</v>
      </c>
      <c r="C194" s="157">
        <f t="shared" si="49"/>
        <v>1721.0593753828457</v>
      </c>
      <c r="D194" s="157">
        <f t="shared" si="49"/>
        <v>1742.2064182225715</v>
      </c>
      <c r="E194" s="157">
        <f t="shared" si="49"/>
        <v>1738.7324695786338</v>
      </c>
      <c r="F194" s="157">
        <f t="shared" si="49"/>
        <v>1711.4827100214607</v>
      </c>
      <c r="G194" s="157">
        <f t="shared" si="49"/>
        <v>1709.2867126856356</v>
      </c>
      <c r="H194" s="157">
        <f t="shared" si="49"/>
        <v>1698.8899822873943</v>
      </c>
      <c r="I194" s="157">
        <f t="shared" si="49"/>
        <v>1711.7531227095578</v>
      </c>
      <c r="J194" s="157">
        <f t="shared" si="49"/>
        <v>1701.857531145268</v>
      </c>
      <c r="K194" s="157">
        <f t="shared" si="49"/>
        <v>1680.857770664129</v>
      </c>
      <c r="L194" s="157">
        <f t="shared" si="49"/>
        <v>1708.1241805607046</v>
      </c>
      <c r="M194" s="157">
        <f t="shared" si="49"/>
        <v>1703.5705528512553</v>
      </c>
      <c r="N194" s="157">
        <f t="shared" si="49"/>
        <v>1747.8267402509696</v>
      </c>
      <c r="O194" s="157">
        <f t="shared" si="49"/>
        <v>1678.2348790752524</v>
      </c>
      <c r="P194" s="157">
        <f t="shared" si="49"/>
        <v>1707.7157095235709</v>
      </c>
      <c r="Q194" s="157">
        <f t="shared" si="49"/>
        <v>1682.680230834741</v>
      </c>
    </row>
    <row r="195" spans="1:17" ht="12" customHeight="1" x14ac:dyDescent="0.25">
      <c r="A195" s="167" t="s">
        <v>165</v>
      </c>
      <c r="B195" s="132">
        <f>IF(B119=0,0,B119/0.086*1000000/B$11)</f>
        <v>1727.6331785285388</v>
      </c>
      <c r="C195" s="132">
        <f t="shared" ref="C195:Q195" si="50">IF(C119=0,0,C119/0.086*1000000/C$11)</f>
        <v>1641.8163130940482</v>
      </c>
      <c r="D195" s="132">
        <f t="shared" si="50"/>
        <v>1678.0724634168714</v>
      </c>
      <c r="E195" s="132">
        <f t="shared" si="50"/>
        <v>1670.8510365380782</v>
      </c>
      <c r="F195" s="132">
        <f t="shared" si="50"/>
        <v>1660.7753941344017</v>
      </c>
      <c r="G195" s="132">
        <f t="shared" si="50"/>
        <v>1633.5655168715314</v>
      </c>
      <c r="H195" s="132">
        <f t="shared" si="50"/>
        <v>1641.0373383914239</v>
      </c>
      <c r="I195" s="132">
        <f t="shared" si="50"/>
        <v>1612.0310885603733</v>
      </c>
      <c r="J195" s="132">
        <f t="shared" si="50"/>
        <v>1650.3415282722779</v>
      </c>
      <c r="K195" s="132">
        <f t="shared" si="50"/>
        <v>1583.5300918847026</v>
      </c>
      <c r="L195" s="132">
        <f t="shared" si="50"/>
        <v>1633.9654733882112</v>
      </c>
      <c r="M195" s="132">
        <f t="shared" si="50"/>
        <v>1612.8552942534513</v>
      </c>
      <c r="N195" s="132">
        <f t="shared" si="50"/>
        <v>1690.7037823636635</v>
      </c>
      <c r="O195" s="132">
        <f t="shared" si="50"/>
        <v>1608.221416392438</v>
      </c>
      <c r="P195" s="132">
        <f t="shared" si="50"/>
        <v>1628.0679372236148</v>
      </c>
      <c r="Q195" s="132">
        <f t="shared" si="50"/>
        <v>1617.4631159027122</v>
      </c>
    </row>
    <row r="196" spans="1:17" ht="12" customHeight="1" x14ac:dyDescent="0.25">
      <c r="A196" s="167" t="s">
        <v>164</v>
      </c>
      <c r="B196" s="132">
        <f>IF(B120=0,0,B120/0.086*1000000/B$12)</f>
        <v>1714.083752083882</v>
      </c>
      <c r="C196" s="132">
        <f t="shared" ref="C196:Q196" si="51">IF(C120=0,0,C120/0.086*1000000/C$12)</f>
        <v>1662.1329503724498</v>
      </c>
      <c r="D196" s="132">
        <f t="shared" si="51"/>
        <v>1690.7513794669408</v>
      </c>
      <c r="E196" s="132">
        <f t="shared" si="51"/>
        <v>1691.487428251168</v>
      </c>
      <c r="F196" s="132">
        <f t="shared" si="51"/>
        <v>1688.818606007703</v>
      </c>
      <c r="G196" s="132">
        <f t="shared" si="51"/>
        <v>1682.5495834958729</v>
      </c>
      <c r="H196" s="132">
        <f t="shared" si="51"/>
        <v>1687.647282897608</v>
      </c>
      <c r="I196" s="132">
        <f t="shared" si="51"/>
        <v>1664.4253852970808</v>
      </c>
      <c r="J196" s="132">
        <f t="shared" si="51"/>
        <v>1684.6206958089069</v>
      </c>
      <c r="K196" s="132">
        <f t="shared" si="51"/>
        <v>1648.6698820395</v>
      </c>
      <c r="L196" s="132">
        <f t="shared" si="51"/>
        <v>1681.1246176965217</v>
      </c>
      <c r="M196" s="132">
        <f t="shared" si="51"/>
        <v>1665.1884612765637</v>
      </c>
      <c r="N196" s="132">
        <f t="shared" si="51"/>
        <v>1713.6304786195847</v>
      </c>
      <c r="O196" s="132">
        <f t="shared" si="51"/>
        <v>1648.5739041920463</v>
      </c>
      <c r="P196" s="132">
        <f t="shared" si="51"/>
        <v>1662.2658617831501</v>
      </c>
      <c r="Q196" s="132">
        <f t="shared" si="51"/>
        <v>1655.3924570284307</v>
      </c>
    </row>
    <row r="197" spans="1:17" ht="12" customHeight="1" x14ac:dyDescent="0.25">
      <c r="A197" s="166" t="s">
        <v>163</v>
      </c>
      <c r="B197" s="165">
        <f t="shared" ref="B197:Q198" si="52">IF(B121=0,0,B121/0.086*1000000/B$12)</f>
        <v>1122.96156604355</v>
      </c>
      <c r="C197" s="165">
        <f t="shared" si="52"/>
        <v>1070.1993701385734</v>
      </c>
      <c r="D197" s="165">
        <f t="shared" si="52"/>
        <v>1095.9983852510522</v>
      </c>
      <c r="E197" s="165">
        <f t="shared" si="52"/>
        <v>1095.6709548046142</v>
      </c>
      <c r="F197" s="165">
        <f t="shared" si="52"/>
        <v>1093.2873209172517</v>
      </c>
      <c r="G197" s="165">
        <f t="shared" si="52"/>
        <v>1084.4583067009346</v>
      </c>
      <c r="H197" s="165">
        <f t="shared" si="52"/>
        <v>1093.1259124827664</v>
      </c>
      <c r="I197" s="165">
        <f t="shared" si="52"/>
        <v>1074.343103758031</v>
      </c>
      <c r="J197" s="165">
        <f t="shared" si="52"/>
        <v>1099.766252806081</v>
      </c>
      <c r="K197" s="165">
        <f t="shared" si="52"/>
        <v>1056.8581999120956</v>
      </c>
      <c r="L197" s="165">
        <f t="shared" si="52"/>
        <v>1077.1074571441197</v>
      </c>
      <c r="M197" s="165">
        <f t="shared" si="52"/>
        <v>1078.6877673277061</v>
      </c>
      <c r="N197" s="165">
        <f t="shared" si="52"/>
        <v>1119.618700491377</v>
      </c>
      <c r="O197" s="165">
        <f t="shared" si="52"/>
        <v>1045.056301990166</v>
      </c>
      <c r="P197" s="165">
        <f t="shared" si="52"/>
        <v>1082.4638232314976</v>
      </c>
      <c r="Q197" s="165">
        <f t="shared" si="52"/>
        <v>1066.8536071588996</v>
      </c>
    </row>
    <row r="198" spans="1:17" ht="12" customHeight="1" x14ac:dyDescent="0.25">
      <c r="A198" s="147" t="s">
        <v>59</v>
      </c>
      <c r="B198" s="164">
        <f t="shared" si="52"/>
        <v>591.12218604033183</v>
      </c>
      <c r="C198" s="164">
        <f t="shared" si="52"/>
        <v>591.93358023387657</v>
      </c>
      <c r="D198" s="164">
        <f t="shared" si="52"/>
        <v>594.75299421588852</v>
      </c>
      <c r="E198" s="164">
        <f t="shared" si="52"/>
        <v>595.81647344655426</v>
      </c>
      <c r="F198" s="164">
        <f t="shared" si="52"/>
        <v>595.53128509045166</v>
      </c>
      <c r="G198" s="164">
        <f t="shared" si="52"/>
        <v>598.09127679493827</v>
      </c>
      <c r="H198" s="164">
        <f t="shared" si="52"/>
        <v>594.52137041484184</v>
      </c>
      <c r="I198" s="164">
        <f t="shared" si="52"/>
        <v>590.08228153904986</v>
      </c>
      <c r="J198" s="164">
        <f t="shared" si="52"/>
        <v>584.85444300282575</v>
      </c>
      <c r="K198" s="164">
        <f t="shared" si="52"/>
        <v>591.81168212740397</v>
      </c>
      <c r="L198" s="164">
        <f t="shared" si="52"/>
        <v>604.01716055240183</v>
      </c>
      <c r="M198" s="164">
        <f t="shared" si="52"/>
        <v>586.50069394885736</v>
      </c>
      <c r="N198" s="164">
        <f t="shared" si="52"/>
        <v>594.01177812820754</v>
      </c>
      <c r="O198" s="164">
        <f t="shared" si="52"/>
        <v>603.51760220188021</v>
      </c>
      <c r="P198" s="164">
        <f t="shared" si="52"/>
        <v>579.80203855165223</v>
      </c>
      <c r="Q198" s="164">
        <f t="shared" si="52"/>
        <v>588.53884986953119</v>
      </c>
    </row>
    <row r="199" spans="1:17" ht="12" customHeight="1" x14ac:dyDescent="0.25">
      <c r="A199" s="163" t="s">
        <v>142</v>
      </c>
      <c r="B199" s="162">
        <f>IF(B123=0,0,B123/0.086*1000000/B$13)</f>
        <v>1790.4908755579131</v>
      </c>
      <c r="C199" s="162">
        <f t="shared" ref="C199:Q199" si="53">IF(C123=0,0,C123/0.086*1000000/C$13)</f>
        <v>1864.2447040677089</v>
      </c>
      <c r="D199" s="162">
        <f t="shared" si="53"/>
        <v>1859.8866914021551</v>
      </c>
      <c r="E199" s="162">
        <f t="shared" si="53"/>
        <v>1859.2543754348314</v>
      </c>
      <c r="F199" s="162">
        <f t="shared" si="53"/>
        <v>1800.6949973291798</v>
      </c>
      <c r="G199" s="162">
        <f t="shared" si="53"/>
        <v>1825.9959233139609</v>
      </c>
      <c r="H199" s="162">
        <f t="shared" si="53"/>
        <v>1783.3170716420177</v>
      </c>
      <c r="I199" s="162">
        <f t="shared" si="53"/>
        <v>1922.8558177767325</v>
      </c>
      <c r="J199" s="162">
        <f t="shared" si="53"/>
        <v>1806.3923903884786</v>
      </c>
      <c r="K199" s="162">
        <f t="shared" si="53"/>
        <v>1891.1707448557625</v>
      </c>
      <c r="L199" s="162">
        <f t="shared" si="53"/>
        <v>1858.9023690108809</v>
      </c>
      <c r="M199" s="162">
        <f t="shared" si="53"/>
        <v>1955.8374771182048</v>
      </c>
      <c r="N199" s="162">
        <f t="shared" si="53"/>
        <v>1955.3904307107505</v>
      </c>
      <c r="O199" s="162">
        <f t="shared" si="53"/>
        <v>1925.9902588294535</v>
      </c>
      <c r="P199" s="162">
        <f t="shared" si="53"/>
        <v>2058.8752869270661</v>
      </c>
      <c r="Q199" s="162">
        <f t="shared" si="53"/>
        <v>1991.9242611617365</v>
      </c>
    </row>
    <row r="200" spans="1:17" ht="12" customHeight="1" x14ac:dyDescent="0.25">
      <c r="A200" s="161" t="s">
        <v>141</v>
      </c>
      <c r="B200" s="160">
        <f>IF(B124=0,0,B124/0.086*1000000/B$14)</f>
        <v>1754.9412551529756</v>
      </c>
      <c r="C200" s="160">
        <f t="shared" ref="C200:Q200" si="54">IF(C124=0,0,C124/0.086*1000000/C$14)</f>
        <v>1805.9423193574969</v>
      </c>
      <c r="D200" s="160">
        <f t="shared" si="54"/>
        <v>1808.0751637565804</v>
      </c>
      <c r="E200" s="160">
        <f t="shared" si="54"/>
        <v>1811.7633602058966</v>
      </c>
      <c r="F200" s="160">
        <f t="shared" si="54"/>
        <v>1771.7075049522841</v>
      </c>
      <c r="G200" s="160">
        <f t="shared" si="54"/>
        <v>1797.9191003462556</v>
      </c>
      <c r="H200" s="160">
        <f t="shared" si="54"/>
        <v>1763.309694088764</v>
      </c>
      <c r="I200" s="160">
        <f t="shared" si="54"/>
        <v>1849.9819266678155</v>
      </c>
      <c r="J200" s="160">
        <f t="shared" si="54"/>
        <v>1767.1251707992265</v>
      </c>
      <c r="K200" s="160">
        <f t="shared" si="54"/>
        <v>1823.346425931951</v>
      </c>
      <c r="L200" s="160">
        <f t="shared" si="54"/>
        <v>1808.5213194302369</v>
      </c>
      <c r="M200" s="160">
        <f t="shared" si="54"/>
        <v>1874.2591179178789</v>
      </c>
      <c r="N200" s="160">
        <f t="shared" si="54"/>
        <v>1869.5902504497681</v>
      </c>
      <c r="O200" s="160">
        <f t="shared" si="54"/>
        <v>1843.5385232133588</v>
      </c>
      <c r="P200" s="160">
        <f t="shared" si="54"/>
        <v>1934.6601171694078</v>
      </c>
      <c r="Q200" s="160">
        <f t="shared" si="54"/>
        <v>1887.1035523878343</v>
      </c>
    </row>
    <row r="201" spans="1:17" ht="12" customHeight="1" x14ac:dyDescent="0.25">
      <c r="A201" s="148" t="s">
        <v>60</v>
      </c>
      <c r="B201" s="156">
        <f t="shared" ref="B201:Q202" si="55">IF(B125=0,0,B125/0.086*1000000/B$14)</f>
        <v>1163.8190691126438</v>
      </c>
      <c r="C201" s="156">
        <f t="shared" si="55"/>
        <v>1214.0087391236204</v>
      </c>
      <c r="D201" s="156">
        <f t="shared" si="55"/>
        <v>1213.3221695406917</v>
      </c>
      <c r="E201" s="156">
        <f t="shared" si="55"/>
        <v>1215.9468867593423</v>
      </c>
      <c r="F201" s="156">
        <f t="shared" si="55"/>
        <v>1176.1762198618326</v>
      </c>
      <c r="G201" s="156">
        <f t="shared" si="55"/>
        <v>1199.8278235513176</v>
      </c>
      <c r="H201" s="156">
        <f t="shared" si="55"/>
        <v>1168.7883236739222</v>
      </c>
      <c r="I201" s="156">
        <f t="shared" si="55"/>
        <v>1259.8996451287665</v>
      </c>
      <c r="J201" s="156">
        <f t="shared" si="55"/>
        <v>1182.2707277964012</v>
      </c>
      <c r="K201" s="156">
        <f t="shared" si="55"/>
        <v>1231.5347438045471</v>
      </c>
      <c r="L201" s="156">
        <f t="shared" si="55"/>
        <v>1204.5041588778347</v>
      </c>
      <c r="M201" s="156">
        <f t="shared" si="55"/>
        <v>1287.7584239690214</v>
      </c>
      <c r="N201" s="156">
        <f t="shared" si="55"/>
        <v>1275.57847232156</v>
      </c>
      <c r="O201" s="156">
        <f t="shared" si="55"/>
        <v>1240.0209210114783</v>
      </c>
      <c r="P201" s="156">
        <f t="shared" si="55"/>
        <v>1354.8580786177556</v>
      </c>
      <c r="Q201" s="156">
        <f t="shared" si="55"/>
        <v>1298.564702518303</v>
      </c>
    </row>
    <row r="202" spans="1:17" ht="12" customHeight="1" x14ac:dyDescent="0.25">
      <c r="A202" s="148" t="s">
        <v>59</v>
      </c>
      <c r="B202" s="156">
        <f t="shared" si="55"/>
        <v>591.12218604033183</v>
      </c>
      <c r="C202" s="156">
        <f t="shared" si="55"/>
        <v>591.93358023387634</v>
      </c>
      <c r="D202" s="156">
        <f t="shared" si="55"/>
        <v>594.75299421588852</v>
      </c>
      <c r="E202" s="156">
        <f t="shared" si="55"/>
        <v>595.81647344655437</v>
      </c>
      <c r="F202" s="156">
        <f t="shared" si="55"/>
        <v>595.53128509045143</v>
      </c>
      <c r="G202" s="156">
        <f t="shared" si="55"/>
        <v>598.09127679493804</v>
      </c>
      <c r="H202" s="156">
        <f t="shared" si="55"/>
        <v>594.52137041484218</v>
      </c>
      <c r="I202" s="156">
        <f t="shared" si="55"/>
        <v>590.0822815390494</v>
      </c>
      <c r="J202" s="156">
        <f t="shared" si="55"/>
        <v>584.85444300282563</v>
      </c>
      <c r="K202" s="156">
        <f t="shared" si="55"/>
        <v>591.81168212740408</v>
      </c>
      <c r="L202" s="156">
        <f t="shared" si="55"/>
        <v>604.01716055240195</v>
      </c>
      <c r="M202" s="156">
        <f t="shared" si="55"/>
        <v>586.50069394885736</v>
      </c>
      <c r="N202" s="156">
        <f t="shared" si="55"/>
        <v>594.01177812820777</v>
      </c>
      <c r="O202" s="156">
        <f t="shared" si="55"/>
        <v>603.51760220188032</v>
      </c>
      <c r="P202" s="156">
        <f t="shared" si="55"/>
        <v>579.80203855165212</v>
      </c>
      <c r="Q202" s="156">
        <f t="shared" si="55"/>
        <v>588.53884986953119</v>
      </c>
    </row>
    <row r="203" spans="1:17" ht="12" customHeight="1" x14ac:dyDescent="0.25">
      <c r="A203" s="158" t="s">
        <v>62</v>
      </c>
      <c r="B203" s="157">
        <f t="shared" ref="B203:Q203" si="56">IF(B127=0,0,B127/0.086*1000000/B$5)</f>
        <v>634.19170833974761</v>
      </c>
      <c r="C203" s="157">
        <f t="shared" si="56"/>
        <v>651.09298696035967</v>
      </c>
      <c r="D203" s="157">
        <f t="shared" si="56"/>
        <v>661.27565791097788</v>
      </c>
      <c r="E203" s="157">
        <f t="shared" si="56"/>
        <v>669.38139284060469</v>
      </c>
      <c r="F203" s="157">
        <f t="shared" si="56"/>
        <v>654.52962809729001</v>
      </c>
      <c r="G203" s="157">
        <f t="shared" si="56"/>
        <v>646.7969317380423</v>
      </c>
      <c r="H203" s="157">
        <f t="shared" si="56"/>
        <v>637.25644122767812</v>
      </c>
      <c r="I203" s="157">
        <f t="shared" si="56"/>
        <v>657.44038066786652</v>
      </c>
      <c r="J203" s="157">
        <f t="shared" si="56"/>
        <v>639.42207941469201</v>
      </c>
      <c r="K203" s="157">
        <f t="shared" si="56"/>
        <v>667.21049077228133</v>
      </c>
      <c r="L203" s="157">
        <f t="shared" si="56"/>
        <v>657.25674977342214</v>
      </c>
      <c r="M203" s="157">
        <f t="shared" si="56"/>
        <v>670.23980354420473</v>
      </c>
      <c r="N203" s="157">
        <f t="shared" si="56"/>
        <v>699.88346027932539</v>
      </c>
      <c r="O203" s="157">
        <f t="shared" si="56"/>
        <v>664.84142213256871</v>
      </c>
      <c r="P203" s="157">
        <f t="shared" si="56"/>
        <v>708.12872450041891</v>
      </c>
      <c r="Q203" s="157">
        <f t="shared" si="56"/>
        <v>685.52843479294984</v>
      </c>
    </row>
    <row r="204" spans="1:17" ht="12" customHeight="1" x14ac:dyDescent="0.25">
      <c r="A204" s="23" t="s">
        <v>57</v>
      </c>
      <c r="B204" s="156">
        <f>IF(B128=0,0,B128/0.086*1000000/B$16)</f>
        <v>592.06443341497982</v>
      </c>
      <c r="C204" s="156">
        <f t="shared" ref="C204:Q204" si="57">IF(C128=0,0,C128/0.086*1000000/C$16)</f>
        <v>591.29076901497888</v>
      </c>
      <c r="D204" s="156">
        <f t="shared" si="57"/>
        <v>591.97473141389207</v>
      </c>
      <c r="E204" s="156">
        <f t="shared" si="57"/>
        <v>571.84422583771789</v>
      </c>
      <c r="F204" s="156">
        <f t="shared" si="57"/>
        <v>618.71192640801075</v>
      </c>
      <c r="G204" s="156">
        <f t="shared" si="57"/>
        <v>691.45018138483579</v>
      </c>
      <c r="H204" s="156">
        <f t="shared" si="57"/>
        <v>570.33159477234108</v>
      </c>
      <c r="I204" s="156">
        <f t="shared" si="57"/>
        <v>644.12673329480833</v>
      </c>
      <c r="J204" s="156">
        <f t="shared" si="57"/>
        <v>644.34558162979897</v>
      </c>
      <c r="K204" s="156">
        <f t="shared" si="57"/>
        <v>483.66824600198237</v>
      </c>
      <c r="L204" s="156">
        <f t="shared" si="57"/>
        <v>696.44508729910444</v>
      </c>
      <c r="M204" s="156">
        <f t="shared" si="57"/>
        <v>694.07044178514059</v>
      </c>
      <c r="N204" s="156">
        <f t="shared" si="57"/>
        <v>533.47409119264785</v>
      </c>
      <c r="O204" s="156">
        <f t="shared" si="57"/>
        <v>584.16914629743644</v>
      </c>
      <c r="P204" s="156">
        <f t="shared" si="57"/>
        <v>578.32578254403325</v>
      </c>
      <c r="Q204" s="156">
        <f t="shared" si="57"/>
        <v>587.33560897882148</v>
      </c>
    </row>
    <row r="205" spans="1:17" ht="12" customHeight="1" x14ac:dyDescent="0.25">
      <c r="A205" s="29" t="s">
        <v>140</v>
      </c>
      <c r="B205" s="57">
        <f>IF(B129=0,0,B129/0.086*1000000/B$17)</f>
        <v>636.66167711702872</v>
      </c>
      <c r="C205" s="57">
        <f t="shared" ref="C205:Q205" si="58">IF(C129=0,0,C129/0.086*1000000/C$17)</f>
        <v>653.75694058020861</v>
      </c>
      <c r="D205" s="57">
        <f t="shared" si="58"/>
        <v>663.99500563747279</v>
      </c>
      <c r="E205" s="57">
        <f t="shared" si="58"/>
        <v>671.57529877908223</v>
      </c>
      <c r="F205" s="57">
        <f t="shared" si="58"/>
        <v>655.39918036688493</v>
      </c>
      <c r="G205" s="57">
        <f t="shared" si="58"/>
        <v>644.7951427871343</v>
      </c>
      <c r="H205" s="57">
        <f t="shared" si="58"/>
        <v>640.26976802322508</v>
      </c>
      <c r="I205" s="57">
        <f t="shared" si="58"/>
        <v>658.51347188673276</v>
      </c>
      <c r="J205" s="57">
        <f t="shared" si="58"/>
        <v>639.0539953340151</v>
      </c>
      <c r="K205" s="57">
        <f t="shared" si="58"/>
        <v>675.58317677211267</v>
      </c>
      <c r="L205" s="57">
        <f t="shared" si="58"/>
        <v>655.52468185920452</v>
      </c>
      <c r="M205" s="57">
        <f t="shared" si="58"/>
        <v>669.23539442665958</v>
      </c>
      <c r="N205" s="57">
        <f t="shared" si="58"/>
        <v>704.83282847800888</v>
      </c>
      <c r="O205" s="57">
        <f t="shared" si="58"/>
        <v>667.27479497557147</v>
      </c>
      <c r="P205" s="57">
        <f t="shared" si="58"/>
        <v>712.36764414911715</v>
      </c>
      <c r="Q205" s="57">
        <f t="shared" si="58"/>
        <v>690.03585073245449</v>
      </c>
    </row>
    <row r="206" spans="1:17" ht="12" customHeight="1" x14ac:dyDescent="0.25"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</row>
    <row r="207" spans="1:17" ht="12" customHeight="1" x14ac:dyDescent="0.25">
      <c r="A207" s="152" t="s">
        <v>197</v>
      </c>
      <c r="B207" s="168">
        <f>SUM(B208,B211,B213,B222)</f>
        <v>5060.5347125334511</v>
      </c>
      <c r="C207" s="168">
        <f t="shared" ref="C207:Q207" si="59">SUM(C208,C211,C213,C222)</f>
        <v>5010.0656809963348</v>
      </c>
      <c r="D207" s="168">
        <f t="shared" si="59"/>
        <v>4783.854188681802</v>
      </c>
      <c r="E207" s="168">
        <f t="shared" si="59"/>
        <v>4766.8535426984145</v>
      </c>
      <c r="F207" s="168">
        <f t="shared" si="59"/>
        <v>4588.1256643733423</v>
      </c>
      <c r="G207" s="168">
        <f t="shared" si="59"/>
        <v>4251.3160162735503</v>
      </c>
      <c r="H207" s="168">
        <f t="shared" si="59"/>
        <v>4133.9941379670281</v>
      </c>
      <c r="I207" s="168">
        <f t="shared" si="59"/>
        <v>4040.2625644731152</v>
      </c>
      <c r="J207" s="168">
        <f t="shared" si="59"/>
        <v>4147.2805521246055</v>
      </c>
      <c r="K207" s="168">
        <f t="shared" si="59"/>
        <v>3829.2732872122247</v>
      </c>
      <c r="L207" s="168">
        <f t="shared" si="59"/>
        <v>4219.3235843530556</v>
      </c>
      <c r="M207" s="168">
        <f t="shared" si="59"/>
        <v>3934.6628402249858</v>
      </c>
      <c r="N207" s="168">
        <f t="shared" si="59"/>
        <v>4147.1415143943732</v>
      </c>
      <c r="O207" s="168">
        <f t="shared" si="59"/>
        <v>4321.3817460116261</v>
      </c>
      <c r="P207" s="168">
        <f t="shared" si="59"/>
        <v>3599.9220862345028</v>
      </c>
      <c r="Q207" s="168">
        <f t="shared" si="59"/>
        <v>3966.8188922325353</v>
      </c>
    </row>
    <row r="208" spans="1:17" ht="12" customHeight="1" x14ac:dyDescent="0.25">
      <c r="A208" s="158" t="s">
        <v>65</v>
      </c>
      <c r="B208" s="157">
        <f>SUM(B209:B210)</f>
        <v>4535.5640591688853</v>
      </c>
      <c r="C208" s="157">
        <f t="shared" ref="C208:Q208" si="60">SUM(C209:C210)</f>
        <v>4517.1822659947356</v>
      </c>
      <c r="D208" s="157">
        <f t="shared" si="60"/>
        <v>4287.1961332772362</v>
      </c>
      <c r="E208" s="157">
        <f t="shared" si="60"/>
        <v>4281.4271954595806</v>
      </c>
      <c r="F208" s="157">
        <f t="shared" si="60"/>
        <v>4094.3174619873425</v>
      </c>
      <c r="G208" s="157">
        <f t="shared" si="60"/>
        <v>3781.3597427856225</v>
      </c>
      <c r="H208" s="157">
        <f t="shared" si="60"/>
        <v>3663.2058772469272</v>
      </c>
      <c r="I208" s="157">
        <f t="shared" si="60"/>
        <v>3548.0195087817406</v>
      </c>
      <c r="J208" s="157">
        <f t="shared" si="60"/>
        <v>3644.9606094237483</v>
      </c>
      <c r="K208" s="157">
        <f t="shared" si="60"/>
        <v>3362.319839834282</v>
      </c>
      <c r="L208" s="157">
        <f t="shared" si="60"/>
        <v>3765.3230474786201</v>
      </c>
      <c r="M208" s="157">
        <f t="shared" si="60"/>
        <v>3458.6472873454545</v>
      </c>
      <c r="N208" s="157">
        <f t="shared" si="60"/>
        <v>3663.0871897151533</v>
      </c>
      <c r="O208" s="157">
        <f t="shared" si="60"/>
        <v>3851.4958511911937</v>
      </c>
      <c r="P208" s="157">
        <f t="shared" si="60"/>
        <v>3115.1136840417716</v>
      </c>
      <c r="Q208" s="157">
        <f t="shared" si="60"/>
        <v>3469.4479857861261</v>
      </c>
    </row>
    <row r="209" spans="1:17" ht="12" customHeight="1" x14ac:dyDescent="0.25">
      <c r="A209" s="23" t="s">
        <v>166</v>
      </c>
      <c r="B209" s="156">
        <f>IF(B152=0,0,B152*1000000/B$7)</f>
        <v>4535.5640591688853</v>
      </c>
      <c r="C209" s="156">
        <f t="shared" ref="C209:Q210" si="61">IF(C152=0,0,C152*1000000/C$7)</f>
        <v>4517.1822659947356</v>
      </c>
      <c r="D209" s="156">
        <f t="shared" si="61"/>
        <v>4287.1961332772362</v>
      </c>
      <c r="E209" s="156">
        <f t="shared" si="61"/>
        <v>4281.4271954595806</v>
      </c>
      <c r="F209" s="156">
        <f t="shared" si="61"/>
        <v>4094.3174619873425</v>
      </c>
      <c r="G209" s="156">
        <f t="shared" si="61"/>
        <v>3781.3597427856225</v>
      </c>
      <c r="H209" s="156">
        <f t="shared" si="61"/>
        <v>3663.2058772469272</v>
      </c>
      <c r="I209" s="156">
        <f t="shared" si="61"/>
        <v>3548.0195087817406</v>
      </c>
      <c r="J209" s="156">
        <f t="shared" si="61"/>
        <v>3644.9606094237483</v>
      </c>
      <c r="K209" s="156">
        <f t="shared" si="61"/>
        <v>3362.319839834282</v>
      </c>
      <c r="L209" s="156">
        <f t="shared" si="61"/>
        <v>3765.3230474786201</v>
      </c>
      <c r="M209" s="156">
        <f t="shared" si="61"/>
        <v>3458.6472873454545</v>
      </c>
      <c r="N209" s="156">
        <f t="shared" si="61"/>
        <v>3663.0871897151533</v>
      </c>
      <c r="O209" s="156">
        <f t="shared" si="61"/>
        <v>3851.4958511911937</v>
      </c>
      <c r="P209" s="156">
        <f t="shared" si="61"/>
        <v>3115.1136840417716</v>
      </c>
      <c r="Q209" s="156">
        <f t="shared" si="61"/>
        <v>3469.4479857861261</v>
      </c>
    </row>
    <row r="210" spans="1:17" ht="12" customHeight="1" x14ac:dyDescent="0.25">
      <c r="A210" s="23" t="s">
        <v>60</v>
      </c>
      <c r="B210" s="156">
        <f>IF(B153=0,0,B153*1000000/B$7)</f>
        <v>0</v>
      </c>
      <c r="C210" s="156">
        <f t="shared" si="61"/>
        <v>0</v>
      </c>
      <c r="D210" s="156">
        <f t="shared" si="61"/>
        <v>0</v>
      </c>
      <c r="E210" s="156">
        <f t="shared" si="61"/>
        <v>0</v>
      </c>
      <c r="F210" s="156">
        <f t="shared" si="61"/>
        <v>0</v>
      </c>
      <c r="G210" s="156">
        <f t="shared" si="61"/>
        <v>0</v>
      </c>
      <c r="H210" s="156">
        <f t="shared" si="61"/>
        <v>0</v>
      </c>
      <c r="I210" s="156">
        <f t="shared" si="61"/>
        <v>0</v>
      </c>
      <c r="J210" s="156">
        <f t="shared" si="61"/>
        <v>0</v>
      </c>
      <c r="K210" s="156">
        <f t="shared" si="61"/>
        <v>0</v>
      </c>
      <c r="L210" s="156">
        <f t="shared" si="61"/>
        <v>0</v>
      </c>
      <c r="M210" s="156">
        <f t="shared" si="61"/>
        <v>0</v>
      </c>
      <c r="N210" s="156">
        <f t="shared" si="61"/>
        <v>0</v>
      </c>
      <c r="O210" s="156">
        <f t="shared" si="61"/>
        <v>0</v>
      </c>
      <c r="P210" s="156">
        <f t="shared" si="61"/>
        <v>0</v>
      </c>
      <c r="Q210" s="156">
        <f t="shared" si="61"/>
        <v>0</v>
      </c>
    </row>
    <row r="211" spans="1:17" ht="12" customHeight="1" x14ac:dyDescent="0.25">
      <c r="A211" s="158" t="s">
        <v>112</v>
      </c>
      <c r="B211" s="157">
        <f>B212</f>
        <v>0</v>
      </c>
      <c r="C211" s="157">
        <f t="shared" ref="C211:Q211" si="62">C212</f>
        <v>0</v>
      </c>
      <c r="D211" s="157">
        <f t="shared" si="62"/>
        <v>0</v>
      </c>
      <c r="E211" s="157">
        <f t="shared" si="62"/>
        <v>0</v>
      </c>
      <c r="F211" s="157">
        <f t="shared" si="62"/>
        <v>0</v>
      </c>
      <c r="G211" s="157">
        <f t="shared" si="62"/>
        <v>0</v>
      </c>
      <c r="H211" s="157">
        <f t="shared" si="62"/>
        <v>0</v>
      </c>
      <c r="I211" s="157">
        <f t="shared" si="62"/>
        <v>0</v>
      </c>
      <c r="J211" s="157">
        <f t="shared" si="62"/>
        <v>0</v>
      </c>
      <c r="K211" s="157">
        <f t="shared" si="62"/>
        <v>0</v>
      </c>
      <c r="L211" s="157">
        <f t="shared" si="62"/>
        <v>0</v>
      </c>
      <c r="M211" s="157">
        <f t="shared" si="62"/>
        <v>0</v>
      </c>
      <c r="N211" s="157">
        <f t="shared" si="62"/>
        <v>0</v>
      </c>
      <c r="O211" s="157">
        <f t="shared" si="62"/>
        <v>0</v>
      </c>
      <c r="P211" s="157">
        <f t="shared" si="62"/>
        <v>0</v>
      </c>
      <c r="Q211" s="157">
        <f t="shared" si="62"/>
        <v>0</v>
      </c>
    </row>
    <row r="212" spans="1:17" ht="12" customHeight="1" x14ac:dyDescent="0.25">
      <c r="A212" s="23" t="s">
        <v>60</v>
      </c>
      <c r="B212" s="156">
        <f>IF(B155=0,0,B155*1000000/B$5)</f>
        <v>0</v>
      </c>
      <c r="C212" s="156">
        <f t="shared" ref="C212:Q213" si="63">IF(C155=0,0,C155*1000000/C$5)</f>
        <v>0</v>
      </c>
      <c r="D212" s="156">
        <f t="shared" si="63"/>
        <v>0</v>
      </c>
      <c r="E212" s="156">
        <f t="shared" si="63"/>
        <v>0</v>
      </c>
      <c r="F212" s="156">
        <f t="shared" si="63"/>
        <v>0</v>
      </c>
      <c r="G212" s="156">
        <f t="shared" si="63"/>
        <v>0</v>
      </c>
      <c r="H212" s="156">
        <f t="shared" si="63"/>
        <v>0</v>
      </c>
      <c r="I212" s="156">
        <f t="shared" si="63"/>
        <v>0</v>
      </c>
      <c r="J212" s="156">
        <f t="shared" si="63"/>
        <v>0</v>
      </c>
      <c r="K212" s="156">
        <f t="shared" si="63"/>
        <v>0</v>
      </c>
      <c r="L212" s="156">
        <f t="shared" si="63"/>
        <v>0</v>
      </c>
      <c r="M212" s="156">
        <f t="shared" si="63"/>
        <v>0</v>
      </c>
      <c r="N212" s="156">
        <f t="shared" si="63"/>
        <v>0</v>
      </c>
      <c r="O212" s="156">
        <f t="shared" si="63"/>
        <v>0</v>
      </c>
      <c r="P212" s="156">
        <f t="shared" si="63"/>
        <v>0</v>
      </c>
      <c r="Q212" s="156">
        <f t="shared" si="63"/>
        <v>0</v>
      </c>
    </row>
    <row r="213" spans="1:17" ht="12" customHeight="1" x14ac:dyDescent="0.25">
      <c r="A213" s="158" t="s">
        <v>63</v>
      </c>
      <c r="B213" s="157">
        <f>IF(B156=0,0,B156*1000000/B$5)</f>
        <v>507.03523826699683</v>
      </c>
      <c r="C213" s="157">
        <f t="shared" si="63"/>
        <v>479.09095023425158</v>
      </c>
      <c r="D213" s="157">
        <f t="shared" si="63"/>
        <v>484.48561253469273</v>
      </c>
      <c r="E213" s="157">
        <f t="shared" si="63"/>
        <v>478.59641289172424</v>
      </c>
      <c r="F213" s="157">
        <f t="shared" si="63"/>
        <v>486.03679123505901</v>
      </c>
      <c r="G213" s="157">
        <f t="shared" si="63"/>
        <v>454.91310589676044</v>
      </c>
      <c r="H213" s="157">
        <f t="shared" si="63"/>
        <v>458.45231140621763</v>
      </c>
      <c r="I213" s="157">
        <f t="shared" si="63"/>
        <v>468.59017404267138</v>
      </c>
      <c r="J213" s="157">
        <f t="shared" si="63"/>
        <v>480.40279506875265</v>
      </c>
      <c r="K213" s="157">
        <f t="shared" si="63"/>
        <v>456.6803619558533</v>
      </c>
      <c r="L213" s="157">
        <f t="shared" si="63"/>
        <v>439.65360326435649</v>
      </c>
      <c r="M213" s="157">
        <f t="shared" si="63"/>
        <v>462.36690699013337</v>
      </c>
      <c r="N213" s="157">
        <f t="shared" si="63"/>
        <v>476.56348582385942</v>
      </c>
      <c r="O213" s="157">
        <f t="shared" si="63"/>
        <v>461.57035704842809</v>
      </c>
      <c r="P213" s="157">
        <f t="shared" si="63"/>
        <v>475.93650518982224</v>
      </c>
      <c r="Q213" s="157">
        <f t="shared" si="63"/>
        <v>485.27943805458705</v>
      </c>
    </row>
    <row r="214" spans="1:17" ht="12" customHeight="1" x14ac:dyDescent="0.25">
      <c r="A214" s="167" t="s">
        <v>165</v>
      </c>
      <c r="B214" s="132">
        <f>IF(B157=0,0,B157*1000000/B$11)</f>
        <v>867.82323212465303</v>
      </c>
      <c r="C214" s="132">
        <f t="shared" ref="C214:Q214" si="64">IF(C157=0,0,C157*1000000/C$11)</f>
        <v>822.82696261812669</v>
      </c>
      <c r="D214" s="132">
        <f t="shared" si="64"/>
        <v>837.59755983382558</v>
      </c>
      <c r="E214" s="132">
        <f t="shared" si="64"/>
        <v>831.9586625341484</v>
      </c>
      <c r="F214" s="132">
        <f t="shared" si="64"/>
        <v>823.78154665048726</v>
      </c>
      <c r="G214" s="132">
        <f t="shared" si="64"/>
        <v>806.53182662080087</v>
      </c>
      <c r="H214" s="132">
        <f t="shared" si="64"/>
        <v>808.51666469949214</v>
      </c>
      <c r="I214" s="132">
        <f t="shared" si="64"/>
        <v>790.16454557102861</v>
      </c>
      <c r="J214" s="132">
        <f t="shared" si="64"/>
        <v>804.74207943722831</v>
      </c>
      <c r="K214" s="132">
        <f t="shared" si="64"/>
        <v>766.51930875134883</v>
      </c>
      <c r="L214" s="132">
        <f t="shared" si="64"/>
        <v>782.63580946976106</v>
      </c>
      <c r="M214" s="132">
        <f t="shared" si="64"/>
        <v>767.55415407550629</v>
      </c>
      <c r="N214" s="132">
        <f t="shared" si="64"/>
        <v>798.33581952531608</v>
      </c>
      <c r="O214" s="132">
        <f t="shared" si="64"/>
        <v>752.25848234320347</v>
      </c>
      <c r="P214" s="132">
        <f t="shared" si="64"/>
        <v>757.85785200487715</v>
      </c>
      <c r="Q214" s="132">
        <f t="shared" si="64"/>
        <v>749.38841095840485</v>
      </c>
    </row>
    <row r="215" spans="1:17" ht="12" customHeight="1" x14ac:dyDescent="0.25">
      <c r="A215" s="167" t="s">
        <v>164</v>
      </c>
      <c r="B215" s="132">
        <f>IF(B158=0,0,B158*1000000/B$12)</f>
        <v>564.08510088102469</v>
      </c>
      <c r="C215" s="132">
        <f t="shared" ref="C215:Q217" si="65">IF(C158=0,0,C158*1000000/C$12)</f>
        <v>534.83752570178171</v>
      </c>
      <c r="D215" s="132">
        <f t="shared" si="65"/>
        <v>544.43841389198565</v>
      </c>
      <c r="E215" s="132">
        <f t="shared" si="65"/>
        <v>540.77313064719624</v>
      </c>
      <c r="F215" s="132">
        <f t="shared" si="65"/>
        <v>535.45800532281658</v>
      </c>
      <c r="G215" s="132">
        <f t="shared" si="65"/>
        <v>524.24568730352064</v>
      </c>
      <c r="H215" s="132">
        <f t="shared" si="65"/>
        <v>525.53583205467044</v>
      </c>
      <c r="I215" s="132">
        <f t="shared" si="65"/>
        <v>513.60695462116894</v>
      </c>
      <c r="J215" s="132">
        <f t="shared" si="65"/>
        <v>523.08235163419829</v>
      </c>
      <c r="K215" s="132">
        <f t="shared" si="65"/>
        <v>498.23755068837687</v>
      </c>
      <c r="L215" s="132">
        <f t="shared" si="65"/>
        <v>504.80009710799607</v>
      </c>
      <c r="M215" s="132">
        <f t="shared" si="65"/>
        <v>502.74797091945646</v>
      </c>
      <c r="N215" s="132">
        <f t="shared" si="65"/>
        <v>518.9182826914556</v>
      </c>
      <c r="O215" s="132">
        <f t="shared" si="65"/>
        <v>483.32607490550816</v>
      </c>
      <c r="P215" s="132">
        <f t="shared" si="65"/>
        <v>497.15475091519914</v>
      </c>
      <c r="Q215" s="132">
        <f t="shared" si="65"/>
        <v>487.10246712296299</v>
      </c>
    </row>
    <row r="216" spans="1:17" ht="12" customHeight="1" x14ac:dyDescent="0.25">
      <c r="A216" s="166" t="s">
        <v>163</v>
      </c>
      <c r="B216" s="165">
        <f>IF(B159=0,0,B159*1000000/B$12)</f>
        <v>564.08510088102469</v>
      </c>
      <c r="C216" s="165">
        <f t="shared" si="65"/>
        <v>534.83752570178171</v>
      </c>
      <c r="D216" s="165">
        <f t="shared" si="65"/>
        <v>544.43841389198565</v>
      </c>
      <c r="E216" s="165">
        <f t="shared" si="65"/>
        <v>540.77313064719624</v>
      </c>
      <c r="F216" s="165">
        <f t="shared" si="65"/>
        <v>535.45800532281658</v>
      </c>
      <c r="G216" s="165">
        <f t="shared" si="65"/>
        <v>524.24568730352064</v>
      </c>
      <c r="H216" s="165">
        <f t="shared" si="65"/>
        <v>525.53583205467044</v>
      </c>
      <c r="I216" s="165">
        <f t="shared" si="65"/>
        <v>513.60695462116894</v>
      </c>
      <c r="J216" s="165">
        <f t="shared" si="65"/>
        <v>523.08235163419829</v>
      </c>
      <c r="K216" s="165">
        <f t="shared" si="65"/>
        <v>498.23755068837687</v>
      </c>
      <c r="L216" s="165">
        <f t="shared" si="65"/>
        <v>504.80009710799607</v>
      </c>
      <c r="M216" s="165">
        <f t="shared" si="65"/>
        <v>502.74797091945646</v>
      </c>
      <c r="N216" s="165">
        <f t="shared" si="65"/>
        <v>518.9182826914556</v>
      </c>
      <c r="O216" s="165">
        <f t="shared" si="65"/>
        <v>483.32607490550816</v>
      </c>
      <c r="P216" s="165">
        <f t="shared" si="65"/>
        <v>497.15475091519914</v>
      </c>
      <c r="Q216" s="165">
        <f t="shared" si="65"/>
        <v>487.10246712296299</v>
      </c>
    </row>
    <row r="217" spans="1:17" ht="12" customHeight="1" x14ac:dyDescent="0.25">
      <c r="A217" s="147" t="s">
        <v>59</v>
      </c>
      <c r="B217" s="164">
        <f>IF(B160=0,0,B160*1000000/B$12)</f>
        <v>0</v>
      </c>
      <c r="C217" s="164">
        <f t="shared" si="65"/>
        <v>0</v>
      </c>
      <c r="D217" s="164">
        <f t="shared" si="65"/>
        <v>0</v>
      </c>
      <c r="E217" s="164">
        <f t="shared" si="65"/>
        <v>0</v>
      </c>
      <c r="F217" s="164">
        <f t="shared" si="65"/>
        <v>0</v>
      </c>
      <c r="G217" s="164">
        <f t="shared" si="65"/>
        <v>0</v>
      </c>
      <c r="H217" s="164">
        <f t="shared" si="65"/>
        <v>0</v>
      </c>
      <c r="I217" s="164">
        <f t="shared" si="65"/>
        <v>0</v>
      </c>
      <c r="J217" s="164">
        <f t="shared" si="65"/>
        <v>0</v>
      </c>
      <c r="K217" s="164">
        <f t="shared" si="65"/>
        <v>0</v>
      </c>
      <c r="L217" s="164">
        <f t="shared" si="65"/>
        <v>0</v>
      </c>
      <c r="M217" s="164">
        <f t="shared" si="65"/>
        <v>0</v>
      </c>
      <c r="N217" s="164">
        <f t="shared" si="65"/>
        <v>0</v>
      </c>
      <c r="O217" s="164">
        <f t="shared" si="65"/>
        <v>0</v>
      </c>
      <c r="P217" s="164">
        <f t="shared" si="65"/>
        <v>0</v>
      </c>
      <c r="Q217" s="164">
        <f t="shared" si="65"/>
        <v>0</v>
      </c>
    </row>
    <row r="218" spans="1:17" ht="12" customHeight="1" x14ac:dyDescent="0.25">
      <c r="A218" s="163" t="s">
        <v>142</v>
      </c>
      <c r="B218" s="162">
        <f>IF(B161=0,0,B161*1000000/B$13)</f>
        <v>0</v>
      </c>
      <c r="C218" s="162">
        <f t="shared" ref="C218:Q218" si="66">IF(C161=0,0,C161*1000000/C$13)</f>
        <v>0</v>
      </c>
      <c r="D218" s="162">
        <f t="shared" si="66"/>
        <v>0</v>
      </c>
      <c r="E218" s="162">
        <f t="shared" si="66"/>
        <v>0</v>
      </c>
      <c r="F218" s="162">
        <f t="shared" si="66"/>
        <v>0</v>
      </c>
      <c r="G218" s="162">
        <f t="shared" si="66"/>
        <v>0</v>
      </c>
      <c r="H218" s="162">
        <f t="shared" si="66"/>
        <v>0</v>
      </c>
      <c r="I218" s="162">
        <f t="shared" si="66"/>
        <v>0</v>
      </c>
      <c r="J218" s="162">
        <f t="shared" si="66"/>
        <v>0</v>
      </c>
      <c r="K218" s="162">
        <f t="shared" si="66"/>
        <v>0</v>
      </c>
      <c r="L218" s="162">
        <f t="shared" si="66"/>
        <v>0</v>
      </c>
      <c r="M218" s="162">
        <f t="shared" si="66"/>
        <v>0</v>
      </c>
      <c r="N218" s="162">
        <f t="shared" si="66"/>
        <v>0</v>
      </c>
      <c r="O218" s="162">
        <f t="shared" si="66"/>
        <v>0</v>
      </c>
      <c r="P218" s="162">
        <f t="shared" si="66"/>
        <v>0</v>
      </c>
      <c r="Q218" s="162">
        <f t="shared" si="66"/>
        <v>0</v>
      </c>
    </row>
    <row r="219" spans="1:17" ht="12" customHeight="1" x14ac:dyDescent="0.25">
      <c r="A219" s="161" t="s">
        <v>141</v>
      </c>
      <c r="B219" s="160">
        <f>IF(B162=0,0,B162*1000000/B$14)</f>
        <v>0</v>
      </c>
      <c r="C219" s="160">
        <f t="shared" ref="C219:Q221" si="67">IF(C162=0,0,C162*1000000/C$14)</f>
        <v>0</v>
      </c>
      <c r="D219" s="160">
        <f t="shared" si="67"/>
        <v>0</v>
      </c>
      <c r="E219" s="160">
        <f t="shared" si="67"/>
        <v>0</v>
      </c>
      <c r="F219" s="160">
        <f t="shared" si="67"/>
        <v>0</v>
      </c>
      <c r="G219" s="160">
        <f t="shared" si="67"/>
        <v>0</v>
      </c>
      <c r="H219" s="160">
        <f t="shared" si="67"/>
        <v>0</v>
      </c>
      <c r="I219" s="160">
        <f t="shared" si="67"/>
        <v>0</v>
      </c>
      <c r="J219" s="160">
        <f t="shared" si="67"/>
        <v>0</v>
      </c>
      <c r="K219" s="160">
        <f t="shared" si="67"/>
        <v>0</v>
      </c>
      <c r="L219" s="160">
        <f t="shared" si="67"/>
        <v>0</v>
      </c>
      <c r="M219" s="160">
        <f t="shared" si="67"/>
        <v>0</v>
      </c>
      <c r="N219" s="160">
        <f t="shared" si="67"/>
        <v>0</v>
      </c>
      <c r="O219" s="160">
        <f t="shared" si="67"/>
        <v>0</v>
      </c>
      <c r="P219" s="160">
        <f t="shared" si="67"/>
        <v>0</v>
      </c>
      <c r="Q219" s="160">
        <f t="shared" si="67"/>
        <v>0</v>
      </c>
    </row>
    <row r="220" spans="1:17" ht="12" customHeight="1" x14ac:dyDescent="0.25">
      <c r="A220" s="148" t="s">
        <v>60</v>
      </c>
      <c r="B220" s="156">
        <f>IF(B163=0,0,B163*1000000/B$14)</f>
        <v>0</v>
      </c>
      <c r="C220" s="156">
        <f t="shared" si="67"/>
        <v>0</v>
      </c>
      <c r="D220" s="156">
        <f t="shared" si="67"/>
        <v>0</v>
      </c>
      <c r="E220" s="156">
        <f t="shared" si="67"/>
        <v>0</v>
      </c>
      <c r="F220" s="156">
        <f t="shared" si="67"/>
        <v>0</v>
      </c>
      <c r="G220" s="156">
        <f t="shared" si="67"/>
        <v>0</v>
      </c>
      <c r="H220" s="156">
        <f t="shared" si="67"/>
        <v>0</v>
      </c>
      <c r="I220" s="156">
        <f t="shared" si="67"/>
        <v>0</v>
      </c>
      <c r="J220" s="156">
        <f t="shared" si="67"/>
        <v>0</v>
      </c>
      <c r="K220" s="156">
        <f t="shared" si="67"/>
        <v>0</v>
      </c>
      <c r="L220" s="156">
        <f t="shared" si="67"/>
        <v>0</v>
      </c>
      <c r="M220" s="156">
        <f t="shared" si="67"/>
        <v>0</v>
      </c>
      <c r="N220" s="156">
        <f t="shared" si="67"/>
        <v>0</v>
      </c>
      <c r="O220" s="156">
        <f t="shared" si="67"/>
        <v>0</v>
      </c>
      <c r="P220" s="156">
        <f t="shared" si="67"/>
        <v>0</v>
      </c>
      <c r="Q220" s="156">
        <f t="shared" si="67"/>
        <v>0</v>
      </c>
    </row>
    <row r="221" spans="1:17" ht="12" customHeight="1" x14ac:dyDescent="0.25">
      <c r="A221" s="148" t="s">
        <v>59</v>
      </c>
      <c r="B221" s="156">
        <f>IF(B164=0,0,B164*1000000/B$14)</f>
        <v>0</v>
      </c>
      <c r="C221" s="156">
        <f t="shared" si="67"/>
        <v>0</v>
      </c>
      <c r="D221" s="156">
        <f t="shared" si="67"/>
        <v>0</v>
      </c>
      <c r="E221" s="156">
        <f t="shared" si="67"/>
        <v>0</v>
      </c>
      <c r="F221" s="156">
        <f t="shared" si="67"/>
        <v>0</v>
      </c>
      <c r="G221" s="156">
        <f t="shared" si="67"/>
        <v>0</v>
      </c>
      <c r="H221" s="156">
        <f t="shared" si="67"/>
        <v>0</v>
      </c>
      <c r="I221" s="156">
        <f t="shared" si="67"/>
        <v>0</v>
      </c>
      <c r="J221" s="156">
        <f t="shared" si="67"/>
        <v>0</v>
      </c>
      <c r="K221" s="156">
        <f t="shared" si="67"/>
        <v>0</v>
      </c>
      <c r="L221" s="156">
        <f t="shared" si="67"/>
        <v>0</v>
      </c>
      <c r="M221" s="156">
        <f t="shared" si="67"/>
        <v>0</v>
      </c>
      <c r="N221" s="156">
        <f t="shared" si="67"/>
        <v>0</v>
      </c>
      <c r="O221" s="156">
        <f t="shared" si="67"/>
        <v>0</v>
      </c>
      <c r="P221" s="156">
        <f t="shared" si="67"/>
        <v>0</v>
      </c>
      <c r="Q221" s="156">
        <f t="shared" si="67"/>
        <v>0</v>
      </c>
    </row>
    <row r="222" spans="1:17" ht="12" customHeight="1" x14ac:dyDescent="0.25">
      <c r="A222" s="158" t="s">
        <v>62</v>
      </c>
      <c r="B222" s="157">
        <f>IF(B165=0,0,B165*1000000/B$5)</f>
        <v>17.93541509756886</v>
      </c>
      <c r="C222" s="157">
        <f t="shared" ref="C222:Q222" si="68">IF(C165=0,0,C165*1000000/C$5)</f>
        <v>13.792464767346903</v>
      </c>
      <c r="D222" s="157">
        <f t="shared" si="68"/>
        <v>12.172442869873199</v>
      </c>
      <c r="E222" s="157">
        <f t="shared" si="68"/>
        <v>6.8299343471096003</v>
      </c>
      <c r="F222" s="157">
        <f t="shared" si="68"/>
        <v>7.771411150940537</v>
      </c>
      <c r="G222" s="157">
        <f t="shared" si="68"/>
        <v>15.04316759116778</v>
      </c>
      <c r="H222" s="157">
        <f t="shared" si="68"/>
        <v>12.335949313883226</v>
      </c>
      <c r="I222" s="157">
        <f t="shared" si="68"/>
        <v>23.652881648703403</v>
      </c>
      <c r="J222" s="157">
        <f t="shared" si="68"/>
        <v>21.917147632104413</v>
      </c>
      <c r="K222" s="157">
        <f t="shared" si="68"/>
        <v>10.273085422089542</v>
      </c>
      <c r="L222" s="157">
        <f t="shared" si="68"/>
        <v>14.346933610078977</v>
      </c>
      <c r="M222" s="157">
        <f t="shared" si="68"/>
        <v>13.648645889397603</v>
      </c>
      <c r="N222" s="157">
        <f t="shared" si="68"/>
        <v>7.4908388553606784</v>
      </c>
      <c r="O222" s="157">
        <f t="shared" si="68"/>
        <v>8.3155377720039656</v>
      </c>
      <c r="P222" s="157">
        <f t="shared" si="68"/>
        <v>8.8718970029090336</v>
      </c>
      <c r="Q222" s="157">
        <f t="shared" si="68"/>
        <v>12.091468391821998</v>
      </c>
    </row>
    <row r="223" spans="1:17" ht="12" customHeight="1" x14ac:dyDescent="0.25">
      <c r="A223" s="23" t="s">
        <v>57</v>
      </c>
      <c r="B223" s="156">
        <f>IF(B166=0,0,B166*1000000/B$16)</f>
        <v>323.8381332431905</v>
      </c>
      <c r="C223" s="156">
        <f t="shared" ref="C223:Q223" si="69">IF(C166=0,0,C166*1000000/C$16)</f>
        <v>323.41496640371679</v>
      </c>
      <c r="D223" s="156">
        <f t="shared" si="69"/>
        <v>322.37976221934559</v>
      </c>
      <c r="E223" s="156">
        <f t="shared" si="69"/>
        <v>310.47670212745612</v>
      </c>
      <c r="F223" s="156">
        <f t="shared" si="69"/>
        <v>327.8833768627191</v>
      </c>
      <c r="G223" s="156">
        <f t="shared" si="69"/>
        <v>350.60617368241577</v>
      </c>
      <c r="H223" s="156">
        <f t="shared" si="69"/>
        <v>286.31270979420384</v>
      </c>
      <c r="I223" s="156">
        <f t="shared" si="69"/>
        <v>317.10987774663585</v>
      </c>
      <c r="J223" s="156">
        <f t="shared" si="69"/>
        <v>315.08148312035701</v>
      </c>
      <c r="K223" s="156">
        <f t="shared" si="69"/>
        <v>235.4750288755223</v>
      </c>
      <c r="L223" s="156">
        <f t="shared" si="69"/>
        <v>338.94879948104796</v>
      </c>
      <c r="M223" s="156">
        <f t="shared" si="69"/>
        <v>337.47679219674899</v>
      </c>
      <c r="N223" s="156">
        <f t="shared" si="69"/>
        <v>259.35041321115534</v>
      </c>
      <c r="O223" s="156">
        <f t="shared" si="69"/>
        <v>283.99600276508454</v>
      </c>
      <c r="P223" s="156">
        <f t="shared" si="69"/>
        <v>280.54449925789493</v>
      </c>
      <c r="Q223" s="156">
        <f t="shared" si="69"/>
        <v>275.50080659583642</v>
      </c>
    </row>
    <row r="224" spans="1:17" ht="12" customHeight="1" x14ac:dyDescent="0.25">
      <c r="A224" s="29" t="s">
        <v>140</v>
      </c>
      <c r="B224" s="57">
        <f>IF(B167=0,0,B167*1000000/B$17)</f>
        <v>0</v>
      </c>
      <c r="C224" s="57">
        <f t="shared" ref="C224:Q224" si="70">IF(C167=0,0,C167*1000000/C$17)</f>
        <v>0</v>
      </c>
      <c r="D224" s="57">
        <f t="shared" si="70"/>
        <v>0</v>
      </c>
      <c r="E224" s="57">
        <f t="shared" si="70"/>
        <v>0</v>
      </c>
      <c r="F224" s="57">
        <f t="shared" si="70"/>
        <v>0</v>
      </c>
      <c r="G224" s="57">
        <f t="shared" si="70"/>
        <v>0</v>
      </c>
      <c r="H224" s="57">
        <f t="shared" si="70"/>
        <v>0</v>
      </c>
      <c r="I224" s="57">
        <f t="shared" si="70"/>
        <v>0</v>
      </c>
      <c r="J224" s="57">
        <f t="shared" si="70"/>
        <v>0</v>
      </c>
      <c r="K224" s="57">
        <f t="shared" si="70"/>
        <v>0</v>
      </c>
      <c r="L224" s="57">
        <f t="shared" si="70"/>
        <v>0</v>
      </c>
      <c r="M224" s="57">
        <f t="shared" si="70"/>
        <v>0</v>
      </c>
      <c r="N224" s="57">
        <f t="shared" si="70"/>
        <v>0</v>
      </c>
      <c r="O224" s="57">
        <f t="shared" si="70"/>
        <v>0</v>
      </c>
      <c r="P224" s="57">
        <f t="shared" si="70"/>
        <v>0</v>
      </c>
      <c r="Q224" s="57">
        <f t="shared" si="70"/>
        <v>0</v>
      </c>
    </row>
    <row r="226" spans="1:17" ht="12" customHeight="1" x14ac:dyDescent="0.25">
      <c r="A226" s="152" t="s">
        <v>196</v>
      </c>
      <c r="B226" s="184">
        <f>B169/RES_summary!B$19</f>
        <v>212.73945238338069</v>
      </c>
      <c r="C226" s="184">
        <f>C169/RES_summary!C$19</f>
        <v>211.86828407111017</v>
      </c>
      <c r="D226" s="184">
        <f>D169/RES_summary!D$19</f>
        <v>203.581889347192</v>
      </c>
      <c r="E226" s="184">
        <f>E169/RES_summary!E$19</f>
        <v>202.75426294185084</v>
      </c>
      <c r="F226" s="184">
        <f>F169/RES_summary!F$19</f>
        <v>194.05788359383868</v>
      </c>
      <c r="G226" s="184">
        <f>G169/RES_summary!G$19</f>
        <v>181.48543150753042</v>
      </c>
      <c r="H226" s="184">
        <f>H169/RES_summary!H$19</f>
        <v>175.7605212520703</v>
      </c>
      <c r="I226" s="184">
        <f>I169/RES_summary!I$19</f>
        <v>173.19761851707966</v>
      </c>
      <c r="J226" s="184">
        <f>J169/RES_summary!J$19</f>
        <v>175.28357613776677</v>
      </c>
      <c r="K226" s="184">
        <f>K169/RES_summary!K$19</f>
        <v>163.64981147802908</v>
      </c>
      <c r="L226" s="184">
        <f>L169/RES_summary!L$19</f>
        <v>178.24150941718659</v>
      </c>
      <c r="M226" s="184">
        <f>M169/RES_summary!M$19</f>
        <v>166.71245161688128</v>
      </c>
      <c r="N226" s="184">
        <f>N169/RES_summary!N$19</f>
        <v>175.19060407171395</v>
      </c>
      <c r="O226" s="184">
        <f>O169/RES_summary!O$19</f>
        <v>178.71806927144158</v>
      </c>
      <c r="P226" s="184">
        <f>P169/RES_summary!P$19</f>
        <v>153.25557745743657</v>
      </c>
      <c r="Q226" s="184">
        <f>Q169/RES_summary!Q$19</f>
        <v>164.74251422283325</v>
      </c>
    </row>
    <row r="227" spans="1:17" ht="12" customHeight="1" x14ac:dyDescent="0.25">
      <c r="A227" s="158" t="s">
        <v>65</v>
      </c>
      <c r="B227" s="178">
        <f>B170/RES_summary!B$19</f>
        <v>174.75180427845541</v>
      </c>
      <c r="C227" s="178">
        <f>C170/RES_summary!C$19</f>
        <v>174.54080510366083</v>
      </c>
      <c r="D227" s="178">
        <f>D170/RES_summary!D$19</f>
        <v>166.00107701213287</v>
      </c>
      <c r="E227" s="178">
        <f>E170/RES_summary!E$19</f>
        <v>165.53533562182562</v>
      </c>
      <c r="F227" s="178">
        <f>F170/RES_summary!F$19</f>
        <v>157.56694025766973</v>
      </c>
      <c r="G227" s="178">
        <f>G170/RES_summary!G$19</f>
        <v>145.68998537132279</v>
      </c>
      <c r="H227" s="178">
        <f>H170/RES_summary!H$19</f>
        <v>140.55433904758002</v>
      </c>
      <c r="I227" s="178">
        <f>I170/RES_summary!I$19</f>
        <v>137.44973711982172</v>
      </c>
      <c r="J227" s="178">
        <f>J170/RES_summary!J$19</f>
        <v>140.06845416035526</v>
      </c>
      <c r="K227" s="178">
        <f>K170/RES_summary!K$19</f>
        <v>129.33638677309884</v>
      </c>
      <c r="L227" s="178">
        <f>L170/RES_summary!L$19</f>
        <v>144.29252344574871</v>
      </c>
      <c r="M227" s="178">
        <f>M170/RES_summary!M$19</f>
        <v>132.64600386174746</v>
      </c>
      <c r="N227" s="178">
        <f>N170/RES_summary!N$19</f>
        <v>140.451413857088</v>
      </c>
      <c r="O227" s="178">
        <f>O170/RES_summary!O$19</f>
        <v>145.71976414044485</v>
      </c>
      <c r="P227" s="178">
        <f>P170/RES_summary!P$19</f>
        <v>119.40216496672916</v>
      </c>
      <c r="Q227" s="178">
        <f>Q170/RES_summary!Q$19</f>
        <v>131.578331887481</v>
      </c>
    </row>
    <row r="228" spans="1:17" ht="12" customHeight="1" x14ac:dyDescent="0.25">
      <c r="A228" s="23" t="s">
        <v>166</v>
      </c>
      <c r="B228" s="177">
        <f>B171/RES_summary!B$19</f>
        <v>172.66616647122794</v>
      </c>
      <c r="C228" s="177">
        <f>C171/RES_summary!C$19</f>
        <v>171.84779972392255</v>
      </c>
      <c r="D228" s="177">
        <f>D171/RES_summary!D$19</f>
        <v>163.09047912577563</v>
      </c>
      <c r="E228" s="177">
        <f>E171/RES_summary!E$19</f>
        <v>162.61105696468493</v>
      </c>
      <c r="F228" s="177">
        <f>F171/RES_summary!F$19</f>
        <v>155.27762195268105</v>
      </c>
      <c r="G228" s="177">
        <f>G171/RES_summary!G$19</f>
        <v>143.61441172737634</v>
      </c>
      <c r="H228" s="177">
        <f>H171/RES_summary!H$19</f>
        <v>138.95799639544757</v>
      </c>
      <c r="I228" s="177">
        <f>I171/RES_summary!I$19</f>
        <v>134.50276783871846</v>
      </c>
      <c r="J228" s="177">
        <f>J171/RES_summary!J$19</f>
        <v>137.98222389903012</v>
      </c>
      <c r="K228" s="177">
        <f>K171/RES_summary!K$19</f>
        <v>127.14450903432261</v>
      </c>
      <c r="L228" s="177">
        <f>L171/RES_summary!L$19</f>
        <v>142.10303399194143</v>
      </c>
      <c r="M228" s="177">
        <f>M171/RES_summary!M$19</f>
        <v>130.28662345631381</v>
      </c>
      <c r="N228" s="177">
        <f>N171/RES_summary!N$19</f>
        <v>137.6687111229667</v>
      </c>
      <c r="O228" s="177">
        <f>O171/RES_summary!O$19</f>
        <v>144.3216632785709</v>
      </c>
      <c r="P228" s="177">
        <f>P171/RES_summary!P$19</f>
        <v>116.30203641005052</v>
      </c>
      <c r="Q228" s="177">
        <f>Q171/RES_summary!Q$19</f>
        <v>129.11611867416983</v>
      </c>
    </row>
    <row r="229" spans="1:17" ht="12" customHeight="1" x14ac:dyDescent="0.25">
      <c r="A229" s="23" t="s">
        <v>60</v>
      </c>
      <c r="B229" s="177">
        <f>B172/RES_summary!B$19</f>
        <v>2.0856378072274628</v>
      </c>
      <c r="C229" s="177">
        <f>C172/RES_summary!C$19</f>
        <v>2.6930053797382461</v>
      </c>
      <c r="D229" s="177">
        <f>D172/RES_summary!D$19</f>
        <v>2.910597886357233</v>
      </c>
      <c r="E229" s="177">
        <f>E172/RES_summary!E$19</f>
        <v>2.9242786571406816</v>
      </c>
      <c r="F229" s="177">
        <f>F172/RES_summary!F$19</f>
        <v>2.2893183049887025</v>
      </c>
      <c r="G229" s="177">
        <f>G172/RES_summary!G$19</f>
        <v>2.0755736439464387</v>
      </c>
      <c r="H229" s="177">
        <f>H172/RES_summary!H$19</f>
        <v>1.5963426521324229</v>
      </c>
      <c r="I229" s="177">
        <f>I172/RES_summary!I$19</f>
        <v>2.9469692811032582</v>
      </c>
      <c r="J229" s="177">
        <f>J172/RES_summary!J$19</f>
        <v>2.0862302613251358</v>
      </c>
      <c r="K229" s="177">
        <f>K172/RES_summary!K$19</f>
        <v>2.1918777387762307</v>
      </c>
      <c r="L229" s="177">
        <f>L172/RES_summary!L$19</f>
        <v>2.1894894538073006</v>
      </c>
      <c r="M229" s="177">
        <f>M172/RES_summary!M$19</f>
        <v>2.3593804054336629</v>
      </c>
      <c r="N229" s="177">
        <f>N172/RES_summary!N$19</f>
        <v>2.7827027341212758</v>
      </c>
      <c r="O229" s="177">
        <f>O172/RES_summary!O$19</f>
        <v>1.3981008618739601</v>
      </c>
      <c r="P229" s="177">
        <f>P172/RES_summary!P$19</f>
        <v>3.100128556678643</v>
      </c>
      <c r="Q229" s="177">
        <f>Q172/RES_summary!Q$19</f>
        <v>2.4622132133111774</v>
      </c>
    </row>
    <row r="230" spans="1:17" ht="12" customHeight="1" x14ac:dyDescent="0.25">
      <c r="A230" s="158" t="s">
        <v>112</v>
      </c>
      <c r="B230" s="178">
        <f>B173/RES_summary!B$19</f>
        <v>4.5686850564040413E-2</v>
      </c>
      <c r="C230" s="178">
        <f>C173/RES_summary!C$19</f>
        <v>5.3590562597436497E-2</v>
      </c>
      <c r="D230" s="178">
        <f>D173/RES_summary!D$19</f>
        <v>5.5048888851320581E-2</v>
      </c>
      <c r="E230" s="178">
        <f>E173/RES_summary!E$19</f>
        <v>5.4177507356358012E-2</v>
      </c>
      <c r="F230" s="178">
        <f>F173/RES_summary!F$19</f>
        <v>5.6796127516768949E-2</v>
      </c>
      <c r="G230" s="178">
        <f>G173/RES_summary!G$19</f>
        <v>6.0840460950863019E-2</v>
      </c>
      <c r="H230" s="178">
        <f>H173/RES_summary!H$19</f>
        <v>6.4386923293956039E-2</v>
      </c>
      <c r="I230" s="178">
        <f>I173/RES_summary!I$19</f>
        <v>7.2025543785271359E-2</v>
      </c>
      <c r="J230" s="178">
        <f>J173/RES_summary!J$19</f>
        <v>6.9015546037674458E-2</v>
      </c>
      <c r="K230" s="178">
        <f>K173/RES_summary!K$19</f>
        <v>6.9070122363018627E-2</v>
      </c>
      <c r="L230" s="178">
        <f>L173/RES_summary!L$19</f>
        <v>6.7475328150849459E-2</v>
      </c>
      <c r="M230" s="178">
        <f>M173/RES_summary!M$19</f>
        <v>7.0659571124409723E-2</v>
      </c>
      <c r="N230" s="178">
        <f>N173/RES_summary!N$19</f>
        <v>6.3954245737877877E-2</v>
      </c>
      <c r="O230" s="178">
        <f>O173/RES_summary!O$19</f>
        <v>6.0370175176413583E-2</v>
      </c>
      <c r="P230" s="178">
        <f>P173/RES_summary!P$19</f>
        <v>5.0385773400525163E-2</v>
      </c>
      <c r="Q230" s="178">
        <f>Q173/RES_summary!Q$19</f>
        <v>4.5111012328617403E-2</v>
      </c>
    </row>
    <row r="231" spans="1:17" ht="12" customHeight="1" x14ac:dyDescent="0.25">
      <c r="A231" s="23" t="s">
        <v>60</v>
      </c>
      <c r="B231" s="177">
        <f>B174/RES_summary!B$19</f>
        <v>4.5686850564040413E-2</v>
      </c>
      <c r="C231" s="177">
        <f>C174/RES_summary!C$19</f>
        <v>5.3590562597436497E-2</v>
      </c>
      <c r="D231" s="177">
        <f>D174/RES_summary!D$19</f>
        <v>5.5048888851320581E-2</v>
      </c>
      <c r="E231" s="177">
        <f>E174/RES_summary!E$19</f>
        <v>5.4177507356358012E-2</v>
      </c>
      <c r="F231" s="177">
        <f>F174/RES_summary!F$19</f>
        <v>5.6796127516768949E-2</v>
      </c>
      <c r="G231" s="177">
        <f>G174/RES_summary!G$19</f>
        <v>6.0840460950863019E-2</v>
      </c>
      <c r="H231" s="177">
        <f>H174/RES_summary!H$19</f>
        <v>6.4386923293956039E-2</v>
      </c>
      <c r="I231" s="177">
        <f>I174/RES_summary!I$19</f>
        <v>7.2025543785271359E-2</v>
      </c>
      <c r="J231" s="177">
        <f>J174/RES_summary!J$19</f>
        <v>6.9015546037674458E-2</v>
      </c>
      <c r="K231" s="177">
        <f>K174/RES_summary!K$19</f>
        <v>6.9070122363018627E-2</v>
      </c>
      <c r="L231" s="177">
        <f>L174/RES_summary!L$19</f>
        <v>6.7475328150849459E-2</v>
      </c>
      <c r="M231" s="177">
        <f>M174/RES_summary!M$19</f>
        <v>7.0659571124409723E-2</v>
      </c>
      <c r="N231" s="177">
        <f>N174/RES_summary!N$19</f>
        <v>6.3954245737877877E-2</v>
      </c>
      <c r="O231" s="177">
        <f>O174/RES_summary!O$19</f>
        <v>6.0370175176413583E-2</v>
      </c>
      <c r="P231" s="177">
        <f>P174/RES_summary!P$19</f>
        <v>5.0385773400525163E-2</v>
      </c>
      <c r="Q231" s="177">
        <f>Q174/RES_summary!Q$19</f>
        <v>4.5111012328617403E-2</v>
      </c>
    </row>
    <row r="232" spans="1:17" ht="12" customHeight="1" x14ac:dyDescent="0.25">
      <c r="A232" s="158" t="s">
        <v>63</v>
      </c>
      <c r="B232" s="178">
        <f>B175/RES_summary!B$19</f>
        <v>29.448863431432056</v>
      </c>
      <c r="C232" s="178">
        <f>C175/RES_summary!C$19</f>
        <v>28.703057267285558</v>
      </c>
      <c r="D232" s="178">
        <f>D175/RES_summary!D$19</f>
        <v>28.916364321779014</v>
      </c>
      <c r="E232" s="178">
        <f>E175/RES_summary!E$19</f>
        <v>28.629238968708307</v>
      </c>
      <c r="F232" s="178">
        <f>F175/RES_summary!F$19</f>
        <v>28.123867128424447</v>
      </c>
      <c r="G232" s="178">
        <f>G175/RES_summary!G$19</f>
        <v>27.430372670837979</v>
      </c>
      <c r="H232" s="178">
        <f>H175/RES_summary!H$19</f>
        <v>27.069798624522619</v>
      </c>
      <c r="I232" s="178">
        <f>I175/RES_summary!I$19</f>
        <v>27.192495784142107</v>
      </c>
      <c r="J232" s="178">
        <f>J175/RES_summary!J$19</f>
        <v>26.989893512965732</v>
      </c>
      <c r="K232" s="178">
        <f>K175/RES_summary!K$19</f>
        <v>26.027213757141748</v>
      </c>
      <c r="L232" s="178">
        <f>L175/RES_summary!L$19</f>
        <v>25.751217934433903</v>
      </c>
      <c r="M232" s="178">
        <f>M175/RES_summary!M$19</f>
        <v>25.768348453086638</v>
      </c>
      <c r="N232" s="178">
        <f>N175/RES_summary!N$19</f>
        <v>26.26349895918597</v>
      </c>
      <c r="O232" s="178">
        <f>O175/RES_summary!O$19</f>
        <v>24.958669783925366</v>
      </c>
      <c r="P232" s="178">
        <f>P175/RES_summary!P$19</f>
        <v>25.355452605080071</v>
      </c>
      <c r="Q232" s="178">
        <f>Q175/RES_summary!Q$19</f>
        <v>24.91594694182335</v>
      </c>
    </row>
    <row r="233" spans="1:17" ht="12" customHeight="1" x14ac:dyDescent="0.25">
      <c r="A233" s="167" t="s">
        <v>165</v>
      </c>
      <c r="B233" s="183">
        <f>B176/RES_summary!B$19</f>
        <v>33.037502879651171</v>
      </c>
      <c r="C233" s="183">
        <f>C176/RES_summary!C$19</f>
        <v>31.302921766940301</v>
      </c>
      <c r="D233" s="183">
        <f>D176/RES_summary!D$19</f>
        <v>31.863293187721652</v>
      </c>
      <c r="E233" s="183">
        <f>E176/RES_summary!E$19</f>
        <v>31.598266486715662</v>
      </c>
      <c r="F233" s="183">
        <f>F176/RES_summary!F$19</f>
        <v>31.24204235748261</v>
      </c>
      <c r="G233" s="183">
        <f>G176/RES_summary!G$19</f>
        <v>30.631730831889627</v>
      </c>
      <c r="H233" s="183">
        <f>H176/RES_summary!H$19</f>
        <v>30.669817516073547</v>
      </c>
      <c r="I233" s="183">
        <f>I176/RES_summary!I$19</f>
        <v>29.954547364881581</v>
      </c>
      <c r="J233" s="183">
        <f>J176/RES_summary!J$19</f>
        <v>30.464005975481218</v>
      </c>
      <c r="K233" s="183">
        <f>K176/RES_summary!K$19</f>
        <v>28.985559321840732</v>
      </c>
      <c r="L233" s="183">
        <f>L176/RES_summary!L$19</f>
        <v>29.53662186060372</v>
      </c>
      <c r="M233" s="183">
        <f>M176/RES_summary!M$19</f>
        <v>28.913627423141353</v>
      </c>
      <c r="N233" s="183">
        <f>N176/RES_summary!N$19</f>
        <v>30.003616519402048</v>
      </c>
      <c r="O233" s="183">
        <f>O176/RES_summary!O$19</f>
        <v>28.188319443108533</v>
      </c>
      <c r="P233" s="183">
        <f>P176/RES_summary!P$19</f>
        <v>28.29444458128226</v>
      </c>
      <c r="Q233" s="183">
        <f>Q176/RES_summary!Q$19</f>
        <v>27.888621878396304</v>
      </c>
    </row>
    <row r="234" spans="1:17" ht="12" customHeight="1" x14ac:dyDescent="0.25">
      <c r="A234" s="167" t="s">
        <v>164</v>
      </c>
      <c r="B234" s="183">
        <f>B177/RES_summary!B$19</f>
        <v>27.51404079302884</v>
      </c>
      <c r="C234" s="183">
        <f>C177/RES_summary!C$19</f>
        <v>26.390524742625111</v>
      </c>
      <c r="D234" s="183">
        <f>D177/RES_summary!D$19</f>
        <v>26.778551592492491</v>
      </c>
      <c r="E234" s="183">
        <f>E177/RES_summary!E$19</f>
        <v>26.61143611571848</v>
      </c>
      <c r="F234" s="183">
        <f>F177/RES_summary!F$19</f>
        <v>26.368013588193989</v>
      </c>
      <c r="G234" s="183">
        <f>G177/RES_summary!G$19</f>
        <v>25.991120934775985</v>
      </c>
      <c r="H234" s="183">
        <f>H177/RES_summary!H$19</f>
        <v>25.9716242767783</v>
      </c>
      <c r="I234" s="183">
        <f>I177/RES_summary!I$19</f>
        <v>25.453549028807529</v>
      </c>
      <c r="J234" s="183">
        <f>J177/RES_summary!J$19</f>
        <v>25.722853947152547</v>
      </c>
      <c r="K234" s="183">
        <f>K177/RES_summary!K$19</f>
        <v>24.820643464857643</v>
      </c>
      <c r="L234" s="183">
        <f>L177/RES_summary!L$19</f>
        <v>25.139526347405344</v>
      </c>
      <c r="M234" s="183">
        <f>M177/RES_summary!M$19</f>
        <v>24.836231224142526</v>
      </c>
      <c r="N234" s="183">
        <f>N177/RES_summary!N$19</f>
        <v>25.460342494163068</v>
      </c>
      <c r="O234" s="183">
        <f>O177/RES_summary!O$19</f>
        <v>24.145046503136037</v>
      </c>
      <c r="P234" s="183">
        <f>P177/RES_summary!P$19</f>
        <v>24.336688134830133</v>
      </c>
      <c r="Q234" s="183">
        <f>Q177/RES_summary!Q$19</f>
        <v>23.971387378356042</v>
      </c>
    </row>
    <row r="235" spans="1:17" ht="12" customHeight="1" x14ac:dyDescent="0.25">
      <c r="A235" s="166" t="s">
        <v>163</v>
      </c>
      <c r="B235" s="182">
        <f>B178/RES_summary!B$19</f>
        <v>21.47437687177327</v>
      </c>
      <c r="C235" s="182">
        <f>C178/RES_summary!C$19</f>
        <v>20.346899148511177</v>
      </c>
      <c r="D235" s="182">
        <f>D178/RES_summary!D$19</f>
        <v>20.711140572019033</v>
      </c>
      <c r="E235" s="182">
        <f>E178/RES_summary!E$19</f>
        <v>20.538873216365175</v>
      </c>
      <c r="F235" s="182">
        <f>F178/RES_summary!F$19</f>
        <v>20.307327532363693</v>
      </c>
      <c r="G235" s="182">
        <f>G178/RES_summary!G$19</f>
        <v>19.910625040728267</v>
      </c>
      <c r="H235" s="182">
        <f>H178/RES_summary!H$19</f>
        <v>19.935381385447815</v>
      </c>
      <c r="I235" s="182">
        <f>I178/RES_summary!I$19</f>
        <v>19.470455787173034</v>
      </c>
      <c r="J235" s="182">
        <f>J178/RES_summary!J$19</f>
        <v>19.801603884062786</v>
      </c>
      <c r="K235" s="182">
        <f>K178/RES_summary!K$19</f>
        <v>18.840613559196484</v>
      </c>
      <c r="L235" s="182">
        <f>L178/RES_summary!L$19</f>
        <v>19.051121100089407</v>
      </c>
      <c r="M235" s="182">
        <f>M178/RES_summary!M$19</f>
        <v>18.938425962157577</v>
      </c>
      <c r="N235" s="182">
        <f>N178/RES_summary!N$19</f>
        <v>19.502350737611341</v>
      </c>
      <c r="O235" s="182">
        <f>O178/RES_summary!O$19</f>
        <v>18.11099524219723</v>
      </c>
      <c r="P235" s="182">
        <f>P178/RES_summary!P$19</f>
        <v>18.561155645321151</v>
      </c>
      <c r="Q235" s="182">
        <f>Q178/RES_summary!Q$19</f>
        <v>18.12760422095759</v>
      </c>
    </row>
    <row r="236" spans="1:17" ht="12" customHeight="1" x14ac:dyDescent="0.25">
      <c r="A236" s="147" t="s">
        <v>59</v>
      </c>
      <c r="B236" s="181">
        <f>B179/RES_summary!B$19</f>
        <v>6.0396639212555669</v>
      </c>
      <c r="C236" s="181">
        <f>C179/RES_summary!C$19</f>
        <v>6.0436255941139336</v>
      </c>
      <c r="D236" s="181">
        <f>D179/RES_summary!D$19</f>
        <v>6.0674110204734619</v>
      </c>
      <c r="E236" s="181">
        <f>E179/RES_summary!E$19</f>
        <v>6.0725628993533016</v>
      </c>
      <c r="F236" s="181">
        <f>F179/RES_summary!F$19</f>
        <v>6.0606860558302973</v>
      </c>
      <c r="G236" s="181">
        <f>G179/RES_summary!G$19</f>
        <v>6.0804958940477229</v>
      </c>
      <c r="H236" s="181">
        <f>H179/RES_summary!H$19</f>
        <v>6.036242891330482</v>
      </c>
      <c r="I236" s="181">
        <f>I179/RES_summary!I$19</f>
        <v>5.9830932416344949</v>
      </c>
      <c r="J236" s="181">
        <f>J179/RES_summary!J$19</f>
        <v>5.9212500630897562</v>
      </c>
      <c r="K236" s="181">
        <f>K179/RES_summary!K$19</f>
        <v>5.980029905661163</v>
      </c>
      <c r="L236" s="181">
        <f>L179/RES_summary!L$19</f>
        <v>6.0884052473159365</v>
      </c>
      <c r="M236" s="181">
        <f>M179/RES_summary!M$19</f>
        <v>5.8978052619849475</v>
      </c>
      <c r="N236" s="181">
        <f>N179/RES_summary!N$19</f>
        <v>5.9579917565517304</v>
      </c>
      <c r="O236" s="181">
        <f>O179/RES_summary!O$19</f>
        <v>6.0340512609388117</v>
      </c>
      <c r="P236" s="181">
        <f>P179/RES_summary!P$19</f>
        <v>5.7755324895089828</v>
      </c>
      <c r="Q236" s="181">
        <f>Q179/RES_summary!Q$19</f>
        <v>5.8437831573984527</v>
      </c>
    </row>
    <row r="237" spans="1:17" ht="12" customHeight="1" x14ac:dyDescent="0.25">
      <c r="A237" s="163" t="s">
        <v>142</v>
      </c>
      <c r="B237" s="180">
        <f>B180/RES_summary!B$19</f>
        <v>26.051816045390467</v>
      </c>
      <c r="C237" s="180">
        <f>C180/RES_summary!C$19</f>
        <v>27.010410233834211</v>
      </c>
      <c r="D237" s="180">
        <f>D180/RES_summary!D$19</f>
        <v>26.788751560758296</v>
      </c>
      <c r="E237" s="180">
        <f>E180/RES_summary!E$19</f>
        <v>26.619138803493257</v>
      </c>
      <c r="F237" s="180">
        <f>F180/RES_summary!F$19</f>
        <v>25.629245791241654</v>
      </c>
      <c r="G237" s="180">
        <f>G180/RES_summary!G$19</f>
        <v>25.839839417076714</v>
      </c>
      <c r="H237" s="180">
        <f>H180/RES_summary!H$19</f>
        <v>25.041158876697349</v>
      </c>
      <c r="I237" s="180">
        <f>I180/RES_summary!I$19</f>
        <v>26.817818667628035</v>
      </c>
      <c r="J237" s="180">
        <f>J180/RES_summary!J$19</f>
        <v>24.879656704680027</v>
      </c>
      <c r="K237" s="180">
        <f>K180/RES_summary!K$19</f>
        <v>25.82710603196675</v>
      </c>
      <c r="L237" s="180">
        <f>L180/RES_summary!L$19</f>
        <v>25.094157632775033</v>
      </c>
      <c r="M237" s="180">
        <f>M180/RES_summary!M$19</f>
        <v>26.195040108502631</v>
      </c>
      <c r="N237" s="180">
        <f>N180/RES_summary!N$19</f>
        <v>26.00232237308942</v>
      </c>
      <c r="O237" s="180">
        <f>O180/RES_summary!O$19</f>
        <v>25.358308309008908</v>
      </c>
      <c r="P237" s="180">
        <f>P180/RES_summary!P$19</f>
        <v>26.910156698703176</v>
      </c>
      <c r="Q237" s="180">
        <f>Q180/RES_summary!Q$19</f>
        <v>25.872241415637212</v>
      </c>
    </row>
    <row r="238" spans="1:17" ht="12" customHeight="1" x14ac:dyDescent="0.25">
      <c r="A238" s="161" t="s">
        <v>141</v>
      </c>
      <c r="B238" s="179">
        <f>B181/RES_summary!B$19</f>
        <v>22.973344350759366</v>
      </c>
      <c r="C238" s="179">
        <f>C181/RES_summary!C$19</f>
        <v>23.600392246106161</v>
      </c>
      <c r="D238" s="179">
        <f>D181/RES_summary!D$19</f>
        <v>23.480099534966335</v>
      </c>
      <c r="E238" s="179">
        <f>E181/RES_summary!E$19</f>
        <v>23.375003121623905</v>
      </c>
      <c r="F238" s="179">
        <f>F181/RES_summary!F$19</f>
        <v>22.719695820137371</v>
      </c>
      <c r="G238" s="179">
        <f>G181/RES_summary!G$19</f>
        <v>22.87639151514761</v>
      </c>
      <c r="H238" s="179">
        <f>H181/RES_summary!H$19</f>
        <v>22.312996161183769</v>
      </c>
      <c r="I238" s="179">
        <f>I181/RES_summary!I$19</f>
        <v>23.414675375592733</v>
      </c>
      <c r="J238" s="179">
        <f>J181/RES_summary!J$19</f>
        <v>22.093026921131781</v>
      </c>
      <c r="K238" s="179">
        <f>K181/RES_summary!K$19</f>
        <v>22.767648826439554</v>
      </c>
      <c r="L238" s="179">
        <f>L181/RES_summary!L$19</f>
        <v>22.274136920455824</v>
      </c>
      <c r="M238" s="179">
        <f>M181/RES_summary!M$19</f>
        <v>23.055556533054183</v>
      </c>
      <c r="N238" s="179">
        <f>N181/RES_summary!N$19</f>
        <v>22.859501299059865</v>
      </c>
      <c r="O238" s="179">
        <f>O181/RES_summary!O$19</f>
        <v>22.326764349477042</v>
      </c>
      <c r="P238" s="179">
        <f>P181/RES_summary!P$19</f>
        <v>23.428595283858265</v>
      </c>
      <c r="Q238" s="179">
        <f>Q181/RES_summary!Q$19</f>
        <v>22.660740077562647</v>
      </c>
    </row>
    <row r="239" spans="1:17" ht="12" customHeight="1" x14ac:dyDescent="0.25">
      <c r="A239" s="148" t="s">
        <v>60</v>
      </c>
      <c r="B239" s="177">
        <f>B182/RES_summary!B$19</f>
        <v>16.933680429503795</v>
      </c>
      <c r="C239" s="177">
        <f>C182/RES_summary!C$19</f>
        <v>17.556766651992231</v>
      </c>
      <c r="D239" s="177">
        <f>D182/RES_summary!D$19</f>
        <v>17.412688514492871</v>
      </c>
      <c r="E239" s="177">
        <f>E182/RES_summary!E$19</f>
        <v>17.302440222270608</v>
      </c>
      <c r="F239" s="177">
        <f>F182/RES_summary!F$19</f>
        <v>16.659009764307072</v>
      </c>
      <c r="G239" s="177">
        <f>G182/RES_summary!G$19</f>
        <v>16.795895621099888</v>
      </c>
      <c r="H239" s="177">
        <f>H182/RES_summary!H$19</f>
        <v>16.276753269853291</v>
      </c>
      <c r="I239" s="177">
        <f>I182/RES_summary!I$19</f>
        <v>17.431582133958237</v>
      </c>
      <c r="J239" s="177">
        <f>J182/RES_summary!J$19</f>
        <v>16.171776858042026</v>
      </c>
      <c r="K239" s="177">
        <f>K182/RES_summary!K$19</f>
        <v>16.787618920778392</v>
      </c>
      <c r="L239" s="177">
        <f>L182/RES_summary!L$19</f>
        <v>16.185731673139884</v>
      </c>
      <c r="M239" s="177">
        <f>M182/RES_summary!M$19</f>
        <v>17.15775127106923</v>
      </c>
      <c r="N239" s="177">
        <f>N182/RES_summary!N$19</f>
        <v>16.901509542508133</v>
      </c>
      <c r="O239" s="177">
        <f>O182/RES_summary!O$19</f>
        <v>16.292713088538235</v>
      </c>
      <c r="P239" s="177">
        <f>P182/RES_summary!P$19</f>
        <v>17.653062794349282</v>
      </c>
      <c r="Q239" s="177">
        <f>Q182/RES_summary!Q$19</f>
        <v>16.816956920164195</v>
      </c>
    </row>
    <row r="240" spans="1:17" ht="12" customHeight="1" x14ac:dyDescent="0.25">
      <c r="A240" s="148" t="s">
        <v>59</v>
      </c>
      <c r="B240" s="177">
        <f>B183/RES_summary!B$19</f>
        <v>6.0396639212555669</v>
      </c>
      <c r="C240" s="177">
        <f>C183/RES_summary!C$19</f>
        <v>6.0436255941139319</v>
      </c>
      <c r="D240" s="177">
        <f>D183/RES_summary!D$19</f>
        <v>6.067411020473461</v>
      </c>
      <c r="E240" s="177">
        <f>E183/RES_summary!E$19</f>
        <v>6.0725628993533007</v>
      </c>
      <c r="F240" s="177">
        <f>F183/RES_summary!F$19</f>
        <v>6.0606860558302964</v>
      </c>
      <c r="G240" s="177">
        <f>G183/RES_summary!G$19</f>
        <v>6.0804958940477221</v>
      </c>
      <c r="H240" s="177">
        <f>H183/RES_summary!H$19</f>
        <v>6.0362428913304784</v>
      </c>
      <c r="I240" s="177">
        <f>I183/RES_summary!I$19</f>
        <v>5.983093241634494</v>
      </c>
      <c r="J240" s="177">
        <f>J183/RES_summary!J$19</f>
        <v>5.9212500630897527</v>
      </c>
      <c r="K240" s="177">
        <f>K183/RES_summary!K$19</f>
        <v>5.9800299056611612</v>
      </c>
      <c r="L240" s="177">
        <f>L183/RES_summary!L$19</f>
        <v>6.0884052473159409</v>
      </c>
      <c r="M240" s="177">
        <f>M183/RES_summary!M$19</f>
        <v>5.8978052619849466</v>
      </c>
      <c r="N240" s="177">
        <f>N183/RES_summary!N$19</f>
        <v>5.957991756551734</v>
      </c>
      <c r="O240" s="177">
        <f>O183/RES_summary!O$19</f>
        <v>6.0340512609388117</v>
      </c>
      <c r="P240" s="177">
        <f>P183/RES_summary!P$19</f>
        <v>5.7755324895089837</v>
      </c>
      <c r="Q240" s="177">
        <f>Q183/RES_summary!Q$19</f>
        <v>5.8437831573984509</v>
      </c>
    </row>
    <row r="241" spans="1:17" ht="12" customHeight="1" x14ac:dyDescent="0.25">
      <c r="A241" s="158" t="s">
        <v>62</v>
      </c>
      <c r="B241" s="178">
        <f>B184/RES_summary!B$19</f>
        <v>8.4930978229291956</v>
      </c>
      <c r="C241" s="178">
        <f>C184/RES_summary!C$19</f>
        <v>8.5708311375663797</v>
      </c>
      <c r="D241" s="178">
        <f>D184/RES_summary!D$19</f>
        <v>8.609399124428796</v>
      </c>
      <c r="E241" s="178">
        <f>E184/RES_summary!E$19</f>
        <v>8.5355108439605623</v>
      </c>
      <c r="F241" s="178">
        <f>F184/RES_summary!F$19</f>
        <v>8.3102800802277486</v>
      </c>
      <c r="G241" s="178">
        <f>G184/RES_summary!G$19</f>
        <v>8.3042330044187693</v>
      </c>
      <c r="H241" s="178">
        <f>H184/RES_summary!H$19</f>
        <v>8.0719966566737185</v>
      </c>
      <c r="I241" s="178">
        <f>I184/RES_summary!I$19</f>
        <v>8.4833600693305584</v>
      </c>
      <c r="J241" s="178">
        <f>J184/RES_summary!J$19</f>
        <v>8.156212918408082</v>
      </c>
      <c r="K241" s="178">
        <f>K184/RES_summary!K$19</f>
        <v>8.2171408254254583</v>
      </c>
      <c r="L241" s="178">
        <f>L184/RES_summary!L$19</f>
        <v>8.1302927088531476</v>
      </c>
      <c r="M241" s="178">
        <f>M184/RES_summary!M$19</f>
        <v>8.2274397309227769</v>
      </c>
      <c r="N241" s="178">
        <f>N184/RES_summary!N$19</f>
        <v>8.4117370097020743</v>
      </c>
      <c r="O241" s="178">
        <f>O184/RES_summary!O$19</f>
        <v>7.9792651718949754</v>
      </c>
      <c r="P241" s="178">
        <f>P184/RES_summary!P$19</f>
        <v>8.4475741122268264</v>
      </c>
      <c r="Q241" s="178">
        <f>Q184/RES_summary!Q$19</f>
        <v>8.2031243812002632</v>
      </c>
    </row>
    <row r="242" spans="1:17" ht="12" customHeight="1" x14ac:dyDescent="0.25">
      <c r="A242" s="23" t="s">
        <v>57</v>
      </c>
      <c r="B242" s="177">
        <f>B185/RES_summary!B$19</f>
        <v>14.563088026132483</v>
      </c>
      <c r="C242" s="177">
        <f>C185/RES_summary!C$19</f>
        <v>14.533648791603705</v>
      </c>
      <c r="D242" s="177">
        <f>D185/RES_summary!D$19</f>
        <v>14.475198353599627</v>
      </c>
      <c r="E242" s="177">
        <f>E185/RES_summary!E$19</f>
        <v>13.927671213627185</v>
      </c>
      <c r="F242" s="177">
        <f>F185/RES_summary!F$19</f>
        <v>14.686779684418415</v>
      </c>
      <c r="G242" s="177">
        <f>G185/RES_summary!G$19</f>
        <v>15.688487082379183</v>
      </c>
      <c r="H242" s="177">
        <f>H185/RES_summary!H$19</f>
        <v>12.7946920681976</v>
      </c>
      <c r="I242" s="177">
        <f>I185/RES_summary!I$19</f>
        <v>14.15184101637756</v>
      </c>
      <c r="J242" s="177">
        <f>J185/RES_summary!J$19</f>
        <v>14.040367130283487</v>
      </c>
      <c r="K242" s="177">
        <f>K185/RES_summary!K$19</f>
        <v>10.472603351525187</v>
      </c>
      <c r="L242" s="177">
        <f>L185/RES_summary!L$19</f>
        <v>15.03759376061573</v>
      </c>
      <c r="M242" s="177">
        <f>M185/RES_summary!M$19</f>
        <v>14.936738736911144</v>
      </c>
      <c r="N242" s="177">
        <f>N185/RES_summary!N$19</f>
        <v>11.449374472167092</v>
      </c>
      <c r="O242" s="177">
        <f>O185/RES_summary!O$19</f>
        <v>12.49744561389315</v>
      </c>
      <c r="P242" s="177">
        <f>P185/RES_summary!P$19</f>
        <v>12.299969231567561</v>
      </c>
      <c r="Q242" s="177">
        <f>Q185/RES_summary!Q$19</f>
        <v>12.040147431554841</v>
      </c>
    </row>
    <row r="243" spans="1:17" ht="12" customHeight="1" x14ac:dyDescent="0.25">
      <c r="A243" s="29" t="s">
        <v>140</v>
      </c>
      <c r="B243" s="176">
        <f>B186/RES_summary!B$19</f>
        <v>8.1372075758840481</v>
      </c>
      <c r="C243" s="176">
        <f>C186/RES_summary!C$19</f>
        <v>8.3052110615939565</v>
      </c>
      <c r="D243" s="176">
        <f>D186/RES_summary!D$19</f>
        <v>8.379226908786169</v>
      </c>
      <c r="E243" s="176">
        <f>E186/RES_summary!E$19</f>
        <v>8.4142248458150135</v>
      </c>
      <c r="F243" s="176">
        <f>F186/RES_summary!F$19</f>
        <v>8.155476744408082</v>
      </c>
      <c r="G243" s="176">
        <f>G186/RES_summary!G$19</f>
        <v>7.9731995781646363</v>
      </c>
      <c r="H243" s="176">
        <f>H186/RES_summary!H$19</f>
        <v>7.8593547847159284</v>
      </c>
      <c r="I243" s="176">
        <f>I186/RES_summary!I$19</f>
        <v>8.0264757191490119</v>
      </c>
      <c r="J243" s="176">
        <f>J186/RES_summary!J$19</f>
        <v>7.7163098983597598</v>
      </c>
      <c r="K243" s="176">
        <f>K186/RES_summary!K$19</f>
        <v>8.1142529069571392</v>
      </c>
      <c r="L243" s="176">
        <f>L186/RES_summary!L$19</f>
        <v>7.8249999794088341</v>
      </c>
      <c r="M243" s="176">
        <f>M186/RES_summary!M$19</f>
        <v>7.9446574979913969</v>
      </c>
      <c r="N243" s="176">
        <f>N186/RES_summary!N$19</f>
        <v>8.3213912176449973</v>
      </c>
      <c r="O243" s="176">
        <f>O186/RES_summary!O$19</f>
        <v>7.8429802155883745</v>
      </c>
      <c r="P243" s="176">
        <f>P186/RES_summary!P$19</f>
        <v>8.3217680779428775</v>
      </c>
      <c r="Q243" s="176">
        <f>Q186/RES_summary!Q$19</f>
        <v>8.0269907511308478</v>
      </c>
    </row>
    <row r="245" spans="1:17" ht="12" customHeight="1" x14ac:dyDescent="0.25">
      <c r="A245" s="152" t="s">
        <v>71</v>
      </c>
      <c r="B245" s="184">
        <f>B188/RES_summary!B$19</f>
        <v>130.14777768678815</v>
      </c>
      <c r="C245" s="184">
        <f>C188/RES_summary!C$19</f>
        <v>130.77864398552919</v>
      </c>
      <c r="D245" s="184">
        <f>D188/RES_summary!D$19</f>
        <v>126.74868281424271</v>
      </c>
      <c r="E245" s="184">
        <f>E188/RES_summary!E$19</f>
        <v>127.22892507298987</v>
      </c>
      <c r="F245" s="184">
        <f>F188/RES_summary!F$19</f>
        <v>122.20580111949282</v>
      </c>
      <c r="G245" s="184">
        <f>G188/RES_summary!G$19</f>
        <v>115.21320818186325</v>
      </c>
      <c r="H245" s="184">
        <f>H188/RES_summary!H$19</f>
        <v>112.07971222204316</v>
      </c>
      <c r="I245" s="184">
        <f>I188/RES_summary!I$19</f>
        <v>111.30418765668566</v>
      </c>
      <c r="J245" s="184">
        <f>J188/RES_summary!J$19</f>
        <v>113.0171792818678</v>
      </c>
      <c r="K245" s="184">
        <f>K188/RES_summary!K$19</f>
        <v>106.74635644334394</v>
      </c>
      <c r="L245" s="184">
        <f>L188/RES_summary!L$19</f>
        <v>117.22130404433385</v>
      </c>
      <c r="M245" s="184">
        <f>M188/RES_summary!M$19</f>
        <v>110.32567564888865</v>
      </c>
      <c r="N245" s="184">
        <f>N188/RES_summary!N$19</f>
        <v>117.14841782447198</v>
      </c>
      <c r="O245" s="184">
        <f>O188/RES_summary!O$19</f>
        <v>119.83389795080672</v>
      </c>
      <c r="P245" s="184">
        <f>P188/RES_summary!P$19</f>
        <v>104.73351287590127</v>
      </c>
      <c r="Q245" s="184">
        <f>Q188/RES_summary!Q$19</f>
        <v>113.24081780953259</v>
      </c>
    </row>
    <row r="246" spans="1:17" ht="12" customHeight="1" x14ac:dyDescent="0.25">
      <c r="A246" s="158" t="s">
        <v>65</v>
      </c>
      <c r="B246" s="178">
        <f>B189/RES_summary!B$19</f>
        <v>105.75565431978239</v>
      </c>
      <c r="C246" s="178">
        <f>C189/RES_summary!C$19</f>
        <v>106.46762403971077</v>
      </c>
      <c r="D246" s="178">
        <f>D189/RES_summary!D$19</f>
        <v>102.13331227945064</v>
      </c>
      <c r="E246" s="178">
        <f>E189/RES_summary!E$19</f>
        <v>102.58951158470377</v>
      </c>
      <c r="F246" s="178">
        <f>F189/RES_summary!F$19</f>
        <v>98.023367755874304</v>
      </c>
      <c r="G246" s="178">
        <f>G189/RES_summary!G$19</f>
        <v>91.14543926280038</v>
      </c>
      <c r="H246" s="178">
        <f>H189/RES_summary!H$19</f>
        <v>88.234695946376576</v>
      </c>
      <c r="I246" s="178">
        <f>I189/RES_summary!I$19</f>
        <v>87.138466082086154</v>
      </c>
      <c r="J246" s="178">
        <f>J189/RES_summary!J$19</f>
        <v>89.152110458971507</v>
      </c>
      <c r="K246" s="178">
        <f>K189/RES_summary!K$19</f>
        <v>82.841396505544651</v>
      </c>
      <c r="L246" s="178">
        <f>L189/RES_summary!L$19</f>
        <v>93.188537259172691</v>
      </c>
      <c r="M246" s="178">
        <f>M189/RES_summary!M$19</f>
        <v>86.245676687816115</v>
      </c>
      <c r="N246" s="178">
        <f>N189/RES_summary!N$19</f>
        <v>92.403360948849183</v>
      </c>
      <c r="O246" s="178">
        <f>O189/RES_summary!O$19</f>
        <v>96.214123800456818</v>
      </c>
      <c r="P246" s="178">
        <f>P189/RES_summary!P$19</f>
        <v>80.504280226488831</v>
      </c>
      <c r="Q246" s="178">
        <f>Q189/RES_summary!Q$19</f>
        <v>89.567570802831511</v>
      </c>
    </row>
    <row r="247" spans="1:17" ht="12" customHeight="1" x14ac:dyDescent="0.25">
      <c r="A247" s="23" t="s">
        <v>166</v>
      </c>
      <c r="B247" s="177">
        <f>B190/RES_summary!B$19</f>
        <v>103.67001651255492</v>
      </c>
      <c r="C247" s="177">
        <f>C190/RES_summary!C$19</f>
        <v>103.77461865997253</v>
      </c>
      <c r="D247" s="177">
        <f>D190/RES_summary!D$19</f>
        <v>99.222714393093412</v>
      </c>
      <c r="E247" s="177">
        <f>E190/RES_summary!E$19</f>
        <v>99.665232927563096</v>
      </c>
      <c r="F247" s="177">
        <f>F190/RES_summary!F$19</f>
        <v>95.734049450885607</v>
      </c>
      <c r="G247" s="177">
        <f>G190/RES_summary!G$19</f>
        <v>89.069865618853939</v>
      </c>
      <c r="H247" s="177">
        <f>H190/RES_summary!H$19</f>
        <v>86.638353294244155</v>
      </c>
      <c r="I247" s="177">
        <f>I190/RES_summary!I$19</f>
        <v>84.191496800982904</v>
      </c>
      <c r="J247" s="177">
        <f>J190/RES_summary!J$19</f>
        <v>87.065880197646365</v>
      </c>
      <c r="K247" s="177">
        <f>K190/RES_summary!K$19</f>
        <v>80.649518766768409</v>
      </c>
      <c r="L247" s="177">
        <f>L190/RES_summary!L$19</f>
        <v>90.999047805365393</v>
      </c>
      <c r="M247" s="177">
        <f>M190/RES_summary!M$19</f>
        <v>83.88629628238246</v>
      </c>
      <c r="N247" s="177">
        <f>N190/RES_summary!N$19</f>
        <v>89.620658214727911</v>
      </c>
      <c r="O247" s="177">
        <f>O190/RES_summary!O$19</f>
        <v>94.816022938582847</v>
      </c>
      <c r="P247" s="177">
        <f>P190/RES_summary!P$19</f>
        <v>77.40415166981019</v>
      </c>
      <c r="Q247" s="177">
        <f>Q190/RES_summary!Q$19</f>
        <v>87.105357589520324</v>
      </c>
    </row>
    <row r="248" spans="1:17" ht="12" customHeight="1" x14ac:dyDescent="0.25">
      <c r="A248" s="23" t="s">
        <v>60</v>
      </c>
      <c r="B248" s="177">
        <f>B191/RES_summary!B$19</f>
        <v>2.0856378072274637</v>
      </c>
      <c r="C248" s="177">
        <f>C191/RES_summary!C$19</f>
        <v>2.6930053797382461</v>
      </c>
      <c r="D248" s="177">
        <f>D191/RES_summary!D$19</f>
        <v>2.910597886357233</v>
      </c>
      <c r="E248" s="177">
        <f>E191/RES_summary!E$19</f>
        <v>2.9242786571406802</v>
      </c>
      <c r="F248" s="177">
        <f>F191/RES_summary!F$19</f>
        <v>2.2893183049887025</v>
      </c>
      <c r="G248" s="177">
        <f>G191/RES_summary!G$19</f>
        <v>2.0755736439464387</v>
      </c>
      <c r="H248" s="177">
        <f>H191/RES_summary!H$19</f>
        <v>1.5963426521324229</v>
      </c>
      <c r="I248" s="177">
        <f>I191/RES_summary!I$19</f>
        <v>2.9469692811032568</v>
      </c>
      <c r="J248" s="177">
        <f>J191/RES_summary!J$19</f>
        <v>2.0862302613251358</v>
      </c>
      <c r="K248" s="177">
        <f>K191/RES_summary!K$19</f>
        <v>2.1918777387762307</v>
      </c>
      <c r="L248" s="177">
        <f>L191/RES_summary!L$19</f>
        <v>2.189489453807302</v>
      </c>
      <c r="M248" s="177">
        <f>M191/RES_summary!M$19</f>
        <v>2.3593804054336629</v>
      </c>
      <c r="N248" s="177">
        <f>N191/RES_summary!N$19</f>
        <v>2.7827027341212767</v>
      </c>
      <c r="O248" s="177">
        <f>O191/RES_summary!O$19</f>
        <v>1.3981008618739594</v>
      </c>
      <c r="P248" s="177">
        <f>P191/RES_summary!P$19</f>
        <v>3.100128556678643</v>
      </c>
      <c r="Q248" s="177">
        <f>Q191/RES_summary!Q$19</f>
        <v>2.4622132133111774</v>
      </c>
    </row>
    <row r="249" spans="1:17" ht="12" customHeight="1" x14ac:dyDescent="0.25">
      <c r="A249" s="158" t="s">
        <v>112</v>
      </c>
      <c r="B249" s="178">
        <f>B192/RES_summary!B$19</f>
        <v>7.443539927383909E-2</v>
      </c>
      <c r="C249" s="178">
        <f>C192/RES_summary!C$19</f>
        <v>9.1409487951108898E-2</v>
      </c>
      <c r="D249" s="178">
        <f>D192/RES_summary!D$19</f>
        <v>9.6093157350741823E-2</v>
      </c>
      <c r="E249" s="178">
        <f>E192/RES_summary!E$19</f>
        <v>9.5911336096606029E-2</v>
      </c>
      <c r="F249" s="178">
        <f>F192/RES_summary!F$19</f>
        <v>0.10366815923333875</v>
      </c>
      <c r="G249" s="178">
        <f>G192/RES_summary!G$19</f>
        <v>0.11464089030706645</v>
      </c>
      <c r="H249" s="178">
        <f>H192/RES_summary!H$19</f>
        <v>0.12585672348718077</v>
      </c>
      <c r="I249" s="178">
        <f>I192/RES_summary!I$19</f>
        <v>0.1434689470330843</v>
      </c>
      <c r="J249" s="178">
        <f>J192/RES_summary!J$19</f>
        <v>0.16121873233292028</v>
      </c>
      <c r="K249" s="178">
        <f>K192/RES_summary!K$19</f>
        <v>0.17863136407452543</v>
      </c>
      <c r="L249" s="178">
        <f>L192/RES_summary!L$19</f>
        <v>0.19007056941689979</v>
      </c>
      <c r="M249" s="178">
        <f>M192/RES_summary!M$19</f>
        <v>0.20914705015503954</v>
      </c>
      <c r="N249" s="178">
        <f>N192/RES_summary!N$19</f>
        <v>0.19430260751551306</v>
      </c>
      <c r="O249" s="178">
        <f>O192/RES_summary!O$19</f>
        <v>0.19337787259961367</v>
      </c>
      <c r="P249" s="178">
        <f>P192/RES_summary!P$19</f>
        <v>0.1644879769736794</v>
      </c>
      <c r="Q249" s="178">
        <f>Q192/RES_summary!Q$19</f>
        <v>0.15857517752938324</v>
      </c>
    </row>
    <row r="250" spans="1:17" ht="12" customHeight="1" x14ac:dyDescent="0.25">
      <c r="A250" s="23" t="s">
        <v>60</v>
      </c>
      <c r="B250" s="177">
        <f>B193/RES_summary!B$19</f>
        <v>7.443539927383909E-2</v>
      </c>
      <c r="C250" s="177">
        <f>C193/RES_summary!C$19</f>
        <v>9.1409487951108898E-2</v>
      </c>
      <c r="D250" s="177">
        <f>D193/RES_summary!D$19</f>
        <v>9.6093157350741823E-2</v>
      </c>
      <c r="E250" s="177">
        <f>E193/RES_summary!E$19</f>
        <v>9.5911336096606029E-2</v>
      </c>
      <c r="F250" s="177">
        <f>F193/RES_summary!F$19</f>
        <v>0.10366815923333875</v>
      </c>
      <c r="G250" s="177">
        <f>G193/RES_summary!G$19</f>
        <v>0.11464089030706645</v>
      </c>
      <c r="H250" s="177">
        <f>H193/RES_summary!H$19</f>
        <v>0.12585672348718077</v>
      </c>
      <c r="I250" s="177">
        <f>I193/RES_summary!I$19</f>
        <v>0.1434689470330843</v>
      </c>
      <c r="J250" s="177">
        <f>J193/RES_summary!J$19</f>
        <v>0.16121873233292028</v>
      </c>
      <c r="K250" s="177">
        <f>K193/RES_summary!K$19</f>
        <v>0.17863136407452543</v>
      </c>
      <c r="L250" s="177">
        <f>L193/RES_summary!L$19</f>
        <v>0.19007056941689979</v>
      </c>
      <c r="M250" s="177">
        <f>M193/RES_summary!M$19</f>
        <v>0.20914705015503954</v>
      </c>
      <c r="N250" s="177">
        <f>N193/RES_summary!N$19</f>
        <v>0.19430260751551306</v>
      </c>
      <c r="O250" s="177">
        <f>O193/RES_summary!O$19</f>
        <v>0.19337787259961367</v>
      </c>
      <c r="P250" s="177">
        <f>P193/RES_summary!P$19</f>
        <v>0.1644879769736794</v>
      </c>
      <c r="Q250" s="177">
        <f>Q193/RES_summary!Q$19</f>
        <v>0.15857517752938324</v>
      </c>
    </row>
    <row r="251" spans="1:17" ht="12" customHeight="1" x14ac:dyDescent="0.25">
      <c r="A251" s="158" t="s">
        <v>63</v>
      </c>
      <c r="B251" s="178">
        <f>B194/RES_summary!B$19</f>
        <v>17.837970456743992</v>
      </c>
      <c r="C251" s="178">
        <f>C194/RES_summary!C$19</f>
        <v>17.57196894615074</v>
      </c>
      <c r="D251" s="178">
        <f>D194/RES_summary!D$19</f>
        <v>17.773231113866728</v>
      </c>
      <c r="E251" s="178">
        <f>E194/RES_summary!E$19</f>
        <v>17.721165421270072</v>
      </c>
      <c r="F251" s="178">
        <f>F194/RES_summary!F$19</f>
        <v>17.417656561646901</v>
      </c>
      <c r="G251" s="178">
        <f>G194/RES_summary!G$19</f>
        <v>17.377466018115477</v>
      </c>
      <c r="H251" s="178">
        <f>H194/RES_summary!H$19</f>
        <v>17.249022640816481</v>
      </c>
      <c r="I251" s="178">
        <f>I194/RES_summary!I$19</f>
        <v>17.356187196670714</v>
      </c>
      <c r="J251" s="178">
        <f>J194/RES_summary!J$19</f>
        <v>17.230140138672091</v>
      </c>
      <c r="K251" s="178">
        <f>K194/RES_summary!K$19</f>
        <v>16.984422645395767</v>
      </c>
      <c r="L251" s="178">
        <f>L194/RES_summary!L$19</f>
        <v>17.217643641915686</v>
      </c>
      <c r="M251" s="178">
        <f>M194/RES_summary!M$19</f>
        <v>17.130972690110514</v>
      </c>
      <c r="N251" s="178">
        <f>N194/RES_summary!N$19</f>
        <v>17.530859982457066</v>
      </c>
      <c r="O251" s="178">
        <f>O194/RES_summary!O$19</f>
        <v>16.779221105216628</v>
      </c>
      <c r="P251" s="178">
        <f>P194/RES_summary!P$19</f>
        <v>17.010922534587845</v>
      </c>
      <c r="Q251" s="178">
        <f>Q194/RES_summary!Q$19</f>
        <v>16.707849268437002</v>
      </c>
    </row>
    <row r="252" spans="1:17" ht="12" customHeight="1" x14ac:dyDescent="0.25">
      <c r="A252" s="167" t="s">
        <v>165</v>
      </c>
      <c r="B252" s="183">
        <f>B195/RES_summary!B$19</f>
        <v>17.651720784526546</v>
      </c>
      <c r="C252" s="183">
        <f>C195/RES_summary!C$19</f>
        <v>16.76289945694332</v>
      </c>
      <c r="D252" s="183">
        <f>D195/RES_summary!D$19</f>
        <v>17.118964438525865</v>
      </c>
      <c r="E252" s="183">
        <f>E195/RES_summary!E$19</f>
        <v>17.029317695992315</v>
      </c>
      <c r="F252" s="183">
        <f>F195/RES_summary!F$19</f>
        <v>16.901611258873928</v>
      </c>
      <c r="G252" s="183">
        <f>G195/RES_summary!G$19</f>
        <v>16.607646363317361</v>
      </c>
      <c r="H252" s="183">
        <f>H195/RES_summary!H$19</f>
        <v>16.661638186969089</v>
      </c>
      <c r="I252" s="183">
        <f>I195/RES_summary!I$19</f>
        <v>16.345063414062192</v>
      </c>
      <c r="J252" s="183">
        <f>J195/RES_summary!J$19</f>
        <v>16.708575946228482</v>
      </c>
      <c r="K252" s="183">
        <f>K195/RES_summary!K$19</f>
        <v>16.0009638065007</v>
      </c>
      <c r="L252" s="183">
        <f>L195/RES_summary!L$19</f>
        <v>16.47013464486956</v>
      </c>
      <c r="M252" s="183">
        <f>M195/RES_summary!M$19</f>
        <v>16.218747120694381</v>
      </c>
      <c r="N252" s="183">
        <f>N195/RES_summary!N$19</f>
        <v>16.957911558311569</v>
      </c>
      <c r="O252" s="183">
        <f>O195/RES_summary!O$19</f>
        <v>16.079216960776428</v>
      </c>
      <c r="P252" s="183">
        <f>P195/RES_summary!P$19</f>
        <v>16.217533988068567</v>
      </c>
      <c r="Q252" s="183">
        <f>Q195/RES_summary!Q$19</f>
        <v>16.060288486513436</v>
      </c>
    </row>
    <row r="253" spans="1:17" ht="12" customHeight="1" x14ac:dyDescent="0.25">
      <c r="A253" s="167" t="s">
        <v>164</v>
      </c>
      <c r="B253" s="183">
        <f>B196/RES_summary!B$19</f>
        <v>17.513282431197823</v>
      </c>
      <c r="C253" s="183">
        <f>C196/RES_summary!C$19</f>
        <v>16.970331765469496</v>
      </c>
      <c r="D253" s="183">
        <f>D196/RES_summary!D$19</f>
        <v>17.2483092181537</v>
      </c>
      <c r="E253" s="183">
        <f>E196/RES_summary!E$19</f>
        <v>17.239643848890591</v>
      </c>
      <c r="F253" s="183">
        <f>F196/RES_summary!F$19</f>
        <v>17.187005338775872</v>
      </c>
      <c r="G253" s="183">
        <f>G196/RES_summary!G$19</f>
        <v>17.105642952699466</v>
      </c>
      <c r="H253" s="183">
        <f>H196/RES_summary!H$19</f>
        <v>17.134874239012841</v>
      </c>
      <c r="I253" s="183">
        <f>I196/RES_summary!I$19</f>
        <v>16.876311296794697</v>
      </c>
      <c r="J253" s="183">
        <f>J196/RES_summary!J$19</f>
        <v>17.055629004245429</v>
      </c>
      <c r="K253" s="183">
        <f>K196/RES_summary!K$19</f>
        <v>16.659176384822739</v>
      </c>
      <c r="L253" s="183">
        <f>L196/RES_summary!L$19</f>
        <v>16.945491969822147</v>
      </c>
      <c r="M253" s="183">
        <f>M196/RES_summary!M$19</f>
        <v>16.745005369030167</v>
      </c>
      <c r="N253" s="183">
        <f>N196/RES_summary!N$19</f>
        <v>17.187868391369957</v>
      </c>
      <c r="O253" s="183">
        <f>O196/RES_summary!O$19</f>
        <v>16.482666634822216</v>
      </c>
      <c r="P253" s="183">
        <f>P196/RES_summary!P$19</f>
        <v>16.558186851002194</v>
      </c>
      <c r="Q253" s="183">
        <f>Q196/RES_summary!Q$19</f>
        <v>16.43690057404314</v>
      </c>
    </row>
    <row r="254" spans="1:17" ht="12" customHeight="1" x14ac:dyDescent="0.25">
      <c r="A254" s="166" t="s">
        <v>163</v>
      </c>
      <c r="B254" s="182">
        <f>B197/RES_summary!B$19</f>
        <v>11.473618509942252</v>
      </c>
      <c r="C254" s="182">
        <f>C197/RES_summary!C$19</f>
        <v>10.926706171355564</v>
      </c>
      <c r="D254" s="182">
        <f>D197/RES_summary!D$19</f>
        <v>11.180898197680239</v>
      </c>
      <c r="E254" s="182">
        <f>E197/RES_summary!E$19</f>
        <v>11.167080949537294</v>
      </c>
      <c r="F254" s="182">
        <f>F197/RES_summary!F$19</f>
        <v>11.126319282945577</v>
      </c>
      <c r="G254" s="182">
        <f>G197/RES_summary!G$19</f>
        <v>11.025147058651743</v>
      </c>
      <c r="H254" s="182">
        <f>H197/RES_summary!H$19</f>
        <v>11.098631347682366</v>
      </c>
      <c r="I254" s="182">
        <f>I197/RES_summary!I$19</f>
        <v>10.893218055160203</v>
      </c>
      <c r="J254" s="182">
        <f>J197/RES_summary!J$19</f>
        <v>11.134378941155671</v>
      </c>
      <c r="K254" s="182">
        <f>K197/RES_summary!K$19</f>
        <v>10.679146479161574</v>
      </c>
      <c r="L254" s="182">
        <f>L197/RES_summary!L$19</f>
        <v>10.85708672250621</v>
      </c>
      <c r="M254" s="182">
        <f>M197/RES_summary!M$19</f>
        <v>10.847200107045218</v>
      </c>
      <c r="N254" s="182">
        <f>N197/RES_summary!N$19</f>
        <v>11.229876634818224</v>
      </c>
      <c r="O254" s="182">
        <f>O197/RES_summary!O$19</f>
        <v>10.448615373883403</v>
      </c>
      <c r="P254" s="182">
        <f>P197/RES_summary!P$19</f>
        <v>10.782654361493206</v>
      </c>
      <c r="Q254" s="182">
        <f>Q197/RES_summary!Q$19</f>
        <v>10.593117416644686</v>
      </c>
    </row>
    <row r="255" spans="1:17" ht="12" customHeight="1" x14ac:dyDescent="0.25">
      <c r="A255" s="147" t="s">
        <v>59</v>
      </c>
      <c r="B255" s="181">
        <f>B198/RES_summary!B$19</f>
        <v>6.0396639212555669</v>
      </c>
      <c r="C255" s="181">
        <f>C198/RES_summary!C$19</f>
        <v>6.0436255941139336</v>
      </c>
      <c r="D255" s="181">
        <f>D198/RES_summary!D$19</f>
        <v>6.0674110204734619</v>
      </c>
      <c r="E255" s="181">
        <f>E198/RES_summary!E$19</f>
        <v>6.0725628993533016</v>
      </c>
      <c r="F255" s="181">
        <f>F198/RES_summary!F$19</f>
        <v>6.0606860558302991</v>
      </c>
      <c r="G255" s="181">
        <f>G198/RES_summary!G$19</f>
        <v>6.0804958940477229</v>
      </c>
      <c r="H255" s="181">
        <f>H198/RES_summary!H$19</f>
        <v>6.0362428913304802</v>
      </c>
      <c r="I255" s="181">
        <f>I198/RES_summary!I$19</f>
        <v>5.9830932416344966</v>
      </c>
      <c r="J255" s="181">
        <f>J198/RES_summary!J$19</f>
        <v>5.9212500630897571</v>
      </c>
      <c r="K255" s="181">
        <f>K198/RES_summary!K$19</f>
        <v>5.9800299056611612</v>
      </c>
      <c r="L255" s="181">
        <f>L198/RES_summary!L$19</f>
        <v>6.0884052473159365</v>
      </c>
      <c r="M255" s="181">
        <f>M198/RES_summary!M$19</f>
        <v>5.8978052619849475</v>
      </c>
      <c r="N255" s="181">
        <f>N198/RES_summary!N$19</f>
        <v>5.9579917565517304</v>
      </c>
      <c r="O255" s="181">
        <f>O198/RES_summary!O$19</f>
        <v>6.0340512609388117</v>
      </c>
      <c r="P255" s="181">
        <f>P198/RES_summary!P$19</f>
        <v>5.7755324895089846</v>
      </c>
      <c r="Q255" s="181">
        <f>Q198/RES_summary!Q$19</f>
        <v>5.8437831573984527</v>
      </c>
    </row>
    <row r="256" spans="1:17" ht="12" customHeight="1" x14ac:dyDescent="0.25">
      <c r="A256" s="163" t="s">
        <v>142</v>
      </c>
      <c r="B256" s="180">
        <f>B199/RES_summary!B$19</f>
        <v>18.29395579767089</v>
      </c>
      <c r="C256" s="180">
        <f>C199/RES_summary!C$19</f>
        <v>19.033887218804821</v>
      </c>
      <c r="D256" s="180">
        <f>D199/RES_summary!D$19</f>
        <v>18.973754008793009</v>
      </c>
      <c r="E256" s="180">
        <f>E199/RES_summary!E$19</f>
        <v>18.949524969350524</v>
      </c>
      <c r="F256" s="180">
        <f>F199/RES_summary!F$19</f>
        <v>18.325564641761449</v>
      </c>
      <c r="G256" s="180">
        <f>G199/RES_summary!G$19</f>
        <v>18.563990389154572</v>
      </c>
      <c r="H256" s="180">
        <f>H199/RES_summary!H$19</f>
        <v>18.106220452893393</v>
      </c>
      <c r="I256" s="180">
        <f>I199/RES_summary!I$19</f>
        <v>19.496646498131124</v>
      </c>
      <c r="J256" s="180">
        <f>J199/RES_summary!J$19</f>
        <v>18.288483884358484</v>
      </c>
      <c r="K256" s="180">
        <f>K199/RES_summary!K$19</f>
        <v>19.109554529736911</v>
      </c>
      <c r="L256" s="180">
        <f>L199/RES_summary!L$19</f>
        <v>18.737465881570749</v>
      </c>
      <c r="M256" s="180">
        <f>M199/RES_summary!M$19</f>
        <v>19.667749216919042</v>
      </c>
      <c r="N256" s="180">
        <f>N199/RES_summary!N$19</f>
        <v>19.612742534711639</v>
      </c>
      <c r="O256" s="180">
        <f>O199/RES_summary!O$19</f>
        <v>19.256313167081853</v>
      </c>
      <c r="P256" s="180">
        <f>P199/RES_summary!P$19</f>
        <v>20.508898418498873</v>
      </c>
      <c r="Q256" s="180">
        <f>Q199/RES_summary!Q$19</f>
        <v>19.778428307274499</v>
      </c>
    </row>
    <row r="257" spans="1:17" ht="12" customHeight="1" x14ac:dyDescent="0.25">
      <c r="A257" s="161" t="s">
        <v>141</v>
      </c>
      <c r="B257" s="179">
        <f>B200/RES_summary!B$19</f>
        <v>17.930735189741647</v>
      </c>
      <c r="C257" s="179">
        <f>C200/RES_summary!C$19</f>
        <v>18.438621472446428</v>
      </c>
      <c r="D257" s="179">
        <f>D200/RES_summary!D$19</f>
        <v>18.445195368682633</v>
      </c>
      <c r="E257" s="179">
        <f>E200/RES_summary!E$19</f>
        <v>18.46549643038848</v>
      </c>
      <c r="F257" s="179">
        <f>F200/RES_summary!F$19</f>
        <v>18.030560675990859</v>
      </c>
      <c r="G257" s="179">
        <f>G200/RES_summary!G$19</f>
        <v>18.27854732486529</v>
      </c>
      <c r="H257" s="179">
        <f>H200/RES_summary!H$19</f>
        <v>17.903083279799475</v>
      </c>
      <c r="I257" s="179">
        <f>I200/RES_summary!I$19</f>
        <v>18.757747366558885</v>
      </c>
      <c r="J257" s="179">
        <f>J200/RES_summary!J$19</f>
        <v>17.890930220789759</v>
      </c>
      <c r="K257" s="179">
        <f>K200/RES_summary!K$19</f>
        <v>18.424215818548412</v>
      </c>
      <c r="L257" s="179">
        <f>L200/RES_summary!L$19</f>
        <v>18.229632219441765</v>
      </c>
      <c r="M257" s="179">
        <f>M200/RES_summary!M$19</f>
        <v>18.847403595643893</v>
      </c>
      <c r="N257" s="179">
        <f>N200/RES_summary!N$19</f>
        <v>18.752158981442005</v>
      </c>
      <c r="O257" s="179">
        <f>O200/RES_summary!O$19</f>
        <v>18.431949474215664</v>
      </c>
      <c r="P257" s="179">
        <f>P200/RES_summary!P$19</f>
        <v>19.271564464969977</v>
      </c>
      <c r="Q257" s="179">
        <f>Q200/RES_summary!Q$19</f>
        <v>18.737631267936674</v>
      </c>
    </row>
    <row r="258" spans="1:17" ht="12" customHeight="1" x14ac:dyDescent="0.25">
      <c r="A258" s="148" t="s">
        <v>60</v>
      </c>
      <c r="B258" s="177">
        <f>B201/RES_summary!B$19</f>
        <v>11.89107126848608</v>
      </c>
      <c r="C258" s="177">
        <f>C201/RES_summary!C$19</f>
        <v>12.394995878332496</v>
      </c>
      <c r="D258" s="177">
        <f>D201/RES_summary!D$19</f>
        <v>12.377784348209168</v>
      </c>
      <c r="E258" s="177">
        <f>E201/RES_summary!E$19</f>
        <v>12.392933531035178</v>
      </c>
      <c r="F258" s="177">
        <f>F201/RES_summary!F$19</f>
        <v>11.96987462016056</v>
      </c>
      <c r="G258" s="177">
        <f>G201/RES_summary!G$19</f>
        <v>12.198051430817568</v>
      </c>
      <c r="H258" s="177">
        <f>H201/RES_summary!H$19</f>
        <v>11.866840388468994</v>
      </c>
      <c r="I258" s="177">
        <f>I201/RES_summary!I$19</f>
        <v>12.774654124924398</v>
      </c>
      <c r="J258" s="177">
        <f>J201/RES_summary!J$19</f>
        <v>11.969680157700008</v>
      </c>
      <c r="K258" s="177">
        <f>K201/RES_summary!K$19</f>
        <v>12.444185912887251</v>
      </c>
      <c r="L258" s="177">
        <f>L201/RES_summary!L$19</f>
        <v>12.141226972125827</v>
      </c>
      <c r="M258" s="177">
        <f>M201/RES_summary!M$19</f>
        <v>12.949598333658944</v>
      </c>
      <c r="N258" s="177">
        <f>N201/RES_summary!N$19</f>
        <v>12.79416722489027</v>
      </c>
      <c r="O258" s="177">
        <f>O201/RES_summary!O$19</f>
        <v>12.397898213276848</v>
      </c>
      <c r="P258" s="177">
        <f>P201/RES_summary!P$19</f>
        <v>13.496031975460992</v>
      </c>
      <c r="Q258" s="177">
        <f>Q201/RES_summary!Q$19</f>
        <v>12.893848110538219</v>
      </c>
    </row>
    <row r="259" spans="1:17" ht="12" customHeight="1" x14ac:dyDescent="0.25">
      <c r="A259" s="148" t="s">
        <v>59</v>
      </c>
      <c r="B259" s="177">
        <f>B202/RES_summary!B$19</f>
        <v>6.0396639212555669</v>
      </c>
      <c r="C259" s="177">
        <f>C202/RES_summary!C$19</f>
        <v>6.043625594113931</v>
      </c>
      <c r="D259" s="177">
        <f>D202/RES_summary!D$19</f>
        <v>6.0674110204734619</v>
      </c>
      <c r="E259" s="177">
        <f>E202/RES_summary!E$19</f>
        <v>6.0725628993533034</v>
      </c>
      <c r="F259" s="177">
        <f>F202/RES_summary!F$19</f>
        <v>6.0606860558302964</v>
      </c>
      <c r="G259" s="177">
        <f>G202/RES_summary!G$19</f>
        <v>6.0804958940477212</v>
      </c>
      <c r="H259" s="177">
        <f>H202/RES_summary!H$19</f>
        <v>6.0362428913304838</v>
      </c>
      <c r="I259" s="177">
        <f>I202/RES_summary!I$19</f>
        <v>5.9830932416344922</v>
      </c>
      <c r="J259" s="177">
        <f>J202/RES_summary!J$19</f>
        <v>5.9212500630897562</v>
      </c>
      <c r="K259" s="177">
        <f>K202/RES_summary!K$19</f>
        <v>5.980029905661163</v>
      </c>
      <c r="L259" s="177">
        <f>L202/RES_summary!L$19</f>
        <v>6.0884052473159374</v>
      </c>
      <c r="M259" s="177">
        <f>M202/RES_summary!M$19</f>
        <v>5.8978052619849475</v>
      </c>
      <c r="N259" s="177">
        <f>N202/RES_summary!N$19</f>
        <v>5.9579917565517331</v>
      </c>
      <c r="O259" s="177">
        <f>O202/RES_summary!O$19</f>
        <v>6.0340512609388135</v>
      </c>
      <c r="P259" s="177">
        <f>P202/RES_summary!P$19</f>
        <v>5.7755324895089837</v>
      </c>
      <c r="Q259" s="177">
        <f>Q202/RES_summary!Q$19</f>
        <v>5.8437831573984527</v>
      </c>
    </row>
    <row r="260" spans="1:17" ht="12" customHeight="1" x14ac:dyDescent="0.25">
      <c r="A260" s="158" t="s">
        <v>62</v>
      </c>
      <c r="B260" s="178">
        <f>B203/RES_summary!B$19</f>
        <v>6.4797175109879364</v>
      </c>
      <c r="C260" s="178">
        <f>C203/RES_summary!C$19</f>
        <v>6.6476415117165537</v>
      </c>
      <c r="D260" s="178">
        <f>D203/RES_summary!D$19</f>
        <v>6.7460462635746099</v>
      </c>
      <c r="E260" s="178">
        <f>E203/RES_summary!E$19</f>
        <v>6.8223367309194058</v>
      </c>
      <c r="F260" s="178">
        <f>F203/RES_summary!F$19</f>
        <v>6.6611086427382711</v>
      </c>
      <c r="G260" s="178">
        <f>G203/RES_summary!G$19</f>
        <v>6.5756620106403059</v>
      </c>
      <c r="H260" s="178">
        <f>H203/RES_summary!H$19</f>
        <v>6.4701369113629141</v>
      </c>
      <c r="I260" s="178">
        <f>I203/RES_summary!I$19</f>
        <v>6.6660654308956975</v>
      </c>
      <c r="J260" s="178">
        <f>J203/RES_summary!J$19</f>
        <v>6.4737099518912871</v>
      </c>
      <c r="K260" s="178">
        <f>K203/RES_summary!K$19</f>
        <v>6.7419059283290004</v>
      </c>
      <c r="L260" s="178">
        <f>L203/RES_summary!L$19</f>
        <v>6.6250525738285804</v>
      </c>
      <c r="M260" s="178">
        <f>M203/RES_summary!M$19</f>
        <v>6.739879220806964</v>
      </c>
      <c r="N260" s="178">
        <f>N203/RES_summary!N$19</f>
        <v>7.0198942856502047</v>
      </c>
      <c r="O260" s="178">
        <f>O203/RES_summary!O$19</f>
        <v>6.6471751725336521</v>
      </c>
      <c r="P260" s="178">
        <f>P203/RES_summary!P$19</f>
        <v>7.0538221378509016</v>
      </c>
      <c r="Q260" s="178">
        <f>Q203/RES_summary!Q$19</f>
        <v>6.8068225607346768</v>
      </c>
    </row>
    <row r="261" spans="1:17" ht="12" customHeight="1" x14ac:dyDescent="0.25">
      <c r="A261" s="23" t="s">
        <v>57</v>
      </c>
      <c r="B261" s="177">
        <f>B204/RES_summary!B$19</f>
        <v>6.0492911313450399</v>
      </c>
      <c r="C261" s="177">
        <f>C204/RES_summary!C$19</f>
        <v>6.037062509226641</v>
      </c>
      <c r="D261" s="177">
        <f>D204/RES_summary!D$19</f>
        <v>6.0390683933550759</v>
      </c>
      <c r="E261" s="177">
        <f>E204/RES_summary!E$19</f>
        <v>5.8282376953161421</v>
      </c>
      <c r="F261" s="177">
        <f>F204/RES_summary!F$19</f>
        <v>6.2965940477625715</v>
      </c>
      <c r="G261" s="177">
        <f>G204/RES_summary!G$19</f>
        <v>7.0296293424967562</v>
      </c>
      <c r="H261" s="177">
        <f>H204/RES_summary!H$19</f>
        <v>5.7906413561610401</v>
      </c>
      <c r="I261" s="177">
        <f>I204/RES_summary!I$19</f>
        <v>6.531072742398953</v>
      </c>
      <c r="J261" s="177">
        <f>J204/RES_summary!J$19</f>
        <v>6.5235570346152256</v>
      </c>
      <c r="K261" s="177">
        <f>K204/RES_summary!K$19</f>
        <v>4.8872819899622648</v>
      </c>
      <c r="L261" s="177">
        <f>L204/RES_summary!L$19</f>
        <v>7.0200653241397575</v>
      </c>
      <c r="M261" s="177">
        <f>M204/RES_summary!M$19</f>
        <v>6.9795182614149995</v>
      </c>
      <c r="N261" s="177">
        <f>N204/RES_summary!N$19</f>
        <v>5.3507932918018843</v>
      </c>
      <c r="O261" s="177">
        <f>O204/RES_summary!O$19</f>
        <v>5.8406027611411631</v>
      </c>
      <c r="P261" s="177">
        <f>P204/RES_summary!P$19</f>
        <v>5.7608271867195455</v>
      </c>
      <c r="Q261" s="177">
        <f>Q204/RES_summary!Q$19</f>
        <v>5.8318358087179343</v>
      </c>
    </row>
    <row r="262" spans="1:17" ht="12" customHeight="1" x14ac:dyDescent="0.25">
      <c r="A262" s="29" t="s">
        <v>140</v>
      </c>
      <c r="B262" s="176">
        <f>B205/RES_summary!B$19</f>
        <v>6.5049538862468319</v>
      </c>
      <c r="C262" s="176">
        <f>C205/RES_summary!C$19</f>
        <v>6.6748404049979424</v>
      </c>
      <c r="D262" s="176">
        <f>D205/RES_summary!D$19</f>
        <v>6.7737878647513927</v>
      </c>
      <c r="E262" s="176">
        <f>E205/RES_summary!E$19</f>
        <v>6.8446970254067399</v>
      </c>
      <c r="F262" s="176">
        <f>F205/RES_summary!F$19</f>
        <v>6.6699580238658287</v>
      </c>
      <c r="G262" s="176">
        <f>G205/RES_summary!G$19</f>
        <v>6.5553108201632053</v>
      </c>
      <c r="H262" s="176">
        <f>H205/RES_summary!H$19</f>
        <v>6.5007315600232038</v>
      </c>
      <c r="I262" s="176">
        <f>I205/RES_summary!I$19</f>
        <v>6.676945955561699</v>
      </c>
      <c r="J262" s="176">
        <f>J205/RES_summary!J$19</f>
        <v>6.4699833530563016</v>
      </c>
      <c r="K262" s="176">
        <f>K205/RES_summary!K$19</f>
        <v>6.8265087068509072</v>
      </c>
      <c r="L262" s="176">
        <f>L205/RES_summary!L$19</f>
        <v>6.6075935808291337</v>
      </c>
      <c r="M262" s="176">
        <f>M205/RES_summary!M$19</f>
        <v>6.7297789610122845</v>
      </c>
      <c r="N262" s="176">
        <f>N205/RES_summary!N$19</f>
        <v>7.0695368954664879</v>
      </c>
      <c r="O262" s="176">
        <f>O205/RES_summary!O$19</f>
        <v>6.671504365945883</v>
      </c>
      <c r="P262" s="176">
        <f>P205/RES_summary!P$19</f>
        <v>7.0960469258365233</v>
      </c>
      <c r="Q262" s="176">
        <f>Q205/RES_summary!Q$19</f>
        <v>6.8515780791792213</v>
      </c>
    </row>
    <row r="264" spans="1:17" ht="12" customHeight="1" x14ac:dyDescent="0.25">
      <c r="A264" s="152" t="s">
        <v>195</v>
      </c>
      <c r="B264" s="184">
        <f>B207/RES_summary!B$19</f>
        <v>51.704926066612465</v>
      </c>
      <c r="C264" s="184">
        <f>C207/RES_summary!C$19</f>
        <v>51.152632979358764</v>
      </c>
      <c r="D264" s="184">
        <f>D207/RES_summary!D$19</f>
        <v>48.802796971224886</v>
      </c>
      <c r="E264" s="184">
        <f>E207/RES_summary!E$19</f>
        <v>48.583782523827516</v>
      </c>
      <c r="F264" s="184">
        <f>F207/RES_summary!F$19</f>
        <v>46.693078823291664</v>
      </c>
      <c r="G264" s="184">
        <f>G207/RES_summary!G$19</f>
        <v>43.221010879437422</v>
      </c>
      <c r="H264" s="184">
        <f>H207/RES_summary!H$19</f>
        <v>41.972911269267293</v>
      </c>
      <c r="I264" s="184">
        <f>I207/RES_summary!I$19</f>
        <v>40.965926956626035</v>
      </c>
      <c r="J264" s="184">
        <f>J207/RES_summary!J$19</f>
        <v>41.988370824089124</v>
      </c>
      <c r="K264" s="184">
        <f>K207/RES_summary!K$19</f>
        <v>38.693336860404926</v>
      </c>
      <c r="L264" s="184">
        <f>L207/RES_summary!L$19</f>
        <v>42.530168890574707</v>
      </c>
      <c r="M264" s="184">
        <f>M207/RES_summary!M$19</f>
        <v>39.566662823486965</v>
      </c>
      <c r="N264" s="184">
        <f>N207/RES_summary!N$19</f>
        <v>41.596203755209359</v>
      </c>
      <c r="O264" s="184">
        <f>O207/RES_summary!O$19</f>
        <v>43.205763806035648</v>
      </c>
      <c r="P264" s="184">
        <f>P207/RES_summary!P$19</f>
        <v>35.859596183355102</v>
      </c>
      <c r="Q264" s="184">
        <f>Q207/RES_summary!Q$19</f>
        <v>39.387764182461964</v>
      </c>
    </row>
    <row r="265" spans="1:17" ht="12" customHeight="1" x14ac:dyDescent="0.25">
      <c r="A265" s="158" t="s">
        <v>65</v>
      </c>
      <c r="B265" s="178">
        <f>B208/RES_summary!B$19</f>
        <v>46.341151216470735</v>
      </c>
      <c r="C265" s="178">
        <f>C208/RES_summary!C$19</f>
        <v>46.120306851415492</v>
      </c>
      <c r="D265" s="178">
        <f>D208/RES_summary!D$19</f>
        <v>43.736107794247424</v>
      </c>
      <c r="E265" s="178">
        <f>E208/RES_summary!E$19</f>
        <v>43.636316050536799</v>
      </c>
      <c r="F265" s="178">
        <f>F208/RES_summary!F$19</f>
        <v>41.667622459566132</v>
      </c>
      <c r="G265" s="178">
        <f>G208/RES_summary!G$19</f>
        <v>38.443199695434714</v>
      </c>
      <c r="H265" s="178">
        <f>H208/RES_summary!H$19</f>
        <v>37.192944671749324</v>
      </c>
      <c r="I265" s="178">
        <f>I208/RES_summary!I$19</f>
        <v>35.974866909767677</v>
      </c>
      <c r="J265" s="178">
        <f>J208/RES_summary!J$19</f>
        <v>36.902725963228718</v>
      </c>
      <c r="K265" s="178">
        <f>K208/RES_summary!K$19</f>
        <v>33.974951495260122</v>
      </c>
      <c r="L265" s="178">
        <f>L208/RES_summary!L$19</f>
        <v>37.953909420624164</v>
      </c>
      <c r="M265" s="178">
        <f>M208/RES_summary!M$19</f>
        <v>34.779887528035431</v>
      </c>
      <c r="N265" s="178">
        <f>N208/RES_summary!N$19</f>
        <v>36.741095182699631</v>
      </c>
      <c r="O265" s="178">
        <f>O208/RES_summary!O$19</f>
        <v>38.507780572747684</v>
      </c>
      <c r="P265" s="178">
        <f>P208/RES_summary!P$19</f>
        <v>31.030315684366972</v>
      </c>
      <c r="Q265" s="178">
        <f>Q208/RES_summary!Q$19</f>
        <v>34.4492155603687</v>
      </c>
    </row>
    <row r="266" spans="1:17" ht="12" customHeight="1" x14ac:dyDescent="0.25">
      <c r="A266" s="23" t="s">
        <v>166</v>
      </c>
      <c r="B266" s="177">
        <f>B209/RES_summary!B$19</f>
        <v>46.341151216470735</v>
      </c>
      <c r="C266" s="177">
        <f>C209/RES_summary!C$19</f>
        <v>46.120306851415492</v>
      </c>
      <c r="D266" s="177">
        <f>D209/RES_summary!D$19</f>
        <v>43.736107794247424</v>
      </c>
      <c r="E266" s="177">
        <f>E209/RES_summary!E$19</f>
        <v>43.636316050536799</v>
      </c>
      <c r="F266" s="177">
        <f>F209/RES_summary!F$19</f>
        <v>41.667622459566132</v>
      </c>
      <c r="G266" s="177">
        <f>G209/RES_summary!G$19</f>
        <v>38.443199695434714</v>
      </c>
      <c r="H266" s="177">
        <f>H209/RES_summary!H$19</f>
        <v>37.192944671749324</v>
      </c>
      <c r="I266" s="177">
        <f>I209/RES_summary!I$19</f>
        <v>35.974866909767677</v>
      </c>
      <c r="J266" s="177">
        <f>J209/RES_summary!J$19</f>
        <v>36.902725963228718</v>
      </c>
      <c r="K266" s="177">
        <f>K209/RES_summary!K$19</f>
        <v>33.974951495260122</v>
      </c>
      <c r="L266" s="177">
        <f>L209/RES_summary!L$19</f>
        <v>37.953909420624164</v>
      </c>
      <c r="M266" s="177">
        <f>M209/RES_summary!M$19</f>
        <v>34.779887528035431</v>
      </c>
      <c r="N266" s="177">
        <f>N209/RES_summary!N$19</f>
        <v>36.741095182699631</v>
      </c>
      <c r="O266" s="177">
        <f>O209/RES_summary!O$19</f>
        <v>38.507780572747684</v>
      </c>
      <c r="P266" s="177">
        <f>P209/RES_summary!P$19</f>
        <v>31.030315684366972</v>
      </c>
      <c r="Q266" s="177">
        <f>Q209/RES_summary!Q$19</f>
        <v>34.4492155603687</v>
      </c>
    </row>
    <row r="267" spans="1:17" ht="12" customHeight="1" x14ac:dyDescent="0.25">
      <c r="A267" s="23" t="s">
        <v>60</v>
      </c>
      <c r="B267" s="177">
        <f>B210/RES_summary!B$19</f>
        <v>0</v>
      </c>
      <c r="C267" s="177">
        <f>C210/RES_summary!C$19</f>
        <v>0</v>
      </c>
      <c r="D267" s="177">
        <f>D210/RES_summary!D$19</f>
        <v>0</v>
      </c>
      <c r="E267" s="177">
        <f>E210/RES_summary!E$19</f>
        <v>0</v>
      </c>
      <c r="F267" s="177">
        <f>F210/RES_summary!F$19</f>
        <v>0</v>
      </c>
      <c r="G267" s="177">
        <f>G210/RES_summary!G$19</f>
        <v>0</v>
      </c>
      <c r="H267" s="177">
        <f>H210/RES_summary!H$19</f>
        <v>0</v>
      </c>
      <c r="I267" s="177">
        <f>I210/RES_summary!I$19</f>
        <v>0</v>
      </c>
      <c r="J267" s="177">
        <f>J210/RES_summary!J$19</f>
        <v>0</v>
      </c>
      <c r="K267" s="177">
        <f>K210/RES_summary!K$19</f>
        <v>0</v>
      </c>
      <c r="L267" s="177">
        <f>L210/RES_summary!L$19</f>
        <v>0</v>
      </c>
      <c r="M267" s="177">
        <f>M210/RES_summary!M$19</f>
        <v>0</v>
      </c>
      <c r="N267" s="177">
        <f>N210/RES_summary!N$19</f>
        <v>0</v>
      </c>
      <c r="O267" s="177">
        <f>O210/RES_summary!O$19</f>
        <v>0</v>
      </c>
      <c r="P267" s="177">
        <f>P210/RES_summary!P$19</f>
        <v>0</v>
      </c>
      <c r="Q267" s="177">
        <f>Q210/RES_summary!Q$19</f>
        <v>0</v>
      </c>
    </row>
    <row r="268" spans="1:17" ht="12" customHeight="1" x14ac:dyDescent="0.25">
      <c r="A268" s="158" t="s">
        <v>112</v>
      </c>
      <c r="B268" s="178">
        <f>B211/RES_summary!B$19</f>
        <v>0</v>
      </c>
      <c r="C268" s="178">
        <f>C211/RES_summary!C$19</f>
        <v>0</v>
      </c>
      <c r="D268" s="178">
        <f>D211/RES_summary!D$19</f>
        <v>0</v>
      </c>
      <c r="E268" s="178">
        <f>E211/RES_summary!E$19</f>
        <v>0</v>
      </c>
      <c r="F268" s="178">
        <f>F211/RES_summary!F$19</f>
        <v>0</v>
      </c>
      <c r="G268" s="178">
        <f>G211/RES_summary!G$19</f>
        <v>0</v>
      </c>
      <c r="H268" s="178">
        <f>H211/RES_summary!H$19</f>
        <v>0</v>
      </c>
      <c r="I268" s="178">
        <f>I211/RES_summary!I$19</f>
        <v>0</v>
      </c>
      <c r="J268" s="178">
        <f>J211/RES_summary!J$19</f>
        <v>0</v>
      </c>
      <c r="K268" s="178">
        <f>K211/RES_summary!K$19</f>
        <v>0</v>
      </c>
      <c r="L268" s="178">
        <f>L211/RES_summary!L$19</f>
        <v>0</v>
      </c>
      <c r="M268" s="178">
        <f>M211/RES_summary!M$19</f>
        <v>0</v>
      </c>
      <c r="N268" s="178">
        <f>N211/RES_summary!N$19</f>
        <v>0</v>
      </c>
      <c r="O268" s="178">
        <f>O211/RES_summary!O$19</f>
        <v>0</v>
      </c>
      <c r="P268" s="178">
        <f>P211/RES_summary!P$19</f>
        <v>0</v>
      </c>
      <c r="Q268" s="178">
        <f>Q211/RES_summary!Q$19</f>
        <v>0</v>
      </c>
    </row>
    <row r="269" spans="1:17" ht="12" customHeight="1" x14ac:dyDescent="0.25">
      <c r="A269" s="23" t="s">
        <v>60</v>
      </c>
      <c r="B269" s="177">
        <f>B212/RES_summary!B$19</f>
        <v>0</v>
      </c>
      <c r="C269" s="177">
        <f>C212/RES_summary!C$19</f>
        <v>0</v>
      </c>
      <c r="D269" s="177">
        <f>D212/RES_summary!D$19</f>
        <v>0</v>
      </c>
      <c r="E269" s="177">
        <f>E212/RES_summary!E$19</f>
        <v>0</v>
      </c>
      <c r="F269" s="177">
        <f>F212/RES_summary!F$19</f>
        <v>0</v>
      </c>
      <c r="G269" s="177">
        <f>G212/RES_summary!G$19</f>
        <v>0</v>
      </c>
      <c r="H269" s="177">
        <f>H212/RES_summary!H$19</f>
        <v>0</v>
      </c>
      <c r="I269" s="177">
        <f>I212/RES_summary!I$19</f>
        <v>0</v>
      </c>
      <c r="J269" s="177">
        <f>J212/RES_summary!J$19</f>
        <v>0</v>
      </c>
      <c r="K269" s="177">
        <f>K212/RES_summary!K$19</f>
        <v>0</v>
      </c>
      <c r="L269" s="177">
        <f>L212/RES_summary!L$19</f>
        <v>0</v>
      </c>
      <c r="M269" s="177">
        <f>M212/RES_summary!M$19</f>
        <v>0</v>
      </c>
      <c r="N269" s="177">
        <f>N212/RES_summary!N$19</f>
        <v>0</v>
      </c>
      <c r="O269" s="177">
        <f>O212/RES_summary!O$19</f>
        <v>0</v>
      </c>
      <c r="P269" s="177">
        <f>P212/RES_summary!P$19</f>
        <v>0</v>
      </c>
      <c r="Q269" s="177">
        <f>Q212/RES_summary!Q$19</f>
        <v>0</v>
      </c>
    </row>
    <row r="270" spans="1:17" ht="12" customHeight="1" x14ac:dyDescent="0.25">
      <c r="A270" s="158" t="s">
        <v>63</v>
      </c>
      <c r="B270" s="178">
        <f>B213/RES_summary!B$19</f>
        <v>5.180523600170643</v>
      </c>
      <c r="C270" s="178">
        <f>C213/RES_summary!C$19</f>
        <v>4.8915054415397066</v>
      </c>
      <c r="D270" s="178">
        <f>D213/RES_summary!D$19</f>
        <v>4.9425112161550526</v>
      </c>
      <c r="E270" s="178">
        <f>E213/RES_summary!E$19</f>
        <v>4.8778557663537976</v>
      </c>
      <c r="F270" s="178">
        <f>F213/RES_summary!F$19</f>
        <v>4.9463671800406201</v>
      </c>
      <c r="G270" s="178">
        <f>G213/RES_summary!G$19</f>
        <v>4.6248747973332067</v>
      </c>
      <c r="H270" s="178">
        <f>H213/RES_summary!H$19</f>
        <v>4.6547183052626631</v>
      </c>
      <c r="I270" s="178">
        <f>I213/RES_summary!I$19</f>
        <v>4.751233499332761</v>
      </c>
      <c r="J270" s="178">
        <f>J213/RES_summary!J$19</f>
        <v>4.8637487748308059</v>
      </c>
      <c r="K270" s="178">
        <f>K213/RES_summary!K$19</f>
        <v>4.6145797798500547</v>
      </c>
      <c r="L270" s="178">
        <f>L213/RES_summary!L$19</f>
        <v>4.431644462995088</v>
      </c>
      <c r="M270" s="178">
        <f>M213/RES_summary!M$19</f>
        <v>4.6495255762679504</v>
      </c>
      <c r="N270" s="178">
        <f>N213/RES_summary!N$19</f>
        <v>4.7799747825863532</v>
      </c>
      <c r="O270" s="178">
        <f>O213/RES_summary!O$19</f>
        <v>4.6148433530334705</v>
      </c>
      <c r="P270" s="178">
        <f>P213/RES_summary!P$19</f>
        <v>4.7409056296760532</v>
      </c>
      <c r="Q270" s="178">
        <f>Q213/RES_summary!Q$19</f>
        <v>4.8184887155093401</v>
      </c>
    </row>
    <row r="271" spans="1:17" ht="12" customHeight="1" x14ac:dyDescent="0.25">
      <c r="A271" s="167" t="s">
        <v>165</v>
      </c>
      <c r="B271" s="183">
        <f>B214/RES_summary!B$19</f>
        <v>8.8667974047806215</v>
      </c>
      <c r="C271" s="183">
        <f>C214/RES_summary!C$19</f>
        <v>8.4010406857491216</v>
      </c>
      <c r="D271" s="183">
        <f>D214/RES_summary!D$19</f>
        <v>8.5448055153677931</v>
      </c>
      <c r="E271" s="183">
        <f>E214/RES_summary!E$19</f>
        <v>8.4793246461884664</v>
      </c>
      <c r="F271" s="183">
        <f>F214/RES_summary!F$19</f>
        <v>8.3835752341316816</v>
      </c>
      <c r="G271" s="183">
        <f>G214/RES_summary!G$19</f>
        <v>8.1996070674476922</v>
      </c>
      <c r="H271" s="183">
        <f>H214/RES_summary!H$19</f>
        <v>8.2089613808316386</v>
      </c>
      <c r="I271" s="183">
        <f>I214/RES_summary!I$19</f>
        <v>8.0118117426855058</v>
      </c>
      <c r="J271" s="183">
        <f>J214/RES_summary!J$19</f>
        <v>8.1474615532939492</v>
      </c>
      <c r="K271" s="183">
        <f>K214/RES_summary!K$19</f>
        <v>7.7453834184587702</v>
      </c>
      <c r="L271" s="183">
        <f>L214/RES_summary!L$19</f>
        <v>7.8888552847658007</v>
      </c>
      <c r="M271" s="183">
        <f>M214/RES_summary!M$19</f>
        <v>7.7184647443224836</v>
      </c>
      <c r="N271" s="183">
        <f>N214/RES_summary!N$19</f>
        <v>8.0073803362619458</v>
      </c>
      <c r="O271" s="183">
        <f>O214/RES_summary!O$19</f>
        <v>7.5211828575905333</v>
      </c>
      <c r="P271" s="183">
        <f>P214/RES_summary!P$19</f>
        <v>7.5491846451894249</v>
      </c>
      <c r="Q271" s="183">
        <f>Q214/RES_summary!Q$19</f>
        <v>7.4409078946600093</v>
      </c>
    </row>
    <row r="272" spans="1:17" ht="12" customHeight="1" x14ac:dyDescent="0.25">
      <c r="A272" s="167" t="s">
        <v>164</v>
      </c>
      <c r="B272" s="183">
        <f>B215/RES_summary!B$19</f>
        <v>5.7634183131074055</v>
      </c>
      <c r="C272" s="183">
        <f>C215/RES_summary!C$19</f>
        <v>5.4606764457369223</v>
      </c>
      <c r="D272" s="183">
        <f>D215/RES_summary!D$19</f>
        <v>5.5541235849890551</v>
      </c>
      <c r="E272" s="183">
        <f>E215/RES_summary!E$19</f>
        <v>5.5115610200225014</v>
      </c>
      <c r="F272" s="183">
        <f>F215/RES_summary!F$19</f>
        <v>5.4493239021855917</v>
      </c>
      <c r="G272" s="183">
        <f>G215/RES_summary!G$19</f>
        <v>5.3297445938410011</v>
      </c>
      <c r="H272" s="183">
        <f>H215/RES_summary!H$19</f>
        <v>5.3358248975405713</v>
      </c>
      <c r="I272" s="183">
        <f>I215/RES_summary!I$19</f>
        <v>5.2076776327455825</v>
      </c>
      <c r="J272" s="183">
        <f>J215/RES_summary!J$19</f>
        <v>5.2958500096410663</v>
      </c>
      <c r="K272" s="183">
        <f>K215/RES_summary!K$19</f>
        <v>5.0344992219982023</v>
      </c>
      <c r="L272" s="183">
        <f>L215/RES_summary!L$19</f>
        <v>5.0883116586739439</v>
      </c>
      <c r="M272" s="183">
        <f>M215/RES_summary!M$19</f>
        <v>5.0555944075312249</v>
      </c>
      <c r="N272" s="183">
        <f>N215/RES_summary!N$19</f>
        <v>5.2047972185702669</v>
      </c>
      <c r="O272" s="183">
        <f>O215/RES_summary!O$19</f>
        <v>4.8323599860019169</v>
      </c>
      <c r="P272" s="183">
        <f>P215/RES_summary!P$19</f>
        <v>4.9522651272442602</v>
      </c>
      <c r="Q272" s="183">
        <f>Q215/RES_summary!Q$19</f>
        <v>4.8365901315290047</v>
      </c>
    </row>
    <row r="273" spans="1:17" ht="12" customHeight="1" x14ac:dyDescent="0.25">
      <c r="A273" s="166" t="s">
        <v>163</v>
      </c>
      <c r="B273" s="182">
        <f>B216/RES_summary!B$19</f>
        <v>5.7634183131074055</v>
      </c>
      <c r="C273" s="182">
        <f>C216/RES_summary!C$19</f>
        <v>5.4606764457369223</v>
      </c>
      <c r="D273" s="182">
        <f>D216/RES_summary!D$19</f>
        <v>5.5541235849890551</v>
      </c>
      <c r="E273" s="182">
        <f>E216/RES_summary!E$19</f>
        <v>5.5115610200225014</v>
      </c>
      <c r="F273" s="182">
        <f>F216/RES_summary!F$19</f>
        <v>5.4493239021855917</v>
      </c>
      <c r="G273" s="182">
        <f>G216/RES_summary!G$19</f>
        <v>5.3297445938410011</v>
      </c>
      <c r="H273" s="182">
        <f>H216/RES_summary!H$19</f>
        <v>5.3358248975405713</v>
      </c>
      <c r="I273" s="182">
        <f>I216/RES_summary!I$19</f>
        <v>5.2076776327455825</v>
      </c>
      <c r="J273" s="182">
        <f>J216/RES_summary!J$19</f>
        <v>5.2958500096410663</v>
      </c>
      <c r="K273" s="182">
        <f>K216/RES_summary!K$19</f>
        <v>5.0344992219982023</v>
      </c>
      <c r="L273" s="182">
        <f>L216/RES_summary!L$19</f>
        <v>5.0883116586739439</v>
      </c>
      <c r="M273" s="182">
        <f>M216/RES_summary!M$19</f>
        <v>5.0555944075312249</v>
      </c>
      <c r="N273" s="182">
        <f>N216/RES_summary!N$19</f>
        <v>5.2047972185702669</v>
      </c>
      <c r="O273" s="182">
        <f>O216/RES_summary!O$19</f>
        <v>4.8323599860019169</v>
      </c>
      <c r="P273" s="182">
        <f>P216/RES_summary!P$19</f>
        <v>4.9522651272442602</v>
      </c>
      <c r="Q273" s="182">
        <f>Q216/RES_summary!Q$19</f>
        <v>4.8365901315290047</v>
      </c>
    </row>
    <row r="274" spans="1:17" ht="12" customHeight="1" x14ac:dyDescent="0.25">
      <c r="A274" s="147" t="s">
        <v>59</v>
      </c>
      <c r="B274" s="181">
        <f>B217/RES_summary!B$19</f>
        <v>0</v>
      </c>
      <c r="C274" s="181">
        <f>C217/RES_summary!C$19</f>
        <v>0</v>
      </c>
      <c r="D274" s="181">
        <f>D217/RES_summary!D$19</f>
        <v>0</v>
      </c>
      <c r="E274" s="181">
        <f>E217/RES_summary!E$19</f>
        <v>0</v>
      </c>
      <c r="F274" s="181">
        <f>F217/RES_summary!F$19</f>
        <v>0</v>
      </c>
      <c r="G274" s="181">
        <f>G217/RES_summary!G$19</f>
        <v>0</v>
      </c>
      <c r="H274" s="181">
        <f>H217/RES_summary!H$19</f>
        <v>0</v>
      </c>
      <c r="I274" s="181">
        <f>I217/RES_summary!I$19</f>
        <v>0</v>
      </c>
      <c r="J274" s="181">
        <f>J217/RES_summary!J$19</f>
        <v>0</v>
      </c>
      <c r="K274" s="181">
        <f>K217/RES_summary!K$19</f>
        <v>0</v>
      </c>
      <c r="L274" s="181">
        <f>L217/RES_summary!L$19</f>
        <v>0</v>
      </c>
      <c r="M274" s="181">
        <f>M217/RES_summary!M$19</f>
        <v>0</v>
      </c>
      <c r="N274" s="181">
        <f>N217/RES_summary!N$19</f>
        <v>0</v>
      </c>
      <c r="O274" s="181">
        <f>O217/RES_summary!O$19</f>
        <v>0</v>
      </c>
      <c r="P274" s="181">
        <f>P217/RES_summary!P$19</f>
        <v>0</v>
      </c>
      <c r="Q274" s="181">
        <f>Q217/RES_summary!Q$19</f>
        <v>0</v>
      </c>
    </row>
    <row r="275" spans="1:17" ht="12" customHeight="1" x14ac:dyDescent="0.25">
      <c r="A275" s="163" t="s">
        <v>142</v>
      </c>
      <c r="B275" s="180">
        <f>B218/RES_summary!B$19</f>
        <v>0</v>
      </c>
      <c r="C275" s="180">
        <f>C218/RES_summary!C$19</f>
        <v>0</v>
      </c>
      <c r="D275" s="180">
        <f>D218/RES_summary!D$19</f>
        <v>0</v>
      </c>
      <c r="E275" s="180">
        <f>E218/RES_summary!E$19</f>
        <v>0</v>
      </c>
      <c r="F275" s="180">
        <f>F218/RES_summary!F$19</f>
        <v>0</v>
      </c>
      <c r="G275" s="180">
        <f>G218/RES_summary!G$19</f>
        <v>0</v>
      </c>
      <c r="H275" s="180">
        <f>H218/RES_summary!H$19</f>
        <v>0</v>
      </c>
      <c r="I275" s="180">
        <f>I218/RES_summary!I$19</f>
        <v>0</v>
      </c>
      <c r="J275" s="180">
        <f>J218/RES_summary!J$19</f>
        <v>0</v>
      </c>
      <c r="K275" s="180">
        <f>K218/RES_summary!K$19</f>
        <v>0</v>
      </c>
      <c r="L275" s="180">
        <f>L218/RES_summary!L$19</f>
        <v>0</v>
      </c>
      <c r="M275" s="180">
        <f>M218/RES_summary!M$19</f>
        <v>0</v>
      </c>
      <c r="N275" s="180">
        <f>N218/RES_summary!N$19</f>
        <v>0</v>
      </c>
      <c r="O275" s="180">
        <f>O218/RES_summary!O$19</f>
        <v>0</v>
      </c>
      <c r="P275" s="180">
        <f>P218/RES_summary!P$19</f>
        <v>0</v>
      </c>
      <c r="Q275" s="180">
        <f>Q218/RES_summary!Q$19</f>
        <v>0</v>
      </c>
    </row>
    <row r="276" spans="1:17" ht="12" customHeight="1" x14ac:dyDescent="0.25">
      <c r="A276" s="161" t="s">
        <v>141</v>
      </c>
      <c r="B276" s="179">
        <f>B219/RES_summary!B$19</f>
        <v>0</v>
      </c>
      <c r="C276" s="179">
        <f>C219/RES_summary!C$19</f>
        <v>0</v>
      </c>
      <c r="D276" s="179">
        <f>D219/RES_summary!D$19</f>
        <v>0</v>
      </c>
      <c r="E276" s="179">
        <f>E219/RES_summary!E$19</f>
        <v>0</v>
      </c>
      <c r="F276" s="179">
        <f>F219/RES_summary!F$19</f>
        <v>0</v>
      </c>
      <c r="G276" s="179">
        <f>G219/RES_summary!G$19</f>
        <v>0</v>
      </c>
      <c r="H276" s="179">
        <f>H219/RES_summary!H$19</f>
        <v>0</v>
      </c>
      <c r="I276" s="179">
        <f>I219/RES_summary!I$19</f>
        <v>0</v>
      </c>
      <c r="J276" s="179">
        <f>J219/RES_summary!J$19</f>
        <v>0</v>
      </c>
      <c r="K276" s="179">
        <f>K219/RES_summary!K$19</f>
        <v>0</v>
      </c>
      <c r="L276" s="179">
        <f>L219/RES_summary!L$19</f>
        <v>0</v>
      </c>
      <c r="M276" s="179">
        <f>M219/RES_summary!M$19</f>
        <v>0</v>
      </c>
      <c r="N276" s="179">
        <f>N219/RES_summary!N$19</f>
        <v>0</v>
      </c>
      <c r="O276" s="179">
        <f>O219/RES_summary!O$19</f>
        <v>0</v>
      </c>
      <c r="P276" s="179">
        <f>P219/RES_summary!P$19</f>
        <v>0</v>
      </c>
      <c r="Q276" s="179">
        <f>Q219/RES_summary!Q$19</f>
        <v>0</v>
      </c>
    </row>
    <row r="277" spans="1:17" ht="12" customHeight="1" x14ac:dyDescent="0.25">
      <c r="A277" s="148" t="s">
        <v>60</v>
      </c>
      <c r="B277" s="177">
        <f>B220/RES_summary!B$19</f>
        <v>0</v>
      </c>
      <c r="C277" s="177">
        <f>C220/RES_summary!C$19</f>
        <v>0</v>
      </c>
      <c r="D277" s="177">
        <f>D220/RES_summary!D$19</f>
        <v>0</v>
      </c>
      <c r="E277" s="177">
        <f>E220/RES_summary!E$19</f>
        <v>0</v>
      </c>
      <c r="F277" s="177">
        <f>F220/RES_summary!F$19</f>
        <v>0</v>
      </c>
      <c r="G277" s="177">
        <f>G220/RES_summary!G$19</f>
        <v>0</v>
      </c>
      <c r="H277" s="177">
        <f>H220/RES_summary!H$19</f>
        <v>0</v>
      </c>
      <c r="I277" s="177">
        <f>I220/RES_summary!I$19</f>
        <v>0</v>
      </c>
      <c r="J277" s="177">
        <f>J220/RES_summary!J$19</f>
        <v>0</v>
      </c>
      <c r="K277" s="177">
        <f>K220/RES_summary!K$19</f>
        <v>0</v>
      </c>
      <c r="L277" s="177">
        <f>L220/RES_summary!L$19</f>
        <v>0</v>
      </c>
      <c r="M277" s="177">
        <f>M220/RES_summary!M$19</f>
        <v>0</v>
      </c>
      <c r="N277" s="177">
        <f>N220/RES_summary!N$19</f>
        <v>0</v>
      </c>
      <c r="O277" s="177">
        <f>O220/RES_summary!O$19</f>
        <v>0</v>
      </c>
      <c r="P277" s="177">
        <f>P220/RES_summary!P$19</f>
        <v>0</v>
      </c>
      <c r="Q277" s="177">
        <f>Q220/RES_summary!Q$19</f>
        <v>0</v>
      </c>
    </row>
    <row r="278" spans="1:17" ht="12" customHeight="1" x14ac:dyDescent="0.25">
      <c r="A278" s="148" t="s">
        <v>59</v>
      </c>
      <c r="B278" s="177">
        <f>B221/RES_summary!B$19</f>
        <v>0</v>
      </c>
      <c r="C278" s="177">
        <f>C221/RES_summary!C$19</f>
        <v>0</v>
      </c>
      <c r="D278" s="177">
        <f>D221/RES_summary!D$19</f>
        <v>0</v>
      </c>
      <c r="E278" s="177">
        <f>E221/RES_summary!E$19</f>
        <v>0</v>
      </c>
      <c r="F278" s="177">
        <f>F221/RES_summary!F$19</f>
        <v>0</v>
      </c>
      <c r="G278" s="177">
        <f>G221/RES_summary!G$19</f>
        <v>0</v>
      </c>
      <c r="H278" s="177">
        <f>H221/RES_summary!H$19</f>
        <v>0</v>
      </c>
      <c r="I278" s="177">
        <f>I221/RES_summary!I$19</f>
        <v>0</v>
      </c>
      <c r="J278" s="177">
        <f>J221/RES_summary!J$19</f>
        <v>0</v>
      </c>
      <c r="K278" s="177">
        <f>K221/RES_summary!K$19</f>
        <v>0</v>
      </c>
      <c r="L278" s="177">
        <f>L221/RES_summary!L$19</f>
        <v>0</v>
      </c>
      <c r="M278" s="177">
        <f>M221/RES_summary!M$19</f>
        <v>0</v>
      </c>
      <c r="N278" s="177">
        <f>N221/RES_summary!N$19</f>
        <v>0</v>
      </c>
      <c r="O278" s="177">
        <f>O221/RES_summary!O$19</f>
        <v>0</v>
      </c>
      <c r="P278" s="177">
        <f>P221/RES_summary!P$19</f>
        <v>0</v>
      </c>
      <c r="Q278" s="177">
        <f>Q221/RES_summary!Q$19</f>
        <v>0</v>
      </c>
    </row>
    <row r="279" spans="1:17" ht="12" customHeight="1" x14ac:dyDescent="0.25">
      <c r="A279" s="158" t="s">
        <v>62</v>
      </c>
      <c r="B279" s="178">
        <f>B222/RES_summary!B$19</f>
        <v>0.18325124997108158</v>
      </c>
      <c r="C279" s="178">
        <f>C222/RES_summary!C$19</f>
        <v>0.14082068640356196</v>
      </c>
      <c r="D279" s="178">
        <f>D222/RES_summary!D$19</f>
        <v>0.12417796082241105</v>
      </c>
      <c r="E279" s="178">
        <f>E222/RES_summary!E$19</f>
        <v>6.9610706936918842E-2</v>
      </c>
      <c r="F279" s="178">
        <f>F222/RES_summary!F$19</f>
        <v>7.9089183684910289E-2</v>
      </c>
      <c r="G279" s="178">
        <f>G222/RES_summary!G$19</f>
        <v>0.15293638666950307</v>
      </c>
      <c r="H279" s="178">
        <f>H222/RES_summary!H$19</f>
        <v>0.12524829225530196</v>
      </c>
      <c r="I279" s="178">
        <f>I222/RES_summary!I$19</f>
        <v>0.23982654752559748</v>
      </c>
      <c r="J279" s="178">
        <f>J222/RES_summary!J$19</f>
        <v>0.22189608602959482</v>
      </c>
      <c r="K279" s="178">
        <f>K222/RES_summary!K$19</f>
        <v>0.10380558529475248</v>
      </c>
      <c r="L279" s="178">
        <f>L222/RES_summary!L$19</f>
        <v>0.14461500695545243</v>
      </c>
      <c r="M279" s="178">
        <f>M222/RES_summary!M$19</f>
        <v>0.137249719183585</v>
      </c>
      <c r="N279" s="178">
        <f>N222/RES_summary!N$19</f>
        <v>7.5133789923376909E-2</v>
      </c>
      <c r="O279" s="178">
        <f>O222/RES_summary!O$19</f>
        <v>8.3139880254495965E-2</v>
      </c>
      <c r="P279" s="178">
        <f>P222/RES_summary!P$19</f>
        <v>8.837486931207772E-2</v>
      </c>
      <c r="Q279" s="178">
        <f>Q222/RES_summary!Q$19</f>
        <v>0.12005990658392257</v>
      </c>
    </row>
    <row r="280" spans="1:17" ht="12" customHeight="1" x14ac:dyDescent="0.25">
      <c r="A280" s="23" t="s">
        <v>57</v>
      </c>
      <c r="B280" s="177">
        <f>B223/RES_summary!B$19</f>
        <v>3.3087465432099394</v>
      </c>
      <c r="C280" s="177">
        <f>C223/RES_summary!C$19</f>
        <v>3.302057922959408</v>
      </c>
      <c r="D280" s="177">
        <f>D223/RES_summary!D$19</f>
        <v>3.2887779314941326</v>
      </c>
      <c r="E280" s="177">
        <f>E223/RES_summary!E$19</f>
        <v>3.1643792786502725</v>
      </c>
      <c r="F280" s="177">
        <f>F223/RES_summary!F$19</f>
        <v>3.3368493979096479</v>
      </c>
      <c r="G280" s="177">
        <f>G223/RES_summary!G$19</f>
        <v>3.5644382090438711</v>
      </c>
      <c r="H280" s="177">
        <f>H223/RES_summary!H$19</f>
        <v>2.9069654098168058</v>
      </c>
      <c r="I280" s="177">
        <f>I223/RES_summary!I$19</f>
        <v>3.2153108570772786</v>
      </c>
      <c r="J280" s="177">
        <f>J223/RES_summary!J$19</f>
        <v>3.1899838910787142</v>
      </c>
      <c r="K280" s="177">
        <f>K223/RES_summary!K$19</f>
        <v>2.3793847895163815</v>
      </c>
      <c r="L280" s="177">
        <f>L223/RES_summary!L$19</f>
        <v>3.4165546678252294</v>
      </c>
      <c r="M280" s="177">
        <f>M223/RES_summary!M$19</f>
        <v>3.3936403167996025</v>
      </c>
      <c r="N280" s="177">
        <f>N223/RES_summary!N$19</f>
        <v>2.6013080562803945</v>
      </c>
      <c r="O280" s="177">
        <f>O223/RES_summary!O$19</f>
        <v>2.8394307512061858</v>
      </c>
      <c r="P280" s="177">
        <f>P223/RES_summary!P$19</f>
        <v>2.7945639416248031</v>
      </c>
      <c r="Q280" s="177">
        <f>Q223/RES_summary!Q$19</f>
        <v>2.7355321977322977</v>
      </c>
    </row>
    <row r="281" spans="1:17" ht="12" customHeight="1" x14ac:dyDescent="0.25">
      <c r="A281" s="29" t="s">
        <v>140</v>
      </c>
      <c r="B281" s="176">
        <f>B224/RES_summary!B$19</f>
        <v>0</v>
      </c>
      <c r="C281" s="176">
        <f>C224/RES_summary!C$19</f>
        <v>0</v>
      </c>
      <c r="D281" s="176">
        <f>D224/RES_summary!D$19</f>
        <v>0</v>
      </c>
      <c r="E281" s="176">
        <f>E224/RES_summary!E$19</f>
        <v>0</v>
      </c>
      <c r="F281" s="176">
        <f>F224/RES_summary!F$19</f>
        <v>0</v>
      </c>
      <c r="G281" s="176">
        <f>G224/RES_summary!G$19</f>
        <v>0</v>
      </c>
      <c r="H281" s="176">
        <f>H224/RES_summary!H$19</f>
        <v>0</v>
      </c>
      <c r="I281" s="176">
        <f>I224/RES_summary!I$19</f>
        <v>0</v>
      </c>
      <c r="J281" s="176">
        <f>J224/RES_summary!J$19</f>
        <v>0</v>
      </c>
      <c r="K281" s="176">
        <f>K224/RES_summary!K$19</f>
        <v>0</v>
      </c>
      <c r="L281" s="176">
        <f>L224/RES_summary!L$19</f>
        <v>0</v>
      </c>
      <c r="M281" s="176">
        <f>M224/RES_summary!M$19</f>
        <v>0</v>
      </c>
      <c r="N281" s="176">
        <f>N224/RES_summary!N$19</f>
        <v>0</v>
      </c>
      <c r="O281" s="176">
        <f>O224/RES_summary!O$19</f>
        <v>0</v>
      </c>
      <c r="P281" s="176">
        <f>P224/RES_summary!P$19</f>
        <v>0</v>
      </c>
      <c r="Q281" s="176">
        <f>Q224/RES_summary!Q$19</f>
        <v>0</v>
      </c>
    </row>
    <row r="283" spans="1:17" s="28" customFormat="1" ht="12" customHeight="1" x14ac:dyDescent="0.25">
      <c r="A283" s="187" t="s">
        <v>194</v>
      </c>
      <c r="B283" s="186"/>
      <c r="C283" s="185"/>
      <c r="D283" s="185"/>
      <c r="E283" s="185"/>
      <c r="F283" s="185"/>
      <c r="G283" s="185"/>
      <c r="H283" s="185"/>
      <c r="I283" s="185"/>
      <c r="J283" s="185"/>
      <c r="K283" s="185"/>
      <c r="L283" s="185"/>
      <c r="M283" s="185"/>
      <c r="N283" s="185"/>
      <c r="O283" s="185"/>
      <c r="P283" s="185"/>
      <c r="Q283" s="185"/>
    </row>
    <row r="285" spans="1:17" ht="12" customHeight="1" x14ac:dyDescent="0.25">
      <c r="A285" s="152" t="s">
        <v>193</v>
      </c>
      <c r="B285" s="168"/>
      <c r="C285" s="168">
        <f>SUM(C286,C289,C291,C300)</f>
        <v>50.942387044775167</v>
      </c>
      <c r="D285" s="168">
        <f t="shared" ref="D285:Q285" si="71">SUM(D286,D289,D291,D300)</f>
        <v>64.119715079014469</v>
      </c>
      <c r="E285" s="168">
        <f t="shared" si="71"/>
        <v>60.151472860600229</v>
      </c>
      <c r="F285" s="168">
        <f t="shared" si="71"/>
        <v>49.941599779705392</v>
      </c>
      <c r="G285" s="168">
        <f t="shared" si="71"/>
        <v>33.491339062503066</v>
      </c>
      <c r="H285" s="168">
        <f t="shared" si="71"/>
        <v>24.308779282731937</v>
      </c>
      <c r="I285" s="168">
        <f t="shared" si="71"/>
        <v>9.8626457659225331</v>
      </c>
      <c r="J285" s="168">
        <f t="shared" si="71"/>
        <v>37.118496410305504</v>
      </c>
      <c r="K285" s="168">
        <f t="shared" si="71"/>
        <v>11.465176480134064</v>
      </c>
      <c r="L285" s="168">
        <f t="shared" si="71"/>
        <v>40.440132896784576</v>
      </c>
      <c r="M285" s="168">
        <f t="shared" si="71"/>
        <v>0</v>
      </c>
      <c r="N285" s="168">
        <f t="shared" si="71"/>
        <v>39.93202202356386</v>
      </c>
      <c r="O285" s="168">
        <f t="shared" si="71"/>
        <v>0</v>
      </c>
      <c r="P285" s="168">
        <f t="shared" si="71"/>
        <v>43.810942392395738</v>
      </c>
      <c r="Q285" s="168">
        <f t="shared" si="71"/>
        <v>46.883197235482044</v>
      </c>
    </row>
    <row r="286" spans="1:17" ht="12" customHeight="1" x14ac:dyDescent="0.25">
      <c r="A286" s="158" t="s">
        <v>65</v>
      </c>
      <c r="B286" s="157"/>
      <c r="C286" s="157">
        <f>SUM(C287:C288)</f>
        <v>42.263810410056173</v>
      </c>
      <c r="D286" s="157">
        <f t="shared" ref="D286:Q286" si="72">SUM(D287:D288)</f>
        <v>52.586382825562083</v>
      </c>
      <c r="E286" s="157">
        <f t="shared" si="72"/>
        <v>49.628366075163832</v>
      </c>
      <c r="F286" s="157">
        <f t="shared" si="72"/>
        <v>40.69480346994488</v>
      </c>
      <c r="G286" s="157">
        <f t="shared" si="72"/>
        <v>27.326907431184249</v>
      </c>
      <c r="H286" s="157">
        <f t="shared" si="72"/>
        <v>19.60655818710983</v>
      </c>
      <c r="I286" s="157">
        <f t="shared" si="72"/>
        <v>7.9056221725891795</v>
      </c>
      <c r="J286" s="157">
        <f t="shared" si="72"/>
        <v>29.867549225467574</v>
      </c>
      <c r="K286" s="157">
        <f t="shared" si="72"/>
        <v>9.0986551638421869</v>
      </c>
      <c r="L286" s="157">
        <f t="shared" si="72"/>
        <v>33.305774256118461</v>
      </c>
      <c r="M286" s="157">
        <f t="shared" si="72"/>
        <v>0</v>
      </c>
      <c r="N286" s="157">
        <f t="shared" si="72"/>
        <v>32.500619020837078</v>
      </c>
      <c r="O286" s="157">
        <f t="shared" si="72"/>
        <v>0</v>
      </c>
      <c r="P286" s="157">
        <f t="shared" si="72"/>
        <v>34.538177291672298</v>
      </c>
      <c r="Q286" s="157">
        <f t="shared" si="72"/>
        <v>37.973958784767667</v>
      </c>
    </row>
    <row r="287" spans="1:17" ht="12" customHeight="1" x14ac:dyDescent="0.25">
      <c r="A287" s="23" t="s">
        <v>166</v>
      </c>
      <c r="B287" s="156"/>
      <c r="C287" s="156">
        <f>RES_hhdet_in_fec!C$45</f>
        <v>41.611718374987802</v>
      </c>
      <c r="D287" s="156">
        <f>RES_hhdet_in_fec!D$45</f>
        <v>51.66435377937664</v>
      </c>
      <c r="E287" s="156">
        <f>RES_hhdet_in_fec!E$45</f>
        <v>48.751651921311407</v>
      </c>
      <c r="F287" s="156">
        <f>RES_hhdet_in_fec!F$45</f>
        <v>40.103541379373645</v>
      </c>
      <c r="G287" s="156">
        <f>RES_hhdet_in_fec!G$45</f>
        <v>26.937594406749731</v>
      </c>
      <c r="H287" s="156">
        <f>RES_hhdet_in_fec!H$45</f>
        <v>19.383877156359123</v>
      </c>
      <c r="I287" s="156">
        <f>RES_hhdet_in_fec!I$45</f>
        <v>7.7361229346945342</v>
      </c>
      <c r="J287" s="156">
        <f>RES_hhdet_in_fec!J$45</f>
        <v>29.422691135190849</v>
      </c>
      <c r="K287" s="156">
        <f>RES_hhdet_in_fec!K$45</f>
        <v>8.9444592704513006</v>
      </c>
      <c r="L287" s="156">
        <f>RES_hhdet_in_fec!L$45</f>
        <v>32.800393660206467</v>
      </c>
      <c r="M287" s="156">
        <f>RES_hhdet_in_fec!M$45</f>
        <v>0</v>
      </c>
      <c r="N287" s="156">
        <f>RES_hhdet_in_fec!N$45</f>
        <v>31.856698401412473</v>
      </c>
      <c r="O287" s="156">
        <f>RES_hhdet_in_fec!O$45</f>
        <v>0</v>
      </c>
      <c r="P287" s="156">
        <f>RES_hhdet_in_fec!P$45</f>
        <v>33.641436518610284</v>
      </c>
      <c r="Q287" s="156">
        <f>RES_hhdet_in_fec!Q$45</f>
        <v>37.263355589390898</v>
      </c>
    </row>
    <row r="288" spans="1:17" ht="12" customHeight="1" x14ac:dyDescent="0.25">
      <c r="A288" s="23" t="s">
        <v>60</v>
      </c>
      <c r="B288" s="156"/>
      <c r="C288" s="156">
        <f>RES_hhdet_in_fec!C$46</f>
        <v>0.65209203506837365</v>
      </c>
      <c r="D288" s="156">
        <f>RES_hhdet_in_fec!D$46</f>
        <v>0.92202904618544401</v>
      </c>
      <c r="E288" s="156">
        <f>RES_hhdet_in_fec!E$46</f>
        <v>0.87671415385242613</v>
      </c>
      <c r="F288" s="156">
        <f>RES_hhdet_in_fec!F$46</f>
        <v>0.59126209057123424</v>
      </c>
      <c r="G288" s="156">
        <f>RES_hhdet_in_fec!G$46</f>
        <v>0.38931302443451632</v>
      </c>
      <c r="H288" s="156">
        <f>RES_hhdet_in_fec!H$46</f>
        <v>0.22268103075070778</v>
      </c>
      <c r="I288" s="156">
        <f>RES_hhdet_in_fec!I$46</f>
        <v>0.16949923789464519</v>
      </c>
      <c r="J288" s="156">
        <f>RES_hhdet_in_fec!J$46</f>
        <v>0.44485809027672457</v>
      </c>
      <c r="K288" s="156">
        <f>RES_hhdet_in_fec!K$46</f>
        <v>0.15419589339088541</v>
      </c>
      <c r="L288" s="156">
        <f>RES_hhdet_in_fec!L$46</f>
        <v>0.50538059591199569</v>
      </c>
      <c r="M288" s="156">
        <f>RES_hhdet_in_fec!M$46</f>
        <v>0</v>
      </c>
      <c r="N288" s="156">
        <f>RES_hhdet_in_fec!N$46</f>
        <v>0.64392061942460233</v>
      </c>
      <c r="O288" s="156">
        <f>RES_hhdet_in_fec!O$46</f>
        <v>0</v>
      </c>
      <c r="P288" s="156">
        <f>RES_hhdet_in_fec!P$46</f>
        <v>0.89674077306201638</v>
      </c>
      <c r="Q288" s="156">
        <f>RES_hhdet_in_fec!Q$46</f>
        <v>0.71060319537676875</v>
      </c>
    </row>
    <row r="289" spans="1:17" ht="12" customHeight="1" x14ac:dyDescent="0.25">
      <c r="A289" s="158" t="s">
        <v>112</v>
      </c>
      <c r="B289" s="157"/>
      <c r="C289" s="157">
        <f>C290</f>
        <v>4.9193373532600275E-2</v>
      </c>
      <c r="D289" s="157">
        <f t="shared" ref="D289:Q289" si="73">D290</f>
        <v>2.5683189052508507E-2</v>
      </c>
      <c r="E289" s="157">
        <f t="shared" si="73"/>
        <v>1.1703115324730557E-2</v>
      </c>
      <c r="F289" s="157">
        <f t="shared" si="73"/>
        <v>3.0142061252215854E-2</v>
      </c>
      <c r="G289" s="157">
        <f t="shared" si="73"/>
        <v>2.4578639027592254E-2</v>
      </c>
      <c r="H289" s="157">
        <f t="shared" si="73"/>
        <v>2.4306181809276694E-2</v>
      </c>
      <c r="I289" s="157">
        <f t="shared" si="73"/>
        <v>1.4472826864999922E-2</v>
      </c>
      <c r="J289" s="157">
        <f t="shared" si="73"/>
        <v>8.158108089551018E-2</v>
      </c>
      <c r="K289" s="157">
        <f t="shared" si="73"/>
        <v>5.7209914352709584E-2</v>
      </c>
      <c r="L289" s="157">
        <f t="shared" si="73"/>
        <v>5.6586180342779263E-2</v>
      </c>
      <c r="M289" s="157">
        <f t="shared" si="73"/>
        <v>0</v>
      </c>
      <c r="N289" s="157">
        <f t="shared" si="73"/>
        <v>1.1401812351858904E-2</v>
      </c>
      <c r="O289" s="157">
        <f t="shared" si="73"/>
        <v>0</v>
      </c>
      <c r="P289" s="157">
        <f t="shared" si="73"/>
        <v>7.4786743465651622E-4</v>
      </c>
      <c r="Q289" s="157">
        <f t="shared" si="73"/>
        <v>3.9017442629603327E-2</v>
      </c>
    </row>
    <row r="290" spans="1:17" ht="12" customHeight="1" x14ac:dyDescent="0.25">
      <c r="A290" s="23" t="s">
        <v>60</v>
      </c>
      <c r="B290" s="156"/>
      <c r="C290" s="156">
        <f>RES_hhdet_in_fec!C$48</f>
        <v>4.9193373532600275E-2</v>
      </c>
      <c r="D290" s="156">
        <f>RES_hhdet_in_fec!D$48</f>
        <v>2.5683189052508507E-2</v>
      </c>
      <c r="E290" s="156">
        <f>RES_hhdet_in_fec!E$48</f>
        <v>1.1703115324730557E-2</v>
      </c>
      <c r="F290" s="156">
        <f>RES_hhdet_in_fec!F$48</f>
        <v>3.0142061252215854E-2</v>
      </c>
      <c r="G290" s="156">
        <f>RES_hhdet_in_fec!G$48</f>
        <v>2.4578639027592254E-2</v>
      </c>
      <c r="H290" s="156">
        <f>RES_hhdet_in_fec!H$48</f>
        <v>2.4306181809276694E-2</v>
      </c>
      <c r="I290" s="156">
        <f>RES_hhdet_in_fec!I$48</f>
        <v>1.4472826864999922E-2</v>
      </c>
      <c r="J290" s="156">
        <f>RES_hhdet_in_fec!J$48</f>
        <v>8.158108089551018E-2</v>
      </c>
      <c r="K290" s="156">
        <f>RES_hhdet_in_fec!K$48</f>
        <v>5.7209914352709584E-2</v>
      </c>
      <c r="L290" s="156">
        <f>RES_hhdet_in_fec!L$48</f>
        <v>5.6586180342779263E-2</v>
      </c>
      <c r="M290" s="156">
        <f>RES_hhdet_in_fec!M$48</f>
        <v>0</v>
      </c>
      <c r="N290" s="156">
        <f>RES_hhdet_in_fec!N$48</f>
        <v>1.1401812351858904E-2</v>
      </c>
      <c r="O290" s="156">
        <f>RES_hhdet_in_fec!O$48</f>
        <v>0</v>
      </c>
      <c r="P290" s="156">
        <f>RES_hhdet_in_fec!P$48</f>
        <v>7.4786743465651622E-4</v>
      </c>
      <c r="Q290" s="156">
        <f>RES_hhdet_in_fec!Q$48</f>
        <v>3.9017442629603327E-2</v>
      </c>
    </row>
    <row r="291" spans="1:17" ht="12" customHeight="1" x14ac:dyDescent="0.25">
      <c r="A291" s="158" t="s">
        <v>63</v>
      </c>
      <c r="B291" s="157"/>
      <c r="C291" s="157">
        <f>SUM(C292:C293,C296:C297)</f>
        <v>6.5776000993162489</v>
      </c>
      <c r="D291" s="157">
        <f t="shared" ref="D291:Q291" si="74">SUM(D292:D293,D296:D297)</f>
        <v>8.789794850453907</v>
      </c>
      <c r="E291" s="157">
        <f t="shared" si="74"/>
        <v>7.9475555402620675</v>
      </c>
      <c r="F291" s="157">
        <f t="shared" si="74"/>
        <v>7.0790934246714974</v>
      </c>
      <c r="G291" s="157">
        <f t="shared" si="74"/>
        <v>4.6230833324215288</v>
      </c>
      <c r="H291" s="157">
        <f t="shared" si="74"/>
        <v>3.573640726408092</v>
      </c>
      <c r="I291" s="157">
        <f t="shared" si="74"/>
        <v>1.4777649152086836</v>
      </c>
      <c r="J291" s="157">
        <f t="shared" si="74"/>
        <v>5.5161064757039373</v>
      </c>
      <c r="K291" s="157">
        <f t="shared" si="74"/>
        <v>1.7379278984835489</v>
      </c>
      <c r="L291" s="157">
        <f t="shared" si="74"/>
        <v>5.294982621268387</v>
      </c>
      <c r="M291" s="157">
        <f t="shared" si="74"/>
        <v>0</v>
      </c>
      <c r="N291" s="157">
        <f t="shared" si="74"/>
        <v>5.5378693240310692</v>
      </c>
      <c r="O291" s="157">
        <f t="shared" si="74"/>
        <v>0</v>
      </c>
      <c r="P291" s="157">
        <f t="shared" si="74"/>
        <v>6.9370919793869419</v>
      </c>
      <c r="Q291" s="157">
        <f t="shared" si="74"/>
        <v>6.6395490053703679</v>
      </c>
    </row>
    <row r="292" spans="1:17" ht="12" customHeight="1" x14ac:dyDescent="0.25">
      <c r="A292" s="167" t="s">
        <v>165</v>
      </c>
      <c r="B292" s="132"/>
      <c r="C292" s="132">
        <f>RES_hhdet_in_fec!C$50</f>
        <v>1.0900404694143639</v>
      </c>
      <c r="D292" s="132">
        <f>RES_hhdet_in_fec!D$50</f>
        <v>2.3498237263739727</v>
      </c>
      <c r="E292" s="132">
        <f>RES_hhdet_in_fec!E$50</f>
        <v>0.83546942743582842</v>
      </c>
      <c r="F292" s="132">
        <f>RES_hhdet_in_fec!F$50</f>
        <v>1.8978766959073627</v>
      </c>
      <c r="G292" s="132">
        <f>RES_hhdet_in_fec!G$50</f>
        <v>0</v>
      </c>
      <c r="H292" s="132">
        <f>RES_hhdet_in_fec!H$50</f>
        <v>0</v>
      </c>
      <c r="I292" s="132">
        <f>RES_hhdet_in_fec!I$50</f>
        <v>3.919220142764919E-2</v>
      </c>
      <c r="J292" s="132">
        <f>RES_hhdet_in_fec!J$50</f>
        <v>1.7606659648396754</v>
      </c>
      <c r="K292" s="132">
        <f>RES_hhdet_in_fec!K$50</f>
        <v>0</v>
      </c>
      <c r="L292" s="132">
        <f>RES_hhdet_in_fec!L$50</f>
        <v>0</v>
      </c>
      <c r="M292" s="132">
        <f>RES_hhdet_in_fec!M$50</f>
        <v>0</v>
      </c>
      <c r="N292" s="132">
        <f>RES_hhdet_in_fec!N$50</f>
        <v>9.6862146664422777E-2</v>
      </c>
      <c r="O292" s="132">
        <f>RES_hhdet_in_fec!O$50</f>
        <v>0</v>
      </c>
      <c r="P292" s="132">
        <f>RES_hhdet_in_fec!P$50</f>
        <v>1.2909584012441953</v>
      </c>
      <c r="Q292" s="132">
        <f>RES_hhdet_in_fec!Q$50</f>
        <v>0.64796698921345075</v>
      </c>
    </row>
    <row r="293" spans="1:17" ht="12" customHeight="1" x14ac:dyDescent="0.25">
      <c r="A293" s="167" t="s">
        <v>164</v>
      </c>
      <c r="B293" s="132"/>
      <c r="C293" s="132">
        <f>SUM(C294:C295)</f>
        <v>2.3745377282848716</v>
      </c>
      <c r="D293" s="132">
        <f t="shared" ref="D293:Q293" si="75">SUM(D294:D295)</f>
        <v>2.1516964626734225</v>
      </c>
      <c r="E293" s="132">
        <f t="shared" si="75"/>
        <v>3.5551345374806438</v>
      </c>
      <c r="F293" s="132">
        <f t="shared" si="75"/>
        <v>4.0964754726422621</v>
      </c>
      <c r="G293" s="132">
        <f t="shared" si="75"/>
        <v>2.0253171821096365</v>
      </c>
      <c r="H293" s="132">
        <f t="shared" si="75"/>
        <v>3.0288449300693845</v>
      </c>
      <c r="I293" s="132">
        <f t="shared" si="75"/>
        <v>1.4385727137810345</v>
      </c>
      <c r="J293" s="132">
        <f t="shared" si="75"/>
        <v>1.4461739721545159</v>
      </c>
      <c r="K293" s="132">
        <f t="shared" si="75"/>
        <v>1.7379278984835489</v>
      </c>
      <c r="L293" s="132">
        <f t="shared" si="75"/>
        <v>1.9526263986580785</v>
      </c>
      <c r="M293" s="132">
        <f t="shared" si="75"/>
        <v>0</v>
      </c>
      <c r="N293" s="132">
        <f t="shared" si="75"/>
        <v>2.454784821466649</v>
      </c>
      <c r="O293" s="132">
        <f t="shared" si="75"/>
        <v>0</v>
      </c>
      <c r="P293" s="132">
        <f t="shared" si="75"/>
        <v>2.6058207686637429</v>
      </c>
      <c r="Q293" s="132">
        <f t="shared" si="75"/>
        <v>5.5429013681854373</v>
      </c>
    </row>
    <row r="294" spans="1:17" ht="12" customHeight="1" x14ac:dyDescent="0.25">
      <c r="A294" s="166" t="s">
        <v>163</v>
      </c>
      <c r="B294" s="165"/>
      <c r="C294" s="165">
        <f>RES_hhdet_in_fec!C$52</f>
        <v>1.8307510044963655</v>
      </c>
      <c r="D294" s="165">
        <f>RES_hhdet_in_fec!D$52</f>
        <v>1.66417095983784</v>
      </c>
      <c r="E294" s="165">
        <f>RES_hhdet_in_fec!E$52</f>
        <v>2.7438751225194662</v>
      </c>
      <c r="F294" s="165">
        <f>RES_hhdet_in_fec!F$52</f>
        <v>3.154900875373015</v>
      </c>
      <c r="G294" s="165">
        <f>RES_hhdet_in_fec!G$52</f>
        <v>1.5515041118359096</v>
      </c>
      <c r="H294" s="165">
        <f>RES_hhdet_in_fec!H$52</f>
        <v>2.3248903570617689</v>
      </c>
      <c r="I294" s="165">
        <f>RES_hhdet_in_fec!I$52</f>
        <v>1.1004228286046358</v>
      </c>
      <c r="J294" s="165">
        <f>RES_hhdet_in_fec!J$52</f>
        <v>1.1132732084425403</v>
      </c>
      <c r="K294" s="165">
        <f>RES_hhdet_in_fec!K$52</f>
        <v>1.3192094707550643</v>
      </c>
      <c r="L294" s="165">
        <f>RES_hhdet_in_fec!L$52</f>
        <v>1.4797304241138138</v>
      </c>
      <c r="M294" s="165">
        <f>RES_hhdet_in_fec!M$52</f>
        <v>0</v>
      </c>
      <c r="N294" s="165">
        <f>RES_hhdet_in_fec!N$52</f>
        <v>1.8803389854077031</v>
      </c>
      <c r="O294" s="165">
        <f>RES_hhdet_in_fec!O$52</f>
        <v>0</v>
      </c>
      <c r="P294" s="165">
        <f>RES_hhdet_in_fec!P$52</f>
        <v>1.9874127737930078</v>
      </c>
      <c r="Q294" s="165">
        <f>RES_hhdet_in_fec!Q$52</f>
        <v>4.1916440067625667</v>
      </c>
    </row>
    <row r="295" spans="1:17" ht="12" customHeight="1" x14ac:dyDescent="0.25">
      <c r="A295" s="147" t="s">
        <v>59</v>
      </c>
      <c r="B295" s="164"/>
      <c r="C295" s="164">
        <f>RES_hhdet_in_fec!C$53</f>
        <v>0.5437867237885059</v>
      </c>
      <c r="D295" s="164">
        <f>RES_hhdet_in_fec!D$53</f>
        <v>0.48752550283558238</v>
      </c>
      <c r="E295" s="164">
        <f>RES_hhdet_in_fec!E$53</f>
        <v>0.81125941496117748</v>
      </c>
      <c r="F295" s="164">
        <f>RES_hhdet_in_fec!F$53</f>
        <v>0.94157459726924675</v>
      </c>
      <c r="G295" s="164">
        <f>RES_hhdet_in_fec!G$53</f>
        <v>0.47381307027372688</v>
      </c>
      <c r="H295" s="164">
        <f>RES_hhdet_in_fec!H$53</f>
        <v>0.70395457300761533</v>
      </c>
      <c r="I295" s="164">
        <f>RES_hhdet_in_fec!I$53</f>
        <v>0.3381498851763986</v>
      </c>
      <c r="J295" s="164">
        <f>RES_hhdet_in_fec!J$53</f>
        <v>0.33290076371197563</v>
      </c>
      <c r="K295" s="164">
        <f>RES_hhdet_in_fec!K$53</f>
        <v>0.4187184277284845</v>
      </c>
      <c r="L295" s="164">
        <f>RES_hhdet_in_fec!L$53</f>
        <v>0.47289597454426474</v>
      </c>
      <c r="M295" s="164">
        <f>RES_hhdet_in_fec!M$53</f>
        <v>0</v>
      </c>
      <c r="N295" s="164">
        <f>RES_hhdet_in_fec!N$53</f>
        <v>0.57444583605894584</v>
      </c>
      <c r="O295" s="164">
        <f>RES_hhdet_in_fec!O$53</f>
        <v>0</v>
      </c>
      <c r="P295" s="164">
        <f>RES_hhdet_in_fec!P$53</f>
        <v>0.61840799487073528</v>
      </c>
      <c r="Q295" s="164">
        <f>RES_hhdet_in_fec!Q$53</f>
        <v>1.3512573614228709</v>
      </c>
    </row>
    <row r="296" spans="1:17" ht="12" customHeight="1" x14ac:dyDescent="0.25">
      <c r="A296" s="163" t="s">
        <v>142</v>
      </c>
      <c r="B296" s="162"/>
      <c r="C296" s="162">
        <f>RES_hhdet_in_fec!C$54</f>
        <v>1.6539755271190046</v>
      </c>
      <c r="D296" s="162">
        <f>RES_hhdet_in_fec!D$54</f>
        <v>2.5897096834549358</v>
      </c>
      <c r="E296" s="162">
        <f>RES_hhdet_in_fec!E$54</f>
        <v>1.4793430324799279</v>
      </c>
      <c r="F296" s="162">
        <f>RES_hhdet_in_fec!F$54</f>
        <v>0.80273474330023964</v>
      </c>
      <c r="G296" s="162">
        <f>RES_hhdet_in_fec!G$54</f>
        <v>0</v>
      </c>
      <c r="H296" s="162">
        <f>RES_hhdet_in_fec!H$54</f>
        <v>0</v>
      </c>
      <c r="I296" s="162">
        <f>RES_hhdet_in_fec!I$54</f>
        <v>0</v>
      </c>
      <c r="J296" s="162">
        <f>RES_hhdet_in_fec!J$54</f>
        <v>1.3527526778275154</v>
      </c>
      <c r="K296" s="162">
        <f>RES_hhdet_in_fec!K$54</f>
        <v>0</v>
      </c>
      <c r="L296" s="162">
        <f>RES_hhdet_in_fec!L$54</f>
        <v>0</v>
      </c>
      <c r="M296" s="162">
        <f>RES_hhdet_in_fec!M$54</f>
        <v>0</v>
      </c>
      <c r="N296" s="162">
        <f>RES_hhdet_in_fec!N$54</f>
        <v>0.9951077871881594</v>
      </c>
      <c r="O296" s="162">
        <f>RES_hhdet_in_fec!O$54</f>
        <v>0</v>
      </c>
      <c r="P296" s="162">
        <f>RES_hhdet_in_fec!P$54</f>
        <v>1.0060371012441123</v>
      </c>
      <c r="Q296" s="162">
        <f>RES_hhdet_in_fec!Q$54</f>
        <v>0.14425177602325259</v>
      </c>
    </row>
    <row r="297" spans="1:17" ht="12" customHeight="1" x14ac:dyDescent="0.25">
      <c r="A297" s="161" t="s">
        <v>141</v>
      </c>
      <c r="B297" s="160"/>
      <c r="C297" s="160">
        <f>SUM(C298:C299)</f>
        <v>1.4590463744980084</v>
      </c>
      <c r="D297" s="160">
        <f t="shared" ref="D297:Q297" si="76">SUM(D298:D299)</f>
        <v>1.6985649779515746</v>
      </c>
      <c r="E297" s="160">
        <f t="shared" si="76"/>
        <v>2.0776085428656663</v>
      </c>
      <c r="F297" s="160">
        <f t="shared" si="76"/>
        <v>0.28200651282163214</v>
      </c>
      <c r="G297" s="160">
        <f t="shared" si="76"/>
        <v>2.5977661503118923</v>
      </c>
      <c r="H297" s="160">
        <f t="shared" si="76"/>
        <v>0.54479579633870734</v>
      </c>
      <c r="I297" s="160">
        <f t="shared" si="76"/>
        <v>0</v>
      </c>
      <c r="J297" s="160">
        <f t="shared" si="76"/>
        <v>0.95651386088223078</v>
      </c>
      <c r="K297" s="160">
        <f t="shared" si="76"/>
        <v>0</v>
      </c>
      <c r="L297" s="160">
        <f t="shared" si="76"/>
        <v>3.3423562226103081</v>
      </c>
      <c r="M297" s="160">
        <f t="shared" si="76"/>
        <v>0</v>
      </c>
      <c r="N297" s="160">
        <f t="shared" si="76"/>
        <v>1.9911145687118383</v>
      </c>
      <c r="O297" s="160">
        <f t="shared" si="76"/>
        <v>0</v>
      </c>
      <c r="P297" s="160">
        <f t="shared" si="76"/>
        <v>2.0342757082348926</v>
      </c>
      <c r="Q297" s="160">
        <f t="shared" si="76"/>
        <v>0.3044288719482271</v>
      </c>
    </row>
    <row r="298" spans="1:17" ht="12" customHeight="1" x14ac:dyDescent="0.25">
      <c r="A298" s="148" t="s">
        <v>60</v>
      </c>
      <c r="B298" s="156"/>
      <c r="C298" s="156">
        <f>RES_hhdet_in_fec!C$56</f>
        <v>1.0854114823334438</v>
      </c>
      <c r="D298" s="156">
        <f>RES_hhdet_in_fec!D$56</f>
        <v>1.2596446977855467</v>
      </c>
      <c r="E298" s="156">
        <f>RES_hhdet_in_fec!E$56</f>
        <v>1.5378692114465295</v>
      </c>
      <c r="F298" s="156">
        <f>RES_hhdet_in_fec!F$56</f>
        <v>0.20677870372409557</v>
      </c>
      <c r="G298" s="156">
        <f>RES_hhdet_in_fec!G$56</f>
        <v>1.9072854685046901</v>
      </c>
      <c r="H298" s="156">
        <f>RES_hhdet_in_fec!H$56</f>
        <v>0.39741443486126315</v>
      </c>
      <c r="I298" s="156">
        <f>RES_hhdet_in_fec!I$56</f>
        <v>0</v>
      </c>
      <c r="J298" s="156">
        <f>RES_hhdet_in_fec!J$56</f>
        <v>0.70015434168580049</v>
      </c>
      <c r="K298" s="156">
        <f>RES_hhdet_in_fec!K$56</f>
        <v>0</v>
      </c>
      <c r="L298" s="156">
        <f>RES_hhdet_in_fec!L$56</f>
        <v>2.428757673907338</v>
      </c>
      <c r="M298" s="156">
        <f>RES_hhdet_in_fec!M$56</f>
        <v>0</v>
      </c>
      <c r="N298" s="156">
        <f>RES_hhdet_in_fec!N$56</f>
        <v>1.4721599322332604</v>
      </c>
      <c r="O298" s="156">
        <f>RES_hhdet_in_fec!O$56</f>
        <v>0</v>
      </c>
      <c r="P298" s="156">
        <f>RES_hhdet_in_fec!P$56</f>
        <v>1.5327934254441564</v>
      </c>
      <c r="Q298" s="156">
        <f>RES_hhdet_in_fec!Q$56</f>
        <v>0.22592233118973096</v>
      </c>
    </row>
    <row r="299" spans="1:17" ht="12" customHeight="1" x14ac:dyDescent="0.25">
      <c r="A299" s="148" t="s">
        <v>59</v>
      </c>
      <c r="B299" s="156"/>
      <c r="C299" s="156">
        <f>RES_hhdet_in_fec!C$57</f>
        <v>0.37363489216456469</v>
      </c>
      <c r="D299" s="156">
        <f>RES_hhdet_in_fec!D$57</f>
        <v>0.43892028016602797</v>
      </c>
      <c r="E299" s="156">
        <f>RES_hhdet_in_fec!E$57</f>
        <v>0.53973933141913666</v>
      </c>
      <c r="F299" s="156">
        <f>RES_hhdet_in_fec!F$57</f>
        <v>7.5227809097536555E-2</v>
      </c>
      <c r="G299" s="156">
        <f>RES_hhdet_in_fec!G$57</f>
        <v>0.69048068180720223</v>
      </c>
      <c r="H299" s="156">
        <f>RES_hhdet_in_fec!H$57</f>
        <v>0.14738136147744413</v>
      </c>
      <c r="I299" s="156">
        <f>RES_hhdet_in_fec!I$57</f>
        <v>0</v>
      </c>
      <c r="J299" s="156">
        <f>RES_hhdet_in_fec!J$57</f>
        <v>0.25635951919643024</v>
      </c>
      <c r="K299" s="156">
        <f>RES_hhdet_in_fec!K$57</f>
        <v>0</v>
      </c>
      <c r="L299" s="156">
        <f>RES_hhdet_in_fec!L$57</f>
        <v>0.91359854870296997</v>
      </c>
      <c r="M299" s="156">
        <f>RES_hhdet_in_fec!M$57</f>
        <v>0</v>
      </c>
      <c r="N299" s="156">
        <f>RES_hhdet_in_fec!N$57</f>
        <v>0.51895463647857798</v>
      </c>
      <c r="O299" s="156">
        <f>RES_hhdet_in_fec!O$57</f>
        <v>0</v>
      </c>
      <c r="P299" s="156">
        <f>RES_hhdet_in_fec!P$57</f>
        <v>0.50148228279073614</v>
      </c>
      <c r="Q299" s="156">
        <f>RES_hhdet_in_fec!Q$57</f>
        <v>7.8506540758496168E-2</v>
      </c>
    </row>
    <row r="300" spans="1:17" ht="12" customHeight="1" x14ac:dyDescent="0.25">
      <c r="A300" s="158" t="s">
        <v>62</v>
      </c>
      <c r="B300" s="157"/>
      <c r="C300" s="157">
        <f>SUM(C301:C302)</f>
        <v>2.051783161870143</v>
      </c>
      <c r="D300" s="157">
        <f t="shared" ref="D300:Q300" si="77">SUM(D301:D302)</f>
        <v>2.717854213945968</v>
      </c>
      <c r="E300" s="157">
        <f t="shared" si="77"/>
        <v>2.5638481298496005</v>
      </c>
      <c r="F300" s="157">
        <f t="shared" si="77"/>
        <v>2.1375608238368002</v>
      </c>
      <c r="G300" s="157">
        <f t="shared" si="77"/>
        <v>1.5167696598696963</v>
      </c>
      <c r="H300" s="157">
        <f t="shared" si="77"/>
        <v>1.1042741874047366</v>
      </c>
      <c r="I300" s="157">
        <f t="shared" si="77"/>
        <v>0.46478585125966926</v>
      </c>
      <c r="J300" s="157">
        <f t="shared" si="77"/>
        <v>1.6532596282384815</v>
      </c>
      <c r="K300" s="157">
        <f t="shared" si="77"/>
        <v>0.57138350345561961</v>
      </c>
      <c r="L300" s="157">
        <f t="shared" si="77"/>
        <v>1.7827898390549473</v>
      </c>
      <c r="M300" s="157">
        <f t="shared" si="77"/>
        <v>0</v>
      </c>
      <c r="N300" s="157">
        <f t="shared" si="77"/>
        <v>1.8821318663438569</v>
      </c>
      <c r="O300" s="157">
        <f t="shared" si="77"/>
        <v>0</v>
      </c>
      <c r="P300" s="157">
        <f t="shared" si="77"/>
        <v>2.3349252539018406</v>
      </c>
      <c r="Q300" s="157">
        <f t="shared" si="77"/>
        <v>2.230672002714404</v>
      </c>
    </row>
    <row r="301" spans="1:17" ht="12" customHeight="1" x14ac:dyDescent="0.25">
      <c r="A301" s="23" t="s">
        <v>57</v>
      </c>
      <c r="B301" s="156"/>
      <c r="C301" s="156">
        <f>RES_hhdet_in_fec!C$59</f>
        <v>0</v>
      </c>
      <c r="D301" s="156">
        <f>RES_hhdet_in_fec!D$59</f>
        <v>2.3687201848164287E-2</v>
      </c>
      <c r="E301" s="156">
        <f>RES_hhdet_in_fec!E$59</f>
        <v>0</v>
      </c>
      <c r="F301" s="156">
        <f>RES_hhdet_in_fec!F$59</f>
        <v>0</v>
      </c>
      <c r="G301" s="156">
        <f>RES_hhdet_in_fec!G$59</f>
        <v>3.2661054018043255E-3</v>
      </c>
      <c r="H301" s="156">
        <f>RES_hhdet_in_fec!H$59</f>
        <v>0</v>
      </c>
      <c r="I301" s="156">
        <f>RES_hhdet_in_fec!I$59</f>
        <v>0</v>
      </c>
      <c r="J301" s="156">
        <f>RES_hhdet_in_fec!J$59</f>
        <v>0</v>
      </c>
      <c r="K301" s="156">
        <f>RES_hhdet_in_fec!K$59</f>
        <v>0</v>
      </c>
      <c r="L301" s="156">
        <f>RES_hhdet_in_fec!L$59</f>
        <v>0</v>
      </c>
      <c r="M301" s="156">
        <f>RES_hhdet_in_fec!M$59</f>
        <v>0</v>
      </c>
      <c r="N301" s="156">
        <f>RES_hhdet_in_fec!N$59</f>
        <v>0</v>
      </c>
      <c r="O301" s="156">
        <f>RES_hhdet_in_fec!O$59</f>
        <v>0</v>
      </c>
      <c r="P301" s="156">
        <f>RES_hhdet_in_fec!P$59</f>
        <v>3.2621832177864513E-3</v>
      </c>
      <c r="Q301" s="156">
        <f>RES_hhdet_in_fec!Q$59</f>
        <v>0</v>
      </c>
    </row>
    <row r="302" spans="1:17" ht="12" customHeight="1" x14ac:dyDescent="0.25">
      <c r="A302" s="29" t="s">
        <v>140</v>
      </c>
      <c r="B302" s="57"/>
      <c r="C302" s="57">
        <f>RES_hhdet_in_fec!C$60</f>
        <v>2.051783161870143</v>
      </c>
      <c r="D302" s="57">
        <f>RES_hhdet_in_fec!D$60</f>
        <v>2.6941670120978038</v>
      </c>
      <c r="E302" s="57">
        <f>RES_hhdet_in_fec!E$60</f>
        <v>2.5638481298496005</v>
      </c>
      <c r="F302" s="57">
        <f>RES_hhdet_in_fec!F$60</f>
        <v>2.1375608238368002</v>
      </c>
      <c r="G302" s="57">
        <f>RES_hhdet_in_fec!G$60</f>
        <v>1.5135035544678919</v>
      </c>
      <c r="H302" s="57">
        <f>RES_hhdet_in_fec!H$60</f>
        <v>1.1042741874047366</v>
      </c>
      <c r="I302" s="57">
        <f>RES_hhdet_in_fec!I$60</f>
        <v>0.46478585125966926</v>
      </c>
      <c r="J302" s="57">
        <f>RES_hhdet_in_fec!J$60</f>
        <v>1.6532596282384815</v>
      </c>
      <c r="K302" s="57">
        <f>RES_hhdet_in_fec!K$60</f>
        <v>0.57138350345561961</v>
      </c>
      <c r="L302" s="57">
        <f>RES_hhdet_in_fec!L$60</f>
        <v>1.7827898390549473</v>
      </c>
      <c r="M302" s="57">
        <f>RES_hhdet_in_fec!M$60</f>
        <v>0</v>
      </c>
      <c r="N302" s="57">
        <f>RES_hhdet_in_fec!N$60</f>
        <v>1.8821318663438569</v>
      </c>
      <c r="O302" s="57">
        <f>RES_hhdet_in_fec!O$60</f>
        <v>0</v>
      </c>
      <c r="P302" s="57">
        <f>RES_hhdet_in_fec!P$60</f>
        <v>2.331663070684054</v>
      </c>
      <c r="Q302" s="57">
        <f>RES_hhdet_in_fec!Q$60</f>
        <v>2.230672002714404</v>
      </c>
    </row>
    <row r="304" spans="1:17" ht="12" customHeight="1" x14ac:dyDescent="0.25">
      <c r="A304" s="152" t="s">
        <v>192</v>
      </c>
      <c r="B304" s="168"/>
      <c r="C304" s="168">
        <f>SUM(C305,C308,C310,C319)</f>
        <v>34.079713396702118</v>
      </c>
      <c r="D304" s="168">
        <f t="shared" ref="D304:Q304" si="78">SUM(D305,D308,D310,D319)</f>
        <v>43.11172068523851</v>
      </c>
      <c r="E304" s="168">
        <f t="shared" si="78"/>
        <v>40.724394356849054</v>
      </c>
      <c r="F304" s="168">
        <f t="shared" si="78"/>
        <v>33.69325962190149</v>
      </c>
      <c r="G304" s="168">
        <f t="shared" si="78"/>
        <v>23.143675476267074</v>
      </c>
      <c r="H304" s="168">
        <f t="shared" si="78"/>
        <v>16.739287136209157</v>
      </c>
      <c r="I304" s="168">
        <f t="shared" si="78"/>
        <v>6.8481909474625819</v>
      </c>
      <c r="J304" s="168">
        <f t="shared" si="78"/>
        <v>25.975843407189622</v>
      </c>
      <c r="K304" s="168">
        <f t="shared" si="78"/>
        <v>8.1838668164555077</v>
      </c>
      <c r="L304" s="168">
        <f t="shared" si="78"/>
        <v>29.028816213571247</v>
      </c>
      <c r="M304" s="168">
        <f t="shared" si="78"/>
        <v>0</v>
      </c>
      <c r="N304" s="168">
        <f t="shared" si="78"/>
        <v>28.616955511430728</v>
      </c>
      <c r="O304" s="168">
        <f t="shared" si="78"/>
        <v>0</v>
      </c>
      <c r="P304" s="168">
        <f t="shared" si="78"/>
        <v>31.481138231636049</v>
      </c>
      <c r="Q304" s="168">
        <f t="shared" si="78"/>
        <v>33.723750840640854</v>
      </c>
    </row>
    <row r="305" spans="1:17" ht="12" customHeight="1" x14ac:dyDescent="0.25">
      <c r="A305" s="158" t="s">
        <v>65</v>
      </c>
      <c r="B305" s="157"/>
      <c r="C305" s="157">
        <f>SUM(C306:C307)</f>
        <v>27.725598326006057</v>
      </c>
      <c r="D305" s="157">
        <f t="shared" ref="D305:Q305" si="79">SUM(D306:D307)</f>
        <v>34.78687550852667</v>
      </c>
      <c r="E305" s="157">
        <f t="shared" si="79"/>
        <v>32.92445177411679</v>
      </c>
      <c r="F305" s="157">
        <f t="shared" si="79"/>
        <v>27.150113537013617</v>
      </c>
      <c r="G305" s="157">
        <f t="shared" si="79"/>
        <v>18.315378880569522</v>
      </c>
      <c r="H305" s="157">
        <f t="shared" si="79"/>
        <v>13.239915330096929</v>
      </c>
      <c r="I305" s="157">
        <f t="shared" si="79"/>
        <v>5.4081879282850949</v>
      </c>
      <c r="J305" s="157">
        <f t="shared" si="79"/>
        <v>20.481852834295253</v>
      </c>
      <c r="K305" s="157">
        <f t="shared" si="79"/>
        <v>6.3179781378363131</v>
      </c>
      <c r="L305" s="157">
        <f t="shared" si="79"/>
        <v>23.17016906434284</v>
      </c>
      <c r="M305" s="157">
        <f t="shared" si="79"/>
        <v>0</v>
      </c>
      <c r="N305" s="157">
        <f t="shared" si="79"/>
        <v>22.7760346744593</v>
      </c>
      <c r="O305" s="157">
        <f t="shared" si="79"/>
        <v>0</v>
      </c>
      <c r="P305" s="157">
        <f t="shared" si="79"/>
        <v>24.414775995798621</v>
      </c>
      <c r="Q305" s="157">
        <f t="shared" si="79"/>
        <v>27.013551621511695</v>
      </c>
    </row>
    <row r="306" spans="1:17" ht="12" customHeight="1" x14ac:dyDescent="0.25">
      <c r="A306" s="23" t="s">
        <v>166</v>
      </c>
      <c r="B306" s="156"/>
      <c r="C306" s="156">
        <f>RES_hhdet_in_tes!C$45</f>
        <v>27.024303579158442</v>
      </c>
      <c r="D306" s="156">
        <f>RES_hhdet_in_tes!D$45</f>
        <v>33.795518192599673</v>
      </c>
      <c r="E306" s="156">
        <f>RES_hhdet_in_tes!E$45</f>
        <v>31.985951627914098</v>
      </c>
      <c r="F306" s="156">
        <f>RES_hhdet_in_tes!F$45</f>
        <v>26.516027468295764</v>
      </c>
      <c r="G306" s="156">
        <f>RES_hhdet_in_tes!G$45</f>
        <v>17.898299123306028</v>
      </c>
      <c r="H306" s="156">
        <f>RES_hhdet_in_tes!H$45</f>
        <v>13.000378701955768</v>
      </c>
      <c r="I306" s="156">
        <f>RES_hhdet_in_tes!I$45</f>
        <v>5.2252863417908371</v>
      </c>
      <c r="J306" s="156">
        <f>RES_hhdet_in_tes!J$45</f>
        <v>20.002561194748711</v>
      </c>
      <c r="K306" s="156">
        <f>RES_hhdet_in_tes!K$45</f>
        <v>6.1508124909671</v>
      </c>
      <c r="L306" s="156">
        <f>RES_hhdet_in_tes!L$45</f>
        <v>22.625779783199601</v>
      </c>
      <c r="M306" s="156">
        <f>RES_hhdet_in_tes!M$45</f>
        <v>0</v>
      </c>
      <c r="N306" s="156">
        <f>RES_hhdet_in_tes!N$45</f>
        <v>22.090140424399035</v>
      </c>
      <c r="O306" s="156">
        <f>RES_hhdet_in_tes!O$45</f>
        <v>0</v>
      </c>
      <c r="P306" s="156">
        <f>RES_hhdet_in_tes!P$45</f>
        <v>23.47459065339762</v>
      </c>
      <c r="Q306" s="156">
        <f>RES_hhdet_in_tes!Q$45</f>
        <v>26.270948878747046</v>
      </c>
    </row>
    <row r="307" spans="1:17" ht="12" customHeight="1" x14ac:dyDescent="0.25">
      <c r="A307" s="23" t="s">
        <v>60</v>
      </c>
      <c r="B307" s="156"/>
      <c r="C307" s="156">
        <f>RES_hhdet_in_tes!C$46</f>
        <v>0.70129474684761506</v>
      </c>
      <c r="D307" s="156">
        <f>RES_hhdet_in_tes!D$46</f>
        <v>0.99135731592699616</v>
      </c>
      <c r="E307" s="156">
        <f>RES_hhdet_in_tes!E$46</f>
        <v>0.93850014620269295</v>
      </c>
      <c r="F307" s="156">
        <f>RES_hhdet_in_tes!F$46</f>
        <v>0.63408606871785445</v>
      </c>
      <c r="G307" s="156">
        <f>RES_hhdet_in_tes!G$46</f>
        <v>0.41707975726349422</v>
      </c>
      <c r="H307" s="156">
        <f>RES_hhdet_in_tes!H$46</f>
        <v>0.23953662814116147</v>
      </c>
      <c r="I307" s="156">
        <f>RES_hhdet_in_tes!I$46</f>
        <v>0.18290158649425786</v>
      </c>
      <c r="J307" s="156">
        <f>RES_hhdet_in_tes!J$46</f>
        <v>0.4792916395465408</v>
      </c>
      <c r="K307" s="156">
        <f>RES_hhdet_in_tes!K$46</f>
        <v>0.16716564686921273</v>
      </c>
      <c r="L307" s="156">
        <f>RES_hhdet_in_tes!L$46</f>
        <v>0.5443892811432377</v>
      </c>
      <c r="M307" s="156">
        <f>RES_hhdet_in_tes!M$46</f>
        <v>0</v>
      </c>
      <c r="N307" s="156">
        <f>RES_hhdet_in_tes!N$46</f>
        <v>0.68589425006026494</v>
      </c>
      <c r="O307" s="156">
        <f>RES_hhdet_in_tes!O$46</f>
        <v>0</v>
      </c>
      <c r="P307" s="156">
        <f>RES_hhdet_in_tes!P$46</f>
        <v>0.94018534240100082</v>
      </c>
      <c r="Q307" s="156">
        <f>RES_hhdet_in_tes!Q$46</f>
        <v>0.74260274276465021</v>
      </c>
    </row>
    <row r="308" spans="1:17" ht="12" customHeight="1" x14ac:dyDescent="0.25">
      <c r="A308" s="158" t="s">
        <v>112</v>
      </c>
      <c r="B308" s="157"/>
      <c r="C308" s="157">
        <f>C309</f>
        <v>9.5177160935120617E-2</v>
      </c>
      <c r="D308" s="157">
        <f t="shared" ref="D308:Q308" si="80">D309</f>
        <v>5.1320145132221127E-2</v>
      </c>
      <c r="E308" s="157">
        <f t="shared" si="80"/>
        <v>2.414361679555372E-2</v>
      </c>
      <c r="F308" s="157">
        <f t="shared" si="80"/>
        <v>6.4760430163898916E-2</v>
      </c>
      <c r="G308" s="157">
        <f t="shared" si="80"/>
        <v>5.4963337108473419E-2</v>
      </c>
      <c r="H308" s="157">
        <f t="shared" si="80"/>
        <v>5.7061504886718753E-2</v>
      </c>
      <c r="I308" s="157">
        <f t="shared" si="80"/>
        <v>3.4966620370300142E-2</v>
      </c>
      <c r="J308" s="157">
        <f t="shared" si="80"/>
        <v>0.22355493585835384</v>
      </c>
      <c r="K308" s="157">
        <f t="shared" si="80"/>
        <v>0.17024887662542235</v>
      </c>
      <c r="L308" s="157">
        <f t="shared" si="80"/>
        <v>0.18160938434347065</v>
      </c>
      <c r="M308" s="157">
        <f t="shared" si="80"/>
        <v>0</v>
      </c>
      <c r="N308" s="157">
        <f t="shared" si="80"/>
        <v>4.1121315495311749E-2</v>
      </c>
      <c r="O308" s="157">
        <f t="shared" si="80"/>
        <v>0</v>
      </c>
      <c r="P308" s="157">
        <f t="shared" si="80"/>
        <v>2.9487936909032486E-3</v>
      </c>
      <c r="Q308" s="157">
        <f t="shared" si="80"/>
        <v>0.15493517633506859</v>
      </c>
    </row>
    <row r="309" spans="1:17" ht="12" customHeight="1" x14ac:dyDescent="0.25">
      <c r="A309" s="23" t="s">
        <v>60</v>
      </c>
      <c r="B309" s="156"/>
      <c r="C309" s="156">
        <f>RES_hhdet_in_tes!C$48</f>
        <v>9.5177160935120617E-2</v>
      </c>
      <c r="D309" s="156">
        <f>RES_hhdet_in_tes!D$48</f>
        <v>5.1320145132221127E-2</v>
      </c>
      <c r="E309" s="156">
        <f>RES_hhdet_in_tes!E$48</f>
        <v>2.414361679555372E-2</v>
      </c>
      <c r="F309" s="156">
        <f>RES_hhdet_in_tes!F$48</f>
        <v>6.4760430163898916E-2</v>
      </c>
      <c r="G309" s="156">
        <f>RES_hhdet_in_tes!G$48</f>
        <v>5.4963337108473419E-2</v>
      </c>
      <c r="H309" s="156">
        <f>RES_hhdet_in_tes!H$48</f>
        <v>5.7061504886718753E-2</v>
      </c>
      <c r="I309" s="156">
        <f>RES_hhdet_in_tes!I$48</f>
        <v>3.4966620370300142E-2</v>
      </c>
      <c r="J309" s="156">
        <f>RES_hhdet_in_tes!J$48</f>
        <v>0.22355493585835384</v>
      </c>
      <c r="K309" s="156">
        <f>RES_hhdet_in_tes!K$48</f>
        <v>0.17024887662542235</v>
      </c>
      <c r="L309" s="156">
        <f>RES_hhdet_in_tes!L$48</f>
        <v>0.18160938434347065</v>
      </c>
      <c r="M309" s="156">
        <f>RES_hhdet_in_tes!M$48</f>
        <v>0</v>
      </c>
      <c r="N309" s="156">
        <f>RES_hhdet_in_tes!N$48</f>
        <v>4.1121315495311749E-2</v>
      </c>
      <c r="O309" s="156">
        <f>RES_hhdet_in_tes!O$48</f>
        <v>0</v>
      </c>
      <c r="P309" s="156">
        <f>RES_hhdet_in_tes!P$48</f>
        <v>2.9487936909032486E-3</v>
      </c>
      <c r="Q309" s="156">
        <f>RES_hhdet_in_tes!Q$48</f>
        <v>0.15493517633506859</v>
      </c>
    </row>
    <row r="310" spans="1:17" ht="12" customHeight="1" x14ac:dyDescent="0.25">
      <c r="A310" s="158" t="s">
        <v>63</v>
      </c>
      <c r="B310" s="157"/>
      <c r="C310" s="157">
        <f>SUM(C311:C312,C315:C316)</f>
        <v>4.5524230901162088</v>
      </c>
      <c r="D310" s="157">
        <f t="shared" ref="D310:Q310" si="81">SUM(D311:D312,D315:D316)</f>
        <v>6.011239257558687</v>
      </c>
      <c r="E310" s="157">
        <f t="shared" si="81"/>
        <v>5.6227348324791997</v>
      </c>
      <c r="F310" s="157">
        <f t="shared" si="81"/>
        <v>4.67379378831812</v>
      </c>
      <c r="G310" s="157">
        <f t="shared" si="81"/>
        <v>3.4873418485012202</v>
      </c>
      <c r="H310" s="157">
        <f t="shared" si="81"/>
        <v>2.5000902559388583</v>
      </c>
      <c r="I310" s="157">
        <f t="shared" si="81"/>
        <v>1.0062391494655822</v>
      </c>
      <c r="J310" s="157">
        <f t="shared" si="81"/>
        <v>3.8434721576048911</v>
      </c>
      <c r="K310" s="157">
        <f t="shared" si="81"/>
        <v>1.202425347136598</v>
      </c>
      <c r="L310" s="157">
        <f t="shared" si="81"/>
        <v>4.1384563713744935</v>
      </c>
      <c r="M310" s="157">
        <f t="shared" si="81"/>
        <v>0</v>
      </c>
      <c r="N310" s="157">
        <f t="shared" si="81"/>
        <v>4.1764415928310754</v>
      </c>
      <c r="O310" s="157">
        <f t="shared" si="81"/>
        <v>0</v>
      </c>
      <c r="P310" s="157">
        <f t="shared" si="81"/>
        <v>5.0554384453332553</v>
      </c>
      <c r="Q310" s="157">
        <f t="shared" si="81"/>
        <v>4.6381654865190791</v>
      </c>
    </row>
    <row r="311" spans="1:17" ht="12" customHeight="1" x14ac:dyDescent="0.25">
      <c r="A311" s="167" t="s">
        <v>165</v>
      </c>
      <c r="B311" s="132"/>
      <c r="C311" s="132">
        <f>RES_hhdet_in_tes!C$50</f>
        <v>0.60895972740820092</v>
      </c>
      <c r="D311" s="132">
        <f>RES_hhdet_in_tes!D$50</f>
        <v>1.3217657079422689</v>
      </c>
      <c r="E311" s="132">
        <f>RES_hhdet_in_tes!E$50</f>
        <v>0.47318397716316279</v>
      </c>
      <c r="F311" s="132">
        <f>RES_hhdet_in_tes!F$50</f>
        <v>1.0829265494352889</v>
      </c>
      <c r="G311" s="132">
        <f>RES_hhdet_in_tes!G$50</f>
        <v>0</v>
      </c>
      <c r="H311" s="132">
        <f>RES_hhdet_in_tes!H$50</f>
        <v>0</v>
      </c>
      <c r="I311" s="132">
        <f>RES_hhdet_in_tes!I$50</f>
        <v>2.2725763744125001E-2</v>
      </c>
      <c r="J311" s="132">
        <f>RES_hhdet_in_tes!J$50</f>
        <v>1.02718292193049</v>
      </c>
      <c r="K311" s="132">
        <f>RES_hhdet_in_tes!K$50</f>
        <v>0</v>
      </c>
      <c r="L311" s="132">
        <f>RES_hhdet_in_tes!L$50</f>
        <v>0</v>
      </c>
      <c r="M311" s="132">
        <f>RES_hhdet_in_tes!M$50</f>
        <v>0</v>
      </c>
      <c r="N311" s="132">
        <f>RES_hhdet_in_tes!N$50</f>
        <v>5.7620789113895121E-2</v>
      </c>
      <c r="O311" s="132">
        <f>RES_hhdet_in_tes!O$50</f>
        <v>0</v>
      </c>
      <c r="P311" s="132">
        <f>RES_hhdet_in_tes!P$50</f>
        <v>0.77540987868571021</v>
      </c>
      <c r="Q311" s="132">
        <f>RES_hhdet_in_tes!Q$50</f>
        <v>0.39120551619626937</v>
      </c>
    </row>
    <row r="312" spans="1:17" ht="12" customHeight="1" x14ac:dyDescent="0.25">
      <c r="A312" s="167" t="s">
        <v>164</v>
      </c>
      <c r="B312" s="132"/>
      <c r="C312" s="132">
        <f>SUM(C313:C314)</f>
        <v>1.5829064927065235</v>
      </c>
      <c r="D312" s="132">
        <f t="shared" ref="D312:Q312" si="82">SUM(D313:D314)</f>
        <v>1.4349611056181937</v>
      </c>
      <c r="E312" s="132">
        <f t="shared" si="82"/>
        <v>2.3844436338041031</v>
      </c>
      <c r="F312" s="132">
        <f t="shared" si="82"/>
        <v>2.7646689898595298</v>
      </c>
      <c r="G312" s="132">
        <f t="shared" si="82"/>
        <v>1.3729127556975718</v>
      </c>
      <c r="H312" s="132">
        <f t="shared" si="82"/>
        <v>2.0537064561262897</v>
      </c>
      <c r="I312" s="132">
        <f t="shared" si="82"/>
        <v>0.98351338572145719</v>
      </c>
      <c r="J312" s="132">
        <f t="shared" si="82"/>
        <v>0.98718555855619461</v>
      </c>
      <c r="K312" s="132">
        <f t="shared" si="82"/>
        <v>1.202425347136598</v>
      </c>
      <c r="L312" s="132">
        <f t="shared" si="82"/>
        <v>1.3548515850472951</v>
      </c>
      <c r="M312" s="132">
        <f t="shared" si="82"/>
        <v>0</v>
      </c>
      <c r="N312" s="132">
        <f t="shared" si="82"/>
        <v>1.6992546032086904</v>
      </c>
      <c r="O312" s="132">
        <f t="shared" si="82"/>
        <v>0</v>
      </c>
      <c r="P312" s="132">
        <f t="shared" si="82"/>
        <v>1.8143450503668204</v>
      </c>
      <c r="Q312" s="132">
        <f t="shared" si="82"/>
        <v>3.8806464796088713</v>
      </c>
    </row>
    <row r="313" spans="1:17" ht="12" customHeight="1" x14ac:dyDescent="0.25">
      <c r="A313" s="166" t="s">
        <v>163</v>
      </c>
      <c r="B313" s="165"/>
      <c r="C313" s="165">
        <f>RES_hhdet_in_tes!C$52</f>
        <v>1.0191877437380585</v>
      </c>
      <c r="D313" s="165">
        <f>RES_hhdet_in_tes!D$52</f>
        <v>0.93018705988070804</v>
      </c>
      <c r="E313" s="165">
        <f>RES_hhdet_in_tes!E$52</f>
        <v>1.5445374226807356</v>
      </c>
      <c r="F313" s="165">
        <f>RES_hhdet_in_tes!F$52</f>
        <v>1.7897585580797082</v>
      </c>
      <c r="G313" s="165">
        <f>RES_hhdet_in_tes!G$52</f>
        <v>0.88488723119734125</v>
      </c>
      <c r="H313" s="165">
        <f>RES_hhdet_in_tes!H$52</f>
        <v>1.3302304140058887</v>
      </c>
      <c r="I313" s="165">
        <f>RES_hhdet_in_tes!I$52</f>
        <v>0.63483219658715029</v>
      </c>
      <c r="J313" s="165">
        <f>RES_hhdet_in_tes!J$52</f>
        <v>0.6444616080394967</v>
      </c>
      <c r="K313" s="165">
        <f>RES_hhdet_in_tes!K$52</f>
        <v>0.77079899484268954</v>
      </c>
      <c r="L313" s="165">
        <f>RES_hhdet_in_tes!L$52</f>
        <v>0.8680622068205357</v>
      </c>
      <c r="M313" s="165">
        <f>RES_hhdet_in_tes!M$52</f>
        <v>0</v>
      </c>
      <c r="N313" s="165">
        <f>RES_hhdet_in_tes!N$52</f>
        <v>1.1102260693805337</v>
      </c>
      <c r="O313" s="165">
        <f>RES_hhdet_in_tes!O$52</f>
        <v>0</v>
      </c>
      <c r="P313" s="165">
        <f>RES_hhdet_in_tes!P$52</f>
        <v>1.1814974517821268</v>
      </c>
      <c r="Q313" s="165">
        <f>RES_hhdet_in_tes!Q$52</f>
        <v>2.5009668718141955</v>
      </c>
    </row>
    <row r="314" spans="1:17" ht="12" customHeight="1" x14ac:dyDescent="0.25">
      <c r="A314" s="147" t="s">
        <v>59</v>
      </c>
      <c r="B314" s="164"/>
      <c r="C314" s="164">
        <f>RES_hhdet_in_tes!C$53</f>
        <v>0.56371874896846486</v>
      </c>
      <c r="D314" s="164">
        <f>RES_hhdet_in_tes!D$53</f>
        <v>0.50477404573748563</v>
      </c>
      <c r="E314" s="164">
        <f>RES_hhdet_in_tes!E$53</f>
        <v>0.8399062111233675</v>
      </c>
      <c r="F314" s="164">
        <f>RES_hhdet_in_tes!F$53</f>
        <v>0.9749104317798214</v>
      </c>
      <c r="G314" s="164">
        <f>RES_hhdet_in_tes!G$53</f>
        <v>0.48802552450023057</v>
      </c>
      <c r="H314" s="164">
        <f>RES_hhdet_in_tes!H$53</f>
        <v>0.72347604212040084</v>
      </c>
      <c r="I314" s="164">
        <f>RES_hhdet_in_tes!I$53</f>
        <v>0.3486811891343069</v>
      </c>
      <c r="J314" s="164">
        <f>RES_hhdet_in_tes!J$53</f>
        <v>0.34272395051669785</v>
      </c>
      <c r="K314" s="164">
        <f>RES_hhdet_in_tes!K$53</f>
        <v>0.43162635229390839</v>
      </c>
      <c r="L314" s="164">
        <f>RES_hhdet_in_tes!L$53</f>
        <v>0.48678937822675933</v>
      </c>
      <c r="M314" s="164">
        <f>RES_hhdet_in_tes!M$53</f>
        <v>0</v>
      </c>
      <c r="N314" s="164">
        <f>RES_hhdet_in_tes!N$53</f>
        <v>0.58902853382815668</v>
      </c>
      <c r="O314" s="164">
        <f>RES_hhdet_in_tes!O$53</f>
        <v>0</v>
      </c>
      <c r="P314" s="164">
        <f>RES_hhdet_in_tes!P$53</f>
        <v>0.63284759858469353</v>
      </c>
      <c r="Q314" s="164">
        <f>RES_hhdet_in_tes!Q$53</f>
        <v>1.3796796077946756</v>
      </c>
    </row>
    <row r="315" spans="1:17" ht="12" customHeight="1" x14ac:dyDescent="0.25">
      <c r="A315" s="163" t="s">
        <v>142</v>
      </c>
      <c r="B315" s="162"/>
      <c r="C315" s="162">
        <f>RES_hhdet_in_tes!C$54</f>
        <v>1.200377458974778</v>
      </c>
      <c r="D315" s="162">
        <f>RES_hhdet_in_tes!D$54</f>
        <v>1.8938884962514935</v>
      </c>
      <c r="E315" s="162">
        <f>RES_hhdet_in_tes!E$54</f>
        <v>1.0906487525055717</v>
      </c>
      <c r="F315" s="162">
        <f>RES_hhdet_in_tes!F$54</f>
        <v>0.59689012127440944</v>
      </c>
      <c r="G315" s="162">
        <f>RES_hhdet_in_tes!G$54</f>
        <v>0</v>
      </c>
      <c r="H315" s="162">
        <f>RES_hhdet_in_tes!H$54</f>
        <v>0</v>
      </c>
      <c r="I315" s="162">
        <f>RES_hhdet_in_tes!I$54</f>
        <v>0</v>
      </c>
      <c r="J315" s="162">
        <f>RES_hhdet_in_tes!J$54</f>
        <v>1.0358964506326946</v>
      </c>
      <c r="K315" s="162">
        <f>RES_hhdet_in_tes!K$54</f>
        <v>0</v>
      </c>
      <c r="L315" s="162">
        <f>RES_hhdet_in_tes!L$54</f>
        <v>0</v>
      </c>
      <c r="M315" s="162">
        <f>RES_hhdet_in_tes!M$54</f>
        <v>0</v>
      </c>
      <c r="N315" s="162">
        <f>RES_hhdet_in_tes!N$54</f>
        <v>0.76335927424525507</v>
      </c>
      <c r="O315" s="162">
        <f>RES_hhdet_in_tes!O$54</f>
        <v>0</v>
      </c>
      <c r="P315" s="162">
        <f>RES_hhdet_in_tes!P$54</f>
        <v>0.78187227265969084</v>
      </c>
      <c r="Q315" s="162">
        <f>RES_hhdet_in_tes!Q$54</f>
        <v>0.11246842077132993</v>
      </c>
    </row>
    <row r="316" spans="1:17" ht="12" customHeight="1" x14ac:dyDescent="0.25">
      <c r="A316" s="161" t="s">
        <v>141</v>
      </c>
      <c r="B316" s="160"/>
      <c r="C316" s="160">
        <f>SUM(C317:C318)</f>
        <v>1.1601794110267059</v>
      </c>
      <c r="D316" s="160">
        <f t="shared" ref="D316:Q316" si="83">SUM(D317:D318)</f>
        <v>1.3606239477467308</v>
      </c>
      <c r="E316" s="160">
        <f t="shared" si="83"/>
        <v>1.6744584690063617</v>
      </c>
      <c r="F316" s="160">
        <f t="shared" si="83"/>
        <v>0.22930812774889239</v>
      </c>
      <c r="G316" s="160">
        <f t="shared" si="83"/>
        <v>2.1144290928036487</v>
      </c>
      <c r="H316" s="160">
        <f t="shared" si="83"/>
        <v>0.44638379981256859</v>
      </c>
      <c r="I316" s="160">
        <f t="shared" si="83"/>
        <v>0</v>
      </c>
      <c r="J316" s="160">
        <f t="shared" si="83"/>
        <v>0.7932072264855119</v>
      </c>
      <c r="K316" s="160">
        <f t="shared" si="83"/>
        <v>0</v>
      </c>
      <c r="L316" s="160">
        <f t="shared" si="83"/>
        <v>2.7836047863271984</v>
      </c>
      <c r="M316" s="160">
        <f t="shared" si="83"/>
        <v>0</v>
      </c>
      <c r="N316" s="160">
        <f t="shared" si="83"/>
        <v>1.6562069262632348</v>
      </c>
      <c r="O316" s="160">
        <f t="shared" si="83"/>
        <v>0</v>
      </c>
      <c r="P316" s="160">
        <f t="shared" si="83"/>
        <v>1.6838112436210337</v>
      </c>
      <c r="Q316" s="160">
        <f t="shared" si="83"/>
        <v>0.25384506994260919</v>
      </c>
    </row>
    <row r="317" spans="1:17" ht="12" customHeight="1" x14ac:dyDescent="0.25">
      <c r="A317" s="148" t="s">
        <v>60</v>
      </c>
      <c r="B317" s="156"/>
      <c r="C317" s="156">
        <f>RES_hhdet_in_tes!C$56</f>
        <v>0.77990749141911064</v>
      </c>
      <c r="D317" s="156">
        <f>RES_hhdet_in_tes!D$56</f>
        <v>0.91305673198846071</v>
      </c>
      <c r="E317" s="156">
        <f>RES_hhdet_in_tes!E$56</f>
        <v>1.1237960801705995</v>
      </c>
      <c r="F317" s="156">
        <f>RES_hhdet_in_tes!F$56</f>
        <v>0.1522298495239203</v>
      </c>
      <c r="G317" s="156">
        <f>RES_hhdet_in_tes!G$56</f>
        <v>1.4110483925464752</v>
      </c>
      <c r="H317" s="156">
        <f>RES_hhdet_in_tes!H$56</f>
        <v>0.29588005717154764</v>
      </c>
      <c r="I317" s="156">
        <f>RES_hhdet_in_tes!I$56</f>
        <v>0</v>
      </c>
      <c r="J317" s="156">
        <f>RES_hhdet_in_tes!J$56</f>
        <v>0.53068435696960492</v>
      </c>
      <c r="K317" s="156">
        <f>RES_hhdet_in_tes!K$56</f>
        <v>0</v>
      </c>
      <c r="L317" s="156">
        <f>RES_hhdet_in_tes!L$56</f>
        <v>1.8539253619966478</v>
      </c>
      <c r="M317" s="156">
        <f>RES_hhdet_in_tes!M$56</f>
        <v>0</v>
      </c>
      <c r="N317" s="156">
        <f>RES_hhdet_in_tes!N$56</f>
        <v>1.1299919329077641</v>
      </c>
      <c r="O317" s="156">
        <f>RES_hhdet_in_tes!O$56</f>
        <v>0</v>
      </c>
      <c r="P317" s="156">
        <f>RES_hhdet_in_tes!P$56</f>
        <v>1.1791865899552236</v>
      </c>
      <c r="Q317" s="156">
        <f>RES_hhdet_in_tes!Q$56</f>
        <v>0.1746773500154041</v>
      </c>
    </row>
    <row r="318" spans="1:17" ht="12" customHeight="1" x14ac:dyDescent="0.25">
      <c r="A318" s="148" t="s">
        <v>59</v>
      </c>
      <c r="B318" s="156"/>
      <c r="C318" s="156">
        <f>RES_hhdet_in_tes!C$57</f>
        <v>0.38027191960759527</v>
      </c>
      <c r="D318" s="156">
        <f>RES_hhdet_in_tes!D$57</f>
        <v>0.44756721575827013</v>
      </c>
      <c r="E318" s="156">
        <f>RES_hhdet_in_tes!E$57</f>
        <v>0.55066238883576235</v>
      </c>
      <c r="F318" s="156">
        <f>RES_hhdet_in_tes!F$57</f>
        <v>7.7078278224972097E-2</v>
      </c>
      <c r="G318" s="156">
        <f>RES_hhdet_in_tes!G$57</f>
        <v>0.7033807002571737</v>
      </c>
      <c r="H318" s="156">
        <f>RES_hhdet_in_tes!H$57</f>
        <v>0.15050374264102098</v>
      </c>
      <c r="I318" s="156">
        <f>RES_hhdet_in_tes!I$57</f>
        <v>0</v>
      </c>
      <c r="J318" s="156">
        <f>RES_hhdet_in_tes!J$57</f>
        <v>0.26252286951590692</v>
      </c>
      <c r="K318" s="156">
        <f>RES_hhdet_in_tes!K$57</f>
        <v>0</v>
      </c>
      <c r="L318" s="156">
        <f>RES_hhdet_in_tes!L$57</f>
        <v>0.92967942433055062</v>
      </c>
      <c r="M318" s="156">
        <f>RES_hhdet_in_tes!M$57</f>
        <v>0</v>
      </c>
      <c r="N318" s="156">
        <f>RES_hhdet_in_tes!N$57</f>
        <v>0.52621499335547073</v>
      </c>
      <c r="O318" s="156">
        <f>RES_hhdet_in_tes!O$57</f>
        <v>0</v>
      </c>
      <c r="P318" s="156">
        <f>RES_hhdet_in_tes!P$57</f>
        <v>0.50462465366581011</v>
      </c>
      <c r="Q318" s="156">
        <f>RES_hhdet_in_tes!Q$57</f>
        <v>7.9167719927205102E-2</v>
      </c>
    </row>
    <row r="319" spans="1:17" ht="12" customHeight="1" x14ac:dyDescent="0.25">
      <c r="A319" s="158" t="s">
        <v>62</v>
      </c>
      <c r="B319" s="157"/>
      <c r="C319" s="157">
        <f>SUM(C320:C321)</f>
        <v>1.7065148196447291</v>
      </c>
      <c r="D319" s="157">
        <f t="shared" ref="D319:Q319" si="84">SUM(D320:D321)</f>
        <v>2.2622857740209286</v>
      </c>
      <c r="E319" s="157">
        <f t="shared" si="84"/>
        <v>2.1530641334575105</v>
      </c>
      <c r="F319" s="157">
        <f t="shared" si="84"/>
        <v>1.8045918664058476</v>
      </c>
      <c r="G319" s="157">
        <f t="shared" si="84"/>
        <v>1.2859914100878582</v>
      </c>
      <c r="H319" s="157">
        <f t="shared" si="84"/>
        <v>0.94222004528665171</v>
      </c>
      <c r="I319" s="157">
        <f t="shared" si="84"/>
        <v>0.3987972493416056</v>
      </c>
      <c r="J319" s="157">
        <f t="shared" si="84"/>
        <v>1.4269634794311243</v>
      </c>
      <c r="K319" s="157">
        <f t="shared" si="84"/>
        <v>0.49321445485717458</v>
      </c>
      <c r="L319" s="157">
        <f t="shared" si="84"/>
        <v>1.5385813935104404</v>
      </c>
      <c r="M319" s="157">
        <f t="shared" si="84"/>
        <v>0</v>
      </c>
      <c r="N319" s="157">
        <f t="shared" si="84"/>
        <v>1.6233579286450417</v>
      </c>
      <c r="O319" s="157">
        <f t="shared" si="84"/>
        <v>0</v>
      </c>
      <c r="P319" s="157">
        <f t="shared" si="84"/>
        <v>2.007974996813267</v>
      </c>
      <c r="Q319" s="157">
        <f t="shared" si="84"/>
        <v>1.9170985562750145</v>
      </c>
    </row>
    <row r="320" spans="1:17" ht="12" customHeight="1" x14ac:dyDescent="0.25">
      <c r="A320" s="23" t="s">
        <v>57</v>
      </c>
      <c r="B320" s="156"/>
      <c r="C320" s="156">
        <f>RES_hhdet_in_tes!C$59</f>
        <v>0</v>
      </c>
      <c r="D320" s="156">
        <f>RES_hhdet_in_tes!D$59</f>
        <v>1.0750008067290736E-2</v>
      </c>
      <c r="E320" s="156">
        <f>RES_hhdet_in_tes!E$59</f>
        <v>0</v>
      </c>
      <c r="F320" s="156">
        <f>RES_hhdet_in_tes!F$59</f>
        <v>0</v>
      </c>
      <c r="G320" s="156">
        <f>RES_hhdet_in_tes!G$59</f>
        <v>1.5108661286245451E-3</v>
      </c>
      <c r="H320" s="156">
        <f>RES_hhdet_in_tes!H$59</f>
        <v>0</v>
      </c>
      <c r="I320" s="156">
        <f>RES_hhdet_in_tes!I$59</f>
        <v>0</v>
      </c>
      <c r="J320" s="156">
        <f>RES_hhdet_in_tes!J$59</f>
        <v>0</v>
      </c>
      <c r="K320" s="156">
        <f>RES_hhdet_in_tes!K$59</f>
        <v>0</v>
      </c>
      <c r="L320" s="156">
        <f>RES_hhdet_in_tes!L$59</f>
        <v>0</v>
      </c>
      <c r="M320" s="156">
        <f>RES_hhdet_in_tes!M$59</f>
        <v>0</v>
      </c>
      <c r="N320" s="156">
        <f>RES_hhdet_in_tes!N$59</f>
        <v>0</v>
      </c>
      <c r="O320" s="156">
        <f>RES_hhdet_in_tes!O$59</f>
        <v>0</v>
      </c>
      <c r="P320" s="156">
        <f>RES_hhdet_in_tes!P$59</f>
        <v>1.5537060615998892E-3</v>
      </c>
      <c r="Q320" s="156">
        <f>RES_hhdet_in_tes!Q$59</f>
        <v>0</v>
      </c>
    </row>
    <row r="321" spans="1:17" ht="12" customHeight="1" x14ac:dyDescent="0.25">
      <c r="A321" s="29" t="s">
        <v>140</v>
      </c>
      <c r="B321" s="57"/>
      <c r="C321" s="57">
        <f>RES_hhdet_in_tes!C$60</f>
        <v>1.7065148196447291</v>
      </c>
      <c r="D321" s="57">
        <f>RES_hhdet_in_tes!D$60</f>
        <v>2.2515357659536379</v>
      </c>
      <c r="E321" s="57">
        <f>RES_hhdet_in_tes!E$60</f>
        <v>2.1530641334575105</v>
      </c>
      <c r="F321" s="57">
        <f>RES_hhdet_in_tes!F$60</f>
        <v>1.8045918664058476</v>
      </c>
      <c r="G321" s="57">
        <f>RES_hhdet_in_tes!G$60</f>
        <v>1.2844805439592337</v>
      </c>
      <c r="H321" s="57">
        <f>RES_hhdet_in_tes!H$60</f>
        <v>0.94222004528665171</v>
      </c>
      <c r="I321" s="57">
        <f>RES_hhdet_in_tes!I$60</f>
        <v>0.3987972493416056</v>
      </c>
      <c r="J321" s="57">
        <f>RES_hhdet_in_tes!J$60</f>
        <v>1.4269634794311243</v>
      </c>
      <c r="K321" s="57">
        <f>RES_hhdet_in_tes!K$60</f>
        <v>0.49321445485717458</v>
      </c>
      <c r="L321" s="57">
        <f>RES_hhdet_in_tes!L$60</f>
        <v>1.5385813935104404</v>
      </c>
      <c r="M321" s="57">
        <f>RES_hhdet_in_tes!M$60</f>
        <v>0</v>
      </c>
      <c r="N321" s="57">
        <f>RES_hhdet_in_tes!N$60</f>
        <v>1.6233579286450417</v>
      </c>
      <c r="O321" s="57">
        <f>RES_hhdet_in_tes!O$60</f>
        <v>0</v>
      </c>
      <c r="P321" s="57">
        <f>RES_hhdet_in_tes!P$60</f>
        <v>2.0064212907516672</v>
      </c>
      <c r="Q321" s="57">
        <f>RES_hhdet_in_tes!Q$60</f>
        <v>1.9170985562750145</v>
      </c>
    </row>
    <row r="323" spans="1:17" ht="12" customHeight="1" x14ac:dyDescent="0.25">
      <c r="A323" s="152" t="s">
        <v>191</v>
      </c>
      <c r="B323" s="175"/>
      <c r="C323" s="175">
        <f t="shared" ref="C323:Q338" si="85">IF(C304=0,"",C304/C285)</f>
        <v>0.6689854043696104</v>
      </c>
      <c r="D323" s="175">
        <f t="shared" si="85"/>
        <v>0.6723629484646354</v>
      </c>
      <c r="E323" s="175">
        <f t="shared" si="85"/>
        <v>0.67703070964242185</v>
      </c>
      <c r="F323" s="175">
        <f t="shared" si="85"/>
        <v>0.67465319033679239</v>
      </c>
      <c r="G323" s="175">
        <f t="shared" si="85"/>
        <v>0.69103464131652936</v>
      </c>
      <c r="H323" s="175">
        <f t="shared" si="85"/>
        <v>0.68861076656778608</v>
      </c>
      <c r="I323" s="175">
        <f t="shared" si="85"/>
        <v>0.69435637353259594</v>
      </c>
      <c r="J323" s="175">
        <f t="shared" si="85"/>
        <v>0.69980861078138235</v>
      </c>
      <c r="K323" s="175">
        <f t="shared" si="85"/>
        <v>0.71380207977049936</v>
      </c>
      <c r="L323" s="175">
        <f t="shared" si="85"/>
        <v>0.71782197866811037</v>
      </c>
      <c r="M323" s="175" t="str">
        <f t="shared" si="85"/>
        <v/>
      </c>
      <c r="N323" s="175">
        <f t="shared" si="85"/>
        <v>0.71664178424383018</v>
      </c>
      <c r="O323" s="175" t="str">
        <f t="shared" si="85"/>
        <v/>
      </c>
      <c r="P323" s="175">
        <f t="shared" si="85"/>
        <v>0.71856793103588268</v>
      </c>
      <c r="Q323" s="175">
        <f t="shared" si="85"/>
        <v>0.71931422832054881</v>
      </c>
    </row>
    <row r="324" spans="1:17" ht="12" customHeight="1" x14ac:dyDescent="0.25">
      <c r="A324" s="158" t="s">
        <v>65</v>
      </c>
      <c r="B324" s="169"/>
      <c r="C324" s="169">
        <f t="shared" si="85"/>
        <v>0.65601274605871973</v>
      </c>
      <c r="D324" s="169">
        <f t="shared" si="85"/>
        <v>0.66151869817554509</v>
      </c>
      <c r="E324" s="169">
        <f t="shared" si="85"/>
        <v>0.66342002322324289</v>
      </c>
      <c r="F324" s="169">
        <f t="shared" si="85"/>
        <v>0.66716413944756647</v>
      </c>
      <c r="G324" s="169">
        <f t="shared" si="85"/>
        <v>0.6702324046982655</v>
      </c>
      <c r="H324" s="169">
        <f t="shared" si="85"/>
        <v>0.67527993458848901</v>
      </c>
      <c r="I324" s="169">
        <f t="shared" si="85"/>
        <v>0.68409390307529117</v>
      </c>
      <c r="J324" s="169">
        <f t="shared" si="85"/>
        <v>0.68575605851285282</v>
      </c>
      <c r="K324" s="169">
        <f t="shared" si="85"/>
        <v>0.69438593111472013</v>
      </c>
      <c r="L324" s="169">
        <f t="shared" si="85"/>
        <v>0.69568024109472093</v>
      </c>
      <c r="M324" s="169" t="str">
        <f t="shared" si="85"/>
        <v/>
      </c>
      <c r="N324" s="169">
        <f t="shared" si="85"/>
        <v>0.70078771914642402</v>
      </c>
      <c r="O324" s="169" t="str">
        <f t="shared" si="85"/>
        <v/>
      </c>
      <c r="P324" s="169">
        <f t="shared" si="85"/>
        <v>0.70689242775082428</v>
      </c>
      <c r="Q324" s="169">
        <f t="shared" si="85"/>
        <v>0.71137043610916662</v>
      </c>
    </row>
    <row r="325" spans="1:17" ht="12" customHeight="1" x14ac:dyDescent="0.25">
      <c r="A325" s="23" t="s">
        <v>166</v>
      </c>
      <c r="B325" s="73"/>
      <c r="C325" s="73">
        <f t="shared" si="85"/>
        <v>0.64943974040260632</v>
      </c>
      <c r="D325" s="73">
        <f t="shared" si="85"/>
        <v>0.65413608649625954</v>
      </c>
      <c r="E325" s="73">
        <f t="shared" si="85"/>
        <v>0.65609985236072965</v>
      </c>
      <c r="F325" s="73">
        <f t="shared" si="85"/>
        <v>0.66118917572535596</v>
      </c>
      <c r="G325" s="73">
        <f t="shared" si="85"/>
        <v>0.66443568987813051</v>
      </c>
      <c r="H325" s="73">
        <f t="shared" si="85"/>
        <v>0.67067999848992188</v>
      </c>
      <c r="I325" s="73">
        <f t="shared" si="85"/>
        <v>0.67543993107409961</v>
      </c>
      <c r="J325" s="73">
        <f t="shared" si="85"/>
        <v>0.67983452305029834</v>
      </c>
      <c r="K325" s="73">
        <f t="shared" si="85"/>
        <v>0.68766733739699337</v>
      </c>
      <c r="L325" s="73">
        <f t="shared" si="85"/>
        <v>0.68980208035275081</v>
      </c>
      <c r="M325" s="73" t="str">
        <f t="shared" si="85"/>
        <v/>
      </c>
      <c r="N325" s="73">
        <f t="shared" si="85"/>
        <v>0.69342215398628992</v>
      </c>
      <c r="O325" s="73" t="str">
        <f t="shared" si="85"/>
        <v/>
      </c>
      <c r="P325" s="73">
        <f t="shared" si="85"/>
        <v>0.6977879984527886</v>
      </c>
      <c r="Q325" s="73">
        <f t="shared" si="85"/>
        <v>0.70500759964372461</v>
      </c>
    </row>
    <row r="326" spans="1:17" ht="12" customHeight="1" x14ac:dyDescent="0.25">
      <c r="A326" s="23" t="s">
        <v>60</v>
      </c>
      <c r="B326" s="73"/>
      <c r="C326" s="73">
        <f t="shared" si="85"/>
        <v>1.0754536309802991</v>
      </c>
      <c r="D326" s="73">
        <f t="shared" si="85"/>
        <v>1.0751909823539425</v>
      </c>
      <c r="E326" s="73">
        <f t="shared" si="85"/>
        <v>1.0704745008150822</v>
      </c>
      <c r="F326" s="73">
        <f t="shared" si="85"/>
        <v>1.072428080253288</v>
      </c>
      <c r="G326" s="73">
        <f t="shared" si="85"/>
        <v>1.0713223834966978</v>
      </c>
      <c r="H326" s="73">
        <f t="shared" si="85"/>
        <v>1.0756939077101884</v>
      </c>
      <c r="I326" s="73">
        <f t="shared" si="85"/>
        <v>1.0790702587579957</v>
      </c>
      <c r="J326" s="73">
        <f t="shared" si="85"/>
        <v>1.0774034462279798</v>
      </c>
      <c r="K326" s="73">
        <f t="shared" si="85"/>
        <v>1.0841121847872375</v>
      </c>
      <c r="L326" s="73">
        <f t="shared" si="85"/>
        <v>1.07718674904969</v>
      </c>
      <c r="M326" s="73" t="str">
        <f t="shared" si="85"/>
        <v/>
      </c>
      <c r="N326" s="73">
        <f t="shared" si="85"/>
        <v>1.0651844798403407</v>
      </c>
      <c r="O326" s="73" t="str">
        <f t="shared" si="85"/>
        <v/>
      </c>
      <c r="P326" s="73">
        <f t="shared" si="85"/>
        <v>1.0484471885789672</v>
      </c>
      <c r="Q326" s="73">
        <f t="shared" si="85"/>
        <v>1.045031527575548</v>
      </c>
    </row>
    <row r="327" spans="1:17" ht="12" customHeight="1" x14ac:dyDescent="0.25">
      <c r="A327" s="158" t="s">
        <v>112</v>
      </c>
      <c r="B327" s="169"/>
      <c r="C327" s="169">
        <f t="shared" si="85"/>
        <v>1.934755722171545</v>
      </c>
      <c r="D327" s="169">
        <f t="shared" si="85"/>
        <v>1.9981998741394082</v>
      </c>
      <c r="E327" s="169">
        <f t="shared" si="85"/>
        <v>2.0630076800605726</v>
      </c>
      <c r="F327" s="169">
        <f t="shared" si="85"/>
        <v>2.1485070188800752</v>
      </c>
      <c r="G327" s="169">
        <f t="shared" si="85"/>
        <v>2.2362237814213781</v>
      </c>
      <c r="H327" s="169">
        <f t="shared" si="85"/>
        <v>2.3476128556292073</v>
      </c>
      <c r="I327" s="169">
        <f t="shared" si="85"/>
        <v>2.4160187015614056</v>
      </c>
      <c r="J327" s="169">
        <f t="shared" si="85"/>
        <v>2.7402791603691194</v>
      </c>
      <c r="K327" s="169">
        <f t="shared" si="85"/>
        <v>2.9758631620352878</v>
      </c>
      <c r="L327" s="169">
        <f t="shared" si="85"/>
        <v>3.2094299923293037</v>
      </c>
      <c r="M327" s="169" t="str">
        <f t="shared" si="85"/>
        <v/>
      </c>
      <c r="N327" s="169">
        <f t="shared" si="85"/>
        <v>3.6065595737161469</v>
      </c>
      <c r="O327" s="169" t="str">
        <f t="shared" si="85"/>
        <v/>
      </c>
      <c r="P327" s="169">
        <f t="shared" si="85"/>
        <v>3.94293634707812</v>
      </c>
      <c r="Q327" s="169">
        <f t="shared" si="85"/>
        <v>3.9709208470141024</v>
      </c>
    </row>
    <row r="328" spans="1:17" ht="12" customHeight="1" x14ac:dyDescent="0.25">
      <c r="A328" s="23" t="s">
        <v>60</v>
      </c>
      <c r="B328" s="73"/>
      <c r="C328" s="73">
        <f t="shared" si="85"/>
        <v>1.934755722171545</v>
      </c>
      <c r="D328" s="73">
        <f t="shared" si="85"/>
        <v>1.9981998741394082</v>
      </c>
      <c r="E328" s="73">
        <f t="shared" si="85"/>
        <v>2.0630076800605726</v>
      </c>
      <c r="F328" s="73">
        <f t="shared" si="85"/>
        <v>2.1485070188800752</v>
      </c>
      <c r="G328" s="73">
        <f t="shared" si="85"/>
        <v>2.2362237814213781</v>
      </c>
      <c r="H328" s="73">
        <f t="shared" si="85"/>
        <v>2.3476128556292073</v>
      </c>
      <c r="I328" s="73">
        <f t="shared" si="85"/>
        <v>2.4160187015614056</v>
      </c>
      <c r="J328" s="73">
        <f t="shared" si="85"/>
        <v>2.7402791603691194</v>
      </c>
      <c r="K328" s="73">
        <f t="shared" si="85"/>
        <v>2.9758631620352878</v>
      </c>
      <c r="L328" s="73">
        <f t="shared" si="85"/>
        <v>3.2094299923293037</v>
      </c>
      <c r="M328" s="73" t="str">
        <f t="shared" si="85"/>
        <v/>
      </c>
      <c r="N328" s="73">
        <f t="shared" si="85"/>
        <v>3.6065595737161469</v>
      </c>
      <c r="O328" s="73" t="str">
        <f t="shared" si="85"/>
        <v/>
      </c>
      <c r="P328" s="73">
        <f t="shared" si="85"/>
        <v>3.94293634707812</v>
      </c>
      <c r="Q328" s="73">
        <f t="shared" si="85"/>
        <v>3.9709208470141024</v>
      </c>
    </row>
    <row r="329" spans="1:17" ht="12" customHeight="1" x14ac:dyDescent="0.25">
      <c r="A329" s="158" t="s">
        <v>63</v>
      </c>
      <c r="B329" s="169"/>
      <c r="C329" s="169">
        <f t="shared" si="85"/>
        <v>0.69211004338640769</v>
      </c>
      <c r="D329" s="169">
        <f t="shared" si="85"/>
        <v>0.68388845926799591</v>
      </c>
      <c r="E329" s="169">
        <f t="shared" si="85"/>
        <v>0.70747977840413967</v>
      </c>
      <c r="F329" s="169">
        <f t="shared" si="85"/>
        <v>0.66022490563966607</v>
      </c>
      <c r="G329" s="169">
        <f t="shared" si="85"/>
        <v>0.75433246553109012</v>
      </c>
      <c r="H329" s="169">
        <f t="shared" si="85"/>
        <v>0.69959194203938013</v>
      </c>
      <c r="I329" s="169">
        <f t="shared" si="85"/>
        <v>0.68091963688519797</v>
      </c>
      <c r="J329" s="169">
        <f t="shared" si="85"/>
        <v>0.69677265559207813</v>
      </c>
      <c r="K329" s="169">
        <f t="shared" si="85"/>
        <v>0.69187297596510733</v>
      </c>
      <c r="L329" s="169">
        <f t="shared" si="85"/>
        <v>0.78158072790485322</v>
      </c>
      <c r="M329" s="169" t="str">
        <f t="shared" si="85"/>
        <v/>
      </c>
      <c r="N329" s="169">
        <f t="shared" si="85"/>
        <v>0.75416037260175051</v>
      </c>
      <c r="O329" s="169" t="str">
        <f t="shared" si="85"/>
        <v/>
      </c>
      <c r="P329" s="169">
        <f t="shared" si="85"/>
        <v>0.72875470879658488</v>
      </c>
      <c r="Q329" s="169">
        <f t="shared" si="85"/>
        <v>0.69856634581166899</v>
      </c>
    </row>
    <row r="330" spans="1:17" ht="12" customHeight="1" x14ac:dyDescent="0.25">
      <c r="A330" s="167" t="s">
        <v>165</v>
      </c>
      <c r="B330" s="174"/>
      <c r="C330" s="174">
        <f t="shared" si="85"/>
        <v>0.5586579072017126</v>
      </c>
      <c r="D330" s="174">
        <f t="shared" si="85"/>
        <v>0.56249568557293173</v>
      </c>
      <c r="E330" s="174">
        <f t="shared" si="85"/>
        <v>0.56636899164034049</v>
      </c>
      <c r="F330" s="174">
        <f t="shared" si="85"/>
        <v>0.57059900243811601</v>
      </c>
      <c r="G330" s="174" t="str">
        <f t="shared" si="85"/>
        <v/>
      </c>
      <c r="H330" s="174" t="str">
        <f t="shared" si="85"/>
        <v/>
      </c>
      <c r="I330" s="174">
        <f t="shared" si="85"/>
        <v>0.57985422906334882</v>
      </c>
      <c r="J330" s="174">
        <f t="shared" si="85"/>
        <v>0.58340590574432116</v>
      </c>
      <c r="K330" s="174" t="str">
        <f t="shared" si="85"/>
        <v/>
      </c>
      <c r="L330" s="174" t="str">
        <f t="shared" si="85"/>
        <v/>
      </c>
      <c r="M330" s="174" t="str">
        <f t="shared" si="85"/>
        <v/>
      </c>
      <c r="N330" s="174">
        <f t="shared" si="85"/>
        <v>0.59487417012882593</v>
      </c>
      <c r="O330" s="174" t="str">
        <f t="shared" si="85"/>
        <v/>
      </c>
      <c r="P330" s="174">
        <f t="shared" si="85"/>
        <v>0.60064668074384775</v>
      </c>
      <c r="Q330" s="174">
        <f t="shared" si="85"/>
        <v>0.60374297257201781</v>
      </c>
    </row>
    <row r="331" spans="1:17" ht="12" customHeight="1" x14ac:dyDescent="0.25">
      <c r="A331" s="167" t="s">
        <v>164</v>
      </c>
      <c r="B331" s="174"/>
      <c r="C331" s="174">
        <f t="shared" si="85"/>
        <v>0.66661669505241206</v>
      </c>
      <c r="D331" s="174">
        <f t="shared" si="85"/>
        <v>0.66689755293611197</v>
      </c>
      <c r="E331" s="174">
        <f t="shared" si="85"/>
        <v>0.67070419098508882</v>
      </c>
      <c r="F331" s="174">
        <f t="shared" si="85"/>
        <v>0.67488967243255438</v>
      </c>
      <c r="G331" s="174">
        <f t="shared" si="85"/>
        <v>0.677875429994378</v>
      </c>
      <c r="H331" s="174">
        <f t="shared" si="85"/>
        <v>0.67804938963291317</v>
      </c>
      <c r="I331" s="174">
        <f t="shared" si="85"/>
        <v>0.68367304363535841</v>
      </c>
      <c r="J331" s="174">
        <f t="shared" si="85"/>
        <v>0.68261881181935635</v>
      </c>
      <c r="K331" s="174">
        <f t="shared" si="85"/>
        <v>0.69187297596510733</v>
      </c>
      <c r="L331" s="174">
        <f t="shared" si="85"/>
        <v>0.69386114311391178</v>
      </c>
      <c r="M331" s="174" t="str">
        <f t="shared" si="85"/>
        <v/>
      </c>
      <c r="N331" s="174">
        <f t="shared" si="85"/>
        <v>0.69222140708587421</v>
      </c>
      <c r="O331" s="174" t="str">
        <f t="shared" si="85"/>
        <v/>
      </c>
      <c r="P331" s="174">
        <f t="shared" si="85"/>
        <v>0.69626624831039741</v>
      </c>
      <c r="Q331" s="174">
        <f t="shared" si="85"/>
        <v>0.70011104687566661</v>
      </c>
    </row>
    <row r="332" spans="1:17" ht="12" customHeight="1" x14ac:dyDescent="0.25">
      <c r="A332" s="166" t="s">
        <v>163</v>
      </c>
      <c r="B332" s="173"/>
      <c r="C332" s="173">
        <f t="shared" si="85"/>
        <v>0.55670473004516208</v>
      </c>
      <c r="D332" s="173">
        <f t="shared" si="85"/>
        <v>0.55894921995955704</v>
      </c>
      <c r="E332" s="173">
        <f t="shared" si="85"/>
        <v>0.56290368683488723</v>
      </c>
      <c r="F332" s="173">
        <f t="shared" si="85"/>
        <v>0.56729470394790094</v>
      </c>
      <c r="G332" s="173">
        <f t="shared" si="85"/>
        <v>0.57034153145120947</v>
      </c>
      <c r="H332" s="173">
        <f t="shared" si="85"/>
        <v>0.57216909604591148</v>
      </c>
      <c r="I332" s="173">
        <f t="shared" si="85"/>
        <v>0.57689842493737953</v>
      </c>
      <c r="J332" s="173">
        <f t="shared" si="85"/>
        <v>0.57888899432071395</v>
      </c>
      <c r="K332" s="173">
        <f t="shared" si="85"/>
        <v>0.58428855457011997</v>
      </c>
      <c r="L332" s="173">
        <f t="shared" si="85"/>
        <v>0.58663537133150712</v>
      </c>
      <c r="M332" s="173" t="str">
        <f t="shared" si="85"/>
        <v/>
      </c>
      <c r="N332" s="173">
        <f t="shared" si="85"/>
        <v>0.5904393186528597</v>
      </c>
      <c r="O332" s="173" t="str">
        <f t="shared" si="85"/>
        <v/>
      </c>
      <c r="P332" s="173">
        <f t="shared" si="85"/>
        <v>0.59449021731264251</v>
      </c>
      <c r="Q332" s="173">
        <f t="shared" si="85"/>
        <v>0.59665536190078972</v>
      </c>
    </row>
    <row r="333" spans="1:17" ht="12" customHeight="1" x14ac:dyDescent="0.25">
      <c r="A333" s="147" t="s">
        <v>59</v>
      </c>
      <c r="B333" s="172"/>
      <c r="C333" s="172">
        <f t="shared" si="85"/>
        <v>1.0366541224859163</v>
      </c>
      <c r="D333" s="172">
        <f t="shared" si="85"/>
        <v>1.0353797756252361</v>
      </c>
      <c r="E333" s="172">
        <f t="shared" si="85"/>
        <v>1.0353115115016087</v>
      </c>
      <c r="F333" s="172">
        <f t="shared" si="85"/>
        <v>1.0354043477885397</v>
      </c>
      <c r="G333" s="172">
        <f t="shared" si="85"/>
        <v>1.0299959100290184</v>
      </c>
      <c r="H333" s="172">
        <f t="shared" si="85"/>
        <v>1.0277311489424394</v>
      </c>
      <c r="I333" s="172">
        <f t="shared" si="85"/>
        <v>1.0311438933430794</v>
      </c>
      <c r="J333" s="172">
        <f t="shared" si="85"/>
        <v>1.029507853016586</v>
      </c>
      <c r="K333" s="172">
        <f t="shared" si="85"/>
        <v>1.0308272187480461</v>
      </c>
      <c r="L333" s="172">
        <f t="shared" si="85"/>
        <v>1.0293794077986893</v>
      </c>
      <c r="M333" s="172" t="str">
        <f t="shared" si="85"/>
        <v/>
      </c>
      <c r="N333" s="172">
        <f t="shared" si="85"/>
        <v>1.0253856792996485</v>
      </c>
      <c r="O333" s="172" t="str">
        <f t="shared" si="85"/>
        <v/>
      </c>
      <c r="P333" s="172">
        <f t="shared" si="85"/>
        <v>1.023349639451179</v>
      </c>
      <c r="Q333" s="172">
        <f t="shared" si="85"/>
        <v>1.0210339252782135</v>
      </c>
    </row>
    <row r="334" spans="1:17" ht="12" customHeight="1" x14ac:dyDescent="0.25">
      <c r="A334" s="163" t="s">
        <v>142</v>
      </c>
      <c r="B334" s="171"/>
      <c r="C334" s="171">
        <f t="shared" si="85"/>
        <v>0.72575285383192378</v>
      </c>
      <c r="D334" s="171">
        <f t="shared" si="85"/>
        <v>0.73131305348669573</v>
      </c>
      <c r="E334" s="171">
        <f t="shared" si="85"/>
        <v>0.7372520967481353</v>
      </c>
      <c r="F334" s="171">
        <f t="shared" si="85"/>
        <v>0.74357080748797244</v>
      </c>
      <c r="G334" s="171" t="str">
        <f t="shared" si="85"/>
        <v/>
      </c>
      <c r="H334" s="171" t="str">
        <f t="shared" si="85"/>
        <v/>
      </c>
      <c r="I334" s="171" t="str">
        <f t="shared" si="85"/>
        <v/>
      </c>
      <c r="J334" s="171">
        <f t="shared" si="85"/>
        <v>0.76576928481584428</v>
      </c>
      <c r="K334" s="171" t="str">
        <f t="shared" si="85"/>
        <v/>
      </c>
      <c r="L334" s="171" t="str">
        <f t="shared" si="85"/>
        <v/>
      </c>
      <c r="M334" s="171" t="str">
        <f t="shared" si="85"/>
        <v/>
      </c>
      <c r="N334" s="171">
        <f t="shared" si="85"/>
        <v>0.76711215013426048</v>
      </c>
      <c r="O334" s="171" t="str">
        <f t="shared" si="85"/>
        <v/>
      </c>
      <c r="P334" s="171">
        <f t="shared" si="85"/>
        <v>0.77718035616459002</v>
      </c>
      <c r="Q334" s="171">
        <f t="shared" si="85"/>
        <v>0.77966749437594884</v>
      </c>
    </row>
    <row r="335" spans="1:17" ht="12" customHeight="1" x14ac:dyDescent="0.25">
      <c r="A335" s="161" t="s">
        <v>141</v>
      </c>
      <c r="B335" s="170"/>
      <c r="C335" s="170">
        <f t="shared" si="85"/>
        <v>0.79516280723144994</v>
      </c>
      <c r="D335" s="170">
        <f t="shared" si="85"/>
        <v>0.80104321318788052</v>
      </c>
      <c r="E335" s="170">
        <f t="shared" si="85"/>
        <v>0.80595474771044417</v>
      </c>
      <c r="F335" s="170">
        <f t="shared" si="85"/>
        <v>0.81313060983782581</v>
      </c>
      <c r="G335" s="170">
        <f t="shared" si="85"/>
        <v>0.8139412751027596</v>
      </c>
      <c r="H335" s="170">
        <f t="shared" si="85"/>
        <v>0.8193598460422874</v>
      </c>
      <c r="I335" s="170" t="str">
        <f t="shared" si="85"/>
        <v/>
      </c>
      <c r="J335" s="170">
        <f t="shared" si="85"/>
        <v>0.82926893056615547</v>
      </c>
      <c r="K335" s="170" t="str">
        <f t="shared" si="85"/>
        <v/>
      </c>
      <c r="L335" s="170">
        <f t="shared" si="85"/>
        <v>0.83282708392861349</v>
      </c>
      <c r="M335" s="170" t="str">
        <f t="shared" si="85"/>
        <v/>
      </c>
      <c r="N335" s="170">
        <f t="shared" si="85"/>
        <v>0.83179890915806332</v>
      </c>
      <c r="O335" s="170" t="str">
        <f t="shared" si="85"/>
        <v/>
      </c>
      <c r="P335" s="170">
        <f t="shared" si="85"/>
        <v>0.82772027252984748</v>
      </c>
      <c r="Q335" s="170">
        <f t="shared" si="85"/>
        <v>0.83384032637278738</v>
      </c>
    </row>
    <row r="336" spans="1:17" ht="12" customHeight="1" x14ac:dyDescent="0.25">
      <c r="A336" s="148" t="s">
        <v>60</v>
      </c>
      <c r="B336" s="73"/>
      <c r="C336" s="73">
        <f t="shared" si="85"/>
        <v>0.71853624557430218</v>
      </c>
      <c r="D336" s="73">
        <f t="shared" si="85"/>
        <v>0.72485259819186554</v>
      </c>
      <c r="E336" s="73">
        <f t="shared" si="85"/>
        <v>0.73074879957675321</v>
      </c>
      <c r="F336" s="73">
        <f t="shared" si="85"/>
        <v>0.7361969428294719</v>
      </c>
      <c r="G336" s="73">
        <f t="shared" si="85"/>
        <v>0.73982023973198718</v>
      </c>
      <c r="H336" s="73">
        <f t="shared" si="85"/>
        <v>0.74451260753736581</v>
      </c>
      <c r="I336" s="73" t="str">
        <f t="shared" si="85"/>
        <v/>
      </c>
      <c r="J336" s="73">
        <f t="shared" si="85"/>
        <v>0.75795339023656805</v>
      </c>
      <c r="K336" s="73" t="str">
        <f t="shared" si="85"/>
        <v/>
      </c>
      <c r="L336" s="73">
        <f t="shared" si="85"/>
        <v>0.76332249277635378</v>
      </c>
      <c r="M336" s="73" t="str">
        <f t="shared" si="85"/>
        <v/>
      </c>
      <c r="N336" s="73">
        <f t="shared" si="85"/>
        <v>0.76757416647902588</v>
      </c>
      <c r="O336" s="73" t="str">
        <f t="shared" si="85"/>
        <v/>
      </c>
      <c r="P336" s="73">
        <f t="shared" si="85"/>
        <v>0.76930561573457401</v>
      </c>
      <c r="Q336" s="73">
        <f t="shared" si="85"/>
        <v>0.77317434312728028</v>
      </c>
    </row>
    <row r="337" spans="1:17" ht="12" customHeight="1" x14ac:dyDescent="0.25">
      <c r="A337" s="148" t="s">
        <v>59</v>
      </c>
      <c r="B337" s="73"/>
      <c r="C337" s="73">
        <f t="shared" si="85"/>
        <v>1.0177634037457812</v>
      </c>
      <c r="D337" s="73">
        <f t="shared" si="85"/>
        <v>1.019700469499772</v>
      </c>
      <c r="E337" s="73">
        <f t="shared" si="85"/>
        <v>1.0202376532166104</v>
      </c>
      <c r="F337" s="73">
        <f t="shared" si="85"/>
        <v>1.0245982057650558</v>
      </c>
      <c r="G337" s="73">
        <f t="shared" si="85"/>
        <v>1.0186826638164708</v>
      </c>
      <c r="H337" s="73">
        <f t="shared" si="85"/>
        <v>1.0211857261479751</v>
      </c>
      <c r="I337" s="73" t="str">
        <f t="shared" si="85"/>
        <v/>
      </c>
      <c r="J337" s="73">
        <f t="shared" si="85"/>
        <v>1.0240418235250088</v>
      </c>
      <c r="K337" s="73" t="str">
        <f t="shared" si="85"/>
        <v/>
      </c>
      <c r="L337" s="73">
        <f t="shared" si="85"/>
        <v>1.0176016869230042</v>
      </c>
      <c r="M337" s="73" t="str">
        <f t="shared" si="85"/>
        <v/>
      </c>
      <c r="N337" s="73">
        <f t="shared" si="85"/>
        <v>1.0139903497657496</v>
      </c>
      <c r="O337" s="73" t="str">
        <f t="shared" si="85"/>
        <v/>
      </c>
      <c r="P337" s="73">
        <f t="shared" si="85"/>
        <v>1.0062661652921949</v>
      </c>
      <c r="Q337" s="73">
        <f t="shared" si="85"/>
        <v>1.0084219628367384</v>
      </c>
    </row>
    <row r="338" spans="1:17" ht="12" customHeight="1" x14ac:dyDescent="0.25">
      <c r="A338" s="158" t="s">
        <v>62</v>
      </c>
      <c r="B338" s="169"/>
      <c r="C338" s="169">
        <f t="shared" si="85"/>
        <v>0.83172279184184772</v>
      </c>
      <c r="D338" s="169">
        <f t="shared" si="85"/>
        <v>0.83237936840489546</v>
      </c>
      <c r="E338" s="169">
        <f t="shared" si="85"/>
        <v>0.83977834271478968</v>
      </c>
      <c r="F338" s="169">
        <f t="shared" si="85"/>
        <v>0.84422948169807288</v>
      </c>
      <c r="G338" s="169">
        <f t="shared" si="85"/>
        <v>0.84784884884784428</v>
      </c>
      <c r="H338" s="169">
        <f t="shared" si="85"/>
        <v>0.85324827477952347</v>
      </c>
      <c r="I338" s="169">
        <f t="shared" si="85"/>
        <v>0.85802364306223955</v>
      </c>
      <c r="J338" s="169">
        <f t="shared" si="85"/>
        <v>0.86312122733652452</v>
      </c>
      <c r="K338" s="169">
        <f t="shared" si="85"/>
        <v>0.86319337515750216</v>
      </c>
      <c r="L338" s="169">
        <f t="shared" si="85"/>
        <v>0.863018937961885</v>
      </c>
      <c r="M338" s="169" t="str">
        <f t="shared" si="85"/>
        <v/>
      </c>
      <c r="N338" s="169">
        <f t="shared" si="85"/>
        <v>0.86251019796955164</v>
      </c>
      <c r="O338" s="169" t="str">
        <f t="shared" si="85"/>
        <v/>
      </c>
      <c r="P338" s="169">
        <f t="shared" si="85"/>
        <v>0.8599739942243485</v>
      </c>
      <c r="Q338" s="169">
        <f t="shared" si="85"/>
        <v>0.85942646607936257</v>
      </c>
    </row>
    <row r="339" spans="1:17" ht="12" customHeight="1" x14ac:dyDescent="0.25">
      <c r="A339" s="23" t="s">
        <v>57</v>
      </c>
      <c r="B339" s="73"/>
      <c r="C339" s="73" t="str">
        <f t="shared" ref="C339:Q340" si="86">IF(C320=0,"",C320/C301)</f>
        <v/>
      </c>
      <c r="D339" s="73">
        <f t="shared" si="86"/>
        <v>0.45383191042144311</v>
      </c>
      <c r="E339" s="73" t="str">
        <f t="shared" si="86"/>
        <v/>
      </c>
      <c r="F339" s="73" t="str">
        <f t="shared" si="86"/>
        <v/>
      </c>
      <c r="G339" s="73">
        <f t="shared" si="86"/>
        <v>0.46258951955129279</v>
      </c>
      <c r="H339" s="73" t="str">
        <f t="shared" si="86"/>
        <v/>
      </c>
      <c r="I339" s="73" t="str">
        <f t="shared" si="86"/>
        <v/>
      </c>
      <c r="J339" s="73" t="str">
        <f t="shared" si="86"/>
        <v/>
      </c>
      <c r="K339" s="73" t="str">
        <f t="shared" si="86"/>
        <v/>
      </c>
      <c r="L339" s="73" t="str">
        <f t="shared" si="86"/>
        <v/>
      </c>
      <c r="M339" s="73" t="str">
        <f t="shared" si="86"/>
        <v/>
      </c>
      <c r="N339" s="73" t="str">
        <f t="shared" si="86"/>
        <v/>
      </c>
      <c r="O339" s="73" t="str">
        <f t="shared" si="86"/>
        <v/>
      </c>
      <c r="P339" s="73">
        <f t="shared" si="86"/>
        <v>0.47627798865759408</v>
      </c>
      <c r="Q339" s="73" t="str">
        <f t="shared" si="86"/>
        <v/>
      </c>
    </row>
    <row r="340" spans="1:17" ht="12" customHeight="1" x14ac:dyDescent="0.25">
      <c r="A340" s="29" t="s">
        <v>140</v>
      </c>
      <c r="B340" s="65"/>
      <c r="C340" s="65">
        <f t="shared" si="86"/>
        <v>0.83172279184184772</v>
      </c>
      <c r="D340" s="65">
        <f t="shared" si="86"/>
        <v>0.83570756966565607</v>
      </c>
      <c r="E340" s="65">
        <f t="shared" si="86"/>
        <v>0.83977834271478968</v>
      </c>
      <c r="F340" s="65">
        <f t="shared" si="86"/>
        <v>0.84422948169807288</v>
      </c>
      <c r="G340" s="65">
        <f t="shared" si="86"/>
        <v>0.84868022950287914</v>
      </c>
      <c r="H340" s="65">
        <f t="shared" si="86"/>
        <v>0.85324827477952347</v>
      </c>
      <c r="I340" s="65">
        <f t="shared" si="86"/>
        <v>0.85802364306223955</v>
      </c>
      <c r="J340" s="65">
        <f t="shared" si="86"/>
        <v>0.86312122733652452</v>
      </c>
      <c r="K340" s="65">
        <f t="shared" si="86"/>
        <v>0.86319337515750216</v>
      </c>
      <c r="L340" s="65">
        <f t="shared" si="86"/>
        <v>0.863018937961885</v>
      </c>
      <c r="M340" s="65" t="str">
        <f t="shared" si="86"/>
        <v/>
      </c>
      <c r="N340" s="65">
        <f t="shared" si="86"/>
        <v>0.86251019796955164</v>
      </c>
      <c r="O340" s="65" t="str">
        <f t="shared" si="86"/>
        <v/>
      </c>
      <c r="P340" s="65">
        <f t="shared" si="86"/>
        <v>0.86051081563985632</v>
      </c>
      <c r="Q340" s="65">
        <f t="shared" si="86"/>
        <v>0.85942646607936257</v>
      </c>
    </row>
    <row r="342" spans="1:17" ht="12" customHeight="1" x14ac:dyDescent="0.25">
      <c r="A342" s="152" t="s">
        <v>190</v>
      </c>
      <c r="B342" s="168"/>
      <c r="C342" s="168">
        <f>SUM(C343,C346,C348,C357)</f>
        <v>138.97188028189768</v>
      </c>
      <c r="D342" s="168">
        <f t="shared" ref="D342:Q342" si="87">SUM(D343,D346,D348,D357)</f>
        <v>173.68244431094067</v>
      </c>
      <c r="E342" s="168">
        <f t="shared" si="87"/>
        <v>163.2896127847099</v>
      </c>
      <c r="F342" s="168">
        <f t="shared" si="87"/>
        <v>140.89965504023024</v>
      </c>
      <c r="G342" s="168">
        <f t="shared" si="87"/>
        <v>88.683743514556056</v>
      </c>
      <c r="H342" s="168">
        <f t="shared" si="87"/>
        <v>67.56374855466791</v>
      </c>
      <c r="I342" s="168">
        <f t="shared" si="87"/>
        <v>27.604125640442138</v>
      </c>
      <c r="J342" s="168">
        <f t="shared" si="87"/>
        <v>100.43707789502341</v>
      </c>
      <c r="K342" s="168">
        <f t="shared" si="87"/>
        <v>31.890799844225135</v>
      </c>
      <c r="L342" s="168">
        <f t="shared" si="87"/>
        <v>106.46260787918214</v>
      </c>
      <c r="M342" s="168">
        <f t="shared" si="87"/>
        <v>0</v>
      </c>
      <c r="N342" s="168">
        <f t="shared" si="87"/>
        <v>104.99544421326749</v>
      </c>
      <c r="O342" s="168">
        <f t="shared" si="87"/>
        <v>0</v>
      </c>
      <c r="P342" s="168">
        <f t="shared" si="87"/>
        <v>114.54932374774393</v>
      </c>
      <c r="Q342" s="168">
        <f t="shared" si="87"/>
        <v>130.62103507021416</v>
      </c>
    </row>
    <row r="343" spans="1:17" ht="12" customHeight="1" x14ac:dyDescent="0.25">
      <c r="A343" s="158" t="s">
        <v>65</v>
      </c>
      <c r="B343" s="157"/>
      <c r="C343" s="157">
        <f>SUM(C344:C345)</f>
        <v>129.85701376262941</v>
      </c>
      <c r="D343" s="157">
        <f t="shared" ref="D343:Q343" si="88">SUM(D344:D345)</f>
        <v>161.10316516551424</v>
      </c>
      <c r="E343" s="157">
        <f t="shared" si="88"/>
        <v>152.12090160019852</v>
      </c>
      <c r="F343" s="157">
        <f t="shared" si="88"/>
        <v>125.13365299815932</v>
      </c>
      <c r="G343" s="157">
        <f t="shared" si="88"/>
        <v>83.84590608279278</v>
      </c>
      <c r="H343" s="157">
        <f t="shared" si="88"/>
        <v>60.328040336567369</v>
      </c>
      <c r="I343" s="157">
        <f t="shared" si="88"/>
        <v>24.059848353779849</v>
      </c>
      <c r="J343" s="157">
        <f t="shared" si="88"/>
        <v>91.499611358869714</v>
      </c>
      <c r="K343" s="157">
        <f t="shared" si="88"/>
        <v>27.791812801166003</v>
      </c>
      <c r="L343" s="157">
        <f t="shared" si="88"/>
        <v>101.86705975567399</v>
      </c>
      <c r="M343" s="157">
        <f t="shared" si="88"/>
        <v>0</v>
      </c>
      <c r="N343" s="157">
        <f t="shared" si="88"/>
        <v>98.85967168857124</v>
      </c>
      <c r="O343" s="157">
        <f t="shared" si="88"/>
        <v>0</v>
      </c>
      <c r="P343" s="157">
        <f t="shared" si="88"/>
        <v>104.3698251143431</v>
      </c>
      <c r="Q343" s="157">
        <f t="shared" si="88"/>
        <v>115.60653493161144</v>
      </c>
    </row>
    <row r="344" spans="1:17" ht="12" customHeight="1" x14ac:dyDescent="0.25">
      <c r="A344" s="23" t="s">
        <v>166</v>
      </c>
      <c r="B344" s="156"/>
      <c r="C344" s="156">
        <f>RES_hhdet_in_emi!C$45</f>
        <v>129.85701376262941</v>
      </c>
      <c r="D344" s="156">
        <f>RES_hhdet_in_emi!D$45</f>
        <v>161.10316516551424</v>
      </c>
      <c r="E344" s="156">
        <f>RES_hhdet_in_emi!E$45</f>
        <v>152.12090160019852</v>
      </c>
      <c r="F344" s="156">
        <f>RES_hhdet_in_emi!F$45</f>
        <v>125.13365299815932</v>
      </c>
      <c r="G344" s="156">
        <f>RES_hhdet_in_emi!G$45</f>
        <v>83.84590608279278</v>
      </c>
      <c r="H344" s="156">
        <f>RES_hhdet_in_emi!H$45</f>
        <v>60.328040336567369</v>
      </c>
      <c r="I344" s="156">
        <f>RES_hhdet_in_emi!I$45</f>
        <v>24.059848353779849</v>
      </c>
      <c r="J344" s="156">
        <f>RES_hhdet_in_emi!J$45</f>
        <v>91.499611358869714</v>
      </c>
      <c r="K344" s="156">
        <f>RES_hhdet_in_emi!K$45</f>
        <v>27.791812801166003</v>
      </c>
      <c r="L344" s="156">
        <f>RES_hhdet_in_emi!L$45</f>
        <v>101.86705975567399</v>
      </c>
      <c r="M344" s="156">
        <f>RES_hhdet_in_emi!M$45</f>
        <v>0</v>
      </c>
      <c r="N344" s="156">
        <f>RES_hhdet_in_emi!N$45</f>
        <v>98.85967168857124</v>
      </c>
      <c r="O344" s="156">
        <f>RES_hhdet_in_emi!O$45</f>
        <v>0</v>
      </c>
      <c r="P344" s="156">
        <f>RES_hhdet_in_emi!P$45</f>
        <v>104.3698251143431</v>
      </c>
      <c r="Q344" s="156">
        <f>RES_hhdet_in_emi!Q$45</f>
        <v>115.60653493161144</v>
      </c>
    </row>
    <row r="345" spans="1:17" ht="12" customHeight="1" x14ac:dyDescent="0.25">
      <c r="A345" s="23" t="s">
        <v>60</v>
      </c>
      <c r="B345" s="156"/>
      <c r="C345" s="156">
        <f>RES_hhdet_in_emi!C$46</f>
        <v>0</v>
      </c>
      <c r="D345" s="156">
        <f>RES_hhdet_in_emi!D$46</f>
        <v>0</v>
      </c>
      <c r="E345" s="156">
        <f>RES_hhdet_in_emi!E$46</f>
        <v>0</v>
      </c>
      <c r="F345" s="156">
        <f>RES_hhdet_in_emi!F$46</f>
        <v>0</v>
      </c>
      <c r="G345" s="156">
        <f>RES_hhdet_in_emi!G$46</f>
        <v>0</v>
      </c>
      <c r="H345" s="156">
        <f>RES_hhdet_in_emi!H$46</f>
        <v>0</v>
      </c>
      <c r="I345" s="156">
        <f>RES_hhdet_in_emi!I$46</f>
        <v>0</v>
      </c>
      <c r="J345" s="156">
        <f>RES_hhdet_in_emi!J$46</f>
        <v>0</v>
      </c>
      <c r="K345" s="156">
        <f>RES_hhdet_in_emi!K$46</f>
        <v>0</v>
      </c>
      <c r="L345" s="156">
        <f>RES_hhdet_in_emi!L$46</f>
        <v>0</v>
      </c>
      <c r="M345" s="156">
        <f>RES_hhdet_in_emi!M$46</f>
        <v>0</v>
      </c>
      <c r="N345" s="156">
        <f>RES_hhdet_in_emi!N$46</f>
        <v>0</v>
      </c>
      <c r="O345" s="156">
        <f>RES_hhdet_in_emi!O$46</f>
        <v>0</v>
      </c>
      <c r="P345" s="156">
        <f>RES_hhdet_in_emi!P$46</f>
        <v>0</v>
      </c>
      <c r="Q345" s="156">
        <f>RES_hhdet_in_emi!Q$46</f>
        <v>0</v>
      </c>
    </row>
    <row r="346" spans="1:17" ht="12" customHeight="1" x14ac:dyDescent="0.25">
      <c r="A346" s="158" t="s">
        <v>112</v>
      </c>
      <c r="B346" s="157"/>
      <c r="C346" s="157">
        <f>C347</f>
        <v>0</v>
      </c>
      <c r="D346" s="157">
        <f t="shared" ref="D346:Q346" si="89">D347</f>
        <v>0</v>
      </c>
      <c r="E346" s="157">
        <f t="shared" si="89"/>
        <v>0</v>
      </c>
      <c r="F346" s="157">
        <f t="shared" si="89"/>
        <v>0</v>
      </c>
      <c r="G346" s="157">
        <f t="shared" si="89"/>
        <v>0</v>
      </c>
      <c r="H346" s="157">
        <f t="shared" si="89"/>
        <v>0</v>
      </c>
      <c r="I346" s="157">
        <f t="shared" si="89"/>
        <v>0</v>
      </c>
      <c r="J346" s="157">
        <f t="shared" si="89"/>
        <v>0</v>
      </c>
      <c r="K346" s="157">
        <f t="shared" si="89"/>
        <v>0</v>
      </c>
      <c r="L346" s="157">
        <f t="shared" si="89"/>
        <v>0</v>
      </c>
      <c r="M346" s="157">
        <f t="shared" si="89"/>
        <v>0</v>
      </c>
      <c r="N346" s="157">
        <f t="shared" si="89"/>
        <v>0</v>
      </c>
      <c r="O346" s="157">
        <f t="shared" si="89"/>
        <v>0</v>
      </c>
      <c r="P346" s="157">
        <f t="shared" si="89"/>
        <v>0</v>
      </c>
      <c r="Q346" s="157">
        <f t="shared" si="89"/>
        <v>0</v>
      </c>
    </row>
    <row r="347" spans="1:17" ht="12" customHeight="1" x14ac:dyDescent="0.25">
      <c r="A347" s="23" t="s">
        <v>60</v>
      </c>
      <c r="B347" s="156"/>
      <c r="C347" s="156">
        <f>RES_hhdet_in_emi!C$48</f>
        <v>0</v>
      </c>
      <c r="D347" s="156">
        <f>RES_hhdet_in_emi!D$48</f>
        <v>0</v>
      </c>
      <c r="E347" s="156">
        <f>RES_hhdet_in_emi!E$48</f>
        <v>0</v>
      </c>
      <c r="F347" s="156">
        <f>RES_hhdet_in_emi!F$48</f>
        <v>0</v>
      </c>
      <c r="G347" s="156">
        <f>RES_hhdet_in_emi!G$48</f>
        <v>0</v>
      </c>
      <c r="H347" s="156">
        <f>RES_hhdet_in_emi!H$48</f>
        <v>0</v>
      </c>
      <c r="I347" s="156">
        <f>RES_hhdet_in_emi!I$48</f>
        <v>0</v>
      </c>
      <c r="J347" s="156">
        <f>RES_hhdet_in_emi!J$48</f>
        <v>0</v>
      </c>
      <c r="K347" s="156">
        <f>RES_hhdet_in_emi!K$48</f>
        <v>0</v>
      </c>
      <c r="L347" s="156">
        <f>RES_hhdet_in_emi!L$48</f>
        <v>0</v>
      </c>
      <c r="M347" s="156">
        <f>RES_hhdet_in_emi!M$48</f>
        <v>0</v>
      </c>
      <c r="N347" s="156">
        <f>RES_hhdet_in_emi!N$48</f>
        <v>0</v>
      </c>
      <c r="O347" s="156">
        <f>RES_hhdet_in_emi!O$48</f>
        <v>0</v>
      </c>
      <c r="P347" s="156">
        <f>RES_hhdet_in_emi!P$48</f>
        <v>0</v>
      </c>
      <c r="Q347" s="156">
        <f>RES_hhdet_in_emi!Q$48</f>
        <v>0</v>
      </c>
    </row>
    <row r="348" spans="1:17" ht="12" customHeight="1" x14ac:dyDescent="0.25">
      <c r="A348" s="158" t="s">
        <v>63</v>
      </c>
      <c r="B348" s="157"/>
      <c r="C348" s="157">
        <f>SUM(C349:C350,C353:C354)</f>
        <v>9.1148665192682632</v>
      </c>
      <c r="D348" s="157">
        <f t="shared" ref="D348:Q348" si="90">SUM(D349:D350,D353:D354)</f>
        <v>12.516700618530038</v>
      </c>
      <c r="E348" s="157">
        <f t="shared" si="90"/>
        <v>11.16871118451138</v>
      </c>
      <c r="F348" s="157">
        <f t="shared" si="90"/>
        <v>15.76600204207093</v>
      </c>
      <c r="G348" s="157">
        <f t="shared" si="90"/>
        <v>4.8292088032725244</v>
      </c>
      <c r="H348" s="157">
        <f t="shared" si="90"/>
        <v>7.2357082181005339</v>
      </c>
      <c r="I348" s="157">
        <f t="shared" si="90"/>
        <v>3.5442772866622887</v>
      </c>
      <c r="J348" s="157">
        <f t="shared" si="90"/>
        <v>8.9374665361536891</v>
      </c>
      <c r="K348" s="157">
        <f t="shared" si="90"/>
        <v>4.0989870430591324</v>
      </c>
      <c r="L348" s="157">
        <f t="shared" si="90"/>
        <v>4.5955481235081583</v>
      </c>
      <c r="M348" s="157">
        <f t="shared" si="90"/>
        <v>0</v>
      </c>
      <c r="N348" s="157">
        <f t="shared" si="90"/>
        <v>6.1357725246962556</v>
      </c>
      <c r="O348" s="157">
        <f t="shared" si="90"/>
        <v>0</v>
      </c>
      <c r="P348" s="157">
        <f t="shared" si="90"/>
        <v>10.17088036681351</v>
      </c>
      <c r="Q348" s="157">
        <f t="shared" si="90"/>
        <v>15.014500138602724</v>
      </c>
    </row>
    <row r="349" spans="1:17" ht="12" customHeight="1" x14ac:dyDescent="0.25">
      <c r="A349" s="167" t="s">
        <v>165</v>
      </c>
      <c r="B349" s="132"/>
      <c r="C349" s="132">
        <f>RES_hhdet_in_emi!C$50</f>
        <v>3.4016715907518829</v>
      </c>
      <c r="D349" s="132">
        <f>RES_hhdet_in_emi!D$50</f>
        <v>7.3273739475472812</v>
      </c>
      <c r="E349" s="132">
        <f>RES_hhdet_in_emi!E$50</f>
        <v>2.6069344843140061</v>
      </c>
      <c r="F349" s="132">
        <f>RES_hhdet_in_emi!F$50</f>
        <v>5.921877114351596</v>
      </c>
      <c r="G349" s="132">
        <f>RES_hhdet_in_emi!G$50</f>
        <v>0</v>
      </c>
      <c r="H349" s="132">
        <f>RES_hhdet_in_emi!H$50</f>
        <v>0</v>
      </c>
      <c r="I349" s="132">
        <f>RES_hhdet_in_emi!I$50</f>
        <v>0.12189031003774593</v>
      </c>
      <c r="J349" s="132">
        <f>RES_hhdet_in_emi!J$50</f>
        <v>5.4753744576048167</v>
      </c>
      <c r="K349" s="132">
        <f>RES_hhdet_in_emi!K$50</f>
        <v>0</v>
      </c>
      <c r="L349" s="132">
        <f>RES_hhdet_in_emi!L$50</f>
        <v>0</v>
      </c>
      <c r="M349" s="132">
        <f>RES_hhdet_in_emi!M$50</f>
        <v>0</v>
      </c>
      <c r="N349" s="132">
        <f>RES_hhdet_in_emi!N$50</f>
        <v>0.30058858886238188</v>
      </c>
      <c r="O349" s="132">
        <f>RES_hhdet_in_emi!O$50</f>
        <v>0</v>
      </c>
      <c r="P349" s="132">
        <f>RES_hhdet_in_emi!P$50</f>
        <v>4.0050936140379347</v>
      </c>
      <c r="Q349" s="132">
        <f>RES_hhdet_in_emi!Q$50</f>
        <v>2.010264969115207</v>
      </c>
    </row>
    <row r="350" spans="1:17" ht="12" customHeight="1" x14ac:dyDescent="0.25">
      <c r="A350" s="167" t="s">
        <v>164</v>
      </c>
      <c r="B350" s="132"/>
      <c r="C350" s="132">
        <f>SUM(C351:C352)</f>
        <v>5.7131949285163799</v>
      </c>
      <c r="D350" s="132">
        <f t="shared" ref="D350:Q350" si="91">SUM(D351:D352)</f>
        <v>5.1893266709827559</v>
      </c>
      <c r="E350" s="132">
        <f t="shared" si="91"/>
        <v>8.5617767001973739</v>
      </c>
      <c r="F350" s="132">
        <f t="shared" si="91"/>
        <v>9.8441249277193332</v>
      </c>
      <c r="G350" s="132">
        <f t="shared" si="91"/>
        <v>4.8292088032725244</v>
      </c>
      <c r="H350" s="132">
        <f t="shared" si="91"/>
        <v>7.2357082181005339</v>
      </c>
      <c r="I350" s="132">
        <f t="shared" si="91"/>
        <v>3.4223869766245429</v>
      </c>
      <c r="J350" s="132">
        <f t="shared" si="91"/>
        <v>3.4620920785488729</v>
      </c>
      <c r="K350" s="132">
        <f t="shared" si="91"/>
        <v>4.0989870430591324</v>
      </c>
      <c r="L350" s="132">
        <f t="shared" si="91"/>
        <v>4.5955481235081583</v>
      </c>
      <c r="M350" s="132">
        <f t="shared" si="91"/>
        <v>0</v>
      </c>
      <c r="N350" s="132">
        <f t="shared" si="91"/>
        <v>5.8351839358338733</v>
      </c>
      <c r="O350" s="132">
        <f t="shared" si="91"/>
        <v>0</v>
      </c>
      <c r="P350" s="132">
        <f t="shared" si="91"/>
        <v>6.165786752775575</v>
      </c>
      <c r="Q350" s="132">
        <f t="shared" si="91"/>
        <v>13.004235169487517</v>
      </c>
    </row>
    <row r="351" spans="1:17" ht="12" customHeight="1" x14ac:dyDescent="0.25">
      <c r="A351" s="166" t="s">
        <v>163</v>
      </c>
      <c r="B351" s="165"/>
      <c r="C351" s="165">
        <f>RES_hhdet_in_emi!C$52</f>
        <v>5.7131949285163799</v>
      </c>
      <c r="D351" s="165">
        <f>RES_hhdet_in_emi!D$52</f>
        <v>5.1893266709827559</v>
      </c>
      <c r="E351" s="165">
        <f>RES_hhdet_in_emi!E$52</f>
        <v>8.5617767001973739</v>
      </c>
      <c r="F351" s="165">
        <f>RES_hhdet_in_emi!F$52</f>
        <v>9.8441249277193332</v>
      </c>
      <c r="G351" s="165">
        <f>RES_hhdet_in_emi!G$52</f>
        <v>4.8292088032725244</v>
      </c>
      <c r="H351" s="165">
        <f>RES_hhdet_in_emi!H$52</f>
        <v>7.2357082181005339</v>
      </c>
      <c r="I351" s="165">
        <f>RES_hhdet_in_emi!I$52</f>
        <v>3.4223869766245429</v>
      </c>
      <c r="J351" s="165">
        <f>RES_hhdet_in_emi!J$52</f>
        <v>3.4620920785488729</v>
      </c>
      <c r="K351" s="165">
        <f>RES_hhdet_in_emi!K$52</f>
        <v>4.0989870430591324</v>
      </c>
      <c r="L351" s="165">
        <f>RES_hhdet_in_emi!L$52</f>
        <v>4.5955481235081583</v>
      </c>
      <c r="M351" s="165">
        <f>RES_hhdet_in_emi!M$52</f>
        <v>0</v>
      </c>
      <c r="N351" s="165">
        <f>RES_hhdet_in_emi!N$52</f>
        <v>5.8351839358338733</v>
      </c>
      <c r="O351" s="165">
        <f>RES_hhdet_in_emi!O$52</f>
        <v>0</v>
      </c>
      <c r="P351" s="165">
        <f>RES_hhdet_in_emi!P$52</f>
        <v>6.165786752775575</v>
      </c>
      <c r="Q351" s="165">
        <f>RES_hhdet_in_emi!Q$52</f>
        <v>13.004235169487517</v>
      </c>
    </row>
    <row r="352" spans="1:17" ht="12" customHeight="1" x14ac:dyDescent="0.25">
      <c r="A352" s="147" t="s">
        <v>59</v>
      </c>
      <c r="B352" s="164"/>
      <c r="C352" s="164">
        <f>RES_hhdet_in_emi!C$53</f>
        <v>0</v>
      </c>
      <c r="D352" s="164">
        <f>RES_hhdet_in_emi!D$53</f>
        <v>0</v>
      </c>
      <c r="E352" s="164">
        <f>RES_hhdet_in_emi!E$53</f>
        <v>0</v>
      </c>
      <c r="F352" s="164">
        <f>RES_hhdet_in_emi!F$53</f>
        <v>0</v>
      </c>
      <c r="G352" s="164">
        <f>RES_hhdet_in_emi!G$53</f>
        <v>0</v>
      </c>
      <c r="H352" s="164">
        <f>RES_hhdet_in_emi!H$53</f>
        <v>0</v>
      </c>
      <c r="I352" s="164">
        <f>RES_hhdet_in_emi!I$53</f>
        <v>0</v>
      </c>
      <c r="J352" s="164">
        <f>RES_hhdet_in_emi!J$53</f>
        <v>0</v>
      </c>
      <c r="K352" s="164">
        <f>RES_hhdet_in_emi!K$53</f>
        <v>0</v>
      </c>
      <c r="L352" s="164">
        <f>RES_hhdet_in_emi!L$53</f>
        <v>0</v>
      </c>
      <c r="M352" s="164">
        <f>RES_hhdet_in_emi!M$53</f>
        <v>0</v>
      </c>
      <c r="N352" s="164">
        <f>RES_hhdet_in_emi!N$53</f>
        <v>0</v>
      </c>
      <c r="O352" s="164">
        <f>RES_hhdet_in_emi!O$53</f>
        <v>0</v>
      </c>
      <c r="P352" s="164">
        <f>RES_hhdet_in_emi!P$53</f>
        <v>0</v>
      </c>
      <c r="Q352" s="164">
        <f>RES_hhdet_in_emi!Q$53</f>
        <v>0</v>
      </c>
    </row>
    <row r="353" spans="1:17" ht="12" customHeight="1" x14ac:dyDescent="0.25">
      <c r="A353" s="163" t="s">
        <v>142</v>
      </c>
      <c r="B353" s="162"/>
      <c r="C353" s="162">
        <f>RES_hhdet_in_emi!C$54</f>
        <v>0</v>
      </c>
      <c r="D353" s="162">
        <f>RES_hhdet_in_emi!D$54</f>
        <v>0</v>
      </c>
      <c r="E353" s="162">
        <f>RES_hhdet_in_emi!E$54</f>
        <v>0</v>
      </c>
      <c r="F353" s="162">
        <f>RES_hhdet_in_emi!F$54</f>
        <v>0</v>
      </c>
      <c r="G353" s="162">
        <f>RES_hhdet_in_emi!G$54</f>
        <v>0</v>
      </c>
      <c r="H353" s="162">
        <f>RES_hhdet_in_emi!H$54</f>
        <v>0</v>
      </c>
      <c r="I353" s="162">
        <f>RES_hhdet_in_emi!I$54</f>
        <v>0</v>
      </c>
      <c r="J353" s="162">
        <f>RES_hhdet_in_emi!J$54</f>
        <v>0</v>
      </c>
      <c r="K353" s="162">
        <f>RES_hhdet_in_emi!K$54</f>
        <v>0</v>
      </c>
      <c r="L353" s="162">
        <f>RES_hhdet_in_emi!L$54</f>
        <v>0</v>
      </c>
      <c r="M353" s="162">
        <f>RES_hhdet_in_emi!M$54</f>
        <v>0</v>
      </c>
      <c r="N353" s="162">
        <f>RES_hhdet_in_emi!N$54</f>
        <v>0</v>
      </c>
      <c r="O353" s="162">
        <f>RES_hhdet_in_emi!O$54</f>
        <v>0</v>
      </c>
      <c r="P353" s="162">
        <f>RES_hhdet_in_emi!P$54</f>
        <v>0</v>
      </c>
      <c r="Q353" s="162">
        <f>RES_hhdet_in_emi!Q$54</f>
        <v>0</v>
      </c>
    </row>
    <row r="354" spans="1:17" ht="12" customHeight="1" x14ac:dyDescent="0.25">
      <c r="A354" s="161" t="s">
        <v>141</v>
      </c>
      <c r="B354" s="160"/>
      <c r="C354" s="160">
        <f>SUM(C355:C356)</f>
        <v>0</v>
      </c>
      <c r="D354" s="160">
        <f t="shared" ref="D354:Q354" si="92">SUM(D355:D356)</f>
        <v>0</v>
      </c>
      <c r="E354" s="160">
        <f t="shared" si="92"/>
        <v>0</v>
      </c>
      <c r="F354" s="160">
        <f t="shared" si="92"/>
        <v>0</v>
      </c>
      <c r="G354" s="160">
        <f t="shared" si="92"/>
        <v>0</v>
      </c>
      <c r="H354" s="160">
        <f t="shared" si="92"/>
        <v>0</v>
      </c>
      <c r="I354" s="160">
        <f t="shared" si="92"/>
        <v>0</v>
      </c>
      <c r="J354" s="160">
        <f t="shared" si="92"/>
        <v>0</v>
      </c>
      <c r="K354" s="160">
        <f t="shared" si="92"/>
        <v>0</v>
      </c>
      <c r="L354" s="160">
        <f t="shared" si="92"/>
        <v>0</v>
      </c>
      <c r="M354" s="160">
        <f t="shared" si="92"/>
        <v>0</v>
      </c>
      <c r="N354" s="160">
        <f t="shared" si="92"/>
        <v>0</v>
      </c>
      <c r="O354" s="160">
        <f t="shared" si="92"/>
        <v>0</v>
      </c>
      <c r="P354" s="160">
        <f t="shared" si="92"/>
        <v>0</v>
      </c>
      <c r="Q354" s="160">
        <f t="shared" si="92"/>
        <v>0</v>
      </c>
    </row>
    <row r="355" spans="1:17" ht="12" customHeight="1" x14ac:dyDescent="0.25">
      <c r="A355" s="148" t="s">
        <v>60</v>
      </c>
      <c r="B355" s="156"/>
      <c r="C355" s="156">
        <f>RES_hhdet_in_emi!C$56</f>
        <v>0</v>
      </c>
      <c r="D355" s="156">
        <f>RES_hhdet_in_emi!D$56</f>
        <v>0</v>
      </c>
      <c r="E355" s="156">
        <f>RES_hhdet_in_emi!E$56</f>
        <v>0</v>
      </c>
      <c r="F355" s="156">
        <f>RES_hhdet_in_emi!F$56</f>
        <v>0</v>
      </c>
      <c r="G355" s="156">
        <f>RES_hhdet_in_emi!G$56</f>
        <v>0</v>
      </c>
      <c r="H355" s="156">
        <f>RES_hhdet_in_emi!H$56</f>
        <v>0</v>
      </c>
      <c r="I355" s="156">
        <f>RES_hhdet_in_emi!I$56</f>
        <v>0</v>
      </c>
      <c r="J355" s="156">
        <f>RES_hhdet_in_emi!J$56</f>
        <v>0</v>
      </c>
      <c r="K355" s="156">
        <f>RES_hhdet_in_emi!K$56</f>
        <v>0</v>
      </c>
      <c r="L355" s="156">
        <f>RES_hhdet_in_emi!L$56</f>
        <v>0</v>
      </c>
      <c r="M355" s="156">
        <f>RES_hhdet_in_emi!M$56</f>
        <v>0</v>
      </c>
      <c r="N355" s="156">
        <f>RES_hhdet_in_emi!N$56</f>
        <v>0</v>
      </c>
      <c r="O355" s="156">
        <f>RES_hhdet_in_emi!O$56</f>
        <v>0</v>
      </c>
      <c r="P355" s="156">
        <f>RES_hhdet_in_emi!P$56</f>
        <v>0</v>
      </c>
      <c r="Q355" s="156">
        <f>RES_hhdet_in_emi!Q$56</f>
        <v>0</v>
      </c>
    </row>
    <row r="356" spans="1:17" ht="12" customHeight="1" x14ac:dyDescent="0.25">
      <c r="A356" s="148" t="s">
        <v>59</v>
      </c>
      <c r="B356" s="156"/>
      <c r="C356" s="156">
        <f>RES_hhdet_in_emi!C$57</f>
        <v>0</v>
      </c>
      <c r="D356" s="156">
        <f>RES_hhdet_in_emi!D$57</f>
        <v>0</v>
      </c>
      <c r="E356" s="156">
        <f>RES_hhdet_in_emi!E$57</f>
        <v>0</v>
      </c>
      <c r="F356" s="156">
        <f>RES_hhdet_in_emi!F$57</f>
        <v>0</v>
      </c>
      <c r="G356" s="156">
        <f>RES_hhdet_in_emi!G$57</f>
        <v>0</v>
      </c>
      <c r="H356" s="156">
        <f>RES_hhdet_in_emi!H$57</f>
        <v>0</v>
      </c>
      <c r="I356" s="156">
        <f>RES_hhdet_in_emi!I$57</f>
        <v>0</v>
      </c>
      <c r="J356" s="156">
        <f>RES_hhdet_in_emi!J$57</f>
        <v>0</v>
      </c>
      <c r="K356" s="156">
        <f>RES_hhdet_in_emi!K$57</f>
        <v>0</v>
      </c>
      <c r="L356" s="156">
        <f>RES_hhdet_in_emi!L$57</f>
        <v>0</v>
      </c>
      <c r="M356" s="156">
        <f>RES_hhdet_in_emi!M$57</f>
        <v>0</v>
      </c>
      <c r="N356" s="156">
        <f>RES_hhdet_in_emi!N$57</f>
        <v>0</v>
      </c>
      <c r="O356" s="156">
        <f>RES_hhdet_in_emi!O$57</f>
        <v>0</v>
      </c>
      <c r="P356" s="156">
        <f>RES_hhdet_in_emi!P$57</f>
        <v>0</v>
      </c>
      <c r="Q356" s="156">
        <f>RES_hhdet_in_emi!Q$57</f>
        <v>0</v>
      </c>
    </row>
    <row r="357" spans="1:17" ht="12" customHeight="1" x14ac:dyDescent="0.25">
      <c r="A357" s="158" t="s">
        <v>62</v>
      </c>
      <c r="B357" s="157"/>
      <c r="C357" s="157">
        <f>SUM(C358:C359)</f>
        <v>0</v>
      </c>
      <c r="D357" s="157">
        <f t="shared" ref="D357:Q357" si="93">SUM(D358:D359)</f>
        <v>6.2578526896371292E-2</v>
      </c>
      <c r="E357" s="157">
        <f t="shared" si="93"/>
        <v>0</v>
      </c>
      <c r="F357" s="157">
        <f t="shared" si="93"/>
        <v>0</v>
      </c>
      <c r="G357" s="157">
        <f t="shared" si="93"/>
        <v>8.6286284907491177E-3</v>
      </c>
      <c r="H357" s="157">
        <f t="shared" si="93"/>
        <v>0</v>
      </c>
      <c r="I357" s="157">
        <f t="shared" si="93"/>
        <v>0</v>
      </c>
      <c r="J357" s="157">
        <f t="shared" si="93"/>
        <v>0</v>
      </c>
      <c r="K357" s="157">
        <f t="shared" si="93"/>
        <v>0</v>
      </c>
      <c r="L357" s="157">
        <f t="shared" si="93"/>
        <v>0</v>
      </c>
      <c r="M357" s="157">
        <f t="shared" si="93"/>
        <v>0</v>
      </c>
      <c r="N357" s="157">
        <f t="shared" si="93"/>
        <v>0</v>
      </c>
      <c r="O357" s="157">
        <f t="shared" si="93"/>
        <v>0</v>
      </c>
      <c r="P357" s="157">
        <f t="shared" si="93"/>
        <v>8.6182665873200687E-3</v>
      </c>
      <c r="Q357" s="157">
        <f t="shared" si="93"/>
        <v>0</v>
      </c>
    </row>
    <row r="358" spans="1:17" ht="12" customHeight="1" x14ac:dyDescent="0.25">
      <c r="A358" s="23" t="s">
        <v>57</v>
      </c>
      <c r="B358" s="156"/>
      <c r="C358" s="156">
        <f>RES_hhdet_in_emi!C$59</f>
        <v>0</v>
      </c>
      <c r="D358" s="156">
        <f>RES_hhdet_in_emi!D$59</f>
        <v>6.2578526896371292E-2</v>
      </c>
      <c r="E358" s="156">
        <f>RES_hhdet_in_emi!E$59</f>
        <v>0</v>
      </c>
      <c r="F358" s="156">
        <f>RES_hhdet_in_emi!F$59</f>
        <v>0</v>
      </c>
      <c r="G358" s="156">
        <f>RES_hhdet_in_emi!G$59</f>
        <v>8.6286284907491177E-3</v>
      </c>
      <c r="H358" s="156">
        <f>RES_hhdet_in_emi!H$59</f>
        <v>0</v>
      </c>
      <c r="I358" s="156">
        <f>RES_hhdet_in_emi!I$59</f>
        <v>0</v>
      </c>
      <c r="J358" s="156">
        <f>RES_hhdet_in_emi!J$59</f>
        <v>0</v>
      </c>
      <c r="K358" s="156">
        <f>RES_hhdet_in_emi!K$59</f>
        <v>0</v>
      </c>
      <c r="L358" s="156">
        <f>RES_hhdet_in_emi!L$59</f>
        <v>0</v>
      </c>
      <c r="M358" s="156">
        <f>RES_hhdet_in_emi!M$59</f>
        <v>0</v>
      </c>
      <c r="N358" s="156">
        <f>RES_hhdet_in_emi!N$59</f>
        <v>0</v>
      </c>
      <c r="O358" s="156">
        <f>RES_hhdet_in_emi!O$59</f>
        <v>0</v>
      </c>
      <c r="P358" s="156">
        <f>RES_hhdet_in_emi!P$59</f>
        <v>8.6182665873200687E-3</v>
      </c>
      <c r="Q358" s="156">
        <f>RES_hhdet_in_emi!Q$59</f>
        <v>0</v>
      </c>
    </row>
    <row r="359" spans="1:17" ht="12" customHeight="1" x14ac:dyDescent="0.25">
      <c r="A359" s="29" t="s">
        <v>140</v>
      </c>
      <c r="B359" s="57"/>
      <c r="C359" s="57">
        <f>RES_hhdet_in_emi!C$60</f>
        <v>0</v>
      </c>
      <c r="D359" s="57">
        <f>RES_hhdet_in_emi!D$60</f>
        <v>0</v>
      </c>
      <c r="E359" s="57">
        <f>RES_hhdet_in_emi!E$60</f>
        <v>0</v>
      </c>
      <c r="F359" s="57">
        <f>RES_hhdet_in_emi!F$60</f>
        <v>0</v>
      </c>
      <c r="G359" s="57">
        <f>RES_hhdet_in_emi!G$60</f>
        <v>0</v>
      </c>
      <c r="H359" s="57">
        <f>RES_hhdet_in_emi!H$60</f>
        <v>0</v>
      </c>
      <c r="I359" s="57">
        <f>RES_hhdet_in_emi!I$60</f>
        <v>0</v>
      </c>
      <c r="J359" s="57">
        <f>RES_hhdet_in_emi!J$60</f>
        <v>0</v>
      </c>
      <c r="K359" s="57">
        <f>RES_hhdet_in_emi!K$60</f>
        <v>0</v>
      </c>
      <c r="L359" s="57">
        <f>RES_hhdet_in_emi!L$60</f>
        <v>0</v>
      </c>
      <c r="M359" s="57">
        <f>RES_hhdet_in_emi!M$60</f>
        <v>0</v>
      </c>
      <c r="N359" s="57">
        <f>RES_hhdet_in_emi!N$60</f>
        <v>0</v>
      </c>
      <c r="O359" s="57">
        <f>RES_hhdet_in_emi!O$60</f>
        <v>0</v>
      </c>
      <c r="P359" s="57">
        <f>RES_hhdet_in_emi!P$60</f>
        <v>0</v>
      </c>
      <c r="Q359" s="57">
        <f>RES_hhdet_in_emi!Q$60</f>
        <v>0</v>
      </c>
    </row>
    <row r="361" spans="1:17" ht="12" customHeight="1" x14ac:dyDescent="0.25">
      <c r="A361" s="152" t="s">
        <v>189</v>
      </c>
      <c r="B361" s="168"/>
      <c r="C361" s="168">
        <f t="shared" ref="C361:Q361" si="94">SUM(C362,C365,C367,C376)</f>
        <v>19513.797078365791</v>
      </c>
      <c r="D361" s="168">
        <f t="shared" si="94"/>
        <v>18805.127785791374</v>
      </c>
      <c r="E361" s="168">
        <f t="shared" si="94"/>
        <v>18757.284946192627</v>
      </c>
      <c r="F361" s="168">
        <f t="shared" si="94"/>
        <v>18129.887667324692</v>
      </c>
      <c r="G361" s="168">
        <f t="shared" si="94"/>
        <v>16786.877530343187</v>
      </c>
      <c r="H361" s="168">
        <f t="shared" si="94"/>
        <v>16512.337270057968</v>
      </c>
      <c r="I361" s="168">
        <f t="shared" si="94"/>
        <v>16279.952527014799</v>
      </c>
      <c r="J361" s="168">
        <f t="shared" si="94"/>
        <v>16617.747498116816</v>
      </c>
      <c r="K361" s="168">
        <f t="shared" si="94"/>
        <v>15699.566842351436</v>
      </c>
      <c r="L361" s="168">
        <f t="shared" si="94"/>
        <v>17224.899610799184</v>
      </c>
      <c r="M361" s="168">
        <f t="shared" si="94"/>
        <v>0</v>
      </c>
      <c r="N361" s="168">
        <f t="shared" si="94"/>
        <v>17334.234444731457</v>
      </c>
      <c r="O361" s="168">
        <f t="shared" si="94"/>
        <v>0</v>
      </c>
      <c r="P361" s="168">
        <f t="shared" si="94"/>
        <v>15537.025689364385</v>
      </c>
      <c r="Q361" s="168">
        <f t="shared" si="94"/>
        <v>16872.766554293485</v>
      </c>
    </row>
    <row r="362" spans="1:17" ht="12" customHeight="1" x14ac:dyDescent="0.25">
      <c r="A362" s="158" t="s">
        <v>65</v>
      </c>
      <c r="B362" s="157"/>
      <c r="C362" s="157">
        <f t="shared" ref="C362:Q362" si="95">SUM(C363:C364)</f>
        <v>16189.414512034471</v>
      </c>
      <c r="D362" s="157">
        <f t="shared" si="95"/>
        <v>15422.614520489213</v>
      </c>
      <c r="E362" s="157">
        <f t="shared" si="95"/>
        <v>15475.820617778276</v>
      </c>
      <c r="F362" s="157">
        <f t="shared" si="95"/>
        <v>14773.099356215858</v>
      </c>
      <c r="G362" s="157">
        <f t="shared" si="95"/>
        <v>13697.076950975468</v>
      </c>
      <c r="H362" s="157">
        <f t="shared" si="95"/>
        <v>13318.237733169679</v>
      </c>
      <c r="I362" s="157">
        <f t="shared" si="95"/>
        <v>13049.556551139987</v>
      </c>
      <c r="J362" s="157">
        <f t="shared" si="95"/>
        <v>13371.538166039349</v>
      </c>
      <c r="K362" s="157">
        <f t="shared" si="95"/>
        <v>12459.027139072537</v>
      </c>
      <c r="L362" s="157">
        <f t="shared" si="95"/>
        <v>14186.120987431146</v>
      </c>
      <c r="M362" s="157">
        <f t="shared" si="95"/>
        <v>0</v>
      </c>
      <c r="N362" s="157">
        <f t="shared" si="95"/>
        <v>14108.310101943802</v>
      </c>
      <c r="O362" s="157">
        <f t="shared" si="95"/>
        <v>0</v>
      </c>
      <c r="P362" s="157">
        <f t="shared" si="95"/>
        <v>12248.550671160076</v>
      </c>
      <c r="Q362" s="157">
        <f t="shared" si="95"/>
        <v>13666.425915868094</v>
      </c>
    </row>
    <row r="363" spans="1:17" ht="12" customHeight="1" x14ac:dyDescent="0.25">
      <c r="A363" s="23" t="s">
        <v>166</v>
      </c>
      <c r="B363" s="156"/>
      <c r="C363" s="156">
        <f t="shared" ref="C363:Q366" si="96">IF(C287=0,0,C287/0.086*1000000/C$49)</f>
        <v>15939.626616591751</v>
      </c>
      <c r="D363" s="156">
        <f t="shared" si="96"/>
        <v>15152.200436235064</v>
      </c>
      <c r="E363" s="156">
        <f t="shared" si="96"/>
        <v>15202.431182439252</v>
      </c>
      <c r="F363" s="156">
        <f t="shared" si="96"/>
        <v>14558.45834889354</v>
      </c>
      <c r="G363" s="156">
        <f t="shared" si="96"/>
        <v>13501.941425042833</v>
      </c>
      <c r="H363" s="156">
        <f t="shared" si="96"/>
        <v>13166.976156410379</v>
      </c>
      <c r="I363" s="156">
        <f t="shared" si="96"/>
        <v>12769.769604332627</v>
      </c>
      <c r="J363" s="156">
        <f t="shared" si="96"/>
        <v>13172.377636070774</v>
      </c>
      <c r="K363" s="156">
        <f t="shared" si="96"/>
        <v>12247.882658278815</v>
      </c>
      <c r="L363" s="156">
        <f t="shared" si="96"/>
        <v>13970.861308338397</v>
      </c>
      <c r="M363" s="156">
        <f t="shared" si="96"/>
        <v>0</v>
      </c>
      <c r="N363" s="156">
        <f t="shared" si="96"/>
        <v>13828.788294249813</v>
      </c>
      <c r="O363" s="156">
        <f t="shared" si="96"/>
        <v>0</v>
      </c>
      <c r="P363" s="156">
        <f t="shared" si="96"/>
        <v>11930.532302530248</v>
      </c>
      <c r="Q363" s="156">
        <f t="shared" si="96"/>
        <v>13410.687345648461</v>
      </c>
    </row>
    <row r="364" spans="1:17" ht="12" customHeight="1" x14ac:dyDescent="0.25">
      <c r="A364" s="23" t="s">
        <v>60</v>
      </c>
      <c r="B364" s="156"/>
      <c r="C364" s="156">
        <f t="shared" si="96"/>
        <v>249.78789544271919</v>
      </c>
      <c r="D364" s="156">
        <f t="shared" si="96"/>
        <v>270.41408425414841</v>
      </c>
      <c r="E364" s="156">
        <f t="shared" si="96"/>
        <v>273.38943533902398</v>
      </c>
      <c r="F364" s="156">
        <f t="shared" si="96"/>
        <v>214.6410073223183</v>
      </c>
      <c r="G364" s="156">
        <f t="shared" si="96"/>
        <v>195.13552593263472</v>
      </c>
      <c r="H364" s="156">
        <f t="shared" si="96"/>
        <v>151.26157675929994</v>
      </c>
      <c r="I364" s="156">
        <f t="shared" si="96"/>
        <v>279.78694680736095</v>
      </c>
      <c r="J364" s="156">
        <f t="shared" si="96"/>
        <v>199.16052996857422</v>
      </c>
      <c r="K364" s="156">
        <f t="shared" si="96"/>
        <v>211.14448079372215</v>
      </c>
      <c r="L364" s="156">
        <f t="shared" si="96"/>
        <v>215.25967909274959</v>
      </c>
      <c r="M364" s="156">
        <f t="shared" si="96"/>
        <v>0</v>
      </c>
      <c r="N364" s="156">
        <f t="shared" si="96"/>
        <v>279.5218076939891</v>
      </c>
      <c r="O364" s="156">
        <f t="shared" si="96"/>
        <v>0</v>
      </c>
      <c r="P364" s="156">
        <f t="shared" si="96"/>
        <v>318.01836862982708</v>
      </c>
      <c r="Q364" s="156">
        <f t="shared" si="96"/>
        <v>255.73857021963289</v>
      </c>
    </row>
    <row r="365" spans="1:17" ht="12" customHeight="1" x14ac:dyDescent="0.25">
      <c r="A365" s="158" t="s">
        <v>112</v>
      </c>
      <c r="B365" s="157"/>
      <c r="C365" s="157">
        <f t="shared" ref="C365:Q365" si="97">C366</f>
        <v>18.84382661282984</v>
      </c>
      <c r="D365" s="157">
        <f t="shared" si="97"/>
        <v>7.5324048381046529</v>
      </c>
      <c r="E365" s="157">
        <f t="shared" si="97"/>
        <v>3.6494313183794285</v>
      </c>
      <c r="F365" s="157">
        <f t="shared" si="97"/>
        <v>10.942224257428812</v>
      </c>
      <c r="G365" s="157">
        <f t="shared" si="97"/>
        <v>12.319561258768843</v>
      </c>
      <c r="H365" s="157">
        <f t="shared" si="97"/>
        <v>16.510572872214535</v>
      </c>
      <c r="I365" s="157">
        <f t="shared" si="97"/>
        <v>23.889830364587166</v>
      </c>
      <c r="J365" s="157">
        <f t="shared" si="97"/>
        <v>36.523402994541492</v>
      </c>
      <c r="K365" s="157">
        <f t="shared" si="97"/>
        <v>78.339036122282394</v>
      </c>
      <c r="L365" s="157">
        <f t="shared" si="97"/>
        <v>24.102078948421294</v>
      </c>
      <c r="M365" s="157">
        <f t="shared" si="97"/>
        <v>0</v>
      </c>
      <c r="N365" s="157">
        <f t="shared" si="97"/>
        <v>4.9494535559789314</v>
      </c>
      <c r="O365" s="157">
        <f t="shared" si="97"/>
        <v>0</v>
      </c>
      <c r="P365" s="157">
        <f t="shared" si="97"/>
        <v>0.26522222326160583</v>
      </c>
      <c r="Q365" s="157">
        <f t="shared" si="97"/>
        <v>14.041964709194326</v>
      </c>
    </row>
    <row r="366" spans="1:17" ht="12" customHeight="1" x14ac:dyDescent="0.25">
      <c r="A366" s="23" t="s">
        <v>60</v>
      </c>
      <c r="B366" s="156"/>
      <c r="C366" s="156">
        <f t="shared" si="96"/>
        <v>18.84382661282984</v>
      </c>
      <c r="D366" s="156">
        <f t="shared" si="96"/>
        <v>7.5324048381046529</v>
      </c>
      <c r="E366" s="156">
        <f t="shared" si="96"/>
        <v>3.6494313183794285</v>
      </c>
      <c r="F366" s="156">
        <f t="shared" si="96"/>
        <v>10.942224257428812</v>
      </c>
      <c r="G366" s="156">
        <f t="shared" si="96"/>
        <v>12.319561258768843</v>
      </c>
      <c r="H366" s="156">
        <f t="shared" si="96"/>
        <v>16.510572872214535</v>
      </c>
      <c r="I366" s="156">
        <f t="shared" si="96"/>
        <v>23.889830364587166</v>
      </c>
      <c r="J366" s="156">
        <f t="shared" si="96"/>
        <v>36.523402994541492</v>
      </c>
      <c r="K366" s="156">
        <f t="shared" si="96"/>
        <v>78.339036122282394</v>
      </c>
      <c r="L366" s="156">
        <f t="shared" si="96"/>
        <v>24.102078948421294</v>
      </c>
      <c r="M366" s="156">
        <f t="shared" si="96"/>
        <v>0</v>
      </c>
      <c r="N366" s="156">
        <f t="shared" si="96"/>
        <v>4.9494535559789314</v>
      </c>
      <c r="O366" s="156">
        <f t="shared" si="96"/>
        <v>0</v>
      </c>
      <c r="P366" s="156">
        <f t="shared" si="96"/>
        <v>0.26522222326160583</v>
      </c>
      <c r="Q366" s="156">
        <f t="shared" si="96"/>
        <v>14.041964709194326</v>
      </c>
    </row>
    <row r="367" spans="1:17" ht="12" customHeight="1" x14ac:dyDescent="0.25">
      <c r="A367" s="158" t="s">
        <v>63</v>
      </c>
      <c r="B367" s="157"/>
      <c r="C367" s="157">
        <f t="shared" ref="C367:Q367" si="98">IF(C291=0,0,C291/0.086*1000000/SUM(C$53:C$56))</f>
        <v>2519.5904834196494</v>
      </c>
      <c r="D367" s="157">
        <f t="shared" si="98"/>
        <v>2577.8844333601064</v>
      </c>
      <c r="E367" s="157">
        <f t="shared" si="98"/>
        <v>2478.3194293490483</v>
      </c>
      <c r="F367" s="157">
        <f t="shared" si="98"/>
        <v>2569.864985141015</v>
      </c>
      <c r="G367" s="157">
        <f t="shared" si="98"/>
        <v>2317.2299432129921</v>
      </c>
      <c r="H367" s="157">
        <f t="shared" si="98"/>
        <v>2427.483514089221</v>
      </c>
      <c r="I367" s="157">
        <f t="shared" si="98"/>
        <v>2439.2990721425431</v>
      </c>
      <c r="J367" s="157">
        <f t="shared" si="98"/>
        <v>2469.5306505067733</v>
      </c>
      <c r="K367" s="157">
        <f t="shared" si="98"/>
        <v>2379.79025065219</v>
      </c>
      <c r="L367" s="157">
        <f t="shared" si="98"/>
        <v>2255.3225610078575</v>
      </c>
      <c r="M367" s="157">
        <f t="shared" si="98"/>
        <v>0</v>
      </c>
      <c r="N367" s="157">
        <f t="shared" si="98"/>
        <v>2403.9535270814645</v>
      </c>
      <c r="O367" s="157">
        <f t="shared" si="98"/>
        <v>0</v>
      </c>
      <c r="P367" s="157">
        <f t="shared" si="98"/>
        <v>2460.1565364164871</v>
      </c>
      <c r="Q367" s="157">
        <f t="shared" si="98"/>
        <v>2389.5034255176874</v>
      </c>
    </row>
    <row r="368" spans="1:17" ht="12" customHeight="1" x14ac:dyDescent="0.25">
      <c r="A368" s="167" t="s">
        <v>165</v>
      </c>
      <c r="B368" s="132"/>
      <c r="C368" s="132">
        <f t="shared" ref="C368:Q368" si="99">IF(C292=0,0,C292/0.086*1000000/C$53)</f>
        <v>2937.6493004289914</v>
      </c>
      <c r="D368" s="132">
        <f t="shared" si="99"/>
        <v>2980.9513366409742</v>
      </c>
      <c r="E368" s="132">
        <f t="shared" si="99"/>
        <v>2946.8602730419907</v>
      </c>
      <c r="F368" s="132">
        <f t="shared" si="99"/>
        <v>2905.1482017607318</v>
      </c>
      <c r="G368" s="132">
        <f t="shared" si="99"/>
        <v>0</v>
      </c>
      <c r="H368" s="132">
        <f t="shared" si="99"/>
        <v>0</v>
      </c>
      <c r="I368" s="132">
        <f t="shared" si="99"/>
        <v>2775.7120007117405</v>
      </c>
      <c r="J368" s="132">
        <f t="shared" si="99"/>
        <v>2824.6132843637083</v>
      </c>
      <c r="K368" s="132">
        <f t="shared" si="99"/>
        <v>0</v>
      </c>
      <c r="L368" s="132">
        <f t="shared" si="99"/>
        <v>0</v>
      </c>
      <c r="M368" s="132">
        <f t="shared" si="99"/>
        <v>0</v>
      </c>
      <c r="N368" s="132">
        <f t="shared" si="99"/>
        <v>2840.1745521910011</v>
      </c>
      <c r="O368" s="132">
        <f t="shared" si="99"/>
        <v>0</v>
      </c>
      <c r="P368" s="132">
        <f t="shared" si="99"/>
        <v>2708.7284163361232</v>
      </c>
      <c r="Q368" s="132">
        <f t="shared" si="99"/>
        <v>2677.4243476762681</v>
      </c>
    </row>
    <row r="369" spans="1:17" ht="12" customHeight="1" x14ac:dyDescent="0.25">
      <c r="A369" s="167" t="s">
        <v>164</v>
      </c>
      <c r="B369" s="132"/>
      <c r="C369" s="132">
        <f t="shared" ref="C369:Q369" si="100">IF(C293=0,0,C293/0.086*1000000/C$54)</f>
        <v>2492.4256411554043</v>
      </c>
      <c r="D369" s="132">
        <f t="shared" si="100"/>
        <v>2533.4277871669005</v>
      </c>
      <c r="E369" s="132">
        <f t="shared" si="100"/>
        <v>2519.5352253126939</v>
      </c>
      <c r="F369" s="132">
        <f t="shared" si="100"/>
        <v>2498.3877067467856</v>
      </c>
      <c r="G369" s="132">
        <f t="shared" si="100"/>
        <v>2478.2133366414</v>
      </c>
      <c r="H369" s="132">
        <f t="shared" si="100"/>
        <v>2485.4158180910067</v>
      </c>
      <c r="I369" s="132">
        <f t="shared" si="100"/>
        <v>2431.2712170756668</v>
      </c>
      <c r="J369" s="132">
        <f t="shared" si="100"/>
        <v>2464.7568703203501</v>
      </c>
      <c r="K369" s="132">
        <f t="shared" si="100"/>
        <v>2379.79025065219</v>
      </c>
      <c r="L369" s="132">
        <f t="shared" si="100"/>
        <v>2419.7726787539964</v>
      </c>
      <c r="M369" s="132">
        <f t="shared" si="100"/>
        <v>0</v>
      </c>
      <c r="N369" s="132">
        <f t="shared" si="100"/>
        <v>2473.0967694519836</v>
      </c>
      <c r="O369" s="132">
        <f t="shared" si="100"/>
        <v>0</v>
      </c>
      <c r="P369" s="132">
        <f t="shared" si="100"/>
        <v>2385.3303624657801</v>
      </c>
      <c r="Q369" s="132">
        <f t="shared" si="100"/>
        <v>2363.1084557049826</v>
      </c>
    </row>
    <row r="370" spans="1:17" ht="12" customHeight="1" x14ac:dyDescent="0.25">
      <c r="A370" s="166" t="s">
        <v>163</v>
      </c>
      <c r="B370" s="165"/>
      <c r="C370" s="165">
        <f t="shared" ref="C370:Q371" si="101">IF(C294=0,0,C294/0.086*1000000/C$54)</f>
        <v>1921.6417123317792</v>
      </c>
      <c r="D370" s="165">
        <f t="shared" si="101"/>
        <v>1959.4106442927659</v>
      </c>
      <c r="E370" s="165">
        <f t="shared" si="101"/>
        <v>1944.5930814044809</v>
      </c>
      <c r="F370" s="165">
        <f t="shared" si="101"/>
        <v>1924.1334692900157</v>
      </c>
      <c r="G370" s="165">
        <f t="shared" si="101"/>
        <v>1898.4474213568305</v>
      </c>
      <c r="H370" s="165">
        <f t="shared" si="101"/>
        <v>1907.7633230421604</v>
      </c>
      <c r="I370" s="165">
        <f t="shared" si="101"/>
        <v>1859.7783234519684</v>
      </c>
      <c r="J370" s="165">
        <f t="shared" si="101"/>
        <v>1897.3842994590657</v>
      </c>
      <c r="K370" s="165">
        <f t="shared" si="101"/>
        <v>1806.4281261669701</v>
      </c>
      <c r="L370" s="165">
        <f t="shared" si="101"/>
        <v>1833.741085674355</v>
      </c>
      <c r="M370" s="165">
        <f t="shared" si="101"/>
        <v>0</v>
      </c>
      <c r="N370" s="165">
        <f t="shared" si="101"/>
        <v>1894.3657422111817</v>
      </c>
      <c r="O370" s="165">
        <f t="shared" si="101"/>
        <v>0</v>
      </c>
      <c r="P370" s="165">
        <f t="shared" si="101"/>
        <v>1819.2486947257623</v>
      </c>
      <c r="Q370" s="165">
        <f t="shared" si="101"/>
        <v>1787.0260965744744</v>
      </c>
    </row>
    <row r="371" spans="1:17" ht="12" customHeight="1" x14ac:dyDescent="0.25">
      <c r="A371" s="147" t="s">
        <v>59</v>
      </c>
      <c r="B371" s="164"/>
      <c r="C371" s="164">
        <f t="shared" si="101"/>
        <v>570.78392882362459</v>
      </c>
      <c r="D371" s="164">
        <f t="shared" si="101"/>
        <v>574.01714287413461</v>
      </c>
      <c r="E371" s="164">
        <f t="shared" si="101"/>
        <v>574.9421439082131</v>
      </c>
      <c r="F371" s="164">
        <f t="shared" si="101"/>
        <v>574.25423745676937</v>
      </c>
      <c r="G371" s="164">
        <f t="shared" si="101"/>
        <v>579.76591528456959</v>
      </c>
      <c r="H371" s="164">
        <f t="shared" si="101"/>
        <v>577.65249504884594</v>
      </c>
      <c r="I371" s="164">
        <f t="shared" si="101"/>
        <v>571.49289362369825</v>
      </c>
      <c r="J371" s="164">
        <f t="shared" si="101"/>
        <v>567.37257086128454</v>
      </c>
      <c r="K371" s="164">
        <f t="shared" si="101"/>
        <v>573.36212448521985</v>
      </c>
      <c r="L371" s="164">
        <f t="shared" si="101"/>
        <v>586.03159307964154</v>
      </c>
      <c r="M371" s="164">
        <f t="shared" si="101"/>
        <v>0</v>
      </c>
      <c r="N371" s="164">
        <f t="shared" si="101"/>
        <v>578.73102724080218</v>
      </c>
      <c r="O371" s="164">
        <f t="shared" si="101"/>
        <v>0</v>
      </c>
      <c r="P371" s="164">
        <f t="shared" si="101"/>
        <v>566.08166774001802</v>
      </c>
      <c r="Q371" s="164">
        <f t="shared" si="101"/>
        <v>576.08235913050851</v>
      </c>
    </row>
    <row r="372" spans="1:17" ht="12" customHeight="1" x14ac:dyDescent="0.25">
      <c r="A372" s="163" t="s">
        <v>142</v>
      </c>
      <c r="B372" s="162"/>
      <c r="C372" s="162">
        <f t="shared" ref="C372:Q372" si="102">IF(C296=0,0,C296/0.086*1000000/C$55)</f>
        <v>2567.6665782288715</v>
      </c>
      <c r="D372" s="162">
        <f t="shared" si="102"/>
        <v>2541.3068796803773</v>
      </c>
      <c r="E372" s="162">
        <f t="shared" si="102"/>
        <v>2519.2009586058289</v>
      </c>
      <c r="F372" s="162">
        <f t="shared" si="102"/>
        <v>2417.2949582352749</v>
      </c>
      <c r="G372" s="162">
        <f t="shared" si="102"/>
        <v>0</v>
      </c>
      <c r="H372" s="162">
        <f t="shared" si="102"/>
        <v>0</v>
      </c>
      <c r="I372" s="162">
        <f t="shared" si="102"/>
        <v>0</v>
      </c>
      <c r="J372" s="162">
        <f t="shared" si="102"/>
        <v>2355.8831069855646</v>
      </c>
      <c r="K372" s="162">
        <f t="shared" si="102"/>
        <v>0</v>
      </c>
      <c r="L372" s="162">
        <f t="shared" si="102"/>
        <v>0</v>
      </c>
      <c r="M372" s="162">
        <f t="shared" si="102"/>
        <v>0</v>
      </c>
      <c r="N372" s="162">
        <f t="shared" si="102"/>
        <v>2548.175600581555</v>
      </c>
      <c r="O372" s="162">
        <f t="shared" si="102"/>
        <v>0</v>
      </c>
      <c r="P372" s="162">
        <f t="shared" si="102"/>
        <v>2648.0960897785449</v>
      </c>
      <c r="Q372" s="162">
        <f t="shared" si="102"/>
        <v>2554.2326235907549</v>
      </c>
    </row>
    <row r="373" spans="1:17" ht="12" customHeight="1" x14ac:dyDescent="0.25">
      <c r="A373" s="161" t="s">
        <v>141</v>
      </c>
      <c r="B373" s="160"/>
      <c r="C373" s="160">
        <f t="shared" ref="C373:Q373" si="103">IF(C297=0,0,C297/0.086*1000000/C$56)</f>
        <v>2270.2969920882697</v>
      </c>
      <c r="D373" s="160">
        <f t="shared" si="103"/>
        <v>2255.5964557239367</v>
      </c>
      <c r="E373" s="160">
        <f t="shared" si="103"/>
        <v>2245.9033328556247</v>
      </c>
      <c r="F373" s="160">
        <f t="shared" si="103"/>
        <v>2175.1726560902375</v>
      </c>
      <c r="G373" s="160">
        <f t="shared" si="103"/>
        <v>2205.5311263767567</v>
      </c>
      <c r="H373" s="160">
        <f t="shared" si="103"/>
        <v>2148.9988878955251</v>
      </c>
      <c r="I373" s="160">
        <f t="shared" si="103"/>
        <v>0</v>
      </c>
      <c r="J373" s="160">
        <f t="shared" si="103"/>
        <v>2128.4572411465183</v>
      </c>
      <c r="K373" s="160">
        <f t="shared" si="103"/>
        <v>0</v>
      </c>
      <c r="L373" s="160">
        <f t="shared" si="103"/>
        <v>2169.1983402540327</v>
      </c>
      <c r="M373" s="160">
        <f t="shared" si="103"/>
        <v>0</v>
      </c>
      <c r="N373" s="160">
        <f t="shared" si="103"/>
        <v>2246.2094711277796</v>
      </c>
      <c r="O373" s="160">
        <f t="shared" si="103"/>
        <v>0</v>
      </c>
      <c r="P373" s="160">
        <f t="shared" si="103"/>
        <v>2335.9951145040773</v>
      </c>
      <c r="Q373" s="160">
        <f t="shared" si="103"/>
        <v>2262.6233041352716</v>
      </c>
    </row>
    <row r="374" spans="1:17" ht="12" customHeight="1" x14ac:dyDescent="0.25">
      <c r="A374" s="148" t="s">
        <v>60</v>
      </c>
      <c r="B374" s="156"/>
      <c r="C374" s="156">
        <f t="shared" ref="C374:Q375" si="104">IF(C298=0,0,C298/0.086*1000000/C$56)</f>
        <v>1688.9157648381865</v>
      </c>
      <c r="D374" s="156">
        <f t="shared" si="104"/>
        <v>1672.7356048651154</v>
      </c>
      <c r="E374" s="156">
        <f t="shared" si="104"/>
        <v>1662.4429079020852</v>
      </c>
      <c r="F374" s="156">
        <f t="shared" si="104"/>
        <v>1594.9255132519609</v>
      </c>
      <c r="G374" s="156">
        <f t="shared" si="104"/>
        <v>1619.3056742879339</v>
      </c>
      <c r="H374" s="156">
        <f t="shared" si="104"/>
        <v>1567.6390755767</v>
      </c>
      <c r="I374" s="156">
        <f t="shared" si="104"/>
        <v>0</v>
      </c>
      <c r="J374" s="156">
        <f t="shared" si="104"/>
        <v>1557.9999824642375</v>
      </c>
      <c r="K374" s="156">
        <f t="shared" si="104"/>
        <v>0</v>
      </c>
      <c r="L374" s="156">
        <f t="shared" si="104"/>
        <v>1576.270380601291</v>
      </c>
      <c r="M374" s="156">
        <f t="shared" si="104"/>
        <v>0</v>
      </c>
      <c r="N374" s="156">
        <f t="shared" si="104"/>
        <v>1660.768111870387</v>
      </c>
      <c r="O374" s="156">
        <f t="shared" si="104"/>
        <v>0</v>
      </c>
      <c r="P374" s="156">
        <f t="shared" si="104"/>
        <v>1760.1340560116826</v>
      </c>
      <c r="Q374" s="156">
        <f t="shared" si="104"/>
        <v>1679.1348606428694</v>
      </c>
    </row>
    <row r="375" spans="1:17" ht="12" customHeight="1" x14ac:dyDescent="0.25">
      <c r="A375" s="148" t="s">
        <v>59</v>
      </c>
      <c r="B375" s="156"/>
      <c r="C375" s="156">
        <f t="shared" si="104"/>
        <v>581.38122725008282</v>
      </c>
      <c r="D375" s="156">
        <f t="shared" si="104"/>
        <v>582.86085085882144</v>
      </c>
      <c r="E375" s="156">
        <f t="shared" si="104"/>
        <v>583.46042495353947</v>
      </c>
      <c r="F375" s="156">
        <f t="shared" si="104"/>
        <v>580.24714283827677</v>
      </c>
      <c r="G375" s="156">
        <f t="shared" si="104"/>
        <v>586.22545208882275</v>
      </c>
      <c r="H375" s="156">
        <f t="shared" si="104"/>
        <v>581.35981231882522</v>
      </c>
      <c r="I375" s="156">
        <f t="shared" si="104"/>
        <v>0</v>
      </c>
      <c r="J375" s="156">
        <f t="shared" si="104"/>
        <v>570.45725868228078</v>
      </c>
      <c r="K375" s="156">
        <f t="shared" si="104"/>
        <v>0</v>
      </c>
      <c r="L375" s="156">
        <f t="shared" si="104"/>
        <v>592.92795965274195</v>
      </c>
      <c r="M375" s="156">
        <f t="shared" si="104"/>
        <v>0</v>
      </c>
      <c r="N375" s="156">
        <f t="shared" si="104"/>
        <v>585.44135925739261</v>
      </c>
      <c r="O375" s="156">
        <f t="shared" si="104"/>
        <v>0</v>
      </c>
      <c r="P375" s="156">
        <f t="shared" si="104"/>
        <v>575.86105849239505</v>
      </c>
      <c r="Q375" s="156">
        <f t="shared" si="104"/>
        <v>583.48844349240255</v>
      </c>
    </row>
    <row r="376" spans="1:17" ht="12" customHeight="1" x14ac:dyDescent="0.25">
      <c r="A376" s="158" t="s">
        <v>62</v>
      </c>
      <c r="B376" s="157"/>
      <c r="C376" s="157">
        <f t="shared" ref="C376:Q376" si="105">IF(C300=0,0,C300/0.086*1000000/SUM(C$58:C$59))</f>
        <v>785.9482562988411</v>
      </c>
      <c r="D376" s="157">
        <f t="shared" si="105"/>
        <v>797.09642710394678</v>
      </c>
      <c r="E376" s="157">
        <f t="shared" si="105"/>
        <v>799.49546774692487</v>
      </c>
      <c r="F376" s="157">
        <f t="shared" si="105"/>
        <v>775.98110171039104</v>
      </c>
      <c r="G376" s="157">
        <f t="shared" si="105"/>
        <v>760.25107489595621</v>
      </c>
      <c r="H376" s="157">
        <f t="shared" si="105"/>
        <v>750.10544992685323</v>
      </c>
      <c r="I376" s="157">
        <f t="shared" si="105"/>
        <v>767.20707336768112</v>
      </c>
      <c r="J376" s="157">
        <f t="shared" si="105"/>
        <v>740.15527857615177</v>
      </c>
      <c r="K376" s="157">
        <f t="shared" si="105"/>
        <v>782.41041650442617</v>
      </c>
      <c r="L376" s="157">
        <f t="shared" si="105"/>
        <v>759.35398341175949</v>
      </c>
      <c r="M376" s="157">
        <f t="shared" si="105"/>
        <v>0</v>
      </c>
      <c r="N376" s="157">
        <f t="shared" si="105"/>
        <v>817.02136215021119</v>
      </c>
      <c r="O376" s="157">
        <f t="shared" si="105"/>
        <v>0</v>
      </c>
      <c r="P376" s="157">
        <f t="shared" si="105"/>
        <v>828.05325956456238</v>
      </c>
      <c r="Q376" s="157">
        <f t="shared" si="105"/>
        <v>802.79524819850917</v>
      </c>
    </row>
    <row r="377" spans="1:17" ht="12" customHeight="1" x14ac:dyDescent="0.25">
      <c r="A377" s="23" t="s">
        <v>57</v>
      </c>
      <c r="B377" s="156"/>
      <c r="C377" s="156">
        <f t="shared" ref="C377:Q377" si="106">IF(C301=0,0,C301/0.086*1000000/C$58)</f>
        <v>0</v>
      </c>
      <c r="D377" s="156">
        <f t="shared" si="106"/>
        <v>1304.1349068207205</v>
      </c>
      <c r="E377" s="156">
        <f t="shared" si="106"/>
        <v>0</v>
      </c>
      <c r="F377" s="156">
        <f t="shared" si="106"/>
        <v>0</v>
      </c>
      <c r="G377" s="156">
        <f t="shared" si="106"/>
        <v>1494.0293787211695</v>
      </c>
      <c r="H377" s="156">
        <f t="shared" si="106"/>
        <v>0</v>
      </c>
      <c r="I377" s="156">
        <f t="shared" si="106"/>
        <v>0</v>
      </c>
      <c r="J377" s="156">
        <f t="shared" si="106"/>
        <v>0</v>
      </c>
      <c r="K377" s="156">
        <f t="shared" si="106"/>
        <v>0</v>
      </c>
      <c r="L377" s="156">
        <f t="shared" si="106"/>
        <v>0</v>
      </c>
      <c r="M377" s="156">
        <f t="shared" si="106"/>
        <v>0</v>
      </c>
      <c r="N377" s="156">
        <f t="shared" si="106"/>
        <v>0</v>
      </c>
      <c r="O377" s="156">
        <f t="shared" si="106"/>
        <v>0</v>
      </c>
      <c r="P377" s="156">
        <f t="shared" si="106"/>
        <v>1214.0903084741633</v>
      </c>
      <c r="Q377" s="156">
        <f t="shared" si="106"/>
        <v>0</v>
      </c>
    </row>
    <row r="378" spans="1:17" ht="12" customHeight="1" x14ac:dyDescent="0.25">
      <c r="A378" s="29" t="s">
        <v>140</v>
      </c>
      <c r="B378" s="57"/>
      <c r="C378" s="57">
        <f t="shared" ref="C378:Q378" si="107">IF(C302=0,0,C302/0.086*1000000/C$59)</f>
        <v>785.9482562988411</v>
      </c>
      <c r="D378" s="57">
        <f t="shared" si="107"/>
        <v>794.38101030413588</v>
      </c>
      <c r="E378" s="57">
        <f t="shared" si="107"/>
        <v>799.49546774692487</v>
      </c>
      <c r="F378" s="57">
        <f t="shared" si="107"/>
        <v>775.98110171039104</v>
      </c>
      <c r="G378" s="57">
        <f t="shared" si="107"/>
        <v>759.44616091552018</v>
      </c>
      <c r="H378" s="57">
        <f t="shared" si="107"/>
        <v>750.10544992685323</v>
      </c>
      <c r="I378" s="57">
        <f t="shared" si="107"/>
        <v>767.20707336768112</v>
      </c>
      <c r="J378" s="57">
        <f t="shared" si="107"/>
        <v>740.15527857615177</v>
      </c>
      <c r="K378" s="57">
        <f t="shared" si="107"/>
        <v>782.41041650442617</v>
      </c>
      <c r="L378" s="57">
        <f t="shared" si="107"/>
        <v>759.35398341175949</v>
      </c>
      <c r="M378" s="57">
        <f t="shared" si="107"/>
        <v>0</v>
      </c>
      <c r="N378" s="57">
        <f t="shared" si="107"/>
        <v>817.02136215021119</v>
      </c>
      <c r="O378" s="57">
        <f t="shared" si="107"/>
        <v>0</v>
      </c>
      <c r="P378" s="57">
        <f t="shared" si="107"/>
        <v>827.68505797038722</v>
      </c>
      <c r="Q378" s="57">
        <f t="shared" si="107"/>
        <v>802.79524819850917</v>
      </c>
    </row>
    <row r="380" spans="1:17" ht="12" customHeight="1" x14ac:dyDescent="0.25">
      <c r="A380" s="152" t="s">
        <v>188</v>
      </c>
      <c r="B380" s="168"/>
      <c r="C380" s="168">
        <f t="shared" ref="C380:Q380" si="108">SUM(C381,C384,C386,C395)</f>
        <v>13054.445429257061</v>
      </c>
      <c r="D380" s="168">
        <f t="shared" si="108"/>
        <v>12643.871164308926</v>
      </c>
      <c r="E380" s="168">
        <f t="shared" si="108"/>
        <v>12699.257938085913</v>
      </c>
      <c r="F380" s="168">
        <f t="shared" si="108"/>
        <v>12231.38655520827</v>
      </c>
      <c r="G380" s="168">
        <f t="shared" si="108"/>
        <v>11600.313893005208</v>
      </c>
      <c r="H380" s="168">
        <f t="shared" si="108"/>
        <v>11370.573225360444</v>
      </c>
      <c r="I380" s="168">
        <f t="shared" si="108"/>
        <v>11304.08879794082</v>
      </c>
      <c r="J380" s="168">
        <f t="shared" si="108"/>
        <v>11629.242790972918</v>
      </c>
      <c r="K380" s="168">
        <f t="shared" si="108"/>
        <v>11206.383463566428</v>
      </c>
      <c r="L380" s="168">
        <f t="shared" si="108"/>
        <v>12364.411520983434</v>
      </c>
      <c r="M380" s="168">
        <f t="shared" si="108"/>
        <v>0</v>
      </c>
      <c r="N380" s="168">
        <f t="shared" si="108"/>
        <v>12422.436700973209</v>
      </c>
      <c r="O380" s="168">
        <f t="shared" si="108"/>
        <v>0</v>
      </c>
      <c r="P380" s="168">
        <f t="shared" si="108"/>
        <v>11164.408404057924</v>
      </c>
      <c r="Q380" s="168">
        <f t="shared" si="108"/>
        <v>12136.821053634383</v>
      </c>
    </row>
    <row r="381" spans="1:17" ht="12" customHeight="1" x14ac:dyDescent="0.25">
      <c r="A381" s="158" t="s">
        <v>65</v>
      </c>
      <c r="B381" s="157"/>
      <c r="C381" s="157">
        <f t="shared" ref="C381:Q381" si="109">SUM(C382:C383)</f>
        <v>10620.462271122622</v>
      </c>
      <c r="D381" s="157">
        <f t="shared" si="109"/>
        <v>10202.347880057283</v>
      </c>
      <c r="E381" s="157">
        <f t="shared" si="109"/>
        <v>10266.969273645207</v>
      </c>
      <c r="F381" s="157">
        <f t="shared" si="109"/>
        <v>9856.0821189631515</v>
      </c>
      <c r="G381" s="157">
        <f t="shared" si="109"/>
        <v>9180.2248221894752</v>
      </c>
      <c r="H381" s="157">
        <f t="shared" si="109"/>
        <v>8993.5387052887672</v>
      </c>
      <c r="I381" s="157">
        <f t="shared" si="109"/>
        <v>8927.1220744710899</v>
      </c>
      <c r="J381" s="157">
        <f t="shared" si="109"/>
        <v>9169.6133089973227</v>
      </c>
      <c r="K381" s="157">
        <f t="shared" si="109"/>
        <v>8651.3731607484533</v>
      </c>
      <c r="L381" s="157">
        <f t="shared" si="109"/>
        <v>9869.0040687349792</v>
      </c>
      <c r="M381" s="157">
        <f t="shared" si="109"/>
        <v>0</v>
      </c>
      <c r="N381" s="157">
        <f t="shared" si="109"/>
        <v>9886.9304573516492</v>
      </c>
      <c r="O381" s="157">
        <f t="shared" si="109"/>
        <v>0</v>
      </c>
      <c r="P381" s="157">
        <f t="shared" si="109"/>
        <v>8658.4077203653324</v>
      </c>
      <c r="Q381" s="157">
        <f t="shared" si="109"/>
        <v>9721.8913638247031</v>
      </c>
    </row>
    <row r="382" spans="1:17" ht="12" customHeight="1" x14ac:dyDescent="0.25">
      <c r="A382" s="23" t="s">
        <v>166</v>
      </c>
      <c r="B382" s="156"/>
      <c r="C382" s="156">
        <f t="shared" ref="C382:Q383" si="110">IF(C306=0,0,C306/0.086*1000000/C$49)</f>
        <v>10351.826971993822</v>
      </c>
      <c r="D382" s="156">
        <f t="shared" si="110"/>
        <v>9911.6010951657227</v>
      </c>
      <c r="E382" s="156">
        <f t="shared" si="110"/>
        <v>9974.3128543225484</v>
      </c>
      <c r="F382" s="156">
        <f t="shared" si="110"/>
        <v>9625.895075536846</v>
      </c>
      <c r="G382" s="156">
        <f t="shared" si="110"/>
        <v>8971.1717654424428</v>
      </c>
      <c r="H382" s="156">
        <f t="shared" si="110"/>
        <v>8830.8275486981511</v>
      </c>
      <c r="I382" s="156">
        <f t="shared" si="110"/>
        <v>8625.2123013825621</v>
      </c>
      <c r="J382" s="156">
        <f t="shared" si="110"/>
        <v>8955.0370676565908</v>
      </c>
      <c r="K382" s="156">
        <f t="shared" si="110"/>
        <v>8422.4688563694035</v>
      </c>
      <c r="L382" s="156">
        <f t="shared" si="110"/>
        <v>9637.1291948115813</v>
      </c>
      <c r="M382" s="156">
        <f t="shared" si="110"/>
        <v>0</v>
      </c>
      <c r="N382" s="156">
        <f t="shared" si="110"/>
        <v>9589.1881660190957</v>
      </c>
      <c r="O382" s="156">
        <f t="shared" si="110"/>
        <v>0</v>
      </c>
      <c r="P382" s="156">
        <f t="shared" si="110"/>
        <v>8324.9822558589203</v>
      </c>
      <c r="Q382" s="156">
        <f t="shared" si="110"/>
        <v>9454.6364951280939</v>
      </c>
    </row>
    <row r="383" spans="1:17" ht="12" customHeight="1" x14ac:dyDescent="0.25">
      <c r="A383" s="23" t="s">
        <v>60</v>
      </c>
      <c r="B383" s="156"/>
      <c r="C383" s="156">
        <f t="shared" si="110"/>
        <v>268.63529912879972</v>
      </c>
      <c r="D383" s="156">
        <f t="shared" si="110"/>
        <v>290.74678489155957</v>
      </c>
      <c r="E383" s="156">
        <f t="shared" si="110"/>
        <v>292.65641932265879</v>
      </c>
      <c r="F383" s="156">
        <f t="shared" si="110"/>
        <v>230.18704342630576</v>
      </c>
      <c r="G383" s="156">
        <f t="shared" si="110"/>
        <v>209.05305674703195</v>
      </c>
      <c r="H383" s="156">
        <f t="shared" si="110"/>
        <v>162.71115659061596</v>
      </c>
      <c r="I383" s="156">
        <f t="shared" si="110"/>
        <v>301.9097730885286</v>
      </c>
      <c r="J383" s="156">
        <f t="shared" si="110"/>
        <v>214.57624134073271</v>
      </c>
      <c r="K383" s="156">
        <f t="shared" si="110"/>
        <v>228.90430437904899</v>
      </c>
      <c r="L383" s="156">
        <f t="shared" si="110"/>
        <v>231.8748739233985</v>
      </c>
      <c r="M383" s="156">
        <f t="shared" si="110"/>
        <v>0</v>
      </c>
      <c r="N383" s="156">
        <f t="shared" si="110"/>
        <v>297.74229133255352</v>
      </c>
      <c r="O383" s="156">
        <f t="shared" si="110"/>
        <v>0</v>
      </c>
      <c r="P383" s="156">
        <f t="shared" si="110"/>
        <v>333.42546450641186</v>
      </c>
      <c r="Q383" s="156">
        <f t="shared" si="110"/>
        <v>267.25486869660949</v>
      </c>
    </row>
    <row r="384" spans="1:17" ht="12" customHeight="1" x14ac:dyDescent="0.25">
      <c r="A384" s="158" t="s">
        <v>112</v>
      </c>
      <c r="B384" s="157"/>
      <c r="C384" s="157">
        <f t="shared" ref="C384:Q384" si="111">C385</f>
        <v>36.458201366780969</v>
      </c>
      <c r="D384" s="157">
        <f t="shared" si="111"/>
        <v>15.05125039946779</v>
      </c>
      <c r="E384" s="157">
        <f t="shared" si="111"/>
        <v>7.5288048376703429</v>
      </c>
      <c r="F384" s="157">
        <f t="shared" si="111"/>
        <v>23.509445619245621</v>
      </c>
      <c r="G384" s="157">
        <f t="shared" si="111"/>
        <v>27.549295863536383</v>
      </c>
      <c r="H384" s="157">
        <f t="shared" si="111"/>
        <v>38.760433128613684</v>
      </c>
      <c r="I384" s="157">
        <f t="shared" si="111"/>
        <v>57.718276937972128</v>
      </c>
      <c r="J384" s="157">
        <f t="shared" si="111"/>
        <v>100.08432009170515</v>
      </c>
      <c r="K384" s="157">
        <f t="shared" si="111"/>
        <v>233.12625174565193</v>
      </c>
      <c r="L384" s="157">
        <f t="shared" si="111"/>
        <v>77.353935054552039</v>
      </c>
      <c r="M384" s="157">
        <f t="shared" si="111"/>
        <v>0</v>
      </c>
      <c r="N384" s="157">
        <f t="shared" si="111"/>
        <v>17.850499106979246</v>
      </c>
      <c r="O384" s="157">
        <f t="shared" si="111"/>
        <v>0</v>
      </c>
      <c r="P384" s="157">
        <f t="shared" si="111"/>
        <v>1.0457543441510535</v>
      </c>
      <c r="Q384" s="157">
        <f t="shared" si="111"/>
        <v>55.759530396776071</v>
      </c>
    </row>
    <row r="385" spans="1:17" ht="12" customHeight="1" x14ac:dyDescent="0.25">
      <c r="A385" s="23" t="s">
        <v>60</v>
      </c>
      <c r="B385" s="156"/>
      <c r="C385" s="156">
        <f t="shared" ref="C385:Q385" si="112">IF(C309=0,0,C309/0.086*1000000/C$49)</f>
        <v>36.458201366780969</v>
      </c>
      <c r="D385" s="156">
        <f t="shared" si="112"/>
        <v>15.05125039946779</v>
      </c>
      <c r="E385" s="156">
        <f t="shared" si="112"/>
        <v>7.5288048376703429</v>
      </c>
      <c r="F385" s="156">
        <f t="shared" si="112"/>
        <v>23.509445619245621</v>
      </c>
      <c r="G385" s="156">
        <f t="shared" si="112"/>
        <v>27.549295863536383</v>
      </c>
      <c r="H385" s="156">
        <f t="shared" si="112"/>
        <v>38.760433128613684</v>
      </c>
      <c r="I385" s="156">
        <f t="shared" si="112"/>
        <v>57.718276937972128</v>
      </c>
      <c r="J385" s="156">
        <f t="shared" si="112"/>
        <v>100.08432009170515</v>
      </c>
      <c r="K385" s="156">
        <f t="shared" si="112"/>
        <v>233.12625174565193</v>
      </c>
      <c r="L385" s="156">
        <f t="shared" si="112"/>
        <v>77.353935054552039</v>
      </c>
      <c r="M385" s="156">
        <f t="shared" si="112"/>
        <v>0</v>
      </c>
      <c r="N385" s="156">
        <f t="shared" si="112"/>
        <v>17.850499106979246</v>
      </c>
      <c r="O385" s="156">
        <f t="shared" si="112"/>
        <v>0</v>
      </c>
      <c r="P385" s="156">
        <f t="shared" si="112"/>
        <v>1.0457543441510535</v>
      </c>
      <c r="Q385" s="156">
        <f t="shared" si="112"/>
        <v>55.759530396776071</v>
      </c>
    </row>
    <row r="386" spans="1:17" ht="12" customHeight="1" x14ac:dyDescent="0.25">
      <c r="A386" s="158" t="s">
        <v>63</v>
      </c>
      <c r="B386" s="157"/>
      <c r="C386" s="157">
        <f t="shared" ref="C386:Q386" si="113">IF(C310=0,0,C310/0.086*1000000/SUM(C$53:C$56))</f>
        <v>1743.8338787955538</v>
      </c>
      <c r="D386" s="157">
        <f t="shared" si="113"/>
        <v>1762.9854133015938</v>
      </c>
      <c r="E386" s="157">
        <f t="shared" si="113"/>
        <v>1753.3608806905381</v>
      </c>
      <c r="F386" s="157">
        <f t="shared" si="113"/>
        <v>1696.6888673214085</v>
      </c>
      <c r="G386" s="157">
        <f t="shared" si="113"/>
        <v>1747.9617762663245</v>
      </c>
      <c r="H386" s="157">
        <f t="shared" si="113"/>
        <v>1698.247905890257</v>
      </c>
      <c r="I386" s="157">
        <f t="shared" si="113"/>
        <v>1660.966638457701</v>
      </c>
      <c r="J386" s="157">
        <f t="shared" si="113"/>
        <v>1720.701429419636</v>
      </c>
      <c r="K386" s="157">
        <f t="shared" si="113"/>
        <v>1646.5125628914795</v>
      </c>
      <c r="L386" s="157">
        <f t="shared" si="113"/>
        <v>1762.7166488927587</v>
      </c>
      <c r="M386" s="157">
        <f t="shared" si="113"/>
        <v>0</v>
      </c>
      <c r="N386" s="157">
        <f t="shared" si="113"/>
        <v>1812.9664877010496</v>
      </c>
      <c r="O386" s="157">
        <f t="shared" si="113"/>
        <v>0</v>
      </c>
      <c r="P386" s="157">
        <f t="shared" si="113"/>
        <v>1792.8506602902119</v>
      </c>
      <c r="Q386" s="157">
        <f t="shared" si="113"/>
        <v>1669.2266762683564</v>
      </c>
    </row>
    <row r="387" spans="1:17" ht="12" customHeight="1" x14ac:dyDescent="0.25">
      <c r="A387" s="167" t="s">
        <v>165</v>
      </c>
      <c r="B387" s="132"/>
      <c r="C387" s="132">
        <f t="shared" ref="C387:Q387" si="114">IF(C311=0,0,C311/0.086*1000000/C$53)</f>
        <v>1641.1410102702355</v>
      </c>
      <c r="D387" s="132">
        <f t="shared" si="114"/>
        <v>1676.772265763412</v>
      </c>
      <c r="E387" s="132">
        <f t="shared" si="114"/>
        <v>1669.0102813477706</v>
      </c>
      <c r="F387" s="132">
        <f t="shared" si="114"/>
        <v>1657.6746658595605</v>
      </c>
      <c r="G387" s="132">
        <f t="shared" si="114"/>
        <v>0</v>
      </c>
      <c r="H387" s="132">
        <f t="shared" si="114"/>
        <v>0</v>
      </c>
      <c r="I387" s="132">
        <f t="shared" si="114"/>
        <v>1609.5083422745918</v>
      </c>
      <c r="J387" s="132">
        <f t="shared" si="114"/>
        <v>1647.8960715416513</v>
      </c>
      <c r="K387" s="132">
        <f t="shared" si="114"/>
        <v>0</v>
      </c>
      <c r="L387" s="132">
        <f t="shared" si="114"/>
        <v>0</v>
      </c>
      <c r="M387" s="132">
        <f t="shared" si="114"/>
        <v>0</v>
      </c>
      <c r="N387" s="132">
        <f t="shared" si="114"/>
        <v>1689.5464797556315</v>
      </c>
      <c r="O387" s="132">
        <f t="shared" si="114"/>
        <v>0</v>
      </c>
      <c r="P387" s="132">
        <f t="shared" si="114"/>
        <v>1626.9887323088317</v>
      </c>
      <c r="Q387" s="132">
        <f t="shared" si="114"/>
        <v>1616.4761345027657</v>
      </c>
    </row>
    <row r="388" spans="1:17" ht="12" customHeight="1" x14ac:dyDescent="0.25">
      <c r="A388" s="167" t="s">
        <v>164</v>
      </c>
      <c r="B388" s="132"/>
      <c r="C388" s="132">
        <f t="shared" ref="C388:Q390" si="115">IF(C312=0,0,C312/0.086*1000000/C$54)</f>
        <v>1661.4925435709047</v>
      </c>
      <c r="D388" s="132">
        <f t="shared" si="115"/>
        <v>1689.5367918019551</v>
      </c>
      <c r="E388" s="132">
        <f t="shared" si="115"/>
        <v>1689.862834951784</v>
      </c>
      <c r="F388" s="132">
        <f t="shared" si="115"/>
        <v>1686.1360610158588</v>
      </c>
      <c r="G388" s="132">
        <f t="shared" si="115"/>
        <v>1679.9199311935911</v>
      </c>
      <c r="H388" s="132">
        <f t="shared" si="115"/>
        <v>1685.2346784405943</v>
      </c>
      <c r="I388" s="132">
        <f t="shared" si="115"/>
        <v>1662.1945928811633</v>
      </c>
      <c r="J388" s="132">
        <f t="shared" si="115"/>
        <v>1682.4894062416729</v>
      </c>
      <c r="K388" s="132">
        <f t="shared" si="115"/>
        <v>1646.5125628914795</v>
      </c>
      <c r="L388" s="132">
        <f t="shared" si="115"/>
        <v>1678.9862369560601</v>
      </c>
      <c r="M388" s="132">
        <f t="shared" si="115"/>
        <v>0</v>
      </c>
      <c r="N388" s="132">
        <f t="shared" si="115"/>
        <v>1711.9305256095824</v>
      </c>
      <c r="O388" s="132">
        <f t="shared" si="115"/>
        <v>0</v>
      </c>
      <c r="P388" s="132">
        <f t="shared" si="115"/>
        <v>1660.8250224549292</v>
      </c>
      <c r="Q388" s="132">
        <f t="shared" si="115"/>
        <v>1654.4383348043555</v>
      </c>
    </row>
    <row r="389" spans="1:17" ht="12" customHeight="1" x14ac:dyDescent="0.25">
      <c r="A389" s="166" t="s">
        <v>163</v>
      </c>
      <c r="B389" s="165"/>
      <c r="C389" s="165">
        <f t="shared" si="115"/>
        <v>1069.7870307071862</v>
      </c>
      <c r="D389" s="165">
        <f t="shared" si="115"/>
        <v>1095.2110512078943</v>
      </c>
      <c r="E389" s="165">
        <f t="shared" si="115"/>
        <v>1094.6186149161965</v>
      </c>
      <c r="F389" s="165">
        <f t="shared" si="115"/>
        <v>1091.550726817127</v>
      </c>
      <c r="G389" s="165">
        <f t="shared" si="115"/>
        <v>1082.763409676254</v>
      </c>
      <c r="H389" s="165">
        <f t="shared" si="115"/>
        <v>1091.5632160145772</v>
      </c>
      <c r="I389" s="165">
        <f t="shared" si="115"/>
        <v>1072.9031855321209</v>
      </c>
      <c r="J389" s="165">
        <f t="shared" si="115"/>
        <v>1098.3748889537708</v>
      </c>
      <c r="K389" s="165">
        <f t="shared" si="115"/>
        <v>1055.4752787729094</v>
      </c>
      <c r="L389" s="165">
        <f t="shared" si="115"/>
        <v>1075.737382720416</v>
      </c>
      <c r="M389" s="165">
        <f t="shared" si="115"/>
        <v>0</v>
      </c>
      <c r="N389" s="165">
        <f t="shared" si="115"/>
        <v>1118.508018110489</v>
      </c>
      <c r="O389" s="165">
        <f t="shared" si="115"/>
        <v>0</v>
      </c>
      <c r="P389" s="165">
        <f t="shared" si="115"/>
        <v>1081.5255518732597</v>
      </c>
      <c r="Q389" s="165">
        <f t="shared" si="115"/>
        <v>1066.2387023777987</v>
      </c>
    </row>
    <row r="390" spans="1:17" ht="12" customHeight="1" x14ac:dyDescent="0.25">
      <c r="A390" s="147" t="s">
        <v>59</v>
      </c>
      <c r="B390" s="164"/>
      <c r="C390" s="164">
        <f t="shared" si="115"/>
        <v>591.70551286371824</v>
      </c>
      <c r="D390" s="164">
        <f t="shared" si="115"/>
        <v>594.32574059406045</v>
      </c>
      <c r="E390" s="164">
        <f t="shared" si="115"/>
        <v>595.24422003558755</v>
      </c>
      <c r="F390" s="164">
        <f t="shared" si="115"/>
        <v>594.58533419873152</v>
      </c>
      <c r="G390" s="164">
        <f t="shared" si="115"/>
        <v>597.15652151733707</v>
      </c>
      <c r="H390" s="164">
        <f t="shared" si="115"/>
        <v>593.67146242601723</v>
      </c>
      <c r="I390" s="164">
        <f t="shared" si="115"/>
        <v>589.2914073490424</v>
      </c>
      <c r="J390" s="164">
        <f t="shared" si="115"/>
        <v>584.11451728790189</v>
      </c>
      <c r="K390" s="164">
        <f t="shared" si="115"/>
        <v>591.03728411857014</v>
      </c>
      <c r="L390" s="164">
        <f t="shared" si="115"/>
        <v>603.24885423564399</v>
      </c>
      <c r="M390" s="164">
        <f t="shared" si="115"/>
        <v>0</v>
      </c>
      <c r="N390" s="164">
        <f t="shared" si="115"/>
        <v>593.42250749909329</v>
      </c>
      <c r="O390" s="164">
        <f t="shared" si="115"/>
        <v>0</v>
      </c>
      <c r="P390" s="164">
        <f t="shared" si="115"/>
        <v>579.29947058166954</v>
      </c>
      <c r="Q390" s="164">
        <f t="shared" si="115"/>
        <v>588.1996324265566</v>
      </c>
    </row>
    <row r="391" spans="1:17" ht="12" customHeight="1" x14ac:dyDescent="0.25">
      <c r="A391" s="163" t="s">
        <v>142</v>
      </c>
      <c r="B391" s="162"/>
      <c r="C391" s="162">
        <f t="shared" ref="C391:Q391" si="116">IF(C315=0,0,C315/0.086*1000000/C$55)</f>
        <v>1863.4913468384539</v>
      </c>
      <c r="D391" s="162">
        <f t="shared" si="116"/>
        <v>1858.4908940258038</v>
      </c>
      <c r="E391" s="162">
        <f t="shared" si="116"/>
        <v>1857.2861888620598</v>
      </c>
      <c r="F391" s="162">
        <f t="shared" si="116"/>
        <v>1797.4299640316076</v>
      </c>
      <c r="G391" s="162">
        <f t="shared" si="116"/>
        <v>0</v>
      </c>
      <c r="H391" s="162">
        <f t="shared" si="116"/>
        <v>0</v>
      </c>
      <c r="I391" s="162">
        <f t="shared" si="116"/>
        <v>0</v>
      </c>
      <c r="J391" s="162">
        <f t="shared" si="116"/>
        <v>1804.0629219460648</v>
      </c>
      <c r="K391" s="162">
        <f t="shared" si="116"/>
        <v>0</v>
      </c>
      <c r="L391" s="162">
        <f t="shared" si="116"/>
        <v>0</v>
      </c>
      <c r="M391" s="162">
        <f t="shared" si="116"/>
        <v>0</v>
      </c>
      <c r="N391" s="162">
        <f t="shared" si="116"/>
        <v>1954.7364638817774</v>
      </c>
      <c r="O391" s="162">
        <f t="shared" si="116"/>
        <v>0</v>
      </c>
      <c r="P391" s="162">
        <f t="shared" si="116"/>
        <v>2058.0482622121476</v>
      </c>
      <c r="Q391" s="162">
        <f t="shared" si="116"/>
        <v>1991.4521496883101</v>
      </c>
    </row>
    <row r="392" spans="1:17" ht="12" customHeight="1" x14ac:dyDescent="0.25">
      <c r="A392" s="161" t="s">
        <v>141</v>
      </c>
      <c r="B392" s="160"/>
      <c r="C392" s="160">
        <f t="shared" ref="C392:Q394" si="117">IF(C316=0,0,C316/0.086*1000000/C$56)</f>
        <v>1805.2557294780254</v>
      </c>
      <c r="D392" s="160">
        <f t="shared" si="117"/>
        <v>1806.8302325482973</v>
      </c>
      <c r="E392" s="160">
        <f t="shared" si="117"/>
        <v>1810.0964540137008</v>
      </c>
      <c r="F392" s="160">
        <f t="shared" si="117"/>
        <v>1768.6994683492183</v>
      </c>
      <c r="G392" s="160">
        <f t="shared" si="117"/>
        <v>1795.1728172819228</v>
      </c>
      <c r="H392" s="160">
        <f t="shared" si="117"/>
        <v>1760.8033979311244</v>
      </c>
      <c r="I392" s="160">
        <f t="shared" si="117"/>
        <v>0</v>
      </c>
      <c r="J392" s="160">
        <f t="shared" si="117"/>
        <v>1765.0634601213633</v>
      </c>
      <c r="K392" s="160">
        <f t="shared" si="117"/>
        <v>0</v>
      </c>
      <c r="L392" s="160">
        <f t="shared" si="117"/>
        <v>1806.5671281765544</v>
      </c>
      <c r="M392" s="160">
        <f t="shared" si="117"/>
        <v>0</v>
      </c>
      <c r="N392" s="160">
        <f t="shared" si="117"/>
        <v>1868.394587824597</v>
      </c>
      <c r="O392" s="160">
        <f t="shared" si="117"/>
        <v>0</v>
      </c>
      <c r="P392" s="160">
        <f t="shared" si="117"/>
        <v>1933.5505128057071</v>
      </c>
      <c r="Q392" s="160">
        <f t="shared" si="117"/>
        <v>1886.6665543788295</v>
      </c>
    </row>
    <row r="393" spans="1:17" ht="12" customHeight="1" x14ac:dyDescent="0.25">
      <c r="A393" s="148" t="s">
        <v>60</v>
      </c>
      <c r="B393" s="156"/>
      <c r="C393" s="156">
        <f t="shared" si="117"/>
        <v>1213.5471927580816</v>
      </c>
      <c r="D393" s="156">
        <f t="shared" si="117"/>
        <v>1212.4867492745207</v>
      </c>
      <c r="E393" s="156">
        <f t="shared" si="117"/>
        <v>1214.8281593143356</v>
      </c>
      <c r="F393" s="156">
        <f t="shared" si="117"/>
        <v>1174.1792868968198</v>
      </c>
      <c r="G393" s="156">
        <f t="shared" si="117"/>
        <v>1197.9951121510665</v>
      </c>
      <c r="H393" s="156">
        <f t="shared" si="117"/>
        <v>1167.1270558350745</v>
      </c>
      <c r="I393" s="156">
        <f t="shared" si="117"/>
        <v>0</v>
      </c>
      <c r="J393" s="156">
        <f t="shared" si="117"/>
        <v>1180.8913686972826</v>
      </c>
      <c r="K393" s="156">
        <f t="shared" si="117"/>
        <v>0</v>
      </c>
      <c r="L393" s="156">
        <f t="shared" si="117"/>
        <v>1203.2026362101094</v>
      </c>
      <c r="M393" s="156">
        <f t="shared" si="117"/>
        <v>0</v>
      </c>
      <c r="N393" s="156">
        <f t="shared" si="117"/>
        <v>1274.7626991838579</v>
      </c>
      <c r="O393" s="156">
        <f t="shared" si="117"/>
        <v>0</v>
      </c>
      <c r="P393" s="156">
        <f t="shared" si="117"/>
        <v>1354.0810137354606</v>
      </c>
      <c r="Q393" s="156">
        <f t="shared" si="117"/>
        <v>1298.263992899668</v>
      </c>
    </row>
    <row r="394" spans="1:17" ht="12" customHeight="1" x14ac:dyDescent="0.25">
      <c r="A394" s="148" t="s">
        <v>59</v>
      </c>
      <c r="B394" s="156"/>
      <c r="C394" s="156">
        <f t="shared" si="117"/>
        <v>591.70853671994382</v>
      </c>
      <c r="D394" s="156">
        <f t="shared" si="117"/>
        <v>594.34348327377666</v>
      </c>
      <c r="E394" s="156">
        <f t="shared" si="117"/>
        <v>595.26829469936547</v>
      </c>
      <c r="F394" s="156">
        <f t="shared" si="117"/>
        <v>594.52018145239845</v>
      </c>
      <c r="G394" s="156">
        <f t="shared" si="117"/>
        <v>597.17770513085679</v>
      </c>
      <c r="H394" s="156">
        <f t="shared" si="117"/>
        <v>593.67634209605001</v>
      </c>
      <c r="I394" s="156">
        <f t="shared" si="117"/>
        <v>0</v>
      </c>
      <c r="J394" s="156">
        <f t="shared" si="117"/>
        <v>584.17209142408046</v>
      </c>
      <c r="K394" s="156">
        <f t="shared" si="117"/>
        <v>0</v>
      </c>
      <c r="L394" s="156">
        <f t="shared" si="117"/>
        <v>603.36449196644514</v>
      </c>
      <c r="M394" s="156">
        <f t="shared" si="117"/>
        <v>0</v>
      </c>
      <c r="N394" s="156">
        <f t="shared" si="117"/>
        <v>593.63188864073936</v>
      </c>
      <c r="O394" s="156">
        <f t="shared" si="117"/>
        <v>0</v>
      </c>
      <c r="P394" s="156">
        <f t="shared" si="117"/>
        <v>579.46949907024668</v>
      </c>
      <c r="Q394" s="156">
        <f t="shared" si="117"/>
        <v>588.40256147916193</v>
      </c>
    </row>
    <row r="395" spans="1:17" ht="12" customHeight="1" x14ac:dyDescent="0.25">
      <c r="A395" s="158" t="s">
        <v>62</v>
      </c>
      <c r="B395" s="157"/>
      <c r="C395" s="157">
        <f t="shared" ref="C395:Q395" si="118">IF(C319=0,0,C319/0.086*1000000/SUM(C$58:C$59))</f>
        <v>653.69107797210427</v>
      </c>
      <c r="D395" s="157">
        <f t="shared" si="118"/>
        <v>663.48662055058207</v>
      </c>
      <c r="E395" s="157">
        <f t="shared" si="118"/>
        <v>671.39897891249814</v>
      </c>
      <c r="F395" s="157">
        <f t="shared" si="118"/>
        <v>655.10612330446304</v>
      </c>
      <c r="G395" s="157">
        <f t="shared" si="118"/>
        <v>644.57799868587256</v>
      </c>
      <c r="H395" s="157">
        <f t="shared" si="118"/>
        <v>640.0261810528059</v>
      </c>
      <c r="I395" s="157">
        <f t="shared" si="118"/>
        <v>658.28180807405658</v>
      </c>
      <c r="J395" s="157">
        <f t="shared" si="118"/>
        <v>638.84373246425537</v>
      </c>
      <c r="K395" s="157">
        <f t="shared" si="118"/>
        <v>675.37148818084256</v>
      </c>
      <c r="L395" s="157">
        <f t="shared" si="118"/>
        <v>655.33686830114345</v>
      </c>
      <c r="M395" s="157">
        <f t="shared" si="118"/>
        <v>0</v>
      </c>
      <c r="N395" s="157">
        <f t="shared" si="118"/>
        <v>704.6892568135313</v>
      </c>
      <c r="O395" s="157">
        <f t="shared" si="118"/>
        <v>0</v>
      </c>
      <c r="P395" s="157">
        <f t="shared" si="118"/>
        <v>712.10426905822794</v>
      </c>
      <c r="Q395" s="157">
        <f t="shared" si="118"/>
        <v>689.94348314454942</v>
      </c>
    </row>
    <row r="396" spans="1:17" ht="12" customHeight="1" x14ac:dyDescent="0.25">
      <c r="A396" s="23" t="s">
        <v>57</v>
      </c>
      <c r="B396" s="156"/>
      <c r="C396" s="156">
        <f t="shared" ref="C396:Q396" si="119">IF(C320=0,0,C320/0.086*1000000/C$58)</f>
        <v>0</v>
      </c>
      <c r="D396" s="156">
        <f t="shared" si="119"/>
        <v>591.85803620973809</v>
      </c>
      <c r="E396" s="156">
        <f t="shared" si="119"/>
        <v>0</v>
      </c>
      <c r="F396" s="156">
        <f t="shared" si="119"/>
        <v>0</v>
      </c>
      <c r="G396" s="156">
        <f t="shared" si="119"/>
        <v>691.1223324981421</v>
      </c>
      <c r="H396" s="156">
        <f t="shared" si="119"/>
        <v>0</v>
      </c>
      <c r="I396" s="156">
        <f t="shared" si="119"/>
        <v>0</v>
      </c>
      <c r="J396" s="156">
        <f t="shared" si="119"/>
        <v>0</v>
      </c>
      <c r="K396" s="156">
        <f t="shared" si="119"/>
        <v>0</v>
      </c>
      <c r="L396" s="156">
        <f t="shared" si="119"/>
        <v>0</v>
      </c>
      <c r="M396" s="156">
        <f t="shared" si="119"/>
        <v>0</v>
      </c>
      <c r="N396" s="156">
        <f t="shared" si="119"/>
        <v>0</v>
      </c>
      <c r="O396" s="156">
        <f t="shared" si="119"/>
        <v>0</v>
      </c>
      <c r="P396" s="156">
        <f t="shared" si="119"/>
        <v>578.24449016875246</v>
      </c>
      <c r="Q396" s="156">
        <f t="shared" si="119"/>
        <v>0</v>
      </c>
    </row>
    <row r="397" spans="1:17" ht="12" customHeight="1" x14ac:dyDescent="0.25">
      <c r="A397" s="29" t="s">
        <v>140</v>
      </c>
      <c r="B397" s="57"/>
      <c r="C397" s="57">
        <f t="shared" ref="C397:Q397" si="120">IF(C321=0,0,C321/0.086*1000000/C$59)</f>
        <v>653.69107797210427</v>
      </c>
      <c r="D397" s="57">
        <f t="shared" si="120"/>
        <v>663.87022350981795</v>
      </c>
      <c r="E397" s="57">
        <f t="shared" si="120"/>
        <v>671.39897891249814</v>
      </c>
      <c r="F397" s="57">
        <f t="shared" si="120"/>
        <v>655.10612330446304</v>
      </c>
      <c r="G397" s="57">
        <f t="shared" si="120"/>
        <v>644.52694214086398</v>
      </c>
      <c r="H397" s="57">
        <f t="shared" si="120"/>
        <v>640.0261810528059</v>
      </c>
      <c r="I397" s="57">
        <f t="shared" si="120"/>
        <v>658.28180807405658</v>
      </c>
      <c r="J397" s="57">
        <f t="shared" si="120"/>
        <v>638.84373246425537</v>
      </c>
      <c r="K397" s="57">
        <f t="shared" si="120"/>
        <v>675.37148818084256</v>
      </c>
      <c r="L397" s="57">
        <f t="shared" si="120"/>
        <v>655.33686830114345</v>
      </c>
      <c r="M397" s="57">
        <f t="shared" si="120"/>
        <v>0</v>
      </c>
      <c r="N397" s="57">
        <f t="shared" si="120"/>
        <v>704.6892568135313</v>
      </c>
      <c r="O397" s="57">
        <f t="shared" si="120"/>
        <v>0</v>
      </c>
      <c r="P397" s="57">
        <f t="shared" si="120"/>
        <v>712.23194432701962</v>
      </c>
      <c r="Q397" s="57">
        <f t="shared" si="120"/>
        <v>689.94348314454942</v>
      </c>
    </row>
    <row r="399" spans="1:17" ht="12" customHeight="1" x14ac:dyDescent="0.25">
      <c r="A399" s="152" t="s">
        <v>187</v>
      </c>
      <c r="B399" s="168"/>
      <c r="C399" s="168">
        <f t="shared" ref="C399:Q399" si="121">SUM(C400,C403,C405,C414)</f>
        <v>4578.1274430097783</v>
      </c>
      <c r="D399" s="168">
        <f t="shared" si="121"/>
        <v>4380.6552752710522</v>
      </c>
      <c r="E399" s="168">
        <f t="shared" si="121"/>
        <v>4379.0582326301173</v>
      </c>
      <c r="F399" s="168">
        <f t="shared" si="121"/>
        <v>4398.8691579373926</v>
      </c>
      <c r="G399" s="168">
        <f t="shared" si="121"/>
        <v>3822.7850464213757</v>
      </c>
      <c r="H399" s="168">
        <f t="shared" si="121"/>
        <v>3946.9133177520516</v>
      </c>
      <c r="I399" s="168">
        <f t="shared" si="121"/>
        <v>3918.6109331316793</v>
      </c>
      <c r="J399" s="168">
        <f t="shared" si="121"/>
        <v>3867.0011415724489</v>
      </c>
      <c r="K399" s="168">
        <f t="shared" si="121"/>
        <v>3755.5261397246591</v>
      </c>
      <c r="L399" s="168">
        <f t="shared" si="121"/>
        <v>3899.7761318558728</v>
      </c>
      <c r="M399" s="168">
        <f t="shared" si="121"/>
        <v>0</v>
      </c>
      <c r="N399" s="168">
        <f t="shared" si="121"/>
        <v>3919.6949613792649</v>
      </c>
      <c r="O399" s="168">
        <f t="shared" si="121"/>
        <v>0</v>
      </c>
      <c r="P399" s="168">
        <f t="shared" si="121"/>
        <v>3493.6248621443883</v>
      </c>
      <c r="Q399" s="168">
        <f t="shared" si="121"/>
        <v>4042.7850298798649</v>
      </c>
    </row>
    <row r="400" spans="1:17" ht="12" customHeight="1" x14ac:dyDescent="0.25">
      <c r="A400" s="158" t="s">
        <v>65</v>
      </c>
      <c r="B400" s="157"/>
      <c r="C400" s="157">
        <f t="shared" ref="C400:Q400" si="122">SUM(C401:C402)</f>
        <v>4277.8579175015402</v>
      </c>
      <c r="D400" s="157">
        <f t="shared" si="122"/>
        <v>4063.378041143319</v>
      </c>
      <c r="E400" s="157">
        <f t="shared" si="122"/>
        <v>4079.5386500533236</v>
      </c>
      <c r="F400" s="157">
        <f t="shared" si="122"/>
        <v>3906.6565964017245</v>
      </c>
      <c r="G400" s="157">
        <f t="shared" si="122"/>
        <v>3614.2461208162931</v>
      </c>
      <c r="H400" s="157">
        <f t="shared" si="122"/>
        <v>3524.2204722495376</v>
      </c>
      <c r="I400" s="157">
        <f t="shared" si="122"/>
        <v>3415.4744126538412</v>
      </c>
      <c r="J400" s="157">
        <f t="shared" si="122"/>
        <v>3522.8932282160372</v>
      </c>
      <c r="K400" s="157">
        <f t="shared" si="122"/>
        <v>3272.8210002551386</v>
      </c>
      <c r="L400" s="157">
        <f t="shared" si="122"/>
        <v>3731.4390110407385</v>
      </c>
      <c r="M400" s="157">
        <f t="shared" si="122"/>
        <v>0</v>
      </c>
      <c r="N400" s="157">
        <f t="shared" si="122"/>
        <v>3690.6340070737619</v>
      </c>
      <c r="O400" s="157">
        <f t="shared" si="122"/>
        <v>0</v>
      </c>
      <c r="P400" s="157">
        <f t="shared" si="122"/>
        <v>3183.1616630064327</v>
      </c>
      <c r="Q400" s="157">
        <f t="shared" si="122"/>
        <v>3578.0788946173225</v>
      </c>
    </row>
    <row r="401" spans="1:17" ht="12" customHeight="1" x14ac:dyDescent="0.25">
      <c r="A401" s="23" t="s">
        <v>166</v>
      </c>
      <c r="B401" s="156"/>
      <c r="C401" s="156">
        <f t="shared" ref="C401:Q401" si="123">IF(C344=0,0,C344*1000000/C$49)</f>
        <v>4277.8579175015402</v>
      </c>
      <c r="D401" s="156">
        <f t="shared" si="123"/>
        <v>4063.378041143319</v>
      </c>
      <c r="E401" s="156">
        <f t="shared" si="123"/>
        <v>4079.5386500533236</v>
      </c>
      <c r="F401" s="156">
        <f t="shared" si="123"/>
        <v>3906.6565964017245</v>
      </c>
      <c r="G401" s="156">
        <f t="shared" si="123"/>
        <v>3614.2461208162931</v>
      </c>
      <c r="H401" s="156">
        <f t="shared" si="123"/>
        <v>3524.2204722495376</v>
      </c>
      <c r="I401" s="156">
        <f t="shared" si="123"/>
        <v>3415.4744126538412</v>
      </c>
      <c r="J401" s="156">
        <f t="shared" si="123"/>
        <v>3522.8932282160372</v>
      </c>
      <c r="K401" s="156">
        <f t="shared" si="123"/>
        <v>3272.8210002551386</v>
      </c>
      <c r="L401" s="156">
        <f t="shared" si="123"/>
        <v>3731.4390110407385</v>
      </c>
      <c r="M401" s="156">
        <f t="shared" si="123"/>
        <v>0</v>
      </c>
      <c r="N401" s="156">
        <f t="shared" si="123"/>
        <v>3690.6340070737619</v>
      </c>
      <c r="O401" s="156">
        <f t="shared" si="123"/>
        <v>0</v>
      </c>
      <c r="P401" s="156">
        <f t="shared" si="123"/>
        <v>3183.1616630064327</v>
      </c>
      <c r="Q401" s="156">
        <f t="shared" si="123"/>
        <v>3578.0788946173225</v>
      </c>
    </row>
    <row r="402" spans="1:17" ht="12" customHeight="1" x14ac:dyDescent="0.25">
      <c r="A402" s="23" t="s">
        <v>60</v>
      </c>
      <c r="B402" s="156"/>
      <c r="C402" s="156">
        <f t="shared" ref="C402:Q402" si="124">IF(C345=0,0,C345*1000000/C$49)</f>
        <v>0</v>
      </c>
      <c r="D402" s="156">
        <f t="shared" si="124"/>
        <v>0</v>
      </c>
      <c r="E402" s="156">
        <f t="shared" si="124"/>
        <v>0</v>
      </c>
      <c r="F402" s="156">
        <f t="shared" si="124"/>
        <v>0</v>
      </c>
      <c r="G402" s="156">
        <f t="shared" si="124"/>
        <v>0</v>
      </c>
      <c r="H402" s="156">
        <f t="shared" si="124"/>
        <v>0</v>
      </c>
      <c r="I402" s="156">
        <f t="shared" si="124"/>
        <v>0</v>
      </c>
      <c r="J402" s="156">
        <f t="shared" si="124"/>
        <v>0</v>
      </c>
      <c r="K402" s="156">
        <f t="shared" si="124"/>
        <v>0</v>
      </c>
      <c r="L402" s="156">
        <f t="shared" si="124"/>
        <v>0</v>
      </c>
      <c r="M402" s="156">
        <f t="shared" si="124"/>
        <v>0</v>
      </c>
      <c r="N402" s="156">
        <f t="shared" si="124"/>
        <v>0</v>
      </c>
      <c r="O402" s="156">
        <f t="shared" si="124"/>
        <v>0</v>
      </c>
      <c r="P402" s="156">
        <f t="shared" si="124"/>
        <v>0</v>
      </c>
      <c r="Q402" s="156">
        <f t="shared" si="124"/>
        <v>0</v>
      </c>
    </row>
    <row r="403" spans="1:17" ht="12" customHeight="1" x14ac:dyDescent="0.25">
      <c r="A403" s="158" t="s">
        <v>112</v>
      </c>
      <c r="B403" s="157"/>
      <c r="C403" s="157">
        <f t="shared" ref="C403:Q403" si="125">C404</f>
        <v>0</v>
      </c>
      <c r="D403" s="157">
        <f t="shared" si="125"/>
        <v>0</v>
      </c>
      <c r="E403" s="157">
        <f t="shared" si="125"/>
        <v>0</v>
      </c>
      <c r="F403" s="157">
        <f t="shared" si="125"/>
        <v>0</v>
      </c>
      <c r="G403" s="157">
        <f t="shared" si="125"/>
        <v>0</v>
      </c>
      <c r="H403" s="157">
        <f t="shared" si="125"/>
        <v>0</v>
      </c>
      <c r="I403" s="157">
        <f t="shared" si="125"/>
        <v>0</v>
      </c>
      <c r="J403" s="157">
        <f t="shared" si="125"/>
        <v>0</v>
      </c>
      <c r="K403" s="157">
        <f t="shared" si="125"/>
        <v>0</v>
      </c>
      <c r="L403" s="157">
        <f t="shared" si="125"/>
        <v>0</v>
      </c>
      <c r="M403" s="157">
        <f t="shared" si="125"/>
        <v>0</v>
      </c>
      <c r="N403" s="157">
        <f t="shared" si="125"/>
        <v>0</v>
      </c>
      <c r="O403" s="157">
        <f t="shared" si="125"/>
        <v>0</v>
      </c>
      <c r="P403" s="157">
        <f t="shared" si="125"/>
        <v>0</v>
      </c>
      <c r="Q403" s="157">
        <f t="shared" si="125"/>
        <v>0</v>
      </c>
    </row>
    <row r="404" spans="1:17" ht="12" customHeight="1" x14ac:dyDescent="0.25">
      <c r="A404" s="23" t="s">
        <v>60</v>
      </c>
      <c r="B404" s="156"/>
      <c r="C404" s="156">
        <f t="shared" ref="C404:Q404" si="126">IF(C347=0,0,C347*1000000/C$49)</f>
        <v>0</v>
      </c>
      <c r="D404" s="156">
        <f t="shared" si="126"/>
        <v>0</v>
      </c>
      <c r="E404" s="156">
        <f t="shared" si="126"/>
        <v>0</v>
      </c>
      <c r="F404" s="156">
        <f t="shared" si="126"/>
        <v>0</v>
      </c>
      <c r="G404" s="156">
        <f t="shared" si="126"/>
        <v>0</v>
      </c>
      <c r="H404" s="156">
        <f t="shared" si="126"/>
        <v>0</v>
      </c>
      <c r="I404" s="156">
        <f t="shared" si="126"/>
        <v>0</v>
      </c>
      <c r="J404" s="156">
        <f t="shared" si="126"/>
        <v>0</v>
      </c>
      <c r="K404" s="156">
        <f t="shared" si="126"/>
        <v>0</v>
      </c>
      <c r="L404" s="156">
        <f t="shared" si="126"/>
        <v>0</v>
      </c>
      <c r="M404" s="156">
        <f t="shared" si="126"/>
        <v>0</v>
      </c>
      <c r="N404" s="156">
        <f t="shared" si="126"/>
        <v>0</v>
      </c>
      <c r="O404" s="156">
        <f t="shared" si="126"/>
        <v>0</v>
      </c>
      <c r="P404" s="156">
        <f t="shared" si="126"/>
        <v>0</v>
      </c>
      <c r="Q404" s="156">
        <f t="shared" si="126"/>
        <v>0</v>
      </c>
    </row>
    <row r="405" spans="1:17" ht="12" customHeight="1" x14ac:dyDescent="0.25">
      <c r="A405" s="158" t="s">
        <v>63</v>
      </c>
      <c r="B405" s="157"/>
      <c r="C405" s="157">
        <f t="shared" ref="C405:Q405" si="127">IF(C348=0,0,C348*1000000/SUM(C$53:C$56))</f>
        <v>300.26952550823785</v>
      </c>
      <c r="D405" s="157">
        <f t="shared" si="127"/>
        <v>315.69886531184721</v>
      </c>
      <c r="E405" s="157">
        <f t="shared" si="127"/>
        <v>299.51958257679399</v>
      </c>
      <c r="F405" s="157">
        <f t="shared" si="127"/>
        <v>492.21256153566833</v>
      </c>
      <c r="G405" s="157">
        <f t="shared" si="127"/>
        <v>208.16698154117262</v>
      </c>
      <c r="H405" s="157">
        <f t="shared" si="127"/>
        <v>422.69284550251427</v>
      </c>
      <c r="I405" s="157">
        <f t="shared" si="127"/>
        <v>503.13652047783791</v>
      </c>
      <c r="J405" s="157">
        <f t="shared" si="127"/>
        <v>344.10791335641159</v>
      </c>
      <c r="K405" s="157">
        <f t="shared" si="127"/>
        <v>482.70513946952059</v>
      </c>
      <c r="L405" s="157">
        <f t="shared" si="127"/>
        <v>168.33712081513437</v>
      </c>
      <c r="M405" s="157">
        <f t="shared" si="127"/>
        <v>0</v>
      </c>
      <c r="N405" s="157">
        <f t="shared" si="127"/>
        <v>229.06095430550289</v>
      </c>
      <c r="O405" s="157">
        <f t="shared" si="127"/>
        <v>0</v>
      </c>
      <c r="P405" s="157">
        <f t="shared" si="127"/>
        <v>310.20035175105733</v>
      </c>
      <c r="Q405" s="157">
        <f t="shared" si="127"/>
        <v>464.70613526254255</v>
      </c>
    </row>
    <row r="406" spans="1:17" ht="12" customHeight="1" x14ac:dyDescent="0.25">
      <c r="A406" s="167" t="s">
        <v>165</v>
      </c>
      <c r="B406" s="132"/>
      <c r="C406" s="132">
        <f t="shared" ref="C406:Q406" si="128">IF(C349=0,0,C349*1000000/C$53)</f>
        <v>788.4028039654354</v>
      </c>
      <c r="D406" s="132">
        <f t="shared" si="128"/>
        <v>799.40416931505865</v>
      </c>
      <c r="E406" s="132">
        <f t="shared" si="128"/>
        <v>790.78341062107506</v>
      </c>
      <c r="F406" s="132">
        <f t="shared" si="128"/>
        <v>779.57542714649719</v>
      </c>
      <c r="G406" s="132">
        <f t="shared" si="128"/>
        <v>0</v>
      </c>
      <c r="H406" s="132">
        <f t="shared" si="128"/>
        <v>0</v>
      </c>
      <c r="I406" s="132">
        <f t="shared" si="128"/>
        <v>742.40754603047628</v>
      </c>
      <c r="J406" s="132">
        <f t="shared" si="128"/>
        <v>755.43013469071957</v>
      </c>
      <c r="K406" s="132">
        <f t="shared" si="128"/>
        <v>0</v>
      </c>
      <c r="L406" s="132">
        <f t="shared" si="128"/>
        <v>0</v>
      </c>
      <c r="M406" s="132">
        <f t="shared" si="128"/>
        <v>0</v>
      </c>
      <c r="N406" s="132">
        <f t="shared" si="128"/>
        <v>757.98721950933123</v>
      </c>
      <c r="O406" s="132">
        <f t="shared" si="128"/>
        <v>0</v>
      </c>
      <c r="P406" s="132">
        <f t="shared" si="128"/>
        <v>722.71045681244573</v>
      </c>
      <c r="Q406" s="132">
        <f t="shared" si="128"/>
        <v>714.35828033553878</v>
      </c>
    </row>
    <row r="407" spans="1:17" ht="12" customHeight="1" x14ac:dyDescent="0.25">
      <c r="A407" s="167" t="s">
        <v>164</v>
      </c>
      <c r="B407" s="132"/>
      <c r="C407" s="132">
        <f t="shared" ref="C407:Q407" si="129">IF(C350=0,0,C350*1000000/C$54)</f>
        <v>515.72790325859262</v>
      </c>
      <c r="D407" s="132">
        <f t="shared" si="129"/>
        <v>525.45676247535289</v>
      </c>
      <c r="E407" s="132">
        <f t="shared" si="129"/>
        <v>521.82723532927741</v>
      </c>
      <c r="F407" s="132">
        <f t="shared" si="129"/>
        <v>516.32724633446298</v>
      </c>
      <c r="G407" s="132">
        <f t="shared" si="129"/>
        <v>508.18293549150502</v>
      </c>
      <c r="H407" s="132">
        <f t="shared" si="129"/>
        <v>510.62434376769892</v>
      </c>
      <c r="I407" s="132">
        <f t="shared" si="129"/>
        <v>497.42677227342404</v>
      </c>
      <c r="J407" s="132">
        <f t="shared" si="129"/>
        <v>507.44690780681606</v>
      </c>
      <c r="K407" s="132">
        <f t="shared" si="129"/>
        <v>482.70513946952059</v>
      </c>
      <c r="L407" s="132">
        <f t="shared" si="129"/>
        <v>489.76887481873428</v>
      </c>
      <c r="M407" s="132">
        <f t="shared" si="129"/>
        <v>0</v>
      </c>
      <c r="N407" s="132">
        <f t="shared" si="129"/>
        <v>505.56928642455495</v>
      </c>
      <c r="O407" s="132">
        <f t="shared" si="129"/>
        <v>0</v>
      </c>
      <c r="P407" s="132">
        <f t="shared" si="129"/>
        <v>485.39013630576926</v>
      </c>
      <c r="Q407" s="132">
        <f t="shared" si="129"/>
        <v>476.79288879688085</v>
      </c>
    </row>
    <row r="408" spans="1:17" ht="12" customHeight="1" x14ac:dyDescent="0.25">
      <c r="A408" s="166" t="s">
        <v>163</v>
      </c>
      <c r="B408" s="165"/>
      <c r="C408" s="165">
        <f t="shared" ref="C408:Q408" si="130">IF(C351=0,0,C351*1000000/C$54)</f>
        <v>515.72790325859262</v>
      </c>
      <c r="D408" s="165">
        <f t="shared" si="130"/>
        <v>525.45676247535289</v>
      </c>
      <c r="E408" s="165">
        <f t="shared" si="130"/>
        <v>521.82723532927741</v>
      </c>
      <c r="F408" s="165">
        <f t="shared" si="130"/>
        <v>516.32724633446298</v>
      </c>
      <c r="G408" s="165">
        <f t="shared" si="130"/>
        <v>508.18293549150502</v>
      </c>
      <c r="H408" s="165">
        <f t="shared" si="130"/>
        <v>510.62434376769892</v>
      </c>
      <c r="I408" s="165">
        <f t="shared" si="130"/>
        <v>497.42677227342404</v>
      </c>
      <c r="J408" s="165">
        <f t="shared" si="130"/>
        <v>507.44690780681606</v>
      </c>
      <c r="K408" s="165">
        <f t="shared" si="130"/>
        <v>482.70513946952059</v>
      </c>
      <c r="L408" s="165">
        <f t="shared" si="130"/>
        <v>489.76887481873428</v>
      </c>
      <c r="M408" s="165">
        <f t="shared" si="130"/>
        <v>0</v>
      </c>
      <c r="N408" s="165">
        <f t="shared" si="130"/>
        <v>505.56928642455495</v>
      </c>
      <c r="O408" s="165">
        <f t="shared" si="130"/>
        <v>0</v>
      </c>
      <c r="P408" s="165">
        <f t="shared" si="130"/>
        <v>485.39013630576926</v>
      </c>
      <c r="Q408" s="165">
        <f t="shared" si="130"/>
        <v>476.79288879688085</v>
      </c>
    </row>
    <row r="409" spans="1:17" ht="12" customHeight="1" x14ac:dyDescent="0.25">
      <c r="A409" s="147" t="s">
        <v>59</v>
      </c>
      <c r="B409" s="164"/>
      <c r="C409" s="164">
        <f t="shared" ref="C409:Q409" si="131">IF(C352=0,0,C352*1000000/C$54)</f>
        <v>0</v>
      </c>
      <c r="D409" s="164">
        <f t="shared" si="131"/>
        <v>0</v>
      </c>
      <c r="E409" s="164">
        <f t="shared" si="131"/>
        <v>0</v>
      </c>
      <c r="F409" s="164">
        <f t="shared" si="131"/>
        <v>0</v>
      </c>
      <c r="G409" s="164">
        <f t="shared" si="131"/>
        <v>0</v>
      </c>
      <c r="H409" s="164">
        <f t="shared" si="131"/>
        <v>0</v>
      </c>
      <c r="I409" s="164">
        <f t="shared" si="131"/>
        <v>0</v>
      </c>
      <c r="J409" s="164">
        <f t="shared" si="131"/>
        <v>0</v>
      </c>
      <c r="K409" s="164">
        <f t="shared" si="131"/>
        <v>0</v>
      </c>
      <c r="L409" s="164">
        <f t="shared" si="131"/>
        <v>0</v>
      </c>
      <c r="M409" s="164">
        <f t="shared" si="131"/>
        <v>0</v>
      </c>
      <c r="N409" s="164">
        <f t="shared" si="131"/>
        <v>0</v>
      </c>
      <c r="O409" s="164">
        <f t="shared" si="131"/>
        <v>0</v>
      </c>
      <c r="P409" s="164">
        <f t="shared" si="131"/>
        <v>0</v>
      </c>
      <c r="Q409" s="164">
        <f t="shared" si="131"/>
        <v>0</v>
      </c>
    </row>
    <row r="410" spans="1:17" ht="12" customHeight="1" x14ac:dyDescent="0.25">
      <c r="A410" s="163" t="s">
        <v>142</v>
      </c>
      <c r="B410" s="162"/>
      <c r="C410" s="162">
        <f t="shared" ref="C410:Q410" si="132">IF(C353=0,0,C353*1000000/C$55)</f>
        <v>0</v>
      </c>
      <c r="D410" s="162">
        <f t="shared" si="132"/>
        <v>0</v>
      </c>
      <c r="E410" s="162">
        <f t="shared" si="132"/>
        <v>0</v>
      </c>
      <c r="F410" s="162">
        <f t="shared" si="132"/>
        <v>0</v>
      </c>
      <c r="G410" s="162">
        <f t="shared" si="132"/>
        <v>0</v>
      </c>
      <c r="H410" s="162">
        <f t="shared" si="132"/>
        <v>0</v>
      </c>
      <c r="I410" s="162">
        <f t="shared" si="132"/>
        <v>0</v>
      </c>
      <c r="J410" s="162">
        <f t="shared" si="132"/>
        <v>0</v>
      </c>
      <c r="K410" s="162">
        <f t="shared" si="132"/>
        <v>0</v>
      </c>
      <c r="L410" s="162">
        <f t="shared" si="132"/>
        <v>0</v>
      </c>
      <c r="M410" s="162">
        <f t="shared" si="132"/>
        <v>0</v>
      </c>
      <c r="N410" s="162">
        <f t="shared" si="132"/>
        <v>0</v>
      </c>
      <c r="O410" s="162">
        <f t="shared" si="132"/>
        <v>0</v>
      </c>
      <c r="P410" s="162">
        <f t="shared" si="132"/>
        <v>0</v>
      </c>
      <c r="Q410" s="162">
        <f t="shared" si="132"/>
        <v>0</v>
      </c>
    </row>
    <row r="411" spans="1:17" ht="12" customHeight="1" x14ac:dyDescent="0.25">
      <c r="A411" s="161" t="s">
        <v>141</v>
      </c>
      <c r="B411" s="160"/>
      <c r="C411" s="160">
        <f t="shared" ref="C411:Q411" si="133">IF(C354=0,0,C354*1000000/C$56)</f>
        <v>0</v>
      </c>
      <c r="D411" s="160">
        <f t="shared" si="133"/>
        <v>0</v>
      </c>
      <c r="E411" s="160">
        <f t="shared" si="133"/>
        <v>0</v>
      </c>
      <c r="F411" s="160">
        <f t="shared" si="133"/>
        <v>0</v>
      </c>
      <c r="G411" s="160">
        <f t="shared" si="133"/>
        <v>0</v>
      </c>
      <c r="H411" s="160">
        <f t="shared" si="133"/>
        <v>0</v>
      </c>
      <c r="I411" s="160">
        <f t="shared" si="133"/>
        <v>0</v>
      </c>
      <c r="J411" s="160">
        <f t="shared" si="133"/>
        <v>0</v>
      </c>
      <c r="K411" s="160">
        <f t="shared" si="133"/>
        <v>0</v>
      </c>
      <c r="L411" s="160">
        <f t="shared" si="133"/>
        <v>0</v>
      </c>
      <c r="M411" s="160">
        <f t="shared" si="133"/>
        <v>0</v>
      </c>
      <c r="N411" s="160">
        <f t="shared" si="133"/>
        <v>0</v>
      </c>
      <c r="O411" s="160">
        <f t="shared" si="133"/>
        <v>0</v>
      </c>
      <c r="P411" s="160">
        <f t="shared" si="133"/>
        <v>0</v>
      </c>
      <c r="Q411" s="160">
        <f t="shared" si="133"/>
        <v>0</v>
      </c>
    </row>
    <row r="412" spans="1:17" ht="12" customHeight="1" x14ac:dyDescent="0.25">
      <c r="A412" s="148" t="s">
        <v>60</v>
      </c>
      <c r="B412" s="156"/>
      <c r="C412" s="156">
        <f t="shared" ref="C412:Q412" si="134">IF(C355=0,0,C355*1000000/C$56)</f>
        <v>0</v>
      </c>
      <c r="D412" s="156">
        <f t="shared" si="134"/>
        <v>0</v>
      </c>
      <c r="E412" s="156">
        <f t="shared" si="134"/>
        <v>0</v>
      </c>
      <c r="F412" s="156">
        <f t="shared" si="134"/>
        <v>0</v>
      </c>
      <c r="G412" s="156">
        <f t="shared" si="134"/>
        <v>0</v>
      </c>
      <c r="H412" s="156">
        <f t="shared" si="134"/>
        <v>0</v>
      </c>
      <c r="I412" s="156">
        <f t="shared" si="134"/>
        <v>0</v>
      </c>
      <c r="J412" s="156">
        <f t="shared" si="134"/>
        <v>0</v>
      </c>
      <c r="K412" s="156">
        <f t="shared" si="134"/>
        <v>0</v>
      </c>
      <c r="L412" s="156">
        <f t="shared" si="134"/>
        <v>0</v>
      </c>
      <c r="M412" s="156">
        <f t="shared" si="134"/>
        <v>0</v>
      </c>
      <c r="N412" s="156">
        <f t="shared" si="134"/>
        <v>0</v>
      </c>
      <c r="O412" s="156">
        <f t="shared" si="134"/>
        <v>0</v>
      </c>
      <c r="P412" s="156">
        <f t="shared" si="134"/>
        <v>0</v>
      </c>
      <c r="Q412" s="156">
        <f t="shared" si="134"/>
        <v>0</v>
      </c>
    </row>
    <row r="413" spans="1:17" ht="12" customHeight="1" x14ac:dyDescent="0.25">
      <c r="A413" s="148" t="s">
        <v>59</v>
      </c>
      <c r="B413" s="156"/>
      <c r="C413" s="156">
        <f t="shared" ref="C413:Q413" si="135">IF(C356=0,0,C356*1000000/C$56)</f>
        <v>0</v>
      </c>
      <c r="D413" s="156">
        <f t="shared" si="135"/>
        <v>0</v>
      </c>
      <c r="E413" s="156">
        <f t="shared" si="135"/>
        <v>0</v>
      </c>
      <c r="F413" s="156">
        <f t="shared" si="135"/>
        <v>0</v>
      </c>
      <c r="G413" s="156">
        <f t="shared" si="135"/>
        <v>0</v>
      </c>
      <c r="H413" s="156">
        <f t="shared" si="135"/>
        <v>0</v>
      </c>
      <c r="I413" s="156">
        <f t="shared" si="135"/>
        <v>0</v>
      </c>
      <c r="J413" s="156">
        <f t="shared" si="135"/>
        <v>0</v>
      </c>
      <c r="K413" s="156">
        <f t="shared" si="135"/>
        <v>0</v>
      </c>
      <c r="L413" s="156">
        <f t="shared" si="135"/>
        <v>0</v>
      </c>
      <c r="M413" s="156">
        <f t="shared" si="135"/>
        <v>0</v>
      </c>
      <c r="N413" s="156">
        <f t="shared" si="135"/>
        <v>0</v>
      </c>
      <c r="O413" s="156">
        <f t="shared" si="135"/>
        <v>0</v>
      </c>
      <c r="P413" s="156">
        <f t="shared" si="135"/>
        <v>0</v>
      </c>
      <c r="Q413" s="156">
        <f t="shared" si="135"/>
        <v>0</v>
      </c>
    </row>
    <row r="414" spans="1:17" ht="12" customHeight="1" x14ac:dyDescent="0.25">
      <c r="A414" s="158" t="s">
        <v>62</v>
      </c>
      <c r="B414" s="157"/>
      <c r="C414" s="157">
        <f t="shared" ref="C414:Q414" si="136">IF(C357=0,0,C357*1000000/SUM(C$58:C$59))</f>
        <v>0</v>
      </c>
      <c r="D414" s="157">
        <f t="shared" si="136"/>
        <v>1.5783688158862006</v>
      </c>
      <c r="E414" s="157">
        <f t="shared" si="136"/>
        <v>0</v>
      </c>
      <c r="F414" s="157">
        <f t="shared" si="136"/>
        <v>0</v>
      </c>
      <c r="G414" s="157">
        <f t="shared" si="136"/>
        <v>0.37194406391005735</v>
      </c>
      <c r="H414" s="157">
        <f t="shared" si="136"/>
        <v>0</v>
      </c>
      <c r="I414" s="157">
        <f t="shared" si="136"/>
        <v>0</v>
      </c>
      <c r="J414" s="157">
        <f t="shared" si="136"/>
        <v>0</v>
      </c>
      <c r="K414" s="157">
        <f t="shared" si="136"/>
        <v>0</v>
      </c>
      <c r="L414" s="157">
        <f t="shared" si="136"/>
        <v>0</v>
      </c>
      <c r="M414" s="157">
        <f t="shared" si="136"/>
        <v>0</v>
      </c>
      <c r="N414" s="157">
        <f t="shared" si="136"/>
        <v>0</v>
      </c>
      <c r="O414" s="157">
        <f t="shared" si="136"/>
        <v>0</v>
      </c>
      <c r="P414" s="157">
        <f t="shared" si="136"/>
        <v>0.26284738689819342</v>
      </c>
      <c r="Q414" s="157">
        <f t="shared" si="136"/>
        <v>0</v>
      </c>
    </row>
    <row r="415" spans="1:17" ht="12" customHeight="1" x14ac:dyDescent="0.25">
      <c r="A415" s="23" t="s">
        <v>57</v>
      </c>
      <c r="B415" s="156"/>
      <c r="C415" s="156">
        <f t="shared" ref="C415:Q415" si="137">IF(C358=0,0,C358*1000000/C$58)</f>
        <v>0</v>
      </c>
      <c r="D415" s="156">
        <f t="shared" si="137"/>
        <v>296.30060994477299</v>
      </c>
      <c r="E415" s="156">
        <f t="shared" si="137"/>
        <v>0</v>
      </c>
      <c r="F415" s="156">
        <f t="shared" si="137"/>
        <v>0</v>
      </c>
      <c r="G415" s="156">
        <f t="shared" si="137"/>
        <v>339.44480273876155</v>
      </c>
      <c r="H415" s="156">
        <f t="shared" si="137"/>
        <v>0</v>
      </c>
      <c r="I415" s="156">
        <f t="shared" si="137"/>
        <v>0</v>
      </c>
      <c r="J415" s="156">
        <f t="shared" si="137"/>
        <v>0</v>
      </c>
      <c r="K415" s="156">
        <f t="shared" si="137"/>
        <v>0</v>
      </c>
      <c r="L415" s="156">
        <f t="shared" si="137"/>
        <v>0</v>
      </c>
      <c r="M415" s="156">
        <f t="shared" si="137"/>
        <v>0</v>
      </c>
      <c r="N415" s="156">
        <f t="shared" si="137"/>
        <v>0</v>
      </c>
      <c r="O415" s="156">
        <f t="shared" si="137"/>
        <v>0</v>
      </c>
      <c r="P415" s="156">
        <f t="shared" si="137"/>
        <v>275.84239716879614</v>
      </c>
      <c r="Q415" s="156">
        <f t="shared" si="137"/>
        <v>0</v>
      </c>
    </row>
    <row r="416" spans="1:17" ht="12" customHeight="1" x14ac:dyDescent="0.25">
      <c r="A416" s="29" t="s">
        <v>140</v>
      </c>
      <c r="B416" s="57"/>
      <c r="C416" s="57">
        <f t="shared" ref="C416:Q416" si="138">IF(C359=0,0,C359*1000000/C$59)</f>
        <v>0</v>
      </c>
      <c r="D416" s="57">
        <f t="shared" si="138"/>
        <v>0</v>
      </c>
      <c r="E416" s="57">
        <f t="shared" si="138"/>
        <v>0</v>
      </c>
      <c r="F416" s="57">
        <f t="shared" si="138"/>
        <v>0</v>
      </c>
      <c r="G416" s="57">
        <f t="shared" si="138"/>
        <v>0</v>
      </c>
      <c r="H416" s="57">
        <f t="shared" si="138"/>
        <v>0</v>
      </c>
      <c r="I416" s="57">
        <f t="shared" si="138"/>
        <v>0</v>
      </c>
      <c r="J416" s="57">
        <f t="shared" si="138"/>
        <v>0</v>
      </c>
      <c r="K416" s="57">
        <f t="shared" si="138"/>
        <v>0</v>
      </c>
      <c r="L416" s="57">
        <f t="shared" si="138"/>
        <v>0</v>
      </c>
      <c r="M416" s="57">
        <f t="shared" si="138"/>
        <v>0</v>
      </c>
      <c r="N416" s="57">
        <f t="shared" si="138"/>
        <v>0</v>
      </c>
      <c r="O416" s="57">
        <f t="shared" si="138"/>
        <v>0</v>
      </c>
      <c r="P416" s="57">
        <f t="shared" si="138"/>
        <v>0</v>
      </c>
      <c r="Q416" s="57">
        <f t="shared" si="138"/>
        <v>0</v>
      </c>
    </row>
    <row r="418" spans="1:17" ht="12" customHeight="1" x14ac:dyDescent="0.25">
      <c r="A418" s="152" t="s">
        <v>186</v>
      </c>
      <c r="B418" s="168"/>
      <c r="C418" s="184">
        <f>C361/RES_summary!C$21</f>
        <v>195.56837347210819</v>
      </c>
      <c r="D418" s="184">
        <f>D361/RES_summary!D$21</f>
        <v>188.10462311526393</v>
      </c>
      <c r="E418" s="184">
        <f>E361/RES_summary!E$21</f>
        <v>186.88553172414976</v>
      </c>
      <c r="F418" s="184">
        <f>F361/RES_summary!F$21</f>
        <v>179.69182599784068</v>
      </c>
      <c r="G418" s="184">
        <f>G361/RES_summary!G$21</f>
        <v>165.66246904213941</v>
      </c>
      <c r="H418" s="184">
        <f>H361/RES_summary!H$21</f>
        <v>160.91025271037648</v>
      </c>
      <c r="I418" s="184">
        <f>I361/RES_summary!I$21</f>
        <v>157.69413005707813</v>
      </c>
      <c r="J418" s="184">
        <f>J361/RES_summary!J$21</f>
        <v>160.54147969167582</v>
      </c>
      <c r="K418" s="184">
        <f>K361/RES_summary!K$21</f>
        <v>148.97201367750165</v>
      </c>
      <c r="L418" s="184">
        <f>L361/RES_summary!L$21</f>
        <v>160.54400804602267</v>
      </c>
      <c r="M418" s="184">
        <f>M361/RES_summary!M$21</f>
        <v>0</v>
      </c>
      <c r="N418" s="184">
        <f>N361/RES_summary!N$21</f>
        <v>159.47800798378705</v>
      </c>
      <c r="O418" s="184">
        <f>O361/RES_summary!O$21</f>
        <v>0</v>
      </c>
      <c r="P418" s="184">
        <f>P361/RES_summary!P$21</f>
        <v>141.67400043122529</v>
      </c>
      <c r="Q418" s="184">
        <f>Q361/RES_summary!Q$21</f>
        <v>153.20987830600893</v>
      </c>
    </row>
    <row r="419" spans="1:17" ht="12" customHeight="1" x14ac:dyDescent="0.25">
      <c r="A419" s="158" t="s">
        <v>65</v>
      </c>
      <c r="B419" s="157"/>
      <c r="C419" s="178">
        <f>C362/RES_summary!C$21</f>
        <v>162.25122413999594</v>
      </c>
      <c r="D419" s="178">
        <f>D362/RES_summary!D$21</f>
        <v>154.26989515171408</v>
      </c>
      <c r="E419" s="178">
        <f>E362/RES_summary!E$21</f>
        <v>154.19113018316204</v>
      </c>
      <c r="F419" s="178">
        <f>F362/RES_summary!F$21</f>
        <v>146.42149183032831</v>
      </c>
      <c r="G419" s="178">
        <f>G362/RES_summary!G$21</f>
        <v>135.17055701736487</v>
      </c>
      <c r="H419" s="178">
        <f>H362/RES_summary!H$21</f>
        <v>129.78423128427787</v>
      </c>
      <c r="I419" s="178">
        <f>I362/RES_summary!I$21</f>
        <v>126.40322289318149</v>
      </c>
      <c r="J419" s="178">
        <f>J362/RES_summary!J$21</f>
        <v>129.18035510967684</v>
      </c>
      <c r="K419" s="178">
        <f>K362/RES_summary!K$21</f>
        <v>118.22277518914561</v>
      </c>
      <c r="L419" s="178">
        <f>L362/RES_summary!L$21</f>
        <v>132.22118987097701</v>
      </c>
      <c r="M419" s="178">
        <f>M362/RES_summary!M$21</f>
        <v>0</v>
      </c>
      <c r="N419" s="178">
        <f>N362/RES_summary!N$21</f>
        <v>129.7989362177681</v>
      </c>
      <c r="O419" s="178">
        <f>O362/RES_summary!O$21</f>
        <v>0</v>
      </c>
      <c r="P419" s="178">
        <f>P362/RES_summary!P$21</f>
        <v>111.68811893358</v>
      </c>
      <c r="Q419" s="178">
        <f>Q362/RES_summary!Q$21</f>
        <v>124.09532513299877</v>
      </c>
    </row>
    <row r="420" spans="1:17" ht="12" customHeight="1" x14ac:dyDescent="0.25">
      <c r="A420" s="23" t="s">
        <v>166</v>
      </c>
      <c r="B420" s="156"/>
      <c r="C420" s="177">
        <f>C363/RES_summary!C$21</f>
        <v>159.747835782078</v>
      </c>
      <c r="D420" s="177">
        <f>D363/RES_summary!D$21</f>
        <v>151.56498721473537</v>
      </c>
      <c r="E420" s="177">
        <f>E363/RES_summary!E$21</f>
        <v>151.46725355935089</v>
      </c>
      <c r="F420" s="177">
        <f>F363/RES_summary!F$21</f>
        <v>144.29410774237965</v>
      </c>
      <c r="G420" s="177">
        <f>G363/RES_summary!G$21</f>
        <v>133.24484850097136</v>
      </c>
      <c r="H420" s="177">
        <f>H363/RES_summary!H$21</f>
        <v>128.31020988175698</v>
      </c>
      <c r="I420" s="177">
        <f>I363/RES_summary!I$21</f>
        <v>123.69309464772751</v>
      </c>
      <c r="J420" s="177">
        <f>J363/RES_summary!J$21</f>
        <v>127.25629613712616</v>
      </c>
      <c r="K420" s="177">
        <f>K363/RES_summary!K$21</f>
        <v>116.21924102819801</v>
      </c>
      <c r="L420" s="177">
        <f>L363/RES_summary!L$21</f>
        <v>130.21487038969633</v>
      </c>
      <c r="M420" s="177">
        <f>M363/RES_summary!M$21</f>
        <v>0</v>
      </c>
      <c r="N420" s="177">
        <f>N363/RES_summary!N$21</f>
        <v>127.22728638683982</v>
      </c>
      <c r="O420" s="177">
        <f>O363/RES_summary!O$21</f>
        <v>0</v>
      </c>
      <c r="P420" s="177">
        <f>P363/RES_summary!P$21</f>
        <v>108.78827597810098</v>
      </c>
      <c r="Q420" s="177">
        <f>Q363/RES_summary!Q$21</f>
        <v>121.77314073630109</v>
      </c>
    </row>
    <row r="421" spans="1:17" ht="12" customHeight="1" x14ac:dyDescent="0.25">
      <c r="A421" s="23" t="s">
        <v>60</v>
      </c>
      <c r="B421" s="156"/>
      <c r="C421" s="177">
        <f>C364/RES_summary!C$21</f>
        <v>2.503388357917919</v>
      </c>
      <c r="D421" s="177">
        <f>D364/RES_summary!D$21</f>
        <v>2.7049079369787021</v>
      </c>
      <c r="E421" s="177">
        <f>E364/RES_summary!E$21</f>
        <v>2.7238766238111327</v>
      </c>
      <c r="F421" s="177">
        <f>F364/RES_summary!F$21</f>
        <v>2.1273840879486641</v>
      </c>
      <c r="G421" s="177">
        <f>G364/RES_summary!G$21</f>
        <v>1.9257085163935079</v>
      </c>
      <c r="H421" s="177">
        <f>H364/RES_summary!H$21</f>
        <v>1.4740214025208993</v>
      </c>
      <c r="I421" s="177">
        <f>I364/RES_summary!I$21</f>
        <v>2.7101282454539843</v>
      </c>
      <c r="J421" s="177">
        <f>J364/RES_summary!J$21</f>
        <v>1.9240589725506785</v>
      </c>
      <c r="K421" s="177">
        <f>K364/RES_summary!K$21</f>
        <v>2.0035341609476012</v>
      </c>
      <c r="L421" s="177">
        <f>L364/RES_summary!L$21</f>
        <v>2.0063194812806939</v>
      </c>
      <c r="M421" s="177">
        <f>M364/RES_summary!M$21</f>
        <v>0</v>
      </c>
      <c r="N421" s="177">
        <f>N364/RES_summary!N$21</f>
        <v>2.5716498309282665</v>
      </c>
      <c r="O421" s="177">
        <f>O364/RES_summary!O$21</f>
        <v>0</v>
      </c>
      <c r="P421" s="177">
        <f>P364/RES_summary!P$21</f>
        <v>2.8998429554790075</v>
      </c>
      <c r="Q421" s="177">
        <f>Q364/RES_summary!Q$21</f>
        <v>2.3221843966976721</v>
      </c>
    </row>
    <row r="422" spans="1:17" ht="12" customHeight="1" x14ac:dyDescent="0.25">
      <c r="A422" s="158" t="s">
        <v>112</v>
      </c>
      <c r="B422" s="157"/>
      <c r="C422" s="178">
        <f>C365/RES_summary!C$21</f>
        <v>0.18885389172911213</v>
      </c>
      <c r="D422" s="178">
        <f>D365/RES_summary!D$21</f>
        <v>7.5345415854808556E-2</v>
      </c>
      <c r="E422" s="178">
        <f>E365/RES_summary!E$21</f>
        <v>3.6360588133227817E-2</v>
      </c>
      <c r="F422" s="178">
        <f>F365/RES_summary!F$21</f>
        <v>0.10845231329474601</v>
      </c>
      <c r="G422" s="178">
        <f>G365/RES_summary!G$21</f>
        <v>0.12157644755282908</v>
      </c>
      <c r="H422" s="178">
        <f>H365/RES_summary!H$21</f>
        <v>0.16089305891774586</v>
      </c>
      <c r="I422" s="178">
        <f>I365/RES_summary!I$21</f>
        <v>0.23140644976103852</v>
      </c>
      <c r="J422" s="178">
        <f>J365/RES_summary!J$21</f>
        <v>0.35284692830863812</v>
      </c>
      <c r="K422" s="178">
        <f>K365/RES_summary!K$21</f>
        <v>0.74335324521240109</v>
      </c>
      <c r="L422" s="178">
        <f>L365/RES_summary!L$21</f>
        <v>0.22464249104797487</v>
      </c>
      <c r="M422" s="178">
        <f>M365/RES_summary!M$21</f>
        <v>0</v>
      </c>
      <c r="N422" s="178">
        <f>N365/RES_summary!N$21</f>
        <v>4.553584389506736E-2</v>
      </c>
      <c r="O422" s="178">
        <f>O365/RES_summary!O$21</f>
        <v>0</v>
      </c>
      <c r="P422" s="178">
        <f>P365/RES_summary!P$21</f>
        <v>2.4184225555124545E-3</v>
      </c>
      <c r="Q422" s="178">
        <f>Q365/RES_summary!Q$21</f>
        <v>0.12750533217834942</v>
      </c>
    </row>
    <row r="423" spans="1:17" ht="12" customHeight="1" x14ac:dyDescent="0.25">
      <c r="A423" s="23" t="s">
        <v>60</v>
      </c>
      <c r="B423" s="156"/>
      <c r="C423" s="177">
        <f>C366/RES_summary!C$21</f>
        <v>0.18885389172911213</v>
      </c>
      <c r="D423" s="177">
        <f>D366/RES_summary!D$21</f>
        <v>7.5345415854808556E-2</v>
      </c>
      <c r="E423" s="177">
        <f>E366/RES_summary!E$21</f>
        <v>3.6360588133227817E-2</v>
      </c>
      <c r="F423" s="177">
        <f>F366/RES_summary!F$21</f>
        <v>0.10845231329474601</v>
      </c>
      <c r="G423" s="177">
        <f>G366/RES_summary!G$21</f>
        <v>0.12157644755282908</v>
      </c>
      <c r="H423" s="177">
        <f>H366/RES_summary!H$21</f>
        <v>0.16089305891774586</v>
      </c>
      <c r="I423" s="177">
        <f>I366/RES_summary!I$21</f>
        <v>0.23140644976103852</v>
      </c>
      <c r="J423" s="177">
        <f>J366/RES_summary!J$21</f>
        <v>0.35284692830863812</v>
      </c>
      <c r="K423" s="177">
        <f>K366/RES_summary!K$21</f>
        <v>0.74335324521240109</v>
      </c>
      <c r="L423" s="177">
        <f>L366/RES_summary!L$21</f>
        <v>0.22464249104797487</v>
      </c>
      <c r="M423" s="177">
        <f>M366/RES_summary!M$21</f>
        <v>0</v>
      </c>
      <c r="N423" s="177">
        <f>N366/RES_summary!N$21</f>
        <v>4.553584389506736E-2</v>
      </c>
      <c r="O423" s="177">
        <f>O366/RES_summary!O$21</f>
        <v>0</v>
      </c>
      <c r="P423" s="177">
        <f>P366/RES_summary!P$21</f>
        <v>2.4184225555124545E-3</v>
      </c>
      <c r="Q423" s="177">
        <f>Q366/RES_summary!Q$21</f>
        <v>0.12750533217834942</v>
      </c>
    </row>
    <row r="424" spans="1:17" ht="12" customHeight="1" x14ac:dyDescent="0.25">
      <c r="A424" s="158" t="s">
        <v>63</v>
      </c>
      <c r="B424" s="157"/>
      <c r="C424" s="178">
        <f>C367/RES_summary!C$21</f>
        <v>25.251477745685865</v>
      </c>
      <c r="D424" s="178">
        <f>D367/RES_summary!D$21</f>
        <v>25.786157121372735</v>
      </c>
      <c r="E424" s="178">
        <f>E367/RES_summary!E$21</f>
        <v>24.692381955321387</v>
      </c>
      <c r="F424" s="178">
        <f>F367/RES_summary!F$21</f>
        <v>25.470854548104604</v>
      </c>
      <c r="G424" s="178">
        <f>G367/RES_summary!G$21</f>
        <v>22.867744941676051</v>
      </c>
      <c r="H424" s="178">
        <f>H367/RES_summary!H$21</f>
        <v>23.655463143346882</v>
      </c>
      <c r="I424" s="178">
        <f>I367/RES_summary!I$21</f>
        <v>23.628026217659407</v>
      </c>
      <c r="J424" s="178">
        <f>J367/RES_summary!J$21</f>
        <v>23.857752371146127</v>
      </c>
      <c r="K424" s="178">
        <f>K367/RES_summary!K$21</f>
        <v>22.581651413042671</v>
      </c>
      <c r="L424" s="178">
        <f>L367/RES_summary!L$21</f>
        <v>21.020646364395418</v>
      </c>
      <c r="M424" s="178">
        <f>M367/RES_summary!M$21</f>
        <v>0</v>
      </c>
      <c r="N424" s="178">
        <f>N367/RES_summary!N$21</f>
        <v>22.116795581997803</v>
      </c>
      <c r="O424" s="178">
        <f>O367/RES_summary!O$21</f>
        <v>0</v>
      </c>
      <c r="P424" s="178">
        <f>P367/RES_summary!P$21</f>
        <v>22.432879057395041</v>
      </c>
      <c r="Q424" s="178">
        <f>Q367/RES_summary!Q$21</f>
        <v>21.697421573239204</v>
      </c>
    </row>
    <row r="425" spans="1:17" ht="12" customHeight="1" x14ac:dyDescent="0.25">
      <c r="A425" s="167" t="s">
        <v>165</v>
      </c>
      <c r="B425" s="132"/>
      <c r="C425" s="183">
        <f>C368/RES_summary!C$21</f>
        <v>29.44128675773273</v>
      </c>
      <c r="D425" s="183">
        <f>D368/RES_summary!D$21</f>
        <v>29.817969550170517</v>
      </c>
      <c r="E425" s="183">
        <f>E368/RES_summary!E$21</f>
        <v>29.360621786364259</v>
      </c>
      <c r="F425" s="183">
        <f>F368/RES_summary!F$21</f>
        <v>28.793966887593072</v>
      </c>
      <c r="G425" s="183">
        <f>G368/RES_summary!G$21</f>
        <v>0</v>
      </c>
      <c r="H425" s="183">
        <f>H368/RES_summary!H$21</f>
        <v>0</v>
      </c>
      <c r="I425" s="183">
        <f>I368/RES_summary!I$21</f>
        <v>26.886656365544809</v>
      </c>
      <c r="J425" s="183">
        <f>J368/RES_summary!J$21</f>
        <v>27.288150592004278</v>
      </c>
      <c r="K425" s="183">
        <f>K368/RES_summary!K$21</f>
        <v>0</v>
      </c>
      <c r="L425" s="183">
        <f>L368/RES_summary!L$21</f>
        <v>0</v>
      </c>
      <c r="M425" s="183">
        <f>M368/RES_summary!M$21</f>
        <v>0</v>
      </c>
      <c r="N425" s="183">
        <f>N368/RES_summary!N$21</f>
        <v>26.130105794624974</v>
      </c>
      <c r="O425" s="183">
        <f>O368/RES_summary!O$21</f>
        <v>0</v>
      </c>
      <c r="P425" s="183">
        <f>P368/RES_summary!P$21</f>
        <v>24.699475851853048</v>
      </c>
      <c r="Q425" s="183">
        <f>Q368/RES_summary!Q$21</f>
        <v>24.311831563665169</v>
      </c>
    </row>
    <row r="426" spans="1:17" ht="12" customHeight="1" x14ac:dyDescent="0.25">
      <c r="A426" s="167" t="s">
        <v>164</v>
      </c>
      <c r="B426" s="132"/>
      <c r="C426" s="183">
        <f>C369/RES_summary!C$21</f>
        <v>24.979230166400814</v>
      </c>
      <c r="D426" s="183">
        <f>D369/RES_summary!D$21</f>
        <v>25.341464547496152</v>
      </c>
      <c r="E426" s="183">
        <f>E369/RES_summary!E$21</f>
        <v>25.103029656531653</v>
      </c>
      <c r="F426" s="183">
        <f>F369/RES_summary!F$21</f>
        <v>24.762417578847288</v>
      </c>
      <c r="G426" s="183">
        <f>G369/RES_summary!G$21</f>
        <v>24.456420761936648</v>
      </c>
      <c r="H426" s="183">
        <f>H369/RES_summary!H$21</f>
        <v>24.220004766047698</v>
      </c>
      <c r="I426" s="183">
        <f>I369/RES_summary!I$21</f>
        <v>23.550265203375446</v>
      </c>
      <c r="J426" s="183">
        <f>J369/RES_summary!J$21</f>
        <v>23.811633621602123</v>
      </c>
      <c r="K426" s="183">
        <f>K369/RES_summary!K$21</f>
        <v>22.581651413042671</v>
      </c>
      <c r="L426" s="183">
        <f>L369/RES_summary!L$21</f>
        <v>22.553397301884367</v>
      </c>
      <c r="M426" s="183">
        <f>M369/RES_summary!M$21</f>
        <v>0</v>
      </c>
      <c r="N426" s="183">
        <f>N369/RES_summary!N$21</f>
        <v>22.752925582082234</v>
      </c>
      <c r="O426" s="183">
        <f>O369/RES_summary!O$21</f>
        <v>0</v>
      </c>
      <c r="P426" s="183">
        <f>P369/RES_summary!P$21</f>
        <v>21.750578364038006</v>
      </c>
      <c r="Q426" s="183">
        <f>Q369/RES_summary!Q$21</f>
        <v>21.457747178415893</v>
      </c>
    </row>
    <row r="427" spans="1:17" ht="12" customHeight="1" x14ac:dyDescent="0.25">
      <c r="A427" s="166" t="s">
        <v>163</v>
      </c>
      <c r="B427" s="165"/>
      <c r="C427" s="182">
        <f>C370/RES_summary!C$21</f>
        <v>19.258801481211048</v>
      </c>
      <c r="D427" s="182">
        <f>D370/RES_summary!D$21</f>
        <v>19.599664781390718</v>
      </c>
      <c r="E427" s="182">
        <f>E370/RES_summary!E$21</f>
        <v>19.374675655238999</v>
      </c>
      <c r="F427" s="182">
        <f>F370/RES_summary!F$21</f>
        <v>19.070777652054986</v>
      </c>
      <c r="G427" s="182">
        <f>G370/RES_summary!G$21</f>
        <v>18.734960483280879</v>
      </c>
      <c r="H427" s="182">
        <f>H370/RES_summary!H$21</f>
        <v>18.590867749470576</v>
      </c>
      <c r="I427" s="182">
        <f>I370/RES_summary!I$21</f>
        <v>18.014556512318435</v>
      </c>
      <c r="J427" s="182">
        <f>J370/RES_summary!J$21</f>
        <v>18.330335264357068</v>
      </c>
      <c r="K427" s="182">
        <f>K370/RES_summary!K$21</f>
        <v>17.141061165638085</v>
      </c>
      <c r="L427" s="182">
        <f>L370/RES_summary!L$21</f>
        <v>17.091312591932539</v>
      </c>
      <c r="M427" s="182">
        <f>M370/RES_summary!M$21</f>
        <v>0</v>
      </c>
      <c r="N427" s="182">
        <f>N370/RES_summary!N$21</f>
        <v>17.428498265891996</v>
      </c>
      <c r="O427" s="182">
        <f>O370/RES_summary!O$21</f>
        <v>0</v>
      </c>
      <c r="P427" s="182">
        <f>P370/RES_summary!P$21</f>
        <v>16.58877609615562</v>
      </c>
      <c r="Q427" s="182">
        <f>Q370/RES_summary!Q$21</f>
        <v>16.226743249533556</v>
      </c>
    </row>
    <row r="428" spans="1:17" ht="12" customHeight="1" x14ac:dyDescent="0.25">
      <c r="A428" s="147" t="s">
        <v>59</v>
      </c>
      <c r="B428" s="164"/>
      <c r="C428" s="181">
        <f>C371/RES_summary!C$21</f>
        <v>5.7204286851897619</v>
      </c>
      <c r="D428" s="181">
        <f>D371/RES_summary!D$21</f>
        <v>5.7417997661054336</v>
      </c>
      <c r="E428" s="181">
        <f>E371/RES_summary!E$21</f>
        <v>5.7283540012926562</v>
      </c>
      <c r="F428" s="181">
        <f>F371/RES_summary!F$21</f>
        <v>5.6916399267922975</v>
      </c>
      <c r="G428" s="181">
        <f>G371/RES_summary!G$21</f>
        <v>5.7214602786557709</v>
      </c>
      <c r="H428" s="181">
        <f>H371/RES_summary!H$21</f>
        <v>5.6291370165771202</v>
      </c>
      <c r="I428" s="181">
        <f>I371/RES_summary!I$21</f>
        <v>5.5357086910570112</v>
      </c>
      <c r="J428" s="181">
        <f>J371/RES_summary!J$21</f>
        <v>5.4812983572450538</v>
      </c>
      <c r="K428" s="181">
        <f>K371/RES_summary!K$21</f>
        <v>5.4405902474045824</v>
      </c>
      <c r="L428" s="181">
        <f>L371/RES_summary!L$21</f>
        <v>5.4620847099518297</v>
      </c>
      <c r="M428" s="181">
        <f>M371/RES_summary!M$21</f>
        <v>0</v>
      </c>
      <c r="N428" s="181">
        <f>N371/RES_summary!N$21</f>
        <v>5.3244273161902402</v>
      </c>
      <c r="O428" s="181">
        <f>O371/RES_summary!O$21</f>
        <v>0</v>
      </c>
      <c r="P428" s="181">
        <f>P371/RES_summary!P$21</f>
        <v>5.1618022678823898</v>
      </c>
      <c r="Q428" s="181">
        <f>Q371/RES_summary!Q$21</f>
        <v>5.2310039288823384</v>
      </c>
    </row>
    <row r="429" spans="1:17" ht="12" customHeight="1" x14ac:dyDescent="0.25">
      <c r="A429" s="163" t="s">
        <v>142</v>
      </c>
      <c r="B429" s="162"/>
      <c r="C429" s="180">
        <f>C372/RES_summary!C$21</f>
        <v>25.73329907584381</v>
      </c>
      <c r="D429" s="180">
        <f>D372/RES_summary!D$21</f>
        <v>25.42027782356746</v>
      </c>
      <c r="E429" s="180">
        <f>E372/RES_summary!E$21</f>
        <v>25.09969923790074</v>
      </c>
      <c r="F429" s="180">
        <f>F372/RES_summary!F$21</f>
        <v>23.958678232933995</v>
      </c>
      <c r="G429" s="180">
        <f>G372/RES_summary!G$21</f>
        <v>0</v>
      </c>
      <c r="H429" s="180">
        <f>H372/RES_summary!H$21</f>
        <v>0</v>
      </c>
      <c r="I429" s="180">
        <f>I372/RES_summary!I$21</f>
        <v>0</v>
      </c>
      <c r="J429" s="180">
        <f>J372/RES_summary!J$21</f>
        <v>22.759821090009105</v>
      </c>
      <c r="K429" s="180">
        <f>K372/RES_summary!K$21</f>
        <v>0</v>
      </c>
      <c r="L429" s="180">
        <f>L372/RES_summary!L$21</f>
        <v>0</v>
      </c>
      <c r="M429" s="180">
        <f>M372/RES_summary!M$21</f>
        <v>0</v>
      </c>
      <c r="N429" s="180">
        <f>N372/RES_summary!N$21</f>
        <v>23.443664043504992</v>
      </c>
      <c r="O429" s="180">
        <f>O372/RES_summary!O$21</f>
        <v>0</v>
      </c>
      <c r="P429" s="180">
        <f>P372/RES_summary!P$21</f>
        <v>24.146601419474095</v>
      </c>
      <c r="Q429" s="180">
        <f>Q372/RES_summary!Q$21</f>
        <v>23.193213049344166</v>
      </c>
    </row>
    <row r="430" spans="1:17" ht="12" customHeight="1" x14ac:dyDescent="0.25">
      <c r="A430" s="161" t="s">
        <v>141</v>
      </c>
      <c r="B430" s="160"/>
      <c r="C430" s="179">
        <f>C373/RES_summary!C$21</f>
        <v>22.753044333620068</v>
      </c>
      <c r="D430" s="179">
        <f>D373/RES_summary!D$21</f>
        <v>22.562363097827838</v>
      </c>
      <c r="E430" s="179">
        <f>E373/RES_summary!E$21</f>
        <v>22.376737345825742</v>
      </c>
      <c r="F430" s="179">
        <f>F373/RES_summary!F$21</f>
        <v>21.558917165155535</v>
      </c>
      <c r="G430" s="179">
        <f>G373/RES_summary!G$21</f>
        <v>21.765437395038571</v>
      </c>
      <c r="H430" s="179">
        <f>H373/RES_summary!H$21</f>
        <v>20.941672185476929</v>
      </c>
      <c r="I430" s="179">
        <f>I373/RES_summary!I$21</f>
        <v>0</v>
      </c>
      <c r="J430" s="179">
        <f>J373/RES_summary!J$21</f>
        <v>20.562695094076222</v>
      </c>
      <c r="K430" s="179">
        <f>K373/RES_summary!K$21</f>
        <v>0</v>
      </c>
      <c r="L430" s="179">
        <f>L373/RES_summary!L$21</f>
        <v>20.217928908730784</v>
      </c>
      <c r="M430" s="179">
        <f>M373/RES_summary!M$21</f>
        <v>0</v>
      </c>
      <c r="N430" s="179">
        <f>N373/RES_summary!N$21</f>
        <v>20.665522501840357</v>
      </c>
      <c r="O430" s="179">
        <f>O373/RES_summary!O$21</f>
        <v>0</v>
      </c>
      <c r="P430" s="179">
        <f>P373/RES_summary!P$21</f>
        <v>21.300716075029534</v>
      </c>
      <c r="Q430" s="179">
        <f>Q373/RES_summary!Q$21</f>
        <v>20.54531128392183</v>
      </c>
    </row>
    <row r="431" spans="1:17" ht="12" customHeight="1" x14ac:dyDescent="0.25">
      <c r="A431" s="148" t="s">
        <v>60</v>
      </c>
      <c r="B431" s="156"/>
      <c r="C431" s="177">
        <f>C374/RES_summary!C$21</f>
        <v>16.926408926686811</v>
      </c>
      <c r="D431" s="177">
        <f>D374/RES_summary!D$21</f>
        <v>16.732101164575745</v>
      </c>
      <c r="E431" s="177">
        <f>E374/RES_summary!E$21</f>
        <v>16.5635126669751</v>
      </c>
      <c r="F431" s="177">
        <f>F374/RES_summary!F$21</f>
        <v>15.807879401443586</v>
      </c>
      <c r="G431" s="177">
        <f>G374/RES_summary!G$21</f>
        <v>15.980230727935819</v>
      </c>
      <c r="H431" s="177">
        <f>H374/RES_summary!H$21</f>
        <v>15.276407917558375</v>
      </c>
      <c r="I431" s="177">
        <f>I374/RES_summary!I$21</f>
        <v>0</v>
      </c>
      <c r="J431" s="177">
        <f>J374/RES_summary!J$21</f>
        <v>15.051596046501404</v>
      </c>
      <c r="K431" s="177">
        <f>K374/RES_summary!K$21</f>
        <v>0</v>
      </c>
      <c r="L431" s="177">
        <f>L374/RES_summary!L$21</f>
        <v>14.691566881893694</v>
      </c>
      <c r="M431" s="177">
        <f>M374/RES_summary!M$21</f>
        <v>0</v>
      </c>
      <c r="N431" s="177">
        <f>N374/RES_summary!N$21</f>
        <v>15.279358949975693</v>
      </c>
      <c r="O431" s="177">
        <f>O374/RES_summary!O$21</f>
        <v>0</v>
      </c>
      <c r="P431" s="177">
        <f>P374/RES_summary!P$21</f>
        <v>16.049740664399639</v>
      </c>
      <c r="Q431" s="177">
        <f>Q374/RES_summary!Q$21</f>
        <v>15.247057844998647</v>
      </c>
    </row>
    <row r="432" spans="1:17" ht="12" customHeight="1" x14ac:dyDescent="0.25">
      <c r="A432" s="148" t="s">
        <v>59</v>
      </c>
      <c r="B432" s="156"/>
      <c r="C432" s="177">
        <f>C375/RES_summary!C$21</f>
        <v>5.8266354069332538</v>
      </c>
      <c r="D432" s="177">
        <f>D375/RES_summary!D$21</f>
        <v>5.8302619332520926</v>
      </c>
      <c r="E432" s="177">
        <f>E375/RES_summary!E$21</f>
        <v>5.8132246788506414</v>
      </c>
      <c r="F432" s="177">
        <f>F375/RES_summary!F$21</f>
        <v>5.751037763711949</v>
      </c>
      <c r="G432" s="177">
        <f>G375/RES_summary!G$21</f>
        <v>5.7852066671027513</v>
      </c>
      <c r="H432" s="177">
        <f>H375/RES_summary!H$21</f>
        <v>5.6652642679185545</v>
      </c>
      <c r="I432" s="177">
        <f>I375/RES_summary!I$21</f>
        <v>0</v>
      </c>
      <c r="J432" s="177">
        <f>J375/RES_summary!J$21</f>
        <v>5.5110990475748203</v>
      </c>
      <c r="K432" s="177">
        <f>K375/RES_summary!K$21</f>
        <v>0</v>
      </c>
      <c r="L432" s="177">
        <f>L375/RES_summary!L$21</f>
        <v>5.5263620268370914</v>
      </c>
      <c r="M432" s="177">
        <f>M375/RES_summary!M$21</f>
        <v>0</v>
      </c>
      <c r="N432" s="177">
        <f>N375/RES_summary!N$21</f>
        <v>5.3861635518646649</v>
      </c>
      <c r="O432" s="177">
        <f>O375/RES_summary!O$21</f>
        <v>0</v>
      </c>
      <c r="P432" s="177">
        <f>P375/RES_summary!P$21</f>
        <v>5.2509754106298976</v>
      </c>
      <c r="Q432" s="177">
        <f>Q375/RES_summary!Q$21</f>
        <v>5.2982534389231848</v>
      </c>
    </row>
    <row r="433" spans="1:17" ht="12" customHeight="1" x14ac:dyDescent="0.25">
      <c r="A433" s="158" t="s">
        <v>62</v>
      </c>
      <c r="B433" s="157"/>
      <c r="C433" s="178">
        <f>C376/RES_summary!C$21</f>
        <v>7.8768176946972916</v>
      </c>
      <c r="D433" s="178">
        <f>D376/RES_summary!D$21</f>
        <v>7.973225426322279</v>
      </c>
      <c r="E433" s="178">
        <f>E376/RES_summary!E$21</f>
        <v>7.9656589975331222</v>
      </c>
      <c r="F433" s="178">
        <f>F376/RES_summary!F$21</f>
        <v>7.6910273061130425</v>
      </c>
      <c r="G433" s="178">
        <f>G376/RES_summary!G$21</f>
        <v>7.502590635545654</v>
      </c>
      <c r="H433" s="178">
        <f>H376/RES_summary!H$21</f>
        <v>7.3096652238339903</v>
      </c>
      <c r="I433" s="178">
        <f>I376/RES_summary!I$21</f>
        <v>7.4314744964761772</v>
      </c>
      <c r="J433" s="178">
        <f>J376/RES_summary!J$21</f>
        <v>7.1505252825442005</v>
      </c>
      <c r="K433" s="178">
        <f>K376/RES_summary!K$21</f>
        <v>7.42423383010098</v>
      </c>
      <c r="L433" s="178">
        <f>L376/RES_summary!L$21</f>
        <v>7.0775293196022657</v>
      </c>
      <c r="M433" s="178">
        <f>M376/RES_summary!M$21</f>
        <v>0</v>
      </c>
      <c r="N433" s="178">
        <f>N376/RES_summary!N$21</f>
        <v>7.5167403401260806</v>
      </c>
      <c r="O433" s="178">
        <f>O376/RES_summary!O$21</f>
        <v>0</v>
      </c>
      <c r="P433" s="178">
        <f>P376/RES_summary!P$21</f>
        <v>7.5505840176947387</v>
      </c>
      <c r="Q433" s="178">
        <f>Q376/RES_summary!Q$21</f>
        <v>7.2896262675926087</v>
      </c>
    </row>
    <row r="434" spans="1:17" ht="12" customHeight="1" x14ac:dyDescent="0.25">
      <c r="A434" s="23" t="s">
        <v>57</v>
      </c>
      <c r="B434" s="156"/>
      <c r="C434" s="177">
        <f>C377/RES_summary!C$21</f>
        <v>0</v>
      </c>
      <c r="D434" s="177">
        <f>D377/RES_summary!D$21</f>
        <v>13.045048559804188</v>
      </c>
      <c r="E434" s="177">
        <f>E377/RES_summary!E$21</f>
        <v>0</v>
      </c>
      <c r="F434" s="177">
        <f>F377/RES_summary!F$21</f>
        <v>0</v>
      </c>
      <c r="G434" s="177">
        <f>G377/RES_summary!G$21</f>
        <v>14.743932887641826</v>
      </c>
      <c r="H434" s="177">
        <f>H377/RES_summary!H$21</f>
        <v>0</v>
      </c>
      <c r="I434" s="177">
        <f>I377/RES_summary!I$21</f>
        <v>0</v>
      </c>
      <c r="J434" s="177">
        <f>J377/RES_summary!J$21</f>
        <v>0</v>
      </c>
      <c r="K434" s="177">
        <f>K377/RES_summary!K$21</f>
        <v>0</v>
      </c>
      <c r="L434" s="177">
        <f>L377/RES_summary!L$21</f>
        <v>0</v>
      </c>
      <c r="M434" s="177">
        <f>M377/RES_summary!M$21</f>
        <v>0</v>
      </c>
      <c r="N434" s="177">
        <f>N377/RES_summary!N$21</f>
        <v>0</v>
      </c>
      <c r="O434" s="177">
        <f>O377/RES_summary!O$21</f>
        <v>0</v>
      </c>
      <c r="P434" s="177">
        <f>P377/RES_summary!P$21</f>
        <v>11.070653696869295</v>
      </c>
      <c r="Q434" s="177">
        <f>Q377/RES_summary!Q$21</f>
        <v>0</v>
      </c>
    </row>
    <row r="435" spans="1:17" ht="12" customHeight="1" x14ac:dyDescent="0.25">
      <c r="A435" s="29" t="s">
        <v>140</v>
      </c>
      <c r="B435" s="57"/>
      <c r="C435" s="176">
        <f>C378/RES_summary!C$21</f>
        <v>7.8768176946972916</v>
      </c>
      <c r="D435" s="176">
        <f>D378/RES_summary!D$21</f>
        <v>7.9460635553928389</v>
      </c>
      <c r="E435" s="176">
        <f>E378/RES_summary!E$21</f>
        <v>7.9656589975331222</v>
      </c>
      <c r="F435" s="176">
        <f>F378/RES_summary!F$21</f>
        <v>7.6910273061130425</v>
      </c>
      <c r="G435" s="176">
        <f>G378/RES_summary!G$21</f>
        <v>7.4946472859188678</v>
      </c>
      <c r="H435" s="176">
        <f>H378/RES_summary!H$21</f>
        <v>7.3096652238339903</v>
      </c>
      <c r="I435" s="176">
        <f>I378/RES_summary!I$21</f>
        <v>7.4314744964761772</v>
      </c>
      <c r="J435" s="176">
        <f>J378/RES_summary!J$21</f>
        <v>7.1505252825442005</v>
      </c>
      <c r="K435" s="176">
        <f>K378/RES_summary!K$21</f>
        <v>7.42423383010098</v>
      </c>
      <c r="L435" s="176">
        <f>L378/RES_summary!L$21</f>
        <v>7.0775293196022657</v>
      </c>
      <c r="M435" s="176">
        <f>M378/RES_summary!M$21</f>
        <v>0</v>
      </c>
      <c r="N435" s="176">
        <f>N378/RES_summary!N$21</f>
        <v>7.5167403401260806</v>
      </c>
      <c r="O435" s="176">
        <f>O378/RES_summary!O$21</f>
        <v>0</v>
      </c>
      <c r="P435" s="176">
        <f>P378/RES_summary!P$21</f>
        <v>7.5472265801867575</v>
      </c>
      <c r="Q435" s="176">
        <f>Q378/RES_summary!Q$21</f>
        <v>7.2896262675926087</v>
      </c>
    </row>
    <row r="437" spans="1:17" ht="12" customHeight="1" x14ac:dyDescent="0.25">
      <c r="A437" s="152" t="s">
        <v>185</v>
      </c>
      <c r="B437" s="168"/>
      <c r="C437" s="184">
        <f>C380/RES_summary!C$21</f>
        <v>130.8323874091453</v>
      </c>
      <c r="D437" s="184">
        <f>D380/RES_summary!D$21</f>
        <v>126.47457901760784</v>
      </c>
      <c r="E437" s="184">
        <f>E380/RES_summary!E$21</f>
        <v>126.52724416510249</v>
      </c>
      <c r="F437" s="184">
        <f>F380/RES_summary!F$21</f>
        <v>121.22966368688698</v>
      </c>
      <c r="G437" s="184">
        <f>G380/RES_summary!G$21</f>
        <v>114.47850487414543</v>
      </c>
      <c r="H437" s="184">
        <f>H380/RES_summary!H$21</f>
        <v>110.80453246750855</v>
      </c>
      <c r="I437" s="184">
        <f>I380/RES_summary!I$21</f>
        <v>109.49592427381033</v>
      </c>
      <c r="J437" s="184">
        <f>J380/RES_summary!J$21</f>
        <v>112.34830987581913</v>
      </c>
      <c r="K437" s="184">
        <f>K380/RES_summary!K$21</f>
        <v>106.33653319059998</v>
      </c>
      <c r="L437" s="184">
        <f>L380/RES_summary!L$21</f>
        <v>115.24201751890502</v>
      </c>
      <c r="M437" s="184">
        <f>M380/RES_summary!M$21</f>
        <v>0</v>
      </c>
      <c r="N437" s="184">
        <f>N380/RES_summary!N$21</f>
        <v>114.28860418915293</v>
      </c>
      <c r="O437" s="184">
        <f>O380/RES_summary!O$21</f>
        <v>0</v>
      </c>
      <c r="P437" s="184">
        <f>P380/RES_summary!P$21</f>
        <v>101.80239337144229</v>
      </c>
      <c r="Q437" s="184">
        <f>Q380/RES_summary!Q$21</f>
        <v>110.206045384772</v>
      </c>
    </row>
    <row r="438" spans="1:17" ht="12" customHeight="1" x14ac:dyDescent="0.25">
      <c r="A438" s="158" t="s">
        <v>65</v>
      </c>
      <c r="B438" s="157"/>
      <c r="C438" s="178">
        <f>C381/RES_summary!C$21</f>
        <v>106.43887109946758</v>
      </c>
      <c r="D438" s="178">
        <f>D381/RES_summary!D$21</f>
        <v>102.05242020843973</v>
      </c>
      <c r="E438" s="178">
        <f>E381/RES_summary!E$21</f>
        <v>102.29348316693145</v>
      </c>
      <c r="F438" s="178">
        <f>F381/RES_summary!F$21</f>
        <v>97.687168593609869</v>
      </c>
      <c r="G438" s="178">
        <f>G381/RES_summary!G$21</f>
        <v>90.59568747415247</v>
      </c>
      <c r="H438" s="178">
        <f>H381/RES_summary!H$21</f>
        <v>87.640687212264496</v>
      </c>
      <c r="I438" s="178">
        <f>I381/RES_summary!I$21</f>
        <v>86.471674110292525</v>
      </c>
      <c r="J438" s="178">
        <f>J381/RES_summary!J$21</f>
        <v>88.586211157302643</v>
      </c>
      <c r="K438" s="178">
        <f>K381/RES_summary!K$21</f>
        <v>82.092231828681122</v>
      </c>
      <c r="L438" s="178">
        <f>L381/RES_summary!L$21</f>
        <v>91.983669247272147</v>
      </c>
      <c r="M438" s="178">
        <f>M381/RES_summary!M$21</f>
        <v>0</v>
      </c>
      <c r="N438" s="178">
        <f>N381/RES_summary!N$21</f>
        <v>90.961500459681858</v>
      </c>
      <c r="O438" s="178">
        <f>O381/RES_summary!O$21</f>
        <v>0</v>
      </c>
      <c r="P438" s="178">
        <f>P381/RES_summary!P$21</f>
        <v>78.951485543881162</v>
      </c>
      <c r="Q438" s="178">
        <f>Q381/RES_summary!Q$21</f>
        <v>88.277745558970153</v>
      </c>
    </row>
    <row r="439" spans="1:17" ht="12" customHeight="1" x14ac:dyDescent="0.25">
      <c r="A439" s="23" t="s">
        <v>166</v>
      </c>
      <c r="B439" s="156"/>
      <c r="C439" s="177">
        <f>C382/RES_summary!C$21</f>
        <v>103.74659300019093</v>
      </c>
      <c r="D439" s="177">
        <f>D382/RES_summary!D$21</f>
        <v>99.14412758650262</v>
      </c>
      <c r="E439" s="177">
        <f>E382/RES_summary!E$21</f>
        <v>99.377642697775357</v>
      </c>
      <c r="F439" s="177">
        <f>F382/RES_summary!F$21</f>
        <v>95.4057021602097</v>
      </c>
      <c r="G439" s="177">
        <f>G382/RES_summary!G$21</f>
        <v>88.532632836449878</v>
      </c>
      <c r="H439" s="177">
        <f>H382/RES_summary!H$21</f>
        <v>86.055091369738335</v>
      </c>
      <c r="I439" s="177">
        <f>I382/RES_summary!I$21</f>
        <v>83.54725532320316</v>
      </c>
      <c r="J439" s="177">
        <f>J382/RES_summary!J$21</f>
        <v>86.51322338953068</v>
      </c>
      <c r="K439" s="177">
        <f>K382/RES_summary!K$21</f>
        <v>79.920176032160342</v>
      </c>
      <c r="L439" s="177">
        <f>L382/RES_summary!L$21</f>
        <v>89.822488487676338</v>
      </c>
      <c r="M439" s="177">
        <f>M382/RES_summary!M$21</f>
        <v>0</v>
      </c>
      <c r="N439" s="177">
        <f>N382/RES_summary!N$21</f>
        <v>88.222218972193033</v>
      </c>
      <c r="O439" s="177">
        <f>O382/RES_summary!O$21</f>
        <v>0</v>
      </c>
      <c r="P439" s="177">
        <f>P382/RES_summary!P$21</f>
        <v>75.911153349888664</v>
      </c>
      <c r="Q439" s="177">
        <f>Q382/RES_summary!Q$21</f>
        <v>85.850989651577095</v>
      </c>
    </row>
    <row r="440" spans="1:17" ht="12" customHeight="1" x14ac:dyDescent="0.25">
      <c r="A440" s="23" t="s">
        <v>60</v>
      </c>
      <c r="B440" s="156"/>
      <c r="C440" s="177">
        <f>C383/RES_summary!C$21</f>
        <v>2.6922780992766349</v>
      </c>
      <c r="D440" s="177">
        <f>D383/RES_summary!D$21</f>
        <v>2.9082926219371061</v>
      </c>
      <c r="E440" s="177">
        <f>E383/RES_summary!E$21</f>
        <v>2.9158404691560929</v>
      </c>
      <c r="F440" s="177">
        <f>F383/RES_summary!F$21</f>
        <v>2.2814664334001775</v>
      </c>
      <c r="G440" s="177">
        <f>G383/RES_summary!G$21</f>
        <v>2.0630546377025829</v>
      </c>
      <c r="H440" s="177">
        <f>H383/RES_summary!H$21</f>
        <v>1.5855958425261587</v>
      </c>
      <c r="I440" s="177">
        <f>I383/RES_summary!I$21</f>
        <v>2.9244187870893841</v>
      </c>
      <c r="J440" s="177">
        <f>J383/RES_summary!J$21</f>
        <v>2.0729877677719668</v>
      </c>
      <c r="K440" s="177">
        <f>K383/RES_summary!K$21</f>
        <v>2.1720557965207683</v>
      </c>
      <c r="L440" s="177">
        <f>L383/RES_summary!L$21</f>
        <v>2.1611807595958115</v>
      </c>
      <c r="M440" s="177">
        <f>M383/RES_summary!M$21</f>
        <v>0</v>
      </c>
      <c r="N440" s="177">
        <f>N383/RES_summary!N$21</f>
        <v>2.7392814874888254</v>
      </c>
      <c r="O440" s="177">
        <f>O383/RES_summary!O$21</f>
        <v>0</v>
      </c>
      <c r="P440" s="177">
        <f>P383/RES_summary!P$21</f>
        <v>3.040332193992489</v>
      </c>
      <c r="Q440" s="177">
        <f>Q383/RES_summary!Q$21</f>
        <v>2.4267559073930705</v>
      </c>
    </row>
    <row r="441" spans="1:17" ht="12" customHeight="1" x14ac:dyDescent="0.25">
      <c r="A441" s="158" t="s">
        <v>112</v>
      </c>
      <c r="B441" s="157"/>
      <c r="C441" s="178">
        <f>C384/RES_summary!C$21</f>
        <v>0.36538614767726502</v>
      </c>
      <c r="D441" s="178">
        <f>D384/RES_summary!D$21</f>
        <v>0.15055520047805987</v>
      </c>
      <c r="E441" s="178">
        <f>E384/RES_summary!E$21</f>
        <v>7.501217257036831E-2</v>
      </c>
      <c r="F441" s="178">
        <f>F384/RES_summary!F$21</f>
        <v>0.23301055632754272</v>
      </c>
      <c r="G441" s="178">
        <f>G384/RES_summary!G$21</f>
        <v>0.2718721432783654</v>
      </c>
      <c r="H441" s="178">
        <f>H384/RES_summary!H$21</f>
        <v>0.37771461349680763</v>
      </c>
      <c r="I441" s="178">
        <f>I384/RES_summary!I$21</f>
        <v>0.55908231028459898</v>
      </c>
      <c r="J441" s="178">
        <f>J384/RES_summary!J$21</f>
        <v>0.96689908444441786</v>
      </c>
      <c r="K441" s="178">
        <f>K384/RES_summary!K$21</f>
        <v>2.2121175388069689</v>
      </c>
      <c r="L441" s="178">
        <f>L384/RES_summary!L$21</f>
        <v>0.72097434832093787</v>
      </c>
      <c r="M441" s="178">
        <f>M384/RES_summary!M$21</f>
        <v>0</v>
      </c>
      <c r="N441" s="178">
        <f>N384/RES_summary!N$21</f>
        <v>0.16422773374699917</v>
      </c>
      <c r="O441" s="178">
        <f>O384/RES_summary!O$21</f>
        <v>0</v>
      </c>
      <c r="P441" s="178">
        <f>P384/RES_summary!P$21</f>
        <v>9.5356861967236077E-3</v>
      </c>
      <c r="Q441" s="178">
        <f>Q384/RES_summary!Q$21</f>
        <v>0.50631358165246576</v>
      </c>
    </row>
    <row r="442" spans="1:17" ht="12" customHeight="1" x14ac:dyDescent="0.25">
      <c r="A442" s="23" t="s">
        <v>60</v>
      </c>
      <c r="B442" s="156"/>
      <c r="C442" s="177">
        <f>C385/RES_summary!C$21</f>
        <v>0.36538614767726502</v>
      </c>
      <c r="D442" s="177">
        <f>D385/RES_summary!D$21</f>
        <v>0.15055520047805987</v>
      </c>
      <c r="E442" s="177">
        <f>E385/RES_summary!E$21</f>
        <v>7.501217257036831E-2</v>
      </c>
      <c r="F442" s="177">
        <f>F385/RES_summary!F$21</f>
        <v>0.23301055632754272</v>
      </c>
      <c r="G442" s="177">
        <f>G385/RES_summary!G$21</f>
        <v>0.2718721432783654</v>
      </c>
      <c r="H442" s="177">
        <f>H385/RES_summary!H$21</f>
        <v>0.37771461349680763</v>
      </c>
      <c r="I442" s="177">
        <f>I385/RES_summary!I$21</f>
        <v>0.55908231028459898</v>
      </c>
      <c r="J442" s="177">
        <f>J385/RES_summary!J$21</f>
        <v>0.96689908444441786</v>
      </c>
      <c r="K442" s="177">
        <f>K385/RES_summary!K$21</f>
        <v>2.2121175388069689</v>
      </c>
      <c r="L442" s="177">
        <f>L385/RES_summary!L$21</f>
        <v>0.72097434832093787</v>
      </c>
      <c r="M442" s="177">
        <f>M385/RES_summary!M$21</f>
        <v>0</v>
      </c>
      <c r="N442" s="177">
        <f>N385/RES_summary!N$21</f>
        <v>0.16422773374699917</v>
      </c>
      <c r="O442" s="177">
        <f>O385/RES_summary!O$21</f>
        <v>0</v>
      </c>
      <c r="P442" s="177">
        <f>P385/RES_summary!P$21</f>
        <v>9.5356861967236077E-3</v>
      </c>
      <c r="Q442" s="177">
        <f>Q385/RES_summary!Q$21</f>
        <v>0.50631358165246576</v>
      </c>
    </row>
    <row r="443" spans="1:17" ht="12" customHeight="1" x14ac:dyDescent="0.25">
      <c r="A443" s="158" t="s">
        <v>63</v>
      </c>
      <c r="B443" s="157"/>
      <c r="C443" s="178">
        <f>C386/RES_summary!C$21</f>
        <v>17.476801358137557</v>
      </c>
      <c r="D443" s="178">
        <f>D386/RES_summary!D$21</f>
        <v>17.634855264178061</v>
      </c>
      <c r="E443" s="178">
        <f>E386/RES_summary!E$21</f>
        <v>17.469360914021149</v>
      </c>
      <c r="F443" s="178">
        <f>F386/RES_summary!F$21</f>
        <v>16.816492540584022</v>
      </c>
      <c r="G443" s="178">
        <f>G386/RES_summary!G$21</f>
        <v>17.249882422990613</v>
      </c>
      <c r="H443" s="178">
        <f>H386/RES_summary!H$21</f>
        <v>16.549171400295023</v>
      </c>
      <c r="I443" s="178">
        <f>I386/RES_summary!I$21</f>
        <v>16.088787032442582</v>
      </c>
      <c r="J443" s="178">
        <f>J386/RES_summary!J$21</f>
        <v>16.623429476101681</v>
      </c>
      <c r="K443" s="178">
        <f>K386/RES_summary!K$21</f>
        <v>15.623634365348504</v>
      </c>
      <c r="L443" s="178">
        <f>L386/RES_summary!L$21</f>
        <v>16.429332086514673</v>
      </c>
      <c r="M443" s="178">
        <f>M386/RES_summary!M$21</f>
        <v>0</v>
      </c>
      <c r="N443" s="178">
        <f>N386/RES_summary!N$21</f>
        <v>16.679610796876212</v>
      </c>
      <c r="O443" s="178">
        <f>O386/RES_summary!O$21</f>
        <v>0</v>
      </c>
      <c r="P443" s="178">
        <f>P386/RES_summary!P$21</f>
        <v>16.348066244940931</v>
      </c>
      <c r="Q443" s="178">
        <f>Q386/RES_summary!Q$21</f>
        <v>15.157088501952984</v>
      </c>
    </row>
    <row r="444" spans="1:17" ht="12" customHeight="1" x14ac:dyDescent="0.25">
      <c r="A444" s="167" t="s">
        <v>165</v>
      </c>
      <c r="B444" s="132"/>
      <c r="C444" s="183">
        <f>C387/RES_summary!C$21</f>
        <v>16.44760764540046</v>
      </c>
      <c r="D444" s="183">
        <f>D387/RES_summary!D$21</f>
        <v>16.772479224515966</v>
      </c>
      <c r="E444" s="183">
        <f>E387/RES_summary!E$21</f>
        <v>16.628945755076536</v>
      </c>
      <c r="F444" s="183">
        <f>F387/RES_summary!F$21</f>
        <v>16.429808782296753</v>
      </c>
      <c r="G444" s="183">
        <f>G387/RES_summary!G$21</f>
        <v>0</v>
      </c>
      <c r="H444" s="183">
        <f>H387/RES_summary!H$21</f>
        <v>0</v>
      </c>
      <c r="I444" s="183">
        <f>I387/RES_summary!I$21</f>
        <v>15.590341398934164</v>
      </c>
      <c r="J444" s="183">
        <f>J387/RES_summary!J$21</f>
        <v>15.920068212215691</v>
      </c>
      <c r="K444" s="183">
        <f>K387/RES_summary!K$21</f>
        <v>0</v>
      </c>
      <c r="L444" s="183">
        <f>L387/RES_summary!L$21</f>
        <v>0</v>
      </c>
      <c r="M444" s="183">
        <f>M387/RES_summary!M$21</f>
        <v>0</v>
      </c>
      <c r="N444" s="183">
        <f>N387/RES_summary!N$21</f>
        <v>15.544124999955956</v>
      </c>
      <c r="O444" s="183">
        <f>O387/RES_summary!O$21</f>
        <v>0</v>
      </c>
      <c r="P444" s="183">
        <f>P387/RES_summary!P$21</f>
        <v>14.835658186528354</v>
      </c>
      <c r="Q444" s="183">
        <f>Q387/RES_summary!Q$21</f>
        <v>14.678097456917417</v>
      </c>
    </row>
    <row r="445" spans="1:17" ht="12" customHeight="1" x14ac:dyDescent="0.25">
      <c r="A445" s="167" t="s">
        <v>164</v>
      </c>
      <c r="B445" s="132"/>
      <c r="C445" s="183">
        <f>C388/RES_summary!C$21</f>
        <v>16.651571858479624</v>
      </c>
      <c r="D445" s="183">
        <f>D388/RES_summary!D$21</f>
        <v>16.900160694542421</v>
      </c>
      <c r="E445" s="183">
        <f>E388/RES_summary!E$21</f>
        <v>16.836707197058757</v>
      </c>
      <c r="F445" s="183">
        <f>F388/RES_summary!F$21</f>
        <v>16.711899888426373</v>
      </c>
      <c r="G445" s="183">
        <f>G388/RES_summary!G$21</f>
        <v>16.578406740121238</v>
      </c>
      <c r="H445" s="183">
        <f>H388/RES_summary!H$21</f>
        <v>16.422359448524887</v>
      </c>
      <c r="I445" s="183">
        <f>I388/RES_summary!I$21</f>
        <v>16.100681490011564</v>
      </c>
      <c r="J445" s="183">
        <f>J388/RES_summary!J$21</f>
        <v>16.254269050255878</v>
      </c>
      <c r="K445" s="183">
        <f>K388/RES_summary!K$21</f>
        <v>15.623634365348504</v>
      </c>
      <c r="L445" s="183">
        <f>L388/RES_summary!L$21</f>
        <v>15.648926032987699</v>
      </c>
      <c r="M445" s="183">
        <f>M388/RES_summary!M$21</f>
        <v>0</v>
      </c>
      <c r="N445" s="183">
        <f>N388/RES_summary!N$21</f>
        <v>15.750062161749153</v>
      </c>
      <c r="O445" s="183">
        <f>O388/RES_summary!O$21</f>
        <v>0</v>
      </c>
      <c r="P445" s="183">
        <f>P388/RES_summary!P$21</f>
        <v>15.144193596110044</v>
      </c>
      <c r="Q445" s="183">
        <f>Q388/RES_summary!Q$21</f>
        <v>15.022805840674135</v>
      </c>
    </row>
    <row r="446" spans="1:17" ht="12" customHeight="1" x14ac:dyDescent="0.25">
      <c r="A446" s="166" t="s">
        <v>163</v>
      </c>
      <c r="B446" s="165"/>
      <c r="C446" s="182">
        <f>C389/RES_summary!C$21</f>
        <v>10.721465879590964</v>
      </c>
      <c r="D446" s="182">
        <f>D389/RES_summary!D$21</f>
        <v>10.955217341027142</v>
      </c>
      <c r="E446" s="182">
        <f>E389/RES_summary!E$21</f>
        <v>10.906076357564169</v>
      </c>
      <c r="F446" s="182">
        <f>F389/RES_summary!F$21</f>
        <v>10.81875116217878</v>
      </c>
      <c r="G446" s="182">
        <f>G389/RES_summary!G$21</f>
        <v>10.685326053712306</v>
      </c>
      <c r="H446" s="182">
        <f>H389/RES_summary!H$21</f>
        <v>10.637119994923667</v>
      </c>
      <c r="I446" s="182">
        <f>I389/RES_summary!I$21</f>
        <v>10.392569277901918</v>
      </c>
      <c r="J446" s="182">
        <f>J389/RES_summary!J$21</f>
        <v>10.611229346745182</v>
      </c>
      <c r="K446" s="182">
        <f>K389/RES_summary!K$21</f>
        <v>10.015325852268695</v>
      </c>
      <c r="L446" s="182">
        <f>L389/RES_summary!L$21</f>
        <v>10.026368508911206</v>
      </c>
      <c r="M446" s="182">
        <f>M389/RES_summary!M$21</f>
        <v>0</v>
      </c>
      <c r="N446" s="182">
        <f>N389/RES_summary!N$21</f>
        <v>10.290470641255817</v>
      </c>
      <c r="O446" s="182">
        <f>O389/RES_summary!O$21</f>
        <v>0</v>
      </c>
      <c r="P446" s="182">
        <f>P389/RES_summary!P$21</f>
        <v>9.8618651063543226</v>
      </c>
      <c r="Q446" s="182">
        <f>Q389/RES_summary!Q$21</f>
        <v>9.6817733660216412</v>
      </c>
    </row>
    <row r="447" spans="1:17" ht="12" customHeight="1" x14ac:dyDescent="0.25">
      <c r="A447" s="147" t="s">
        <v>59</v>
      </c>
      <c r="B447" s="164"/>
      <c r="C447" s="181">
        <f>C390/RES_summary!C$21</f>
        <v>5.9301059788886565</v>
      </c>
      <c r="D447" s="181">
        <f>D390/RES_summary!D$21</f>
        <v>5.9449433535152751</v>
      </c>
      <c r="E447" s="181">
        <f>E390/RES_summary!E$21</f>
        <v>5.9306308394945884</v>
      </c>
      <c r="F447" s="181">
        <f>F390/RES_summary!F$21</f>
        <v>5.893148726247591</v>
      </c>
      <c r="G447" s="181">
        <f>G390/RES_summary!G$21</f>
        <v>5.8930806864089318</v>
      </c>
      <c r="H447" s="181">
        <f>H390/RES_summary!H$21</f>
        <v>5.7852394536012195</v>
      </c>
      <c r="I447" s="181">
        <f>I390/RES_summary!I$21</f>
        <v>5.7081122121096479</v>
      </c>
      <c r="J447" s="181">
        <f>J390/RES_summary!J$21</f>
        <v>5.6430397035106958</v>
      </c>
      <c r="K447" s="181">
        <f>K390/RES_summary!K$21</f>
        <v>5.6083085130798098</v>
      </c>
      <c r="L447" s="181">
        <f>L390/RES_summary!L$21</f>
        <v>5.622557524076492</v>
      </c>
      <c r="M447" s="181">
        <f>M390/RES_summary!M$21</f>
        <v>0</v>
      </c>
      <c r="N447" s="181">
        <f>N390/RES_summary!N$21</f>
        <v>5.4595915204933334</v>
      </c>
      <c r="O447" s="181">
        <f>O390/RES_summary!O$21</f>
        <v>0</v>
      </c>
      <c r="P447" s="181">
        <f>P390/RES_summary!P$21</f>
        <v>5.2823284897557219</v>
      </c>
      <c r="Q447" s="181">
        <f>Q390/RES_summary!Q$21</f>
        <v>5.3410324746524909</v>
      </c>
    </row>
    <row r="448" spans="1:17" ht="12" customHeight="1" x14ac:dyDescent="0.25">
      <c r="A448" s="163" t="s">
        <v>142</v>
      </c>
      <c r="B448" s="162"/>
      <c r="C448" s="180">
        <f>C391/RES_summary!C$21</f>
        <v>18.676015242804052</v>
      </c>
      <c r="D448" s="180">
        <f>D391/RES_summary!D$21</f>
        <v>18.590180995633258</v>
      </c>
      <c r="E448" s="180">
        <f>E391/RES_summary!E$21</f>
        <v>18.504805890889894</v>
      </c>
      <c r="F448" s="180">
        <f>F391/RES_summary!F$21</f>
        <v>17.814973720007234</v>
      </c>
      <c r="G448" s="180">
        <f>G391/RES_summary!G$21</f>
        <v>0</v>
      </c>
      <c r="H448" s="180">
        <f>H391/RES_summary!H$21</f>
        <v>0</v>
      </c>
      <c r="I448" s="180">
        <f>I391/RES_summary!I$21</f>
        <v>0</v>
      </c>
      <c r="J448" s="180">
        <f>J391/RES_summary!J$21</f>
        <v>17.42877191863284</v>
      </c>
      <c r="K448" s="180">
        <f>K391/RES_summary!K$21</f>
        <v>0</v>
      </c>
      <c r="L448" s="180">
        <f>L391/RES_summary!L$21</f>
        <v>0</v>
      </c>
      <c r="M448" s="180">
        <f>M391/RES_summary!M$21</f>
        <v>0</v>
      </c>
      <c r="N448" s="180">
        <f>N391/RES_summary!N$21</f>
        <v>17.983919531438367</v>
      </c>
      <c r="O448" s="180">
        <f>O391/RES_summary!O$21</f>
        <v>0</v>
      </c>
      <c r="P448" s="180">
        <f>P391/RES_summary!P$21</f>
        <v>18.766264291351273</v>
      </c>
      <c r="Q448" s="180">
        <f>Q391/RES_summary!Q$21</f>
        <v>18.082994304709729</v>
      </c>
    </row>
    <row r="449" spans="1:17" ht="12" customHeight="1" x14ac:dyDescent="0.25">
      <c r="A449" s="161" t="s">
        <v>141</v>
      </c>
      <c r="B449" s="160"/>
      <c r="C449" s="179">
        <f>C392/RES_summary!C$21</f>
        <v>18.092374605382968</v>
      </c>
      <c r="D449" s="179">
        <f>D392/RES_summary!D$21</f>
        <v>18.073427832995677</v>
      </c>
      <c r="E449" s="179">
        <f>E392/RES_summary!E$21</f>
        <v>18.034637702137861</v>
      </c>
      <c r="F449" s="179">
        <f>F392/RES_summary!F$21</f>
        <v>17.530215461946092</v>
      </c>
      <c r="G449" s="179">
        <f>G392/RES_summary!G$21</f>
        <v>17.715787866486977</v>
      </c>
      <c r="H449" s="179">
        <f>H392/RES_summary!H$21</f>
        <v>17.158765297760429</v>
      </c>
      <c r="I449" s="179">
        <f>I392/RES_summary!I$21</f>
        <v>0</v>
      </c>
      <c r="J449" s="179">
        <f>J392/RES_summary!J$21</f>
        <v>17.052004170222524</v>
      </c>
      <c r="K449" s="179">
        <f>K392/RES_summary!K$21</f>
        <v>0</v>
      </c>
      <c r="L449" s="179">
        <f>L392/RES_summary!L$21</f>
        <v>16.838038776134272</v>
      </c>
      <c r="M449" s="179">
        <f>M392/RES_summary!M$21</f>
        <v>0</v>
      </c>
      <c r="N449" s="179">
        <f>N392/RES_summary!N$21</f>
        <v>17.189559074212216</v>
      </c>
      <c r="O449" s="179">
        <f>O392/RES_summary!O$21</f>
        <v>0</v>
      </c>
      <c r="P449" s="179">
        <f>P392/RES_summary!P$21</f>
        <v>17.63103451470435</v>
      </c>
      <c r="Q449" s="179">
        <f>Q392/RES_summary!Q$21</f>
        <v>17.131509066415891</v>
      </c>
    </row>
    <row r="450" spans="1:17" ht="12" customHeight="1" x14ac:dyDescent="0.25">
      <c r="A450" s="148" t="s">
        <v>60</v>
      </c>
      <c r="B450" s="156"/>
      <c r="C450" s="177">
        <f>C393/RES_summary!C$21</f>
        <v>12.162238321236895</v>
      </c>
      <c r="D450" s="177">
        <f>D393/RES_summary!D$21</f>
        <v>12.128307002351869</v>
      </c>
      <c r="E450" s="177">
        <f>E393/RES_summary!E$21</f>
        <v>12.1037669981664</v>
      </c>
      <c r="F450" s="177">
        <f>F393/RES_summary!F$21</f>
        <v>11.637712487959748</v>
      </c>
      <c r="G450" s="177">
        <f>G393/RES_summary!G$21</f>
        <v>11.822498128113946</v>
      </c>
      <c r="H450" s="177">
        <f>H393/RES_summary!H$21</f>
        <v>11.373478292505846</v>
      </c>
      <c r="I450" s="177">
        <f>I393/RES_summary!I$21</f>
        <v>0</v>
      </c>
      <c r="J450" s="177">
        <f>J393/RES_summary!J$21</f>
        <v>11.408408251917065</v>
      </c>
      <c r="K450" s="177">
        <f>K393/RES_summary!K$21</f>
        <v>0</v>
      </c>
      <c r="L450" s="177">
        <f>L393/RES_summary!L$21</f>
        <v>11.214403455077617</v>
      </c>
      <c r="M450" s="177">
        <f>M393/RES_summary!M$21</f>
        <v>0</v>
      </c>
      <c r="N450" s="177">
        <f>N393/RES_summary!N$21</f>
        <v>11.728041210361436</v>
      </c>
      <c r="O450" s="177">
        <f>O393/RES_summary!O$21</f>
        <v>0</v>
      </c>
      <c r="P450" s="177">
        <f>P393/RES_summary!P$21</f>
        <v>12.347155624206195</v>
      </c>
      <c r="Q450" s="177">
        <f>Q393/RES_summary!Q$21</f>
        <v>11.788633933930475</v>
      </c>
    </row>
    <row r="451" spans="1:17" ht="12" customHeight="1" x14ac:dyDescent="0.25">
      <c r="A451" s="148" t="s">
        <v>59</v>
      </c>
      <c r="B451" s="156"/>
      <c r="C451" s="177">
        <f>C394/RES_summary!C$21</f>
        <v>5.9301362841460739</v>
      </c>
      <c r="D451" s="177">
        <f>D394/RES_summary!D$21</f>
        <v>5.9451208306438064</v>
      </c>
      <c r="E451" s="177">
        <f>E394/RES_summary!E$21</f>
        <v>5.930870703971463</v>
      </c>
      <c r="F451" s="177">
        <f>F394/RES_summary!F$21</f>
        <v>5.8925029739863417</v>
      </c>
      <c r="G451" s="177">
        <f>G394/RES_summary!G$21</f>
        <v>5.8932897383730376</v>
      </c>
      <c r="H451" s="177">
        <f>H394/RES_summary!H$21</f>
        <v>5.7852870052545855</v>
      </c>
      <c r="I451" s="177">
        <f>I394/RES_summary!I$21</f>
        <v>0</v>
      </c>
      <c r="J451" s="177">
        <f>J394/RES_summary!J$21</f>
        <v>5.6435959183054578</v>
      </c>
      <c r="K451" s="177">
        <f>K394/RES_summary!K$21</f>
        <v>0</v>
      </c>
      <c r="L451" s="177">
        <f>L394/RES_summary!L$21</f>
        <v>5.623635321056657</v>
      </c>
      <c r="M451" s="177">
        <f>M394/RES_summary!M$21</f>
        <v>0</v>
      </c>
      <c r="N451" s="177">
        <f>N394/RES_summary!N$21</f>
        <v>5.4615178638507835</v>
      </c>
      <c r="O451" s="177">
        <f>O394/RES_summary!O$21</f>
        <v>0</v>
      </c>
      <c r="P451" s="177">
        <f>P394/RES_summary!P$21</f>
        <v>5.2838788904981557</v>
      </c>
      <c r="Q451" s="177">
        <f>Q394/RES_summary!Q$21</f>
        <v>5.3428751324854176</v>
      </c>
    </row>
    <row r="452" spans="1:17" ht="12" customHeight="1" x14ac:dyDescent="0.25">
      <c r="A452" s="158" t="s">
        <v>62</v>
      </c>
      <c r="B452" s="157"/>
      <c r="C452" s="178">
        <f>C395/RES_summary!C$21</f>
        <v>6.5513288038628987</v>
      </c>
      <c r="D452" s="178">
        <f>D395/RES_summary!D$21</f>
        <v>6.6367483445119921</v>
      </c>
      <c r="E452" s="178">
        <f>E395/RES_summary!E$21</f>
        <v>6.6893879115795176</v>
      </c>
      <c r="F452" s="178">
        <f>F395/RES_summary!F$21</f>
        <v>6.4929919963655403</v>
      </c>
      <c r="G452" s="178">
        <f>G395/RES_summary!G$21</f>
        <v>6.3610628337239978</v>
      </c>
      <c r="H452" s="178">
        <f>H395/RES_summary!H$21</f>
        <v>6.236959241452233</v>
      </c>
      <c r="I452" s="178">
        <f>I395/RES_summary!I$21</f>
        <v>6.3763808207906116</v>
      </c>
      <c r="J452" s="178">
        <f>J395/RES_summary!J$21</f>
        <v>6.171770157970399</v>
      </c>
      <c r="K452" s="178">
        <f>K395/RES_summary!K$21</f>
        <v>6.4085494577633728</v>
      </c>
      <c r="L452" s="178">
        <f>L395/RES_summary!L$21</f>
        <v>6.1080418367972493</v>
      </c>
      <c r="M452" s="178">
        <f>M395/RES_summary!M$21</f>
        <v>0</v>
      </c>
      <c r="N452" s="178">
        <f>N395/RES_summary!N$21</f>
        <v>6.4832651988478593</v>
      </c>
      <c r="O452" s="178">
        <f>O395/RES_summary!O$21</f>
        <v>0</v>
      </c>
      <c r="P452" s="178">
        <f>P395/RES_summary!P$21</f>
        <v>6.4933058964234736</v>
      </c>
      <c r="Q452" s="178">
        <f>Q395/RES_summary!Q$21</f>
        <v>6.2648977421964087</v>
      </c>
    </row>
    <row r="453" spans="1:17" ht="12" customHeight="1" x14ac:dyDescent="0.25">
      <c r="A453" s="23" t="s">
        <v>57</v>
      </c>
      <c r="B453" s="156"/>
      <c r="C453" s="177">
        <f>C396/RES_summary!C$21</f>
        <v>0</v>
      </c>
      <c r="D453" s="177">
        <f>D396/RES_summary!D$21</f>
        <v>5.9202593094364273</v>
      </c>
      <c r="E453" s="177">
        <f>E396/RES_summary!E$21</f>
        <v>0</v>
      </c>
      <c r="F453" s="177">
        <f>F396/RES_summary!F$21</f>
        <v>0</v>
      </c>
      <c r="G453" s="177">
        <f>G396/RES_summary!G$21</f>
        <v>6.8203888307907361</v>
      </c>
      <c r="H453" s="177">
        <f>H396/RES_summary!H$21</f>
        <v>0</v>
      </c>
      <c r="I453" s="177">
        <f>I396/RES_summary!I$21</f>
        <v>0</v>
      </c>
      <c r="J453" s="177">
        <f>J396/RES_summary!J$21</f>
        <v>0</v>
      </c>
      <c r="K453" s="177">
        <f>K396/RES_summary!K$21</f>
        <v>0</v>
      </c>
      <c r="L453" s="177">
        <f>L396/RES_summary!L$21</f>
        <v>0</v>
      </c>
      <c r="M453" s="177">
        <f>M396/RES_summary!M$21</f>
        <v>0</v>
      </c>
      <c r="N453" s="177">
        <f>N396/RES_summary!N$21</f>
        <v>0</v>
      </c>
      <c r="O453" s="177">
        <f>O396/RES_summary!O$21</f>
        <v>0</v>
      </c>
      <c r="P453" s="177">
        <f>P396/RES_summary!P$21</f>
        <v>5.2727086758696666</v>
      </c>
      <c r="Q453" s="177">
        <f>Q396/RES_summary!Q$21</f>
        <v>0</v>
      </c>
    </row>
    <row r="454" spans="1:17" ht="12" customHeight="1" x14ac:dyDescent="0.25">
      <c r="A454" s="29" t="s">
        <v>140</v>
      </c>
      <c r="B454" s="57"/>
      <c r="C454" s="176">
        <f>C397/RES_summary!C$21</f>
        <v>6.5513288038628987</v>
      </c>
      <c r="D454" s="176">
        <f>D397/RES_summary!D$21</f>
        <v>6.6405854622861922</v>
      </c>
      <c r="E454" s="176">
        <f>E397/RES_summary!E$21</f>
        <v>6.6893879115795176</v>
      </c>
      <c r="F454" s="176">
        <f>F397/RES_summary!F$21</f>
        <v>6.4929919963655403</v>
      </c>
      <c r="G454" s="176">
        <f>G397/RES_summary!G$21</f>
        <v>6.3605589786567531</v>
      </c>
      <c r="H454" s="176">
        <f>H397/RES_summary!H$21</f>
        <v>6.236959241452233</v>
      </c>
      <c r="I454" s="176">
        <f>I397/RES_summary!I$21</f>
        <v>6.3763808207906116</v>
      </c>
      <c r="J454" s="176">
        <f>J397/RES_summary!J$21</f>
        <v>6.171770157970399</v>
      </c>
      <c r="K454" s="176">
        <f>K397/RES_summary!K$21</f>
        <v>6.4085494577633728</v>
      </c>
      <c r="L454" s="176">
        <f>L397/RES_summary!L$21</f>
        <v>6.1080418367972493</v>
      </c>
      <c r="M454" s="176">
        <f>M397/RES_summary!M$21</f>
        <v>0</v>
      </c>
      <c r="N454" s="176">
        <f>N397/RES_summary!N$21</f>
        <v>6.4832651988478593</v>
      </c>
      <c r="O454" s="176">
        <f>O397/RES_summary!O$21</f>
        <v>0</v>
      </c>
      <c r="P454" s="176">
        <f>P397/RES_summary!P$21</f>
        <v>6.4944701003353096</v>
      </c>
      <c r="Q454" s="176">
        <f>Q397/RES_summary!Q$21</f>
        <v>6.2648977421964087</v>
      </c>
    </row>
    <row r="456" spans="1:17" ht="12" customHeight="1" x14ac:dyDescent="0.25">
      <c r="A456" s="152" t="s">
        <v>184</v>
      </c>
      <c r="B456" s="168"/>
      <c r="C456" s="184">
        <f>C399/RES_summary!C$21</f>
        <v>45.882251105812216</v>
      </c>
      <c r="D456" s="184">
        <f>D399/RES_summary!D$21</f>
        <v>43.818979532559283</v>
      </c>
      <c r="E456" s="184">
        <f>E399/RES_summary!E$21</f>
        <v>43.63012176888698</v>
      </c>
      <c r="F456" s="184">
        <f>F399/RES_summary!F$21</f>
        <v>43.598771587534834</v>
      </c>
      <c r="G456" s="184">
        <f>G399/RES_summary!G$21</f>
        <v>37.725420243450586</v>
      </c>
      <c r="H456" s="184">
        <f>H399/RES_summary!H$21</f>
        <v>38.462078929132943</v>
      </c>
      <c r="I456" s="184">
        <f>I399/RES_summary!I$21</f>
        <v>37.957232437069351</v>
      </c>
      <c r="J456" s="184">
        <f>J399/RES_summary!J$21</f>
        <v>37.358497913618763</v>
      </c>
      <c r="K456" s="184">
        <f>K399/RES_summary!K$21</f>
        <v>35.635906205007203</v>
      </c>
      <c r="L456" s="184">
        <f>L399/RES_summary!L$21</f>
        <v>36.347712023693347</v>
      </c>
      <c r="M456" s="184">
        <f>M399/RES_summary!M$21</f>
        <v>0</v>
      </c>
      <c r="N456" s="184">
        <f>N399/RES_summary!N$21</f>
        <v>36.061883571376633</v>
      </c>
      <c r="O456" s="184">
        <f>O399/RES_summary!O$21</f>
        <v>0</v>
      </c>
      <c r="P456" s="184">
        <f>P399/RES_summary!P$21</f>
        <v>31.856535486376732</v>
      </c>
      <c r="Q456" s="184">
        <f>Q399/RES_summary!Q$21</f>
        <v>36.709723947886665</v>
      </c>
    </row>
    <row r="457" spans="1:17" ht="12" customHeight="1" x14ac:dyDescent="0.25">
      <c r="A457" s="158" t="s">
        <v>65</v>
      </c>
      <c r="B457" s="157"/>
      <c r="C457" s="178">
        <f>C400/RES_summary!C$21</f>
        <v>42.872933007901274</v>
      </c>
      <c r="D457" s="178">
        <f>D400/RES_summary!D$21</f>
        <v>40.645307158275067</v>
      </c>
      <c r="E457" s="178">
        <f>E400/RES_summary!E$21</f>
        <v>40.645901152084896</v>
      </c>
      <c r="F457" s="178">
        <f>F400/RES_summary!F$21</f>
        <v>38.72027616691372</v>
      </c>
      <c r="G457" s="178">
        <f>G400/RES_summary!G$21</f>
        <v>35.667439344698728</v>
      </c>
      <c r="H457" s="178">
        <f>H400/RES_summary!H$21</f>
        <v>34.343000480316903</v>
      </c>
      <c r="I457" s="178">
        <f>I400/RES_summary!I$21</f>
        <v>33.083650910032397</v>
      </c>
      <c r="J457" s="178">
        <f>J400/RES_summary!J$21</f>
        <v>34.0341247643629</v>
      </c>
      <c r="K457" s="178">
        <f>K400/RES_summary!K$21</f>
        <v>31.055553297099632</v>
      </c>
      <c r="L457" s="178">
        <f>L400/RES_summary!L$21</f>
        <v>34.778732425017168</v>
      </c>
      <c r="M457" s="178">
        <f>M400/RES_summary!M$21</f>
        <v>0</v>
      </c>
      <c r="N457" s="178">
        <f>N400/RES_summary!N$21</f>
        <v>33.95448247350987</v>
      </c>
      <c r="O457" s="178">
        <f>O400/RES_summary!O$21</f>
        <v>0</v>
      </c>
      <c r="P457" s="178">
        <f>P400/RES_summary!P$21</f>
        <v>29.025584164808201</v>
      </c>
      <c r="Q457" s="178">
        <f>Q400/RES_summary!Q$21</f>
        <v>32.490050179359791</v>
      </c>
    </row>
    <row r="458" spans="1:17" ht="12" customHeight="1" x14ac:dyDescent="0.25">
      <c r="A458" s="23" t="s">
        <v>166</v>
      </c>
      <c r="B458" s="156"/>
      <c r="C458" s="177">
        <f>C401/RES_summary!C$21</f>
        <v>42.872933007901274</v>
      </c>
      <c r="D458" s="177">
        <f>D401/RES_summary!D$21</f>
        <v>40.645307158275067</v>
      </c>
      <c r="E458" s="177">
        <f>E401/RES_summary!E$21</f>
        <v>40.645901152084896</v>
      </c>
      <c r="F458" s="177">
        <f>F401/RES_summary!F$21</f>
        <v>38.72027616691372</v>
      </c>
      <c r="G458" s="177">
        <f>G401/RES_summary!G$21</f>
        <v>35.667439344698728</v>
      </c>
      <c r="H458" s="177">
        <f>H401/RES_summary!H$21</f>
        <v>34.343000480316903</v>
      </c>
      <c r="I458" s="177">
        <f>I401/RES_summary!I$21</f>
        <v>33.083650910032397</v>
      </c>
      <c r="J458" s="177">
        <f>J401/RES_summary!J$21</f>
        <v>34.0341247643629</v>
      </c>
      <c r="K458" s="177">
        <f>K401/RES_summary!K$21</f>
        <v>31.055553297099632</v>
      </c>
      <c r="L458" s="177">
        <f>L401/RES_summary!L$21</f>
        <v>34.778732425017168</v>
      </c>
      <c r="M458" s="177">
        <f>M401/RES_summary!M$21</f>
        <v>0</v>
      </c>
      <c r="N458" s="177">
        <f>N401/RES_summary!N$21</f>
        <v>33.95448247350987</v>
      </c>
      <c r="O458" s="177">
        <f>O401/RES_summary!O$21</f>
        <v>0</v>
      </c>
      <c r="P458" s="177">
        <f>P401/RES_summary!P$21</f>
        <v>29.025584164808201</v>
      </c>
      <c r="Q458" s="177">
        <f>Q401/RES_summary!Q$21</f>
        <v>32.490050179359791</v>
      </c>
    </row>
    <row r="459" spans="1:17" ht="12" customHeight="1" x14ac:dyDescent="0.25">
      <c r="A459" s="23" t="s">
        <v>60</v>
      </c>
      <c r="B459" s="156"/>
      <c r="C459" s="177">
        <f>C402/RES_summary!C$21</f>
        <v>0</v>
      </c>
      <c r="D459" s="177">
        <f>D402/RES_summary!D$21</f>
        <v>0</v>
      </c>
      <c r="E459" s="177">
        <f>E402/RES_summary!E$21</f>
        <v>0</v>
      </c>
      <c r="F459" s="177">
        <f>F402/RES_summary!F$21</f>
        <v>0</v>
      </c>
      <c r="G459" s="177">
        <f>G402/RES_summary!G$21</f>
        <v>0</v>
      </c>
      <c r="H459" s="177">
        <f>H402/RES_summary!H$21</f>
        <v>0</v>
      </c>
      <c r="I459" s="177">
        <f>I402/RES_summary!I$21</f>
        <v>0</v>
      </c>
      <c r="J459" s="177">
        <f>J402/RES_summary!J$21</f>
        <v>0</v>
      </c>
      <c r="K459" s="177">
        <f>K402/RES_summary!K$21</f>
        <v>0</v>
      </c>
      <c r="L459" s="177">
        <f>L402/RES_summary!L$21</f>
        <v>0</v>
      </c>
      <c r="M459" s="177">
        <f>M402/RES_summary!M$21</f>
        <v>0</v>
      </c>
      <c r="N459" s="177">
        <f>N402/RES_summary!N$21</f>
        <v>0</v>
      </c>
      <c r="O459" s="177">
        <f>O402/RES_summary!O$21</f>
        <v>0</v>
      </c>
      <c r="P459" s="177">
        <f>P402/RES_summary!P$21</f>
        <v>0</v>
      </c>
      <c r="Q459" s="177">
        <f>Q402/RES_summary!Q$21</f>
        <v>0</v>
      </c>
    </row>
    <row r="460" spans="1:17" ht="12" customHeight="1" x14ac:dyDescent="0.25">
      <c r="A460" s="158" t="s">
        <v>112</v>
      </c>
      <c r="B460" s="157"/>
      <c r="C460" s="178">
        <f>C403/RES_summary!C$21</f>
        <v>0</v>
      </c>
      <c r="D460" s="178">
        <f>D403/RES_summary!D$21</f>
        <v>0</v>
      </c>
      <c r="E460" s="178">
        <f>E403/RES_summary!E$21</f>
        <v>0</v>
      </c>
      <c r="F460" s="178">
        <f>F403/RES_summary!F$21</f>
        <v>0</v>
      </c>
      <c r="G460" s="178">
        <f>G403/RES_summary!G$21</f>
        <v>0</v>
      </c>
      <c r="H460" s="178">
        <f>H403/RES_summary!H$21</f>
        <v>0</v>
      </c>
      <c r="I460" s="178">
        <f>I403/RES_summary!I$21</f>
        <v>0</v>
      </c>
      <c r="J460" s="178">
        <f>J403/RES_summary!J$21</f>
        <v>0</v>
      </c>
      <c r="K460" s="178">
        <f>K403/RES_summary!K$21</f>
        <v>0</v>
      </c>
      <c r="L460" s="178">
        <f>L403/RES_summary!L$21</f>
        <v>0</v>
      </c>
      <c r="M460" s="178">
        <f>M403/RES_summary!M$21</f>
        <v>0</v>
      </c>
      <c r="N460" s="178">
        <f>N403/RES_summary!N$21</f>
        <v>0</v>
      </c>
      <c r="O460" s="178">
        <f>O403/RES_summary!O$21</f>
        <v>0</v>
      </c>
      <c r="P460" s="178">
        <f>P403/RES_summary!P$21</f>
        <v>0</v>
      </c>
      <c r="Q460" s="178">
        <f>Q403/RES_summary!Q$21</f>
        <v>0</v>
      </c>
    </row>
    <row r="461" spans="1:17" ht="12" customHeight="1" x14ac:dyDescent="0.25">
      <c r="A461" s="23" t="s">
        <v>60</v>
      </c>
      <c r="B461" s="156"/>
      <c r="C461" s="177">
        <f>C404/RES_summary!C$21</f>
        <v>0</v>
      </c>
      <c r="D461" s="177">
        <f>D404/RES_summary!D$21</f>
        <v>0</v>
      </c>
      <c r="E461" s="177">
        <f>E404/RES_summary!E$21</f>
        <v>0</v>
      </c>
      <c r="F461" s="177">
        <f>F404/RES_summary!F$21</f>
        <v>0</v>
      </c>
      <c r="G461" s="177">
        <f>G404/RES_summary!G$21</f>
        <v>0</v>
      </c>
      <c r="H461" s="177">
        <f>H404/RES_summary!H$21</f>
        <v>0</v>
      </c>
      <c r="I461" s="177">
        <f>I404/RES_summary!I$21</f>
        <v>0</v>
      </c>
      <c r="J461" s="177">
        <f>J404/RES_summary!J$21</f>
        <v>0</v>
      </c>
      <c r="K461" s="177">
        <f>K404/RES_summary!K$21</f>
        <v>0</v>
      </c>
      <c r="L461" s="177">
        <f>L404/RES_summary!L$21</f>
        <v>0</v>
      </c>
      <c r="M461" s="177">
        <f>M404/RES_summary!M$21</f>
        <v>0</v>
      </c>
      <c r="N461" s="177">
        <f>N404/RES_summary!N$21</f>
        <v>0</v>
      </c>
      <c r="O461" s="177">
        <f>O404/RES_summary!O$21</f>
        <v>0</v>
      </c>
      <c r="P461" s="177">
        <f>P404/RES_summary!P$21</f>
        <v>0</v>
      </c>
      <c r="Q461" s="177">
        <f>Q404/RES_summary!Q$21</f>
        <v>0</v>
      </c>
    </row>
    <row r="462" spans="1:17" ht="12" customHeight="1" x14ac:dyDescent="0.25">
      <c r="A462" s="158" t="s">
        <v>63</v>
      </c>
      <c r="B462" s="157"/>
      <c r="C462" s="178">
        <f>C405/RES_summary!C$21</f>
        <v>3.0093180979109388</v>
      </c>
      <c r="D462" s="178">
        <f>D405/RES_summary!D$21</f>
        <v>3.1578842087034733</v>
      </c>
      <c r="E462" s="178">
        <f>E405/RES_summary!E$21</f>
        <v>2.9842206168020904</v>
      </c>
      <c r="F462" s="178">
        <f>F405/RES_summary!F$21</f>
        <v>4.8784954206211166</v>
      </c>
      <c r="G462" s="178">
        <f>G405/RES_summary!G$21</f>
        <v>2.0543103428750102</v>
      </c>
      <c r="H462" s="178">
        <f>H405/RES_summary!H$21</f>
        <v>4.1190784488160421</v>
      </c>
      <c r="I462" s="178">
        <f>I405/RES_summary!I$21</f>
        <v>4.8735815270369551</v>
      </c>
      <c r="J462" s="178">
        <f>J405/RES_summary!J$21</f>
        <v>3.3243731492558601</v>
      </c>
      <c r="K462" s="178">
        <f>K405/RES_summary!K$21</f>
        <v>4.5803529079075762</v>
      </c>
      <c r="L462" s="178">
        <f>L405/RES_summary!L$21</f>
        <v>1.5689795986761816</v>
      </c>
      <c r="M462" s="178">
        <f>M405/RES_summary!M$21</f>
        <v>0</v>
      </c>
      <c r="N462" s="178">
        <f>N405/RES_summary!N$21</f>
        <v>2.1074010978667594</v>
      </c>
      <c r="O462" s="178">
        <f>O405/RES_summary!O$21</f>
        <v>0</v>
      </c>
      <c r="P462" s="178">
        <f>P405/RES_summary!P$21</f>
        <v>2.8285545539020989</v>
      </c>
      <c r="Q462" s="178">
        <f>Q405/RES_summary!Q$21</f>
        <v>4.2196737685268788</v>
      </c>
    </row>
    <row r="463" spans="1:17" ht="12" customHeight="1" x14ac:dyDescent="0.25">
      <c r="A463" s="167" t="s">
        <v>165</v>
      </c>
      <c r="B463" s="132"/>
      <c r="C463" s="183">
        <f>C406/RES_summary!C$21</f>
        <v>7.9014173096690898</v>
      </c>
      <c r="D463" s="183">
        <f>D406/RES_summary!D$21</f>
        <v>7.996309394897934</v>
      </c>
      <c r="E463" s="183">
        <f>E406/RES_summary!E$21</f>
        <v>7.878857659650472</v>
      </c>
      <c r="F463" s="183">
        <f>F406/RES_summary!F$21</f>
        <v>7.7266519560113673</v>
      </c>
      <c r="G463" s="183">
        <f>G406/RES_summary!G$21</f>
        <v>0</v>
      </c>
      <c r="H463" s="183">
        <f>H406/RES_summary!H$21</f>
        <v>0</v>
      </c>
      <c r="I463" s="183">
        <f>I406/RES_summary!I$21</f>
        <v>7.1912563580769531</v>
      </c>
      <c r="J463" s="183">
        <f>J406/RES_summary!J$21</f>
        <v>7.2980932969810581</v>
      </c>
      <c r="K463" s="183">
        <f>K406/RES_summary!K$21</f>
        <v>0</v>
      </c>
      <c r="L463" s="183">
        <f>L406/RES_summary!L$21</f>
        <v>0</v>
      </c>
      <c r="M463" s="183">
        <f>M406/RES_summary!M$21</f>
        <v>0</v>
      </c>
      <c r="N463" s="183">
        <f>N406/RES_summary!N$21</f>
        <v>6.9736158369115904</v>
      </c>
      <c r="O463" s="183">
        <f>O406/RES_summary!O$21</f>
        <v>0</v>
      </c>
      <c r="P463" s="183">
        <f>P406/RES_summary!P$21</f>
        <v>6.5900181680324019</v>
      </c>
      <c r="Q463" s="183">
        <f>Q406/RES_summary!Q$21</f>
        <v>6.4865915642771466</v>
      </c>
    </row>
    <row r="464" spans="1:17" ht="12" customHeight="1" x14ac:dyDescent="0.25">
      <c r="A464" s="167" t="s">
        <v>164</v>
      </c>
      <c r="B464" s="132"/>
      <c r="C464" s="183">
        <f>C407/RES_summary!C$21</f>
        <v>5.1686540958388605</v>
      </c>
      <c r="D464" s="183">
        <f>D407/RES_summary!D$21</f>
        <v>5.2560582089463059</v>
      </c>
      <c r="E464" s="183">
        <f>E407/RES_summary!E$21</f>
        <v>5.1991511896528575</v>
      </c>
      <c r="F464" s="183">
        <f>F407/RES_summary!F$21</f>
        <v>5.1175047197613139</v>
      </c>
      <c r="G464" s="183">
        <f>G407/RES_summary!G$21</f>
        <v>5.0150386613849252</v>
      </c>
      <c r="H464" s="183">
        <f>H407/RES_summary!H$21</f>
        <v>4.9759577249382421</v>
      </c>
      <c r="I464" s="183">
        <f>I407/RES_summary!I$21</f>
        <v>4.8182746227664479</v>
      </c>
      <c r="J464" s="183">
        <f>J407/RES_summary!J$21</f>
        <v>4.9023658262651848</v>
      </c>
      <c r="K464" s="183">
        <f>K407/RES_summary!K$21</f>
        <v>4.5803529079075762</v>
      </c>
      <c r="L464" s="183">
        <f>L407/RES_summary!L$21</f>
        <v>4.5648717819111964</v>
      </c>
      <c r="M464" s="183">
        <f>M407/RES_summary!M$21</f>
        <v>0</v>
      </c>
      <c r="N464" s="183">
        <f>N407/RES_summary!N$21</f>
        <v>4.6513264230874878</v>
      </c>
      <c r="O464" s="183">
        <f>O407/RES_summary!O$21</f>
        <v>0</v>
      </c>
      <c r="P464" s="183">
        <f>P407/RES_summary!P$21</f>
        <v>4.4260184513545262</v>
      </c>
      <c r="Q464" s="183">
        <f>Q407/RES_summary!Q$21</f>
        <v>4.3294251855308366</v>
      </c>
    </row>
    <row r="465" spans="1:17" ht="12" customHeight="1" x14ac:dyDescent="0.25">
      <c r="A465" s="166" t="s">
        <v>163</v>
      </c>
      <c r="B465" s="165"/>
      <c r="C465" s="182">
        <f>C408/RES_summary!C$21</f>
        <v>5.1686540958388605</v>
      </c>
      <c r="D465" s="182">
        <f>D408/RES_summary!D$21</f>
        <v>5.2560582089463059</v>
      </c>
      <c r="E465" s="182">
        <f>E408/RES_summary!E$21</f>
        <v>5.1991511896528575</v>
      </c>
      <c r="F465" s="182">
        <f>F408/RES_summary!F$21</f>
        <v>5.1175047197613139</v>
      </c>
      <c r="G465" s="182">
        <f>G408/RES_summary!G$21</f>
        <v>5.0150386613849252</v>
      </c>
      <c r="H465" s="182">
        <f>H408/RES_summary!H$21</f>
        <v>4.9759577249382421</v>
      </c>
      <c r="I465" s="182">
        <f>I408/RES_summary!I$21</f>
        <v>4.8182746227664479</v>
      </c>
      <c r="J465" s="182">
        <f>J408/RES_summary!J$21</f>
        <v>4.9023658262651848</v>
      </c>
      <c r="K465" s="182">
        <f>K408/RES_summary!K$21</f>
        <v>4.5803529079075762</v>
      </c>
      <c r="L465" s="182">
        <f>L408/RES_summary!L$21</f>
        <v>4.5648717819111964</v>
      </c>
      <c r="M465" s="182">
        <f>M408/RES_summary!M$21</f>
        <v>0</v>
      </c>
      <c r="N465" s="182">
        <f>N408/RES_summary!N$21</f>
        <v>4.6513264230874878</v>
      </c>
      <c r="O465" s="182">
        <f>O408/RES_summary!O$21</f>
        <v>0</v>
      </c>
      <c r="P465" s="182">
        <f>P408/RES_summary!P$21</f>
        <v>4.4260184513545262</v>
      </c>
      <c r="Q465" s="182">
        <f>Q408/RES_summary!Q$21</f>
        <v>4.3294251855308366</v>
      </c>
    </row>
    <row r="466" spans="1:17" ht="12" customHeight="1" x14ac:dyDescent="0.25">
      <c r="A466" s="147" t="s">
        <v>59</v>
      </c>
      <c r="B466" s="164"/>
      <c r="C466" s="181">
        <f>C409/RES_summary!C$21</f>
        <v>0</v>
      </c>
      <c r="D466" s="181">
        <f>D409/RES_summary!D$21</f>
        <v>0</v>
      </c>
      <c r="E466" s="181">
        <f>E409/RES_summary!E$21</f>
        <v>0</v>
      </c>
      <c r="F466" s="181">
        <f>F409/RES_summary!F$21</f>
        <v>0</v>
      </c>
      <c r="G466" s="181">
        <f>G409/RES_summary!G$21</f>
        <v>0</v>
      </c>
      <c r="H466" s="181">
        <f>H409/RES_summary!H$21</f>
        <v>0</v>
      </c>
      <c r="I466" s="181">
        <f>I409/RES_summary!I$21</f>
        <v>0</v>
      </c>
      <c r="J466" s="181">
        <f>J409/RES_summary!J$21</f>
        <v>0</v>
      </c>
      <c r="K466" s="181">
        <f>K409/RES_summary!K$21</f>
        <v>0</v>
      </c>
      <c r="L466" s="181">
        <f>L409/RES_summary!L$21</f>
        <v>0</v>
      </c>
      <c r="M466" s="181">
        <f>M409/RES_summary!M$21</f>
        <v>0</v>
      </c>
      <c r="N466" s="181">
        <f>N409/RES_summary!N$21</f>
        <v>0</v>
      </c>
      <c r="O466" s="181">
        <f>O409/RES_summary!O$21</f>
        <v>0</v>
      </c>
      <c r="P466" s="181">
        <f>P409/RES_summary!P$21</f>
        <v>0</v>
      </c>
      <c r="Q466" s="181">
        <f>Q409/RES_summary!Q$21</f>
        <v>0</v>
      </c>
    </row>
    <row r="467" spans="1:17" ht="12" customHeight="1" x14ac:dyDescent="0.25">
      <c r="A467" s="163" t="s">
        <v>142</v>
      </c>
      <c r="B467" s="162"/>
      <c r="C467" s="180">
        <f>C410/RES_summary!C$21</f>
        <v>0</v>
      </c>
      <c r="D467" s="180">
        <f>D410/RES_summary!D$21</f>
        <v>0</v>
      </c>
      <c r="E467" s="180">
        <f>E410/RES_summary!E$21</f>
        <v>0</v>
      </c>
      <c r="F467" s="180">
        <f>F410/RES_summary!F$21</f>
        <v>0</v>
      </c>
      <c r="G467" s="180">
        <f>G410/RES_summary!G$21</f>
        <v>0</v>
      </c>
      <c r="H467" s="180">
        <f>H410/RES_summary!H$21</f>
        <v>0</v>
      </c>
      <c r="I467" s="180">
        <f>I410/RES_summary!I$21</f>
        <v>0</v>
      </c>
      <c r="J467" s="180">
        <f>J410/RES_summary!J$21</f>
        <v>0</v>
      </c>
      <c r="K467" s="180">
        <f>K410/RES_summary!K$21</f>
        <v>0</v>
      </c>
      <c r="L467" s="180">
        <f>L410/RES_summary!L$21</f>
        <v>0</v>
      </c>
      <c r="M467" s="180">
        <f>M410/RES_summary!M$21</f>
        <v>0</v>
      </c>
      <c r="N467" s="180">
        <f>N410/RES_summary!N$21</f>
        <v>0</v>
      </c>
      <c r="O467" s="180">
        <f>O410/RES_summary!O$21</f>
        <v>0</v>
      </c>
      <c r="P467" s="180">
        <f>P410/RES_summary!P$21</f>
        <v>0</v>
      </c>
      <c r="Q467" s="180">
        <f>Q410/RES_summary!Q$21</f>
        <v>0</v>
      </c>
    </row>
    <row r="468" spans="1:17" ht="12" customHeight="1" x14ac:dyDescent="0.25">
      <c r="A468" s="161" t="s">
        <v>141</v>
      </c>
      <c r="B468" s="160"/>
      <c r="C468" s="179">
        <f>C411/RES_summary!C$21</f>
        <v>0</v>
      </c>
      <c r="D468" s="179">
        <f>D411/RES_summary!D$21</f>
        <v>0</v>
      </c>
      <c r="E468" s="179">
        <f>E411/RES_summary!E$21</f>
        <v>0</v>
      </c>
      <c r="F468" s="179">
        <f>F411/RES_summary!F$21</f>
        <v>0</v>
      </c>
      <c r="G468" s="179">
        <f>G411/RES_summary!G$21</f>
        <v>0</v>
      </c>
      <c r="H468" s="179">
        <f>H411/RES_summary!H$21</f>
        <v>0</v>
      </c>
      <c r="I468" s="179">
        <f>I411/RES_summary!I$21</f>
        <v>0</v>
      </c>
      <c r="J468" s="179">
        <f>J411/RES_summary!J$21</f>
        <v>0</v>
      </c>
      <c r="K468" s="179">
        <f>K411/RES_summary!K$21</f>
        <v>0</v>
      </c>
      <c r="L468" s="179">
        <f>L411/RES_summary!L$21</f>
        <v>0</v>
      </c>
      <c r="M468" s="179">
        <f>M411/RES_summary!M$21</f>
        <v>0</v>
      </c>
      <c r="N468" s="179">
        <f>N411/RES_summary!N$21</f>
        <v>0</v>
      </c>
      <c r="O468" s="179">
        <f>O411/RES_summary!O$21</f>
        <v>0</v>
      </c>
      <c r="P468" s="179">
        <f>P411/RES_summary!P$21</f>
        <v>0</v>
      </c>
      <c r="Q468" s="179">
        <f>Q411/RES_summary!Q$21</f>
        <v>0</v>
      </c>
    </row>
    <row r="469" spans="1:17" ht="12" customHeight="1" x14ac:dyDescent="0.25">
      <c r="A469" s="148" t="s">
        <v>60</v>
      </c>
      <c r="B469" s="156"/>
      <c r="C469" s="177">
        <f>C412/RES_summary!C$21</f>
        <v>0</v>
      </c>
      <c r="D469" s="177">
        <f>D412/RES_summary!D$21</f>
        <v>0</v>
      </c>
      <c r="E469" s="177">
        <f>E412/RES_summary!E$21</f>
        <v>0</v>
      </c>
      <c r="F469" s="177">
        <f>F412/RES_summary!F$21</f>
        <v>0</v>
      </c>
      <c r="G469" s="177">
        <f>G412/RES_summary!G$21</f>
        <v>0</v>
      </c>
      <c r="H469" s="177">
        <f>H412/RES_summary!H$21</f>
        <v>0</v>
      </c>
      <c r="I469" s="177">
        <f>I412/RES_summary!I$21</f>
        <v>0</v>
      </c>
      <c r="J469" s="177">
        <f>J412/RES_summary!J$21</f>
        <v>0</v>
      </c>
      <c r="K469" s="177">
        <f>K412/RES_summary!K$21</f>
        <v>0</v>
      </c>
      <c r="L469" s="177">
        <f>L412/RES_summary!L$21</f>
        <v>0</v>
      </c>
      <c r="M469" s="177">
        <f>M412/RES_summary!M$21</f>
        <v>0</v>
      </c>
      <c r="N469" s="177">
        <f>N412/RES_summary!N$21</f>
        <v>0</v>
      </c>
      <c r="O469" s="177">
        <f>O412/RES_summary!O$21</f>
        <v>0</v>
      </c>
      <c r="P469" s="177">
        <f>P412/RES_summary!P$21</f>
        <v>0</v>
      </c>
      <c r="Q469" s="177">
        <f>Q412/RES_summary!Q$21</f>
        <v>0</v>
      </c>
    </row>
    <row r="470" spans="1:17" ht="12" customHeight="1" x14ac:dyDescent="0.25">
      <c r="A470" s="148" t="s">
        <v>59</v>
      </c>
      <c r="B470" s="156"/>
      <c r="C470" s="177">
        <f>C413/RES_summary!C$21</f>
        <v>0</v>
      </c>
      <c r="D470" s="177">
        <f>D413/RES_summary!D$21</f>
        <v>0</v>
      </c>
      <c r="E470" s="177">
        <f>E413/RES_summary!E$21</f>
        <v>0</v>
      </c>
      <c r="F470" s="177">
        <f>F413/RES_summary!F$21</f>
        <v>0</v>
      </c>
      <c r="G470" s="177">
        <f>G413/RES_summary!G$21</f>
        <v>0</v>
      </c>
      <c r="H470" s="177">
        <f>H413/RES_summary!H$21</f>
        <v>0</v>
      </c>
      <c r="I470" s="177">
        <f>I413/RES_summary!I$21</f>
        <v>0</v>
      </c>
      <c r="J470" s="177">
        <f>J413/RES_summary!J$21</f>
        <v>0</v>
      </c>
      <c r="K470" s="177">
        <f>K413/RES_summary!K$21</f>
        <v>0</v>
      </c>
      <c r="L470" s="177">
        <f>L413/RES_summary!L$21</f>
        <v>0</v>
      </c>
      <c r="M470" s="177">
        <f>M413/RES_summary!M$21</f>
        <v>0</v>
      </c>
      <c r="N470" s="177">
        <f>N413/RES_summary!N$21</f>
        <v>0</v>
      </c>
      <c r="O470" s="177">
        <f>O413/RES_summary!O$21</f>
        <v>0</v>
      </c>
      <c r="P470" s="177">
        <f>P413/RES_summary!P$21</f>
        <v>0</v>
      </c>
      <c r="Q470" s="177">
        <f>Q413/RES_summary!Q$21</f>
        <v>0</v>
      </c>
    </row>
    <row r="471" spans="1:17" ht="12" customHeight="1" x14ac:dyDescent="0.25">
      <c r="A471" s="158" t="s">
        <v>62</v>
      </c>
      <c r="B471" s="157"/>
      <c r="C471" s="178">
        <f>C414/RES_summary!C$21</f>
        <v>0</v>
      </c>
      <c r="D471" s="178">
        <f>D414/RES_summary!D$21</f>
        <v>1.5788165580745871E-2</v>
      </c>
      <c r="E471" s="178">
        <f>E414/RES_summary!E$21</f>
        <v>0</v>
      </c>
      <c r="F471" s="178">
        <f>F414/RES_summary!F$21</f>
        <v>0</v>
      </c>
      <c r="G471" s="178">
        <f>G414/RES_summary!G$21</f>
        <v>3.6705558768467235E-3</v>
      </c>
      <c r="H471" s="178">
        <f>H414/RES_summary!H$21</f>
        <v>0</v>
      </c>
      <c r="I471" s="178">
        <f>I414/RES_summary!I$21</f>
        <v>0</v>
      </c>
      <c r="J471" s="178">
        <f>J414/RES_summary!J$21</f>
        <v>0</v>
      </c>
      <c r="K471" s="178">
        <f>K414/RES_summary!K$21</f>
        <v>0</v>
      </c>
      <c r="L471" s="178">
        <f>L414/RES_summary!L$21</f>
        <v>0</v>
      </c>
      <c r="M471" s="178">
        <f>M414/RES_summary!M$21</f>
        <v>0</v>
      </c>
      <c r="N471" s="178">
        <f>N414/RES_summary!N$21</f>
        <v>0</v>
      </c>
      <c r="O471" s="178">
        <f>O414/RES_summary!O$21</f>
        <v>0</v>
      </c>
      <c r="P471" s="178">
        <f>P414/RES_summary!P$21</f>
        <v>2.3967676664300164E-3</v>
      </c>
      <c r="Q471" s="178">
        <f>Q414/RES_summary!Q$21</f>
        <v>0</v>
      </c>
    </row>
    <row r="472" spans="1:17" ht="12" customHeight="1" x14ac:dyDescent="0.25">
      <c r="A472" s="23" t="s">
        <v>57</v>
      </c>
      <c r="B472" s="156"/>
      <c r="C472" s="177">
        <f>C415/RES_summary!C$21</f>
        <v>0</v>
      </c>
      <c r="D472" s="177">
        <f>D415/RES_summary!D$21</f>
        <v>2.9638466272266726</v>
      </c>
      <c r="E472" s="177">
        <f>E415/RES_summary!E$21</f>
        <v>0</v>
      </c>
      <c r="F472" s="177">
        <f>F415/RES_summary!F$21</f>
        <v>0</v>
      </c>
      <c r="G472" s="177">
        <f>G415/RES_summary!G$21</f>
        <v>3.3498346564797741</v>
      </c>
      <c r="H472" s="177">
        <f>H415/RES_summary!H$21</f>
        <v>0</v>
      </c>
      <c r="I472" s="177">
        <f>I415/RES_summary!I$21</f>
        <v>0</v>
      </c>
      <c r="J472" s="177">
        <f>J415/RES_summary!J$21</f>
        <v>0</v>
      </c>
      <c r="K472" s="177">
        <f>K415/RES_summary!K$21</f>
        <v>0</v>
      </c>
      <c r="L472" s="177">
        <f>L415/RES_summary!L$21</f>
        <v>0</v>
      </c>
      <c r="M472" s="177">
        <f>M415/RES_summary!M$21</f>
        <v>0</v>
      </c>
      <c r="N472" s="177">
        <f>N415/RES_summary!N$21</f>
        <v>0</v>
      </c>
      <c r="O472" s="177">
        <f>O415/RES_summary!O$21</f>
        <v>0</v>
      </c>
      <c r="P472" s="177">
        <f>P415/RES_summary!P$21</f>
        <v>2.5152623595257104</v>
      </c>
      <c r="Q472" s="177">
        <f>Q415/RES_summary!Q$21</f>
        <v>0</v>
      </c>
    </row>
    <row r="473" spans="1:17" ht="12" customHeight="1" x14ac:dyDescent="0.25">
      <c r="A473" s="29" t="s">
        <v>140</v>
      </c>
      <c r="B473" s="57"/>
      <c r="C473" s="176">
        <f>C416/RES_summary!C$21</f>
        <v>0</v>
      </c>
      <c r="D473" s="176">
        <f>D416/RES_summary!D$21</f>
        <v>0</v>
      </c>
      <c r="E473" s="176">
        <f>E416/RES_summary!E$21</f>
        <v>0</v>
      </c>
      <c r="F473" s="176">
        <f>F416/RES_summary!F$21</f>
        <v>0</v>
      </c>
      <c r="G473" s="176">
        <f>G416/RES_summary!G$21</f>
        <v>0</v>
      </c>
      <c r="H473" s="176">
        <f>H416/RES_summary!H$21</f>
        <v>0</v>
      </c>
      <c r="I473" s="176">
        <f>I416/RES_summary!I$21</f>
        <v>0</v>
      </c>
      <c r="J473" s="176">
        <f>J416/RES_summary!J$21</f>
        <v>0</v>
      </c>
      <c r="K473" s="176">
        <f>K416/RES_summary!K$21</f>
        <v>0</v>
      </c>
      <c r="L473" s="176">
        <f>L416/RES_summary!L$21</f>
        <v>0</v>
      </c>
      <c r="M473" s="176">
        <f>M416/RES_summary!M$21</f>
        <v>0</v>
      </c>
      <c r="N473" s="176">
        <f>N416/RES_summary!N$21</f>
        <v>0</v>
      </c>
      <c r="O473" s="176">
        <f>O416/RES_summary!O$21</f>
        <v>0</v>
      </c>
      <c r="P473" s="176">
        <f>P416/RES_summary!P$21</f>
        <v>0</v>
      </c>
      <c r="Q473" s="176">
        <f>Q416/RES_summary!Q$21</f>
        <v>0</v>
      </c>
    </row>
  </sheetData>
  <mergeCells count="1">
    <mergeCell ref="B75:Q75"/>
  </mergeCells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">
    <tabColor theme="9" tint="0.59999389629810485"/>
    <pageSetUpPr fitToPage="1"/>
  </sheetPr>
  <dimension ref="A1:Q47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283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RES_hhdet_num!B$62</f>
        <v>723463</v>
      </c>
      <c r="C5" s="151">
        <f>RES_hhdet_num!C$62</f>
        <v>749982</v>
      </c>
      <c r="D5" s="151">
        <f>RES_hhdet_num!D$62</f>
        <v>760688.99999999988</v>
      </c>
      <c r="E5" s="151">
        <f>RES_hhdet_num!E$62</f>
        <v>779086.00000000012</v>
      </c>
      <c r="F5" s="151">
        <f>RES_hhdet_num!F$62</f>
        <v>794131</v>
      </c>
      <c r="G5" s="151">
        <f>RES_hhdet_num!G$62</f>
        <v>796928.99999999988</v>
      </c>
      <c r="H5" s="151">
        <f>RES_hhdet_num!H$62</f>
        <v>800173</v>
      </c>
      <c r="I5" s="151">
        <f>RES_hhdet_num!I$62</f>
        <v>802125.99999999988</v>
      </c>
      <c r="J5" s="151">
        <f>RES_hhdet_num!J$62</f>
        <v>804086.99999999988</v>
      </c>
      <c r="K5" s="151">
        <f>RES_hhdet_num!K$62</f>
        <v>812874</v>
      </c>
      <c r="L5" s="151">
        <f>RES_hhdet_num!L$62</f>
        <v>817498.99999999988</v>
      </c>
      <c r="M5" s="151">
        <f>RES_hhdet_num!M$62</f>
        <v>819822.00000000023</v>
      </c>
      <c r="N5" s="151">
        <f>RES_hhdet_num!N$62</f>
        <v>823745.00000000023</v>
      </c>
      <c r="O5" s="151">
        <f>RES_hhdet_num!O$62</f>
        <v>831308</v>
      </c>
      <c r="P5" s="151">
        <f>RES_hhdet_num!P$62</f>
        <v>835519</v>
      </c>
      <c r="Q5" s="151">
        <f>RES_hhdet_num!Q$62</f>
        <v>842828.00000000023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161</v>
      </c>
      <c r="B7" s="67">
        <f>RES_hhdet_num!B$64</f>
        <v>723463</v>
      </c>
      <c r="C7" s="67">
        <f>RES_hhdet_num!C$64</f>
        <v>749982</v>
      </c>
      <c r="D7" s="67">
        <f>RES_hhdet_num!D$64</f>
        <v>760688.99999999988</v>
      </c>
      <c r="E7" s="67">
        <f>RES_hhdet_num!E$64</f>
        <v>779086.00000000012</v>
      </c>
      <c r="F7" s="67">
        <f>RES_hhdet_num!F$64</f>
        <v>794131</v>
      </c>
      <c r="G7" s="67">
        <f>RES_hhdet_num!G$64</f>
        <v>796928.99999999988</v>
      </c>
      <c r="H7" s="67">
        <f>RES_hhdet_num!H$64</f>
        <v>800173</v>
      </c>
      <c r="I7" s="67">
        <f>RES_hhdet_num!I$64</f>
        <v>802125.99999999988</v>
      </c>
      <c r="J7" s="67">
        <f>RES_hhdet_num!J$64</f>
        <v>804086.99999999988</v>
      </c>
      <c r="K7" s="67">
        <f>RES_hhdet_num!K$64</f>
        <v>812874</v>
      </c>
      <c r="L7" s="67">
        <f>RES_hhdet_num!L$64</f>
        <v>817498.99999999988</v>
      </c>
      <c r="M7" s="67">
        <f>RES_hhdet_num!M$64</f>
        <v>819822.00000000023</v>
      </c>
      <c r="N7" s="67">
        <f>RES_hhdet_num!N$64</f>
        <v>823745.00000000023</v>
      </c>
      <c r="O7" s="67">
        <f>RES_hhdet_num!O$64</f>
        <v>831308</v>
      </c>
      <c r="P7" s="67">
        <f>RES_hhdet_num!P$64</f>
        <v>835519</v>
      </c>
      <c r="Q7" s="67">
        <f>RES_hhdet_num!Q$64</f>
        <v>842828.00000000023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RES_hhdet_num!B$67</f>
        <v>3884</v>
      </c>
      <c r="C9" s="67">
        <f>RES_hhdet_num!C$67</f>
        <v>4899</v>
      </c>
      <c r="D9" s="67">
        <f>RES_hhdet_num!D$67</f>
        <v>5213</v>
      </c>
      <c r="E9" s="67">
        <f>RES_hhdet_num!E$67</f>
        <v>5303</v>
      </c>
      <c r="F9" s="67">
        <f>RES_hhdet_num!F$67</f>
        <v>5795</v>
      </c>
      <c r="G9" s="67">
        <f>RES_hhdet_num!G$67</f>
        <v>6393</v>
      </c>
      <c r="H9" s="67">
        <f>RES_hhdet_num!H$67</f>
        <v>7034</v>
      </c>
      <c r="I9" s="67">
        <f>RES_hhdet_num!I$67</f>
        <v>7920</v>
      </c>
      <c r="J9" s="67">
        <f>RES_hhdet_num!J$67</f>
        <v>8733</v>
      </c>
      <c r="K9" s="67">
        <f>RES_hhdet_num!K$67</f>
        <v>9462</v>
      </c>
      <c r="L9" s="67">
        <f>RES_hhdet_num!L$67</f>
        <v>10232</v>
      </c>
      <c r="M9" s="67">
        <f>RES_hhdet_num!M$67</f>
        <v>11155.000000000002</v>
      </c>
      <c r="N9" s="67">
        <f>RES_hhdet_num!N$67</f>
        <v>10431.000000000002</v>
      </c>
      <c r="O9" s="67">
        <f>RES_hhdet_num!O$67</f>
        <v>10470.000000000002</v>
      </c>
      <c r="P9" s="67">
        <f>RES_hhdet_num!P$67</f>
        <v>8964.0000000000018</v>
      </c>
      <c r="Q9" s="67">
        <f>RES_hhdet_num!Q$67</f>
        <v>8376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160</v>
      </c>
      <c r="B11" s="67">
        <f>RES_hhdet_num!B$69</f>
        <v>468438</v>
      </c>
      <c r="C11" s="67">
        <f>RES_hhdet_num!C$69</f>
        <v>496116.00000000006</v>
      </c>
      <c r="D11" s="67">
        <f>RES_hhdet_num!D$69</f>
        <v>491600</v>
      </c>
      <c r="E11" s="67">
        <f>RES_hhdet_num!E$69</f>
        <v>505816.00000000006</v>
      </c>
      <c r="F11" s="67">
        <f>RES_hhdet_num!F$69</f>
        <v>505200.99999999994</v>
      </c>
      <c r="G11" s="67">
        <f>RES_hhdet_num!G$69</f>
        <v>438947</v>
      </c>
      <c r="H11" s="67">
        <f>RES_hhdet_num!H$69</f>
        <v>403292.99999999994</v>
      </c>
      <c r="I11" s="67">
        <f>RES_hhdet_num!I$69</f>
        <v>396452</v>
      </c>
      <c r="J11" s="67">
        <f>RES_hhdet_num!J$69</f>
        <v>394888.00000000006</v>
      </c>
      <c r="K11" s="67">
        <f>RES_hhdet_num!K$69</f>
        <v>340691.00000000006</v>
      </c>
      <c r="L11" s="67">
        <f>RES_hhdet_num!L$69</f>
        <v>269339</v>
      </c>
      <c r="M11" s="67">
        <f>RES_hhdet_num!M$69</f>
        <v>265624.00000000006</v>
      </c>
      <c r="N11" s="67">
        <f>RES_hhdet_num!N$69</f>
        <v>250938.00000000006</v>
      </c>
      <c r="O11" s="67">
        <f>RES_hhdet_num!O$69</f>
        <v>240266.00000000003</v>
      </c>
      <c r="P11" s="67">
        <f>RES_hhdet_num!P$69</f>
        <v>248731.00000000003</v>
      </c>
      <c r="Q11" s="67">
        <f>RES_hhdet_num!Q$69</f>
        <v>247833.00000000003</v>
      </c>
    </row>
    <row r="12" spans="1:17" ht="12" customHeight="1" x14ac:dyDescent="0.25">
      <c r="A12" s="23" t="s">
        <v>159</v>
      </c>
      <c r="B12" s="67">
        <f>RES_hhdet_num!B$70</f>
        <v>133918</v>
      </c>
      <c r="C12" s="67">
        <f>RES_hhdet_num!C$70</f>
        <v>153725</v>
      </c>
      <c r="D12" s="67">
        <f>RES_hhdet_num!D$70</f>
        <v>158744.00000000003</v>
      </c>
      <c r="E12" s="67">
        <f>RES_hhdet_num!E$70</f>
        <v>180792.00000000003</v>
      </c>
      <c r="F12" s="67">
        <f>RES_hhdet_num!F$70</f>
        <v>197236</v>
      </c>
      <c r="G12" s="67">
        <f>RES_hhdet_num!G$70</f>
        <v>263736.99999999988</v>
      </c>
      <c r="H12" s="67">
        <f>RES_hhdet_num!H$70</f>
        <v>299656.00000000006</v>
      </c>
      <c r="I12" s="67">
        <f>RES_hhdet_num!I$70</f>
        <v>307108</v>
      </c>
      <c r="J12" s="67">
        <f>RES_hhdet_num!J$70</f>
        <v>309054</v>
      </c>
      <c r="K12" s="67">
        <f>RES_hhdet_num!K$70</f>
        <v>415823</v>
      </c>
      <c r="L12" s="67">
        <f>RES_hhdet_num!L$70</f>
        <v>504531.99999999988</v>
      </c>
      <c r="M12" s="67">
        <f>RES_hhdet_num!M$70</f>
        <v>510018.00000000017</v>
      </c>
      <c r="N12" s="67">
        <f>RES_hhdet_num!N$70</f>
        <v>525724.00000000012</v>
      </c>
      <c r="O12" s="67">
        <f>RES_hhdet_num!O$70</f>
        <v>573136</v>
      </c>
      <c r="P12" s="67">
        <f>RES_hhdet_num!P$70</f>
        <v>570140</v>
      </c>
      <c r="Q12" s="67">
        <f>RES_hhdet_num!Q$70</f>
        <v>590448.00000000023</v>
      </c>
    </row>
    <row r="13" spans="1:17" ht="12" customHeight="1" x14ac:dyDescent="0.25">
      <c r="A13" s="23" t="s">
        <v>142</v>
      </c>
      <c r="B13" s="67">
        <f>RES_hhdet_num!B$73</f>
        <v>94182</v>
      </c>
      <c r="C13" s="67">
        <f>RES_hhdet_num!C$73</f>
        <v>76452</v>
      </c>
      <c r="D13" s="67">
        <f>RES_hhdet_num!D$73</f>
        <v>83410.999999999913</v>
      </c>
      <c r="E13" s="67">
        <f>RES_hhdet_num!E$73</f>
        <v>68128</v>
      </c>
      <c r="F13" s="67">
        <f>RES_hhdet_num!F$73</f>
        <v>65947</v>
      </c>
      <c r="G13" s="67">
        <f>RES_hhdet_num!G$73</f>
        <v>58871.999999999993</v>
      </c>
      <c r="H13" s="67">
        <f>RES_hhdet_num!H$73</f>
        <v>55779</v>
      </c>
      <c r="I13" s="67">
        <f>RES_hhdet_num!I$73</f>
        <v>55540.999999999913</v>
      </c>
      <c r="J13" s="67">
        <f>RES_hhdet_num!J$73</f>
        <v>56177.999999999935</v>
      </c>
      <c r="K13" s="67">
        <f>RES_hhdet_num!K$73</f>
        <v>25381</v>
      </c>
      <c r="L13" s="67">
        <f>RES_hhdet_num!L$73</f>
        <v>15184</v>
      </c>
      <c r="M13" s="67">
        <f>RES_hhdet_num!M$73</f>
        <v>15130.000000000004</v>
      </c>
      <c r="N13" s="67">
        <f>RES_hhdet_num!N$73</f>
        <v>15212.000000000004</v>
      </c>
      <c r="O13" s="67">
        <f>RES_hhdet_num!O$73</f>
        <v>5289.0000000000009</v>
      </c>
      <c r="P13" s="67">
        <f>RES_hhdet_num!P$73</f>
        <v>5057.0000000000009</v>
      </c>
      <c r="Q13" s="67">
        <f>RES_hhdet_num!Q$73</f>
        <v>1344.0000000000002</v>
      </c>
    </row>
    <row r="14" spans="1:17" ht="12" customHeight="1" x14ac:dyDescent="0.25">
      <c r="A14" s="23" t="s">
        <v>141</v>
      </c>
      <c r="B14" s="67">
        <f>RES_hhdet_num!B$74</f>
        <v>26925</v>
      </c>
      <c r="C14" s="67">
        <f>RES_hhdet_num!C$74</f>
        <v>23689</v>
      </c>
      <c r="D14" s="67">
        <f>RES_hhdet_num!D$74</f>
        <v>26934</v>
      </c>
      <c r="E14" s="67">
        <f>RES_hhdet_num!E$74</f>
        <v>24350.000000000004</v>
      </c>
      <c r="F14" s="67">
        <f>RES_hhdet_num!F$74</f>
        <v>25747</v>
      </c>
      <c r="G14" s="67">
        <f>RES_hhdet_num!G$74</f>
        <v>35373</v>
      </c>
      <c r="H14" s="67">
        <f>RES_hhdet_num!H$74</f>
        <v>41445.000000000015</v>
      </c>
      <c r="I14" s="67">
        <f>RES_hhdet_num!I$74</f>
        <v>43025</v>
      </c>
      <c r="J14" s="67">
        <f>RES_hhdet_num!J$74</f>
        <v>43967.000000000007</v>
      </c>
      <c r="K14" s="67">
        <f>RES_hhdet_num!K$74</f>
        <v>30979</v>
      </c>
      <c r="L14" s="67">
        <f>RES_hhdet_num!L$74</f>
        <v>28444.000000000004</v>
      </c>
      <c r="M14" s="67">
        <f>RES_hhdet_num!M$74</f>
        <v>29050.000000000007</v>
      </c>
      <c r="N14" s="67">
        <f>RES_hhdet_num!N$74</f>
        <v>31871.000000000007</v>
      </c>
      <c r="O14" s="67">
        <f>RES_hhdet_num!O$74</f>
        <v>12617.000000000004</v>
      </c>
      <c r="P14" s="67">
        <f>RES_hhdet_num!P$74</f>
        <v>11591.000000000002</v>
      </c>
      <c r="Q14" s="67">
        <f>RES_hhdet_num!Q$74</f>
        <v>3203.0000000000009</v>
      </c>
    </row>
    <row r="15" spans="1:17" ht="12" customHeight="1" x14ac:dyDescent="0.25">
      <c r="A15" s="146" t="s">
        <v>62</v>
      </c>
      <c r="B15" s="145"/>
      <c r="C15" s="145"/>
      <c r="D15" s="145"/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5"/>
    </row>
    <row r="16" spans="1:17" ht="12" customHeight="1" x14ac:dyDescent="0.25">
      <c r="A16" s="23" t="s">
        <v>203</v>
      </c>
      <c r="B16" s="67">
        <f>RES_hhdet_num!B$78</f>
        <v>590863</v>
      </c>
      <c r="C16" s="67">
        <f>RES_hhdet_num!C$78</f>
        <v>638289</v>
      </c>
      <c r="D16" s="67">
        <f>RES_hhdet_num!D$78</f>
        <v>633694</v>
      </c>
      <c r="E16" s="67">
        <f>RES_hhdet_num!E$78</f>
        <v>672680</v>
      </c>
      <c r="F16" s="67">
        <f>RES_hhdet_num!F$78</f>
        <v>707644</v>
      </c>
      <c r="G16" s="67">
        <f>RES_hhdet_num!G$78</f>
        <v>694820.00000000023</v>
      </c>
      <c r="H16" s="67">
        <f>RES_hhdet_num!H$78</f>
        <v>707757</v>
      </c>
      <c r="I16" s="67">
        <f>RES_hhdet_num!I$78</f>
        <v>713308.00000000012</v>
      </c>
      <c r="J16" s="67">
        <f>RES_hhdet_num!J$78</f>
        <v>721633.00000000023</v>
      </c>
      <c r="K16" s="67">
        <f>RES_hhdet_num!K$78</f>
        <v>762528.00000000023</v>
      </c>
      <c r="L16" s="67">
        <f>RES_hhdet_num!L$78</f>
        <v>765074.00000000012</v>
      </c>
      <c r="M16" s="67">
        <f>RES_hhdet_num!M$78</f>
        <v>765747.00000000012</v>
      </c>
      <c r="N16" s="67">
        <f>RES_hhdet_num!N$78</f>
        <v>766308.00000000023</v>
      </c>
      <c r="O16" s="67">
        <f>RES_hhdet_num!O$78</f>
        <v>809477.00000000023</v>
      </c>
      <c r="P16" s="67">
        <f>RES_hhdet_num!P$78</f>
        <v>816469.00000000023</v>
      </c>
      <c r="Q16" s="67">
        <f>RES_hhdet_num!Q$78</f>
        <v>839489.00000000035</v>
      </c>
    </row>
    <row r="17" spans="1:17" ht="12" customHeight="1" x14ac:dyDescent="0.25">
      <c r="A17" s="29" t="s">
        <v>140</v>
      </c>
      <c r="B17" s="83">
        <f>RES_hhdet_num!B$79</f>
        <v>132600</v>
      </c>
      <c r="C17" s="83">
        <f>RES_hhdet_num!C$79</f>
        <v>111692.99999999999</v>
      </c>
      <c r="D17" s="83">
        <f>RES_hhdet_num!D$79</f>
        <v>126994.99999999996</v>
      </c>
      <c r="E17" s="83">
        <f>RES_hhdet_num!E$79</f>
        <v>106406</v>
      </c>
      <c r="F17" s="83">
        <f>RES_hhdet_num!F$79</f>
        <v>86486.999999999985</v>
      </c>
      <c r="G17" s="83">
        <f>RES_hhdet_num!G$79</f>
        <v>102108.99999999985</v>
      </c>
      <c r="H17" s="83">
        <f>RES_hhdet_num!H$79</f>
        <v>92416.000000000015</v>
      </c>
      <c r="I17" s="83">
        <f>RES_hhdet_num!I$79</f>
        <v>88818.000000000029</v>
      </c>
      <c r="J17" s="83">
        <f>RES_hhdet_num!J$79</f>
        <v>82454.000000000029</v>
      </c>
      <c r="K17" s="83">
        <f>RES_hhdet_num!K$79</f>
        <v>50346</v>
      </c>
      <c r="L17" s="83">
        <f>RES_hhdet_num!L$79</f>
        <v>52425.000000000015</v>
      </c>
      <c r="M17" s="83">
        <f>RES_hhdet_num!M$79</f>
        <v>54075.000000000015</v>
      </c>
      <c r="N17" s="83">
        <f>RES_hhdet_num!N$79</f>
        <v>57437.000000000015</v>
      </c>
      <c r="O17" s="83">
        <f>RES_hhdet_num!O$79</f>
        <v>21831.000000000004</v>
      </c>
      <c r="P17" s="83">
        <f>RES_hhdet_num!P$79</f>
        <v>19050.000000000004</v>
      </c>
      <c r="Q17" s="83">
        <f>RES_hhdet_num!Q$79</f>
        <v>3339.0000000000009</v>
      </c>
    </row>
    <row r="19" spans="1:17" ht="12" customHeight="1" x14ac:dyDescent="0.25">
      <c r="A19" s="152" t="s">
        <v>23</v>
      </c>
      <c r="B19" s="151"/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</row>
    <row r="20" spans="1:17" ht="12" customHeight="1" x14ac:dyDescent="0.25">
      <c r="A20" s="150" t="s">
        <v>65</v>
      </c>
      <c r="B20" s="149"/>
      <c r="C20" s="149"/>
      <c r="D20" s="149"/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</row>
    <row r="21" spans="1:17" ht="12" customHeight="1" x14ac:dyDescent="0.25">
      <c r="A21" s="23" t="s">
        <v>161</v>
      </c>
      <c r="B21" s="67"/>
      <c r="C21" s="67">
        <f t="shared" ref="C21:Q21" si="0">B7+C35-C7</f>
        <v>45216.4375</v>
      </c>
      <c r="D21" s="67">
        <f t="shared" si="0"/>
        <v>45216.437500000116</v>
      </c>
      <c r="E21" s="67">
        <f t="shared" si="0"/>
        <v>45216.437499999767</v>
      </c>
      <c r="F21" s="67">
        <f t="shared" si="0"/>
        <v>45216.437500000116</v>
      </c>
      <c r="G21" s="67">
        <f t="shared" si="0"/>
        <v>45216.437500000116</v>
      </c>
      <c r="H21" s="67">
        <f t="shared" si="0"/>
        <v>45216.437499999884</v>
      </c>
      <c r="I21" s="67">
        <f t="shared" si="0"/>
        <v>45216.437500000116</v>
      </c>
      <c r="J21" s="67">
        <f t="shared" si="0"/>
        <v>45216.4375</v>
      </c>
      <c r="K21" s="67">
        <f t="shared" si="0"/>
        <v>45216.437499999884</v>
      </c>
      <c r="L21" s="67">
        <f t="shared" si="0"/>
        <v>45216.437500000116</v>
      </c>
      <c r="M21" s="67">
        <f t="shared" si="0"/>
        <v>45216.437499999651</v>
      </c>
      <c r="N21" s="67">
        <f t="shared" si="0"/>
        <v>45216.4375</v>
      </c>
      <c r="O21" s="67">
        <f t="shared" si="0"/>
        <v>45216.437500000233</v>
      </c>
      <c r="P21" s="67">
        <f t="shared" si="0"/>
        <v>45216.4375</v>
      </c>
      <c r="Q21" s="67">
        <f t="shared" si="0"/>
        <v>45216.437499999767</v>
      </c>
    </row>
    <row r="22" spans="1:17" ht="12" customHeight="1" x14ac:dyDescent="0.25">
      <c r="A22" s="146" t="s">
        <v>112</v>
      </c>
      <c r="B22" s="145"/>
      <c r="C22" s="145"/>
      <c r="D22" s="145"/>
      <c r="E22" s="145"/>
      <c r="F22" s="145"/>
      <c r="G22" s="145"/>
      <c r="H22" s="145"/>
      <c r="I22" s="145"/>
      <c r="J22" s="145"/>
      <c r="K22" s="145"/>
      <c r="L22" s="145"/>
      <c r="M22" s="145"/>
      <c r="N22" s="145"/>
      <c r="O22" s="145"/>
      <c r="P22" s="145"/>
      <c r="Q22" s="145"/>
    </row>
    <row r="23" spans="1:17" ht="12" customHeight="1" x14ac:dyDescent="0.25">
      <c r="A23" s="23" t="s">
        <v>60</v>
      </c>
      <c r="B23" s="67"/>
      <c r="C23" s="67">
        <f t="shared" ref="C23:Q23" si="1">B9+C37-C9</f>
        <v>386</v>
      </c>
      <c r="D23" s="67">
        <f t="shared" si="1"/>
        <v>364.5</v>
      </c>
      <c r="E23" s="67">
        <f t="shared" si="1"/>
        <v>392</v>
      </c>
      <c r="F23" s="67">
        <f t="shared" si="1"/>
        <v>471.5</v>
      </c>
      <c r="G23" s="67">
        <f t="shared" si="1"/>
        <v>467</v>
      </c>
      <c r="H23" s="67">
        <f t="shared" si="1"/>
        <v>558.5</v>
      </c>
      <c r="I23" s="67">
        <f t="shared" si="1"/>
        <v>551</v>
      </c>
      <c r="J23" s="67">
        <f t="shared" si="1"/>
        <v>1853</v>
      </c>
      <c r="K23" s="67">
        <f t="shared" si="1"/>
        <v>2110</v>
      </c>
      <c r="L23" s="67">
        <f t="shared" si="1"/>
        <v>1744</v>
      </c>
      <c r="M23" s="67">
        <f t="shared" si="1"/>
        <v>1436.9999999999982</v>
      </c>
      <c r="N23" s="67">
        <f t="shared" si="1"/>
        <v>1399</v>
      </c>
      <c r="O23" s="67">
        <f t="shared" si="1"/>
        <v>2103</v>
      </c>
      <c r="P23" s="67">
        <f t="shared" si="1"/>
        <v>1548</v>
      </c>
      <c r="Q23" s="67">
        <f t="shared" si="1"/>
        <v>3609.0000000000018</v>
      </c>
    </row>
    <row r="24" spans="1:17" ht="12" customHeight="1" x14ac:dyDescent="0.25">
      <c r="A24" s="146" t="s">
        <v>63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160</v>
      </c>
      <c r="B25" s="67"/>
      <c r="C25" s="67">
        <f t="shared" ref="C25:Q28" si="2">B11+C39-C11</f>
        <v>21957.75</v>
      </c>
      <c r="D25" s="67">
        <f t="shared" si="2"/>
        <v>31380.703864603303</v>
      </c>
      <c r="E25" s="67">
        <f t="shared" si="2"/>
        <v>21957.750000000058</v>
      </c>
      <c r="F25" s="67">
        <f t="shared" si="2"/>
        <v>24935.228207930399</v>
      </c>
      <c r="G25" s="67">
        <f t="shared" si="2"/>
        <v>82215.48135971243</v>
      </c>
      <c r="H25" s="67">
        <f t="shared" si="2"/>
        <v>50475.449001194211</v>
      </c>
      <c r="I25" s="67">
        <f t="shared" si="2"/>
        <v>25369.123716588656</v>
      </c>
      <c r="J25" s="67">
        <f t="shared" si="2"/>
        <v>22631.761637643329</v>
      </c>
      <c r="K25" s="67">
        <f t="shared" si="2"/>
        <v>66545.713739347819</v>
      </c>
      <c r="L25" s="67">
        <f t="shared" si="2"/>
        <v>76969.493380508502</v>
      </c>
      <c r="M25" s="67">
        <f t="shared" si="2"/>
        <v>21957.749999999942</v>
      </c>
      <c r="N25" s="67">
        <f t="shared" si="2"/>
        <v>22692.388352230657</v>
      </c>
      <c r="O25" s="67">
        <f t="shared" si="2"/>
        <v>22315.680308565061</v>
      </c>
      <c r="P25" s="67">
        <f t="shared" si="2"/>
        <v>2859.2229065110732</v>
      </c>
      <c r="Q25" s="67">
        <f t="shared" si="2"/>
        <v>9658.4342321763688</v>
      </c>
    </row>
    <row r="26" spans="1:17" ht="12" customHeight="1" x14ac:dyDescent="0.25">
      <c r="A26" s="23" t="s">
        <v>159</v>
      </c>
      <c r="B26" s="67"/>
      <c r="C26" s="67">
        <f t="shared" si="2"/>
        <v>9615.0899836797907</v>
      </c>
      <c r="D26" s="67">
        <f t="shared" si="2"/>
        <v>7666.7716012709716</v>
      </c>
      <c r="E26" s="67">
        <f t="shared" si="2"/>
        <v>7916.4642240973772</v>
      </c>
      <c r="F26" s="67">
        <f t="shared" si="2"/>
        <v>7149.9886295516626</v>
      </c>
      <c r="G26" s="67">
        <f t="shared" si="2"/>
        <v>6277.5</v>
      </c>
      <c r="H26" s="67">
        <f t="shared" si="2"/>
        <v>6277.4999999999418</v>
      </c>
      <c r="I26" s="67">
        <f t="shared" si="2"/>
        <v>12256.738213564153</v>
      </c>
      <c r="J26" s="67">
        <f t="shared" si="2"/>
        <v>14326.214899357175</v>
      </c>
      <c r="K26" s="67">
        <f t="shared" si="2"/>
        <v>6277.4999999999418</v>
      </c>
      <c r="L26" s="67">
        <f t="shared" si="2"/>
        <v>6277.5000000001746</v>
      </c>
      <c r="M26" s="67">
        <f t="shared" si="2"/>
        <v>26150.223236987309</v>
      </c>
      <c r="N26" s="67">
        <f t="shared" si="2"/>
        <v>22524.04914776946</v>
      </c>
      <c r="O26" s="67">
        <f t="shared" si="2"/>
        <v>22900.757191435085</v>
      </c>
      <c r="P26" s="67">
        <f t="shared" si="2"/>
        <v>42357.214593488956</v>
      </c>
      <c r="Q26" s="67">
        <f t="shared" si="2"/>
        <v>45216.437499999767</v>
      </c>
    </row>
    <row r="27" spans="1:17" ht="12" customHeight="1" x14ac:dyDescent="0.25">
      <c r="A27" s="23" t="s">
        <v>142</v>
      </c>
      <c r="B27" s="67"/>
      <c r="C27" s="67">
        <f t="shared" si="2"/>
        <v>23727.489918812076</v>
      </c>
      <c r="D27" s="67">
        <f t="shared" si="2"/>
        <v>8829.75</v>
      </c>
      <c r="E27" s="67">
        <f t="shared" si="2"/>
        <v>19233.409388126049</v>
      </c>
      <c r="F27" s="67">
        <f t="shared" si="2"/>
        <v>10153.703087837508</v>
      </c>
      <c r="G27" s="67">
        <f t="shared" si="2"/>
        <v>9133.8139201562371</v>
      </c>
      <c r="H27" s="67">
        <f t="shared" si="2"/>
        <v>8829.75</v>
      </c>
      <c r="I27" s="67">
        <f t="shared" si="2"/>
        <v>8829.7499999999927</v>
      </c>
      <c r="J27" s="67">
        <f t="shared" si="2"/>
        <v>8829.7500000000146</v>
      </c>
      <c r="K27" s="67">
        <f t="shared" si="2"/>
        <v>30796.999999999935</v>
      </c>
      <c r="L27" s="67">
        <f t="shared" si="2"/>
        <v>12369.256719802863</v>
      </c>
      <c r="M27" s="67">
        <f t="shared" si="2"/>
        <v>2405.488143967199</v>
      </c>
      <c r="N27" s="67">
        <f t="shared" si="2"/>
        <v>2458.5944684625138</v>
      </c>
      <c r="O27" s="67">
        <f t="shared" si="2"/>
        <v>9923.0000000000036</v>
      </c>
      <c r="P27" s="67">
        <f t="shared" si="2"/>
        <v>2692.5371251687147</v>
      </c>
      <c r="Q27" s="67">
        <f t="shared" si="2"/>
        <v>3774.5218356777241</v>
      </c>
    </row>
    <row r="28" spans="1:17" ht="12" customHeight="1" x14ac:dyDescent="0.25">
      <c r="A28" s="23" t="s">
        <v>141</v>
      </c>
      <c r="B28" s="67"/>
      <c r="C28" s="67">
        <f t="shared" si="2"/>
        <v>5094.3495354829065</v>
      </c>
      <c r="D28" s="67">
        <f t="shared" si="2"/>
        <v>3100.8770026020429</v>
      </c>
      <c r="E28" s="67">
        <f t="shared" si="2"/>
        <v>3864.5326876492072</v>
      </c>
      <c r="F28" s="67">
        <f t="shared" si="2"/>
        <v>2977.517574680609</v>
      </c>
      <c r="G28" s="67">
        <f t="shared" si="2"/>
        <v>2524.5</v>
      </c>
      <c r="H28" s="67">
        <f t="shared" si="2"/>
        <v>2524.4999999999927</v>
      </c>
      <c r="I28" s="67">
        <f t="shared" si="2"/>
        <v>2959.1073626395373</v>
      </c>
      <c r="J28" s="67">
        <f t="shared" si="2"/>
        <v>3629.6892065773063</v>
      </c>
      <c r="K28" s="67">
        <f t="shared" si="2"/>
        <v>12988.000000000007</v>
      </c>
      <c r="L28" s="67">
        <f t="shared" si="2"/>
        <v>6604.2617319594683</v>
      </c>
      <c r="M28" s="67">
        <f t="shared" si="2"/>
        <v>4514.9194039819631</v>
      </c>
      <c r="N28" s="67">
        <f t="shared" si="2"/>
        <v>5322.8560547179077</v>
      </c>
      <c r="O28" s="67">
        <f t="shared" si="2"/>
        <v>19254.000000000004</v>
      </c>
      <c r="P28" s="67">
        <f t="shared" si="2"/>
        <v>6665.7243064723316</v>
      </c>
      <c r="Q28" s="67">
        <f t="shared" si="2"/>
        <v>8534.6178866635018</v>
      </c>
    </row>
    <row r="29" spans="1:17" ht="12" customHeight="1" x14ac:dyDescent="0.25">
      <c r="A29" s="146" t="s">
        <v>62</v>
      </c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</row>
    <row r="30" spans="1:17" ht="12" customHeight="1" x14ac:dyDescent="0.25">
      <c r="A30" s="23" t="s">
        <v>203</v>
      </c>
      <c r="B30" s="67"/>
      <c r="C30" s="67">
        <f t="shared" ref="C30:Q31" si="3">B16+C44-C16</f>
        <v>55393.5</v>
      </c>
      <c r="D30" s="67">
        <f t="shared" si="3"/>
        <v>55393.5</v>
      </c>
      <c r="E30" s="67">
        <f t="shared" si="3"/>
        <v>55393.499999999884</v>
      </c>
      <c r="F30" s="67">
        <f t="shared" si="3"/>
        <v>55393.5</v>
      </c>
      <c r="G30" s="67">
        <f t="shared" si="3"/>
        <v>55393.499999999884</v>
      </c>
      <c r="H30" s="67">
        <f t="shared" si="3"/>
        <v>55393.500000000116</v>
      </c>
      <c r="I30" s="67">
        <f t="shared" si="3"/>
        <v>55393.499999999884</v>
      </c>
      <c r="J30" s="67">
        <f t="shared" si="3"/>
        <v>55393.499999999884</v>
      </c>
      <c r="K30" s="67">
        <f t="shared" si="3"/>
        <v>119145.48230175662</v>
      </c>
      <c r="L30" s="67">
        <f t="shared" si="3"/>
        <v>98926.914371934137</v>
      </c>
      <c r="M30" s="67">
        <f t="shared" si="3"/>
        <v>114442.54207777162</v>
      </c>
      <c r="N30" s="67">
        <f t="shared" si="3"/>
        <v>112956.28031821689</v>
      </c>
      <c r="O30" s="67">
        <f t="shared" si="3"/>
        <v>93745.175905443961</v>
      </c>
      <c r="P30" s="67">
        <f t="shared" si="3"/>
        <v>100111.95516408549</v>
      </c>
      <c r="Q30" s="67">
        <f t="shared" si="3"/>
        <v>97520.227077784482</v>
      </c>
    </row>
    <row r="31" spans="1:17" ht="12" customHeight="1" x14ac:dyDescent="0.25">
      <c r="A31" s="29" t="s">
        <v>140</v>
      </c>
      <c r="B31" s="83"/>
      <c r="C31" s="83">
        <f t="shared" si="3"/>
        <v>28890.455198243362</v>
      </c>
      <c r="D31" s="83">
        <f t="shared" si="3"/>
        <v>12431.249999999985</v>
      </c>
      <c r="E31" s="83">
        <f t="shared" si="3"/>
        <v>25153.395422228408</v>
      </c>
      <c r="F31" s="83">
        <f t="shared" si="3"/>
        <v>22617.657181782997</v>
      </c>
      <c r="G31" s="83">
        <f t="shared" si="3"/>
        <v>12431.25</v>
      </c>
      <c r="H31" s="83">
        <f t="shared" si="3"/>
        <v>13434.982335914348</v>
      </c>
      <c r="I31" s="83">
        <f t="shared" si="3"/>
        <v>12431.25</v>
      </c>
      <c r="J31" s="83">
        <f t="shared" si="3"/>
        <v>12431.249999999985</v>
      </c>
      <c r="K31" s="83">
        <f t="shared" si="3"/>
        <v>32158.895014795155</v>
      </c>
      <c r="L31" s="83">
        <f t="shared" si="3"/>
        <v>20921.525375972458</v>
      </c>
      <c r="M31" s="83">
        <f t="shared" si="3"/>
        <v>9936.3696066725388</v>
      </c>
      <c r="N31" s="83">
        <f t="shared" si="3"/>
        <v>4187.3624088822326</v>
      </c>
      <c r="O31" s="83">
        <f t="shared" si="3"/>
        <v>35606.000000000015</v>
      </c>
      <c r="P31" s="83">
        <f t="shared" si="3"/>
        <v>5601.5736123575916</v>
      </c>
      <c r="Q31" s="83">
        <f t="shared" si="3"/>
        <v>15711.000000000004</v>
      </c>
    </row>
    <row r="33" spans="1:17" ht="12" customHeight="1" x14ac:dyDescent="0.25">
      <c r="A33" s="152" t="s">
        <v>22</v>
      </c>
      <c r="B33" s="151"/>
      <c r="C33" s="151"/>
      <c r="D33" s="151"/>
      <c r="E33" s="151"/>
      <c r="F33" s="151"/>
      <c r="G33" s="151"/>
      <c r="H33" s="151"/>
      <c r="I33" s="151"/>
      <c r="J33" s="151"/>
      <c r="K33" s="151"/>
      <c r="L33" s="151"/>
      <c r="M33" s="151"/>
      <c r="N33" s="151"/>
      <c r="O33" s="151"/>
      <c r="P33" s="151"/>
      <c r="Q33" s="151"/>
    </row>
    <row r="34" spans="1:17" ht="12" customHeight="1" x14ac:dyDescent="0.25">
      <c r="A34" s="150" t="s">
        <v>65</v>
      </c>
      <c r="B34" s="149"/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</row>
    <row r="35" spans="1:17" ht="12" customHeight="1" x14ac:dyDescent="0.25">
      <c r="A35" s="23" t="s">
        <v>161</v>
      </c>
      <c r="B35" s="67"/>
      <c r="C35" s="67">
        <f>RES_hhdet_in!C$64</f>
        <v>71735.4375</v>
      </c>
      <c r="D35" s="67">
        <f>RES_hhdet_in!D$64</f>
        <v>55923.437500000007</v>
      </c>
      <c r="E35" s="67">
        <f>RES_hhdet_in!E$64</f>
        <v>63613.437500000015</v>
      </c>
      <c r="F35" s="67">
        <f>RES_hhdet_in!F$64</f>
        <v>60261.4375</v>
      </c>
      <c r="G35" s="67">
        <f>RES_hhdet_in!G$64</f>
        <v>48014.4375</v>
      </c>
      <c r="H35" s="67">
        <f>RES_hhdet_in!H$64</f>
        <v>48460.4375</v>
      </c>
      <c r="I35" s="67">
        <f>RES_hhdet_in!I$64</f>
        <v>47169.4375</v>
      </c>
      <c r="J35" s="67">
        <f>RES_hhdet_in!J$64</f>
        <v>47177.4375</v>
      </c>
      <c r="K35" s="67">
        <f>RES_hhdet_in!K$64</f>
        <v>54003.4375</v>
      </c>
      <c r="L35" s="67">
        <f>RES_hhdet_in!L$64</f>
        <v>49841.4375</v>
      </c>
      <c r="M35" s="67">
        <f>RES_hhdet_in!M$64</f>
        <v>47539.4375</v>
      </c>
      <c r="N35" s="67">
        <f>RES_hhdet_in!N$64</f>
        <v>49139.4375</v>
      </c>
      <c r="O35" s="67">
        <f>RES_hhdet_in!O$64</f>
        <v>52779.437499999993</v>
      </c>
      <c r="P35" s="67">
        <f>RES_hhdet_in!P$64</f>
        <v>49427.4375</v>
      </c>
      <c r="Q35" s="67">
        <f>RES_hhdet_in!Q$64</f>
        <v>52525.4375</v>
      </c>
    </row>
    <row r="36" spans="1:17" ht="12" customHeight="1" x14ac:dyDescent="0.25">
      <c r="A36" s="146" t="s">
        <v>112</v>
      </c>
      <c r="B36" s="145"/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145"/>
      <c r="Q36" s="145"/>
    </row>
    <row r="37" spans="1:17" ht="12" customHeight="1" x14ac:dyDescent="0.25">
      <c r="A37" s="23" t="s">
        <v>60</v>
      </c>
      <c r="B37" s="67"/>
      <c r="C37" s="67">
        <f>RES_hhdet_in!C$67</f>
        <v>1401</v>
      </c>
      <c r="D37" s="67">
        <f>RES_hhdet_in!D$67</f>
        <v>678.5</v>
      </c>
      <c r="E37" s="67">
        <f>RES_hhdet_in!E$67</f>
        <v>482</v>
      </c>
      <c r="F37" s="67">
        <f>RES_hhdet_in!F$67</f>
        <v>963.5</v>
      </c>
      <c r="G37" s="67">
        <f>RES_hhdet_in!G$67</f>
        <v>1065</v>
      </c>
      <c r="H37" s="67">
        <f>RES_hhdet_in!H$67</f>
        <v>1199.5</v>
      </c>
      <c r="I37" s="67">
        <f>RES_hhdet_in!I$67</f>
        <v>1437</v>
      </c>
      <c r="J37" s="67">
        <f>RES_hhdet_in!J$67</f>
        <v>2666</v>
      </c>
      <c r="K37" s="67">
        <f>RES_hhdet_in!K$67</f>
        <v>2839</v>
      </c>
      <c r="L37" s="67">
        <f>RES_hhdet_in!L$67</f>
        <v>2514</v>
      </c>
      <c r="M37" s="67">
        <f>RES_hhdet_in!M$67</f>
        <v>2360</v>
      </c>
      <c r="N37" s="67">
        <f>RES_hhdet_in!N$67</f>
        <v>675</v>
      </c>
      <c r="O37" s="67">
        <f>RES_hhdet_in!O$67</f>
        <v>2142</v>
      </c>
      <c r="P37" s="67">
        <f>RES_hhdet_in!P$67</f>
        <v>42</v>
      </c>
      <c r="Q37" s="67">
        <f>RES_hhdet_in!Q$67</f>
        <v>3021</v>
      </c>
    </row>
    <row r="38" spans="1:17" ht="12" customHeight="1" x14ac:dyDescent="0.25">
      <c r="A38" s="146" t="s">
        <v>63</v>
      </c>
      <c r="B38" s="145"/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5"/>
      <c r="Q38" s="145"/>
    </row>
    <row r="39" spans="1:17" ht="12" customHeight="1" x14ac:dyDescent="0.25">
      <c r="A39" s="23" t="s">
        <v>160</v>
      </c>
      <c r="B39" s="67"/>
      <c r="C39" s="67">
        <f>RES_hhdet_in!C$69</f>
        <v>49635.750000000044</v>
      </c>
      <c r="D39" s="67">
        <f>RES_hhdet_in!D$69</f>
        <v>26864.703864603216</v>
      </c>
      <c r="E39" s="67">
        <f>RES_hhdet_in!E$69</f>
        <v>36173.750000000065</v>
      </c>
      <c r="F39" s="67">
        <f>RES_hhdet_in!F$69</f>
        <v>24320.228207930235</v>
      </c>
      <c r="G39" s="67">
        <f>RES_hhdet_in!G$69</f>
        <v>15961.481359712516</v>
      </c>
      <c r="H39" s="67">
        <f>RES_hhdet_in!H$69</f>
        <v>14821.449001194136</v>
      </c>
      <c r="I39" s="67">
        <f>RES_hhdet_in!I$69</f>
        <v>18528.123716588696</v>
      </c>
      <c r="J39" s="67">
        <f>RES_hhdet_in!J$69</f>
        <v>21067.761637643413</v>
      </c>
      <c r="K39" s="67">
        <f>RES_hhdet_in!K$69</f>
        <v>12348.71373934783</v>
      </c>
      <c r="L39" s="67">
        <f>RES_hhdet_in!L$69</f>
        <v>5617.4933805084374</v>
      </c>
      <c r="M39" s="67">
        <f>RES_hhdet_in!M$69</f>
        <v>18242.749999999971</v>
      </c>
      <c r="N39" s="67">
        <f>RES_hhdet_in!N$69</f>
        <v>8006.3883522306414</v>
      </c>
      <c r="O39" s="67">
        <f>RES_hhdet_in!O$69</f>
        <v>11643.680308565048</v>
      </c>
      <c r="P39" s="67">
        <f>RES_hhdet_in!P$69</f>
        <v>11324.222906511062</v>
      </c>
      <c r="Q39" s="67">
        <f>RES_hhdet_in!Q$69</f>
        <v>8760.4342321763779</v>
      </c>
    </row>
    <row r="40" spans="1:17" ht="12" customHeight="1" x14ac:dyDescent="0.25">
      <c r="A40" s="23" t="s">
        <v>159</v>
      </c>
      <c r="B40" s="67"/>
      <c r="C40" s="67">
        <f>RES_hhdet_in!C$70</f>
        <v>29422.089983679791</v>
      </c>
      <c r="D40" s="67">
        <f>RES_hhdet_in!D$70</f>
        <v>12685.771601271001</v>
      </c>
      <c r="E40" s="67">
        <f>RES_hhdet_in!E$70</f>
        <v>29964.464224097377</v>
      </c>
      <c r="F40" s="67">
        <f>RES_hhdet_in!F$70</f>
        <v>23593.988629551648</v>
      </c>
      <c r="G40" s="67">
        <f>RES_hhdet_in!G$70</f>
        <v>72778.499999999913</v>
      </c>
      <c r="H40" s="67">
        <f>RES_hhdet_in!H$70</f>
        <v>42196.500000000124</v>
      </c>
      <c r="I40" s="67">
        <f>RES_hhdet_in!I$70</f>
        <v>19708.738213564073</v>
      </c>
      <c r="J40" s="67">
        <f>RES_hhdet_in!J$70</f>
        <v>16272.214899357174</v>
      </c>
      <c r="K40" s="67">
        <f>RES_hhdet_in!K$70</f>
        <v>113046.49999999993</v>
      </c>
      <c r="L40" s="67">
        <f>RES_hhdet_in!L$70</f>
        <v>94986.500000000058</v>
      </c>
      <c r="M40" s="67">
        <f>RES_hhdet_in!M$70</f>
        <v>31636.223236987564</v>
      </c>
      <c r="N40" s="67">
        <f>RES_hhdet_in!N$70</f>
        <v>38230.049147769358</v>
      </c>
      <c r="O40" s="67">
        <f>RES_hhdet_in!O$70</f>
        <v>70312.757191434968</v>
      </c>
      <c r="P40" s="67">
        <f>RES_hhdet_in!P$70</f>
        <v>39361.214593488927</v>
      </c>
      <c r="Q40" s="67">
        <f>RES_hhdet_in!Q$70</f>
        <v>65524.4375</v>
      </c>
    </row>
    <row r="41" spans="1:17" ht="12" customHeight="1" x14ac:dyDescent="0.25">
      <c r="A41" s="23" t="s">
        <v>142</v>
      </c>
      <c r="B41" s="67"/>
      <c r="C41" s="67">
        <f>RES_hhdet_in!C$73</f>
        <v>5997.4899188120744</v>
      </c>
      <c r="D41" s="67">
        <f>RES_hhdet_in!D$73</f>
        <v>15788.749999999909</v>
      </c>
      <c r="E41" s="67">
        <f>RES_hhdet_in!E$73</f>
        <v>3950.4093881261406</v>
      </c>
      <c r="F41" s="67">
        <f>RES_hhdet_in!F$73</f>
        <v>7972.7030878375108</v>
      </c>
      <c r="G41" s="67">
        <f>RES_hhdet_in!G$73</f>
        <v>2058.8139201562244</v>
      </c>
      <c r="H41" s="67">
        <f>RES_hhdet_in!H$73</f>
        <v>5736.7500000000109</v>
      </c>
      <c r="I41" s="67">
        <f>RES_hhdet_in!I$73</f>
        <v>8591.7499999999054</v>
      </c>
      <c r="J41" s="67">
        <f>RES_hhdet_in!J$73</f>
        <v>9466.7500000000364</v>
      </c>
      <c r="K41" s="67">
        <f>RES_hhdet_in!K$73</f>
        <v>0</v>
      </c>
      <c r="L41" s="67">
        <f>RES_hhdet_in!L$73</f>
        <v>2172.2567198028642</v>
      </c>
      <c r="M41" s="67">
        <f>RES_hhdet_in!M$73</f>
        <v>2351.4881439672013</v>
      </c>
      <c r="N41" s="67">
        <f>RES_hhdet_in!N$73</f>
        <v>2540.5944684625151</v>
      </c>
      <c r="O41" s="67">
        <f>RES_hhdet_in!O$73</f>
        <v>0</v>
      </c>
      <c r="P41" s="67">
        <f>RES_hhdet_in!P$73</f>
        <v>2460.5371251687152</v>
      </c>
      <c r="Q41" s="67">
        <f>RES_hhdet_in!Q$73</f>
        <v>61.521835677722734</v>
      </c>
    </row>
    <row r="42" spans="1:17" ht="12" customHeight="1" x14ac:dyDescent="0.25">
      <c r="A42" s="23" t="s">
        <v>141</v>
      </c>
      <c r="B42" s="67"/>
      <c r="C42" s="67">
        <f>RES_hhdet_in!C$74</f>
        <v>1858.3495354829074</v>
      </c>
      <c r="D42" s="67">
        <f>RES_hhdet_in!D$74</f>
        <v>6345.8770026020411</v>
      </c>
      <c r="E42" s="67">
        <f>RES_hhdet_in!E$74</f>
        <v>1280.5326876492109</v>
      </c>
      <c r="F42" s="67">
        <f>RES_hhdet_in!F$74</f>
        <v>4374.5175746806053</v>
      </c>
      <c r="G42" s="67">
        <f>RES_hhdet_in!G$74</f>
        <v>12150.500000000002</v>
      </c>
      <c r="H42" s="67">
        <f>RES_hhdet_in!H$74</f>
        <v>8596.5000000000055</v>
      </c>
      <c r="I42" s="67">
        <f>RES_hhdet_in!I$74</f>
        <v>4539.1073626395264</v>
      </c>
      <c r="J42" s="67">
        <f>RES_hhdet_in!J$74</f>
        <v>4571.6892065773118</v>
      </c>
      <c r="K42" s="67">
        <f>RES_hhdet_in!K$74</f>
        <v>0</v>
      </c>
      <c r="L42" s="67">
        <f>RES_hhdet_in!L$74</f>
        <v>4069.2617319594742</v>
      </c>
      <c r="M42" s="67">
        <f>RES_hhdet_in!M$74</f>
        <v>5120.9194039819695</v>
      </c>
      <c r="N42" s="67">
        <f>RES_hhdet_in!N$74</f>
        <v>8143.8560547179104</v>
      </c>
      <c r="O42" s="67">
        <f>RES_hhdet_in!O$74</f>
        <v>0</v>
      </c>
      <c r="P42" s="67">
        <f>RES_hhdet_in!P$74</f>
        <v>5639.7243064723298</v>
      </c>
      <c r="Q42" s="67">
        <f>RES_hhdet_in!Q$74</f>
        <v>146.61788666350142</v>
      </c>
    </row>
    <row r="43" spans="1:17" ht="12" customHeight="1" x14ac:dyDescent="0.25">
      <c r="A43" s="146" t="s">
        <v>62</v>
      </c>
      <c r="B43" s="145"/>
      <c r="C43" s="145"/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</row>
    <row r="44" spans="1:17" ht="12" customHeight="1" x14ac:dyDescent="0.25">
      <c r="A44" s="23" t="s">
        <v>203</v>
      </c>
      <c r="B44" s="67"/>
      <c r="C44" s="67">
        <f>RES_hhdet_in!C$78</f>
        <v>102819.50000000003</v>
      </c>
      <c r="D44" s="67">
        <f>RES_hhdet_in!D$78</f>
        <v>50798.500000000029</v>
      </c>
      <c r="E44" s="67">
        <f>RES_hhdet_in!E$78</f>
        <v>94379.499999999927</v>
      </c>
      <c r="F44" s="67">
        <f>RES_hhdet_in!F$78</f>
        <v>90357.500000000015</v>
      </c>
      <c r="G44" s="67">
        <f>RES_hhdet_in!G$78</f>
        <v>42569.500000000124</v>
      </c>
      <c r="H44" s="67">
        <f>RES_hhdet_in!H$78</f>
        <v>68330.499999999884</v>
      </c>
      <c r="I44" s="67">
        <f>RES_hhdet_in!I$78</f>
        <v>60944.499999999993</v>
      </c>
      <c r="J44" s="67">
        <f>RES_hhdet_in!J$78</f>
        <v>63718.500000000015</v>
      </c>
      <c r="K44" s="67">
        <f>RES_hhdet_in!K$78</f>
        <v>160040.48230175662</v>
      </c>
      <c r="L44" s="67">
        <f>RES_hhdet_in!L$78</f>
        <v>101472.91437193405</v>
      </c>
      <c r="M44" s="67">
        <f>RES_hhdet_in!M$78</f>
        <v>115115.54207777158</v>
      </c>
      <c r="N44" s="67">
        <f>RES_hhdet_in!N$78</f>
        <v>113517.280318217</v>
      </c>
      <c r="O44" s="67">
        <f>RES_hhdet_in!O$78</f>
        <v>136914.17590544402</v>
      </c>
      <c r="P44" s="67">
        <f>RES_hhdet_in!P$78</f>
        <v>107103.95516408551</v>
      </c>
      <c r="Q44" s="67">
        <f>RES_hhdet_in!Q$78</f>
        <v>120540.22707778457</v>
      </c>
    </row>
    <row r="45" spans="1:17" ht="12" customHeight="1" x14ac:dyDescent="0.25">
      <c r="A45" s="29" t="s">
        <v>140</v>
      </c>
      <c r="B45" s="83"/>
      <c r="C45" s="83">
        <f>RES_hhdet_in!C$79</f>
        <v>7983.4551982433559</v>
      </c>
      <c r="D45" s="83">
        <f>RES_hhdet_in!D$79</f>
        <v>27733.249999999967</v>
      </c>
      <c r="E45" s="83">
        <f>RES_hhdet_in!E$79</f>
        <v>4564.395422228451</v>
      </c>
      <c r="F45" s="83">
        <f>RES_hhdet_in!F$79</f>
        <v>2698.6571817829872</v>
      </c>
      <c r="G45" s="83">
        <f>RES_hhdet_in!G$79</f>
        <v>28053.249999999876</v>
      </c>
      <c r="H45" s="83">
        <f>RES_hhdet_in!H$79</f>
        <v>3741.9823359145134</v>
      </c>
      <c r="I45" s="83">
        <f>RES_hhdet_in!I$79</f>
        <v>8833.2500000000127</v>
      </c>
      <c r="J45" s="83">
        <f>RES_hhdet_in!J$79</f>
        <v>6067.2499999999854</v>
      </c>
      <c r="K45" s="83">
        <f>RES_hhdet_in!K$79</f>
        <v>50.895014795130805</v>
      </c>
      <c r="L45" s="83">
        <f>RES_hhdet_in!L$79</f>
        <v>23000.525375972476</v>
      </c>
      <c r="M45" s="83">
        <f>RES_hhdet_in!M$79</f>
        <v>11586.369606672539</v>
      </c>
      <c r="N45" s="83">
        <f>RES_hhdet_in!N$79</f>
        <v>7549.3624088822344</v>
      </c>
      <c r="O45" s="83">
        <f>RES_hhdet_in!O$79</f>
        <v>0</v>
      </c>
      <c r="P45" s="83">
        <f>RES_hhdet_in!P$79</f>
        <v>2820.5736123575921</v>
      </c>
      <c r="Q45" s="83">
        <f>RES_hhdet_in!Q$79</f>
        <v>0</v>
      </c>
    </row>
    <row r="47" spans="1:17" ht="12" customHeight="1" x14ac:dyDescent="0.25">
      <c r="A47" s="193" t="s">
        <v>21</v>
      </c>
      <c r="B47" s="151"/>
      <c r="C47" s="151"/>
      <c r="D47" s="151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151"/>
      <c r="Q47" s="151"/>
    </row>
    <row r="48" spans="1:17" ht="12" customHeight="1" x14ac:dyDescent="0.25">
      <c r="A48" s="192" t="s">
        <v>65</v>
      </c>
      <c r="B48" s="149"/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</row>
    <row r="49" spans="1:17" ht="12" customHeight="1" x14ac:dyDescent="0.25">
      <c r="A49" s="148" t="s">
        <v>161</v>
      </c>
      <c r="B49" s="67"/>
      <c r="C49" s="67">
        <f>RES_hhdet_in_new!C$64</f>
        <v>33316.606789632919</v>
      </c>
      <c r="D49" s="67">
        <f>RES_hhdet_in_new!D$64</f>
        <v>27311.839780223749</v>
      </c>
      <c r="E49" s="67">
        <f>RES_hhdet_in_new!E$64</f>
        <v>30680.139193043204</v>
      </c>
      <c r="F49" s="67">
        <f>RES_hhdet_in_new!F$64</f>
        <v>35380.005139716195</v>
      </c>
      <c r="G49" s="67">
        <f>RES_hhdet_in_new!G$64</f>
        <v>22315.859036908074</v>
      </c>
      <c r="H49" s="67">
        <f>RES_hhdet_in_new!H$64</f>
        <v>22529.92235048184</v>
      </c>
      <c r="I49" s="67">
        <f>RES_hhdet_in_new!I$64</f>
        <v>21097.062463867194</v>
      </c>
      <c r="J49" s="67">
        <f>RES_hhdet_in_new!J$64</f>
        <v>22101.965414371032</v>
      </c>
      <c r="K49" s="67">
        <f>RES_hhdet_in_new!K$64</f>
        <v>24609.904958004045</v>
      </c>
      <c r="L49" s="67">
        <f>RES_hhdet_in_new!L$64</f>
        <v>23296.491421146522</v>
      </c>
      <c r="M49" s="67">
        <f>RES_hhdet_in_new!M$64</f>
        <v>20251.200154517861</v>
      </c>
      <c r="N49" s="67">
        <f>RES_hhdet_in_new!N$64</f>
        <v>22747.826822883362</v>
      </c>
      <c r="O49" s="67">
        <f>RES_hhdet_in_new!O$64</f>
        <v>24631.102113578287</v>
      </c>
      <c r="P49" s="67">
        <f>RES_hhdet_in_new!P$64</f>
        <v>28100.355409346175</v>
      </c>
      <c r="Q49" s="67">
        <f>RES_hhdet_in_new!Q$64</f>
        <v>27375.780031388989</v>
      </c>
    </row>
    <row r="50" spans="1:17" ht="12" customHeight="1" x14ac:dyDescent="0.25">
      <c r="A50" s="191" t="s">
        <v>112</v>
      </c>
      <c r="B50" s="145"/>
      <c r="C50" s="145"/>
      <c r="D50" s="145"/>
      <c r="E50" s="145"/>
      <c r="F50" s="145"/>
      <c r="G50" s="145"/>
      <c r="H50" s="145"/>
      <c r="I50" s="145"/>
      <c r="J50" s="145"/>
      <c r="K50" s="145"/>
      <c r="L50" s="145"/>
      <c r="M50" s="145"/>
      <c r="N50" s="145"/>
      <c r="O50" s="145"/>
      <c r="P50" s="145"/>
      <c r="Q50" s="145"/>
    </row>
    <row r="51" spans="1:17" ht="12" customHeight="1" x14ac:dyDescent="0.25">
      <c r="A51" s="148" t="s">
        <v>60</v>
      </c>
      <c r="B51" s="67"/>
      <c r="C51" s="67">
        <f>RES_hhdet_in_new!C$67</f>
        <v>651</v>
      </c>
      <c r="D51" s="67">
        <f>RES_hhdet_in_new!D$67</f>
        <v>318</v>
      </c>
      <c r="E51" s="67">
        <f>RES_hhdet_in_new!E$67</f>
        <v>181</v>
      </c>
      <c r="F51" s="67">
        <f>RES_hhdet_in_new!F$67</f>
        <v>506</v>
      </c>
      <c r="G51" s="67">
        <f>RES_hhdet_in_new!G$67</f>
        <v>405</v>
      </c>
      <c r="H51" s="67">
        <f>RES_hhdet_in_new!H$67</f>
        <v>471</v>
      </c>
      <c r="I51" s="67">
        <f>RES_hhdet_in_new!I$67</f>
        <v>400</v>
      </c>
      <c r="J51" s="67">
        <f>RES_hhdet_in_new!J$67</f>
        <v>1249</v>
      </c>
      <c r="K51" s="67">
        <f>RES_hhdet_in_new!K$67</f>
        <v>1294</v>
      </c>
      <c r="L51" s="67">
        <f>RES_hhdet_in_new!L$67</f>
        <v>1175</v>
      </c>
      <c r="M51" s="67">
        <f>RES_hhdet_in_new!M$67</f>
        <v>1005.0000000000002</v>
      </c>
      <c r="N51" s="67">
        <f>RES_hhdet_in_new!N$67</f>
        <v>312.00000000000006</v>
      </c>
      <c r="O51" s="67">
        <f>RES_hhdet_in_new!O$67</f>
        <v>1000.0000000000002</v>
      </c>
      <c r="P51" s="67">
        <f>RES_hhdet_in_new!P$67</f>
        <v>24.000000000000007</v>
      </c>
      <c r="Q51" s="67">
        <f>RES_hhdet_in_new!Q$67</f>
        <v>1575.0000000000005</v>
      </c>
    </row>
    <row r="52" spans="1:17" ht="12" customHeight="1" x14ac:dyDescent="0.25">
      <c r="A52" s="191" t="s">
        <v>63</v>
      </c>
      <c r="B52" s="145"/>
      <c r="C52" s="145"/>
      <c r="D52" s="145"/>
      <c r="E52" s="145"/>
      <c r="F52" s="145"/>
      <c r="G52" s="145"/>
      <c r="H52" s="145"/>
      <c r="I52" s="145"/>
      <c r="J52" s="145"/>
      <c r="K52" s="145"/>
      <c r="L52" s="145"/>
      <c r="M52" s="145"/>
      <c r="N52" s="145"/>
      <c r="O52" s="145"/>
      <c r="P52" s="145"/>
      <c r="Q52" s="145"/>
    </row>
    <row r="53" spans="1:17" ht="12" customHeight="1" x14ac:dyDescent="0.25">
      <c r="A53" s="148" t="s">
        <v>160</v>
      </c>
      <c r="B53" s="67"/>
      <c r="C53" s="67">
        <f>RES_hhdet_in_new!C$69</f>
        <v>8307.1662417990192</v>
      </c>
      <c r="D53" s="67">
        <f>RES_hhdet_in_new!D$69</f>
        <v>7417.0749225991567</v>
      </c>
      <c r="E53" s="67">
        <f>RES_hhdet_in_new!E$69</f>
        <v>5106.6532741081865</v>
      </c>
      <c r="F53" s="67">
        <f>RES_hhdet_in_new!F$69</f>
        <v>6384.0211826427694</v>
      </c>
      <c r="G53" s="67">
        <f>RES_hhdet_in_new!G$69</f>
        <v>0</v>
      </c>
      <c r="H53" s="67">
        <f>RES_hhdet_in_new!H$69</f>
        <v>0</v>
      </c>
      <c r="I53" s="67">
        <f>RES_hhdet_in_new!I$69</f>
        <v>3595.1040669843587</v>
      </c>
      <c r="J53" s="67">
        <f>RES_hhdet_in_new!J$69</f>
        <v>6479.3146070732564</v>
      </c>
      <c r="K53" s="67">
        <f>RES_hhdet_in_new!K$69</f>
        <v>0</v>
      </c>
      <c r="L53" s="67">
        <f>RES_hhdet_in_new!L$69</f>
        <v>0</v>
      </c>
      <c r="M53" s="67">
        <f>RES_hhdet_in_new!M$69</f>
        <v>2497.4675730906806</v>
      </c>
      <c r="N53" s="67">
        <f>RES_hhdet_in_new!N$69</f>
        <v>0</v>
      </c>
      <c r="O53" s="67">
        <f>RES_hhdet_in_new!O$69</f>
        <v>0</v>
      </c>
      <c r="P53" s="67">
        <f>RES_hhdet_in_new!P$69</f>
        <v>6075.0025036526831</v>
      </c>
      <c r="Q53" s="67">
        <f>RES_hhdet_in_new!Q$69</f>
        <v>2028.0135619347607</v>
      </c>
    </row>
    <row r="54" spans="1:17" ht="12" customHeight="1" x14ac:dyDescent="0.25">
      <c r="A54" s="148" t="s">
        <v>159</v>
      </c>
      <c r="B54" s="67"/>
      <c r="C54" s="67">
        <f>RES_hhdet_in_new!C$70</f>
        <v>22381.033352120379</v>
      </c>
      <c r="D54" s="67">
        <f>RES_hhdet_in_new!D$70</f>
        <v>7414.0694497825079</v>
      </c>
      <c r="E54" s="67">
        <f>RES_hhdet_in_new!E$70</f>
        <v>23873.252777161193</v>
      </c>
      <c r="F54" s="67">
        <f>RES_hhdet_in_new!F$70</f>
        <v>18936.391745027679</v>
      </c>
      <c r="G54" s="67">
        <f>RES_hhdet_in_new!G$70</f>
        <v>13768.345712521035</v>
      </c>
      <c r="H54" s="67">
        <f>RES_hhdet_in_new!H$70</f>
        <v>13362.710233963484</v>
      </c>
      <c r="I54" s="67">
        <f>RES_hhdet_in_new!I$70</f>
        <v>10236.91524775618</v>
      </c>
      <c r="J54" s="67">
        <f>RES_hhdet_in_new!J$70</f>
        <v>7016.9520080995571</v>
      </c>
      <c r="K54" s="67">
        <f>RES_hhdet_in_new!K$70</f>
        <v>24609.904958004045</v>
      </c>
      <c r="L54" s="67">
        <f>RES_hhdet_in_new!L$70</f>
        <v>17054.972969384184</v>
      </c>
      <c r="M54" s="67">
        <f>RES_hhdet_in_new!M$70</f>
        <v>10281.32503347801</v>
      </c>
      <c r="N54" s="67">
        <f>RES_hhdet_in_new!N$70</f>
        <v>12063.376299702937</v>
      </c>
      <c r="O54" s="67">
        <f>RES_hhdet_in_new!O$70</f>
        <v>24631.102113578287</v>
      </c>
      <c r="P54" s="67">
        <f>RES_hhdet_in_new!P$70</f>
        <v>13925.091474052449</v>
      </c>
      <c r="Q54" s="67">
        <f>RES_hhdet_in_new!Q$70</f>
        <v>25139.626747113005</v>
      </c>
    </row>
    <row r="55" spans="1:17" ht="12" customHeight="1" x14ac:dyDescent="0.25">
      <c r="A55" s="148" t="s">
        <v>142</v>
      </c>
      <c r="B55" s="67"/>
      <c r="C55" s="67">
        <f>RES_hhdet_in_new!C$73</f>
        <v>2006.6405061532244</v>
      </c>
      <c r="D55" s="67">
        <f>RES_hhdet_in_new!D$73</f>
        <v>6981.36381044466</v>
      </c>
      <c r="E55" s="67">
        <f>RES_hhdet_in_new!E$73</f>
        <v>1252.5517796964368</v>
      </c>
      <c r="F55" s="67">
        <f>RES_hhdet_in_new!F$73</f>
        <v>6230.2001069620792</v>
      </c>
      <c r="G55" s="67">
        <f>RES_hhdet_in_new!G$73</f>
        <v>0</v>
      </c>
      <c r="H55" s="67">
        <f>RES_hhdet_in_new!H$73</f>
        <v>1775.7738485073378</v>
      </c>
      <c r="I55" s="67">
        <f>RES_hhdet_in_new!I$73</f>
        <v>3203.4675399797452</v>
      </c>
      <c r="J55" s="67">
        <f>RES_hhdet_in_new!J$73</f>
        <v>4299.0790467957213</v>
      </c>
      <c r="K55" s="67">
        <f>RES_hhdet_in_new!K$73</f>
        <v>0</v>
      </c>
      <c r="L55" s="67">
        <f>RES_hhdet_in_new!L$73</f>
        <v>2172.2567198028642</v>
      </c>
      <c r="M55" s="67">
        <f>RES_hhdet_in_new!M$73</f>
        <v>2351.4881439672013</v>
      </c>
      <c r="N55" s="67">
        <f>RES_hhdet_in_new!N$73</f>
        <v>2540.5944684625151</v>
      </c>
      <c r="O55" s="67">
        <f>RES_hhdet_in_new!O$73</f>
        <v>0</v>
      </c>
      <c r="P55" s="67">
        <f>RES_hhdet_in_new!P$73</f>
        <v>2460.5371251687152</v>
      </c>
      <c r="Q55" s="67">
        <f>RES_hhdet_in_new!Q$73</f>
        <v>61.521835677722734</v>
      </c>
    </row>
    <row r="56" spans="1:17" ht="12" customHeight="1" x14ac:dyDescent="0.25">
      <c r="A56" s="148" t="s">
        <v>141</v>
      </c>
      <c r="B56" s="67"/>
      <c r="C56" s="67">
        <f>RES_hhdet_in_new!C$74</f>
        <v>621.76668956029584</v>
      </c>
      <c r="D56" s="67">
        <f>RES_hhdet_in_new!D$74</f>
        <v>5499.331597397424</v>
      </c>
      <c r="E56" s="67">
        <f>RES_hhdet_in_new!E$74</f>
        <v>447.68136207738723</v>
      </c>
      <c r="F56" s="67">
        <f>RES_hhdet_in_new!F$74</f>
        <v>3829.392105083668</v>
      </c>
      <c r="G56" s="67">
        <f>RES_hhdet_in_new!G$74</f>
        <v>8547.5133243870387</v>
      </c>
      <c r="H56" s="67">
        <f>RES_hhdet_in_new!H$74</f>
        <v>7391.4382680110184</v>
      </c>
      <c r="I56" s="67">
        <f>RES_hhdet_in_new!I$74</f>
        <v>4061.5756091469102</v>
      </c>
      <c r="J56" s="67">
        <f>RES_hhdet_in_new!J$74</f>
        <v>4306.6197524024974</v>
      </c>
      <c r="K56" s="67">
        <f>RES_hhdet_in_new!K$74</f>
        <v>0</v>
      </c>
      <c r="L56" s="67">
        <f>RES_hhdet_in_new!L$74</f>
        <v>4069.2617319594742</v>
      </c>
      <c r="M56" s="67">
        <f>RES_hhdet_in_new!M$74</f>
        <v>5120.9194039819695</v>
      </c>
      <c r="N56" s="67">
        <f>RES_hhdet_in_new!N$74</f>
        <v>8143.8560547179104</v>
      </c>
      <c r="O56" s="67">
        <f>RES_hhdet_in_new!O$74</f>
        <v>0</v>
      </c>
      <c r="P56" s="67">
        <f>RES_hhdet_in_new!P$74</f>
        <v>5639.7243064723298</v>
      </c>
      <c r="Q56" s="67">
        <f>RES_hhdet_in_new!Q$74</f>
        <v>146.61788666350142</v>
      </c>
    </row>
    <row r="57" spans="1:17" ht="12" customHeight="1" x14ac:dyDescent="0.25">
      <c r="A57" s="191" t="s">
        <v>62</v>
      </c>
      <c r="B57" s="145"/>
      <c r="C57" s="145"/>
      <c r="D57" s="145"/>
      <c r="E57" s="145"/>
      <c r="F57" s="145"/>
      <c r="G57" s="145"/>
      <c r="H57" s="145"/>
      <c r="I57" s="145"/>
      <c r="J57" s="145"/>
      <c r="K57" s="145"/>
      <c r="L57" s="145"/>
      <c r="M57" s="145"/>
      <c r="N57" s="145"/>
      <c r="O57" s="145"/>
      <c r="P57" s="145"/>
      <c r="Q57" s="145"/>
    </row>
    <row r="58" spans="1:17" ht="12" customHeight="1" x14ac:dyDescent="0.25">
      <c r="A58" s="148" t="s">
        <v>203</v>
      </c>
      <c r="B58" s="67"/>
      <c r="C58" s="67">
        <f>RES_hhdet_in_new!C$78</f>
        <v>31207.710586722354</v>
      </c>
      <c r="D58" s="67">
        <f>RES_hhdet_in_new!D$78</f>
        <v>19740.879704485764</v>
      </c>
      <c r="E58" s="67">
        <f>RES_hhdet_in_new!E$78</f>
        <v>30680.139193043204</v>
      </c>
      <c r="F58" s="67">
        <f>RES_hhdet_in_new!F$78</f>
        <v>35380.005139716195</v>
      </c>
      <c r="G58" s="67">
        <f>RES_hhdet_in_new!G$78</f>
        <v>16001.673243553674</v>
      </c>
      <c r="H58" s="67">
        <f>RES_hhdet_in_new!H$78</f>
        <v>21734.154183971077</v>
      </c>
      <c r="I58" s="67">
        <f>RES_hhdet_in_new!I$78</f>
        <v>18792.238527441019</v>
      </c>
      <c r="J58" s="67">
        <f>RES_hhdet_in_new!J$78</f>
        <v>20706.160093388859</v>
      </c>
      <c r="K58" s="67">
        <f>RES_hhdet_in_new!K$78</f>
        <v>24609.904958004045</v>
      </c>
      <c r="L58" s="67">
        <f>RES_hhdet_in_new!L$78</f>
        <v>22425.311926971113</v>
      </c>
      <c r="M58" s="67">
        <f>RES_hhdet_in_new!M$78</f>
        <v>18089.61643399176</v>
      </c>
      <c r="N58" s="67">
        <f>RES_hhdet_in_new!N$78</f>
        <v>22747.826822883362</v>
      </c>
      <c r="O58" s="67">
        <f>RES_hhdet_in_new!O$78</f>
        <v>24631.102113578287</v>
      </c>
      <c r="P58" s="67">
        <f>RES_hhdet_in_new!P$78</f>
        <v>25279.781796988587</v>
      </c>
      <c r="Q58" s="67">
        <f>RES_hhdet_in_new!Q$78</f>
        <v>27375.780031388989</v>
      </c>
    </row>
    <row r="59" spans="1:17" ht="12" customHeight="1" x14ac:dyDescent="0.25">
      <c r="A59" s="159" t="s">
        <v>140</v>
      </c>
      <c r="B59" s="83"/>
      <c r="C59" s="83">
        <f>RES_hhdet_in_new!C$79</f>
        <v>2108.8962029105642</v>
      </c>
      <c r="D59" s="83">
        <f>RES_hhdet_in_new!D$79</f>
        <v>7570.9600757379849</v>
      </c>
      <c r="E59" s="83">
        <f>RES_hhdet_in_new!E$79</f>
        <v>0</v>
      </c>
      <c r="F59" s="83">
        <f>RES_hhdet_in_new!F$79</f>
        <v>0</v>
      </c>
      <c r="G59" s="83">
        <f>RES_hhdet_in_new!G$79</f>
        <v>6314.1857933543997</v>
      </c>
      <c r="H59" s="83">
        <f>RES_hhdet_in_new!H$79</f>
        <v>795.76816651076297</v>
      </c>
      <c r="I59" s="83">
        <f>RES_hhdet_in_new!I$79</f>
        <v>2304.8239364261754</v>
      </c>
      <c r="J59" s="83">
        <f>RES_hhdet_in_new!J$79</f>
        <v>1395.8053209821737</v>
      </c>
      <c r="K59" s="83">
        <f>RES_hhdet_in_new!K$79</f>
        <v>0</v>
      </c>
      <c r="L59" s="83">
        <f>RES_hhdet_in_new!L$79</f>
        <v>871.17949417540876</v>
      </c>
      <c r="M59" s="83">
        <f>RES_hhdet_in_new!M$79</f>
        <v>2161.5837205261018</v>
      </c>
      <c r="N59" s="83">
        <f>RES_hhdet_in_new!N$79</f>
        <v>0</v>
      </c>
      <c r="O59" s="83">
        <f>RES_hhdet_in_new!O$79</f>
        <v>0</v>
      </c>
      <c r="P59" s="83">
        <f>RES_hhdet_in_new!P$79</f>
        <v>2820.5736123575921</v>
      </c>
      <c r="Q59" s="83">
        <f>RES_hhdet_in_new!Q$79</f>
        <v>0</v>
      </c>
    </row>
    <row r="61" spans="1:17" ht="12" customHeight="1" x14ac:dyDescent="0.25">
      <c r="A61" s="193" t="s">
        <v>202</v>
      </c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</row>
    <row r="62" spans="1:17" ht="12" customHeight="1" x14ac:dyDescent="0.25">
      <c r="A62" s="192" t="s">
        <v>65</v>
      </c>
      <c r="B62" s="149"/>
      <c r="C62" s="149"/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</row>
    <row r="63" spans="1:17" ht="12" customHeight="1" x14ac:dyDescent="0.25">
      <c r="A63" s="148" t="s">
        <v>161</v>
      </c>
      <c r="B63" s="67"/>
      <c r="C63" s="67">
        <f t="shared" ref="C63:Q63" si="4">C35-C49</f>
        <v>38418.830710367081</v>
      </c>
      <c r="D63" s="67">
        <f t="shared" si="4"/>
        <v>28611.597719776259</v>
      </c>
      <c r="E63" s="67">
        <f t="shared" si="4"/>
        <v>32933.298306956814</v>
      </c>
      <c r="F63" s="67">
        <f t="shared" si="4"/>
        <v>24881.432360283805</v>
      </c>
      <c r="G63" s="67">
        <f t="shared" si="4"/>
        <v>25698.578463091926</v>
      </c>
      <c r="H63" s="67">
        <f t="shared" si="4"/>
        <v>25930.51514951816</v>
      </c>
      <c r="I63" s="67">
        <f t="shared" si="4"/>
        <v>26072.375036132806</v>
      </c>
      <c r="J63" s="67">
        <f t="shared" si="4"/>
        <v>25075.472085628968</v>
      </c>
      <c r="K63" s="67">
        <f t="shared" si="4"/>
        <v>29393.532541995955</v>
      </c>
      <c r="L63" s="67">
        <f t="shared" si="4"/>
        <v>26544.946078853478</v>
      </c>
      <c r="M63" s="67">
        <f t="shared" si="4"/>
        <v>27288.237345482139</v>
      </c>
      <c r="N63" s="67">
        <f t="shared" si="4"/>
        <v>26391.610677116638</v>
      </c>
      <c r="O63" s="67">
        <f t="shared" si="4"/>
        <v>28148.335386421706</v>
      </c>
      <c r="P63" s="67">
        <f t="shared" si="4"/>
        <v>21327.082090653825</v>
      </c>
      <c r="Q63" s="67">
        <f t="shared" si="4"/>
        <v>25149.657468611011</v>
      </c>
    </row>
    <row r="64" spans="1:17" ht="12" customHeight="1" x14ac:dyDescent="0.25">
      <c r="A64" s="191" t="s">
        <v>112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60</v>
      </c>
      <c r="B65" s="67"/>
      <c r="C65" s="67">
        <f t="shared" ref="C65:Q65" si="5">C37-C51</f>
        <v>750</v>
      </c>
      <c r="D65" s="67">
        <f t="shared" si="5"/>
        <v>360.5</v>
      </c>
      <c r="E65" s="67">
        <f t="shared" si="5"/>
        <v>301</v>
      </c>
      <c r="F65" s="67">
        <f t="shared" si="5"/>
        <v>457.5</v>
      </c>
      <c r="G65" s="67">
        <f t="shared" si="5"/>
        <v>660</v>
      </c>
      <c r="H65" s="67">
        <f t="shared" si="5"/>
        <v>728.5</v>
      </c>
      <c r="I65" s="67">
        <f t="shared" si="5"/>
        <v>1037</v>
      </c>
      <c r="J65" s="67">
        <f t="shared" si="5"/>
        <v>1417</v>
      </c>
      <c r="K65" s="67">
        <f t="shared" si="5"/>
        <v>1545</v>
      </c>
      <c r="L65" s="67">
        <f t="shared" si="5"/>
        <v>1339</v>
      </c>
      <c r="M65" s="67">
        <f t="shared" si="5"/>
        <v>1354.9999999999998</v>
      </c>
      <c r="N65" s="67">
        <f t="shared" si="5"/>
        <v>362.99999999999994</v>
      </c>
      <c r="O65" s="67">
        <f t="shared" si="5"/>
        <v>1141.9999999999998</v>
      </c>
      <c r="P65" s="67">
        <f t="shared" si="5"/>
        <v>17.999999999999993</v>
      </c>
      <c r="Q65" s="67">
        <f t="shared" si="5"/>
        <v>1445.9999999999995</v>
      </c>
    </row>
    <row r="66" spans="1:17" ht="12" customHeight="1" x14ac:dyDescent="0.25">
      <c r="A66" s="191" t="s">
        <v>63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148" t="s">
        <v>160</v>
      </c>
      <c r="B67" s="67"/>
      <c r="C67" s="67">
        <f t="shared" ref="C67:Q70" si="6">C39-C53</f>
        <v>41328.583758201028</v>
      </c>
      <c r="D67" s="67">
        <f t="shared" si="6"/>
        <v>19447.628942004059</v>
      </c>
      <c r="E67" s="67">
        <f t="shared" si="6"/>
        <v>31067.096725891879</v>
      </c>
      <c r="F67" s="67">
        <f t="shared" si="6"/>
        <v>17936.207025287466</v>
      </c>
      <c r="G67" s="67">
        <f t="shared" si="6"/>
        <v>15961.481359712516</v>
      </c>
      <c r="H67" s="67">
        <f t="shared" si="6"/>
        <v>14821.449001194136</v>
      </c>
      <c r="I67" s="67">
        <f t="shared" si="6"/>
        <v>14933.019649604337</v>
      </c>
      <c r="J67" s="67">
        <f t="shared" si="6"/>
        <v>14588.447030570156</v>
      </c>
      <c r="K67" s="67">
        <f t="shared" si="6"/>
        <v>12348.71373934783</v>
      </c>
      <c r="L67" s="67">
        <f t="shared" si="6"/>
        <v>5617.4933805084374</v>
      </c>
      <c r="M67" s="67">
        <f t="shared" si="6"/>
        <v>15745.282426909291</v>
      </c>
      <c r="N67" s="67">
        <f t="shared" si="6"/>
        <v>8006.3883522306414</v>
      </c>
      <c r="O67" s="67">
        <f t="shared" si="6"/>
        <v>11643.680308565048</v>
      </c>
      <c r="P67" s="67">
        <f t="shared" si="6"/>
        <v>5249.2204028583792</v>
      </c>
      <c r="Q67" s="67">
        <f t="shared" si="6"/>
        <v>6732.4206702416177</v>
      </c>
    </row>
    <row r="68" spans="1:17" ht="12" customHeight="1" x14ac:dyDescent="0.25">
      <c r="A68" s="148" t="s">
        <v>159</v>
      </c>
      <c r="B68" s="67"/>
      <c r="C68" s="67">
        <f t="shared" si="6"/>
        <v>7041.0566315594115</v>
      </c>
      <c r="D68" s="67">
        <f t="shared" si="6"/>
        <v>5271.7021514884927</v>
      </c>
      <c r="E68" s="67">
        <f t="shared" si="6"/>
        <v>6091.2114469361841</v>
      </c>
      <c r="F68" s="67">
        <f t="shared" si="6"/>
        <v>4657.5968845239695</v>
      </c>
      <c r="G68" s="67">
        <f t="shared" si="6"/>
        <v>59010.154287478879</v>
      </c>
      <c r="H68" s="67">
        <f t="shared" si="6"/>
        <v>28833.78976603664</v>
      </c>
      <c r="I68" s="67">
        <f t="shared" si="6"/>
        <v>9471.8229658078926</v>
      </c>
      <c r="J68" s="67">
        <f t="shared" si="6"/>
        <v>9255.2628912576165</v>
      </c>
      <c r="K68" s="67">
        <f t="shared" si="6"/>
        <v>88436.595041995883</v>
      </c>
      <c r="L68" s="67">
        <f t="shared" si="6"/>
        <v>77931.527030615878</v>
      </c>
      <c r="M68" s="67">
        <f t="shared" si="6"/>
        <v>21354.898203509554</v>
      </c>
      <c r="N68" s="67">
        <f t="shared" si="6"/>
        <v>26166.672848066421</v>
      </c>
      <c r="O68" s="67">
        <f t="shared" si="6"/>
        <v>45681.655077856682</v>
      </c>
      <c r="P68" s="67">
        <f t="shared" si="6"/>
        <v>25436.123119436477</v>
      </c>
      <c r="Q68" s="67">
        <f t="shared" si="6"/>
        <v>40384.810752886995</v>
      </c>
    </row>
    <row r="69" spans="1:17" ht="12" customHeight="1" x14ac:dyDescent="0.25">
      <c r="A69" s="148" t="s">
        <v>142</v>
      </c>
      <c r="B69" s="67"/>
      <c r="C69" s="67">
        <f t="shared" si="6"/>
        <v>3990.8494126588503</v>
      </c>
      <c r="D69" s="67">
        <f t="shared" si="6"/>
        <v>8807.3861895552491</v>
      </c>
      <c r="E69" s="67">
        <f t="shared" si="6"/>
        <v>2697.8576084297038</v>
      </c>
      <c r="F69" s="67">
        <f t="shared" si="6"/>
        <v>1742.5029808754316</v>
      </c>
      <c r="G69" s="67">
        <f t="shared" si="6"/>
        <v>2058.8139201562244</v>
      </c>
      <c r="H69" s="67">
        <f t="shared" si="6"/>
        <v>3960.9761514926731</v>
      </c>
      <c r="I69" s="67">
        <f t="shared" si="6"/>
        <v>5388.2824600201602</v>
      </c>
      <c r="J69" s="67">
        <f t="shared" si="6"/>
        <v>5167.6709532043151</v>
      </c>
      <c r="K69" s="67">
        <f t="shared" si="6"/>
        <v>0</v>
      </c>
      <c r="L69" s="67">
        <f t="shared" si="6"/>
        <v>0</v>
      </c>
      <c r="M69" s="67">
        <f t="shared" si="6"/>
        <v>0</v>
      </c>
      <c r="N69" s="67">
        <f t="shared" si="6"/>
        <v>0</v>
      </c>
      <c r="O69" s="67">
        <f t="shared" si="6"/>
        <v>0</v>
      </c>
      <c r="P69" s="67">
        <f t="shared" si="6"/>
        <v>0</v>
      </c>
      <c r="Q69" s="67">
        <f t="shared" si="6"/>
        <v>0</v>
      </c>
    </row>
    <row r="70" spans="1:17" ht="12" customHeight="1" x14ac:dyDescent="0.25">
      <c r="A70" s="148" t="s">
        <v>141</v>
      </c>
      <c r="B70" s="67"/>
      <c r="C70" s="67">
        <f t="shared" si="6"/>
        <v>1236.5828459226116</v>
      </c>
      <c r="D70" s="67">
        <f t="shared" si="6"/>
        <v>846.54540520461705</v>
      </c>
      <c r="E70" s="67">
        <f t="shared" si="6"/>
        <v>832.85132557182362</v>
      </c>
      <c r="F70" s="67">
        <f t="shared" si="6"/>
        <v>545.12546959693736</v>
      </c>
      <c r="G70" s="67">
        <f t="shared" si="6"/>
        <v>3602.9866756129632</v>
      </c>
      <c r="H70" s="67">
        <f t="shared" si="6"/>
        <v>1205.061731988987</v>
      </c>
      <c r="I70" s="67">
        <f t="shared" si="6"/>
        <v>477.53175349261619</v>
      </c>
      <c r="J70" s="67">
        <f t="shared" si="6"/>
        <v>265.06945417481438</v>
      </c>
      <c r="K70" s="67">
        <f t="shared" si="6"/>
        <v>0</v>
      </c>
      <c r="L70" s="67">
        <f t="shared" si="6"/>
        <v>0</v>
      </c>
      <c r="M70" s="67">
        <f t="shared" si="6"/>
        <v>0</v>
      </c>
      <c r="N70" s="67">
        <f t="shared" si="6"/>
        <v>0</v>
      </c>
      <c r="O70" s="67">
        <f t="shared" si="6"/>
        <v>0</v>
      </c>
      <c r="P70" s="67">
        <f t="shared" si="6"/>
        <v>0</v>
      </c>
      <c r="Q70" s="67">
        <f t="shared" si="6"/>
        <v>0</v>
      </c>
    </row>
    <row r="71" spans="1:17" ht="12" customHeight="1" x14ac:dyDescent="0.25">
      <c r="A71" s="191" t="s">
        <v>62</v>
      </c>
      <c r="B71" s="145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</row>
    <row r="72" spans="1:17" ht="12" customHeight="1" x14ac:dyDescent="0.25">
      <c r="A72" s="148" t="s">
        <v>203</v>
      </c>
      <c r="B72" s="67"/>
      <c r="C72" s="67">
        <f t="shared" ref="C72:Q73" si="7">C44-C58</f>
        <v>71611.789413277671</v>
      </c>
      <c r="D72" s="67">
        <f t="shared" si="7"/>
        <v>31057.620295514265</v>
      </c>
      <c r="E72" s="67">
        <f t="shared" si="7"/>
        <v>63699.360806956727</v>
      </c>
      <c r="F72" s="67">
        <f t="shared" si="7"/>
        <v>54977.494860283819</v>
      </c>
      <c r="G72" s="67">
        <f t="shared" si="7"/>
        <v>26567.826756446448</v>
      </c>
      <c r="H72" s="67">
        <f t="shared" si="7"/>
        <v>46596.345816028806</v>
      </c>
      <c r="I72" s="67">
        <f t="shared" si="7"/>
        <v>42152.261472558974</v>
      </c>
      <c r="J72" s="67">
        <f t="shared" si="7"/>
        <v>43012.33990661116</v>
      </c>
      <c r="K72" s="67">
        <f t="shared" si="7"/>
        <v>135430.57734375258</v>
      </c>
      <c r="L72" s="67">
        <f t="shared" si="7"/>
        <v>79047.602444962933</v>
      </c>
      <c r="M72" s="67">
        <f t="shared" si="7"/>
        <v>97025.925643779818</v>
      </c>
      <c r="N72" s="67">
        <f t="shared" si="7"/>
        <v>90769.453495333641</v>
      </c>
      <c r="O72" s="67">
        <f t="shared" si="7"/>
        <v>112283.07379186573</v>
      </c>
      <c r="P72" s="67">
        <f t="shared" si="7"/>
        <v>81824.173367096926</v>
      </c>
      <c r="Q72" s="67">
        <f t="shared" si="7"/>
        <v>93164.44704639558</v>
      </c>
    </row>
    <row r="73" spans="1:17" ht="12" customHeight="1" x14ac:dyDescent="0.25">
      <c r="A73" s="159" t="s">
        <v>140</v>
      </c>
      <c r="B73" s="83"/>
      <c r="C73" s="83">
        <f t="shared" si="7"/>
        <v>5874.5589953327917</v>
      </c>
      <c r="D73" s="83">
        <f t="shared" si="7"/>
        <v>20162.289924261982</v>
      </c>
      <c r="E73" s="83">
        <f t="shared" si="7"/>
        <v>4564.395422228451</v>
      </c>
      <c r="F73" s="83">
        <f t="shared" si="7"/>
        <v>2698.6571817829872</v>
      </c>
      <c r="G73" s="83">
        <f t="shared" si="7"/>
        <v>21739.064206645475</v>
      </c>
      <c r="H73" s="83">
        <f t="shared" si="7"/>
        <v>2946.2141694037505</v>
      </c>
      <c r="I73" s="83">
        <f t="shared" si="7"/>
        <v>6528.4260635738374</v>
      </c>
      <c r="J73" s="83">
        <f t="shared" si="7"/>
        <v>4671.4446790178117</v>
      </c>
      <c r="K73" s="83">
        <f t="shared" si="7"/>
        <v>50.895014795130805</v>
      </c>
      <c r="L73" s="83">
        <f t="shared" si="7"/>
        <v>22129.345881797068</v>
      </c>
      <c r="M73" s="83">
        <f t="shared" si="7"/>
        <v>9424.7858861464374</v>
      </c>
      <c r="N73" s="83">
        <f t="shared" si="7"/>
        <v>7549.3624088822344</v>
      </c>
      <c r="O73" s="83">
        <f t="shared" si="7"/>
        <v>0</v>
      </c>
      <c r="P73" s="83">
        <f t="shared" si="7"/>
        <v>0</v>
      </c>
      <c r="Q73" s="83">
        <f t="shared" si="7"/>
        <v>0</v>
      </c>
    </row>
    <row r="75" spans="1:17" ht="12" customHeight="1" x14ac:dyDescent="0.25">
      <c r="A75" s="190" t="s">
        <v>201</v>
      </c>
      <c r="B75" s="215">
        <v>2015</v>
      </c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</row>
    <row r="76" spans="1:17" s="28" customFormat="1" ht="12" customHeight="1" x14ac:dyDescent="0.25">
      <c r="A76" s="155" t="s">
        <v>174</v>
      </c>
      <c r="B76" s="154" t="s">
        <v>173</v>
      </c>
      <c r="C76" s="154">
        <v>2001</v>
      </c>
      <c r="D76" s="154">
        <v>2002</v>
      </c>
      <c r="E76" s="154">
        <v>2003</v>
      </c>
      <c r="F76" s="154">
        <v>2004</v>
      </c>
      <c r="G76" s="154">
        <v>2005</v>
      </c>
      <c r="H76" s="154">
        <v>2006</v>
      </c>
      <c r="I76" s="154">
        <v>2007</v>
      </c>
      <c r="J76" s="154">
        <v>2008</v>
      </c>
      <c r="K76" s="154">
        <v>2009</v>
      </c>
      <c r="L76" s="154">
        <v>2010</v>
      </c>
      <c r="M76" s="154">
        <v>2011</v>
      </c>
      <c r="N76" s="154">
        <v>2012</v>
      </c>
      <c r="O76" s="154">
        <v>2013</v>
      </c>
      <c r="P76" s="154">
        <v>2014</v>
      </c>
      <c r="Q76" s="154">
        <v>2015</v>
      </c>
    </row>
    <row r="77" spans="1:17" ht="12" customHeight="1" x14ac:dyDescent="0.25">
      <c r="A77" s="152" t="s">
        <v>20</v>
      </c>
      <c r="B77" s="151"/>
      <c r="C77" s="151"/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</row>
    <row r="78" spans="1:17" ht="12.95" customHeight="1" x14ac:dyDescent="0.25">
      <c r="A78" s="150" t="s">
        <v>65</v>
      </c>
      <c r="B78" s="189">
        <f>RES_hhdet_numvin!B63</f>
        <v>0</v>
      </c>
      <c r="C78" s="189">
        <f>RES_hhdet_numvin!C63</f>
        <v>0</v>
      </c>
      <c r="D78" s="189">
        <f>RES_hhdet_numvin!D63</f>
        <v>0</v>
      </c>
      <c r="E78" s="189">
        <f>RES_hhdet_numvin!E63</f>
        <v>0</v>
      </c>
      <c r="F78" s="189">
        <f>RES_hhdet_numvin!F63</f>
        <v>0</v>
      </c>
      <c r="G78" s="189">
        <f>RES_hhdet_numvin!G63</f>
        <v>0</v>
      </c>
      <c r="H78" s="189">
        <f>RES_hhdet_numvin!H63</f>
        <v>0</v>
      </c>
      <c r="I78" s="189">
        <f>RES_hhdet_numvin!I63</f>
        <v>0</v>
      </c>
      <c r="J78" s="189">
        <f>RES_hhdet_numvin!J63</f>
        <v>0</v>
      </c>
      <c r="K78" s="189">
        <f>RES_hhdet_numvin!K63</f>
        <v>0</v>
      </c>
      <c r="L78" s="189">
        <f>RES_hhdet_numvin!L63</f>
        <v>0</v>
      </c>
      <c r="M78" s="189">
        <f>RES_hhdet_numvin!M63</f>
        <v>0</v>
      </c>
      <c r="N78" s="189">
        <f>RES_hhdet_numvin!N63</f>
        <v>0</v>
      </c>
      <c r="O78" s="189">
        <f>RES_hhdet_numvin!O63</f>
        <v>0</v>
      </c>
      <c r="P78" s="189">
        <f>RES_hhdet_numvin!P63</f>
        <v>0</v>
      </c>
      <c r="Q78" s="189">
        <f>RES_hhdet_numvin!Q63</f>
        <v>0</v>
      </c>
    </row>
    <row r="79" spans="1:17" ht="12" customHeight="1" x14ac:dyDescent="0.25">
      <c r="A79" s="23" t="s">
        <v>161</v>
      </c>
      <c r="B79" s="80">
        <f>RES_hhdet_numvin!B64</f>
        <v>45216.437500000007</v>
      </c>
      <c r="C79" s="80">
        <f>RES_hhdet_numvin!C64</f>
        <v>71735.437500000015</v>
      </c>
      <c r="D79" s="80">
        <f>RES_hhdet_numvin!D64</f>
        <v>55923.437500000015</v>
      </c>
      <c r="E79" s="80">
        <f>RES_hhdet_numvin!E64</f>
        <v>63613.437500000015</v>
      </c>
      <c r="F79" s="80">
        <f>RES_hhdet_numvin!F64</f>
        <v>60261.437500000007</v>
      </c>
      <c r="G79" s="80">
        <f>RES_hhdet_numvin!G64</f>
        <v>48014.437500000015</v>
      </c>
      <c r="H79" s="80">
        <f>RES_hhdet_numvin!H64</f>
        <v>48460.437500000015</v>
      </c>
      <c r="I79" s="80">
        <f>RES_hhdet_numvin!I64</f>
        <v>47169.437500000015</v>
      </c>
      <c r="J79" s="80">
        <f>RES_hhdet_numvin!J64</f>
        <v>47177.437500000015</v>
      </c>
      <c r="K79" s="80">
        <f>RES_hhdet_numvin!K64</f>
        <v>54003.437500000015</v>
      </c>
      <c r="L79" s="80">
        <f>RES_hhdet_numvin!L64</f>
        <v>49841.437500000007</v>
      </c>
      <c r="M79" s="80">
        <f>RES_hhdet_numvin!M64</f>
        <v>47539.437500000007</v>
      </c>
      <c r="N79" s="80">
        <f>RES_hhdet_numvin!N64</f>
        <v>49139.437500000007</v>
      </c>
      <c r="O79" s="80">
        <f>RES_hhdet_numvin!O64</f>
        <v>52779.437500000007</v>
      </c>
      <c r="P79" s="80">
        <f>RES_hhdet_numvin!P64</f>
        <v>49427.437500000007</v>
      </c>
      <c r="Q79" s="80">
        <f>RES_hhdet_numvin!Q64</f>
        <v>52525.437500000015</v>
      </c>
    </row>
    <row r="80" spans="1:17" ht="12.95" customHeight="1" x14ac:dyDescent="0.25">
      <c r="A80" s="146" t="s">
        <v>112</v>
      </c>
      <c r="B80" s="188">
        <f>RES_hhdet_numvin!B66</f>
        <v>0</v>
      </c>
      <c r="C80" s="188">
        <f>RES_hhdet_numvin!C66</f>
        <v>0</v>
      </c>
      <c r="D80" s="188">
        <f>RES_hhdet_numvin!D66</f>
        <v>0</v>
      </c>
      <c r="E80" s="188">
        <f>RES_hhdet_numvin!E66</f>
        <v>0</v>
      </c>
      <c r="F80" s="188">
        <f>RES_hhdet_numvin!F66</f>
        <v>0</v>
      </c>
      <c r="G80" s="188">
        <f>RES_hhdet_numvin!G66</f>
        <v>0</v>
      </c>
      <c r="H80" s="188">
        <f>RES_hhdet_numvin!H66</f>
        <v>0</v>
      </c>
      <c r="I80" s="188">
        <f>RES_hhdet_numvin!I66</f>
        <v>0</v>
      </c>
      <c r="J80" s="188">
        <f>RES_hhdet_numvin!J66</f>
        <v>0</v>
      </c>
      <c r="K80" s="188">
        <f>RES_hhdet_numvin!K66</f>
        <v>0</v>
      </c>
      <c r="L80" s="188">
        <f>RES_hhdet_numvin!L66</f>
        <v>0</v>
      </c>
      <c r="M80" s="188">
        <f>RES_hhdet_numvin!M66</f>
        <v>0</v>
      </c>
      <c r="N80" s="188">
        <f>RES_hhdet_numvin!N66</f>
        <v>0</v>
      </c>
      <c r="O80" s="188">
        <f>RES_hhdet_numvin!O66</f>
        <v>0</v>
      </c>
      <c r="P80" s="188">
        <f>RES_hhdet_numvin!P66</f>
        <v>0</v>
      </c>
      <c r="Q80" s="188">
        <f>RES_hhdet_numvin!Q66</f>
        <v>0</v>
      </c>
    </row>
    <row r="81" spans="1:17" ht="12" customHeight="1" x14ac:dyDescent="0.25">
      <c r="A81" s="23" t="s">
        <v>60</v>
      </c>
      <c r="B81" s="80">
        <f>RES_hhdet_numvin!B67</f>
        <v>0</v>
      </c>
      <c r="C81" s="80">
        <f>RES_hhdet_numvin!C67</f>
        <v>0</v>
      </c>
      <c r="D81" s="80">
        <f>RES_hhdet_numvin!D67</f>
        <v>0</v>
      </c>
      <c r="E81" s="80">
        <f>RES_hhdet_numvin!E67</f>
        <v>0</v>
      </c>
      <c r="F81" s="80">
        <f>RES_hhdet_numvin!F67</f>
        <v>0</v>
      </c>
      <c r="G81" s="80">
        <f>RES_hhdet_numvin!G67</f>
        <v>0</v>
      </c>
      <c r="H81" s="80">
        <f>RES_hhdet_numvin!H67</f>
        <v>0</v>
      </c>
      <c r="I81" s="80">
        <f>RES_hhdet_numvin!I67</f>
        <v>0</v>
      </c>
      <c r="J81" s="80">
        <f>RES_hhdet_numvin!J67</f>
        <v>0</v>
      </c>
      <c r="K81" s="80">
        <f>RES_hhdet_numvin!K67</f>
        <v>0</v>
      </c>
      <c r="L81" s="80">
        <f>RES_hhdet_numvin!L67</f>
        <v>136.00000000000003</v>
      </c>
      <c r="M81" s="80">
        <f>RES_hhdet_numvin!M67</f>
        <v>2360.0000000000005</v>
      </c>
      <c r="N81" s="80">
        <f>RES_hhdet_numvin!N67</f>
        <v>675.00000000000011</v>
      </c>
      <c r="O81" s="80">
        <f>RES_hhdet_numvin!O67</f>
        <v>2142</v>
      </c>
      <c r="P81" s="80">
        <f>RES_hhdet_numvin!P67</f>
        <v>42.000000000000014</v>
      </c>
      <c r="Q81" s="80">
        <f>RES_hhdet_numvin!Q67</f>
        <v>3021.0000000000009</v>
      </c>
    </row>
    <row r="82" spans="1:17" ht="12" customHeight="1" x14ac:dyDescent="0.25">
      <c r="A82" s="146" t="s">
        <v>63</v>
      </c>
      <c r="B82" s="188">
        <f>RES_hhdet_numvin!B68</f>
        <v>0</v>
      </c>
      <c r="C82" s="188">
        <f>RES_hhdet_numvin!C68</f>
        <v>0</v>
      </c>
      <c r="D82" s="188">
        <f>RES_hhdet_numvin!D68</f>
        <v>0</v>
      </c>
      <c r="E82" s="188">
        <f>RES_hhdet_numvin!E68</f>
        <v>0</v>
      </c>
      <c r="F82" s="188">
        <f>RES_hhdet_numvin!F68</f>
        <v>0</v>
      </c>
      <c r="G82" s="188">
        <f>RES_hhdet_numvin!G68</f>
        <v>0</v>
      </c>
      <c r="H82" s="188">
        <f>RES_hhdet_numvin!H68</f>
        <v>0</v>
      </c>
      <c r="I82" s="188">
        <f>RES_hhdet_numvin!I68</f>
        <v>0</v>
      </c>
      <c r="J82" s="188">
        <f>RES_hhdet_numvin!J68</f>
        <v>0</v>
      </c>
      <c r="K82" s="188">
        <f>RES_hhdet_numvin!K68</f>
        <v>0</v>
      </c>
      <c r="L82" s="188">
        <f>RES_hhdet_numvin!L68</f>
        <v>0</v>
      </c>
      <c r="M82" s="188">
        <f>RES_hhdet_numvin!M68</f>
        <v>0</v>
      </c>
      <c r="N82" s="188">
        <f>RES_hhdet_numvin!N68</f>
        <v>0</v>
      </c>
      <c r="O82" s="188">
        <f>RES_hhdet_numvin!O68</f>
        <v>0</v>
      </c>
      <c r="P82" s="188">
        <f>RES_hhdet_numvin!P68</f>
        <v>0</v>
      </c>
      <c r="Q82" s="188">
        <f>RES_hhdet_numvin!Q68</f>
        <v>0</v>
      </c>
    </row>
    <row r="83" spans="1:17" ht="12" customHeight="1" x14ac:dyDescent="0.25">
      <c r="A83" s="23" t="s">
        <v>160</v>
      </c>
      <c r="B83" s="80">
        <f>RES_hhdet_numvin!B69</f>
        <v>0</v>
      </c>
      <c r="C83" s="80">
        <f>RES_hhdet_numvin!C69</f>
        <v>31455.235978240715</v>
      </c>
      <c r="D83" s="80">
        <f>RES_hhdet_numvin!D69</f>
        <v>26864.703864603223</v>
      </c>
      <c r="E83" s="80">
        <f>RES_hhdet_numvin!E69</f>
        <v>28418.031200127283</v>
      </c>
      <c r="F83" s="80">
        <f>RES_hhdet_numvin!F69</f>
        <v>24320.228207930239</v>
      </c>
      <c r="G83" s="80">
        <f>RES_hhdet_numvin!G69</f>
        <v>21871.087317022539</v>
      </c>
      <c r="H83" s="80">
        <f>RES_hhdet_numvin!H69</f>
        <v>20144.209665360959</v>
      </c>
      <c r="I83" s="80">
        <f>RES_hhdet_numvin!I69</f>
        <v>21485.971751870758</v>
      </c>
      <c r="J83" s="80">
        <f>RES_hhdet_numvin!J69</f>
        <v>24154.902644255882</v>
      </c>
      <c r="K83" s="80">
        <f>RES_hhdet_numvin!K69</f>
        <v>12348.713739347833</v>
      </c>
      <c r="L83" s="80">
        <f>RES_hhdet_numvin!L69</f>
        <v>7587.554567193949</v>
      </c>
      <c r="M83" s="80">
        <f>RES_hhdet_numvin!M69</f>
        <v>10952.297233257967</v>
      </c>
      <c r="N83" s="80">
        <f>RES_hhdet_numvin!N69</f>
        <v>5519.1399745712615</v>
      </c>
      <c r="O83" s="80">
        <f>RES_hhdet_numvin!O69</f>
        <v>2487.5054084849476</v>
      </c>
      <c r="P83" s="80">
        <f>RES_hhdet_numvin!P69</f>
        <v>8119.1463639479844</v>
      </c>
      <c r="Q83" s="80">
        <f>RES_hhdet_numvin!Q69</f>
        <v>2104.2720837845036</v>
      </c>
    </row>
    <row r="84" spans="1:17" ht="12" customHeight="1" x14ac:dyDescent="0.25">
      <c r="A84" s="23" t="s">
        <v>159</v>
      </c>
      <c r="B84" s="80">
        <f>RES_hhdet_numvin!B70</f>
        <v>45216.437500000007</v>
      </c>
      <c r="C84" s="80">
        <f>RES_hhdet_numvin!C70</f>
        <v>40280.2015217593</v>
      </c>
      <c r="D84" s="80">
        <f>RES_hhdet_numvin!D70</f>
        <v>29058.733635396791</v>
      </c>
      <c r="E84" s="80">
        <f>RES_hhdet_numvin!E70</f>
        <v>35195.406299872731</v>
      </c>
      <c r="F84" s="80">
        <f>RES_hhdet_numvin!F70</f>
        <v>35941.209292069769</v>
      </c>
      <c r="G84" s="80">
        <f>RES_hhdet_numvin!G70</f>
        <v>26143.350182977476</v>
      </c>
      <c r="H84" s="80">
        <f>RES_hhdet_numvin!H70</f>
        <v>28316.227834639052</v>
      </c>
      <c r="I84" s="80">
        <f>RES_hhdet_numvin!I70</f>
        <v>25683.465748129252</v>
      </c>
      <c r="J84" s="80">
        <f>RES_hhdet_numvin!J70</f>
        <v>23022.534855744132</v>
      </c>
      <c r="K84" s="80">
        <f>RES_hhdet_numvin!K70</f>
        <v>41654.723760652181</v>
      </c>
      <c r="L84" s="80">
        <f>RES_hhdet_numvin!L70</f>
        <v>42253.88293280606</v>
      </c>
      <c r="M84" s="80">
        <f>RES_hhdet_numvin!M70</f>
        <v>36587.140266742041</v>
      </c>
      <c r="N84" s="80">
        <f>RES_hhdet_numvin!N70</f>
        <v>43620.297525428745</v>
      </c>
      <c r="O84" s="80">
        <f>RES_hhdet_numvin!O70</f>
        <v>50291.93209151506</v>
      </c>
      <c r="P84" s="80">
        <f>RES_hhdet_numvin!P70</f>
        <v>36969.430858393251</v>
      </c>
      <c r="Q84" s="80">
        <f>RES_hhdet_numvin!Q70</f>
        <v>50213.025693874282</v>
      </c>
    </row>
    <row r="85" spans="1:17" ht="12" customHeight="1" x14ac:dyDescent="0.25">
      <c r="A85" s="23" t="s">
        <v>142</v>
      </c>
      <c r="B85" s="80">
        <f>RES_hhdet_numvin!B73</f>
        <v>0</v>
      </c>
      <c r="C85" s="80">
        <f>RES_hhdet_numvin!C73</f>
        <v>0</v>
      </c>
      <c r="D85" s="80">
        <f>RES_hhdet_numvin!D73</f>
        <v>0</v>
      </c>
      <c r="E85" s="80">
        <f>RES_hhdet_numvin!E73</f>
        <v>0</v>
      </c>
      <c r="F85" s="80">
        <f>RES_hhdet_numvin!F73</f>
        <v>0</v>
      </c>
      <c r="G85" s="80">
        <f>RES_hhdet_numvin!G73</f>
        <v>0</v>
      </c>
      <c r="H85" s="80">
        <f>RES_hhdet_numvin!H73</f>
        <v>0</v>
      </c>
      <c r="I85" s="80">
        <f>RES_hhdet_numvin!I73</f>
        <v>0</v>
      </c>
      <c r="J85" s="80">
        <f>RES_hhdet_numvin!J73</f>
        <v>0</v>
      </c>
      <c r="K85" s="80">
        <f>RES_hhdet_numvin!K73</f>
        <v>0</v>
      </c>
      <c r="L85" s="80">
        <f>RES_hhdet_numvin!L73</f>
        <v>0</v>
      </c>
      <c r="M85" s="80">
        <f>RES_hhdet_numvin!M73</f>
        <v>0</v>
      </c>
      <c r="N85" s="80">
        <f>RES_hhdet_numvin!N73</f>
        <v>0</v>
      </c>
      <c r="O85" s="80">
        <f>RES_hhdet_numvin!O73</f>
        <v>0</v>
      </c>
      <c r="P85" s="80">
        <f>RES_hhdet_numvin!P73</f>
        <v>1282.4781643222775</v>
      </c>
      <c r="Q85" s="80">
        <f>RES_hhdet_numvin!Q73</f>
        <v>61.521835677722734</v>
      </c>
    </row>
    <row r="86" spans="1:17" ht="12" customHeight="1" x14ac:dyDescent="0.25">
      <c r="A86" s="23" t="s">
        <v>141</v>
      </c>
      <c r="B86" s="80">
        <f>RES_hhdet_numvin!B74</f>
        <v>0</v>
      </c>
      <c r="C86" s="80">
        <f>RES_hhdet_numvin!C74</f>
        <v>0</v>
      </c>
      <c r="D86" s="80">
        <f>RES_hhdet_numvin!D74</f>
        <v>0</v>
      </c>
      <c r="E86" s="80">
        <f>RES_hhdet_numvin!E74</f>
        <v>0</v>
      </c>
      <c r="F86" s="80">
        <f>RES_hhdet_numvin!F74</f>
        <v>0</v>
      </c>
      <c r="G86" s="80">
        <f>RES_hhdet_numvin!G74</f>
        <v>0</v>
      </c>
      <c r="H86" s="80">
        <f>RES_hhdet_numvin!H74</f>
        <v>0</v>
      </c>
      <c r="I86" s="80">
        <f>RES_hhdet_numvin!I74</f>
        <v>0</v>
      </c>
      <c r="J86" s="80">
        <f>RES_hhdet_numvin!J74</f>
        <v>0</v>
      </c>
      <c r="K86" s="80">
        <f>RES_hhdet_numvin!K74</f>
        <v>0</v>
      </c>
      <c r="L86" s="80">
        <f>RES_hhdet_numvin!L74</f>
        <v>0</v>
      </c>
      <c r="M86" s="80">
        <f>RES_hhdet_numvin!M74</f>
        <v>0</v>
      </c>
      <c r="N86" s="80">
        <f>RES_hhdet_numvin!N74</f>
        <v>0</v>
      </c>
      <c r="O86" s="80">
        <f>RES_hhdet_numvin!O74</f>
        <v>0</v>
      </c>
      <c r="P86" s="80">
        <f>RES_hhdet_numvin!P74</f>
        <v>3056.3821133364991</v>
      </c>
      <c r="Q86" s="80">
        <f>RES_hhdet_numvin!Q74</f>
        <v>146.61788666350142</v>
      </c>
    </row>
    <row r="87" spans="1:17" ht="12" customHeight="1" x14ac:dyDescent="0.25">
      <c r="A87" s="146" t="s">
        <v>62</v>
      </c>
      <c r="B87" s="188">
        <f>RES_hhdet_numvin!B77</f>
        <v>0</v>
      </c>
      <c r="C87" s="188">
        <f>RES_hhdet_numvin!C77</f>
        <v>0</v>
      </c>
      <c r="D87" s="188">
        <f>RES_hhdet_numvin!D77</f>
        <v>0</v>
      </c>
      <c r="E87" s="188">
        <f>RES_hhdet_numvin!E77</f>
        <v>0</v>
      </c>
      <c r="F87" s="188">
        <f>RES_hhdet_numvin!F77</f>
        <v>0</v>
      </c>
      <c r="G87" s="188">
        <f>RES_hhdet_numvin!G77</f>
        <v>0</v>
      </c>
      <c r="H87" s="188">
        <f>RES_hhdet_numvin!H77</f>
        <v>0</v>
      </c>
      <c r="I87" s="188">
        <f>RES_hhdet_numvin!I77</f>
        <v>0</v>
      </c>
      <c r="J87" s="188">
        <f>RES_hhdet_numvin!J77</f>
        <v>0</v>
      </c>
      <c r="K87" s="188">
        <f>RES_hhdet_numvin!K77</f>
        <v>0</v>
      </c>
      <c r="L87" s="188">
        <f>RES_hhdet_numvin!L77</f>
        <v>0</v>
      </c>
      <c r="M87" s="188">
        <f>RES_hhdet_numvin!M77</f>
        <v>0</v>
      </c>
      <c r="N87" s="188">
        <f>RES_hhdet_numvin!N77</f>
        <v>0</v>
      </c>
      <c r="O87" s="188">
        <f>RES_hhdet_numvin!O77</f>
        <v>0</v>
      </c>
      <c r="P87" s="188">
        <f>RES_hhdet_numvin!P77</f>
        <v>0</v>
      </c>
      <c r="Q87" s="188">
        <f>RES_hhdet_numvin!Q77</f>
        <v>0</v>
      </c>
    </row>
    <row r="88" spans="1:17" ht="12" customHeight="1" x14ac:dyDescent="0.25">
      <c r="A88" s="23" t="s">
        <v>203</v>
      </c>
      <c r="B88" s="80">
        <f>RES_hhdet_numvin!B78</f>
        <v>45216.437500000007</v>
      </c>
      <c r="C88" s="80">
        <f>RES_hhdet_numvin!C78</f>
        <v>71735.437500000015</v>
      </c>
      <c r="D88" s="80">
        <f>RES_hhdet_numvin!D78</f>
        <v>55923.437500000015</v>
      </c>
      <c r="E88" s="80">
        <f>RES_hhdet_numvin!E78</f>
        <v>63613.437500000015</v>
      </c>
      <c r="F88" s="80">
        <f>RES_hhdet_numvin!F78</f>
        <v>60261.437500000015</v>
      </c>
      <c r="G88" s="80">
        <f>RES_hhdet_numvin!G78</f>
        <v>48014.437500000015</v>
      </c>
      <c r="H88" s="80">
        <f>RES_hhdet_numvin!H78</f>
        <v>48460.437500000015</v>
      </c>
      <c r="I88" s="80">
        <f>RES_hhdet_numvin!I78</f>
        <v>47169.437500000015</v>
      </c>
      <c r="J88" s="80">
        <f>RES_hhdet_numvin!J78</f>
        <v>47177.437500000015</v>
      </c>
      <c r="K88" s="80">
        <f>RES_hhdet_numvin!K78</f>
        <v>54003.437500000015</v>
      </c>
      <c r="L88" s="80">
        <f>RES_hhdet_numvin!L78</f>
        <v>49841.437500000015</v>
      </c>
      <c r="M88" s="80">
        <f>RES_hhdet_numvin!M78</f>
        <v>47539.437500000015</v>
      </c>
      <c r="N88" s="80">
        <f>RES_hhdet_numvin!N78</f>
        <v>48621.011112357606</v>
      </c>
      <c r="O88" s="80">
        <f>RES_hhdet_numvin!O78</f>
        <v>52779.437500000015</v>
      </c>
      <c r="P88" s="80">
        <f>RES_hhdet_numvin!P78</f>
        <v>46606.863887642423</v>
      </c>
      <c r="Q88" s="80">
        <f>RES_hhdet_numvin!Q78</f>
        <v>52525.437500000015</v>
      </c>
    </row>
    <row r="89" spans="1:17" ht="12" customHeight="1" x14ac:dyDescent="0.25">
      <c r="A89" s="29" t="s">
        <v>140</v>
      </c>
      <c r="B89" s="78">
        <f>RES_hhdet_numvin!B79</f>
        <v>0</v>
      </c>
      <c r="C89" s="78">
        <f>RES_hhdet_numvin!C79</f>
        <v>0</v>
      </c>
      <c r="D89" s="78">
        <f>RES_hhdet_numvin!D79</f>
        <v>0</v>
      </c>
      <c r="E89" s="78">
        <f>RES_hhdet_numvin!E79</f>
        <v>0</v>
      </c>
      <c r="F89" s="78">
        <f>RES_hhdet_numvin!F79</f>
        <v>0</v>
      </c>
      <c r="G89" s="78">
        <f>RES_hhdet_numvin!G79</f>
        <v>0</v>
      </c>
      <c r="H89" s="78">
        <f>RES_hhdet_numvin!H79</f>
        <v>0</v>
      </c>
      <c r="I89" s="78">
        <f>RES_hhdet_numvin!I79</f>
        <v>0</v>
      </c>
      <c r="J89" s="78">
        <f>RES_hhdet_numvin!J79</f>
        <v>0</v>
      </c>
      <c r="K89" s="78">
        <f>RES_hhdet_numvin!K79</f>
        <v>0</v>
      </c>
      <c r="L89" s="78">
        <f>RES_hhdet_numvin!L79</f>
        <v>0</v>
      </c>
      <c r="M89" s="78">
        <f>RES_hhdet_numvin!M79</f>
        <v>0</v>
      </c>
      <c r="N89" s="78">
        <f>RES_hhdet_numvin!N79</f>
        <v>518.42638764240849</v>
      </c>
      <c r="O89" s="78">
        <f>RES_hhdet_numvin!O79</f>
        <v>0</v>
      </c>
      <c r="P89" s="78">
        <f>RES_hhdet_numvin!P79</f>
        <v>2820.5736123575921</v>
      </c>
      <c r="Q89" s="78">
        <f>RES_hhdet_numvin!Q79</f>
        <v>0</v>
      </c>
    </row>
    <row r="91" spans="1:17" s="28" customFormat="1" ht="12" customHeight="1" x14ac:dyDescent="0.25">
      <c r="A91" s="187" t="s">
        <v>200</v>
      </c>
      <c r="B91" s="186"/>
      <c r="C91" s="185"/>
      <c r="D91" s="185"/>
      <c r="E91" s="185"/>
      <c r="F91" s="185"/>
      <c r="G91" s="185"/>
      <c r="H91" s="185"/>
      <c r="I91" s="185"/>
      <c r="J91" s="185"/>
      <c r="K91" s="185"/>
      <c r="L91" s="185"/>
      <c r="M91" s="185"/>
      <c r="N91" s="185"/>
      <c r="O91" s="185"/>
      <c r="P91" s="185"/>
      <c r="Q91" s="185"/>
    </row>
    <row r="93" spans="1:17" ht="12" customHeight="1" x14ac:dyDescent="0.25">
      <c r="A93" s="152" t="s">
        <v>118</v>
      </c>
      <c r="B93" s="168">
        <f>SUM(B94,B97,B99,B108)</f>
        <v>1188.2689819964589</v>
      </c>
      <c r="C93" s="168">
        <f t="shared" ref="C93:Q93" si="8">SUM(C94,C97,C99,C108)</f>
        <v>1324.0092643534929</v>
      </c>
      <c r="D93" s="168">
        <f t="shared" si="8"/>
        <v>1245.9048915906892</v>
      </c>
      <c r="E93" s="168">
        <f t="shared" si="8"/>
        <v>1309.6776486653973</v>
      </c>
      <c r="F93" s="168">
        <f t="shared" si="8"/>
        <v>1273.9264638567108</v>
      </c>
      <c r="G93" s="168">
        <f t="shared" si="8"/>
        <v>1193.9072087383647</v>
      </c>
      <c r="H93" s="168">
        <f t="shared" si="8"/>
        <v>1125.1706026079589</v>
      </c>
      <c r="I93" s="168">
        <f t="shared" si="8"/>
        <v>1069.9083273677541</v>
      </c>
      <c r="J93" s="168">
        <f t="shared" si="8"/>
        <v>1072.2898591621913</v>
      </c>
      <c r="K93" s="168">
        <f t="shared" si="8"/>
        <v>1102.3636719262884</v>
      </c>
      <c r="L93" s="168">
        <f t="shared" si="8"/>
        <v>1237.0332341936012</v>
      </c>
      <c r="M93" s="168">
        <f t="shared" si="8"/>
        <v>1093.1795652531446</v>
      </c>
      <c r="N93" s="168">
        <f t="shared" si="8"/>
        <v>1129.1028674071199</v>
      </c>
      <c r="O93" s="168">
        <f t="shared" si="8"/>
        <v>1247.7326323083216</v>
      </c>
      <c r="P93" s="168">
        <f t="shared" si="8"/>
        <v>1057.4394947895914</v>
      </c>
      <c r="Q93" s="168">
        <f t="shared" si="8"/>
        <v>1148.6941938452026</v>
      </c>
    </row>
    <row r="94" spans="1:17" ht="12" customHeight="1" x14ac:dyDescent="0.25">
      <c r="A94" s="158" t="s">
        <v>65</v>
      </c>
      <c r="B94" s="157">
        <f>SUM(B95:B96)</f>
        <v>938.04673173272795</v>
      </c>
      <c r="C94" s="157">
        <f t="shared" ref="C94:Q94" si="9">SUM(C95:C96)</f>
        <v>1062.7784748674042</v>
      </c>
      <c r="D94" s="157">
        <f t="shared" si="9"/>
        <v>983.91184077355672</v>
      </c>
      <c r="E94" s="157">
        <f t="shared" si="9"/>
        <v>1041.2642701916814</v>
      </c>
      <c r="F94" s="157">
        <f t="shared" si="9"/>
        <v>1001.2453513306253</v>
      </c>
      <c r="G94" s="157">
        <f t="shared" si="9"/>
        <v>928.27084796397389</v>
      </c>
      <c r="H94" s="157">
        <f t="shared" si="9"/>
        <v>862.64963365200595</v>
      </c>
      <c r="I94" s="157">
        <f t="shared" si="9"/>
        <v>814.72961703637782</v>
      </c>
      <c r="J94" s="157">
        <f t="shared" si="9"/>
        <v>820.25503053282398</v>
      </c>
      <c r="K94" s="157">
        <f t="shared" si="9"/>
        <v>842.30505988211826</v>
      </c>
      <c r="L94" s="157">
        <f t="shared" si="9"/>
        <v>974.09958282545574</v>
      </c>
      <c r="M94" s="157">
        <f t="shared" si="9"/>
        <v>836.06128766586937</v>
      </c>
      <c r="N94" s="157">
        <f t="shared" si="9"/>
        <v>871.55280874948733</v>
      </c>
      <c r="O94" s="157">
        <f t="shared" si="9"/>
        <v>989.13561695991837</v>
      </c>
      <c r="P94" s="157">
        <f t="shared" si="9"/>
        <v>799.05013405950695</v>
      </c>
      <c r="Q94" s="157">
        <f t="shared" si="9"/>
        <v>888.6525948856256</v>
      </c>
    </row>
    <row r="95" spans="1:17" ht="12" customHeight="1" x14ac:dyDescent="0.25">
      <c r="A95" s="23" t="s">
        <v>161</v>
      </c>
      <c r="B95" s="156">
        <f>RES_hhdet_fec!B$64</f>
        <v>926.11440852225746</v>
      </c>
      <c r="C95" s="156">
        <f>RES_hhdet_fec!C$64</f>
        <v>1045.2967504732858</v>
      </c>
      <c r="D95" s="156">
        <f>RES_hhdet_fec!D$64</f>
        <v>965.56276442002786</v>
      </c>
      <c r="E95" s="156">
        <f>RES_hhdet_fec!E$64</f>
        <v>1021.723607243574</v>
      </c>
      <c r="F95" s="156">
        <f>RES_hhdet_fec!F$64</f>
        <v>985.78530021766244</v>
      </c>
      <c r="G95" s="156">
        <f>RES_hhdet_fec!G$64</f>
        <v>914.22390759671657</v>
      </c>
      <c r="H95" s="156">
        <f>RES_hhdet_fec!H$64</f>
        <v>852.2368097274142</v>
      </c>
      <c r="I95" s="156">
        <f>RES_hhdet_fec!I$64</f>
        <v>796.14184295888356</v>
      </c>
      <c r="J95" s="156">
        <f>RES_hhdet_fec!J$64</f>
        <v>807.27351294287143</v>
      </c>
      <c r="K95" s="156">
        <f>RES_hhdet_fec!K$64</f>
        <v>827.11492420287937</v>
      </c>
      <c r="L95" s="156">
        <f>RES_hhdet_fec!L$64</f>
        <v>958.41108772122266</v>
      </c>
      <c r="M95" s="156">
        <f>RES_hhdet_fec!M$64</f>
        <v>820.2577722174716</v>
      </c>
      <c r="N95" s="156">
        <f>RES_hhdet_fec!N$64</f>
        <v>853.27302706744808</v>
      </c>
      <c r="O95" s="156">
        <f>RES_hhdet_fec!O$64</f>
        <v>979.0979002207506</v>
      </c>
      <c r="P95" s="156">
        <f>RES_hhdet_fec!P$64</f>
        <v>777.24066397723016</v>
      </c>
      <c r="Q95" s="156">
        <f>RES_hhdet_fec!Q$64</f>
        <v>871.25861367065545</v>
      </c>
    </row>
    <row r="96" spans="1:17" ht="12" customHeight="1" x14ac:dyDescent="0.25">
      <c r="A96" s="23" t="s">
        <v>60</v>
      </c>
      <c r="B96" s="156">
        <f>RES_hhdet_fec!B$65</f>
        <v>11.932323210470487</v>
      </c>
      <c r="C96" s="156">
        <f>RES_hhdet_fec!C$65</f>
        <v>17.481724394118309</v>
      </c>
      <c r="D96" s="156">
        <f>RES_hhdet_fec!D$65</f>
        <v>18.349076353528844</v>
      </c>
      <c r="E96" s="156">
        <f>RES_hhdet_fec!E$65</f>
        <v>19.540662948107418</v>
      </c>
      <c r="F96" s="156">
        <f>RES_hhdet_fec!F$65</f>
        <v>15.460051112962855</v>
      </c>
      <c r="G96" s="156">
        <f>RES_hhdet_fec!G$65</f>
        <v>14.046940367257319</v>
      </c>
      <c r="H96" s="156">
        <f>RES_hhdet_fec!H$65</f>
        <v>10.412823924591784</v>
      </c>
      <c r="I96" s="156">
        <f>RES_hhdet_fec!I$65</f>
        <v>18.587774077494309</v>
      </c>
      <c r="J96" s="156">
        <f>RES_hhdet_fec!J$65</f>
        <v>12.98151758995256</v>
      </c>
      <c r="K96" s="156">
        <f>RES_hhdet_fec!K$65</f>
        <v>15.190135679238926</v>
      </c>
      <c r="L96" s="156">
        <f>RES_hhdet_fec!L$65</f>
        <v>15.688495104233054</v>
      </c>
      <c r="M96" s="156">
        <f>RES_hhdet_fec!M$65</f>
        <v>15.803515448397734</v>
      </c>
      <c r="N96" s="156">
        <f>RES_hhdet_fec!N$65</f>
        <v>18.279781682039296</v>
      </c>
      <c r="O96" s="156">
        <f>RES_hhdet_fec!O$65</f>
        <v>10.037716739167731</v>
      </c>
      <c r="P96" s="156">
        <f>RES_hhdet_fec!P$65</f>
        <v>21.809470082276821</v>
      </c>
      <c r="Q96" s="156">
        <f>RES_hhdet_fec!Q$65</f>
        <v>17.393981214970154</v>
      </c>
    </row>
    <row r="97" spans="1:17" ht="12" customHeight="1" x14ac:dyDescent="0.25">
      <c r="A97" s="158" t="s">
        <v>112</v>
      </c>
      <c r="B97" s="157">
        <f>B98</f>
        <v>0.27820004746403665</v>
      </c>
      <c r="C97" s="157">
        <f t="shared" ref="C97:Q97" si="10">C98</f>
        <v>0.33705285918458028</v>
      </c>
      <c r="D97" s="157">
        <f t="shared" si="10"/>
        <v>0.35169665356322688</v>
      </c>
      <c r="E97" s="157">
        <f t="shared" si="10"/>
        <v>0.3542229022117328</v>
      </c>
      <c r="F97" s="157">
        <f t="shared" si="10"/>
        <v>0.37746353101001795</v>
      </c>
      <c r="G97" s="157">
        <f t="shared" si="10"/>
        <v>0.40532619549112442</v>
      </c>
      <c r="H97" s="157">
        <f t="shared" si="10"/>
        <v>0.42912630145844172</v>
      </c>
      <c r="I97" s="157">
        <f t="shared" si="10"/>
        <v>0.47665371115700922</v>
      </c>
      <c r="J97" s="157">
        <f t="shared" si="10"/>
        <v>0.47164843500074372</v>
      </c>
      <c r="K97" s="157">
        <f t="shared" si="10"/>
        <v>0.47621376720338265</v>
      </c>
      <c r="L97" s="157">
        <f t="shared" si="10"/>
        <v>0.47149554926153553</v>
      </c>
      <c r="M97" s="157">
        <f t="shared" si="10"/>
        <v>0.49062878780775832</v>
      </c>
      <c r="N97" s="157">
        <f t="shared" si="10"/>
        <v>0.44621088829772992</v>
      </c>
      <c r="O97" s="157">
        <f t="shared" si="10"/>
        <v>0.42400136288649298</v>
      </c>
      <c r="P97" s="157">
        <f t="shared" si="10"/>
        <v>0.35701970897099011</v>
      </c>
      <c r="Q97" s="157">
        <f t="shared" si="10"/>
        <v>0.32341466456679724</v>
      </c>
    </row>
    <row r="98" spans="1:17" ht="12" customHeight="1" x14ac:dyDescent="0.25">
      <c r="A98" s="23" t="s">
        <v>60</v>
      </c>
      <c r="B98" s="156">
        <f>RES_hhdet_fec!B$67</f>
        <v>0.27820004746403665</v>
      </c>
      <c r="C98" s="156">
        <f>RES_hhdet_fec!C$67</f>
        <v>0.33705285918458028</v>
      </c>
      <c r="D98" s="156">
        <f>RES_hhdet_fec!D$67</f>
        <v>0.35169665356322688</v>
      </c>
      <c r="E98" s="156">
        <f>RES_hhdet_fec!E$67</f>
        <v>0.3542229022117328</v>
      </c>
      <c r="F98" s="156">
        <f>RES_hhdet_fec!F$67</f>
        <v>0.37746353101001795</v>
      </c>
      <c r="G98" s="156">
        <f>RES_hhdet_fec!G$67</f>
        <v>0.40532619549112442</v>
      </c>
      <c r="H98" s="156">
        <f>RES_hhdet_fec!H$67</f>
        <v>0.42912630145844172</v>
      </c>
      <c r="I98" s="156">
        <f>RES_hhdet_fec!I$67</f>
        <v>0.47665371115700922</v>
      </c>
      <c r="J98" s="156">
        <f>RES_hhdet_fec!J$67</f>
        <v>0.47164843500074372</v>
      </c>
      <c r="K98" s="156">
        <f>RES_hhdet_fec!K$67</f>
        <v>0.47621376720338265</v>
      </c>
      <c r="L98" s="156">
        <f>RES_hhdet_fec!L$67</f>
        <v>0.47149554926153553</v>
      </c>
      <c r="M98" s="156">
        <f>RES_hhdet_fec!M$67</f>
        <v>0.49062878780775832</v>
      </c>
      <c r="N98" s="156">
        <f>RES_hhdet_fec!N$67</f>
        <v>0.44621088829772992</v>
      </c>
      <c r="O98" s="156">
        <f>RES_hhdet_fec!O$67</f>
        <v>0.42400136288649298</v>
      </c>
      <c r="P98" s="156">
        <f>RES_hhdet_fec!P$67</f>
        <v>0.35701970897099011</v>
      </c>
      <c r="Q98" s="156">
        <f>RES_hhdet_fec!Q$67</f>
        <v>0.32341466456679724</v>
      </c>
    </row>
    <row r="99" spans="1:17" ht="12" customHeight="1" x14ac:dyDescent="0.25">
      <c r="A99" s="158" t="s">
        <v>63</v>
      </c>
      <c r="B99" s="157">
        <f>SUM(B100:B101,B104:B105)</f>
        <v>173.60790839689187</v>
      </c>
      <c r="C99" s="157">
        <f t="shared" ref="C99:Q99" si="11">SUM(C100:C101,C104:C105)</f>
        <v>180.50069947001163</v>
      </c>
      <c r="D99" s="157">
        <f t="shared" si="11"/>
        <v>180.94307740502251</v>
      </c>
      <c r="E99" s="157">
        <f t="shared" si="11"/>
        <v>184.48523117065776</v>
      </c>
      <c r="F99" s="157">
        <f t="shared" si="11"/>
        <v>187.6263773498514</v>
      </c>
      <c r="G99" s="157">
        <f t="shared" si="11"/>
        <v>182.79706449091341</v>
      </c>
      <c r="H99" s="157">
        <f t="shared" si="11"/>
        <v>179.67758039790172</v>
      </c>
      <c r="I99" s="157">
        <f t="shared" si="11"/>
        <v>174.70962767024918</v>
      </c>
      <c r="J99" s="157">
        <f t="shared" si="11"/>
        <v>172.04766222858416</v>
      </c>
      <c r="K99" s="157">
        <f t="shared" si="11"/>
        <v>176.64839561287505</v>
      </c>
      <c r="L99" s="157">
        <f t="shared" si="11"/>
        <v>178.36937578180891</v>
      </c>
      <c r="M99" s="157">
        <f t="shared" si="11"/>
        <v>175.20577043601352</v>
      </c>
      <c r="N99" s="157">
        <f t="shared" si="11"/>
        <v>175.39552746836549</v>
      </c>
      <c r="O99" s="157">
        <f t="shared" si="11"/>
        <v>174.99808787228733</v>
      </c>
      <c r="P99" s="157">
        <f t="shared" si="11"/>
        <v>175.12363032273211</v>
      </c>
      <c r="Q99" s="157">
        <f t="shared" si="11"/>
        <v>176.7209460462403</v>
      </c>
    </row>
    <row r="100" spans="1:17" ht="12" customHeight="1" x14ac:dyDescent="0.25">
      <c r="A100" s="167" t="s">
        <v>160</v>
      </c>
      <c r="B100" s="132">
        <f>RES_hhdet_fec!B$69</f>
        <v>118.85514429918987</v>
      </c>
      <c r="C100" s="132">
        <f>RES_hhdet_fec!C$69</f>
        <v>125.32990770621186</v>
      </c>
      <c r="D100" s="132">
        <f>RES_hhdet_fec!D$69</f>
        <v>122.86653593178553</v>
      </c>
      <c r="E100" s="132">
        <f>RES_hhdet_fec!E$69</f>
        <v>125.87265978112185</v>
      </c>
      <c r="F100" s="132">
        <f>RES_hhdet_fec!F$69</f>
        <v>126.25854774539023</v>
      </c>
      <c r="G100" s="132">
        <f>RES_hhdet_fec!G$69</f>
        <v>107.52458572564701</v>
      </c>
      <c r="H100" s="132">
        <f>RES_hhdet_fec!H$69</f>
        <v>97.569678856147334</v>
      </c>
      <c r="I100" s="132">
        <f>RES_hhdet_fec!I$69</f>
        <v>91.749351830607097</v>
      </c>
      <c r="J100" s="132">
        <f>RES_hhdet_fec!J$69</f>
        <v>90.394415151018237</v>
      </c>
      <c r="K100" s="132">
        <f>RES_hhdet_fec!K$69</f>
        <v>80.242702797986325</v>
      </c>
      <c r="L100" s="132">
        <f>RES_hhdet_fec!L$69</f>
        <v>64.986393871294524</v>
      </c>
      <c r="M100" s="132">
        <f>RES_hhdet_fec!M$69</f>
        <v>62.17242149667689</v>
      </c>
      <c r="N100" s="132">
        <f>RES_hhdet_fec!N$69</f>
        <v>58.812014918702054</v>
      </c>
      <c r="O100" s="132">
        <f>RES_hhdet_fec!O$69</f>
        <v>55.939463748874296</v>
      </c>
      <c r="P100" s="132">
        <f>RES_hhdet_fec!P$69</f>
        <v>57.185962160243299</v>
      </c>
      <c r="Q100" s="132">
        <f>RES_hhdet_fec!Q$69</f>
        <v>57.249735443090024</v>
      </c>
    </row>
    <row r="101" spans="1:17" ht="12" customHeight="1" x14ac:dyDescent="0.25">
      <c r="A101" s="167" t="s">
        <v>159</v>
      </c>
      <c r="B101" s="132">
        <f>SUM(B102:B103)</f>
        <v>28.893979881186947</v>
      </c>
      <c r="C101" s="132">
        <f t="shared" ref="C101:Q101" si="12">SUM(C102:C103)</f>
        <v>33.067893564606784</v>
      </c>
      <c r="D101" s="132">
        <f t="shared" si="12"/>
        <v>33.908434473621639</v>
      </c>
      <c r="E101" s="132">
        <f t="shared" si="12"/>
        <v>38.50746013252688</v>
      </c>
      <c r="F101" s="132">
        <f t="shared" si="12"/>
        <v>42.141845274145183</v>
      </c>
      <c r="G101" s="132">
        <f t="shared" si="12"/>
        <v>55.558847034290835</v>
      </c>
      <c r="H101" s="132">
        <f t="shared" si="12"/>
        <v>62.443802079202598</v>
      </c>
      <c r="I101" s="132">
        <f t="shared" si="12"/>
        <v>61.782163306259626</v>
      </c>
      <c r="J101" s="132">
        <f t="shared" si="12"/>
        <v>61.529553064130589</v>
      </c>
      <c r="K101" s="132">
        <f t="shared" si="12"/>
        <v>84.823663363970823</v>
      </c>
      <c r="L101" s="132">
        <f t="shared" si="12"/>
        <v>104.72658826453289</v>
      </c>
      <c r="M101" s="132">
        <f t="shared" si="12"/>
        <v>103.91591955813918</v>
      </c>
      <c r="N101" s="132">
        <f t="shared" si="12"/>
        <v>106.94523294696529</v>
      </c>
      <c r="O101" s="132">
        <f t="shared" si="12"/>
        <v>115.48193238945592</v>
      </c>
      <c r="P101" s="132">
        <f t="shared" si="12"/>
        <v>114.41826660817662</v>
      </c>
      <c r="Q101" s="132">
        <f t="shared" si="12"/>
        <v>118.54138751279535</v>
      </c>
    </row>
    <row r="102" spans="1:17" ht="12" customHeight="1" x14ac:dyDescent="0.25">
      <c r="A102" s="166" t="s">
        <v>203</v>
      </c>
      <c r="B102" s="165">
        <f>RES_hhdet_fec!B$71</f>
        <v>22.086056402914121</v>
      </c>
      <c r="C102" s="165">
        <f>RES_hhdet_fec!C$71</f>
        <v>25.242324457161853</v>
      </c>
      <c r="D102" s="165">
        <f>RES_hhdet_fec!D$71</f>
        <v>25.788876112634231</v>
      </c>
      <c r="E102" s="165">
        <f>RES_hhdet_fec!E$71</f>
        <v>29.243638871934827</v>
      </c>
      <c r="F102" s="165">
        <f>RES_hhdet_fec!F$71</f>
        <v>32.040267339180559</v>
      </c>
      <c r="G102" s="165">
        <f>RES_hhdet_fec!G$71</f>
        <v>41.99331031443711</v>
      </c>
      <c r="H102" s="165">
        <f>RES_hhdet_fec!H$71</f>
        <v>47.122739042722039</v>
      </c>
      <c r="I102" s="165">
        <f>RES_hhdet_fec!I$71</f>
        <v>46.197330224834708</v>
      </c>
      <c r="J102" s="165">
        <f>RES_hhdet_fec!J$71</f>
        <v>45.984915031740194</v>
      </c>
      <c r="K102" s="165">
        <f>RES_hhdet_fec!K$71</f>
        <v>63.660017181606158</v>
      </c>
      <c r="L102" s="165">
        <f>RES_hhdet_fec!L$71</f>
        <v>78.518433464419985</v>
      </c>
      <c r="M102" s="165">
        <f>RES_hhdet_fec!M$71</f>
        <v>78.19109121846806</v>
      </c>
      <c r="N102" s="165">
        <f>RES_hhdet_fec!N$71</f>
        <v>80.088615615123345</v>
      </c>
      <c r="O102" s="165">
        <f>RES_hhdet_fec!O$71</f>
        <v>85.734733246276321</v>
      </c>
      <c r="P102" s="165">
        <f>RES_hhdet_fec!P$71</f>
        <v>85.989389861830489</v>
      </c>
      <c r="Q102" s="165">
        <f>RES_hhdet_fec!Q$71</f>
        <v>88.656251045607561</v>
      </c>
    </row>
    <row r="103" spans="1:17" ht="12" customHeight="1" x14ac:dyDescent="0.25">
      <c r="A103" s="147" t="s">
        <v>59</v>
      </c>
      <c r="B103" s="164">
        <f>RES_hhdet_fec!B$72</f>
        <v>6.8079234782728264</v>
      </c>
      <c r="C103" s="164">
        <f>RES_hhdet_fec!C$72</f>
        <v>7.8255691074449292</v>
      </c>
      <c r="D103" s="164">
        <f>RES_hhdet_fec!D$72</f>
        <v>8.1195583609874049</v>
      </c>
      <c r="E103" s="164">
        <f>RES_hhdet_fec!E$72</f>
        <v>9.2638212605920547</v>
      </c>
      <c r="F103" s="164">
        <f>RES_hhdet_fec!F$72</f>
        <v>10.101577934964622</v>
      </c>
      <c r="G103" s="164">
        <f>RES_hhdet_fec!G$72</f>
        <v>13.565536719853728</v>
      </c>
      <c r="H103" s="164">
        <f>RES_hhdet_fec!H$72</f>
        <v>15.321063036480563</v>
      </c>
      <c r="I103" s="164">
        <f>RES_hhdet_fec!I$72</f>
        <v>15.58483308142492</v>
      </c>
      <c r="J103" s="164">
        <f>RES_hhdet_fec!J$72</f>
        <v>15.544638032390397</v>
      </c>
      <c r="K103" s="164">
        <f>RES_hhdet_fec!K$72</f>
        <v>21.163646182364669</v>
      </c>
      <c r="L103" s="164">
        <f>RES_hhdet_fec!L$72</f>
        <v>26.208154800112904</v>
      </c>
      <c r="M103" s="164">
        <f>RES_hhdet_fec!M$72</f>
        <v>25.72482833967112</v>
      </c>
      <c r="N103" s="164">
        <f>RES_hhdet_fec!N$72</f>
        <v>26.856617331841953</v>
      </c>
      <c r="O103" s="164">
        <f>RES_hhdet_fec!O$72</f>
        <v>29.747199143179603</v>
      </c>
      <c r="P103" s="164">
        <f>RES_hhdet_fec!P$72</f>
        <v>28.428876746346134</v>
      </c>
      <c r="Q103" s="164">
        <f>RES_hhdet_fec!Q$72</f>
        <v>29.885136467187792</v>
      </c>
    </row>
    <row r="104" spans="1:17" ht="12" customHeight="1" x14ac:dyDescent="0.25">
      <c r="A104" s="163" t="s">
        <v>142</v>
      </c>
      <c r="B104" s="162">
        <f>RES_hhdet_fec!B$73</f>
        <v>20.652320186568634</v>
      </c>
      <c r="C104" s="162">
        <f>RES_hhdet_fec!C$73</f>
        <v>17.393777448773903</v>
      </c>
      <c r="D104" s="162">
        <f>RES_hhdet_fec!D$73</f>
        <v>18.836815100308598</v>
      </c>
      <c r="E104" s="162">
        <f>RES_hhdet_fec!E$73</f>
        <v>15.302365698149931</v>
      </c>
      <c r="F104" s="162">
        <f>RES_hhdet_fec!F$73</f>
        <v>14.282759200985499</v>
      </c>
      <c r="G104" s="162">
        <f>RES_hhdet_fec!G$73</f>
        <v>12.868428689543158</v>
      </c>
      <c r="H104" s="162">
        <f>RES_hhdet_fec!H$73</f>
        <v>11.831079214454448</v>
      </c>
      <c r="I104" s="162">
        <f>RES_hhdet_fec!I$73</f>
        <v>12.633462605419794</v>
      </c>
      <c r="J104" s="162">
        <f>RES_hhdet_fec!J$73</f>
        <v>11.872536125069185</v>
      </c>
      <c r="K104" s="162">
        <f>RES_hhdet_fec!K$73</f>
        <v>5.5790866130357495</v>
      </c>
      <c r="L104" s="162">
        <f>RES_hhdet_fec!L$73</f>
        <v>3.2508953845318875</v>
      </c>
      <c r="M104" s="162">
        <f>RES_hhdet_fec!M$73</f>
        <v>3.3894914967540708</v>
      </c>
      <c r="N104" s="162">
        <f>RES_hhdet_fec!N$73</f>
        <v>3.3915018992183152</v>
      </c>
      <c r="O104" s="162">
        <f>RES_hhdet_fec!O$73</f>
        <v>1.1536477992937197</v>
      </c>
      <c r="P104" s="162">
        <f>RES_hhdet_fec!P$73</f>
        <v>1.1748849436222255</v>
      </c>
      <c r="Q104" s="162">
        <f>RES_hhdet_fec!Q$73</f>
        <v>0.30117076964320172</v>
      </c>
    </row>
    <row r="105" spans="1:17" ht="12" customHeight="1" x14ac:dyDescent="0.25">
      <c r="A105" s="161" t="s">
        <v>141</v>
      </c>
      <c r="B105" s="160">
        <f>SUM(B106:B107)</f>
        <v>5.2064640299464271</v>
      </c>
      <c r="C105" s="160">
        <f t="shared" ref="C105:Q105" si="13">SUM(C106:C107)</f>
        <v>4.7091207504190953</v>
      </c>
      <c r="D105" s="160">
        <f t="shared" si="13"/>
        <v>5.3312918993067413</v>
      </c>
      <c r="E105" s="160">
        <f t="shared" si="13"/>
        <v>4.8027455588590708</v>
      </c>
      <c r="F105" s="160">
        <f t="shared" si="13"/>
        <v>4.9432251293304628</v>
      </c>
      <c r="G105" s="160">
        <f t="shared" si="13"/>
        <v>6.845203041432395</v>
      </c>
      <c r="H105" s="160">
        <f t="shared" si="13"/>
        <v>7.8330202480973075</v>
      </c>
      <c r="I105" s="160">
        <f t="shared" si="13"/>
        <v>8.5446499279626718</v>
      </c>
      <c r="J105" s="160">
        <f t="shared" si="13"/>
        <v>8.2511578883661407</v>
      </c>
      <c r="K105" s="160">
        <f t="shared" si="13"/>
        <v>6.0029428378821539</v>
      </c>
      <c r="L105" s="160">
        <f t="shared" si="13"/>
        <v>5.4054982614496003</v>
      </c>
      <c r="M105" s="160">
        <f t="shared" si="13"/>
        <v>5.7279378844434072</v>
      </c>
      <c r="N105" s="160">
        <f t="shared" si="13"/>
        <v>6.2467777034798182</v>
      </c>
      <c r="O105" s="160">
        <f t="shared" si="13"/>
        <v>2.4230439346634154</v>
      </c>
      <c r="P105" s="160">
        <f t="shared" si="13"/>
        <v>2.3445166106899782</v>
      </c>
      <c r="Q105" s="160">
        <f t="shared" si="13"/>
        <v>0.62865232071172417</v>
      </c>
    </row>
    <row r="106" spans="1:17" ht="12" customHeight="1" x14ac:dyDescent="0.25">
      <c r="A106" s="148" t="s">
        <v>60</v>
      </c>
      <c r="B106" s="156">
        <f>RES_hhdet_fec!B$75</f>
        <v>3.8376910520607366</v>
      </c>
      <c r="C106" s="156">
        <f>RES_hhdet_fec!C$75</f>
        <v>3.5032016963533095</v>
      </c>
      <c r="D106" s="156">
        <f>RES_hhdet_fec!D$75</f>
        <v>3.9536512647326174</v>
      </c>
      <c r="E106" s="156">
        <f>RES_hhdet_fec!E$75</f>
        <v>3.5550462818146413</v>
      </c>
      <c r="F106" s="156">
        <f>RES_hhdet_fec!F$75</f>
        <v>3.6245747455692108</v>
      </c>
      <c r="G106" s="156">
        <f>RES_hhdet_fec!G$75</f>
        <v>5.0257627263026032</v>
      </c>
      <c r="H106" s="156">
        <f>RES_hhdet_fec!H$75</f>
        <v>5.7139855631687988</v>
      </c>
      <c r="I106" s="156">
        <f>RES_hhdet_fec!I$75</f>
        <v>6.3612569739259568</v>
      </c>
      <c r="J106" s="156">
        <f>RES_hhdet_fec!J$75</f>
        <v>6.0397284929526895</v>
      </c>
      <c r="K106" s="156">
        <f>RES_hhdet_fec!K$75</f>
        <v>4.4262417052284171</v>
      </c>
      <c r="L106" s="156">
        <f>RES_hhdet_fec!L$75</f>
        <v>3.9279611475808829</v>
      </c>
      <c r="M106" s="156">
        <f>RES_hhdet_fec!M$75</f>
        <v>4.2626832007509767</v>
      </c>
      <c r="N106" s="156">
        <f>RES_hhdet_fec!N$75</f>
        <v>4.6186472567375443</v>
      </c>
      <c r="O106" s="156">
        <f>RES_hhdet_fec!O$75</f>
        <v>1.7681899181830389</v>
      </c>
      <c r="P106" s="156">
        <f>RES_hhdet_fec!P$75</f>
        <v>1.766554863808689</v>
      </c>
      <c r="Q106" s="156">
        <f>RES_hhdet_fec!Q$75</f>
        <v>0.46653458620436289</v>
      </c>
    </row>
    <row r="107" spans="1:17" ht="12" customHeight="1" x14ac:dyDescent="0.25">
      <c r="A107" s="148" t="s">
        <v>59</v>
      </c>
      <c r="B107" s="156">
        <f>RES_hhdet_fec!B$76</f>
        <v>1.3687729778856903</v>
      </c>
      <c r="C107" s="156">
        <f>RES_hhdet_fec!C$76</f>
        <v>1.205919054065786</v>
      </c>
      <c r="D107" s="156">
        <f>RES_hhdet_fec!D$76</f>
        <v>1.3776406345741241</v>
      </c>
      <c r="E107" s="156">
        <f>RES_hhdet_fec!E$76</f>
        <v>1.2476992770444295</v>
      </c>
      <c r="F107" s="156">
        <f>RES_hhdet_fec!F$76</f>
        <v>1.3186503837612518</v>
      </c>
      <c r="G107" s="156">
        <f>RES_hhdet_fec!G$76</f>
        <v>1.819440315129792</v>
      </c>
      <c r="H107" s="156">
        <f>RES_hhdet_fec!H$76</f>
        <v>2.1190346849285087</v>
      </c>
      <c r="I107" s="156">
        <f>RES_hhdet_fec!I$76</f>
        <v>2.1833929540367145</v>
      </c>
      <c r="J107" s="156">
        <f>RES_hhdet_fec!J$76</f>
        <v>2.2114293954134507</v>
      </c>
      <c r="K107" s="156">
        <f>RES_hhdet_fec!K$76</f>
        <v>1.5767011326537368</v>
      </c>
      <c r="L107" s="156">
        <f>RES_hhdet_fec!L$76</f>
        <v>1.4775371138687172</v>
      </c>
      <c r="M107" s="156">
        <f>RES_hhdet_fec!M$76</f>
        <v>1.4652546836924305</v>
      </c>
      <c r="N107" s="156">
        <f>RES_hhdet_fec!N$76</f>
        <v>1.6281304467422735</v>
      </c>
      <c r="O107" s="156">
        <f>RES_hhdet_fec!O$76</f>
        <v>0.65485401648037644</v>
      </c>
      <c r="P107" s="156">
        <f>RES_hhdet_fec!P$76</f>
        <v>0.5779617468812891</v>
      </c>
      <c r="Q107" s="156">
        <f>RES_hhdet_fec!Q$76</f>
        <v>0.16211773450736131</v>
      </c>
    </row>
    <row r="108" spans="1:17" ht="12" customHeight="1" x14ac:dyDescent="0.25">
      <c r="A108" s="158" t="s">
        <v>62</v>
      </c>
      <c r="B108" s="157">
        <f>SUM(B109:B110)</f>
        <v>76.33614181937503</v>
      </c>
      <c r="C108" s="157">
        <f t="shared" ref="C108:Q108" si="14">SUM(C109:C110)</f>
        <v>80.393037156892632</v>
      </c>
      <c r="D108" s="157">
        <f t="shared" si="14"/>
        <v>80.698276758546896</v>
      </c>
      <c r="E108" s="157">
        <f t="shared" si="14"/>
        <v>83.573924400846607</v>
      </c>
      <c r="F108" s="157">
        <f t="shared" si="14"/>
        <v>84.677271645223982</v>
      </c>
      <c r="G108" s="157">
        <f t="shared" si="14"/>
        <v>82.433970087986197</v>
      </c>
      <c r="H108" s="157">
        <f t="shared" si="14"/>
        <v>82.414262256592892</v>
      </c>
      <c r="I108" s="157">
        <f t="shared" si="14"/>
        <v>79.992428949969892</v>
      </c>
      <c r="J108" s="157">
        <f t="shared" si="14"/>
        <v>79.51551796578255</v>
      </c>
      <c r="K108" s="157">
        <f t="shared" si="14"/>
        <v>82.934002664091594</v>
      </c>
      <c r="L108" s="157">
        <f t="shared" si="14"/>
        <v>84.09278003707476</v>
      </c>
      <c r="M108" s="157">
        <f t="shared" si="14"/>
        <v>81.421878363454013</v>
      </c>
      <c r="N108" s="157">
        <f t="shared" si="14"/>
        <v>81.708320300969234</v>
      </c>
      <c r="O108" s="157">
        <f t="shared" si="14"/>
        <v>83.174926113229461</v>
      </c>
      <c r="P108" s="157">
        <f t="shared" si="14"/>
        <v>82.908710698381455</v>
      </c>
      <c r="Q108" s="157">
        <f t="shared" si="14"/>
        <v>82.997238248769861</v>
      </c>
    </row>
    <row r="109" spans="1:17" ht="12" customHeight="1" x14ac:dyDescent="0.25">
      <c r="A109" s="23" t="s">
        <v>203</v>
      </c>
      <c r="B109" s="156">
        <f>RES_hhdet_fec!B$78</f>
        <v>67.254134306168766</v>
      </c>
      <c r="C109" s="156">
        <f>RES_hhdet_fec!C$78</f>
        <v>72.543357363340462</v>
      </c>
      <c r="D109" s="156">
        <f>RES_hhdet_fec!D$78</f>
        <v>71.725343535552383</v>
      </c>
      <c r="E109" s="156">
        <f>RES_hhdet_fec!E$78</f>
        <v>75.985854103368894</v>
      </c>
      <c r="F109" s="156">
        <f>RES_hhdet_fec!F$78</f>
        <v>78.676124697767023</v>
      </c>
      <c r="G109" s="156">
        <f>RES_hhdet_fec!G$78</f>
        <v>75.547134860401783</v>
      </c>
      <c r="H109" s="156">
        <f>RES_hhdet_fec!H$78</f>
        <v>76.25588237371592</v>
      </c>
      <c r="I109" s="156">
        <f>RES_hhdet_fec!I$78</f>
        <v>73.950254985674633</v>
      </c>
      <c r="J109" s="156">
        <f>RES_hhdet_fec!J$78</f>
        <v>74.11530687437039</v>
      </c>
      <c r="K109" s="156">
        <f>RES_hhdet_fec!K$78</f>
        <v>79.464005817528019</v>
      </c>
      <c r="L109" s="156">
        <f>RES_hhdet_fec!L$78</f>
        <v>80.589805340803863</v>
      </c>
      <c r="M109" s="156">
        <f>RES_hhdet_fec!M$78</f>
        <v>77.735085026551886</v>
      </c>
      <c r="N109" s="156">
        <f>RES_hhdet_fec!N$78</f>
        <v>77.587514077367672</v>
      </c>
      <c r="O109" s="156">
        <f>RES_hhdet_fec!O$78</f>
        <v>81.700862436403099</v>
      </c>
      <c r="P109" s="156">
        <f>RES_hhdet_fec!P$78</f>
        <v>81.539836056228424</v>
      </c>
      <c r="Q109" s="156">
        <f>RES_hhdet_fec!Q$78</f>
        <v>82.766593131064013</v>
      </c>
    </row>
    <row r="110" spans="1:17" ht="12" customHeight="1" x14ac:dyDescent="0.25">
      <c r="A110" s="29" t="s">
        <v>140</v>
      </c>
      <c r="B110" s="57">
        <f>RES_hhdet_fec!B$79</f>
        <v>9.0820075132062694</v>
      </c>
      <c r="C110" s="57">
        <f>RES_hhdet_fec!C$79</f>
        <v>7.8496797935521725</v>
      </c>
      <c r="D110" s="57">
        <f>RES_hhdet_fec!D$79</f>
        <v>8.9729332229945111</v>
      </c>
      <c r="E110" s="57">
        <f>RES_hhdet_fec!E$79</f>
        <v>7.5880702974777137</v>
      </c>
      <c r="F110" s="57">
        <f>RES_hhdet_fec!F$79</f>
        <v>6.0011469474569523</v>
      </c>
      <c r="G110" s="57">
        <f>RES_hhdet_fec!G$79</f>
        <v>6.8868352275844122</v>
      </c>
      <c r="H110" s="57">
        <f>RES_hhdet_fec!H$79</f>
        <v>6.1583798828769778</v>
      </c>
      <c r="I110" s="57">
        <f>RES_hhdet_fec!I$79</f>
        <v>6.042173964295265</v>
      </c>
      <c r="J110" s="57">
        <f>RES_hhdet_fec!J$79</f>
        <v>5.4002110914121628</v>
      </c>
      <c r="K110" s="57">
        <f>RES_hhdet_fec!K$79</f>
        <v>3.4699968465635771</v>
      </c>
      <c r="L110" s="57">
        <f>RES_hhdet_fec!L$79</f>
        <v>3.5029746962708947</v>
      </c>
      <c r="M110" s="57">
        <f>RES_hhdet_fec!M$79</f>
        <v>3.6867933369021282</v>
      </c>
      <c r="N110" s="57">
        <f>RES_hhdet_fec!N$79</f>
        <v>4.1208062236015639</v>
      </c>
      <c r="O110" s="57">
        <f>RES_hhdet_fec!O$79</f>
        <v>1.4740636768263622</v>
      </c>
      <c r="P110" s="57">
        <f>RES_hhdet_fec!P$79</f>
        <v>1.3688746421530307</v>
      </c>
      <c r="Q110" s="57">
        <f>RES_hhdet_fec!Q$79</f>
        <v>0.23064511770585427</v>
      </c>
    </row>
    <row r="112" spans="1:17" ht="12" customHeight="1" x14ac:dyDescent="0.25">
      <c r="A112" s="152" t="s">
        <v>119</v>
      </c>
      <c r="B112" s="168">
        <f>SUM(B113,B116,B118,B127)</f>
        <v>748.90339818084499</v>
      </c>
      <c r="C112" s="168">
        <f t="shared" ref="C112:Q112" si="15">SUM(C113,C116,C118,C127)</f>
        <v>841.30642673736747</v>
      </c>
      <c r="D112" s="168">
        <f t="shared" si="15"/>
        <v>796.06684239444917</v>
      </c>
      <c r="E112" s="168">
        <f t="shared" si="15"/>
        <v>841.53455819056751</v>
      </c>
      <c r="F112" s="168">
        <f t="shared" si="15"/>
        <v>821.07405528052823</v>
      </c>
      <c r="G112" s="168">
        <f t="shared" si="15"/>
        <v>775.11043375067266</v>
      </c>
      <c r="H112" s="168">
        <f t="shared" si="15"/>
        <v>733.52605533859105</v>
      </c>
      <c r="I112" s="168">
        <f t="shared" si="15"/>
        <v>704.87935387330219</v>
      </c>
      <c r="J112" s="168">
        <f t="shared" si="15"/>
        <v>708.91924048493593</v>
      </c>
      <c r="K112" s="168">
        <f t="shared" si="15"/>
        <v>734.20604849500921</v>
      </c>
      <c r="L112" s="168">
        <f t="shared" si="15"/>
        <v>832.06607795909918</v>
      </c>
      <c r="M112" s="168">
        <f t="shared" si="15"/>
        <v>739.51226245291377</v>
      </c>
      <c r="N112" s="168">
        <f t="shared" si="15"/>
        <v>770.38915172102918</v>
      </c>
      <c r="O112" s="168">
        <f t="shared" si="15"/>
        <v>854.54511035729217</v>
      </c>
      <c r="P112" s="168">
        <f t="shared" si="15"/>
        <v>729.85605181692551</v>
      </c>
      <c r="Q112" s="168">
        <f t="shared" si="15"/>
        <v>797.55896090853548</v>
      </c>
    </row>
    <row r="113" spans="1:17" ht="12" customHeight="1" x14ac:dyDescent="0.25">
      <c r="A113" s="158" t="s">
        <v>65</v>
      </c>
      <c r="B113" s="157">
        <f>SUM(B114:B115)</f>
        <v>605.04783922955005</v>
      </c>
      <c r="C113" s="157">
        <f t="shared" ref="C113:Q113" si="16">SUM(C114:C115)</f>
        <v>691.13774311870702</v>
      </c>
      <c r="D113" s="157">
        <f t="shared" si="16"/>
        <v>643.87181549146271</v>
      </c>
      <c r="E113" s="157">
        <f t="shared" si="16"/>
        <v>685.52532194308515</v>
      </c>
      <c r="F113" s="157">
        <f t="shared" si="16"/>
        <v>661.96398834894671</v>
      </c>
      <c r="G113" s="157">
        <f t="shared" si="16"/>
        <v>616.84852946854505</v>
      </c>
      <c r="H113" s="157">
        <f t="shared" si="16"/>
        <v>575.54833337454158</v>
      </c>
      <c r="I113" s="157">
        <f t="shared" si="16"/>
        <v>549.61893609791809</v>
      </c>
      <c r="J113" s="157">
        <f t="shared" si="16"/>
        <v>554.74686162850367</v>
      </c>
      <c r="K113" s="157">
        <f t="shared" si="16"/>
        <v>574.10686304037563</v>
      </c>
      <c r="L113" s="157">
        <f t="shared" si="16"/>
        <v>667.73005369764235</v>
      </c>
      <c r="M113" s="157">
        <f t="shared" si="16"/>
        <v>577.68763390356992</v>
      </c>
      <c r="N113" s="157">
        <f t="shared" si="16"/>
        <v>607.00456578414526</v>
      </c>
      <c r="O113" s="157">
        <f t="shared" si="16"/>
        <v>690.77285291257283</v>
      </c>
      <c r="P113" s="157">
        <f t="shared" si="16"/>
        <v>566.3493171315082</v>
      </c>
      <c r="Q113" s="157">
        <f t="shared" si="16"/>
        <v>632.73831672759616</v>
      </c>
    </row>
    <row r="114" spans="1:17" ht="12" customHeight="1" x14ac:dyDescent="0.25">
      <c r="A114" s="23" t="s">
        <v>161</v>
      </c>
      <c r="B114" s="156">
        <f>RES_hhdet_tes!B$64</f>
        <v>593.11551601907956</v>
      </c>
      <c r="C114" s="156">
        <f>RES_hhdet_tes!C$64</f>
        <v>673.65601872458876</v>
      </c>
      <c r="D114" s="156">
        <f>RES_hhdet_tes!D$64</f>
        <v>625.52273913793385</v>
      </c>
      <c r="E114" s="156">
        <f>RES_hhdet_tes!E$64</f>
        <v>665.98465899497774</v>
      </c>
      <c r="F114" s="156">
        <f>RES_hhdet_tes!F$64</f>
        <v>646.50393723598381</v>
      </c>
      <c r="G114" s="156">
        <f>RES_hhdet_tes!G$64</f>
        <v>602.80158910128773</v>
      </c>
      <c r="H114" s="156">
        <f>RES_hhdet_tes!H$64</f>
        <v>565.13550944994984</v>
      </c>
      <c r="I114" s="156">
        <f>RES_hhdet_tes!I$64</f>
        <v>531.03116202042384</v>
      </c>
      <c r="J114" s="156">
        <f>RES_hhdet_tes!J$64</f>
        <v>541.76534403855112</v>
      </c>
      <c r="K114" s="156">
        <f>RES_hhdet_tes!K$64</f>
        <v>558.91672736113674</v>
      </c>
      <c r="L114" s="156">
        <f>RES_hhdet_tes!L$64</f>
        <v>652.04155859340926</v>
      </c>
      <c r="M114" s="156">
        <f>RES_hhdet_tes!M$64</f>
        <v>561.88411845517214</v>
      </c>
      <c r="N114" s="156">
        <f>RES_hhdet_tes!N$64</f>
        <v>588.72478410210601</v>
      </c>
      <c r="O114" s="156">
        <f>RES_hhdet_tes!O$64</f>
        <v>680.73513617340507</v>
      </c>
      <c r="P114" s="156">
        <f>RES_hhdet_tes!P$64</f>
        <v>544.53984704923141</v>
      </c>
      <c r="Q114" s="156">
        <f>RES_hhdet_tes!Q$64</f>
        <v>615.344335512626</v>
      </c>
    </row>
    <row r="115" spans="1:17" ht="12" customHeight="1" x14ac:dyDescent="0.25">
      <c r="A115" s="23" t="s">
        <v>60</v>
      </c>
      <c r="B115" s="156">
        <f>RES_hhdet_tes!B$65</f>
        <v>11.932323210470493</v>
      </c>
      <c r="C115" s="156">
        <f>RES_hhdet_tes!C$65</f>
        <v>17.481724394118306</v>
      </c>
      <c r="D115" s="156">
        <f>RES_hhdet_tes!D$65</f>
        <v>18.349076353528844</v>
      </c>
      <c r="E115" s="156">
        <f>RES_hhdet_tes!E$65</f>
        <v>19.540662948107418</v>
      </c>
      <c r="F115" s="156">
        <f>RES_hhdet_tes!F$65</f>
        <v>15.460051112962853</v>
      </c>
      <c r="G115" s="156">
        <f>RES_hhdet_tes!G$65</f>
        <v>14.046940367257317</v>
      </c>
      <c r="H115" s="156">
        <f>RES_hhdet_tes!H$65</f>
        <v>10.412823924591784</v>
      </c>
      <c r="I115" s="156">
        <f>RES_hhdet_tes!I$65</f>
        <v>18.587774077494309</v>
      </c>
      <c r="J115" s="156">
        <f>RES_hhdet_tes!J$65</f>
        <v>12.98151758995256</v>
      </c>
      <c r="K115" s="156">
        <f>RES_hhdet_tes!K$65</f>
        <v>15.190135679238931</v>
      </c>
      <c r="L115" s="156">
        <f>RES_hhdet_tes!L$65</f>
        <v>15.688495104233056</v>
      </c>
      <c r="M115" s="156">
        <f>RES_hhdet_tes!M$65</f>
        <v>15.80351544839773</v>
      </c>
      <c r="N115" s="156">
        <f>RES_hhdet_tes!N$65</f>
        <v>18.279781682039296</v>
      </c>
      <c r="O115" s="156">
        <f>RES_hhdet_tes!O$65</f>
        <v>10.037716739167731</v>
      </c>
      <c r="P115" s="156">
        <f>RES_hhdet_tes!P$65</f>
        <v>21.809470082276814</v>
      </c>
      <c r="Q115" s="156">
        <f>RES_hhdet_tes!Q$65</f>
        <v>17.393981214970157</v>
      </c>
    </row>
    <row r="116" spans="1:17" ht="12" customHeight="1" x14ac:dyDescent="0.25">
      <c r="A116" s="158" t="s">
        <v>112</v>
      </c>
      <c r="B116" s="157">
        <f>B117</f>
        <v>0.45325802403384569</v>
      </c>
      <c r="C116" s="157">
        <f t="shared" ref="C116:Q116" si="17">C117</f>
        <v>0.57745011450672434</v>
      </c>
      <c r="D116" s="157">
        <f t="shared" si="17"/>
        <v>0.61626095717856944</v>
      </c>
      <c r="E116" s="157">
        <f t="shared" si="17"/>
        <v>0.6305761182521169</v>
      </c>
      <c r="F116" s="157">
        <f t="shared" si="17"/>
        <v>0.69572096695708341</v>
      </c>
      <c r="G116" s="157">
        <f t="shared" si="17"/>
        <v>0.77284026561928454</v>
      </c>
      <c r="H116" s="157">
        <f t="shared" si="17"/>
        <v>0.85295849965004533</v>
      </c>
      <c r="I116" s="157">
        <f t="shared" si="17"/>
        <v>0.97610357674051507</v>
      </c>
      <c r="J116" s="157">
        <f t="shared" si="17"/>
        <v>1.1011202900717432</v>
      </c>
      <c r="K116" s="157">
        <f t="shared" si="17"/>
        <v>1.23579055606836</v>
      </c>
      <c r="L116" s="157">
        <f t="shared" si="17"/>
        <v>1.3257120373457152</v>
      </c>
      <c r="M116" s="157">
        <f t="shared" si="17"/>
        <v>1.4663858322039365</v>
      </c>
      <c r="N116" s="157">
        <f t="shared" si="17"/>
        <v>1.3722607835679075</v>
      </c>
      <c r="O116" s="157">
        <f t="shared" si="17"/>
        <v>1.3828230148547458</v>
      </c>
      <c r="P116" s="157">
        <f t="shared" si="17"/>
        <v>1.1865839280636581</v>
      </c>
      <c r="Q116" s="157">
        <f t="shared" si="17"/>
        <v>1.1576349598961175</v>
      </c>
    </row>
    <row r="117" spans="1:17" ht="12" customHeight="1" x14ac:dyDescent="0.25">
      <c r="A117" s="23" t="s">
        <v>60</v>
      </c>
      <c r="B117" s="156">
        <f>RES_hhdet_tes!B$67</f>
        <v>0.45325802403384569</v>
      </c>
      <c r="C117" s="156">
        <f>RES_hhdet_tes!C$67</f>
        <v>0.57745011450672434</v>
      </c>
      <c r="D117" s="156">
        <f>RES_hhdet_tes!D$67</f>
        <v>0.61626095717856944</v>
      </c>
      <c r="E117" s="156">
        <f>RES_hhdet_tes!E$67</f>
        <v>0.6305761182521169</v>
      </c>
      <c r="F117" s="156">
        <f>RES_hhdet_tes!F$67</f>
        <v>0.69572096695708341</v>
      </c>
      <c r="G117" s="156">
        <f>RES_hhdet_tes!G$67</f>
        <v>0.77284026561928454</v>
      </c>
      <c r="H117" s="156">
        <f>RES_hhdet_tes!H$67</f>
        <v>0.85295849965004533</v>
      </c>
      <c r="I117" s="156">
        <f>RES_hhdet_tes!I$67</f>
        <v>0.97610357674051507</v>
      </c>
      <c r="J117" s="156">
        <f>RES_hhdet_tes!J$67</f>
        <v>1.1011202900717432</v>
      </c>
      <c r="K117" s="156">
        <f>RES_hhdet_tes!K$67</f>
        <v>1.23579055606836</v>
      </c>
      <c r="L117" s="156">
        <f>RES_hhdet_tes!L$67</f>
        <v>1.3257120373457152</v>
      </c>
      <c r="M117" s="156">
        <f>RES_hhdet_tes!M$67</f>
        <v>1.4663858322039365</v>
      </c>
      <c r="N117" s="156">
        <f>RES_hhdet_tes!N$67</f>
        <v>1.3722607835679075</v>
      </c>
      <c r="O117" s="156">
        <f>RES_hhdet_tes!O$67</f>
        <v>1.3828230148547458</v>
      </c>
      <c r="P117" s="156">
        <f>RES_hhdet_tes!P$67</f>
        <v>1.1865839280636581</v>
      </c>
      <c r="Q117" s="156">
        <f>RES_hhdet_tes!Q$67</f>
        <v>1.1576349598961175</v>
      </c>
    </row>
    <row r="118" spans="1:17" ht="12" customHeight="1" x14ac:dyDescent="0.25">
      <c r="A118" s="158" t="s">
        <v>63</v>
      </c>
      <c r="B118" s="157">
        <f>SUM(B119:B120,B123:B124)</f>
        <v>106.05674260425798</v>
      </c>
      <c r="C118" s="157">
        <f t="shared" ref="C118:Q118" si="18">SUM(C119:C120,C123:C124)</f>
        <v>110.24701146224379</v>
      </c>
      <c r="D118" s="157">
        <f t="shared" si="18"/>
        <v>111.25695292299631</v>
      </c>
      <c r="E118" s="157">
        <f t="shared" si="18"/>
        <v>113.61049726744869</v>
      </c>
      <c r="F118" s="157">
        <f t="shared" si="18"/>
        <v>116.08377791931321</v>
      </c>
      <c r="G118" s="157">
        <f t="shared" si="18"/>
        <v>115.44228712722564</v>
      </c>
      <c r="H118" s="157">
        <f t="shared" si="18"/>
        <v>114.79877264209833</v>
      </c>
      <c r="I118" s="157">
        <f t="shared" si="18"/>
        <v>112.65277868057461</v>
      </c>
      <c r="J118" s="157">
        <f t="shared" si="18"/>
        <v>111.34627663254246</v>
      </c>
      <c r="K118" s="157">
        <f t="shared" si="18"/>
        <v>115.70558658065882</v>
      </c>
      <c r="L118" s="157">
        <f t="shared" si="18"/>
        <v>119.08061213628807</v>
      </c>
      <c r="M118" s="157">
        <f t="shared" si="18"/>
        <v>117.4622891408422</v>
      </c>
      <c r="N118" s="157">
        <f t="shared" si="18"/>
        <v>118.57589929433584</v>
      </c>
      <c r="O118" s="157">
        <f t="shared" si="18"/>
        <v>118.87368328049298</v>
      </c>
      <c r="P118" s="157">
        <f t="shared" si="18"/>
        <v>118.76762981037461</v>
      </c>
      <c r="Q118" s="157">
        <f t="shared" si="18"/>
        <v>120.22992407128073</v>
      </c>
    </row>
    <row r="119" spans="1:17" ht="12" customHeight="1" x14ac:dyDescent="0.25">
      <c r="A119" s="167" t="s">
        <v>160</v>
      </c>
      <c r="B119" s="132">
        <f>RES_hhdet_tes!B$69</f>
        <v>68.039488831065881</v>
      </c>
      <c r="C119" s="132">
        <f>RES_hhdet_tes!C$69</f>
        <v>71.974002618610541</v>
      </c>
      <c r="D119" s="132">
        <f>RES_hhdet_tes!D$69</f>
        <v>70.698831499867381</v>
      </c>
      <c r="E119" s="132">
        <f>RES_hhdet_tes!E$69</f>
        <v>72.663464993518545</v>
      </c>
      <c r="F119" s="132">
        <f>RES_hhdet_tes!F$69</f>
        <v>73.084881524277407</v>
      </c>
      <c r="G119" s="132">
        <f>RES_hhdet_tes!G$69</f>
        <v>62.344477006918844</v>
      </c>
      <c r="H119" s="132">
        <f>RES_hhdet_tes!H$69</f>
        <v>56.646030907418314</v>
      </c>
      <c r="I119" s="132">
        <f>RES_hhdet_tes!I$69</f>
        <v>53.438958945647954</v>
      </c>
      <c r="J119" s="132">
        <f>RES_hhdet_tes!J$69</f>
        <v>52.852846033062626</v>
      </c>
      <c r="K119" s="132">
        <f>RES_hhdet_tes!K$69</f>
        <v>47.073396084512915</v>
      </c>
      <c r="L119" s="132">
        <f>RES_hhdet_tes!L$69</f>
        <v>38.367599166045927</v>
      </c>
      <c r="M119" s="132">
        <f>RES_hhdet_tes!M$69</f>
        <v>36.866160492901891</v>
      </c>
      <c r="N119" s="132">
        <f>RES_hhdet_tes!N$69</f>
        <v>35.042450645989256</v>
      </c>
      <c r="O119" s="132">
        <f>RES_hhdet_tes!O$69</f>
        <v>33.500480373476954</v>
      </c>
      <c r="P119" s="132">
        <f>RES_hhdet_tes!P$69</f>
        <v>34.387580679264147</v>
      </c>
      <c r="Q119" s="132">
        <f>RES_hhdet_tes!Q$69</f>
        <v>34.601394500152146</v>
      </c>
    </row>
    <row r="120" spans="1:17" ht="12" customHeight="1" x14ac:dyDescent="0.25">
      <c r="A120" s="167" t="s">
        <v>159</v>
      </c>
      <c r="B120" s="132">
        <f>SUM(B121:B122)</f>
        <v>19.451246548628223</v>
      </c>
      <c r="C120" s="132">
        <f t="shared" ref="C120:Q120" si="19">SUM(C121:C122)</f>
        <v>22.380494810267983</v>
      </c>
      <c r="D120" s="132">
        <f t="shared" si="19"/>
        <v>23.032994185835292</v>
      </c>
      <c r="E120" s="132">
        <f t="shared" si="19"/>
        <v>26.303326663981409</v>
      </c>
      <c r="F120" s="132">
        <f t="shared" si="19"/>
        <v>28.872962143072172</v>
      </c>
      <c r="G120" s="132">
        <f t="shared" si="19"/>
        <v>38.377110651371417</v>
      </c>
      <c r="H120" s="132">
        <f t="shared" si="19"/>
        <v>43.270400482459578</v>
      </c>
      <c r="I120" s="132">
        <f t="shared" si="19"/>
        <v>43.086709314766068</v>
      </c>
      <c r="J120" s="132">
        <f t="shared" si="19"/>
        <v>43.027390949961251</v>
      </c>
      <c r="K120" s="132">
        <f t="shared" si="19"/>
        <v>59.555905354873623</v>
      </c>
      <c r="L120" s="132">
        <f t="shared" si="19"/>
        <v>73.824155386664216</v>
      </c>
      <c r="M120" s="132">
        <f t="shared" si="19"/>
        <v>73.339872646739153</v>
      </c>
      <c r="N120" s="132">
        <f t="shared" si="19"/>
        <v>75.808993232261926</v>
      </c>
      <c r="O120" s="132">
        <f t="shared" si="19"/>
        <v>82.471051704764079</v>
      </c>
      <c r="P120" s="132">
        <f t="shared" si="19"/>
        <v>81.527160781288018</v>
      </c>
      <c r="Q120" s="132">
        <f t="shared" si="19"/>
        <v>84.870315136963768</v>
      </c>
    </row>
    <row r="121" spans="1:17" ht="12" customHeight="1" x14ac:dyDescent="0.25">
      <c r="A121" s="166" t="s">
        <v>203</v>
      </c>
      <c r="B121" s="165">
        <f>RES_hhdet_tes!B$71</f>
        <v>12.643323070355395</v>
      </c>
      <c r="C121" s="165">
        <f>RES_hhdet_tes!C$71</f>
        <v>14.554925702823054</v>
      </c>
      <c r="D121" s="165">
        <f>RES_hhdet_tes!D$71</f>
        <v>14.913435824847888</v>
      </c>
      <c r="E121" s="165">
        <f>RES_hhdet_tes!E$71</f>
        <v>17.039505403389356</v>
      </c>
      <c r="F121" s="165">
        <f>RES_hhdet_tes!F$71</f>
        <v>18.771384208107545</v>
      </c>
      <c r="G121" s="165">
        <f>RES_hhdet_tes!G$71</f>
        <v>24.811573931517685</v>
      </c>
      <c r="H121" s="165">
        <f>RES_hhdet_tes!H$71</f>
        <v>27.949337445979015</v>
      </c>
      <c r="I121" s="165">
        <f>RES_hhdet_tes!I$71</f>
        <v>27.501876233341147</v>
      </c>
      <c r="J121" s="165">
        <f>RES_hhdet_tes!J$71</f>
        <v>27.482752917570853</v>
      </c>
      <c r="K121" s="165">
        <f>RES_hhdet_tes!K$71</f>
        <v>38.392259172508965</v>
      </c>
      <c r="L121" s="165">
        <f>RES_hhdet_tes!L$71</f>
        <v>47.616000586551316</v>
      </c>
      <c r="M121" s="165">
        <f>RES_hhdet_tes!M$71</f>
        <v>47.61504430706804</v>
      </c>
      <c r="N121" s="165">
        <f>RES_hhdet_tes!N$71</f>
        <v>48.952375900419987</v>
      </c>
      <c r="O121" s="165">
        <f>RES_hhdet_tes!O$71</f>
        <v>52.723852561584472</v>
      </c>
      <c r="P121" s="165">
        <f>RES_hhdet_tes!P$71</f>
        <v>53.098284034941869</v>
      </c>
      <c r="Q121" s="165">
        <f>RES_hhdet_tes!Q$71</f>
        <v>54.985178669775976</v>
      </c>
    </row>
    <row r="122" spans="1:17" ht="12" customHeight="1" x14ac:dyDescent="0.25">
      <c r="A122" s="147" t="s">
        <v>59</v>
      </c>
      <c r="B122" s="164">
        <f>RES_hhdet_tes!B$72</f>
        <v>6.8079234782728282</v>
      </c>
      <c r="C122" s="164">
        <f>RES_hhdet_tes!C$72</f>
        <v>7.8255691074449301</v>
      </c>
      <c r="D122" s="164">
        <f>RES_hhdet_tes!D$72</f>
        <v>8.1195583609874049</v>
      </c>
      <c r="E122" s="164">
        <f>RES_hhdet_tes!E$72</f>
        <v>9.2638212605920529</v>
      </c>
      <c r="F122" s="164">
        <f>RES_hhdet_tes!F$72</f>
        <v>10.101577934964626</v>
      </c>
      <c r="G122" s="164">
        <f>RES_hhdet_tes!G$72</f>
        <v>13.56553671985373</v>
      </c>
      <c r="H122" s="164">
        <f>RES_hhdet_tes!H$72</f>
        <v>15.321063036480561</v>
      </c>
      <c r="I122" s="164">
        <f>RES_hhdet_tes!I$72</f>
        <v>15.584833081424923</v>
      </c>
      <c r="J122" s="164">
        <f>RES_hhdet_tes!J$72</f>
        <v>15.544638032390397</v>
      </c>
      <c r="K122" s="164">
        <f>RES_hhdet_tes!K$72</f>
        <v>21.163646182364658</v>
      </c>
      <c r="L122" s="164">
        <f>RES_hhdet_tes!L$72</f>
        <v>26.208154800112904</v>
      </c>
      <c r="M122" s="164">
        <f>RES_hhdet_tes!M$72</f>
        <v>25.724828339671117</v>
      </c>
      <c r="N122" s="164">
        <f>RES_hhdet_tes!N$72</f>
        <v>26.856617331841942</v>
      </c>
      <c r="O122" s="164">
        <f>RES_hhdet_tes!O$72</f>
        <v>29.747199143179603</v>
      </c>
      <c r="P122" s="164">
        <f>RES_hhdet_tes!P$72</f>
        <v>28.428876746346141</v>
      </c>
      <c r="Q122" s="164">
        <f>RES_hhdet_tes!Q$72</f>
        <v>29.885136467187792</v>
      </c>
    </row>
    <row r="123" spans="1:17" ht="12" customHeight="1" x14ac:dyDescent="0.25">
      <c r="A123" s="163" t="s">
        <v>142</v>
      </c>
      <c r="B123" s="162">
        <f>RES_hhdet_tes!B$73</f>
        <v>14.502353001194406</v>
      </c>
      <c r="C123" s="162">
        <f>RES_hhdet_tes!C$73</f>
        <v>12.224511628025562</v>
      </c>
      <c r="D123" s="162">
        <f>RES_hhdet_tes!D$73</f>
        <v>13.335526047566674</v>
      </c>
      <c r="E123" s="162">
        <f>RES_hhdet_tes!E$73</f>
        <v>10.862043773948287</v>
      </c>
      <c r="F123" s="162">
        <f>RES_hhdet_tes!F$73</f>
        <v>10.203051505610645</v>
      </c>
      <c r="G123" s="162">
        <f>RES_hhdet_tes!G$73</f>
        <v>9.2436842731088369</v>
      </c>
      <c r="H123" s="162">
        <f>RES_hhdet_tes!H$73</f>
        <v>8.5625612335667984</v>
      </c>
      <c r="I123" s="162">
        <f>RES_hhdet_tes!I$73</f>
        <v>9.2235239352360274</v>
      </c>
      <c r="J123" s="162">
        <f>RES_hhdet_tes!J$73</f>
        <v>8.7491763403494058</v>
      </c>
      <c r="K123" s="162">
        <f>RES_hhdet_tes!K$73</f>
        <v>4.1833698300132607</v>
      </c>
      <c r="L123" s="162">
        <f>RES_hhdet_tes!L$73</f>
        <v>2.454987732795435</v>
      </c>
      <c r="M123" s="162">
        <f>RES_hhdet_tes!M$73</f>
        <v>2.5681267411910964</v>
      </c>
      <c r="N123" s="162">
        <f>RES_hhdet_tes!N$73</f>
        <v>2.5804774487271493</v>
      </c>
      <c r="O123" s="162">
        <f>RES_hhdet_tes!O$73</f>
        <v>0.88673938159493648</v>
      </c>
      <c r="P123" s="162">
        <f>RES_hhdet_tes!P$73</f>
        <v>0.90863693904841292</v>
      </c>
      <c r="Q123" s="162">
        <f>RES_hhdet_tes!Q$73</f>
        <v>0.23384870308662861</v>
      </c>
    </row>
    <row r="124" spans="1:17" ht="12" customHeight="1" x14ac:dyDescent="0.25">
      <c r="A124" s="161" t="s">
        <v>141</v>
      </c>
      <c r="B124" s="160">
        <f>SUM(B125:B126)</f>
        <v>4.063654223369471</v>
      </c>
      <c r="C124" s="160">
        <f t="shared" ref="C124:Q124" si="20">SUM(C125:C126)</f>
        <v>3.6680024053397009</v>
      </c>
      <c r="D124" s="160">
        <f t="shared" si="20"/>
        <v>4.1896011897269556</v>
      </c>
      <c r="E124" s="160">
        <f t="shared" si="20"/>
        <v>3.7816618360004535</v>
      </c>
      <c r="F124" s="160">
        <f t="shared" si="20"/>
        <v>3.9228827463529781</v>
      </c>
      <c r="G124" s="160">
        <f t="shared" si="20"/>
        <v>5.4770151958265387</v>
      </c>
      <c r="H124" s="160">
        <f t="shared" si="20"/>
        <v>6.3197800186536384</v>
      </c>
      <c r="I124" s="160">
        <f t="shared" si="20"/>
        <v>6.9035864849245545</v>
      </c>
      <c r="J124" s="160">
        <f t="shared" si="20"/>
        <v>6.7168633091691694</v>
      </c>
      <c r="K124" s="160">
        <f t="shared" si="20"/>
        <v>4.8929153112590207</v>
      </c>
      <c r="L124" s="160">
        <f t="shared" si="20"/>
        <v>4.4338698507824983</v>
      </c>
      <c r="M124" s="160">
        <f t="shared" si="20"/>
        <v>4.6881292600100615</v>
      </c>
      <c r="N124" s="160">
        <f t="shared" si="20"/>
        <v>5.1439779673575066</v>
      </c>
      <c r="O124" s="160">
        <f t="shared" si="20"/>
        <v>2.0154118206570115</v>
      </c>
      <c r="P124" s="160">
        <f t="shared" si="20"/>
        <v>1.9442514107740365</v>
      </c>
      <c r="Q124" s="160">
        <f t="shared" si="20"/>
        <v>0.52436573107820972</v>
      </c>
    </row>
    <row r="125" spans="1:17" ht="12" customHeight="1" x14ac:dyDescent="0.25">
      <c r="A125" s="148" t="s">
        <v>60</v>
      </c>
      <c r="B125" s="156">
        <f>RES_hhdet_tes!B$75</f>
        <v>2.6948812454837809</v>
      </c>
      <c r="C125" s="156">
        <f>RES_hhdet_tes!C$75</f>
        <v>2.4620833512739151</v>
      </c>
      <c r="D125" s="156">
        <f>RES_hhdet_tes!D$75</f>
        <v>2.8119605551528317</v>
      </c>
      <c r="E125" s="156">
        <f>RES_hhdet_tes!E$75</f>
        <v>2.5339625589560244</v>
      </c>
      <c r="F125" s="156">
        <f>RES_hhdet_tes!F$75</f>
        <v>2.6042323625917261</v>
      </c>
      <c r="G125" s="156">
        <f>RES_hhdet_tes!G$75</f>
        <v>3.6575748806967465</v>
      </c>
      <c r="H125" s="156">
        <f>RES_hhdet_tes!H$75</f>
        <v>4.2007453337251297</v>
      </c>
      <c r="I125" s="156">
        <f>RES_hhdet_tes!I$75</f>
        <v>4.7201935308878404</v>
      </c>
      <c r="J125" s="156">
        <f>RES_hhdet_tes!J$75</f>
        <v>4.5054339137557191</v>
      </c>
      <c r="K125" s="156">
        <f>RES_hhdet_tes!K$75</f>
        <v>3.3162141786052843</v>
      </c>
      <c r="L125" s="156">
        <f>RES_hhdet_tes!L$75</f>
        <v>2.9563327369137813</v>
      </c>
      <c r="M125" s="156">
        <f>RES_hhdet_tes!M$75</f>
        <v>3.2228745763176314</v>
      </c>
      <c r="N125" s="156">
        <f>RES_hhdet_tes!N$75</f>
        <v>3.5158475206152335</v>
      </c>
      <c r="O125" s="156">
        <f>RES_hhdet_tes!O$75</f>
        <v>1.3605578041766351</v>
      </c>
      <c r="P125" s="156">
        <f>RES_hhdet_tes!P$75</f>
        <v>1.3662896638927473</v>
      </c>
      <c r="Q125" s="156">
        <f>RES_hhdet_tes!Q$75</f>
        <v>0.36224799657084839</v>
      </c>
    </row>
    <row r="126" spans="1:17" ht="12" customHeight="1" x14ac:dyDescent="0.25">
      <c r="A126" s="148" t="s">
        <v>59</v>
      </c>
      <c r="B126" s="156">
        <f>RES_hhdet_tes!B$76</f>
        <v>1.3687729778856903</v>
      </c>
      <c r="C126" s="156">
        <f>RES_hhdet_tes!C$76</f>
        <v>1.2059190540657858</v>
      </c>
      <c r="D126" s="156">
        <f>RES_hhdet_tes!D$76</f>
        <v>1.3776406345741241</v>
      </c>
      <c r="E126" s="156">
        <f>RES_hhdet_tes!E$76</f>
        <v>1.2476992770444293</v>
      </c>
      <c r="F126" s="156">
        <f>RES_hhdet_tes!F$76</f>
        <v>1.3186503837612518</v>
      </c>
      <c r="G126" s="156">
        <f>RES_hhdet_tes!G$76</f>
        <v>1.819440315129792</v>
      </c>
      <c r="H126" s="156">
        <f>RES_hhdet_tes!H$76</f>
        <v>2.1190346849285087</v>
      </c>
      <c r="I126" s="156">
        <f>RES_hhdet_tes!I$76</f>
        <v>2.1833929540367136</v>
      </c>
      <c r="J126" s="156">
        <f>RES_hhdet_tes!J$76</f>
        <v>2.2114293954134503</v>
      </c>
      <c r="K126" s="156">
        <f>RES_hhdet_tes!K$76</f>
        <v>1.5767011326537368</v>
      </c>
      <c r="L126" s="156">
        <f>RES_hhdet_tes!L$76</f>
        <v>1.4775371138687166</v>
      </c>
      <c r="M126" s="156">
        <f>RES_hhdet_tes!M$76</f>
        <v>1.4652546836924305</v>
      </c>
      <c r="N126" s="156">
        <f>RES_hhdet_tes!N$76</f>
        <v>1.6281304467422728</v>
      </c>
      <c r="O126" s="156">
        <f>RES_hhdet_tes!O$76</f>
        <v>0.65485401648037644</v>
      </c>
      <c r="P126" s="156">
        <f>RES_hhdet_tes!P$76</f>
        <v>0.57796174688128921</v>
      </c>
      <c r="Q126" s="156">
        <f>RES_hhdet_tes!Q$76</f>
        <v>0.16211773450736139</v>
      </c>
    </row>
    <row r="127" spans="1:17" ht="12" customHeight="1" x14ac:dyDescent="0.25">
      <c r="A127" s="158" t="s">
        <v>62</v>
      </c>
      <c r="B127" s="157">
        <f>SUM(B128:B129)</f>
        <v>37.345558323003175</v>
      </c>
      <c r="C127" s="157">
        <f t="shared" ref="C127:Q127" si="21">SUM(C128:C129)</f>
        <v>39.344222041909973</v>
      </c>
      <c r="D127" s="157">
        <f t="shared" si="21"/>
        <v>40.321813022811519</v>
      </c>
      <c r="E127" s="157">
        <f t="shared" si="21"/>
        <v>41.768162861781676</v>
      </c>
      <c r="F127" s="157">
        <f t="shared" si="21"/>
        <v>42.330568045311168</v>
      </c>
      <c r="G127" s="157">
        <f t="shared" si="21"/>
        <v>42.046776889282725</v>
      </c>
      <c r="H127" s="157">
        <f t="shared" si="21"/>
        <v>42.325990822301094</v>
      </c>
      <c r="I127" s="157">
        <f t="shared" si="21"/>
        <v>41.631535518068979</v>
      </c>
      <c r="J127" s="157">
        <f t="shared" si="21"/>
        <v>41.724981933818128</v>
      </c>
      <c r="K127" s="157">
        <f t="shared" si="21"/>
        <v>43.157808317906444</v>
      </c>
      <c r="L127" s="157">
        <f t="shared" si="21"/>
        <v>43.929700087822994</v>
      </c>
      <c r="M127" s="157">
        <f t="shared" si="21"/>
        <v>42.895953576297636</v>
      </c>
      <c r="N127" s="157">
        <f t="shared" si="21"/>
        <v>43.436425858980236</v>
      </c>
      <c r="O127" s="157">
        <f t="shared" si="21"/>
        <v>43.515751149371688</v>
      </c>
      <c r="P127" s="157">
        <f t="shared" si="21"/>
        <v>43.552520946979023</v>
      </c>
      <c r="Q127" s="157">
        <f t="shared" si="21"/>
        <v>43.433085149762469</v>
      </c>
    </row>
    <row r="128" spans="1:17" ht="12" customHeight="1" x14ac:dyDescent="0.25">
      <c r="A128" s="23" t="s">
        <v>203</v>
      </c>
      <c r="B128" s="156">
        <f>RES_hhdet_tes!B$78</f>
        <v>30.085323221831423</v>
      </c>
      <c r="C128" s="156">
        <f>RES_hhdet_tes!C$78</f>
        <v>33.064495680986603</v>
      </c>
      <c r="D128" s="156">
        <f>RES_hhdet_tes!D$78</f>
        <v>33.069945089091462</v>
      </c>
      <c r="E128" s="156">
        <f>RES_hhdet_tes!E$78</f>
        <v>35.622633714979393</v>
      </c>
      <c r="F128" s="156">
        <f>RES_hhdet_tes!F$78</f>
        <v>37.455786278845565</v>
      </c>
      <c r="G128" s="156">
        <f>RES_hhdet_tes!G$78</f>
        <v>36.3845895870855</v>
      </c>
      <c r="H128" s="156">
        <f>RES_hhdet_tes!H$78</f>
        <v>37.237270126480539</v>
      </c>
      <c r="I128" s="156">
        <f>RES_hhdet_tes!I$78</f>
        <v>36.601580457109897</v>
      </c>
      <c r="J128" s="156">
        <f>RES_hhdet_tes!J$78</f>
        <v>37.193421934528828</v>
      </c>
      <c r="K128" s="156">
        <f>RES_hhdet_tes!K$78</f>
        <v>40.232698004778328</v>
      </c>
      <c r="L128" s="156">
        <f>RES_hhdet_tes!L$78</f>
        <v>40.974234283426675</v>
      </c>
      <c r="M128" s="156">
        <f>RES_hhdet_tes!M$78</f>
        <v>39.783707836286176</v>
      </c>
      <c r="N128" s="156">
        <f>RES_hhdet_tes!N$78</f>
        <v>39.954846306421175</v>
      </c>
      <c r="O128" s="156">
        <f>RES_hhdet_tes!O$78</f>
        <v>42.26296540914808</v>
      </c>
      <c r="P128" s="156">
        <f>RES_hhdet_tes!P$78</f>
        <v>42.385449035569522</v>
      </c>
      <c r="Q128" s="156">
        <f>RES_hhdet_tes!Q$78</f>
        <v>43.234938595081239</v>
      </c>
    </row>
    <row r="129" spans="1:17" ht="12" customHeight="1" x14ac:dyDescent="0.25">
      <c r="A129" s="29" t="s">
        <v>140</v>
      </c>
      <c r="B129" s="57">
        <f>RES_hhdet_tes!B$79</f>
        <v>7.260235101171749</v>
      </c>
      <c r="C129" s="57">
        <f>RES_hhdet_tes!C$79</f>
        <v>6.2797263609233678</v>
      </c>
      <c r="D129" s="57">
        <f>RES_hhdet_tes!D$79</f>
        <v>7.2518679337200549</v>
      </c>
      <c r="E129" s="57">
        <f>RES_hhdet_tes!E$79</f>
        <v>6.145529146802283</v>
      </c>
      <c r="F129" s="57">
        <f>RES_hhdet_tes!F$79</f>
        <v>4.8747817664656061</v>
      </c>
      <c r="G129" s="57">
        <f>RES_hhdet_tes!G$79</f>
        <v>5.662187302197224</v>
      </c>
      <c r="H129" s="57">
        <f>RES_hhdet_tes!H$79</f>
        <v>5.0887206958205535</v>
      </c>
      <c r="I129" s="57">
        <f>RES_hhdet_tes!I$79</f>
        <v>5.0299550609590797</v>
      </c>
      <c r="J129" s="57">
        <f>RES_hhdet_tes!J$79</f>
        <v>4.5315599992892972</v>
      </c>
      <c r="K129" s="57">
        <f>RES_hhdet_tes!K$79</f>
        <v>2.9251103131281142</v>
      </c>
      <c r="L129" s="57">
        <f>RES_hhdet_tes!L$79</f>
        <v>2.955465804396316</v>
      </c>
      <c r="M129" s="57">
        <f>RES_hhdet_tes!M$79</f>
        <v>3.1122457400114594</v>
      </c>
      <c r="N129" s="57">
        <f>RES_hhdet_tes!N$79</f>
        <v>3.4815795525590594</v>
      </c>
      <c r="O129" s="57">
        <f>RES_hhdet_tes!O$79</f>
        <v>1.2527857402236062</v>
      </c>
      <c r="P129" s="57">
        <f>RES_hhdet_tes!P$79</f>
        <v>1.1670719114094981</v>
      </c>
      <c r="Q129" s="57">
        <f>RES_hhdet_tes!Q$79</f>
        <v>0.19814655468122733</v>
      </c>
    </row>
    <row r="131" spans="1:17" ht="12" customHeight="1" x14ac:dyDescent="0.25">
      <c r="A131" s="152" t="s">
        <v>199</v>
      </c>
      <c r="B131" s="175">
        <f t="shared" ref="B131:Q146" si="22">IF(B112=0,"",B112/B93)</f>
        <v>0.63024736783298174</v>
      </c>
      <c r="C131" s="175">
        <f t="shared" si="22"/>
        <v>0.63542336854279735</v>
      </c>
      <c r="D131" s="175">
        <f t="shared" si="22"/>
        <v>0.63894671878050302</v>
      </c>
      <c r="E131" s="175">
        <f t="shared" si="22"/>
        <v>0.64255090483380983</v>
      </c>
      <c r="F131" s="175">
        <f t="shared" si="22"/>
        <v>0.64452233199928355</v>
      </c>
      <c r="G131" s="175">
        <f t="shared" si="22"/>
        <v>0.64922167156504029</v>
      </c>
      <c r="H131" s="175">
        <f t="shared" si="22"/>
        <v>0.65192429809168428</v>
      </c>
      <c r="I131" s="175">
        <f t="shared" si="22"/>
        <v>0.65882219611046888</v>
      </c>
      <c r="J131" s="175">
        <f t="shared" si="22"/>
        <v>0.66112649898492326</v>
      </c>
      <c r="K131" s="175">
        <f t="shared" si="22"/>
        <v>0.66602888610438837</v>
      </c>
      <c r="L131" s="175">
        <f t="shared" si="22"/>
        <v>0.67263033438346342</v>
      </c>
      <c r="M131" s="175">
        <f t="shared" si="22"/>
        <v>0.67647830782646123</v>
      </c>
      <c r="N131" s="175">
        <f t="shared" si="22"/>
        <v>0.6823020062734908</v>
      </c>
      <c r="O131" s="175">
        <f t="shared" si="22"/>
        <v>0.68487838518447064</v>
      </c>
      <c r="P131" s="175">
        <f t="shared" si="22"/>
        <v>0.69021069802405266</v>
      </c>
      <c r="Q131" s="175">
        <f t="shared" si="22"/>
        <v>0.69431791784264396</v>
      </c>
    </row>
    <row r="132" spans="1:17" ht="12" customHeight="1" x14ac:dyDescent="0.25">
      <c r="A132" s="158" t="s">
        <v>65</v>
      </c>
      <c r="B132" s="169">
        <f t="shared" si="22"/>
        <v>0.6450082056273746</v>
      </c>
      <c r="C132" s="169">
        <f t="shared" si="22"/>
        <v>0.65031213885371142</v>
      </c>
      <c r="D132" s="169">
        <f t="shared" si="22"/>
        <v>0.65439990536677273</v>
      </c>
      <c r="E132" s="169">
        <f t="shared" si="22"/>
        <v>0.65835863341098799</v>
      </c>
      <c r="F132" s="169">
        <f t="shared" si="22"/>
        <v>0.66114063597820083</v>
      </c>
      <c r="G132" s="169">
        <f t="shared" si="22"/>
        <v>0.66451352083447623</v>
      </c>
      <c r="H132" s="169">
        <f t="shared" si="22"/>
        <v>0.66718666643138991</v>
      </c>
      <c r="I132" s="169">
        <f t="shared" si="22"/>
        <v>0.67460286775530032</v>
      </c>
      <c r="J132" s="169">
        <f t="shared" si="22"/>
        <v>0.67631022179546929</v>
      </c>
      <c r="K132" s="169">
        <f t="shared" si="22"/>
        <v>0.68159018672014471</v>
      </c>
      <c r="L132" s="169">
        <f t="shared" si="22"/>
        <v>0.68548438524204736</v>
      </c>
      <c r="M132" s="169">
        <f t="shared" si="22"/>
        <v>0.69096326121780904</v>
      </c>
      <c r="N132" s="169">
        <f t="shared" si="22"/>
        <v>0.69646332349623363</v>
      </c>
      <c r="O132" s="169">
        <f t="shared" si="22"/>
        <v>0.69836010458873632</v>
      </c>
      <c r="P132" s="169">
        <f t="shared" si="22"/>
        <v>0.70877820175590001</v>
      </c>
      <c r="Q132" s="169">
        <f t="shared" si="22"/>
        <v>0.71201988310069919</v>
      </c>
    </row>
    <row r="133" spans="1:17" ht="12" customHeight="1" x14ac:dyDescent="0.25">
      <c r="A133" s="23" t="s">
        <v>161</v>
      </c>
      <c r="B133" s="73">
        <f t="shared" si="22"/>
        <v>0.64043438970513022</v>
      </c>
      <c r="C133" s="73">
        <f t="shared" si="22"/>
        <v>0.64446389833276829</v>
      </c>
      <c r="D133" s="73">
        <f t="shared" si="22"/>
        <v>0.64783229240789808</v>
      </c>
      <c r="E133" s="73">
        <f t="shared" si="22"/>
        <v>0.65182467574737191</v>
      </c>
      <c r="F133" s="73">
        <f t="shared" si="22"/>
        <v>0.65582631136134317</v>
      </c>
      <c r="G133" s="73">
        <f t="shared" si="22"/>
        <v>0.65935881143812336</v>
      </c>
      <c r="H133" s="73">
        <f t="shared" si="22"/>
        <v>0.66312027713366073</v>
      </c>
      <c r="I133" s="73">
        <f t="shared" si="22"/>
        <v>0.66700571853732948</v>
      </c>
      <c r="J133" s="73">
        <f t="shared" si="22"/>
        <v>0.67110506582035023</v>
      </c>
      <c r="K133" s="73">
        <f t="shared" si="22"/>
        <v>0.67574252501825549</v>
      </c>
      <c r="L133" s="73">
        <f t="shared" si="22"/>
        <v>0.6803359925058291</v>
      </c>
      <c r="M133" s="73">
        <f t="shared" si="22"/>
        <v>0.68500919770157587</v>
      </c>
      <c r="N133" s="73">
        <f t="shared" si="22"/>
        <v>0.68996061685607402</v>
      </c>
      <c r="O133" s="73">
        <f t="shared" si="22"/>
        <v>0.69526769082021755</v>
      </c>
      <c r="P133" s="73">
        <f t="shared" si="22"/>
        <v>0.700606481733416</v>
      </c>
      <c r="Q133" s="73">
        <f t="shared" si="22"/>
        <v>0.70627059045092255</v>
      </c>
    </row>
    <row r="134" spans="1:17" ht="12" customHeight="1" x14ac:dyDescent="0.25">
      <c r="A134" s="23" t="s">
        <v>60</v>
      </c>
      <c r="B134" s="73">
        <f t="shared" si="22"/>
        <v>1.0000000000000004</v>
      </c>
      <c r="C134" s="73">
        <f t="shared" si="22"/>
        <v>0.99999999999999978</v>
      </c>
      <c r="D134" s="73">
        <f t="shared" si="22"/>
        <v>1</v>
      </c>
      <c r="E134" s="73">
        <f t="shared" si="22"/>
        <v>1</v>
      </c>
      <c r="F134" s="73">
        <f t="shared" si="22"/>
        <v>0.99999999999999989</v>
      </c>
      <c r="G134" s="73">
        <f t="shared" si="22"/>
        <v>0.99999999999999989</v>
      </c>
      <c r="H134" s="73">
        <f t="shared" si="22"/>
        <v>1</v>
      </c>
      <c r="I134" s="73">
        <f t="shared" si="22"/>
        <v>1</v>
      </c>
      <c r="J134" s="73">
        <f t="shared" si="22"/>
        <v>1</v>
      </c>
      <c r="K134" s="73">
        <f t="shared" si="22"/>
        <v>1.0000000000000004</v>
      </c>
      <c r="L134" s="73">
        <f t="shared" si="22"/>
        <v>1.0000000000000002</v>
      </c>
      <c r="M134" s="73">
        <f t="shared" si="22"/>
        <v>0.99999999999999978</v>
      </c>
      <c r="N134" s="73">
        <f t="shared" si="22"/>
        <v>1</v>
      </c>
      <c r="O134" s="73">
        <f t="shared" si="22"/>
        <v>1</v>
      </c>
      <c r="P134" s="73">
        <f t="shared" si="22"/>
        <v>0.99999999999999967</v>
      </c>
      <c r="Q134" s="73">
        <f t="shared" si="22"/>
        <v>1.0000000000000002</v>
      </c>
    </row>
    <row r="135" spans="1:17" ht="12" customHeight="1" x14ac:dyDescent="0.25">
      <c r="A135" s="158" t="s">
        <v>112</v>
      </c>
      <c r="B135" s="169">
        <f t="shared" si="22"/>
        <v>1.6292521448704607</v>
      </c>
      <c r="C135" s="169">
        <f t="shared" si="22"/>
        <v>1.7132330991160509</v>
      </c>
      <c r="D135" s="169">
        <f t="shared" si="22"/>
        <v>1.7522514102278202</v>
      </c>
      <c r="E135" s="169">
        <f t="shared" si="22"/>
        <v>1.7801675564026547</v>
      </c>
      <c r="F135" s="169">
        <f t="shared" si="22"/>
        <v>1.8431475090996774</v>
      </c>
      <c r="G135" s="169">
        <f t="shared" si="22"/>
        <v>1.9067118637196685</v>
      </c>
      <c r="H135" s="169">
        <f t="shared" si="22"/>
        <v>1.9876630650490417</v>
      </c>
      <c r="I135" s="169">
        <f t="shared" si="22"/>
        <v>2.0478254000606904</v>
      </c>
      <c r="J135" s="169">
        <f t="shared" si="22"/>
        <v>2.3346208920846028</v>
      </c>
      <c r="K135" s="169">
        <f t="shared" si="22"/>
        <v>2.595033241742831</v>
      </c>
      <c r="L135" s="169">
        <f t="shared" si="22"/>
        <v>2.8117169704402687</v>
      </c>
      <c r="M135" s="169">
        <f t="shared" si="22"/>
        <v>2.9887888127316864</v>
      </c>
      <c r="N135" s="169">
        <f t="shared" si="22"/>
        <v>3.0753637339577415</v>
      </c>
      <c r="O135" s="169">
        <f t="shared" si="22"/>
        <v>3.2613645518515315</v>
      </c>
      <c r="P135" s="169">
        <f t="shared" si="22"/>
        <v>3.3235810187724812</v>
      </c>
      <c r="Q135" s="169">
        <f t="shared" si="22"/>
        <v>3.5794139435412724</v>
      </c>
    </row>
    <row r="136" spans="1:17" ht="12" customHeight="1" x14ac:dyDescent="0.25">
      <c r="A136" s="23" t="s">
        <v>60</v>
      </c>
      <c r="B136" s="73">
        <f t="shared" si="22"/>
        <v>1.6292521448704607</v>
      </c>
      <c r="C136" s="73">
        <f t="shared" si="22"/>
        <v>1.7132330991160509</v>
      </c>
      <c r="D136" s="73">
        <f t="shared" si="22"/>
        <v>1.7522514102278202</v>
      </c>
      <c r="E136" s="73">
        <f t="shared" si="22"/>
        <v>1.7801675564026547</v>
      </c>
      <c r="F136" s="73">
        <f t="shared" si="22"/>
        <v>1.8431475090996774</v>
      </c>
      <c r="G136" s="73">
        <f t="shared" si="22"/>
        <v>1.9067118637196685</v>
      </c>
      <c r="H136" s="73">
        <f t="shared" si="22"/>
        <v>1.9876630650490417</v>
      </c>
      <c r="I136" s="73">
        <f t="shared" si="22"/>
        <v>2.0478254000606904</v>
      </c>
      <c r="J136" s="73">
        <f t="shared" si="22"/>
        <v>2.3346208920846028</v>
      </c>
      <c r="K136" s="73">
        <f t="shared" si="22"/>
        <v>2.595033241742831</v>
      </c>
      <c r="L136" s="73">
        <f t="shared" si="22"/>
        <v>2.8117169704402687</v>
      </c>
      <c r="M136" s="73">
        <f t="shared" si="22"/>
        <v>2.9887888127316864</v>
      </c>
      <c r="N136" s="73">
        <f t="shared" si="22"/>
        <v>3.0753637339577415</v>
      </c>
      <c r="O136" s="73">
        <f t="shared" si="22"/>
        <v>3.2613645518515315</v>
      </c>
      <c r="P136" s="73">
        <f t="shared" si="22"/>
        <v>3.3235810187724812</v>
      </c>
      <c r="Q136" s="73">
        <f t="shared" si="22"/>
        <v>3.5794139435412724</v>
      </c>
    </row>
    <row r="137" spans="1:17" ht="12" customHeight="1" x14ac:dyDescent="0.25">
      <c r="A137" s="158" t="s">
        <v>63</v>
      </c>
      <c r="B137" s="169">
        <f t="shared" si="22"/>
        <v>0.61089810702515623</v>
      </c>
      <c r="C137" s="169">
        <f t="shared" si="22"/>
        <v>0.6107844002042786</v>
      </c>
      <c r="D137" s="169">
        <f t="shared" si="22"/>
        <v>0.61487266889994929</v>
      </c>
      <c r="E137" s="169">
        <f t="shared" si="22"/>
        <v>0.61582434835856048</v>
      </c>
      <c r="F137" s="169">
        <f t="shared" si="22"/>
        <v>0.61869647305965614</v>
      </c>
      <c r="G137" s="169">
        <f t="shared" si="22"/>
        <v>0.63153249998149785</v>
      </c>
      <c r="H137" s="169">
        <f t="shared" si="22"/>
        <v>0.63891539716793155</v>
      </c>
      <c r="I137" s="169">
        <f t="shared" si="22"/>
        <v>0.64480006158102499</v>
      </c>
      <c r="J137" s="169">
        <f t="shared" si="22"/>
        <v>0.64718273523883596</v>
      </c>
      <c r="K137" s="169">
        <f t="shared" si="22"/>
        <v>0.65500502384537707</v>
      </c>
      <c r="L137" s="169">
        <f t="shared" si="22"/>
        <v>0.66760682215961742</v>
      </c>
      <c r="M137" s="169">
        <f t="shared" si="22"/>
        <v>0.67042477452955995</v>
      </c>
      <c r="N137" s="169">
        <f t="shared" si="22"/>
        <v>0.6760485914654939</v>
      </c>
      <c r="O137" s="169">
        <f t="shared" si="22"/>
        <v>0.67928561235049811</v>
      </c>
      <c r="P137" s="169">
        <f t="shared" si="22"/>
        <v>0.67819305476650948</v>
      </c>
      <c r="Q137" s="169">
        <f t="shared" si="22"/>
        <v>0.68033771186253</v>
      </c>
    </row>
    <row r="138" spans="1:17" ht="12" customHeight="1" x14ac:dyDescent="0.25">
      <c r="A138" s="167" t="s">
        <v>160</v>
      </c>
      <c r="B138" s="174">
        <f t="shared" si="22"/>
        <v>0.57245724812543641</v>
      </c>
      <c r="C138" s="174">
        <f t="shared" si="22"/>
        <v>0.57427635538778288</v>
      </c>
      <c r="D138" s="174">
        <f t="shared" si="22"/>
        <v>0.57541161198781399</v>
      </c>
      <c r="E138" s="174">
        <f t="shared" si="22"/>
        <v>0.57727758450383104</v>
      </c>
      <c r="F138" s="174">
        <f t="shared" si="22"/>
        <v>0.57885095963291544</v>
      </c>
      <c r="G138" s="174">
        <f t="shared" si="22"/>
        <v>0.5798160168316584</v>
      </c>
      <c r="H138" s="174">
        <f t="shared" si="22"/>
        <v>0.58057002515028122</v>
      </c>
      <c r="I138" s="174">
        <f t="shared" si="22"/>
        <v>0.58244508412778784</v>
      </c>
      <c r="J138" s="174">
        <f t="shared" si="22"/>
        <v>0.58469149830510603</v>
      </c>
      <c r="K138" s="174">
        <f t="shared" si="22"/>
        <v>0.58663771836078049</v>
      </c>
      <c r="L138" s="174">
        <f t="shared" si="22"/>
        <v>0.59039434072973662</v>
      </c>
      <c r="M138" s="174">
        <f t="shared" si="22"/>
        <v>0.59296645691807881</v>
      </c>
      <c r="N138" s="174">
        <f t="shared" si="22"/>
        <v>0.59583829417219736</v>
      </c>
      <c r="O138" s="174">
        <f t="shared" si="22"/>
        <v>0.59887024523275134</v>
      </c>
      <c r="P138" s="174">
        <f t="shared" si="22"/>
        <v>0.60132905664689518</v>
      </c>
      <c r="Q138" s="174">
        <f t="shared" si="22"/>
        <v>0.60439396326203454</v>
      </c>
    </row>
    <row r="139" spans="1:17" ht="12" customHeight="1" x14ac:dyDescent="0.25">
      <c r="A139" s="167" t="s">
        <v>159</v>
      </c>
      <c r="B139" s="174">
        <f t="shared" si="22"/>
        <v>0.67319374584645064</v>
      </c>
      <c r="C139" s="174">
        <f t="shared" si="22"/>
        <v>0.67680436815673883</v>
      </c>
      <c r="D139" s="174">
        <f t="shared" si="22"/>
        <v>0.67927035097280386</v>
      </c>
      <c r="E139" s="174">
        <f t="shared" si="22"/>
        <v>0.68307093154043785</v>
      </c>
      <c r="F139" s="174">
        <f t="shared" si="22"/>
        <v>0.68513758605597364</v>
      </c>
      <c r="G139" s="174">
        <f t="shared" si="22"/>
        <v>0.69074706729758306</v>
      </c>
      <c r="H139" s="174">
        <f t="shared" si="22"/>
        <v>0.69294948484360674</v>
      </c>
      <c r="I139" s="174">
        <f t="shared" si="22"/>
        <v>0.69739722614084354</v>
      </c>
      <c r="J139" s="174">
        <f t="shared" si="22"/>
        <v>0.69929633496792942</v>
      </c>
      <c r="K139" s="174">
        <f t="shared" si="22"/>
        <v>0.7021142802961069</v>
      </c>
      <c r="L139" s="174">
        <f t="shared" si="22"/>
        <v>0.70492275753497247</v>
      </c>
      <c r="M139" s="174">
        <f t="shared" si="22"/>
        <v>0.70576166730360068</v>
      </c>
      <c r="N139" s="174">
        <f t="shared" si="22"/>
        <v>0.70885808692245322</v>
      </c>
      <c r="O139" s="174">
        <f t="shared" si="22"/>
        <v>0.71414679334110365</v>
      </c>
      <c r="P139" s="174">
        <f t="shared" si="22"/>
        <v>0.71253623392562282</v>
      </c>
      <c r="Q139" s="174">
        <f t="shared" si="22"/>
        <v>0.71595513531341848</v>
      </c>
    </row>
    <row r="140" spans="1:17" ht="12" customHeight="1" x14ac:dyDescent="0.25">
      <c r="A140" s="166" t="s">
        <v>203</v>
      </c>
      <c r="B140" s="173">
        <f t="shared" si="22"/>
        <v>0.57245724812543652</v>
      </c>
      <c r="C140" s="173">
        <f t="shared" si="22"/>
        <v>0.57660797948793785</v>
      </c>
      <c r="D140" s="173">
        <f t="shared" si="22"/>
        <v>0.57828948263246127</v>
      </c>
      <c r="E140" s="173">
        <f t="shared" si="22"/>
        <v>0.58267390997439106</v>
      </c>
      <c r="F140" s="173">
        <f t="shared" si="22"/>
        <v>0.58586852629512509</v>
      </c>
      <c r="G140" s="173">
        <f t="shared" si="22"/>
        <v>0.59084586915710668</v>
      </c>
      <c r="H140" s="173">
        <f t="shared" si="22"/>
        <v>0.59311784530690825</v>
      </c>
      <c r="I140" s="173">
        <f t="shared" si="22"/>
        <v>0.59531310791108705</v>
      </c>
      <c r="J140" s="173">
        <f t="shared" si="22"/>
        <v>0.59764713925428403</v>
      </c>
      <c r="K140" s="173">
        <f t="shared" si="22"/>
        <v>0.60308276485357237</v>
      </c>
      <c r="L140" s="173">
        <f t="shared" si="22"/>
        <v>0.60643085305730327</v>
      </c>
      <c r="M140" s="173">
        <f t="shared" si="22"/>
        <v>0.60895740889496341</v>
      </c>
      <c r="N140" s="173">
        <f t="shared" si="22"/>
        <v>0.61122764483365821</v>
      </c>
      <c r="O140" s="173">
        <f t="shared" si="22"/>
        <v>0.61496491054720115</v>
      </c>
      <c r="P140" s="173">
        <f t="shared" si="22"/>
        <v>0.61749809040698256</v>
      </c>
      <c r="Q140" s="173">
        <f t="shared" si="22"/>
        <v>0.62020644930598146</v>
      </c>
    </row>
    <row r="141" spans="1:17" ht="12" customHeight="1" x14ac:dyDescent="0.25">
      <c r="A141" s="147" t="s">
        <v>59</v>
      </c>
      <c r="B141" s="172">
        <f t="shared" si="22"/>
        <v>1.0000000000000002</v>
      </c>
      <c r="C141" s="172">
        <f t="shared" si="22"/>
        <v>1.0000000000000002</v>
      </c>
      <c r="D141" s="172">
        <f t="shared" si="22"/>
        <v>1</v>
      </c>
      <c r="E141" s="172">
        <f t="shared" si="22"/>
        <v>0.99999999999999978</v>
      </c>
      <c r="F141" s="172">
        <f t="shared" si="22"/>
        <v>1.0000000000000004</v>
      </c>
      <c r="G141" s="172">
        <f t="shared" si="22"/>
        <v>1.0000000000000002</v>
      </c>
      <c r="H141" s="172">
        <f t="shared" si="22"/>
        <v>0.99999999999999989</v>
      </c>
      <c r="I141" s="172">
        <f t="shared" si="22"/>
        <v>1.0000000000000002</v>
      </c>
      <c r="J141" s="172">
        <f t="shared" si="22"/>
        <v>1</v>
      </c>
      <c r="K141" s="172">
        <f t="shared" si="22"/>
        <v>0.99999999999999944</v>
      </c>
      <c r="L141" s="172">
        <f t="shared" si="22"/>
        <v>1</v>
      </c>
      <c r="M141" s="172">
        <f t="shared" si="22"/>
        <v>0.99999999999999989</v>
      </c>
      <c r="N141" s="172">
        <f t="shared" si="22"/>
        <v>0.99999999999999956</v>
      </c>
      <c r="O141" s="172">
        <f t="shared" si="22"/>
        <v>1</v>
      </c>
      <c r="P141" s="172">
        <f t="shared" si="22"/>
        <v>1.0000000000000002</v>
      </c>
      <c r="Q141" s="172">
        <f t="shared" si="22"/>
        <v>1</v>
      </c>
    </row>
    <row r="142" spans="1:17" ht="12" customHeight="1" x14ac:dyDescent="0.25">
      <c r="A142" s="163" t="s">
        <v>142</v>
      </c>
      <c r="B142" s="171">
        <f t="shared" si="22"/>
        <v>0.70221422436720216</v>
      </c>
      <c r="C142" s="171">
        <f t="shared" si="22"/>
        <v>0.70280947678143801</v>
      </c>
      <c r="D142" s="171">
        <f t="shared" si="22"/>
        <v>0.70795014850191962</v>
      </c>
      <c r="E142" s="171">
        <f t="shared" si="22"/>
        <v>0.70982774743525556</v>
      </c>
      <c r="F142" s="171">
        <f t="shared" si="22"/>
        <v>0.7143613752801099</v>
      </c>
      <c r="G142" s="171">
        <f t="shared" si="22"/>
        <v>0.71832268695091139</v>
      </c>
      <c r="H142" s="171">
        <f t="shared" si="22"/>
        <v>0.72373458738283269</v>
      </c>
      <c r="I142" s="171">
        <f t="shared" si="22"/>
        <v>0.73008677219490936</v>
      </c>
      <c r="J142" s="171">
        <f t="shared" si="22"/>
        <v>0.73692564488182777</v>
      </c>
      <c r="K142" s="171">
        <f t="shared" si="22"/>
        <v>0.74983059417623255</v>
      </c>
      <c r="L142" s="171">
        <f t="shared" si="22"/>
        <v>0.75517278854205294</v>
      </c>
      <c r="M142" s="171">
        <f t="shared" si="22"/>
        <v>0.75767316237566895</v>
      </c>
      <c r="N142" s="171">
        <f t="shared" si="22"/>
        <v>0.76086569473008592</v>
      </c>
      <c r="O142" s="171">
        <f t="shared" si="22"/>
        <v>0.76863959879073274</v>
      </c>
      <c r="P142" s="171">
        <f t="shared" si="22"/>
        <v>0.77338376321943703</v>
      </c>
      <c r="Q142" s="171">
        <f t="shared" si="22"/>
        <v>0.77646546961934637</v>
      </c>
    </row>
    <row r="143" spans="1:17" ht="12" customHeight="1" x14ac:dyDescent="0.25">
      <c r="A143" s="161" t="s">
        <v>141</v>
      </c>
      <c r="B143" s="170">
        <f t="shared" si="22"/>
        <v>0.78050173783900789</v>
      </c>
      <c r="C143" s="170">
        <f t="shared" si="22"/>
        <v>0.77891449375411781</v>
      </c>
      <c r="D143" s="170">
        <f t="shared" si="22"/>
        <v>0.78585102238948001</v>
      </c>
      <c r="E143" s="170">
        <f t="shared" si="22"/>
        <v>0.78739583216621956</v>
      </c>
      <c r="F143" s="170">
        <f t="shared" si="22"/>
        <v>0.79358771727321964</v>
      </c>
      <c r="G143" s="170">
        <f t="shared" si="22"/>
        <v>0.80012457814260018</v>
      </c>
      <c r="H143" s="170">
        <f t="shared" si="22"/>
        <v>0.8068126748668567</v>
      </c>
      <c r="I143" s="170">
        <f t="shared" si="22"/>
        <v>0.80794257730001573</v>
      </c>
      <c r="J143" s="170">
        <f t="shared" si="22"/>
        <v>0.81405099745330578</v>
      </c>
      <c r="K143" s="170">
        <f t="shared" si="22"/>
        <v>0.81508610749744326</v>
      </c>
      <c r="L143" s="170">
        <f t="shared" si="22"/>
        <v>0.82025183180679828</v>
      </c>
      <c r="M143" s="170">
        <f t="shared" si="22"/>
        <v>0.81846719615144958</v>
      </c>
      <c r="N143" s="170">
        <f t="shared" si="22"/>
        <v>0.82346102447218694</v>
      </c>
      <c r="O143" s="170">
        <f t="shared" si="22"/>
        <v>0.83176858323741953</v>
      </c>
      <c r="P143" s="170">
        <f t="shared" si="22"/>
        <v>0.82927602300154069</v>
      </c>
      <c r="Q143" s="170">
        <f t="shared" si="22"/>
        <v>0.83411086510354859</v>
      </c>
    </row>
    <row r="144" spans="1:17" ht="12" customHeight="1" x14ac:dyDescent="0.25">
      <c r="A144" s="148" t="s">
        <v>60</v>
      </c>
      <c r="B144" s="73">
        <f t="shared" si="22"/>
        <v>0.70221422436720182</v>
      </c>
      <c r="C144" s="73">
        <f t="shared" si="22"/>
        <v>0.7028094767814379</v>
      </c>
      <c r="D144" s="73">
        <f t="shared" si="22"/>
        <v>0.71123130667494583</v>
      </c>
      <c r="E144" s="73">
        <f t="shared" si="22"/>
        <v>0.71277906336076902</v>
      </c>
      <c r="F144" s="73">
        <f t="shared" si="22"/>
        <v>0.71849321517654396</v>
      </c>
      <c r="G144" s="73">
        <f t="shared" si="22"/>
        <v>0.72776513335073079</v>
      </c>
      <c r="H144" s="73">
        <f t="shared" si="22"/>
        <v>0.7351690492188655</v>
      </c>
      <c r="I144" s="73">
        <f t="shared" si="22"/>
        <v>0.74202214283047485</v>
      </c>
      <c r="J144" s="73">
        <f t="shared" si="22"/>
        <v>0.74596629948064308</v>
      </c>
      <c r="K144" s="73">
        <f t="shared" si="22"/>
        <v>0.74921669430932047</v>
      </c>
      <c r="L144" s="73">
        <f t="shared" si="22"/>
        <v>0.75263797828919476</v>
      </c>
      <c r="M144" s="73">
        <f t="shared" si="22"/>
        <v>0.75606711184866904</v>
      </c>
      <c r="N144" s="73">
        <f t="shared" si="22"/>
        <v>0.76122884584580919</v>
      </c>
      <c r="O144" s="73">
        <f t="shared" si="22"/>
        <v>0.7694636137133507</v>
      </c>
      <c r="P144" s="73">
        <f t="shared" si="22"/>
        <v>0.77342045349615085</v>
      </c>
      <c r="Q144" s="73">
        <f t="shared" si="22"/>
        <v>0.77646546961936846</v>
      </c>
    </row>
    <row r="145" spans="1:17" ht="12" customHeight="1" x14ac:dyDescent="0.25">
      <c r="A145" s="148" t="s">
        <v>59</v>
      </c>
      <c r="B145" s="73">
        <f t="shared" si="22"/>
        <v>1</v>
      </c>
      <c r="C145" s="73">
        <f t="shared" si="22"/>
        <v>0.99999999999999978</v>
      </c>
      <c r="D145" s="73">
        <f t="shared" si="22"/>
        <v>1</v>
      </c>
      <c r="E145" s="73">
        <f t="shared" si="22"/>
        <v>0.99999999999999978</v>
      </c>
      <c r="F145" s="73">
        <f t="shared" si="22"/>
        <v>1</v>
      </c>
      <c r="G145" s="73">
        <f t="shared" si="22"/>
        <v>1</v>
      </c>
      <c r="H145" s="73">
        <f t="shared" si="22"/>
        <v>1</v>
      </c>
      <c r="I145" s="73">
        <f t="shared" si="22"/>
        <v>0.99999999999999956</v>
      </c>
      <c r="J145" s="73">
        <f t="shared" si="22"/>
        <v>0.99999999999999978</v>
      </c>
      <c r="K145" s="73">
        <f t="shared" si="22"/>
        <v>1</v>
      </c>
      <c r="L145" s="73">
        <f t="shared" si="22"/>
        <v>0.99999999999999956</v>
      </c>
      <c r="M145" s="73">
        <f t="shared" si="22"/>
        <v>1</v>
      </c>
      <c r="N145" s="73">
        <f t="shared" si="22"/>
        <v>0.99999999999999956</v>
      </c>
      <c r="O145" s="73">
        <f t="shared" si="22"/>
        <v>1</v>
      </c>
      <c r="P145" s="73">
        <f t="shared" si="22"/>
        <v>1.0000000000000002</v>
      </c>
      <c r="Q145" s="73">
        <f t="shared" si="22"/>
        <v>1.0000000000000004</v>
      </c>
    </row>
    <row r="146" spans="1:17" ht="12" customHeight="1" x14ac:dyDescent="0.25">
      <c r="A146" s="158" t="s">
        <v>62</v>
      </c>
      <c r="B146" s="169">
        <f t="shared" si="22"/>
        <v>0.48922512237217136</v>
      </c>
      <c r="C146" s="169">
        <f t="shared" si="22"/>
        <v>0.48939837868206137</v>
      </c>
      <c r="D146" s="169">
        <f t="shared" si="22"/>
        <v>0.49966138860010989</v>
      </c>
      <c r="E146" s="169">
        <f t="shared" si="22"/>
        <v>0.49977505736656014</v>
      </c>
      <c r="F146" s="169">
        <f t="shared" si="22"/>
        <v>0.49990472322567708</v>
      </c>
      <c r="G146" s="169">
        <f t="shared" si="22"/>
        <v>0.51006613953451407</v>
      </c>
      <c r="H146" s="169">
        <f t="shared" si="22"/>
        <v>0.51357604452638461</v>
      </c>
      <c r="I146" s="169">
        <f t="shared" si="22"/>
        <v>0.52044344776812346</v>
      </c>
      <c r="J146" s="169">
        <f t="shared" si="22"/>
        <v>0.52474011364389772</v>
      </c>
      <c r="K146" s="169">
        <f t="shared" si="22"/>
        <v>0.52038737950113101</v>
      </c>
      <c r="L146" s="169">
        <f t="shared" si="22"/>
        <v>0.52239562146066887</v>
      </c>
      <c r="M146" s="169">
        <f t="shared" si="22"/>
        <v>0.52683571588482747</v>
      </c>
      <c r="N146" s="169">
        <f t="shared" si="22"/>
        <v>0.53160346093254573</v>
      </c>
      <c r="O146" s="169">
        <f t="shared" si="22"/>
        <v>0.52318352636865462</v>
      </c>
      <c r="P146" s="169">
        <f t="shared" si="22"/>
        <v>0.52530693795759698</v>
      </c>
      <c r="Q146" s="169">
        <f t="shared" ref="Q146" si="23">IF(Q127=0,"",Q127/Q108)</f>
        <v>0.52330759512237401</v>
      </c>
    </row>
    <row r="147" spans="1:17" ht="12" customHeight="1" x14ac:dyDescent="0.25">
      <c r="A147" s="23" t="s">
        <v>203</v>
      </c>
      <c r="B147" s="73">
        <f t="shared" ref="B147:Q148" si="24">IF(B128=0,"",B128/B109)</f>
        <v>0.44733790022291464</v>
      </c>
      <c r="C147" s="73">
        <f t="shared" si="24"/>
        <v>0.45578943245457831</v>
      </c>
      <c r="D147" s="73">
        <f t="shared" si="24"/>
        <v>0.46106359982367395</v>
      </c>
      <c r="E147" s="73">
        <f t="shared" si="24"/>
        <v>0.46880612365716678</v>
      </c>
      <c r="F147" s="73">
        <f t="shared" si="24"/>
        <v>0.4760756382286408</v>
      </c>
      <c r="G147" s="73">
        <f t="shared" si="24"/>
        <v>0.48161442064372151</v>
      </c>
      <c r="H147" s="73">
        <f t="shared" si="24"/>
        <v>0.48831996912694015</v>
      </c>
      <c r="I147" s="73">
        <f t="shared" si="24"/>
        <v>0.49494867143054772</v>
      </c>
      <c r="J147" s="73">
        <f t="shared" si="24"/>
        <v>0.50183185502522132</v>
      </c>
      <c r="K147" s="73">
        <f t="shared" si="24"/>
        <v>0.50630090430079822</v>
      </c>
      <c r="L147" s="73">
        <f t="shared" si="24"/>
        <v>0.50842949812512805</v>
      </c>
      <c r="M147" s="73">
        <f t="shared" si="24"/>
        <v>0.51178573771029257</v>
      </c>
      <c r="N147" s="73">
        <f t="shared" si="24"/>
        <v>0.51496489843171855</v>
      </c>
      <c r="O147" s="73">
        <f t="shared" si="24"/>
        <v>0.51728909767685827</v>
      </c>
      <c r="P147" s="73">
        <f t="shared" si="24"/>
        <v>0.51981278213928794</v>
      </c>
      <c r="Q147" s="73">
        <f t="shared" si="24"/>
        <v>0.52237185269444508</v>
      </c>
    </row>
    <row r="148" spans="1:17" ht="12" customHeight="1" x14ac:dyDescent="0.25">
      <c r="A148" s="29" t="s">
        <v>140</v>
      </c>
      <c r="B148" s="65">
        <f t="shared" si="24"/>
        <v>0.79940862090397347</v>
      </c>
      <c r="C148" s="65">
        <f t="shared" si="24"/>
        <v>0.79999777393233484</v>
      </c>
      <c r="D148" s="65">
        <f t="shared" si="24"/>
        <v>0.80819368131883962</v>
      </c>
      <c r="E148" s="65">
        <f t="shared" si="24"/>
        <v>0.80989354419200177</v>
      </c>
      <c r="F148" s="65">
        <f t="shared" si="24"/>
        <v>0.81230834857849044</v>
      </c>
      <c r="G148" s="65">
        <f t="shared" si="24"/>
        <v>0.82217551532494859</v>
      </c>
      <c r="H148" s="65">
        <f t="shared" si="24"/>
        <v>0.82630834612353965</v>
      </c>
      <c r="I148" s="65">
        <f t="shared" si="24"/>
        <v>0.83247438598795021</v>
      </c>
      <c r="J148" s="65">
        <f t="shared" si="24"/>
        <v>0.83914497462807291</v>
      </c>
      <c r="K148" s="65">
        <f t="shared" si="24"/>
        <v>0.84297203786364316</v>
      </c>
      <c r="L148" s="65">
        <f t="shared" si="24"/>
        <v>0.84370172800350762</v>
      </c>
      <c r="M148" s="65">
        <f t="shared" si="24"/>
        <v>0.84416061753723381</v>
      </c>
      <c r="N148" s="65">
        <f t="shared" si="24"/>
        <v>0.84487825043036757</v>
      </c>
      <c r="O148" s="65">
        <f t="shared" si="24"/>
        <v>0.84988576811066663</v>
      </c>
      <c r="P148" s="65">
        <f t="shared" si="24"/>
        <v>0.85257763966894162</v>
      </c>
      <c r="Q148" s="65">
        <f t="shared" si="24"/>
        <v>0.85909711270770128</v>
      </c>
    </row>
    <row r="150" spans="1:17" ht="12" customHeight="1" x14ac:dyDescent="0.25">
      <c r="A150" s="152" t="s">
        <v>121</v>
      </c>
      <c r="B150" s="168">
        <f>SUM(B151,B154,B156,B165)</f>
        <v>2664.2608271938434</v>
      </c>
      <c r="C150" s="168">
        <f t="shared" ref="C150:Q150" si="25">SUM(C151,C154,C156,C165)</f>
        <v>2979.2403084478324</v>
      </c>
      <c r="D150" s="168">
        <f t="shared" si="25"/>
        <v>2785.5379728696962</v>
      </c>
      <c r="E150" s="168">
        <f t="shared" si="25"/>
        <v>2942.6306303940482</v>
      </c>
      <c r="F150" s="168">
        <f t="shared" si="25"/>
        <v>2872.0128933587534</v>
      </c>
      <c r="G150" s="168">
        <f t="shared" si="25"/>
        <v>2675.9559344397489</v>
      </c>
      <c r="H150" s="168">
        <f t="shared" si="25"/>
        <v>2520.6916058054276</v>
      </c>
      <c r="I150" s="168">
        <f t="shared" si="25"/>
        <v>2367.6762446623447</v>
      </c>
      <c r="J150" s="168">
        <f t="shared" si="25"/>
        <v>2390.058802853569</v>
      </c>
      <c r="K150" s="168">
        <f t="shared" si="25"/>
        <v>2466.8961015433688</v>
      </c>
      <c r="L150" s="168">
        <f t="shared" si="25"/>
        <v>2777.0705908174982</v>
      </c>
      <c r="M150" s="168">
        <f t="shared" si="25"/>
        <v>2437.483544419902</v>
      </c>
      <c r="N150" s="168">
        <f t="shared" si="25"/>
        <v>2511.2469821111349</v>
      </c>
      <c r="O150" s="168">
        <f t="shared" si="25"/>
        <v>2822.3987484963495</v>
      </c>
      <c r="P150" s="168">
        <f t="shared" si="25"/>
        <v>2350.4714932780371</v>
      </c>
      <c r="Q150" s="168">
        <f t="shared" si="25"/>
        <v>2578.9685989834375</v>
      </c>
    </row>
    <row r="151" spans="1:17" ht="12" customHeight="1" x14ac:dyDescent="0.25">
      <c r="A151" s="158" t="s">
        <v>65</v>
      </c>
      <c r="B151" s="157">
        <f>SUM(B152:B153)</f>
        <v>2175.2527069421544</v>
      </c>
      <c r="C151" s="157">
        <f t="shared" ref="C151:Q151" si="26">SUM(C152:C153)</f>
        <v>2455.1875719685518</v>
      </c>
      <c r="D151" s="157">
        <f t="shared" si="26"/>
        <v>2267.9088001433865</v>
      </c>
      <c r="E151" s="157">
        <f t="shared" si="26"/>
        <v>2399.8190957309498</v>
      </c>
      <c r="F151" s="157">
        <f t="shared" si="26"/>
        <v>2315.4073870676848</v>
      </c>
      <c r="G151" s="157">
        <f t="shared" si="26"/>
        <v>2147.3243601988484</v>
      </c>
      <c r="H151" s="157">
        <f t="shared" si="26"/>
        <v>2001.7293870563406</v>
      </c>
      <c r="I151" s="157">
        <f t="shared" si="26"/>
        <v>1869.9738208042429</v>
      </c>
      <c r="J151" s="157">
        <f t="shared" si="26"/>
        <v>1895.7472445169697</v>
      </c>
      <c r="K151" s="157">
        <f t="shared" si="26"/>
        <v>1942.3533786091575</v>
      </c>
      <c r="L151" s="157">
        <f t="shared" si="26"/>
        <v>2250.7927020672546</v>
      </c>
      <c r="M151" s="157">
        <f t="shared" si="26"/>
        <v>1925.509275819473</v>
      </c>
      <c r="N151" s="157">
        <f t="shared" si="26"/>
        <v>2003.0445774897294</v>
      </c>
      <c r="O151" s="157">
        <f t="shared" si="26"/>
        <v>2298.101313677349</v>
      </c>
      <c r="P151" s="157">
        <f t="shared" si="26"/>
        <v>1823.3158879676068</v>
      </c>
      <c r="Q151" s="157">
        <f t="shared" si="26"/>
        <v>2042.8083319728125</v>
      </c>
    </row>
    <row r="152" spans="1:17" ht="12" customHeight="1" x14ac:dyDescent="0.25">
      <c r="A152" s="23" t="s">
        <v>161</v>
      </c>
      <c r="B152" s="156">
        <f>RES_hhdet_emi!B$64</f>
        <v>2175.2527069421544</v>
      </c>
      <c r="C152" s="156">
        <f>RES_hhdet_emi!C$64</f>
        <v>2455.1875719685518</v>
      </c>
      <c r="D152" s="156">
        <f>RES_hhdet_emi!D$64</f>
        <v>2267.9088001433865</v>
      </c>
      <c r="E152" s="156">
        <f>RES_hhdet_emi!E$64</f>
        <v>2399.8190957309498</v>
      </c>
      <c r="F152" s="156">
        <f>RES_hhdet_emi!F$64</f>
        <v>2315.4073870676848</v>
      </c>
      <c r="G152" s="156">
        <f>RES_hhdet_emi!G$64</f>
        <v>2147.3243601988484</v>
      </c>
      <c r="H152" s="156">
        <f>RES_hhdet_emi!H$64</f>
        <v>2001.7293870563406</v>
      </c>
      <c r="I152" s="156">
        <f>RES_hhdet_emi!I$64</f>
        <v>1869.9738208042429</v>
      </c>
      <c r="J152" s="156">
        <f>RES_hhdet_emi!J$64</f>
        <v>1895.7472445169697</v>
      </c>
      <c r="K152" s="156">
        <f>RES_hhdet_emi!K$64</f>
        <v>1942.3533786091575</v>
      </c>
      <c r="L152" s="156">
        <f>RES_hhdet_emi!L$64</f>
        <v>2250.7927020672546</v>
      </c>
      <c r="M152" s="156">
        <f>RES_hhdet_emi!M$64</f>
        <v>1925.509275819473</v>
      </c>
      <c r="N152" s="156">
        <f>RES_hhdet_emi!N$64</f>
        <v>2003.0445774897294</v>
      </c>
      <c r="O152" s="156">
        <f>RES_hhdet_emi!O$64</f>
        <v>2298.101313677349</v>
      </c>
      <c r="P152" s="156">
        <f>RES_hhdet_emi!P$64</f>
        <v>1823.3158879676068</v>
      </c>
      <c r="Q152" s="156">
        <f>RES_hhdet_emi!Q$64</f>
        <v>2042.8083319728125</v>
      </c>
    </row>
    <row r="153" spans="1:17" ht="12" customHeight="1" x14ac:dyDescent="0.25">
      <c r="A153" s="23" t="s">
        <v>60</v>
      </c>
      <c r="B153" s="156">
        <f>RES_hhdet_emi!B$65</f>
        <v>0</v>
      </c>
      <c r="C153" s="156">
        <f>RES_hhdet_emi!C$65</f>
        <v>0</v>
      </c>
      <c r="D153" s="156">
        <f>RES_hhdet_emi!D$65</f>
        <v>0</v>
      </c>
      <c r="E153" s="156">
        <f>RES_hhdet_emi!E$65</f>
        <v>0</v>
      </c>
      <c r="F153" s="156">
        <f>RES_hhdet_emi!F$65</f>
        <v>0</v>
      </c>
      <c r="G153" s="156">
        <f>RES_hhdet_emi!G$65</f>
        <v>0</v>
      </c>
      <c r="H153" s="156">
        <f>RES_hhdet_emi!H$65</f>
        <v>0</v>
      </c>
      <c r="I153" s="156">
        <f>RES_hhdet_emi!I$65</f>
        <v>0</v>
      </c>
      <c r="J153" s="156">
        <f>RES_hhdet_emi!J$65</f>
        <v>0</v>
      </c>
      <c r="K153" s="156">
        <f>RES_hhdet_emi!K$65</f>
        <v>0</v>
      </c>
      <c r="L153" s="156">
        <f>RES_hhdet_emi!L$65</f>
        <v>0</v>
      </c>
      <c r="M153" s="156">
        <f>RES_hhdet_emi!M$65</f>
        <v>0</v>
      </c>
      <c r="N153" s="156">
        <f>RES_hhdet_emi!N$65</f>
        <v>0</v>
      </c>
      <c r="O153" s="156">
        <f>RES_hhdet_emi!O$65</f>
        <v>0</v>
      </c>
      <c r="P153" s="156">
        <f>RES_hhdet_emi!P$65</f>
        <v>0</v>
      </c>
      <c r="Q153" s="156">
        <f>RES_hhdet_emi!Q$65</f>
        <v>0</v>
      </c>
    </row>
    <row r="154" spans="1:17" ht="12" customHeight="1" x14ac:dyDescent="0.25">
      <c r="A154" s="158" t="s">
        <v>112</v>
      </c>
      <c r="B154" s="157">
        <f>B155</f>
        <v>0</v>
      </c>
      <c r="C154" s="157">
        <f t="shared" ref="C154:Q154" si="27">C155</f>
        <v>0</v>
      </c>
      <c r="D154" s="157">
        <f t="shared" si="27"/>
        <v>0</v>
      </c>
      <c r="E154" s="157">
        <f t="shared" si="27"/>
        <v>0</v>
      </c>
      <c r="F154" s="157">
        <f t="shared" si="27"/>
        <v>0</v>
      </c>
      <c r="G154" s="157">
        <f t="shared" si="27"/>
        <v>0</v>
      </c>
      <c r="H154" s="157">
        <f t="shared" si="27"/>
        <v>0</v>
      </c>
      <c r="I154" s="157">
        <f t="shared" si="27"/>
        <v>0</v>
      </c>
      <c r="J154" s="157">
        <f t="shared" si="27"/>
        <v>0</v>
      </c>
      <c r="K154" s="157">
        <f t="shared" si="27"/>
        <v>0</v>
      </c>
      <c r="L154" s="157">
        <f t="shared" si="27"/>
        <v>0</v>
      </c>
      <c r="M154" s="157">
        <f t="shared" si="27"/>
        <v>0</v>
      </c>
      <c r="N154" s="157">
        <f t="shared" si="27"/>
        <v>0</v>
      </c>
      <c r="O154" s="157">
        <f t="shared" si="27"/>
        <v>0</v>
      </c>
      <c r="P154" s="157">
        <f t="shared" si="27"/>
        <v>0</v>
      </c>
      <c r="Q154" s="157">
        <f t="shared" si="27"/>
        <v>0</v>
      </c>
    </row>
    <row r="155" spans="1:17" ht="12" customHeight="1" x14ac:dyDescent="0.25">
      <c r="A155" s="23" t="s">
        <v>60</v>
      </c>
      <c r="B155" s="156">
        <f>RES_hhdet_emi!B$67</f>
        <v>0</v>
      </c>
      <c r="C155" s="156">
        <f>RES_hhdet_emi!C$67</f>
        <v>0</v>
      </c>
      <c r="D155" s="156">
        <f>RES_hhdet_emi!D$67</f>
        <v>0</v>
      </c>
      <c r="E155" s="156">
        <f>RES_hhdet_emi!E$67</f>
        <v>0</v>
      </c>
      <c r="F155" s="156">
        <f>RES_hhdet_emi!F$67</f>
        <v>0</v>
      </c>
      <c r="G155" s="156">
        <f>RES_hhdet_emi!G$67</f>
        <v>0</v>
      </c>
      <c r="H155" s="156">
        <f>RES_hhdet_emi!H$67</f>
        <v>0</v>
      </c>
      <c r="I155" s="156">
        <f>RES_hhdet_emi!I$67</f>
        <v>0</v>
      </c>
      <c r="J155" s="156">
        <f>RES_hhdet_emi!J$67</f>
        <v>0</v>
      </c>
      <c r="K155" s="156">
        <f>RES_hhdet_emi!K$67</f>
        <v>0</v>
      </c>
      <c r="L155" s="156">
        <f>RES_hhdet_emi!L$67</f>
        <v>0</v>
      </c>
      <c r="M155" s="156">
        <f>RES_hhdet_emi!M$67</f>
        <v>0</v>
      </c>
      <c r="N155" s="156">
        <f>RES_hhdet_emi!N$67</f>
        <v>0</v>
      </c>
      <c r="O155" s="156">
        <f>RES_hhdet_emi!O$67</f>
        <v>0</v>
      </c>
      <c r="P155" s="156">
        <f>RES_hhdet_emi!P$67</f>
        <v>0</v>
      </c>
      <c r="Q155" s="156">
        <f>RES_hhdet_emi!Q$67</f>
        <v>0</v>
      </c>
    </row>
    <row r="156" spans="1:17" ht="12" customHeight="1" x14ac:dyDescent="0.25">
      <c r="A156" s="158" t="s">
        <v>63</v>
      </c>
      <c r="B156" s="157">
        <f>SUM(B157:B158,B161:B162)</f>
        <v>331.04195931485827</v>
      </c>
      <c r="C156" s="157">
        <f t="shared" ref="C156:Q156" si="28">SUM(C157:C158,C161:C162)</f>
        <v>353.66327592972499</v>
      </c>
      <c r="D156" s="157">
        <f t="shared" si="28"/>
        <v>349.1610588017906</v>
      </c>
      <c r="E156" s="157">
        <f t="shared" si="28"/>
        <v>364.33635567154664</v>
      </c>
      <c r="F156" s="157">
        <f t="shared" si="28"/>
        <v>371.8114337168015</v>
      </c>
      <c r="G156" s="157">
        <f t="shared" si="28"/>
        <v>351.18685672589027</v>
      </c>
      <c r="H156" s="157">
        <f t="shared" si="28"/>
        <v>339.85279876029136</v>
      </c>
      <c r="I156" s="157">
        <f t="shared" si="28"/>
        <v>324.00844948907502</v>
      </c>
      <c r="J156" s="157">
        <f t="shared" si="28"/>
        <v>320.2641177468318</v>
      </c>
      <c r="K156" s="157">
        <f t="shared" si="28"/>
        <v>337.93361256633443</v>
      </c>
      <c r="L156" s="157">
        <f t="shared" si="28"/>
        <v>337.01573595797129</v>
      </c>
      <c r="M156" s="157">
        <f t="shared" si="28"/>
        <v>329.49550113858629</v>
      </c>
      <c r="N156" s="157">
        <f t="shared" si="28"/>
        <v>326.06697501840847</v>
      </c>
      <c r="O156" s="157">
        <f t="shared" si="28"/>
        <v>332.53228114913975</v>
      </c>
      <c r="P156" s="157">
        <f t="shared" si="28"/>
        <v>335.87266622330242</v>
      </c>
      <c r="Q156" s="157">
        <f t="shared" si="28"/>
        <v>342.10045124040863</v>
      </c>
    </row>
    <row r="157" spans="1:17" ht="12" customHeight="1" x14ac:dyDescent="0.25">
      <c r="A157" s="167" t="s">
        <v>160</v>
      </c>
      <c r="B157" s="132">
        <f>RES_hhdet_emi!B$69</f>
        <v>279.16634488318687</v>
      </c>
      <c r="C157" s="132">
        <f>RES_hhdet_emi!C$69</f>
        <v>294.37423550483038</v>
      </c>
      <c r="D157" s="132">
        <f>RES_hhdet_emi!D$69</f>
        <v>288.58828069059109</v>
      </c>
      <c r="E157" s="132">
        <f>RES_hhdet_emi!E$69</f>
        <v>295.64904875606823</v>
      </c>
      <c r="F157" s="132">
        <f>RES_hhdet_emi!F$69</f>
        <v>296.55542039992434</v>
      </c>
      <c r="G157" s="132">
        <f>RES_hhdet_emi!G$69</f>
        <v>252.55318782455399</v>
      </c>
      <c r="H157" s="132">
        <f>RES_hhdet_emi!H$69</f>
        <v>229.17115433498884</v>
      </c>
      <c r="I157" s="132">
        <f>RES_hhdet_emi!I$69</f>
        <v>215.50040048310044</v>
      </c>
      <c r="J157" s="132">
        <f>RES_hhdet_emi!J$69</f>
        <v>212.27621208277262</v>
      </c>
      <c r="K157" s="132">
        <f>RES_hhdet_emi!K$69</f>
        <v>188.43776158265649</v>
      </c>
      <c r="L157" s="132">
        <f>RES_hhdet_emi!L$69</f>
        <v>152.61812277961076</v>
      </c>
      <c r="M157" s="132">
        <f>RES_hhdet_emi!M$69</f>
        <v>145.94628462754778</v>
      </c>
      <c r="N157" s="132">
        <f>RES_hhdet_emi!N$69</f>
        <v>138.0602501628583</v>
      </c>
      <c r="O157" s="132">
        <f>RES_hhdet_emi!O$69</f>
        <v>131.29897949807685</v>
      </c>
      <c r="P157" s="132">
        <f>RES_hhdet_emi!P$69</f>
        <v>134.15159320400741</v>
      </c>
      <c r="Q157" s="132">
        <f>RES_hhdet_emi!Q$69</f>
        <v>134.23136911515451</v>
      </c>
    </row>
    <row r="158" spans="1:17" ht="12" customHeight="1" x14ac:dyDescent="0.25">
      <c r="A158" s="167" t="s">
        <v>159</v>
      </c>
      <c r="B158" s="132">
        <f>SUM(B159:B160)</f>
        <v>51.875614431671401</v>
      </c>
      <c r="C158" s="132">
        <f t="shared" ref="C158:Q158" si="29">SUM(C159:C160)</f>
        <v>59.289040424894594</v>
      </c>
      <c r="D158" s="132">
        <f t="shared" si="29"/>
        <v>60.572778111199504</v>
      </c>
      <c r="E158" s="132">
        <f t="shared" si="29"/>
        <v>68.687306915478402</v>
      </c>
      <c r="F158" s="132">
        <f t="shared" si="29"/>
        <v>75.256013316877144</v>
      </c>
      <c r="G158" s="132">
        <f t="shared" si="29"/>
        <v>98.633668901336264</v>
      </c>
      <c r="H158" s="132">
        <f t="shared" si="29"/>
        <v>110.68164442530251</v>
      </c>
      <c r="I158" s="132">
        <f t="shared" si="29"/>
        <v>108.50804900597461</v>
      </c>
      <c r="J158" s="132">
        <f t="shared" si="29"/>
        <v>107.98790566405917</v>
      </c>
      <c r="K158" s="132">
        <f t="shared" si="29"/>
        <v>149.49585098367791</v>
      </c>
      <c r="L158" s="132">
        <f t="shared" si="29"/>
        <v>184.39761317836053</v>
      </c>
      <c r="M158" s="132">
        <f t="shared" si="29"/>
        <v>183.54921651103851</v>
      </c>
      <c r="N158" s="132">
        <f t="shared" si="29"/>
        <v>188.00672485555017</v>
      </c>
      <c r="O158" s="132">
        <f t="shared" si="29"/>
        <v>201.23330165106293</v>
      </c>
      <c r="P158" s="132">
        <f t="shared" si="29"/>
        <v>201.72107301929503</v>
      </c>
      <c r="Q158" s="132">
        <f t="shared" si="29"/>
        <v>207.86908212525412</v>
      </c>
    </row>
    <row r="159" spans="1:17" ht="12" customHeight="1" x14ac:dyDescent="0.25">
      <c r="A159" s="166" t="s">
        <v>203</v>
      </c>
      <c r="B159" s="165">
        <f>RES_hhdet_emi!B$71</f>
        <v>51.875614431671401</v>
      </c>
      <c r="C159" s="165">
        <f>RES_hhdet_emi!C$71</f>
        <v>59.289040424894594</v>
      </c>
      <c r="D159" s="165">
        <f>RES_hhdet_emi!D$71</f>
        <v>60.572778111199504</v>
      </c>
      <c r="E159" s="165">
        <f>RES_hhdet_emi!E$71</f>
        <v>68.687306915478402</v>
      </c>
      <c r="F159" s="165">
        <f>RES_hhdet_emi!F$71</f>
        <v>75.256013316877144</v>
      </c>
      <c r="G159" s="165">
        <f>RES_hhdet_emi!G$71</f>
        <v>98.633668901336264</v>
      </c>
      <c r="H159" s="165">
        <f>RES_hhdet_emi!H$71</f>
        <v>110.68164442530251</v>
      </c>
      <c r="I159" s="165">
        <f>RES_hhdet_emi!I$71</f>
        <v>108.50804900597461</v>
      </c>
      <c r="J159" s="165">
        <f>RES_hhdet_emi!J$71</f>
        <v>107.98790566405917</v>
      </c>
      <c r="K159" s="165">
        <f>RES_hhdet_emi!K$71</f>
        <v>149.49585098367791</v>
      </c>
      <c r="L159" s="165">
        <f>RES_hhdet_emi!L$71</f>
        <v>184.39761317836053</v>
      </c>
      <c r="M159" s="165">
        <f>RES_hhdet_emi!M$71</f>
        <v>183.54921651103851</v>
      </c>
      <c r="N159" s="165">
        <f>RES_hhdet_emi!N$71</f>
        <v>188.00672485555017</v>
      </c>
      <c r="O159" s="165">
        <f>RES_hhdet_emi!O$71</f>
        <v>201.23330165106293</v>
      </c>
      <c r="P159" s="165">
        <f>RES_hhdet_emi!P$71</f>
        <v>201.72107301929503</v>
      </c>
      <c r="Q159" s="165">
        <f>RES_hhdet_emi!Q$71</f>
        <v>207.86908212525412</v>
      </c>
    </row>
    <row r="160" spans="1:17" ht="12" customHeight="1" x14ac:dyDescent="0.25">
      <c r="A160" s="147" t="s">
        <v>59</v>
      </c>
      <c r="B160" s="164">
        <f>RES_hhdet_emi!B$72</f>
        <v>0</v>
      </c>
      <c r="C160" s="164">
        <f>RES_hhdet_emi!C$72</f>
        <v>0</v>
      </c>
      <c r="D160" s="164">
        <f>RES_hhdet_emi!D$72</f>
        <v>0</v>
      </c>
      <c r="E160" s="164">
        <f>RES_hhdet_emi!E$72</f>
        <v>0</v>
      </c>
      <c r="F160" s="164">
        <f>RES_hhdet_emi!F$72</f>
        <v>0</v>
      </c>
      <c r="G160" s="164">
        <f>RES_hhdet_emi!G$72</f>
        <v>0</v>
      </c>
      <c r="H160" s="164">
        <f>RES_hhdet_emi!H$72</f>
        <v>0</v>
      </c>
      <c r="I160" s="164">
        <f>RES_hhdet_emi!I$72</f>
        <v>0</v>
      </c>
      <c r="J160" s="164">
        <f>RES_hhdet_emi!J$72</f>
        <v>0</v>
      </c>
      <c r="K160" s="164">
        <f>RES_hhdet_emi!K$72</f>
        <v>0</v>
      </c>
      <c r="L160" s="164">
        <f>RES_hhdet_emi!L$72</f>
        <v>0</v>
      </c>
      <c r="M160" s="164">
        <f>RES_hhdet_emi!M$72</f>
        <v>0</v>
      </c>
      <c r="N160" s="164">
        <f>RES_hhdet_emi!N$72</f>
        <v>0</v>
      </c>
      <c r="O160" s="164">
        <f>RES_hhdet_emi!O$72</f>
        <v>0</v>
      </c>
      <c r="P160" s="164">
        <f>RES_hhdet_emi!P$72</f>
        <v>0</v>
      </c>
      <c r="Q160" s="164">
        <f>RES_hhdet_emi!Q$72</f>
        <v>0</v>
      </c>
    </row>
    <row r="161" spans="1:17" ht="12" customHeight="1" x14ac:dyDescent="0.25">
      <c r="A161" s="163" t="s">
        <v>142</v>
      </c>
      <c r="B161" s="162">
        <f>RES_hhdet_emi!B$73</f>
        <v>0</v>
      </c>
      <c r="C161" s="162">
        <f>RES_hhdet_emi!C$73</f>
        <v>0</v>
      </c>
      <c r="D161" s="162">
        <f>RES_hhdet_emi!D$73</f>
        <v>0</v>
      </c>
      <c r="E161" s="162">
        <f>RES_hhdet_emi!E$73</f>
        <v>0</v>
      </c>
      <c r="F161" s="162">
        <f>RES_hhdet_emi!F$73</f>
        <v>0</v>
      </c>
      <c r="G161" s="162">
        <f>RES_hhdet_emi!G$73</f>
        <v>0</v>
      </c>
      <c r="H161" s="162">
        <f>RES_hhdet_emi!H$73</f>
        <v>0</v>
      </c>
      <c r="I161" s="162">
        <f>RES_hhdet_emi!I$73</f>
        <v>0</v>
      </c>
      <c r="J161" s="162">
        <f>RES_hhdet_emi!J$73</f>
        <v>0</v>
      </c>
      <c r="K161" s="162">
        <f>RES_hhdet_emi!K$73</f>
        <v>0</v>
      </c>
      <c r="L161" s="162">
        <f>RES_hhdet_emi!L$73</f>
        <v>0</v>
      </c>
      <c r="M161" s="162">
        <f>RES_hhdet_emi!M$73</f>
        <v>0</v>
      </c>
      <c r="N161" s="162">
        <f>RES_hhdet_emi!N$73</f>
        <v>0</v>
      </c>
      <c r="O161" s="162">
        <f>RES_hhdet_emi!O$73</f>
        <v>0</v>
      </c>
      <c r="P161" s="162">
        <f>RES_hhdet_emi!P$73</f>
        <v>0</v>
      </c>
      <c r="Q161" s="162">
        <f>RES_hhdet_emi!Q$73</f>
        <v>0</v>
      </c>
    </row>
    <row r="162" spans="1:17" ht="12" customHeight="1" x14ac:dyDescent="0.25">
      <c r="A162" s="161" t="s">
        <v>141</v>
      </c>
      <c r="B162" s="160">
        <f>SUM(B163:B164)</f>
        <v>0</v>
      </c>
      <c r="C162" s="160">
        <f t="shared" ref="C162:Q162" si="30">SUM(C163:C164)</f>
        <v>0</v>
      </c>
      <c r="D162" s="160">
        <f t="shared" si="30"/>
        <v>0</v>
      </c>
      <c r="E162" s="160">
        <f t="shared" si="30"/>
        <v>0</v>
      </c>
      <c r="F162" s="160">
        <f t="shared" si="30"/>
        <v>0</v>
      </c>
      <c r="G162" s="160">
        <f t="shared" si="30"/>
        <v>0</v>
      </c>
      <c r="H162" s="160">
        <f t="shared" si="30"/>
        <v>0</v>
      </c>
      <c r="I162" s="160">
        <f t="shared" si="30"/>
        <v>0</v>
      </c>
      <c r="J162" s="160">
        <f t="shared" si="30"/>
        <v>0</v>
      </c>
      <c r="K162" s="160">
        <f t="shared" si="30"/>
        <v>0</v>
      </c>
      <c r="L162" s="160">
        <f t="shared" si="30"/>
        <v>0</v>
      </c>
      <c r="M162" s="160">
        <f t="shared" si="30"/>
        <v>0</v>
      </c>
      <c r="N162" s="160">
        <f t="shared" si="30"/>
        <v>0</v>
      </c>
      <c r="O162" s="160">
        <f t="shared" si="30"/>
        <v>0</v>
      </c>
      <c r="P162" s="160">
        <f t="shared" si="30"/>
        <v>0</v>
      </c>
      <c r="Q162" s="160">
        <f t="shared" si="30"/>
        <v>0</v>
      </c>
    </row>
    <row r="163" spans="1:17" ht="12" customHeight="1" x14ac:dyDescent="0.25">
      <c r="A163" s="148" t="s">
        <v>60</v>
      </c>
      <c r="B163" s="156">
        <f>RES_hhdet_emi!B$75</f>
        <v>0</v>
      </c>
      <c r="C163" s="156">
        <f>RES_hhdet_emi!C$75</f>
        <v>0</v>
      </c>
      <c r="D163" s="156">
        <f>RES_hhdet_emi!D$75</f>
        <v>0</v>
      </c>
      <c r="E163" s="156">
        <f>RES_hhdet_emi!E$75</f>
        <v>0</v>
      </c>
      <c r="F163" s="156">
        <f>RES_hhdet_emi!F$75</f>
        <v>0</v>
      </c>
      <c r="G163" s="156">
        <f>RES_hhdet_emi!G$75</f>
        <v>0</v>
      </c>
      <c r="H163" s="156">
        <f>RES_hhdet_emi!H$75</f>
        <v>0</v>
      </c>
      <c r="I163" s="156">
        <f>RES_hhdet_emi!I$75</f>
        <v>0</v>
      </c>
      <c r="J163" s="156">
        <f>RES_hhdet_emi!J$75</f>
        <v>0</v>
      </c>
      <c r="K163" s="156">
        <f>RES_hhdet_emi!K$75</f>
        <v>0</v>
      </c>
      <c r="L163" s="156">
        <f>RES_hhdet_emi!L$75</f>
        <v>0</v>
      </c>
      <c r="M163" s="156">
        <f>RES_hhdet_emi!M$75</f>
        <v>0</v>
      </c>
      <c r="N163" s="156">
        <f>RES_hhdet_emi!N$75</f>
        <v>0</v>
      </c>
      <c r="O163" s="156">
        <f>RES_hhdet_emi!O$75</f>
        <v>0</v>
      </c>
      <c r="P163" s="156">
        <f>RES_hhdet_emi!P$75</f>
        <v>0</v>
      </c>
      <c r="Q163" s="156">
        <f>RES_hhdet_emi!Q$75</f>
        <v>0</v>
      </c>
    </row>
    <row r="164" spans="1:17" ht="12" customHeight="1" x14ac:dyDescent="0.25">
      <c r="A164" s="148" t="s">
        <v>59</v>
      </c>
      <c r="B164" s="156">
        <f>RES_hhdet_emi!B$76</f>
        <v>0</v>
      </c>
      <c r="C164" s="156">
        <f>RES_hhdet_emi!C$76</f>
        <v>0</v>
      </c>
      <c r="D164" s="156">
        <f>RES_hhdet_emi!D$76</f>
        <v>0</v>
      </c>
      <c r="E164" s="156">
        <f>RES_hhdet_emi!E$76</f>
        <v>0</v>
      </c>
      <c r="F164" s="156">
        <f>RES_hhdet_emi!F$76</f>
        <v>0</v>
      </c>
      <c r="G164" s="156">
        <f>RES_hhdet_emi!G$76</f>
        <v>0</v>
      </c>
      <c r="H164" s="156">
        <f>RES_hhdet_emi!H$76</f>
        <v>0</v>
      </c>
      <c r="I164" s="156">
        <f>RES_hhdet_emi!I$76</f>
        <v>0</v>
      </c>
      <c r="J164" s="156">
        <f>RES_hhdet_emi!J$76</f>
        <v>0</v>
      </c>
      <c r="K164" s="156">
        <f>RES_hhdet_emi!K$76</f>
        <v>0</v>
      </c>
      <c r="L164" s="156">
        <f>RES_hhdet_emi!L$76</f>
        <v>0</v>
      </c>
      <c r="M164" s="156">
        <f>RES_hhdet_emi!M$76</f>
        <v>0</v>
      </c>
      <c r="N164" s="156">
        <f>RES_hhdet_emi!N$76</f>
        <v>0</v>
      </c>
      <c r="O164" s="156">
        <f>RES_hhdet_emi!O$76</f>
        <v>0</v>
      </c>
      <c r="P164" s="156">
        <f>RES_hhdet_emi!P$76</f>
        <v>0</v>
      </c>
      <c r="Q164" s="156">
        <f>RES_hhdet_emi!Q$76</f>
        <v>0</v>
      </c>
    </row>
    <row r="165" spans="1:17" ht="12" customHeight="1" x14ac:dyDescent="0.25">
      <c r="A165" s="158" t="s">
        <v>62</v>
      </c>
      <c r="B165" s="157">
        <f>SUM(B166:B167)</f>
        <v>157.96616093683082</v>
      </c>
      <c r="C165" s="157">
        <f t="shared" ref="C165:Q165" si="31">SUM(C166:C167)</f>
        <v>170.38946054955582</v>
      </c>
      <c r="D165" s="157">
        <f t="shared" si="31"/>
        <v>168.46811392451912</v>
      </c>
      <c r="E165" s="157">
        <f t="shared" si="31"/>
        <v>178.47517899155153</v>
      </c>
      <c r="F165" s="157">
        <f t="shared" si="31"/>
        <v>184.79407257426678</v>
      </c>
      <c r="G165" s="157">
        <f t="shared" si="31"/>
        <v>177.44471751501044</v>
      </c>
      <c r="H165" s="157">
        <f t="shared" si="31"/>
        <v>179.10941998879565</v>
      </c>
      <c r="I165" s="157">
        <f t="shared" si="31"/>
        <v>173.69397436902671</v>
      </c>
      <c r="J165" s="157">
        <f t="shared" si="31"/>
        <v>174.04744058976749</v>
      </c>
      <c r="K165" s="157">
        <f t="shared" si="31"/>
        <v>186.60911036787689</v>
      </c>
      <c r="L165" s="157">
        <f t="shared" si="31"/>
        <v>189.26215279227233</v>
      </c>
      <c r="M165" s="157">
        <f t="shared" si="31"/>
        <v>182.47876746184266</v>
      </c>
      <c r="N165" s="157">
        <f t="shared" si="31"/>
        <v>182.13542960299705</v>
      </c>
      <c r="O165" s="157">
        <f t="shared" si="31"/>
        <v>191.76515366986084</v>
      </c>
      <c r="P165" s="157">
        <f t="shared" si="31"/>
        <v>191.28293908712772</v>
      </c>
      <c r="Q165" s="157">
        <f t="shared" si="31"/>
        <v>194.05981577021618</v>
      </c>
    </row>
    <row r="166" spans="1:17" ht="12" customHeight="1" x14ac:dyDescent="0.25">
      <c r="A166" s="23" t="s">
        <v>203</v>
      </c>
      <c r="B166" s="156">
        <f>RES_hhdet_emi!B$78</f>
        <v>157.96616093683082</v>
      </c>
      <c r="C166" s="156">
        <f>RES_hhdet_emi!C$78</f>
        <v>170.38946054955582</v>
      </c>
      <c r="D166" s="156">
        <f>RES_hhdet_emi!D$78</f>
        <v>168.46811392451912</v>
      </c>
      <c r="E166" s="156">
        <f>RES_hhdet_emi!E$78</f>
        <v>178.47517899155153</v>
      </c>
      <c r="F166" s="156">
        <f>RES_hhdet_emi!F$78</f>
        <v>184.79407257426678</v>
      </c>
      <c r="G166" s="156">
        <f>RES_hhdet_emi!G$78</f>
        <v>177.44471751501044</v>
      </c>
      <c r="H166" s="156">
        <f>RES_hhdet_emi!H$78</f>
        <v>179.10941998879565</v>
      </c>
      <c r="I166" s="156">
        <f>RES_hhdet_emi!I$78</f>
        <v>173.69397436902671</v>
      </c>
      <c r="J166" s="156">
        <f>RES_hhdet_emi!J$78</f>
        <v>174.04744058976749</v>
      </c>
      <c r="K166" s="156">
        <f>RES_hhdet_emi!K$78</f>
        <v>186.60911036787689</v>
      </c>
      <c r="L166" s="156">
        <f>RES_hhdet_emi!L$78</f>
        <v>189.26215279227233</v>
      </c>
      <c r="M166" s="156">
        <f>RES_hhdet_emi!M$78</f>
        <v>182.47876746184266</v>
      </c>
      <c r="N166" s="156">
        <f>RES_hhdet_emi!N$78</f>
        <v>182.13542960299705</v>
      </c>
      <c r="O166" s="156">
        <f>RES_hhdet_emi!O$78</f>
        <v>191.76515366986084</v>
      </c>
      <c r="P166" s="156">
        <f>RES_hhdet_emi!P$78</f>
        <v>191.28293908712772</v>
      </c>
      <c r="Q166" s="156">
        <f>RES_hhdet_emi!Q$78</f>
        <v>194.05981577021618</v>
      </c>
    </row>
    <row r="167" spans="1:17" ht="12" customHeight="1" x14ac:dyDescent="0.25">
      <c r="A167" s="29" t="s">
        <v>140</v>
      </c>
      <c r="B167" s="57">
        <f>RES_hhdet_emi!B$79</f>
        <v>0</v>
      </c>
      <c r="C167" s="57">
        <f>RES_hhdet_emi!C$79</f>
        <v>0</v>
      </c>
      <c r="D167" s="57">
        <f>RES_hhdet_emi!D$79</f>
        <v>0</v>
      </c>
      <c r="E167" s="57">
        <f>RES_hhdet_emi!E$79</f>
        <v>0</v>
      </c>
      <c r="F167" s="57">
        <f>RES_hhdet_emi!F$79</f>
        <v>0</v>
      </c>
      <c r="G167" s="57">
        <f>RES_hhdet_emi!G$79</f>
        <v>0</v>
      </c>
      <c r="H167" s="57">
        <f>RES_hhdet_emi!H$79</f>
        <v>0</v>
      </c>
      <c r="I167" s="57">
        <f>RES_hhdet_emi!I$79</f>
        <v>0</v>
      </c>
      <c r="J167" s="57">
        <f>RES_hhdet_emi!J$79</f>
        <v>0</v>
      </c>
      <c r="K167" s="57">
        <f>RES_hhdet_emi!K$79</f>
        <v>0</v>
      </c>
      <c r="L167" s="57">
        <f>RES_hhdet_emi!L$79</f>
        <v>0</v>
      </c>
      <c r="M167" s="57">
        <f>RES_hhdet_emi!M$79</f>
        <v>0</v>
      </c>
      <c r="N167" s="57">
        <f>RES_hhdet_emi!N$79</f>
        <v>0</v>
      </c>
      <c r="O167" s="57">
        <f>RES_hhdet_emi!O$79</f>
        <v>0</v>
      </c>
      <c r="P167" s="57">
        <f>RES_hhdet_emi!P$79</f>
        <v>0</v>
      </c>
      <c r="Q167" s="57">
        <f>RES_hhdet_emi!Q$79</f>
        <v>0</v>
      </c>
    </row>
    <row r="169" spans="1:17" ht="12" customHeight="1" x14ac:dyDescent="0.25">
      <c r="A169" s="152" t="s">
        <v>198</v>
      </c>
      <c r="B169" s="168">
        <f>SUM(B170,B173,B175,B184)</f>
        <v>19098.531902813738</v>
      </c>
      <c r="C169" s="168">
        <f t="shared" ref="C169:Q169" si="32">SUM(C170,C173,C175,C184)</f>
        <v>20527.768082767216</v>
      </c>
      <c r="D169" s="168">
        <f t="shared" si="32"/>
        <v>19044.926614276119</v>
      </c>
      <c r="E169" s="168">
        <f t="shared" si="32"/>
        <v>19547.020313806559</v>
      </c>
      <c r="F169" s="168">
        <f t="shared" si="32"/>
        <v>18653.217689447334</v>
      </c>
      <c r="G169" s="168">
        <f t="shared" si="32"/>
        <v>17420.17414609584</v>
      </c>
      <c r="H169" s="168">
        <f t="shared" si="32"/>
        <v>16350.688038827288</v>
      </c>
      <c r="I169" s="168">
        <f t="shared" si="32"/>
        <v>15509.775900888653</v>
      </c>
      <c r="J169" s="168">
        <f t="shared" si="32"/>
        <v>15506.390147389637</v>
      </c>
      <c r="K169" s="168">
        <f t="shared" si="32"/>
        <v>15768.965708954929</v>
      </c>
      <c r="L169" s="168">
        <f t="shared" si="32"/>
        <v>17595.259901656395</v>
      </c>
      <c r="M169" s="168">
        <f t="shared" si="32"/>
        <v>15505.061212850123</v>
      </c>
      <c r="N169" s="168">
        <f t="shared" si="32"/>
        <v>15938.3099252622</v>
      </c>
      <c r="O169" s="168">
        <f t="shared" si="32"/>
        <v>17452.63967185366</v>
      </c>
      <c r="P169" s="168">
        <f t="shared" si="32"/>
        <v>14716.371595318287</v>
      </c>
      <c r="Q169" s="168">
        <f t="shared" si="32"/>
        <v>15847.728398627203</v>
      </c>
    </row>
    <row r="170" spans="1:17" ht="12" customHeight="1" x14ac:dyDescent="0.25">
      <c r="A170" s="158" t="s">
        <v>65</v>
      </c>
      <c r="B170" s="157">
        <f>SUM(B171:B172)</f>
        <v>15076.818215205298</v>
      </c>
      <c r="C170" s="157">
        <f t="shared" ref="C170:Q170" si="33">SUM(C171:C172)</f>
        <v>16477.581118805832</v>
      </c>
      <c r="D170" s="157">
        <f t="shared" si="33"/>
        <v>15040.095699861648</v>
      </c>
      <c r="E170" s="157">
        <f t="shared" si="33"/>
        <v>15540.933955938492</v>
      </c>
      <c r="F170" s="157">
        <f t="shared" si="33"/>
        <v>14660.538130572995</v>
      </c>
      <c r="G170" s="157">
        <f t="shared" si="33"/>
        <v>13544.302026088317</v>
      </c>
      <c r="H170" s="157">
        <f t="shared" si="33"/>
        <v>12535.801250014654</v>
      </c>
      <c r="I170" s="157">
        <f t="shared" si="33"/>
        <v>11810.613542133555</v>
      </c>
      <c r="J170" s="157">
        <f t="shared" si="33"/>
        <v>11861.712964196837</v>
      </c>
      <c r="K170" s="157">
        <f t="shared" si="33"/>
        <v>12048.909034303242</v>
      </c>
      <c r="L170" s="157">
        <f t="shared" si="33"/>
        <v>13855.355584752666</v>
      </c>
      <c r="M170" s="157">
        <f t="shared" si="33"/>
        <v>11858.236153501233</v>
      </c>
      <c r="N170" s="157">
        <f t="shared" si="33"/>
        <v>12302.75751046641</v>
      </c>
      <c r="O170" s="157">
        <f t="shared" si="33"/>
        <v>13835.518173041039</v>
      </c>
      <c r="P170" s="157">
        <f t="shared" si="33"/>
        <v>11120.370247234257</v>
      </c>
      <c r="Q170" s="157">
        <f t="shared" si="33"/>
        <v>12260.116782988214</v>
      </c>
    </row>
    <row r="171" spans="1:17" ht="12" customHeight="1" x14ac:dyDescent="0.25">
      <c r="A171" s="23" t="s">
        <v>161</v>
      </c>
      <c r="B171" s="156">
        <f>IF(B95=0,0,B95/0.086*1000000/B$7)</f>
        <v>14885.035160221427</v>
      </c>
      <c r="C171" s="156">
        <f t="shared" ref="C171:Q172" si="34">IF(C95=0,0,C95/0.086*1000000/C$7)</f>
        <v>16206.540127091514</v>
      </c>
      <c r="D171" s="156">
        <f t="shared" si="34"/>
        <v>14759.611358760343</v>
      </c>
      <c r="E171" s="156">
        <f t="shared" si="34"/>
        <v>15249.28834682152</v>
      </c>
      <c r="F171" s="156">
        <f t="shared" si="34"/>
        <v>14434.167372855134</v>
      </c>
      <c r="G171" s="156">
        <f t="shared" si="34"/>
        <v>13339.344600899447</v>
      </c>
      <c r="H171" s="156">
        <f t="shared" si="34"/>
        <v>12384.484787249265</v>
      </c>
      <c r="I171" s="156">
        <f t="shared" si="34"/>
        <v>11541.158484102971</v>
      </c>
      <c r="J171" s="156">
        <f t="shared" si="34"/>
        <v>11673.987159709341</v>
      </c>
      <c r="K171" s="156">
        <f t="shared" si="34"/>
        <v>11831.618919670085</v>
      </c>
      <c r="L171" s="156">
        <f t="shared" si="34"/>
        <v>13632.206245515395</v>
      </c>
      <c r="M171" s="156">
        <f t="shared" si="34"/>
        <v>11634.087731600493</v>
      </c>
      <c r="N171" s="156">
        <f t="shared" si="34"/>
        <v>12044.721830791335</v>
      </c>
      <c r="O171" s="156">
        <f t="shared" si="34"/>
        <v>13695.11577525111</v>
      </c>
      <c r="P171" s="156">
        <f t="shared" si="34"/>
        <v>10816.848137828247</v>
      </c>
      <c r="Q171" s="156">
        <f t="shared" si="34"/>
        <v>12020.144219757152</v>
      </c>
    </row>
    <row r="172" spans="1:17" ht="12" customHeight="1" x14ac:dyDescent="0.25">
      <c r="A172" s="23" t="s">
        <v>60</v>
      </c>
      <c r="B172" s="156">
        <f>IF(B96=0,0,B96/0.086*1000000/B$7)</f>
        <v>191.78305498387118</v>
      </c>
      <c r="C172" s="156">
        <f t="shared" si="34"/>
        <v>271.04099171431756</v>
      </c>
      <c r="D172" s="156">
        <f t="shared" si="34"/>
        <v>280.48434110130404</v>
      </c>
      <c r="E172" s="156">
        <f t="shared" si="34"/>
        <v>291.64560911697146</v>
      </c>
      <c r="F172" s="156">
        <f t="shared" si="34"/>
        <v>226.37075771786078</v>
      </c>
      <c r="G172" s="156">
        <f t="shared" si="34"/>
        <v>204.95742518886999</v>
      </c>
      <c r="H172" s="156">
        <f t="shared" si="34"/>
        <v>151.31646276538896</v>
      </c>
      <c r="I172" s="156">
        <f t="shared" si="34"/>
        <v>269.45505803058478</v>
      </c>
      <c r="J172" s="156">
        <f t="shared" si="34"/>
        <v>187.72580448749545</v>
      </c>
      <c r="K172" s="156">
        <f t="shared" si="34"/>
        <v>217.29011463315732</v>
      </c>
      <c r="L172" s="156">
        <f t="shared" si="34"/>
        <v>223.14933923726949</v>
      </c>
      <c r="M172" s="156">
        <f t="shared" si="34"/>
        <v>224.14842190074003</v>
      </c>
      <c r="N172" s="156">
        <f t="shared" si="34"/>
        <v>258.0356796750757</v>
      </c>
      <c r="O172" s="156">
        <f t="shared" si="34"/>
        <v>140.4023977899291</v>
      </c>
      <c r="P172" s="156">
        <f t="shared" si="34"/>
        <v>303.5221094060102</v>
      </c>
      <c r="Q172" s="156">
        <f t="shared" si="34"/>
        <v>239.97256323106106</v>
      </c>
    </row>
    <row r="173" spans="1:17" ht="12" customHeight="1" x14ac:dyDescent="0.25">
      <c r="A173" s="158" t="s">
        <v>112</v>
      </c>
      <c r="B173" s="157">
        <f>B174</f>
        <v>4.4713886858590355</v>
      </c>
      <c r="C173" s="157">
        <f t="shared" ref="C173:Q173" si="35">C174</f>
        <v>5.2257511418193463</v>
      </c>
      <c r="D173" s="157">
        <f t="shared" si="35"/>
        <v>5.3760419457431752</v>
      </c>
      <c r="E173" s="157">
        <f t="shared" si="35"/>
        <v>5.286798833441213</v>
      </c>
      <c r="F173" s="157">
        <f t="shared" si="35"/>
        <v>5.526935512777972</v>
      </c>
      <c r="G173" s="157">
        <f t="shared" si="35"/>
        <v>5.9140717634926387</v>
      </c>
      <c r="H173" s="157">
        <f t="shared" si="35"/>
        <v>6.2359523685915965</v>
      </c>
      <c r="I173" s="157">
        <f t="shared" si="35"/>
        <v>6.909743623138505</v>
      </c>
      <c r="J173" s="157">
        <f t="shared" si="35"/>
        <v>6.8205108749620704</v>
      </c>
      <c r="K173" s="157">
        <f t="shared" si="35"/>
        <v>6.8120882031973524</v>
      </c>
      <c r="L173" s="157">
        <f t="shared" si="35"/>
        <v>6.7064380344955072</v>
      </c>
      <c r="M173" s="157">
        <f t="shared" si="35"/>
        <v>6.958810454880906</v>
      </c>
      <c r="N173" s="157">
        <f t="shared" si="35"/>
        <v>6.2986709493063922</v>
      </c>
      <c r="O173" s="157">
        <f t="shared" si="35"/>
        <v>5.9307120894504752</v>
      </c>
      <c r="P173" s="157">
        <f t="shared" si="35"/>
        <v>4.9686386123821897</v>
      </c>
      <c r="Q173" s="157">
        <f t="shared" si="35"/>
        <v>4.4619253685184184</v>
      </c>
    </row>
    <row r="174" spans="1:17" ht="12" customHeight="1" x14ac:dyDescent="0.25">
      <c r="A174" s="23" t="s">
        <v>60</v>
      </c>
      <c r="B174" s="156">
        <f t="shared" ref="B174:Q184" si="36">IF(B98=0,0,B98/0.086*1000000/B$5)</f>
        <v>4.4713886858590355</v>
      </c>
      <c r="C174" s="156">
        <f t="shared" si="36"/>
        <v>5.2257511418193463</v>
      </c>
      <c r="D174" s="156">
        <f t="shared" si="36"/>
        <v>5.3760419457431752</v>
      </c>
      <c r="E174" s="156">
        <f t="shared" si="36"/>
        <v>5.286798833441213</v>
      </c>
      <c r="F174" s="156">
        <f t="shared" si="36"/>
        <v>5.526935512777972</v>
      </c>
      <c r="G174" s="156">
        <f t="shared" si="36"/>
        <v>5.9140717634926387</v>
      </c>
      <c r="H174" s="156">
        <f t="shared" si="36"/>
        <v>6.2359523685915965</v>
      </c>
      <c r="I174" s="156">
        <f t="shared" si="36"/>
        <v>6.909743623138505</v>
      </c>
      <c r="J174" s="156">
        <f t="shared" si="36"/>
        <v>6.8205108749620704</v>
      </c>
      <c r="K174" s="156">
        <f t="shared" si="36"/>
        <v>6.8120882031973524</v>
      </c>
      <c r="L174" s="156">
        <f t="shared" si="36"/>
        <v>6.7064380344955072</v>
      </c>
      <c r="M174" s="156">
        <f t="shared" si="36"/>
        <v>6.958810454880906</v>
      </c>
      <c r="N174" s="156">
        <f t="shared" si="36"/>
        <v>6.2986709493063922</v>
      </c>
      <c r="O174" s="156">
        <f t="shared" si="36"/>
        <v>5.9307120894504752</v>
      </c>
      <c r="P174" s="156">
        <f t="shared" si="36"/>
        <v>4.9686386123821897</v>
      </c>
      <c r="Q174" s="156">
        <f t="shared" si="36"/>
        <v>4.4619253685184184</v>
      </c>
    </row>
    <row r="175" spans="1:17" ht="12" customHeight="1" x14ac:dyDescent="0.25">
      <c r="A175" s="158" t="s">
        <v>63</v>
      </c>
      <c r="B175" s="157">
        <f t="shared" si="36"/>
        <v>2790.3246043905278</v>
      </c>
      <c r="C175" s="157">
        <f t="shared" si="36"/>
        <v>2798.527621562323</v>
      </c>
      <c r="D175" s="157">
        <f t="shared" si="36"/>
        <v>2765.8994308468045</v>
      </c>
      <c r="E175" s="157">
        <f t="shared" si="36"/>
        <v>2753.4535425300355</v>
      </c>
      <c r="F175" s="157">
        <f t="shared" si="36"/>
        <v>2747.2823277363241</v>
      </c>
      <c r="G175" s="157">
        <f t="shared" si="36"/>
        <v>2667.1726860513918</v>
      </c>
      <c r="H175" s="157">
        <f t="shared" si="36"/>
        <v>2611.0281035142098</v>
      </c>
      <c r="I175" s="157">
        <f t="shared" si="36"/>
        <v>2532.6535961822333</v>
      </c>
      <c r="J175" s="157">
        <f t="shared" si="36"/>
        <v>2487.982285449561</v>
      </c>
      <c r="K175" s="157">
        <f t="shared" si="36"/>
        <v>2526.8997554081157</v>
      </c>
      <c r="L175" s="157">
        <f t="shared" si="36"/>
        <v>2537.0826252885959</v>
      </c>
      <c r="M175" s="157">
        <f t="shared" si="36"/>
        <v>2485.0228469335557</v>
      </c>
      <c r="N175" s="157">
        <f t="shared" si="36"/>
        <v>2475.8667761736133</v>
      </c>
      <c r="O175" s="157">
        <f t="shared" si="36"/>
        <v>2447.7828757657358</v>
      </c>
      <c r="P175" s="157">
        <f t="shared" si="36"/>
        <v>2437.1932688813381</v>
      </c>
      <c r="Q175" s="157">
        <f t="shared" si="36"/>
        <v>2438.0949867207901</v>
      </c>
    </row>
    <row r="176" spans="1:17" ht="12" customHeight="1" x14ac:dyDescent="0.25">
      <c r="A176" s="167" t="s">
        <v>160</v>
      </c>
      <c r="B176" s="132">
        <f>IF(B100=0,0,B100/0.086*1000000/B$11)</f>
        <v>2950.308390050523</v>
      </c>
      <c r="C176" s="132">
        <f t="shared" ref="C176:Q176" si="37">IF(C100=0,0,C100/0.086*1000000/C$11)</f>
        <v>2937.467262115646</v>
      </c>
      <c r="D176" s="132">
        <f t="shared" si="37"/>
        <v>2906.1852123059384</v>
      </c>
      <c r="E176" s="132">
        <f t="shared" si="37"/>
        <v>2893.6126552941269</v>
      </c>
      <c r="F176" s="132">
        <f t="shared" si="37"/>
        <v>2906.0169085219791</v>
      </c>
      <c r="G176" s="132">
        <f t="shared" si="37"/>
        <v>2848.3754998457202</v>
      </c>
      <c r="H176" s="132">
        <f t="shared" si="37"/>
        <v>2813.1684643425142</v>
      </c>
      <c r="I176" s="132">
        <f t="shared" si="37"/>
        <v>2691.0015039976424</v>
      </c>
      <c r="J176" s="132">
        <f t="shared" si="37"/>
        <v>2661.7619441290572</v>
      </c>
      <c r="K176" s="132">
        <f t="shared" si="37"/>
        <v>2738.7124511581324</v>
      </c>
      <c r="L176" s="132">
        <f t="shared" si="37"/>
        <v>2805.5934814099378</v>
      </c>
      <c r="M176" s="132">
        <f t="shared" si="37"/>
        <v>2721.6483965390526</v>
      </c>
      <c r="N176" s="132">
        <f t="shared" si="37"/>
        <v>2725.2175381550769</v>
      </c>
      <c r="O176" s="132">
        <f t="shared" si="37"/>
        <v>2707.2448070091646</v>
      </c>
      <c r="P176" s="132">
        <f t="shared" si="37"/>
        <v>2673.3822819629322</v>
      </c>
      <c r="Q176" s="132">
        <f t="shared" si="37"/>
        <v>2686.0611709314958</v>
      </c>
    </row>
    <row r="177" spans="1:17" ht="12" customHeight="1" x14ac:dyDescent="0.25">
      <c r="A177" s="167" t="s">
        <v>159</v>
      </c>
      <c r="B177" s="132">
        <f>IF(B101=0,0,B101/0.086*1000000/B$12)</f>
        <v>2508.8226395731704</v>
      </c>
      <c r="C177" s="132">
        <f t="shared" ref="C177:Q177" si="38">IF(C101=0,0,C101/0.086*1000000/C$12)</f>
        <v>2501.2873006090449</v>
      </c>
      <c r="D177" s="132">
        <f t="shared" si="38"/>
        <v>2483.7733822147488</v>
      </c>
      <c r="E177" s="132">
        <f t="shared" si="38"/>
        <v>2476.6646993877375</v>
      </c>
      <c r="F177" s="132">
        <f t="shared" si="38"/>
        <v>2484.4422756297372</v>
      </c>
      <c r="G177" s="132">
        <f t="shared" si="38"/>
        <v>2449.535351694657</v>
      </c>
      <c r="H177" s="132">
        <f t="shared" si="38"/>
        <v>2423.0808722374754</v>
      </c>
      <c r="I177" s="132">
        <f t="shared" si="38"/>
        <v>2339.2332591375184</v>
      </c>
      <c r="J177" s="132">
        <f t="shared" si="38"/>
        <v>2314.999706686714</v>
      </c>
      <c r="K177" s="132">
        <f t="shared" si="38"/>
        <v>2371.9747753801894</v>
      </c>
      <c r="L177" s="132">
        <f t="shared" si="38"/>
        <v>2413.6249560618121</v>
      </c>
      <c r="M177" s="132">
        <f t="shared" si="38"/>
        <v>2369.1803936819365</v>
      </c>
      <c r="N177" s="132">
        <f t="shared" si="38"/>
        <v>2365.4031779290081</v>
      </c>
      <c r="O177" s="132">
        <f t="shared" si="38"/>
        <v>2342.9223907052688</v>
      </c>
      <c r="P177" s="132">
        <f t="shared" si="38"/>
        <v>2333.5408155193345</v>
      </c>
      <c r="Q177" s="132">
        <f t="shared" si="38"/>
        <v>2334.4786109750034</v>
      </c>
    </row>
    <row r="178" spans="1:17" ht="12" customHeight="1" x14ac:dyDescent="0.25">
      <c r="A178" s="166" t="s">
        <v>203</v>
      </c>
      <c r="B178" s="165">
        <f t="shared" ref="B178:Q179" si="39">IF(B102=0,0,B102/0.086*1000000/B$12)</f>
        <v>1917.7004535328388</v>
      </c>
      <c r="C178" s="165">
        <f t="shared" si="39"/>
        <v>1909.3537203751682</v>
      </c>
      <c r="D178" s="165">
        <f t="shared" si="39"/>
        <v>1889.0203879988601</v>
      </c>
      <c r="E178" s="165">
        <f t="shared" si="39"/>
        <v>1880.8482259411833</v>
      </c>
      <c r="F178" s="165">
        <f t="shared" si="39"/>
        <v>1888.9109905392856</v>
      </c>
      <c r="G178" s="165">
        <f t="shared" si="39"/>
        <v>1851.4440748997188</v>
      </c>
      <c r="H178" s="165">
        <f t="shared" si="39"/>
        <v>1828.5595018226338</v>
      </c>
      <c r="I178" s="165">
        <f t="shared" si="39"/>
        <v>1749.1509775984691</v>
      </c>
      <c r="J178" s="165">
        <f t="shared" si="39"/>
        <v>1730.1452636838883</v>
      </c>
      <c r="K178" s="165">
        <f t="shared" si="39"/>
        <v>1780.1630932527853</v>
      </c>
      <c r="L178" s="165">
        <f t="shared" si="39"/>
        <v>1809.6077955094097</v>
      </c>
      <c r="M178" s="165">
        <f t="shared" si="39"/>
        <v>1782.6796997330791</v>
      </c>
      <c r="N178" s="165">
        <f t="shared" si="39"/>
        <v>1771.3913998008004</v>
      </c>
      <c r="O178" s="165">
        <f t="shared" si="39"/>
        <v>1739.4047885033888</v>
      </c>
      <c r="P178" s="165">
        <f t="shared" si="39"/>
        <v>1753.7387769676827</v>
      </c>
      <c r="Q178" s="165">
        <f t="shared" si="39"/>
        <v>1745.9397611054724</v>
      </c>
    </row>
    <row r="179" spans="1:17" ht="12" customHeight="1" x14ac:dyDescent="0.25">
      <c r="A179" s="147" t="s">
        <v>59</v>
      </c>
      <c r="B179" s="164">
        <f t="shared" si="39"/>
        <v>591.12218604033183</v>
      </c>
      <c r="C179" s="164">
        <f t="shared" si="39"/>
        <v>591.93358023387657</v>
      </c>
      <c r="D179" s="164">
        <f t="shared" si="39"/>
        <v>594.75299421588863</v>
      </c>
      <c r="E179" s="164">
        <f t="shared" si="39"/>
        <v>595.81647344655448</v>
      </c>
      <c r="F179" s="164">
        <f t="shared" si="39"/>
        <v>595.53128509045132</v>
      </c>
      <c r="G179" s="164">
        <f t="shared" si="39"/>
        <v>598.09127679493849</v>
      </c>
      <c r="H179" s="164">
        <f t="shared" si="39"/>
        <v>594.52137041484173</v>
      </c>
      <c r="I179" s="164">
        <f t="shared" si="39"/>
        <v>590.08228153904963</v>
      </c>
      <c r="J179" s="164">
        <f t="shared" si="39"/>
        <v>584.85444300282586</v>
      </c>
      <c r="K179" s="164">
        <f t="shared" si="39"/>
        <v>591.8116821274042</v>
      </c>
      <c r="L179" s="164">
        <f t="shared" si="39"/>
        <v>604.01716055240217</v>
      </c>
      <c r="M179" s="164">
        <f t="shared" si="39"/>
        <v>586.50069394885736</v>
      </c>
      <c r="N179" s="164">
        <f t="shared" si="39"/>
        <v>594.01177812820754</v>
      </c>
      <c r="O179" s="164">
        <f t="shared" si="39"/>
        <v>603.51760220188021</v>
      </c>
      <c r="P179" s="164">
        <f t="shared" si="39"/>
        <v>579.80203855165189</v>
      </c>
      <c r="Q179" s="164">
        <f t="shared" si="39"/>
        <v>588.53884986953108</v>
      </c>
    </row>
    <row r="180" spans="1:17" ht="12" customHeight="1" x14ac:dyDescent="0.25">
      <c r="A180" s="163" t="s">
        <v>142</v>
      </c>
      <c r="B180" s="162">
        <f>IF(B104=0,0,B104/0.086*1000000/B$13)</f>
        <v>2549.7787048836954</v>
      </c>
      <c r="C180" s="162">
        <f t="shared" ref="C180:Q180" si="40">IF(C104=0,0,C104/0.086*1000000/C$13)</f>
        <v>2645.492938687461</v>
      </c>
      <c r="D180" s="162">
        <f t="shared" si="40"/>
        <v>2625.9454235594685</v>
      </c>
      <c r="E180" s="162">
        <f t="shared" si="40"/>
        <v>2611.7673329939016</v>
      </c>
      <c r="F180" s="162">
        <f t="shared" si="40"/>
        <v>2518.3646770936739</v>
      </c>
      <c r="G180" s="162">
        <f t="shared" si="40"/>
        <v>2541.6648277427976</v>
      </c>
      <c r="H180" s="162">
        <f t="shared" si="40"/>
        <v>2466.3527230708332</v>
      </c>
      <c r="I180" s="162">
        <f t="shared" si="40"/>
        <v>2644.9060688499999</v>
      </c>
      <c r="J180" s="162">
        <f t="shared" si="40"/>
        <v>2457.4165267602893</v>
      </c>
      <c r="K180" s="162">
        <f t="shared" si="40"/>
        <v>2555.9710079027022</v>
      </c>
      <c r="L180" s="162">
        <f t="shared" si="40"/>
        <v>2489.5356376754357</v>
      </c>
      <c r="M180" s="162">
        <f t="shared" si="40"/>
        <v>2604.9366703715627</v>
      </c>
      <c r="N180" s="162">
        <f t="shared" si="40"/>
        <v>2592.4315405970156</v>
      </c>
      <c r="O180" s="162">
        <f t="shared" si="40"/>
        <v>2536.3035156197807</v>
      </c>
      <c r="P180" s="162">
        <f t="shared" si="40"/>
        <v>2701.4935402049782</v>
      </c>
      <c r="Q180" s="162">
        <f t="shared" si="40"/>
        <v>2605.6441172065483</v>
      </c>
    </row>
    <row r="181" spans="1:17" ht="12" customHeight="1" x14ac:dyDescent="0.25">
      <c r="A181" s="161" t="s">
        <v>141</v>
      </c>
      <c r="B181" s="160">
        <f>IF(B105=0,0,B105/0.086*1000000/B$14)</f>
        <v>2248.4783442147341</v>
      </c>
      <c r="C181" s="160">
        <f t="shared" ref="C181:Q181" si="41">IF(C105=0,0,C105/0.086*1000000/C$14)</f>
        <v>2311.503990380726</v>
      </c>
      <c r="D181" s="160">
        <f t="shared" si="41"/>
        <v>2301.61751952954</v>
      </c>
      <c r="E181" s="160">
        <f t="shared" si="41"/>
        <v>2293.4652398925887</v>
      </c>
      <c r="F181" s="160">
        <f t="shared" si="41"/>
        <v>2232.4683252013392</v>
      </c>
      <c r="G181" s="160">
        <f t="shared" si="41"/>
        <v>2250.1734148277578</v>
      </c>
      <c r="H181" s="160">
        <f t="shared" si="41"/>
        <v>2197.650640410885</v>
      </c>
      <c r="I181" s="160">
        <f t="shared" si="41"/>
        <v>2309.2712262915484</v>
      </c>
      <c r="J181" s="160">
        <f t="shared" si="41"/>
        <v>2182.1751853970131</v>
      </c>
      <c r="K181" s="160">
        <f t="shared" si="41"/>
        <v>2253.1928372641605</v>
      </c>
      <c r="L181" s="160">
        <f t="shared" si="41"/>
        <v>2209.7676468530576</v>
      </c>
      <c r="M181" s="160">
        <f t="shared" si="41"/>
        <v>2292.7342130422317</v>
      </c>
      <c r="N181" s="160">
        <f t="shared" si="41"/>
        <v>2279.0922795162683</v>
      </c>
      <c r="O181" s="160">
        <f t="shared" si="41"/>
        <v>2233.0926109875886</v>
      </c>
      <c r="P181" s="160">
        <f t="shared" si="41"/>
        <v>2351.9818009261176</v>
      </c>
      <c r="Q181" s="160">
        <f t="shared" si="41"/>
        <v>2282.2075260537868</v>
      </c>
    </row>
    <row r="182" spans="1:17" ht="12" customHeight="1" x14ac:dyDescent="0.25">
      <c r="A182" s="148" t="s">
        <v>60</v>
      </c>
      <c r="B182" s="156">
        <f t="shared" ref="B182:Q183" si="42">IF(B106=0,0,B106/0.086*1000000/B$14)</f>
        <v>1657.356158174402</v>
      </c>
      <c r="C182" s="156">
        <f t="shared" si="42"/>
        <v>1719.5704101468496</v>
      </c>
      <c r="D182" s="156">
        <f t="shared" si="42"/>
        <v>1706.8645253136513</v>
      </c>
      <c r="E182" s="156">
        <f t="shared" si="42"/>
        <v>1697.6487664460346</v>
      </c>
      <c r="F182" s="156">
        <f t="shared" si="42"/>
        <v>1636.9370401108872</v>
      </c>
      <c r="G182" s="156">
        <f t="shared" si="42"/>
        <v>1652.0821380328196</v>
      </c>
      <c r="H182" s="156">
        <f t="shared" si="42"/>
        <v>1603.1292699960434</v>
      </c>
      <c r="I182" s="156">
        <f t="shared" si="42"/>
        <v>1719.1889447524986</v>
      </c>
      <c r="J182" s="156">
        <f t="shared" si="42"/>
        <v>1597.3207423941872</v>
      </c>
      <c r="K182" s="156">
        <f t="shared" si="42"/>
        <v>1661.3811551367573</v>
      </c>
      <c r="L182" s="156">
        <f t="shared" si="42"/>
        <v>1605.7504863006554</v>
      </c>
      <c r="M182" s="156">
        <f t="shared" si="42"/>
        <v>1706.2335190933738</v>
      </c>
      <c r="N182" s="156">
        <f t="shared" si="42"/>
        <v>1685.0805013880606</v>
      </c>
      <c r="O182" s="156">
        <f t="shared" si="42"/>
        <v>1629.5750087857089</v>
      </c>
      <c r="P182" s="156">
        <f t="shared" si="42"/>
        <v>1772.1797623744656</v>
      </c>
      <c r="Q182" s="156">
        <f t="shared" si="42"/>
        <v>1693.6686761842557</v>
      </c>
    </row>
    <row r="183" spans="1:17" ht="12" customHeight="1" x14ac:dyDescent="0.25">
      <c r="A183" s="148" t="s">
        <v>59</v>
      </c>
      <c r="B183" s="156">
        <f t="shared" si="42"/>
        <v>591.12218604033183</v>
      </c>
      <c r="C183" s="156">
        <f t="shared" si="42"/>
        <v>591.93358023387657</v>
      </c>
      <c r="D183" s="156">
        <f t="shared" si="42"/>
        <v>594.75299421588875</v>
      </c>
      <c r="E183" s="156">
        <f t="shared" si="42"/>
        <v>595.81647344655426</v>
      </c>
      <c r="F183" s="156">
        <f t="shared" si="42"/>
        <v>595.53128509045166</v>
      </c>
      <c r="G183" s="156">
        <f t="shared" si="42"/>
        <v>598.09127679493827</v>
      </c>
      <c r="H183" s="156">
        <f t="shared" si="42"/>
        <v>594.52137041484173</v>
      </c>
      <c r="I183" s="156">
        <f t="shared" si="42"/>
        <v>590.08228153904963</v>
      </c>
      <c r="J183" s="156">
        <f t="shared" si="42"/>
        <v>584.85444300282563</v>
      </c>
      <c r="K183" s="156">
        <f t="shared" si="42"/>
        <v>591.81168212740397</v>
      </c>
      <c r="L183" s="156">
        <f t="shared" si="42"/>
        <v>604.01716055240206</v>
      </c>
      <c r="M183" s="156">
        <f t="shared" si="42"/>
        <v>586.50069394885736</v>
      </c>
      <c r="N183" s="156">
        <f t="shared" si="42"/>
        <v>594.01177812820765</v>
      </c>
      <c r="O183" s="156">
        <f t="shared" si="42"/>
        <v>603.51760220187998</v>
      </c>
      <c r="P183" s="156">
        <f t="shared" si="42"/>
        <v>579.802038551652</v>
      </c>
      <c r="Q183" s="156">
        <f t="shared" si="42"/>
        <v>588.53884986953096</v>
      </c>
    </row>
    <row r="184" spans="1:17" ht="12" customHeight="1" x14ac:dyDescent="0.25">
      <c r="A184" s="158" t="s">
        <v>62</v>
      </c>
      <c r="B184" s="157">
        <f t="shared" si="36"/>
        <v>1226.9176945320555</v>
      </c>
      <c r="C184" s="157">
        <f t="shared" si="36"/>
        <v>1246.4335912572387</v>
      </c>
      <c r="D184" s="157">
        <f t="shared" si="36"/>
        <v>1233.5554416219256</v>
      </c>
      <c r="E184" s="157">
        <f t="shared" si="36"/>
        <v>1247.3460165045906</v>
      </c>
      <c r="F184" s="157">
        <f t="shared" si="36"/>
        <v>1239.8702956252341</v>
      </c>
      <c r="G184" s="157">
        <f t="shared" si="36"/>
        <v>1202.7853621926376</v>
      </c>
      <c r="H184" s="157">
        <f t="shared" si="36"/>
        <v>1197.6227329298308</v>
      </c>
      <c r="I184" s="157">
        <f t="shared" si="36"/>
        <v>1159.599018949727</v>
      </c>
      <c r="J184" s="157">
        <f t="shared" si="36"/>
        <v>1149.8743868682752</v>
      </c>
      <c r="K184" s="157">
        <f t="shared" si="36"/>
        <v>1186.3448310403724</v>
      </c>
      <c r="L184" s="157">
        <f t="shared" si="36"/>
        <v>1196.1152535806357</v>
      </c>
      <c r="M184" s="157">
        <f t="shared" si="36"/>
        <v>1154.8434019604538</v>
      </c>
      <c r="N184" s="157">
        <f t="shared" si="36"/>
        <v>1153.3869676728702</v>
      </c>
      <c r="O184" s="157">
        <f t="shared" si="36"/>
        <v>1163.4079109574348</v>
      </c>
      <c r="P184" s="157">
        <f t="shared" si="36"/>
        <v>1153.83944059031</v>
      </c>
      <c r="Q184" s="157">
        <f t="shared" si="36"/>
        <v>1145.0547035496807</v>
      </c>
    </row>
    <row r="185" spans="1:17" ht="12" customHeight="1" x14ac:dyDescent="0.25">
      <c r="A185" s="23" t="s">
        <v>203</v>
      </c>
      <c r="B185" s="156">
        <f>IF(B109=0,0,B109/0.086*1000000/B$16)</f>
        <v>1323.5298495820357</v>
      </c>
      <c r="C185" s="156">
        <f t="shared" ref="C185:Q185" si="43">IF(C109=0,0,C109/0.086*1000000/C$16)</f>
        <v>1321.5446470198192</v>
      </c>
      <c r="D185" s="156">
        <f t="shared" si="43"/>
        <v>1316.11727822328</v>
      </c>
      <c r="E185" s="156">
        <f t="shared" si="43"/>
        <v>1313.4870117476796</v>
      </c>
      <c r="F185" s="156">
        <f t="shared" si="43"/>
        <v>1292.7950484655571</v>
      </c>
      <c r="G185" s="156">
        <f t="shared" si="43"/>
        <v>1264.2915525118731</v>
      </c>
      <c r="H185" s="156">
        <f t="shared" si="43"/>
        <v>1252.8259087103559</v>
      </c>
      <c r="I185" s="156">
        <f t="shared" si="43"/>
        <v>1205.491436910756</v>
      </c>
      <c r="J185" s="156">
        <f t="shared" si="43"/>
        <v>1194.2440186189208</v>
      </c>
      <c r="K185" s="156">
        <f t="shared" si="43"/>
        <v>1211.7588700292638</v>
      </c>
      <c r="L185" s="156">
        <f t="shared" si="43"/>
        <v>1224.8367605967385</v>
      </c>
      <c r="M185" s="156">
        <f t="shared" si="43"/>
        <v>1180.4112030710471</v>
      </c>
      <c r="N185" s="156">
        <f t="shared" si="43"/>
        <v>1177.307813892666</v>
      </c>
      <c r="O185" s="156">
        <f t="shared" si="43"/>
        <v>1173.6096619549023</v>
      </c>
      <c r="P185" s="156">
        <f t="shared" si="43"/>
        <v>1161.265925051405</v>
      </c>
      <c r="Q185" s="156">
        <f t="shared" si="43"/>
        <v>1146.4143612483861</v>
      </c>
    </row>
    <row r="186" spans="1:17" ht="12" customHeight="1" x14ac:dyDescent="0.25">
      <c r="A186" s="29" t="s">
        <v>140</v>
      </c>
      <c r="B186" s="57">
        <f>IF(B110=0,0,B110/0.086*1000000/B$17)</f>
        <v>796.41582598532659</v>
      </c>
      <c r="C186" s="57">
        <f t="shared" ref="C186:Q186" si="44">IF(C110=0,0,C110/0.086*1000000/C$17)</f>
        <v>817.19844964906656</v>
      </c>
      <c r="D186" s="57">
        <f t="shared" si="44"/>
        <v>821.57906079387078</v>
      </c>
      <c r="E186" s="57">
        <f t="shared" si="44"/>
        <v>829.21428821745428</v>
      </c>
      <c r="F186" s="57">
        <f t="shared" si="44"/>
        <v>806.83546034434983</v>
      </c>
      <c r="G186" s="57">
        <f t="shared" si="44"/>
        <v>784.25485893032487</v>
      </c>
      <c r="H186" s="57">
        <f t="shared" si="44"/>
        <v>774.85574365419666</v>
      </c>
      <c r="I186" s="57">
        <f t="shared" si="44"/>
        <v>791.03151156444608</v>
      </c>
      <c r="J186" s="57">
        <f t="shared" si="44"/>
        <v>761.55374179206353</v>
      </c>
      <c r="K186" s="57">
        <f t="shared" si="44"/>
        <v>801.43011443683588</v>
      </c>
      <c r="L186" s="57">
        <f t="shared" si="44"/>
        <v>776.96259246784314</v>
      </c>
      <c r="M186" s="57">
        <f t="shared" si="44"/>
        <v>792.78206128484931</v>
      </c>
      <c r="N186" s="57">
        <f t="shared" si="44"/>
        <v>834.24189002258959</v>
      </c>
      <c r="O186" s="57">
        <f t="shared" si="44"/>
        <v>785.13468516945818</v>
      </c>
      <c r="P186" s="57">
        <f t="shared" si="44"/>
        <v>835.54577437162334</v>
      </c>
      <c r="Q186" s="57">
        <f t="shared" si="44"/>
        <v>803.21053408921432</v>
      </c>
    </row>
    <row r="187" spans="1:17" ht="12" customHeight="1" x14ac:dyDescent="0.25"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</row>
    <row r="188" spans="1:17" ht="12" customHeight="1" x14ac:dyDescent="0.25">
      <c r="A188" s="152" t="s">
        <v>74</v>
      </c>
      <c r="B188" s="168">
        <f>SUM(B189,B192,B194,B203)</f>
        <v>12036.799461222588</v>
      </c>
      <c r="C188" s="168">
        <f t="shared" ref="C188:Q188" si="45">SUM(C189,C192,C194,C203)</f>
        <v>13043.823543817263</v>
      </c>
      <c r="D188" s="168">
        <f t="shared" si="45"/>
        <v>12168.693369607201</v>
      </c>
      <c r="E188" s="168">
        <f t="shared" si="45"/>
        <v>12559.955589441264</v>
      </c>
      <c r="F188" s="168">
        <f t="shared" si="45"/>
        <v>12022.415364492881</v>
      </c>
      <c r="G188" s="168">
        <f t="shared" si="45"/>
        <v>11309.554578082441</v>
      </c>
      <c r="H188" s="168">
        <f t="shared" si="45"/>
        <v>10659.410823028578</v>
      </c>
      <c r="I188" s="168">
        <f t="shared" si="45"/>
        <v>10218.184620204689</v>
      </c>
      <c r="J188" s="168">
        <f t="shared" si="45"/>
        <v>10251.685430038015</v>
      </c>
      <c r="K188" s="168">
        <f t="shared" si="45"/>
        <v>10502.586666153547</v>
      </c>
      <c r="L188" s="168">
        <f t="shared" si="45"/>
        <v>11835.105551215085</v>
      </c>
      <c r="M188" s="168">
        <f t="shared" si="45"/>
        <v>10488.837572014547</v>
      </c>
      <c r="N188" s="168">
        <f t="shared" si="45"/>
        <v>10874.740838615093</v>
      </c>
      <c r="O188" s="168">
        <f t="shared" si="45"/>
        <v>11952.935675665565</v>
      </c>
      <c r="P188" s="168">
        <f t="shared" si="45"/>
        <v>10157.397111185976</v>
      </c>
      <c r="Q188" s="168">
        <f t="shared" si="45"/>
        <v>11003.361784270577</v>
      </c>
    </row>
    <row r="189" spans="1:17" ht="12" customHeight="1" x14ac:dyDescent="0.25">
      <c r="A189" s="158" t="s">
        <v>65</v>
      </c>
      <c r="B189" s="157">
        <f>SUM(B190:B191)</f>
        <v>9724.6714635596854</v>
      </c>
      <c r="C189" s="157">
        <f t="shared" ref="C189:Q189" si="46">SUM(C190:C191)</f>
        <v>10715.571020506153</v>
      </c>
      <c r="D189" s="157">
        <f t="shared" si="46"/>
        <v>9842.2372026966696</v>
      </c>
      <c r="E189" s="157">
        <f t="shared" si="46"/>
        <v>10231.508041162084</v>
      </c>
      <c r="F189" s="157">
        <f t="shared" si="46"/>
        <v>9692.6775034296916</v>
      </c>
      <c r="G189" s="157">
        <f t="shared" si="46"/>
        <v>9000.3718266014766</v>
      </c>
      <c r="H189" s="157">
        <f t="shared" si="46"/>
        <v>8363.7194470437298</v>
      </c>
      <c r="I189" s="157">
        <f t="shared" si="46"/>
        <v>7967.4737654728815</v>
      </c>
      <c r="J189" s="157">
        <f t="shared" si="46"/>
        <v>8022.1977256901555</v>
      </c>
      <c r="K189" s="157">
        <f t="shared" si="46"/>
        <v>8212.4181584647849</v>
      </c>
      <c r="L189" s="157">
        <f t="shared" si="46"/>
        <v>9497.6299053241491</v>
      </c>
      <c r="M189" s="157">
        <f t="shared" si="46"/>
        <v>8193.6055249141391</v>
      </c>
      <c r="N189" s="157">
        <f t="shared" si="46"/>
        <v>8568.419383907687</v>
      </c>
      <c r="O189" s="157">
        <f t="shared" si="46"/>
        <v>9662.1739183643022</v>
      </c>
      <c r="P189" s="157">
        <f t="shared" si="46"/>
        <v>7881.876026694511</v>
      </c>
      <c r="Q189" s="157">
        <f t="shared" si="46"/>
        <v>8729.4469186241877</v>
      </c>
    </row>
    <row r="190" spans="1:17" ht="12" customHeight="1" x14ac:dyDescent="0.25">
      <c r="A190" s="23" t="s">
        <v>161</v>
      </c>
      <c r="B190" s="156">
        <f>IF(B114=0,0,B114/0.086*1000000/B$7)</f>
        <v>9532.8884085758145</v>
      </c>
      <c r="C190" s="156">
        <f t="shared" ref="C190:Q191" si="47">IF(C114=0,0,C114/0.086*1000000/C$7)</f>
        <v>10444.530028791836</v>
      </c>
      <c r="D190" s="156">
        <f t="shared" si="47"/>
        <v>9561.7528615953652</v>
      </c>
      <c r="E190" s="156">
        <f t="shared" si="47"/>
        <v>9939.8624320451127</v>
      </c>
      <c r="F190" s="156">
        <f t="shared" si="47"/>
        <v>9466.3067457118304</v>
      </c>
      <c r="G190" s="156">
        <f t="shared" si="47"/>
        <v>8795.4144014126068</v>
      </c>
      <c r="H190" s="156">
        <f t="shared" si="47"/>
        <v>8212.4029842783402</v>
      </c>
      <c r="I190" s="156">
        <f t="shared" si="47"/>
        <v>7698.0187074422965</v>
      </c>
      <c r="J190" s="156">
        <f t="shared" si="47"/>
        <v>7834.4719212026603</v>
      </c>
      <c r="K190" s="156">
        <f t="shared" si="47"/>
        <v>7995.128043831628</v>
      </c>
      <c r="L190" s="156">
        <f t="shared" si="47"/>
        <v>9274.4805660868788</v>
      </c>
      <c r="M190" s="156">
        <f t="shared" si="47"/>
        <v>7969.4571030133993</v>
      </c>
      <c r="N190" s="156">
        <f t="shared" si="47"/>
        <v>8310.3837042326104</v>
      </c>
      <c r="O190" s="156">
        <f t="shared" si="47"/>
        <v>9521.7715205743734</v>
      </c>
      <c r="P190" s="156">
        <f t="shared" si="47"/>
        <v>7578.3539172885012</v>
      </c>
      <c r="Q190" s="156">
        <f t="shared" si="47"/>
        <v>8489.4743553931257</v>
      </c>
    </row>
    <row r="191" spans="1:17" ht="12" customHeight="1" x14ac:dyDescent="0.25">
      <c r="A191" s="23" t="s">
        <v>60</v>
      </c>
      <c r="B191" s="156">
        <f>IF(B115=0,0,B115/0.086*1000000/B$7)</f>
        <v>191.78305498387127</v>
      </c>
      <c r="C191" s="156">
        <f t="shared" si="47"/>
        <v>271.04099171431756</v>
      </c>
      <c r="D191" s="156">
        <f t="shared" si="47"/>
        <v>280.48434110130404</v>
      </c>
      <c r="E191" s="156">
        <f t="shared" si="47"/>
        <v>291.64560911697146</v>
      </c>
      <c r="F191" s="156">
        <f t="shared" si="47"/>
        <v>226.37075771786076</v>
      </c>
      <c r="G191" s="156">
        <f t="shared" si="47"/>
        <v>204.95742518886993</v>
      </c>
      <c r="H191" s="156">
        <f t="shared" si="47"/>
        <v>151.31646276538896</v>
      </c>
      <c r="I191" s="156">
        <f t="shared" si="47"/>
        <v>269.45505803058478</v>
      </c>
      <c r="J191" s="156">
        <f t="shared" si="47"/>
        <v>187.72580448749545</v>
      </c>
      <c r="K191" s="156">
        <f t="shared" si="47"/>
        <v>217.2901146331574</v>
      </c>
      <c r="L191" s="156">
        <f t="shared" si="47"/>
        <v>223.14933923726949</v>
      </c>
      <c r="M191" s="156">
        <f t="shared" si="47"/>
        <v>224.14842190074</v>
      </c>
      <c r="N191" s="156">
        <f t="shared" si="47"/>
        <v>258.0356796750757</v>
      </c>
      <c r="O191" s="156">
        <f t="shared" si="47"/>
        <v>140.4023977899291</v>
      </c>
      <c r="P191" s="156">
        <f t="shared" si="47"/>
        <v>303.52210940601014</v>
      </c>
      <c r="Q191" s="156">
        <f t="shared" si="47"/>
        <v>239.97256323106112</v>
      </c>
    </row>
    <row r="192" spans="1:17" ht="12" customHeight="1" x14ac:dyDescent="0.25">
      <c r="A192" s="158" t="s">
        <v>112</v>
      </c>
      <c r="B192" s="157">
        <f>B193</f>
        <v>7.2850196069853448</v>
      </c>
      <c r="C192" s="157">
        <f t="shared" ref="C192:Q192" si="48">C193</f>
        <v>8.9529298239084003</v>
      </c>
      <c r="D192" s="157">
        <f t="shared" si="48"/>
        <v>9.4201770808723921</v>
      </c>
      <c r="E192" s="157">
        <f t="shared" si="48"/>
        <v>9.4113877605194496</v>
      </c>
      <c r="F192" s="157">
        <f t="shared" si="48"/>
        <v>10.186957423331268</v>
      </c>
      <c r="G192" s="157">
        <f t="shared" si="48"/>
        <v>11.276430794340914</v>
      </c>
      <c r="H192" s="157">
        <f t="shared" si="48"/>
        <v>12.394972198454605</v>
      </c>
      <c r="I192" s="157">
        <f t="shared" si="48"/>
        <v>14.149948499370414</v>
      </c>
      <c r="J192" s="157">
        <f t="shared" si="48"/>
        <v>15.923307183376682</v>
      </c>
      <c r="K192" s="157">
        <f t="shared" si="48"/>
        <v>17.677595332981323</v>
      </c>
      <c r="L192" s="157">
        <f t="shared" si="48"/>
        <v>18.856605632797098</v>
      </c>
      <c r="M192" s="157">
        <f t="shared" si="48"/>
        <v>20.79841483746835</v>
      </c>
      <c r="N192" s="157">
        <f t="shared" si="48"/>
        <v>19.370704209630059</v>
      </c>
      <c r="O192" s="157">
        <f t="shared" si="48"/>
        <v>19.342214175771112</v>
      </c>
      <c r="P192" s="157">
        <f t="shared" si="48"/>
        <v>16.513672981253489</v>
      </c>
      <c r="Q192" s="157">
        <f t="shared" si="48"/>
        <v>15.971077879115356</v>
      </c>
    </row>
    <row r="193" spans="1:17" ht="12" customHeight="1" x14ac:dyDescent="0.25">
      <c r="A193" s="23" t="s">
        <v>60</v>
      </c>
      <c r="B193" s="156">
        <f t="shared" ref="B193:Q194" si="49">IF(B117=0,0,B117/0.086*1000000/B$5)</f>
        <v>7.2850196069853448</v>
      </c>
      <c r="C193" s="156">
        <f t="shared" si="49"/>
        <v>8.9529298239084003</v>
      </c>
      <c r="D193" s="156">
        <f t="shared" si="49"/>
        <v>9.4201770808723921</v>
      </c>
      <c r="E193" s="156">
        <f t="shared" si="49"/>
        <v>9.4113877605194496</v>
      </c>
      <c r="F193" s="156">
        <f t="shared" si="49"/>
        <v>10.186957423331268</v>
      </c>
      <c r="G193" s="156">
        <f t="shared" si="49"/>
        <v>11.276430794340914</v>
      </c>
      <c r="H193" s="156">
        <f t="shared" si="49"/>
        <v>12.394972198454605</v>
      </c>
      <c r="I193" s="156">
        <f t="shared" si="49"/>
        <v>14.149948499370414</v>
      </c>
      <c r="J193" s="156">
        <f t="shared" si="49"/>
        <v>15.923307183376682</v>
      </c>
      <c r="K193" s="156">
        <f t="shared" si="49"/>
        <v>17.677595332981323</v>
      </c>
      <c r="L193" s="156">
        <f t="shared" si="49"/>
        <v>18.856605632797098</v>
      </c>
      <c r="M193" s="156">
        <f t="shared" si="49"/>
        <v>20.79841483746835</v>
      </c>
      <c r="N193" s="156">
        <f t="shared" si="49"/>
        <v>19.370704209630059</v>
      </c>
      <c r="O193" s="156">
        <f t="shared" si="49"/>
        <v>19.342214175771112</v>
      </c>
      <c r="P193" s="156">
        <f t="shared" si="49"/>
        <v>16.513672981253489</v>
      </c>
      <c r="Q193" s="156">
        <f t="shared" si="49"/>
        <v>15.971077879115356</v>
      </c>
    </row>
    <row r="194" spans="1:17" ht="12" customHeight="1" x14ac:dyDescent="0.25">
      <c r="A194" s="158" t="s">
        <v>63</v>
      </c>
      <c r="B194" s="157">
        <f t="shared" si="49"/>
        <v>1704.6040188078919</v>
      </c>
      <c r="C194" s="157">
        <f t="shared" si="49"/>
        <v>1709.2970147910496</v>
      </c>
      <c r="D194" s="157">
        <f t="shared" si="49"/>
        <v>1700.6759649536257</v>
      </c>
      <c r="E194" s="157">
        <f t="shared" si="49"/>
        <v>1695.6437335641288</v>
      </c>
      <c r="F194" s="157">
        <f t="shared" si="49"/>
        <v>1699.7338866695859</v>
      </c>
      <c r="G194" s="157">
        <f t="shared" si="49"/>
        <v>1684.4062343044022</v>
      </c>
      <c r="H194" s="157">
        <f t="shared" si="49"/>
        <v>1668.2260577734125</v>
      </c>
      <c r="I194" s="157">
        <f t="shared" si="49"/>
        <v>1633.0551947817082</v>
      </c>
      <c r="J194" s="157">
        <f t="shared" si="49"/>
        <v>1610.1791807230172</v>
      </c>
      <c r="K194" s="157">
        <f t="shared" si="49"/>
        <v>1655.1320345459706</v>
      </c>
      <c r="L194" s="157">
        <f t="shared" si="49"/>
        <v>1693.7736690252987</v>
      </c>
      <c r="M194" s="157">
        <f t="shared" si="49"/>
        <v>1666.0208818562342</v>
      </c>
      <c r="N194" s="157">
        <f t="shared" si="49"/>
        <v>1673.8062466883848</v>
      </c>
      <c r="O194" s="157">
        <f t="shared" si="49"/>
        <v>1662.7436896655909</v>
      </c>
      <c r="P194" s="157">
        <f t="shared" si="49"/>
        <v>1652.8875480790093</v>
      </c>
      <c r="Q194" s="157">
        <f t="shared" si="49"/>
        <v>1658.7279645691278</v>
      </c>
    </row>
    <row r="195" spans="1:17" ht="12" customHeight="1" x14ac:dyDescent="0.25">
      <c r="A195" s="167" t="s">
        <v>160</v>
      </c>
      <c r="B195" s="132">
        <f>IF(B119=0,0,B119/0.086*1000000/B$11)</f>
        <v>1688.9254220897094</v>
      </c>
      <c r="C195" s="132">
        <f t="shared" ref="C195:Q195" si="50">IF(C119=0,0,C119/0.086*1000000/C$11)</f>
        <v>1686.917993358702</v>
      </c>
      <c r="D195" s="132">
        <f t="shared" si="50"/>
        <v>1672.2527177481072</v>
      </c>
      <c r="E195" s="132">
        <f t="shared" si="50"/>
        <v>1670.4177241379102</v>
      </c>
      <c r="F195" s="132">
        <f t="shared" si="50"/>
        <v>1682.1506762074259</v>
      </c>
      <c r="G195" s="132">
        <f t="shared" si="50"/>
        <v>1651.5337367614295</v>
      </c>
      <c r="H195" s="132">
        <f t="shared" si="50"/>
        <v>1633.2412860953114</v>
      </c>
      <c r="I195" s="132">
        <f t="shared" si="50"/>
        <v>1567.3605973839103</v>
      </c>
      <c r="J195" s="132">
        <f t="shared" si="50"/>
        <v>1556.3095792443303</v>
      </c>
      <c r="K195" s="132">
        <f t="shared" si="50"/>
        <v>1606.6320235936676</v>
      </c>
      <c r="L195" s="132">
        <f t="shared" si="50"/>
        <v>1656.4065138126668</v>
      </c>
      <c r="M195" s="132">
        <f t="shared" si="50"/>
        <v>1613.8462066725324</v>
      </c>
      <c r="N195" s="132">
        <f t="shared" si="50"/>
        <v>1623.7889691824762</v>
      </c>
      <c r="O195" s="132">
        <f t="shared" si="50"/>
        <v>1621.2883614786708</v>
      </c>
      <c r="P195" s="132">
        <f t="shared" si="50"/>
        <v>1607.582445669294</v>
      </c>
      <c r="Q195" s="132">
        <f t="shared" si="50"/>
        <v>1623.4391566635479</v>
      </c>
    </row>
    <row r="196" spans="1:17" ht="12" customHeight="1" x14ac:dyDescent="0.25">
      <c r="A196" s="167" t="s">
        <v>159</v>
      </c>
      <c r="B196" s="132">
        <f>IF(B120=0,0,B120/0.086*1000000/B$12)</f>
        <v>1688.9237103986425</v>
      </c>
      <c r="C196" s="132">
        <f t="shared" ref="C196:Q196" si="51">IF(C120=0,0,C120/0.086*1000000/C$12)</f>
        <v>1692.8821710671793</v>
      </c>
      <c r="D196" s="132">
        <f t="shared" si="51"/>
        <v>1687.1536170739205</v>
      </c>
      <c r="E196" s="132">
        <f t="shared" si="51"/>
        <v>1691.7376633241004</v>
      </c>
      <c r="F196" s="132">
        <f t="shared" si="51"/>
        <v>1702.1847834203679</v>
      </c>
      <c r="G196" s="132">
        <f t="shared" si="51"/>
        <v>1692.0093604248382</v>
      </c>
      <c r="H196" s="132">
        <f t="shared" si="51"/>
        <v>1679.0726421513559</v>
      </c>
      <c r="I196" s="132">
        <f t="shared" si="51"/>
        <v>1631.3747862189105</v>
      </c>
      <c r="J196" s="132">
        <f t="shared" si="51"/>
        <v>1618.8708103378508</v>
      </c>
      <c r="K196" s="132">
        <f t="shared" si="51"/>
        <v>1665.3973622965814</v>
      </c>
      <c r="L196" s="132">
        <f t="shared" si="51"/>
        <v>1701.4191596823193</v>
      </c>
      <c r="M196" s="132">
        <f t="shared" si="51"/>
        <v>1672.0767047879644</v>
      </c>
      <c r="N196" s="132">
        <f t="shared" si="51"/>
        <v>1676.7351715070479</v>
      </c>
      <c r="O196" s="132">
        <f t="shared" si="51"/>
        <v>1673.1905123692402</v>
      </c>
      <c r="P196" s="132">
        <f t="shared" si="51"/>
        <v>1662.7323844018733</v>
      </c>
      <c r="Q196" s="132">
        <f t="shared" si="51"/>
        <v>1671.3819498068897</v>
      </c>
    </row>
    <row r="197" spans="1:17" ht="12" customHeight="1" x14ac:dyDescent="0.25">
      <c r="A197" s="166" t="s">
        <v>203</v>
      </c>
      <c r="B197" s="165">
        <f t="shared" ref="B197:Q198" si="52">IF(B121=0,0,B121/0.086*1000000/B$12)</f>
        <v>1097.8015243583104</v>
      </c>
      <c r="C197" s="165">
        <f t="shared" si="52"/>
        <v>1100.9485908333029</v>
      </c>
      <c r="D197" s="165">
        <f t="shared" si="52"/>
        <v>1092.400622858032</v>
      </c>
      <c r="E197" s="165">
        <f t="shared" si="52"/>
        <v>1095.9211898775463</v>
      </c>
      <c r="F197" s="165">
        <f t="shared" si="52"/>
        <v>1106.6534983299164</v>
      </c>
      <c r="G197" s="165">
        <f t="shared" si="52"/>
        <v>1093.9180836298997</v>
      </c>
      <c r="H197" s="165">
        <f t="shared" si="52"/>
        <v>1084.5512717365143</v>
      </c>
      <c r="I197" s="165">
        <f t="shared" si="52"/>
        <v>1041.2925046798607</v>
      </c>
      <c r="J197" s="165">
        <f t="shared" si="52"/>
        <v>1034.0163673350248</v>
      </c>
      <c r="K197" s="165">
        <f t="shared" si="52"/>
        <v>1073.5856801691777</v>
      </c>
      <c r="L197" s="165">
        <f t="shared" si="52"/>
        <v>1097.4019991299174</v>
      </c>
      <c r="M197" s="165">
        <f t="shared" si="52"/>
        <v>1085.5760108391075</v>
      </c>
      <c r="N197" s="165">
        <f t="shared" si="52"/>
        <v>1082.7233933788402</v>
      </c>
      <c r="O197" s="165">
        <f t="shared" si="52"/>
        <v>1069.67291016736</v>
      </c>
      <c r="P197" s="165">
        <f t="shared" si="52"/>
        <v>1082.9303458502211</v>
      </c>
      <c r="Q197" s="165">
        <f t="shared" si="52"/>
        <v>1082.8430999373586</v>
      </c>
    </row>
    <row r="198" spans="1:17" ht="12" customHeight="1" x14ac:dyDescent="0.25">
      <c r="A198" s="147" t="s">
        <v>59</v>
      </c>
      <c r="B198" s="164">
        <f t="shared" si="52"/>
        <v>591.12218604033194</v>
      </c>
      <c r="C198" s="164">
        <f t="shared" si="52"/>
        <v>591.93358023387668</v>
      </c>
      <c r="D198" s="164">
        <f t="shared" si="52"/>
        <v>594.75299421588863</v>
      </c>
      <c r="E198" s="164">
        <f t="shared" si="52"/>
        <v>595.81647344655426</v>
      </c>
      <c r="F198" s="164">
        <f t="shared" si="52"/>
        <v>595.53128509045155</v>
      </c>
      <c r="G198" s="164">
        <f t="shared" si="52"/>
        <v>598.09127679493849</v>
      </c>
      <c r="H198" s="164">
        <f t="shared" si="52"/>
        <v>594.52137041484161</v>
      </c>
      <c r="I198" s="164">
        <f t="shared" si="52"/>
        <v>590.08228153904975</v>
      </c>
      <c r="J198" s="164">
        <f t="shared" si="52"/>
        <v>584.85444300282586</v>
      </c>
      <c r="K198" s="164">
        <f t="shared" si="52"/>
        <v>591.81168212740397</v>
      </c>
      <c r="L198" s="164">
        <f t="shared" si="52"/>
        <v>604.01716055240217</v>
      </c>
      <c r="M198" s="164">
        <f t="shared" si="52"/>
        <v>586.50069394885736</v>
      </c>
      <c r="N198" s="164">
        <f t="shared" si="52"/>
        <v>594.01177812820731</v>
      </c>
      <c r="O198" s="164">
        <f t="shared" si="52"/>
        <v>603.51760220188021</v>
      </c>
      <c r="P198" s="164">
        <f t="shared" si="52"/>
        <v>579.802038551652</v>
      </c>
      <c r="Q198" s="164">
        <f t="shared" si="52"/>
        <v>588.53884986953108</v>
      </c>
    </row>
    <row r="199" spans="1:17" ht="12" customHeight="1" x14ac:dyDescent="0.25">
      <c r="A199" s="163" t="s">
        <v>142</v>
      </c>
      <c r="B199" s="162">
        <f>IF(B123=0,0,B123/0.086*1000000/B$13)</f>
        <v>1790.4908755579138</v>
      </c>
      <c r="C199" s="162">
        <f t="shared" ref="C199:Q199" si="53">IF(C123=0,0,C123/0.086*1000000/C$13)</f>
        <v>1859.2775080679232</v>
      </c>
      <c r="D199" s="162">
        <f t="shared" si="53"/>
        <v>1859.0384525668617</v>
      </c>
      <c r="E199" s="162">
        <f t="shared" si="53"/>
        <v>1853.9049228040458</v>
      </c>
      <c r="F199" s="162">
        <f t="shared" si="53"/>
        <v>1799.0224541854868</v>
      </c>
      <c r="G199" s="162">
        <f t="shared" si="53"/>
        <v>1825.7355083928317</v>
      </c>
      <c r="H199" s="162">
        <f t="shared" si="53"/>
        <v>1784.9847703721953</v>
      </c>
      <c r="I199" s="162">
        <f t="shared" si="53"/>
        <v>1931.0109345654232</v>
      </c>
      <c r="J199" s="162">
        <f t="shared" si="53"/>
        <v>1810.9332587260876</v>
      </c>
      <c r="K199" s="162">
        <f t="shared" si="53"/>
        <v>1916.5452595529071</v>
      </c>
      <c r="L199" s="162">
        <f t="shared" si="53"/>
        <v>1880.0295696781766</v>
      </c>
      <c r="M199" s="162">
        <f t="shared" si="53"/>
        <v>1973.6906048287678</v>
      </c>
      <c r="N199" s="162">
        <f t="shared" si="53"/>
        <v>1972.4922251765349</v>
      </c>
      <c r="O199" s="162">
        <f t="shared" si="53"/>
        <v>1949.5033166575131</v>
      </c>
      <c r="P199" s="162">
        <f t="shared" si="53"/>
        <v>2089.2912404367257</v>
      </c>
      <c r="Q199" s="162">
        <f t="shared" si="53"/>
        <v>2023.1926831276699</v>
      </c>
    </row>
    <row r="200" spans="1:17" ht="12" customHeight="1" x14ac:dyDescent="0.25">
      <c r="A200" s="161" t="s">
        <v>141</v>
      </c>
      <c r="B200" s="160">
        <f>IF(B124=0,0,B124/0.086*1000000/B$14)</f>
        <v>1754.9412551529751</v>
      </c>
      <c r="C200" s="160">
        <f t="shared" ref="C200:Q200" si="54">IF(C124=0,0,C124/0.086*1000000/C$14)</f>
        <v>1800.4639604780266</v>
      </c>
      <c r="D200" s="160">
        <f t="shared" si="54"/>
        <v>1808.728480871828</v>
      </c>
      <c r="E200" s="160">
        <f t="shared" si="54"/>
        <v>1805.8649711095238</v>
      </c>
      <c r="F200" s="160">
        <f t="shared" si="54"/>
        <v>1771.6594420812983</v>
      </c>
      <c r="G200" s="160">
        <f t="shared" si="54"/>
        <v>1800.4190542867536</v>
      </c>
      <c r="H200" s="160">
        <f t="shared" si="54"/>
        <v>1773.0923916127672</v>
      </c>
      <c r="I200" s="160">
        <f t="shared" si="54"/>
        <v>1865.7585462547613</v>
      </c>
      <c r="J200" s="160">
        <f t="shared" si="54"/>
        <v>1776.4018862902908</v>
      </c>
      <c r="K200" s="160">
        <f t="shared" si="54"/>
        <v>1836.5461791667653</v>
      </c>
      <c r="L200" s="160">
        <f t="shared" si="54"/>
        <v>1812.5659601986188</v>
      </c>
      <c r="M200" s="160">
        <f t="shared" si="54"/>
        <v>1876.5277428691752</v>
      </c>
      <c r="N200" s="160">
        <f t="shared" si="54"/>
        <v>1876.7436633571183</v>
      </c>
      <c r="O200" s="160">
        <f t="shared" si="54"/>
        <v>1857.4162772790964</v>
      </c>
      <c r="P200" s="160">
        <f t="shared" si="54"/>
        <v>1950.442114044012</v>
      </c>
      <c r="Q200" s="160">
        <f t="shared" si="54"/>
        <v>1903.6140939025533</v>
      </c>
    </row>
    <row r="201" spans="1:17" ht="12" customHeight="1" x14ac:dyDescent="0.25">
      <c r="A201" s="148" t="s">
        <v>60</v>
      </c>
      <c r="B201" s="156">
        <f t="shared" ref="B201:Q202" si="55">IF(B125=0,0,B125/0.086*1000000/B$14)</f>
        <v>1163.8190691126431</v>
      </c>
      <c r="C201" s="156">
        <f t="shared" si="55"/>
        <v>1208.5303802441499</v>
      </c>
      <c r="D201" s="156">
        <f t="shared" si="55"/>
        <v>1213.9754866559392</v>
      </c>
      <c r="E201" s="156">
        <f t="shared" si="55"/>
        <v>1210.0484976629696</v>
      </c>
      <c r="F201" s="156">
        <f t="shared" si="55"/>
        <v>1176.1281569908467</v>
      </c>
      <c r="G201" s="156">
        <f t="shared" si="55"/>
        <v>1202.3277774918154</v>
      </c>
      <c r="H201" s="156">
        <f t="shared" si="55"/>
        <v>1178.5710211979251</v>
      </c>
      <c r="I201" s="156">
        <f t="shared" si="55"/>
        <v>1275.6762647157116</v>
      </c>
      <c r="J201" s="156">
        <f t="shared" si="55"/>
        <v>1191.5474432874653</v>
      </c>
      <c r="K201" s="156">
        <f t="shared" si="55"/>
        <v>1244.7344970393613</v>
      </c>
      <c r="L201" s="156">
        <f t="shared" si="55"/>
        <v>1208.5487996462168</v>
      </c>
      <c r="M201" s="156">
        <f t="shared" si="55"/>
        <v>1290.0270489203183</v>
      </c>
      <c r="N201" s="156">
        <f t="shared" si="55"/>
        <v>1282.7318852289109</v>
      </c>
      <c r="O201" s="156">
        <f t="shared" si="55"/>
        <v>1253.8986750772167</v>
      </c>
      <c r="P201" s="156">
        <f t="shared" si="55"/>
        <v>1370.64007549236</v>
      </c>
      <c r="Q201" s="156">
        <f t="shared" si="55"/>
        <v>1315.0752440330225</v>
      </c>
    </row>
    <row r="202" spans="1:17" ht="12" customHeight="1" x14ac:dyDescent="0.25">
      <c r="A202" s="148" t="s">
        <v>59</v>
      </c>
      <c r="B202" s="156">
        <f t="shared" si="55"/>
        <v>591.12218604033183</v>
      </c>
      <c r="C202" s="156">
        <f t="shared" si="55"/>
        <v>591.93358023387657</v>
      </c>
      <c r="D202" s="156">
        <f t="shared" si="55"/>
        <v>594.75299421588875</v>
      </c>
      <c r="E202" s="156">
        <f t="shared" si="55"/>
        <v>595.81647344655426</v>
      </c>
      <c r="F202" s="156">
        <f t="shared" si="55"/>
        <v>595.53128509045166</v>
      </c>
      <c r="G202" s="156">
        <f t="shared" si="55"/>
        <v>598.09127679493827</v>
      </c>
      <c r="H202" s="156">
        <f t="shared" si="55"/>
        <v>594.52137041484173</v>
      </c>
      <c r="I202" s="156">
        <f t="shared" si="55"/>
        <v>590.0822815390494</v>
      </c>
      <c r="J202" s="156">
        <f t="shared" si="55"/>
        <v>584.85444300282563</v>
      </c>
      <c r="K202" s="156">
        <f t="shared" si="55"/>
        <v>591.81168212740397</v>
      </c>
      <c r="L202" s="156">
        <f t="shared" si="55"/>
        <v>604.01716055240183</v>
      </c>
      <c r="M202" s="156">
        <f t="shared" si="55"/>
        <v>586.50069394885736</v>
      </c>
      <c r="N202" s="156">
        <f t="shared" si="55"/>
        <v>594.01177812820742</v>
      </c>
      <c r="O202" s="156">
        <f t="shared" si="55"/>
        <v>603.51760220187998</v>
      </c>
      <c r="P202" s="156">
        <f t="shared" si="55"/>
        <v>579.80203855165212</v>
      </c>
      <c r="Q202" s="156">
        <f t="shared" si="55"/>
        <v>588.53884986953142</v>
      </c>
    </row>
    <row r="203" spans="1:17" ht="12" customHeight="1" x14ac:dyDescent="0.25">
      <c r="A203" s="158" t="s">
        <v>62</v>
      </c>
      <c r="B203" s="157">
        <f t="shared" ref="B203:Q203" si="56">IF(B127=0,0,B127/0.086*1000000/B$5)</f>
        <v>600.2389592480273</v>
      </c>
      <c r="C203" s="157">
        <f t="shared" si="56"/>
        <v>610.00257869615189</v>
      </c>
      <c r="D203" s="157">
        <f t="shared" si="56"/>
        <v>616.36002487603309</v>
      </c>
      <c r="E203" s="157">
        <f t="shared" si="56"/>
        <v>623.39242695453197</v>
      </c>
      <c r="F203" s="157">
        <f t="shared" si="56"/>
        <v>619.81701697027097</v>
      </c>
      <c r="G203" s="157">
        <f t="shared" si="56"/>
        <v>613.50008638222084</v>
      </c>
      <c r="H203" s="157">
        <f t="shared" si="56"/>
        <v>615.07034601298142</v>
      </c>
      <c r="I203" s="157">
        <f t="shared" si="56"/>
        <v>603.50571145072945</v>
      </c>
      <c r="J203" s="157">
        <f t="shared" si="56"/>
        <v>603.3852164414659</v>
      </c>
      <c r="K203" s="157">
        <f t="shared" si="56"/>
        <v>617.35887780981147</v>
      </c>
      <c r="L203" s="157">
        <f t="shared" si="56"/>
        <v>624.84537123284167</v>
      </c>
      <c r="M203" s="157">
        <f t="shared" si="56"/>
        <v>608.4127504067053</v>
      </c>
      <c r="N203" s="157">
        <f t="shared" si="56"/>
        <v>613.14450380939218</v>
      </c>
      <c r="O203" s="157">
        <f t="shared" si="56"/>
        <v>608.67585345990051</v>
      </c>
      <c r="P203" s="157">
        <f t="shared" si="56"/>
        <v>606.11986343120236</v>
      </c>
      <c r="Q203" s="157">
        <f t="shared" si="56"/>
        <v>599.21582319814627</v>
      </c>
    </row>
    <row r="204" spans="1:17" ht="12" customHeight="1" x14ac:dyDescent="0.25">
      <c r="A204" s="23" t="s">
        <v>203</v>
      </c>
      <c r="B204" s="156">
        <f>IF(B128=0,0,B128/0.086*1000000/B$16)</f>
        <v>592.06506379437792</v>
      </c>
      <c r="C204" s="156">
        <f t="shared" ref="C204:Q204" si="57">IF(C128=0,0,C128/0.086*1000000/C$16)</f>
        <v>602.34608462854942</v>
      </c>
      <c r="D204" s="156">
        <f t="shared" si="57"/>
        <v>606.81377008776133</v>
      </c>
      <c r="E204" s="156">
        <f t="shared" si="57"/>
        <v>615.77075445146522</v>
      </c>
      <c r="F204" s="156">
        <f t="shared" si="57"/>
        <v>615.46822779706679</v>
      </c>
      <c r="G204" s="156">
        <f t="shared" si="57"/>
        <v>608.90104358775693</v>
      </c>
      <c r="H204" s="156">
        <f t="shared" si="57"/>
        <v>611.77990906287175</v>
      </c>
      <c r="I204" s="156">
        <f t="shared" si="57"/>
        <v>596.6563851198805</v>
      </c>
      <c r="J204" s="156">
        <f t="shared" si="57"/>
        <v>599.3096912163079</v>
      </c>
      <c r="K204" s="156">
        <f t="shared" si="57"/>
        <v>613.51461169032962</v>
      </c>
      <c r="L204" s="156">
        <f t="shared" si="57"/>
        <v>622.74313947540736</v>
      </c>
      <c r="M204" s="156">
        <f t="shared" si="57"/>
        <v>604.11761836520986</v>
      </c>
      <c r="N204" s="156">
        <f t="shared" si="57"/>
        <v>606.2721988041053</v>
      </c>
      <c r="O204" s="156">
        <f t="shared" si="57"/>
        <v>607.09548305749399</v>
      </c>
      <c r="P204" s="156">
        <f t="shared" si="57"/>
        <v>603.64087130452458</v>
      </c>
      <c r="Q204" s="156">
        <f t="shared" si="57"/>
        <v>598.85459384083822</v>
      </c>
    </row>
    <row r="205" spans="1:17" ht="12" customHeight="1" x14ac:dyDescent="0.25">
      <c r="A205" s="29" t="s">
        <v>140</v>
      </c>
      <c r="B205" s="57">
        <f>IF(B129=0,0,B129/0.086*1000000/B$17)</f>
        <v>636.66167711702883</v>
      </c>
      <c r="C205" s="57">
        <f t="shared" ref="C205:Q205" si="58">IF(C129=0,0,C129/0.086*1000000/C$17)</f>
        <v>653.75694058020849</v>
      </c>
      <c r="D205" s="57">
        <f t="shared" si="58"/>
        <v>663.99500563747324</v>
      </c>
      <c r="E205" s="57">
        <f t="shared" si="58"/>
        <v>671.57529877908223</v>
      </c>
      <c r="F205" s="57">
        <f t="shared" si="58"/>
        <v>655.39918036688493</v>
      </c>
      <c r="G205" s="57">
        <f t="shared" si="58"/>
        <v>644.79514278713464</v>
      </c>
      <c r="H205" s="57">
        <f t="shared" si="58"/>
        <v>640.26976802322474</v>
      </c>
      <c r="I205" s="57">
        <f t="shared" si="58"/>
        <v>658.51347188673242</v>
      </c>
      <c r="J205" s="57">
        <f t="shared" si="58"/>
        <v>639.0539953340151</v>
      </c>
      <c r="K205" s="57">
        <f t="shared" si="58"/>
        <v>675.58317677211244</v>
      </c>
      <c r="L205" s="57">
        <f t="shared" si="58"/>
        <v>655.52468185920429</v>
      </c>
      <c r="M205" s="57">
        <f t="shared" si="58"/>
        <v>669.23539442665958</v>
      </c>
      <c r="N205" s="57">
        <f t="shared" si="58"/>
        <v>704.83282847800865</v>
      </c>
      <c r="O205" s="57">
        <f t="shared" si="58"/>
        <v>667.27479497557135</v>
      </c>
      <c r="P205" s="57">
        <f t="shared" si="58"/>
        <v>712.36764414911681</v>
      </c>
      <c r="Q205" s="57">
        <f t="shared" si="58"/>
        <v>690.03585073245461</v>
      </c>
    </row>
    <row r="206" spans="1:17" ht="12" customHeight="1" x14ac:dyDescent="0.25"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</row>
    <row r="207" spans="1:17" ht="12" customHeight="1" x14ac:dyDescent="0.25">
      <c r="A207" s="152" t="s">
        <v>197</v>
      </c>
      <c r="B207" s="168">
        <f>SUM(B208,B211,B213,B222)</f>
        <v>3682.6497377113183</v>
      </c>
      <c r="C207" s="168">
        <f t="shared" ref="C207:Q207" si="59">SUM(C208,C211,C213,C222)</f>
        <v>3972.415749241758</v>
      </c>
      <c r="D207" s="168">
        <f t="shared" si="59"/>
        <v>3661.8617764548931</v>
      </c>
      <c r="E207" s="168">
        <f t="shared" si="59"/>
        <v>3777.0292758361047</v>
      </c>
      <c r="F207" s="168">
        <f t="shared" si="59"/>
        <v>3616.548017088809</v>
      </c>
      <c r="G207" s="168">
        <f t="shared" si="59"/>
        <v>3357.8348064128036</v>
      </c>
      <c r="H207" s="168">
        <f t="shared" si="59"/>
        <v>3150.1832801224577</v>
      </c>
      <c r="I207" s="168">
        <f t="shared" si="59"/>
        <v>2951.7510274724232</v>
      </c>
      <c r="J207" s="168">
        <f t="shared" si="59"/>
        <v>2972.3883147639112</v>
      </c>
      <c r="K207" s="168">
        <f t="shared" si="59"/>
        <v>3034.7828833784433</v>
      </c>
      <c r="L207" s="168">
        <f t="shared" si="59"/>
        <v>3397.032401039633</v>
      </c>
      <c r="M207" s="168">
        <f t="shared" si="59"/>
        <v>2973.1863068079429</v>
      </c>
      <c r="N207" s="168">
        <f t="shared" si="59"/>
        <v>3048.573262491589</v>
      </c>
      <c r="O207" s="168">
        <f t="shared" si="59"/>
        <v>3395.1300222015784</v>
      </c>
      <c r="P207" s="168">
        <f t="shared" si="59"/>
        <v>2813.1873641150437</v>
      </c>
      <c r="Q207" s="168">
        <f t="shared" si="59"/>
        <v>3059.8990529306529</v>
      </c>
    </row>
    <row r="208" spans="1:17" ht="12" customHeight="1" x14ac:dyDescent="0.25">
      <c r="A208" s="158" t="s">
        <v>65</v>
      </c>
      <c r="B208" s="157">
        <f>SUM(B209:B210)</f>
        <v>3006.7228136644922</v>
      </c>
      <c r="C208" s="157">
        <f t="shared" ref="C208:Q208" si="60">SUM(C209:C210)</f>
        <v>3273.6619971793343</v>
      </c>
      <c r="D208" s="157">
        <f t="shared" si="60"/>
        <v>2981.3876632150414</v>
      </c>
      <c r="E208" s="157">
        <f t="shared" si="60"/>
        <v>3080.3006288534893</v>
      </c>
      <c r="F208" s="157">
        <f t="shared" si="60"/>
        <v>2915.6491650214948</v>
      </c>
      <c r="G208" s="157">
        <f t="shared" si="60"/>
        <v>2694.4989581240593</v>
      </c>
      <c r="H208" s="157">
        <f t="shared" si="60"/>
        <v>2501.6207583314363</v>
      </c>
      <c r="I208" s="157">
        <f t="shared" si="60"/>
        <v>2331.2719208755771</v>
      </c>
      <c r="J208" s="157">
        <f t="shared" si="60"/>
        <v>2357.6394650292441</v>
      </c>
      <c r="K208" s="157">
        <f t="shared" si="60"/>
        <v>2389.4888735636241</v>
      </c>
      <c r="L208" s="157">
        <f t="shared" si="60"/>
        <v>2753.2666120291951</v>
      </c>
      <c r="M208" s="157">
        <f t="shared" si="60"/>
        <v>2348.6918816761108</v>
      </c>
      <c r="N208" s="157">
        <f t="shared" si="60"/>
        <v>2431.6318490427607</v>
      </c>
      <c r="O208" s="157">
        <f t="shared" si="60"/>
        <v>2764.4402720500093</v>
      </c>
      <c r="P208" s="157">
        <f t="shared" si="60"/>
        <v>2182.2554459774187</v>
      </c>
      <c r="Q208" s="157">
        <f t="shared" si="60"/>
        <v>2423.754706740654</v>
      </c>
    </row>
    <row r="209" spans="1:17" ht="12" customHeight="1" x14ac:dyDescent="0.25">
      <c r="A209" s="23" t="s">
        <v>161</v>
      </c>
      <c r="B209" s="156">
        <f>IF(B152=0,0,B152*1000000/B$7)</f>
        <v>3006.7228136644922</v>
      </c>
      <c r="C209" s="156">
        <f t="shared" ref="C209:Q210" si="61">IF(C152=0,0,C152*1000000/C$7)</f>
        <v>3273.6619971793343</v>
      </c>
      <c r="D209" s="156">
        <f t="shared" si="61"/>
        <v>2981.3876632150414</v>
      </c>
      <c r="E209" s="156">
        <f t="shared" si="61"/>
        <v>3080.3006288534893</v>
      </c>
      <c r="F209" s="156">
        <f t="shared" si="61"/>
        <v>2915.6491650214948</v>
      </c>
      <c r="G209" s="156">
        <f t="shared" si="61"/>
        <v>2694.4989581240593</v>
      </c>
      <c r="H209" s="156">
        <f t="shared" si="61"/>
        <v>2501.6207583314363</v>
      </c>
      <c r="I209" s="156">
        <f t="shared" si="61"/>
        <v>2331.2719208755771</v>
      </c>
      <c r="J209" s="156">
        <f t="shared" si="61"/>
        <v>2357.6394650292441</v>
      </c>
      <c r="K209" s="156">
        <f t="shared" si="61"/>
        <v>2389.4888735636241</v>
      </c>
      <c r="L209" s="156">
        <f t="shared" si="61"/>
        <v>2753.2666120291951</v>
      </c>
      <c r="M209" s="156">
        <f t="shared" si="61"/>
        <v>2348.6918816761108</v>
      </c>
      <c r="N209" s="156">
        <f t="shared" si="61"/>
        <v>2431.6318490427607</v>
      </c>
      <c r="O209" s="156">
        <f t="shared" si="61"/>
        <v>2764.4402720500093</v>
      </c>
      <c r="P209" s="156">
        <f t="shared" si="61"/>
        <v>2182.2554459774187</v>
      </c>
      <c r="Q209" s="156">
        <f t="shared" si="61"/>
        <v>2423.754706740654</v>
      </c>
    </row>
    <row r="210" spans="1:17" ht="12" customHeight="1" x14ac:dyDescent="0.25">
      <c r="A210" s="23" t="s">
        <v>60</v>
      </c>
      <c r="B210" s="156">
        <f>IF(B153=0,0,B153*1000000/B$7)</f>
        <v>0</v>
      </c>
      <c r="C210" s="156">
        <f t="shared" si="61"/>
        <v>0</v>
      </c>
      <c r="D210" s="156">
        <f t="shared" si="61"/>
        <v>0</v>
      </c>
      <c r="E210" s="156">
        <f t="shared" si="61"/>
        <v>0</v>
      </c>
      <c r="F210" s="156">
        <f t="shared" si="61"/>
        <v>0</v>
      </c>
      <c r="G210" s="156">
        <f t="shared" si="61"/>
        <v>0</v>
      </c>
      <c r="H210" s="156">
        <f t="shared" si="61"/>
        <v>0</v>
      </c>
      <c r="I210" s="156">
        <f t="shared" si="61"/>
        <v>0</v>
      </c>
      <c r="J210" s="156">
        <f t="shared" si="61"/>
        <v>0</v>
      </c>
      <c r="K210" s="156">
        <f t="shared" si="61"/>
        <v>0</v>
      </c>
      <c r="L210" s="156">
        <f t="shared" si="61"/>
        <v>0</v>
      </c>
      <c r="M210" s="156">
        <f t="shared" si="61"/>
        <v>0</v>
      </c>
      <c r="N210" s="156">
        <f t="shared" si="61"/>
        <v>0</v>
      </c>
      <c r="O210" s="156">
        <f t="shared" si="61"/>
        <v>0</v>
      </c>
      <c r="P210" s="156">
        <f t="shared" si="61"/>
        <v>0</v>
      </c>
      <c r="Q210" s="156">
        <f t="shared" si="61"/>
        <v>0</v>
      </c>
    </row>
    <row r="211" spans="1:17" ht="12" customHeight="1" x14ac:dyDescent="0.25">
      <c r="A211" s="158" t="s">
        <v>112</v>
      </c>
      <c r="B211" s="157">
        <f>B212</f>
        <v>0</v>
      </c>
      <c r="C211" s="157">
        <f t="shared" ref="C211:Q211" si="62">C212</f>
        <v>0</v>
      </c>
      <c r="D211" s="157">
        <f t="shared" si="62"/>
        <v>0</v>
      </c>
      <c r="E211" s="157">
        <f t="shared" si="62"/>
        <v>0</v>
      </c>
      <c r="F211" s="157">
        <f t="shared" si="62"/>
        <v>0</v>
      </c>
      <c r="G211" s="157">
        <f t="shared" si="62"/>
        <v>0</v>
      </c>
      <c r="H211" s="157">
        <f t="shared" si="62"/>
        <v>0</v>
      </c>
      <c r="I211" s="157">
        <f t="shared" si="62"/>
        <v>0</v>
      </c>
      <c r="J211" s="157">
        <f t="shared" si="62"/>
        <v>0</v>
      </c>
      <c r="K211" s="157">
        <f t="shared" si="62"/>
        <v>0</v>
      </c>
      <c r="L211" s="157">
        <f t="shared" si="62"/>
        <v>0</v>
      </c>
      <c r="M211" s="157">
        <f t="shared" si="62"/>
        <v>0</v>
      </c>
      <c r="N211" s="157">
        <f t="shared" si="62"/>
        <v>0</v>
      </c>
      <c r="O211" s="157">
        <f t="shared" si="62"/>
        <v>0</v>
      </c>
      <c r="P211" s="157">
        <f t="shared" si="62"/>
        <v>0</v>
      </c>
      <c r="Q211" s="157">
        <f t="shared" si="62"/>
        <v>0</v>
      </c>
    </row>
    <row r="212" spans="1:17" ht="12" customHeight="1" x14ac:dyDescent="0.25">
      <c r="A212" s="23" t="s">
        <v>60</v>
      </c>
      <c r="B212" s="156">
        <f>IF(B155=0,0,B155*1000000/B$5)</f>
        <v>0</v>
      </c>
      <c r="C212" s="156">
        <f t="shared" ref="C212:Q213" si="63">IF(C155=0,0,C155*1000000/C$5)</f>
        <v>0</v>
      </c>
      <c r="D212" s="156">
        <f t="shared" si="63"/>
        <v>0</v>
      </c>
      <c r="E212" s="156">
        <f t="shared" si="63"/>
        <v>0</v>
      </c>
      <c r="F212" s="156">
        <f t="shared" si="63"/>
        <v>0</v>
      </c>
      <c r="G212" s="156">
        <f t="shared" si="63"/>
        <v>0</v>
      </c>
      <c r="H212" s="156">
        <f t="shared" si="63"/>
        <v>0</v>
      </c>
      <c r="I212" s="156">
        <f t="shared" si="63"/>
        <v>0</v>
      </c>
      <c r="J212" s="156">
        <f t="shared" si="63"/>
        <v>0</v>
      </c>
      <c r="K212" s="156">
        <f t="shared" si="63"/>
        <v>0</v>
      </c>
      <c r="L212" s="156">
        <f t="shared" si="63"/>
        <v>0</v>
      </c>
      <c r="M212" s="156">
        <f t="shared" si="63"/>
        <v>0</v>
      </c>
      <c r="N212" s="156">
        <f t="shared" si="63"/>
        <v>0</v>
      </c>
      <c r="O212" s="156">
        <f t="shared" si="63"/>
        <v>0</v>
      </c>
      <c r="P212" s="156">
        <f t="shared" si="63"/>
        <v>0</v>
      </c>
      <c r="Q212" s="156">
        <f t="shared" si="63"/>
        <v>0</v>
      </c>
    </row>
    <row r="213" spans="1:17" ht="12" customHeight="1" x14ac:dyDescent="0.25">
      <c r="A213" s="158" t="s">
        <v>63</v>
      </c>
      <c r="B213" s="157">
        <f>IF(B156=0,0,B156*1000000/B$5)</f>
        <v>457.57966795103312</v>
      </c>
      <c r="C213" s="157">
        <f t="shared" si="63"/>
        <v>471.56235206941631</v>
      </c>
      <c r="D213" s="157">
        <f t="shared" si="63"/>
        <v>459.00632032511402</v>
      </c>
      <c r="E213" s="157">
        <f t="shared" si="63"/>
        <v>467.64587692699723</v>
      </c>
      <c r="F213" s="157">
        <f t="shared" si="63"/>
        <v>468.19911792487829</v>
      </c>
      <c r="G213" s="157">
        <f t="shared" si="63"/>
        <v>440.67521288080911</v>
      </c>
      <c r="H213" s="157">
        <f t="shared" si="63"/>
        <v>424.72415185252606</v>
      </c>
      <c r="I213" s="157">
        <f t="shared" si="63"/>
        <v>403.93709902069634</v>
      </c>
      <c r="J213" s="157">
        <f t="shared" si="63"/>
        <v>398.29535578467483</v>
      </c>
      <c r="K213" s="157">
        <f t="shared" si="63"/>
        <v>415.72693008551687</v>
      </c>
      <c r="L213" s="157">
        <f t="shared" si="63"/>
        <v>412.25216906439192</v>
      </c>
      <c r="M213" s="157">
        <f t="shared" si="63"/>
        <v>401.9110259770855</v>
      </c>
      <c r="N213" s="157">
        <f t="shared" si="63"/>
        <v>395.83484575737441</v>
      </c>
      <c r="O213" s="157">
        <f t="shared" si="63"/>
        <v>400.01092392848352</v>
      </c>
      <c r="P213" s="157">
        <f t="shared" si="63"/>
        <v>401.9928526141266</v>
      </c>
      <c r="Q213" s="157">
        <f t="shared" si="63"/>
        <v>405.8959256697791</v>
      </c>
    </row>
    <row r="214" spans="1:17" ht="12" customHeight="1" x14ac:dyDescent="0.25">
      <c r="A214" s="167" t="s">
        <v>160</v>
      </c>
      <c r="B214" s="132">
        <f>IF(B157=0,0,B157*1000000/B$11)</f>
        <v>595.95153442544563</v>
      </c>
      <c r="C214" s="132">
        <f t="shared" ref="C214:Q214" si="64">IF(C157=0,0,C157*1000000/C$11)</f>
        <v>593.35767341676205</v>
      </c>
      <c r="D214" s="132">
        <f t="shared" si="64"/>
        <v>587.03881344709339</v>
      </c>
      <c r="E214" s="132">
        <f t="shared" si="64"/>
        <v>584.49920278533739</v>
      </c>
      <c r="F214" s="132">
        <f t="shared" si="64"/>
        <v>587.00481669657097</v>
      </c>
      <c r="G214" s="132">
        <f t="shared" si="64"/>
        <v>575.36146237371258</v>
      </c>
      <c r="H214" s="132">
        <f t="shared" si="64"/>
        <v>568.24976960916467</v>
      </c>
      <c r="I214" s="132">
        <f t="shared" si="64"/>
        <v>543.57248918683831</v>
      </c>
      <c r="J214" s="132">
        <f t="shared" si="64"/>
        <v>537.56055408817838</v>
      </c>
      <c r="K214" s="132">
        <f t="shared" si="64"/>
        <v>553.1046067628921</v>
      </c>
      <c r="L214" s="132">
        <f t="shared" si="64"/>
        <v>566.63952409272611</v>
      </c>
      <c r="M214" s="132">
        <f t="shared" si="64"/>
        <v>549.44690475087998</v>
      </c>
      <c r="N214" s="132">
        <f t="shared" si="64"/>
        <v>550.1767375322122</v>
      </c>
      <c r="O214" s="132">
        <f t="shared" si="64"/>
        <v>546.47340654972754</v>
      </c>
      <c r="P214" s="132">
        <f t="shared" si="64"/>
        <v>539.34408338328319</v>
      </c>
      <c r="Q214" s="132">
        <f t="shared" si="64"/>
        <v>541.62024070706684</v>
      </c>
    </row>
    <row r="215" spans="1:17" ht="12" customHeight="1" x14ac:dyDescent="0.25">
      <c r="A215" s="167" t="s">
        <v>159</v>
      </c>
      <c r="B215" s="132">
        <f>IF(B158=0,0,B158*1000000/B$12)</f>
        <v>387.36849737653938</v>
      </c>
      <c r="C215" s="132">
        <f t="shared" ref="C215:Q217" si="65">IF(C158=0,0,C158*1000000/C$12)</f>
        <v>385.68248772089504</v>
      </c>
      <c r="D215" s="132">
        <f t="shared" si="65"/>
        <v>381.57522874061061</v>
      </c>
      <c r="E215" s="132">
        <f t="shared" si="65"/>
        <v>379.9244818104695</v>
      </c>
      <c r="F215" s="132">
        <f t="shared" si="65"/>
        <v>381.55313085277101</v>
      </c>
      <c r="G215" s="132">
        <f t="shared" si="65"/>
        <v>373.98495054291323</v>
      </c>
      <c r="H215" s="132">
        <f t="shared" si="65"/>
        <v>369.36235024595697</v>
      </c>
      <c r="I215" s="132">
        <f t="shared" si="65"/>
        <v>353.32211797144527</v>
      </c>
      <c r="J215" s="132">
        <f t="shared" si="65"/>
        <v>349.41436015731614</v>
      </c>
      <c r="K215" s="132">
        <f t="shared" si="65"/>
        <v>359.51799439587978</v>
      </c>
      <c r="L215" s="132">
        <f t="shared" si="65"/>
        <v>365.48249303980833</v>
      </c>
      <c r="M215" s="132">
        <f t="shared" si="65"/>
        <v>359.88772261182635</v>
      </c>
      <c r="N215" s="132">
        <f t="shared" si="65"/>
        <v>357.61487939593803</v>
      </c>
      <c r="O215" s="132">
        <f t="shared" si="65"/>
        <v>351.10916370820001</v>
      </c>
      <c r="P215" s="132">
        <f t="shared" si="65"/>
        <v>353.80971869943352</v>
      </c>
      <c r="Q215" s="132">
        <f t="shared" si="65"/>
        <v>352.05315645959348</v>
      </c>
    </row>
    <row r="216" spans="1:17" ht="12" customHeight="1" x14ac:dyDescent="0.25">
      <c r="A216" s="166" t="s">
        <v>203</v>
      </c>
      <c r="B216" s="165">
        <f>IF(B159=0,0,B159*1000000/B$12)</f>
        <v>387.36849737653938</v>
      </c>
      <c r="C216" s="165">
        <f t="shared" si="65"/>
        <v>385.68248772089504</v>
      </c>
      <c r="D216" s="165">
        <f t="shared" si="65"/>
        <v>381.57522874061061</v>
      </c>
      <c r="E216" s="165">
        <f t="shared" si="65"/>
        <v>379.9244818104695</v>
      </c>
      <c r="F216" s="165">
        <f t="shared" si="65"/>
        <v>381.55313085277101</v>
      </c>
      <c r="G216" s="165">
        <f t="shared" si="65"/>
        <v>373.98495054291323</v>
      </c>
      <c r="H216" s="165">
        <f t="shared" si="65"/>
        <v>369.36235024595697</v>
      </c>
      <c r="I216" s="165">
        <f t="shared" si="65"/>
        <v>353.32211797144527</v>
      </c>
      <c r="J216" s="165">
        <f t="shared" si="65"/>
        <v>349.41436015731614</v>
      </c>
      <c r="K216" s="165">
        <f t="shared" si="65"/>
        <v>359.51799439587978</v>
      </c>
      <c r="L216" s="165">
        <f t="shared" si="65"/>
        <v>365.48249303980833</v>
      </c>
      <c r="M216" s="165">
        <f t="shared" si="65"/>
        <v>359.88772261182635</v>
      </c>
      <c r="N216" s="165">
        <f t="shared" si="65"/>
        <v>357.61487939593803</v>
      </c>
      <c r="O216" s="165">
        <f t="shared" si="65"/>
        <v>351.10916370820001</v>
      </c>
      <c r="P216" s="165">
        <f t="shared" si="65"/>
        <v>353.80971869943352</v>
      </c>
      <c r="Q216" s="165">
        <f t="shared" si="65"/>
        <v>352.05315645959348</v>
      </c>
    </row>
    <row r="217" spans="1:17" ht="12" customHeight="1" x14ac:dyDescent="0.25">
      <c r="A217" s="147" t="s">
        <v>59</v>
      </c>
      <c r="B217" s="164">
        <f>IF(B160=0,0,B160*1000000/B$12)</f>
        <v>0</v>
      </c>
      <c r="C217" s="164">
        <f t="shared" si="65"/>
        <v>0</v>
      </c>
      <c r="D217" s="164">
        <f t="shared" si="65"/>
        <v>0</v>
      </c>
      <c r="E217" s="164">
        <f t="shared" si="65"/>
        <v>0</v>
      </c>
      <c r="F217" s="164">
        <f t="shared" si="65"/>
        <v>0</v>
      </c>
      <c r="G217" s="164">
        <f t="shared" si="65"/>
        <v>0</v>
      </c>
      <c r="H217" s="164">
        <f t="shared" si="65"/>
        <v>0</v>
      </c>
      <c r="I217" s="164">
        <f t="shared" si="65"/>
        <v>0</v>
      </c>
      <c r="J217" s="164">
        <f t="shared" si="65"/>
        <v>0</v>
      </c>
      <c r="K217" s="164">
        <f t="shared" si="65"/>
        <v>0</v>
      </c>
      <c r="L217" s="164">
        <f t="shared" si="65"/>
        <v>0</v>
      </c>
      <c r="M217" s="164">
        <f t="shared" si="65"/>
        <v>0</v>
      </c>
      <c r="N217" s="164">
        <f t="shared" si="65"/>
        <v>0</v>
      </c>
      <c r="O217" s="164">
        <f t="shared" si="65"/>
        <v>0</v>
      </c>
      <c r="P217" s="164">
        <f t="shared" si="65"/>
        <v>0</v>
      </c>
      <c r="Q217" s="164">
        <f t="shared" si="65"/>
        <v>0</v>
      </c>
    </row>
    <row r="218" spans="1:17" ht="12" customHeight="1" x14ac:dyDescent="0.25">
      <c r="A218" s="163" t="s">
        <v>142</v>
      </c>
      <c r="B218" s="162">
        <f>IF(B161=0,0,B161*1000000/B$13)</f>
        <v>0</v>
      </c>
      <c r="C218" s="162">
        <f t="shared" ref="C218:Q218" si="66">IF(C161=0,0,C161*1000000/C$13)</f>
        <v>0</v>
      </c>
      <c r="D218" s="162">
        <f t="shared" si="66"/>
        <v>0</v>
      </c>
      <c r="E218" s="162">
        <f t="shared" si="66"/>
        <v>0</v>
      </c>
      <c r="F218" s="162">
        <f t="shared" si="66"/>
        <v>0</v>
      </c>
      <c r="G218" s="162">
        <f t="shared" si="66"/>
        <v>0</v>
      </c>
      <c r="H218" s="162">
        <f t="shared" si="66"/>
        <v>0</v>
      </c>
      <c r="I218" s="162">
        <f t="shared" si="66"/>
        <v>0</v>
      </c>
      <c r="J218" s="162">
        <f t="shared" si="66"/>
        <v>0</v>
      </c>
      <c r="K218" s="162">
        <f t="shared" si="66"/>
        <v>0</v>
      </c>
      <c r="L218" s="162">
        <f t="shared" si="66"/>
        <v>0</v>
      </c>
      <c r="M218" s="162">
        <f t="shared" si="66"/>
        <v>0</v>
      </c>
      <c r="N218" s="162">
        <f t="shared" si="66"/>
        <v>0</v>
      </c>
      <c r="O218" s="162">
        <f t="shared" si="66"/>
        <v>0</v>
      </c>
      <c r="P218" s="162">
        <f t="shared" si="66"/>
        <v>0</v>
      </c>
      <c r="Q218" s="162">
        <f t="shared" si="66"/>
        <v>0</v>
      </c>
    </row>
    <row r="219" spans="1:17" ht="12" customHeight="1" x14ac:dyDescent="0.25">
      <c r="A219" s="161" t="s">
        <v>141</v>
      </c>
      <c r="B219" s="160">
        <f>IF(B162=0,0,B162*1000000/B$14)</f>
        <v>0</v>
      </c>
      <c r="C219" s="160">
        <f t="shared" ref="C219:Q221" si="67">IF(C162=0,0,C162*1000000/C$14)</f>
        <v>0</v>
      </c>
      <c r="D219" s="160">
        <f t="shared" si="67"/>
        <v>0</v>
      </c>
      <c r="E219" s="160">
        <f t="shared" si="67"/>
        <v>0</v>
      </c>
      <c r="F219" s="160">
        <f t="shared" si="67"/>
        <v>0</v>
      </c>
      <c r="G219" s="160">
        <f t="shared" si="67"/>
        <v>0</v>
      </c>
      <c r="H219" s="160">
        <f t="shared" si="67"/>
        <v>0</v>
      </c>
      <c r="I219" s="160">
        <f t="shared" si="67"/>
        <v>0</v>
      </c>
      <c r="J219" s="160">
        <f t="shared" si="67"/>
        <v>0</v>
      </c>
      <c r="K219" s="160">
        <f t="shared" si="67"/>
        <v>0</v>
      </c>
      <c r="L219" s="160">
        <f t="shared" si="67"/>
        <v>0</v>
      </c>
      <c r="M219" s="160">
        <f t="shared" si="67"/>
        <v>0</v>
      </c>
      <c r="N219" s="160">
        <f t="shared" si="67"/>
        <v>0</v>
      </c>
      <c r="O219" s="160">
        <f t="shared" si="67"/>
        <v>0</v>
      </c>
      <c r="P219" s="160">
        <f t="shared" si="67"/>
        <v>0</v>
      </c>
      <c r="Q219" s="160">
        <f t="shared" si="67"/>
        <v>0</v>
      </c>
    </row>
    <row r="220" spans="1:17" ht="12" customHeight="1" x14ac:dyDescent="0.25">
      <c r="A220" s="148" t="s">
        <v>60</v>
      </c>
      <c r="B220" s="156">
        <f>IF(B163=0,0,B163*1000000/B$14)</f>
        <v>0</v>
      </c>
      <c r="C220" s="156">
        <f t="shared" si="67"/>
        <v>0</v>
      </c>
      <c r="D220" s="156">
        <f t="shared" si="67"/>
        <v>0</v>
      </c>
      <c r="E220" s="156">
        <f t="shared" si="67"/>
        <v>0</v>
      </c>
      <c r="F220" s="156">
        <f t="shared" si="67"/>
        <v>0</v>
      </c>
      <c r="G220" s="156">
        <f t="shared" si="67"/>
        <v>0</v>
      </c>
      <c r="H220" s="156">
        <f t="shared" si="67"/>
        <v>0</v>
      </c>
      <c r="I220" s="156">
        <f t="shared" si="67"/>
        <v>0</v>
      </c>
      <c r="J220" s="156">
        <f t="shared" si="67"/>
        <v>0</v>
      </c>
      <c r="K220" s="156">
        <f t="shared" si="67"/>
        <v>0</v>
      </c>
      <c r="L220" s="156">
        <f t="shared" si="67"/>
        <v>0</v>
      </c>
      <c r="M220" s="156">
        <f t="shared" si="67"/>
        <v>0</v>
      </c>
      <c r="N220" s="156">
        <f t="shared" si="67"/>
        <v>0</v>
      </c>
      <c r="O220" s="156">
        <f t="shared" si="67"/>
        <v>0</v>
      </c>
      <c r="P220" s="156">
        <f t="shared" si="67"/>
        <v>0</v>
      </c>
      <c r="Q220" s="156">
        <f t="shared" si="67"/>
        <v>0</v>
      </c>
    </row>
    <row r="221" spans="1:17" ht="12" customHeight="1" x14ac:dyDescent="0.25">
      <c r="A221" s="148" t="s">
        <v>59</v>
      </c>
      <c r="B221" s="156">
        <f>IF(B164=0,0,B164*1000000/B$14)</f>
        <v>0</v>
      </c>
      <c r="C221" s="156">
        <f t="shared" si="67"/>
        <v>0</v>
      </c>
      <c r="D221" s="156">
        <f t="shared" si="67"/>
        <v>0</v>
      </c>
      <c r="E221" s="156">
        <f t="shared" si="67"/>
        <v>0</v>
      </c>
      <c r="F221" s="156">
        <f t="shared" si="67"/>
        <v>0</v>
      </c>
      <c r="G221" s="156">
        <f t="shared" si="67"/>
        <v>0</v>
      </c>
      <c r="H221" s="156">
        <f t="shared" si="67"/>
        <v>0</v>
      </c>
      <c r="I221" s="156">
        <f t="shared" si="67"/>
        <v>0</v>
      </c>
      <c r="J221" s="156">
        <f t="shared" si="67"/>
        <v>0</v>
      </c>
      <c r="K221" s="156">
        <f t="shared" si="67"/>
        <v>0</v>
      </c>
      <c r="L221" s="156">
        <f t="shared" si="67"/>
        <v>0</v>
      </c>
      <c r="M221" s="156">
        <f t="shared" si="67"/>
        <v>0</v>
      </c>
      <c r="N221" s="156">
        <f t="shared" si="67"/>
        <v>0</v>
      </c>
      <c r="O221" s="156">
        <f t="shared" si="67"/>
        <v>0</v>
      </c>
      <c r="P221" s="156">
        <f t="shared" si="67"/>
        <v>0</v>
      </c>
      <c r="Q221" s="156">
        <f t="shared" si="67"/>
        <v>0</v>
      </c>
    </row>
    <row r="222" spans="1:17" ht="12" customHeight="1" x14ac:dyDescent="0.25">
      <c r="A222" s="158" t="s">
        <v>62</v>
      </c>
      <c r="B222" s="157">
        <f>IF(B165=0,0,B165*1000000/B$5)</f>
        <v>218.34725609579317</v>
      </c>
      <c r="C222" s="157">
        <f t="shared" ref="C222:Q222" si="68">IF(C165=0,0,C165*1000000/C$5)</f>
        <v>227.19139999300756</v>
      </c>
      <c r="D222" s="157">
        <f t="shared" si="68"/>
        <v>221.46779291473803</v>
      </c>
      <c r="E222" s="157">
        <f t="shared" si="68"/>
        <v>229.08277005561837</v>
      </c>
      <c r="F222" s="157">
        <f t="shared" si="68"/>
        <v>232.69973414243594</v>
      </c>
      <c r="G222" s="157">
        <f t="shared" si="68"/>
        <v>222.6606354079353</v>
      </c>
      <c r="H222" s="157">
        <f t="shared" si="68"/>
        <v>223.83836993849536</v>
      </c>
      <c r="I222" s="157">
        <f t="shared" si="68"/>
        <v>216.54200757614979</v>
      </c>
      <c r="J222" s="157">
        <f t="shared" si="68"/>
        <v>216.45349394999238</v>
      </c>
      <c r="K222" s="157">
        <f t="shared" si="68"/>
        <v>229.56707972930232</v>
      </c>
      <c r="L222" s="157">
        <f t="shared" si="68"/>
        <v>231.51361994604562</v>
      </c>
      <c r="M222" s="157">
        <f t="shared" si="68"/>
        <v>222.58339915474653</v>
      </c>
      <c r="N222" s="157">
        <f t="shared" si="68"/>
        <v>221.1065676914543</v>
      </c>
      <c r="O222" s="157">
        <f t="shared" si="68"/>
        <v>230.67882622308559</v>
      </c>
      <c r="P222" s="157">
        <f t="shared" si="68"/>
        <v>228.93906552349821</v>
      </c>
      <c r="Q222" s="157">
        <f t="shared" si="68"/>
        <v>230.24842052022015</v>
      </c>
    </row>
    <row r="223" spans="1:17" ht="12" customHeight="1" x14ac:dyDescent="0.25">
      <c r="A223" s="23" t="s">
        <v>203</v>
      </c>
      <c r="B223" s="156">
        <f>IF(B166=0,0,B166*1000000/B$16)</f>
        <v>267.3482024375038</v>
      </c>
      <c r="C223" s="156">
        <f t="shared" ref="C223:Q223" si="69">IF(C166=0,0,C166*1000000/C$16)</f>
        <v>266.94719876036686</v>
      </c>
      <c r="D223" s="156">
        <f t="shared" si="69"/>
        <v>265.85089005816548</v>
      </c>
      <c r="E223" s="156">
        <f t="shared" si="69"/>
        <v>265.31958582320198</v>
      </c>
      <c r="F223" s="156">
        <f t="shared" si="69"/>
        <v>261.13988470794186</v>
      </c>
      <c r="G223" s="156">
        <f t="shared" si="69"/>
        <v>255.38228248324802</v>
      </c>
      <c r="H223" s="156">
        <f t="shared" si="69"/>
        <v>253.06626425283767</v>
      </c>
      <c r="I223" s="156">
        <f t="shared" si="69"/>
        <v>243.50487358760404</v>
      </c>
      <c r="J223" s="156">
        <f t="shared" si="69"/>
        <v>241.18553418395143</v>
      </c>
      <c r="K223" s="156">
        <f t="shared" si="69"/>
        <v>244.72427290260401</v>
      </c>
      <c r="L223" s="156">
        <f t="shared" si="69"/>
        <v>247.3775775837008</v>
      </c>
      <c r="M223" s="156">
        <f t="shared" si="69"/>
        <v>238.30164200688037</v>
      </c>
      <c r="N223" s="156">
        <f t="shared" si="69"/>
        <v>237.67914416004663</v>
      </c>
      <c r="O223" s="156">
        <f t="shared" si="69"/>
        <v>236.90006469592191</v>
      </c>
      <c r="P223" s="156">
        <f t="shared" si="69"/>
        <v>234.28071254037528</v>
      </c>
      <c r="Q223" s="156">
        <f t="shared" si="69"/>
        <v>231.16421510015746</v>
      </c>
    </row>
    <row r="224" spans="1:17" ht="12" customHeight="1" x14ac:dyDescent="0.25">
      <c r="A224" s="29" t="s">
        <v>140</v>
      </c>
      <c r="B224" s="57">
        <f>IF(B167=0,0,B167*1000000/B$17)</f>
        <v>0</v>
      </c>
      <c r="C224" s="57">
        <f t="shared" ref="C224:Q224" si="70">IF(C167=0,0,C167*1000000/C$17)</f>
        <v>0</v>
      </c>
      <c r="D224" s="57">
        <f t="shared" si="70"/>
        <v>0</v>
      </c>
      <c r="E224" s="57">
        <f t="shared" si="70"/>
        <v>0</v>
      </c>
      <c r="F224" s="57">
        <f t="shared" si="70"/>
        <v>0</v>
      </c>
      <c r="G224" s="57">
        <f t="shared" si="70"/>
        <v>0</v>
      </c>
      <c r="H224" s="57">
        <f t="shared" si="70"/>
        <v>0</v>
      </c>
      <c r="I224" s="57">
        <f t="shared" si="70"/>
        <v>0</v>
      </c>
      <c r="J224" s="57">
        <f t="shared" si="70"/>
        <v>0</v>
      </c>
      <c r="K224" s="57">
        <f t="shared" si="70"/>
        <v>0</v>
      </c>
      <c r="L224" s="57">
        <f t="shared" si="70"/>
        <v>0</v>
      </c>
      <c r="M224" s="57">
        <f t="shared" si="70"/>
        <v>0</v>
      </c>
      <c r="N224" s="57">
        <f t="shared" si="70"/>
        <v>0</v>
      </c>
      <c r="O224" s="57">
        <f t="shared" si="70"/>
        <v>0</v>
      </c>
      <c r="P224" s="57">
        <f t="shared" si="70"/>
        <v>0</v>
      </c>
      <c r="Q224" s="57">
        <f t="shared" si="70"/>
        <v>0</v>
      </c>
    </row>
    <row r="226" spans="1:17" ht="12" customHeight="1" x14ac:dyDescent="0.25">
      <c r="A226" s="152" t="s">
        <v>196</v>
      </c>
      <c r="B226" s="184">
        <f>B169/RES_summary!B$19</f>
        <v>195.13514600939442</v>
      </c>
      <c r="C226" s="184">
        <f>C169/RES_summary!C$19</f>
        <v>209.58794823910708</v>
      </c>
      <c r="D226" s="184">
        <f>D169/RES_summary!D$19</f>
        <v>194.28804688223678</v>
      </c>
      <c r="E226" s="184">
        <f>E169/RES_summary!E$19</f>
        <v>199.22327703343484</v>
      </c>
      <c r="F226" s="184">
        <f>F169/RES_summary!F$19</f>
        <v>189.83267407963268</v>
      </c>
      <c r="G226" s="184">
        <f>G169/RES_summary!G$19</f>
        <v>177.10222750038361</v>
      </c>
      <c r="H226" s="184">
        <f>H169/RES_summary!H$19</f>
        <v>166.01038979282691</v>
      </c>
      <c r="I226" s="184">
        <f>I169/RES_summary!I$19</f>
        <v>157.26016231133266</v>
      </c>
      <c r="J226" s="184">
        <f>J169/RES_summary!J$19</f>
        <v>156.99156386178237</v>
      </c>
      <c r="K226" s="184">
        <f>K169/RES_summary!K$19</f>
        <v>159.33934622905159</v>
      </c>
      <c r="L226" s="184">
        <f>L169/RES_summary!L$19</f>
        <v>177.35766416828253</v>
      </c>
      <c r="M226" s="184">
        <f>M169/RES_summary!M$19</f>
        <v>155.91768697296754</v>
      </c>
      <c r="N226" s="184">
        <f>N169/RES_summary!N$19</f>
        <v>159.86268731456568</v>
      </c>
      <c r="O226" s="184">
        <f>O169/RES_summary!O$19</f>
        <v>174.49387065836143</v>
      </c>
      <c r="P226" s="184">
        <f>P169/RES_summary!P$19</f>
        <v>146.59293452773207</v>
      </c>
      <c r="Q226" s="184">
        <f>Q169/RES_summary!Q$19</f>
        <v>157.35696686710313</v>
      </c>
    </row>
    <row r="227" spans="1:17" ht="12" customHeight="1" x14ac:dyDescent="0.25">
      <c r="A227" s="158" t="s">
        <v>65</v>
      </c>
      <c r="B227" s="178">
        <f>B170/RES_summary!B$19</f>
        <v>154.04415055315027</v>
      </c>
      <c r="C227" s="178">
        <f>C170/RES_summary!C$19</f>
        <v>168.23565059336059</v>
      </c>
      <c r="D227" s="178">
        <f>D170/RES_summary!D$19</f>
        <v>153.43250607527293</v>
      </c>
      <c r="E227" s="178">
        <f>E170/RES_summary!E$19</f>
        <v>158.39323544752153</v>
      </c>
      <c r="F227" s="178">
        <f>F170/RES_summary!F$19</f>
        <v>149.19941444459431</v>
      </c>
      <c r="G227" s="178">
        <f>G170/RES_summary!G$19</f>
        <v>137.69816757519587</v>
      </c>
      <c r="H227" s="178">
        <f>H170/RES_summary!H$19</f>
        <v>127.27741162564553</v>
      </c>
      <c r="I227" s="178">
        <f>I170/RES_summary!I$19</f>
        <v>119.75279426996285</v>
      </c>
      <c r="J227" s="178">
        <f>J170/RES_summary!J$19</f>
        <v>120.09170739472994</v>
      </c>
      <c r="K227" s="178">
        <f>K170/RES_summary!K$19</f>
        <v>121.74960132032837</v>
      </c>
      <c r="L227" s="178">
        <f>L170/RES_summary!L$19</f>
        <v>139.65997185988536</v>
      </c>
      <c r="M227" s="178">
        <f>M170/RES_summary!M$19</f>
        <v>119.24549843768514</v>
      </c>
      <c r="N227" s="178">
        <f>N170/RES_summary!N$19</f>
        <v>123.39776840989379</v>
      </c>
      <c r="O227" s="178">
        <f>O170/RES_summary!O$19</f>
        <v>138.32939681161804</v>
      </c>
      <c r="P227" s="178">
        <f>P170/RES_summary!P$19</f>
        <v>110.77239365820007</v>
      </c>
      <c r="Q227" s="178">
        <f>Q170/RES_summary!Q$19</f>
        <v>121.73446830238511</v>
      </c>
    </row>
    <row r="228" spans="1:17" ht="12" customHeight="1" x14ac:dyDescent="0.25">
      <c r="A228" s="23" t="s">
        <v>161</v>
      </c>
      <c r="B228" s="177">
        <f>B171/RES_summary!B$19</f>
        <v>152.08464839733841</v>
      </c>
      <c r="C228" s="177">
        <f>C171/RES_summary!C$19</f>
        <v>165.46832951329705</v>
      </c>
      <c r="D228" s="177">
        <f>D171/RES_summary!D$19</f>
        <v>150.57112698375289</v>
      </c>
      <c r="E228" s="177">
        <f>E171/RES_summary!E$19</f>
        <v>155.42078271314463</v>
      </c>
      <c r="F228" s="177">
        <f>F171/RES_summary!F$19</f>
        <v>146.89565286380684</v>
      </c>
      <c r="G228" s="177">
        <f>G171/RES_summary!G$19</f>
        <v>135.61446759382528</v>
      </c>
      <c r="H228" s="177">
        <f>H171/RES_summary!H$19</f>
        <v>125.74107842021084</v>
      </c>
      <c r="I228" s="177">
        <f>I171/RES_summary!I$19</f>
        <v>117.02067573825207</v>
      </c>
      <c r="J228" s="177">
        <f>J171/RES_summary!J$19</f>
        <v>118.19111239205201</v>
      </c>
      <c r="K228" s="177">
        <f>K171/RES_summary!K$19</f>
        <v>119.55396810971004</v>
      </c>
      <c r="L228" s="177">
        <f>L171/RES_summary!L$19</f>
        <v>137.41065893191364</v>
      </c>
      <c r="M228" s="177">
        <f>M171/RES_summary!M$19</f>
        <v>116.99147937889937</v>
      </c>
      <c r="N228" s="177">
        <f>N171/RES_summary!N$19</f>
        <v>120.80964724966233</v>
      </c>
      <c r="O228" s="177">
        <f>O171/RES_summary!O$19</f>
        <v>136.92563449825346</v>
      </c>
      <c r="P228" s="177">
        <f>P171/RES_summary!P$19</f>
        <v>107.74894481256007</v>
      </c>
      <c r="Q228" s="177">
        <f>Q171/RES_summary!Q$19</f>
        <v>119.35170695441582</v>
      </c>
    </row>
    <row r="229" spans="1:17" ht="12" customHeight="1" x14ac:dyDescent="0.25">
      <c r="A229" s="23" t="s">
        <v>60</v>
      </c>
      <c r="B229" s="177">
        <f>B172/RES_summary!B$19</f>
        <v>1.9595021558118766</v>
      </c>
      <c r="C229" s="177">
        <f>C172/RES_summary!C$19</f>
        <v>2.7673210800635109</v>
      </c>
      <c r="D229" s="177">
        <f>D172/RES_summary!D$19</f>
        <v>2.8613790915200519</v>
      </c>
      <c r="E229" s="177">
        <f>E172/RES_summary!E$19</f>
        <v>2.9724527343769069</v>
      </c>
      <c r="F229" s="177">
        <f>F172/RES_summary!F$19</f>
        <v>2.3037615807874792</v>
      </c>
      <c r="G229" s="177">
        <f>G172/RES_summary!G$19</f>
        <v>2.083699981370577</v>
      </c>
      <c r="H229" s="177">
        <f>H172/RES_summary!H$19</f>
        <v>1.5363332054346794</v>
      </c>
      <c r="I229" s="177">
        <f>I172/RES_summary!I$19</f>
        <v>2.7321185317107917</v>
      </c>
      <c r="J229" s="177">
        <f>J172/RES_summary!J$19</f>
        <v>1.900595002677935</v>
      </c>
      <c r="K229" s="177">
        <f>K172/RES_summary!K$19</f>
        <v>2.1956332106183236</v>
      </c>
      <c r="L229" s="177">
        <f>L172/RES_summary!L$19</f>
        <v>2.2493129279717001</v>
      </c>
      <c r="M229" s="177">
        <f>M172/RES_summary!M$19</f>
        <v>2.254019058785774</v>
      </c>
      <c r="N229" s="177">
        <f>N172/RES_summary!N$19</f>
        <v>2.5881211602314513</v>
      </c>
      <c r="O229" s="177">
        <f>O172/RES_summary!O$19</f>
        <v>1.4037623133645778</v>
      </c>
      <c r="P229" s="177">
        <f>P172/RES_summary!P$19</f>
        <v>3.0234488456400013</v>
      </c>
      <c r="Q229" s="177">
        <f>Q172/RES_summary!Q$19</f>
        <v>2.3827613479692733</v>
      </c>
    </row>
    <row r="230" spans="1:17" ht="12" customHeight="1" x14ac:dyDescent="0.25">
      <c r="A230" s="158" t="s">
        <v>112</v>
      </c>
      <c r="B230" s="178">
        <f>B173/RES_summary!B$19</f>
        <v>4.5685453129060152E-2</v>
      </c>
      <c r="C230" s="178">
        <f>C173/RES_summary!C$19</f>
        <v>5.3354775609606539E-2</v>
      </c>
      <c r="D230" s="178">
        <f>D173/RES_summary!D$19</f>
        <v>5.4844038559458748E-2</v>
      </c>
      <c r="E230" s="178">
        <f>E173/RES_summary!E$19</f>
        <v>5.3883066150535446E-2</v>
      </c>
      <c r="F230" s="178">
        <f>F173/RES_summary!F$19</f>
        <v>5.6247290163234792E-2</v>
      </c>
      <c r="G230" s="178">
        <f>G173/RES_summary!G$19</f>
        <v>6.0125419764899844E-2</v>
      </c>
      <c r="H230" s="178">
        <f>H173/RES_summary!H$19</f>
        <v>6.3314331542566854E-2</v>
      </c>
      <c r="I230" s="178">
        <f>I173/RES_summary!I$19</f>
        <v>7.0060806206890286E-2</v>
      </c>
      <c r="J230" s="178">
        <f>J173/RES_summary!J$19</f>
        <v>6.9052994179747404E-2</v>
      </c>
      <c r="K230" s="178">
        <f>K173/RES_summary!K$19</f>
        <v>6.883353675730941E-2</v>
      </c>
      <c r="L230" s="178">
        <f>L173/RES_summary!L$19</f>
        <v>6.7599921304684951E-2</v>
      </c>
      <c r="M230" s="178">
        <f>M173/RES_summary!M$19</f>
        <v>6.9977255511195186E-2</v>
      </c>
      <c r="N230" s="178">
        <f>N173/RES_summary!N$19</f>
        <v>6.3176238207686974E-2</v>
      </c>
      <c r="O230" s="178">
        <f>O173/RES_summary!O$19</f>
        <v>5.929606797059582E-2</v>
      </c>
      <c r="P230" s="178">
        <f>P173/RES_summary!P$19</f>
        <v>4.949367512768018E-2</v>
      </c>
      <c r="Q230" s="178">
        <f>Q173/RES_summary!Q$19</f>
        <v>4.4303828581404754E-2</v>
      </c>
    </row>
    <row r="231" spans="1:17" ht="12" customHeight="1" x14ac:dyDescent="0.25">
      <c r="A231" s="23" t="s">
        <v>60</v>
      </c>
      <c r="B231" s="177">
        <f>B174/RES_summary!B$19</f>
        <v>4.5685453129060152E-2</v>
      </c>
      <c r="C231" s="177">
        <f>C174/RES_summary!C$19</f>
        <v>5.3354775609606539E-2</v>
      </c>
      <c r="D231" s="177">
        <f>D174/RES_summary!D$19</f>
        <v>5.4844038559458748E-2</v>
      </c>
      <c r="E231" s="177">
        <f>E174/RES_summary!E$19</f>
        <v>5.3883066150535446E-2</v>
      </c>
      <c r="F231" s="177">
        <f>F174/RES_summary!F$19</f>
        <v>5.6247290163234792E-2</v>
      </c>
      <c r="G231" s="177">
        <f>G174/RES_summary!G$19</f>
        <v>6.0125419764899844E-2</v>
      </c>
      <c r="H231" s="177">
        <f>H174/RES_summary!H$19</f>
        <v>6.3314331542566854E-2</v>
      </c>
      <c r="I231" s="177">
        <f>I174/RES_summary!I$19</f>
        <v>7.0060806206890286E-2</v>
      </c>
      <c r="J231" s="177">
        <f>J174/RES_summary!J$19</f>
        <v>6.9052994179747404E-2</v>
      </c>
      <c r="K231" s="177">
        <f>K174/RES_summary!K$19</f>
        <v>6.883353675730941E-2</v>
      </c>
      <c r="L231" s="177">
        <f>L174/RES_summary!L$19</f>
        <v>6.7599921304684951E-2</v>
      </c>
      <c r="M231" s="177">
        <f>M174/RES_summary!M$19</f>
        <v>6.9977255511195186E-2</v>
      </c>
      <c r="N231" s="177">
        <f>N174/RES_summary!N$19</f>
        <v>6.3176238207686974E-2</v>
      </c>
      <c r="O231" s="177">
        <f>O174/RES_summary!O$19</f>
        <v>5.929606797059582E-2</v>
      </c>
      <c r="P231" s="177">
        <f>P174/RES_summary!P$19</f>
        <v>4.949367512768018E-2</v>
      </c>
      <c r="Q231" s="177">
        <f>Q174/RES_summary!Q$19</f>
        <v>4.4303828581404754E-2</v>
      </c>
    </row>
    <row r="232" spans="1:17" ht="12" customHeight="1" x14ac:dyDescent="0.25">
      <c r="A232" s="158" t="s">
        <v>63</v>
      </c>
      <c r="B232" s="178">
        <f>B175/RES_summary!B$19</f>
        <v>28.509542087427828</v>
      </c>
      <c r="C232" s="178">
        <f>C175/RES_summary!C$19</f>
        <v>28.572890142212099</v>
      </c>
      <c r="D232" s="178">
        <f>D175/RES_summary!D$19</f>
        <v>28.216501390406719</v>
      </c>
      <c r="E232" s="178">
        <f>E175/RES_summary!E$19</f>
        <v>28.063204984480297</v>
      </c>
      <c r="F232" s="178">
        <f>F175/RES_summary!F$19</f>
        <v>27.958926948080673</v>
      </c>
      <c r="G232" s="178">
        <f>G175/RES_summary!G$19</f>
        <v>27.115815253416812</v>
      </c>
      <c r="H232" s="178">
        <f>H175/RES_summary!H$19</f>
        <v>26.510064420231469</v>
      </c>
      <c r="I232" s="178">
        <f>I175/RES_summary!I$19</f>
        <v>25.679643481578488</v>
      </c>
      <c r="J232" s="178">
        <f>J175/RES_summary!J$19</f>
        <v>25.189114045275762</v>
      </c>
      <c r="K232" s="178">
        <f>K175/RES_summary!K$19</f>
        <v>25.533352183296977</v>
      </c>
      <c r="L232" s="178">
        <f>L175/RES_summary!L$19</f>
        <v>25.573424361907815</v>
      </c>
      <c r="M232" s="178">
        <f>M175/RES_summary!M$19</f>
        <v>24.989196047013635</v>
      </c>
      <c r="N232" s="178">
        <f>N175/RES_summary!N$19</f>
        <v>24.833167263526711</v>
      </c>
      <c r="O232" s="178">
        <f>O175/RES_summary!O$19</f>
        <v>24.473266884232487</v>
      </c>
      <c r="P232" s="178">
        <f>P175/RES_summary!P$19</f>
        <v>24.277404996365483</v>
      </c>
      <c r="Q232" s="178">
        <f>Q175/RES_summary!Q$19</f>
        <v>24.208594594384081</v>
      </c>
    </row>
    <row r="233" spans="1:17" ht="12" customHeight="1" x14ac:dyDescent="0.25">
      <c r="A233" s="167" t="s">
        <v>160</v>
      </c>
      <c r="B233" s="183">
        <f>B176/RES_summary!B$19</f>
        <v>30.144142041642084</v>
      </c>
      <c r="C233" s="183">
        <f>C176/RES_summary!C$19</f>
        <v>29.991460055669762</v>
      </c>
      <c r="D233" s="183">
        <f>D176/RES_summary!D$19</f>
        <v>29.647635835661678</v>
      </c>
      <c r="E233" s="183">
        <f>E176/RES_summary!E$19</f>
        <v>29.491706991573331</v>
      </c>
      <c r="F233" s="183">
        <f>F176/RES_summary!F$19</f>
        <v>29.574359225831742</v>
      </c>
      <c r="G233" s="183">
        <f>G176/RES_summary!G$19</f>
        <v>28.958013941166733</v>
      </c>
      <c r="H233" s="183">
        <f>H176/RES_summary!H$19</f>
        <v>28.562418426025118</v>
      </c>
      <c r="I233" s="183">
        <f>I176/RES_summary!I$19</f>
        <v>27.285199734862868</v>
      </c>
      <c r="J233" s="183">
        <f>J176/RES_summary!J$19</f>
        <v>26.948513887801557</v>
      </c>
      <c r="K233" s="183">
        <f>K176/RES_summary!K$19</f>
        <v>27.673638178379999</v>
      </c>
      <c r="L233" s="183">
        <f>L176/RES_summary!L$19</f>
        <v>28.279974791493906</v>
      </c>
      <c r="M233" s="183">
        <f>M176/RES_summary!M$19</f>
        <v>27.368684129435366</v>
      </c>
      <c r="N233" s="183">
        <f>N176/RES_summary!N$19</f>
        <v>27.334177915296657</v>
      </c>
      <c r="O233" s="183">
        <f>O176/RES_summary!O$19</f>
        <v>27.067402643774635</v>
      </c>
      <c r="P233" s="183">
        <f>P176/RES_summary!P$19</f>
        <v>26.630134424715511</v>
      </c>
      <c r="Q233" s="183">
        <f>Q176/RES_summary!Q$19</f>
        <v>26.670727062302074</v>
      </c>
    </row>
    <row r="234" spans="1:17" ht="12" customHeight="1" x14ac:dyDescent="0.25">
      <c r="A234" s="167" t="s">
        <v>159</v>
      </c>
      <c r="B234" s="183">
        <f>B177/RES_summary!B$19</f>
        <v>25.633356248322904</v>
      </c>
      <c r="C234" s="183">
        <f>C177/RES_summary!C$19</f>
        <v>25.538074630299263</v>
      </c>
      <c r="D234" s="183">
        <f>D177/RES_summary!D$19</f>
        <v>25.338374313653556</v>
      </c>
      <c r="E234" s="183">
        <f>E177/RES_summary!E$19</f>
        <v>25.242172443875976</v>
      </c>
      <c r="F234" s="183">
        <f>F177/RES_summary!F$19</f>
        <v>25.284019552620922</v>
      </c>
      <c r="G234" s="183">
        <f>G177/RES_summary!G$19</f>
        <v>24.903204955806103</v>
      </c>
      <c r="H234" s="183">
        <f>H177/RES_summary!H$19</f>
        <v>24.601814868246802</v>
      </c>
      <c r="I234" s="183">
        <f>I177/RES_summary!I$19</f>
        <v>23.718473069295371</v>
      </c>
      <c r="J234" s="183">
        <f>J177/RES_summary!J$19</f>
        <v>23.437784090160783</v>
      </c>
      <c r="K234" s="183">
        <f>K177/RES_summary!K$19</f>
        <v>23.967894721608154</v>
      </c>
      <c r="L234" s="183">
        <f>L177/RES_summary!L$19</f>
        <v>24.328988987829508</v>
      </c>
      <c r="M234" s="183">
        <f>M177/RES_summary!M$19</f>
        <v>23.824293366765108</v>
      </c>
      <c r="N234" s="183">
        <f>N177/RES_summary!N$19</f>
        <v>23.725207401494565</v>
      </c>
      <c r="O234" s="183">
        <f>O177/RES_summary!O$19</f>
        <v>23.424857459564016</v>
      </c>
      <c r="P234" s="183">
        <f>P177/RES_summary!P$19</f>
        <v>23.244900672122348</v>
      </c>
      <c r="Q234" s="183">
        <f>Q177/RES_summary!Q$19</f>
        <v>23.179755747894799</v>
      </c>
    </row>
    <row r="235" spans="1:17" ht="12" customHeight="1" x14ac:dyDescent="0.25">
      <c r="A235" s="166" t="s">
        <v>203</v>
      </c>
      <c r="B235" s="182">
        <f>B178/RES_summary!B$19</f>
        <v>19.593692327067341</v>
      </c>
      <c r="C235" s="182">
        <f>C178/RES_summary!C$19</f>
        <v>19.494449036185326</v>
      </c>
      <c r="D235" s="182">
        <f>D178/RES_summary!D$19</f>
        <v>19.270963293180092</v>
      </c>
      <c r="E235" s="182">
        <f>E178/RES_summary!E$19</f>
        <v>19.169609544522672</v>
      </c>
      <c r="F235" s="182">
        <f>F178/RES_summary!F$19</f>
        <v>19.223333496790623</v>
      </c>
      <c r="G235" s="182">
        <f>G178/RES_summary!G$19</f>
        <v>18.822709061758381</v>
      </c>
      <c r="H235" s="182">
        <f>H178/RES_summary!H$19</f>
        <v>18.565571976916324</v>
      </c>
      <c r="I235" s="182">
        <f>I178/RES_summary!I$19</f>
        <v>17.735379827660879</v>
      </c>
      <c r="J235" s="182">
        <f>J178/RES_summary!J$19</f>
        <v>17.516534027071025</v>
      </c>
      <c r="K235" s="182">
        <f>K178/RES_summary!K$19</f>
        <v>17.987864815946992</v>
      </c>
      <c r="L235" s="182">
        <f>L178/RES_summary!L$19</f>
        <v>18.240583740513568</v>
      </c>
      <c r="M235" s="182">
        <f>M178/RES_summary!M$19</f>
        <v>17.926488104780162</v>
      </c>
      <c r="N235" s="182">
        <f>N178/RES_summary!N$19</f>
        <v>17.767215644942834</v>
      </c>
      <c r="O235" s="182">
        <f>O178/RES_summary!O$19</f>
        <v>17.390806198625206</v>
      </c>
      <c r="P235" s="182">
        <f>P178/RES_summary!P$19</f>
        <v>17.469368182613369</v>
      </c>
      <c r="Q235" s="182">
        <f>Q178/RES_summary!Q$19</f>
        <v>17.335972590496347</v>
      </c>
    </row>
    <row r="236" spans="1:17" ht="12" customHeight="1" x14ac:dyDescent="0.25">
      <c r="A236" s="147" t="s">
        <v>59</v>
      </c>
      <c r="B236" s="181">
        <f>B179/RES_summary!B$19</f>
        <v>6.0396639212555669</v>
      </c>
      <c r="C236" s="181">
        <f>C179/RES_summary!C$19</f>
        <v>6.0436255941139336</v>
      </c>
      <c r="D236" s="181">
        <f>D179/RES_summary!D$19</f>
        <v>6.0674110204734628</v>
      </c>
      <c r="E236" s="181">
        <f>E179/RES_summary!E$19</f>
        <v>6.0725628993533043</v>
      </c>
      <c r="F236" s="181">
        <f>F179/RES_summary!F$19</f>
        <v>6.0606860558302955</v>
      </c>
      <c r="G236" s="181">
        <f>G179/RES_summary!G$19</f>
        <v>6.0804958940477256</v>
      </c>
      <c r="H236" s="181">
        <f>H179/RES_summary!H$19</f>
        <v>6.0362428913304784</v>
      </c>
      <c r="I236" s="181">
        <f>I179/RES_summary!I$19</f>
        <v>5.983093241634494</v>
      </c>
      <c r="J236" s="181">
        <f>J179/RES_summary!J$19</f>
        <v>5.921250063089758</v>
      </c>
      <c r="K236" s="181">
        <f>K179/RES_summary!K$19</f>
        <v>5.9800299056611639</v>
      </c>
      <c r="L236" s="181">
        <f>L179/RES_summary!L$19</f>
        <v>6.0884052473159391</v>
      </c>
      <c r="M236" s="181">
        <f>M179/RES_summary!M$19</f>
        <v>5.8978052619849475</v>
      </c>
      <c r="N236" s="181">
        <f>N179/RES_summary!N$19</f>
        <v>5.9579917565517304</v>
      </c>
      <c r="O236" s="181">
        <f>O179/RES_summary!O$19</f>
        <v>6.0340512609388117</v>
      </c>
      <c r="P236" s="181">
        <f>P179/RES_summary!P$19</f>
        <v>5.775532489508981</v>
      </c>
      <c r="Q236" s="181">
        <f>Q179/RES_summary!Q$19</f>
        <v>5.8437831573984518</v>
      </c>
    </row>
    <row r="237" spans="1:17" ht="12" customHeight="1" x14ac:dyDescent="0.25">
      <c r="A237" s="163" t="s">
        <v>142</v>
      </c>
      <c r="B237" s="180">
        <f>B180/RES_summary!B$19</f>
        <v>26.051816045390456</v>
      </c>
      <c r="C237" s="180">
        <f>C180/RES_summary!C$19</f>
        <v>27.010410233834207</v>
      </c>
      <c r="D237" s="180">
        <f>D180/RES_summary!D$19</f>
        <v>26.788751560758328</v>
      </c>
      <c r="E237" s="180">
        <f>E180/RES_summary!E$19</f>
        <v>26.619138803493268</v>
      </c>
      <c r="F237" s="180">
        <f>F180/RES_summary!F$19</f>
        <v>25.629245791241672</v>
      </c>
      <c r="G237" s="180">
        <f>G180/RES_summary!G$19</f>
        <v>25.839839417076728</v>
      </c>
      <c r="H237" s="180">
        <f>H180/RES_summary!H$19</f>
        <v>25.041158876697349</v>
      </c>
      <c r="I237" s="180">
        <f>I180/RES_summary!I$19</f>
        <v>26.817818667628078</v>
      </c>
      <c r="J237" s="180">
        <f>J180/RES_summary!J$19</f>
        <v>24.879656704680059</v>
      </c>
      <c r="K237" s="180">
        <f>K180/RES_summary!K$19</f>
        <v>25.827106031966743</v>
      </c>
      <c r="L237" s="180">
        <f>L180/RES_summary!L$19</f>
        <v>25.094157632775019</v>
      </c>
      <c r="M237" s="180">
        <f>M180/RES_summary!M$19</f>
        <v>26.195040108502646</v>
      </c>
      <c r="N237" s="180">
        <f>N180/RES_summary!N$19</f>
        <v>26.002322373089424</v>
      </c>
      <c r="O237" s="180">
        <f>O180/RES_summary!O$19</f>
        <v>25.358308309008923</v>
      </c>
      <c r="P237" s="180">
        <f>P180/RES_summary!P$19</f>
        <v>26.910156698703172</v>
      </c>
      <c r="Q237" s="180">
        <f>Q180/RES_summary!Q$19</f>
        <v>25.87224141563723</v>
      </c>
    </row>
    <row r="238" spans="1:17" ht="12" customHeight="1" x14ac:dyDescent="0.25">
      <c r="A238" s="161" t="s">
        <v>141</v>
      </c>
      <c r="B238" s="179">
        <f>B181/RES_summary!B$19</f>
        <v>22.973344350759366</v>
      </c>
      <c r="C238" s="179">
        <f>C181/RES_summary!C$19</f>
        <v>23.600392246106168</v>
      </c>
      <c r="D238" s="179">
        <f>D181/RES_summary!D$19</f>
        <v>23.480099534966342</v>
      </c>
      <c r="E238" s="179">
        <f>E181/RES_summary!E$19</f>
        <v>23.375003121623909</v>
      </c>
      <c r="F238" s="179">
        <f>F181/RES_summary!F$19</f>
        <v>22.719695820137382</v>
      </c>
      <c r="G238" s="179">
        <f>G181/RES_summary!G$19</f>
        <v>22.87639151514761</v>
      </c>
      <c r="H238" s="179">
        <f>H181/RES_summary!H$19</f>
        <v>22.312996161183772</v>
      </c>
      <c r="I238" s="179">
        <f>I181/RES_summary!I$19</f>
        <v>23.414675375592733</v>
      </c>
      <c r="J238" s="179">
        <f>J181/RES_summary!J$19</f>
        <v>22.093026921131788</v>
      </c>
      <c r="K238" s="179">
        <f>K181/RES_summary!K$19</f>
        <v>22.767648826439547</v>
      </c>
      <c r="L238" s="179">
        <f>L181/RES_summary!L$19</f>
        <v>22.27413692045582</v>
      </c>
      <c r="M238" s="179">
        <f>M181/RES_summary!M$19</f>
        <v>23.055556533054187</v>
      </c>
      <c r="N238" s="179">
        <f>N181/RES_summary!N$19</f>
        <v>22.859501299059861</v>
      </c>
      <c r="O238" s="179">
        <f>O181/RES_summary!O$19</f>
        <v>22.326764349477038</v>
      </c>
      <c r="P238" s="179">
        <f>P181/RES_summary!P$19</f>
        <v>23.428595283858261</v>
      </c>
      <c r="Q238" s="179">
        <f>Q181/RES_summary!Q$19</f>
        <v>22.660740077562647</v>
      </c>
    </row>
    <row r="239" spans="1:17" ht="12" customHeight="1" x14ac:dyDescent="0.25">
      <c r="A239" s="148" t="s">
        <v>60</v>
      </c>
      <c r="B239" s="177">
        <f>B182/RES_summary!B$19</f>
        <v>16.933680429503799</v>
      </c>
      <c r="C239" s="177">
        <f>C182/RES_summary!C$19</f>
        <v>17.556766651992234</v>
      </c>
      <c r="D239" s="177">
        <f>D182/RES_summary!D$19</f>
        <v>17.412688514492878</v>
      </c>
      <c r="E239" s="177">
        <f>E182/RES_summary!E$19</f>
        <v>17.302440222270608</v>
      </c>
      <c r="F239" s="177">
        <f>F182/RES_summary!F$19</f>
        <v>16.659009764307079</v>
      </c>
      <c r="G239" s="177">
        <f>G182/RES_summary!G$19</f>
        <v>16.795895621099884</v>
      </c>
      <c r="H239" s="177">
        <f>H182/RES_summary!H$19</f>
        <v>16.276753269853295</v>
      </c>
      <c r="I239" s="177">
        <f>I182/RES_summary!I$19</f>
        <v>17.431582133958237</v>
      </c>
      <c r="J239" s="177">
        <f>J182/RES_summary!J$19</f>
        <v>16.17177685804203</v>
      </c>
      <c r="K239" s="177">
        <f>K182/RES_summary!K$19</f>
        <v>16.787618920778392</v>
      </c>
      <c r="L239" s="177">
        <f>L182/RES_summary!L$19</f>
        <v>16.18573167313988</v>
      </c>
      <c r="M239" s="177">
        <f>M182/RES_summary!M$19</f>
        <v>17.157751271069234</v>
      </c>
      <c r="N239" s="177">
        <f>N182/RES_summary!N$19</f>
        <v>16.90150954250813</v>
      </c>
      <c r="O239" s="177">
        <f>O182/RES_summary!O$19</f>
        <v>16.292713088538228</v>
      </c>
      <c r="P239" s="177">
        <f>P182/RES_summary!P$19</f>
        <v>17.653062794349278</v>
      </c>
      <c r="Q239" s="177">
        <f>Q182/RES_summary!Q$19</f>
        <v>16.816956920164195</v>
      </c>
    </row>
    <row r="240" spans="1:17" ht="12" customHeight="1" x14ac:dyDescent="0.25">
      <c r="A240" s="148" t="s">
        <v>59</v>
      </c>
      <c r="B240" s="177">
        <f>B183/RES_summary!B$19</f>
        <v>6.0396639212555669</v>
      </c>
      <c r="C240" s="177">
        <f>C183/RES_summary!C$19</f>
        <v>6.0436255941139336</v>
      </c>
      <c r="D240" s="177">
        <f>D183/RES_summary!D$19</f>
        <v>6.0674110204734646</v>
      </c>
      <c r="E240" s="177">
        <f>E183/RES_summary!E$19</f>
        <v>6.0725628993533016</v>
      </c>
      <c r="F240" s="177">
        <f>F183/RES_summary!F$19</f>
        <v>6.0606860558302991</v>
      </c>
      <c r="G240" s="177">
        <f>G183/RES_summary!G$19</f>
        <v>6.0804958940477229</v>
      </c>
      <c r="H240" s="177">
        <f>H183/RES_summary!H$19</f>
        <v>6.0362428913304784</v>
      </c>
      <c r="I240" s="177">
        <f>I183/RES_summary!I$19</f>
        <v>5.983093241634494</v>
      </c>
      <c r="J240" s="177">
        <f>J183/RES_summary!J$19</f>
        <v>5.9212500630897562</v>
      </c>
      <c r="K240" s="177">
        <f>K183/RES_summary!K$19</f>
        <v>5.9800299056611612</v>
      </c>
      <c r="L240" s="177">
        <f>L183/RES_summary!L$19</f>
        <v>6.0884052473159382</v>
      </c>
      <c r="M240" s="177">
        <f>M183/RES_summary!M$19</f>
        <v>5.8978052619849475</v>
      </c>
      <c r="N240" s="177">
        <f>N183/RES_summary!N$19</f>
        <v>5.9579917565517313</v>
      </c>
      <c r="O240" s="177">
        <f>O183/RES_summary!O$19</f>
        <v>6.0340512609388099</v>
      </c>
      <c r="P240" s="177">
        <f>P183/RES_summary!P$19</f>
        <v>5.7755324895089828</v>
      </c>
      <c r="Q240" s="177">
        <f>Q183/RES_summary!Q$19</f>
        <v>5.8437831573984509</v>
      </c>
    </row>
    <row r="241" spans="1:17" ht="12" customHeight="1" x14ac:dyDescent="0.25">
      <c r="A241" s="158" t="s">
        <v>62</v>
      </c>
      <c r="B241" s="178">
        <f>B184/RES_summary!B$19</f>
        <v>12.535767915687272</v>
      </c>
      <c r="C241" s="178">
        <f>C184/RES_summary!C$19</f>
        <v>12.726052727924758</v>
      </c>
      <c r="D241" s="178">
        <f>D184/RES_summary!D$19</f>
        <v>12.584195377997704</v>
      </c>
      <c r="E241" s="178">
        <f>E184/RES_summary!E$19</f>
        <v>12.712953535282475</v>
      </c>
      <c r="F241" s="178">
        <f>F184/RES_summary!F$19</f>
        <v>12.618085396794427</v>
      </c>
      <c r="G241" s="178">
        <f>G184/RES_summary!G$19</f>
        <v>12.228119252006005</v>
      </c>
      <c r="H241" s="178">
        <f>H184/RES_summary!H$19</f>
        <v>12.159599415407326</v>
      </c>
      <c r="I241" s="178">
        <f>I184/RES_summary!I$19</f>
        <v>11.757663753584454</v>
      </c>
      <c r="J241" s="178">
        <f>J184/RES_summary!J$19</f>
        <v>11.6416894275969</v>
      </c>
      <c r="K241" s="178">
        <f>K184/RES_summary!K$19</f>
        <v>11.987559188668907</v>
      </c>
      <c r="L241" s="178">
        <f>L184/RES_summary!L$19</f>
        <v>12.056668025184662</v>
      </c>
      <c r="M241" s="178">
        <f>M184/RES_summary!M$19</f>
        <v>11.613015232757563</v>
      </c>
      <c r="N241" s="178">
        <f>N184/RES_summary!N$19</f>
        <v>11.568575402937515</v>
      </c>
      <c r="O241" s="178">
        <f>O184/RES_summary!O$19</f>
        <v>11.631910894540315</v>
      </c>
      <c r="P241" s="178">
        <f>P184/RES_summary!P$19</f>
        <v>11.493642198038831</v>
      </c>
      <c r="Q241" s="178">
        <f>Q184/RES_summary!Q$19</f>
        <v>11.369600141752546</v>
      </c>
    </row>
    <row r="242" spans="1:17" ht="12" customHeight="1" x14ac:dyDescent="0.25">
      <c r="A242" s="23" t="s">
        <v>203</v>
      </c>
      <c r="B242" s="177">
        <f>B185/RES_summary!B$19</f>
        <v>13.522881850826058</v>
      </c>
      <c r="C242" s="177">
        <f>C185/RES_summary!C$19</f>
        <v>13.492934544003335</v>
      </c>
      <c r="D242" s="177">
        <f>D185/RES_summary!D$19</f>
        <v>13.426455277716263</v>
      </c>
      <c r="E242" s="177">
        <f>E185/RES_summary!E$19</f>
        <v>13.387062714433114</v>
      </c>
      <c r="F242" s="177">
        <f>F185/RES_summary!F$19</f>
        <v>13.156697422019755</v>
      </c>
      <c r="G242" s="177">
        <f>G185/RES_summary!G$19</f>
        <v>12.853422031372329</v>
      </c>
      <c r="H242" s="177">
        <f>H185/RES_summary!H$19</f>
        <v>12.720083519034331</v>
      </c>
      <c r="I242" s="177">
        <f>I185/RES_summary!I$19</f>
        <v>12.222986343899729</v>
      </c>
      <c r="J242" s="177">
        <f>J185/RES_summary!J$19</f>
        <v>12.090901514375062</v>
      </c>
      <c r="K242" s="177">
        <f>K185/RES_summary!K$19</f>
        <v>12.244358298532529</v>
      </c>
      <c r="L242" s="177">
        <f>L185/RES_summary!L$19</f>
        <v>12.346176644224123</v>
      </c>
      <c r="M242" s="177">
        <f>M185/RES_summary!M$19</f>
        <v>11.870123047775071</v>
      </c>
      <c r="N242" s="177">
        <f>N185/RES_summary!N$19</f>
        <v>11.808503649876288</v>
      </c>
      <c r="O242" s="177">
        <f>O185/RES_summary!O$19</f>
        <v>11.733909391759724</v>
      </c>
      <c r="P242" s="177">
        <f>P185/RES_summary!P$19</f>
        <v>11.567619002941125</v>
      </c>
      <c r="Q242" s="177">
        <f>Q185/RES_summary!Q$19</f>
        <v>11.383100601002234</v>
      </c>
    </row>
    <row r="243" spans="1:17" ht="12" customHeight="1" x14ac:dyDescent="0.25">
      <c r="A243" s="29" t="s">
        <v>140</v>
      </c>
      <c r="B243" s="176">
        <f>B186/RES_summary!B$19</f>
        <v>8.1372075758840499</v>
      </c>
      <c r="C243" s="176">
        <f>C186/RES_summary!C$19</f>
        <v>8.3435737229470224</v>
      </c>
      <c r="D243" s="176">
        <f>D186/RES_summary!D$19</f>
        <v>8.3813917645306066</v>
      </c>
      <c r="E243" s="176">
        <f>E186/RES_summary!E$19</f>
        <v>8.4513539766950707</v>
      </c>
      <c r="F243" s="176">
        <f>F186/RES_summary!F$19</f>
        <v>8.2111159334235673</v>
      </c>
      <c r="G243" s="176">
        <f>G186/RES_summary!G$19</f>
        <v>7.9731282408383963</v>
      </c>
      <c r="H243" s="176">
        <f>H186/RES_summary!H$19</f>
        <v>7.8671982323790886</v>
      </c>
      <c r="I243" s="176">
        <f>I186/RES_summary!I$19</f>
        <v>8.0206022767147829</v>
      </c>
      <c r="J243" s="176">
        <f>J186/RES_summary!J$19</f>
        <v>7.7102092590424416</v>
      </c>
      <c r="K243" s="176">
        <f>K186/RES_summary!K$19</f>
        <v>8.0981437108535985</v>
      </c>
      <c r="L243" s="176">
        <f>L186/RES_summary!L$19</f>
        <v>7.8316700813983173</v>
      </c>
      <c r="M243" s="176">
        <f>M186/RES_summary!M$19</f>
        <v>7.9721546127629557</v>
      </c>
      <c r="N243" s="176">
        <f>N186/RES_summary!N$19</f>
        <v>8.3675214646197542</v>
      </c>
      <c r="O243" s="176">
        <f>O186/RES_summary!O$19</f>
        <v>7.8498836152732965</v>
      </c>
      <c r="P243" s="176">
        <f>P186/RES_summary!P$19</f>
        <v>8.3230507060822454</v>
      </c>
      <c r="Q243" s="176">
        <f>Q186/RES_summary!Q$19</f>
        <v>7.9753243001648872</v>
      </c>
    </row>
    <row r="245" spans="1:17" ht="12" customHeight="1" x14ac:dyDescent="0.25">
      <c r="A245" s="152" t="s">
        <v>71</v>
      </c>
      <c r="B245" s="184">
        <f>B188/RES_summary!B$19</f>
        <v>122.98341214412541</v>
      </c>
      <c r="C245" s="184">
        <f>C188/RES_summary!C$19</f>
        <v>133.17708007606686</v>
      </c>
      <c r="D245" s="184">
        <f>D188/RES_summary!D$19</f>
        <v>124.13971005367775</v>
      </c>
      <c r="E245" s="184">
        <f>E188/RES_summary!E$19</f>
        <v>128.01109692179031</v>
      </c>
      <c r="F245" s="184">
        <f>F188/RES_summary!F$19</f>
        <v>122.35139778746478</v>
      </c>
      <c r="G245" s="184">
        <f>G188/RES_summary!G$19</f>
        <v>114.9786041756911</v>
      </c>
      <c r="H245" s="184">
        <f>H188/RES_summary!H$19</f>
        <v>108.22620684161559</v>
      </c>
      <c r="I245" s="184">
        <f>I188/RES_summary!I$19</f>
        <v>103.60648549464099</v>
      </c>
      <c r="J245" s="184">
        <f>J188/RES_summary!J$19</f>
        <v>103.79128298610813</v>
      </c>
      <c r="K245" s="184">
        <f>K188/RES_summary!K$19</f>
        <v>106.12460728153668</v>
      </c>
      <c r="L245" s="184">
        <f>L188/RES_summary!L$19</f>
        <v>119.29614495498187</v>
      </c>
      <c r="M245" s="184">
        <f>M188/RES_summary!M$19</f>
        <v>105.47493304368892</v>
      </c>
      <c r="N245" s="184">
        <f>N188/RES_summary!N$19</f>
        <v>109.07463228299993</v>
      </c>
      <c r="O245" s="184">
        <f>O188/RES_summary!O$19</f>
        <v>119.50708036108647</v>
      </c>
      <c r="P245" s="184">
        <f>P188/RES_summary!P$19</f>
        <v>101.18001166578019</v>
      </c>
      <c r="Q245" s="184">
        <f>Q188/RES_summary!Q$19</f>
        <v>109.25576159320096</v>
      </c>
    </row>
    <row r="246" spans="1:17" ht="12" customHeight="1" x14ac:dyDescent="0.25">
      <c r="A246" s="158" t="s">
        <v>65</v>
      </c>
      <c r="B246" s="178">
        <f>B189/RES_summary!B$19</f>
        <v>99.359741135680594</v>
      </c>
      <c r="C246" s="178">
        <f>C189/RES_summary!C$19</f>
        <v>109.405685768814</v>
      </c>
      <c r="D246" s="178">
        <f>D189/RES_summary!D$19</f>
        <v>100.40621745584541</v>
      </c>
      <c r="E246" s="178">
        <f>E189/RES_summary!E$19</f>
        <v>104.27955403077513</v>
      </c>
      <c r="F246" s="178">
        <f>F189/RES_summary!F$19</f>
        <v>98.641795753474227</v>
      </c>
      <c r="G246" s="178">
        <f>G189/RES_summary!G$19</f>
        <v>91.502294147849113</v>
      </c>
      <c r="H246" s="178">
        <f>H189/RES_summary!H$19</f>
        <v>84.917791974530289</v>
      </c>
      <c r="I246" s="178">
        <f>I189/RES_summary!I$19</f>
        <v>80.785578436227425</v>
      </c>
      <c r="J246" s="178">
        <f>J189/RES_summary!J$19</f>
        <v>81.2192492639264</v>
      </c>
      <c r="K246" s="178">
        <f>K189/RES_summary!K$19</f>
        <v>82.983333497025782</v>
      </c>
      <c r="L246" s="178">
        <f>L189/RES_summary!L$19</f>
        <v>95.734729953295144</v>
      </c>
      <c r="M246" s="178">
        <f>M189/RES_summary!M$19</f>
        <v>82.39425848604607</v>
      </c>
      <c r="N246" s="178">
        <f>N189/RES_summary!N$19</f>
        <v>85.942019898773182</v>
      </c>
      <c r="O246" s="178">
        <f>O189/RES_summary!O$19</f>
        <v>96.603732025058378</v>
      </c>
      <c r="P246" s="178">
        <f>P189/RES_summary!P$19</f>
        <v>78.513057981255713</v>
      </c>
      <c r="Q246" s="178">
        <f>Q189/RES_summary!Q$19</f>
        <v>86.67736188999001</v>
      </c>
    </row>
    <row r="247" spans="1:17" ht="12" customHeight="1" x14ac:dyDescent="0.25">
      <c r="A247" s="23" t="s">
        <v>161</v>
      </c>
      <c r="B247" s="177">
        <f>B190/RES_summary!B$19</f>
        <v>97.400238979868732</v>
      </c>
      <c r="C247" s="177">
        <f>C190/RES_summary!C$19</f>
        <v>106.63836468875049</v>
      </c>
      <c r="D247" s="177">
        <f>D190/RES_summary!D$19</f>
        <v>97.544838364325358</v>
      </c>
      <c r="E247" s="177">
        <f>E190/RES_summary!E$19</f>
        <v>101.30710129639822</v>
      </c>
      <c r="F247" s="177">
        <f>F190/RES_summary!F$19</f>
        <v>96.338034172686747</v>
      </c>
      <c r="G247" s="177">
        <f>G190/RES_summary!G$19</f>
        <v>89.418594166478542</v>
      </c>
      <c r="H247" s="177">
        <f>H190/RES_summary!H$19</f>
        <v>83.381458769095602</v>
      </c>
      <c r="I247" s="177">
        <f>I190/RES_summary!I$19</f>
        <v>78.053459904516643</v>
      </c>
      <c r="J247" s="177">
        <f>J190/RES_summary!J$19</f>
        <v>79.318654261248469</v>
      </c>
      <c r="K247" s="177">
        <f>K190/RES_summary!K$19</f>
        <v>80.787700286407457</v>
      </c>
      <c r="L247" s="177">
        <f>L190/RES_summary!L$19</f>
        <v>93.485417025323443</v>
      </c>
      <c r="M247" s="177">
        <f>M190/RES_summary!M$19</f>
        <v>80.140239427260298</v>
      </c>
      <c r="N247" s="177">
        <f>N190/RES_summary!N$19</f>
        <v>83.35389873854173</v>
      </c>
      <c r="O247" s="177">
        <f>O190/RES_summary!O$19</f>
        <v>95.199969711693811</v>
      </c>
      <c r="P247" s="177">
        <f>P190/RES_summary!P$19</f>
        <v>75.489609135615723</v>
      </c>
      <c r="Q247" s="177">
        <f>Q190/RES_summary!Q$19</f>
        <v>84.294600542020717</v>
      </c>
    </row>
    <row r="248" spans="1:17" ht="12" customHeight="1" x14ac:dyDescent="0.25">
      <c r="A248" s="23" t="s">
        <v>60</v>
      </c>
      <c r="B248" s="177">
        <f>B191/RES_summary!B$19</f>
        <v>1.9595021558118775</v>
      </c>
      <c r="C248" s="177">
        <f>C191/RES_summary!C$19</f>
        <v>2.7673210800635109</v>
      </c>
      <c r="D248" s="177">
        <f>D191/RES_summary!D$19</f>
        <v>2.8613790915200519</v>
      </c>
      <c r="E248" s="177">
        <f>E191/RES_summary!E$19</f>
        <v>2.9724527343769069</v>
      </c>
      <c r="F248" s="177">
        <f>F191/RES_summary!F$19</f>
        <v>2.3037615807874787</v>
      </c>
      <c r="G248" s="177">
        <f>G191/RES_summary!G$19</f>
        <v>2.0836999813705761</v>
      </c>
      <c r="H248" s="177">
        <f>H191/RES_summary!H$19</f>
        <v>1.5363332054346794</v>
      </c>
      <c r="I248" s="177">
        <f>I191/RES_summary!I$19</f>
        <v>2.7321185317107917</v>
      </c>
      <c r="J248" s="177">
        <f>J191/RES_summary!J$19</f>
        <v>1.900595002677935</v>
      </c>
      <c r="K248" s="177">
        <f>K191/RES_summary!K$19</f>
        <v>2.1956332106183245</v>
      </c>
      <c r="L248" s="177">
        <f>L191/RES_summary!L$19</f>
        <v>2.2493129279717001</v>
      </c>
      <c r="M248" s="177">
        <f>M191/RES_summary!M$19</f>
        <v>2.2540190587857736</v>
      </c>
      <c r="N248" s="177">
        <f>N191/RES_summary!N$19</f>
        <v>2.5881211602314513</v>
      </c>
      <c r="O248" s="177">
        <f>O191/RES_summary!O$19</f>
        <v>1.4037623133645778</v>
      </c>
      <c r="P248" s="177">
        <f>P191/RES_summary!P$19</f>
        <v>3.0234488456400008</v>
      </c>
      <c r="Q248" s="177">
        <f>Q191/RES_summary!Q$19</f>
        <v>2.3827613479692737</v>
      </c>
    </row>
    <row r="249" spans="1:17" ht="12" customHeight="1" x14ac:dyDescent="0.25">
      <c r="A249" s="158" t="s">
        <v>112</v>
      </c>
      <c r="B249" s="178">
        <f>B192/RES_summary!B$19</f>
        <v>7.4433122499900167E-2</v>
      </c>
      <c r="C249" s="178">
        <f>C192/RES_summary!C$19</f>
        <v>9.1409167570287692E-2</v>
      </c>
      <c r="D249" s="178">
        <f>D192/RES_summary!D$19</f>
        <v>9.6100543908400518E-2</v>
      </c>
      <c r="E249" s="178">
        <f>E192/RES_summary!E$19</f>
        <v>9.5920886200681274E-2</v>
      </c>
      <c r="F249" s="178">
        <f>F192/RES_summary!F$19</f>
        <v>0.103672052757973</v>
      </c>
      <c r="G249" s="178">
        <f>G192/RES_summary!G$19</f>
        <v>0.11464185117685957</v>
      </c>
      <c r="H249" s="178">
        <f>H192/RES_summary!H$19</f>
        <v>0.12584755829542965</v>
      </c>
      <c r="I249" s="178">
        <f>I192/RES_summary!I$19</f>
        <v>0.14347229849919962</v>
      </c>
      <c r="J249" s="178">
        <f>J192/RES_summary!J$19</f>
        <v>0.16121256287303476</v>
      </c>
      <c r="K249" s="178">
        <f>K192/RES_summary!K$19</f>
        <v>0.17862531603194495</v>
      </c>
      <c r="L249" s="178">
        <f>L192/RES_summary!L$19</f>
        <v>0.19007184593280935</v>
      </c>
      <c r="M249" s="178">
        <f>M192/RES_summary!M$19</f>
        <v>0.20914723841752692</v>
      </c>
      <c r="N249" s="178">
        <f>N192/RES_summary!N$19</f>
        <v>0.19428991183179598</v>
      </c>
      <c r="O249" s="178">
        <f>O192/RES_summary!O$19</f>
        <v>0.19338609414348021</v>
      </c>
      <c r="P249" s="178">
        <f>P192/RES_summary!P$19</f>
        <v>0.16449623920364953</v>
      </c>
      <c r="Q249" s="178">
        <f>Q192/RES_summary!Q$19</f>
        <v>0.15858174177654252</v>
      </c>
    </row>
    <row r="250" spans="1:17" ht="12" customHeight="1" x14ac:dyDescent="0.25">
      <c r="A250" s="23" t="s">
        <v>60</v>
      </c>
      <c r="B250" s="177">
        <f>B193/RES_summary!B$19</f>
        <v>7.4433122499900167E-2</v>
      </c>
      <c r="C250" s="177">
        <f>C193/RES_summary!C$19</f>
        <v>9.1409167570287692E-2</v>
      </c>
      <c r="D250" s="177">
        <f>D193/RES_summary!D$19</f>
        <v>9.6100543908400518E-2</v>
      </c>
      <c r="E250" s="177">
        <f>E193/RES_summary!E$19</f>
        <v>9.5920886200681274E-2</v>
      </c>
      <c r="F250" s="177">
        <f>F193/RES_summary!F$19</f>
        <v>0.103672052757973</v>
      </c>
      <c r="G250" s="177">
        <f>G193/RES_summary!G$19</f>
        <v>0.11464185117685957</v>
      </c>
      <c r="H250" s="177">
        <f>H193/RES_summary!H$19</f>
        <v>0.12584755829542965</v>
      </c>
      <c r="I250" s="177">
        <f>I193/RES_summary!I$19</f>
        <v>0.14347229849919962</v>
      </c>
      <c r="J250" s="177">
        <f>J193/RES_summary!J$19</f>
        <v>0.16121256287303476</v>
      </c>
      <c r="K250" s="177">
        <f>K193/RES_summary!K$19</f>
        <v>0.17862531603194495</v>
      </c>
      <c r="L250" s="177">
        <f>L193/RES_summary!L$19</f>
        <v>0.19007184593280935</v>
      </c>
      <c r="M250" s="177">
        <f>M193/RES_summary!M$19</f>
        <v>0.20914723841752692</v>
      </c>
      <c r="N250" s="177">
        <f>N193/RES_summary!N$19</f>
        <v>0.19428991183179598</v>
      </c>
      <c r="O250" s="177">
        <f>O193/RES_summary!O$19</f>
        <v>0.19338609414348021</v>
      </c>
      <c r="P250" s="177">
        <f>P193/RES_summary!P$19</f>
        <v>0.16449623920364953</v>
      </c>
      <c r="Q250" s="177">
        <f>Q193/RES_summary!Q$19</f>
        <v>0.15858174177654252</v>
      </c>
    </row>
    <row r="251" spans="1:17" ht="12" customHeight="1" x14ac:dyDescent="0.25">
      <c r="A251" s="158" t="s">
        <v>63</v>
      </c>
      <c r="B251" s="178">
        <f>B194/RES_summary!B$19</f>
        <v>17.416425293363687</v>
      </c>
      <c r="C251" s="178">
        <f>C194/RES_summary!C$19</f>
        <v>17.451875567613762</v>
      </c>
      <c r="D251" s="178">
        <f>D194/RES_summary!D$19</f>
        <v>17.349555516938512</v>
      </c>
      <c r="E251" s="178">
        <f>E194/RES_summary!E$19</f>
        <v>17.282004922420281</v>
      </c>
      <c r="F251" s="178">
        <f>F194/RES_summary!F$19</f>
        <v>17.298089493310087</v>
      </c>
      <c r="G251" s="178">
        <f>G194/RES_summary!G$19</f>
        <v>17.124518596026753</v>
      </c>
      <c r="H251" s="178">
        <f>H194/RES_summary!H$19</f>
        <v>16.937688337999642</v>
      </c>
      <c r="I251" s="178">
        <f>I194/RES_summary!I$19</f>
        <v>16.558235698300575</v>
      </c>
      <c r="J251" s="178">
        <f>J194/RES_summary!J$19</f>
        <v>16.301959726064549</v>
      </c>
      <c r="K251" s="178">
        <f>K194/RES_summary!K$19</f>
        <v>16.724473955672849</v>
      </c>
      <c r="L251" s="178">
        <f>L194/RES_summary!L$19</f>
        <v>17.072992569992618</v>
      </c>
      <c r="M251" s="178">
        <f>M194/RES_summary!M$19</f>
        <v>16.753376125494086</v>
      </c>
      <c r="N251" s="178">
        <f>N194/RES_summary!N$19</f>
        <v>16.78842775013425</v>
      </c>
      <c r="O251" s="178">
        <f>O194/RES_summary!O$19</f>
        <v>16.624338081673031</v>
      </c>
      <c r="P251" s="178">
        <f>P194/RES_summary!P$19</f>
        <v>16.464767456288826</v>
      </c>
      <c r="Q251" s="178">
        <f>Q194/RES_summary!Q$19</f>
        <v>16.47001985375088</v>
      </c>
    </row>
    <row r="252" spans="1:17" ht="12" customHeight="1" x14ac:dyDescent="0.25">
      <c r="A252" s="167" t="s">
        <v>160</v>
      </c>
      <c r="B252" s="183">
        <f>B195/RES_summary!B$19</f>
        <v>17.256232600260706</v>
      </c>
      <c r="C252" s="183">
        <f>C195/RES_summary!C$19</f>
        <v>17.223386373528299</v>
      </c>
      <c r="D252" s="183">
        <f>D195/RES_summary!D$19</f>
        <v>17.059593927825762</v>
      </c>
      <c r="E252" s="183">
        <f>E195/RES_summary!E$19</f>
        <v>17.024901374990197</v>
      </c>
      <c r="F252" s="183">
        <f>F195/RES_summary!F$19</f>
        <v>17.119146218401269</v>
      </c>
      <c r="G252" s="183">
        <f>G195/RES_summary!G$19</f>
        <v>16.790320298722929</v>
      </c>
      <c r="H252" s="183">
        <f>H195/RES_summary!H$19</f>
        <v>16.582483983950258</v>
      </c>
      <c r="I252" s="183">
        <f>I195/RES_summary!I$19</f>
        <v>15.892130455015696</v>
      </c>
      <c r="J252" s="183">
        <f>J195/RES_summary!J$19</f>
        <v>15.75656696215465</v>
      </c>
      <c r="K252" s="183">
        <f>K195/RES_summary!K$19</f>
        <v>16.234399959706632</v>
      </c>
      <c r="L252" s="183">
        <f>L195/RES_summary!L$19</f>
        <v>16.696337072877615</v>
      </c>
      <c r="M252" s="183">
        <f>M195/RES_summary!M$19</f>
        <v>16.228711658741343</v>
      </c>
      <c r="N252" s="183">
        <f>N195/RES_summary!N$19</f>
        <v>16.28674994164971</v>
      </c>
      <c r="O252" s="183">
        <f>O195/RES_summary!O$19</f>
        <v>16.209862059090938</v>
      </c>
      <c r="P252" s="183">
        <f>P195/RES_summary!P$19</f>
        <v>16.013473611994186</v>
      </c>
      <c r="Q252" s="183">
        <f>Q195/RES_summary!Q$19</f>
        <v>16.119626432264749</v>
      </c>
    </row>
    <row r="253" spans="1:17" ht="12" customHeight="1" x14ac:dyDescent="0.25">
      <c r="A253" s="167" t="s">
        <v>159</v>
      </c>
      <c r="B253" s="183">
        <f>B196/RES_summary!B$19</f>
        <v>17.256215111425021</v>
      </c>
      <c r="C253" s="183">
        <f>C196/RES_summary!C$19</f>
        <v>17.284280464099332</v>
      </c>
      <c r="D253" s="183">
        <f>D196/RES_summary!D$19</f>
        <v>17.211606413115728</v>
      </c>
      <c r="E253" s="183">
        <f>E196/RES_summary!E$19</f>
        <v>17.242194245342734</v>
      </c>
      <c r="F253" s="183">
        <f>F196/RES_summary!F$19</f>
        <v>17.323032122074736</v>
      </c>
      <c r="G253" s="183">
        <f>G196/RES_summary!G$19</f>
        <v>17.201815789533704</v>
      </c>
      <c r="H253" s="183">
        <f>H196/RES_summary!H$19</f>
        <v>17.047814939169406</v>
      </c>
      <c r="I253" s="183">
        <f>I196/RES_summary!I$19</f>
        <v>16.541197326822893</v>
      </c>
      <c r="J253" s="183">
        <f>J196/RES_summary!J$19</f>
        <v>16.389956514019079</v>
      </c>
      <c r="K253" s="183">
        <f>K196/RES_summary!K$19</f>
        <v>16.828201152674769</v>
      </c>
      <c r="L253" s="183">
        <f>L196/RES_summary!L$19</f>
        <v>17.150058005338757</v>
      </c>
      <c r="M253" s="183">
        <f>M196/RES_summary!M$19</f>
        <v>16.814273008858255</v>
      </c>
      <c r="N253" s="183">
        <f>N196/RES_summary!N$19</f>
        <v>16.817805130461863</v>
      </c>
      <c r="O253" s="183">
        <f>O196/RES_summary!O$19</f>
        <v>16.728786839220078</v>
      </c>
      <c r="P253" s="183">
        <f>P196/RES_summary!P$19</f>
        <v>16.562833982889238</v>
      </c>
      <c r="Q253" s="183">
        <f>Q196/RES_summary!Q$19</f>
        <v>16.595665163016012</v>
      </c>
    </row>
    <row r="254" spans="1:17" ht="12" customHeight="1" x14ac:dyDescent="0.25">
      <c r="A254" s="166" t="s">
        <v>203</v>
      </c>
      <c r="B254" s="182">
        <f>B197/RES_summary!B$19</f>
        <v>11.216551190169451</v>
      </c>
      <c r="C254" s="182">
        <f>C197/RES_summary!C$19</f>
        <v>11.2406548699854</v>
      </c>
      <c r="D254" s="182">
        <f>D197/RES_summary!D$19</f>
        <v>11.144195392642265</v>
      </c>
      <c r="E254" s="182">
        <f>E197/RES_summary!E$19</f>
        <v>11.169631345989433</v>
      </c>
      <c r="F254" s="182">
        <f>F197/RES_summary!F$19</f>
        <v>11.262346066244438</v>
      </c>
      <c r="G254" s="182">
        <f>G197/RES_summary!G$19</f>
        <v>11.12131989548598</v>
      </c>
      <c r="H254" s="182">
        <f>H197/RES_summary!H$19</f>
        <v>11.011572047838929</v>
      </c>
      <c r="I254" s="182">
        <f>I197/RES_summary!I$19</f>
        <v>10.558104085188397</v>
      </c>
      <c r="J254" s="182">
        <f>J197/RES_summary!J$19</f>
        <v>10.468706450929322</v>
      </c>
      <c r="K254" s="182">
        <f>K197/RES_summary!K$19</f>
        <v>10.84817124701361</v>
      </c>
      <c r="L254" s="182">
        <f>L197/RES_summary!L$19</f>
        <v>11.061652758022818</v>
      </c>
      <c r="M254" s="182">
        <f>M197/RES_summary!M$19</f>
        <v>10.916467746873312</v>
      </c>
      <c r="N254" s="182">
        <f>N197/RES_summary!N$19</f>
        <v>10.859813373910132</v>
      </c>
      <c r="O254" s="182">
        <f>O197/RES_summary!O$19</f>
        <v>10.694735578281264</v>
      </c>
      <c r="P254" s="182">
        <f>P197/RES_summary!P$19</f>
        <v>10.787301493380253</v>
      </c>
      <c r="Q254" s="182">
        <f>Q197/RES_summary!Q$19</f>
        <v>10.751882005617558</v>
      </c>
    </row>
    <row r="255" spans="1:17" ht="12" customHeight="1" x14ac:dyDescent="0.25">
      <c r="A255" s="147" t="s">
        <v>59</v>
      </c>
      <c r="B255" s="181">
        <f>B198/RES_summary!B$19</f>
        <v>6.0396639212555678</v>
      </c>
      <c r="C255" s="181">
        <f>C198/RES_summary!C$19</f>
        <v>6.0436255941139345</v>
      </c>
      <c r="D255" s="181">
        <f>D198/RES_summary!D$19</f>
        <v>6.0674110204734628</v>
      </c>
      <c r="E255" s="181">
        <f>E198/RES_summary!E$19</f>
        <v>6.0725628993533016</v>
      </c>
      <c r="F255" s="181">
        <f>F198/RES_summary!F$19</f>
        <v>6.0606860558302973</v>
      </c>
      <c r="G255" s="181">
        <f>G198/RES_summary!G$19</f>
        <v>6.0804958940477256</v>
      </c>
      <c r="H255" s="181">
        <f>H198/RES_summary!H$19</f>
        <v>6.0362428913304775</v>
      </c>
      <c r="I255" s="181">
        <f>I198/RES_summary!I$19</f>
        <v>5.9830932416344949</v>
      </c>
      <c r="J255" s="181">
        <f>J198/RES_summary!J$19</f>
        <v>5.921250063089758</v>
      </c>
      <c r="K255" s="181">
        <f>K198/RES_summary!K$19</f>
        <v>5.9800299056611612</v>
      </c>
      <c r="L255" s="181">
        <f>L198/RES_summary!L$19</f>
        <v>6.0884052473159391</v>
      </c>
      <c r="M255" s="181">
        <f>M198/RES_summary!M$19</f>
        <v>5.8978052619849475</v>
      </c>
      <c r="N255" s="181">
        <f>N198/RES_summary!N$19</f>
        <v>5.9579917565517277</v>
      </c>
      <c r="O255" s="181">
        <f>O198/RES_summary!O$19</f>
        <v>6.0340512609388117</v>
      </c>
      <c r="P255" s="181">
        <f>P198/RES_summary!P$19</f>
        <v>5.7755324895089828</v>
      </c>
      <c r="Q255" s="181">
        <f>Q198/RES_summary!Q$19</f>
        <v>5.8437831573984518</v>
      </c>
    </row>
    <row r="256" spans="1:17" ht="12" customHeight="1" x14ac:dyDescent="0.25">
      <c r="A256" s="163" t="s">
        <v>142</v>
      </c>
      <c r="B256" s="180">
        <f>B199/RES_summary!B$19</f>
        <v>18.293955797670897</v>
      </c>
      <c r="C256" s="180">
        <f>C199/RES_summary!C$19</f>
        <v>18.983172284093019</v>
      </c>
      <c r="D256" s="180">
        <f>D199/RES_summary!D$19</f>
        <v>18.965100645619884</v>
      </c>
      <c r="E256" s="180">
        <f>E199/RES_summary!E$19</f>
        <v>18.895003335550026</v>
      </c>
      <c r="F256" s="180">
        <f>F199/RES_summary!F$19</f>
        <v>18.308543270823371</v>
      </c>
      <c r="G256" s="180">
        <f>G199/RES_summary!G$19</f>
        <v>18.561342880454628</v>
      </c>
      <c r="H256" s="180">
        <f>H199/RES_summary!H$19</f>
        <v>18.123152787214512</v>
      </c>
      <c r="I256" s="180">
        <f>I199/RES_summary!I$19</f>
        <v>19.579334668356967</v>
      </c>
      <c r="J256" s="180">
        <f>J199/RES_summary!J$19</f>
        <v>18.334457061534842</v>
      </c>
      <c r="K256" s="180">
        <f>K199/RES_summary!K$19</f>
        <v>19.36595426180218</v>
      </c>
      <c r="L256" s="180">
        <f>L199/RES_summary!L$19</f>
        <v>18.950424995656551</v>
      </c>
      <c r="M256" s="180">
        <f>M199/RES_summary!M$19</f>
        <v>19.847278877566687</v>
      </c>
      <c r="N256" s="180">
        <f>N199/RES_summary!N$19</f>
        <v>19.784275076996337</v>
      </c>
      <c r="O256" s="180">
        <f>O199/RES_summary!O$19</f>
        <v>19.49139992464832</v>
      </c>
      <c r="P256" s="180">
        <f>P199/RES_summary!P$19</f>
        <v>20.811878256467804</v>
      </c>
      <c r="Q256" s="180">
        <f>Q199/RES_summary!Q$19</f>
        <v>20.088902080897867</v>
      </c>
    </row>
    <row r="257" spans="1:17" ht="12" customHeight="1" x14ac:dyDescent="0.25">
      <c r="A257" s="161" t="s">
        <v>141</v>
      </c>
      <c r="B257" s="179">
        <f>B200/RES_summary!B$19</f>
        <v>17.930735189741643</v>
      </c>
      <c r="C257" s="179">
        <f>C200/RES_summary!C$19</f>
        <v>18.382687578774394</v>
      </c>
      <c r="D257" s="179">
        <f>D200/RES_summary!D$19</f>
        <v>18.451860225360054</v>
      </c>
      <c r="E257" s="179">
        <f>E200/RES_summary!E$19</f>
        <v>18.405380034839045</v>
      </c>
      <c r="F257" s="179">
        <f>F200/RES_summary!F$19</f>
        <v>18.03007154304473</v>
      </c>
      <c r="G257" s="179">
        <f>G200/RES_summary!G$19</f>
        <v>18.303963110482435</v>
      </c>
      <c r="H257" s="179">
        <f>H200/RES_summary!H$19</f>
        <v>18.002408117098589</v>
      </c>
      <c r="I257" s="179">
        <f>I200/RES_summary!I$19</f>
        <v>18.917713169599605</v>
      </c>
      <c r="J257" s="179">
        <f>J200/RES_summary!J$19</f>
        <v>17.984850601910068</v>
      </c>
      <c r="K257" s="179">
        <f>K200/RES_summary!K$19</f>
        <v>18.557594258811349</v>
      </c>
      <c r="L257" s="179">
        <f>L200/RES_summary!L$19</f>
        <v>18.270401610919325</v>
      </c>
      <c r="M257" s="179">
        <f>M200/RES_summary!M$19</f>
        <v>18.87021671132009</v>
      </c>
      <c r="N257" s="179">
        <f>N200/RES_summary!N$19</f>
        <v>18.823908358647124</v>
      </c>
      <c r="O257" s="179">
        <f>O200/RES_summary!O$19</f>
        <v>18.57070115124024</v>
      </c>
      <c r="P257" s="179">
        <f>P200/RES_summary!P$19</f>
        <v>19.428772321510628</v>
      </c>
      <c r="Q257" s="179">
        <f>Q200/RES_summary!Q$19</f>
        <v>18.90156950998243</v>
      </c>
    </row>
    <row r="258" spans="1:17" ht="12" customHeight="1" x14ac:dyDescent="0.25">
      <c r="A258" s="148" t="s">
        <v>60</v>
      </c>
      <c r="B258" s="177">
        <f>B201/RES_summary!B$19</f>
        <v>11.891071268486073</v>
      </c>
      <c r="C258" s="177">
        <f>C201/RES_summary!C$19</f>
        <v>12.339061984660459</v>
      </c>
      <c r="D258" s="177">
        <f>D201/RES_summary!D$19</f>
        <v>12.384449204886591</v>
      </c>
      <c r="E258" s="177">
        <f>E201/RES_summary!E$19</f>
        <v>12.332817135485742</v>
      </c>
      <c r="F258" s="177">
        <f>F201/RES_summary!F$19</f>
        <v>11.969385487214433</v>
      </c>
      <c r="G258" s="177">
        <f>G201/RES_summary!G$19</f>
        <v>12.223467216434713</v>
      </c>
      <c r="H258" s="177">
        <f>H201/RES_summary!H$19</f>
        <v>11.966165225768107</v>
      </c>
      <c r="I258" s="177">
        <f>I201/RES_summary!I$19</f>
        <v>12.934619927965109</v>
      </c>
      <c r="J258" s="177">
        <f>J201/RES_summary!J$19</f>
        <v>12.063600538820312</v>
      </c>
      <c r="K258" s="177">
        <f>K201/RES_summary!K$19</f>
        <v>12.577564353150185</v>
      </c>
      <c r="L258" s="177">
        <f>L201/RES_summary!L$19</f>
        <v>12.181996363603387</v>
      </c>
      <c r="M258" s="177">
        <f>M201/RES_summary!M$19</f>
        <v>12.972411449335148</v>
      </c>
      <c r="N258" s="177">
        <f>N201/RES_summary!N$19</f>
        <v>12.865916602095394</v>
      </c>
      <c r="O258" s="177">
        <f>O201/RES_summary!O$19</f>
        <v>12.536649890301433</v>
      </c>
      <c r="P258" s="177">
        <f>P201/RES_summary!P$19</f>
        <v>13.653239832001647</v>
      </c>
      <c r="Q258" s="177">
        <f>Q201/RES_summary!Q$19</f>
        <v>13.057786352583982</v>
      </c>
    </row>
    <row r="259" spans="1:17" ht="12" customHeight="1" x14ac:dyDescent="0.25">
      <c r="A259" s="148" t="s">
        <v>59</v>
      </c>
      <c r="B259" s="177">
        <f>B202/RES_summary!B$19</f>
        <v>6.0396639212555669</v>
      </c>
      <c r="C259" s="177">
        <f>C202/RES_summary!C$19</f>
        <v>6.0436255941139336</v>
      </c>
      <c r="D259" s="177">
        <f>D202/RES_summary!D$19</f>
        <v>6.0674110204734646</v>
      </c>
      <c r="E259" s="177">
        <f>E202/RES_summary!E$19</f>
        <v>6.0725628993533016</v>
      </c>
      <c r="F259" s="177">
        <f>F202/RES_summary!F$19</f>
        <v>6.0606860558302991</v>
      </c>
      <c r="G259" s="177">
        <f>G202/RES_summary!G$19</f>
        <v>6.0804958940477229</v>
      </c>
      <c r="H259" s="177">
        <f>H202/RES_summary!H$19</f>
        <v>6.0362428913304784</v>
      </c>
      <c r="I259" s="177">
        <f>I202/RES_summary!I$19</f>
        <v>5.9830932416344922</v>
      </c>
      <c r="J259" s="177">
        <f>J202/RES_summary!J$19</f>
        <v>5.9212500630897562</v>
      </c>
      <c r="K259" s="177">
        <f>K202/RES_summary!K$19</f>
        <v>5.9800299056611612</v>
      </c>
      <c r="L259" s="177">
        <f>L202/RES_summary!L$19</f>
        <v>6.0884052473159365</v>
      </c>
      <c r="M259" s="177">
        <f>M202/RES_summary!M$19</f>
        <v>5.8978052619849475</v>
      </c>
      <c r="N259" s="177">
        <f>N202/RES_summary!N$19</f>
        <v>5.9579917565517295</v>
      </c>
      <c r="O259" s="177">
        <f>O202/RES_summary!O$19</f>
        <v>6.0340512609388099</v>
      </c>
      <c r="P259" s="177">
        <f>P202/RES_summary!P$19</f>
        <v>5.7755324895089837</v>
      </c>
      <c r="Q259" s="177">
        <f>Q202/RES_summary!Q$19</f>
        <v>5.8437831573984553</v>
      </c>
    </row>
    <row r="260" spans="1:17" ht="12" customHeight="1" x14ac:dyDescent="0.25">
      <c r="A260" s="158" t="s">
        <v>62</v>
      </c>
      <c r="B260" s="178">
        <f>B203/RES_summary!B$19</f>
        <v>6.1328125925812458</v>
      </c>
      <c r="C260" s="178">
        <f>C203/RES_summary!C$19</f>
        <v>6.2281095720688011</v>
      </c>
      <c r="D260" s="178">
        <f>D203/RES_summary!D$19</f>
        <v>6.2878365369854174</v>
      </c>
      <c r="E260" s="178">
        <f>E203/RES_summary!E$19</f>
        <v>6.3536170823942113</v>
      </c>
      <c r="F260" s="178">
        <f>F203/RES_summary!F$19</f>
        <v>6.3078404879224745</v>
      </c>
      <c r="G260" s="178">
        <f>G203/RES_summary!G$19</f>
        <v>6.2371495806383717</v>
      </c>
      <c r="H260" s="178">
        <f>H203/RES_summary!H$19</f>
        <v>6.2448789707902357</v>
      </c>
      <c r="I260" s="178">
        <f>I203/RES_summary!I$19</f>
        <v>6.1191990616137897</v>
      </c>
      <c r="J260" s="178">
        <f>J203/RES_summary!J$19</f>
        <v>6.1088614332441598</v>
      </c>
      <c r="K260" s="178">
        <f>K203/RES_summary!K$19</f>
        <v>6.2381745128061183</v>
      </c>
      <c r="L260" s="178">
        <f>L203/RES_summary!L$19</f>
        <v>6.2983505857613169</v>
      </c>
      <c r="M260" s="178">
        <f>M203/RES_summary!M$19</f>
        <v>6.1181511937312383</v>
      </c>
      <c r="N260" s="178">
        <f>N203/RES_summary!N$19</f>
        <v>6.1498947222607034</v>
      </c>
      <c r="O260" s="178">
        <f>O203/RES_summary!O$19</f>
        <v>6.0856241602115748</v>
      </c>
      <c r="P260" s="178">
        <f>P203/RES_summary!P$19</f>
        <v>6.0376899890320024</v>
      </c>
      <c r="Q260" s="178">
        <f>Q203/RES_summary!Q$19</f>
        <v>5.9497981076835273</v>
      </c>
    </row>
    <row r="261" spans="1:17" ht="12" customHeight="1" x14ac:dyDescent="0.25">
      <c r="A261" s="23" t="s">
        <v>203</v>
      </c>
      <c r="B261" s="177">
        <f>B204/RES_summary!B$19</f>
        <v>6.0492975721110902</v>
      </c>
      <c r="C261" s="177">
        <f>C204/RES_summary!C$19</f>
        <v>6.1499369779580544</v>
      </c>
      <c r="D261" s="177">
        <f>D204/RES_summary!D$19</f>
        <v>6.1904498032154258</v>
      </c>
      <c r="E261" s="177">
        <f>E204/RES_summary!E$19</f>
        <v>6.2759369783087777</v>
      </c>
      <c r="F261" s="177">
        <f>F204/RES_summary!F$19</f>
        <v>6.2635831221691687</v>
      </c>
      <c r="G261" s="177">
        <f>G204/RES_summary!G$19</f>
        <v>6.1903934049286304</v>
      </c>
      <c r="H261" s="177">
        <f>H204/RES_summary!H$19</f>
        <v>6.2114707913069456</v>
      </c>
      <c r="I261" s="177">
        <f>I204/RES_summary!I$19</f>
        <v>6.0497508518268983</v>
      </c>
      <c r="J261" s="177">
        <f>J204/RES_summary!J$19</f>
        <v>6.067599535886095</v>
      </c>
      <c r="K261" s="177">
        <f>K204/RES_summary!K$19</f>
        <v>6.1993296791300017</v>
      </c>
      <c r="L261" s="177">
        <f>L204/RES_summary!L$19</f>
        <v>6.2771603949870487</v>
      </c>
      <c r="M261" s="177">
        <f>M204/RES_summary!M$19</f>
        <v>6.0749596807175115</v>
      </c>
      <c r="N261" s="177">
        <f>N204/RES_summary!N$19</f>
        <v>6.0809648826891198</v>
      </c>
      <c r="O261" s="177">
        <f>O204/RES_summary!O$19</f>
        <v>6.0698234014854</v>
      </c>
      <c r="P261" s="177">
        <f>P204/RES_summary!P$19</f>
        <v>6.0129962166461217</v>
      </c>
      <c r="Q261" s="177">
        <f>Q204/RES_summary!Q$19</f>
        <v>5.9462113503527876</v>
      </c>
    </row>
    <row r="262" spans="1:17" ht="12" customHeight="1" x14ac:dyDescent="0.25">
      <c r="A262" s="29" t="s">
        <v>140</v>
      </c>
      <c r="B262" s="176">
        <f>B205/RES_summary!B$19</f>
        <v>6.5049538862468328</v>
      </c>
      <c r="C262" s="176">
        <f>C205/RES_summary!C$19</f>
        <v>6.6748404049979415</v>
      </c>
      <c r="D262" s="176">
        <f>D205/RES_summary!D$19</f>
        <v>6.7737878647513972</v>
      </c>
      <c r="E262" s="176">
        <f>E205/RES_summary!E$19</f>
        <v>6.8446970254067399</v>
      </c>
      <c r="F262" s="176">
        <f>F205/RES_summary!F$19</f>
        <v>6.6699580238658287</v>
      </c>
      <c r="G262" s="176">
        <f>G205/RES_summary!G$19</f>
        <v>6.5553108201632089</v>
      </c>
      <c r="H262" s="176">
        <f>H205/RES_summary!H$19</f>
        <v>6.5007315600232003</v>
      </c>
      <c r="I262" s="176">
        <f>I205/RES_summary!I$19</f>
        <v>6.6769459555616955</v>
      </c>
      <c r="J262" s="176">
        <f>J205/RES_summary!J$19</f>
        <v>6.4699833530563016</v>
      </c>
      <c r="K262" s="176">
        <f>K205/RES_summary!K$19</f>
        <v>6.8265087068509054</v>
      </c>
      <c r="L262" s="176">
        <f>L205/RES_summary!L$19</f>
        <v>6.6075935808291311</v>
      </c>
      <c r="M262" s="176">
        <f>M205/RES_summary!M$19</f>
        <v>6.7297789610122845</v>
      </c>
      <c r="N262" s="176">
        <f>N205/RES_summary!N$19</f>
        <v>7.0695368954664861</v>
      </c>
      <c r="O262" s="176">
        <f>O205/RES_summary!O$19</f>
        <v>6.6715043659458813</v>
      </c>
      <c r="P262" s="176">
        <f>P205/RES_summary!P$19</f>
        <v>7.0960469258365197</v>
      </c>
      <c r="Q262" s="176">
        <f>Q205/RES_summary!Q$19</f>
        <v>6.8515780791792222</v>
      </c>
    </row>
    <row r="264" spans="1:17" ht="12" customHeight="1" x14ac:dyDescent="0.25">
      <c r="A264" s="152" t="s">
        <v>195</v>
      </c>
      <c r="B264" s="184">
        <f>B207/RES_summary!B$19</f>
        <v>37.626682402948703</v>
      </c>
      <c r="C264" s="184">
        <f>C207/RES_summary!C$19</f>
        <v>40.558255679789511</v>
      </c>
      <c r="D264" s="184">
        <f>D207/RES_summary!D$19</f>
        <v>37.356719031242172</v>
      </c>
      <c r="E264" s="184">
        <f>E207/RES_summary!E$19</f>
        <v>38.495491266860746</v>
      </c>
      <c r="F264" s="184">
        <f>F207/RES_summary!F$19</f>
        <v>36.805391565754185</v>
      </c>
      <c r="G264" s="184">
        <f>G207/RES_summary!G$19</f>
        <v>34.137432772295497</v>
      </c>
      <c r="H264" s="184">
        <f>H207/RES_summary!H$19</f>
        <v>31.984168067430357</v>
      </c>
      <c r="I264" s="184">
        <f>I207/RES_summary!I$19</f>
        <v>29.929049178354646</v>
      </c>
      <c r="J264" s="184">
        <f>J207/RES_summary!J$19</f>
        <v>30.093392820883519</v>
      </c>
      <c r="K264" s="184">
        <f>K207/RES_summary!K$19</f>
        <v>30.665316261676661</v>
      </c>
      <c r="L264" s="184">
        <f>L207/RES_summary!L$19</f>
        <v>34.241593197247632</v>
      </c>
      <c r="M264" s="184">
        <f>M207/RES_summary!M$19</f>
        <v>29.898129748304353</v>
      </c>
      <c r="N264" s="184">
        <f>N207/RES_summary!N$19</f>
        <v>30.577465019975818</v>
      </c>
      <c r="O264" s="184">
        <f>O207/RES_summary!O$19</f>
        <v>33.944972800749952</v>
      </c>
      <c r="P264" s="184">
        <f>P207/RES_summary!P$19</f>
        <v>28.022762840070868</v>
      </c>
      <c r="Q264" s="184">
        <f>Q207/RES_summary!Q$19</f>
        <v>30.382678310564575</v>
      </c>
    </row>
    <row r="265" spans="1:17" ht="12" customHeight="1" x14ac:dyDescent="0.25">
      <c r="A265" s="158" t="s">
        <v>65</v>
      </c>
      <c r="B265" s="178">
        <f>B208/RES_summary!B$19</f>
        <v>30.720544293132725</v>
      </c>
      <c r="C265" s="178">
        <f>C208/RES_summary!C$19</f>
        <v>33.423999065594607</v>
      </c>
      <c r="D265" s="178">
        <f>D208/RES_summary!D$19</f>
        <v>30.414818487703744</v>
      </c>
      <c r="E265" s="178">
        <f>E208/RES_summary!E$19</f>
        <v>31.39443125737651</v>
      </c>
      <c r="F265" s="178">
        <f>F208/RES_summary!F$19</f>
        <v>29.672386120663855</v>
      </c>
      <c r="G265" s="178">
        <f>G208/RES_summary!G$19</f>
        <v>27.393627840866497</v>
      </c>
      <c r="H265" s="178">
        <f>H208/RES_summary!H$19</f>
        <v>25.399239238021384</v>
      </c>
      <c r="I265" s="178">
        <f>I208/RES_summary!I$19</f>
        <v>23.637749701318366</v>
      </c>
      <c r="J265" s="178">
        <f>J208/RES_summary!J$19</f>
        <v>23.869482395263027</v>
      </c>
      <c r="K265" s="178">
        <f>K208/RES_summary!K$19</f>
        <v>24.144867961695493</v>
      </c>
      <c r="L265" s="178">
        <f>L208/RES_summary!L$19</f>
        <v>27.752527548402391</v>
      </c>
      <c r="M265" s="178">
        <f>M208/RES_summary!M$19</f>
        <v>23.618262487066374</v>
      </c>
      <c r="N265" s="178">
        <f>N208/RES_summary!N$19</f>
        <v>24.389486951281452</v>
      </c>
      <c r="O265" s="178">
        <f>O208/RES_summary!O$19</f>
        <v>27.639250700385659</v>
      </c>
      <c r="P265" s="178">
        <f>P208/RES_summary!P$19</f>
        <v>21.737914651239517</v>
      </c>
      <c r="Q265" s="178">
        <f>Q208/RES_summary!Q$19</f>
        <v>24.066205546254338</v>
      </c>
    </row>
    <row r="266" spans="1:17" ht="12" customHeight="1" x14ac:dyDescent="0.25">
      <c r="A266" s="23" t="s">
        <v>161</v>
      </c>
      <c r="B266" s="177">
        <f>B209/RES_summary!B$19</f>
        <v>30.720544293132725</v>
      </c>
      <c r="C266" s="177">
        <f>C209/RES_summary!C$19</f>
        <v>33.423999065594607</v>
      </c>
      <c r="D266" s="177">
        <f>D209/RES_summary!D$19</f>
        <v>30.414818487703744</v>
      </c>
      <c r="E266" s="177">
        <f>E209/RES_summary!E$19</f>
        <v>31.39443125737651</v>
      </c>
      <c r="F266" s="177">
        <f>F209/RES_summary!F$19</f>
        <v>29.672386120663855</v>
      </c>
      <c r="G266" s="177">
        <f>G209/RES_summary!G$19</f>
        <v>27.393627840866497</v>
      </c>
      <c r="H266" s="177">
        <f>H209/RES_summary!H$19</f>
        <v>25.399239238021384</v>
      </c>
      <c r="I266" s="177">
        <f>I209/RES_summary!I$19</f>
        <v>23.637749701318366</v>
      </c>
      <c r="J266" s="177">
        <f>J209/RES_summary!J$19</f>
        <v>23.869482395263027</v>
      </c>
      <c r="K266" s="177">
        <f>K209/RES_summary!K$19</f>
        <v>24.144867961695493</v>
      </c>
      <c r="L266" s="177">
        <f>L209/RES_summary!L$19</f>
        <v>27.752527548402391</v>
      </c>
      <c r="M266" s="177">
        <f>M209/RES_summary!M$19</f>
        <v>23.618262487066374</v>
      </c>
      <c r="N266" s="177">
        <f>N209/RES_summary!N$19</f>
        <v>24.389486951281452</v>
      </c>
      <c r="O266" s="177">
        <f>O209/RES_summary!O$19</f>
        <v>27.639250700385659</v>
      </c>
      <c r="P266" s="177">
        <f>P209/RES_summary!P$19</f>
        <v>21.737914651239517</v>
      </c>
      <c r="Q266" s="177">
        <f>Q209/RES_summary!Q$19</f>
        <v>24.066205546254338</v>
      </c>
    </row>
    <row r="267" spans="1:17" ht="12" customHeight="1" x14ac:dyDescent="0.25">
      <c r="A267" s="23" t="s">
        <v>60</v>
      </c>
      <c r="B267" s="177">
        <f>B210/RES_summary!B$19</f>
        <v>0</v>
      </c>
      <c r="C267" s="177">
        <f>C210/RES_summary!C$19</f>
        <v>0</v>
      </c>
      <c r="D267" s="177">
        <f>D210/RES_summary!D$19</f>
        <v>0</v>
      </c>
      <c r="E267" s="177">
        <f>E210/RES_summary!E$19</f>
        <v>0</v>
      </c>
      <c r="F267" s="177">
        <f>F210/RES_summary!F$19</f>
        <v>0</v>
      </c>
      <c r="G267" s="177">
        <f>G210/RES_summary!G$19</f>
        <v>0</v>
      </c>
      <c r="H267" s="177">
        <f>H210/RES_summary!H$19</f>
        <v>0</v>
      </c>
      <c r="I267" s="177">
        <f>I210/RES_summary!I$19</f>
        <v>0</v>
      </c>
      <c r="J267" s="177">
        <f>J210/RES_summary!J$19</f>
        <v>0</v>
      </c>
      <c r="K267" s="177">
        <f>K210/RES_summary!K$19</f>
        <v>0</v>
      </c>
      <c r="L267" s="177">
        <f>L210/RES_summary!L$19</f>
        <v>0</v>
      </c>
      <c r="M267" s="177">
        <f>M210/RES_summary!M$19</f>
        <v>0</v>
      </c>
      <c r="N267" s="177">
        <f>N210/RES_summary!N$19</f>
        <v>0</v>
      </c>
      <c r="O267" s="177">
        <f>O210/RES_summary!O$19</f>
        <v>0</v>
      </c>
      <c r="P267" s="177">
        <f>P210/RES_summary!P$19</f>
        <v>0</v>
      </c>
      <c r="Q267" s="177">
        <f>Q210/RES_summary!Q$19</f>
        <v>0</v>
      </c>
    </row>
    <row r="268" spans="1:17" ht="12" customHeight="1" x14ac:dyDescent="0.25">
      <c r="A268" s="158" t="s">
        <v>112</v>
      </c>
      <c r="B268" s="178">
        <f>B211/RES_summary!B$19</f>
        <v>0</v>
      </c>
      <c r="C268" s="178">
        <f>C211/RES_summary!C$19</f>
        <v>0</v>
      </c>
      <c r="D268" s="178">
        <f>D211/RES_summary!D$19</f>
        <v>0</v>
      </c>
      <c r="E268" s="178">
        <f>E211/RES_summary!E$19</f>
        <v>0</v>
      </c>
      <c r="F268" s="178">
        <f>F211/RES_summary!F$19</f>
        <v>0</v>
      </c>
      <c r="G268" s="178">
        <f>G211/RES_summary!G$19</f>
        <v>0</v>
      </c>
      <c r="H268" s="178">
        <f>H211/RES_summary!H$19</f>
        <v>0</v>
      </c>
      <c r="I268" s="178">
        <f>I211/RES_summary!I$19</f>
        <v>0</v>
      </c>
      <c r="J268" s="178">
        <f>J211/RES_summary!J$19</f>
        <v>0</v>
      </c>
      <c r="K268" s="178">
        <f>K211/RES_summary!K$19</f>
        <v>0</v>
      </c>
      <c r="L268" s="178">
        <f>L211/RES_summary!L$19</f>
        <v>0</v>
      </c>
      <c r="M268" s="178">
        <f>M211/RES_summary!M$19</f>
        <v>0</v>
      </c>
      <c r="N268" s="178">
        <f>N211/RES_summary!N$19</f>
        <v>0</v>
      </c>
      <c r="O268" s="178">
        <f>O211/RES_summary!O$19</f>
        <v>0</v>
      </c>
      <c r="P268" s="178">
        <f>P211/RES_summary!P$19</f>
        <v>0</v>
      </c>
      <c r="Q268" s="178">
        <f>Q211/RES_summary!Q$19</f>
        <v>0</v>
      </c>
    </row>
    <row r="269" spans="1:17" ht="12" customHeight="1" x14ac:dyDescent="0.25">
      <c r="A269" s="23" t="s">
        <v>60</v>
      </c>
      <c r="B269" s="177">
        <f>B212/RES_summary!B$19</f>
        <v>0</v>
      </c>
      <c r="C269" s="177">
        <f>C212/RES_summary!C$19</f>
        <v>0</v>
      </c>
      <c r="D269" s="177">
        <f>D212/RES_summary!D$19</f>
        <v>0</v>
      </c>
      <c r="E269" s="177">
        <f>E212/RES_summary!E$19</f>
        <v>0</v>
      </c>
      <c r="F269" s="177">
        <f>F212/RES_summary!F$19</f>
        <v>0</v>
      </c>
      <c r="G269" s="177">
        <f>G212/RES_summary!G$19</f>
        <v>0</v>
      </c>
      <c r="H269" s="177">
        <f>H212/RES_summary!H$19</f>
        <v>0</v>
      </c>
      <c r="I269" s="177">
        <f>I212/RES_summary!I$19</f>
        <v>0</v>
      </c>
      <c r="J269" s="177">
        <f>J212/RES_summary!J$19</f>
        <v>0</v>
      </c>
      <c r="K269" s="177">
        <f>K212/RES_summary!K$19</f>
        <v>0</v>
      </c>
      <c r="L269" s="177">
        <f>L212/RES_summary!L$19</f>
        <v>0</v>
      </c>
      <c r="M269" s="177">
        <f>M212/RES_summary!M$19</f>
        <v>0</v>
      </c>
      <c r="N269" s="177">
        <f>N212/RES_summary!N$19</f>
        <v>0</v>
      </c>
      <c r="O269" s="177">
        <f>O212/RES_summary!O$19</f>
        <v>0</v>
      </c>
      <c r="P269" s="177">
        <f>P212/RES_summary!P$19</f>
        <v>0</v>
      </c>
      <c r="Q269" s="177">
        <f>Q212/RES_summary!Q$19</f>
        <v>0</v>
      </c>
    </row>
    <row r="270" spans="1:17" ht="12" customHeight="1" x14ac:dyDescent="0.25">
      <c r="A270" s="158" t="s">
        <v>63</v>
      </c>
      <c r="B270" s="178">
        <f>B213/RES_summary!B$19</f>
        <v>4.675221937001357</v>
      </c>
      <c r="C270" s="178">
        <f>C213/RES_summary!C$19</f>
        <v>4.8146386610829861</v>
      </c>
      <c r="D270" s="178">
        <f>D213/RES_summary!D$19</f>
        <v>4.6825825737611213</v>
      </c>
      <c r="E270" s="178">
        <f>E213/RES_summary!E$19</f>
        <v>4.7662478780341404</v>
      </c>
      <c r="F270" s="178">
        <f>F213/RES_summary!F$19</f>
        <v>4.764834252038276</v>
      </c>
      <c r="G270" s="178">
        <f>G213/RES_summary!G$19</f>
        <v>4.480125235882797</v>
      </c>
      <c r="H270" s="178">
        <f>H213/RES_summary!H$19</f>
        <v>4.3122724766096576</v>
      </c>
      <c r="I270" s="178">
        <f>I213/RES_summary!I$19</f>
        <v>4.0956886908935877</v>
      </c>
      <c r="J270" s="178">
        <f>J213/RES_summary!J$19</f>
        <v>4.0324672724713633</v>
      </c>
      <c r="K270" s="178">
        <f>K213/RES_summary!K$19</f>
        <v>4.2007610690674131</v>
      </c>
      <c r="L270" s="178">
        <f>L213/RES_summary!L$19</f>
        <v>4.155441986207058</v>
      </c>
      <c r="M270" s="178">
        <f>M213/RES_summary!M$19</f>
        <v>4.0415859491960315</v>
      </c>
      <c r="N270" s="178">
        <f>N213/RES_summary!N$19</f>
        <v>3.9702592352795829</v>
      </c>
      <c r="O270" s="178">
        <f>O213/RES_summary!O$19</f>
        <v>3.9993637486526414</v>
      </c>
      <c r="P270" s="178">
        <f>P213/RES_summary!P$19</f>
        <v>4.0043370434208159</v>
      </c>
      <c r="Q270" s="178">
        <f>Q213/RES_summary!Q$19</f>
        <v>4.0302654185217062</v>
      </c>
    </row>
    <row r="271" spans="1:17" ht="12" customHeight="1" x14ac:dyDescent="0.25">
      <c r="A271" s="167" t="s">
        <v>160</v>
      </c>
      <c r="B271" s="183">
        <f>B214/RES_summary!B$19</f>
        <v>6.0890067506968482</v>
      </c>
      <c r="C271" s="183">
        <f>C214/RES_summary!C$19</f>
        <v>6.0581655463921757</v>
      </c>
      <c r="D271" s="183">
        <f>D214/RES_summary!D$19</f>
        <v>5.9887143079462399</v>
      </c>
      <c r="E271" s="183">
        <f>E214/RES_summary!E$19</f>
        <v>5.9572172501440743</v>
      </c>
      <c r="F271" s="183">
        <f>F214/RES_summary!F$19</f>
        <v>5.9739127000150427</v>
      </c>
      <c r="G271" s="183">
        <f>G214/RES_summary!G$19</f>
        <v>5.849413200447235</v>
      </c>
      <c r="H271" s="183">
        <f>H214/RES_summary!H$19</f>
        <v>5.7695043492045901</v>
      </c>
      <c r="I271" s="183">
        <f>I214/RES_summary!I$19</f>
        <v>5.511510831861826</v>
      </c>
      <c r="J271" s="183">
        <f>J214/RES_summary!J$19</f>
        <v>5.4424318783773211</v>
      </c>
      <c r="K271" s="183">
        <f>K214/RES_summary!K$19</f>
        <v>5.5889097651996034</v>
      </c>
      <c r="L271" s="183">
        <f>L214/RES_summary!L$19</f>
        <v>5.7116441007530909</v>
      </c>
      <c r="M271" s="183">
        <f>M214/RES_summary!M$19</f>
        <v>5.5251952460667599</v>
      </c>
      <c r="N271" s="183">
        <f>N214/RES_summary!N$19</f>
        <v>5.518322342349169</v>
      </c>
      <c r="O271" s="183">
        <f>O214/RES_summary!O$19</f>
        <v>5.4637156162976259</v>
      </c>
      <c r="P271" s="183">
        <f>P214/RES_summary!P$19</f>
        <v>5.3725221187318954</v>
      </c>
      <c r="Q271" s="183">
        <f>Q214/RES_summary!Q$19</f>
        <v>5.3779138642278301</v>
      </c>
    </row>
    <row r="272" spans="1:17" ht="12" customHeight="1" x14ac:dyDescent="0.25">
      <c r="A272" s="167" t="s">
        <v>159</v>
      </c>
      <c r="B272" s="183">
        <f>B215/RES_summary!B$19</f>
        <v>3.9578543879529486</v>
      </c>
      <c r="C272" s="183">
        <f>C215/RES_summary!C$19</f>
        <v>3.9378076051549114</v>
      </c>
      <c r="D272" s="183">
        <f>D215/RES_summary!D$19</f>
        <v>3.8926643001650554</v>
      </c>
      <c r="E272" s="183">
        <f>E215/RES_summary!E$19</f>
        <v>3.8721912125936506</v>
      </c>
      <c r="F272" s="183">
        <f>F215/RES_summary!F$19</f>
        <v>3.8830432550097767</v>
      </c>
      <c r="G272" s="183">
        <f>G215/RES_summary!G$19</f>
        <v>3.8021185802907032</v>
      </c>
      <c r="H272" s="183">
        <f>H215/RES_summary!H$19</f>
        <v>3.7501778269829833</v>
      </c>
      <c r="I272" s="183">
        <f>I215/RES_summary!I$19</f>
        <v>3.5824820407101905</v>
      </c>
      <c r="J272" s="183">
        <f>J215/RES_summary!J$19</f>
        <v>3.537580720945261</v>
      </c>
      <c r="K272" s="183">
        <f>K215/RES_summary!K$19</f>
        <v>3.6327913473797411</v>
      </c>
      <c r="L272" s="183">
        <f>L215/RES_summary!L$19</f>
        <v>3.6840104449857436</v>
      </c>
      <c r="M272" s="183">
        <f>M215/RES_summary!M$19</f>
        <v>3.6190028861737273</v>
      </c>
      <c r="N272" s="183">
        <f>N215/RES_summary!N$19</f>
        <v>3.5869095225269612</v>
      </c>
      <c r="O272" s="183">
        <f>O215/RES_summary!O$19</f>
        <v>3.5104372834712256</v>
      </c>
      <c r="P272" s="183">
        <f>P215/RES_summary!P$19</f>
        <v>3.524374509888121</v>
      </c>
      <c r="Q272" s="183">
        <f>Q215/RES_summary!Q$19</f>
        <v>3.49564401174809</v>
      </c>
    </row>
    <row r="273" spans="1:17" ht="12" customHeight="1" x14ac:dyDescent="0.25">
      <c r="A273" s="166" t="s">
        <v>203</v>
      </c>
      <c r="B273" s="182">
        <f>B216/RES_summary!B$19</f>
        <v>3.9578543879529486</v>
      </c>
      <c r="C273" s="182">
        <f>C216/RES_summary!C$19</f>
        <v>3.9378076051549114</v>
      </c>
      <c r="D273" s="182">
        <f>D216/RES_summary!D$19</f>
        <v>3.8926643001650554</v>
      </c>
      <c r="E273" s="182">
        <f>E216/RES_summary!E$19</f>
        <v>3.8721912125936506</v>
      </c>
      <c r="F273" s="182">
        <f>F216/RES_summary!F$19</f>
        <v>3.8830432550097767</v>
      </c>
      <c r="G273" s="182">
        <f>G216/RES_summary!G$19</f>
        <v>3.8021185802907032</v>
      </c>
      <c r="H273" s="182">
        <f>H216/RES_summary!H$19</f>
        <v>3.7501778269829833</v>
      </c>
      <c r="I273" s="182">
        <f>I216/RES_summary!I$19</f>
        <v>3.5824820407101905</v>
      </c>
      <c r="J273" s="182">
        <f>J216/RES_summary!J$19</f>
        <v>3.537580720945261</v>
      </c>
      <c r="K273" s="182">
        <f>K216/RES_summary!K$19</f>
        <v>3.6327913473797411</v>
      </c>
      <c r="L273" s="182">
        <f>L216/RES_summary!L$19</f>
        <v>3.6840104449857436</v>
      </c>
      <c r="M273" s="182">
        <f>M216/RES_summary!M$19</f>
        <v>3.6190028861737273</v>
      </c>
      <c r="N273" s="182">
        <f>N216/RES_summary!N$19</f>
        <v>3.5869095225269612</v>
      </c>
      <c r="O273" s="182">
        <f>O216/RES_summary!O$19</f>
        <v>3.5104372834712256</v>
      </c>
      <c r="P273" s="182">
        <f>P216/RES_summary!P$19</f>
        <v>3.524374509888121</v>
      </c>
      <c r="Q273" s="182">
        <f>Q216/RES_summary!Q$19</f>
        <v>3.49564401174809</v>
      </c>
    </row>
    <row r="274" spans="1:17" ht="12" customHeight="1" x14ac:dyDescent="0.25">
      <c r="A274" s="147" t="s">
        <v>59</v>
      </c>
      <c r="B274" s="181">
        <f>B217/RES_summary!B$19</f>
        <v>0</v>
      </c>
      <c r="C274" s="181">
        <f>C217/RES_summary!C$19</f>
        <v>0</v>
      </c>
      <c r="D274" s="181">
        <f>D217/RES_summary!D$19</f>
        <v>0</v>
      </c>
      <c r="E274" s="181">
        <f>E217/RES_summary!E$19</f>
        <v>0</v>
      </c>
      <c r="F274" s="181">
        <f>F217/RES_summary!F$19</f>
        <v>0</v>
      </c>
      <c r="G274" s="181">
        <f>G217/RES_summary!G$19</f>
        <v>0</v>
      </c>
      <c r="H274" s="181">
        <f>H217/RES_summary!H$19</f>
        <v>0</v>
      </c>
      <c r="I274" s="181">
        <f>I217/RES_summary!I$19</f>
        <v>0</v>
      </c>
      <c r="J274" s="181">
        <f>J217/RES_summary!J$19</f>
        <v>0</v>
      </c>
      <c r="K274" s="181">
        <f>K217/RES_summary!K$19</f>
        <v>0</v>
      </c>
      <c r="L274" s="181">
        <f>L217/RES_summary!L$19</f>
        <v>0</v>
      </c>
      <c r="M274" s="181">
        <f>M217/RES_summary!M$19</f>
        <v>0</v>
      </c>
      <c r="N274" s="181">
        <f>N217/RES_summary!N$19</f>
        <v>0</v>
      </c>
      <c r="O274" s="181">
        <f>O217/RES_summary!O$19</f>
        <v>0</v>
      </c>
      <c r="P274" s="181">
        <f>P217/RES_summary!P$19</f>
        <v>0</v>
      </c>
      <c r="Q274" s="181">
        <f>Q217/RES_summary!Q$19</f>
        <v>0</v>
      </c>
    </row>
    <row r="275" spans="1:17" ht="12" customHeight="1" x14ac:dyDescent="0.25">
      <c r="A275" s="163" t="s">
        <v>142</v>
      </c>
      <c r="B275" s="180">
        <f>B218/RES_summary!B$19</f>
        <v>0</v>
      </c>
      <c r="C275" s="180">
        <f>C218/RES_summary!C$19</f>
        <v>0</v>
      </c>
      <c r="D275" s="180">
        <f>D218/RES_summary!D$19</f>
        <v>0</v>
      </c>
      <c r="E275" s="180">
        <f>E218/RES_summary!E$19</f>
        <v>0</v>
      </c>
      <c r="F275" s="180">
        <f>F218/RES_summary!F$19</f>
        <v>0</v>
      </c>
      <c r="G275" s="180">
        <f>G218/RES_summary!G$19</f>
        <v>0</v>
      </c>
      <c r="H275" s="180">
        <f>H218/RES_summary!H$19</f>
        <v>0</v>
      </c>
      <c r="I275" s="180">
        <f>I218/RES_summary!I$19</f>
        <v>0</v>
      </c>
      <c r="J275" s="180">
        <f>J218/RES_summary!J$19</f>
        <v>0</v>
      </c>
      <c r="K275" s="180">
        <f>K218/RES_summary!K$19</f>
        <v>0</v>
      </c>
      <c r="L275" s="180">
        <f>L218/RES_summary!L$19</f>
        <v>0</v>
      </c>
      <c r="M275" s="180">
        <f>M218/RES_summary!M$19</f>
        <v>0</v>
      </c>
      <c r="N275" s="180">
        <f>N218/RES_summary!N$19</f>
        <v>0</v>
      </c>
      <c r="O275" s="180">
        <f>O218/RES_summary!O$19</f>
        <v>0</v>
      </c>
      <c r="P275" s="180">
        <f>P218/RES_summary!P$19</f>
        <v>0</v>
      </c>
      <c r="Q275" s="180">
        <f>Q218/RES_summary!Q$19</f>
        <v>0</v>
      </c>
    </row>
    <row r="276" spans="1:17" ht="12" customHeight="1" x14ac:dyDescent="0.25">
      <c r="A276" s="161" t="s">
        <v>141</v>
      </c>
      <c r="B276" s="179">
        <f>B219/RES_summary!B$19</f>
        <v>0</v>
      </c>
      <c r="C276" s="179">
        <f>C219/RES_summary!C$19</f>
        <v>0</v>
      </c>
      <c r="D276" s="179">
        <f>D219/RES_summary!D$19</f>
        <v>0</v>
      </c>
      <c r="E276" s="179">
        <f>E219/RES_summary!E$19</f>
        <v>0</v>
      </c>
      <c r="F276" s="179">
        <f>F219/RES_summary!F$19</f>
        <v>0</v>
      </c>
      <c r="G276" s="179">
        <f>G219/RES_summary!G$19</f>
        <v>0</v>
      </c>
      <c r="H276" s="179">
        <f>H219/RES_summary!H$19</f>
        <v>0</v>
      </c>
      <c r="I276" s="179">
        <f>I219/RES_summary!I$19</f>
        <v>0</v>
      </c>
      <c r="J276" s="179">
        <f>J219/RES_summary!J$19</f>
        <v>0</v>
      </c>
      <c r="K276" s="179">
        <f>K219/RES_summary!K$19</f>
        <v>0</v>
      </c>
      <c r="L276" s="179">
        <f>L219/RES_summary!L$19</f>
        <v>0</v>
      </c>
      <c r="M276" s="179">
        <f>M219/RES_summary!M$19</f>
        <v>0</v>
      </c>
      <c r="N276" s="179">
        <f>N219/RES_summary!N$19</f>
        <v>0</v>
      </c>
      <c r="O276" s="179">
        <f>O219/RES_summary!O$19</f>
        <v>0</v>
      </c>
      <c r="P276" s="179">
        <f>P219/RES_summary!P$19</f>
        <v>0</v>
      </c>
      <c r="Q276" s="179">
        <f>Q219/RES_summary!Q$19</f>
        <v>0</v>
      </c>
    </row>
    <row r="277" spans="1:17" ht="12" customHeight="1" x14ac:dyDescent="0.25">
      <c r="A277" s="148" t="s">
        <v>60</v>
      </c>
      <c r="B277" s="177">
        <f>B220/RES_summary!B$19</f>
        <v>0</v>
      </c>
      <c r="C277" s="177">
        <f>C220/RES_summary!C$19</f>
        <v>0</v>
      </c>
      <c r="D277" s="177">
        <f>D220/RES_summary!D$19</f>
        <v>0</v>
      </c>
      <c r="E277" s="177">
        <f>E220/RES_summary!E$19</f>
        <v>0</v>
      </c>
      <c r="F277" s="177">
        <f>F220/RES_summary!F$19</f>
        <v>0</v>
      </c>
      <c r="G277" s="177">
        <f>G220/RES_summary!G$19</f>
        <v>0</v>
      </c>
      <c r="H277" s="177">
        <f>H220/RES_summary!H$19</f>
        <v>0</v>
      </c>
      <c r="I277" s="177">
        <f>I220/RES_summary!I$19</f>
        <v>0</v>
      </c>
      <c r="J277" s="177">
        <f>J220/RES_summary!J$19</f>
        <v>0</v>
      </c>
      <c r="K277" s="177">
        <f>K220/RES_summary!K$19</f>
        <v>0</v>
      </c>
      <c r="L277" s="177">
        <f>L220/RES_summary!L$19</f>
        <v>0</v>
      </c>
      <c r="M277" s="177">
        <f>M220/RES_summary!M$19</f>
        <v>0</v>
      </c>
      <c r="N277" s="177">
        <f>N220/RES_summary!N$19</f>
        <v>0</v>
      </c>
      <c r="O277" s="177">
        <f>O220/RES_summary!O$19</f>
        <v>0</v>
      </c>
      <c r="P277" s="177">
        <f>P220/RES_summary!P$19</f>
        <v>0</v>
      </c>
      <c r="Q277" s="177">
        <f>Q220/RES_summary!Q$19</f>
        <v>0</v>
      </c>
    </row>
    <row r="278" spans="1:17" ht="12" customHeight="1" x14ac:dyDescent="0.25">
      <c r="A278" s="148" t="s">
        <v>59</v>
      </c>
      <c r="B278" s="177">
        <f>B221/RES_summary!B$19</f>
        <v>0</v>
      </c>
      <c r="C278" s="177">
        <f>C221/RES_summary!C$19</f>
        <v>0</v>
      </c>
      <c r="D278" s="177">
        <f>D221/RES_summary!D$19</f>
        <v>0</v>
      </c>
      <c r="E278" s="177">
        <f>E221/RES_summary!E$19</f>
        <v>0</v>
      </c>
      <c r="F278" s="177">
        <f>F221/RES_summary!F$19</f>
        <v>0</v>
      </c>
      <c r="G278" s="177">
        <f>G221/RES_summary!G$19</f>
        <v>0</v>
      </c>
      <c r="H278" s="177">
        <f>H221/RES_summary!H$19</f>
        <v>0</v>
      </c>
      <c r="I278" s="177">
        <f>I221/RES_summary!I$19</f>
        <v>0</v>
      </c>
      <c r="J278" s="177">
        <f>J221/RES_summary!J$19</f>
        <v>0</v>
      </c>
      <c r="K278" s="177">
        <f>K221/RES_summary!K$19</f>
        <v>0</v>
      </c>
      <c r="L278" s="177">
        <f>L221/RES_summary!L$19</f>
        <v>0</v>
      </c>
      <c r="M278" s="177">
        <f>M221/RES_summary!M$19</f>
        <v>0</v>
      </c>
      <c r="N278" s="177">
        <f>N221/RES_summary!N$19</f>
        <v>0</v>
      </c>
      <c r="O278" s="177">
        <f>O221/RES_summary!O$19</f>
        <v>0</v>
      </c>
      <c r="P278" s="177">
        <f>P221/RES_summary!P$19</f>
        <v>0</v>
      </c>
      <c r="Q278" s="177">
        <f>Q221/RES_summary!Q$19</f>
        <v>0</v>
      </c>
    </row>
    <row r="279" spans="1:17" ht="12" customHeight="1" x14ac:dyDescent="0.25">
      <c r="A279" s="158" t="s">
        <v>62</v>
      </c>
      <c r="B279" s="178">
        <f>B222/RES_summary!B$19</f>
        <v>2.2309161728146245</v>
      </c>
      <c r="C279" s="178">
        <f>C222/RES_summary!C$19</f>
        <v>2.3196179531119223</v>
      </c>
      <c r="D279" s="178">
        <f>D222/RES_summary!D$19</f>
        <v>2.2593179697773076</v>
      </c>
      <c r="E279" s="178">
        <f>E222/RES_summary!E$19</f>
        <v>2.3348121314501009</v>
      </c>
      <c r="F279" s="178">
        <f>F222/RES_summary!F$19</f>
        <v>2.3681711930520564</v>
      </c>
      <c r="G279" s="178">
        <f>G222/RES_summary!G$19</f>
        <v>2.2636796955462062</v>
      </c>
      <c r="H279" s="178">
        <f>H222/RES_summary!H$19</f>
        <v>2.2726563527993147</v>
      </c>
      <c r="I279" s="178">
        <f>I222/RES_summary!I$19</f>
        <v>2.1956107861426939</v>
      </c>
      <c r="J279" s="178">
        <f>J222/RES_summary!J$19</f>
        <v>2.1914431531491303</v>
      </c>
      <c r="K279" s="178">
        <f>K222/RES_summary!K$19</f>
        <v>2.3196872309137531</v>
      </c>
      <c r="L279" s="178">
        <f>L222/RES_summary!L$19</f>
        <v>2.3336236626381832</v>
      </c>
      <c r="M279" s="178">
        <f>M222/RES_summary!M$19</f>
        <v>2.2382813120419458</v>
      </c>
      <c r="N279" s="178">
        <f>N222/RES_summary!N$19</f>
        <v>2.2177188334147875</v>
      </c>
      <c r="O279" s="178">
        <f>O222/RES_summary!O$19</f>
        <v>2.3063583517116486</v>
      </c>
      <c r="P279" s="178">
        <f>P222/RES_summary!P$19</f>
        <v>2.2805111454105327</v>
      </c>
      <c r="Q279" s="178">
        <f>Q222/RES_summary!Q$19</f>
        <v>2.2862073457885366</v>
      </c>
    </row>
    <row r="280" spans="1:17" ht="12" customHeight="1" x14ac:dyDescent="0.25">
      <c r="A280" s="23" t="s">
        <v>203</v>
      </c>
      <c r="B280" s="177">
        <f>B223/RES_summary!B$19</f>
        <v>2.731572813212177</v>
      </c>
      <c r="C280" s="177">
        <f>C223/RES_summary!C$19</f>
        <v>2.725523566457805</v>
      </c>
      <c r="D280" s="177">
        <f>D223/RES_summary!D$19</f>
        <v>2.7120949971309969</v>
      </c>
      <c r="E280" s="177">
        <f>E223/RES_summary!E$19</f>
        <v>2.7041378430203564</v>
      </c>
      <c r="F280" s="177">
        <f>F223/RES_summary!F$19</f>
        <v>2.6576048941411536</v>
      </c>
      <c r="G280" s="177">
        <f>G223/RES_summary!G$19</f>
        <v>2.5963443713363774</v>
      </c>
      <c r="H280" s="177">
        <f>H223/RES_summary!H$19</f>
        <v>2.5694104781563247</v>
      </c>
      <c r="I280" s="177">
        <f>I223/RES_summary!I$19</f>
        <v>2.4689986617919524</v>
      </c>
      <c r="J280" s="177">
        <f>J223/RES_summary!J$19</f>
        <v>2.4418380959382731</v>
      </c>
      <c r="K280" s="177">
        <f>K223/RES_summary!K$19</f>
        <v>2.4728448504734066</v>
      </c>
      <c r="L280" s="177">
        <f>L223/RES_summary!L$19</f>
        <v>2.4935300514499925</v>
      </c>
      <c r="M280" s="177">
        <f>M223/RES_summary!M$19</f>
        <v>2.3963427369625374</v>
      </c>
      <c r="N280" s="177">
        <f>N223/RES_summary!N$19</f>
        <v>2.3839432714147102</v>
      </c>
      <c r="O280" s="177">
        <f>O223/RES_summary!O$19</f>
        <v>2.3685591420691465</v>
      </c>
      <c r="P280" s="177">
        <f>P223/RES_summary!P$19</f>
        <v>2.3337204372759559</v>
      </c>
      <c r="Q280" s="177">
        <f>Q223/RES_summary!Q$19</f>
        <v>2.2953005516883014</v>
      </c>
    </row>
    <row r="281" spans="1:17" ht="12" customHeight="1" x14ac:dyDescent="0.25">
      <c r="A281" s="29" t="s">
        <v>140</v>
      </c>
      <c r="B281" s="176">
        <f>B224/RES_summary!B$19</f>
        <v>0</v>
      </c>
      <c r="C281" s="176">
        <f>C224/RES_summary!C$19</f>
        <v>0</v>
      </c>
      <c r="D281" s="176">
        <f>D224/RES_summary!D$19</f>
        <v>0</v>
      </c>
      <c r="E281" s="176">
        <f>E224/RES_summary!E$19</f>
        <v>0</v>
      </c>
      <c r="F281" s="176">
        <f>F224/RES_summary!F$19</f>
        <v>0</v>
      </c>
      <c r="G281" s="176">
        <f>G224/RES_summary!G$19</f>
        <v>0</v>
      </c>
      <c r="H281" s="176">
        <f>H224/RES_summary!H$19</f>
        <v>0</v>
      </c>
      <c r="I281" s="176">
        <f>I224/RES_summary!I$19</f>
        <v>0</v>
      </c>
      <c r="J281" s="176">
        <f>J224/RES_summary!J$19</f>
        <v>0</v>
      </c>
      <c r="K281" s="176">
        <f>K224/RES_summary!K$19</f>
        <v>0</v>
      </c>
      <c r="L281" s="176">
        <f>L224/RES_summary!L$19</f>
        <v>0</v>
      </c>
      <c r="M281" s="176">
        <f>M224/RES_summary!M$19</f>
        <v>0</v>
      </c>
      <c r="N281" s="176">
        <f>N224/RES_summary!N$19</f>
        <v>0</v>
      </c>
      <c r="O281" s="176">
        <f>O224/RES_summary!O$19</f>
        <v>0</v>
      </c>
      <c r="P281" s="176">
        <f>P224/RES_summary!P$19</f>
        <v>0</v>
      </c>
      <c r="Q281" s="176">
        <f>Q224/RES_summary!Q$19</f>
        <v>0</v>
      </c>
    </row>
    <row r="283" spans="1:17" s="28" customFormat="1" ht="12" customHeight="1" x14ac:dyDescent="0.25">
      <c r="A283" s="187" t="s">
        <v>194</v>
      </c>
      <c r="B283" s="186"/>
      <c r="C283" s="185"/>
      <c r="D283" s="185"/>
      <c r="E283" s="185"/>
      <c r="F283" s="185"/>
      <c r="G283" s="185"/>
      <c r="H283" s="185"/>
      <c r="I283" s="185"/>
      <c r="J283" s="185"/>
      <c r="K283" s="185"/>
      <c r="L283" s="185"/>
      <c r="M283" s="185"/>
      <c r="N283" s="185"/>
      <c r="O283" s="185"/>
      <c r="P283" s="185"/>
      <c r="Q283" s="185"/>
    </row>
    <row r="285" spans="1:17" ht="12" customHeight="1" x14ac:dyDescent="0.25">
      <c r="A285" s="152" t="s">
        <v>193</v>
      </c>
      <c r="B285" s="168"/>
      <c r="C285" s="168">
        <f>SUM(C286,C289,C291,C300)</f>
        <v>56.563676243485119</v>
      </c>
      <c r="D285" s="168">
        <f t="shared" ref="D285:Q285" si="71">SUM(D286,D289,D291,D300)</f>
        <v>42.747408562321738</v>
      </c>
      <c r="E285" s="168">
        <f t="shared" si="71"/>
        <v>49.622719137550042</v>
      </c>
      <c r="F285" s="168">
        <f t="shared" si="71"/>
        <v>54.641390213480221</v>
      </c>
      <c r="G285" s="168">
        <f t="shared" si="71"/>
        <v>31.891377162910256</v>
      </c>
      <c r="H285" s="168">
        <f t="shared" si="71"/>
        <v>30.639764127804845</v>
      </c>
      <c r="I285" s="168">
        <f t="shared" si="71"/>
        <v>27.440467499619906</v>
      </c>
      <c r="J285" s="168">
        <f t="shared" si="71"/>
        <v>28.842268420275435</v>
      </c>
      <c r="K285" s="168">
        <f t="shared" si="71"/>
        <v>32.760239931342461</v>
      </c>
      <c r="L285" s="168">
        <f t="shared" si="71"/>
        <v>35.12237360478602</v>
      </c>
      <c r="M285" s="168">
        <f t="shared" si="71"/>
        <v>27.105954603312405</v>
      </c>
      <c r="N285" s="168">
        <f t="shared" si="71"/>
        <v>31.149969420210919</v>
      </c>
      <c r="O285" s="168">
        <f t="shared" si="71"/>
        <v>37.113951397251519</v>
      </c>
      <c r="P285" s="168">
        <f t="shared" si="71"/>
        <v>35.790978784737412</v>
      </c>
      <c r="Q285" s="168">
        <f t="shared" si="71"/>
        <v>37.709394179577728</v>
      </c>
    </row>
    <row r="286" spans="1:17" ht="12" customHeight="1" x14ac:dyDescent="0.25">
      <c r="A286" s="158" t="s">
        <v>65</v>
      </c>
      <c r="B286" s="157"/>
      <c r="C286" s="157">
        <f>SUM(C287:C288)</f>
        <v>45.782109805938312</v>
      </c>
      <c r="D286" s="157">
        <f t="shared" ref="D286:Q286" si="72">SUM(D287:D288)</f>
        <v>34.208188191971153</v>
      </c>
      <c r="E286" s="157">
        <f t="shared" si="72"/>
        <v>39.843431772876087</v>
      </c>
      <c r="F286" s="157">
        <f t="shared" si="72"/>
        <v>43.441133040435453</v>
      </c>
      <c r="G286" s="157">
        <f t="shared" si="72"/>
        <v>25.365077412719042</v>
      </c>
      <c r="H286" s="157">
        <f t="shared" si="72"/>
        <v>23.906734488675347</v>
      </c>
      <c r="I286" s="157">
        <f t="shared" si="72"/>
        <v>21.133895358161723</v>
      </c>
      <c r="J286" s="157">
        <f t="shared" si="72"/>
        <v>22.239289865019611</v>
      </c>
      <c r="K286" s="157">
        <f t="shared" si="72"/>
        <v>25.349191069875182</v>
      </c>
      <c r="L286" s="157">
        <f t="shared" si="72"/>
        <v>28.067336078597297</v>
      </c>
      <c r="M286" s="157">
        <f t="shared" si="72"/>
        <v>21.024562438743281</v>
      </c>
      <c r="N286" s="157">
        <f t="shared" si="72"/>
        <v>24.37612735964257</v>
      </c>
      <c r="O286" s="157">
        <f t="shared" si="72"/>
        <v>29.831241064059252</v>
      </c>
      <c r="P286" s="157">
        <f t="shared" si="72"/>
        <v>27.361578461506603</v>
      </c>
      <c r="Q286" s="157">
        <f t="shared" si="72"/>
        <v>29.603996388816821</v>
      </c>
    </row>
    <row r="287" spans="1:17" ht="12" customHeight="1" x14ac:dyDescent="0.25">
      <c r="A287" s="23" t="s">
        <v>161</v>
      </c>
      <c r="B287" s="156"/>
      <c r="C287" s="156">
        <f>RES_hhdet_in_fec!C$64</f>
        <v>45.029036381198004</v>
      </c>
      <c r="D287" s="156">
        <f>RES_hhdet_in_fec!D$64</f>
        <v>33.570236059433682</v>
      </c>
      <c r="E287" s="156">
        <f>RES_hhdet_in_fec!E$64</f>
        <v>39.095718542663775</v>
      </c>
      <c r="F287" s="156">
        <f>RES_hhdet_in_fec!F$64</f>
        <v>42.770366243548345</v>
      </c>
      <c r="G287" s="156">
        <f>RES_hhdet_in_fec!G$64</f>
        <v>24.981243609676724</v>
      </c>
      <c r="H287" s="156">
        <f>RES_hhdet_in_fec!H$64</f>
        <v>23.618162388101126</v>
      </c>
      <c r="I287" s="156">
        <f>RES_hhdet_in_fec!I$64</f>
        <v>20.651732854085999</v>
      </c>
      <c r="J287" s="156">
        <f>RES_hhdet_in_fec!J$64</f>
        <v>21.887326485553018</v>
      </c>
      <c r="K287" s="156">
        <f>RES_hhdet_in_fec!K$64</f>
        <v>24.892043570649374</v>
      </c>
      <c r="L287" s="156">
        <f>RES_hhdet_in_fec!L$64</f>
        <v>27.615293728491046</v>
      </c>
      <c r="M287" s="156">
        <f>RES_hhdet_in_fec!M$64</f>
        <v>20.62714899286529</v>
      </c>
      <c r="N287" s="156">
        <f>RES_hhdet_in_fec!N$64</f>
        <v>23.86486713316566</v>
      </c>
      <c r="O287" s="156">
        <f>RES_hhdet_in_fec!O$64</f>
        <v>29.528514579799015</v>
      </c>
      <c r="P287" s="156">
        <f>RES_hhdet_in_fec!P$64</f>
        <v>26.614764836899091</v>
      </c>
      <c r="Q287" s="156">
        <f>RES_hhdet_in_fec!Q$64</f>
        <v>29.024544575995186</v>
      </c>
    </row>
    <row r="288" spans="1:17" ht="12" customHeight="1" x14ac:dyDescent="0.25">
      <c r="A288" s="23" t="s">
        <v>60</v>
      </c>
      <c r="B288" s="156"/>
      <c r="C288" s="156">
        <f>RES_hhdet_in_fec!C$65</f>
        <v>0.75307342474030547</v>
      </c>
      <c r="D288" s="156">
        <f>RES_hhdet_in_fec!D$65</f>
        <v>0.63795213253747451</v>
      </c>
      <c r="E288" s="156">
        <f>RES_hhdet_in_fec!E$65</f>
        <v>0.74771323021230973</v>
      </c>
      <c r="F288" s="156">
        <f>RES_hhdet_in_fec!F$65</f>
        <v>0.67076679688710905</v>
      </c>
      <c r="G288" s="156">
        <f>RES_hhdet_in_fec!G$65</f>
        <v>0.38383380304231851</v>
      </c>
      <c r="H288" s="156">
        <f>RES_hhdet_in_fec!H$65</f>
        <v>0.28857210057422156</v>
      </c>
      <c r="I288" s="156">
        <f>RES_hhdet_in_fec!I$65</f>
        <v>0.4821625040757242</v>
      </c>
      <c r="J288" s="156">
        <f>RES_hhdet_in_fec!J$65</f>
        <v>0.35196337946659251</v>
      </c>
      <c r="K288" s="156">
        <f>RES_hhdet_in_fec!K$65</f>
        <v>0.45714749922580911</v>
      </c>
      <c r="L288" s="156">
        <f>RES_hhdet_in_fec!L$65</f>
        <v>0.45204235010625071</v>
      </c>
      <c r="M288" s="156">
        <f>RES_hhdet_in_fec!M$65</f>
        <v>0.3974134458779896</v>
      </c>
      <c r="N288" s="156">
        <f>RES_hhdet_in_fec!N$65</f>
        <v>0.51126022647691161</v>
      </c>
      <c r="O288" s="156">
        <f>RES_hhdet_in_fec!O$65</f>
        <v>0.30272648426023568</v>
      </c>
      <c r="P288" s="156">
        <f>RES_hhdet_in_fec!P$65</f>
        <v>0.74681362460751111</v>
      </c>
      <c r="Q288" s="156">
        <f>RES_hhdet_in_fec!Q$65</f>
        <v>0.57945181282163327</v>
      </c>
    </row>
    <row r="289" spans="1:17" ht="12" customHeight="1" x14ac:dyDescent="0.25">
      <c r="A289" s="158" t="s">
        <v>112</v>
      </c>
      <c r="B289" s="157"/>
      <c r="C289" s="157">
        <f>C290</f>
        <v>3.9258401397593963E-2</v>
      </c>
      <c r="D289" s="157">
        <f t="shared" ref="D289:Q289" si="73">D290</f>
        <v>1.8363369547676867E-2</v>
      </c>
      <c r="E289" s="157">
        <f t="shared" si="73"/>
        <v>1.0144194443025105E-2</v>
      </c>
      <c r="F289" s="157">
        <f t="shared" si="73"/>
        <v>2.7102422265758326E-2</v>
      </c>
      <c r="G289" s="157">
        <f t="shared" si="73"/>
        <v>2.1024625861041132E-2</v>
      </c>
      <c r="H289" s="157">
        <f t="shared" si="73"/>
        <v>2.3229548824287412E-2</v>
      </c>
      <c r="I289" s="157">
        <f t="shared" si="73"/>
        <v>2.0178046492694231E-2</v>
      </c>
      <c r="J289" s="157">
        <f t="shared" si="73"/>
        <v>6.003662423433731E-2</v>
      </c>
      <c r="K289" s="157">
        <f t="shared" si="73"/>
        <v>6.0029708971920739E-2</v>
      </c>
      <c r="L289" s="157">
        <f t="shared" si="73"/>
        <v>5.0110697633865449E-2</v>
      </c>
      <c r="M289" s="157">
        <f t="shared" si="73"/>
        <v>4.1227102591150491E-2</v>
      </c>
      <c r="N289" s="157">
        <f t="shared" si="73"/>
        <v>1.171791059753074E-2</v>
      </c>
      <c r="O289" s="157">
        <f t="shared" si="73"/>
        <v>3.8785471678066591E-2</v>
      </c>
      <c r="P289" s="157">
        <f t="shared" si="73"/>
        <v>9.1333195866613679E-4</v>
      </c>
      <c r="Q289" s="157">
        <f t="shared" si="73"/>
        <v>5.4455150447033453E-2</v>
      </c>
    </row>
    <row r="290" spans="1:17" ht="12" customHeight="1" x14ac:dyDescent="0.25">
      <c r="A290" s="23" t="s">
        <v>60</v>
      </c>
      <c r="B290" s="156"/>
      <c r="C290" s="156">
        <f>RES_hhdet_in_fec!C$67</f>
        <v>3.9258401397593963E-2</v>
      </c>
      <c r="D290" s="156">
        <f>RES_hhdet_in_fec!D$67</f>
        <v>1.8363369547676867E-2</v>
      </c>
      <c r="E290" s="156">
        <f>RES_hhdet_in_fec!E$67</f>
        <v>1.0144194443025105E-2</v>
      </c>
      <c r="F290" s="156">
        <f>RES_hhdet_in_fec!F$67</f>
        <v>2.7102422265758326E-2</v>
      </c>
      <c r="G290" s="156">
        <f>RES_hhdet_in_fec!G$67</f>
        <v>2.1024625861041132E-2</v>
      </c>
      <c r="H290" s="156">
        <f>RES_hhdet_in_fec!H$67</f>
        <v>2.3229548824287412E-2</v>
      </c>
      <c r="I290" s="156">
        <f>RES_hhdet_in_fec!I$67</f>
        <v>2.0178046492694231E-2</v>
      </c>
      <c r="J290" s="156">
        <f>RES_hhdet_in_fec!J$67</f>
        <v>6.003662423433731E-2</v>
      </c>
      <c r="K290" s="156">
        <f>RES_hhdet_in_fec!K$67</f>
        <v>6.0029708971920739E-2</v>
      </c>
      <c r="L290" s="156">
        <f>RES_hhdet_in_fec!L$67</f>
        <v>5.0110697633865449E-2</v>
      </c>
      <c r="M290" s="156">
        <f>RES_hhdet_in_fec!M$67</f>
        <v>4.1227102591150491E-2</v>
      </c>
      <c r="N290" s="156">
        <f>RES_hhdet_in_fec!N$67</f>
        <v>1.171791059753074E-2</v>
      </c>
      <c r="O290" s="156">
        <f>RES_hhdet_in_fec!O$67</f>
        <v>3.8785471678066591E-2</v>
      </c>
      <c r="P290" s="156">
        <f>RES_hhdet_in_fec!P$67</f>
        <v>9.1333195866613679E-4</v>
      </c>
      <c r="Q290" s="156">
        <f>RES_hhdet_in_fec!Q$67</f>
        <v>5.4455150447033453E-2</v>
      </c>
    </row>
    <row r="291" spans="1:17" ht="12" customHeight="1" x14ac:dyDescent="0.25">
      <c r="A291" s="158" t="s">
        <v>63</v>
      </c>
      <c r="B291" s="157"/>
      <c r="C291" s="157">
        <f>SUM(C292:C293,C296:C297)</f>
        <v>7.3258436052325653</v>
      </c>
      <c r="D291" s="157">
        <f t="shared" ref="D291:Q291" si="74">SUM(D292:D293,D296:D297)</f>
        <v>5.9380942863532873</v>
      </c>
      <c r="E291" s="157">
        <f t="shared" si="74"/>
        <v>6.5478107245448633</v>
      </c>
      <c r="F291" s="157">
        <f t="shared" si="74"/>
        <v>7.499522118165487</v>
      </c>
      <c r="G291" s="157">
        <f t="shared" si="74"/>
        <v>4.4637420608615503</v>
      </c>
      <c r="H291" s="157">
        <f t="shared" si="74"/>
        <v>4.4608891655448897</v>
      </c>
      <c r="I291" s="157">
        <f t="shared" si="74"/>
        <v>4.2991972986597435</v>
      </c>
      <c r="J291" s="157">
        <f t="shared" si="74"/>
        <v>4.4454146237249503</v>
      </c>
      <c r="K291" s="157">
        <f t="shared" si="74"/>
        <v>4.9068587156402677</v>
      </c>
      <c r="L291" s="157">
        <f t="shared" si="74"/>
        <v>4.6860355496744113</v>
      </c>
      <c r="M291" s="157">
        <f t="shared" si="74"/>
        <v>4.1269904523924144</v>
      </c>
      <c r="N291" s="157">
        <f t="shared" si="74"/>
        <v>4.535077023566533</v>
      </c>
      <c r="O291" s="157">
        <f t="shared" si="74"/>
        <v>4.8273991785892365</v>
      </c>
      <c r="P291" s="157">
        <f t="shared" si="74"/>
        <v>5.764931885000502</v>
      </c>
      <c r="Q291" s="157">
        <f t="shared" si="74"/>
        <v>5.409200564464629</v>
      </c>
    </row>
    <row r="292" spans="1:17" ht="12" customHeight="1" x14ac:dyDescent="0.25">
      <c r="A292" s="167" t="s">
        <v>160</v>
      </c>
      <c r="B292" s="132"/>
      <c r="C292" s="132">
        <f>RES_hhdet_in_fec!C$69</f>
        <v>2.0397065418127265</v>
      </c>
      <c r="D292" s="132">
        <f>RES_hhdet_in_fec!D$69</f>
        <v>1.7929672950503655</v>
      </c>
      <c r="E292" s="132">
        <f>RES_hhdet_in_fec!E$69</f>
        <v>1.2243899503847431</v>
      </c>
      <c r="F292" s="132">
        <f>RES_hhdet_in_fec!F$69</f>
        <v>1.529581812001114</v>
      </c>
      <c r="G292" s="132">
        <f>RES_hhdet_in_fec!G$69</f>
        <v>0</v>
      </c>
      <c r="H292" s="132">
        <f>RES_hhdet_in_fec!H$69</f>
        <v>0</v>
      </c>
      <c r="I292" s="132">
        <f>RES_hhdet_in_fec!I$69</f>
        <v>0.7916885106501117</v>
      </c>
      <c r="J292" s="132">
        <f>RES_hhdet_in_fec!J$69</f>
        <v>1.4088883566853916</v>
      </c>
      <c r="K292" s="132">
        <f>RES_hhdet_in_fec!K$69</f>
        <v>0</v>
      </c>
      <c r="L292" s="132">
        <f>RES_hhdet_in_fec!L$69</f>
        <v>0</v>
      </c>
      <c r="M292" s="132">
        <f>RES_hhdet_in_fec!M$69</f>
        <v>0.55695880452859436</v>
      </c>
      <c r="N292" s="132">
        <f>RES_hhdet_in_fec!N$69</f>
        <v>0</v>
      </c>
      <c r="O292" s="132">
        <f>RES_hhdet_in_fec!O$69</f>
        <v>0</v>
      </c>
      <c r="P292" s="132">
        <f>RES_hhdet_in_fec!P$69</f>
        <v>1.3269654577092376</v>
      </c>
      <c r="Q292" s="132">
        <f>RES_hhdet_in_fec!Q$69</f>
        <v>0.44351718937937579</v>
      </c>
    </row>
    <row r="293" spans="1:17" ht="12" customHeight="1" x14ac:dyDescent="0.25">
      <c r="A293" s="167" t="s">
        <v>159</v>
      </c>
      <c r="B293" s="132"/>
      <c r="C293" s="132">
        <f>SUM(C294:C295)</f>
        <v>4.7217784425577429</v>
      </c>
      <c r="D293" s="132">
        <f t="shared" ref="D293:Q293" si="75">SUM(D294:D295)</f>
        <v>1.5463563596644041</v>
      </c>
      <c r="E293" s="132">
        <f t="shared" si="75"/>
        <v>4.9647088806683985</v>
      </c>
      <c r="F293" s="132">
        <f t="shared" si="75"/>
        <v>3.9468753416265301</v>
      </c>
      <c r="G293" s="132">
        <f t="shared" si="75"/>
        <v>2.836339736880265</v>
      </c>
      <c r="H293" s="132">
        <f t="shared" si="75"/>
        <v>2.7215223574969749</v>
      </c>
      <c r="I293" s="132">
        <f t="shared" si="75"/>
        <v>2.0027004839109548</v>
      </c>
      <c r="J293" s="132">
        <f t="shared" si="75"/>
        <v>1.3560663094239245</v>
      </c>
      <c r="K293" s="132">
        <f t="shared" si="75"/>
        <v>4.9068587156402677</v>
      </c>
      <c r="L293" s="132">
        <f t="shared" si="75"/>
        <v>3.4640189709962819</v>
      </c>
      <c r="M293" s="132">
        <f t="shared" si="75"/>
        <v>2.0493118633571066</v>
      </c>
      <c r="N293" s="132">
        <f t="shared" si="75"/>
        <v>2.393147457102982</v>
      </c>
      <c r="O293" s="132">
        <f t="shared" si="75"/>
        <v>4.8273991785892365</v>
      </c>
      <c r="P293" s="132">
        <f t="shared" si="75"/>
        <v>2.7284554294904897</v>
      </c>
      <c r="Q293" s="132">
        <f t="shared" si="75"/>
        <v>4.9233027829808362</v>
      </c>
    </row>
    <row r="294" spans="1:17" ht="12" customHeight="1" x14ac:dyDescent="0.25">
      <c r="A294" s="166" t="s">
        <v>203</v>
      </c>
      <c r="B294" s="165"/>
      <c r="C294" s="165">
        <f>RES_hhdet_in_fec!C$71</f>
        <v>3.6043621354051076</v>
      </c>
      <c r="D294" s="165">
        <f>RES_hhdet_in_fec!D$71</f>
        <v>1.1760729507106045</v>
      </c>
      <c r="E294" s="165">
        <f>RES_hhdet_in_fec!E$71</f>
        <v>3.7703383477093335</v>
      </c>
      <c r="F294" s="165">
        <f>RES_hhdet_in_fec!F$71</f>
        <v>3.0007926866391532</v>
      </c>
      <c r="G294" s="165">
        <f>RES_hhdet_in_fec!G$71</f>
        <v>2.1438042919513616</v>
      </c>
      <c r="H294" s="165">
        <f>RES_hhdet_in_fec!H$71</f>
        <v>2.0537760927593616</v>
      </c>
      <c r="I294" s="165">
        <f>RES_hhdet_in_fec!I$71</f>
        <v>1.4975101331114573</v>
      </c>
      <c r="J294" s="165">
        <f>RES_hhdet_in_fec!J$71</f>
        <v>1.0134738659855045</v>
      </c>
      <c r="K294" s="165">
        <f>RES_hhdet_in_fec!K$71</f>
        <v>3.6825892416956614</v>
      </c>
      <c r="L294" s="165">
        <f>RES_hhdet_in_fec!L$71</f>
        <v>2.5971374375973357</v>
      </c>
      <c r="M294" s="165">
        <f>RES_hhdet_in_fec!M$71</f>
        <v>1.5419959860259322</v>
      </c>
      <c r="N294" s="165">
        <f>RES_hhdet_in_fec!N$71</f>
        <v>1.7921683979806535</v>
      </c>
      <c r="O294" s="165">
        <f>RES_hhdet_in_fec!O$71</f>
        <v>3.5839007218364709</v>
      </c>
      <c r="P294" s="165">
        <f>RES_hhdet_in_fec!P$71</f>
        <v>2.0505311311045458</v>
      </c>
      <c r="Q294" s="165">
        <f>RES_hhdet_in_fec!Q$71</f>
        <v>3.6821027377832367</v>
      </c>
    </row>
    <row r="295" spans="1:17" ht="12" customHeight="1" x14ac:dyDescent="0.25">
      <c r="A295" s="147" t="s">
        <v>59</v>
      </c>
      <c r="B295" s="164"/>
      <c r="C295" s="164">
        <f>RES_hhdet_in_fec!C$72</f>
        <v>1.1174163071526353</v>
      </c>
      <c r="D295" s="164">
        <f>RES_hhdet_in_fec!D$72</f>
        <v>0.37028340895379969</v>
      </c>
      <c r="E295" s="164">
        <f>RES_hhdet_in_fec!E$72</f>
        <v>1.1943705329590653</v>
      </c>
      <c r="F295" s="164">
        <f>RES_hhdet_in_fec!F$72</f>
        <v>0.94608265498737665</v>
      </c>
      <c r="G295" s="164">
        <f>RES_hhdet_in_fec!G$72</f>
        <v>0.6925354449289034</v>
      </c>
      <c r="H295" s="164">
        <f>RES_hhdet_in_fec!H$72</f>
        <v>0.66774626473761323</v>
      </c>
      <c r="I295" s="164">
        <f>RES_hhdet_in_fec!I$72</f>
        <v>0.50519035079949759</v>
      </c>
      <c r="J295" s="164">
        <f>RES_hhdet_in_fec!J$72</f>
        <v>0.34259244343842005</v>
      </c>
      <c r="K295" s="164">
        <f>RES_hhdet_in_fec!K$72</f>
        <v>1.2242694739446063</v>
      </c>
      <c r="L295" s="164">
        <f>RES_hhdet_in_fec!L$72</f>
        <v>0.86688153339894602</v>
      </c>
      <c r="M295" s="164">
        <f>RES_hhdet_in_fec!M$72</f>
        <v>0.50731587733117445</v>
      </c>
      <c r="N295" s="164">
        <f>RES_hhdet_in_fec!N$72</f>
        <v>0.60097905912232841</v>
      </c>
      <c r="O295" s="164">
        <f>RES_hhdet_in_fec!O$72</f>
        <v>1.2434984567527658</v>
      </c>
      <c r="P295" s="164">
        <f>RES_hhdet_in_fec!P$72</f>
        <v>0.67792429838594415</v>
      </c>
      <c r="Q295" s="164">
        <f>RES_hhdet_in_fec!Q$72</f>
        <v>1.2412000451975993</v>
      </c>
    </row>
    <row r="296" spans="1:17" ht="12" customHeight="1" x14ac:dyDescent="0.25">
      <c r="A296" s="163" t="s">
        <v>142</v>
      </c>
      <c r="B296" s="162"/>
      <c r="C296" s="162">
        <f>RES_hhdet_in_fec!C$73</f>
        <v>0.44316454805988509</v>
      </c>
      <c r="D296" s="162">
        <f>RES_hhdet_in_fec!D$73</f>
        <v>1.5306121533766333</v>
      </c>
      <c r="E296" s="162">
        <f>RES_hhdet_in_fec!E$73</f>
        <v>0.27232163879216603</v>
      </c>
      <c r="F296" s="162">
        <f>RES_hhdet_in_fec!F$73</f>
        <v>1.3047022442702729</v>
      </c>
      <c r="G296" s="162">
        <f>RES_hhdet_in_fec!G$73</f>
        <v>0</v>
      </c>
      <c r="H296" s="162">
        <f>RES_hhdet_in_fec!H$73</f>
        <v>0.36419803710148629</v>
      </c>
      <c r="I296" s="162">
        <f>RES_hhdet_in_fec!I$73</f>
        <v>0.70732985736287468</v>
      </c>
      <c r="J296" s="162">
        <f>RES_hhdet_in_fec!J$73</f>
        <v>0.88439367407479863</v>
      </c>
      <c r="K296" s="162">
        <f>RES_hhdet_in_fec!K$73</f>
        <v>0</v>
      </c>
      <c r="L296" s="162">
        <f>RES_hhdet_in_fec!L$73</f>
        <v>0.45894297008034207</v>
      </c>
      <c r="M296" s="162">
        <f>RES_hhdet_in_fec!M$73</f>
        <v>0.51955136525778489</v>
      </c>
      <c r="N296" s="162">
        <f>RES_hhdet_in_fec!N$73</f>
        <v>0.55876911717464361</v>
      </c>
      <c r="O296" s="162">
        <f>RES_hhdet_in_fec!O$73</f>
        <v>0</v>
      </c>
      <c r="P296" s="162">
        <f>RES_hhdet_in_fec!P$73</f>
        <v>0.56938535335451324</v>
      </c>
      <c r="Q296" s="162">
        <f>RES_hhdet_in_fec!Q$73</f>
        <v>1.3745223015882862E-2</v>
      </c>
    </row>
    <row r="297" spans="1:17" ht="12" customHeight="1" x14ac:dyDescent="0.25">
      <c r="A297" s="161" t="s">
        <v>141</v>
      </c>
      <c r="B297" s="160"/>
      <c r="C297" s="160">
        <f>SUM(C298:C299)</f>
        <v>0.12119407280221095</v>
      </c>
      <c r="D297" s="160">
        <f t="shared" ref="D297:Q297" si="76">SUM(D298:D299)</f>
        <v>1.0681584782618838</v>
      </c>
      <c r="E297" s="160">
        <f t="shared" si="76"/>
        <v>8.6390254699556357E-2</v>
      </c>
      <c r="F297" s="160">
        <f t="shared" si="76"/>
        <v>0.71836272026756998</v>
      </c>
      <c r="G297" s="160">
        <f t="shared" si="76"/>
        <v>1.6274023239812849</v>
      </c>
      <c r="H297" s="160">
        <f t="shared" si="76"/>
        <v>1.3751687709464284</v>
      </c>
      <c r="I297" s="160">
        <f t="shared" si="76"/>
        <v>0.79747844673580204</v>
      </c>
      <c r="J297" s="160">
        <f t="shared" si="76"/>
        <v>0.79606628354083619</v>
      </c>
      <c r="K297" s="160">
        <f t="shared" si="76"/>
        <v>0</v>
      </c>
      <c r="L297" s="160">
        <f t="shared" si="76"/>
        <v>0.76307360859778672</v>
      </c>
      <c r="M297" s="160">
        <f t="shared" si="76"/>
        <v>1.0011684192489285</v>
      </c>
      <c r="N297" s="160">
        <f t="shared" si="76"/>
        <v>1.5831604492889071</v>
      </c>
      <c r="O297" s="160">
        <f t="shared" si="76"/>
        <v>0</v>
      </c>
      <c r="P297" s="160">
        <f t="shared" si="76"/>
        <v>1.1401256444462622</v>
      </c>
      <c r="Q297" s="160">
        <f t="shared" si="76"/>
        <v>2.8635369088533372E-2</v>
      </c>
    </row>
    <row r="298" spans="1:17" ht="12" customHeight="1" x14ac:dyDescent="0.25">
      <c r="A298" s="148" t="s">
        <v>60</v>
      </c>
      <c r="B298" s="156"/>
      <c r="C298" s="156">
        <f>RES_hhdet_in_fec!C$75</f>
        <v>9.0158503875885296E-2</v>
      </c>
      <c r="D298" s="156">
        <f>RES_hhdet_in_fec!D$75</f>
        <v>0.79213935351469356</v>
      </c>
      <c r="E298" s="156">
        <f>RES_hhdet_in_fec!E$75</f>
        <v>6.3947038207794779E-2</v>
      </c>
      <c r="F298" s="156">
        <f>RES_hhdet_in_fec!F$75</f>
        <v>0.52673291341535577</v>
      </c>
      <c r="G298" s="156">
        <f>RES_hhdet_in_fec!G$75</f>
        <v>1.1948422699893921</v>
      </c>
      <c r="H298" s="156">
        <f>RES_hhdet_in_fec!H$75</f>
        <v>1.0031500309241712</v>
      </c>
      <c r="I298" s="156">
        <f>RES_hhdet_in_fec!I$75</f>
        <v>0.59370078044418184</v>
      </c>
      <c r="J298" s="156">
        <f>RES_hhdet_in_fec!J$75</f>
        <v>0.58270903066340518</v>
      </c>
      <c r="K298" s="156">
        <f>RES_hhdet_in_fec!K$75</f>
        <v>0</v>
      </c>
      <c r="L298" s="156">
        <f>RES_hhdet_in_fec!L$75</f>
        <v>0.55449531982878697</v>
      </c>
      <c r="M298" s="156">
        <f>RES_hhdet_in_fec!M$75</f>
        <v>0.7450611176223525</v>
      </c>
      <c r="N298" s="156">
        <f>RES_hhdet_in_fec!N$75</f>
        <v>1.1705330352975978</v>
      </c>
      <c r="O298" s="156">
        <f>RES_hhdet_in_fec!O$75</f>
        <v>0</v>
      </c>
      <c r="P298" s="156">
        <f>RES_hhdet_in_fec!P$75</f>
        <v>0.85906599823868335</v>
      </c>
      <c r="Q298" s="156">
        <f>RES_hhdet_in_fec!Q$75</f>
        <v>2.1250840295003421E-2</v>
      </c>
    </row>
    <row r="299" spans="1:17" ht="12" customHeight="1" x14ac:dyDescent="0.25">
      <c r="A299" s="148" t="s">
        <v>59</v>
      </c>
      <c r="B299" s="156"/>
      <c r="C299" s="156">
        <f>RES_hhdet_in_fec!C$76</f>
        <v>3.1035568926325661E-2</v>
      </c>
      <c r="D299" s="156">
        <f>RES_hhdet_in_fec!D$76</f>
        <v>0.27601912474719026</v>
      </c>
      <c r="E299" s="156">
        <f>RES_hhdet_in_fec!E$76</f>
        <v>2.2443216491761581E-2</v>
      </c>
      <c r="F299" s="156">
        <f>RES_hhdet_in_fec!F$76</f>
        <v>0.19162980685221415</v>
      </c>
      <c r="G299" s="156">
        <f>RES_hhdet_in_fec!G$76</f>
        <v>0.43256005399189268</v>
      </c>
      <c r="H299" s="156">
        <f>RES_hhdet_in_fec!H$76</f>
        <v>0.37201874002225732</v>
      </c>
      <c r="I299" s="156">
        <f>RES_hhdet_in_fec!I$76</f>
        <v>0.20377766629162014</v>
      </c>
      <c r="J299" s="156">
        <f>RES_hhdet_in_fec!J$76</f>
        <v>0.21335725287743099</v>
      </c>
      <c r="K299" s="156">
        <f>RES_hhdet_in_fec!K$76</f>
        <v>0</v>
      </c>
      <c r="L299" s="156">
        <f>RES_hhdet_in_fec!L$76</f>
        <v>0.20857828876899978</v>
      </c>
      <c r="M299" s="156">
        <f>RES_hhdet_in_fec!M$76</f>
        <v>0.25610730162657608</v>
      </c>
      <c r="N299" s="156">
        <f>RES_hhdet_in_fec!N$76</f>
        <v>0.41262741399130931</v>
      </c>
      <c r="O299" s="156">
        <f>RES_hhdet_in_fec!O$76</f>
        <v>0</v>
      </c>
      <c r="P299" s="156">
        <f>RES_hhdet_in_fec!P$76</f>
        <v>0.28105964620757889</v>
      </c>
      <c r="Q299" s="156">
        <f>RES_hhdet_in_fec!Q$76</f>
        <v>7.3845287935299523E-3</v>
      </c>
    </row>
    <row r="300" spans="1:17" ht="12" customHeight="1" x14ac:dyDescent="0.25">
      <c r="A300" s="158" t="s">
        <v>62</v>
      </c>
      <c r="B300" s="157"/>
      <c r="C300" s="157">
        <f>SUM(C301:C302)</f>
        <v>3.4164644309166459</v>
      </c>
      <c r="D300" s="157">
        <f t="shared" ref="D300:Q300" si="77">SUM(D301:D302)</f>
        <v>2.5827627144496113</v>
      </c>
      <c r="E300" s="157">
        <f t="shared" si="77"/>
        <v>3.2213324456860684</v>
      </c>
      <c r="F300" s="157">
        <f t="shared" si="77"/>
        <v>3.6736326326135265</v>
      </c>
      <c r="G300" s="157">
        <f t="shared" si="77"/>
        <v>2.041533063468624</v>
      </c>
      <c r="H300" s="157">
        <f t="shared" si="77"/>
        <v>2.2489109247603247</v>
      </c>
      <c r="I300" s="157">
        <f t="shared" si="77"/>
        <v>1.9871967963057473</v>
      </c>
      <c r="J300" s="157">
        <f t="shared" si="77"/>
        <v>2.0975273072965344</v>
      </c>
      <c r="K300" s="157">
        <f t="shared" si="77"/>
        <v>2.4441604368550864</v>
      </c>
      <c r="L300" s="157">
        <f t="shared" si="77"/>
        <v>2.3188912788804421</v>
      </c>
      <c r="M300" s="157">
        <f t="shared" si="77"/>
        <v>1.9131746095855606</v>
      </c>
      <c r="N300" s="157">
        <f t="shared" si="77"/>
        <v>2.2270471264042828</v>
      </c>
      <c r="O300" s="157">
        <f t="shared" si="77"/>
        <v>2.4165256829249619</v>
      </c>
      <c r="P300" s="157">
        <f t="shared" si="77"/>
        <v>2.6635551062716378</v>
      </c>
      <c r="Q300" s="157">
        <f t="shared" si="77"/>
        <v>2.6417420758492445</v>
      </c>
    </row>
    <row r="301" spans="1:17" ht="12" customHeight="1" x14ac:dyDescent="0.25">
      <c r="A301" s="23" t="s">
        <v>203</v>
      </c>
      <c r="B301" s="156"/>
      <c r="C301" s="156">
        <f>RES_hhdet_in_fec!C$78</f>
        <v>3.2734512449404898</v>
      </c>
      <c r="D301" s="156">
        <f>RES_hhdet_in_fec!D$78</f>
        <v>2.0638581031982612</v>
      </c>
      <c r="E301" s="156">
        <f>RES_hhdet_in_fec!E$78</f>
        <v>3.2213324456860684</v>
      </c>
      <c r="F301" s="156">
        <f>RES_hhdet_in_fec!F$78</f>
        <v>3.6736326326135265</v>
      </c>
      <c r="G301" s="156">
        <f>RES_hhdet_in_fec!G$78</f>
        <v>1.6262144931517291</v>
      </c>
      <c r="H301" s="156">
        <f>RES_hhdet_in_fec!H$78</f>
        <v>2.1972202058072363</v>
      </c>
      <c r="I301" s="156">
        <f>RES_hhdet_in_fec!I$78</f>
        <v>1.834111513946781</v>
      </c>
      <c r="J301" s="156">
        <f>RES_hhdet_in_fec!J$78</f>
        <v>2.0082015365908257</v>
      </c>
      <c r="K301" s="156">
        <f>RES_hhdet_in_fec!K$78</f>
        <v>2.4441604368550864</v>
      </c>
      <c r="L301" s="156">
        <f>RES_hhdet_in_fec!L$78</f>
        <v>2.2612713546315528</v>
      </c>
      <c r="M301" s="156">
        <f>RES_hhdet_in_fec!M$78</f>
        <v>1.7670050314443693</v>
      </c>
      <c r="N301" s="156">
        <f>RES_hhdet_in_fec!N$78</f>
        <v>2.2270471264042828</v>
      </c>
      <c r="O301" s="156">
        <f>RES_hhdet_in_fec!O$78</f>
        <v>2.4165256829249619</v>
      </c>
      <c r="P301" s="156">
        <f>RES_hhdet_in_fec!P$78</f>
        <v>2.4627554866992747</v>
      </c>
      <c r="Q301" s="156">
        <f>RES_hhdet_in_fec!Q$78</f>
        <v>2.6417420758492445</v>
      </c>
    </row>
    <row r="302" spans="1:17" ht="12" customHeight="1" x14ac:dyDescent="0.25">
      <c r="A302" s="29" t="s">
        <v>140</v>
      </c>
      <c r="B302" s="57"/>
      <c r="C302" s="57">
        <f>RES_hhdet_in_fec!C$79</f>
        <v>0.14301318597615625</v>
      </c>
      <c r="D302" s="57">
        <f>RES_hhdet_in_fec!D$79</f>
        <v>0.51890461125134979</v>
      </c>
      <c r="E302" s="57">
        <f>RES_hhdet_in_fec!E$79</f>
        <v>0</v>
      </c>
      <c r="F302" s="57">
        <f>RES_hhdet_in_fec!F$79</f>
        <v>0</v>
      </c>
      <c r="G302" s="57">
        <f>RES_hhdet_in_fec!G$79</f>
        <v>0.41531857031689495</v>
      </c>
      <c r="H302" s="57">
        <f>RES_hhdet_in_fec!H$79</f>
        <v>5.1690718953088487E-2</v>
      </c>
      <c r="I302" s="57">
        <f>RES_hhdet_in_fec!I$79</f>
        <v>0.15308528235896635</v>
      </c>
      <c r="J302" s="57">
        <f>RES_hhdet_in_fec!J$79</f>
        <v>8.9325770705708643E-2</v>
      </c>
      <c r="K302" s="57">
        <f>RES_hhdet_in_fec!K$79</f>
        <v>0</v>
      </c>
      <c r="L302" s="57">
        <f>RES_hhdet_in_fec!L$79</f>
        <v>5.7619924248889176E-2</v>
      </c>
      <c r="M302" s="57">
        <f>RES_hhdet_in_fec!M$79</f>
        <v>0.14616957814119144</v>
      </c>
      <c r="N302" s="57">
        <f>RES_hhdet_in_fec!N$79</f>
        <v>0</v>
      </c>
      <c r="O302" s="57">
        <f>RES_hhdet_in_fec!O$79</f>
        <v>0</v>
      </c>
      <c r="P302" s="57">
        <f>RES_hhdet_in_fec!P$79</f>
        <v>0.200799619572363</v>
      </c>
      <c r="Q302" s="57">
        <f>RES_hhdet_in_fec!Q$79</f>
        <v>0</v>
      </c>
    </row>
    <row r="304" spans="1:17" ht="12" customHeight="1" x14ac:dyDescent="0.25">
      <c r="A304" s="152" t="s">
        <v>192</v>
      </c>
      <c r="B304" s="168"/>
      <c r="C304" s="168">
        <f>SUM(C305,C308,C310,C319)</f>
        <v>37.929326005861128</v>
      </c>
      <c r="D304" s="168">
        <f t="shared" ref="D304:Q304" si="78">SUM(D305,D308,D310,D319)</f>
        <v>29.150485407185826</v>
      </c>
      <c r="E304" s="168">
        <f t="shared" si="78"/>
        <v>33.617867255657885</v>
      </c>
      <c r="F304" s="168">
        <f t="shared" si="78"/>
        <v>37.287273081214352</v>
      </c>
      <c r="G304" s="168">
        <f t="shared" si="78"/>
        <v>22.187467123639042</v>
      </c>
      <c r="H304" s="168">
        <f t="shared" si="78"/>
        <v>21.262406911081445</v>
      </c>
      <c r="I304" s="168">
        <f t="shared" si="78"/>
        <v>19.220709187289089</v>
      </c>
      <c r="J304" s="168">
        <f t="shared" si="78"/>
        <v>20.271057552861166</v>
      </c>
      <c r="K304" s="168">
        <f t="shared" si="78"/>
        <v>23.289768592378188</v>
      </c>
      <c r="L304" s="168">
        <f t="shared" si="78"/>
        <v>25.073757179167572</v>
      </c>
      <c r="M304" s="168">
        <f t="shared" si="78"/>
        <v>19.402538332332579</v>
      </c>
      <c r="N304" s="168">
        <f t="shared" si="78"/>
        <v>22.34018306108209</v>
      </c>
      <c r="O304" s="168">
        <f t="shared" si="78"/>
        <v>26.954397792920251</v>
      </c>
      <c r="P304" s="168">
        <f t="shared" si="78"/>
        <v>25.831735324329465</v>
      </c>
      <c r="Q304" s="168">
        <f t="shared" si="78"/>
        <v>27.586396600756331</v>
      </c>
    </row>
    <row r="305" spans="1:17" ht="12" customHeight="1" x14ac:dyDescent="0.25">
      <c r="A305" s="158" t="s">
        <v>65</v>
      </c>
      <c r="B305" s="157"/>
      <c r="C305" s="157">
        <f>SUM(C306:C307)</f>
        <v>31.239407171843279</v>
      </c>
      <c r="D305" s="157">
        <f t="shared" ref="D305:Q305" si="79">SUM(D306:D307)</f>
        <v>23.54038742220887</v>
      </c>
      <c r="E305" s="157">
        <f t="shared" si="79"/>
        <v>27.50064622363713</v>
      </c>
      <c r="F305" s="157">
        <f t="shared" si="79"/>
        <v>30.122216181015151</v>
      </c>
      <c r="G305" s="157">
        <f t="shared" si="79"/>
        <v>17.629919765803447</v>
      </c>
      <c r="H305" s="157">
        <f t="shared" si="79"/>
        <v>16.694777127036613</v>
      </c>
      <c r="I305" s="157">
        <f t="shared" si="79"/>
        <v>14.975323037084479</v>
      </c>
      <c r="J305" s="157">
        <f t="shared" si="79"/>
        <v>15.794689774250241</v>
      </c>
      <c r="K305" s="157">
        <f t="shared" si="79"/>
        <v>18.293666432735282</v>
      </c>
      <c r="L305" s="157">
        <f t="shared" si="79"/>
        <v>20.18473730615003</v>
      </c>
      <c r="M305" s="157">
        <f t="shared" si="79"/>
        <v>15.149154633534254</v>
      </c>
      <c r="N305" s="157">
        <f t="shared" si="79"/>
        <v>17.628774290875487</v>
      </c>
      <c r="O305" s="157">
        <f t="shared" si="79"/>
        <v>21.985421333521604</v>
      </c>
      <c r="P305" s="157">
        <f t="shared" si="79"/>
        <v>20.126185448013509</v>
      </c>
      <c r="Q305" s="157">
        <f t="shared" si="79"/>
        <v>22.039807516077904</v>
      </c>
    </row>
    <row r="306" spans="1:17" ht="12" customHeight="1" x14ac:dyDescent="0.25">
      <c r="A306" s="23" t="s">
        <v>161</v>
      </c>
      <c r="B306" s="156"/>
      <c r="C306" s="156">
        <f>RES_hhdet_in_tes!C$64</f>
        <v>30.449233705191773</v>
      </c>
      <c r="D306" s="156">
        <f>RES_hhdet_in_tes!D$64</f>
        <v>22.869532826916387</v>
      </c>
      <c r="E306" s="156">
        <f>RES_hhdet_in_tes!E$64</f>
        <v>26.716749784643369</v>
      </c>
      <c r="F306" s="156">
        <f>RES_hhdet_in_tes!F$64</f>
        <v>29.418717184104874</v>
      </c>
      <c r="G306" s="156">
        <f>RES_hhdet_in_tes!G$64</f>
        <v>17.228449356458164</v>
      </c>
      <c r="H306" s="156">
        <f>RES_hhdet_in_tes!H$64</f>
        <v>16.392735118392643</v>
      </c>
      <c r="I306" s="156">
        <f>RES_hhdet_in_tes!I$64</f>
        <v>14.468866830667983</v>
      </c>
      <c r="J306" s="156">
        <f>RES_hhdet_in_tes!J$64</f>
        <v>15.425081476637947</v>
      </c>
      <c r="K306" s="156">
        <f>RES_hhdet_in_tes!K$64</f>
        <v>17.809639341137103</v>
      </c>
      <c r="L306" s="156">
        <f>RES_hhdet_in_tes!L$64</f>
        <v>19.71049153773782</v>
      </c>
      <c r="M306" s="156">
        <f>RES_hhdet_in_tes!M$64</f>
        <v>14.734726687996496</v>
      </c>
      <c r="N306" s="156">
        <f>RES_hhdet_in_tes!N$64</f>
        <v>17.097888423579153</v>
      </c>
      <c r="O306" s="156">
        <f>RES_hhdet_in_tes!O$64</f>
        <v>21.66594810754485</v>
      </c>
      <c r="P306" s="156">
        <f>RES_hhdet_in_tes!P$64</f>
        <v>19.351148865252199</v>
      </c>
      <c r="Q306" s="156">
        <f>RES_hhdet_in_tes!Q$64</f>
        <v>21.433933037195569</v>
      </c>
    </row>
    <row r="307" spans="1:17" ht="12" customHeight="1" x14ac:dyDescent="0.25">
      <c r="A307" s="23" t="s">
        <v>60</v>
      </c>
      <c r="B307" s="156"/>
      <c r="C307" s="156">
        <f>RES_hhdet_in_tes!C$65</f>
        <v>0.79017346665150623</v>
      </c>
      <c r="D307" s="156">
        <f>RES_hhdet_in_tes!D$65</f>
        <v>0.67085459529248148</v>
      </c>
      <c r="E307" s="156">
        <f>RES_hhdet_in_tes!E$65</f>
        <v>0.7838964389937616</v>
      </c>
      <c r="F307" s="156">
        <f>RES_hhdet_in_tes!F$65</f>
        <v>0.70349899691027817</v>
      </c>
      <c r="G307" s="156">
        <f>RES_hhdet_in_tes!G$65</f>
        <v>0.40147040934528211</v>
      </c>
      <c r="H307" s="156">
        <f>RES_hhdet_in_tes!H$65</f>
        <v>0.30204200864396769</v>
      </c>
      <c r="I307" s="156">
        <f>RES_hhdet_in_tes!I$65</f>
        <v>0.50645620641649625</v>
      </c>
      <c r="J307" s="156">
        <f>RES_hhdet_in_tes!J$65</f>
        <v>0.36960829761229252</v>
      </c>
      <c r="K307" s="156">
        <f>RES_hhdet_in_tes!K$65</f>
        <v>0.48402709159818019</v>
      </c>
      <c r="L307" s="156">
        <f>RES_hhdet_in_tes!L$65</f>
        <v>0.47424576841221089</v>
      </c>
      <c r="M307" s="156">
        <f>RES_hhdet_in_tes!M$65</f>
        <v>0.41442794553775752</v>
      </c>
      <c r="N307" s="156">
        <f>RES_hhdet_in_tes!N$65</f>
        <v>0.53088586729633458</v>
      </c>
      <c r="O307" s="156">
        <f>RES_hhdet_in_tes!O$65</f>
        <v>0.31947322597675365</v>
      </c>
      <c r="P307" s="156">
        <f>RES_hhdet_in_tes!P$65</f>
        <v>0.77503658276130993</v>
      </c>
      <c r="Q307" s="156">
        <f>RES_hhdet_in_tes!Q$65</f>
        <v>0.60587447888233337</v>
      </c>
    </row>
    <row r="308" spans="1:17" ht="12" customHeight="1" x14ac:dyDescent="0.25">
      <c r="A308" s="158" t="s">
        <v>112</v>
      </c>
      <c r="B308" s="157"/>
      <c r="C308" s="157">
        <f>C309</f>
        <v>7.5983918975975798E-2</v>
      </c>
      <c r="D308" s="157">
        <f t="shared" ref="D308:Q308" si="80">D309</f>
        <v>3.6721382518005434E-2</v>
      </c>
      <c r="E308" s="157">
        <f t="shared" si="80"/>
        <v>2.096939460884148E-2</v>
      </c>
      <c r="F308" s="157">
        <f t="shared" si="80"/>
        <v>5.8487582840576958E-2</v>
      </c>
      <c r="G308" s="157">
        <f t="shared" si="80"/>
        <v>4.7376291091730138E-2</v>
      </c>
      <c r="H308" s="157">
        <f t="shared" si="80"/>
        <v>5.5253877115270036E-2</v>
      </c>
      <c r="I308" s="157">
        <f t="shared" si="80"/>
        <v>4.9744126191220643E-2</v>
      </c>
      <c r="J308" s="157">
        <f t="shared" si="80"/>
        <v>0.16431835703418846</v>
      </c>
      <c r="K308" s="157">
        <f t="shared" si="80"/>
        <v>0.17710758787757686</v>
      </c>
      <c r="L308" s="157">
        <f t="shared" si="80"/>
        <v>0.16080041652499852</v>
      </c>
      <c r="M308" s="157">
        <f t="shared" si="80"/>
        <v>0.14021495461091038</v>
      </c>
      <c r="N308" s="157">
        <f t="shared" si="80"/>
        <v>4.1747041410889307E-2</v>
      </c>
      <c r="O308" s="157">
        <f t="shared" si="80"/>
        <v>0.14120823278179095</v>
      </c>
      <c r="P308" s="157">
        <f t="shared" si="80"/>
        <v>3.3939704999749465E-3</v>
      </c>
      <c r="Q308" s="157">
        <f t="shared" si="80"/>
        <v>0.20728864746502784</v>
      </c>
    </row>
    <row r="309" spans="1:17" ht="12" customHeight="1" x14ac:dyDescent="0.25">
      <c r="A309" s="23" t="s">
        <v>60</v>
      </c>
      <c r="B309" s="156"/>
      <c r="C309" s="156">
        <f>RES_hhdet_in_tes!C$67</f>
        <v>7.5983918975975798E-2</v>
      </c>
      <c r="D309" s="156">
        <f>RES_hhdet_in_tes!D$67</f>
        <v>3.6721382518005434E-2</v>
      </c>
      <c r="E309" s="156">
        <f>RES_hhdet_in_tes!E$67</f>
        <v>2.096939460884148E-2</v>
      </c>
      <c r="F309" s="156">
        <f>RES_hhdet_in_tes!F$67</f>
        <v>5.8487582840576958E-2</v>
      </c>
      <c r="G309" s="156">
        <f>RES_hhdet_in_tes!G$67</f>
        <v>4.7376291091730138E-2</v>
      </c>
      <c r="H309" s="156">
        <f>RES_hhdet_in_tes!H$67</f>
        <v>5.5253877115270036E-2</v>
      </c>
      <c r="I309" s="156">
        <f>RES_hhdet_in_tes!I$67</f>
        <v>4.9744126191220643E-2</v>
      </c>
      <c r="J309" s="156">
        <f>RES_hhdet_in_tes!J$67</f>
        <v>0.16431835703418846</v>
      </c>
      <c r="K309" s="156">
        <f>RES_hhdet_in_tes!K$67</f>
        <v>0.17710758787757686</v>
      </c>
      <c r="L309" s="156">
        <f>RES_hhdet_in_tes!L$67</f>
        <v>0.16080041652499852</v>
      </c>
      <c r="M309" s="156">
        <f>RES_hhdet_in_tes!M$67</f>
        <v>0.14021495461091038</v>
      </c>
      <c r="N309" s="156">
        <f>RES_hhdet_in_tes!N$67</f>
        <v>4.1747041410889307E-2</v>
      </c>
      <c r="O309" s="156">
        <f>RES_hhdet_in_tes!O$67</f>
        <v>0.14120823278179095</v>
      </c>
      <c r="P309" s="156">
        <f>RES_hhdet_in_tes!P$67</f>
        <v>3.3939704999749465E-3</v>
      </c>
      <c r="Q309" s="156">
        <f>RES_hhdet_in_tes!Q$67</f>
        <v>0.20728864746502784</v>
      </c>
    </row>
    <row r="310" spans="1:17" ht="12" customHeight="1" x14ac:dyDescent="0.25">
      <c r="A310" s="158" t="s">
        <v>63</v>
      </c>
      <c r="B310" s="157"/>
      <c r="C310" s="157">
        <f>SUM(C311:C312,C315:C316)</f>
        <v>4.878920363360213</v>
      </c>
      <c r="D310" s="157">
        <f t="shared" ref="D310:Q310" si="81">SUM(D311:D312,D315:D316)</f>
        <v>4.1111215981552158</v>
      </c>
      <c r="E310" s="157">
        <f t="shared" si="81"/>
        <v>4.4719629806002441</v>
      </c>
      <c r="F310" s="157">
        <f t="shared" si="81"/>
        <v>5.2347006920760917</v>
      </c>
      <c r="G310" s="157">
        <f t="shared" si="81"/>
        <v>3.3225730060173726</v>
      </c>
      <c r="H310" s="157">
        <f t="shared" si="81"/>
        <v>3.3254762976066314</v>
      </c>
      <c r="I310" s="157">
        <f t="shared" si="81"/>
        <v>3.1011836006285578</v>
      </c>
      <c r="J310" s="157">
        <f t="shared" si="81"/>
        <v>3.1684647177815535</v>
      </c>
      <c r="K310" s="157">
        <f t="shared" si="81"/>
        <v>3.5208670833878646</v>
      </c>
      <c r="L310" s="157">
        <f t="shared" si="81"/>
        <v>3.478399407748328</v>
      </c>
      <c r="M310" s="157">
        <f t="shared" si="81"/>
        <v>3.0491311536759422</v>
      </c>
      <c r="N310" s="157">
        <f t="shared" si="81"/>
        <v>3.4837913036930912</v>
      </c>
      <c r="O310" s="157">
        <f t="shared" si="81"/>
        <v>3.5419642599463499</v>
      </c>
      <c r="P310" s="157">
        <f t="shared" si="81"/>
        <v>4.2172206942490327</v>
      </c>
      <c r="Q310" s="157">
        <f t="shared" si="81"/>
        <v>3.9295748143251434</v>
      </c>
    </row>
    <row r="311" spans="1:17" ht="12" customHeight="1" x14ac:dyDescent="0.25">
      <c r="A311" s="167" t="s">
        <v>160</v>
      </c>
      <c r="B311" s="132"/>
      <c r="C311" s="132">
        <f>RES_hhdet_in_tes!C$69</f>
        <v>1.2046796042702401</v>
      </c>
      <c r="D311" s="132">
        <f>RES_hhdet_in_tes!D$69</f>
        <v>1.0658587763283009</v>
      </c>
      <c r="E311" s="132">
        <f>RES_hhdet_in_tes!E$69</f>
        <v>0.7328042927527878</v>
      </c>
      <c r="F311" s="132">
        <f>RES_hhdet_in_tes!F$69</f>
        <v>0.92185204541747012</v>
      </c>
      <c r="G311" s="132">
        <f>RES_hhdet_in_tes!G$69</f>
        <v>0</v>
      </c>
      <c r="H311" s="132">
        <f>RES_hhdet_in_tes!H$69</f>
        <v>0</v>
      </c>
      <c r="I311" s="132">
        <f>RES_hhdet_in_tes!I$69</f>
        <v>0.48391313973130545</v>
      </c>
      <c r="J311" s="132">
        <f>RES_hhdet_in_tes!J$69</f>
        <v>0.86605704974148856</v>
      </c>
      <c r="K311" s="132">
        <f>RES_hhdet_in_tes!K$69</f>
        <v>0</v>
      </c>
      <c r="L311" s="132">
        <f>RES_hhdet_in_tes!L$69</f>
        <v>0</v>
      </c>
      <c r="M311" s="132">
        <f>RES_hhdet_in_tes!M$69</f>
        <v>0.34638083091447608</v>
      </c>
      <c r="N311" s="132">
        <f>RES_hhdet_in_tes!N$69</f>
        <v>0</v>
      </c>
      <c r="O311" s="132">
        <f>RES_hhdet_in_tes!O$69</f>
        <v>0</v>
      </c>
      <c r="P311" s="132">
        <f>RES_hhdet_in_tes!P$69</f>
        <v>0.83940671243296205</v>
      </c>
      <c r="Q311" s="132">
        <f>RES_hhdet_in_tes!Q$69</f>
        <v>0.28299715256706337</v>
      </c>
    </row>
    <row r="312" spans="1:17" ht="12" customHeight="1" x14ac:dyDescent="0.25">
      <c r="A312" s="167" t="s">
        <v>159</v>
      </c>
      <c r="B312" s="132"/>
      <c r="C312" s="132">
        <f>SUM(C313:C314)</f>
        <v>3.2572741859906102</v>
      </c>
      <c r="D312" s="132">
        <f t="shared" ref="D312:Q312" si="82">SUM(D313:D314)</f>
        <v>1.0749967255422901</v>
      </c>
      <c r="E312" s="132">
        <f t="shared" si="82"/>
        <v>3.470192492238013</v>
      </c>
      <c r="F312" s="132">
        <f t="shared" si="82"/>
        <v>2.7678380402526637</v>
      </c>
      <c r="G312" s="132">
        <f t="shared" si="82"/>
        <v>2.000502403408237</v>
      </c>
      <c r="H312" s="132">
        <f t="shared" si="82"/>
        <v>1.9269852395986575</v>
      </c>
      <c r="I312" s="132">
        <f t="shared" si="82"/>
        <v>1.434505187019931</v>
      </c>
      <c r="J312" s="132">
        <f t="shared" si="82"/>
        <v>0.97582224456248046</v>
      </c>
      <c r="K312" s="132">
        <f t="shared" si="82"/>
        <v>3.5208670833878646</v>
      </c>
      <c r="L312" s="132">
        <f t="shared" si="82"/>
        <v>2.4928765343771477</v>
      </c>
      <c r="M312" s="132">
        <f t="shared" si="82"/>
        <v>1.4771419134683774</v>
      </c>
      <c r="N312" s="132">
        <f t="shared" si="82"/>
        <v>1.7382808548691266</v>
      </c>
      <c r="O312" s="132">
        <f t="shared" si="82"/>
        <v>3.5419642599463499</v>
      </c>
      <c r="P312" s="132">
        <f t="shared" si="82"/>
        <v>1.9898879502546256</v>
      </c>
      <c r="Q312" s="132">
        <f t="shared" si="82"/>
        <v>3.611869160859102</v>
      </c>
    </row>
    <row r="313" spans="1:17" ht="12" customHeight="1" x14ac:dyDescent="0.25">
      <c r="A313" s="166" t="s">
        <v>203</v>
      </c>
      <c r="B313" s="165"/>
      <c r="C313" s="165">
        <f>RES_hhdet_in_tes!C$71</f>
        <v>2.1183349239028328</v>
      </c>
      <c r="D313" s="165">
        <f>RES_hhdet_in_tes!D$71</f>
        <v>0.69604040833543779</v>
      </c>
      <c r="E313" s="165">
        <f>RES_hhdet_in_tes!E$71</f>
        <v>2.2480184532423135</v>
      </c>
      <c r="F313" s="165">
        <f>RES_hhdet_in_tes!F$71</f>
        <v>1.799474228586021</v>
      </c>
      <c r="G313" s="165">
        <f>RES_hhdet_in_tes!G$71</f>
        <v>1.2933650407725144</v>
      </c>
      <c r="H313" s="165">
        <f>RES_hhdet_in_tes!H$71</f>
        <v>1.2446836663043108</v>
      </c>
      <c r="I313" s="165">
        <f>RES_hhdet_in_tes!I$71</f>
        <v>0.91563233156883828</v>
      </c>
      <c r="J313" s="165">
        <f>RES_hhdet_in_tes!J$71</f>
        <v>0.62328393720103537</v>
      </c>
      <c r="K313" s="165">
        <f>RES_hhdet_in_tes!K$71</f>
        <v>2.2697000536206433</v>
      </c>
      <c r="L313" s="165">
        <f>RES_hhdet_in_tes!L$71</f>
        <v>1.6078857916001934</v>
      </c>
      <c r="M313" s="165">
        <f>RES_hhdet_in_tes!M$71</f>
        <v>0.95901690471167267</v>
      </c>
      <c r="N313" s="165">
        <f>RES_hhdet_in_tes!N$71</f>
        <v>1.1224654780383494</v>
      </c>
      <c r="O313" s="165">
        <f>RES_hhdet_in_tes!O$71</f>
        <v>2.264382441591021</v>
      </c>
      <c r="P313" s="165">
        <f>RES_hhdet_in_tes!P$71</f>
        <v>1.2960053381937378</v>
      </c>
      <c r="Q313" s="165">
        <f>RES_hhdet_in_tes!Q$71</f>
        <v>2.3400322105696429</v>
      </c>
    </row>
    <row r="314" spans="1:17" ht="12" customHeight="1" x14ac:dyDescent="0.25">
      <c r="A314" s="147" t="s">
        <v>59</v>
      </c>
      <c r="B314" s="164"/>
      <c r="C314" s="164">
        <f>RES_hhdet_in_tes!C$72</f>
        <v>1.1389392620877774</v>
      </c>
      <c r="D314" s="164">
        <f>RES_hhdet_in_tes!D$72</f>
        <v>0.37895631720685236</v>
      </c>
      <c r="E314" s="164">
        <f>RES_hhdet_in_tes!E$72</f>
        <v>1.2221740389956992</v>
      </c>
      <c r="F314" s="164">
        <f>RES_hhdet_in_tes!F$72</f>
        <v>0.96836381166664243</v>
      </c>
      <c r="G314" s="164">
        <f>RES_hhdet_in_tes!G$72</f>
        <v>0.70713736263572258</v>
      </c>
      <c r="H314" s="164">
        <f>RES_hhdet_in_tes!H$72</f>
        <v>0.68230157329434682</v>
      </c>
      <c r="I314" s="164">
        <f>RES_hhdet_in_tes!I$72</f>
        <v>0.51887285545109274</v>
      </c>
      <c r="J314" s="164">
        <f>RES_hhdet_in_tes!J$72</f>
        <v>0.35253830736144509</v>
      </c>
      <c r="K314" s="164">
        <f>RES_hhdet_in_tes!K$72</f>
        <v>1.2511670297672213</v>
      </c>
      <c r="L314" s="164">
        <f>RES_hhdet_in_tes!L$72</f>
        <v>0.88499074277695455</v>
      </c>
      <c r="M314" s="164">
        <f>RES_hhdet_in_tes!M$72</f>
        <v>0.51812500875670486</v>
      </c>
      <c r="N314" s="164">
        <f>RES_hhdet_in_tes!N$72</f>
        <v>0.61581537683077736</v>
      </c>
      <c r="O314" s="164">
        <f>RES_hhdet_in_tes!O$72</f>
        <v>1.2775818183553291</v>
      </c>
      <c r="P314" s="164">
        <f>RES_hhdet_in_tes!P$72</f>
        <v>0.69388261206088797</v>
      </c>
      <c r="Q314" s="164">
        <f>RES_hhdet_in_tes!Q$72</f>
        <v>1.2718369502894591</v>
      </c>
    </row>
    <row r="315" spans="1:17" ht="12" customHeight="1" x14ac:dyDescent="0.25">
      <c r="A315" s="163" t="s">
        <v>142</v>
      </c>
      <c r="B315" s="162"/>
      <c r="C315" s="162">
        <f>RES_hhdet_in_tes!C$73</f>
        <v>0.32073042129457202</v>
      </c>
      <c r="D315" s="162">
        <f>RES_hhdet_in_tes!D$73</f>
        <v>1.1153677687542298</v>
      </c>
      <c r="E315" s="162">
        <f>RES_hhdet_in_tes!E$73</f>
        <v>0.1995027262094024</v>
      </c>
      <c r="F315" s="162">
        <f>RES_hhdet_in_tes!F$73</f>
        <v>0.96238446589276128</v>
      </c>
      <c r="G315" s="162">
        <f>RES_hhdet_in_tes!G$73</f>
        <v>0</v>
      </c>
      <c r="H315" s="162">
        <f>RES_hhdet_in_tes!H$73</f>
        <v>0.27225414670108838</v>
      </c>
      <c r="I315" s="162">
        <f>RES_hhdet_in_tes!I$73</f>
        <v>0.53142679461712494</v>
      </c>
      <c r="J315" s="162">
        <f>RES_hhdet_in_tes!J$73</f>
        <v>0.66892940457808803</v>
      </c>
      <c r="K315" s="162">
        <f>RES_hhdet_in_tes!K$73</f>
        <v>0</v>
      </c>
      <c r="L315" s="162">
        <f>RES_hhdet_in_tes!L$73</f>
        <v>0.3512069608040298</v>
      </c>
      <c r="M315" s="162">
        <f>RES_hhdet_in_tes!M$73</f>
        <v>0.3991493227497197</v>
      </c>
      <c r="N315" s="162">
        <f>RES_hhdet_in_tes!N$73</f>
        <v>0.43100385928596319</v>
      </c>
      <c r="O315" s="162">
        <f>RES_hhdet_in_tes!O$73</f>
        <v>0</v>
      </c>
      <c r="P315" s="162">
        <f>RES_hhdet_in_tes!P$73</f>
        <v>0.44205072664377432</v>
      </c>
      <c r="Q315" s="162">
        <f>RES_hhdet_in_tes!Q$73</f>
        <v>1.070480533682713E-2</v>
      </c>
    </row>
    <row r="316" spans="1:17" ht="12" customHeight="1" x14ac:dyDescent="0.25">
      <c r="A316" s="161" t="s">
        <v>141</v>
      </c>
      <c r="B316" s="160"/>
      <c r="C316" s="160">
        <f>SUM(C317:C318)</f>
        <v>9.623615180479142E-2</v>
      </c>
      <c r="D316" s="160">
        <f t="shared" ref="D316:Q316" si="83">SUM(D317:D318)</f>
        <v>0.85489832753039541</v>
      </c>
      <c r="E316" s="160">
        <f t="shared" si="83"/>
        <v>6.946346940004014E-2</v>
      </c>
      <c r="F316" s="160">
        <f t="shared" si="83"/>
        <v>0.58262614051319672</v>
      </c>
      <c r="G316" s="160">
        <f t="shared" si="83"/>
        <v>1.3220706026091353</v>
      </c>
      <c r="H316" s="160">
        <f t="shared" si="83"/>
        <v>1.1262369113068855</v>
      </c>
      <c r="I316" s="160">
        <f t="shared" si="83"/>
        <v>0.6513384792601965</v>
      </c>
      <c r="J316" s="160">
        <f t="shared" si="83"/>
        <v>0.65765601889949643</v>
      </c>
      <c r="K316" s="160">
        <f t="shared" si="83"/>
        <v>0</v>
      </c>
      <c r="L316" s="160">
        <f t="shared" si="83"/>
        <v>0.63431591256715081</v>
      </c>
      <c r="M316" s="160">
        <f t="shared" si="83"/>
        <v>0.8264590865433693</v>
      </c>
      <c r="N316" s="160">
        <f t="shared" si="83"/>
        <v>1.3145065895380013</v>
      </c>
      <c r="O316" s="160">
        <f t="shared" si="83"/>
        <v>0</v>
      </c>
      <c r="P316" s="160">
        <f t="shared" si="83"/>
        <v>0.94587530491767047</v>
      </c>
      <c r="Q316" s="160">
        <f t="shared" si="83"/>
        <v>2.4003695562151019E-2</v>
      </c>
    </row>
    <row r="317" spans="1:17" ht="12" customHeight="1" x14ac:dyDescent="0.25">
      <c r="A317" s="148" t="s">
        <v>60</v>
      </c>
      <c r="B317" s="156"/>
      <c r="C317" s="156">
        <f>RES_hhdet_in_tes!C$75</f>
        <v>6.4596857080660083E-2</v>
      </c>
      <c r="D317" s="156">
        <f>RES_hhdet_in_tes!D$75</f>
        <v>0.57378740047528654</v>
      </c>
      <c r="E317" s="156">
        <f>RES_hhdet_in_tes!E$75</f>
        <v>4.6545100621965839E-2</v>
      </c>
      <c r="F317" s="156">
        <f>RES_hhdet_in_tes!F$75</f>
        <v>0.38678032164662024</v>
      </c>
      <c r="G317" s="156">
        <f>RES_hhdet_in_tes!G$75</f>
        <v>0.88288457375387031</v>
      </c>
      <c r="H317" s="156">
        <f>RES_hhdet_in_tes!H$75</f>
        <v>0.74860745720217303</v>
      </c>
      <c r="I317" s="156">
        <f>RES_hhdet_in_tes!I$75</f>
        <v>0.44534006822917382</v>
      </c>
      <c r="J317" s="156">
        <f>RES_hhdet_in_tes!J$75</f>
        <v>0.44113235520075955</v>
      </c>
      <c r="K317" s="156">
        <f>RES_hhdet_in_tes!K$75</f>
        <v>0</v>
      </c>
      <c r="L317" s="156">
        <f>RES_hhdet_in_tes!L$75</f>
        <v>0.4229372897665592</v>
      </c>
      <c r="M317" s="156">
        <f>RES_hhdet_in_tes!M$75</f>
        <v>0.56815284533805732</v>
      </c>
      <c r="N317" s="156">
        <f>RES_hhdet_in_tes!N$75</f>
        <v>0.8984495584909582</v>
      </c>
      <c r="O317" s="156">
        <f>RES_hhdet_in_tes!O$75</f>
        <v>0</v>
      </c>
      <c r="P317" s="156">
        <f>RES_hhdet_in_tes!P$75</f>
        <v>0.66469780877047868</v>
      </c>
      <c r="Q317" s="156">
        <f>RES_hhdet_in_tes!Q$75</f>
        <v>1.6582492165928473E-2</v>
      </c>
    </row>
    <row r="318" spans="1:17" ht="12" customHeight="1" x14ac:dyDescent="0.25">
      <c r="A318" s="148" t="s">
        <v>59</v>
      </c>
      <c r="B318" s="156"/>
      <c r="C318" s="156">
        <f>RES_hhdet_in_tes!C$76</f>
        <v>3.1639294724131337E-2</v>
      </c>
      <c r="D318" s="156">
        <f>RES_hhdet_in_tes!D$76</f>
        <v>0.28111092705510882</v>
      </c>
      <c r="E318" s="156">
        <f>RES_hhdet_in_tes!E$76</f>
        <v>2.2918368778074304E-2</v>
      </c>
      <c r="F318" s="156">
        <f>RES_hhdet_in_tes!F$76</f>
        <v>0.19584581886657654</v>
      </c>
      <c r="G318" s="156">
        <f>RES_hhdet_in_tes!G$76</f>
        <v>0.43918602885526503</v>
      </c>
      <c r="H318" s="156">
        <f>RES_hhdet_in_tes!H$76</f>
        <v>0.37762945410471244</v>
      </c>
      <c r="I318" s="156">
        <f>RES_hhdet_in_tes!I$76</f>
        <v>0.20599841103102265</v>
      </c>
      <c r="J318" s="156">
        <f>RES_hhdet_in_tes!J$76</f>
        <v>0.21652366369873685</v>
      </c>
      <c r="K318" s="156">
        <f>RES_hhdet_in_tes!K$76</f>
        <v>0</v>
      </c>
      <c r="L318" s="156">
        <f>RES_hhdet_in_tes!L$76</f>
        <v>0.21137862280059164</v>
      </c>
      <c r="M318" s="156">
        <f>RES_hhdet_in_tes!M$76</f>
        <v>0.25830624120531198</v>
      </c>
      <c r="N318" s="156">
        <f>RES_hhdet_in_tes!N$76</f>
        <v>0.41605703104704311</v>
      </c>
      <c r="O318" s="156">
        <f>RES_hhdet_in_tes!O$76</f>
        <v>0</v>
      </c>
      <c r="P318" s="156">
        <f>RES_hhdet_in_tes!P$76</f>
        <v>0.28117749614719173</v>
      </c>
      <c r="Q318" s="156">
        <f>RES_hhdet_in_tes!Q$76</f>
        <v>7.4212033962225438E-3</v>
      </c>
    </row>
    <row r="319" spans="1:17" ht="12" customHeight="1" x14ac:dyDescent="0.25">
      <c r="A319" s="158" t="s">
        <v>62</v>
      </c>
      <c r="B319" s="157"/>
      <c r="C319" s="157">
        <f>SUM(C320:C321)</f>
        <v>1.7350145516816555</v>
      </c>
      <c r="D319" s="157">
        <f t="shared" ref="D319:Q319" si="84">SUM(D320:D321)</f>
        <v>1.4622550043037337</v>
      </c>
      <c r="E319" s="157">
        <f t="shared" si="84"/>
        <v>1.6242886568116706</v>
      </c>
      <c r="F319" s="157">
        <f t="shared" si="84"/>
        <v>1.8718686252825303</v>
      </c>
      <c r="G319" s="157">
        <f t="shared" si="84"/>
        <v>1.1875980607264935</v>
      </c>
      <c r="H319" s="157">
        <f t="shared" si="84"/>
        <v>1.1868996093229314</v>
      </c>
      <c r="I319" s="157">
        <f t="shared" si="84"/>
        <v>1.0944584233848287</v>
      </c>
      <c r="J319" s="157">
        <f t="shared" si="84"/>
        <v>1.143584703795185</v>
      </c>
      <c r="K319" s="157">
        <f t="shared" si="84"/>
        <v>1.2981274883774658</v>
      </c>
      <c r="L319" s="157">
        <f t="shared" si="84"/>
        <v>1.2498200487442166</v>
      </c>
      <c r="M319" s="157">
        <f t="shared" si="84"/>
        <v>1.0640375905114701</v>
      </c>
      <c r="N319" s="157">
        <f t="shared" si="84"/>
        <v>1.185870425102622</v>
      </c>
      <c r="O319" s="157">
        <f t="shared" si="84"/>
        <v>1.2858039666705066</v>
      </c>
      <c r="P319" s="157">
        <f t="shared" si="84"/>
        <v>1.4849352115669474</v>
      </c>
      <c r="Q319" s="157">
        <f t="shared" si="84"/>
        <v>1.4097256228882555</v>
      </c>
    </row>
    <row r="320" spans="1:17" ht="12" customHeight="1" x14ac:dyDescent="0.25">
      <c r="A320" s="23" t="s">
        <v>203</v>
      </c>
      <c r="B320" s="156"/>
      <c r="C320" s="156">
        <f>RES_hhdet_in_tes!C$78</f>
        <v>1.6164577320471856</v>
      </c>
      <c r="D320" s="156">
        <f>RES_hhdet_in_tes!D$78</f>
        <v>1.0300056661561487</v>
      </c>
      <c r="E320" s="156">
        <f>RES_hhdet_in_tes!E$78</f>
        <v>1.6242886568116706</v>
      </c>
      <c r="F320" s="156">
        <f>RES_hhdet_in_tes!F$78</f>
        <v>1.8718686252825303</v>
      </c>
      <c r="G320" s="156">
        <f>RES_hhdet_in_tes!G$78</f>
        <v>0.83760369696964554</v>
      </c>
      <c r="H320" s="156">
        <f>RES_hhdet_in_tes!H$78</f>
        <v>1.1430978536151932</v>
      </c>
      <c r="I320" s="156">
        <f>RES_hhdet_in_tes!I$78</f>
        <v>0.96397259945910263</v>
      </c>
      <c r="J320" s="156">
        <f>RES_hhdet_in_tes!J$78</f>
        <v>1.0668952406811079</v>
      </c>
      <c r="K320" s="156">
        <f>RES_hhdet_in_tes!K$78</f>
        <v>1.2981274883774658</v>
      </c>
      <c r="L320" s="156">
        <f>RES_hhdet_in_tes!L$78</f>
        <v>1.2007149822207752</v>
      </c>
      <c r="M320" s="156">
        <f>RES_hhdet_in_tes!M$78</f>
        <v>0.93964254121871471</v>
      </c>
      <c r="N320" s="156">
        <f>RES_hhdet_in_tes!N$78</f>
        <v>1.185870425102622</v>
      </c>
      <c r="O320" s="156">
        <f>RES_hhdet_in_tes!O$78</f>
        <v>1.2858039666705066</v>
      </c>
      <c r="P320" s="156">
        <f>RES_hhdet_in_tes!P$78</f>
        <v>1.3121428892398315</v>
      </c>
      <c r="Q320" s="156">
        <f>RES_hhdet_in_tes!Q$78</f>
        <v>1.4097256228882555</v>
      </c>
    </row>
    <row r="321" spans="1:17" ht="12" customHeight="1" x14ac:dyDescent="0.25">
      <c r="A321" s="29" t="s">
        <v>140</v>
      </c>
      <c r="B321" s="57"/>
      <c r="C321" s="57">
        <f>RES_hhdet_in_tes!C$79</f>
        <v>0.11855681963446986</v>
      </c>
      <c r="D321" s="57">
        <f>RES_hhdet_in_tes!D$79</f>
        <v>0.43224933814758482</v>
      </c>
      <c r="E321" s="57">
        <f>RES_hhdet_in_tes!E$79</f>
        <v>0</v>
      </c>
      <c r="F321" s="57">
        <f>RES_hhdet_in_tes!F$79</f>
        <v>0</v>
      </c>
      <c r="G321" s="57">
        <f>RES_hhdet_in_tes!G$79</f>
        <v>0.34999436375684789</v>
      </c>
      <c r="H321" s="57">
        <f>RES_hhdet_in_tes!H$79</f>
        <v>4.3801755707738192E-2</v>
      </c>
      <c r="I321" s="57">
        <f>RES_hhdet_in_tes!I$79</f>
        <v>0.130485823925726</v>
      </c>
      <c r="J321" s="57">
        <f>RES_hhdet_in_tes!J$79</f>
        <v>7.6689463114077094E-2</v>
      </c>
      <c r="K321" s="57">
        <f>RES_hhdet_in_tes!K$79</f>
        <v>0</v>
      </c>
      <c r="L321" s="57">
        <f>RES_hhdet_in_tes!L$79</f>
        <v>4.9105066523441376E-2</v>
      </c>
      <c r="M321" s="57">
        <f>RES_hhdet_in_tes!M$79</f>
        <v>0.12439504929275529</v>
      </c>
      <c r="N321" s="57">
        <f>RES_hhdet_in_tes!N$79</f>
        <v>0</v>
      </c>
      <c r="O321" s="57">
        <f>RES_hhdet_in_tes!O$79</f>
        <v>0</v>
      </c>
      <c r="P321" s="57">
        <f>RES_hhdet_in_tes!P$79</f>
        <v>0.17279232232711597</v>
      </c>
      <c r="Q321" s="57">
        <f>RES_hhdet_in_tes!Q$79</f>
        <v>0</v>
      </c>
    </row>
    <row r="323" spans="1:17" ht="12" customHeight="1" x14ac:dyDescent="0.25">
      <c r="A323" s="152" t="s">
        <v>191</v>
      </c>
      <c r="B323" s="175"/>
      <c r="C323" s="175">
        <f t="shared" ref="C323:Q338" si="85">IF(C304=0,"",C304/C285)</f>
        <v>0.67055977483835738</v>
      </c>
      <c r="D323" s="175">
        <f t="shared" si="85"/>
        <v>0.68192403674452295</v>
      </c>
      <c r="E323" s="175">
        <f t="shared" si="85"/>
        <v>0.67746926891434467</v>
      </c>
      <c r="F323" s="175">
        <f t="shared" si="85"/>
        <v>0.6823997876982173</v>
      </c>
      <c r="G323" s="175">
        <f t="shared" si="85"/>
        <v>0.69571994367941925</v>
      </c>
      <c r="H323" s="175">
        <f t="shared" si="85"/>
        <v>0.69394812644090575</v>
      </c>
      <c r="I323" s="175">
        <f t="shared" si="85"/>
        <v>0.70045122910370694</v>
      </c>
      <c r="J323" s="175">
        <f t="shared" si="85"/>
        <v>0.70282466196767968</v>
      </c>
      <c r="K323" s="175">
        <f t="shared" si="85"/>
        <v>0.71091569051960268</v>
      </c>
      <c r="L323" s="175">
        <f t="shared" si="85"/>
        <v>0.71389700084936303</v>
      </c>
      <c r="M323" s="175">
        <f t="shared" si="85"/>
        <v>0.71580354266370494</v>
      </c>
      <c r="N323" s="175">
        <f t="shared" si="85"/>
        <v>0.71718154068514728</v>
      </c>
      <c r="O323" s="175">
        <f t="shared" si="85"/>
        <v>0.72626052409273678</v>
      </c>
      <c r="P323" s="175">
        <f t="shared" si="85"/>
        <v>0.72173872303668507</v>
      </c>
      <c r="Q323" s="175">
        <f t="shared" si="85"/>
        <v>0.73155236781014876</v>
      </c>
    </row>
    <row r="324" spans="1:17" ht="12" customHeight="1" x14ac:dyDescent="0.25">
      <c r="A324" s="158" t="s">
        <v>65</v>
      </c>
      <c r="B324" s="169"/>
      <c r="C324" s="169">
        <f t="shared" si="85"/>
        <v>0.68234966243935036</v>
      </c>
      <c r="D324" s="169">
        <f t="shared" si="85"/>
        <v>0.68815066410719539</v>
      </c>
      <c r="E324" s="169">
        <f t="shared" si="85"/>
        <v>0.69021781006219796</v>
      </c>
      <c r="F324" s="169">
        <f t="shared" si="85"/>
        <v>0.69340309685240209</v>
      </c>
      <c r="G324" s="169">
        <f t="shared" si="85"/>
        <v>0.69504695290080665</v>
      </c>
      <c r="H324" s="169">
        <f t="shared" si="85"/>
        <v>0.69832946590614253</v>
      </c>
      <c r="I324" s="169">
        <f t="shared" si="85"/>
        <v>0.70859265569804863</v>
      </c>
      <c r="J324" s="169">
        <f t="shared" si="85"/>
        <v>0.71021556309196088</v>
      </c>
      <c r="K324" s="169">
        <f t="shared" si="85"/>
        <v>0.72166667497628201</v>
      </c>
      <c r="L324" s="169">
        <f t="shared" si="85"/>
        <v>0.71915401054187933</v>
      </c>
      <c r="M324" s="169">
        <f t="shared" si="85"/>
        <v>0.72054553704375579</v>
      </c>
      <c r="N324" s="169">
        <f t="shared" si="85"/>
        <v>0.72319831738580065</v>
      </c>
      <c r="O324" s="169">
        <f t="shared" si="85"/>
        <v>0.73699318396812163</v>
      </c>
      <c r="P324" s="169">
        <f t="shared" si="85"/>
        <v>0.73556375690561338</v>
      </c>
      <c r="Q324" s="169">
        <f t="shared" si="85"/>
        <v>0.74448757615723937</v>
      </c>
    </row>
    <row r="325" spans="1:17" ht="12" customHeight="1" x14ac:dyDescent="0.25">
      <c r="A325" s="23" t="s">
        <v>161</v>
      </c>
      <c r="B325" s="73"/>
      <c r="C325" s="73">
        <f t="shared" si="85"/>
        <v>0.67621330928382761</v>
      </c>
      <c r="D325" s="73">
        <f t="shared" si="85"/>
        <v>0.68124432567073789</v>
      </c>
      <c r="E325" s="73">
        <f t="shared" si="85"/>
        <v>0.6833676622540733</v>
      </c>
      <c r="F325" s="73">
        <f t="shared" si="85"/>
        <v>0.68782944285735481</v>
      </c>
      <c r="G325" s="73">
        <f t="shared" si="85"/>
        <v>0.68965539208722815</v>
      </c>
      <c r="H325" s="73">
        <f t="shared" si="85"/>
        <v>0.69407326654047119</v>
      </c>
      <c r="I325" s="73">
        <f t="shared" si="85"/>
        <v>0.700612724990062</v>
      </c>
      <c r="J325" s="73">
        <f t="shared" si="85"/>
        <v>0.70474945794861932</v>
      </c>
      <c r="K325" s="73">
        <f t="shared" si="85"/>
        <v>0.71547517947207628</v>
      </c>
      <c r="L325" s="73">
        <f t="shared" si="85"/>
        <v>0.71375273902671754</v>
      </c>
      <c r="M325" s="73">
        <f t="shared" si="85"/>
        <v>0.71433656163986015</v>
      </c>
      <c r="N325" s="73">
        <f t="shared" si="85"/>
        <v>0.71644599268762532</v>
      </c>
      <c r="O325" s="73">
        <f t="shared" si="85"/>
        <v>0.73372969876266358</v>
      </c>
      <c r="P325" s="73">
        <f t="shared" si="85"/>
        <v>0.72708321804983556</v>
      </c>
      <c r="Q325" s="73">
        <f t="shared" si="85"/>
        <v>0.73847611910240107</v>
      </c>
    </row>
    <row r="326" spans="1:17" ht="12" customHeight="1" x14ac:dyDescent="0.25">
      <c r="A326" s="23" t="s">
        <v>60</v>
      </c>
      <c r="B326" s="73"/>
      <c r="C326" s="73">
        <f t="shared" si="85"/>
        <v>1.0492648401767657</v>
      </c>
      <c r="D326" s="73">
        <f t="shared" si="85"/>
        <v>1.0515751277829206</v>
      </c>
      <c r="E326" s="73">
        <f t="shared" si="85"/>
        <v>1.0483918263305008</v>
      </c>
      <c r="F326" s="73">
        <f t="shared" si="85"/>
        <v>1.048798181685606</v>
      </c>
      <c r="G326" s="73">
        <f t="shared" si="85"/>
        <v>1.0459485489896239</v>
      </c>
      <c r="H326" s="73">
        <f t="shared" si="85"/>
        <v>1.046677790551972</v>
      </c>
      <c r="I326" s="73">
        <f t="shared" si="85"/>
        <v>1.0503848850448079</v>
      </c>
      <c r="J326" s="73">
        <f t="shared" si="85"/>
        <v>1.0501328239672014</v>
      </c>
      <c r="K326" s="73">
        <f t="shared" si="85"/>
        <v>1.0587985112417597</v>
      </c>
      <c r="L326" s="73">
        <f t="shared" si="85"/>
        <v>1.0491180047638045</v>
      </c>
      <c r="M326" s="73">
        <f t="shared" si="85"/>
        <v>1.042813095118557</v>
      </c>
      <c r="N326" s="73">
        <f t="shared" si="85"/>
        <v>1.0383867936582178</v>
      </c>
      <c r="O326" s="73">
        <f t="shared" si="85"/>
        <v>1.055319711314461</v>
      </c>
      <c r="P326" s="73">
        <f t="shared" si="85"/>
        <v>1.0377911666630766</v>
      </c>
      <c r="Q326" s="73">
        <f t="shared" si="85"/>
        <v>1.0455994190992954</v>
      </c>
    </row>
    <row r="327" spans="1:17" ht="12" customHeight="1" x14ac:dyDescent="0.25">
      <c r="A327" s="158" t="s">
        <v>112</v>
      </c>
      <c r="B327" s="169"/>
      <c r="C327" s="169">
        <f t="shared" si="85"/>
        <v>1.9354817382001865</v>
      </c>
      <c r="D327" s="169">
        <f t="shared" si="85"/>
        <v>1.9997083009556393</v>
      </c>
      <c r="E327" s="169">
        <f t="shared" si="85"/>
        <v>2.0671325580967657</v>
      </c>
      <c r="F327" s="169">
        <f t="shared" si="85"/>
        <v>2.1580204996832033</v>
      </c>
      <c r="G327" s="169">
        <f t="shared" si="85"/>
        <v>2.2533714228665032</v>
      </c>
      <c r="H327" s="169">
        <f t="shared" si="85"/>
        <v>2.3786031116325397</v>
      </c>
      <c r="I327" s="169">
        <f t="shared" si="85"/>
        <v>2.4652597668080141</v>
      </c>
      <c r="J327" s="169">
        <f t="shared" si="85"/>
        <v>2.7369686275633121</v>
      </c>
      <c r="K327" s="169">
        <f t="shared" si="85"/>
        <v>2.95033227564738</v>
      </c>
      <c r="L327" s="169">
        <f t="shared" si="85"/>
        <v>3.2089039689666494</v>
      </c>
      <c r="M327" s="169">
        <f t="shared" si="85"/>
        <v>3.4010382927324101</v>
      </c>
      <c r="N327" s="169">
        <f t="shared" si="85"/>
        <v>3.5626693908798437</v>
      </c>
      <c r="O327" s="169">
        <f t="shared" si="85"/>
        <v>3.6407506902035442</v>
      </c>
      <c r="P327" s="169">
        <f t="shared" si="85"/>
        <v>3.716031687899791</v>
      </c>
      <c r="Q327" s="169">
        <f t="shared" si="85"/>
        <v>3.8065939725324967</v>
      </c>
    </row>
    <row r="328" spans="1:17" ht="12" customHeight="1" x14ac:dyDescent="0.25">
      <c r="A328" s="23" t="s">
        <v>60</v>
      </c>
      <c r="B328" s="73"/>
      <c r="C328" s="73">
        <f t="shared" si="85"/>
        <v>1.9354817382001865</v>
      </c>
      <c r="D328" s="73">
        <f t="shared" si="85"/>
        <v>1.9997083009556393</v>
      </c>
      <c r="E328" s="73">
        <f t="shared" si="85"/>
        <v>2.0671325580967657</v>
      </c>
      <c r="F328" s="73">
        <f t="shared" si="85"/>
        <v>2.1580204996832033</v>
      </c>
      <c r="G328" s="73">
        <f t="shared" si="85"/>
        <v>2.2533714228665032</v>
      </c>
      <c r="H328" s="73">
        <f t="shared" si="85"/>
        <v>2.3786031116325397</v>
      </c>
      <c r="I328" s="73">
        <f t="shared" si="85"/>
        <v>2.4652597668080141</v>
      </c>
      <c r="J328" s="73">
        <f t="shared" si="85"/>
        <v>2.7369686275633121</v>
      </c>
      <c r="K328" s="73">
        <f t="shared" si="85"/>
        <v>2.95033227564738</v>
      </c>
      <c r="L328" s="73">
        <f t="shared" si="85"/>
        <v>3.2089039689666494</v>
      </c>
      <c r="M328" s="73">
        <f t="shared" si="85"/>
        <v>3.4010382927324101</v>
      </c>
      <c r="N328" s="73">
        <f t="shared" si="85"/>
        <v>3.5626693908798437</v>
      </c>
      <c r="O328" s="73">
        <f t="shared" si="85"/>
        <v>3.6407506902035442</v>
      </c>
      <c r="P328" s="73">
        <f t="shared" si="85"/>
        <v>3.716031687899791</v>
      </c>
      <c r="Q328" s="73">
        <f t="shared" si="85"/>
        <v>3.8065939725324967</v>
      </c>
    </row>
    <row r="329" spans="1:17" ht="12" customHeight="1" x14ac:dyDescent="0.25">
      <c r="A329" s="158" t="s">
        <v>63</v>
      </c>
      <c r="B329" s="169"/>
      <c r="C329" s="169">
        <f t="shared" si="85"/>
        <v>0.66598751301152403</v>
      </c>
      <c r="D329" s="169">
        <f t="shared" si="85"/>
        <v>0.6923301315041841</v>
      </c>
      <c r="E329" s="169">
        <f t="shared" si="85"/>
        <v>0.68297071627877415</v>
      </c>
      <c r="F329" s="169">
        <f t="shared" si="85"/>
        <v>0.69800456743723693</v>
      </c>
      <c r="G329" s="169">
        <f t="shared" si="85"/>
        <v>0.74434699870988519</v>
      </c>
      <c r="H329" s="169">
        <f t="shared" si="85"/>
        <v>0.74547386724871256</v>
      </c>
      <c r="I329" s="169">
        <f t="shared" si="85"/>
        <v>0.72134014449519179</v>
      </c>
      <c r="J329" s="169">
        <f t="shared" si="85"/>
        <v>0.71274897528604408</v>
      </c>
      <c r="K329" s="169">
        <f t="shared" si="85"/>
        <v>0.71753993490078449</v>
      </c>
      <c r="L329" s="169">
        <f t="shared" si="85"/>
        <v>0.74229044378248676</v>
      </c>
      <c r="M329" s="169">
        <f t="shared" si="85"/>
        <v>0.73882680099450249</v>
      </c>
      <c r="N329" s="169">
        <f t="shared" si="85"/>
        <v>0.7681879019010186</v>
      </c>
      <c r="O329" s="169">
        <f t="shared" si="85"/>
        <v>0.73372102221334357</v>
      </c>
      <c r="P329" s="169">
        <f t="shared" si="85"/>
        <v>0.73153001256122652</v>
      </c>
      <c r="Q329" s="169">
        <f t="shared" si="85"/>
        <v>0.72646128896388407</v>
      </c>
    </row>
    <row r="330" spans="1:17" ht="12" customHeight="1" x14ac:dyDescent="0.25">
      <c r="A330" s="167" t="s">
        <v>160</v>
      </c>
      <c r="B330" s="174"/>
      <c r="C330" s="174">
        <f t="shared" si="85"/>
        <v>0.59061417884144163</v>
      </c>
      <c r="D330" s="174">
        <f t="shared" si="85"/>
        <v>0.59446637943184588</v>
      </c>
      <c r="E330" s="174">
        <f t="shared" si="85"/>
        <v>0.5985056415421548</v>
      </c>
      <c r="F330" s="174">
        <f t="shared" si="85"/>
        <v>0.60268240520684146</v>
      </c>
      <c r="G330" s="174" t="str">
        <f t="shared" si="85"/>
        <v/>
      </c>
      <c r="H330" s="174" t="str">
        <f t="shared" si="85"/>
        <v/>
      </c>
      <c r="I330" s="174">
        <f t="shared" si="85"/>
        <v>0.61124183718913638</v>
      </c>
      <c r="J330" s="174">
        <f t="shared" si="85"/>
        <v>0.61470949463945446</v>
      </c>
      <c r="K330" s="174" t="str">
        <f t="shared" si="85"/>
        <v/>
      </c>
      <c r="L330" s="174" t="str">
        <f t="shared" si="85"/>
        <v/>
      </c>
      <c r="M330" s="174">
        <f t="shared" si="85"/>
        <v>0.62191463371810796</v>
      </c>
      <c r="N330" s="174" t="str">
        <f t="shared" si="85"/>
        <v/>
      </c>
      <c r="O330" s="174" t="str">
        <f t="shared" si="85"/>
        <v/>
      </c>
      <c r="P330" s="174">
        <f t="shared" si="85"/>
        <v>0.63257615905243214</v>
      </c>
      <c r="Q330" s="174">
        <f t="shared" si="85"/>
        <v>0.63807482402895832</v>
      </c>
    </row>
    <row r="331" spans="1:17" ht="12" customHeight="1" x14ac:dyDescent="0.25">
      <c r="A331" s="167" t="s">
        <v>159</v>
      </c>
      <c r="B331" s="174"/>
      <c r="C331" s="174">
        <f t="shared" si="85"/>
        <v>0.68984053902922549</v>
      </c>
      <c r="D331" s="174">
        <f t="shared" si="85"/>
        <v>0.69518046006910705</v>
      </c>
      <c r="E331" s="174">
        <f t="shared" si="85"/>
        <v>0.6989719992949156</v>
      </c>
      <c r="F331" s="174">
        <f t="shared" si="85"/>
        <v>0.70127323532645991</v>
      </c>
      <c r="G331" s="174">
        <f t="shared" si="85"/>
        <v>0.7053112775582453</v>
      </c>
      <c r="H331" s="174">
        <f t="shared" si="85"/>
        <v>0.70805416471791727</v>
      </c>
      <c r="I331" s="174">
        <f t="shared" si="85"/>
        <v>0.7162854348637151</v>
      </c>
      <c r="J331" s="174">
        <f t="shared" si="85"/>
        <v>0.71959773484603651</v>
      </c>
      <c r="K331" s="174">
        <f t="shared" si="85"/>
        <v>0.71753993490078449</v>
      </c>
      <c r="L331" s="174">
        <f t="shared" si="85"/>
        <v>0.71964863796925882</v>
      </c>
      <c r="M331" s="174">
        <f t="shared" si="85"/>
        <v>0.72079898617703719</v>
      </c>
      <c r="N331" s="174">
        <f t="shared" si="85"/>
        <v>0.72635760479774103</v>
      </c>
      <c r="O331" s="174">
        <f t="shared" si="85"/>
        <v>0.73372102221334357</v>
      </c>
      <c r="P331" s="174">
        <f t="shared" si="85"/>
        <v>0.72930931132205312</v>
      </c>
      <c r="Q331" s="174">
        <f t="shared" si="85"/>
        <v>0.73362726609966478</v>
      </c>
    </row>
    <row r="332" spans="1:17" ht="12" customHeight="1" x14ac:dyDescent="0.25">
      <c r="A332" s="166" t="s">
        <v>203</v>
      </c>
      <c r="B332" s="173"/>
      <c r="C332" s="173">
        <f t="shared" si="85"/>
        <v>0.58771423190104766</v>
      </c>
      <c r="D332" s="173">
        <f t="shared" si="85"/>
        <v>0.59183438231010899</v>
      </c>
      <c r="E332" s="173">
        <f t="shared" si="85"/>
        <v>0.59623785610861568</v>
      </c>
      <c r="F332" s="173">
        <f t="shared" si="85"/>
        <v>0.59966629370901581</v>
      </c>
      <c r="G332" s="173">
        <f t="shared" si="85"/>
        <v>0.60330369037336462</v>
      </c>
      <c r="H332" s="173">
        <f t="shared" si="85"/>
        <v>0.60604642866984082</v>
      </c>
      <c r="I332" s="173">
        <f t="shared" si="85"/>
        <v>0.61143648468433387</v>
      </c>
      <c r="J332" s="173">
        <f t="shared" si="85"/>
        <v>0.61499754272889173</v>
      </c>
      <c r="K332" s="173">
        <f t="shared" si="85"/>
        <v>0.61633266830909217</v>
      </c>
      <c r="L332" s="173">
        <f t="shared" si="85"/>
        <v>0.6190992314552598</v>
      </c>
      <c r="M332" s="173">
        <f t="shared" si="85"/>
        <v>0.62193216675179108</v>
      </c>
      <c r="N332" s="173">
        <f t="shared" si="85"/>
        <v>0.62631696848527196</v>
      </c>
      <c r="O332" s="173">
        <f t="shared" si="85"/>
        <v>0.63182063827669332</v>
      </c>
      <c r="P332" s="173">
        <f t="shared" si="85"/>
        <v>0.63203397331286915</v>
      </c>
      <c r="Q332" s="173">
        <f t="shared" si="85"/>
        <v>0.63551518716678446</v>
      </c>
    </row>
    <row r="333" spans="1:17" ht="12" customHeight="1" x14ac:dyDescent="0.25">
      <c r="A333" s="147" t="s">
        <v>59</v>
      </c>
      <c r="B333" s="172"/>
      <c r="C333" s="172">
        <f t="shared" si="85"/>
        <v>1.0192613574702398</v>
      </c>
      <c r="D333" s="172">
        <f t="shared" si="85"/>
        <v>1.0234223517536396</v>
      </c>
      <c r="E333" s="172">
        <f t="shared" si="85"/>
        <v>1.0232787943685704</v>
      </c>
      <c r="F333" s="172">
        <f t="shared" si="85"/>
        <v>1.0235509620240983</v>
      </c>
      <c r="G333" s="172">
        <f t="shared" si="85"/>
        <v>1.0210847225419895</v>
      </c>
      <c r="H333" s="172">
        <f t="shared" si="85"/>
        <v>1.0217976637614783</v>
      </c>
      <c r="I333" s="172">
        <f t="shared" si="85"/>
        <v>1.027083859836083</v>
      </c>
      <c r="J333" s="172">
        <f t="shared" si="85"/>
        <v>1.0290311830091863</v>
      </c>
      <c r="K333" s="172">
        <f t="shared" si="85"/>
        <v>1.0219702903609538</v>
      </c>
      <c r="L333" s="172">
        <f t="shared" si="85"/>
        <v>1.0208900624598662</v>
      </c>
      <c r="M333" s="172">
        <f t="shared" si="85"/>
        <v>1.0213065112063786</v>
      </c>
      <c r="N333" s="172">
        <f t="shared" si="85"/>
        <v>1.0246869129352294</v>
      </c>
      <c r="O333" s="172">
        <f t="shared" si="85"/>
        <v>1.0274092512278363</v>
      </c>
      <c r="P333" s="172">
        <f t="shared" si="85"/>
        <v>1.0235399641419236</v>
      </c>
      <c r="Q333" s="172">
        <f t="shared" si="85"/>
        <v>1.0246832935677039</v>
      </c>
    </row>
    <row r="334" spans="1:17" ht="12" customHeight="1" x14ac:dyDescent="0.25">
      <c r="A334" s="163" t="s">
        <v>142</v>
      </c>
      <c r="B334" s="171"/>
      <c r="C334" s="171">
        <f t="shared" si="85"/>
        <v>0.72372761471712199</v>
      </c>
      <c r="D334" s="171">
        <f t="shared" si="85"/>
        <v>0.72870698582502014</v>
      </c>
      <c r="E334" s="171">
        <f t="shared" si="85"/>
        <v>0.7325996093966719</v>
      </c>
      <c r="F334" s="171">
        <f t="shared" si="85"/>
        <v>0.73762766188160289</v>
      </c>
      <c r="G334" s="171" t="str">
        <f t="shared" si="85"/>
        <v/>
      </c>
      <c r="H334" s="171">
        <f t="shared" si="85"/>
        <v>0.7475442450702251</v>
      </c>
      <c r="I334" s="171">
        <f t="shared" si="85"/>
        <v>0.75131395781656096</v>
      </c>
      <c r="J334" s="171">
        <f t="shared" si="85"/>
        <v>0.75637063469261379</v>
      </c>
      <c r="K334" s="171" t="str">
        <f t="shared" si="85"/>
        <v/>
      </c>
      <c r="L334" s="171">
        <f t="shared" si="85"/>
        <v>0.76525185850988819</v>
      </c>
      <c r="M334" s="171">
        <f t="shared" si="85"/>
        <v>0.76825767275517498</v>
      </c>
      <c r="N334" s="171">
        <f t="shared" si="85"/>
        <v>0.77134516929870456</v>
      </c>
      <c r="O334" s="171" t="str">
        <f t="shared" si="85"/>
        <v/>
      </c>
      <c r="P334" s="171">
        <f t="shared" si="85"/>
        <v>0.77636476604016669</v>
      </c>
      <c r="Q334" s="171">
        <f t="shared" si="85"/>
        <v>0.77880186625255388</v>
      </c>
    </row>
    <row r="335" spans="1:17" ht="12" customHeight="1" x14ac:dyDescent="0.25">
      <c r="A335" s="161" t="s">
        <v>141</v>
      </c>
      <c r="B335" s="170"/>
      <c r="C335" s="170">
        <f t="shared" si="85"/>
        <v>0.79406648839872784</v>
      </c>
      <c r="D335" s="170">
        <f t="shared" si="85"/>
        <v>0.8003478368879241</v>
      </c>
      <c r="E335" s="170">
        <f t="shared" si="85"/>
        <v>0.80406603316099334</v>
      </c>
      <c r="F335" s="170">
        <f t="shared" si="85"/>
        <v>0.81104729418055665</v>
      </c>
      <c r="G335" s="170">
        <f t="shared" si="85"/>
        <v>0.81238092334464374</v>
      </c>
      <c r="H335" s="170">
        <f t="shared" si="85"/>
        <v>0.81898086627707434</v>
      </c>
      <c r="I335" s="170">
        <f t="shared" si="85"/>
        <v>0.8167474392897035</v>
      </c>
      <c r="J335" s="170">
        <f t="shared" si="85"/>
        <v>0.82613223609257447</v>
      </c>
      <c r="K335" s="170" t="str">
        <f t="shared" si="85"/>
        <v/>
      </c>
      <c r="L335" s="170">
        <f t="shared" si="85"/>
        <v>0.83126438317367668</v>
      </c>
      <c r="M335" s="170">
        <f t="shared" si="85"/>
        <v>0.82549456280630062</v>
      </c>
      <c r="N335" s="170">
        <f t="shared" si="85"/>
        <v>0.83030534910622955</v>
      </c>
      <c r="O335" s="170" t="str">
        <f t="shared" si="85"/>
        <v/>
      </c>
      <c r="P335" s="170">
        <f t="shared" si="85"/>
        <v>0.82962374324723176</v>
      </c>
      <c r="Q335" s="170">
        <f t="shared" si="85"/>
        <v>0.83825340221519817</v>
      </c>
    </row>
    <row r="336" spans="1:17" ht="12" customHeight="1" x14ac:dyDescent="0.25">
      <c r="A336" s="148" t="s">
        <v>60</v>
      </c>
      <c r="B336" s="73"/>
      <c r="C336" s="73">
        <f t="shared" si="85"/>
        <v>0.71648102290590265</v>
      </c>
      <c r="D336" s="73">
        <f t="shared" si="85"/>
        <v>0.72435159032235008</v>
      </c>
      <c r="E336" s="73">
        <f t="shared" si="85"/>
        <v>0.7278695296366714</v>
      </c>
      <c r="F336" s="73">
        <f t="shared" si="85"/>
        <v>0.73430065180230009</v>
      </c>
      <c r="G336" s="73">
        <f t="shared" si="85"/>
        <v>0.73891307323912181</v>
      </c>
      <c r="H336" s="73">
        <f t="shared" si="85"/>
        <v>0.74625672543966737</v>
      </c>
      <c r="I336" s="73">
        <f t="shared" si="85"/>
        <v>0.7501086117757656</v>
      </c>
      <c r="J336" s="73">
        <f t="shared" si="85"/>
        <v>0.7570371008297867</v>
      </c>
      <c r="K336" s="73" t="str">
        <f t="shared" si="85"/>
        <v/>
      </c>
      <c r="L336" s="73">
        <f t="shared" si="85"/>
        <v>0.76274275840082961</v>
      </c>
      <c r="M336" s="73">
        <f t="shared" si="85"/>
        <v>0.76255871082248006</v>
      </c>
      <c r="N336" s="73">
        <f t="shared" si="85"/>
        <v>0.76755591802886214</v>
      </c>
      <c r="O336" s="73" t="str">
        <f t="shared" si="85"/>
        <v/>
      </c>
      <c r="P336" s="73">
        <f t="shared" si="85"/>
        <v>0.77374475317762337</v>
      </c>
      <c r="Q336" s="73">
        <f t="shared" si="85"/>
        <v>0.78032171602303235</v>
      </c>
    </row>
    <row r="337" spans="1:17" ht="12" customHeight="1" x14ac:dyDescent="0.25">
      <c r="A337" s="148" t="s">
        <v>59</v>
      </c>
      <c r="B337" s="73"/>
      <c r="C337" s="73">
        <f t="shared" si="85"/>
        <v>1.0194527059980385</v>
      </c>
      <c r="D337" s="73">
        <f t="shared" si="85"/>
        <v>1.0184472808273057</v>
      </c>
      <c r="E337" s="73">
        <f t="shared" si="85"/>
        <v>1.0211713096688766</v>
      </c>
      <c r="F337" s="73">
        <f t="shared" si="85"/>
        <v>1.0220008154452391</v>
      </c>
      <c r="G337" s="73">
        <f t="shared" si="85"/>
        <v>1.0153180461353848</v>
      </c>
      <c r="H337" s="73">
        <f t="shared" si="85"/>
        <v>1.0150818049706836</v>
      </c>
      <c r="I337" s="73">
        <f t="shared" si="85"/>
        <v>1.0108978809101901</v>
      </c>
      <c r="J337" s="73">
        <f t="shared" si="85"/>
        <v>1.0148408867221632</v>
      </c>
      <c r="K337" s="73" t="str">
        <f t="shared" si="85"/>
        <v/>
      </c>
      <c r="L337" s="73">
        <f t="shared" si="85"/>
        <v>1.0134258174622059</v>
      </c>
      <c r="M337" s="73">
        <f t="shared" si="85"/>
        <v>1.0085860089297343</v>
      </c>
      <c r="N337" s="73">
        <f t="shared" si="85"/>
        <v>1.0083116558411847</v>
      </c>
      <c r="O337" s="73" t="str">
        <f t="shared" si="85"/>
        <v/>
      </c>
      <c r="P337" s="73">
        <f t="shared" si="85"/>
        <v>1.0004193057993314</v>
      </c>
      <c r="Q337" s="73">
        <f t="shared" si="85"/>
        <v>1.0049664106834717</v>
      </c>
    </row>
    <row r="338" spans="1:17" ht="12" customHeight="1" x14ac:dyDescent="0.25">
      <c r="A338" s="158" t="s">
        <v>62</v>
      </c>
      <c r="B338" s="169"/>
      <c r="C338" s="169">
        <f t="shared" si="85"/>
        <v>0.50783919656267196</v>
      </c>
      <c r="D338" s="169">
        <f t="shared" si="85"/>
        <v>0.56615925114721244</v>
      </c>
      <c r="E338" s="169">
        <f t="shared" si="85"/>
        <v>0.50422881965718225</v>
      </c>
      <c r="F338" s="169">
        <f t="shared" si="85"/>
        <v>0.50954159342569583</v>
      </c>
      <c r="G338" s="169">
        <f t="shared" si="85"/>
        <v>0.5817187494914875</v>
      </c>
      <c r="H338" s="169">
        <f t="shared" si="85"/>
        <v>0.52776639406001546</v>
      </c>
      <c r="I338" s="169">
        <f t="shared" si="85"/>
        <v>0.5507549254404277</v>
      </c>
      <c r="J338" s="169">
        <f t="shared" si="85"/>
        <v>0.54520610998344088</v>
      </c>
      <c r="K338" s="169">
        <f t="shared" si="85"/>
        <v>0.53111386175932584</v>
      </c>
      <c r="L338" s="169">
        <f t="shared" si="85"/>
        <v>0.53897311190355945</v>
      </c>
      <c r="M338" s="169">
        <f t="shared" si="85"/>
        <v>0.55616334503935638</v>
      </c>
      <c r="N338" s="169">
        <f t="shared" si="85"/>
        <v>0.53248555499464867</v>
      </c>
      <c r="O338" s="169">
        <f t="shared" si="85"/>
        <v>0.53208785478918219</v>
      </c>
      <c r="P338" s="169">
        <f t="shared" si="85"/>
        <v>0.55750121635197325</v>
      </c>
      <c r="Q338" s="169">
        <f t="shared" si="85"/>
        <v>0.53363484489115731</v>
      </c>
    </row>
    <row r="339" spans="1:17" ht="12" customHeight="1" x14ac:dyDescent="0.25">
      <c r="A339" s="23" t="s">
        <v>203</v>
      </c>
      <c r="B339" s="73"/>
      <c r="C339" s="73">
        <f t="shared" ref="C339:Q340" si="86">IF(C320=0,"",C320/C301)</f>
        <v>0.49380840314808849</v>
      </c>
      <c r="D339" s="73">
        <f t="shared" si="86"/>
        <v>0.49906806313864249</v>
      </c>
      <c r="E339" s="73">
        <f t="shared" si="86"/>
        <v>0.50422881965718225</v>
      </c>
      <c r="F339" s="73">
        <f t="shared" si="86"/>
        <v>0.50954159342569583</v>
      </c>
      <c r="G339" s="73">
        <f t="shared" si="86"/>
        <v>0.51506348055372753</v>
      </c>
      <c r="H339" s="73">
        <f t="shared" si="86"/>
        <v>0.52024728818440424</v>
      </c>
      <c r="I339" s="73">
        <f t="shared" si="86"/>
        <v>0.52558014718786261</v>
      </c>
      <c r="J339" s="73">
        <f t="shared" si="86"/>
        <v>0.53126900923116338</v>
      </c>
      <c r="K339" s="73">
        <f t="shared" si="86"/>
        <v>0.53111386175932584</v>
      </c>
      <c r="L339" s="73">
        <f t="shared" si="86"/>
        <v>0.53099110806027849</v>
      </c>
      <c r="M339" s="73">
        <f t="shared" si="86"/>
        <v>0.53177128785572314</v>
      </c>
      <c r="N339" s="73">
        <f t="shared" si="86"/>
        <v>0.53248555499464867</v>
      </c>
      <c r="O339" s="73">
        <f t="shared" si="86"/>
        <v>0.53208785478918219</v>
      </c>
      <c r="P339" s="73">
        <f t="shared" si="86"/>
        <v>0.53279462631446217</v>
      </c>
      <c r="Q339" s="73">
        <f t="shared" si="86"/>
        <v>0.53363484489115731</v>
      </c>
    </row>
    <row r="340" spans="1:17" ht="12" customHeight="1" x14ac:dyDescent="0.25">
      <c r="A340" s="29" t="s">
        <v>140</v>
      </c>
      <c r="B340" s="65"/>
      <c r="C340" s="65">
        <f t="shared" si="86"/>
        <v>0.8289922277113394</v>
      </c>
      <c r="D340" s="65">
        <f t="shared" si="86"/>
        <v>0.833003463016461</v>
      </c>
      <c r="E340" s="65" t="str">
        <f t="shared" si="86"/>
        <v/>
      </c>
      <c r="F340" s="65" t="str">
        <f t="shared" si="86"/>
        <v/>
      </c>
      <c r="G340" s="65">
        <f t="shared" si="86"/>
        <v>0.84271301302466772</v>
      </c>
      <c r="H340" s="65">
        <f t="shared" si="86"/>
        <v>0.84738143703302204</v>
      </c>
      <c r="I340" s="65">
        <f t="shared" si="86"/>
        <v>0.85237340856681854</v>
      </c>
      <c r="J340" s="65">
        <f t="shared" si="86"/>
        <v>0.85853681986956554</v>
      </c>
      <c r="K340" s="65" t="str">
        <f t="shared" si="86"/>
        <v/>
      </c>
      <c r="L340" s="65">
        <f t="shared" si="86"/>
        <v>0.85222372579547512</v>
      </c>
      <c r="M340" s="65">
        <f t="shared" si="86"/>
        <v>0.8510324164211297</v>
      </c>
      <c r="N340" s="65" t="str">
        <f t="shared" si="86"/>
        <v/>
      </c>
      <c r="O340" s="65" t="str">
        <f t="shared" si="86"/>
        <v/>
      </c>
      <c r="P340" s="65">
        <f t="shared" si="86"/>
        <v>0.86052116381050248</v>
      </c>
      <c r="Q340" s="65" t="str">
        <f t="shared" si="86"/>
        <v/>
      </c>
    </row>
    <row r="342" spans="1:17" ht="12" customHeight="1" x14ac:dyDescent="0.25">
      <c r="A342" s="152" t="s">
        <v>190</v>
      </c>
      <c r="B342" s="168"/>
      <c r="C342" s="168">
        <f>SUM(C343,C346,C348,C357)</f>
        <v>126.70939092323057</v>
      </c>
      <c r="D342" s="168">
        <f t="shared" ref="D342:Q342" si="87">SUM(D343,D346,D348,D357)</f>
        <v>90.670841362134368</v>
      </c>
      <c r="E342" s="168">
        <f t="shared" si="87"/>
        <v>111.12566116674722</v>
      </c>
      <c r="F342" s="168">
        <f t="shared" si="87"/>
        <v>119.72834311599374</v>
      </c>
      <c r="G342" s="168">
        <f t="shared" si="87"/>
        <v>67.530815606294382</v>
      </c>
      <c r="H342" s="168">
        <f t="shared" si="87"/>
        <v>65.458935003619999</v>
      </c>
      <c r="I342" s="168">
        <f t="shared" si="87"/>
        <v>58.191492195878908</v>
      </c>
      <c r="J342" s="168">
        <f t="shared" si="87"/>
        <v>61.803177130423599</v>
      </c>
      <c r="K342" s="168">
        <f t="shared" si="87"/>
        <v>72.842909860473554</v>
      </c>
      <c r="L342" s="168">
        <f t="shared" si="87"/>
        <v>76.263279483260632</v>
      </c>
      <c r="M342" s="168">
        <f t="shared" si="87"/>
        <v>57.496204015452967</v>
      </c>
      <c r="N342" s="168">
        <f t="shared" si="87"/>
        <v>65.457431318835248</v>
      </c>
      <c r="O342" s="168">
        <f t="shared" si="87"/>
        <v>83.392177566486922</v>
      </c>
      <c r="P342" s="168">
        <f t="shared" si="87"/>
        <v>76.135681936466526</v>
      </c>
      <c r="Q342" s="168">
        <f t="shared" si="87"/>
        <v>83.919979475148921</v>
      </c>
    </row>
    <row r="343" spans="1:17" ht="12" customHeight="1" x14ac:dyDescent="0.25">
      <c r="A343" s="158" t="s">
        <v>65</v>
      </c>
      <c r="B343" s="157"/>
      <c r="C343" s="157">
        <f>SUM(C344:C345)</f>
        <v>105.7639665011687</v>
      </c>
      <c r="D343" s="157">
        <f t="shared" ref="D343:Q343" si="88">SUM(D344:D345)</f>
        <v>78.849595891170338</v>
      </c>
      <c r="E343" s="157">
        <f t="shared" si="88"/>
        <v>91.827820415272285</v>
      </c>
      <c r="F343" s="157">
        <f t="shared" si="88"/>
        <v>100.45881382694191</v>
      </c>
      <c r="G343" s="157">
        <f t="shared" si="88"/>
        <v>58.675815087941928</v>
      </c>
      <c r="H343" s="157">
        <f t="shared" si="88"/>
        <v>55.474217002727528</v>
      </c>
      <c r="I343" s="157">
        <f t="shared" si="88"/>
        <v>48.506682738666356</v>
      </c>
      <c r="J343" s="157">
        <f t="shared" si="88"/>
        <v>51.398736871188248</v>
      </c>
      <c r="K343" s="157">
        <f t="shared" si="88"/>
        <v>58.455171724211091</v>
      </c>
      <c r="L343" s="157">
        <f t="shared" si="88"/>
        <v>64.8534875961399</v>
      </c>
      <c r="M343" s="157">
        <f t="shared" si="88"/>
        <v>48.421079403002857</v>
      </c>
      <c r="N343" s="157">
        <f t="shared" si="88"/>
        <v>56.022388130431011</v>
      </c>
      <c r="O343" s="157">
        <f t="shared" si="88"/>
        <v>69.308205166691721</v>
      </c>
      <c r="P343" s="157">
        <f t="shared" si="88"/>
        <v>62.435132167842085</v>
      </c>
      <c r="Q343" s="157">
        <f t="shared" si="88"/>
        <v>68.052792318185425</v>
      </c>
    </row>
    <row r="344" spans="1:17" ht="12" customHeight="1" x14ac:dyDescent="0.25">
      <c r="A344" s="23" t="s">
        <v>161</v>
      </c>
      <c r="B344" s="156"/>
      <c r="C344" s="156">
        <f>RES_hhdet_in_emi!C$64</f>
        <v>105.7639665011687</v>
      </c>
      <c r="D344" s="156">
        <f>RES_hhdet_in_emi!D$64</f>
        <v>78.849595891170338</v>
      </c>
      <c r="E344" s="156">
        <f>RES_hhdet_in_emi!E$64</f>
        <v>91.827820415272285</v>
      </c>
      <c r="F344" s="156">
        <f>RES_hhdet_in_emi!F$64</f>
        <v>100.45881382694191</v>
      </c>
      <c r="G344" s="156">
        <f>RES_hhdet_in_emi!G$64</f>
        <v>58.675815087941928</v>
      </c>
      <c r="H344" s="156">
        <f>RES_hhdet_in_emi!H$64</f>
        <v>55.474217002727528</v>
      </c>
      <c r="I344" s="156">
        <f>RES_hhdet_in_emi!I$64</f>
        <v>48.506682738666356</v>
      </c>
      <c r="J344" s="156">
        <f>RES_hhdet_in_emi!J$64</f>
        <v>51.398736871188248</v>
      </c>
      <c r="K344" s="156">
        <f>RES_hhdet_in_emi!K$64</f>
        <v>58.455171724211091</v>
      </c>
      <c r="L344" s="156">
        <f>RES_hhdet_in_emi!L$64</f>
        <v>64.8534875961399</v>
      </c>
      <c r="M344" s="156">
        <f>RES_hhdet_in_emi!M$64</f>
        <v>48.421079403002857</v>
      </c>
      <c r="N344" s="156">
        <f>RES_hhdet_in_emi!N$64</f>
        <v>56.022388130431011</v>
      </c>
      <c r="O344" s="156">
        <f>RES_hhdet_in_emi!O$64</f>
        <v>69.308205166691721</v>
      </c>
      <c r="P344" s="156">
        <f>RES_hhdet_in_emi!P$64</f>
        <v>62.435132167842085</v>
      </c>
      <c r="Q344" s="156">
        <f>RES_hhdet_in_emi!Q$64</f>
        <v>68.052792318185425</v>
      </c>
    </row>
    <row r="345" spans="1:17" ht="12" customHeight="1" x14ac:dyDescent="0.25">
      <c r="A345" s="23" t="s">
        <v>60</v>
      </c>
      <c r="B345" s="156"/>
      <c r="C345" s="156">
        <f>RES_hhdet_in_emi!C$65</f>
        <v>0</v>
      </c>
      <c r="D345" s="156">
        <f>RES_hhdet_in_emi!D$65</f>
        <v>0</v>
      </c>
      <c r="E345" s="156">
        <f>RES_hhdet_in_emi!E$65</f>
        <v>0</v>
      </c>
      <c r="F345" s="156">
        <f>RES_hhdet_in_emi!F$65</f>
        <v>0</v>
      </c>
      <c r="G345" s="156">
        <f>RES_hhdet_in_emi!G$65</f>
        <v>0</v>
      </c>
      <c r="H345" s="156">
        <f>RES_hhdet_in_emi!H$65</f>
        <v>0</v>
      </c>
      <c r="I345" s="156">
        <f>RES_hhdet_in_emi!I$65</f>
        <v>0</v>
      </c>
      <c r="J345" s="156">
        <f>RES_hhdet_in_emi!J$65</f>
        <v>0</v>
      </c>
      <c r="K345" s="156">
        <f>RES_hhdet_in_emi!K$65</f>
        <v>0</v>
      </c>
      <c r="L345" s="156">
        <f>RES_hhdet_in_emi!L$65</f>
        <v>0</v>
      </c>
      <c r="M345" s="156">
        <f>RES_hhdet_in_emi!M$65</f>
        <v>0</v>
      </c>
      <c r="N345" s="156">
        <f>RES_hhdet_in_emi!N$65</f>
        <v>0</v>
      </c>
      <c r="O345" s="156">
        <f>RES_hhdet_in_emi!O$65</f>
        <v>0</v>
      </c>
      <c r="P345" s="156">
        <f>RES_hhdet_in_emi!P$65</f>
        <v>0</v>
      </c>
      <c r="Q345" s="156">
        <f>RES_hhdet_in_emi!Q$65</f>
        <v>0</v>
      </c>
    </row>
    <row r="346" spans="1:17" ht="12" customHeight="1" x14ac:dyDescent="0.25">
      <c r="A346" s="158" t="s">
        <v>112</v>
      </c>
      <c r="B346" s="157"/>
      <c r="C346" s="157">
        <f>C347</f>
        <v>0</v>
      </c>
      <c r="D346" s="157">
        <f t="shared" ref="D346:Q346" si="89">D347</f>
        <v>0</v>
      </c>
      <c r="E346" s="157">
        <f t="shared" si="89"/>
        <v>0</v>
      </c>
      <c r="F346" s="157">
        <f t="shared" si="89"/>
        <v>0</v>
      </c>
      <c r="G346" s="157">
        <f t="shared" si="89"/>
        <v>0</v>
      </c>
      <c r="H346" s="157">
        <f t="shared" si="89"/>
        <v>0</v>
      </c>
      <c r="I346" s="157">
        <f t="shared" si="89"/>
        <v>0</v>
      </c>
      <c r="J346" s="157">
        <f t="shared" si="89"/>
        <v>0</v>
      </c>
      <c r="K346" s="157">
        <f t="shared" si="89"/>
        <v>0</v>
      </c>
      <c r="L346" s="157">
        <f t="shared" si="89"/>
        <v>0</v>
      </c>
      <c r="M346" s="157">
        <f t="shared" si="89"/>
        <v>0</v>
      </c>
      <c r="N346" s="157">
        <f t="shared" si="89"/>
        <v>0</v>
      </c>
      <c r="O346" s="157">
        <f t="shared" si="89"/>
        <v>0</v>
      </c>
      <c r="P346" s="157">
        <f t="shared" si="89"/>
        <v>0</v>
      </c>
      <c r="Q346" s="157">
        <f t="shared" si="89"/>
        <v>0</v>
      </c>
    </row>
    <row r="347" spans="1:17" ht="12" customHeight="1" x14ac:dyDescent="0.25">
      <c r="A347" s="23" t="s">
        <v>60</v>
      </c>
      <c r="B347" s="156"/>
      <c r="C347" s="156">
        <f>RES_hhdet_in_emi!C$67</f>
        <v>0</v>
      </c>
      <c r="D347" s="156">
        <f>RES_hhdet_in_emi!D$67</f>
        <v>0</v>
      </c>
      <c r="E347" s="156">
        <f>RES_hhdet_in_emi!E$67</f>
        <v>0</v>
      </c>
      <c r="F347" s="156">
        <f>RES_hhdet_in_emi!F$67</f>
        <v>0</v>
      </c>
      <c r="G347" s="156">
        <f>RES_hhdet_in_emi!G$67</f>
        <v>0</v>
      </c>
      <c r="H347" s="156">
        <f>RES_hhdet_in_emi!H$67</f>
        <v>0</v>
      </c>
      <c r="I347" s="156">
        <f>RES_hhdet_in_emi!I$67</f>
        <v>0</v>
      </c>
      <c r="J347" s="156">
        <f>RES_hhdet_in_emi!J$67</f>
        <v>0</v>
      </c>
      <c r="K347" s="156">
        <f>RES_hhdet_in_emi!K$67</f>
        <v>0</v>
      </c>
      <c r="L347" s="156">
        <f>RES_hhdet_in_emi!L$67</f>
        <v>0</v>
      </c>
      <c r="M347" s="156">
        <f>RES_hhdet_in_emi!M$67</f>
        <v>0</v>
      </c>
      <c r="N347" s="156">
        <f>RES_hhdet_in_emi!N$67</f>
        <v>0</v>
      </c>
      <c r="O347" s="156">
        <f>RES_hhdet_in_emi!O$67</f>
        <v>0</v>
      </c>
      <c r="P347" s="156">
        <f>RES_hhdet_in_emi!P$67</f>
        <v>0</v>
      </c>
      <c r="Q347" s="156">
        <f>RES_hhdet_in_emi!Q$67</f>
        <v>0</v>
      </c>
    </row>
    <row r="348" spans="1:17" ht="12" customHeight="1" x14ac:dyDescent="0.25">
      <c r="A348" s="158" t="s">
        <v>63</v>
      </c>
      <c r="B348" s="157"/>
      <c r="C348" s="157">
        <f>SUM(C349:C350,C353:C354)</f>
        <v>13.25675915989213</v>
      </c>
      <c r="D348" s="157">
        <f t="shared" ref="D348:Q348" si="90">SUM(D349:D350,D353:D354)</f>
        <v>6.9736662902340889</v>
      </c>
      <c r="E348" s="157">
        <f t="shared" si="90"/>
        <v>11.731591853976219</v>
      </c>
      <c r="F348" s="157">
        <f t="shared" si="90"/>
        <v>10.640920064458868</v>
      </c>
      <c r="G348" s="157">
        <f t="shared" si="90"/>
        <v>5.0353563731530411</v>
      </c>
      <c r="H348" s="157">
        <f t="shared" si="90"/>
        <v>4.8238986070375081</v>
      </c>
      <c r="I348" s="157">
        <f t="shared" si="90"/>
        <v>5.3768578706342272</v>
      </c>
      <c r="J348" s="157">
        <f t="shared" si="90"/>
        <v>5.6885137877369338</v>
      </c>
      <c r="K348" s="157">
        <f t="shared" si="90"/>
        <v>8.6479997474725767</v>
      </c>
      <c r="L348" s="157">
        <f t="shared" si="90"/>
        <v>6.0992804295582959</v>
      </c>
      <c r="M348" s="157">
        <f t="shared" si="90"/>
        <v>4.9271790595931577</v>
      </c>
      <c r="N348" s="157">
        <f t="shared" si="90"/>
        <v>4.2070862170120416</v>
      </c>
      <c r="O348" s="157">
        <f t="shared" si="90"/>
        <v>8.4119953225153861</v>
      </c>
      <c r="P348" s="157">
        <f t="shared" si="90"/>
        <v>7.923212818572984</v>
      </c>
      <c r="Q348" s="157">
        <f t="shared" si="90"/>
        <v>9.6731907490175679</v>
      </c>
    </row>
    <row r="349" spans="1:17" ht="12" customHeight="1" x14ac:dyDescent="0.25">
      <c r="A349" s="167" t="s">
        <v>160</v>
      </c>
      <c r="B349" s="132"/>
      <c r="C349" s="132">
        <f>RES_hhdet_in_emi!C$69</f>
        <v>4.7908521189357156</v>
      </c>
      <c r="D349" s="132">
        <f>RES_hhdet_in_emi!D$69</f>
        <v>4.211312259184365</v>
      </c>
      <c r="E349" s="132">
        <f>RES_hhdet_in_emi!E$69</f>
        <v>2.8758407486359427</v>
      </c>
      <c r="F349" s="132">
        <f>RES_hhdet_in_emi!F$69</f>
        <v>3.5926738062027948</v>
      </c>
      <c r="G349" s="132">
        <f>RES_hhdet_in_emi!G$69</f>
        <v>0</v>
      </c>
      <c r="H349" s="132">
        <f>RES_hhdet_in_emi!H$69</f>
        <v>0</v>
      </c>
      <c r="I349" s="132">
        <f>RES_hhdet_in_emi!I$69</f>
        <v>1.8595138570347274</v>
      </c>
      <c r="J349" s="132">
        <f>RES_hhdet_in_emi!J$69</f>
        <v>3.3085393948845998</v>
      </c>
      <c r="K349" s="132">
        <f>RES_hhdet_in_emi!K$69</f>
        <v>0</v>
      </c>
      <c r="L349" s="132">
        <f>RES_hhdet_in_emi!L$69</f>
        <v>0</v>
      </c>
      <c r="M349" s="132">
        <f>RES_hhdet_in_emi!M$69</f>
        <v>1.3074296650307198</v>
      </c>
      <c r="N349" s="132">
        <f>RES_hhdet_in_emi!N$69</f>
        <v>0</v>
      </c>
      <c r="O349" s="132">
        <f>RES_hhdet_in_emi!O$69</f>
        <v>0</v>
      </c>
      <c r="P349" s="132">
        <f>RES_hhdet_in_emi!P$69</f>
        <v>3.1129060971214715</v>
      </c>
      <c r="Q349" s="132">
        <f>RES_hhdet_in_emi!Q$69</f>
        <v>1.0398985968359538</v>
      </c>
    </row>
    <row r="350" spans="1:17" ht="12" customHeight="1" x14ac:dyDescent="0.25">
      <c r="A350" s="167" t="s">
        <v>159</v>
      </c>
      <c r="B350" s="132"/>
      <c r="C350" s="132">
        <f>SUM(C351:C352)</f>
        <v>8.4659070409564148</v>
      </c>
      <c r="D350" s="132">
        <f t="shared" ref="D350:Q350" si="91">SUM(D351:D352)</f>
        <v>2.7623540310497243</v>
      </c>
      <c r="E350" s="132">
        <f t="shared" si="91"/>
        <v>8.8557511053402767</v>
      </c>
      <c r="F350" s="132">
        <f t="shared" si="91"/>
        <v>7.0482462582560741</v>
      </c>
      <c r="G350" s="132">
        <f t="shared" si="91"/>
        <v>5.0353563731530411</v>
      </c>
      <c r="H350" s="132">
        <f t="shared" si="91"/>
        <v>4.8238986070375081</v>
      </c>
      <c r="I350" s="132">
        <f t="shared" si="91"/>
        <v>3.5173440135994993</v>
      </c>
      <c r="J350" s="132">
        <f t="shared" si="91"/>
        <v>2.3799743928523336</v>
      </c>
      <c r="K350" s="132">
        <f t="shared" si="91"/>
        <v>8.6479997474725767</v>
      </c>
      <c r="L350" s="132">
        <f t="shared" si="91"/>
        <v>6.0992804295582959</v>
      </c>
      <c r="M350" s="132">
        <f t="shared" si="91"/>
        <v>3.6197493945624384</v>
      </c>
      <c r="N350" s="132">
        <f t="shared" si="91"/>
        <v>4.2070862170120416</v>
      </c>
      <c r="O350" s="132">
        <f t="shared" si="91"/>
        <v>8.4119953225153861</v>
      </c>
      <c r="P350" s="132">
        <f t="shared" si="91"/>
        <v>4.8103067214515125</v>
      </c>
      <c r="Q350" s="132">
        <f t="shared" si="91"/>
        <v>8.6332921521816139</v>
      </c>
    </row>
    <row r="351" spans="1:17" ht="12" customHeight="1" x14ac:dyDescent="0.25">
      <c r="A351" s="166" t="s">
        <v>203</v>
      </c>
      <c r="B351" s="165"/>
      <c r="C351" s="165">
        <f>RES_hhdet_in_emi!C$71</f>
        <v>8.4659070409564148</v>
      </c>
      <c r="D351" s="165">
        <f>RES_hhdet_in_emi!D$71</f>
        <v>2.7623540310497243</v>
      </c>
      <c r="E351" s="165">
        <f>RES_hhdet_in_emi!E$71</f>
        <v>8.8557511053402767</v>
      </c>
      <c r="F351" s="165">
        <f>RES_hhdet_in_emi!F$71</f>
        <v>7.0482462582560741</v>
      </c>
      <c r="G351" s="165">
        <f>RES_hhdet_in_emi!G$71</f>
        <v>5.0353563731530411</v>
      </c>
      <c r="H351" s="165">
        <f>RES_hhdet_in_emi!H$71</f>
        <v>4.8238986070375081</v>
      </c>
      <c r="I351" s="165">
        <f>RES_hhdet_in_emi!I$71</f>
        <v>3.5173440135994993</v>
      </c>
      <c r="J351" s="165">
        <f>RES_hhdet_in_emi!J$71</f>
        <v>2.3799743928523336</v>
      </c>
      <c r="K351" s="165">
        <f>RES_hhdet_in_emi!K$71</f>
        <v>8.6479997474725767</v>
      </c>
      <c r="L351" s="165">
        <f>RES_hhdet_in_emi!L$71</f>
        <v>6.0992804295582959</v>
      </c>
      <c r="M351" s="165">
        <f>RES_hhdet_in_emi!M$71</f>
        <v>3.6197493945624384</v>
      </c>
      <c r="N351" s="165">
        <f>RES_hhdet_in_emi!N$71</f>
        <v>4.2070862170120416</v>
      </c>
      <c r="O351" s="165">
        <f>RES_hhdet_in_emi!O$71</f>
        <v>8.4119953225153861</v>
      </c>
      <c r="P351" s="165">
        <f>RES_hhdet_in_emi!P$71</f>
        <v>4.8103067214515125</v>
      </c>
      <c r="Q351" s="165">
        <f>RES_hhdet_in_emi!Q$71</f>
        <v>8.6332921521816139</v>
      </c>
    </row>
    <row r="352" spans="1:17" ht="12" customHeight="1" x14ac:dyDescent="0.25">
      <c r="A352" s="147" t="s">
        <v>59</v>
      </c>
      <c r="B352" s="164"/>
      <c r="C352" s="164">
        <f>RES_hhdet_in_emi!C$72</f>
        <v>0</v>
      </c>
      <c r="D352" s="164">
        <f>RES_hhdet_in_emi!D$72</f>
        <v>0</v>
      </c>
      <c r="E352" s="164">
        <f>RES_hhdet_in_emi!E$72</f>
        <v>0</v>
      </c>
      <c r="F352" s="164">
        <f>RES_hhdet_in_emi!F$72</f>
        <v>0</v>
      </c>
      <c r="G352" s="164">
        <f>RES_hhdet_in_emi!G$72</f>
        <v>0</v>
      </c>
      <c r="H352" s="164">
        <f>RES_hhdet_in_emi!H$72</f>
        <v>0</v>
      </c>
      <c r="I352" s="164">
        <f>RES_hhdet_in_emi!I$72</f>
        <v>0</v>
      </c>
      <c r="J352" s="164">
        <f>RES_hhdet_in_emi!J$72</f>
        <v>0</v>
      </c>
      <c r="K352" s="164">
        <f>RES_hhdet_in_emi!K$72</f>
        <v>0</v>
      </c>
      <c r="L352" s="164">
        <f>RES_hhdet_in_emi!L$72</f>
        <v>0</v>
      </c>
      <c r="M352" s="164">
        <f>RES_hhdet_in_emi!M$72</f>
        <v>0</v>
      </c>
      <c r="N352" s="164">
        <f>RES_hhdet_in_emi!N$72</f>
        <v>0</v>
      </c>
      <c r="O352" s="164">
        <f>RES_hhdet_in_emi!O$72</f>
        <v>0</v>
      </c>
      <c r="P352" s="164">
        <f>RES_hhdet_in_emi!P$72</f>
        <v>0</v>
      </c>
      <c r="Q352" s="164">
        <f>RES_hhdet_in_emi!Q$72</f>
        <v>0</v>
      </c>
    </row>
    <row r="353" spans="1:17" ht="12" customHeight="1" x14ac:dyDescent="0.25">
      <c r="A353" s="163" t="s">
        <v>142</v>
      </c>
      <c r="B353" s="162"/>
      <c r="C353" s="162">
        <f>RES_hhdet_in_emi!C$73</f>
        <v>0</v>
      </c>
      <c r="D353" s="162">
        <f>RES_hhdet_in_emi!D$73</f>
        <v>0</v>
      </c>
      <c r="E353" s="162">
        <f>RES_hhdet_in_emi!E$73</f>
        <v>0</v>
      </c>
      <c r="F353" s="162">
        <f>RES_hhdet_in_emi!F$73</f>
        <v>0</v>
      </c>
      <c r="G353" s="162">
        <f>RES_hhdet_in_emi!G$73</f>
        <v>0</v>
      </c>
      <c r="H353" s="162">
        <f>RES_hhdet_in_emi!H$73</f>
        <v>0</v>
      </c>
      <c r="I353" s="162">
        <f>RES_hhdet_in_emi!I$73</f>
        <v>0</v>
      </c>
      <c r="J353" s="162">
        <f>RES_hhdet_in_emi!J$73</f>
        <v>0</v>
      </c>
      <c r="K353" s="162">
        <f>RES_hhdet_in_emi!K$73</f>
        <v>0</v>
      </c>
      <c r="L353" s="162">
        <f>RES_hhdet_in_emi!L$73</f>
        <v>0</v>
      </c>
      <c r="M353" s="162">
        <f>RES_hhdet_in_emi!M$73</f>
        <v>0</v>
      </c>
      <c r="N353" s="162">
        <f>RES_hhdet_in_emi!N$73</f>
        <v>0</v>
      </c>
      <c r="O353" s="162">
        <f>RES_hhdet_in_emi!O$73</f>
        <v>0</v>
      </c>
      <c r="P353" s="162">
        <f>RES_hhdet_in_emi!P$73</f>
        <v>0</v>
      </c>
      <c r="Q353" s="162">
        <f>RES_hhdet_in_emi!Q$73</f>
        <v>0</v>
      </c>
    </row>
    <row r="354" spans="1:17" ht="12" customHeight="1" x14ac:dyDescent="0.25">
      <c r="A354" s="161" t="s">
        <v>141</v>
      </c>
      <c r="B354" s="160"/>
      <c r="C354" s="160">
        <f>SUM(C355:C356)</f>
        <v>0</v>
      </c>
      <c r="D354" s="160">
        <f t="shared" ref="D354:Q354" si="92">SUM(D355:D356)</f>
        <v>0</v>
      </c>
      <c r="E354" s="160">
        <f t="shared" si="92"/>
        <v>0</v>
      </c>
      <c r="F354" s="160">
        <f t="shared" si="92"/>
        <v>0</v>
      </c>
      <c r="G354" s="160">
        <f t="shared" si="92"/>
        <v>0</v>
      </c>
      <c r="H354" s="160">
        <f t="shared" si="92"/>
        <v>0</v>
      </c>
      <c r="I354" s="160">
        <f t="shared" si="92"/>
        <v>0</v>
      </c>
      <c r="J354" s="160">
        <f t="shared" si="92"/>
        <v>0</v>
      </c>
      <c r="K354" s="160">
        <f t="shared" si="92"/>
        <v>0</v>
      </c>
      <c r="L354" s="160">
        <f t="shared" si="92"/>
        <v>0</v>
      </c>
      <c r="M354" s="160">
        <f t="shared" si="92"/>
        <v>0</v>
      </c>
      <c r="N354" s="160">
        <f t="shared" si="92"/>
        <v>0</v>
      </c>
      <c r="O354" s="160">
        <f t="shared" si="92"/>
        <v>0</v>
      </c>
      <c r="P354" s="160">
        <f t="shared" si="92"/>
        <v>0</v>
      </c>
      <c r="Q354" s="160">
        <f t="shared" si="92"/>
        <v>0</v>
      </c>
    </row>
    <row r="355" spans="1:17" ht="12" customHeight="1" x14ac:dyDescent="0.25">
      <c r="A355" s="148" t="s">
        <v>60</v>
      </c>
      <c r="B355" s="156"/>
      <c r="C355" s="156">
        <f>RES_hhdet_in_emi!C$75</f>
        <v>0</v>
      </c>
      <c r="D355" s="156">
        <f>RES_hhdet_in_emi!D$75</f>
        <v>0</v>
      </c>
      <c r="E355" s="156">
        <f>RES_hhdet_in_emi!E$75</f>
        <v>0</v>
      </c>
      <c r="F355" s="156">
        <f>RES_hhdet_in_emi!F$75</f>
        <v>0</v>
      </c>
      <c r="G355" s="156">
        <f>RES_hhdet_in_emi!G$75</f>
        <v>0</v>
      </c>
      <c r="H355" s="156">
        <f>RES_hhdet_in_emi!H$75</f>
        <v>0</v>
      </c>
      <c r="I355" s="156">
        <f>RES_hhdet_in_emi!I$75</f>
        <v>0</v>
      </c>
      <c r="J355" s="156">
        <f>RES_hhdet_in_emi!J$75</f>
        <v>0</v>
      </c>
      <c r="K355" s="156">
        <f>RES_hhdet_in_emi!K$75</f>
        <v>0</v>
      </c>
      <c r="L355" s="156">
        <f>RES_hhdet_in_emi!L$75</f>
        <v>0</v>
      </c>
      <c r="M355" s="156">
        <f>RES_hhdet_in_emi!M$75</f>
        <v>0</v>
      </c>
      <c r="N355" s="156">
        <f>RES_hhdet_in_emi!N$75</f>
        <v>0</v>
      </c>
      <c r="O355" s="156">
        <f>RES_hhdet_in_emi!O$75</f>
        <v>0</v>
      </c>
      <c r="P355" s="156">
        <f>RES_hhdet_in_emi!P$75</f>
        <v>0</v>
      </c>
      <c r="Q355" s="156">
        <f>RES_hhdet_in_emi!Q$75</f>
        <v>0</v>
      </c>
    </row>
    <row r="356" spans="1:17" ht="12" customHeight="1" x14ac:dyDescent="0.25">
      <c r="A356" s="148" t="s">
        <v>59</v>
      </c>
      <c r="B356" s="156"/>
      <c r="C356" s="156">
        <f>RES_hhdet_in_emi!C$76</f>
        <v>0</v>
      </c>
      <c r="D356" s="156">
        <f>RES_hhdet_in_emi!D$76</f>
        <v>0</v>
      </c>
      <c r="E356" s="156">
        <f>RES_hhdet_in_emi!E$76</f>
        <v>0</v>
      </c>
      <c r="F356" s="156">
        <f>RES_hhdet_in_emi!F$76</f>
        <v>0</v>
      </c>
      <c r="G356" s="156">
        <f>RES_hhdet_in_emi!G$76</f>
        <v>0</v>
      </c>
      <c r="H356" s="156">
        <f>RES_hhdet_in_emi!H$76</f>
        <v>0</v>
      </c>
      <c r="I356" s="156">
        <f>RES_hhdet_in_emi!I$76</f>
        <v>0</v>
      </c>
      <c r="J356" s="156">
        <f>RES_hhdet_in_emi!J$76</f>
        <v>0</v>
      </c>
      <c r="K356" s="156">
        <f>RES_hhdet_in_emi!K$76</f>
        <v>0</v>
      </c>
      <c r="L356" s="156">
        <f>RES_hhdet_in_emi!L$76</f>
        <v>0</v>
      </c>
      <c r="M356" s="156">
        <f>RES_hhdet_in_emi!M$76</f>
        <v>0</v>
      </c>
      <c r="N356" s="156">
        <f>RES_hhdet_in_emi!N$76</f>
        <v>0</v>
      </c>
      <c r="O356" s="156">
        <f>RES_hhdet_in_emi!O$76</f>
        <v>0</v>
      </c>
      <c r="P356" s="156">
        <f>RES_hhdet_in_emi!P$76</f>
        <v>0</v>
      </c>
      <c r="Q356" s="156">
        <f>RES_hhdet_in_emi!Q$76</f>
        <v>0</v>
      </c>
    </row>
    <row r="357" spans="1:17" ht="12" customHeight="1" x14ac:dyDescent="0.25">
      <c r="A357" s="158" t="s">
        <v>62</v>
      </c>
      <c r="B357" s="157"/>
      <c r="C357" s="157">
        <f>SUM(C358:C359)</f>
        <v>7.6886652621697493</v>
      </c>
      <c r="D357" s="157">
        <f t="shared" ref="D357:Q357" si="93">SUM(D358:D359)</f>
        <v>4.84757918072994</v>
      </c>
      <c r="E357" s="157">
        <f t="shared" si="93"/>
        <v>7.5662488974987214</v>
      </c>
      <c r="F357" s="157">
        <f t="shared" si="93"/>
        <v>8.6286092245929638</v>
      </c>
      <c r="G357" s="157">
        <f t="shared" si="93"/>
        <v>3.8196441451994176</v>
      </c>
      <c r="H357" s="157">
        <f t="shared" si="93"/>
        <v>5.1608193938549665</v>
      </c>
      <c r="I357" s="157">
        <f t="shared" si="93"/>
        <v>4.3079515865783282</v>
      </c>
      <c r="J357" s="157">
        <f t="shared" si="93"/>
        <v>4.7159264714984115</v>
      </c>
      <c r="K357" s="157">
        <f t="shared" si="93"/>
        <v>5.7397383887898945</v>
      </c>
      <c r="L357" s="157">
        <f t="shared" si="93"/>
        <v>5.3105114575624404</v>
      </c>
      <c r="M357" s="157">
        <f t="shared" si="93"/>
        <v>4.1479455528569522</v>
      </c>
      <c r="N357" s="157">
        <f t="shared" si="93"/>
        <v>5.2279569713921923</v>
      </c>
      <c r="O357" s="157">
        <f t="shared" si="93"/>
        <v>5.6719770772798253</v>
      </c>
      <c r="P357" s="157">
        <f t="shared" si="93"/>
        <v>5.7773369500514615</v>
      </c>
      <c r="Q357" s="157">
        <f t="shared" si="93"/>
        <v>6.1939964079459306</v>
      </c>
    </row>
    <row r="358" spans="1:17" ht="12" customHeight="1" x14ac:dyDescent="0.25">
      <c r="A358" s="23" t="s">
        <v>203</v>
      </c>
      <c r="B358" s="156"/>
      <c r="C358" s="156">
        <f>RES_hhdet_in_emi!C$78</f>
        <v>7.6886652621697493</v>
      </c>
      <c r="D358" s="156">
        <f>RES_hhdet_in_emi!D$78</f>
        <v>4.84757918072994</v>
      </c>
      <c r="E358" s="156">
        <f>RES_hhdet_in_emi!E$78</f>
        <v>7.5662488974987214</v>
      </c>
      <c r="F358" s="156">
        <f>RES_hhdet_in_emi!F$78</f>
        <v>8.6286092245929638</v>
      </c>
      <c r="G358" s="156">
        <f>RES_hhdet_in_emi!G$78</f>
        <v>3.8196441451994176</v>
      </c>
      <c r="H358" s="156">
        <f>RES_hhdet_in_emi!H$78</f>
        <v>5.1608193938549665</v>
      </c>
      <c r="I358" s="156">
        <f>RES_hhdet_in_emi!I$78</f>
        <v>4.3079515865783282</v>
      </c>
      <c r="J358" s="156">
        <f>RES_hhdet_in_emi!J$78</f>
        <v>4.7159264714984115</v>
      </c>
      <c r="K358" s="156">
        <f>RES_hhdet_in_emi!K$78</f>
        <v>5.7397383887898945</v>
      </c>
      <c r="L358" s="156">
        <f>RES_hhdet_in_emi!L$78</f>
        <v>5.3105114575624404</v>
      </c>
      <c r="M358" s="156">
        <f>RES_hhdet_in_emi!M$78</f>
        <v>4.1479455528569522</v>
      </c>
      <c r="N358" s="156">
        <f>RES_hhdet_in_emi!N$78</f>
        <v>5.2279569713921923</v>
      </c>
      <c r="O358" s="156">
        <f>RES_hhdet_in_emi!O$78</f>
        <v>5.6719770772798253</v>
      </c>
      <c r="P358" s="156">
        <f>RES_hhdet_in_emi!P$78</f>
        <v>5.7773369500514615</v>
      </c>
      <c r="Q358" s="156">
        <f>RES_hhdet_in_emi!Q$78</f>
        <v>6.1939964079459306</v>
      </c>
    </row>
    <row r="359" spans="1:17" ht="12" customHeight="1" x14ac:dyDescent="0.25">
      <c r="A359" s="29" t="s">
        <v>140</v>
      </c>
      <c r="B359" s="57"/>
      <c r="C359" s="57">
        <f>RES_hhdet_in_emi!C$79</f>
        <v>0</v>
      </c>
      <c r="D359" s="57">
        <f>RES_hhdet_in_emi!D$79</f>
        <v>0</v>
      </c>
      <c r="E359" s="57">
        <f>RES_hhdet_in_emi!E$79</f>
        <v>0</v>
      </c>
      <c r="F359" s="57">
        <f>RES_hhdet_in_emi!F$79</f>
        <v>0</v>
      </c>
      <c r="G359" s="57">
        <f>RES_hhdet_in_emi!G$79</f>
        <v>0</v>
      </c>
      <c r="H359" s="57">
        <f>RES_hhdet_in_emi!H$79</f>
        <v>0</v>
      </c>
      <c r="I359" s="57">
        <f>RES_hhdet_in_emi!I$79</f>
        <v>0</v>
      </c>
      <c r="J359" s="57">
        <f>RES_hhdet_in_emi!J$79</f>
        <v>0</v>
      </c>
      <c r="K359" s="57">
        <f>RES_hhdet_in_emi!K$79</f>
        <v>0</v>
      </c>
      <c r="L359" s="57">
        <f>RES_hhdet_in_emi!L$79</f>
        <v>0</v>
      </c>
      <c r="M359" s="57">
        <f>RES_hhdet_in_emi!M$79</f>
        <v>0</v>
      </c>
      <c r="N359" s="57">
        <f>RES_hhdet_in_emi!N$79</f>
        <v>0</v>
      </c>
      <c r="O359" s="57">
        <f>RES_hhdet_in_emi!O$79</f>
        <v>0</v>
      </c>
      <c r="P359" s="57">
        <f>RES_hhdet_in_emi!P$79</f>
        <v>0</v>
      </c>
      <c r="Q359" s="57">
        <f>RES_hhdet_in_emi!Q$79</f>
        <v>0</v>
      </c>
    </row>
    <row r="361" spans="1:17" ht="12" customHeight="1" x14ac:dyDescent="0.25">
      <c r="A361" s="152" t="s">
        <v>189</v>
      </c>
      <c r="B361" s="168"/>
      <c r="C361" s="168">
        <f t="shared" ref="C361:Q361" si="94">SUM(C362,C365,C367,C376)</f>
        <v>19741.421140960276</v>
      </c>
      <c r="D361" s="168">
        <f t="shared" si="94"/>
        <v>18199.538890802727</v>
      </c>
      <c r="E361" s="168">
        <f t="shared" si="94"/>
        <v>18807.22764762989</v>
      </c>
      <c r="F361" s="168">
        <f t="shared" si="94"/>
        <v>17958.307240862792</v>
      </c>
      <c r="G361" s="168">
        <f t="shared" si="94"/>
        <v>16617.32879730378</v>
      </c>
      <c r="H361" s="168">
        <f t="shared" si="94"/>
        <v>15813.473367780103</v>
      </c>
      <c r="I361" s="168">
        <f t="shared" si="94"/>
        <v>15124.153138875641</v>
      </c>
      <c r="J361" s="168">
        <f t="shared" si="94"/>
        <v>15173.999592415581</v>
      </c>
      <c r="K361" s="168">
        <f t="shared" si="94"/>
        <v>15478.849800822863</v>
      </c>
      <c r="L361" s="168">
        <f t="shared" si="94"/>
        <v>17530.523618170144</v>
      </c>
      <c r="M361" s="168">
        <f t="shared" si="94"/>
        <v>15563.794552336818</v>
      </c>
      <c r="N361" s="168">
        <f t="shared" si="94"/>
        <v>15922.793397665204</v>
      </c>
      <c r="O361" s="168">
        <f t="shared" si="94"/>
        <v>17520.838994400605</v>
      </c>
      <c r="P361" s="168">
        <f t="shared" si="94"/>
        <v>14810.281430715706</v>
      </c>
      <c r="Q361" s="168">
        <f t="shared" si="94"/>
        <v>16017.126349157799</v>
      </c>
    </row>
    <row r="362" spans="1:17" ht="12" customHeight="1" x14ac:dyDescent="0.25">
      <c r="A362" s="158" t="s">
        <v>65</v>
      </c>
      <c r="B362" s="157"/>
      <c r="C362" s="157">
        <f t="shared" ref="C362:Q362" si="95">SUM(C363:C364)</f>
        <v>15978.521383761959</v>
      </c>
      <c r="D362" s="157">
        <f t="shared" si="95"/>
        <v>14563.99983816619</v>
      </c>
      <c r="E362" s="157">
        <f t="shared" si="95"/>
        <v>15100.834953001462</v>
      </c>
      <c r="F362" s="157">
        <f t="shared" si="95"/>
        <v>14277.257789075711</v>
      </c>
      <c r="G362" s="157">
        <f t="shared" si="95"/>
        <v>13216.733450646374</v>
      </c>
      <c r="H362" s="157">
        <f t="shared" si="95"/>
        <v>12338.492802044379</v>
      </c>
      <c r="I362" s="157">
        <f t="shared" si="95"/>
        <v>11648.207882108361</v>
      </c>
      <c r="J362" s="157">
        <f t="shared" si="95"/>
        <v>11700.153761491028</v>
      </c>
      <c r="K362" s="157">
        <f t="shared" si="95"/>
        <v>11977.211460150598</v>
      </c>
      <c r="L362" s="157">
        <f t="shared" si="95"/>
        <v>14009.164174425865</v>
      </c>
      <c r="M362" s="157">
        <f t="shared" si="95"/>
        <v>12071.958915971574</v>
      </c>
      <c r="N362" s="157">
        <f t="shared" si="95"/>
        <v>12460.23822838587</v>
      </c>
      <c r="O362" s="157">
        <f t="shared" si="95"/>
        <v>14082.800456683259</v>
      </c>
      <c r="P362" s="157">
        <f t="shared" si="95"/>
        <v>11322.201603950776</v>
      </c>
      <c r="Q362" s="157">
        <f t="shared" si="95"/>
        <v>12574.345489127134</v>
      </c>
    </row>
    <row r="363" spans="1:17" ht="12" customHeight="1" x14ac:dyDescent="0.25">
      <c r="A363" s="23" t="s">
        <v>161</v>
      </c>
      <c r="B363" s="156"/>
      <c r="C363" s="156">
        <f t="shared" ref="C363:Q366" si="96">IF(C287=0,0,C287/0.086*1000000/C$49)</f>
        <v>15715.689463787947</v>
      </c>
      <c r="D363" s="156">
        <f t="shared" si="96"/>
        <v>14292.394259323688</v>
      </c>
      <c r="E363" s="156">
        <f t="shared" si="96"/>
        <v>14817.448367579414</v>
      </c>
      <c r="F363" s="156">
        <f t="shared" si="96"/>
        <v>14056.805194835231</v>
      </c>
      <c r="G363" s="156">
        <f t="shared" si="96"/>
        <v>13016.732915200959</v>
      </c>
      <c r="H363" s="156">
        <f t="shared" si="96"/>
        <v>12189.557999280225</v>
      </c>
      <c r="I363" s="156">
        <f t="shared" si="96"/>
        <v>11382.458052971302</v>
      </c>
      <c r="J363" s="156">
        <f t="shared" si="96"/>
        <v>11514.984824750363</v>
      </c>
      <c r="K363" s="156">
        <f t="shared" si="96"/>
        <v>11761.214340099954</v>
      </c>
      <c r="L363" s="156">
        <f t="shared" si="96"/>
        <v>13783.53764974614</v>
      </c>
      <c r="M363" s="156">
        <f t="shared" si="96"/>
        <v>11843.770633562755</v>
      </c>
      <c r="N363" s="156">
        <f t="shared" si="96"/>
        <v>12198.899578295463</v>
      </c>
      <c r="O363" s="156">
        <f t="shared" si="96"/>
        <v>13939.888646154312</v>
      </c>
      <c r="P363" s="156">
        <f t="shared" si="96"/>
        <v>11013.170660056983</v>
      </c>
      <c r="Q363" s="156">
        <f t="shared" si="96"/>
        <v>12328.222391656662</v>
      </c>
    </row>
    <row r="364" spans="1:17" ht="12" customHeight="1" x14ac:dyDescent="0.25">
      <c r="A364" s="23" t="s">
        <v>60</v>
      </c>
      <c r="B364" s="156"/>
      <c r="C364" s="156">
        <f t="shared" si="96"/>
        <v>262.83191997401241</v>
      </c>
      <c r="D364" s="156">
        <f t="shared" si="96"/>
        <v>271.60557884250159</v>
      </c>
      <c r="E364" s="156">
        <f t="shared" si="96"/>
        <v>283.38658542204763</v>
      </c>
      <c r="F364" s="156">
        <f t="shared" si="96"/>
        <v>220.45259424048044</v>
      </c>
      <c r="G364" s="156">
        <f t="shared" si="96"/>
        <v>200.00053544541549</v>
      </c>
      <c r="H364" s="156">
        <f t="shared" si="96"/>
        <v>148.93480276415391</v>
      </c>
      <c r="I364" s="156">
        <f t="shared" si="96"/>
        <v>265.74982913705867</v>
      </c>
      <c r="J364" s="156">
        <f t="shared" si="96"/>
        <v>185.16893674066577</v>
      </c>
      <c r="K364" s="156">
        <f t="shared" si="96"/>
        <v>215.99712005064418</v>
      </c>
      <c r="L364" s="156">
        <f t="shared" si="96"/>
        <v>225.6265246797247</v>
      </c>
      <c r="M364" s="156">
        <f t="shared" si="96"/>
        <v>228.18828240881817</v>
      </c>
      <c r="N364" s="156">
        <f t="shared" si="96"/>
        <v>261.33865009040716</v>
      </c>
      <c r="O364" s="156">
        <f t="shared" si="96"/>
        <v>142.91181052894649</v>
      </c>
      <c r="P364" s="156">
        <f t="shared" si="96"/>
        <v>309.03094389379277</v>
      </c>
      <c r="Q364" s="156">
        <f t="shared" si="96"/>
        <v>246.12309747047138</v>
      </c>
    </row>
    <row r="365" spans="1:17" ht="12" customHeight="1" x14ac:dyDescent="0.25">
      <c r="A365" s="158" t="s">
        <v>112</v>
      </c>
      <c r="B365" s="157"/>
      <c r="C365" s="157">
        <f t="shared" ref="C365:Q365" si="97">C366</f>
        <v>13.701666630977344</v>
      </c>
      <c r="D365" s="157">
        <f t="shared" si="97"/>
        <v>7.8181314257187804</v>
      </c>
      <c r="E365" s="157">
        <f t="shared" si="97"/>
        <v>3.8446940737559618</v>
      </c>
      <c r="F365" s="157">
        <f t="shared" si="97"/>
        <v>8.9074165960736256</v>
      </c>
      <c r="G365" s="157">
        <f t="shared" si="97"/>
        <v>10.955096701798704</v>
      </c>
      <c r="H365" s="157">
        <f t="shared" si="97"/>
        <v>11.988990846867013</v>
      </c>
      <c r="I365" s="157">
        <f t="shared" si="97"/>
        <v>11.121379954736092</v>
      </c>
      <c r="J365" s="157">
        <f t="shared" si="97"/>
        <v>31.585439064197633</v>
      </c>
      <c r="K365" s="157">
        <f t="shared" si="97"/>
        <v>28.363371291261267</v>
      </c>
      <c r="L365" s="157">
        <f t="shared" si="97"/>
        <v>25.011600248844083</v>
      </c>
      <c r="M365" s="157">
        <f t="shared" si="97"/>
        <v>23.671926117605462</v>
      </c>
      <c r="N365" s="157">
        <f t="shared" si="97"/>
        <v>5.9897930229021137</v>
      </c>
      <c r="O365" s="157">
        <f t="shared" si="97"/>
        <v>18.309934108595449</v>
      </c>
      <c r="P365" s="157">
        <f t="shared" si="97"/>
        <v>0.37793611146730005</v>
      </c>
      <c r="Q365" s="157">
        <f t="shared" si="97"/>
        <v>23.129913488371475</v>
      </c>
    </row>
    <row r="366" spans="1:17" ht="12" customHeight="1" x14ac:dyDescent="0.25">
      <c r="A366" s="23" t="s">
        <v>60</v>
      </c>
      <c r="B366" s="156"/>
      <c r="C366" s="156">
        <f t="shared" si="96"/>
        <v>13.701666630977344</v>
      </c>
      <c r="D366" s="156">
        <f t="shared" si="96"/>
        <v>7.8181314257187804</v>
      </c>
      <c r="E366" s="156">
        <f t="shared" si="96"/>
        <v>3.8446940737559618</v>
      </c>
      <c r="F366" s="156">
        <f t="shared" si="96"/>
        <v>8.9074165960736256</v>
      </c>
      <c r="G366" s="156">
        <f t="shared" si="96"/>
        <v>10.955096701798704</v>
      </c>
      <c r="H366" s="156">
        <f t="shared" si="96"/>
        <v>11.988990846867013</v>
      </c>
      <c r="I366" s="156">
        <f t="shared" si="96"/>
        <v>11.121379954736092</v>
      </c>
      <c r="J366" s="156">
        <f t="shared" si="96"/>
        <v>31.585439064197633</v>
      </c>
      <c r="K366" s="156">
        <f t="shared" si="96"/>
        <v>28.363371291261267</v>
      </c>
      <c r="L366" s="156">
        <f t="shared" si="96"/>
        <v>25.011600248844083</v>
      </c>
      <c r="M366" s="156">
        <f t="shared" si="96"/>
        <v>23.671926117605462</v>
      </c>
      <c r="N366" s="156">
        <f t="shared" si="96"/>
        <v>5.9897930229021137</v>
      </c>
      <c r="O366" s="156">
        <f t="shared" si="96"/>
        <v>18.309934108595449</v>
      </c>
      <c r="P366" s="156">
        <f t="shared" si="96"/>
        <v>0.37793611146730005</v>
      </c>
      <c r="Q366" s="156">
        <f t="shared" si="96"/>
        <v>23.129913488371475</v>
      </c>
    </row>
    <row r="367" spans="1:17" ht="12" customHeight="1" x14ac:dyDescent="0.25">
      <c r="A367" s="158" t="s">
        <v>63</v>
      </c>
      <c r="B367" s="157"/>
      <c r="C367" s="157">
        <f t="shared" ref="C367:Q367" si="98">IF(C291=0,0,C291/0.086*1000000/SUM(C$53:C$56))</f>
        <v>2556.809836778672</v>
      </c>
      <c r="D367" s="157">
        <f t="shared" si="98"/>
        <v>2528.1199851959041</v>
      </c>
      <c r="E367" s="157">
        <f t="shared" si="98"/>
        <v>2481.6489106281479</v>
      </c>
      <c r="F367" s="157">
        <f t="shared" si="98"/>
        <v>2464.7748132227471</v>
      </c>
      <c r="G367" s="157">
        <f t="shared" si="98"/>
        <v>2325.8785317667939</v>
      </c>
      <c r="H367" s="157">
        <f t="shared" si="98"/>
        <v>2302.3072802296024</v>
      </c>
      <c r="I367" s="157">
        <f t="shared" si="98"/>
        <v>2369.5557781612533</v>
      </c>
      <c r="J367" s="157">
        <f t="shared" si="98"/>
        <v>2338.7452992810222</v>
      </c>
      <c r="K367" s="157">
        <f t="shared" si="98"/>
        <v>2318.4362877815429</v>
      </c>
      <c r="L367" s="157">
        <f t="shared" si="98"/>
        <v>2338.9266854093835</v>
      </c>
      <c r="M367" s="157">
        <f t="shared" si="98"/>
        <v>2369.6502285384136</v>
      </c>
      <c r="N367" s="157">
        <f t="shared" si="98"/>
        <v>2318.175453549431</v>
      </c>
      <c r="O367" s="157">
        <f t="shared" si="98"/>
        <v>2278.9296365793953</v>
      </c>
      <c r="P367" s="157">
        <f t="shared" si="98"/>
        <v>2385.5246921096527</v>
      </c>
      <c r="Q367" s="157">
        <f t="shared" si="98"/>
        <v>2297.5667144471704</v>
      </c>
    </row>
    <row r="368" spans="1:17" ht="12" customHeight="1" x14ac:dyDescent="0.25">
      <c r="A368" s="167" t="s">
        <v>160</v>
      </c>
      <c r="B368" s="132"/>
      <c r="C368" s="132">
        <f t="shared" ref="C368:Q368" si="99">IF(C292=0,0,C292/0.086*1000000/C$53)</f>
        <v>2855.0672079626802</v>
      </c>
      <c r="D368" s="132">
        <f t="shared" si="99"/>
        <v>2810.8731726124183</v>
      </c>
      <c r="E368" s="132">
        <f t="shared" si="99"/>
        <v>2787.9496966279848</v>
      </c>
      <c r="F368" s="132">
        <f t="shared" si="99"/>
        <v>2785.9924825478151</v>
      </c>
      <c r="G368" s="132">
        <f t="shared" si="99"/>
        <v>0</v>
      </c>
      <c r="H368" s="132">
        <f t="shared" si="99"/>
        <v>0</v>
      </c>
      <c r="I368" s="132">
        <f t="shared" si="99"/>
        <v>2560.615822205822</v>
      </c>
      <c r="J368" s="132">
        <f t="shared" si="99"/>
        <v>2528.4190914686505</v>
      </c>
      <c r="K368" s="132">
        <f t="shared" si="99"/>
        <v>0</v>
      </c>
      <c r="L368" s="132">
        <f t="shared" si="99"/>
        <v>0</v>
      </c>
      <c r="M368" s="132">
        <f t="shared" si="99"/>
        <v>2593.1328353235026</v>
      </c>
      <c r="N368" s="132">
        <f t="shared" si="99"/>
        <v>0</v>
      </c>
      <c r="O368" s="132">
        <f t="shared" si="99"/>
        <v>0</v>
      </c>
      <c r="P368" s="132">
        <f t="shared" si="99"/>
        <v>2539.888813925324</v>
      </c>
      <c r="Q368" s="132">
        <f t="shared" si="99"/>
        <v>2542.9694936410478</v>
      </c>
    </row>
    <row r="369" spans="1:17" ht="12" customHeight="1" x14ac:dyDescent="0.25">
      <c r="A369" s="167" t="s">
        <v>159</v>
      </c>
      <c r="B369" s="132"/>
      <c r="C369" s="132">
        <f t="shared" ref="C369:Q369" si="100">IF(C293=0,0,C293/0.086*1000000/C$54)</f>
        <v>2453.1664660450469</v>
      </c>
      <c r="D369" s="132">
        <f t="shared" si="100"/>
        <v>2425.2386661419714</v>
      </c>
      <c r="E369" s="132">
        <f t="shared" si="100"/>
        <v>2418.1527992806923</v>
      </c>
      <c r="F369" s="132">
        <f t="shared" si="100"/>
        <v>2423.582060362136</v>
      </c>
      <c r="G369" s="132">
        <f t="shared" si="100"/>
        <v>2395.3999488038653</v>
      </c>
      <c r="H369" s="132">
        <f t="shared" si="100"/>
        <v>2368.2028760656608</v>
      </c>
      <c r="I369" s="132">
        <f t="shared" si="100"/>
        <v>2274.8273640637449</v>
      </c>
      <c r="J369" s="132">
        <f t="shared" si="100"/>
        <v>2247.1598611586901</v>
      </c>
      <c r="K369" s="132">
        <f t="shared" si="100"/>
        <v>2318.4362877815429</v>
      </c>
      <c r="L369" s="132">
        <f t="shared" si="100"/>
        <v>2361.7328759610618</v>
      </c>
      <c r="M369" s="132">
        <f t="shared" si="100"/>
        <v>2317.7175739374211</v>
      </c>
      <c r="N369" s="132">
        <f t="shared" si="100"/>
        <v>2306.7585161469783</v>
      </c>
      <c r="O369" s="132">
        <f t="shared" si="100"/>
        <v>2278.9296365793953</v>
      </c>
      <c r="P369" s="132">
        <f t="shared" si="100"/>
        <v>2278.3495522040635</v>
      </c>
      <c r="Q369" s="132">
        <f t="shared" si="100"/>
        <v>2277.1900058309807</v>
      </c>
    </row>
    <row r="370" spans="1:17" ht="12" customHeight="1" x14ac:dyDescent="0.25">
      <c r="A370" s="166" t="s">
        <v>203</v>
      </c>
      <c r="B370" s="165"/>
      <c r="C370" s="165">
        <f t="shared" ref="C370:Q371" si="101">IF(C294=0,0,C294/0.086*1000000/C$54)</f>
        <v>1872.6207571206251</v>
      </c>
      <c r="D370" s="165">
        <f t="shared" si="101"/>
        <v>1844.5021268487205</v>
      </c>
      <c r="E370" s="165">
        <f t="shared" si="101"/>
        <v>1836.412657598004</v>
      </c>
      <c r="F370" s="165">
        <f t="shared" si="101"/>
        <v>1842.6392253897334</v>
      </c>
      <c r="G370" s="165">
        <f t="shared" si="101"/>
        <v>1810.5266532119178</v>
      </c>
      <c r="H370" s="165">
        <f t="shared" si="101"/>
        <v>1787.1462405110967</v>
      </c>
      <c r="I370" s="165">
        <f t="shared" si="101"/>
        <v>1700.9917639367534</v>
      </c>
      <c r="J370" s="165">
        <f t="shared" si="101"/>
        <v>1679.444269169576</v>
      </c>
      <c r="K370" s="165">
        <f t="shared" si="101"/>
        <v>1739.982548045931</v>
      </c>
      <c r="L370" s="165">
        <f t="shared" si="101"/>
        <v>1770.7018700301116</v>
      </c>
      <c r="M370" s="165">
        <f t="shared" si="101"/>
        <v>1743.9567201346392</v>
      </c>
      <c r="N370" s="165">
        <f t="shared" si="101"/>
        <v>1727.4738763552341</v>
      </c>
      <c r="O370" s="165">
        <f t="shared" si="101"/>
        <v>1691.8960432723707</v>
      </c>
      <c r="P370" s="165">
        <f t="shared" si="101"/>
        <v>1712.2605829793411</v>
      </c>
      <c r="Q370" s="165">
        <f t="shared" si="101"/>
        <v>1703.0940253985827</v>
      </c>
    </row>
    <row r="371" spans="1:17" ht="12" customHeight="1" x14ac:dyDescent="0.25">
      <c r="A371" s="147" t="s">
        <v>59</v>
      </c>
      <c r="B371" s="164"/>
      <c r="C371" s="164">
        <f t="shared" si="101"/>
        <v>580.54570892442177</v>
      </c>
      <c r="D371" s="164">
        <f t="shared" si="101"/>
        <v>580.73653929325053</v>
      </c>
      <c r="E371" s="164">
        <f t="shared" si="101"/>
        <v>581.74014168268843</v>
      </c>
      <c r="F371" s="164">
        <f t="shared" si="101"/>
        <v>580.94283497240258</v>
      </c>
      <c r="G371" s="164">
        <f t="shared" si="101"/>
        <v>584.87329559194723</v>
      </c>
      <c r="H371" s="164">
        <f t="shared" si="101"/>
        <v>581.05663555456408</v>
      </c>
      <c r="I371" s="164">
        <f t="shared" si="101"/>
        <v>573.83560012699195</v>
      </c>
      <c r="J371" s="164">
        <f t="shared" si="101"/>
        <v>567.71559198911405</v>
      </c>
      <c r="K371" s="164">
        <f t="shared" si="101"/>
        <v>578.4537397356122</v>
      </c>
      <c r="L371" s="164">
        <f t="shared" si="101"/>
        <v>591.03100593095041</v>
      </c>
      <c r="M371" s="164">
        <f t="shared" si="101"/>
        <v>573.76085380278232</v>
      </c>
      <c r="N371" s="164">
        <f t="shared" si="101"/>
        <v>579.28463979174421</v>
      </c>
      <c r="O371" s="164">
        <f t="shared" si="101"/>
        <v>587.03359330702483</v>
      </c>
      <c r="P371" s="164">
        <f t="shared" si="101"/>
        <v>566.08896922472286</v>
      </c>
      <c r="Q371" s="164">
        <f t="shared" si="101"/>
        <v>574.09598043239748</v>
      </c>
    </row>
    <row r="372" spans="1:17" ht="12" customHeight="1" x14ac:dyDescent="0.25">
      <c r="A372" s="163" t="s">
        <v>142</v>
      </c>
      <c r="B372" s="162"/>
      <c r="C372" s="162">
        <f t="shared" ref="C372:Q372" si="102">IF(C296=0,0,C296/0.086*1000000/C$55)</f>
        <v>2568.0116216281249</v>
      </c>
      <c r="D372" s="162">
        <f t="shared" si="102"/>
        <v>2549.3322250748042</v>
      </c>
      <c r="E372" s="162">
        <f t="shared" si="102"/>
        <v>2528.0636976119781</v>
      </c>
      <c r="F372" s="162">
        <f t="shared" si="102"/>
        <v>2435.0672640146781</v>
      </c>
      <c r="G372" s="162">
        <f t="shared" si="102"/>
        <v>0</v>
      </c>
      <c r="H372" s="162">
        <f t="shared" si="102"/>
        <v>2384.7974223117476</v>
      </c>
      <c r="I372" s="162">
        <f t="shared" si="102"/>
        <v>2567.4571946314286</v>
      </c>
      <c r="J372" s="162">
        <f t="shared" si="102"/>
        <v>2392.0582201501029</v>
      </c>
      <c r="K372" s="162">
        <f t="shared" si="102"/>
        <v>0</v>
      </c>
      <c r="L372" s="162">
        <f t="shared" si="102"/>
        <v>2456.6830039357451</v>
      </c>
      <c r="M372" s="162">
        <f t="shared" si="102"/>
        <v>2569.1368933145804</v>
      </c>
      <c r="N372" s="162">
        <f t="shared" si="102"/>
        <v>2557.3996151838401</v>
      </c>
      <c r="O372" s="162">
        <f t="shared" si="102"/>
        <v>0</v>
      </c>
      <c r="P372" s="162">
        <f t="shared" si="102"/>
        <v>2690.7783081195835</v>
      </c>
      <c r="Q372" s="162">
        <f t="shared" si="102"/>
        <v>2597.9097151869191</v>
      </c>
    </row>
    <row r="373" spans="1:17" ht="12" customHeight="1" x14ac:dyDescent="0.25">
      <c r="A373" s="161" t="s">
        <v>141</v>
      </c>
      <c r="B373" s="160"/>
      <c r="C373" s="160">
        <f t="shared" ref="C373:Q373" si="103">IF(C297=0,0,C297/0.086*1000000/C$56)</f>
        <v>2266.4987178284841</v>
      </c>
      <c r="D373" s="160">
        <f t="shared" si="103"/>
        <v>2258.5376425614759</v>
      </c>
      <c r="E373" s="160">
        <f t="shared" si="103"/>
        <v>2243.8679168645663</v>
      </c>
      <c r="F373" s="160">
        <f t="shared" si="103"/>
        <v>2181.3004930320931</v>
      </c>
      <c r="G373" s="160">
        <f t="shared" si="103"/>
        <v>2213.8933417045851</v>
      </c>
      <c r="H373" s="160">
        <f t="shared" si="103"/>
        <v>2163.359006202129</v>
      </c>
      <c r="I373" s="160">
        <f t="shared" si="103"/>
        <v>2283.1053972549444</v>
      </c>
      <c r="J373" s="160">
        <f t="shared" si="103"/>
        <v>2149.3851847893961</v>
      </c>
      <c r="K373" s="160">
        <f t="shared" si="103"/>
        <v>0</v>
      </c>
      <c r="L373" s="160">
        <f t="shared" si="103"/>
        <v>2180.4812572011606</v>
      </c>
      <c r="M373" s="160">
        <f t="shared" si="103"/>
        <v>2273.3209271031037</v>
      </c>
      <c r="N373" s="160">
        <f t="shared" si="103"/>
        <v>2260.4577376987536</v>
      </c>
      <c r="O373" s="160">
        <f t="shared" si="103"/>
        <v>0</v>
      </c>
      <c r="P373" s="160">
        <f t="shared" si="103"/>
        <v>2350.6955686126671</v>
      </c>
      <c r="Q373" s="160">
        <f t="shared" si="103"/>
        <v>2271.0012781072933</v>
      </c>
    </row>
    <row r="374" spans="1:17" ht="12" customHeight="1" x14ac:dyDescent="0.25">
      <c r="A374" s="148" t="s">
        <v>60</v>
      </c>
      <c r="B374" s="156"/>
      <c r="C374" s="156">
        <f t="shared" ref="C374:Q375" si="104">IF(C298=0,0,C298/0.086*1000000/C$56)</f>
        <v>1686.0901586294456</v>
      </c>
      <c r="D374" s="156">
        <f t="shared" si="104"/>
        <v>1674.9167698209419</v>
      </c>
      <c r="E374" s="156">
        <f t="shared" si="104"/>
        <v>1660.9362700920499</v>
      </c>
      <c r="F374" s="156">
        <f t="shared" si="104"/>
        <v>1599.4186938058117</v>
      </c>
      <c r="G374" s="156">
        <f t="shared" si="104"/>
        <v>1625.4452306823225</v>
      </c>
      <c r="H374" s="156">
        <f t="shared" si="104"/>
        <v>1578.1144102612059</v>
      </c>
      <c r="I374" s="156">
        <f t="shared" si="104"/>
        <v>1699.7092043487467</v>
      </c>
      <c r="J374" s="156">
        <f t="shared" si="104"/>
        <v>1573.3189351771671</v>
      </c>
      <c r="K374" s="156">
        <f t="shared" si="104"/>
        <v>0</v>
      </c>
      <c r="L374" s="156">
        <f t="shared" si="104"/>
        <v>1584.4692287474033</v>
      </c>
      <c r="M374" s="156">
        <f t="shared" si="104"/>
        <v>1691.7863149662405</v>
      </c>
      <c r="N374" s="156">
        <f t="shared" si="104"/>
        <v>1671.3027779710608</v>
      </c>
      <c r="O374" s="156">
        <f t="shared" si="104"/>
        <v>0</v>
      </c>
      <c r="P374" s="156">
        <f t="shared" si="104"/>
        <v>1771.2106073943075</v>
      </c>
      <c r="Q374" s="156">
        <f t="shared" si="104"/>
        <v>1685.3523110387305</v>
      </c>
    </row>
    <row r="375" spans="1:17" ht="12" customHeight="1" x14ac:dyDescent="0.25">
      <c r="A375" s="148" t="s">
        <v>59</v>
      </c>
      <c r="B375" s="156"/>
      <c r="C375" s="156">
        <f t="shared" si="104"/>
        <v>580.40855919903856</v>
      </c>
      <c r="D375" s="156">
        <f t="shared" si="104"/>
        <v>583.62087274053363</v>
      </c>
      <c r="E375" s="156">
        <f t="shared" si="104"/>
        <v>582.93164677251684</v>
      </c>
      <c r="F375" s="156">
        <f t="shared" si="104"/>
        <v>581.88179922628137</v>
      </c>
      <c r="G375" s="156">
        <f t="shared" si="104"/>
        <v>588.44811102226242</v>
      </c>
      <c r="H375" s="156">
        <f t="shared" si="104"/>
        <v>585.24459594092343</v>
      </c>
      <c r="I375" s="156">
        <f t="shared" si="104"/>
        <v>583.39619290619771</v>
      </c>
      <c r="J375" s="156">
        <f t="shared" si="104"/>
        <v>576.06624961222906</v>
      </c>
      <c r="K375" s="156">
        <f t="shared" si="104"/>
        <v>0</v>
      </c>
      <c r="L375" s="156">
        <f t="shared" si="104"/>
        <v>596.01202845375747</v>
      </c>
      <c r="M375" s="156">
        <f t="shared" si="104"/>
        <v>581.5346121368633</v>
      </c>
      <c r="N375" s="156">
        <f t="shared" si="104"/>
        <v>589.1549597276927</v>
      </c>
      <c r="O375" s="156">
        <f t="shared" si="104"/>
        <v>0</v>
      </c>
      <c r="P375" s="156">
        <f t="shared" si="104"/>
        <v>579.48496121835979</v>
      </c>
      <c r="Q375" s="156">
        <f t="shared" si="104"/>
        <v>585.64896706856314</v>
      </c>
    </row>
    <row r="376" spans="1:17" ht="12" customHeight="1" x14ac:dyDescent="0.25">
      <c r="A376" s="158" t="s">
        <v>62</v>
      </c>
      <c r="B376" s="157"/>
      <c r="C376" s="157">
        <f t="shared" ref="C376:Q376" si="105">IF(C300=0,0,C300/0.086*1000000/SUM(C$58:C$59))</f>
        <v>1192.3882537886664</v>
      </c>
      <c r="D376" s="157">
        <f t="shared" si="105"/>
        <v>1099.6009360149137</v>
      </c>
      <c r="E376" s="157">
        <f t="shared" si="105"/>
        <v>1220.8990899265216</v>
      </c>
      <c r="F376" s="157">
        <f t="shared" si="105"/>
        <v>1207.367221968261</v>
      </c>
      <c r="G376" s="157">
        <f t="shared" si="105"/>
        <v>1063.7617181888158</v>
      </c>
      <c r="H376" s="157">
        <f t="shared" si="105"/>
        <v>1160.6842946592551</v>
      </c>
      <c r="I376" s="157">
        <f t="shared" si="105"/>
        <v>1095.2680986512887</v>
      </c>
      <c r="J376" s="157">
        <f t="shared" si="105"/>
        <v>1103.5150925793307</v>
      </c>
      <c r="K376" s="157">
        <f t="shared" si="105"/>
        <v>1154.8386815994591</v>
      </c>
      <c r="L376" s="157">
        <f t="shared" si="105"/>
        <v>1157.4211580860504</v>
      </c>
      <c r="M376" s="157">
        <f t="shared" si="105"/>
        <v>1098.5134817092235</v>
      </c>
      <c r="N376" s="157">
        <f t="shared" si="105"/>
        <v>1138.3899227070017</v>
      </c>
      <c r="O376" s="157">
        <f t="shared" si="105"/>
        <v>1140.798967029355</v>
      </c>
      <c r="P376" s="157">
        <f t="shared" si="105"/>
        <v>1102.1771985438106</v>
      </c>
      <c r="Q376" s="157">
        <f t="shared" si="105"/>
        <v>1122.0842320951226</v>
      </c>
    </row>
    <row r="377" spans="1:17" ht="12" customHeight="1" x14ac:dyDescent="0.25">
      <c r="A377" s="23" t="s">
        <v>203</v>
      </c>
      <c r="B377" s="156"/>
      <c r="C377" s="156">
        <f t="shared" ref="C377:Q377" si="106">IF(C301=0,0,C301/0.086*1000000/C$58)</f>
        <v>1219.6789143920712</v>
      </c>
      <c r="D377" s="156">
        <f t="shared" si="106"/>
        <v>1215.6677106813984</v>
      </c>
      <c r="E377" s="156">
        <f t="shared" si="106"/>
        <v>1220.8990899265216</v>
      </c>
      <c r="F377" s="156">
        <f t="shared" si="106"/>
        <v>1207.367221968261</v>
      </c>
      <c r="G377" s="156">
        <f t="shared" si="106"/>
        <v>1181.7183467497216</v>
      </c>
      <c r="H377" s="156">
        <f t="shared" si="106"/>
        <v>1175.5264062399854</v>
      </c>
      <c r="I377" s="156">
        <f t="shared" si="106"/>
        <v>1134.8769353904504</v>
      </c>
      <c r="J377" s="156">
        <f t="shared" si="106"/>
        <v>1127.7407569879899</v>
      </c>
      <c r="K377" s="156">
        <f t="shared" si="106"/>
        <v>1154.8386815994591</v>
      </c>
      <c r="L377" s="156">
        <f t="shared" si="106"/>
        <v>1172.5077914839692</v>
      </c>
      <c r="M377" s="156">
        <f t="shared" si="106"/>
        <v>1135.8212158918695</v>
      </c>
      <c r="N377" s="156">
        <f t="shared" si="106"/>
        <v>1138.3899227070017</v>
      </c>
      <c r="O377" s="156">
        <f t="shared" si="106"/>
        <v>1140.798967029355</v>
      </c>
      <c r="P377" s="156">
        <f t="shared" si="106"/>
        <v>1132.7903039581149</v>
      </c>
      <c r="Q377" s="156">
        <f t="shared" si="106"/>
        <v>1122.0842320951226</v>
      </c>
    </row>
    <row r="378" spans="1:17" ht="12" customHeight="1" x14ac:dyDescent="0.25">
      <c r="A378" s="29" t="s">
        <v>140</v>
      </c>
      <c r="B378" s="57"/>
      <c r="C378" s="57">
        <f t="shared" ref="C378:Q378" si="107">IF(C302=0,0,C302/0.086*1000000/C$59)</f>
        <v>788.5376343717021</v>
      </c>
      <c r="D378" s="57">
        <f t="shared" si="107"/>
        <v>796.96293324412397</v>
      </c>
      <c r="E378" s="57">
        <f t="shared" si="107"/>
        <v>0</v>
      </c>
      <c r="F378" s="57">
        <f t="shared" si="107"/>
        <v>0</v>
      </c>
      <c r="G378" s="57">
        <f t="shared" si="107"/>
        <v>764.83110561016531</v>
      </c>
      <c r="H378" s="57">
        <f t="shared" si="107"/>
        <v>755.31404351472145</v>
      </c>
      <c r="I378" s="57">
        <f t="shared" si="107"/>
        <v>772.3199133113892</v>
      </c>
      <c r="J378" s="57">
        <f t="shared" si="107"/>
        <v>744.13798026008976</v>
      </c>
      <c r="K378" s="57">
        <f t="shared" si="107"/>
        <v>0</v>
      </c>
      <c r="L378" s="57">
        <f t="shared" si="107"/>
        <v>769.07126906987116</v>
      </c>
      <c r="M378" s="57">
        <f t="shared" si="107"/>
        <v>786.29675145871397</v>
      </c>
      <c r="N378" s="57">
        <f t="shared" si="107"/>
        <v>0</v>
      </c>
      <c r="O378" s="57">
        <f t="shared" si="107"/>
        <v>0</v>
      </c>
      <c r="P378" s="57">
        <f t="shared" si="107"/>
        <v>827.80299975983849</v>
      </c>
      <c r="Q378" s="57">
        <f t="shared" si="107"/>
        <v>0</v>
      </c>
    </row>
    <row r="380" spans="1:17" ht="12" customHeight="1" x14ac:dyDescent="0.25">
      <c r="A380" s="152" t="s">
        <v>188</v>
      </c>
      <c r="B380" s="168"/>
      <c r="C380" s="168">
        <f t="shared" ref="C380:Q380" si="108">SUM(C381,C384,C386,C395)</f>
        <v>13237.802915271513</v>
      </c>
      <c r="D380" s="168">
        <f t="shared" si="108"/>
        <v>12410.703027305133</v>
      </c>
      <c r="E380" s="168">
        <f t="shared" si="108"/>
        <v>12741.318764745471</v>
      </c>
      <c r="F380" s="168">
        <f t="shared" si="108"/>
        <v>12254.745048584129</v>
      </c>
      <c r="G380" s="168">
        <f t="shared" si="108"/>
        <v>11561.007054962582</v>
      </c>
      <c r="H380" s="168">
        <f t="shared" si="108"/>
        <v>10973.730216094158</v>
      </c>
      <c r="I380" s="168">
        <f t="shared" si="108"/>
        <v>10593.731655278127</v>
      </c>
      <c r="J380" s="168">
        <f t="shared" si="108"/>
        <v>10664.661134237191</v>
      </c>
      <c r="K380" s="168">
        <f t="shared" si="108"/>
        <v>11004.157194601201</v>
      </c>
      <c r="L380" s="168">
        <f t="shared" si="108"/>
        <v>12514.988234330593</v>
      </c>
      <c r="M380" s="168">
        <f t="shared" si="108"/>
        <v>11140.61927785276</v>
      </c>
      <c r="N380" s="168">
        <f t="shared" si="108"/>
        <v>11419.533500948823</v>
      </c>
      <c r="O380" s="168">
        <f t="shared" si="108"/>
        <v>12724.693710617843</v>
      </c>
      <c r="P380" s="168">
        <f t="shared" si="108"/>
        <v>10689.153607618682</v>
      </c>
      <c r="Q380" s="168">
        <f t="shared" si="108"/>
        <v>11717.366706240711</v>
      </c>
    </row>
    <row r="381" spans="1:17" ht="12" customHeight="1" x14ac:dyDescent="0.25">
      <c r="A381" s="158" t="s">
        <v>65</v>
      </c>
      <c r="B381" s="157"/>
      <c r="C381" s="157">
        <f t="shared" ref="C381:Q381" si="109">SUM(C382:C383)</f>
        <v>10902.938672489918</v>
      </c>
      <c r="D381" s="157">
        <f t="shared" si="109"/>
        <v>10022.226160691147</v>
      </c>
      <c r="E381" s="157">
        <f t="shared" si="109"/>
        <v>10422.865231371363</v>
      </c>
      <c r="F381" s="157">
        <f t="shared" si="109"/>
        <v>9899.8947655051797</v>
      </c>
      <c r="G381" s="157">
        <f t="shared" si="109"/>
        <v>9186.2503121739264</v>
      </c>
      <c r="H381" s="157">
        <f t="shared" si="109"/>
        <v>8616.333088538433</v>
      </c>
      <c r="I381" s="157">
        <f t="shared" si="109"/>
        <v>8253.8345573061069</v>
      </c>
      <c r="J381" s="157">
        <f t="shared" si="109"/>
        <v>8309.6312919798729</v>
      </c>
      <c r="K381" s="157">
        <f t="shared" si="109"/>
        <v>8643.5543699347018</v>
      </c>
      <c r="L381" s="157">
        <f t="shared" si="109"/>
        <v>10074.746600377977</v>
      </c>
      <c r="M381" s="157">
        <f t="shared" si="109"/>
        <v>8698.3961202788923</v>
      </c>
      <c r="N381" s="157">
        <f t="shared" si="109"/>
        <v>9011.2233209948899</v>
      </c>
      <c r="O381" s="157">
        <f t="shared" si="109"/>
        <v>10378.927947758712</v>
      </c>
      <c r="P381" s="157">
        <f t="shared" si="109"/>
        <v>8328.2011482447942</v>
      </c>
      <c r="Q381" s="157">
        <f t="shared" si="109"/>
        <v>9361.4439949639764</v>
      </c>
    </row>
    <row r="382" spans="1:17" ht="12" customHeight="1" x14ac:dyDescent="0.25">
      <c r="A382" s="23" t="s">
        <v>161</v>
      </c>
      <c r="B382" s="156"/>
      <c r="C382" s="156">
        <f t="shared" ref="C382:Q383" si="110">IF(C306=0,0,C306/0.086*1000000/C$49)</f>
        <v>10627.158379985032</v>
      </c>
      <c r="D382" s="156">
        <f t="shared" si="110"/>
        <v>9736.6124894132899</v>
      </c>
      <c r="E382" s="156">
        <f t="shared" si="110"/>
        <v>10125.765051523178</v>
      </c>
      <c r="F382" s="156">
        <f t="shared" si="110"/>
        <v>9668.6844855178897</v>
      </c>
      <c r="G382" s="156">
        <f t="shared" si="110"/>
        <v>8977.0600423276464</v>
      </c>
      <c r="H382" s="156">
        <f t="shared" si="110"/>
        <v>8460.4463382449539</v>
      </c>
      <c r="I382" s="156">
        <f t="shared" si="110"/>
        <v>7974.6949535773001</v>
      </c>
      <c r="J382" s="156">
        <f t="shared" si="110"/>
        <v>8115.1793135293938</v>
      </c>
      <c r="K382" s="156">
        <f t="shared" si="110"/>
        <v>8414.8569407925715</v>
      </c>
      <c r="L382" s="156">
        <f t="shared" si="110"/>
        <v>9838.0377509841928</v>
      </c>
      <c r="M382" s="156">
        <f t="shared" si="110"/>
        <v>8460.4383912303656</v>
      </c>
      <c r="N382" s="156">
        <f t="shared" si="110"/>
        <v>8739.8527180685451</v>
      </c>
      <c r="O382" s="156">
        <f t="shared" si="110"/>
        <v>10228.110297127876</v>
      </c>
      <c r="P382" s="156">
        <f t="shared" si="110"/>
        <v>8007.4915644462635</v>
      </c>
      <c r="Q382" s="156">
        <f t="shared" si="110"/>
        <v>9104.0978272219327</v>
      </c>
    </row>
    <row r="383" spans="1:17" ht="12" customHeight="1" x14ac:dyDescent="0.25">
      <c r="A383" s="23" t="s">
        <v>60</v>
      </c>
      <c r="B383" s="156"/>
      <c r="C383" s="156">
        <f t="shared" si="110"/>
        <v>275.78029250488459</v>
      </c>
      <c r="D383" s="156">
        <f t="shared" si="110"/>
        <v>285.61367127785775</v>
      </c>
      <c r="E383" s="156">
        <f t="shared" si="110"/>
        <v>297.10017984818501</v>
      </c>
      <c r="F383" s="156">
        <f t="shared" si="110"/>
        <v>231.21027998729059</v>
      </c>
      <c r="G383" s="156">
        <f t="shared" si="110"/>
        <v>209.19026984628022</v>
      </c>
      <c r="H383" s="156">
        <f t="shared" si="110"/>
        <v>155.88675029347837</v>
      </c>
      <c r="I383" s="156">
        <f t="shared" si="110"/>
        <v>279.13960372880672</v>
      </c>
      <c r="J383" s="156">
        <f t="shared" si="110"/>
        <v>194.45197845047946</v>
      </c>
      <c r="K383" s="156">
        <f t="shared" si="110"/>
        <v>228.69742914212972</v>
      </c>
      <c r="L383" s="156">
        <f t="shared" si="110"/>
        <v>236.70884939378411</v>
      </c>
      <c r="M383" s="156">
        <f t="shared" si="110"/>
        <v>237.95772904852706</v>
      </c>
      <c r="N383" s="156">
        <f t="shared" si="110"/>
        <v>271.37060292634482</v>
      </c>
      <c r="O383" s="156">
        <f t="shared" si="110"/>
        <v>150.81765063083475</v>
      </c>
      <c r="P383" s="156">
        <f t="shared" si="110"/>
        <v>320.70958379853096</v>
      </c>
      <c r="Q383" s="156">
        <f t="shared" si="110"/>
        <v>257.34616774204409</v>
      </c>
    </row>
    <row r="384" spans="1:17" ht="12" customHeight="1" x14ac:dyDescent="0.25">
      <c r="A384" s="158" t="s">
        <v>112</v>
      </c>
      <c r="B384" s="157"/>
      <c r="C384" s="157">
        <f t="shared" ref="C384:Q384" si="111">C385</f>
        <v>26.519325547163522</v>
      </c>
      <c r="D384" s="157">
        <f t="shared" si="111"/>
        <v>15.633982309971991</v>
      </c>
      <c r="E384" s="157">
        <f t="shared" si="111"/>
        <v>7.9474922957826371</v>
      </c>
      <c r="F384" s="157">
        <f t="shared" si="111"/>
        <v>19.222387613545266</v>
      </c>
      <c r="G384" s="157">
        <f t="shared" si="111"/>
        <v>24.685901842572282</v>
      </c>
      <c r="H384" s="157">
        <f t="shared" si="111"/>
        <v>28.517050933691912</v>
      </c>
      <c r="I384" s="157">
        <f t="shared" si="111"/>
        <v>27.417090553796019</v>
      </c>
      <c r="J384" s="157">
        <f t="shared" si="111"/>
        <v>86.448355806521633</v>
      </c>
      <c r="K384" s="157">
        <f t="shared" si="111"/>
        <v>83.681369766778431</v>
      </c>
      <c r="L384" s="157">
        <f t="shared" si="111"/>
        <v>80.259823308723014</v>
      </c>
      <c r="M384" s="157">
        <f t="shared" si="111"/>
        <v>80.509127188708632</v>
      </c>
      <c r="N384" s="157">
        <f t="shared" si="111"/>
        <v>21.339652260399014</v>
      </c>
      <c r="O384" s="157">
        <f t="shared" si="111"/>
        <v>66.661905243450306</v>
      </c>
      <c r="P384" s="157">
        <f t="shared" si="111"/>
        <v>1.4044225662141148</v>
      </c>
      <c r="Q384" s="157">
        <f t="shared" si="111"/>
        <v>88.04618927003294</v>
      </c>
    </row>
    <row r="385" spans="1:17" ht="12" customHeight="1" x14ac:dyDescent="0.25">
      <c r="A385" s="23" t="s">
        <v>60</v>
      </c>
      <c r="B385" s="156"/>
      <c r="C385" s="156">
        <f t="shared" ref="C385:Q385" si="112">IF(C309=0,0,C309/0.086*1000000/C$49)</f>
        <v>26.519325547163522</v>
      </c>
      <c r="D385" s="156">
        <f t="shared" si="112"/>
        <v>15.633982309971991</v>
      </c>
      <c r="E385" s="156">
        <f t="shared" si="112"/>
        <v>7.9474922957826371</v>
      </c>
      <c r="F385" s="156">
        <f t="shared" si="112"/>
        <v>19.222387613545266</v>
      </c>
      <c r="G385" s="156">
        <f t="shared" si="112"/>
        <v>24.685901842572282</v>
      </c>
      <c r="H385" s="156">
        <f t="shared" si="112"/>
        <v>28.517050933691912</v>
      </c>
      <c r="I385" s="156">
        <f t="shared" si="112"/>
        <v>27.417090553796019</v>
      </c>
      <c r="J385" s="156">
        <f t="shared" si="112"/>
        <v>86.448355806521633</v>
      </c>
      <c r="K385" s="156">
        <f t="shared" si="112"/>
        <v>83.681369766778431</v>
      </c>
      <c r="L385" s="156">
        <f t="shared" si="112"/>
        <v>80.259823308723014</v>
      </c>
      <c r="M385" s="156">
        <f t="shared" si="112"/>
        <v>80.509127188708632</v>
      </c>
      <c r="N385" s="156">
        <f t="shared" si="112"/>
        <v>21.339652260399014</v>
      </c>
      <c r="O385" s="156">
        <f t="shared" si="112"/>
        <v>66.661905243450306</v>
      </c>
      <c r="P385" s="156">
        <f t="shared" si="112"/>
        <v>1.4044225662141148</v>
      </c>
      <c r="Q385" s="156">
        <f t="shared" si="112"/>
        <v>88.04618927003294</v>
      </c>
    </row>
    <row r="386" spans="1:17" ht="12" customHeight="1" x14ac:dyDescent="0.25">
      <c r="A386" s="158" t="s">
        <v>63</v>
      </c>
      <c r="B386" s="157"/>
      <c r="C386" s="157">
        <f t="shared" ref="C386:Q386" si="113">IF(C310=0,0,C310/0.086*1000000/SUM(C$53:C$56))</f>
        <v>1702.8034244396283</v>
      </c>
      <c r="D386" s="157">
        <f t="shared" si="113"/>
        <v>1750.2936418090369</v>
      </c>
      <c r="E386" s="157">
        <f t="shared" si="113"/>
        <v>1694.893534044146</v>
      </c>
      <c r="F386" s="157">
        <f t="shared" si="113"/>
        <v>1720.4240773337399</v>
      </c>
      <c r="G386" s="157">
        <f t="shared" si="113"/>
        <v>1731.2607044843676</v>
      </c>
      <c r="H386" s="157">
        <f t="shared" si="113"/>
        <v>1716.309911787627</v>
      </c>
      <c r="I386" s="157">
        <f t="shared" si="113"/>
        <v>1709.2557074082549</v>
      </c>
      <c r="J386" s="157">
        <f t="shared" si="113"/>
        <v>1666.9383155176015</v>
      </c>
      <c r="K386" s="157">
        <f t="shared" si="113"/>
        <v>1663.5706230063847</v>
      </c>
      <c r="L386" s="157">
        <f t="shared" si="113"/>
        <v>1736.1629272872317</v>
      </c>
      <c r="M386" s="157">
        <f t="shared" si="113"/>
        <v>1750.7610978269279</v>
      </c>
      <c r="N386" s="157">
        <f t="shared" si="113"/>
        <v>1780.7943379005799</v>
      </c>
      <c r="O386" s="157">
        <f t="shared" si="113"/>
        <v>1672.0985825033174</v>
      </c>
      <c r="P386" s="157">
        <f t="shared" si="113"/>
        <v>1745.0829079840905</v>
      </c>
      <c r="Q386" s="157">
        <f t="shared" si="113"/>
        <v>1669.0932768578073</v>
      </c>
    </row>
    <row r="387" spans="1:17" ht="12" customHeight="1" x14ac:dyDescent="0.25">
      <c r="A387" s="167" t="s">
        <v>160</v>
      </c>
      <c r="B387" s="132"/>
      <c r="C387" s="132">
        <f t="shared" ref="C387:Q387" si="114">IF(C311=0,0,C311/0.086*1000000/C$53)</f>
        <v>1686.2431745680062</v>
      </c>
      <c r="D387" s="132">
        <f t="shared" si="114"/>
        <v>1670.9695979650103</v>
      </c>
      <c r="E387" s="132">
        <f t="shared" si="114"/>
        <v>1668.603621767588</v>
      </c>
      <c r="F387" s="132">
        <f t="shared" si="114"/>
        <v>1679.0686502700967</v>
      </c>
      <c r="G387" s="132">
        <f t="shared" si="114"/>
        <v>0</v>
      </c>
      <c r="H387" s="132">
        <f t="shared" si="114"/>
        <v>0</v>
      </c>
      <c r="I387" s="132">
        <f t="shared" si="114"/>
        <v>1565.1555195006579</v>
      </c>
      <c r="J387" s="132">
        <f t="shared" si="114"/>
        <v>1554.2432219534426</v>
      </c>
      <c r="K387" s="132">
        <f t="shared" si="114"/>
        <v>0</v>
      </c>
      <c r="L387" s="132">
        <f t="shared" si="114"/>
        <v>0</v>
      </c>
      <c r="M387" s="132">
        <f t="shared" si="114"/>
        <v>1612.7072574626152</v>
      </c>
      <c r="N387" s="132">
        <f t="shared" si="114"/>
        <v>0</v>
      </c>
      <c r="O387" s="132">
        <f t="shared" si="114"/>
        <v>0</v>
      </c>
      <c r="P387" s="132">
        <f t="shared" si="114"/>
        <v>1606.6731103331188</v>
      </c>
      <c r="Q387" s="132">
        <f t="shared" si="114"/>
        <v>1622.6048121660208</v>
      </c>
    </row>
    <row r="388" spans="1:17" ht="12" customHeight="1" x14ac:dyDescent="0.25">
      <c r="A388" s="167" t="s">
        <v>159</v>
      </c>
      <c r="B388" s="132"/>
      <c r="C388" s="132">
        <f t="shared" ref="C388:Q390" si="115">IF(C312=0,0,C312/0.086*1000000/C$54)</f>
        <v>1692.2936772649357</v>
      </c>
      <c r="D388" s="132">
        <f t="shared" si="115"/>
        <v>1685.9785317059632</v>
      </c>
      <c r="E388" s="132">
        <f t="shared" si="115"/>
        <v>1690.2210967138219</v>
      </c>
      <c r="F388" s="132">
        <f t="shared" si="115"/>
        <v>1699.5932325493231</v>
      </c>
      <c r="G388" s="132">
        <f t="shared" si="115"/>
        <v>1689.5025981538095</v>
      </c>
      <c r="H388" s="132">
        <f t="shared" si="115"/>
        <v>1676.815909295241</v>
      </c>
      <c r="I388" s="132">
        <f t="shared" si="115"/>
        <v>1629.4257077082787</v>
      </c>
      <c r="J388" s="132">
        <f t="shared" si="115"/>
        <v>1617.0511459267273</v>
      </c>
      <c r="K388" s="132">
        <f t="shared" si="115"/>
        <v>1663.5706230063847</v>
      </c>
      <c r="L388" s="132">
        <f t="shared" si="115"/>
        <v>1699.6178474325989</v>
      </c>
      <c r="M388" s="132">
        <f t="shared" si="115"/>
        <v>1670.6084775387956</v>
      </c>
      <c r="N388" s="132">
        <f t="shared" si="115"/>
        <v>1675.5315906353103</v>
      </c>
      <c r="O388" s="132">
        <f t="shared" si="115"/>
        <v>1672.0985825033174</v>
      </c>
      <c r="P388" s="132">
        <f t="shared" si="115"/>
        <v>1661.6215428688536</v>
      </c>
      <c r="Q388" s="132">
        <f t="shared" si="115"/>
        <v>1670.608678367262</v>
      </c>
    </row>
    <row r="389" spans="1:17" ht="12" customHeight="1" x14ac:dyDescent="0.25">
      <c r="A389" s="166" t="s">
        <v>203</v>
      </c>
      <c r="B389" s="165"/>
      <c r="C389" s="165">
        <f t="shared" si="115"/>
        <v>1100.5658699131066</v>
      </c>
      <c r="D389" s="165">
        <f t="shared" si="115"/>
        <v>1091.6397769131947</v>
      </c>
      <c r="E389" s="165">
        <f t="shared" si="115"/>
        <v>1094.9387458969591</v>
      </c>
      <c r="F389" s="165">
        <f t="shared" si="115"/>
        <v>1104.9686349323131</v>
      </c>
      <c r="G389" s="165">
        <f t="shared" si="115"/>
        <v>1092.2974114020872</v>
      </c>
      <c r="H389" s="165">
        <f t="shared" si="115"/>
        <v>1083.0935965724825</v>
      </c>
      <c r="I389" s="165">
        <f t="shared" si="115"/>
        <v>1040.0484246184926</v>
      </c>
      <c r="J389" s="165">
        <f t="shared" si="115"/>
        <v>1032.8540986894088</v>
      </c>
      <c r="K389" s="165">
        <f t="shared" si="115"/>
        <v>1072.4080866484019</v>
      </c>
      <c r="L389" s="165">
        <f t="shared" si="115"/>
        <v>1096.2401668720333</v>
      </c>
      <c r="M389" s="165">
        <f t="shared" si="115"/>
        <v>1084.6227816746832</v>
      </c>
      <c r="N389" s="165">
        <f t="shared" si="115"/>
        <v>1081.9462013763118</v>
      </c>
      <c r="O389" s="165">
        <f t="shared" si="115"/>
        <v>1068.9748379581613</v>
      </c>
      <c r="P389" s="165">
        <f t="shared" si="115"/>
        <v>1082.2068596074425</v>
      </c>
      <c r="Q389" s="165">
        <f t="shared" si="115"/>
        <v>1082.3421183138125</v>
      </c>
    </row>
    <row r="390" spans="1:17" ht="12" customHeight="1" x14ac:dyDescent="0.25">
      <c r="A390" s="147" t="s">
        <v>59</v>
      </c>
      <c r="B390" s="164"/>
      <c r="C390" s="164">
        <f t="shared" si="115"/>
        <v>591.7278073518288</v>
      </c>
      <c r="D390" s="164">
        <f t="shared" si="115"/>
        <v>594.33875479276833</v>
      </c>
      <c r="E390" s="164">
        <f t="shared" si="115"/>
        <v>595.28235081686273</v>
      </c>
      <c r="F390" s="164">
        <f t="shared" si="115"/>
        <v>594.62459761700961</v>
      </c>
      <c r="G390" s="164">
        <f t="shared" si="115"/>
        <v>597.20518675172252</v>
      </c>
      <c r="H390" s="164">
        <f t="shared" si="115"/>
        <v>593.72231272275826</v>
      </c>
      <c r="I390" s="164">
        <f t="shared" si="115"/>
        <v>589.37728308978592</v>
      </c>
      <c r="J390" s="164">
        <f t="shared" si="115"/>
        <v>584.19704723731854</v>
      </c>
      <c r="K390" s="164">
        <f t="shared" si="115"/>
        <v>591.16253635798307</v>
      </c>
      <c r="L390" s="164">
        <f t="shared" si="115"/>
        <v>603.37768056056552</v>
      </c>
      <c r="M390" s="164">
        <f t="shared" si="115"/>
        <v>585.98569586411259</v>
      </c>
      <c r="N390" s="164">
        <f t="shared" si="115"/>
        <v>593.58538925899859</v>
      </c>
      <c r="O390" s="164">
        <f t="shared" si="115"/>
        <v>603.12374454515646</v>
      </c>
      <c r="P390" s="164">
        <f t="shared" si="115"/>
        <v>579.41468326141126</v>
      </c>
      <c r="Q390" s="164">
        <f t="shared" si="115"/>
        <v>588.26656005344921</v>
      </c>
    </row>
    <row r="391" spans="1:17" ht="12" customHeight="1" x14ac:dyDescent="0.25">
      <c r="A391" s="163" t="s">
        <v>142</v>
      </c>
      <c r="B391" s="162"/>
      <c r="C391" s="162">
        <f t="shared" ref="C391:Q391" si="116">IF(C315=0,0,C315/0.086*1000000/C$55)</f>
        <v>1858.5409254867711</v>
      </c>
      <c r="D391" s="162">
        <f t="shared" si="116"/>
        <v>1857.7162016008522</v>
      </c>
      <c r="E391" s="162">
        <f t="shared" si="116"/>
        <v>1852.0584774004412</v>
      </c>
      <c r="F391" s="162">
        <f t="shared" si="116"/>
        <v>1796.1729724795787</v>
      </c>
      <c r="G391" s="162">
        <f t="shared" si="116"/>
        <v>0</v>
      </c>
      <c r="H391" s="162">
        <f t="shared" si="116"/>
        <v>1782.7415887074537</v>
      </c>
      <c r="I391" s="162">
        <f t="shared" si="116"/>
        <v>1928.9664264231433</v>
      </c>
      <c r="J391" s="162">
        <f t="shared" si="116"/>
        <v>1809.2825941966175</v>
      </c>
      <c r="K391" s="162">
        <f t="shared" si="116"/>
        <v>0</v>
      </c>
      <c r="L391" s="162">
        <f t="shared" si="116"/>
        <v>1879.9812345314838</v>
      </c>
      <c r="M391" s="162">
        <f t="shared" si="116"/>
        <v>1973.7591306473198</v>
      </c>
      <c r="N391" s="162">
        <f t="shared" si="116"/>
        <v>1972.6378391384212</v>
      </c>
      <c r="O391" s="162">
        <f t="shared" si="116"/>
        <v>0</v>
      </c>
      <c r="P391" s="162">
        <f t="shared" si="116"/>
        <v>2089.0254716492159</v>
      </c>
      <c r="Q391" s="162">
        <f t="shared" si="116"/>
        <v>2023.2569345432134</v>
      </c>
    </row>
    <row r="392" spans="1:17" ht="12" customHeight="1" x14ac:dyDescent="0.25">
      <c r="A392" s="161" t="s">
        <v>141</v>
      </c>
      <c r="B392" s="160"/>
      <c r="C392" s="160">
        <f t="shared" ref="C392:Q394" si="117">IF(C316=0,0,C316/0.086*1000000/C$56)</f>
        <v>1799.7506778262837</v>
      </c>
      <c r="D392" s="160">
        <f t="shared" si="117"/>
        <v>1807.6157167540289</v>
      </c>
      <c r="E392" s="160">
        <f t="shared" si="117"/>
        <v>1804.2179748505134</v>
      </c>
      <c r="F392" s="160">
        <f t="shared" si="117"/>
        <v>1769.1378626683932</v>
      </c>
      <c r="G392" s="160">
        <f t="shared" si="117"/>
        <v>1798.5247171205297</v>
      </c>
      <c r="H392" s="160">
        <f t="shared" si="117"/>
        <v>1771.7496329677303</v>
      </c>
      <c r="I392" s="160">
        <f t="shared" si="117"/>
        <v>1864.7204868364774</v>
      </c>
      <c r="J392" s="160">
        <f t="shared" si="117"/>
        <v>1775.6763889343154</v>
      </c>
      <c r="K392" s="160">
        <f t="shared" si="117"/>
        <v>0</v>
      </c>
      <c r="L392" s="160">
        <f t="shared" si="117"/>
        <v>1812.5564072890861</v>
      </c>
      <c r="M392" s="160">
        <f t="shared" si="117"/>
        <v>1876.6140648373905</v>
      </c>
      <c r="N392" s="160">
        <f t="shared" si="117"/>
        <v>1876.8701510398416</v>
      </c>
      <c r="O392" s="160">
        <f t="shared" si="117"/>
        <v>0</v>
      </c>
      <c r="P392" s="160">
        <f t="shared" si="117"/>
        <v>1950.1928568671212</v>
      </c>
      <c r="Q392" s="160">
        <f t="shared" si="117"/>
        <v>1903.6745478085022</v>
      </c>
    </row>
    <row r="393" spans="1:17" ht="12" customHeight="1" x14ac:dyDescent="0.25">
      <c r="A393" s="148" t="s">
        <v>60</v>
      </c>
      <c r="B393" s="156"/>
      <c r="C393" s="156">
        <f t="shared" si="117"/>
        <v>1208.0516015664007</v>
      </c>
      <c r="D393" s="156">
        <f t="shared" si="117"/>
        <v>1213.2286258773729</v>
      </c>
      <c r="E393" s="156">
        <f t="shared" si="117"/>
        <v>1208.9449016683875</v>
      </c>
      <c r="F393" s="156">
        <f t="shared" si="117"/>
        <v>1174.4541893663909</v>
      </c>
      <c r="G393" s="156">
        <f t="shared" si="117"/>
        <v>1201.0627307853483</v>
      </c>
      <c r="H393" s="156">
        <f t="shared" si="117"/>
        <v>1177.6784921706794</v>
      </c>
      <c r="I393" s="156">
        <f t="shared" si="117"/>
        <v>1274.9665116965293</v>
      </c>
      <c r="J393" s="156">
        <f t="shared" si="117"/>
        <v>1191.0608053671294</v>
      </c>
      <c r="K393" s="156">
        <f t="shared" si="117"/>
        <v>0</v>
      </c>
      <c r="L393" s="156">
        <f t="shared" si="117"/>
        <v>1208.5424301360295</v>
      </c>
      <c r="M393" s="156">
        <f t="shared" si="117"/>
        <v>1290.0863913277708</v>
      </c>
      <c r="N393" s="156">
        <f t="shared" si="117"/>
        <v>1282.8183380497653</v>
      </c>
      <c r="O393" s="156">
        <f t="shared" si="117"/>
        <v>0</v>
      </c>
      <c r="P393" s="156">
        <f t="shared" si="117"/>
        <v>1370.4649142438968</v>
      </c>
      <c r="Q393" s="156">
        <f t="shared" si="117"/>
        <v>1315.1170074531256</v>
      </c>
    </row>
    <row r="394" spans="1:17" ht="12" customHeight="1" x14ac:dyDescent="0.25">
      <c r="A394" s="148" t="s">
        <v>59</v>
      </c>
      <c r="B394" s="156"/>
      <c r="C394" s="156">
        <f t="shared" si="117"/>
        <v>591.69907625988276</v>
      </c>
      <c r="D394" s="156">
        <f t="shared" si="117"/>
        <v>594.38709087665552</v>
      </c>
      <c r="E394" s="156">
        <f t="shared" si="117"/>
        <v>595.27307318212593</v>
      </c>
      <c r="F394" s="156">
        <f t="shared" si="117"/>
        <v>594.68367330200249</v>
      </c>
      <c r="G394" s="156">
        <f t="shared" si="117"/>
        <v>597.46198633518145</v>
      </c>
      <c r="H394" s="156">
        <f t="shared" si="117"/>
        <v>594.07114079705104</v>
      </c>
      <c r="I394" s="156">
        <f t="shared" si="117"/>
        <v>589.75397513994778</v>
      </c>
      <c r="J394" s="156">
        <f t="shared" si="117"/>
        <v>584.61558356718558</v>
      </c>
      <c r="K394" s="156">
        <f t="shared" si="117"/>
        <v>0</v>
      </c>
      <c r="L394" s="156">
        <f t="shared" si="117"/>
        <v>604.01397715305666</v>
      </c>
      <c r="M394" s="156">
        <f t="shared" si="117"/>
        <v>586.52767350961994</v>
      </c>
      <c r="N394" s="156">
        <f t="shared" si="117"/>
        <v>594.05181299007643</v>
      </c>
      <c r="O394" s="156">
        <f t="shared" si="117"/>
        <v>0</v>
      </c>
      <c r="P394" s="156">
        <f t="shared" si="117"/>
        <v>579.72794262322395</v>
      </c>
      <c r="Q394" s="156">
        <f t="shared" si="117"/>
        <v>588.55754035537655</v>
      </c>
    </row>
    <row r="395" spans="1:17" ht="12" customHeight="1" x14ac:dyDescent="0.25">
      <c r="A395" s="158" t="s">
        <v>62</v>
      </c>
      <c r="B395" s="157"/>
      <c r="C395" s="157">
        <f t="shared" ref="C395:Q395" si="118">IF(C319=0,0,C319/0.086*1000000/SUM(C$58:C$59))</f>
        <v>605.54149279480373</v>
      </c>
      <c r="D395" s="157">
        <f t="shared" si="118"/>
        <v>622.54924249497742</v>
      </c>
      <c r="E395" s="157">
        <f t="shared" si="118"/>
        <v>615.61250703417807</v>
      </c>
      <c r="F395" s="157">
        <f t="shared" si="118"/>
        <v>615.20381813166352</v>
      </c>
      <c r="G395" s="157">
        <f t="shared" si="118"/>
        <v>618.81013646171414</v>
      </c>
      <c r="H395" s="157">
        <f t="shared" si="118"/>
        <v>612.57016483440759</v>
      </c>
      <c r="I395" s="157">
        <f t="shared" si="118"/>
        <v>603.22430000996962</v>
      </c>
      <c r="J395" s="157">
        <f t="shared" si="118"/>
        <v>601.64317093319369</v>
      </c>
      <c r="K395" s="157">
        <f t="shared" si="118"/>
        <v>613.35083189333716</v>
      </c>
      <c r="L395" s="157">
        <f t="shared" si="118"/>
        <v>623.81888335666019</v>
      </c>
      <c r="M395" s="157">
        <f t="shared" si="118"/>
        <v>610.9529325582314</v>
      </c>
      <c r="N395" s="157">
        <f t="shared" si="118"/>
        <v>606.17618979295298</v>
      </c>
      <c r="O395" s="157">
        <f t="shared" si="118"/>
        <v>607.00527511236464</v>
      </c>
      <c r="P395" s="157">
        <f t="shared" si="118"/>
        <v>614.46512882358456</v>
      </c>
      <c r="Q395" s="157">
        <f t="shared" si="118"/>
        <v>598.78324514889414</v>
      </c>
    </row>
    <row r="396" spans="1:17" ht="12" customHeight="1" x14ac:dyDescent="0.25">
      <c r="A396" s="23" t="s">
        <v>203</v>
      </c>
      <c r="B396" s="156"/>
      <c r="C396" s="156">
        <f t="shared" ref="C396:Q396" si="119">IF(C320=0,0,C320/0.086*1000000/C$58)</f>
        <v>602.28769706934281</v>
      </c>
      <c r="D396" s="156">
        <f t="shared" si="119"/>
        <v>606.70092978995297</v>
      </c>
      <c r="E396" s="156">
        <f t="shared" si="119"/>
        <v>615.61250703417807</v>
      </c>
      <c r="F396" s="156">
        <f t="shared" si="119"/>
        <v>615.20381813166352</v>
      </c>
      <c r="G396" s="156">
        <f t="shared" si="119"/>
        <v>608.65996471110827</v>
      </c>
      <c r="H396" s="156">
        <f t="shared" si="119"/>
        <v>611.56442503551079</v>
      </c>
      <c r="I396" s="156">
        <f t="shared" si="119"/>
        <v>596.46878674262348</v>
      </c>
      <c r="J396" s="156">
        <f t="shared" si="119"/>
        <v>599.13371463461158</v>
      </c>
      <c r="K396" s="156">
        <f t="shared" si="119"/>
        <v>613.35083189333716</v>
      </c>
      <c r="L396" s="156">
        <f t="shared" si="119"/>
        <v>622.59121140938271</v>
      </c>
      <c r="M396" s="156">
        <f t="shared" si="119"/>
        <v>603.99711074867275</v>
      </c>
      <c r="N396" s="156">
        <f t="shared" si="119"/>
        <v>606.17618979295298</v>
      </c>
      <c r="O396" s="156">
        <f t="shared" si="119"/>
        <v>607.00527511236464</v>
      </c>
      <c r="P396" s="156">
        <f t="shared" si="119"/>
        <v>603.54458669000985</v>
      </c>
      <c r="Q396" s="156">
        <f t="shared" si="119"/>
        <v>598.78324514889414</v>
      </c>
    </row>
    <row r="397" spans="1:17" ht="12" customHeight="1" x14ac:dyDescent="0.25">
      <c r="A397" s="29" t="s">
        <v>140</v>
      </c>
      <c r="B397" s="57"/>
      <c r="C397" s="57">
        <f t="shared" ref="C397:Q397" si="120">IF(C321=0,0,C321/0.086*1000000/C$59)</f>
        <v>653.69157015202688</v>
      </c>
      <c r="D397" s="57">
        <f t="shared" si="120"/>
        <v>663.87288328811201</v>
      </c>
      <c r="E397" s="57">
        <f t="shared" si="120"/>
        <v>0</v>
      </c>
      <c r="F397" s="57">
        <f t="shared" si="120"/>
        <v>0</v>
      </c>
      <c r="G397" s="57">
        <f t="shared" si="120"/>
        <v>644.53312546373024</v>
      </c>
      <c r="H397" s="57">
        <f t="shared" si="120"/>
        <v>640.03909960472731</v>
      </c>
      <c r="I397" s="57">
        <f t="shared" si="120"/>
        <v>658.30495701325856</v>
      </c>
      <c r="J397" s="57">
        <f t="shared" si="120"/>
        <v>638.86985511665898</v>
      </c>
      <c r="K397" s="57">
        <f t="shared" si="120"/>
        <v>0</v>
      </c>
      <c r="L397" s="57">
        <f t="shared" si="120"/>
        <v>655.42078232898007</v>
      </c>
      <c r="M397" s="57">
        <f t="shared" si="120"/>
        <v>669.1640244179938</v>
      </c>
      <c r="N397" s="57">
        <f t="shared" si="120"/>
        <v>0</v>
      </c>
      <c r="O397" s="57">
        <f t="shared" si="120"/>
        <v>0</v>
      </c>
      <c r="P397" s="57">
        <f t="shared" si="120"/>
        <v>712.34200075916124</v>
      </c>
      <c r="Q397" s="57">
        <f t="shared" si="120"/>
        <v>0</v>
      </c>
    </row>
    <row r="399" spans="1:17" ht="12" customHeight="1" x14ac:dyDescent="0.25">
      <c r="A399" s="152" t="s">
        <v>187</v>
      </c>
      <c r="B399" s="168"/>
      <c r="C399" s="168">
        <f t="shared" ref="C399:Q399" si="121">SUM(C400,C403,C405,C414)</f>
        <v>3803.1901544865173</v>
      </c>
      <c r="D399" s="168">
        <f t="shared" si="121"/>
        <v>3319.8364552426924</v>
      </c>
      <c r="E399" s="168">
        <f t="shared" si="121"/>
        <v>3622.0716101557073</v>
      </c>
      <c r="F399" s="168">
        <f t="shared" si="121"/>
        <v>3384.067996688656</v>
      </c>
      <c r="G399" s="168">
        <f t="shared" si="121"/>
        <v>3026.1356058310616</v>
      </c>
      <c r="H399" s="168">
        <f t="shared" si="121"/>
        <v>2905.4221308587889</v>
      </c>
      <c r="I399" s="168">
        <f t="shared" si="121"/>
        <v>2758.274631624337</v>
      </c>
      <c r="J399" s="168">
        <f t="shared" si="121"/>
        <v>2796.2751715391896</v>
      </c>
      <c r="K399" s="168">
        <f t="shared" si="121"/>
        <v>2959.9021200925999</v>
      </c>
      <c r="L399" s="168">
        <f t="shared" si="121"/>
        <v>3273.5950708026135</v>
      </c>
      <c r="M399" s="168">
        <f t="shared" si="121"/>
        <v>2839.1504491957767</v>
      </c>
      <c r="N399" s="168">
        <f t="shared" si="121"/>
        <v>2877.5246017341665</v>
      </c>
      <c r="O399" s="168">
        <f t="shared" si="121"/>
        <v>3385.6453999480464</v>
      </c>
      <c r="P399" s="168">
        <f t="shared" si="121"/>
        <v>2709.4206043793952</v>
      </c>
      <c r="Q399" s="168">
        <f t="shared" si="121"/>
        <v>3065.4826777146268</v>
      </c>
    </row>
    <row r="400" spans="1:17" ht="12" customHeight="1" x14ac:dyDescent="0.25">
      <c r="A400" s="158" t="s">
        <v>65</v>
      </c>
      <c r="B400" s="157"/>
      <c r="C400" s="157">
        <f t="shared" ref="C400:Q400" si="122">SUM(C401:C402)</f>
        <v>3174.5119534225532</v>
      </c>
      <c r="D400" s="157">
        <f t="shared" si="122"/>
        <v>2887.0115131630423</v>
      </c>
      <c r="E400" s="157">
        <f t="shared" si="122"/>
        <v>2993.0705280533557</v>
      </c>
      <c r="F400" s="157">
        <f t="shared" si="122"/>
        <v>2839.423381376811</v>
      </c>
      <c r="G400" s="157">
        <f t="shared" si="122"/>
        <v>2629.3325742423058</v>
      </c>
      <c r="H400" s="157">
        <f t="shared" si="122"/>
        <v>2462.2462580986712</v>
      </c>
      <c r="I400" s="157">
        <f t="shared" si="122"/>
        <v>2299.2150125991921</v>
      </c>
      <c r="J400" s="157">
        <f t="shared" si="122"/>
        <v>2325.5278844010863</v>
      </c>
      <c r="K400" s="157">
        <f t="shared" si="122"/>
        <v>2375.270112743744</v>
      </c>
      <c r="L400" s="157">
        <f t="shared" si="122"/>
        <v>2783.8306817854796</v>
      </c>
      <c r="M400" s="157">
        <f t="shared" si="122"/>
        <v>2391.0227064839191</v>
      </c>
      <c r="N400" s="157">
        <f t="shared" si="122"/>
        <v>2462.7578083228077</v>
      </c>
      <c r="O400" s="157">
        <f t="shared" si="122"/>
        <v>2813.849126486487</v>
      </c>
      <c r="P400" s="157">
        <f t="shared" si="122"/>
        <v>2221.8627223154681</v>
      </c>
      <c r="Q400" s="157">
        <f t="shared" si="122"/>
        <v>2485.8759180617426</v>
      </c>
    </row>
    <row r="401" spans="1:17" ht="12" customHeight="1" x14ac:dyDescent="0.25">
      <c r="A401" s="23" t="s">
        <v>161</v>
      </c>
      <c r="B401" s="156"/>
      <c r="C401" s="156">
        <f t="shared" ref="C401:Q401" si="123">IF(C344=0,0,C344*1000000/C$49)</f>
        <v>3174.5119534225532</v>
      </c>
      <c r="D401" s="156">
        <f t="shared" si="123"/>
        <v>2887.0115131630423</v>
      </c>
      <c r="E401" s="156">
        <f t="shared" si="123"/>
        <v>2993.0705280533557</v>
      </c>
      <c r="F401" s="156">
        <f t="shared" si="123"/>
        <v>2839.423381376811</v>
      </c>
      <c r="G401" s="156">
        <f t="shared" si="123"/>
        <v>2629.3325742423058</v>
      </c>
      <c r="H401" s="156">
        <f t="shared" si="123"/>
        <v>2462.2462580986712</v>
      </c>
      <c r="I401" s="156">
        <f t="shared" si="123"/>
        <v>2299.2150125991921</v>
      </c>
      <c r="J401" s="156">
        <f t="shared" si="123"/>
        <v>2325.5278844010863</v>
      </c>
      <c r="K401" s="156">
        <f t="shared" si="123"/>
        <v>2375.270112743744</v>
      </c>
      <c r="L401" s="156">
        <f t="shared" si="123"/>
        <v>2783.8306817854796</v>
      </c>
      <c r="M401" s="156">
        <f t="shared" si="123"/>
        <v>2391.0227064839191</v>
      </c>
      <c r="N401" s="156">
        <f t="shared" si="123"/>
        <v>2462.7578083228077</v>
      </c>
      <c r="O401" s="156">
        <f t="shared" si="123"/>
        <v>2813.849126486487</v>
      </c>
      <c r="P401" s="156">
        <f t="shared" si="123"/>
        <v>2221.8627223154681</v>
      </c>
      <c r="Q401" s="156">
        <f t="shared" si="123"/>
        <v>2485.8759180617426</v>
      </c>
    </row>
    <row r="402" spans="1:17" ht="12" customHeight="1" x14ac:dyDescent="0.25">
      <c r="A402" s="23" t="s">
        <v>60</v>
      </c>
      <c r="B402" s="156"/>
      <c r="C402" s="156">
        <f t="shared" ref="C402:Q402" si="124">IF(C345=0,0,C345*1000000/C$49)</f>
        <v>0</v>
      </c>
      <c r="D402" s="156">
        <f t="shared" si="124"/>
        <v>0</v>
      </c>
      <c r="E402" s="156">
        <f t="shared" si="124"/>
        <v>0</v>
      </c>
      <c r="F402" s="156">
        <f t="shared" si="124"/>
        <v>0</v>
      </c>
      <c r="G402" s="156">
        <f t="shared" si="124"/>
        <v>0</v>
      </c>
      <c r="H402" s="156">
        <f t="shared" si="124"/>
        <v>0</v>
      </c>
      <c r="I402" s="156">
        <f t="shared" si="124"/>
        <v>0</v>
      </c>
      <c r="J402" s="156">
        <f t="shared" si="124"/>
        <v>0</v>
      </c>
      <c r="K402" s="156">
        <f t="shared" si="124"/>
        <v>0</v>
      </c>
      <c r="L402" s="156">
        <f t="shared" si="124"/>
        <v>0</v>
      </c>
      <c r="M402" s="156">
        <f t="shared" si="124"/>
        <v>0</v>
      </c>
      <c r="N402" s="156">
        <f t="shared" si="124"/>
        <v>0</v>
      </c>
      <c r="O402" s="156">
        <f t="shared" si="124"/>
        <v>0</v>
      </c>
      <c r="P402" s="156">
        <f t="shared" si="124"/>
        <v>0</v>
      </c>
      <c r="Q402" s="156">
        <f t="shared" si="124"/>
        <v>0</v>
      </c>
    </row>
    <row r="403" spans="1:17" ht="12" customHeight="1" x14ac:dyDescent="0.25">
      <c r="A403" s="158" t="s">
        <v>112</v>
      </c>
      <c r="B403" s="157"/>
      <c r="C403" s="157">
        <f t="shared" ref="C403:Q403" si="125">C404</f>
        <v>0</v>
      </c>
      <c r="D403" s="157">
        <f t="shared" si="125"/>
        <v>0</v>
      </c>
      <c r="E403" s="157">
        <f t="shared" si="125"/>
        <v>0</v>
      </c>
      <c r="F403" s="157">
        <f t="shared" si="125"/>
        <v>0</v>
      </c>
      <c r="G403" s="157">
        <f t="shared" si="125"/>
        <v>0</v>
      </c>
      <c r="H403" s="157">
        <f t="shared" si="125"/>
        <v>0</v>
      </c>
      <c r="I403" s="157">
        <f t="shared" si="125"/>
        <v>0</v>
      </c>
      <c r="J403" s="157">
        <f t="shared" si="125"/>
        <v>0</v>
      </c>
      <c r="K403" s="157">
        <f t="shared" si="125"/>
        <v>0</v>
      </c>
      <c r="L403" s="157">
        <f t="shared" si="125"/>
        <v>0</v>
      </c>
      <c r="M403" s="157">
        <f t="shared" si="125"/>
        <v>0</v>
      </c>
      <c r="N403" s="157">
        <f t="shared" si="125"/>
        <v>0</v>
      </c>
      <c r="O403" s="157">
        <f t="shared" si="125"/>
        <v>0</v>
      </c>
      <c r="P403" s="157">
        <f t="shared" si="125"/>
        <v>0</v>
      </c>
      <c r="Q403" s="157">
        <f t="shared" si="125"/>
        <v>0</v>
      </c>
    </row>
    <row r="404" spans="1:17" ht="12" customHeight="1" x14ac:dyDescent="0.25">
      <c r="A404" s="23" t="s">
        <v>60</v>
      </c>
      <c r="B404" s="156"/>
      <c r="C404" s="156">
        <f t="shared" ref="C404:Q404" si="126">IF(C347=0,0,C347*1000000/C$49)</f>
        <v>0</v>
      </c>
      <c r="D404" s="156">
        <f t="shared" si="126"/>
        <v>0</v>
      </c>
      <c r="E404" s="156">
        <f t="shared" si="126"/>
        <v>0</v>
      </c>
      <c r="F404" s="156">
        <f t="shared" si="126"/>
        <v>0</v>
      </c>
      <c r="G404" s="156">
        <f t="shared" si="126"/>
        <v>0</v>
      </c>
      <c r="H404" s="156">
        <f t="shared" si="126"/>
        <v>0</v>
      </c>
      <c r="I404" s="156">
        <f t="shared" si="126"/>
        <v>0</v>
      </c>
      <c r="J404" s="156">
        <f t="shared" si="126"/>
        <v>0</v>
      </c>
      <c r="K404" s="156">
        <f t="shared" si="126"/>
        <v>0</v>
      </c>
      <c r="L404" s="156">
        <f t="shared" si="126"/>
        <v>0</v>
      </c>
      <c r="M404" s="156">
        <f t="shared" si="126"/>
        <v>0</v>
      </c>
      <c r="N404" s="156">
        <f t="shared" si="126"/>
        <v>0</v>
      </c>
      <c r="O404" s="156">
        <f t="shared" si="126"/>
        <v>0</v>
      </c>
      <c r="P404" s="156">
        <f t="shared" si="126"/>
        <v>0</v>
      </c>
      <c r="Q404" s="156">
        <f t="shared" si="126"/>
        <v>0</v>
      </c>
    </row>
    <row r="405" spans="1:17" ht="12" customHeight="1" x14ac:dyDescent="0.25">
      <c r="A405" s="158" t="s">
        <v>63</v>
      </c>
      <c r="B405" s="157"/>
      <c r="C405" s="157">
        <f t="shared" ref="C405:Q405" si="127">IF(C348=0,0,C348*1000000/SUM(C$53:C$56))</f>
        <v>397.90244077368698</v>
      </c>
      <c r="D405" s="157">
        <f t="shared" si="127"/>
        <v>255.33491505334825</v>
      </c>
      <c r="E405" s="157">
        <f t="shared" si="127"/>
        <v>382.38391880035493</v>
      </c>
      <c r="F405" s="157">
        <f t="shared" si="127"/>
        <v>300.76083998398832</v>
      </c>
      <c r="G405" s="157">
        <f t="shared" si="127"/>
        <v>225.64026618133289</v>
      </c>
      <c r="H405" s="157">
        <f t="shared" si="127"/>
        <v>214.11075155944073</v>
      </c>
      <c r="I405" s="157">
        <f t="shared" si="127"/>
        <v>254.86286917162698</v>
      </c>
      <c r="J405" s="157">
        <f t="shared" si="127"/>
        <v>257.37592476903325</v>
      </c>
      <c r="K405" s="157">
        <f t="shared" si="127"/>
        <v>351.40321599088213</v>
      </c>
      <c r="L405" s="157">
        <f t="shared" si="127"/>
        <v>261.81111650237176</v>
      </c>
      <c r="M405" s="157">
        <f t="shared" si="127"/>
        <v>243.30306460844241</v>
      </c>
      <c r="N405" s="157">
        <f t="shared" si="127"/>
        <v>184.94453337317867</v>
      </c>
      <c r="O405" s="157">
        <f t="shared" si="127"/>
        <v>341.51924196189901</v>
      </c>
      <c r="P405" s="157">
        <f t="shared" si="127"/>
        <v>281.96130273632497</v>
      </c>
      <c r="Q405" s="157">
        <f t="shared" si="127"/>
        <v>353.34849775700695</v>
      </c>
    </row>
    <row r="406" spans="1:17" ht="12" customHeight="1" x14ac:dyDescent="0.25">
      <c r="A406" s="167" t="s">
        <v>160</v>
      </c>
      <c r="B406" s="132"/>
      <c r="C406" s="132">
        <f t="shared" ref="C406:Q406" si="128">IF(C349=0,0,C349*1000000/C$53)</f>
        <v>576.71316300734065</v>
      </c>
      <c r="D406" s="132">
        <f t="shared" si="128"/>
        <v>567.78612905107343</v>
      </c>
      <c r="E406" s="132">
        <f t="shared" si="128"/>
        <v>563.15567050871937</v>
      </c>
      <c r="F406" s="132">
        <f t="shared" si="128"/>
        <v>562.76032040287646</v>
      </c>
      <c r="G406" s="132">
        <f t="shared" si="128"/>
        <v>0</v>
      </c>
      <c r="H406" s="132">
        <f t="shared" si="128"/>
        <v>0</v>
      </c>
      <c r="I406" s="132">
        <f t="shared" si="128"/>
        <v>517.23505700754936</v>
      </c>
      <c r="J406" s="132">
        <f t="shared" si="128"/>
        <v>510.63107682296754</v>
      </c>
      <c r="K406" s="132">
        <f t="shared" si="128"/>
        <v>0</v>
      </c>
      <c r="L406" s="132">
        <f t="shared" si="128"/>
        <v>0</v>
      </c>
      <c r="M406" s="132">
        <f t="shared" si="128"/>
        <v>523.50215839348891</v>
      </c>
      <c r="N406" s="132">
        <f t="shared" si="128"/>
        <v>0</v>
      </c>
      <c r="O406" s="132">
        <f t="shared" si="128"/>
        <v>0</v>
      </c>
      <c r="P406" s="132">
        <f t="shared" si="128"/>
        <v>512.41231509777845</v>
      </c>
      <c r="Q406" s="132">
        <f t="shared" si="128"/>
        <v>512.76708221017623</v>
      </c>
    </row>
    <row r="407" spans="1:17" ht="12" customHeight="1" x14ac:dyDescent="0.25">
      <c r="A407" s="167" t="s">
        <v>159</v>
      </c>
      <c r="B407" s="132"/>
      <c r="C407" s="132">
        <f t="shared" ref="C407:Q407" si="129">IF(C350=0,0,C350*1000000/C$54)</f>
        <v>378.26256311594096</v>
      </c>
      <c r="D407" s="132">
        <f t="shared" si="129"/>
        <v>372.58270235528454</v>
      </c>
      <c r="E407" s="132">
        <f t="shared" si="129"/>
        <v>370.94865907055197</v>
      </c>
      <c r="F407" s="132">
        <f t="shared" si="129"/>
        <v>372.20640305494334</v>
      </c>
      <c r="G407" s="132">
        <f t="shared" si="129"/>
        <v>365.71978059599786</v>
      </c>
      <c r="H407" s="132">
        <f t="shared" si="129"/>
        <v>360.99702250347326</v>
      </c>
      <c r="I407" s="132">
        <f t="shared" si="129"/>
        <v>343.59413245806275</v>
      </c>
      <c r="J407" s="132">
        <f t="shared" si="129"/>
        <v>339.17495660582637</v>
      </c>
      <c r="K407" s="132">
        <f t="shared" si="129"/>
        <v>351.40321599088213</v>
      </c>
      <c r="L407" s="132">
        <f t="shared" si="129"/>
        <v>357.62474912785081</v>
      </c>
      <c r="M407" s="132">
        <f t="shared" si="129"/>
        <v>352.0703200001775</v>
      </c>
      <c r="N407" s="132">
        <f t="shared" si="129"/>
        <v>348.74865149615215</v>
      </c>
      <c r="O407" s="132">
        <f t="shared" si="129"/>
        <v>341.51924196189901</v>
      </c>
      <c r="P407" s="132">
        <f t="shared" si="129"/>
        <v>345.44166050290426</v>
      </c>
      <c r="Q407" s="132">
        <f t="shared" si="129"/>
        <v>343.41369659249409</v>
      </c>
    </row>
    <row r="408" spans="1:17" ht="12" customHeight="1" x14ac:dyDescent="0.25">
      <c r="A408" s="166" t="s">
        <v>203</v>
      </c>
      <c r="B408" s="165"/>
      <c r="C408" s="165">
        <f t="shared" ref="C408:Q408" si="130">IF(C351=0,0,C351*1000000/C$54)</f>
        <v>378.26256311594096</v>
      </c>
      <c r="D408" s="165">
        <f t="shared" si="130"/>
        <v>372.58270235528454</v>
      </c>
      <c r="E408" s="165">
        <f t="shared" si="130"/>
        <v>370.94865907055197</v>
      </c>
      <c r="F408" s="165">
        <f t="shared" si="130"/>
        <v>372.20640305494334</v>
      </c>
      <c r="G408" s="165">
        <f t="shared" si="130"/>
        <v>365.71978059599786</v>
      </c>
      <c r="H408" s="165">
        <f t="shared" si="130"/>
        <v>360.99702250347326</v>
      </c>
      <c r="I408" s="165">
        <f t="shared" si="130"/>
        <v>343.59413245806275</v>
      </c>
      <c r="J408" s="165">
        <f t="shared" si="130"/>
        <v>339.17495660582637</v>
      </c>
      <c r="K408" s="165">
        <f t="shared" si="130"/>
        <v>351.40321599088213</v>
      </c>
      <c r="L408" s="165">
        <f t="shared" si="130"/>
        <v>357.62474912785081</v>
      </c>
      <c r="M408" s="165">
        <f t="shared" si="130"/>
        <v>352.0703200001775</v>
      </c>
      <c r="N408" s="165">
        <f t="shared" si="130"/>
        <v>348.74865149615215</v>
      </c>
      <c r="O408" s="165">
        <f t="shared" si="130"/>
        <v>341.51924196189901</v>
      </c>
      <c r="P408" s="165">
        <f t="shared" si="130"/>
        <v>345.44166050290426</v>
      </c>
      <c r="Q408" s="165">
        <f t="shared" si="130"/>
        <v>343.41369659249409</v>
      </c>
    </row>
    <row r="409" spans="1:17" ht="12" customHeight="1" x14ac:dyDescent="0.25">
      <c r="A409" s="147" t="s">
        <v>59</v>
      </c>
      <c r="B409" s="164"/>
      <c r="C409" s="164">
        <f t="shared" ref="C409:Q409" si="131">IF(C352=0,0,C352*1000000/C$54)</f>
        <v>0</v>
      </c>
      <c r="D409" s="164">
        <f t="shared" si="131"/>
        <v>0</v>
      </c>
      <c r="E409" s="164">
        <f t="shared" si="131"/>
        <v>0</v>
      </c>
      <c r="F409" s="164">
        <f t="shared" si="131"/>
        <v>0</v>
      </c>
      <c r="G409" s="164">
        <f t="shared" si="131"/>
        <v>0</v>
      </c>
      <c r="H409" s="164">
        <f t="shared" si="131"/>
        <v>0</v>
      </c>
      <c r="I409" s="164">
        <f t="shared" si="131"/>
        <v>0</v>
      </c>
      <c r="J409" s="164">
        <f t="shared" si="131"/>
        <v>0</v>
      </c>
      <c r="K409" s="164">
        <f t="shared" si="131"/>
        <v>0</v>
      </c>
      <c r="L409" s="164">
        <f t="shared" si="131"/>
        <v>0</v>
      </c>
      <c r="M409" s="164">
        <f t="shared" si="131"/>
        <v>0</v>
      </c>
      <c r="N409" s="164">
        <f t="shared" si="131"/>
        <v>0</v>
      </c>
      <c r="O409" s="164">
        <f t="shared" si="131"/>
        <v>0</v>
      </c>
      <c r="P409" s="164">
        <f t="shared" si="131"/>
        <v>0</v>
      </c>
      <c r="Q409" s="164">
        <f t="shared" si="131"/>
        <v>0</v>
      </c>
    </row>
    <row r="410" spans="1:17" ht="12" customHeight="1" x14ac:dyDescent="0.25">
      <c r="A410" s="163" t="s">
        <v>142</v>
      </c>
      <c r="B410" s="162"/>
      <c r="C410" s="162">
        <f t="shared" ref="C410:Q410" si="132">IF(C353=0,0,C353*1000000/C$55)</f>
        <v>0</v>
      </c>
      <c r="D410" s="162">
        <f t="shared" si="132"/>
        <v>0</v>
      </c>
      <c r="E410" s="162">
        <f t="shared" si="132"/>
        <v>0</v>
      </c>
      <c r="F410" s="162">
        <f t="shared" si="132"/>
        <v>0</v>
      </c>
      <c r="G410" s="162">
        <f t="shared" si="132"/>
        <v>0</v>
      </c>
      <c r="H410" s="162">
        <f t="shared" si="132"/>
        <v>0</v>
      </c>
      <c r="I410" s="162">
        <f t="shared" si="132"/>
        <v>0</v>
      </c>
      <c r="J410" s="162">
        <f t="shared" si="132"/>
        <v>0</v>
      </c>
      <c r="K410" s="162">
        <f t="shared" si="132"/>
        <v>0</v>
      </c>
      <c r="L410" s="162">
        <f t="shared" si="132"/>
        <v>0</v>
      </c>
      <c r="M410" s="162">
        <f t="shared" si="132"/>
        <v>0</v>
      </c>
      <c r="N410" s="162">
        <f t="shared" si="132"/>
        <v>0</v>
      </c>
      <c r="O410" s="162">
        <f t="shared" si="132"/>
        <v>0</v>
      </c>
      <c r="P410" s="162">
        <f t="shared" si="132"/>
        <v>0</v>
      </c>
      <c r="Q410" s="162">
        <f t="shared" si="132"/>
        <v>0</v>
      </c>
    </row>
    <row r="411" spans="1:17" ht="12" customHeight="1" x14ac:dyDescent="0.25">
      <c r="A411" s="161" t="s">
        <v>141</v>
      </c>
      <c r="B411" s="160"/>
      <c r="C411" s="160">
        <f t="shared" ref="C411:Q411" si="133">IF(C354=0,0,C354*1000000/C$56)</f>
        <v>0</v>
      </c>
      <c r="D411" s="160">
        <f t="shared" si="133"/>
        <v>0</v>
      </c>
      <c r="E411" s="160">
        <f t="shared" si="133"/>
        <v>0</v>
      </c>
      <c r="F411" s="160">
        <f t="shared" si="133"/>
        <v>0</v>
      </c>
      <c r="G411" s="160">
        <f t="shared" si="133"/>
        <v>0</v>
      </c>
      <c r="H411" s="160">
        <f t="shared" si="133"/>
        <v>0</v>
      </c>
      <c r="I411" s="160">
        <f t="shared" si="133"/>
        <v>0</v>
      </c>
      <c r="J411" s="160">
        <f t="shared" si="133"/>
        <v>0</v>
      </c>
      <c r="K411" s="160">
        <f t="shared" si="133"/>
        <v>0</v>
      </c>
      <c r="L411" s="160">
        <f t="shared" si="133"/>
        <v>0</v>
      </c>
      <c r="M411" s="160">
        <f t="shared" si="133"/>
        <v>0</v>
      </c>
      <c r="N411" s="160">
        <f t="shared" si="133"/>
        <v>0</v>
      </c>
      <c r="O411" s="160">
        <f t="shared" si="133"/>
        <v>0</v>
      </c>
      <c r="P411" s="160">
        <f t="shared" si="133"/>
        <v>0</v>
      </c>
      <c r="Q411" s="160">
        <f t="shared" si="133"/>
        <v>0</v>
      </c>
    </row>
    <row r="412" spans="1:17" ht="12" customHeight="1" x14ac:dyDescent="0.25">
      <c r="A412" s="148" t="s">
        <v>60</v>
      </c>
      <c r="B412" s="156"/>
      <c r="C412" s="156">
        <f t="shared" ref="C412:Q412" si="134">IF(C355=0,0,C355*1000000/C$56)</f>
        <v>0</v>
      </c>
      <c r="D412" s="156">
        <f t="shared" si="134"/>
        <v>0</v>
      </c>
      <c r="E412" s="156">
        <f t="shared" si="134"/>
        <v>0</v>
      </c>
      <c r="F412" s="156">
        <f t="shared" si="134"/>
        <v>0</v>
      </c>
      <c r="G412" s="156">
        <f t="shared" si="134"/>
        <v>0</v>
      </c>
      <c r="H412" s="156">
        <f t="shared" si="134"/>
        <v>0</v>
      </c>
      <c r="I412" s="156">
        <f t="shared" si="134"/>
        <v>0</v>
      </c>
      <c r="J412" s="156">
        <f t="shared" si="134"/>
        <v>0</v>
      </c>
      <c r="K412" s="156">
        <f t="shared" si="134"/>
        <v>0</v>
      </c>
      <c r="L412" s="156">
        <f t="shared" si="134"/>
        <v>0</v>
      </c>
      <c r="M412" s="156">
        <f t="shared" si="134"/>
        <v>0</v>
      </c>
      <c r="N412" s="156">
        <f t="shared" si="134"/>
        <v>0</v>
      </c>
      <c r="O412" s="156">
        <f t="shared" si="134"/>
        <v>0</v>
      </c>
      <c r="P412" s="156">
        <f t="shared" si="134"/>
        <v>0</v>
      </c>
      <c r="Q412" s="156">
        <f t="shared" si="134"/>
        <v>0</v>
      </c>
    </row>
    <row r="413" spans="1:17" ht="12" customHeight="1" x14ac:dyDescent="0.25">
      <c r="A413" s="148" t="s">
        <v>59</v>
      </c>
      <c r="B413" s="156"/>
      <c r="C413" s="156">
        <f t="shared" ref="C413:Q413" si="135">IF(C356=0,0,C356*1000000/C$56)</f>
        <v>0</v>
      </c>
      <c r="D413" s="156">
        <f t="shared" si="135"/>
        <v>0</v>
      </c>
      <c r="E413" s="156">
        <f t="shared" si="135"/>
        <v>0</v>
      </c>
      <c r="F413" s="156">
        <f t="shared" si="135"/>
        <v>0</v>
      </c>
      <c r="G413" s="156">
        <f t="shared" si="135"/>
        <v>0</v>
      </c>
      <c r="H413" s="156">
        <f t="shared" si="135"/>
        <v>0</v>
      </c>
      <c r="I413" s="156">
        <f t="shared" si="135"/>
        <v>0</v>
      </c>
      <c r="J413" s="156">
        <f t="shared" si="135"/>
        <v>0</v>
      </c>
      <c r="K413" s="156">
        <f t="shared" si="135"/>
        <v>0</v>
      </c>
      <c r="L413" s="156">
        <f t="shared" si="135"/>
        <v>0</v>
      </c>
      <c r="M413" s="156">
        <f t="shared" si="135"/>
        <v>0</v>
      </c>
      <c r="N413" s="156">
        <f t="shared" si="135"/>
        <v>0</v>
      </c>
      <c r="O413" s="156">
        <f t="shared" si="135"/>
        <v>0</v>
      </c>
      <c r="P413" s="156">
        <f t="shared" si="135"/>
        <v>0</v>
      </c>
      <c r="Q413" s="156">
        <f t="shared" si="135"/>
        <v>0</v>
      </c>
    </row>
    <row r="414" spans="1:17" ht="12" customHeight="1" x14ac:dyDescent="0.25">
      <c r="A414" s="158" t="s">
        <v>62</v>
      </c>
      <c r="B414" s="157"/>
      <c r="C414" s="157">
        <f t="shared" ref="C414:Q414" si="136">IF(C357=0,0,C357*1000000/SUM(C$58:C$59))</f>
        <v>230.77576029027725</v>
      </c>
      <c r="D414" s="157">
        <f t="shared" si="136"/>
        <v>177.49002702630187</v>
      </c>
      <c r="E414" s="157">
        <f t="shared" si="136"/>
        <v>246.61716330199658</v>
      </c>
      <c r="F414" s="157">
        <f t="shared" si="136"/>
        <v>243.8837753278568</v>
      </c>
      <c r="G414" s="157">
        <f t="shared" si="136"/>
        <v>171.16276540742302</v>
      </c>
      <c r="H414" s="157">
        <f t="shared" si="136"/>
        <v>229.06512120067708</v>
      </c>
      <c r="I414" s="157">
        <f t="shared" si="136"/>
        <v>204.19674985351773</v>
      </c>
      <c r="J414" s="157">
        <f t="shared" si="136"/>
        <v>213.37136236906989</v>
      </c>
      <c r="K414" s="157">
        <f t="shared" si="136"/>
        <v>233.22879135797396</v>
      </c>
      <c r="L414" s="157">
        <f t="shared" si="136"/>
        <v>227.95327251476252</v>
      </c>
      <c r="M414" s="157">
        <f t="shared" si="136"/>
        <v>204.82467810341518</v>
      </c>
      <c r="N414" s="157">
        <f t="shared" si="136"/>
        <v>229.82226003818025</v>
      </c>
      <c r="O414" s="157">
        <f t="shared" si="136"/>
        <v>230.27703149966067</v>
      </c>
      <c r="P414" s="157">
        <f t="shared" si="136"/>
        <v>205.59657932760234</v>
      </c>
      <c r="Q414" s="157">
        <f t="shared" si="136"/>
        <v>226.25826189587704</v>
      </c>
    </row>
    <row r="415" spans="1:17" ht="12" customHeight="1" x14ac:dyDescent="0.25">
      <c r="A415" s="23" t="s">
        <v>203</v>
      </c>
      <c r="B415" s="156"/>
      <c r="C415" s="156">
        <f t="shared" ref="C415:Q415" si="137">IF(C358=0,0,C358*1000000/C$58)</f>
        <v>246.3706922942618</v>
      </c>
      <c r="D415" s="156">
        <f t="shared" si="137"/>
        <v>245.56044377436805</v>
      </c>
      <c r="E415" s="156">
        <f t="shared" si="137"/>
        <v>246.61716330199658</v>
      </c>
      <c r="F415" s="156">
        <f t="shared" si="137"/>
        <v>243.8837753278568</v>
      </c>
      <c r="G415" s="156">
        <f t="shared" si="137"/>
        <v>238.70279608028952</v>
      </c>
      <c r="H415" s="156">
        <f t="shared" si="137"/>
        <v>237.45204668056817</v>
      </c>
      <c r="I415" s="156">
        <f t="shared" si="137"/>
        <v>229.24100182571232</v>
      </c>
      <c r="J415" s="156">
        <f t="shared" si="137"/>
        <v>227.75475753247605</v>
      </c>
      <c r="K415" s="156">
        <f t="shared" si="137"/>
        <v>233.22879135797396</v>
      </c>
      <c r="L415" s="156">
        <f t="shared" si="137"/>
        <v>236.80881117089135</v>
      </c>
      <c r="M415" s="156">
        <f t="shared" si="137"/>
        <v>229.29980676995717</v>
      </c>
      <c r="N415" s="156">
        <f t="shared" si="137"/>
        <v>229.82226003818025</v>
      </c>
      <c r="O415" s="156">
        <f t="shared" si="137"/>
        <v>230.27703149966067</v>
      </c>
      <c r="P415" s="156">
        <f t="shared" si="137"/>
        <v>228.53587093618336</v>
      </c>
      <c r="Q415" s="156">
        <f t="shared" si="137"/>
        <v>226.25826189587704</v>
      </c>
    </row>
    <row r="416" spans="1:17" ht="12" customHeight="1" x14ac:dyDescent="0.25">
      <c r="A416" s="29" t="s">
        <v>140</v>
      </c>
      <c r="B416" s="57"/>
      <c r="C416" s="57">
        <f t="shared" ref="C416:Q416" si="138">IF(C359=0,0,C359*1000000/C$59)</f>
        <v>0</v>
      </c>
      <c r="D416" s="57">
        <f t="shared" si="138"/>
        <v>0</v>
      </c>
      <c r="E416" s="57">
        <f t="shared" si="138"/>
        <v>0</v>
      </c>
      <c r="F416" s="57">
        <f t="shared" si="138"/>
        <v>0</v>
      </c>
      <c r="G416" s="57">
        <f t="shared" si="138"/>
        <v>0</v>
      </c>
      <c r="H416" s="57">
        <f t="shared" si="138"/>
        <v>0</v>
      </c>
      <c r="I416" s="57">
        <f t="shared" si="138"/>
        <v>0</v>
      </c>
      <c r="J416" s="57">
        <f t="shared" si="138"/>
        <v>0</v>
      </c>
      <c r="K416" s="57">
        <f t="shared" si="138"/>
        <v>0</v>
      </c>
      <c r="L416" s="57">
        <f t="shared" si="138"/>
        <v>0</v>
      </c>
      <c r="M416" s="57">
        <f t="shared" si="138"/>
        <v>0</v>
      </c>
      <c r="N416" s="57">
        <f t="shared" si="138"/>
        <v>0</v>
      </c>
      <c r="O416" s="57">
        <f t="shared" si="138"/>
        <v>0</v>
      </c>
      <c r="P416" s="57">
        <f t="shared" si="138"/>
        <v>0</v>
      </c>
      <c r="Q416" s="57">
        <f t="shared" si="138"/>
        <v>0</v>
      </c>
    </row>
    <row r="418" spans="1:17" ht="12" customHeight="1" x14ac:dyDescent="0.25">
      <c r="A418" s="152" t="s">
        <v>186</v>
      </c>
      <c r="B418" s="168"/>
      <c r="C418" s="184">
        <f>C361/RES_summary!C$21</f>
        <v>197.84963464879993</v>
      </c>
      <c r="D418" s="184">
        <f>D361/RES_summary!D$21</f>
        <v>182.04701626716269</v>
      </c>
      <c r="E418" s="184">
        <f>E361/RES_summary!E$21</f>
        <v>187.38312870263667</v>
      </c>
      <c r="F418" s="184">
        <f>F361/RES_summary!F$21</f>
        <v>177.99123078720436</v>
      </c>
      <c r="G418" s="184">
        <f>G361/RES_summary!G$21</f>
        <v>163.98926557189878</v>
      </c>
      <c r="H418" s="184">
        <f>H361/RES_summary!H$21</f>
        <v>154.09992869103817</v>
      </c>
      <c r="I418" s="184">
        <f>I361/RES_summary!I$21</f>
        <v>146.49859501293946</v>
      </c>
      <c r="J418" s="184">
        <f>J361/RES_summary!J$21</f>
        <v>146.59365522814363</v>
      </c>
      <c r="K418" s="184">
        <f>K361/RES_summary!K$21</f>
        <v>146.87764620484293</v>
      </c>
      <c r="L418" s="184">
        <f>L361/RES_summary!L$21</f>
        <v>163.392564740522</v>
      </c>
      <c r="M418" s="184">
        <f>M361/RES_summary!M$21</f>
        <v>143.80269424466007</v>
      </c>
      <c r="N418" s="184">
        <f>N361/RES_summary!N$21</f>
        <v>146.49250191541313</v>
      </c>
      <c r="O418" s="184">
        <f>O361/RES_summary!O$21</f>
        <v>160.49212600382899</v>
      </c>
      <c r="P418" s="184">
        <f>P361/RES_summary!P$21</f>
        <v>135.0472001367736</v>
      </c>
      <c r="Q418" s="184">
        <f>Q361/RES_summary!Q$21</f>
        <v>145.44040367476009</v>
      </c>
    </row>
    <row r="419" spans="1:17" ht="12" customHeight="1" x14ac:dyDescent="0.25">
      <c r="A419" s="158" t="s">
        <v>65</v>
      </c>
      <c r="B419" s="157"/>
      <c r="C419" s="178">
        <f>C362/RES_summary!C$21</f>
        <v>160.13764132948154</v>
      </c>
      <c r="D419" s="178">
        <f>D362/RES_summary!D$21</f>
        <v>145.68131266190849</v>
      </c>
      <c r="E419" s="178">
        <f>E362/RES_summary!E$21</f>
        <v>150.45501402606473</v>
      </c>
      <c r="F419" s="178">
        <f>F362/RES_summary!F$21</f>
        <v>141.50702803220861</v>
      </c>
      <c r="G419" s="178">
        <f>G362/RES_summary!G$21</f>
        <v>130.43025375911893</v>
      </c>
      <c r="H419" s="178">
        <f>H362/RES_summary!H$21</f>
        <v>120.23676372225363</v>
      </c>
      <c r="I419" s="178">
        <f>I362/RES_summary!I$21</f>
        <v>112.8291993262892</v>
      </c>
      <c r="J419" s="178">
        <f>J362/RES_summary!J$21</f>
        <v>113.03336975740899</v>
      </c>
      <c r="K419" s="178">
        <f>K362/RES_summary!K$21</f>
        <v>113.65086230574256</v>
      </c>
      <c r="L419" s="178">
        <f>L362/RES_summary!L$21</f>
        <v>130.57187076591197</v>
      </c>
      <c r="M419" s="178">
        <f>M362/RES_summary!M$21</f>
        <v>111.53965127783768</v>
      </c>
      <c r="N419" s="178">
        <f>N362/RES_summary!N$21</f>
        <v>114.63638489500049</v>
      </c>
      <c r="O419" s="178">
        <f>O362/RES_summary!O$21</f>
        <v>128.99944951854812</v>
      </c>
      <c r="P419" s="178">
        <f>P362/RES_summary!P$21</f>
        <v>103.24122692405508</v>
      </c>
      <c r="Q419" s="178">
        <f>Q362/RES_summary!Q$21</f>
        <v>114.17890100996242</v>
      </c>
    </row>
    <row r="420" spans="1:17" ht="12" customHeight="1" x14ac:dyDescent="0.25">
      <c r="A420" s="23" t="s">
        <v>161</v>
      </c>
      <c r="B420" s="156"/>
      <c r="C420" s="177">
        <f>C363/RES_summary!C$21</f>
        <v>157.50352502298085</v>
      </c>
      <c r="D420" s="177">
        <f>D363/RES_summary!D$21</f>
        <v>142.96448639908596</v>
      </c>
      <c r="E420" s="177">
        <f>E363/RES_summary!E$21</f>
        <v>147.63153222408673</v>
      </c>
      <c r="F420" s="177">
        <f>F363/RES_summary!F$21</f>
        <v>139.3220432197308</v>
      </c>
      <c r="G420" s="177">
        <f>G363/RES_summary!G$21</f>
        <v>128.45653455781132</v>
      </c>
      <c r="H420" s="177">
        <f>H363/RES_summary!H$21</f>
        <v>118.78541638370294</v>
      </c>
      <c r="I420" s="177">
        <f>I363/RES_summary!I$21</f>
        <v>110.25504021562563</v>
      </c>
      <c r="J420" s="177">
        <f>J363/RES_summary!J$21</f>
        <v>111.24448139569515</v>
      </c>
      <c r="K420" s="177">
        <f>K363/RES_summary!K$21</f>
        <v>111.60128181440805</v>
      </c>
      <c r="L420" s="177">
        <f>L363/RES_summary!L$21</f>
        <v>128.46892750284252</v>
      </c>
      <c r="M420" s="177">
        <f>M363/RES_summary!M$21</f>
        <v>109.43129076876615</v>
      </c>
      <c r="N420" s="177">
        <f>N363/RES_summary!N$21</f>
        <v>112.23202331454098</v>
      </c>
      <c r="O420" s="177">
        <f>O363/RES_summary!O$21</f>
        <v>127.69036721317579</v>
      </c>
      <c r="P420" s="177">
        <f>P363/RES_summary!P$21</f>
        <v>100.42333558797773</v>
      </c>
      <c r="Q420" s="177">
        <f>Q363/RES_summary!Q$21</f>
        <v>111.94402804527047</v>
      </c>
    </row>
    <row r="421" spans="1:17" ht="12" customHeight="1" x14ac:dyDescent="0.25">
      <c r="A421" s="23" t="s">
        <v>60</v>
      </c>
      <c r="B421" s="156"/>
      <c r="C421" s="177">
        <f>C364/RES_summary!C$21</f>
        <v>2.634116306500693</v>
      </c>
      <c r="D421" s="177">
        <f>D364/RES_summary!D$21</f>
        <v>2.716826262822539</v>
      </c>
      <c r="E421" s="177">
        <f>E364/RES_summary!E$21</f>
        <v>2.8234818019779886</v>
      </c>
      <c r="F421" s="177">
        <f>F364/RES_summary!F$21</f>
        <v>2.184984812477798</v>
      </c>
      <c r="G421" s="177">
        <f>G364/RES_summary!G$21</f>
        <v>1.9737192013075999</v>
      </c>
      <c r="H421" s="177">
        <f>H364/RES_summary!H$21</f>
        <v>1.4513473385506954</v>
      </c>
      <c r="I421" s="177">
        <f>I364/RES_summary!I$21</f>
        <v>2.5741591106635737</v>
      </c>
      <c r="J421" s="177">
        <f>J364/RES_summary!J$21</f>
        <v>1.7888883617138607</v>
      </c>
      <c r="K421" s="177">
        <f>K364/RES_summary!K$21</f>
        <v>2.0495804913345035</v>
      </c>
      <c r="L421" s="177">
        <f>L364/RES_summary!L$21</f>
        <v>2.1029432630694567</v>
      </c>
      <c r="M421" s="177">
        <f>M364/RES_summary!M$21</f>
        <v>2.1083605090715216</v>
      </c>
      <c r="N421" s="177">
        <f>N364/RES_summary!N$21</f>
        <v>2.4043615804595029</v>
      </c>
      <c r="O421" s="177">
        <f>O364/RES_summary!O$21</f>
        <v>1.3090823053723104</v>
      </c>
      <c r="P421" s="177">
        <f>P364/RES_summary!P$21</f>
        <v>2.8178913360773521</v>
      </c>
      <c r="Q421" s="177">
        <f>Q364/RES_summary!Q$21</f>
        <v>2.2348729646919403</v>
      </c>
    </row>
    <row r="422" spans="1:17" ht="12" customHeight="1" x14ac:dyDescent="0.25">
      <c r="A422" s="158" t="s">
        <v>112</v>
      </c>
      <c r="B422" s="157"/>
      <c r="C422" s="178">
        <f>C365/RES_summary!C$21</f>
        <v>0.13731887474878404</v>
      </c>
      <c r="D422" s="178">
        <f>D365/RES_summary!D$21</f>
        <v>7.820349226297714E-2</v>
      </c>
      <c r="E422" s="178">
        <f>E365/RES_summary!E$21</f>
        <v>3.8306060730629136E-2</v>
      </c>
      <c r="F422" s="178">
        <f>F365/RES_summary!F$21</f>
        <v>8.8284603988841415E-2</v>
      </c>
      <c r="G422" s="178">
        <f>G365/RES_summary!G$21</f>
        <v>0.10811113412455264</v>
      </c>
      <c r="H422" s="178">
        <f>H365/RES_summary!H$21</f>
        <v>0.11683091953371839</v>
      </c>
      <c r="I422" s="178">
        <f>I365/RES_summary!I$21</f>
        <v>0.10772613335856693</v>
      </c>
      <c r="J422" s="178">
        <f>J365/RES_summary!J$21</f>
        <v>0.30514202509408611</v>
      </c>
      <c r="K422" s="178">
        <f>K365/RES_summary!K$21</f>
        <v>0.26913790541936827</v>
      </c>
      <c r="L422" s="178">
        <f>L365/RES_summary!L$21</f>
        <v>0.23311964901536059</v>
      </c>
      <c r="M422" s="178">
        <f>M365/RES_summary!M$21</f>
        <v>0.21871830434571604</v>
      </c>
      <c r="N422" s="178">
        <f>N365/RES_summary!N$21</f>
        <v>5.510715010653093E-2</v>
      </c>
      <c r="O422" s="178">
        <f>O365/RES_summary!O$21</f>
        <v>0.16772029313308795</v>
      </c>
      <c r="P422" s="178">
        <f>P365/RES_summary!P$21</f>
        <v>3.4462014731459411E-3</v>
      </c>
      <c r="Q422" s="178">
        <f>Q365/RES_summary!Q$21</f>
        <v>0.21002668527291166</v>
      </c>
    </row>
    <row r="423" spans="1:17" ht="12" customHeight="1" x14ac:dyDescent="0.25">
      <c r="A423" s="23" t="s">
        <v>60</v>
      </c>
      <c r="B423" s="156"/>
      <c r="C423" s="177">
        <f>C366/RES_summary!C$21</f>
        <v>0.13731887474878404</v>
      </c>
      <c r="D423" s="177">
        <f>D366/RES_summary!D$21</f>
        <v>7.820349226297714E-2</v>
      </c>
      <c r="E423" s="177">
        <f>E366/RES_summary!E$21</f>
        <v>3.8306060730629136E-2</v>
      </c>
      <c r="F423" s="177">
        <f>F366/RES_summary!F$21</f>
        <v>8.8284603988841415E-2</v>
      </c>
      <c r="G423" s="177">
        <f>G366/RES_summary!G$21</f>
        <v>0.10811113412455264</v>
      </c>
      <c r="H423" s="177">
        <f>H366/RES_summary!H$21</f>
        <v>0.11683091953371839</v>
      </c>
      <c r="I423" s="177">
        <f>I366/RES_summary!I$21</f>
        <v>0.10772613335856693</v>
      </c>
      <c r="J423" s="177">
        <f>J366/RES_summary!J$21</f>
        <v>0.30514202509408611</v>
      </c>
      <c r="K423" s="177">
        <f>K366/RES_summary!K$21</f>
        <v>0.26913790541936827</v>
      </c>
      <c r="L423" s="177">
        <f>L366/RES_summary!L$21</f>
        <v>0.23311964901536059</v>
      </c>
      <c r="M423" s="177">
        <f>M366/RES_summary!M$21</f>
        <v>0.21871830434571604</v>
      </c>
      <c r="N423" s="177">
        <f>N366/RES_summary!N$21</f>
        <v>5.510715010653093E-2</v>
      </c>
      <c r="O423" s="177">
        <f>O366/RES_summary!O$21</f>
        <v>0.16772029313308795</v>
      </c>
      <c r="P423" s="177">
        <f>P366/RES_summary!P$21</f>
        <v>3.4462014731459411E-3</v>
      </c>
      <c r="Q423" s="177">
        <f>Q366/RES_summary!Q$21</f>
        <v>0.21002668527291166</v>
      </c>
    </row>
    <row r="424" spans="1:17" ht="12" customHeight="1" x14ac:dyDescent="0.25">
      <c r="A424" s="158" t="s">
        <v>63</v>
      </c>
      <c r="B424" s="157"/>
      <c r="C424" s="178">
        <f>C367/RES_summary!C$21</f>
        <v>25.624492201502747</v>
      </c>
      <c r="D424" s="178">
        <f>D367/RES_summary!D$21</f>
        <v>25.288371470932262</v>
      </c>
      <c r="E424" s="178">
        <f>E367/RES_summary!E$21</f>
        <v>24.725554766898064</v>
      </c>
      <c r="F424" s="178">
        <f>F367/RES_summary!F$21</f>
        <v>24.429268122808946</v>
      </c>
      <c r="G424" s="178">
        <f>G367/RES_summary!G$21</f>
        <v>22.953094139641106</v>
      </c>
      <c r="H424" s="178">
        <f>H367/RES_summary!H$21</f>
        <v>22.435639499106742</v>
      </c>
      <c r="I424" s="178">
        <f>I367/RES_summary!I$21</f>
        <v>22.952464783838</v>
      </c>
      <c r="J424" s="178">
        <f>J367/RES_summary!J$21</f>
        <v>22.594255389370648</v>
      </c>
      <c r="K424" s="178">
        <f>K367/RES_summary!K$21</f>
        <v>21.999468255525311</v>
      </c>
      <c r="L424" s="178">
        <f>L367/RES_summary!L$21</f>
        <v>21.799875359854077</v>
      </c>
      <c r="M424" s="178">
        <f>M367/RES_summary!M$21</f>
        <v>21.894537744982944</v>
      </c>
      <c r="N424" s="178">
        <f>N367/RES_summary!N$21</f>
        <v>21.327622207240932</v>
      </c>
      <c r="O424" s="178">
        <f>O367/RES_summary!O$21</f>
        <v>20.875156863472622</v>
      </c>
      <c r="P424" s="178">
        <f>P367/RES_summary!P$21</f>
        <v>21.752350354288925</v>
      </c>
      <c r="Q424" s="178">
        <f>Q367/RES_summary!Q$21</f>
        <v>20.862608131730148</v>
      </c>
    </row>
    <row r="425" spans="1:17" ht="12" customHeight="1" x14ac:dyDescent="0.25">
      <c r="A425" s="167" t="s">
        <v>160</v>
      </c>
      <c r="B425" s="132"/>
      <c r="C425" s="183">
        <f>C368/RES_summary!C$21</f>
        <v>28.613644375437737</v>
      </c>
      <c r="D425" s="183">
        <f>D368/RES_summary!D$21</f>
        <v>28.116705442361575</v>
      </c>
      <c r="E425" s="183">
        <f>E368/RES_summary!E$21</f>
        <v>27.77733893626549</v>
      </c>
      <c r="F425" s="183">
        <f>F368/RES_summary!F$21</f>
        <v>27.612971772987681</v>
      </c>
      <c r="G425" s="183">
        <f>G368/RES_summary!G$21</f>
        <v>0</v>
      </c>
      <c r="H425" s="183">
        <f>H368/RES_summary!H$21</f>
        <v>0</v>
      </c>
      <c r="I425" s="183">
        <f>I368/RES_summary!I$21</f>
        <v>24.803148769818883</v>
      </c>
      <c r="J425" s="183">
        <f>J368/RES_summary!J$21</f>
        <v>24.426664460454685</v>
      </c>
      <c r="K425" s="183">
        <f>K368/RES_summary!K$21</f>
        <v>0</v>
      </c>
      <c r="L425" s="183">
        <f>L368/RES_summary!L$21</f>
        <v>0</v>
      </c>
      <c r="M425" s="183">
        <f>M368/RES_summary!M$21</f>
        <v>23.959419857403947</v>
      </c>
      <c r="N425" s="183">
        <f>N368/RES_summary!N$21</f>
        <v>0</v>
      </c>
      <c r="O425" s="183">
        <f>O368/RES_summary!O$21</f>
        <v>0</v>
      </c>
      <c r="P425" s="183">
        <f>P368/RES_summary!P$21</f>
        <v>23.159915939743897</v>
      </c>
      <c r="Q425" s="183">
        <f>Q368/RES_summary!Q$21</f>
        <v>23.090940386269818</v>
      </c>
    </row>
    <row r="426" spans="1:17" ht="12" customHeight="1" x14ac:dyDescent="0.25">
      <c r="A426" s="167" t="s">
        <v>159</v>
      </c>
      <c r="B426" s="132"/>
      <c r="C426" s="183">
        <f>C369/RES_summary!C$21</f>
        <v>24.585772502095111</v>
      </c>
      <c r="D426" s="183">
        <f>D369/RES_summary!D$21</f>
        <v>24.259266432844544</v>
      </c>
      <c r="E426" s="183">
        <f>E369/RES_summary!E$21</f>
        <v>24.092920322967323</v>
      </c>
      <c r="F426" s="183">
        <f>F369/RES_summary!F$21</f>
        <v>24.020991959424794</v>
      </c>
      <c r="G426" s="183">
        <f>G369/RES_summary!G$21</f>
        <v>23.639171081398246</v>
      </c>
      <c r="H426" s="183">
        <f>H369/RES_summary!H$21</f>
        <v>23.077782207620093</v>
      </c>
      <c r="I426" s="183">
        <f>I369/RES_summary!I$21</f>
        <v>22.034887485746676</v>
      </c>
      <c r="J426" s="183">
        <f>J369/RES_summary!J$21</f>
        <v>21.709462684701389</v>
      </c>
      <c r="K426" s="183">
        <f>K369/RES_summary!K$21</f>
        <v>21.999468255525311</v>
      </c>
      <c r="L426" s="183">
        <f>L369/RES_summary!L$21</f>
        <v>22.012439573414557</v>
      </c>
      <c r="M426" s="183">
        <f>M369/RES_summary!M$21</f>
        <v>21.414702597725825</v>
      </c>
      <c r="N426" s="183">
        <f>N369/RES_summary!N$21</f>
        <v>21.222584373581533</v>
      </c>
      <c r="O426" s="183">
        <f>O369/RES_summary!O$21</f>
        <v>20.875156863472622</v>
      </c>
      <c r="P426" s="183">
        <f>P369/RES_summary!P$21</f>
        <v>20.775076381729619</v>
      </c>
      <c r="Q426" s="183">
        <f>Q369/RES_summary!Q$21</f>
        <v>20.677581388349466</v>
      </c>
    </row>
    <row r="427" spans="1:17" ht="12" customHeight="1" x14ac:dyDescent="0.25">
      <c r="A427" s="166" t="s">
        <v>203</v>
      </c>
      <c r="B427" s="165"/>
      <c r="C427" s="182">
        <f>C370/RES_summary!C$21</f>
        <v>18.767510706883833</v>
      </c>
      <c r="D427" s="182">
        <f>D370/RES_summary!D$21</f>
        <v>18.450253641367652</v>
      </c>
      <c r="E427" s="182">
        <f>E370/RES_summary!E$21</f>
        <v>18.296835440985546</v>
      </c>
      <c r="F427" s="182">
        <f>F370/RES_summary!F$21</f>
        <v>18.263058941191289</v>
      </c>
      <c r="G427" s="182">
        <f>G370/RES_summary!G$21</f>
        <v>17.867308264776256</v>
      </c>
      <c r="H427" s="182">
        <f>H370/RES_summary!H$21</f>
        <v>17.415472351845338</v>
      </c>
      <c r="I427" s="182">
        <f>I370/RES_summary!I$21</f>
        <v>16.476486402718443</v>
      </c>
      <c r="J427" s="182">
        <f>J370/RES_summary!J$21</f>
        <v>16.224850453573399</v>
      </c>
      <c r="K427" s="182">
        <f>K370/RES_summary!K$21</f>
        <v>16.510564052434017</v>
      </c>
      <c r="L427" s="182">
        <f>L370/RES_summary!L$21</f>
        <v>16.50375803009003</v>
      </c>
      <c r="M427" s="182">
        <f>M370/RES_summary!M$21</f>
        <v>16.113401790168687</v>
      </c>
      <c r="N427" s="182">
        <f>N370/RES_summary!N$21</f>
        <v>15.893063724478289</v>
      </c>
      <c r="O427" s="182">
        <f>O370/RES_summary!O$21</f>
        <v>15.497887575419638</v>
      </c>
      <c r="P427" s="182">
        <f>P370/RES_summary!P$21</f>
        <v>15.613207535432041</v>
      </c>
      <c r="Q427" s="182">
        <f>Q370/RES_summary!Q$21</f>
        <v>15.46461438528056</v>
      </c>
    </row>
    <row r="428" spans="1:17" ht="12" customHeight="1" x14ac:dyDescent="0.25">
      <c r="A428" s="147" t="s">
        <v>59</v>
      </c>
      <c r="B428" s="164"/>
      <c r="C428" s="181">
        <f>C371/RES_summary!C$21</f>
        <v>5.8182617952112778</v>
      </c>
      <c r="D428" s="181">
        <f>D371/RES_summary!D$21</f>
        <v>5.8090127914768885</v>
      </c>
      <c r="E428" s="181">
        <f>E371/RES_summary!E$21</f>
        <v>5.796084881981777</v>
      </c>
      <c r="F428" s="181">
        <f>F371/RES_summary!F$21</f>
        <v>5.757933018233504</v>
      </c>
      <c r="G428" s="181">
        <f>G371/RES_summary!G$21</f>
        <v>5.7718628166219892</v>
      </c>
      <c r="H428" s="181">
        <f>H371/RES_summary!H$21</f>
        <v>5.6623098557747547</v>
      </c>
      <c r="I428" s="181">
        <f>I371/RES_summary!I$21</f>
        <v>5.5584010830282367</v>
      </c>
      <c r="J428" s="181">
        <f>J371/RES_summary!J$21</f>
        <v>5.4846122311279908</v>
      </c>
      <c r="K428" s="181">
        <f>K371/RES_summary!K$21</f>
        <v>5.4889042030913</v>
      </c>
      <c r="L428" s="181">
        <f>L371/RES_summary!L$21</f>
        <v>5.5086815433245313</v>
      </c>
      <c r="M428" s="181">
        <f>M371/RES_summary!M$21</f>
        <v>5.3013008075571424</v>
      </c>
      <c r="N428" s="181">
        <f>N371/RES_summary!N$21</f>
        <v>5.3295206491032427</v>
      </c>
      <c r="O428" s="181">
        <f>O371/RES_summary!O$21</f>
        <v>5.377269288052986</v>
      </c>
      <c r="P428" s="181">
        <f>P371/RES_summary!P$21</f>
        <v>5.1618688462975841</v>
      </c>
      <c r="Q428" s="181">
        <f>Q371/RES_summary!Q$21</f>
        <v>5.2129670030689015</v>
      </c>
    </row>
    <row r="429" spans="1:17" ht="12" customHeight="1" x14ac:dyDescent="0.25">
      <c r="A429" s="163" t="s">
        <v>142</v>
      </c>
      <c r="B429" s="162"/>
      <c r="C429" s="180">
        <f>C372/RES_summary!C$21</f>
        <v>25.736757120226372</v>
      </c>
      <c r="D429" s="180">
        <f>D372/RES_summary!D$21</f>
        <v>25.500554043329664</v>
      </c>
      <c r="E429" s="180">
        <f>E372/RES_summary!E$21</f>
        <v>25.188001873194064</v>
      </c>
      <c r="F429" s="180">
        <f>F372/RES_summary!F$21</f>
        <v>24.134825936454995</v>
      </c>
      <c r="G429" s="180">
        <f>G372/RES_summary!G$21</f>
        <v>0</v>
      </c>
      <c r="H429" s="180">
        <f>H372/RES_summary!H$21</f>
        <v>23.239493574484783</v>
      </c>
      <c r="I429" s="180">
        <f>I372/RES_summary!I$21</f>
        <v>24.869417038799536</v>
      </c>
      <c r="J429" s="180">
        <f>J372/RES_summary!J$21</f>
        <v>23.109303244320749</v>
      </c>
      <c r="K429" s="180">
        <f>K372/RES_summary!K$21</f>
        <v>0</v>
      </c>
      <c r="L429" s="180">
        <f>L372/RES_summary!L$21</f>
        <v>22.89741855465526</v>
      </c>
      <c r="M429" s="180">
        <f>M372/RES_summary!M$21</f>
        <v>23.737707787110427</v>
      </c>
      <c r="N429" s="180">
        <f>N372/RES_summary!N$21</f>
        <v>23.528526601414661</v>
      </c>
      <c r="O429" s="180">
        <f>O372/RES_summary!O$21</f>
        <v>0</v>
      </c>
      <c r="P429" s="180">
        <f>P372/RES_summary!P$21</f>
        <v>24.535798215601769</v>
      </c>
      <c r="Q429" s="180">
        <f>Q372/RES_summary!Q$21</f>
        <v>23.589814393093921</v>
      </c>
    </row>
    <row r="430" spans="1:17" ht="12" customHeight="1" x14ac:dyDescent="0.25">
      <c r="A430" s="161" t="s">
        <v>141</v>
      </c>
      <c r="B430" s="160"/>
      <c r="C430" s="179">
        <f>C373/RES_summary!C$21</f>
        <v>22.714977815043284</v>
      </c>
      <c r="D430" s="179">
        <f>D373/RES_summary!D$21</f>
        <v>22.591783309585448</v>
      </c>
      <c r="E430" s="179">
        <f>E373/RES_summary!E$21</f>
        <v>22.356457769071429</v>
      </c>
      <c r="F430" s="179">
        <f>F373/RES_summary!F$21</f>
        <v>21.619652357215415</v>
      </c>
      <c r="G430" s="179">
        <f>G373/RES_summary!G$21</f>
        <v>21.8479604988955</v>
      </c>
      <c r="H430" s="179">
        <f>H373/RES_summary!H$21</f>
        <v>21.081609386847962</v>
      </c>
      <c r="I430" s="179">
        <f>I373/RES_summary!I$21</f>
        <v>22.115071825381797</v>
      </c>
      <c r="J430" s="179">
        <f>J373/RES_summary!J$21</f>
        <v>20.764876709828439</v>
      </c>
      <c r="K430" s="179">
        <f>K373/RES_summary!K$21</f>
        <v>0</v>
      </c>
      <c r="L430" s="179">
        <f>L373/RES_summary!L$21</f>
        <v>20.323090898064333</v>
      </c>
      <c r="M430" s="179">
        <f>M373/RES_summary!M$21</f>
        <v>21.004496885440521</v>
      </c>
      <c r="N430" s="179">
        <f>N373/RES_summary!N$21</f>
        <v>20.796609062207697</v>
      </c>
      <c r="O430" s="179">
        <f>O373/RES_summary!O$21</f>
        <v>0</v>
      </c>
      <c r="P430" s="179">
        <f>P373/RES_summary!P$21</f>
        <v>21.434761817333044</v>
      </c>
      <c r="Q430" s="179">
        <f>Q373/RES_summary!Q$21</f>
        <v>20.621385848728615</v>
      </c>
    </row>
    <row r="431" spans="1:17" ht="12" customHeight="1" x14ac:dyDescent="0.25">
      <c r="A431" s="148" t="s">
        <v>60</v>
      </c>
      <c r="B431" s="156"/>
      <c r="C431" s="177">
        <f>C374/RES_summary!C$21</f>
        <v>16.89809054210502</v>
      </c>
      <c r="D431" s="177">
        <f>D374/RES_summary!D$21</f>
        <v>16.753919001531791</v>
      </c>
      <c r="E431" s="177">
        <f>E374/RES_summary!E$21</f>
        <v>16.548501496165898</v>
      </c>
      <c r="F431" s="177">
        <f>F374/RES_summary!F$21</f>
        <v>15.852412927137438</v>
      </c>
      <c r="G431" s="177">
        <f>G374/RES_summary!G$21</f>
        <v>16.040819367441848</v>
      </c>
      <c r="H431" s="177">
        <f>H374/RES_summary!H$21</f>
        <v>15.378488484575747</v>
      </c>
      <c r="I431" s="177">
        <f>I374/RES_summary!I$21</f>
        <v>16.464063017690663</v>
      </c>
      <c r="J431" s="177">
        <f>J374/RES_summary!J$21</f>
        <v>15.199590071331738</v>
      </c>
      <c r="K431" s="177">
        <f>K374/RES_summary!K$21</f>
        <v>0</v>
      </c>
      <c r="L431" s="177">
        <f>L374/RES_summary!L$21</f>
        <v>14.767983927709876</v>
      </c>
      <c r="M431" s="177">
        <f>M374/RES_summary!M$21</f>
        <v>15.631369931046978</v>
      </c>
      <c r="N431" s="177">
        <f>N374/RES_summary!N$21</f>
        <v>15.376279732365388</v>
      </c>
      <c r="O431" s="177">
        <f>O374/RES_summary!O$21</f>
        <v>0</v>
      </c>
      <c r="P431" s="177">
        <f>P374/RES_summary!P$21</f>
        <v>16.150741935603865</v>
      </c>
      <c r="Q431" s="177">
        <f>Q374/RES_summary!Q$21</f>
        <v>15.303514195263336</v>
      </c>
    </row>
    <row r="432" spans="1:17" ht="12" customHeight="1" x14ac:dyDescent="0.25">
      <c r="A432" s="148" t="s">
        <v>59</v>
      </c>
      <c r="B432" s="156"/>
      <c r="C432" s="177">
        <f>C375/RES_summary!C$21</f>
        <v>5.8168872729382608</v>
      </c>
      <c r="D432" s="177">
        <f>D375/RES_summary!D$21</f>
        <v>5.8378643080536534</v>
      </c>
      <c r="E432" s="177">
        <f>E375/RES_summary!E$21</f>
        <v>5.8079562729055363</v>
      </c>
      <c r="F432" s="177">
        <f>F375/RES_summary!F$21</f>
        <v>5.7672394300779786</v>
      </c>
      <c r="G432" s="177">
        <f>G375/RES_summary!G$21</f>
        <v>5.8071411314536485</v>
      </c>
      <c r="H432" s="177">
        <f>H375/RES_summary!H$21</f>
        <v>5.703120902272218</v>
      </c>
      <c r="I432" s="177">
        <f>I375/RES_summary!I$21</f>
        <v>5.6510088076911345</v>
      </c>
      <c r="J432" s="177">
        <f>J375/RES_summary!J$21</f>
        <v>5.5652866384967021</v>
      </c>
      <c r="K432" s="177">
        <f>K375/RES_summary!K$21</f>
        <v>0</v>
      </c>
      <c r="L432" s="177">
        <f>L375/RES_summary!L$21</f>
        <v>5.5551069703544576</v>
      </c>
      <c r="M432" s="177">
        <f>M375/RES_summary!M$21</f>
        <v>5.3731269543935429</v>
      </c>
      <c r="N432" s="177">
        <f>N375/RES_summary!N$21</f>
        <v>5.4203293298423079</v>
      </c>
      <c r="O432" s="177">
        <f>O375/RES_summary!O$21</f>
        <v>0</v>
      </c>
      <c r="P432" s="177">
        <f>P375/RES_summary!P$21</f>
        <v>5.2840198817291828</v>
      </c>
      <c r="Q432" s="177">
        <f>Q375/RES_summary!Q$21</f>
        <v>5.3178716534652812</v>
      </c>
    </row>
    <row r="433" spans="1:17" ht="12" customHeight="1" x14ac:dyDescent="0.25">
      <c r="A433" s="158" t="s">
        <v>62</v>
      </c>
      <c r="B433" s="157"/>
      <c r="C433" s="178">
        <f>C376/RES_summary!C$21</f>
        <v>11.950182243066859</v>
      </c>
      <c r="D433" s="178">
        <f>D376/RES_summary!D$21</f>
        <v>10.999128642058965</v>
      </c>
      <c r="E433" s="178">
        <f>E376/RES_summary!E$21</f>
        <v>12.164253848943227</v>
      </c>
      <c r="F433" s="178">
        <f>F376/RES_summary!F$21</f>
        <v>11.96665002819797</v>
      </c>
      <c r="G433" s="178">
        <f>G376/RES_summary!G$21</f>
        <v>10.497806539014229</v>
      </c>
      <c r="H433" s="178">
        <f>H376/RES_summary!H$21</f>
        <v>11.310694550144092</v>
      </c>
      <c r="I433" s="178">
        <f>I376/RES_summary!I$21</f>
        <v>10.609204769453685</v>
      </c>
      <c r="J433" s="178">
        <f>J376/RES_summary!J$21</f>
        <v>10.660888056269888</v>
      </c>
      <c r="K433" s="178">
        <f>K376/RES_summary!K$21</f>
        <v>10.958177738155682</v>
      </c>
      <c r="L433" s="178">
        <f>L376/RES_summary!L$21</f>
        <v>10.787698965740583</v>
      </c>
      <c r="M433" s="178">
        <f>M376/RES_summary!M$21</f>
        <v>10.149786917493733</v>
      </c>
      <c r="N433" s="178">
        <f>N376/RES_summary!N$21</f>
        <v>10.47338766306518</v>
      </c>
      <c r="O433" s="178">
        <f>O376/RES_summary!O$21</f>
        <v>10.449799328675171</v>
      </c>
      <c r="P433" s="178">
        <f>P376/RES_summary!P$21</f>
        <v>10.050176656956442</v>
      </c>
      <c r="Q433" s="178">
        <f>Q376/RES_summary!Q$21</f>
        <v>10.188867847794613</v>
      </c>
    </row>
    <row r="434" spans="1:17" ht="12" customHeight="1" x14ac:dyDescent="0.25">
      <c r="A434" s="23" t="s">
        <v>203</v>
      </c>
      <c r="B434" s="156"/>
      <c r="C434" s="177">
        <f>C377/RES_summary!C$21</f>
        <v>12.223690780833934</v>
      </c>
      <c r="D434" s="177">
        <f>D377/RES_summary!D$21</f>
        <v>12.160125639980965</v>
      </c>
      <c r="E434" s="177">
        <f>E377/RES_summary!E$21</f>
        <v>12.164253848943227</v>
      </c>
      <c r="F434" s="177">
        <f>F377/RES_summary!F$21</f>
        <v>11.96665002819797</v>
      </c>
      <c r="G434" s="177">
        <f>G377/RES_summary!G$21</f>
        <v>11.661869736113559</v>
      </c>
      <c r="H434" s="177">
        <f>H377/RES_summary!H$21</f>
        <v>11.455328703756104</v>
      </c>
      <c r="I434" s="177">
        <f>I377/RES_summary!I$21</f>
        <v>10.992871800533184</v>
      </c>
      <c r="J434" s="177">
        <f>J377/RES_summary!J$21</f>
        <v>10.894928440571121</v>
      </c>
      <c r="K434" s="177">
        <f>K377/RES_summary!K$21</f>
        <v>10.958177738155682</v>
      </c>
      <c r="L434" s="177">
        <f>L377/RES_summary!L$21</f>
        <v>10.928313346570087</v>
      </c>
      <c r="M434" s="177">
        <f>M377/RES_summary!M$21</f>
        <v>10.494494159264834</v>
      </c>
      <c r="N434" s="177">
        <f>N377/RES_summary!N$21</f>
        <v>10.47338766306518</v>
      </c>
      <c r="O434" s="177">
        <f>O377/RES_summary!O$21</f>
        <v>10.449799328675171</v>
      </c>
      <c r="P434" s="177">
        <f>P377/RES_summary!P$21</f>
        <v>10.329321532969368</v>
      </c>
      <c r="Q434" s="177">
        <f>Q377/RES_summary!Q$21</f>
        <v>10.188867847794613</v>
      </c>
    </row>
    <row r="435" spans="1:17" ht="12" customHeight="1" x14ac:dyDescent="0.25">
      <c r="A435" s="29" t="s">
        <v>140</v>
      </c>
      <c r="B435" s="57"/>
      <c r="C435" s="176">
        <f>C378/RES_summary!C$21</f>
        <v>7.9027685875952809</v>
      </c>
      <c r="D435" s="176">
        <f>D378/RES_summary!D$21</f>
        <v>7.9718901090366847</v>
      </c>
      <c r="E435" s="176">
        <f>E378/RES_summary!E$21</f>
        <v>0</v>
      </c>
      <c r="F435" s="176">
        <f>F378/RES_summary!F$21</f>
        <v>0</v>
      </c>
      <c r="G435" s="176">
        <f>G378/RES_summary!G$21</f>
        <v>7.5477889873554682</v>
      </c>
      <c r="H435" s="176">
        <f>H378/RES_summary!H$21</f>
        <v>7.3604221879622171</v>
      </c>
      <c r="I435" s="176">
        <f>I378/RES_summary!I$21</f>
        <v>7.4809995086472032</v>
      </c>
      <c r="J435" s="176">
        <f>J378/RES_summary!J$21</f>
        <v>7.1890015454421885</v>
      </c>
      <c r="K435" s="176">
        <f>K378/RES_summary!K$21</f>
        <v>0</v>
      </c>
      <c r="L435" s="176">
        <f>L378/RES_summary!L$21</f>
        <v>7.1680989032939637</v>
      </c>
      <c r="M435" s="176">
        <f>M378/RES_summary!M$21</f>
        <v>7.2650400874515428</v>
      </c>
      <c r="N435" s="176">
        <f>N378/RES_summary!N$21</f>
        <v>0</v>
      </c>
      <c r="O435" s="176">
        <f>O378/RES_summary!O$21</f>
        <v>0</v>
      </c>
      <c r="P435" s="176">
        <f>P378/RES_summary!P$21</f>
        <v>7.5483020295979673</v>
      </c>
      <c r="Q435" s="176">
        <f>Q378/RES_summary!Q$21</f>
        <v>0</v>
      </c>
    </row>
    <row r="437" spans="1:17" ht="12" customHeight="1" x14ac:dyDescent="0.25">
      <c r="A437" s="152" t="s">
        <v>185</v>
      </c>
      <c r="B437" s="168"/>
      <c r="C437" s="184">
        <f>C380/RES_summary!C$21</f>
        <v>132.67000646195058</v>
      </c>
      <c r="D437" s="184">
        <f>D380/RES_summary!D$21</f>
        <v>124.14223621019943</v>
      </c>
      <c r="E437" s="184">
        <f>E380/RES_summary!E$21</f>
        <v>126.94631120905781</v>
      </c>
      <c r="F437" s="184">
        <f>F380/RES_summary!F$21</f>
        <v>121.46117810133266</v>
      </c>
      <c r="G437" s="184">
        <f>G380/RES_summary!G$21</f>
        <v>114.09060260771079</v>
      </c>
      <c r="H437" s="184">
        <f>H380/RES_summary!H$21</f>
        <v>106.93735679982308</v>
      </c>
      <c r="I437" s="184">
        <f>I380/RES_summary!I$21</f>
        <v>102.61512093877961</v>
      </c>
      <c r="J437" s="184">
        <f>J380/RES_summary!J$21</f>
        <v>103.02963618232664</v>
      </c>
      <c r="K437" s="184">
        <f>K380/RES_summary!K$21</f>
        <v>104.41762327360982</v>
      </c>
      <c r="L437" s="184">
        <f>L380/RES_summary!L$21</f>
        <v>116.64546192934407</v>
      </c>
      <c r="M437" s="184">
        <f>M380/RES_summary!M$21</f>
        <v>102.9344779849132</v>
      </c>
      <c r="N437" s="184">
        <f>N380/RES_summary!N$21</f>
        <v>105.06171822251788</v>
      </c>
      <c r="O437" s="184">
        <f>O380/RES_summary!O$21</f>
        <v>116.5590955442984</v>
      </c>
      <c r="P437" s="184">
        <f>P380/RES_summary!P$21</f>
        <v>97.468793776394605</v>
      </c>
      <c r="Q437" s="184">
        <f>Q380/RES_summary!Q$21</f>
        <v>106.39727168353461</v>
      </c>
    </row>
    <row r="438" spans="1:17" ht="12" customHeight="1" x14ac:dyDescent="0.25">
      <c r="A438" s="158" t="s">
        <v>65</v>
      </c>
      <c r="B438" s="157"/>
      <c r="C438" s="178">
        <f>C381/RES_summary!C$21</f>
        <v>109.26986550500553</v>
      </c>
      <c r="D438" s="178">
        <f>D381/RES_summary!D$21</f>
        <v>100.25069205630027</v>
      </c>
      <c r="E438" s="178">
        <f>E381/RES_summary!E$21</f>
        <v>103.84673029394767</v>
      </c>
      <c r="F438" s="178">
        <f>F381/RES_summary!F$21</f>
        <v>98.121411463913148</v>
      </c>
      <c r="G438" s="178">
        <f>G381/RES_summary!G$21</f>
        <v>90.655150441354593</v>
      </c>
      <c r="H438" s="178">
        <f>H381/RES_summary!H$21</f>
        <v>83.964874992444408</v>
      </c>
      <c r="I438" s="178">
        <f>I381/RES_summary!I$21</f>
        <v>79.949941990899745</v>
      </c>
      <c r="J438" s="178">
        <f>J381/RES_summary!J$21</f>
        <v>80.278058350440034</v>
      </c>
      <c r="K438" s="178">
        <f>K381/RES_summary!K$21</f>
        <v>82.018039908372501</v>
      </c>
      <c r="L438" s="178">
        <f>L381/RES_summary!L$21</f>
        <v>93.901284525261573</v>
      </c>
      <c r="M438" s="178">
        <f>M381/RES_summary!M$21</f>
        <v>80.369397931662775</v>
      </c>
      <c r="N438" s="178">
        <f>N381/RES_summary!N$21</f>
        <v>82.904840667255357</v>
      </c>
      <c r="O438" s="178">
        <f>O381/RES_summary!O$21</f>
        <v>95.071715030809742</v>
      </c>
      <c r="P438" s="178">
        <f>P381/RES_summary!P$21</f>
        <v>75.940504743802919</v>
      </c>
      <c r="Q438" s="178">
        <f>Q381/RES_summary!Q$21</f>
        <v>85.004773261204292</v>
      </c>
    </row>
    <row r="439" spans="1:17" ht="12" customHeight="1" x14ac:dyDescent="0.25">
      <c r="A439" s="23" t="s">
        <v>161</v>
      </c>
      <c r="B439" s="156"/>
      <c r="C439" s="177">
        <f>C382/RES_summary!C$21</f>
        <v>106.50597987965806</v>
      </c>
      <c r="D439" s="177">
        <f>D382/RES_summary!D$21</f>
        <v>97.393745131808672</v>
      </c>
      <c r="E439" s="177">
        <f>E382/RES_summary!E$21</f>
        <v>100.88661505096103</v>
      </c>
      <c r="F439" s="177">
        <f>F382/RES_summary!F$21</f>
        <v>95.829803365575771</v>
      </c>
      <c r="G439" s="177">
        <f>G382/RES_summary!G$21</f>
        <v>88.590741706633949</v>
      </c>
      <c r="H439" s="177">
        <f>H382/RES_summary!H$21</f>
        <v>82.445781966806678</v>
      </c>
      <c r="I439" s="177">
        <f>I382/RES_summary!I$21</f>
        <v>77.246084169358355</v>
      </c>
      <c r="J439" s="177">
        <f>J382/RES_summary!J$21</f>
        <v>78.399487963391394</v>
      </c>
      <c r="K439" s="177">
        <f>K382/RES_summary!K$21</f>
        <v>79.847947135477369</v>
      </c>
      <c r="L439" s="177">
        <f>L382/RES_summary!L$21</f>
        <v>91.695048884978661</v>
      </c>
      <c r="M439" s="177">
        <f>M382/RES_summary!M$21</f>
        <v>78.170771983572166</v>
      </c>
      <c r="N439" s="177">
        <f>N382/RES_summary!N$21</f>
        <v>80.408183354927004</v>
      </c>
      <c r="O439" s="177">
        <f>O382/RES_summary!O$21</f>
        <v>93.690214670217358</v>
      </c>
      <c r="P439" s="177">
        <f>P382/RES_summary!P$21</f>
        <v>73.016122006605428</v>
      </c>
      <c r="Q439" s="177">
        <f>Q382/RES_summary!Q$21</f>
        <v>82.667991387561685</v>
      </c>
    </row>
    <row r="440" spans="1:17" ht="12" customHeight="1" x14ac:dyDescent="0.25">
      <c r="A440" s="23" t="s">
        <v>60</v>
      </c>
      <c r="B440" s="156"/>
      <c r="C440" s="177">
        <f>C383/RES_summary!C$21</f>
        <v>2.763885625347462</v>
      </c>
      <c r="D440" s="177">
        <f>D383/RES_summary!D$21</f>
        <v>2.8569469244916061</v>
      </c>
      <c r="E440" s="177">
        <f>E383/RES_summary!E$21</f>
        <v>2.9601152429866371</v>
      </c>
      <c r="F440" s="177">
        <f>F383/RES_summary!F$21</f>
        <v>2.2916080983373797</v>
      </c>
      <c r="G440" s="177">
        <f>G383/RES_summary!G$21</f>
        <v>2.0644087347206437</v>
      </c>
      <c r="H440" s="177">
        <f>H383/RES_summary!H$21</f>
        <v>1.5190930256377269</v>
      </c>
      <c r="I440" s="177">
        <f>I383/RES_summary!I$21</f>
        <v>2.7038578215414031</v>
      </c>
      <c r="J440" s="177">
        <f>J383/RES_summary!J$21</f>
        <v>1.8785703870486372</v>
      </c>
      <c r="K440" s="177">
        <f>K383/RES_summary!K$21</f>
        <v>2.1700927728951265</v>
      </c>
      <c r="L440" s="177">
        <f>L383/RES_summary!L$21</f>
        <v>2.2062356402829133</v>
      </c>
      <c r="M440" s="177">
        <f>M383/RES_summary!M$21</f>
        <v>2.1986259480906098</v>
      </c>
      <c r="N440" s="177">
        <f>N383/RES_summary!N$21</f>
        <v>2.4966573123283484</v>
      </c>
      <c r="O440" s="177">
        <f>O383/RES_summary!O$21</f>
        <v>1.3815003605923755</v>
      </c>
      <c r="P440" s="177">
        <f>P383/RES_summary!P$21</f>
        <v>2.9243827371974911</v>
      </c>
      <c r="Q440" s="177">
        <f>Q383/RES_summary!Q$21</f>
        <v>2.3367818736426123</v>
      </c>
    </row>
    <row r="441" spans="1:17" ht="12" customHeight="1" x14ac:dyDescent="0.25">
      <c r="A441" s="158" t="s">
        <v>112</v>
      </c>
      <c r="B441" s="157"/>
      <c r="C441" s="178">
        <f>C384/RES_summary!C$21</f>
        <v>0.26577817438647017</v>
      </c>
      <c r="D441" s="178">
        <f>D384/RES_summary!D$21</f>
        <v>0.1563841726419955</v>
      </c>
      <c r="E441" s="178">
        <f>E384/RES_summary!E$21</f>
        <v>7.9183705308715463E-2</v>
      </c>
      <c r="F441" s="178">
        <f>F384/RES_summary!F$21</f>
        <v>0.1905199852143333</v>
      </c>
      <c r="G441" s="178">
        <f>G384/RES_summary!G$21</f>
        <v>0.24361454012995457</v>
      </c>
      <c r="H441" s="178">
        <f>H384/RES_summary!H$21</f>
        <v>0.27789438873779343</v>
      </c>
      <c r="I441" s="178">
        <f>I384/RES_summary!I$21</f>
        <v>0.26557290240266973</v>
      </c>
      <c r="J441" s="178">
        <f>J384/RES_summary!J$21</f>
        <v>0.83516414963365071</v>
      </c>
      <c r="K441" s="178">
        <f>K384/RES_summary!K$21</f>
        <v>0.79404624895889431</v>
      </c>
      <c r="L441" s="178">
        <f>L384/RES_summary!L$21</f>
        <v>0.7480585669695029</v>
      </c>
      <c r="M441" s="178">
        <f>M384/RES_summary!M$21</f>
        <v>0.74386932840128184</v>
      </c>
      <c r="N441" s="178">
        <f>N384/RES_summary!N$21</f>
        <v>0.19632855690315867</v>
      </c>
      <c r="O441" s="178">
        <f>O384/RES_summary!O$21</f>
        <v>0.61062777298543081</v>
      </c>
      <c r="P441" s="178">
        <f>P384/RES_summary!P$21</f>
        <v>1.280619387709726E-2</v>
      </c>
      <c r="Q441" s="178">
        <f>Q384/RES_summary!Q$21</f>
        <v>0.79948631423084515</v>
      </c>
    </row>
    <row r="442" spans="1:17" ht="12" customHeight="1" x14ac:dyDescent="0.25">
      <c r="A442" s="23" t="s">
        <v>60</v>
      </c>
      <c r="B442" s="156"/>
      <c r="C442" s="177">
        <f>C385/RES_summary!C$21</f>
        <v>0.26577817438647017</v>
      </c>
      <c r="D442" s="177">
        <f>D385/RES_summary!D$21</f>
        <v>0.1563841726419955</v>
      </c>
      <c r="E442" s="177">
        <f>E385/RES_summary!E$21</f>
        <v>7.9183705308715463E-2</v>
      </c>
      <c r="F442" s="177">
        <f>F385/RES_summary!F$21</f>
        <v>0.1905199852143333</v>
      </c>
      <c r="G442" s="177">
        <f>G385/RES_summary!G$21</f>
        <v>0.24361454012995457</v>
      </c>
      <c r="H442" s="177">
        <f>H385/RES_summary!H$21</f>
        <v>0.27789438873779343</v>
      </c>
      <c r="I442" s="177">
        <f>I385/RES_summary!I$21</f>
        <v>0.26557290240266973</v>
      </c>
      <c r="J442" s="177">
        <f>J385/RES_summary!J$21</f>
        <v>0.83516414963365071</v>
      </c>
      <c r="K442" s="177">
        <f>K385/RES_summary!K$21</f>
        <v>0.79404624895889431</v>
      </c>
      <c r="L442" s="177">
        <f>L385/RES_summary!L$21</f>
        <v>0.7480585669695029</v>
      </c>
      <c r="M442" s="177">
        <f>M385/RES_summary!M$21</f>
        <v>0.74386932840128184</v>
      </c>
      <c r="N442" s="177">
        <f>N385/RES_summary!N$21</f>
        <v>0.19632855690315867</v>
      </c>
      <c r="O442" s="177">
        <f>O385/RES_summary!O$21</f>
        <v>0.61062777298543081</v>
      </c>
      <c r="P442" s="177">
        <f>P385/RES_summary!P$21</f>
        <v>1.280619387709726E-2</v>
      </c>
      <c r="Q442" s="177">
        <f>Q385/RES_summary!Q$21</f>
        <v>0.79948631423084515</v>
      </c>
    </row>
    <row r="443" spans="1:17" ht="12" customHeight="1" x14ac:dyDescent="0.25">
      <c r="A443" s="158" t="s">
        <v>63</v>
      </c>
      <c r="B443" s="157"/>
      <c r="C443" s="178">
        <f>C386/RES_summary!C$21</f>
        <v>17.065591833462005</v>
      </c>
      <c r="D443" s="178">
        <f>D386/RES_summary!D$21</f>
        <v>17.507901545997196</v>
      </c>
      <c r="E443" s="178">
        <f>E386/RES_summary!E$21</f>
        <v>16.886829849538433</v>
      </c>
      <c r="F443" s="178">
        <f>F386/RES_summary!F$21</f>
        <v>17.05174072886954</v>
      </c>
      <c r="G443" s="178">
        <f>G386/RES_summary!G$21</f>
        <v>17.085066733947315</v>
      </c>
      <c r="H443" s="178">
        <f>H386/RES_summary!H$21</f>
        <v>16.725182941597069</v>
      </c>
      <c r="I443" s="178">
        <f>I386/RES_summary!I$21</f>
        <v>16.556534263694502</v>
      </c>
      <c r="J443" s="178">
        <f>J386/RES_summary!J$21</f>
        <v>16.104032376125112</v>
      </c>
      <c r="K443" s="178">
        <f>K386/RES_summary!K$21</f>
        <v>15.785497019921507</v>
      </c>
      <c r="L443" s="178">
        <f>L386/RES_summary!L$21</f>
        <v>16.181839155268978</v>
      </c>
      <c r="M443" s="178">
        <f>M386/RES_summary!M$21</f>
        <v>16.176271281379137</v>
      </c>
      <c r="N443" s="178">
        <f>N386/RES_summary!N$21</f>
        <v>16.383621355917985</v>
      </c>
      <c r="O443" s="178">
        <f>O386/RES_summary!O$21</f>
        <v>15.316541432731027</v>
      </c>
      <c r="P443" s="178">
        <f>P386/RES_summary!P$21</f>
        <v>15.912497127909178</v>
      </c>
      <c r="Q443" s="178">
        <f>Q386/RES_summary!Q$21</f>
        <v>15.15587719452509</v>
      </c>
    </row>
    <row r="444" spans="1:17" ht="12" customHeight="1" x14ac:dyDescent="0.25">
      <c r="A444" s="167" t="s">
        <v>160</v>
      </c>
      <c r="B444" s="132"/>
      <c r="C444" s="183">
        <f>C387/RES_summary!C$21</f>
        <v>16.899624076460196</v>
      </c>
      <c r="D444" s="183">
        <f>D387/RES_summary!D$21</f>
        <v>16.714436085872361</v>
      </c>
      <c r="E444" s="183">
        <f>E387/RES_summary!E$21</f>
        <v>16.624894060383454</v>
      </c>
      <c r="F444" s="183">
        <f>F387/RES_summary!F$21</f>
        <v>16.641852243052838</v>
      </c>
      <c r="G444" s="183">
        <f>G387/RES_summary!G$21</f>
        <v>0</v>
      </c>
      <c r="H444" s="183">
        <f>H387/RES_summary!H$21</f>
        <v>0</v>
      </c>
      <c r="I444" s="183">
        <f>I387/RES_summary!I$21</f>
        <v>15.160722222139563</v>
      </c>
      <c r="J444" s="183">
        <f>J387/RES_summary!J$21</f>
        <v>15.01530256621362</v>
      </c>
      <c r="K444" s="183">
        <f>K387/RES_summary!K$21</f>
        <v>0</v>
      </c>
      <c r="L444" s="183">
        <f>L387/RES_summary!L$21</f>
        <v>0</v>
      </c>
      <c r="M444" s="183">
        <f>M387/RES_summary!M$21</f>
        <v>14.900713824715741</v>
      </c>
      <c r="N444" s="183">
        <f>N387/RES_summary!N$21</f>
        <v>0</v>
      </c>
      <c r="O444" s="183">
        <f>O387/RES_summary!O$21</f>
        <v>0</v>
      </c>
      <c r="P444" s="183">
        <f>P387/RES_summary!P$21</f>
        <v>14.650410669140392</v>
      </c>
      <c r="Q444" s="183">
        <f>Q387/RES_summary!Q$21</f>
        <v>14.73374772363228</v>
      </c>
    </row>
    <row r="445" spans="1:17" ht="12" customHeight="1" x14ac:dyDescent="0.25">
      <c r="A445" s="167" t="s">
        <v>159</v>
      </c>
      <c r="B445" s="132"/>
      <c r="C445" s="183">
        <f>C388/RES_summary!C$21</f>
        <v>16.960262555295206</v>
      </c>
      <c r="D445" s="183">
        <f>D388/RES_summary!D$21</f>
        <v>16.864567999723917</v>
      </c>
      <c r="E445" s="183">
        <f>E388/RES_summary!E$21</f>
        <v>16.840276686997569</v>
      </c>
      <c r="F445" s="183">
        <f>F388/RES_summary!F$21</f>
        <v>16.84527874713671</v>
      </c>
      <c r="G445" s="183">
        <f>G388/RES_summary!G$21</f>
        <v>16.672973955838923</v>
      </c>
      <c r="H445" s="183">
        <f>H388/RES_summary!H$21</f>
        <v>16.340319804558458</v>
      </c>
      <c r="I445" s="183">
        <f>I388/RES_summary!I$21</f>
        <v>15.783268964901096</v>
      </c>
      <c r="J445" s="183">
        <f>J388/RES_summary!J$21</f>
        <v>15.622080172635673</v>
      </c>
      <c r="K445" s="183">
        <f>K388/RES_summary!K$21</f>
        <v>15.785497019921507</v>
      </c>
      <c r="L445" s="183">
        <f>L388/RES_summary!L$21</f>
        <v>15.841222157388401</v>
      </c>
      <c r="M445" s="183">
        <f>M388/RES_summary!M$21</f>
        <v>15.435695921723541</v>
      </c>
      <c r="N445" s="183">
        <f>N388/RES_summary!N$21</f>
        <v>15.415185553212648</v>
      </c>
      <c r="O445" s="183">
        <f>O388/RES_summary!O$21</f>
        <v>15.316541432731027</v>
      </c>
      <c r="P445" s="183">
        <f>P388/RES_summary!P$21</f>
        <v>15.151456648622281</v>
      </c>
      <c r="Q445" s="183">
        <f>Q388/RES_summary!Q$21</f>
        <v>15.169637503488127</v>
      </c>
    </row>
    <row r="446" spans="1:17" ht="12" customHeight="1" x14ac:dyDescent="0.25">
      <c r="A446" s="166" t="s">
        <v>203</v>
      </c>
      <c r="B446" s="165"/>
      <c r="C446" s="182">
        <f>C389/RES_summary!C$21</f>
        <v>11.02993313979092</v>
      </c>
      <c r="D446" s="182">
        <f>D389/RES_summary!D$21</f>
        <v>10.919494467303663</v>
      </c>
      <c r="E446" s="182">
        <f>E389/RES_summary!E$21</f>
        <v>10.90926593690536</v>
      </c>
      <c r="F446" s="182">
        <f>F389/RES_summary!F$21</f>
        <v>10.951740867053482</v>
      </c>
      <c r="G446" s="182">
        <f>G389/RES_summary!G$21</f>
        <v>10.779413013178033</v>
      </c>
      <c r="H446" s="182">
        <f>H389/RES_summary!H$21</f>
        <v>10.55458482243422</v>
      </c>
      <c r="I446" s="182">
        <f>I389/RES_summary!I$21</f>
        <v>10.074324926027389</v>
      </c>
      <c r="J446" s="182">
        <f>J389/RES_summary!J$21</f>
        <v>9.9782431600913846</v>
      </c>
      <c r="K446" s="182">
        <f>K389/RES_summary!K$21</f>
        <v>10.175999997724835</v>
      </c>
      <c r="L446" s="182">
        <f>L389/RES_summary!L$21</f>
        <v>10.217463912552308</v>
      </c>
      <c r="M446" s="182">
        <f>M389/RES_summary!M$21</f>
        <v>10.021442889101802</v>
      </c>
      <c r="N446" s="182">
        <f>N389/RES_summary!N$21</f>
        <v>9.9540954918584887</v>
      </c>
      <c r="O446" s="182">
        <f>O389/RES_summary!O$21</f>
        <v>9.7918852198420723</v>
      </c>
      <c r="P446" s="182">
        <f>P389/RES_summary!P$21</f>
        <v>9.8680775947775405</v>
      </c>
      <c r="Q446" s="182">
        <f>Q389/RES_summary!Q$21</f>
        <v>9.8279973055237217</v>
      </c>
    </row>
    <row r="447" spans="1:17" ht="12" customHeight="1" x14ac:dyDescent="0.25">
      <c r="A447" s="147" t="s">
        <v>59</v>
      </c>
      <c r="B447" s="164"/>
      <c r="C447" s="181">
        <f>C390/RES_summary!C$21</f>
        <v>5.9303294155042812</v>
      </c>
      <c r="D447" s="181">
        <f>D390/RES_summary!D$21</f>
        <v>5.9450735324202517</v>
      </c>
      <c r="E447" s="181">
        <f>E390/RES_summary!E$21</f>
        <v>5.9310107500922102</v>
      </c>
      <c r="F447" s="181">
        <f>F390/RES_summary!F$21</f>
        <v>5.8935378800832225</v>
      </c>
      <c r="G447" s="181">
        <f>G390/RES_summary!G$21</f>
        <v>5.8935609426608906</v>
      </c>
      <c r="H447" s="181">
        <f>H390/RES_summary!H$21</f>
        <v>5.7857349821242368</v>
      </c>
      <c r="I447" s="181">
        <f>I390/RES_summary!I$21</f>
        <v>5.7089440388737049</v>
      </c>
      <c r="J447" s="181">
        <f>J390/RES_summary!J$21</f>
        <v>5.6438370125442896</v>
      </c>
      <c r="K447" s="181">
        <f>K390/RES_summary!K$21</f>
        <v>5.609497022196674</v>
      </c>
      <c r="L447" s="181">
        <f>L390/RES_summary!L$21</f>
        <v>5.6237582448360932</v>
      </c>
      <c r="M447" s="181">
        <f>M390/RES_summary!M$21</f>
        <v>5.4142530326217413</v>
      </c>
      <c r="N447" s="181">
        <f>N390/RES_summary!N$21</f>
        <v>5.4610900613541604</v>
      </c>
      <c r="O447" s="181">
        <f>O390/RES_summary!O$21</f>
        <v>5.5246562128889574</v>
      </c>
      <c r="P447" s="181">
        <f>P390/RES_summary!P$21</f>
        <v>5.2833790538447412</v>
      </c>
      <c r="Q447" s="181">
        <f>Q390/RES_summary!Q$21</f>
        <v>5.3416401979644048</v>
      </c>
    </row>
    <row r="448" spans="1:17" ht="12" customHeight="1" x14ac:dyDescent="0.25">
      <c r="A448" s="163" t="s">
        <v>142</v>
      </c>
      <c r="B448" s="162"/>
      <c r="C448" s="180">
        <f>C391/RES_summary!C$21</f>
        <v>18.626401841175337</v>
      </c>
      <c r="D448" s="180">
        <f>D391/RES_summary!D$21</f>
        <v>18.582431873782788</v>
      </c>
      <c r="E448" s="180">
        <f>E391/RES_summary!E$21</f>
        <v>18.452720333784612</v>
      </c>
      <c r="F448" s="180">
        <f>F391/RES_summary!F$21</f>
        <v>17.802515225426763</v>
      </c>
      <c r="G448" s="180">
        <f>G391/RES_summary!G$21</f>
        <v>0</v>
      </c>
      <c r="H448" s="180">
        <f>H391/RES_summary!H$21</f>
        <v>17.37254967995257</v>
      </c>
      <c r="I448" s="180">
        <f>I391/RES_summary!I$21</f>
        <v>18.684740144011101</v>
      </c>
      <c r="J448" s="180">
        <f>J391/RES_summary!J$21</f>
        <v>17.479198362210965</v>
      </c>
      <c r="K448" s="180">
        <f>K391/RES_summary!K$21</f>
        <v>0</v>
      </c>
      <c r="L448" s="180">
        <f>L391/RES_summary!L$21</f>
        <v>17.522292104028732</v>
      </c>
      <c r="M448" s="180">
        <f>M391/RES_summary!M$21</f>
        <v>18.23667614106785</v>
      </c>
      <c r="N448" s="180">
        <f>N391/RES_summary!N$21</f>
        <v>18.148615334717267</v>
      </c>
      <c r="O448" s="180">
        <f>O391/RES_summary!O$21</f>
        <v>0</v>
      </c>
      <c r="P448" s="180">
        <f>P391/RES_summary!P$21</f>
        <v>19.048729241264404</v>
      </c>
      <c r="Q448" s="180">
        <f>Q391/RES_summary!Q$21</f>
        <v>18.371791473892905</v>
      </c>
    </row>
    <row r="449" spans="1:17" ht="12" customHeight="1" x14ac:dyDescent="0.25">
      <c r="A449" s="161" t="s">
        <v>141</v>
      </c>
      <c r="B449" s="160"/>
      <c r="C449" s="179">
        <f>C392/RES_summary!C$21</f>
        <v>18.037202667646429</v>
      </c>
      <c r="D449" s="179">
        <f>D392/RES_summary!D$21</f>
        <v>18.08128490326742</v>
      </c>
      <c r="E449" s="179">
        <f>E392/RES_summary!E$21</f>
        <v>17.976068313908538</v>
      </c>
      <c r="F449" s="179">
        <f>F392/RES_summary!F$21</f>
        <v>17.534560545443856</v>
      </c>
      <c r="G449" s="179">
        <f>G392/RES_summary!G$21</f>
        <v>17.748866323290031</v>
      </c>
      <c r="H449" s="179">
        <f>H392/RES_summary!H$21</f>
        <v>17.265434718155646</v>
      </c>
      <c r="I449" s="179">
        <f>I392/RES_summary!I$21</f>
        <v>18.062428283088458</v>
      </c>
      <c r="J449" s="179">
        <f>J392/RES_summary!J$21</f>
        <v>17.15453402847719</v>
      </c>
      <c r="K449" s="179">
        <f>K392/RES_summary!K$21</f>
        <v>0</v>
      </c>
      <c r="L449" s="179">
        <f>L392/RES_summary!L$21</f>
        <v>16.893861619562013</v>
      </c>
      <c r="M449" s="179">
        <f>M392/RES_summary!M$21</f>
        <v>17.339097973413022</v>
      </c>
      <c r="N449" s="179">
        <f>N392/RES_summary!N$21</f>
        <v>17.267535747622141</v>
      </c>
      <c r="O449" s="179">
        <f>O392/RES_summary!O$21</f>
        <v>0</v>
      </c>
      <c r="P449" s="179">
        <f>P392/RES_summary!P$21</f>
        <v>17.782787334508679</v>
      </c>
      <c r="Q449" s="179">
        <f>Q392/RES_summary!Q$21</f>
        <v>17.285946846089104</v>
      </c>
    </row>
    <row r="450" spans="1:17" ht="12" customHeight="1" x14ac:dyDescent="0.25">
      <c r="A450" s="148" t="s">
        <v>60</v>
      </c>
      <c r="B450" s="156"/>
      <c r="C450" s="177">
        <f>C393/RES_summary!C$21</f>
        <v>12.107161196763963</v>
      </c>
      <c r="D450" s="177">
        <f>D393/RES_summary!D$21</f>
        <v>12.135727872891392</v>
      </c>
      <c r="E450" s="177">
        <f>E393/RES_summary!E$21</f>
        <v>12.045150000206023</v>
      </c>
      <c r="F450" s="177">
        <f>F393/RES_summary!F$21</f>
        <v>11.640437145036227</v>
      </c>
      <c r="G450" s="177">
        <f>G393/RES_summary!G$21</f>
        <v>11.852771136070084</v>
      </c>
      <c r="H450" s="177">
        <f>H393/RES_summary!H$21</f>
        <v>11.476300458711131</v>
      </c>
      <c r="I450" s="177">
        <f>I393/RES_summary!I$21</f>
        <v>12.349835454388664</v>
      </c>
      <c r="J450" s="177">
        <f>J393/RES_summary!J$21</f>
        <v>11.506653601402187</v>
      </c>
      <c r="K450" s="177">
        <f>K393/RES_summary!K$21</f>
        <v>0</v>
      </c>
      <c r="L450" s="177">
        <f>L393/RES_summary!L$21</f>
        <v>11.264172797040548</v>
      </c>
      <c r="M450" s="177">
        <f>M393/RES_summary!M$21</f>
        <v>11.919837303008464</v>
      </c>
      <c r="N450" s="177">
        <f>N393/RES_summary!N$21</f>
        <v>11.802154505844305</v>
      </c>
      <c r="O450" s="177">
        <f>O393/RES_summary!O$21</f>
        <v>0</v>
      </c>
      <c r="P450" s="177">
        <f>P393/RES_summary!P$21</f>
        <v>12.496551832599303</v>
      </c>
      <c r="Q450" s="177">
        <f>Q393/RES_summary!Q$21</f>
        <v>11.941664458030722</v>
      </c>
    </row>
    <row r="451" spans="1:17" ht="12" customHeight="1" x14ac:dyDescent="0.25">
      <c r="A451" s="148" t="s">
        <v>59</v>
      </c>
      <c r="B451" s="156"/>
      <c r="C451" s="177">
        <f>C394/RES_summary!C$21</f>
        <v>5.9300414708824629</v>
      </c>
      <c r="D451" s="177">
        <f>D394/RES_summary!D$21</f>
        <v>5.9455570303760243</v>
      </c>
      <c r="E451" s="177">
        <f>E394/RES_summary!E$21</f>
        <v>5.9309183137025139</v>
      </c>
      <c r="F451" s="177">
        <f>F394/RES_summary!F$21</f>
        <v>5.8941234004076302</v>
      </c>
      <c r="G451" s="177">
        <f>G394/RES_summary!G$21</f>
        <v>5.8960951872199461</v>
      </c>
      <c r="H451" s="177">
        <f>H394/RES_summary!H$21</f>
        <v>5.7891342594445172</v>
      </c>
      <c r="I451" s="177">
        <f>I394/RES_summary!I$21</f>
        <v>5.7125928286997887</v>
      </c>
      <c r="J451" s="177">
        <f>J394/RES_summary!J$21</f>
        <v>5.6478804270750009</v>
      </c>
      <c r="K451" s="177">
        <f>K394/RES_summary!K$21</f>
        <v>0</v>
      </c>
      <c r="L451" s="177">
        <f>L394/RES_summary!L$21</f>
        <v>5.6296888225214641</v>
      </c>
      <c r="M451" s="177">
        <f>M394/RES_summary!M$21</f>
        <v>5.4192606704045616</v>
      </c>
      <c r="N451" s="177">
        <f>N394/RES_summary!N$21</f>
        <v>5.4653812417778376</v>
      </c>
      <c r="O451" s="177">
        <f>O394/RES_summary!O$21</f>
        <v>0</v>
      </c>
      <c r="P451" s="177">
        <f>P394/RES_summary!P$21</f>
        <v>5.2862355019093741</v>
      </c>
      <c r="Q451" s="177">
        <f>Q394/RES_summary!Q$21</f>
        <v>5.3442823880583816</v>
      </c>
    </row>
    <row r="452" spans="1:17" ht="12" customHeight="1" x14ac:dyDescent="0.25">
      <c r="A452" s="158" t="s">
        <v>62</v>
      </c>
      <c r="B452" s="157"/>
      <c r="C452" s="178">
        <f>C395/RES_summary!C$21</f>
        <v>6.0687709490965833</v>
      </c>
      <c r="D452" s="178">
        <f>D395/RES_summary!D$21</f>
        <v>6.2272584352599596</v>
      </c>
      <c r="E452" s="178">
        <f>E395/RES_summary!E$21</f>
        <v>6.1335673602629806</v>
      </c>
      <c r="F452" s="178">
        <f>F395/RES_summary!F$21</f>
        <v>6.0975059233356417</v>
      </c>
      <c r="G452" s="178">
        <f>G395/RES_summary!G$21</f>
        <v>6.1067708922789183</v>
      </c>
      <c r="H452" s="178">
        <f>H395/RES_summary!H$21</f>
        <v>5.9694044770438168</v>
      </c>
      <c r="I452" s="178">
        <f>I395/RES_summary!I$21</f>
        <v>5.8430717817826956</v>
      </c>
      <c r="J452" s="178">
        <f>J395/RES_summary!J$21</f>
        <v>5.8123813061278335</v>
      </c>
      <c r="K452" s="178">
        <f>K395/RES_summary!K$21</f>
        <v>5.8200400963569381</v>
      </c>
      <c r="L452" s="178">
        <f>L395/RES_summary!L$21</f>
        <v>5.8142796818440123</v>
      </c>
      <c r="M452" s="178">
        <f>M395/RES_summary!M$21</f>
        <v>5.6449394434700109</v>
      </c>
      <c r="N452" s="178">
        <f>N395/RES_summary!N$21</f>
        <v>5.5769276424413681</v>
      </c>
      <c r="O452" s="178">
        <f>O395/RES_summary!O$21</f>
        <v>5.5602113077722093</v>
      </c>
      <c r="P452" s="178">
        <f>P395/RES_summary!P$21</f>
        <v>5.602985710805422</v>
      </c>
      <c r="Q452" s="178">
        <f>Q395/RES_summary!Q$21</f>
        <v>5.4371349135743792</v>
      </c>
    </row>
    <row r="453" spans="1:17" ht="12" customHeight="1" x14ac:dyDescent="0.25">
      <c r="A453" s="23" t="s">
        <v>203</v>
      </c>
      <c r="B453" s="156"/>
      <c r="C453" s="177">
        <f>C396/RES_summary!C$21</f>
        <v>6.0361612250596153</v>
      </c>
      <c r="D453" s="177">
        <f>D396/RES_summary!D$21</f>
        <v>6.0687303506678445</v>
      </c>
      <c r="E453" s="177">
        <f>E396/RES_summary!E$21</f>
        <v>6.1335673602629806</v>
      </c>
      <c r="F453" s="177">
        <f>F396/RES_summary!F$21</f>
        <v>6.0975059233356417</v>
      </c>
      <c r="G453" s="177">
        <f>G396/RES_summary!G$21</f>
        <v>6.0066032160468295</v>
      </c>
      <c r="H453" s="177">
        <f>H396/RES_summary!H$21</f>
        <v>5.95960369339008</v>
      </c>
      <c r="I453" s="177">
        <f>I396/RES_summary!I$21</f>
        <v>5.7776351789415363</v>
      </c>
      <c r="J453" s="177">
        <f>J396/RES_summary!J$21</f>
        <v>5.7881378382666435</v>
      </c>
      <c r="K453" s="177">
        <f>K396/RES_summary!K$21</f>
        <v>5.8200400963569381</v>
      </c>
      <c r="L453" s="177">
        <f>L396/RES_summary!L$21</f>
        <v>5.80283721312518</v>
      </c>
      <c r="M453" s="177">
        <f>M396/RES_summary!M$21</f>
        <v>5.5806706744666243</v>
      </c>
      <c r="N453" s="177">
        <f>N396/RES_summary!N$21</f>
        <v>5.5769276424413681</v>
      </c>
      <c r="O453" s="177">
        <f>O396/RES_summary!O$21</f>
        <v>5.5602113077722093</v>
      </c>
      <c r="P453" s="177">
        <f>P396/RES_summary!P$21</f>
        <v>5.5034070062403426</v>
      </c>
      <c r="Q453" s="177">
        <f>Q396/RES_summary!Q$21</f>
        <v>5.4371349135743792</v>
      </c>
    </row>
    <row r="454" spans="1:17" ht="12" customHeight="1" x14ac:dyDescent="0.25">
      <c r="A454" s="29" t="s">
        <v>140</v>
      </c>
      <c r="B454" s="57"/>
      <c r="C454" s="176">
        <f>C397/RES_summary!C$21</f>
        <v>6.5513337365178064</v>
      </c>
      <c r="D454" s="176">
        <f>D397/RES_summary!D$21</f>
        <v>6.6406120676142324</v>
      </c>
      <c r="E454" s="176">
        <f>E397/RES_summary!E$21</f>
        <v>0</v>
      </c>
      <c r="F454" s="176">
        <f>F397/RES_summary!F$21</f>
        <v>0</v>
      </c>
      <c r="G454" s="176">
        <f>G397/RES_summary!G$21</f>
        <v>6.3606199992087324</v>
      </c>
      <c r="H454" s="176">
        <f>H397/RES_summary!H$21</f>
        <v>6.2370851308051654</v>
      </c>
      <c r="I454" s="176">
        <f>I397/RES_summary!I$21</f>
        <v>6.3766050506723104</v>
      </c>
      <c r="J454" s="176">
        <f>J397/RES_summary!J$21</f>
        <v>6.1720225248613287</v>
      </c>
      <c r="K454" s="176">
        <f>K397/RES_summary!K$21</f>
        <v>0</v>
      </c>
      <c r="L454" s="176">
        <f>L397/RES_summary!L$21</f>
        <v>6.1088239542356426</v>
      </c>
      <c r="M454" s="176">
        <f>M397/RES_summary!M$21</f>
        <v>6.1827846210202626</v>
      </c>
      <c r="N454" s="176">
        <f>N397/RES_summary!N$21</f>
        <v>0</v>
      </c>
      <c r="O454" s="176">
        <f>O397/RES_summary!O$21</f>
        <v>0</v>
      </c>
      <c r="P454" s="176">
        <f>P397/RES_summary!P$21</f>
        <v>6.4954736473028198</v>
      </c>
      <c r="Q454" s="176">
        <f>Q397/RES_summary!Q$21</f>
        <v>0</v>
      </c>
    </row>
    <row r="456" spans="1:17" ht="12" customHeight="1" x14ac:dyDescent="0.25">
      <c r="A456" s="152" t="s">
        <v>184</v>
      </c>
      <c r="B456" s="168"/>
      <c r="C456" s="184">
        <f>C399/RES_summary!C$21</f>
        <v>38.115785950376051</v>
      </c>
      <c r="D456" s="184">
        <f>D399/RES_summary!D$21</f>
        <v>33.207782065143817</v>
      </c>
      <c r="E456" s="184">
        <f>E399/RES_summary!E$21</f>
        <v>36.087993584823003</v>
      </c>
      <c r="F456" s="184">
        <f>F399/RES_summary!F$21</f>
        <v>33.540712925750356</v>
      </c>
      <c r="G456" s="184">
        <f>G399/RES_summary!G$21</f>
        <v>29.863629803228523</v>
      </c>
      <c r="H456" s="184">
        <f>H399/RES_summary!H$21</f>
        <v>28.312903355877676</v>
      </c>
      <c r="I456" s="184">
        <f>I399/RES_summary!I$21</f>
        <v>26.71775103586652</v>
      </c>
      <c r="J456" s="184">
        <f>J399/RES_summary!J$21</f>
        <v>27.014380481763197</v>
      </c>
      <c r="K456" s="184">
        <f>K399/RES_summary!K$21</f>
        <v>28.086289484688599</v>
      </c>
      <c r="L456" s="184">
        <f>L399/RES_summary!L$21</f>
        <v>30.511415756342437</v>
      </c>
      <c r="M456" s="184">
        <f>M399/RES_summary!M$21</f>
        <v>26.232515636682507</v>
      </c>
      <c r="N456" s="184">
        <f>N399/RES_summary!N$21</f>
        <v>26.47373282460611</v>
      </c>
      <c r="O456" s="184">
        <f>O399/RES_summary!O$21</f>
        <v>31.012751632864074</v>
      </c>
      <c r="P456" s="184">
        <f>P399/RES_summary!P$21</f>
        <v>24.705787552116771</v>
      </c>
      <c r="Q456" s="184">
        <f>Q399/RES_summary!Q$21</f>
        <v>27.835519829575603</v>
      </c>
    </row>
    <row r="457" spans="1:17" ht="12" customHeight="1" x14ac:dyDescent="0.25">
      <c r="A457" s="158" t="s">
        <v>65</v>
      </c>
      <c r="B457" s="157"/>
      <c r="C457" s="178">
        <f>C400/RES_summary!C$21</f>
        <v>31.815137607785672</v>
      </c>
      <c r="D457" s="178">
        <f>D400/RES_summary!D$21</f>
        <v>28.878304832540564</v>
      </c>
      <c r="E457" s="178">
        <f>E400/RES_summary!E$21</f>
        <v>29.821031067541195</v>
      </c>
      <c r="F457" s="178">
        <f>F400/RES_summary!F$21</f>
        <v>28.142544595029602</v>
      </c>
      <c r="G457" s="178">
        <f>G400/RES_summary!G$21</f>
        <v>25.947751474005052</v>
      </c>
      <c r="H457" s="178">
        <f>H400/RES_summary!H$21</f>
        <v>23.994220875337366</v>
      </c>
      <c r="I457" s="178">
        <f>I400/RES_summary!I$21</f>
        <v>22.271116001373699</v>
      </c>
      <c r="J457" s="178">
        <f>J400/RES_summary!J$21</f>
        <v>22.466563995409818</v>
      </c>
      <c r="K457" s="178">
        <f>K400/RES_summary!K$21</f>
        <v>22.53876016304304</v>
      </c>
      <c r="L457" s="178">
        <f>L400/RES_summary!L$21</f>
        <v>25.946585784170889</v>
      </c>
      <c r="M457" s="178">
        <f>M400/RES_summary!M$21</f>
        <v>22.092010148060048</v>
      </c>
      <c r="N457" s="178">
        <f>N400/RES_summary!N$21</f>
        <v>22.657805319877408</v>
      </c>
      <c r="O457" s="178">
        <f>O400/RES_summary!O$21</f>
        <v>25.775057273693239</v>
      </c>
      <c r="P457" s="178">
        <f>P400/RES_summary!P$21</f>
        <v>20.260002562454574</v>
      </c>
      <c r="Q457" s="178">
        <f>Q400/RES_summary!Q$21</f>
        <v>22.5725132665433</v>
      </c>
    </row>
    <row r="458" spans="1:17" ht="12" customHeight="1" x14ac:dyDescent="0.25">
      <c r="A458" s="23" t="s">
        <v>161</v>
      </c>
      <c r="B458" s="156"/>
      <c r="C458" s="177">
        <f>C401/RES_summary!C$21</f>
        <v>31.815137607785672</v>
      </c>
      <c r="D458" s="177">
        <f>D401/RES_summary!D$21</f>
        <v>28.878304832540564</v>
      </c>
      <c r="E458" s="177">
        <f>E401/RES_summary!E$21</f>
        <v>29.821031067541195</v>
      </c>
      <c r="F458" s="177">
        <f>F401/RES_summary!F$21</f>
        <v>28.142544595029602</v>
      </c>
      <c r="G458" s="177">
        <f>G401/RES_summary!G$21</f>
        <v>25.947751474005052</v>
      </c>
      <c r="H458" s="177">
        <f>H401/RES_summary!H$21</f>
        <v>23.994220875337366</v>
      </c>
      <c r="I458" s="177">
        <f>I401/RES_summary!I$21</f>
        <v>22.271116001373699</v>
      </c>
      <c r="J458" s="177">
        <f>J401/RES_summary!J$21</f>
        <v>22.466563995409818</v>
      </c>
      <c r="K458" s="177">
        <f>K401/RES_summary!K$21</f>
        <v>22.53876016304304</v>
      </c>
      <c r="L458" s="177">
        <f>L401/RES_summary!L$21</f>
        <v>25.946585784170889</v>
      </c>
      <c r="M458" s="177">
        <f>M401/RES_summary!M$21</f>
        <v>22.092010148060048</v>
      </c>
      <c r="N458" s="177">
        <f>N401/RES_summary!N$21</f>
        <v>22.657805319877408</v>
      </c>
      <c r="O458" s="177">
        <f>O401/RES_summary!O$21</f>
        <v>25.775057273693239</v>
      </c>
      <c r="P458" s="177">
        <f>P401/RES_summary!P$21</f>
        <v>20.260002562454574</v>
      </c>
      <c r="Q458" s="177">
        <f>Q401/RES_summary!Q$21</f>
        <v>22.5725132665433</v>
      </c>
    </row>
    <row r="459" spans="1:17" ht="12" customHeight="1" x14ac:dyDescent="0.25">
      <c r="A459" s="23" t="s">
        <v>60</v>
      </c>
      <c r="B459" s="156"/>
      <c r="C459" s="177">
        <f>C402/RES_summary!C$21</f>
        <v>0</v>
      </c>
      <c r="D459" s="177">
        <f>D402/RES_summary!D$21</f>
        <v>0</v>
      </c>
      <c r="E459" s="177">
        <f>E402/RES_summary!E$21</f>
        <v>0</v>
      </c>
      <c r="F459" s="177">
        <f>F402/RES_summary!F$21</f>
        <v>0</v>
      </c>
      <c r="G459" s="177">
        <f>G402/RES_summary!G$21</f>
        <v>0</v>
      </c>
      <c r="H459" s="177">
        <f>H402/RES_summary!H$21</f>
        <v>0</v>
      </c>
      <c r="I459" s="177">
        <f>I402/RES_summary!I$21</f>
        <v>0</v>
      </c>
      <c r="J459" s="177">
        <f>J402/RES_summary!J$21</f>
        <v>0</v>
      </c>
      <c r="K459" s="177">
        <f>K402/RES_summary!K$21</f>
        <v>0</v>
      </c>
      <c r="L459" s="177">
        <f>L402/RES_summary!L$21</f>
        <v>0</v>
      </c>
      <c r="M459" s="177">
        <f>M402/RES_summary!M$21</f>
        <v>0</v>
      </c>
      <c r="N459" s="177">
        <f>N402/RES_summary!N$21</f>
        <v>0</v>
      </c>
      <c r="O459" s="177">
        <f>O402/RES_summary!O$21</f>
        <v>0</v>
      </c>
      <c r="P459" s="177">
        <f>P402/RES_summary!P$21</f>
        <v>0</v>
      </c>
      <c r="Q459" s="177">
        <f>Q402/RES_summary!Q$21</f>
        <v>0</v>
      </c>
    </row>
    <row r="460" spans="1:17" ht="12" customHeight="1" x14ac:dyDescent="0.25">
      <c r="A460" s="158" t="s">
        <v>112</v>
      </c>
      <c r="B460" s="157"/>
      <c r="C460" s="178">
        <f>C403/RES_summary!C$21</f>
        <v>0</v>
      </c>
      <c r="D460" s="178">
        <f>D403/RES_summary!D$21</f>
        <v>0</v>
      </c>
      <c r="E460" s="178">
        <f>E403/RES_summary!E$21</f>
        <v>0</v>
      </c>
      <c r="F460" s="178">
        <f>F403/RES_summary!F$21</f>
        <v>0</v>
      </c>
      <c r="G460" s="178">
        <f>G403/RES_summary!G$21</f>
        <v>0</v>
      </c>
      <c r="H460" s="178">
        <f>H403/RES_summary!H$21</f>
        <v>0</v>
      </c>
      <c r="I460" s="178">
        <f>I403/RES_summary!I$21</f>
        <v>0</v>
      </c>
      <c r="J460" s="178">
        <f>J403/RES_summary!J$21</f>
        <v>0</v>
      </c>
      <c r="K460" s="178">
        <f>K403/RES_summary!K$21</f>
        <v>0</v>
      </c>
      <c r="L460" s="178">
        <f>L403/RES_summary!L$21</f>
        <v>0</v>
      </c>
      <c r="M460" s="178">
        <f>M403/RES_summary!M$21</f>
        <v>0</v>
      </c>
      <c r="N460" s="178">
        <f>N403/RES_summary!N$21</f>
        <v>0</v>
      </c>
      <c r="O460" s="178">
        <f>O403/RES_summary!O$21</f>
        <v>0</v>
      </c>
      <c r="P460" s="178">
        <f>P403/RES_summary!P$21</f>
        <v>0</v>
      </c>
      <c r="Q460" s="178">
        <f>Q403/RES_summary!Q$21</f>
        <v>0</v>
      </c>
    </row>
    <row r="461" spans="1:17" ht="12" customHeight="1" x14ac:dyDescent="0.25">
      <c r="A461" s="23" t="s">
        <v>60</v>
      </c>
      <c r="B461" s="156"/>
      <c r="C461" s="177">
        <f>C404/RES_summary!C$21</f>
        <v>0</v>
      </c>
      <c r="D461" s="177">
        <f>D404/RES_summary!D$21</f>
        <v>0</v>
      </c>
      <c r="E461" s="177">
        <f>E404/RES_summary!E$21</f>
        <v>0</v>
      </c>
      <c r="F461" s="177">
        <f>F404/RES_summary!F$21</f>
        <v>0</v>
      </c>
      <c r="G461" s="177">
        <f>G404/RES_summary!G$21</f>
        <v>0</v>
      </c>
      <c r="H461" s="177">
        <f>H404/RES_summary!H$21</f>
        <v>0</v>
      </c>
      <c r="I461" s="177">
        <f>I404/RES_summary!I$21</f>
        <v>0</v>
      </c>
      <c r="J461" s="177">
        <f>J404/RES_summary!J$21</f>
        <v>0</v>
      </c>
      <c r="K461" s="177">
        <f>K404/RES_summary!K$21</f>
        <v>0</v>
      </c>
      <c r="L461" s="177">
        <f>L404/RES_summary!L$21</f>
        <v>0</v>
      </c>
      <c r="M461" s="177">
        <f>M404/RES_summary!M$21</f>
        <v>0</v>
      </c>
      <c r="N461" s="177">
        <f>N404/RES_summary!N$21</f>
        <v>0</v>
      </c>
      <c r="O461" s="177">
        <f>O404/RES_summary!O$21</f>
        <v>0</v>
      </c>
      <c r="P461" s="177">
        <f>P404/RES_summary!P$21</f>
        <v>0</v>
      </c>
      <c r="Q461" s="177">
        <f>Q404/RES_summary!Q$21</f>
        <v>0</v>
      </c>
    </row>
    <row r="462" spans="1:17" ht="12" customHeight="1" x14ac:dyDescent="0.25">
      <c r="A462" s="158" t="s">
        <v>63</v>
      </c>
      <c r="B462" s="157"/>
      <c r="C462" s="178">
        <f>C405/RES_summary!C$21</f>
        <v>3.987800674065876</v>
      </c>
      <c r="D462" s="178">
        <f>D405/RES_summary!D$21</f>
        <v>2.5540734692889391</v>
      </c>
      <c r="E462" s="178">
        <f>E405/RES_summary!E$21</f>
        <v>3.809827605261916</v>
      </c>
      <c r="F462" s="178">
        <f>F405/RES_summary!F$21</f>
        <v>2.9809486697907484</v>
      </c>
      <c r="G462" s="178">
        <f>G405/RES_summary!G$21</f>
        <v>2.2267466682447981</v>
      </c>
      <c r="H462" s="178">
        <f>H405/RES_summary!H$21</f>
        <v>2.0864771944739533</v>
      </c>
      <c r="I462" s="178">
        <f>I405/RES_summary!I$21</f>
        <v>2.4687036630591579</v>
      </c>
      <c r="J462" s="178">
        <f>J405/RES_summary!J$21</f>
        <v>2.4864688673429725</v>
      </c>
      <c r="K462" s="178">
        <f>K405/RES_summary!K$21</f>
        <v>3.3344387921387417</v>
      </c>
      <c r="L462" s="178">
        <f>L405/RES_summary!L$21</f>
        <v>2.4402003462442692</v>
      </c>
      <c r="M462" s="178">
        <f>M405/RES_summary!M$21</f>
        <v>2.248014524415797</v>
      </c>
      <c r="N462" s="178">
        <f>N405/RES_summary!N$21</f>
        <v>1.701522260119777</v>
      </c>
      <c r="O462" s="178">
        <f>O405/RES_summary!O$21</f>
        <v>3.1283404425551811</v>
      </c>
      <c r="P462" s="178">
        <f>P405/RES_summary!P$21</f>
        <v>2.5710574548898197</v>
      </c>
      <c r="Q462" s="178">
        <f>Q405/RES_summary!Q$21</f>
        <v>3.2085123780241243</v>
      </c>
    </row>
    <row r="463" spans="1:17" ht="12" customHeight="1" x14ac:dyDescent="0.25">
      <c r="A463" s="167" t="s">
        <v>160</v>
      </c>
      <c r="B463" s="132"/>
      <c r="C463" s="183">
        <f>C406/RES_summary!C$21</f>
        <v>5.7798518041546583</v>
      </c>
      <c r="D463" s="183">
        <f>D406/RES_summary!D$21</f>
        <v>5.6794719521089494</v>
      </c>
      <c r="E463" s="183">
        <f>E406/RES_summary!E$21</f>
        <v>5.6109211556150598</v>
      </c>
      <c r="F463" s="183">
        <f>F406/RES_summary!F$21</f>
        <v>5.5777195881128625</v>
      </c>
      <c r="G463" s="183">
        <f>G406/RES_summary!G$21</f>
        <v>0</v>
      </c>
      <c r="H463" s="183">
        <f>H406/RES_summary!H$21</f>
        <v>0</v>
      </c>
      <c r="I463" s="183">
        <f>I406/RES_summary!I$21</f>
        <v>5.0101455894592215</v>
      </c>
      <c r="J463" s="183">
        <f>J406/RES_summary!J$21</f>
        <v>4.9331275889829822</v>
      </c>
      <c r="K463" s="183">
        <f>K406/RES_summary!K$21</f>
        <v>0</v>
      </c>
      <c r="L463" s="183">
        <f>L406/RES_summary!L$21</f>
        <v>0</v>
      </c>
      <c r="M463" s="183">
        <f>M406/RES_summary!M$21</f>
        <v>4.8369323153636374</v>
      </c>
      <c r="N463" s="183">
        <f>N406/RES_summary!N$21</f>
        <v>0</v>
      </c>
      <c r="O463" s="183">
        <f>O406/RES_summary!O$21</f>
        <v>0</v>
      </c>
      <c r="P463" s="183">
        <f>P406/RES_summary!P$21</f>
        <v>4.6724195480877571</v>
      </c>
      <c r="Q463" s="183">
        <f>Q406/RES_summary!Q$21</f>
        <v>4.6560818590095145</v>
      </c>
    </row>
    <row r="464" spans="1:17" ht="12" customHeight="1" x14ac:dyDescent="0.25">
      <c r="A464" s="167" t="s">
        <v>159</v>
      </c>
      <c r="B464" s="132"/>
      <c r="C464" s="183">
        <f>C407/RES_summary!C$21</f>
        <v>3.7909687139254844</v>
      </c>
      <c r="D464" s="183">
        <f>D407/RES_summary!D$21</f>
        <v>3.7268839437911851</v>
      </c>
      <c r="E464" s="183">
        <f>E407/RES_summary!E$21</f>
        <v>3.6958940268608598</v>
      </c>
      <c r="F464" s="183">
        <f>F407/RES_summary!F$21</f>
        <v>3.6890712970920707</v>
      </c>
      <c r="G464" s="183">
        <f>G407/RES_summary!G$21</f>
        <v>3.6091311038381004</v>
      </c>
      <c r="H464" s="183">
        <f>H407/RES_summary!H$21</f>
        <v>3.5178618973619975</v>
      </c>
      <c r="I464" s="183">
        <f>I407/RES_summary!I$21</f>
        <v>3.3281901603079178</v>
      </c>
      <c r="J464" s="183">
        <f>J407/RES_summary!J$21</f>
        <v>3.2767166196278983</v>
      </c>
      <c r="K464" s="183">
        <f>K407/RES_summary!K$21</f>
        <v>3.3344387921387417</v>
      </c>
      <c r="L464" s="183">
        <f>L407/RES_summary!L$21</f>
        <v>3.333227589056158</v>
      </c>
      <c r="M464" s="183">
        <f>M407/RES_summary!M$21</f>
        <v>3.2529766702685974</v>
      </c>
      <c r="N464" s="183">
        <f>N407/RES_summary!N$21</f>
        <v>3.2085489788989614</v>
      </c>
      <c r="O464" s="183">
        <f>O407/RES_summary!O$21</f>
        <v>3.1283404425551811</v>
      </c>
      <c r="P464" s="183">
        <f>P407/RES_summary!P$21</f>
        <v>3.1499015923332596</v>
      </c>
      <c r="Q464" s="183">
        <f>Q407/RES_summary!Q$21</f>
        <v>3.1183013463885274</v>
      </c>
    </row>
    <row r="465" spans="1:17" ht="12" customHeight="1" x14ac:dyDescent="0.25">
      <c r="A465" s="166" t="s">
        <v>203</v>
      </c>
      <c r="B465" s="165"/>
      <c r="C465" s="182">
        <f>C408/RES_summary!C$21</f>
        <v>3.7909687139254844</v>
      </c>
      <c r="D465" s="182">
        <f>D408/RES_summary!D$21</f>
        <v>3.7268839437911851</v>
      </c>
      <c r="E465" s="182">
        <f>E408/RES_summary!E$21</f>
        <v>3.6958940268608598</v>
      </c>
      <c r="F465" s="182">
        <f>F408/RES_summary!F$21</f>
        <v>3.6890712970920707</v>
      </c>
      <c r="G465" s="182">
        <f>G408/RES_summary!G$21</f>
        <v>3.6091311038381004</v>
      </c>
      <c r="H465" s="182">
        <f>H408/RES_summary!H$21</f>
        <v>3.5178618973619975</v>
      </c>
      <c r="I465" s="182">
        <f>I408/RES_summary!I$21</f>
        <v>3.3281901603079178</v>
      </c>
      <c r="J465" s="182">
        <f>J408/RES_summary!J$21</f>
        <v>3.2767166196278983</v>
      </c>
      <c r="K465" s="182">
        <f>K408/RES_summary!K$21</f>
        <v>3.3344387921387417</v>
      </c>
      <c r="L465" s="182">
        <f>L408/RES_summary!L$21</f>
        <v>3.333227589056158</v>
      </c>
      <c r="M465" s="182">
        <f>M408/RES_summary!M$21</f>
        <v>3.2529766702685974</v>
      </c>
      <c r="N465" s="182">
        <f>N408/RES_summary!N$21</f>
        <v>3.2085489788989614</v>
      </c>
      <c r="O465" s="182">
        <f>O408/RES_summary!O$21</f>
        <v>3.1283404425551811</v>
      </c>
      <c r="P465" s="182">
        <f>P408/RES_summary!P$21</f>
        <v>3.1499015923332596</v>
      </c>
      <c r="Q465" s="182">
        <f>Q408/RES_summary!Q$21</f>
        <v>3.1183013463885274</v>
      </c>
    </row>
    <row r="466" spans="1:17" ht="12" customHeight="1" x14ac:dyDescent="0.25">
      <c r="A466" s="147" t="s">
        <v>59</v>
      </c>
      <c r="B466" s="164"/>
      <c r="C466" s="181">
        <f>C409/RES_summary!C$21</f>
        <v>0</v>
      </c>
      <c r="D466" s="181">
        <f>D409/RES_summary!D$21</f>
        <v>0</v>
      </c>
      <c r="E466" s="181">
        <f>E409/RES_summary!E$21</f>
        <v>0</v>
      </c>
      <c r="F466" s="181">
        <f>F409/RES_summary!F$21</f>
        <v>0</v>
      </c>
      <c r="G466" s="181">
        <f>G409/RES_summary!G$21</f>
        <v>0</v>
      </c>
      <c r="H466" s="181">
        <f>H409/RES_summary!H$21</f>
        <v>0</v>
      </c>
      <c r="I466" s="181">
        <f>I409/RES_summary!I$21</f>
        <v>0</v>
      </c>
      <c r="J466" s="181">
        <f>J409/RES_summary!J$21</f>
        <v>0</v>
      </c>
      <c r="K466" s="181">
        <f>K409/RES_summary!K$21</f>
        <v>0</v>
      </c>
      <c r="L466" s="181">
        <f>L409/RES_summary!L$21</f>
        <v>0</v>
      </c>
      <c r="M466" s="181">
        <f>M409/RES_summary!M$21</f>
        <v>0</v>
      </c>
      <c r="N466" s="181">
        <f>N409/RES_summary!N$21</f>
        <v>0</v>
      </c>
      <c r="O466" s="181">
        <f>O409/RES_summary!O$21</f>
        <v>0</v>
      </c>
      <c r="P466" s="181">
        <f>P409/RES_summary!P$21</f>
        <v>0</v>
      </c>
      <c r="Q466" s="181">
        <f>Q409/RES_summary!Q$21</f>
        <v>0</v>
      </c>
    </row>
    <row r="467" spans="1:17" ht="12" customHeight="1" x14ac:dyDescent="0.25">
      <c r="A467" s="163" t="s">
        <v>142</v>
      </c>
      <c r="B467" s="162"/>
      <c r="C467" s="180">
        <f>C410/RES_summary!C$21</f>
        <v>0</v>
      </c>
      <c r="D467" s="180">
        <f>D410/RES_summary!D$21</f>
        <v>0</v>
      </c>
      <c r="E467" s="180">
        <f>E410/RES_summary!E$21</f>
        <v>0</v>
      </c>
      <c r="F467" s="180">
        <f>F410/RES_summary!F$21</f>
        <v>0</v>
      </c>
      <c r="G467" s="180">
        <f>G410/RES_summary!G$21</f>
        <v>0</v>
      </c>
      <c r="H467" s="180">
        <f>H410/RES_summary!H$21</f>
        <v>0</v>
      </c>
      <c r="I467" s="180">
        <f>I410/RES_summary!I$21</f>
        <v>0</v>
      </c>
      <c r="J467" s="180">
        <f>J410/RES_summary!J$21</f>
        <v>0</v>
      </c>
      <c r="K467" s="180">
        <f>K410/RES_summary!K$21</f>
        <v>0</v>
      </c>
      <c r="L467" s="180">
        <f>L410/RES_summary!L$21</f>
        <v>0</v>
      </c>
      <c r="M467" s="180">
        <f>M410/RES_summary!M$21</f>
        <v>0</v>
      </c>
      <c r="N467" s="180">
        <f>N410/RES_summary!N$21</f>
        <v>0</v>
      </c>
      <c r="O467" s="180">
        <f>O410/RES_summary!O$21</f>
        <v>0</v>
      </c>
      <c r="P467" s="180">
        <f>P410/RES_summary!P$21</f>
        <v>0</v>
      </c>
      <c r="Q467" s="180">
        <f>Q410/RES_summary!Q$21</f>
        <v>0</v>
      </c>
    </row>
    <row r="468" spans="1:17" ht="12" customHeight="1" x14ac:dyDescent="0.25">
      <c r="A468" s="161" t="s">
        <v>141</v>
      </c>
      <c r="B468" s="160"/>
      <c r="C468" s="179">
        <f>C411/RES_summary!C$21</f>
        <v>0</v>
      </c>
      <c r="D468" s="179">
        <f>D411/RES_summary!D$21</f>
        <v>0</v>
      </c>
      <c r="E468" s="179">
        <f>E411/RES_summary!E$21</f>
        <v>0</v>
      </c>
      <c r="F468" s="179">
        <f>F411/RES_summary!F$21</f>
        <v>0</v>
      </c>
      <c r="G468" s="179">
        <f>G411/RES_summary!G$21</f>
        <v>0</v>
      </c>
      <c r="H468" s="179">
        <f>H411/RES_summary!H$21</f>
        <v>0</v>
      </c>
      <c r="I468" s="179">
        <f>I411/RES_summary!I$21</f>
        <v>0</v>
      </c>
      <c r="J468" s="179">
        <f>J411/RES_summary!J$21</f>
        <v>0</v>
      </c>
      <c r="K468" s="179">
        <f>K411/RES_summary!K$21</f>
        <v>0</v>
      </c>
      <c r="L468" s="179">
        <f>L411/RES_summary!L$21</f>
        <v>0</v>
      </c>
      <c r="M468" s="179">
        <f>M411/RES_summary!M$21</f>
        <v>0</v>
      </c>
      <c r="N468" s="179">
        <f>N411/RES_summary!N$21</f>
        <v>0</v>
      </c>
      <c r="O468" s="179">
        <f>O411/RES_summary!O$21</f>
        <v>0</v>
      </c>
      <c r="P468" s="179">
        <f>P411/RES_summary!P$21</f>
        <v>0</v>
      </c>
      <c r="Q468" s="179">
        <f>Q411/RES_summary!Q$21</f>
        <v>0</v>
      </c>
    </row>
    <row r="469" spans="1:17" ht="12" customHeight="1" x14ac:dyDescent="0.25">
      <c r="A469" s="148" t="s">
        <v>60</v>
      </c>
      <c r="B469" s="156"/>
      <c r="C469" s="177">
        <f>C412/RES_summary!C$21</f>
        <v>0</v>
      </c>
      <c r="D469" s="177">
        <f>D412/RES_summary!D$21</f>
        <v>0</v>
      </c>
      <c r="E469" s="177">
        <f>E412/RES_summary!E$21</f>
        <v>0</v>
      </c>
      <c r="F469" s="177">
        <f>F412/RES_summary!F$21</f>
        <v>0</v>
      </c>
      <c r="G469" s="177">
        <f>G412/RES_summary!G$21</f>
        <v>0</v>
      </c>
      <c r="H469" s="177">
        <f>H412/RES_summary!H$21</f>
        <v>0</v>
      </c>
      <c r="I469" s="177">
        <f>I412/RES_summary!I$21</f>
        <v>0</v>
      </c>
      <c r="J469" s="177">
        <f>J412/RES_summary!J$21</f>
        <v>0</v>
      </c>
      <c r="K469" s="177">
        <f>K412/RES_summary!K$21</f>
        <v>0</v>
      </c>
      <c r="L469" s="177">
        <f>L412/RES_summary!L$21</f>
        <v>0</v>
      </c>
      <c r="M469" s="177">
        <f>M412/RES_summary!M$21</f>
        <v>0</v>
      </c>
      <c r="N469" s="177">
        <f>N412/RES_summary!N$21</f>
        <v>0</v>
      </c>
      <c r="O469" s="177">
        <f>O412/RES_summary!O$21</f>
        <v>0</v>
      </c>
      <c r="P469" s="177">
        <f>P412/RES_summary!P$21</f>
        <v>0</v>
      </c>
      <c r="Q469" s="177">
        <f>Q412/RES_summary!Q$21</f>
        <v>0</v>
      </c>
    </row>
    <row r="470" spans="1:17" ht="12" customHeight="1" x14ac:dyDescent="0.25">
      <c r="A470" s="148" t="s">
        <v>59</v>
      </c>
      <c r="B470" s="156"/>
      <c r="C470" s="177">
        <f>C413/RES_summary!C$21</f>
        <v>0</v>
      </c>
      <c r="D470" s="177">
        <f>D413/RES_summary!D$21</f>
        <v>0</v>
      </c>
      <c r="E470" s="177">
        <f>E413/RES_summary!E$21</f>
        <v>0</v>
      </c>
      <c r="F470" s="177">
        <f>F413/RES_summary!F$21</f>
        <v>0</v>
      </c>
      <c r="G470" s="177">
        <f>G413/RES_summary!G$21</f>
        <v>0</v>
      </c>
      <c r="H470" s="177">
        <f>H413/RES_summary!H$21</f>
        <v>0</v>
      </c>
      <c r="I470" s="177">
        <f>I413/RES_summary!I$21</f>
        <v>0</v>
      </c>
      <c r="J470" s="177">
        <f>J413/RES_summary!J$21</f>
        <v>0</v>
      </c>
      <c r="K470" s="177">
        <f>K413/RES_summary!K$21</f>
        <v>0</v>
      </c>
      <c r="L470" s="177">
        <f>L413/RES_summary!L$21</f>
        <v>0</v>
      </c>
      <c r="M470" s="177">
        <f>M413/RES_summary!M$21</f>
        <v>0</v>
      </c>
      <c r="N470" s="177">
        <f>N413/RES_summary!N$21</f>
        <v>0</v>
      </c>
      <c r="O470" s="177">
        <f>O413/RES_summary!O$21</f>
        <v>0</v>
      </c>
      <c r="P470" s="177">
        <f>P413/RES_summary!P$21</f>
        <v>0</v>
      </c>
      <c r="Q470" s="177">
        <f>Q413/RES_summary!Q$21</f>
        <v>0</v>
      </c>
    </row>
    <row r="471" spans="1:17" ht="12" customHeight="1" x14ac:dyDescent="0.25">
      <c r="A471" s="158" t="s">
        <v>62</v>
      </c>
      <c r="B471" s="157"/>
      <c r="C471" s="178">
        <f>C414/RES_summary!C$21</f>
        <v>2.312847668524507</v>
      </c>
      <c r="D471" s="178">
        <f>D414/RES_summary!D$21</f>
        <v>1.7754037633143112</v>
      </c>
      <c r="E471" s="178">
        <f>E414/RES_summary!E$21</f>
        <v>2.4571349120198942</v>
      </c>
      <c r="F471" s="178">
        <f>F414/RES_summary!F$21</f>
        <v>2.4172196609300074</v>
      </c>
      <c r="G471" s="178">
        <f>G414/RES_summary!G$21</f>
        <v>1.6891316609786751</v>
      </c>
      <c r="H471" s="178">
        <f>H414/RES_summary!H$21</f>
        <v>2.2322052860663604</v>
      </c>
      <c r="I471" s="178">
        <f>I414/RES_summary!I$21</f>
        <v>1.9779313714336606</v>
      </c>
      <c r="J471" s="178">
        <f>J414/RES_summary!J$21</f>
        <v>2.0613476190104061</v>
      </c>
      <c r="K471" s="178">
        <f>K414/RES_summary!K$21</f>
        <v>2.2130905295068217</v>
      </c>
      <c r="L471" s="178">
        <f>L414/RES_summary!L$21</f>
        <v>2.1246296259272808</v>
      </c>
      <c r="M471" s="178">
        <f>M414/RES_summary!M$21</f>
        <v>1.8924909642066645</v>
      </c>
      <c r="N471" s="178">
        <f>N414/RES_summary!N$21</f>
        <v>2.1144052446089261</v>
      </c>
      <c r="O471" s="178">
        <f>O414/RES_summary!O$21</f>
        <v>2.1093539166156567</v>
      </c>
      <c r="P471" s="178">
        <f>P414/RES_summary!P$21</f>
        <v>1.8747275347723764</v>
      </c>
      <c r="Q471" s="178">
        <f>Q414/RES_summary!Q$21</f>
        <v>2.0544941850081768</v>
      </c>
    </row>
    <row r="472" spans="1:17" ht="12" customHeight="1" x14ac:dyDescent="0.25">
      <c r="A472" s="23" t="s">
        <v>203</v>
      </c>
      <c r="B472" s="156"/>
      <c r="C472" s="177">
        <f>C415/RES_summary!C$21</f>
        <v>2.4691409554834385</v>
      </c>
      <c r="D472" s="177">
        <f>D415/RES_summary!D$21</f>
        <v>2.4563010288659206</v>
      </c>
      <c r="E472" s="177">
        <f>E415/RES_summary!E$21</f>
        <v>2.4571349120198942</v>
      </c>
      <c r="F472" s="177">
        <f>F415/RES_summary!F$21</f>
        <v>2.4172196609300074</v>
      </c>
      <c r="G472" s="177">
        <f>G415/RES_summary!G$21</f>
        <v>2.3556551535236374</v>
      </c>
      <c r="H472" s="177">
        <f>H415/RES_summary!H$21</f>
        <v>2.3139346182838842</v>
      </c>
      <c r="I472" s="177">
        <f>I415/RES_summary!I$21</f>
        <v>2.2205200105056733</v>
      </c>
      <c r="J472" s="177">
        <f>J415/RES_summary!J$21</f>
        <v>2.2003033675428108</v>
      </c>
      <c r="K472" s="177">
        <f>K415/RES_summary!K$21</f>
        <v>2.2130905295068217</v>
      </c>
      <c r="L472" s="177">
        <f>L415/RES_summary!L$21</f>
        <v>2.2071673301453112</v>
      </c>
      <c r="M472" s="177">
        <f>M415/RES_summary!M$21</f>
        <v>2.1186305108575811</v>
      </c>
      <c r="N472" s="177">
        <f>N415/RES_summary!N$21</f>
        <v>2.1144052446089261</v>
      </c>
      <c r="O472" s="177">
        <f>O415/RES_summary!O$21</f>
        <v>2.1093539166156567</v>
      </c>
      <c r="P472" s="177">
        <f>P415/RES_summary!P$21</f>
        <v>2.083898921511524</v>
      </c>
      <c r="Q472" s="177">
        <f>Q415/RES_summary!Q$21</f>
        <v>2.0544941850081768</v>
      </c>
    </row>
    <row r="473" spans="1:17" ht="12" customHeight="1" x14ac:dyDescent="0.25">
      <c r="A473" s="29" t="s">
        <v>140</v>
      </c>
      <c r="B473" s="57"/>
      <c r="C473" s="176">
        <f>C416/RES_summary!C$21</f>
        <v>0</v>
      </c>
      <c r="D473" s="176">
        <f>D416/RES_summary!D$21</f>
        <v>0</v>
      </c>
      <c r="E473" s="176">
        <f>E416/RES_summary!E$21</f>
        <v>0</v>
      </c>
      <c r="F473" s="176">
        <f>F416/RES_summary!F$21</f>
        <v>0</v>
      </c>
      <c r="G473" s="176">
        <f>G416/RES_summary!G$21</f>
        <v>0</v>
      </c>
      <c r="H473" s="176">
        <f>H416/RES_summary!H$21</f>
        <v>0</v>
      </c>
      <c r="I473" s="176">
        <f>I416/RES_summary!I$21</f>
        <v>0</v>
      </c>
      <c r="J473" s="176">
        <f>J416/RES_summary!J$21</f>
        <v>0</v>
      </c>
      <c r="K473" s="176">
        <f>K416/RES_summary!K$21</f>
        <v>0</v>
      </c>
      <c r="L473" s="176">
        <f>L416/RES_summary!L$21</f>
        <v>0</v>
      </c>
      <c r="M473" s="176">
        <f>M416/RES_summary!M$21</f>
        <v>0</v>
      </c>
      <c r="N473" s="176">
        <f>N416/RES_summary!N$21</f>
        <v>0</v>
      </c>
      <c r="O473" s="176">
        <f>O416/RES_summary!O$21</f>
        <v>0</v>
      </c>
      <c r="P473" s="176">
        <f>P416/RES_summary!P$21</f>
        <v>0</v>
      </c>
      <c r="Q473" s="176">
        <f>Q416/RES_summary!Q$21</f>
        <v>0</v>
      </c>
    </row>
  </sheetData>
  <mergeCells count="1">
    <mergeCell ref="B75:Q75"/>
  </mergeCells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4">
    <tabColor theme="9" tint="0.59999389629810485"/>
    <pageSetUpPr fitToPage="1"/>
  </sheetPr>
  <dimension ref="A1:Q591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RES_hhdet_num!B$81</f>
        <v>765026</v>
      </c>
      <c r="C5" s="151">
        <f>RES_hhdet_num!C$81</f>
        <v>766345</v>
      </c>
      <c r="D5" s="151">
        <f>RES_hhdet_num!D$81</f>
        <v>771546</v>
      </c>
      <c r="E5" s="151">
        <f>RES_hhdet_num!E$81</f>
        <v>775165</v>
      </c>
      <c r="F5" s="151">
        <f>RES_hhdet_num!F$81</f>
        <v>827988</v>
      </c>
      <c r="G5" s="151">
        <f>RES_hhdet_num!G$81</f>
        <v>867165</v>
      </c>
      <c r="H5" s="151">
        <f>RES_hhdet_num!H$81</f>
        <v>911923.99999999988</v>
      </c>
      <c r="I5" s="151">
        <f>RES_hhdet_num!I$81</f>
        <v>911954.99999999988</v>
      </c>
      <c r="J5" s="151">
        <f>RES_hhdet_num!J$81</f>
        <v>917879</v>
      </c>
      <c r="K5" s="151">
        <f>RES_hhdet_num!K$81</f>
        <v>943680.99999999988</v>
      </c>
      <c r="L5" s="151">
        <f>RES_hhdet_num!L$81</f>
        <v>960024.99999999988</v>
      </c>
      <c r="M5" s="151">
        <f>RES_hhdet_num!M$81</f>
        <v>1001193</v>
      </c>
      <c r="N5" s="151">
        <f>RES_hhdet_num!N$81</f>
        <v>1016928.0000000001</v>
      </c>
      <c r="O5" s="151">
        <f>RES_hhdet_num!O$81</f>
        <v>1050086.0000000002</v>
      </c>
      <c r="P5" s="151">
        <f>RES_hhdet_num!P$81</f>
        <v>1076842.0000000002</v>
      </c>
      <c r="Q5" s="151">
        <f>RES_hhdet_num!Q$81</f>
        <v>1114215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157</v>
      </c>
      <c r="B7" s="67">
        <f>RES_hhdet_num!B$83</f>
        <v>765026</v>
      </c>
      <c r="C7" s="67">
        <f>RES_hhdet_num!C$83</f>
        <v>766345</v>
      </c>
      <c r="D7" s="67">
        <f>RES_hhdet_num!D$83</f>
        <v>771546</v>
      </c>
      <c r="E7" s="67">
        <f>RES_hhdet_num!E$83</f>
        <v>775165</v>
      </c>
      <c r="F7" s="67">
        <f>RES_hhdet_num!F$83</f>
        <v>827988</v>
      </c>
      <c r="G7" s="67">
        <f>RES_hhdet_num!G$83</f>
        <v>867165</v>
      </c>
      <c r="H7" s="67">
        <f>RES_hhdet_num!H$83</f>
        <v>911923.99999999988</v>
      </c>
      <c r="I7" s="67">
        <f>RES_hhdet_num!I$83</f>
        <v>911954.99999999988</v>
      </c>
      <c r="J7" s="67">
        <f>RES_hhdet_num!J$83</f>
        <v>917879</v>
      </c>
      <c r="K7" s="67">
        <f>RES_hhdet_num!K$83</f>
        <v>943680.99999999988</v>
      </c>
      <c r="L7" s="67">
        <f>RES_hhdet_num!L$83</f>
        <v>960024.99999999988</v>
      </c>
      <c r="M7" s="67">
        <f>RES_hhdet_num!M$83</f>
        <v>1001193</v>
      </c>
      <c r="N7" s="67">
        <f>RES_hhdet_num!N$83</f>
        <v>1016928.0000000001</v>
      </c>
      <c r="O7" s="67">
        <f>RES_hhdet_num!O$83</f>
        <v>1050086.0000000002</v>
      </c>
      <c r="P7" s="67">
        <f>RES_hhdet_num!P$83</f>
        <v>1076842.0000000002</v>
      </c>
      <c r="Q7" s="67">
        <f>RES_hhdet_num!Q$83</f>
        <v>1114215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RES_hhdet_num!B$86</f>
        <v>4107</v>
      </c>
      <c r="C9" s="67">
        <f>RES_hhdet_num!C$86</f>
        <v>5006</v>
      </c>
      <c r="D9" s="67">
        <f>RES_hhdet_num!D$86</f>
        <v>5287</v>
      </c>
      <c r="E9" s="67">
        <f>RES_hhdet_num!E$86</f>
        <v>5276</v>
      </c>
      <c r="F9" s="67">
        <f>RES_hhdet_num!F$86</f>
        <v>6042</v>
      </c>
      <c r="G9" s="67">
        <f>RES_hhdet_num!G$86</f>
        <v>6957</v>
      </c>
      <c r="H9" s="67">
        <f>RES_hhdet_num!H$86</f>
        <v>8017</v>
      </c>
      <c r="I9" s="67">
        <f>RES_hhdet_num!I$86</f>
        <v>9005</v>
      </c>
      <c r="J9" s="67">
        <f>RES_hhdet_num!J$86</f>
        <v>9969</v>
      </c>
      <c r="K9" s="67">
        <f>RES_hhdet_num!K$86</f>
        <v>10985</v>
      </c>
      <c r="L9" s="67">
        <f>RES_hhdet_num!L$86</f>
        <v>12016</v>
      </c>
      <c r="M9" s="67">
        <f>RES_hhdet_num!M$86</f>
        <v>13623.000000000002</v>
      </c>
      <c r="N9" s="67">
        <f>RES_hhdet_num!N$86</f>
        <v>12878.000000000002</v>
      </c>
      <c r="O9" s="67">
        <f>RES_hhdet_num!O$86</f>
        <v>13225.000000000004</v>
      </c>
      <c r="P9" s="67">
        <f>RES_hhdet_num!P$86</f>
        <v>11553.000000000002</v>
      </c>
      <c r="Q9" s="67">
        <f>RES_hhdet_num!Q$86</f>
        <v>11073.000000000002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156</v>
      </c>
      <c r="B11" s="67">
        <f>RES_hhdet_num!B$88</f>
        <v>322699</v>
      </c>
      <c r="C11" s="67">
        <f>RES_hhdet_num!C$88</f>
        <v>323796</v>
      </c>
      <c r="D11" s="67">
        <f>RES_hhdet_num!D$88</f>
        <v>320822.00000000006</v>
      </c>
      <c r="E11" s="67">
        <f>RES_hhdet_num!E$88</f>
        <v>312875.00000000006</v>
      </c>
      <c r="F11" s="67">
        <f>RES_hhdet_num!F$88</f>
        <v>314921.00000000006</v>
      </c>
      <c r="G11" s="67">
        <f>RES_hhdet_num!G$88</f>
        <v>312876</v>
      </c>
      <c r="H11" s="67">
        <f>RES_hhdet_num!H$88</f>
        <v>298157</v>
      </c>
      <c r="I11" s="67">
        <f>RES_hhdet_num!I$88</f>
        <v>295696</v>
      </c>
      <c r="J11" s="67">
        <f>RES_hhdet_num!J$88</f>
        <v>299376.00000000006</v>
      </c>
      <c r="K11" s="67">
        <f>RES_hhdet_num!K$88</f>
        <v>249580.00000000003</v>
      </c>
      <c r="L11" s="67">
        <f>RES_hhdet_num!L$88</f>
        <v>195388.99999999994</v>
      </c>
      <c r="M11" s="67">
        <f>RES_hhdet_num!M$88</f>
        <v>205271.00000000006</v>
      </c>
      <c r="N11" s="67">
        <f>RES_hhdet_num!N$88</f>
        <v>198682.00000000006</v>
      </c>
      <c r="O11" s="67">
        <f>RES_hhdet_num!O$88</f>
        <v>197835.00000000006</v>
      </c>
      <c r="P11" s="67">
        <f>RES_hhdet_num!P$88</f>
        <v>211132.00000000012</v>
      </c>
      <c r="Q11" s="67">
        <f>RES_hhdet_num!Q$88</f>
        <v>210438.00000000006</v>
      </c>
    </row>
    <row r="12" spans="1:17" ht="12" customHeight="1" x14ac:dyDescent="0.25">
      <c r="A12" s="23" t="s">
        <v>155</v>
      </c>
      <c r="B12" s="67">
        <f>RES_hhdet_num!B$89</f>
        <v>92254</v>
      </c>
      <c r="C12" s="67">
        <f>RES_hhdet_num!C$89</f>
        <v>100330</v>
      </c>
      <c r="D12" s="67">
        <f>RES_hhdet_num!D$89</f>
        <v>103598.00000000001</v>
      </c>
      <c r="E12" s="67">
        <f>RES_hhdet_num!E$89</f>
        <v>111829</v>
      </c>
      <c r="F12" s="67">
        <f>RES_hhdet_num!F$89</f>
        <v>122948</v>
      </c>
      <c r="G12" s="67">
        <f>RES_hhdet_num!G$89</f>
        <v>187988.99999999997</v>
      </c>
      <c r="H12" s="67">
        <f>RES_hhdet_num!H$89</f>
        <v>221536.99999999994</v>
      </c>
      <c r="I12" s="67">
        <f>RES_hhdet_num!I$89</f>
        <v>229058</v>
      </c>
      <c r="J12" s="67">
        <f>RES_hhdet_num!J$89</f>
        <v>234303</v>
      </c>
      <c r="K12" s="67">
        <f>RES_hhdet_num!K$89</f>
        <v>304619.99999999988</v>
      </c>
      <c r="L12" s="67">
        <f>RES_hhdet_num!L$89</f>
        <v>366008.99999999994</v>
      </c>
      <c r="M12" s="67">
        <f>RES_hhdet_num!M$89</f>
        <v>394134</v>
      </c>
      <c r="N12" s="67">
        <f>RES_hhdet_num!N$89</f>
        <v>416245</v>
      </c>
      <c r="O12" s="67">
        <f>RES_hhdet_num!O$89</f>
        <v>471921.00000000006</v>
      </c>
      <c r="P12" s="67">
        <f>RES_hhdet_num!P$89</f>
        <v>483954.99999999994</v>
      </c>
      <c r="Q12" s="67">
        <f>RES_hhdet_num!Q$89</f>
        <v>501356</v>
      </c>
    </row>
    <row r="13" spans="1:17" ht="12" customHeight="1" x14ac:dyDescent="0.25">
      <c r="A13" s="23" t="s">
        <v>144</v>
      </c>
      <c r="B13" s="67">
        <f>RES_hhdet_num!B$92</f>
        <v>51371</v>
      </c>
      <c r="C13" s="67">
        <f>RES_hhdet_num!C$92</f>
        <v>41843</v>
      </c>
      <c r="D13" s="67">
        <f>RES_hhdet_num!D$92</f>
        <v>36629.000000000007</v>
      </c>
      <c r="E13" s="67">
        <f>RES_hhdet_num!E$92</f>
        <v>36395.000000000015</v>
      </c>
      <c r="F13" s="67">
        <f>RES_hhdet_num!F$92</f>
        <v>34053</v>
      </c>
      <c r="G13" s="67">
        <f>RES_hhdet_num!G$92</f>
        <v>30746</v>
      </c>
      <c r="H13" s="67">
        <f>RES_hhdet_num!H$92</f>
        <v>31931.999999999993</v>
      </c>
      <c r="I13" s="67">
        <f>RES_hhdet_num!I$92</f>
        <v>37129.99999999992</v>
      </c>
      <c r="J13" s="67">
        <f>RES_hhdet_num!J$92</f>
        <v>40327.999999999971</v>
      </c>
      <c r="K13" s="67">
        <f>RES_hhdet_num!K$92</f>
        <v>32403.000000000007</v>
      </c>
      <c r="L13" s="67">
        <f>RES_hhdet_num!L$92</f>
        <v>24515.000000000004</v>
      </c>
      <c r="M13" s="67">
        <f>RES_hhdet_num!M$92</f>
        <v>21980.000000000007</v>
      </c>
      <c r="N13" s="67">
        <f>RES_hhdet_num!N$92</f>
        <v>15961.000000000005</v>
      </c>
      <c r="O13" s="67">
        <f>RES_hhdet_num!O$92</f>
        <v>14320</v>
      </c>
      <c r="P13" s="67">
        <f>RES_hhdet_num!P$92</f>
        <v>14034.000000000009</v>
      </c>
      <c r="Q13" s="67">
        <f>RES_hhdet_num!Q$92</f>
        <v>13409.000000000009</v>
      </c>
    </row>
    <row r="14" spans="1:17" ht="12" customHeight="1" x14ac:dyDescent="0.25">
      <c r="A14" s="23" t="s">
        <v>143</v>
      </c>
      <c r="B14" s="67">
        <f>RES_hhdet_num!B$93</f>
        <v>14686</v>
      </c>
      <c r="C14" s="67">
        <f>RES_hhdet_num!C$93</f>
        <v>12966</v>
      </c>
      <c r="D14" s="67">
        <f>RES_hhdet_num!D$93</f>
        <v>11828.000000000002</v>
      </c>
      <c r="E14" s="67">
        <f>RES_hhdet_num!E$93</f>
        <v>13008.000000000004</v>
      </c>
      <c r="F14" s="67">
        <f>RES_hhdet_num!F$93</f>
        <v>13295.000000000002</v>
      </c>
      <c r="G14" s="67">
        <f>RES_hhdet_num!G$93</f>
        <v>18474</v>
      </c>
      <c r="H14" s="67">
        <f>RES_hhdet_num!H$93</f>
        <v>23726.999999999989</v>
      </c>
      <c r="I14" s="67">
        <f>RES_hhdet_num!I$93</f>
        <v>28762.999999999953</v>
      </c>
      <c r="J14" s="67">
        <f>RES_hhdet_num!J$93</f>
        <v>31561.999999999989</v>
      </c>
      <c r="K14" s="67">
        <f>RES_hhdet_num!K$93</f>
        <v>39549</v>
      </c>
      <c r="L14" s="67">
        <f>RES_hhdet_num!L$93</f>
        <v>45921.999999999993</v>
      </c>
      <c r="M14" s="67">
        <f>RES_hhdet_num!M$93</f>
        <v>42204</v>
      </c>
      <c r="N14" s="67">
        <f>RES_hhdet_num!N$93</f>
        <v>33438.000000000007</v>
      </c>
      <c r="O14" s="67">
        <f>RES_hhdet_num!O$93</f>
        <v>34158</v>
      </c>
      <c r="P14" s="67">
        <f>RES_hhdet_num!P$93</f>
        <v>32170.000000000011</v>
      </c>
      <c r="Q14" s="67">
        <f>RES_hhdet_num!Q$93</f>
        <v>31946.000000000015</v>
      </c>
    </row>
    <row r="15" spans="1:17" ht="12" customHeight="1" x14ac:dyDescent="0.25">
      <c r="A15" s="23" t="s">
        <v>142</v>
      </c>
      <c r="B15" s="67">
        <f>RES_hhdet_num!B$96</f>
        <v>220873</v>
      </c>
      <c r="C15" s="67">
        <f>RES_hhdet_num!C$96</f>
        <v>219420.99999999997</v>
      </c>
      <c r="D15" s="67">
        <f>RES_hhdet_num!D$96</f>
        <v>225766</v>
      </c>
      <c r="E15" s="67">
        <f>RES_hhdet_num!E$96</f>
        <v>221786</v>
      </c>
      <c r="F15" s="67">
        <f>RES_hhdet_num!F$96</f>
        <v>246525</v>
      </c>
      <c r="G15" s="67">
        <f>RES_hhdet_num!G$96</f>
        <v>198071</v>
      </c>
      <c r="H15" s="67">
        <f>RES_hhdet_num!H$96</f>
        <v>193096</v>
      </c>
      <c r="I15" s="67">
        <f>RES_hhdet_num!I$96</f>
        <v>181055</v>
      </c>
      <c r="J15" s="67">
        <f>RES_hhdet_num!J$96</f>
        <v>175196</v>
      </c>
      <c r="K15" s="67">
        <f>RES_hhdet_num!K$96</f>
        <v>142997.00000000003</v>
      </c>
      <c r="L15" s="67">
        <f>RES_hhdet_num!L$96</f>
        <v>114224</v>
      </c>
      <c r="M15" s="67">
        <f>RES_hhdet_num!M$96</f>
        <v>115615.00000000003</v>
      </c>
      <c r="N15" s="67">
        <f>RES_hhdet_num!N$96</f>
        <v>113925.00000000003</v>
      </c>
      <c r="O15" s="67">
        <f>RES_hhdet_num!O$96</f>
        <v>98024</v>
      </c>
      <c r="P15" s="67">
        <f>RES_hhdet_num!P$96</f>
        <v>101923.00000000001</v>
      </c>
      <c r="Q15" s="67">
        <f>RES_hhdet_num!Q$96</f>
        <v>105565</v>
      </c>
    </row>
    <row r="16" spans="1:17" ht="12" customHeight="1" x14ac:dyDescent="0.25">
      <c r="A16" s="23" t="s">
        <v>141</v>
      </c>
      <c r="B16" s="67">
        <f>RES_hhdet_num!B$97</f>
        <v>63143</v>
      </c>
      <c r="C16" s="67">
        <f>RES_hhdet_num!C$97</f>
        <v>67989</v>
      </c>
      <c r="D16" s="67">
        <f>RES_hhdet_num!D$97</f>
        <v>72903</v>
      </c>
      <c r="E16" s="67">
        <f>RES_hhdet_num!E$97</f>
        <v>79271.999999999985</v>
      </c>
      <c r="F16" s="67">
        <f>RES_hhdet_num!F$97</f>
        <v>96246</v>
      </c>
      <c r="G16" s="67">
        <f>RES_hhdet_num!G$97</f>
        <v>119009</v>
      </c>
      <c r="H16" s="67">
        <f>RES_hhdet_num!H$97</f>
        <v>143475</v>
      </c>
      <c r="I16" s="67">
        <f>RES_hhdet_num!I$97</f>
        <v>140253</v>
      </c>
      <c r="J16" s="67">
        <f>RES_hhdet_num!J$97</f>
        <v>137114.00000000003</v>
      </c>
      <c r="K16" s="67">
        <f>RES_hhdet_num!K$97</f>
        <v>174532</v>
      </c>
      <c r="L16" s="67">
        <f>RES_hhdet_num!L$97</f>
        <v>213966</v>
      </c>
      <c r="M16" s="67">
        <f>RES_hhdet_num!M$97</f>
        <v>221989.00000000006</v>
      </c>
      <c r="N16" s="67">
        <f>RES_hhdet_num!N$97</f>
        <v>238677.00000000009</v>
      </c>
      <c r="O16" s="67">
        <f>RES_hhdet_num!O$97</f>
        <v>233828.00000000006</v>
      </c>
      <c r="P16" s="67">
        <f>RES_hhdet_num!P$97</f>
        <v>233628.00000000015</v>
      </c>
      <c r="Q16" s="67">
        <f>RES_hhdet_num!Q$97</f>
        <v>251501.00000000012</v>
      </c>
    </row>
    <row r="17" spans="1:17" ht="12" customHeight="1" x14ac:dyDescent="0.25">
      <c r="A17" s="146" t="s">
        <v>62</v>
      </c>
      <c r="B17" s="145"/>
      <c r="C17" s="145"/>
      <c r="D17" s="145"/>
      <c r="E17" s="145"/>
      <c r="F17" s="145"/>
      <c r="G17" s="145"/>
      <c r="H17" s="145"/>
      <c r="I17" s="145"/>
      <c r="J17" s="145"/>
      <c r="K17" s="145"/>
      <c r="L17" s="145"/>
      <c r="M17" s="145"/>
      <c r="N17" s="145"/>
      <c r="O17" s="145"/>
      <c r="P17" s="145"/>
      <c r="Q17" s="145"/>
    </row>
    <row r="18" spans="1:17" ht="12" customHeight="1" x14ac:dyDescent="0.25">
      <c r="A18" s="23" t="s">
        <v>55</v>
      </c>
      <c r="B18" s="67">
        <f>RES_hhdet_num!B$101</f>
        <v>27879</v>
      </c>
      <c r="C18" s="67">
        <f>RES_hhdet_num!C$101</f>
        <v>30284</v>
      </c>
      <c r="D18" s="67">
        <f>RES_hhdet_num!D$101</f>
        <v>30779.000000000004</v>
      </c>
      <c r="E18" s="67">
        <f>RES_hhdet_num!E$101</f>
        <v>32881.000000000007</v>
      </c>
      <c r="F18" s="67">
        <f>RES_hhdet_num!F$101</f>
        <v>35771</v>
      </c>
      <c r="G18" s="67">
        <f>RES_hhdet_num!G$101</f>
        <v>36048.999999999993</v>
      </c>
      <c r="H18" s="67">
        <f>RES_hhdet_num!H$101</f>
        <v>36613.999999999993</v>
      </c>
      <c r="I18" s="67">
        <f>RES_hhdet_num!I$101</f>
        <v>37838.999999999985</v>
      </c>
      <c r="J18" s="67">
        <f>RES_hhdet_num!J$101</f>
        <v>38031.999999999993</v>
      </c>
      <c r="K18" s="67">
        <f>RES_hhdet_num!K$101</f>
        <v>38207</v>
      </c>
      <c r="L18" s="67">
        <f>RES_hhdet_num!L$101</f>
        <v>38294</v>
      </c>
      <c r="M18" s="67">
        <f>RES_hhdet_num!M$101</f>
        <v>38417</v>
      </c>
      <c r="N18" s="67">
        <f>RES_hhdet_num!N$101</f>
        <v>38869.000000000022</v>
      </c>
      <c r="O18" s="67">
        <f>RES_hhdet_num!O$101</f>
        <v>38953.000000000007</v>
      </c>
      <c r="P18" s="67">
        <f>RES_hhdet_num!P$101</f>
        <v>39034.000000000007</v>
      </c>
      <c r="Q18" s="67">
        <f>RES_hhdet_num!Q$101</f>
        <v>46115.000000000022</v>
      </c>
    </row>
    <row r="19" spans="1:17" ht="12" customHeight="1" x14ac:dyDescent="0.25">
      <c r="A19" s="23" t="s">
        <v>57</v>
      </c>
      <c r="B19" s="67">
        <f>RES_hhdet_num!B$102</f>
        <v>40826</v>
      </c>
      <c r="C19" s="67">
        <f>RES_hhdet_num!C$102</f>
        <v>31390</v>
      </c>
      <c r="D19" s="67">
        <f>RES_hhdet_num!D$102</f>
        <v>27970</v>
      </c>
      <c r="E19" s="67">
        <f>RES_hhdet_num!E$102</f>
        <v>16329</v>
      </c>
      <c r="F19" s="67">
        <f>RES_hhdet_num!F$102</f>
        <v>18777.000000000007</v>
      </c>
      <c r="G19" s="67">
        <f>RES_hhdet_num!G$102</f>
        <v>35660.000000000015</v>
      </c>
      <c r="H19" s="67">
        <f>RES_hhdet_num!H$102</f>
        <v>37713</v>
      </c>
      <c r="I19" s="67">
        <f>RES_hhdet_num!I$102</f>
        <v>65199.999999999905</v>
      </c>
      <c r="J19" s="67">
        <f>RES_hhdet_num!J$102</f>
        <v>61202.000000000007</v>
      </c>
      <c r="K19" s="67">
        <f>RES_hhdet_num!K$102</f>
        <v>39503</v>
      </c>
      <c r="L19" s="67">
        <f>RES_hhdet_num!L$102</f>
        <v>39014.999999999993</v>
      </c>
      <c r="M19" s="67">
        <f>RES_hhdet_num!M$102</f>
        <v>38938.000000000007</v>
      </c>
      <c r="N19" s="67">
        <f>RES_hhdet_num!N$102</f>
        <v>28250.000000000007</v>
      </c>
      <c r="O19" s="67">
        <f>RES_hhdet_num!O$102</f>
        <v>29606.000000000007</v>
      </c>
      <c r="P19" s="67">
        <f>RES_hhdet_num!P$102</f>
        <v>32820.000000000007</v>
      </c>
      <c r="Q19" s="67">
        <f>RES_hhdet_num!Q$102</f>
        <v>46878.000000000029</v>
      </c>
    </row>
    <row r="20" spans="1:17" ht="12" customHeight="1" x14ac:dyDescent="0.25">
      <c r="A20" s="29" t="s">
        <v>140</v>
      </c>
      <c r="B20" s="83">
        <f>RES_hhdet_num!B$103</f>
        <v>696321</v>
      </c>
      <c r="C20" s="83">
        <f>RES_hhdet_num!C$103</f>
        <v>704670.99999999988</v>
      </c>
      <c r="D20" s="83">
        <f>RES_hhdet_num!D$103</f>
        <v>712797</v>
      </c>
      <c r="E20" s="83">
        <f>RES_hhdet_num!E$103</f>
        <v>725955</v>
      </c>
      <c r="F20" s="83">
        <f>RES_hhdet_num!F$103</f>
        <v>773440</v>
      </c>
      <c r="G20" s="83">
        <f>RES_hhdet_num!G$103</f>
        <v>795456.00000000012</v>
      </c>
      <c r="H20" s="83">
        <f>RES_hhdet_num!H$103</f>
        <v>837597.00000000012</v>
      </c>
      <c r="I20" s="83">
        <f>RES_hhdet_num!I$103</f>
        <v>808916.00000000012</v>
      </c>
      <c r="J20" s="83">
        <f>RES_hhdet_num!J$103</f>
        <v>818645.00000000012</v>
      </c>
      <c r="K20" s="83">
        <f>RES_hhdet_num!K$103</f>
        <v>865971.00000000012</v>
      </c>
      <c r="L20" s="83">
        <f>RES_hhdet_num!L$103</f>
        <v>882716.00000000012</v>
      </c>
      <c r="M20" s="83">
        <f>RES_hhdet_num!M$103</f>
        <v>923838.00000000023</v>
      </c>
      <c r="N20" s="83">
        <f>RES_hhdet_num!N$103</f>
        <v>949809.00000000035</v>
      </c>
      <c r="O20" s="83">
        <f>RES_hhdet_num!O$103</f>
        <v>981527.00000000047</v>
      </c>
      <c r="P20" s="83">
        <f>RES_hhdet_num!P$103</f>
        <v>1004988.0000000006</v>
      </c>
      <c r="Q20" s="83">
        <f>RES_hhdet_num!Q$103</f>
        <v>1021222.0000000003</v>
      </c>
    </row>
    <row r="22" spans="1:17" ht="12" customHeight="1" x14ac:dyDescent="0.25">
      <c r="A22" s="152" t="s">
        <v>23</v>
      </c>
      <c r="B22" s="151"/>
      <c r="C22" s="151"/>
      <c r="D22" s="151"/>
      <c r="E22" s="151"/>
      <c r="F22" s="151"/>
      <c r="G22" s="151"/>
      <c r="H22" s="151"/>
      <c r="I22" s="151"/>
      <c r="J22" s="151"/>
      <c r="K22" s="151"/>
      <c r="L22" s="151"/>
      <c r="M22" s="151"/>
      <c r="N22" s="151"/>
      <c r="O22" s="151"/>
      <c r="P22" s="151"/>
      <c r="Q22" s="151"/>
    </row>
    <row r="23" spans="1:17" ht="12" customHeight="1" x14ac:dyDescent="0.25">
      <c r="A23" s="150" t="s">
        <v>65</v>
      </c>
      <c r="B23" s="149"/>
      <c r="C23" s="149"/>
      <c r="D23" s="149"/>
      <c r="E23" s="149"/>
      <c r="F23" s="149"/>
      <c r="G23" s="149"/>
      <c r="H23" s="149"/>
      <c r="I23" s="149"/>
      <c r="J23" s="149"/>
      <c r="K23" s="149"/>
      <c r="L23" s="149"/>
      <c r="M23" s="149"/>
      <c r="N23" s="149"/>
      <c r="O23" s="149"/>
      <c r="P23" s="149"/>
      <c r="Q23" s="149"/>
    </row>
    <row r="24" spans="1:17" ht="12" customHeight="1" x14ac:dyDescent="0.25">
      <c r="A24" s="23" t="s">
        <v>157</v>
      </c>
      <c r="B24" s="67"/>
      <c r="C24" s="67">
        <f>B7+C41-C7</f>
        <v>47814.125</v>
      </c>
      <c r="D24" s="67">
        <f t="shared" ref="D24:Q24" si="0">C7+D41-D7</f>
        <v>47814.125</v>
      </c>
      <c r="E24" s="67">
        <f t="shared" si="0"/>
        <v>47814.125</v>
      </c>
      <c r="F24" s="67">
        <f t="shared" si="0"/>
        <v>47814.125</v>
      </c>
      <c r="G24" s="67">
        <f t="shared" si="0"/>
        <v>47814.125</v>
      </c>
      <c r="H24" s="67">
        <f t="shared" si="0"/>
        <v>47814.125000000116</v>
      </c>
      <c r="I24" s="67">
        <f t="shared" si="0"/>
        <v>47814.125</v>
      </c>
      <c r="J24" s="67">
        <f t="shared" si="0"/>
        <v>47814.124999999884</v>
      </c>
      <c r="K24" s="67">
        <f t="shared" si="0"/>
        <v>47814.125000000116</v>
      </c>
      <c r="L24" s="67">
        <f t="shared" si="0"/>
        <v>47814.125</v>
      </c>
      <c r="M24" s="67">
        <f t="shared" si="0"/>
        <v>47814.125</v>
      </c>
      <c r="N24" s="67">
        <f t="shared" si="0"/>
        <v>47814.124999999884</v>
      </c>
      <c r="O24" s="67">
        <f t="shared" si="0"/>
        <v>47814.125</v>
      </c>
      <c r="P24" s="67">
        <f t="shared" si="0"/>
        <v>47814.125</v>
      </c>
      <c r="Q24" s="67">
        <f t="shared" si="0"/>
        <v>47814.125000000233</v>
      </c>
    </row>
    <row r="25" spans="1:17" ht="12" customHeight="1" x14ac:dyDescent="0.25">
      <c r="A25" s="146" t="s">
        <v>112</v>
      </c>
      <c r="B25" s="145"/>
      <c r="C25" s="145"/>
      <c r="D25" s="145"/>
      <c r="E25" s="145"/>
      <c r="F25" s="145"/>
      <c r="G25" s="145"/>
      <c r="H25" s="145"/>
      <c r="I25" s="145"/>
      <c r="J25" s="145"/>
      <c r="K25" s="145"/>
      <c r="L25" s="145"/>
      <c r="M25" s="145"/>
      <c r="N25" s="145"/>
      <c r="O25" s="145"/>
      <c r="P25" s="145"/>
      <c r="Q25" s="145"/>
    </row>
    <row r="26" spans="1:17" ht="12" customHeight="1" x14ac:dyDescent="0.25">
      <c r="A26" s="23" t="s">
        <v>60</v>
      </c>
      <c r="B26" s="67"/>
      <c r="C26" s="67">
        <f>B9+C43-C9</f>
        <v>408</v>
      </c>
      <c r="D26" s="67">
        <f t="shared" ref="D26:Q26" si="1">C9+D43-D9</f>
        <v>384.75</v>
      </c>
      <c r="E26" s="67">
        <f t="shared" si="1"/>
        <v>425.5</v>
      </c>
      <c r="F26" s="67">
        <f t="shared" si="1"/>
        <v>510.25</v>
      </c>
      <c r="G26" s="67">
        <f t="shared" si="1"/>
        <v>528</v>
      </c>
      <c r="H26" s="67">
        <f t="shared" si="1"/>
        <v>628.75</v>
      </c>
      <c r="I26" s="67">
        <f t="shared" si="1"/>
        <v>608.5</v>
      </c>
      <c r="J26" s="67">
        <f t="shared" si="1"/>
        <v>1989</v>
      </c>
      <c r="K26" s="67">
        <f t="shared" si="1"/>
        <v>2117</v>
      </c>
      <c r="L26" s="67">
        <f t="shared" si="1"/>
        <v>1893</v>
      </c>
      <c r="M26" s="67">
        <f t="shared" si="1"/>
        <v>1535.9999999999982</v>
      </c>
      <c r="N26" s="67">
        <f t="shared" si="1"/>
        <v>1790</v>
      </c>
      <c r="O26" s="67">
        <f t="shared" si="1"/>
        <v>2719.9999999999982</v>
      </c>
      <c r="P26" s="67">
        <f t="shared" si="1"/>
        <v>1725.0000000000018</v>
      </c>
      <c r="Q26" s="67">
        <f t="shared" si="1"/>
        <v>4496</v>
      </c>
    </row>
    <row r="27" spans="1:17" ht="12" customHeight="1" x14ac:dyDescent="0.25">
      <c r="A27" s="146" t="s">
        <v>63</v>
      </c>
      <c r="B27" s="145"/>
      <c r="C27" s="145"/>
      <c r="D27" s="145"/>
      <c r="E27" s="145"/>
      <c r="F27" s="145"/>
      <c r="G27" s="145"/>
      <c r="H27" s="145"/>
      <c r="I27" s="145"/>
      <c r="J27" s="145"/>
      <c r="K27" s="145"/>
      <c r="L27" s="145"/>
      <c r="M27" s="145"/>
      <c r="N27" s="145"/>
      <c r="O27" s="145"/>
      <c r="P27" s="145"/>
      <c r="Q27" s="145"/>
    </row>
    <row r="28" spans="1:17" ht="12" customHeight="1" x14ac:dyDescent="0.25">
      <c r="A28" s="23" t="s">
        <v>156</v>
      </c>
      <c r="B28" s="67"/>
      <c r="C28" s="67">
        <f t="shared" ref="C28:Q33" si="2">B11+C45-C11</f>
        <v>15126.749999999942</v>
      </c>
      <c r="D28" s="67">
        <f t="shared" si="2"/>
        <v>19923.105835574679</v>
      </c>
      <c r="E28" s="67">
        <f t="shared" si="2"/>
        <v>20941.384994787397</v>
      </c>
      <c r="F28" s="67">
        <f t="shared" si="2"/>
        <v>21155.625818203844</v>
      </c>
      <c r="G28" s="67">
        <f t="shared" si="2"/>
        <v>21961.466994698567</v>
      </c>
      <c r="H28" s="67">
        <f t="shared" si="2"/>
        <v>34457.115136053995</v>
      </c>
      <c r="I28" s="67">
        <f t="shared" si="2"/>
        <v>15305.591498454567</v>
      </c>
      <c r="J28" s="67">
        <f t="shared" si="2"/>
        <v>15126.749999999942</v>
      </c>
      <c r="K28" s="67">
        <f t="shared" si="2"/>
        <v>61872.516603049851</v>
      </c>
      <c r="L28" s="67">
        <f t="shared" si="2"/>
        <v>58842.300518165692</v>
      </c>
      <c r="M28" s="67">
        <f t="shared" si="2"/>
        <v>15126.749999999884</v>
      </c>
      <c r="N28" s="67">
        <f t="shared" si="2"/>
        <v>15126.749999999971</v>
      </c>
      <c r="O28" s="67">
        <f t="shared" si="2"/>
        <v>15565.649513906799</v>
      </c>
      <c r="P28" s="67">
        <f t="shared" si="2"/>
        <v>4400.1599301992101</v>
      </c>
      <c r="Q28" s="67">
        <f t="shared" si="2"/>
        <v>5000.2545751712169</v>
      </c>
    </row>
    <row r="29" spans="1:17" ht="12" customHeight="1" x14ac:dyDescent="0.25">
      <c r="A29" s="23" t="s">
        <v>155</v>
      </c>
      <c r="B29" s="67"/>
      <c r="C29" s="67">
        <f t="shared" si="2"/>
        <v>4324.5</v>
      </c>
      <c r="D29" s="67">
        <f t="shared" si="2"/>
        <v>5050.027169447887</v>
      </c>
      <c r="E29" s="67">
        <f t="shared" si="2"/>
        <v>4324.5</v>
      </c>
      <c r="F29" s="67">
        <f t="shared" si="2"/>
        <v>7268.8843851595157</v>
      </c>
      <c r="G29" s="67">
        <f t="shared" si="2"/>
        <v>4324.5000000000291</v>
      </c>
      <c r="H29" s="67">
        <f t="shared" si="2"/>
        <v>4324.5000000000291</v>
      </c>
      <c r="I29" s="67">
        <f t="shared" si="2"/>
        <v>7480.790218713053</v>
      </c>
      <c r="J29" s="67">
        <f t="shared" si="2"/>
        <v>9550.6880696729932</v>
      </c>
      <c r="K29" s="67">
        <f t="shared" si="2"/>
        <v>4324.5</v>
      </c>
      <c r="L29" s="67">
        <f t="shared" si="2"/>
        <v>4324.5000000000582</v>
      </c>
      <c r="M29" s="67">
        <f t="shared" si="2"/>
        <v>17104.099181931699</v>
      </c>
      <c r="N29" s="67">
        <f t="shared" si="2"/>
        <v>7598.741231749882</v>
      </c>
      <c r="O29" s="67">
        <f t="shared" si="2"/>
        <v>13630.532368517772</v>
      </c>
      <c r="P29" s="67">
        <f t="shared" si="2"/>
        <v>32703.131042977504</v>
      </c>
      <c r="Q29" s="67">
        <f t="shared" si="2"/>
        <v>30193.315268973471</v>
      </c>
    </row>
    <row r="30" spans="1:17" ht="12" customHeight="1" x14ac:dyDescent="0.25">
      <c r="A30" s="23" t="s">
        <v>144</v>
      </c>
      <c r="B30" s="67"/>
      <c r="C30" s="67">
        <f t="shared" si="2"/>
        <v>11008.851741811413</v>
      </c>
      <c r="D30" s="67">
        <f t="shared" si="2"/>
        <v>6582.7244650917055</v>
      </c>
      <c r="E30" s="67">
        <f t="shared" si="2"/>
        <v>4815.75</v>
      </c>
      <c r="F30" s="67">
        <f t="shared" si="2"/>
        <v>4815.7500000000146</v>
      </c>
      <c r="G30" s="67">
        <f t="shared" si="2"/>
        <v>5299.8205989976777</v>
      </c>
      <c r="H30" s="67">
        <f t="shared" si="2"/>
        <v>4815.75</v>
      </c>
      <c r="I30" s="67">
        <f t="shared" si="2"/>
        <v>4815.75</v>
      </c>
      <c r="J30" s="67">
        <f t="shared" si="2"/>
        <v>4815.75</v>
      </c>
      <c r="K30" s="67">
        <f t="shared" si="2"/>
        <v>9895.6395439879634</v>
      </c>
      <c r="L30" s="67">
        <f t="shared" si="2"/>
        <v>8889.6646746993247</v>
      </c>
      <c r="M30" s="67">
        <f t="shared" si="2"/>
        <v>6193.7401850068818</v>
      </c>
      <c r="N30" s="67">
        <f t="shared" si="2"/>
        <v>6829.8389232451318</v>
      </c>
      <c r="O30" s="67">
        <f t="shared" si="2"/>
        <v>3961.4868294183179</v>
      </c>
      <c r="P30" s="67">
        <f t="shared" si="2"/>
        <v>3482.2173819377367</v>
      </c>
      <c r="Q30" s="67">
        <f t="shared" si="2"/>
        <v>5471.6332278047248</v>
      </c>
    </row>
    <row r="31" spans="1:17" ht="12" customHeight="1" x14ac:dyDescent="0.25">
      <c r="A31" s="23" t="s">
        <v>143</v>
      </c>
      <c r="B31" s="67"/>
      <c r="C31" s="67">
        <f t="shared" si="2"/>
        <v>2178.8754076984624</v>
      </c>
      <c r="D31" s="67">
        <f t="shared" si="2"/>
        <v>1580.7316870820796</v>
      </c>
      <c r="E31" s="67">
        <f t="shared" si="2"/>
        <v>1502.7079403845783</v>
      </c>
      <c r="F31" s="67">
        <f t="shared" si="2"/>
        <v>1376.9999999999982</v>
      </c>
      <c r="G31" s="67">
        <f t="shared" si="2"/>
        <v>1377</v>
      </c>
      <c r="H31" s="67">
        <f t="shared" si="2"/>
        <v>1947.0160839911805</v>
      </c>
      <c r="I31" s="67">
        <f t="shared" si="2"/>
        <v>4335.417583129285</v>
      </c>
      <c r="J31" s="67">
        <f t="shared" si="2"/>
        <v>3119.1996908263427</v>
      </c>
      <c r="K31" s="67">
        <f t="shared" si="2"/>
        <v>1835.8754076984624</v>
      </c>
      <c r="L31" s="67">
        <f t="shared" si="2"/>
        <v>1819.7316870820869</v>
      </c>
      <c r="M31" s="67">
        <f t="shared" si="2"/>
        <v>7903.9142268910364</v>
      </c>
      <c r="N31" s="67">
        <f t="shared" si="2"/>
        <v>10382.802743005908</v>
      </c>
      <c r="O31" s="67">
        <f t="shared" si="2"/>
        <v>3582.9422645263621</v>
      </c>
      <c r="P31" s="67">
        <f t="shared" si="2"/>
        <v>8369.0764577635382</v>
      </c>
      <c r="Q31" s="67">
        <f t="shared" si="2"/>
        <v>9986.1982801107515</v>
      </c>
    </row>
    <row r="32" spans="1:17" ht="12" customHeight="1" x14ac:dyDescent="0.25">
      <c r="A32" s="23" t="s">
        <v>142</v>
      </c>
      <c r="B32" s="67"/>
      <c r="C32" s="67">
        <f t="shared" si="2"/>
        <v>20706.750000000029</v>
      </c>
      <c r="D32" s="67">
        <f t="shared" si="2"/>
        <v>20706.75</v>
      </c>
      <c r="E32" s="67">
        <f t="shared" si="2"/>
        <v>20706.75</v>
      </c>
      <c r="F32" s="67">
        <f t="shared" si="2"/>
        <v>20706.75</v>
      </c>
      <c r="G32" s="67">
        <f t="shared" si="2"/>
        <v>58768.184062198969</v>
      </c>
      <c r="H32" s="67">
        <f t="shared" si="2"/>
        <v>20706.75</v>
      </c>
      <c r="I32" s="67">
        <f t="shared" si="2"/>
        <v>22522.575765330868</v>
      </c>
      <c r="J32" s="67">
        <f t="shared" si="2"/>
        <v>20706.749999999971</v>
      </c>
      <c r="K32" s="67">
        <f t="shared" si="2"/>
        <v>35128.518164056644</v>
      </c>
      <c r="L32" s="67">
        <f t="shared" si="2"/>
        <v>36875.591904868168</v>
      </c>
      <c r="M32" s="67">
        <f t="shared" si="2"/>
        <v>33941.541626601451</v>
      </c>
      <c r="N32" s="67">
        <f t="shared" si="2"/>
        <v>43040.046679783642</v>
      </c>
      <c r="O32" s="67">
        <f t="shared" si="2"/>
        <v>20695.230662659334</v>
      </c>
      <c r="P32" s="67">
        <f t="shared" si="2"/>
        <v>12244.921663759975</v>
      </c>
      <c r="Q32" s="67">
        <f t="shared" si="2"/>
        <v>10446.562865962638</v>
      </c>
    </row>
    <row r="33" spans="1:17" ht="12" customHeight="1" x14ac:dyDescent="0.25">
      <c r="A33" s="23" t="s">
        <v>141</v>
      </c>
      <c r="B33" s="67"/>
      <c r="C33" s="67">
        <f t="shared" si="2"/>
        <v>5919.75</v>
      </c>
      <c r="D33" s="67">
        <f t="shared" si="2"/>
        <v>5919.75</v>
      </c>
      <c r="E33" s="67">
        <f t="shared" si="2"/>
        <v>5919.7500000000146</v>
      </c>
      <c r="F33" s="67">
        <f t="shared" si="2"/>
        <v>9590.6860768127954</v>
      </c>
      <c r="G33" s="67">
        <f t="shared" si="2"/>
        <v>5919.75</v>
      </c>
      <c r="H33" s="67">
        <f t="shared" si="2"/>
        <v>5919.75</v>
      </c>
      <c r="I33" s="67">
        <f t="shared" si="2"/>
        <v>9843.6132694557309</v>
      </c>
      <c r="J33" s="67">
        <f t="shared" si="2"/>
        <v>10607.602982109238</v>
      </c>
      <c r="K33" s="67">
        <f t="shared" si="2"/>
        <v>14213.866216587834</v>
      </c>
      <c r="L33" s="67">
        <f t="shared" si="2"/>
        <v>15687.443937935401</v>
      </c>
      <c r="M33" s="67">
        <f t="shared" si="2"/>
        <v>16601.046025232237</v>
      </c>
      <c r="N33" s="67">
        <f t="shared" si="2"/>
        <v>32484.436076812824</v>
      </c>
      <c r="O33" s="67">
        <f t="shared" si="2"/>
        <v>22239.742076644528</v>
      </c>
      <c r="P33" s="67">
        <f t="shared" si="2"/>
        <v>38618.179993083671</v>
      </c>
      <c r="Q33" s="67">
        <f t="shared" si="2"/>
        <v>21719.306637391972</v>
      </c>
    </row>
    <row r="34" spans="1:17" ht="12" customHeight="1" x14ac:dyDescent="0.25">
      <c r="A34" s="146" t="s">
        <v>62</v>
      </c>
      <c r="B34" s="145"/>
      <c r="C34" s="145"/>
      <c r="D34" s="145"/>
      <c r="E34" s="145"/>
      <c r="F34" s="145"/>
      <c r="G34" s="145"/>
      <c r="H34" s="145"/>
      <c r="I34" s="145"/>
      <c r="J34" s="145"/>
      <c r="K34" s="145"/>
      <c r="L34" s="145"/>
      <c r="M34" s="145"/>
      <c r="N34" s="145"/>
      <c r="O34" s="145"/>
      <c r="P34" s="145"/>
      <c r="Q34" s="145"/>
    </row>
    <row r="35" spans="1:17" ht="12" customHeight="1" x14ac:dyDescent="0.25">
      <c r="A35" s="23" t="s">
        <v>55</v>
      </c>
      <c r="B35" s="67"/>
      <c r="C35" s="67">
        <f t="shared" ref="C35:Q37" si="3">B18+C52-C18</f>
        <v>2613.75</v>
      </c>
      <c r="D35" s="67">
        <f t="shared" si="3"/>
        <v>2613.7500000000036</v>
      </c>
      <c r="E35" s="67">
        <f t="shared" si="3"/>
        <v>2613.75</v>
      </c>
      <c r="F35" s="67">
        <f t="shared" si="3"/>
        <v>2613.7500000000073</v>
      </c>
      <c r="G35" s="67">
        <f t="shared" si="3"/>
        <v>2633.7450389882652</v>
      </c>
      <c r="H35" s="67">
        <f t="shared" si="3"/>
        <v>2613.7499999999927</v>
      </c>
      <c r="I35" s="67">
        <f t="shared" si="3"/>
        <v>2613.75</v>
      </c>
      <c r="J35" s="67">
        <f t="shared" si="3"/>
        <v>2613.75</v>
      </c>
      <c r="K35" s="67">
        <f t="shared" si="3"/>
        <v>5147.4166837433731</v>
      </c>
      <c r="L35" s="67">
        <f t="shared" si="3"/>
        <v>4803.8152963691609</v>
      </c>
      <c r="M35" s="67">
        <f t="shared" si="3"/>
        <v>5237.6570619388731</v>
      </c>
      <c r="N35" s="67">
        <f t="shared" si="3"/>
        <v>6655.6366936349223</v>
      </c>
      <c r="O35" s="67">
        <f t="shared" si="3"/>
        <v>5525.4950389882652</v>
      </c>
      <c r="P35" s="67">
        <f t="shared" si="3"/>
        <v>5627.2400722133316</v>
      </c>
      <c r="Q35" s="67">
        <f t="shared" si="3"/>
        <v>4852.1123439715375</v>
      </c>
    </row>
    <row r="36" spans="1:17" ht="12" customHeight="1" x14ac:dyDescent="0.25">
      <c r="A36" s="23" t="s">
        <v>57</v>
      </c>
      <c r="B36" s="67"/>
      <c r="C36" s="67">
        <f t="shared" si="3"/>
        <v>10546.913084039392</v>
      </c>
      <c r="D36" s="67">
        <f t="shared" si="3"/>
        <v>4465.9353107836978</v>
      </c>
      <c r="E36" s="67">
        <f t="shared" si="3"/>
        <v>12223.168403440533</v>
      </c>
      <c r="F36" s="67">
        <f t="shared" si="3"/>
        <v>3827.25</v>
      </c>
      <c r="G36" s="67">
        <f t="shared" si="3"/>
        <v>3827.25</v>
      </c>
      <c r="H36" s="67">
        <f t="shared" si="3"/>
        <v>3827.25</v>
      </c>
      <c r="I36" s="67">
        <f t="shared" si="3"/>
        <v>3827.2500000000073</v>
      </c>
      <c r="J36" s="67">
        <f t="shared" si="3"/>
        <v>7376.1540613128382</v>
      </c>
      <c r="K36" s="67">
        <f t="shared" si="3"/>
        <v>24215.967078971116</v>
      </c>
      <c r="L36" s="67">
        <f t="shared" si="3"/>
        <v>4873.1853107837087</v>
      </c>
      <c r="M36" s="67">
        <f t="shared" si="3"/>
        <v>4409.4184034405189</v>
      </c>
      <c r="N36" s="67">
        <f t="shared" si="3"/>
        <v>11402.92605069057</v>
      </c>
      <c r="O36" s="67">
        <f t="shared" si="3"/>
        <v>6416.4775067885785</v>
      </c>
      <c r="P36" s="67">
        <f t="shared" si="3"/>
        <v>5874.8438258761453</v>
      </c>
      <c r="Q36" s="67">
        <f t="shared" si="3"/>
        <v>21498.887789787666</v>
      </c>
    </row>
    <row r="37" spans="1:17" ht="12" customHeight="1" x14ac:dyDescent="0.25">
      <c r="A37" s="29" t="s">
        <v>140</v>
      </c>
      <c r="B37" s="83"/>
      <c r="C37" s="83">
        <f t="shared" si="3"/>
        <v>65280.000000000116</v>
      </c>
      <c r="D37" s="83">
        <f t="shared" si="3"/>
        <v>65280</v>
      </c>
      <c r="E37" s="83">
        <f t="shared" si="3"/>
        <v>65280</v>
      </c>
      <c r="F37" s="83">
        <f t="shared" si="3"/>
        <v>65280</v>
      </c>
      <c r="G37" s="83">
        <f t="shared" si="3"/>
        <v>65279.999999999884</v>
      </c>
      <c r="H37" s="83">
        <f t="shared" si="3"/>
        <v>65280</v>
      </c>
      <c r="I37" s="83">
        <f t="shared" si="3"/>
        <v>71054.18767897517</v>
      </c>
      <c r="J37" s="83">
        <f t="shared" si="3"/>
        <v>65279.999999999884</v>
      </c>
      <c r="K37" s="83">
        <f t="shared" si="3"/>
        <v>110768.54523221718</v>
      </c>
      <c r="L37" s="83">
        <f t="shared" si="3"/>
        <v>115059.12439284718</v>
      </c>
      <c r="M37" s="83">
        <f t="shared" si="3"/>
        <v>113507.04953462048</v>
      </c>
      <c r="N37" s="83">
        <f t="shared" si="3"/>
        <v>160792.20545788191</v>
      </c>
      <c r="O37" s="83">
        <f t="shared" si="3"/>
        <v>146770.15245422302</v>
      </c>
      <c r="P37" s="83">
        <f t="shared" si="3"/>
        <v>151901.24278067506</v>
      </c>
      <c r="Q37" s="83">
        <f t="shared" si="3"/>
        <v>107653.1876789754</v>
      </c>
    </row>
    <row r="39" spans="1:17" ht="12" customHeight="1" x14ac:dyDescent="0.25">
      <c r="A39" s="152" t="s">
        <v>22</v>
      </c>
      <c r="B39" s="151"/>
      <c r="C39" s="151"/>
      <c r="D39" s="151"/>
      <c r="E39" s="151"/>
      <c r="F39" s="151"/>
      <c r="G39" s="151"/>
      <c r="H39" s="151"/>
      <c r="I39" s="151"/>
      <c r="J39" s="151"/>
      <c r="K39" s="151"/>
      <c r="L39" s="151"/>
      <c r="M39" s="151"/>
      <c r="N39" s="151"/>
      <c r="O39" s="151"/>
      <c r="P39" s="151"/>
      <c r="Q39" s="151"/>
    </row>
    <row r="40" spans="1:17" ht="12" customHeight="1" x14ac:dyDescent="0.25">
      <c r="A40" s="150" t="s">
        <v>65</v>
      </c>
      <c r="B40" s="149"/>
      <c r="C40" s="149"/>
      <c r="D40" s="149"/>
      <c r="E40" s="149"/>
      <c r="F40" s="149"/>
      <c r="G40" s="149"/>
      <c r="H40" s="149"/>
      <c r="I40" s="149"/>
      <c r="J40" s="149"/>
      <c r="K40" s="149"/>
      <c r="L40" s="149"/>
      <c r="M40" s="149"/>
      <c r="N40" s="149"/>
      <c r="O40" s="149"/>
      <c r="P40" s="149"/>
      <c r="Q40" s="149"/>
    </row>
    <row r="41" spans="1:17" ht="12" customHeight="1" x14ac:dyDescent="0.25">
      <c r="A41" s="23" t="s">
        <v>157</v>
      </c>
      <c r="B41" s="67"/>
      <c r="C41" s="67">
        <f>RES_hhdet_in!C$83</f>
        <v>49133.125</v>
      </c>
      <c r="D41" s="67">
        <f>RES_hhdet_in!D$83</f>
        <v>53015.125</v>
      </c>
      <c r="E41" s="67">
        <f>RES_hhdet_in!E$83</f>
        <v>51433.125</v>
      </c>
      <c r="F41" s="67">
        <f>RES_hhdet_in!F$83</f>
        <v>100637.125</v>
      </c>
      <c r="G41" s="67">
        <f>RES_hhdet_in!G$83</f>
        <v>86991.125</v>
      </c>
      <c r="H41" s="67">
        <f>RES_hhdet_in!H$83</f>
        <v>92573.125</v>
      </c>
      <c r="I41" s="67">
        <f>RES_hhdet_in!I$83</f>
        <v>47845.125</v>
      </c>
      <c r="J41" s="67">
        <f>RES_hhdet_in!J$83</f>
        <v>53738.125</v>
      </c>
      <c r="K41" s="67">
        <f>RES_hhdet_in!K$83</f>
        <v>73616.125</v>
      </c>
      <c r="L41" s="67">
        <f>RES_hhdet_in!L$83</f>
        <v>64158.125</v>
      </c>
      <c r="M41" s="67">
        <f>RES_hhdet_in!M$83</f>
        <v>88982.125</v>
      </c>
      <c r="N41" s="67">
        <f>RES_hhdet_in!N$83</f>
        <v>63549.124999999993</v>
      </c>
      <c r="O41" s="67">
        <f>RES_hhdet_in!O$83</f>
        <v>80972.125000000015</v>
      </c>
      <c r="P41" s="67">
        <f>RES_hhdet_in!P$83</f>
        <v>74570.125</v>
      </c>
      <c r="Q41" s="67">
        <f>RES_hhdet_in!Q$83</f>
        <v>85187.125</v>
      </c>
    </row>
    <row r="42" spans="1:17" ht="12" customHeight="1" x14ac:dyDescent="0.25">
      <c r="A42" s="146" t="s">
        <v>112</v>
      </c>
      <c r="B42" s="145"/>
      <c r="C42" s="145"/>
      <c r="D42" s="145"/>
      <c r="E42" s="145"/>
      <c r="F42" s="145"/>
      <c r="G42" s="145"/>
      <c r="H42" s="145"/>
      <c r="I42" s="145"/>
      <c r="J42" s="145"/>
      <c r="K42" s="145"/>
      <c r="L42" s="145"/>
      <c r="M42" s="145"/>
      <c r="N42" s="145"/>
      <c r="O42" s="145"/>
      <c r="P42" s="145"/>
      <c r="Q42" s="145"/>
    </row>
    <row r="43" spans="1:17" ht="12" customHeight="1" x14ac:dyDescent="0.25">
      <c r="A43" s="23" t="s">
        <v>60</v>
      </c>
      <c r="B43" s="67"/>
      <c r="C43" s="67">
        <f>RES_hhdet_in!C$86</f>
        <v>1307</v>
      </c>
      <c r="D43" s="67">
        <f>RES_hhdet_in!D$86</f>
        <v>665.75</v>
      </c>
      <c r="E43" s="67">
        <f>RES_hhdet_in!E$86</f>
        <v>414.5</v>
      </c>
      <c r="F43" s="67">
        <f>RES_hhdet_in!F$86</f>
        <v>1276.25</v>
      </c>
      <c r="G43" s="67">
        <f>RES_hhdet_in!G$86</f>
        <v>1443</v>
      </c>
      <c r="H43" s="67">
        <f>RES_hhdet_in!H$86</f>
        <v>1688.75</v>
      </c>
      <c r="I43" s="67">
        <f>RES_hhdet_in!I$86</f>
        <v>1596.5</v>
      </c>
      <c r="J43" s="67">
        <f>RES_hhdet_in!J$86</f>
        <v>2953</v>
      </c>
      <c r="K43" s="67">
        <f>RES_hhdet_in!K$86</f>
        <v>3133</v>
      </c>
      <c r="L43" s="67">
        <f>RES_hhdet_in!L$86</f>
        <v>2924</v>
      </c>
      <c r="M43" s="67">
        <f>RES_hhdet_in!M$86</f>
        <v>3143</v>
      </c>
      <c r="N43" s="67">
        <f>RES_hhdet_in!N$86</f>
        <v>1045</v>
      </c>
      <c r="O43" s="67">
        <f>RES_hhdet_in!O$86</f>
        <v>3067</v>
      </c>
      <c r="P43" s="67">
        <f>RES_hhdet_in!P$86</f>
        <v>53</v>
      </c>
      <c r="Q43" s="67">
        <f>RES_hhdet_in!Q$86</f>
        <v>4016</v>
      </c>
    </row>
    <row r="44" spans="1:17" ht="12" customHeight="1" x14ac:dyDescent="0.25">
      <c r="A44" s="146" t="s">
        <v>63</v>
      </c>
      <c r="B44" s="145"/>
      <c r="C44" s="145"/>
      <c r="D44" s="145"/>
      <c r="E44" s="145"/>
      <c r="F44" s="145"/>
      <c r="G44" s="145"/>
      <c r="H44" s="145"/>
      <c r="I44" s="145"/>
      <c r="J44" s="145"/>
      <c r="K44" s="145"/>
      <c r="L44" s="145"/>
      <c r="M44" s="145"/>
      <c r="N44" s="145"/>
      <c r="O44" s="145"/>
      <c r="P44" s="145"/>
      <c r="Q44" s="145"/>
    </row>
    <row r="45" spans="1:17" ht="12" customHeight="1" x14ac:dyDescent="0.25">
      <c r="A45" s="23" t="s">
        <v>156</v>
      </c>
      <c r="B45" s="67"/>
      <c r="C45" s="67">
        <f>RES_hhdet_in!C$88</f>
        <v>16223.749999999969</v>
      </c>
      <c r="D45" s="67">
        <f>RES_hhdet_in!D$88</f>
        <v>16949.105835574752</v>
      </c>
      <c r="E45" s="67">
        <f>RES_hhdet_in!E$88</f>
        <v>12994.384994787402</v>
      </c>
      <c r="F45" s="67">
        <f>RES_hhdet_in!F$88</f>
        <v>23201.625818203825</v>
      </c>
      <c r="G45" s="67">
        <f>RES_hhdet_in!G$88</f>
        <v>19916.466994698527</v>
      </c>
      <c r="H45" s="67">
        <f>RES_hhdet_in!H$88</f>
        <v>19738.115136054017</v>
      </c>
      <c r="I45" s="67">
        <f>RES_hhdet_in!I$88</f>
        <v>12844.591498454574</v>
      </c>
      <c r="J45" s="67">
        <f>RES_hhdet_in!J$88</f>
        <v>18806.750000000011</v>
      </c>
      <c r="K45" s="67">
        <f>RES_hhdet_in!K$88</f>
        <v>12076.516603049833</v>
      </c>
      <c r="L45" s="67">
        <f>RES_hhdet_in!L$88</f>
        <v>4651.3005181656026</v>
      </c>
      <c r="M45" s="67">
        <f>RES_hhdet_in!M$88</f>
        <v>25008.750000000004</v>
      </c>
      <c r="N45" s="67">
        <f>RES_hhdet_in!N$88</f>
        <v>8537.7499999999654</v>
      </c>
      <c r="O45" s="67">
        <f>RES_hhdet_in!O$88</f>
        <v>14718.64951390679</v>
      </c>
      <c r="P45" s="67">
        <f>RES_hhdet_in!P$88</f>
        <v>17697.159930199283</v>
      </c>
      <c r="Q45" s="67">
        <f>RES_hhdet_in!Q$88</f>
        <v>4306.2545751711514</v>
      </c>
    </row>
    <row r="46" spans="1:17" ht="12" customHeight="1" x14ac:dyDescent="0.25">
      <c r="A46" s="23" t="s">
        <v>155</v>
      </c>
      <c r="B46" s="67"/>
      <c r="C46" s="67">
        <f>RES_hhdet_in!C$89</f>
        <v>12400.499999999998</v>
      </c>
      <c r="D46" s="67">
        <f>RES_hhdet_in!D$89</f>
        <v>8318.0271694478979</v>
      </c>
      <c r="E46" s="67">
        <f>RES_hhdet_in!E$89</f>
        <v>12555.499999999989</v>
      </c>
      <c r="F46" s="67">
        <f>RES_hhdet_in!F$89</f>
        <v>18387.884385159516</v>
      </c>
      <c r="G46" s="67">
        <f>RES_hhdet_in!G$89</f>
        <v>69365.5</v>
      </c>
      <c r="H46" s="67">
        <f>RES_hhdet_in!H$89</f>
        <v>37872.499999999993</v>
      </c>
      <c r="I46" s="67">
        <f>RES_hhdet_in!I$89</f>
        <v>15001.790218713108</v>
      </c>
      <c r="J46" s="67">
        <f>RES_hhdet_in!J$89</f>
        <v>14795.688069672982</v>
      </c>
      <c r="K46" s="67">
        <f>RES_hhdet_in!K$89</f>
        <v>74641.499999999913</v>
      </c>
      <c r="L46" s="67">
        <f>RES_hhdet_in!L$89</f>
        <v>65713.500000000087</v>
      </c>
      <c r="M46" s="67">
        <f>RES_hhdet_in!M$89</f>
        <v>45229.099181931728</v>
      </c>
      <c r="N46" s="67">
        <f>RES_hhdet_in!N$89</f>
        <v>29709.741231749878</v>
      </c>
      <c r="O46" s="67">
        <f>RES_hhdet_in!O$89</f>
        <v>69306.53236851783</v>
      </c>
      <c r="P46" s="67">
        <f>RES_hhdet_in!P$89</f>
        <v>44737.131042977358</v>
      </c>
      <c r="Q46" s="67">
        <f>RES_hhdet_in!Q$89</f>
        <v>47594.3152689735</v>
      </c>
    </row>
    <row r="47" spans="1:17" ht="12" customHeight="1" x14ac:dyDescent="0.25">
      <c r="A47" s="23" t="s">
        <v>144</v>
      </c>
      <c r="B47" s="67"/>
      <c r="C47" s="67">
        <f>RES_hhdet_in!C$92</f>
        <v>1480.8517418114104</v>
      </c>
      <c r="D47" s="67">
        <f>RES_hhdet_in!D$92</f>
        <v>1368.7244650917096</v>
      </c>
      <c r="E47" s="67">
        <f>RES_hhdet_in!E$92</f>
        <v>4581.7500000000045</v>
      </c>
      <c r="F47" s="67">
        <f>RES_hhdet_in!F$92</f>
        <v>2473.7499999999964</v>
      </c>
      <c r="G47" s="67">
        <f>RES_hhdet_in!G$92</f>
        <v>1992.820598997678</v>
      </c>
      <c r="H47" s="67">
        <f>RES_hhdet_in!H$92</f>
        <v>6001.7499999999918</v>
      </c>
      <c r="I47" s="67">
        <f>RES_hhdet_in!I$92</f>
        <v>10013.749999999929</v>
      </c>
      <c r="J47" s="67">
        <f>RES_hhdet_in!J$92</f>
        <v>8013.7500000000528</v>
      </c>
      <c r="K47" s="67">
        <f>RES_hhdet_in!K$92</f>
        <v>1970.6395439880021</v>
      </c>
      <c r="L47" s="67">
        <f>RES_hhdet_in!L$92</f>
        <v>1001.6646746993189</v>
      </c>
      <c r="M47" s="67">
        <f>RES_hhdet_in!M$92</f>
        <v>3658.7401850068868</v>
      </c>
      <c r="N47" s="67">
        <f>RES_hhdet_in!N$92</f>
        <v>810.83892324512954</v>
      </c>
      <c r="O47" s="67">
        <f>RES_hhdet_in!O$92</f>
        <v>2320.4868294183125</v>
      </c>
      <c r="P47" s="67">
        <f>RES_hhdet_in!P$92</f>
        <v>3196.2173819377454</v>
      </c>
      <c r="Q47" s="67">
        <f>RES_hhdet_in!Q$92</f>
        <v>4846.6332278047239</v>
      </c>
    </row>
    <row r="48" spans="1:17" ht="12" customHeight="1" x14ac:dyDescent="0.25">
      <c r="A48" s="23" t="s">
        <v>143</v>
      </c>
      <c r="B48" s="67"/>
      <c r="C48" s="67">
        <f>RES_hhdet_in!C$93</f>
        <v>458.87540769846208</v>
      </c>
      <c r="D48" s="67">
        <f>RES_hhdet_in!D$93</f>
        <v>442.73168708208055</v>
      </c>
      <c r="E48" s="67">
        <f>RES_hhdet_in!E$93</f>
        <v>2682.7079403845792</v>
      </c>
      <c r="F48" s="67">
        <f>RES_hhdet_in!F$93</f>
        <v>1663.9999999999973</v>
      </c>
      <c r="G48" s="67">
        <f>RES_hhdet_in!G$93</f>
        <v>6555.9999999999991</v>
      </c>
      <c r="H48" s="67">
        <f>RES_hhdet_in!H$93</f>
        <v>7200.0160839911696</v>
      </c>
      <c r="I48" s="67">
        <f>RES_hhdet_in!I$93</f>
        <v>9371.4175831292487</v>
      </c>
      <c r="J48" s="67">
        <f>RES_hhdet_in!J$93</f>
        <v>5918.1996908263791</v>
      </c>
      <c r="K48" s="67">
        <f>RES_hhdet_in!K$93</f>
        <v>9822.8754076984696</v>
      </c>
      <c r="L48" s="67">
        <f>RES_hhdet_in!L$93</f>
        <v>8192.731687082076</v>
      </c>
      <c r="M48" s="67">
        <f>RES_hhdet_in!M$93</f>
        <v>4185.91422689104</v>
      </c>
      <c r="N48" s="67">
        <f>RES_hhdet_in!N$93</f>
        <v>1616.8027430059144</v>
      </c>
      <c r="O48" s="67">
        <f>RES_hhdet_in!O$93</f>
        <v>4302.9422645263548</v>
      </c>
      <c r="P48" s="67">
        <f>RES_hhdet_in!P$93</f>
        <v>6381.07645776355</v>
      </c>
      <c r="Q48" s="67">
        <f>RES_hhdet_in!Q$93</f>
        <v>9762.198280110757</v>
      </c>
    </row>
    <row r="49" spans="1:17" ht="12" customHeight="1" x14ac:dyDescent="0.25">
      <c r="A49" s="23" t="s">
        <v>142</v>
      </c>
      <c r="B49" s="67"/>
      <c r="C49" s="67">
        <f>RES_hhdet_in!C$96</f>
        <v>19254.749999999989</v>
      </c>
      <c r="D49" s="67">
        <f>RES_hhdet_in!D$96</f>
        <v>27051.750000000022</v>
      </c>
      <c r="E49" s="67">
        <f>RES_hhdet_in!E$96</f>
        <v>16726.749999999993</v>
      </c>
      <c r="F49" s="67">
        <f>RES_hhdet_in!F$96</f>
        <v>45445.750000000022</v>
      </c>
      <c r="G49" s="67">
        <f>RES_hhdet_in!G$96</f>
        <v>10314.184062198978</v>
      </c>
      <c r="H49" s="67">
        <f>RES_hhdet_in!H$96</f>
        <v>15731.75</v>
      </c>
      <c r="I49" s="67">
        <f>RES_hhdet_in!I$96</f>
        <v>10481.575765330865</v>
      </c>
      <c r="J49" s="67">
        <f>RES_hhdet_in!J$96</f>
        <v>14847.749999999967</v>
      </c>
      <c r="K49" s="67">
        <f>RES_hhdet_in!K$96</f>
        <v>2929.5181640566871</v>
      </c>
      <c r="L49" s="67">
        <f>RES_hhdet_in!L$96</f>
        <v>8102.591904868128</v>
      </c>
      <c r="M49" s="67">
        <f>RES_hhdet_in!M$96</f>
        <v>35332.541626601494</v>
      </c>
      <c r="N49" s="67">
        <f>RES_hhdet_in!N$96</f>
        <v>41350.046679783642</v>
      </c>
      <c r="O49" s="67">
        <f>RES_hhdet_in!O$96</f>
        <v>4794.2306626593108</v>
      </c>
      <c r="P49" s="67">
        <f>RES_hhdet_in!P$96</f>
        <v>16143.921663759989</v>
      </c>
      <c r="Q49" s="67">
        <f>RES_hhdet_in!Q$96</f>
        <v>14088.562865962625</v>
      </c>
    </row>
    <row r="50" spans="1:17" ht="12" customHeight="1" x14ac:dyDescent="0.25">
      <c r="A50" s="23" t="s">
        <v>141</v>
      </c>
      <c r="B50" s="67"/>
      <c r="C50" s="67">
        <f>RES_hhdet_in!C$97</f>
        <v>10765.749999999996</v>
      </c>
      <c r="D50" s="67">
        <f>RES_hhdet_in!D$97</f>
        <v>10833.750000000002</v>
      </c>
      <c r="E50" s="67">
        <f>RES_hhdet_in!E$97</f>
        <v>12288.75</v>
      </c>
      <c r="F50" s="67">
        <f>RES_hhdet_in!F$97</f>
        <v>26564.68607681281</v>
      </c>
      <c r="G50" s="67">
        <f>RES_hhdet_in!G$97</f>
        <v>28682.750000000004</v>
      </c>
      <c r="H50" s="67">
        <f>RES_hhdet_in!H$97</f>
        <v>30385.750000000004</v>
      </c>
      <c r="I50" s="67">
        <f>RES_hhdet_in!I$97</f>
        <v>6621.6132694557182</v>
      </c>
      <c r="J50" s="67">
        <f>RES_hhdet_in!J$97</f>
        <v>7468.6029821092689</v>
      </c>
      <c r="K50" s="67">
        <f>RES_hhdet_in!K$97</f>
        <v>51631.86621658782</v>
      </c>
      <c r="L50" s="67">
        <f>RES_hhdet_in!L$97</f>
        <v>55121.443937935386</v>
      </c>
      <c r="M50" s="67">
        <f>RES_hhdet_in!M$97</f>
        <v>24624.046025232288</v>
      </c>
      <c r="N50" s="67">
        <f>RES_hhdet_in!N$97</f>
        <v>49172.436076812824</v>
      </c>
      <c r="O50" s="67">
        <f>RES_hhdet_in!O$97</f>
        <v>17390.742076644503</v>
      </c>
      <c r="P50" s="67">
        <f>RES_hhdet_in!P$97</f>
        <v>38418.179993083744</v>
      </c>
      <c r="Q50" s="67">
        <f>RES_hhdet_in!Q$97</f>
        <v>39592.306637391957</v>
      </c>
    </row>
    <row r="51" spans="1:17" ht="12" customHeight="1" x14ac:dyDescent="0.25">
      <c r="A51" s="146" t="s">
        <v>62</v>
      </c>
      <c r="B51" s="145"/>
      <c r="C51" s="145"/>
      <c r="D51" s="145"/>
      <c r="E51" s="145"/>
      <c r="F51" s="145"/>
      <c r="G51" s="145"/>
      <c r="H51" s="145"/>
      <c r="I51" s="145"/>
      <c r="J51" s="145"/>
      <c r="K51" s="145"/>
      <c r="L51" s="145"/>
      <c r="M51" s="145"/>
      <c r="N51" s="145"/>
      <c r="O51" s="145"/>
      <c r="P51" s="145"/>
      <c r="Q51" s="145"/>
    </row>
    <row r="52" spans="1:17" ht="12" customHeight="1" x14ac:dyDescent="0.25">
      <c r="A52" s="23" t="s">
        <v>55</v>
      </c>
      <c r="B52" s="67"/>
      <c r="C52" s="67">
        <f>RES_hhdet_in!C$101</f>
        <v>5018.75</v>
      </c>
      <c r="D52" s="67">
        <f>RES_hhdet_in!D$101</f>
        <v>3108.750000000005</v>
      </c>
      <c r="E52" s="67">
        <f>RES_hhdet_in!E$101</f>
        <v>4715.7500000000036</v>
      </c>
      <c r="F52" s="67">
        <f>RES_hhdet_in!F$101</f>
        <v>5503.7499999999973</v>
      </c>
      <c r="G52" s="67">
        <f>RES_hhdet_in!G$101</f>
        <v>2911.7450389882556</v>
      </c>
      <c r="H52" s="67">
        <f>RES_hhdet_in!H$101</f>
        <v>3178.7499999999955</v>
      </c>
      <c r="I52" s="67">
        <f>RES_hhdet_in!I$101</f>
        <v>3838.7499999999927</v>
      </c>
      <c r="J52" s="67">
        <f>RES_hhdet_in!J$101</f>
        <v>2806.7500000000041</v>
      </c>
      <c r="K52" s="67">
        <f>RES_hhdet_in!K$101</f>
        <v>5322.4166837433804</v>
      </c>
      <c r="L52" s="67">
        <f>RES_hhdet_in!L$101</f>
        <v>4890.8152963691618</v>
      </c>
      <c r="M52" s="67">
        <f>RES_hhdet_in!M$101</f>
        <v>5360.6570619388749</v>
      </c>
      <c r="N52" s="67">
        <f>RES_hhdet_in!N$101</f>
        <v>7107.6366936349468</v>
      </c>
      <c r="O52" s="67">
        <f>RES_hhdet_in!O$101</f>
        <v>5609.495038988247</v>
      </c>
      <c r="P52" s="67">
        <f>RES_hhdet_in!P$101</f>
        <v>5708.2400722133298</v>
      </c>
      <c r="Q52" s="67">
        <f>RES_hhdet_in!Q$101</f>
        <v>11933.11234397155</v>
      </c>
    </row>
    <row r="53" spans="1:17" ht="12" customHeight="1" x14ac:dyDescent="0.25">
      <c r="A53" s="23" t="s">
        <v>57</v>
      </c>
      <c r="B53" s="67"/>
      <c r="C53" s="67">
        <f>RES_hhdet_in!C$102</f>
        <v>1110.9130840393896</v>
      </c>
      <c r="D53" s="67">
        <f>RES_hhdet_in!D$102</f>
        <v>1045.9353107836967</v>
      </c>
      <c r="E53" s="67">
        <f>RES_hhdet_in!E$102</f>
        <v>582.16840344053503</v>
      </c>
      <c r="F53" s="67">
        <f>RES_hhdet_in!F$102</f>
        <v>6275.2500000000073</v>
      </c>
      <c r="G53" s="67">
        <f>RES_hhdet_in!G$102</f>
        <v>20710.250000000011</v>
      </c>
      <c r="H53" s="67">
        <f>RES_hhdet_in!H$102</f>
        <v>5880.2499999999818</v>
      </c>
      <c r="I53" s="67">
        <f>RES_hhdet_in!I$102</f>
        <v>31314.249999999905</v>
      </c>
      <c r="J53" s="67">
        <f>RES_hhdet_in!J$102</f>
        <v>3378.154061312945</v>
      </c>
      <c r="K53" s="67">
        <f>RES_hhdet_in!K$102</f>
        <v>2516.9670789711122</v>
      </c>
      <c r="L53" s="67">
        <f>RES_hhdet_in!L$102</f>
        <v>4385.1853107837032</v>
      </c>
      <c r="M53" s="67">
        <f>RES_hhdet_in!M$102</f>
        <v>4332.4184034405316</v>
      </c>
      <c r="N53" s="67">
        <f>RES_hhdet_in!N$102</f>
        <v>714.92605069057356</v>
      </c>
      <c r="O53" s="67">
        <f>RES_hhdet_in!O$102</f>
        <v>7772.4775067885776</v>
      </c>
      <c r="P53" s="67">
        <f>RES_hhdet_in!P$102</f>
        <v>9088.8438258761453</v>
      </c>
      <c r="Q53" s="67">
        <f>RES_hhdet_in!Q$102</f>
        <v>35556.887789787681</v>
      </c>
    </row>
    <row r="54" spans="1:17" ht="12" customHeight="1" x14ac:dyDescent="0.25">
      <c r="A54" s="29" t="s">
        <v>140</v>
      </c>
      <c r="B54" s="83"/>
      <c r="C54" s="83">
        <f>RES_hhdet_in!C$103</f>
        <v>73629.999999999971</v>
      </c>
      <c r="D54" s="83">
        <f>RES_hhdet_in!D$103</f>
        <v>73406.000000000087</v>
      </c>
      <c r="E54" s="83">
        <f>RES_hhdet_in!E$103</f>
        <v>78437.999999999971</v>
      </c>
      <c r="F54" s="83">
        <f>RES_hhdet_in!F$103</f>
        <v>112765</v>
      </c>
      <c r="G54" s="83">
        <f>RES_hhdet_in!G$103</f>
        <v>87296.000000000029</v>
      </c>
      <c r="H54" s="83">
        <f>RES_hhdet_in!H$103</f>
        <v>107421.00000000001</v>
      </c>
      <c r="I54" s="83">
        <f>RES_hhdet_in!I$103</f>
        <v>42373.187678975213</v>
      </c>
      <c r="J54" s="83">
        <f>RES_hhdet_in!J$103</f>
        <v>75008.999999999898</v>
      </c>
      <c r="K54" s="83">
        <f>RES_hhdet_in!K$103</f>
        <v>158094.54523221718</v>
      </c>
      <c r="L54" s="83">
        <f>RES_hhdet_in!L$103</f>
        <v>131804.12439284712</v>
      </c>
      <c r="M54" s="83">
        <f>RES_hhdet_in!M$103</f>
        <v>154629.04953462054</v>
      </c>
      <c r="N54" s="83">
        <f>RES_hhdet_in!N$103</f>
        <v>186763.20545788211</v>
      </c>
      <c r="O54" s="83">
        <f>RES_hhdet_in!O$103</f>
        <v>178488.15245422319</v>
      </c>
      <c r="P54" s="83">
        <f>RES_hhdet_in!P$103</f>
        <v>175362.24278067527</v>
      </c>
      <c r="Q54" s="83">
        <f>RES_hhdet_in!Q$103</f>
        <v>123887.18767897508</v>
      </c>
    </row>
    <row r="56" spans="1:17" ht="12" customHeight="1" x14ac:dyDescent="0.25">
      <c r="A56" s="193" t="s">
        <v>21</v>
      </c>
      <c r="B56" s="151"/>
      <c r="C56" s="151"/>
      <c r="D56" s="151"/>
      <c r="E56" s="151"/>
      <c r="F56" s="151"/>
      <c r="G56" s="151"/>
      <c r="H56" s="151"/>
      <c r="I56" s="151"/>
      <c r="J56" s="151"/>
      <c r="K56" s="151"/>
      <c r="L56" s="151"/>
      <c r="M56" s="151"/>
      <c r="N56" s="151"/>
      <c r="O56" s="151"/>
      <c r="P56" s="151"/>
      <c r="Q56" s="151"/>
    </row>
    <row r="57" spans="1:17" ht="12" customHeight="1" x14ac:dyDescent="0.25">
      <c r="A57" s="192" t="s">
        <v>65</v>
      </c>
      <c r="B57" s="149"/>
      <c r="C57" s="149"/>
      <c r="D57" s="149"/>
      <c r="E57" s="149"/>
      <c r="F57" s="149"/>
      <c r="G57" s="149"/>
      <c r="H57" s="149"/>
      <c r="I57" s="149"/>
      <c r="J57" s="149"/>
      <c r="K57" s="149"/>
      <c r="L57" s="149"/>
      <c r="M57" s="149"/>
      <c r="N57" s="149"/>
      <c r="O57" s="149"/>
      <c r="P57" s="149"/>
      <c r="Q57" s="149"/>
    </row>
    <row r="58" spans="1:17" ht="12" customHeight="1" x14ac:dyDescent="0.25">
      <c r="A58" s="148" t="s">
        <v>157</v>
      </c>
      <c r="B58" s="67"/>
      <c r="C58" s="67">
        <f>RES_hhdet_in_new!C$83</f>
        <v>22819.251725771981</v>
      </c>
      <c r="D58" s="67">
        <f>RES_hhdet_in_new!D$83</f>
        <v>25891.480650282534</v>
      </c>
      <c r="E58" s="67">
        <f>RES_hhdet_in_new!E$83</f>
        <v>24805.693516140993</v>
      </c>
      <c r="F58" s="67">
        <f>RES_hhdet_in_new!F$83</f>
        <v>59084.916448371507</v>
      </c>
      <c r="G58" s="67">
        <f>RES_hhdet_in_new!G$83</f>
        <v>40431.207445928114</v>
      </c>
      <c r="H58" s="67">
        <f>RES_hhdet_in_new!H$83</f>
        <v>43038.516067698503</v>
      </c>
      <c r="I58" s="67">
        <f>RES_hhdet_in_new!I$83</f>
        <v>21399.271312415669</v>
      </c>
      <c r="J58" s="67">
        <f>RES_hhdet_in_new!J$83</f>
        <v>25175.555162001907</v>
      </c>
      <c r="K58" s="67">
        <f>RES_hhdet_in_new!K$83</f>
        <v>33547.602217480053</v>
      </c>
      <c r="L58" s="67">
        <f>RES_hhdet_in_new!L$83</f>
        <v>29988.284520472473</v>
      </c>
      <c r="M58" s="67">
        <f>RES_hhdet_in_new!M$83</f>
        <v>37905.261785003822</v>
      </c>
      <c r="N58" s="67">
        <f>RES_hhdet_in_new!N$83</f>
        <v>29418.417543867246</v>
      </c>
      <c r="O58" s="67">
        <f>RES_hhdet_in_new!O$83</f>
        <v>37788.062429206919</v>
      </c>
      <c r="P58" s="67">
        <f>RES_hhdet_in_new!P$83</f>
        <v>42394.409287743685</v>
      </c>
      <c r="Q58" s="67">
        <f>RES_hhdet_in_new!Q$83</f>
        <v>44398.754327490125</v>
      </c>
    </row>
    <row r="59" spans="1:17" ht="12" customHeight="1" x14ac:dyDescent="0.25">
      <c r="A59" s="191" t="s">
        <v>112</v>
      </c>
      <c r="B59" s="145"/>
      <c r="C59" s="145"/>
      <c r="D59" s="145"/>
      <c r="E59" s="145"/>
      <c r="F59" s="145"/>
      <c r="G59" s="145"/>
      <c r="H59" s="145"/>
      <c r="I59" s="145"/>
      <c r="J59" s="145"/>
      <c r="K59" s="145"/>
      <c r="L59" s="145"/>
      <c r="M59" s="145"/>
      <c r="N59" s="145"/>
      <c r="O59" s="145"/>
      <c r="P59" s="145"/>
      <c r="Q59" s="145"/>
    </row>
    <row r="60" spans="1:17" ht="12" customHeight="1" x14ac:dyDescent="0.25">
      <c r="A60" s="148" t="s">
        <v>60</v>
      </c>
      <c r="B60" s="67"/>
      <c r="C60" s="67">
        <f>RES_hhdet_in_new!C$86</f>
        <v>607</v>
      </c>
      <c r="D60" s="67">
        <f>RES_hhdet_in_new!D$86</f>
        <v>305</v>
      </c>
      <c r="E60" s="67">
        <f>RES_hhdet_in_new!E$86</f>
        <v>139</v>
      </c>
      <c r="F60" s="67">
        <f>RES_hhdet_in_new!F$86</f>
        <v>665</v>
      </c>
      <c r="G60" s="67">
        <f>RES_hhdet_in_new!G$86</f>
        <v>557</v>
      </c>
      <c r="H60" s="67">
        <f>RES_hhdet_in_new!H$86</f>
        <v>681</v>
      </c>
      <c r="I60" s="67">
        <f>RES_hhdet_in_new!I$86</f>
        <v>446</v>
      </c>
      <c r="J60" s="67">
        <f>RES_hhdet_in_new!J$86</f>
        <v>1383</v>
      </c>
      <c r="K60" s="67">
        <f>RES_hhdet_in_new!K$86</f>
        <v>1428</v>
      </c>
      <c r="L60" s="67">
        <f>RES_hhdet_in_new!L$86</f>
        <v>1367</v>
      </c>
      <c r="M60" s="67">
        <f>RES_hhdet_in_new!M$86</f>
        <v>1339.0000000000002</v>
      </c>
      <c r="N60" s="67">
        <f>RES_hhdet_in_new!N$86</f>
        <v>484.00000000000011</v>
      </c>
      <c r="O60" s="67">
        <f>RES_hhdet_in_new!O$86</f>
        <v>1431.0000000000002</v>
      </c>
      <c r="P60" s="67">
        <f>RES_hhdet_in_new!P$86</f>
        <v>30.000000000000007</v>
      </c>
      <c r="Q60" s="67">
        <f>RES_hhdet_in_new!Q$86</f>
        <v>2093.0000000000005</v>
      </c>
    </row>
    <row r="61" spans="1:17" ht="12" customHeight="1" x14ac:dyDescent="0.25">
      <c r="A61" s="191" t="s">
        <v>63</v>
      </c>
      <c r="B61" s="145"/>
      <c r="C61" s="145"/>
      <c r="D61" s="145"/>
      <c r="E61" s="145"/>
      <c r="F61" s="145"/>
      <c r="G61" s="145"/>
      <c r="H61" s="145"/>
      <c r="I61" s="145"/>
      <c r="J61" s="145"/>
      <c r="K61" s="145"/>
      <c r="L61" s="145"/>
      <c r="M61" s="145"/>
      <c r="N61" s="145"/>
      <c r="O61" s="145"/>
      <c r="P61" s="145"/>
      <c r="Q61" s="145"/>
    </row>
    <row r="62" spans="1:17" ht="12" customHeight="1" x14ac:dyDescent="0.25">
      <c r="A62" s="148" t="s">
        <v>156</v>
      </c>
      <c r="B62" s="67"/>
      <c r="C62" s="67">
        <f>RES_hhdet_in_new!C$88</f>
        <v>3496.157304802844</v>
      </c>
      <c r="D62" s="67">
        <f>RES_hhdet_in_new!D$88</f>
        <v>5237.3122038140773</v>
      </c>
      <c r="E62" s="67">
        <f>RES_hhdet_in_new!E$88</f>
        <v>1509.5150494987738</v>
      </c>
      <c r="F62" s="67">
        <f>RES_hhdet_in_new!F$88</f>
        <v>5318.0109443523143</v>
      </c>
      <c r="G62" s="67">
        <f>RES_hhdet_in_new!G$88</f>
        <v>0</v>
      </c>
      <c r="H62" s="67">
        <f>RES_hhdet_in_new!H$88</f>
        <v>0</v>
      </c>
      <c r="I62" s="67">
        <f>RES_hhdet_in_new!I$88</f>
        <v>2076.4100852056217</v>
      </c>
      <c r="J62" s="67">
        <f>RES_hhdet_in_new!J$88</f>
        <v>3997.6546909193403</v>
      </c>
      <c r="K62" s="67">
        <f>RES_hhdet_in_new!K$88</f>
        <v>0</v>
      </c>
      <c r="L62" s="67">
        <f>RES_hhdet_in_new!L$88</f>
        <v>0</v>
      </c>
      <c r="M62" s="67">
        <f>RES_hhdet_in_new!M$88</f>
        <v>0</v>
      </c>
      <c r="N62" s="67">
        <f>RES_hhdet_in_new!N$88</f>
        <v>0</v>
      </c>
      <c r="O62" s="67">
        <f>RES_hhdet_in_new!O$88</f>
        <v>0</v>
      </c>
      <c r="P62" s="67">
        <f>RES_hhdet_in_new!P$88</f>
        <v>3567.918094647529</v>
      </c>
      <c r="Q62" s="67">
        <f>RES_hhdet_in_new!Q$88</f>
        <v>858.15361171327118</v>
      </c>
    </row>
    <row r="63" spans="1:17" ht="12" customHeight="1" x14ac:dyDescent="0.25">
      <c r="A63" s="148" t="s">
        <v>155</v>
      </c>
      <c r="B63" s="67"/>
      <c r="C63" s="67">
        <f>RES_hhdet_in_new!C$89</f>
        <v>9159.3038777219899</v>
      </c>
      <c r="D63" s="67">
        <f>RES_hhdet_in_new!D$89</f>
        <v>4959.202815551087</v>
      </c>
      <c r="E63" s="67">
        <f>RES_hhdet_in_new!E$89</f>
        <v>8770.5367430136575</v>
      </c>
      <c r="F63" s="67">
        <f>RES_hhdet_in_new!F$89</f>
        <v>13195.199458233106</v>
      </c>
      <c r="G63" s="67">
        <f>RES_hhdet_in_new!G$89</f>
        <v>32311.676017046353</v>
      </c>
      <c r="H63" s="67">
        <f>RES_hhdet_in_new!H$89</f>
        <v>15777.552498926178</v>
      </c>
      <c r="I63" s="67">
        <f>RES_hhdet_in_new!I$89</f>
        <v>9129.4706634416052</v>
      </c>
      <c r="J63" s="67">
        <f>RES_hhdet_in_new!J$89</f>
        <v>8373.7160194754233</v>
      </c>
      <c r="K63" s="67">
        <f>RES_hhdet_in_new!K$89</f>
        <v>19101.017183617216</v>
      </c>
      <c r="L63" s="67">
        <f>RES_hhdet_in_new!L$89</f>
        <v>10273.296296993994</v>
      </c>
      <c r="M63" s="67">
        <f>RES_hhdet_in_new!M$89</f>
        <v>20728.874724967493</v>
      </c>
      <c r="N63" s="67">
        <f>RES_hhdet_in_new!N$89</f>
        <v>12933.583679461393</v>
      </c>
      <c r="O63" s="67">
        <f>RES_hhdet_in_new!O$89</f>
        <v>33814.528039863246</v>
      </c>
      <c r="P63" s="67">
        <f>RES_hhdet_in_new!P$89</f>
        <v>20212.351938574659</v>
      </c>
      <c r="Q63" s="67">
        <f>RES_hhdet_in_new!Q$89</f>
        <v>19445.499862924564</v>
      </c>
    </row>
    <row r="64" spans="1:17" ht="12" customHeight="1" x14ac:dyDescent="0.25">
      <c r="A64" s="148" t="s">
        <v>144</v>
      </c>
      <c r="B64" s="67"/>
      <c r="C64" s="67">
        <f>RES_hhdet_in_new!C$92</f>
        <v>0</v>
      </c>
      <c r="D64" s="67">
        <f>RES_hhdet_in_new!D$92</f>
        <v>0</v>
      </c>
      <c r="E64" s="67">
        <f>RES_hhdet_in_new!E$92</f>
        <v>0</v>
      </c>
      <c r="F64" s="67">
        <f>RES_hhdet_in_new!F$92</f>
        <v>0</v>
      </c>
      <c r="G64" s="67">
        <f>RES_hhdet_in_new!G$92</f>
        <v>0</v>
      </c>
      <c r="H64" s="67">
        <f>RES_hhdet_in_new!H$92</f>
        <v>0</v>
      </c>
      <c r="I64" s="67">
        <f>RES_hhdet_in_new!I$92</f>
        <v>0</v>
      </c>
      <c r="J64" s="67">
        <f>RES_hhdet_in_new!J$92</f>
        <v>0</v>
      </c>
      <c r="K64" s="67">
        <f>RES_hhdet_in_new!K$92</f>
        <v>0</v>
      </c>
      <c r="L64" s="67">
        <f>RES_hhdet_in_new!L$92</f>
        <v>0</v>
      </c>
      <c r="M64" s="67">
        <f>RES_hhdet_in_new!M$92</f>
        <v>0</v>
      </c>
      <c r="N64" s="67">
        <f>RES_hhdet_in_new!N$92</f>
        <v>0</v>
      </c>
      <c r="O64" s="67">
        <f>RES_hhdet_in_new!O$92</f>
        <v>0</v>
      </c>
      <c r="P64" s="67">
        <f>RES_hhdet_in_new!P$92</f>
        <v>0</v>
      </c>
      <c r="Q64" s="67">
        <f>RES_hhdet_in_new!Q$92</f>
        <v>0</v>
      </c>
    </row>
    <row r="65" spans="1:17" ht="12" customHeight="1" x14ac:dyDescent="0.25">
      <c r="A65" s="148" t="s">
        <v>143</v>
      </c>
      <c r="B65" s="67"/>
      <c r="C65" s="67">
        <f>RES_hhdet_in_new!C$93</f>
        <v>0</v>
      </c>
      <c r="D65" s="67">
        <f>RES_hhdet_in_new!D$93</f>
        <v>0</v>
      </c>
      <c r="E65" s="67">
        <f>RES_hhdet_in_new!E$93</f>
        <v>0</v>
      </c>
      <c r="F65" s="67">
        <f>RES_hhdet_in_new!F$93</f>
        <v>0</v>
      </c>
      <c r="G65" s="67">
        <f>RES_hhdet_in_new!G$93</f>
        <v>0</v>
      </c>
      <c r="H65" s="67">
        <f>RES_hhdet_in_new!H$93</f>
        <v>0</v>
      </c>
      <c r="I65" s="67">
        <f>RES_hhdet_in_new!I$93</f>
        <v>0</v>
      </c>
      <c r="J65" s="67">
        <f>RES_hhdet_in_new!J$93</f>
        <v>0</v>
      </c>
      <c r="K65" s="67">
        <f>RES_hhdet_in_new!K$93</f>
        <v>0</v>
      </c>
      <c r="L65" s="67">
        <f>RES_hhdet_in_new!L$93</f>
        <v>0</v>
      </c>
      <c r="M65" s="67">
        <f>RES_hhdet_in_new!M$93</f>
        <v>0</v>
      </c>
      <c r="N65" s="67">
        <f>RES_hhdet_in_new!N$93</f>
        <v>0</v>
      </c>
      <c r="O65" s="67">
        <f>RES_hhdet_in_new!O$93</f>
        <v>0</v>
      </c>
      <c r="P65" s="67">
        <f>RES_hhdet_in_new!P$93</f>
        <v>0</v>
      </c>
      <c r="Q65" s="67">
        <f>RES_hhdet_in_new!Q$93</f>
        <v>0</v>
      </c>
    </row>
    <row r="66" spans="1:17" ht="12" customHeight="1" x14ac:dyDescent="0.25">
      <c r="A66" s="148" t="s">
        <v>142</v>
      </c>
      <c r="B66" s="67"/>
      <c r="C66" s="67">
        <f>RES_hhdet_in_new!C$96</f>
        <v>4059.8271416785501</v>
      </c>
      <c r="D66" s="67">
        <f>RES_hhdet_in_new!D$96</f>
        <v>8149.4078281632537</v>
      </c>
      <c r="E66" s="67">
        <f>RES_hhdet_in_new!E$96</f>
        <v>6008.9050658566921</v>
      </c>
      <c r="F66" s="67">
        <f>RES_hhdet_in_new!F$96</f>
        <v>16971.752227981407</v>
      </c>
      <c r="G66" s="67">
        <f>RES_hhdet_in_new!G$96</f>
        <v>0</v>
      </c>
      <c r="H66" s="67">
        <f>RES_hhdet_in_new!H$96</f>
        <v>1603.5139250727516</v>
      </c>
      <c r="I66" s="67">
        <f>RES_hhdet_in_new!I$96</f>
        <v>5743.9102933107652</v>
      </c>
      <c r="J66" s="67">
        <f>RES_hhdet_in_new!J$96</f>
        <v>7182.7411840279374</v>
      </c>
      <c r="K66" s="67">
        <f>RES_hhdet_in_new!K$96</f>
        <v>0</v>
      </c>
      <c r="L66" s="67">
        <f>RES_hhdet_in_new!L$96</f>
        <v>0</v>
      </c>
      <c r="M66" s="67">
        <f>RES_hhdet_in_new!M$96</f>
        <v>3134.645457240139</v>
      </c>
      <c r="N66" s="67">
        <f>RES_hhdet_in_new!N$96</f>
        <v>0</v>
      </c>
      <c r="O66" s="67">
        <f>RES_hhdet_in_new!O$96</f>
        <v>1173.7212220538802</v>
      </c>
      <c r="P66" s="67">
        <f>RES_hhdet_in_new!P$96</f>
        <v>5654.0106131067832</v>
      </c>
      <c r="Q66" s="67">
        <f>RES_hhdet_in_new!Q$96</f>
        <v>1839.5368826249255</v>
      </c>
    </row>
    <row r="67" spans="1:17" ht="12" customHeight="1" x14ac:dyDescent="0.25">
      <c r="A67" s="148" t="s">
        <v>141</v>
      </c>
      <c r="B67" s="67"/>
      <c r="C67" s="67">
        <f>RES_hhdet_in_new!C$97</f>
        <v>6103.963401568597</v>
      </c>
      <c r="D67" s="67">
        <f>RES_hhdet_in_new!D$97</f>
        <v>7545.557802754116</v>
      </c>
      <c r="E67" s="67">
        <f>RES_hhdet_in_new!E$97</f>
        <v>8516.7366577718694</v>
      </c>
      <c r="F67" s="67">
        <f>RES_hhdet_in_new!F$97</f>
        <v>23599.953817804679</v>
      </c>
      <c r="G67" s="67">
        <f>RES_hhdet_in_new!G$97</f>
        <v>8119.5314288817608</v>
      </c>
      <c r="H67" s="67">
        <f>RES_hhdet_in_new!H$97</f>
        <v>25657.449643699576</v>
      </c>
      <c r="I67" s="67">
        <f>RES_hhdet_in_new!I$97</f>
        <v>4449.4802704576769</v>
      </c>
      <c r="J67" s="67">
        <f>RES_hhdet_in_new!J$97</f>
        <v>5621.4432675792059</v>
      </c>
      <c r="K67" s="67">
        <f>RES_hhdet_in_new!K$97</f>
        <v>14446.585033862837</v>
      </c>
      <c r="L67" s="67">
        <f>RES_hhdet_in_new!L$97</f>
        <v>19714.988223478478</v>
      </c>
      <c r="M67" s="67">
        <f>RES_hhdet_in_new!M$97</f>
        <v>14041.741602796192</v>
      </c>
      <c r="N67" s="67">
        <f>RES_hhdet_in_new!N$97</f>
        <v>16484.833864405853</v>
      </c>
      <c r="O67" s="67">
        <f>RES_hhdet_in_new!O$97</f>
        <v>2799.8131672897935</v>
      </c>
      <c r="P67" s="67">
        <f>RES_hhdet_in_new!P$97</f>
        <v>12960.128641414716</v>
      </c>
      <c r="Q67" s="67">
        <f>RES_hhdet_in_new!Q$97</f>
        <v>22255.563970227366</v>
      </c>
    </row>
    <row r="68" spans="1:17" ht="12" customHeight="1" x14ac:dyDescent="0.25">
      <c r="A68" s="191" t="s">
        <v>62</v>
      </c>
      <c r="B68" s="145"/>
      <c r="C68" s="145"/>
      <c r="D68" s="145"/>
      <c r="E68" s="145"/>
      <c r="F68" s="145"/>
      <c r="G68" s="145"/>
      <c r="H68" s="145"/>
      <c r="I68" s="145"/>
      <c r="J68" s="145"/>
      <c r="K68" s="145"/>
      <c r="L68" s="145"/>
      <c r="M68" s="145"/>
      <c r="N68" s="145"/>
      <c r="O68" s="145"/>
      <c r="P68" s="145"/>
      <c r="Q68" s="145"/>
    </row>
    <row r="69" spans="1:17" ht="12" customHeight="1" x14ac:dyDescent="0.25">
      <c r="A69" s="148" t="s">
        <v>55</v>
      </c>
      <c r="B69" s="67"/>
      <c r="C69" s="67">
        <f>RES_hhdet_in_new!C$101</f>
        <v>1515.5313465369682</v>
      </c>
      <c r="D69" s="67">
        <f>RES_hhdet_in_new!D$101</f>
        <v>1134.3195559510095</v>
      </c>
      <c r="E69" s="67">
        <f>RES_hhdet_in_new!E$101</f>
        <v>1530.107624316282</v>
      </c>
      <c r="F69" s="67">
        <f>RES_hhdet_in_new!F$101</f>
        <v>2276.1879183829897</v>
      </c>
      <c r="G69" s="67">
        <f>RES_hhdet_in_new!G$101</f>
        <v>986.53897047069393</v>
      </c>
      <c r="H69" s="67">
        <f>RES_hhdet_in_new!H$101</f>
        <v>1014.1221780181131</v>
      </c>
      <c r="I69" s="67">
        <f>RES_hhdet_in_new!I$101</f>
        <v>1114.5995259904046</v>
      </c>
      <c r="J69" s="67">
        <f>RES_hhdet_in_new!J$101</f>
        <v>926.64887366708138</v>
      </c>
      <c r="K69" s="67">
        <f>RES_hhdet_in_new!K$101</f>
        <v>1137.8467585116146</v>
      </c>
      <c r="L69" s="67">
        <f>RES_hhdet_in_new!L$101</f>
        <v>1217.2094416785876</v>
      </c>
      <c r="M69" s="67">
        <f>RES_hhdet_in_new!M$101</f>
        <v>1030.4983160716304</v>
      </c>
      <c r="N69" s="67">
        <f>RES_hhdet_in_new!N$101</f>
        <v>1428.1871136289915</v>
      </c>
      <c r="O69" s="67">
        <f>RES_hhdet_in_new!O$101</f>
        <v>1626.980343821112</v>
      </c>
      <c r="P69" s="67">
        <f>RES_hhdet_in_new!P$101</f>
        <v>1376.6235199799669</v>
      </c>
      <c r="Q69" s="67">
        <f>RES_hhdet_in_new!Q$101</f>
        <v>3469.4412400481265</v>
      </c>
    </row>
    <row r="70" spans="1:17" ht="12" customHeight="1" x14ac:dyDescent="0.25">
      <c r="A70" s="148" t="s">
        <v>57</v>
      </c>
      <c r="B70" s="67"/>
      <c r="C70" s="67">
        <f>RES_hhdet_in_new!C$102</f>
        <v>0</v>
      </c>
      <c r="D70" s="67">
        <f>RES_hhdet_in_new!D$102</f>
        <v>0</v>
      </c>
      <c r="E70" s="67">
        <f>RES_hhdet_in_new!E$102</f>
        <v>0</v>
      </c>
      <c r="F70" s="67">
        <f>RES_hhdet_in_new!F$102</f>
        <v>0</v>
      </c>
      <c r="G70" s="67">
        <f>RES_hhdet_in_new!G$102</f>
        <v>0</v>
      </c>
      <c r="H70" s="67">
        <f>RES_hhdet_in_new!H$102</f>
        <v>0</v>
      </c>
      <c r="I70" s="67">
        <f>RES_hhdet_in_new!I$102</f>
        <v>0</v>
      </c>
      <c r="J70" s="67">
        <f>RES_hhdet_in_new!J$102</f>
        <v>0</v>
      </c>
      <c r="K70" s="67">
        <f>RES_hhdet_in_new!K$102</f>
        <v>0</v>
      </c>
      <c r="L70" s="67">
        <f>RES_hhdet_in_new!L$102</f>
        <v>0</v>
      </c>
      <c r="M70" s="67">
        <f>RES_hhdet_in_new!M$102</f>
        <v>0</v>
      </c>
      <c r="N70" s="67">
        <f>RES_hhdet_in_new!N$102</f>
        <v>0</v>
      </c>
      <c r="O70" s="67">
        <f>RES_hhdet_in_new!O$102</f>
        <v>0</v>
      </c>
      <c r="P70" s="67">
        <f>RES_hhdet_in_new!P$102</f>
        <v>0</v>
      </c>
      <c r="Q70" s="67">
        <f>RES_hhdet_in_new!Q$102</f>
        <v>0</v>
      </c>
    </row>
    <row r="71" spans="1:17" ht="12" customHeight="1" x14ac:dyDescent="0.25">
      <c r="A71" s="159" t="s">
        <v>140</v>
      </c>
      <c r="B71" s="83"/>
      <c r="C71" s="83">
        <f>RES_hhdet_in_new!C$103</f>
        <v>21303.720379235012</v>
      </c>
      <c r="D71" s="83">
        <f>RES_hhdet_in_new!D$103</f>
        <v>24757.161094331525</v>
      </c>
      <c r="E71" s="83">
        <f>RES_hhdet_in_new!E$103</f>
        <v>23275.58589182471</v>
      </c>
      <c r="F71" s="83">
        <f>RES_hhdet_in_new!F$103</f>
        <v>56808.728529988519</v>
      </c>
      <c r="G71" s="83">
        <f>RES_hhdet_in_new!G$103</f>
        <v>39444.668475457423</v>
      </c>
      <c r="H71" s="83">
        <f>RES_hhdet_in_new!H$103</f>
        <v>42024.393889680388</v>
      </c>
      <c r="I71" s="83">
        <f>RES_hhdet_in_new!I$103</f>
        <v>20284.671786425264</v>
      </c>
      <c r="J71" s="83">
        <f>RES_hhdet_in_new!J$103</f>
        <v>24248.906288334827</v>
      </c>
      <c r="K71" s="83">
        <f>RES_hhdet_in_new!K$103</f>
        <v>32409.755458968437</v>
      </c>
      <c r="L71" s="83">
        <f>RES_hhdet_in_new!L$103</f>
        <v>28771.075078793885</v>
      </c>
      <c r="M71" s="83">
        <f>RES_hhdet_in_new!M$103</f>
        <v>36874.763468932193</v>
      </c>
      <c r="N71" s="83">
        <f>RES_hhdet_in_new!N$103</f>
        <v>27990.230430238254</v>
      </c>
      <c r="O71" s="83">
        <f>RES_hhdet_in_new!O$103</f>
        <v>36161.082085385809</v>
      </c>
      <c r="P71" s="83">
        <f>RES_hhdet_in_new!P$103</f>
        <v>41017.785767763715</v>
      </c>
      <c r="Q71" s="83">
        <f>RES_hhdet_in_new!Q$103</f>
        <v>40929.313087442002</v>
      </c>
    </row>
    <row r="73" spans="1:17" ht="12" customHeight="1" x14ac:dyDescent="0.25">
      <c r="A73" s="193" t="s">
        <v>202</v>
      </c>
      <c r="B73" s="151"/>
      <c r="C73" s="151"/>
      <c r="D73" s="151"/>
      <c r="E73" s="151"/>
      <c r="F73" s="151"/>
      <c r="G73" s="151"/>
      <c r="H73" s="151"/>
      <c r="I73" s="151"/>
      <c r="J73" s="151"/>
      <c r="K73" s="151"/>
      <c r="L73" s="151"/>
      <c r="M73" s="151"/>
      <c r="N73" s="151"/>
      <c r="O73" s="151"/>
      <c r="P73" s="151"/>
      <c r="Q73" s="151"/>
    </row>
    <row r="74" spans="1:17" ht="12" customHeight="1" x14ac:dyDescent="0.25">
      <c r="A74" s="192" t="s">
        <v>65</v>
      </c>
      <c r="B74" s="149"/>
      <c r="C74" s="149"/>
      <c r="D74" s="149"/>
      <c r="E74" s="149"/>
      <c r="F74" s="149"/>
      <c r="G74" s="149"/>
      <c r="H74" s="149"/>
      <c r="I74" s="149"/>
      <c r="J74" s="149"/>
      <c r="K74" s="149"/>
      <c r="L74" s="149"/>
      <c r="M74" s="149"/>
      <c r="N74" s="149"/>
      <c r="O74" s="149"/>
      <c r="P74" s="149"/>
      <c r="Q74" s="149"/>
    </row>
    <row r="75" spans="1:17" ht="12" customHeight="1" x14ac:dyDescent="0.25">
      <c r="A75" s="148" t="s">
        <v>157</v>
      </c>
      <c r="B75" s="67"/>
      <c r="C75" s="67">
        <f>C41-C58</f>
        <v>26313.873274228019</v>
      </c>
      <c r="D75" s="67">
        <f t="shared" ref="D75:Q75" si="4">D41-D58</f>
        <v>27123.644349717466</v>
      </c>
      <c r="E75" s="67">
        <f t="shared" si="4"/>
        <v>26627.431483859007</v>
      </c>
      <c r="F75" s="67">
        <f t="shared" si="4"/>
        <v>41552.208551628493</v>
      </c>
      <c r="G75" s="67">
        <f t="shared" si="4"/>
        <v>46559.917554071886</v>
      </c>
      <c r="H75" s="67">
        <f t="shared" si="4"/>
        <v>49534.608932301497</v>
      </c>
      <c r="I75" s="67">
        <f t="shared" si="4"/>
        <v>26445.853687584331</v>
      </c>
      <c r="J75" s="67">
        <f t="shared" si="4"/>
        <v>28562.569837998093</v>
      </c>
      <c r="K75" s="67">
        <f t="shared" si="4"/>
        <v>40068.522782519947</v>
      </c>
      <c r="L75" s="67">
        <f t="shared" si="4"/>
        <v>34169.840479527527</v>
      </c>
      <c r="M75" s="67">
        <f t="shared" si="4"/>
        <v>51076.863214996178</v>
      </c>
      <c r="N75" s="67">
        <f t="shared" si="4"/>
        <v>34130.707456132746</v>
      </c>
      <c r="O75" s="67">
        <f t="shared" si="4"/>
        <v>43184.062570793096</v>
      </c>
      <c r="P75" s="67">
        <f t="shared" si="4"/>
        <v>32175.715712256315</v>
      </c>
      <c r="Q75" s="67">
        <f t="shared" si="4"/>
        <v>40788.370672509875</v>
      </c>
    </row>
    <row r="76" spans="1:17" ht="12" customHeight="1" x14ac:dyDescent="0.25">
      <c r="A76" s="191" t="s">
        <v>112</v>
      </c>
      <c r="B76" s="145"/>
      <c r="C76" s="145"/>
      <c r="D76" s="145"/>
      <c r="E76" s="145"/>
      <c r="F76" s="145"/>
      <c r="G76" s="145"/>
      <c r="H76" s="145"/>
      <c r="I76" s="145"/>
      <c r="J76" s="145"/>
      <c r="K76" s="145"/>
      <c r="L76" s="145"/>
      <c r="M76" s="145"/>
      <c r="N76" s="145"/>
      <c r="O76" s="145"/>
      <c r="P76" s="145"/>
      <c r="Q76" s="145"/>
    </row>
    <row r="77" spans="1:17" ht="12" customHeight="1" x14ac:dyDescent="0.25">
      <c r="A77" s="148" t="s">
        <v>60</v>
      </c>
      <c r="B77" s="67"/>
      <c r="C77" s="67">
        <f>C43-C60</f>
        <v>700</v>
      </c>
      <c r="D77" s="67">
        <f t="shared" ref="D77:Q77" si="5">D43-D60</f>
        <v>360.75</v>
      </c>
      <c r="E77" s="67">
        <f t="shared" si="5"/>
        <v>275.5</v>
      </c>
      <c r="F77" s="67">
        <f t="shared" si="5"/>
        <v>611.25</v>
      </c>
      <c r="G77" s="67">
        <f t="shared" si="5"/>
        <v>886</v>
      </c>
      <c r="H77" s="67">
        <f t="shared" si="5"/>
        <v>1007.75</v>
      </c>
      <c r="I77" s="67">
        <f t="shared" si="5"/>
        <v>1150.5</v>
      </c>
      <c r="J77" s="67">
        <f t="shared" si="5"/>
        <v>1570</v>
      </c>
      <c r="K77" s="67">
        <f t="shared" si="5"/>
        <v>1705</v>
      </c>
      <c r="L77" s="67">
        <f t="shared" si="5"/>
        <v>1557</v>
      </c>
      <c r="M77" s="67">
        <f t="shared" si="5"/>
        <v>1803.9999999999998</v>
      </c>
      <c r="N77" s="67">
        <f t="shared" si="5"/>
        <v>560.99999999999989</v>
      </c>
      <c r="O77" s="67">
        <f t="shared" si="5"/>
        <v>1635.9999999999998</v>
      </c>
      <c r="P77" s="67">
        <f t="shared" si="5"/>
        <v>22.999999999999993</v>
      </c>
      <c r="Q77" s="67">
        <f t="shared" si="5"/>
        <v>1922.9999999999995</v>
      </c>
    </row>
    <row r="78" spans="1:17" ht="12" customHeight="1" x14ac:dyDescent="0.25">
      <c r="A78" s="191" t="s">
        <v>63</v>
      </c>
      <c r="B78" s="145"/>
      <c r="C78" s="145"/>
      <c r="D78" s="145"/>
      <c r="E78" s="145"/>
      <c r="F78" s="145"/>
      <c r="G78" s="145"/>
      <c r="H78" s="145"/>
      <c r="I78" s="145"/>
      <c r="J78" s="145"/>
      <c r="K78" s="145"/>
      <c r="L78" s="145"/>
      <c r="M78" s="145"/>
      <c r="N78" s="145"/>
      <c r="O78" s="145"/>
      <c r="P78" s="145"/>
      <c r="Q78" s="145"/>
    </row>
    <row r="79" spans="1:17" ht="12" customHeight="1" x14ac:dyDescent="0.25">
      <c r="A79" s="148" t="s">
        <v>156</v>
      </c>
      <c r="B79" s="67"/>
      <c r="C79" s="67">
        <f t="shared" ref="C79:Q84" si="6">C45-C62</f>
        <v>12727.592695197125</v>
      </c>
      <c r="D79" s="67">
        <f t="shared" si="6"/>
        <v>11711.793631760675</v>
      </c>
      <c r="E79" s="67">
        <f t="shared" si="6"/>
        <v>11484.869945288629</v>
      </c>
      <c r="F79" s="67">
        <f t="shared" si="6"/>
        <v>17883.614873851511</v>
      </c>
      <c r="G79" s="67">
        <f t="shared" si="6"/>
        <v>19916.466994698527</v>
      </c>
      <c r="H79" s="67">
        <f t="shared" si="6"/>
        <v>19738.115136054017</v>
      </c>
      <c r="I79" s="67">
        <f t="shared" si="6"/>
        <v>10768.181413248953</v>
      </c>
      <c r="J79" s="67">
        <f t="shared" si="6"/>
        <v>14809.095309080671</v>
      </c>
      <c r="K79" s="67">
        <f t="shared" si="6"/>
        <v>12076.516603049833</v>
      </c>
      <c r="L79" s="67">
        <f t="shared" si="6"/>
        <v>4651.3005181656026</v>
      </c>
      <c r="M79" s="67">
        <f t="shared" si="6"/>
        <v>25008.750000000004</v>
      </c>
      <c r="N79" s="67">
        <f t="shared" si="6"/>
        <v>8537.7499999999654</v>
      </c>
      <c r="O79" s="67">
        <f t="shared" si="6"/>
        <v>14718.64951390679</v>
      </c>
      <c r="P79" s="67">
        <f t="shared" si="6"/>
        <v>14129.241835551755</v>
      </c>
      <c r="Q79" s="67">
        <f t="shared" si="6"/>
        <v>3448.1009634578804</v>
      </c>
    </row>
    <row r="80" spans="1:17" ht="12" customHeight="1" x14ac:dyDescent="0.25">
      <c r="A80" s="148" t="s">
        <v>155</v>
      </c>
      <c r="B80" s="67"/>
      <c r="C80" s="67">
        <f t="shared" si="6"/>
        <v>3241.1961222780083</v>
      </c>
      <c r="D80" s="67">
        <f t="shared" si="6"/>
        <v>3358.8243538968109</v>
      </c>
      <c r="E80" s="67">
        <f t="shared" si="6"/>
        <v>3784.9632569863315</v>
      </c>
      <c r="F80" s="67">
        <f t="shared" si="6"/>
        <v>5192.6849269264094</v>
      </c>
      <c r="G80" s="67">
        <f t="shared" si="6"/>
        <v>37053.823982953647</v>
      </c>
      <c r="H80" s="67">
        <f t="shared" si="6"/>
        <v>22094.947501073817</v>
      </c>
      <c r="I80" s="67">
        <f t="shared" si="6"/>
        <v>5872.3195552715024</v>
      </c>
      <c r="J80" s="67">
        <f t="shared" si="6"/>
        <v>6421.9720501975589</v>
      </c>
      <c r="K80" s="67">
        <f t="shared" si="6"/>
        <v>55540.482816382697</v>
      </c>
      <c r="L80" s="67">
        <f t="shared" si="6"/>
        <v>55440.203703006089</v>
      </c>
      <c r="M80" s="67">
        <f t="shared" si="6"/>
        <v>24500.224456964235</v>
      </c>
      <c r="N80" s="67">
        <f t="shared" si="6"/>
        <v>16776.157552288485</v>
      </c>
      <c r="O80" s="67">
        <f t="shared" si="6"/>
        <v>35492.004328654584</v>
      </c>
      <c r="P80" s="67">
        <f t="shared" si="6"/>
        <v>24524.7791044027</v>
      </c>
      <c r="Q80" s="67">
        <f t="shared" si="6"/>
        <v>28148.815406048936</v>
      </c>
    </row>
    <row r="81" spans="1:17" ht="12" customHeight="1" x14ac:dyDescent="0.25">
      <c r="A81" s="148" t="s">
        <v>144</v>
      </c>
      <c r="B81" s="67"/>
      <c r="C81" s="67">
        <f t="shared" si="6"/>
        <v>1480.8517418114104</v>
      </c>
      <c r="D81" s="67">
        <f t="shared" si="6"/>
        <v>1368.7244650917096</v>
      </c>
      <c r="E81" s="67">
        <f t="shared" si="6"/>
        <v>4581.7500000000045</v>
      </c>
      <c r="F81" s="67">
        <f t="shared" si="6"/>
        <v>2473.7499999999964</v>
      </c>
      <c r="G81" s="67">
        <f t="shared" si="6"/>
        <v>1992.820598997678</v>
      </c>
      <c r="H81" s="67">
        <f t="shared" si="6"/>
        <v>6001.7499999999918</v>
      </c>
      <c r="I81" s="67">
        <f t="shared" si="6"/>
        <v>10013.749999999929</v>
      </c>
      <c r="J81" s="67">
        <f t="shared" si="6"/>
        <v>8013.7500000000528</v>
      </c>
      <c r="K81" s="67">
        <f t="shared" si="6"/>
        <v>1970.6395439880021</v>
      </c>
      <c r="L81" s="67">
        <f t="shared" si="6"/>
        <v>1001.6646746993189</v>
      </c>
      <c r="M81" s="67">
        <f t="shared" si="6"/>
        <v>3658.7401850068868</v>
      </c>
      <c r="N81" s="67">
        <f t="shared" si="6"/>
        <v>810.83892324512954</v>
      </c>
      <c r="O81" s="67">
        <f t="shared" si="6"/>
        <v>2320.4868294183125</v>
      </c>
      <c r="P81" s="67">
        <f t="shared" si="6"/>
        <v>3196.2173819377454</v>
      </c>
      <c r="Q81" s="67">
        <f t="shared" si="6"/>
        <v>4846.6332278047239</v>
      </c>
    </row>
    <row r="82" spans="1:17" ht="12" customHeight="1" x14ac:dyDescent="0.25">
      <c r="A82" s="148" t="s">
        <v>143</v>
      </c>
      <c r="B82" s="67"/>
      <c r="C82" s="67">
        <f t="shared" si="6"/>
        <v>458.87540769846208</v>
      </c>
      <c r="D82" s="67">
        <f t="shared" si="6"/>
        <v>442.73168708208055</v>
      </c>
      <c r="E82" s="67">
        <f t="shared" si="6"/>
        <v>2682.7079403845792</v>
      </c>
      <c r="F82" s="67">
        <f t="shared" si="6"/>
        <v>1663.9999999999973</v>
      </c>
      <c r="G82" s="67">
        <f t="shared" si="6"/>
        <v>6555.9999999999991</v>
      </c>
      <c r="H82" s="67">
        <f t="shared" si="6"/>
        <v>7200.0160839911696</v>
      </c>
      <c r="I82" s="67">
        <f t="shared" si="6"/>
        <v>9371.4175831292487</v>
      </c>
      <c r="J82" s="67">
        <f t="shared" si="6"/>
        <v>5918.1996908263791</v>
      </c>
      <c r="K82" s="67">
        <f t="shared" si="6"/>
        <v>9822.8754076984696</v>
      </c>
      <c r="L82" s="67">
        <f t="shared" si="6"/>
        <v>8192.731687082076</v>
      </c>
      <c r="M82" s="67">
        <f t="shared" si="6"/>
        <v>4185.91422689104</v>
      </c>
      <c r="N82" s="67">
        <f t="shared" si="6"/>
        <v>1616.8027430059144</v>
      </c>
      <c r="O82" s="67">
        <f t="shared" si="6"/>
        <v>4302.9422645263548</v>
      </c>
      <c r="P82" s="67">
        <f t="shared" si="6"/>
        <v>6381.07645776355</v>
      </c>
      <c r="Q82" s="67">
        <f t="shared" si="6"/>
        <v>9762.198280110757</v>
      </c>
    </row>
    <row r="83" spans="1:17" ht="12" customHeight="1" x14ac:dyDescent="0.25">
      <c r="A83" s="148" t="s">
        <v>142</v>
      </c>
      <c r="B83" s="67"/>
      <c r="C83" s="67">
        <f t="shared" si="6"/>
        <v>15194.922858321439</v>
      </c>
      <c r="D83" s="67">
        <f t="shared" si="6"/>
        <v>18902.342171836768</v>
      </c>
      <c r="E83" s="67">
        <f t="shared" si="6"/>
        <v>10717.844934143301</v>
      </c>
      <c r="F83" s="67">
        <f t="shared" si="6"/>
        <v>28473.997772018614</v>
      </c>
      <c r="G83" s="67">
        <f t="shared" si="6"/>
        <v>10314.184062198978</v>
      </c>
      <c r="H83" s="67">
        <f t="shared" si="6"/>
        <v>14128.236074927248</v>
      </c>
      <c r="I83" s="67">
        <f t="shared" si="6"/>
        <v>4737.6654720200995</v>
      </c>
      <c r="J83" s="67">
        <f t="shared" si="6"/>
        <v>7665.0088159720299</v>
      </c>
      <c r="K83" s="67">
        <f t="shared" si="6"/>
        <v>2929.5181640566871</v>
      </c>
      <c r="L83" s="67">
        <f t="shared" si="6"/>
        <v>8102.591904868128</v>
      </c>
      <c r="M83" s="67">
        <f t="shared" si="6"/>
        <v>32197.896169361356</v>
      </c>
      <c r="N83" s="67">
        <f t="shared" si="6"/>
        <v>41350.046679783642</v>
      </c>
      <c r="O83" s="67">
        <f t="shared" si="6"/>
        <v>3620.5094406054304</v>
      </c>
      <c r="P83" s="67">
        <f t="shared" si="6"/>
        <v>10489.911050653205</v>
      </c>
      <c r="Q83" s="67">
        <f t="shared" si="6"/>
        <v>12249.0259833377</v>
      </c>
    </row>
    <row r="84" spans="1:17" ht="12" customHeight="1" x14ac:dyDescent="0.25">
      <c r="A84" s="148" t="s">
        <v>141</v>
      </c>
      <c r="B84" s="67"/>
      <c r="C84" s="67">
        <f t="shared" si="6"/>
        <v>4661.7865984313994</v>
      </c>
      <c r="D84" s="67">
        <f t="shared" si="6"/>
        <v>3288.1921972458858</v>
      </c>
      <c r="E84" s="67">
        <f t="shared" si="6"/>
        <v>3772.0133422281306</v>
      </c>
      <c r="F84" s="67">
        <f t="shared" si="6"/>
        <v>2964.7322590081312</v>
      </c>
      <c r="G84" s="67">
        <f t="shared" si="6"/>
        <v>20563.218571118243</v>
      </c>
      <c r="H84" s="67">
        <f t="shared" si="6"/>
        <v>4728.3003563004277</v>
      </c>
      <c r="I84" s="67">
        <f t="shared" si="6"/>
        <v>2172.1329989980413</v>
      </c>
      <c r="J84" s="67">
        <f t="shared" si="6"/>
        <v>1847.159714530063</v>
      </c>
      <c r="K84" s="67">
        <f t="shared" si="6"/>
        <v>37185.281182724983</v>
      </c>
      <c r="L84" s="67">
        <f t="shared" si="6"/>
        <v>35406.455714456912</v>
      </c>
      <c r="M84" s="67">
        <f t="shared" si="6"/>
        <v>10582.304422436097</v>
      </c>
      <c r="N84" s="67">
        <f t="shared" si="6"/>
        <v>32687.602212406971</v>
      </c>
      <c r="O84" s="67">
        <f t="shared" si="6"/>
        <v>14590.928909354709</v>
      </c>
      <c r="P84" s="67">
        <f t="shared" si="6"/>
        <v>25458.051351669026</v>
      </c>
      <c r="Q84" s="67">
        <f t="shared" si="6"/>
        <v>17336.742667164592</v>
      </c>
    </row>
    <row r="85" spans="1:17" ht="12" customHeight="1" x14ac:dyDescent="0.25">
      <c r="A85" s="191" t="s">
        <v>62</v>
      </c>
      <c r="B85" s="145"/>
      <c r="C85" s="145"/>
      <c r="D85" s="145"/>
      <c r="E85" s="145"/>
      <c r="F85" s="145"/>
      <c r="G85" s="145"/>
      <c r="H85" s="145"/>
      <c r="I85" s="145"/>
      <c r="J85" s="145"/>
      <c r="K85" s="145"/>
      <c r="L85" s="145"/>
      <c r="M85" s="145"/>
      <c r="N85" s="145"/>
      <c r="O85" s="145"/>
      <c r="P85" s="145"/>
      <c r="Q85" s="145"/>
    </row>
    <row r="86" spans="1:17" ht="12" customHeight="1" x14ac:dyDescent="0.25">
      <c r="A86" s="148" t="s">
        <v>55</v>
      </c>
      <c r="B86" s="67"/>
      <c r="C86" s="67">
        <f t="shared" ref="C86:Q88" si="7">C52-C69</f>
        <v>3503.2186534630318</v>
      </c>
      <c r="D86" s="67">
        <f t="shared" si="7"/>
        <v>1974.4304440489955</v>
      </c>
      <c r="E86" s="67">
        <f t="shared" si="7"/>
        <v>3185.6423756837216</v>
      </c>
      <c r="F86" s="67">
        <f t="shared" si="7"/>
        <v>3227.5620816170076</v>
      </c>
      <c r="G86" s="67">
        <f t="shared" si="7"/>
        <v>1925.2060685175616</v>
      </c>
      <c r="H86" s="67">
        <f t="shared" si="7"/>
        <v>2164.6278219818823</v>
      </c>
      <c r="I86" s="67">
        <f t="shared" si="7"/>
        <v>2724.1504740095879</v>
      </c>
      <c r="J86" s="67">
        <f t="shared" si="7"/>
        <v>1880.1011263329228</v>
      </c>
      <c r="K86" s="67">
        <f t="shared" si="7"/>
        <v>4184.5699252317663</v>
      </c>
      <c r="L86" s="67">
        <f t="shared" si="7"/>
        <v>3673.6058546905742</v>
      </c>
      <c r="M86" s="67">
        <f t="shared" si="7"/>
        <v>4330.1587458672448</v>
      </c>
      <c r="N86" s="67">
        <f t="shared" si="7"/>
        <v>5679.4495800059558</v>
      </c>
      <c r="O86" s="67">
        <f t="shared" si="7"/>
        <v>3982.514695167135</v>
      </c>
      <c r="P86" s="67">
        <f t="shared" si="7"/>
        <v>4331.6165522333631</v>
      </c>
      <c r="Q86" s="67">
        <f t="shared" si="7"/>
        <v>8463.6711039234233</v>
      </c>
    </row>
    <row r="87" spans="1:17" ht="12" customHeight="1" x14ac:dyDescent="0.25">
      <c r="A87" s="148" t="s">
        <v>57</v>
      </c>
      <c r="B87" s="67"/>
      <c r="C87" s="67">
        <f t="shared" si="7"/>
        <v>1110.9130840393896</v>
      </c>
      <c r="D87" s="67">
        <f t="shared" si="7"/>
        <v>1045.9353107836967</v>
      </c>
      <c r="E87" s="67">
        <f t="shared" si="7"/>
        <v>582.16840344053503</v>
      </c>
      <c r="F87" s="67">
        <f t="shared" si="7"/>
        <v>6275.2500000000073</v>
      </c>
      <c r="G87" s="67">
        <f t="shared" si="7"/>
        <v>20710.250000000011</v>
      </c>
      <c r="H87" s="67">
        <f t="shared" si="7"/>
        <v>5880.2499999999818</v>
      </c>
      <c r="I87" s="67">
        <f t="shared" si="7"/>
        <v>31314.249999999905</v>
      </c>
      <c r="J87" s="67">
        <f t="shared" si="7"/>
        <v>3378.154061312945</v>
      </c>
      <c r="K87" s="67">
        <f t="shared" si="7"/>
        <v>2516.9670789711122</v>
      </c>
      <c r="L87" s="67">
        <f t="shared" si="7"/>
        <v>4385.1853107837032</v>
      </c>
      <c r="M87" s="67">
        <f t="shared" si="7"/>
        <v>4332.4184034405316</v>
      </c>
      <c r="N87" s="67">
        <f t="shared" si="7"/>
        <v>714.92605069057356</v>
      </c>
      <c r="O87" s="67">
        <f t="shared" si="7"/>
        <v>7772.4775067885776</v>
      </c>
      <c r="P87" s="67">
        <f t="shared" si="7"/>
        <v>9088.8438258761453</v>
      </c>
      <c r="Q87" s="67">
        <f t="shared" si="7"/>
        <v>35556.887789787681</v>
      </c>
    </row>
    <row r="88" spans="1:17" ht="12" customHeight="1" x14ac:dyDescent="0.25">
      <c r="A88" s="159" t="s">
        <v>140</v>
      </c>
      <c r="B88" s="83"/>
      <c r="C88" s="83">
        <f t="shared" si="7"/>
        <v>52326.279620764959</v>
      </c>
      <c r="D88" s="83">
        <f t="shared" si="7"/>
        <v>48648.838905668563</v>
      </c>
      <c r="E88" s="83">
        <f t="shared" si="7"/>
        <v>55162.41410817526</v>
      </c>
      <c r="F88" s="83">
        <f t="shared" si="7"/>
        <v>55956.271470011481</v>
      </c>
      <c r="G88" s="83">
        <f t="shared" si="7"/>
        <v>47851.331524542606</v>
      </c>
      <c r="H88" s="83">
        <f t="shared" si="7"/>
        <v>65396.606110319626</v>
      </c>
      <c r="I88" s="83">
        <f t="shared" si="7"/>
        <v>22088.515892549949</v>
      </c>
      <c r="J88" s="83">
        <f t="shared" si="7"/>
        <v>50760.093711665075</v>
      </c>
      <c r="K88" s="83">
        <f t="shared" si="7"/>
        <v>125684.78977324875</v>
      </c>
      <c r="L88" s="83">
        <f t="shared" si="7"/>
        <v>103033.04931405323</v>
      </c>
      <c r="M88" s="83">
        <f t="shared" si="7"/>
        <v>117754.28606568836</v>
      </c>
      <c r="N88" s="83">
        <f t="shared" si="7"/>
        <v>158772.97502764384</v>
      </c>
      <c r="O88" s="83">
        <f t="shared" si="7"/>
        <v>142327.07036883739</v>
      </c>
      <c r="P88" s="83">
        <f t="shared" si="7"/>
        <v>134344.45701291156</v>
      </c>
      <c r="Q88" s="83">
        <f t="shared" si="7"/>
        <v>82957.87459153308</v>
      </c>
    </row>
    <row r="90" spans="1:17" ht="12" customHeight="1" x14ac:dyDescent="0.25">
      <c r="A90" s="190" t="s">
        <v>201</v>
      </c>
      <c r="B90" s="215">
        <v>2015</v>
      </c>
      <c r="C90" s="215"/>
      <c r="D90" s="215"/>
      <c r="E90" s="215"/>
      <c r="F90" s="215"/>
      <c r="G90" s="215"/>
      <c r="H90" s="215"/>
      <c r="I90" s="215"/>
      <c r="J90" s="215"/>
      <c r="K90" s="215"/>
      <c r="L90" s="215"/>
      <c r="M90" s="215"/>
      <c r="N90" s="215"/>
      <c r="O90" s="215"/>
      <c r="P90" s="215"/>
      <c r="Q90" s="215"/>
    </row>
    <row r="91" spans="1:17" s="28" customFormat="1" ht="12" customHeight="1" x14ac:dyDescent="0.25">
      <c r="A91" s="155" t="s">
        <v>174</v>
      </c>
      <c r="B91" s="154" t="s">
        <v>173</v>
      </c>
      <c r="C91" s="154">
        <v>2001</v>
      </c>
      <c r="D91" s="154">
        <v>2002</v>
      </c>
      <c r="E91" s="154">
        <v>2003</v>
      </c>
      <c r="F91" s="154">
        <v>2004</v>
      </c>
      <c r="G91" s="154">
        <v>2005</v>
      </c>
      <c r="H91" s="154">
        <v>2006</v>
      </c>
      <c r="I91" s="154">
        <v>2007</v>
      </c>
      <c r="J91" s="154">
        <v>2008</v>
      </c>
      <c r="K91" s="154">
        <v>2009</v>
      </c>
      <c r="L91" s="154">
        <v>2010</v>
      </c>
      <c r="M91" s="154">
        <v>2011</v>
      </c>
      <c r="N91" s="154">
        <v>2012</v>
      </c>
      <c r="O91" s="154">
        <v>2013</v>
      </c>
      <c r="P91" s="154">
        <v>2014</v>
      </c>
      <c r="Q91" s="154">
        <v>2015</v>
      </c>
    </row>
    <row r="92" spans="1:17" ht="12" customHeight="1" x14ac:dyDescent="0.25">
      <c r="A92" s="152" t="s">
        <v>20</v>
      </c>
      <c r="B92" s="151"/>
      <c r="C92" s="151"/>
      <c r="D92" s="151"/>
      <c r="E92" s="151"/>
      <c r="F92" s="151"/>
      <c r="G92" s="151"/>
      <c r="H92" s="151"/>
      <c r="I92" s="151"/>
      <c r="J92" s="151"/>
      <c r="K92" s="151"/>
      <c r="L92" s="151"/>
      <c r="M92" s="151"/>
      <c r="N92" s="151"/>
      <c r="O92" s="151"/>
      <c r="P92" s="151"/>
      <c r="Q92" s="151"/>
    </row>
    <row r="93" spans="1:17" ht="12.95" customHeight="1" x14ac:dyDescent="0.25">
      <c r="A93" s="150" t="s">
        <v>65</v>
      </c>
      <c r="B93" s="189">
        <f>RES_hhdet_numvin!B82</f>
        <v>0</v>
      </c>
      <c r="C93" s="189">
        <f>RES_hhdet_numvin!C82</f>
        <v>0</v>
      </c>
      <c r="D93" s="189">
        <f>RES_hhdet_numvin!D82</f>
        <v>0</v>
      </c>
      <c r="E93" s="189">
        <f>RES_hhdet_numvin!E82</f>
        <v>0</v>
      </c>
      <c r="F93" s="189">
        <f>RES_hhdet_numvin!F82</f>
        <v>0</v>
      </c>
      <c r="G93" s="189">
        <f>RES_hhdet_numvin!G82</f>
        <v>0</v>
      </c>
      <c r="H93" s="189">
        <f>RES_hhdet_numvin!H82</f>
        <v>0</v>
      </c>
      <c r="I93" s="189">
        <f>RES_hhdet_numvin!I82</f>
        <v>0</v>
      </c>
      <c r="J93" s="189">
        <f>RES_hhdet_numvin!J82</f>
        <v>0</v>
      </c>
      <c r="K93" s="189">
        <f>RES_hhdet_numvin!K82</f>
        <v>0</v>
      </c>
      <c r="L93" s="189">
        <f>RES_hhdet_numvin!L82</f>
        <v>0</v>
      </c>
      <c r="M93" s="189">
        <f>RES_hhdet_numvin!M82</f>
        <v>0</v>
      </c>
      <c r="N93" s="189">
        <f>RES_hhdet_numvin!N82</f>
        <v>0</v>
      </c>
      <c r="O93" s="189">
        <f>RES_hhdet_numvin!O82</f>
        <v>0</v>
      </c>
      <c r="P93" s="189">
        <f>RES_hhdet_numvin!P82</f>
        <v>0</v>
      </c>
      <c r="Q93" s="189">
        <f>RES_hhdet_numvin!Q82</f>
        <v>0</v>
      </c>
    </row>
    <row r="94" spans="1:17" ht="12" customHeight="1" x14ac:dyDescent="0.25">
      <c r="A94" s="23" t="s">
        <v>157</v>
      </c>
      <c r="B94" s="80">
        <f>RES_hhdet_numvin!B83</f>
        <v>47814.125000000007</v>
      </c>
      <c r="C94" s="80">
        <f>RES_hhdet_numvin!C83</f>
        <v>49133.125000000007</v>
      </c>
      <c r="D94" s="80">
        <f>RES_hhdet_numvin!D83</f>
        <v>53015.125000000015</v>
      </c>
      <c r="E94" s="80">
        <f>RES_hhdet_numvin!E83</f>
        <v>51433.125000000007</v>
      </c>
      <c r="F94" s="80">
        <f>RES_hhdet_numvin!F83</f>
        <v>100637.12500000003</v>
      </c>
      <c r="G94" s="80">
        <f>RES_hhdet_numvin!G83</f>
        <v>86991.125000000029</v>
      </c>
      <c r="H94" s="80">
        <f>RES_hhdet_numvin!H83</f>
        <v>92573.125000000015</v>
      </c>
      <c r="I94" s="80">
        <f>RES_hhdet_numvin!I83</f>
        <v>47845.125000000007</v>
      </c>
      <c r="J94" s="80">
        <f>RES_hhdet_numvin!J83</f>
        <v>53738.125000000015</v>
      </c>
      <c r="K94" s="80">
        <f>RES_hhdet_numvin!K83</f>
        <v>73616.125</v>
      </c>
      <c r="L94" s="80">
        <f>RES_hhdet_numvin!L83</f>
        <v>64158.125000000015</v>
      </c>
      <c r="M94" s="80">
        <f>RES_hhdet_numvin!M83</f>
        <v>88982.125000000029</v>
      </c>
      <c r="N94" s="80">
        <f>RES_hhdet_numvin!N83</f>
        <v>63549.125000000007</v>
      </c>
      <c r="O94" s="80">
        <f>RES_hhdet_numvin!O83</f>
        <v>80972.125000000029</v>
      </c>
      <c r="P94" s="80">
        <f>RES_hhdet_numvin!P83</f>
        <v>74570.125</v>
      </c>
      <c r="Q94" s="80">
        <f>RES_hhdet_numvin!Q83</f>
        <v>85187.125000000015</v>
      </c>
    </row>
    <row r="95" spans="1:17" ht="12.95" customHeight="1" x14ac:dyDescent="0.25">
      <c r="A95" s="146" t="s">
        <v>112</v>
      </c>
      <c r="B95" s="188">
        <f>RES_hhdet_numvin!B85</f>
        <v>0</v>
      </c>
      <c r="C95" s="188">
        <f>RES_hhdet_numvin!C85</f>
        <v>0</v>
      </c>
      <c r="D95" s="188">
        <f>RES_hhdet_numvin!D85</f>
        <v>0</v>
      </c>
      <c r="E95" s="188">
        <f>RES_hhdet_numvin!E85</f>
        <v>0</v>
      </c>
      <c r="F95" s="188">
        <f>RES_hhdet_numvin!F85</f>
        <v>0</v>
      </c>
      <c r="G95" s="188">
        <f>RES_hhdet_numvin!G85</f>
        <v>0</v>
      </c>
      <c r="H95" s="188">
        <f>RES_hhdet_numvin!H85</f>
        <v>0</v>
      </c>
      <c r="I95" s="188">
        <f>RES_hhdet_numvin!I85</f>
        <v>0</v>
      </c>
      <c r="J95" s="188">
        <f>RES_hhdet_numvin!J85</f>
        <v>0</v>
      </c>
      <c r="K95" s="188">
        <f>RES_hhdet_numvin!K85</f>
        <v>0</v>
      </c>
      <c r="L95" s="188">
        <f>RES_hhdet_numvin!L85</f>
        <v>0</v>
      </c>
      <c r="M95" s="188">
        <f>RES_hhdet_numvin!M85</f>
        <v>0</v>
      </c>
      <c r="N95" s="188">
        <f>RES_hhdet_numvin!N85</f>
        <v>0</v>
      </c>
      <c r="O95" s="188">
        <f>RES_hhdet_numvin!O85</f>
        <v>0</v>
      </c>
      <c r="P95" s="188">
        <f>RES_hhdet_numvin!P85</f>
        <v>0</v>
      </c>
      <c r="Q95" s="188">
        <f>RES_hhdet_numvin!Q85</f>
        <v>0</v>
      </c>
    </row>
    <row r="96" spans="1:17" ht="12" customHeight="1" x14ac:dyDescent="0.25">
      <c r="A96" s="23" t="s">
        <v>60</v>
      </c>
      <c r="B96" s="80">
        <f>RES_hhdet_numvin!B86</f>
        <v>0</v>
      </c>
      <c r="C96" s="80">
        <f>RES_hhdet_numvin!C86</f>
        <v>0</v>
      </c>
      <c r="D96" s="80">
        <f>RES_hhdet_numvin!D86</f>
        <v>0</v>
      </c>
      <c r="E96" s="80">
        <f>RES_hhdet_numvin!E86</f>
        <v>0</v>
      </c>
      <c r="F96" s="80">
        <f>RES_hhdet_numvin!F86</f>
        <v>0</v>
      </c>
      <c r="G96" s="80">
        <f>RES_hhdet_numvin!G86</f>
        <v>0</v>
      </c>
      <c r="H96" s="80">
        <f>RES_hhdet_numvin!H86</f>
        <v>0</v>
      </c>
      <c r="I96" s="80">
        <f>RES_hhdet_numvin!I86</f>
        <v>0</v>
      </c>
      <c r="J96" s="80">
        <f>RES_hhdet_numvin!J86</f>
        <v>0</v>
      </c>
      <c r="K96" s="80">
        <f>RES_hhdet_numvin!K86</f>
        <v>0</v>
      </c>
      <c r="L96" s="80">
        <f>RES_hhdet_numvin!L86</f>
        <v>0</v>
      </c>
      <c r="M96" s="80">
        <f>RES_hhdet_numvin!M86</f>
        <v>2892.0000000000009</v>
      </c>
      <c r="N96" s="80">
        <f>RES_hhdet_numvin!N86</f>
        <v>1045.0000000000002</v>
      </c>
      <c r="O96" s="80">
        <f>RES_hhdet_numvin!O86</f>
        <v>3067.0000000000009</v>
      </c>
      <c r="P96" s="80">
        <f>RES_hhdet_numvin!P86</f>
        <v>53.000000000000014</v>
      </c>
      <c r="Q96" s="80">
        <f>RES_hhdet_numvin!Q86</f>
        <v>4016.0000000000009</v>
      </c>
    </row>
    <row r="97" spans="1:17" ht="12" customHeight="1" x14ac:dyDescent="0.25">
      <c r="A97" s="146" t="s">
        <v>63</v>
      </c>
      <c r="B97" s="188">
        <f>RES_hhdet_numvin!B87</f>
        <v>0</v>
      </c>
      <c r="C97" s="188">
        <f>RES_hhdet_numvin!C87</f>
        <v>0</v>
      </c>
      <c r="D97" s="188">
        <f>RES_hhdet_numvin!D87</f>
        <v>0</v>
      </c>
      <c r="E97" s="188">
        <f>RES_hhdet_numvin!E87</f>
        <v>0</v>
      </c>
      <c r="F97" s="188">
        <f>RES_hhdet_numvin!F87</f>
        <v>0</v>
      </c>
      <c r="G97" s="188">
        <f>RES_hhdet_numvin!G87</f>
        <v>0</v>
      </c>
      <c r="H97" s="188">
        <f>RES_hhdet_numvin!H87</f>
        <v>0</v>
      </c>
      <c r="I97" s="188">
        <f>RES_hhdet_numvin!I87</f>
        <v>0</v>
      </c>
      <c r="J97" s="188">
        <f>RES_hhdet_numvin!J87</f>
        <v>0</v>
      </c>
      <c r="K97" s="188">
        <f>RES_hhdet_numvin!K87</f>
        <v>0</v>
      </c>
      <c r="L97" s="188">
        <f>RES_hhdet_numvin!L87</f>
        <v>0</v>
      </c>
      <c r="M97" s="188">
        <f>RES_hhdet_numvin!M87</f>
        <v>0</v>
      </c>
      <c r="N97" s="188">
        <f>RES_hhdet_numvin!N87</f>
        <v>0</v>
      </c>
      <c r="O97" s="188">
        <f>RES_hhdet_numvin!O87</f>
        <v>0</v>
      </c>
      <c r="P97" s="188">
        <f>RES_hhdet_numvin!P87</f>
        <v>0</v>
      </c>
      <c r="Q97" s="188">
        <f>RES_hhdet_numvin!Q87</f>
        <v>0</v>
      </c>
    </row>
    <row r="98" spans="1:17" ht="12" customHeight="1" x14ac:dyDescent="0.25">
      <c r="A98" s="23" t="s">
        <v>156</v>
      </c>
      <c r="B98" s="80">
        <f>RES_hhdet_numvin!B88</f>
        <v>0</v>
      </c>
      <c r="C98" s="80">
        <f>RES_hhdet_numvin!C88</f>
        <v>10981.803286091719</v>
      </c>
      <c r="D98" s="80">
        <f>RES_hhdet_numvin!D88</f>
        <v>17831.882279359226</v>
      </c>
      <c r="E98" s="80">
        <f>RES_hhdet_numvin!E88</f>
        <v>22940.458256212129</v>
      </c>
      <c r="F98" s="80">
        <f>RES_hhdet_numvin!F88</f>
        <v>26275.696405654016</v>
      </c>
      <c r="G98" s="80">
        <f>RES_hhdet_numvin!G88</f>
        <v>28835.692099172215</v>
      </c>
      <c r="H98" s="80">
        <f>RES_hhdet_numvin!H88</f>
        <v>28894.730499381556</v>
      </c>
      <c r="I98" s="80">
        <f>RES_hhdet_numvin!I88</f>
        <v>12844.591498454576</v>
      </c>
      <c r="J98" s="80">
        <f>RES_hhdet_numvin!J88</f>
        <v>16150.306734406124</v>
      </c>
      <c r="K98" s="80">
        <f>RES_hhdet_numvin!K88</f>
        <v>12076.516603049835</v>
      </c>
      <c r="L98" s="80">
        <f>RES_hhdet_numvin!L88</f>
        <v>4651.3005181656035</v>
      </c>
      <c r="M98" s="80">
        <f>RES_hhdet_numvin!M88</f>
        <v>8341.5701417291984</v>
      </c>
      <c r="N98" s="80">
        <f>RES_hhdet_numvin!N88</f>
        <v>5015.9102758568397</v>
      </c>
      <c r="O98" s="80">
        <f>RES_hhdet_numvin!O88</f>
        <v>3901.0172652481824</v>
      </c>
      <c r="P98" s="80">
        <f>RES_hhdet_numvin!P88</f>
        <v>8540.5445668717548</v>
      </c>
      <c r="Q98" s="80">
        <f>RES_hhdet_numvin!Q88</f>
        <v>3155.9795703470763</v>
      </c>
    </row>
    <row r="99" spans="1:17" ht="12" customHeight="1" x14ac:dyDescent="0.25">
      <c r="A99" s="23" t="s">
        <v>155</v>
      </c>
      <c r="B99" s="80">
        <f>RES_hhdet_numvin!B89</f>
        <v>30400.605609104638</v>
      </c>
      <c r="C99" s="80">
        <f>RES_hhdet_numvin!C89</f>
        <v>25113.586085462011</v>
      </c>
      <c r="D99" s="80">
        <f>RES_hhdet_numvin!D89</f>
        <v>22826.4900898505</v>
      </c>
      <c r="E99" s="80">
        <f>RES_hhdet_numvin!E89</f>
        <v>13360.317940557357</v>
      </c>
      <c r="F99" s="80">
        <f>RES_hhdet_numvin!F89</f>
        <v>18387.884385159519</v>
      </c>
      <c r="G99" s="80">
        <f>RES_hhdet_numvin!G89</f>
        <v>51402.638731989966</v>
      </c>
      <c r="H99" s="80">
        <f>RES_hhdet_numvin!H89</f>
        <v>31447.889655901203</v>
      </c>
      <c r="I99" s="80">
        <f>RES_hhdet_numvin!I89</f>
        <v>22493.963095832529</v>
      </c>
      <c r="J99" s="80">
        <f>RES_hhdet_numvin!J89</f>
        <v>14795.688069672957</v>
      </c>
      <c r="K99" s="80">
        <f>RES_hhdet_numvin!K89</f>
        <v>33771.961275801943</v>
      </c>
      <c r="L99" s="80">
        <f>RES_hhdet_numvin!L89</f>
        <v>27575.354732250227</v>
      </c>
      <c r="M99" s="80">
        <f>RES_hhdet_numvin!M89</f>
        <v>45229.099181931735</v>
      </c>
      <c r="N99" s="80">
        <f>RES_hhdet_numvin!N89</f>
        <v>29709.741231749886</v>
      </c>
      <c r="O99" s="80">
        <f>RES_hhdet_numvin!O89</f>
        <v>56452.794515001209</v>
      </c>
      <c r="P99" s="80">
        <f>RES_hhdet_numvin!P89</f>
        <v>39741.064685795143</v>
      </c>
      <c r="Q99" s="80">
        <f>RES_hhdet_numvin!Q89</f>
        <v>38646.920713939275</v>
      </c>
    </row>
    <row r="100" spans="1:17" ht="12" customHeight="1" x14ac:dyDescent="0.25">
      <c r="A100" s="23" t="s">
        <v>144</v>
      </c>
      <c r="B100" s="80">
        <f>RES_hhdet_numvin!B92</f>
        <v>0</v>
      </c>
      <c r="C100" s="80">
        <f>RES_hhdet_numvin!C92</f>
        <v>80.362343139909626</v>
      </c>
      <c r="D100" s="80">
        <f>RES_hhdet_numvin!D92</f>
        <v>177.87017689204129</v>
      </c>
      <c r="E100" s="80">
        <f>RES_hhdet_numvin!E92</f>
        <v>1486.1274726735078</v>
      </c>
      <c r="F100" s="80">
        <f>RES_hhdet_numvin!F92</f>
        <v>473.6155454003457</v>
      </c>
      <c r="G100" s="80">
        <f>RES_hhdet_numvin!G92</f>
        <v>1797.1301321447645</v>
      </c>
      <c r="H100" s="80">
        <f>RES_hhdet_numvin!H92</f>
        <v>1561.1053262414712</v>
      </c>
      <c r="I100" s="80">
        <f>RES_hhdet_numvin!I92</f>
        <v>555.94916674024785</v>
      </c>
      <c r="J100" s="80">
        <f>RES_hhdet_numvin!J92</f>
        <v>1968.0779846359719</v>
      </c>
      <c r="K100" s="80">
        <f>RES_hhdet_numvin!K92</f>
        <v>1970.6395439880025</v>
      </c>
      <c r="L100" s="80">
        <f>RES_hhdet_numvin!L92</f>
        <v>1001.6646746993191</v>
      </c>
      <c r="M100" s="80">
        <f>RES_hhdet_numvin!M92</f>
        <v>1267.055768946328</v>
      </c>
      <c r="N100" s="80">
        <f>RES_hhdet_numvin!N92</f>
        <v>268.23653520231466</v>
      </c>
      <c r="O100" s="80">
        <f>RES_hhdet_numvin!O92</f>
        <v>140.84760686137901</v>
      </c>
      <c r="P100" s="80">
        <f>RES_hhdet_numvin!P92</f>
        <v>377.45653003029469</v>
      </c>
      <c r="Q100" s="80">
        <f>RES_hhdet_numvin!Q92</f>
        <v>282.861192404105</v>
      </c>
    </row>
    <row r="101" spans="1:17" ht="12" customHeight="1" x14ac:dyDescent="0.25">
      <c r="A101" s="23" t="s">
        <v>143</v>
      </c>
      <c r="B101" s="80">
        <f>RES_hhdet_numvin!B93</f>
        <v>3894.1650915400369</v>
      </c>
      <c r="C101" s="80">
        <f>RES_hhdet_numvin!C93</f>
        <v>2056.9230134187223</v>
      </c>
      <c r="D101" s="80">
        <f>RES_hhdet_numvin!D93</f>
        <v>1857.4777261261768</v>
      </c>
      <c r="E101" s="80">
        <f>RES_hhdet_numvin!E93</f>
        <v>208.78095205853998</v>
      </c>
      <c r="F101" s="80">
        <f>RES_hhdet_numvin!F93</f>
        <v>0</v>
      </c>
      <c r="G101" s="80">
        <f>RES_hhdet_numvin!G93</f>
        <v>1833.5053363414597</v>
      </c>
      <c r="H101" s="80">
        <f>RES_hhdet_numvin!H93</f>
        <v>529.1151903597497</v>
      </c>
      <c r="I101" s="80">
        <f>RES_hhdet_numvin!I93</f>
        <v>1355.8534328390308</v>
      </c>
      <c r="J101" s="80">
        <f>RES_hhdet_numvin!J93</f>
        <v>1722.3808786945174</v>
      </c>
      <c r="K101" s="80">
        <f>RES_hhdet_numvin!K93</f>
        <v>3320.086667125875</v>
      </c>
      <c r="L101" s="80">
        <f>RES_hhdet_numvin!L93</f>
        <v>3443.6941054805011</v>
      </c>
      <c r="M101" s="80">
        <f>RES_hhdet_numvin!M93</f>
        <v>4185.9142268910409</v>
      </c>
      <c r="N101" s="80">
        <f>RES_hhdet_numvin!N93</f>
        <v>1616.8027430059149</v>
      </c>
      <c r="O101" s="80">
        <f>RES_hhdet_numvin!O93</f>
        <v>2079.1855791449502</v>
      </c>
      <c r="P101" s="80">
        <f>RES_hhdet_numvin!P93</f>
        <v>1810.8210588398304</v>
      </c>
      <c r="Q101" s="80">
        <f>RES_hhdet_numvin!Q93</f>
        <v>2031.2939981336631</v>
      </c>
    </row>
    <row r="102" spans="1:17" ht="12" customHeight="1" x14ac:dyDescent="0.25">
      <c r="A102" s="23" t="s">
        <v>142</v>
      </c>
      <c r="B102" s="80">
        <f>RES_hhdet_numvin!B96</f>
        <v>0</v>
      </c>
      <c r="C102" s="80">
        <f>RES_hhdet_numvin!C96</f>
        <v>1403.898178986231</v>
      </c>
      <c r="D102" s="80">
        <f>RES_hhdet_numvin!D96</f>
        <v>0</v>
      </c>
      <c r="E102" s="80">
        <f>RES_hhdet_numvin!E96</f>
        <v>12446.741170291021</v>
      </c>
      <c r="F102" s="80">
        <f>RES_hhdet_numvin!F96</f>
        <v>32882.17498787526</v>
      </c>
      <c r="G102" s="80">
        <f>RES_hhdet_numvin!G96</f>
        <v>0</v>
      </c>
      <c r="H102" s="80">
        <f>RES_hhdet_numvin!H96</f>
        <v>10168.331880388498</v>
      </c>
      <c r="I102" s="80">
        <f>RES_hhdet_numvin!I96</f>
        <v>7262.9480095088356</v>
      </c>
      <c r="J102" s="80">
        <f>RES_hhdet_numvin!J96</f>
        <v>11633.068350481175</v>
      </c>
      <c r="K102" s="80">
        <f>RES_hhdet_numvin!K96</f>
        <v>2929.5181640566584</v>
      </c>
      <c r="L102" s="80">
        <f>RES_hhdet_numvin!L96</f>
        <v>735.19833434407826</v>
      </c>
      <c r="M102" s="80">
        <f>RES_hhdet_numvin!M96</f>
        <v>6519.8961479384589</v>
      </c>
      <c r="N102" s="80">
        <f>RES_hhdet_numvin!N96</f>
        <v>3678.2539235279428</v>
      </c>
      <c r="O102" s="80">
        <f>RES_hhdet_numvin!O96</f>
        <v>4794.2306626593117</v>
      </c>
      <c r="P102" s="80">
        <f>RES_hhdet_numvin!P96</f>
        <v>5654.0106131067832</v>
      </c>
      <c r="Q102" s="80">
        <f>RES_hhdet_numvin!Q96</f>
        <v>5456.7295768357635</v>
      </c>
    </row>
    <row r="103" spans="1:17" ht="12" customHeight="1" x14ac:dyDescent="0.25">
      <c r="A103" s="23" t="s">
        <v>141</v>
      </c>
      <c r="B103" s="80">
        <f>RES_hhdet_numvin!B97</f>
        <v>13519.354299355333</v>
      </c>
      <c r="C103" s="80">
        <f>RES_hhdet_numvin!C97</f>
        <v>9496.5520929014147</v>
      </c>
      <c r="D103" s="80">
        <f>RES_hhdet_numvin!D97</f>
        <v>10321.404727772067</v>
      </c>
      <c r="E103" s="80">
        <f>RES_hhdet_numvin!E97</f>
        <v>990.69920820745324</v>
      </c>
      <c r="F103" s="80">
        <f>RES_hhdet_numvin!F97</f>
        <v>22617.753675910884</v>
      </c>
      <c r="G103" s="80">
        <f>RES_hhdet_numvin!G97</f>
        <v>3122.1587003516211</v>
      </c>
      <c r="H103" s="80">
        <f>RES_hhdet_numvin!H97</f>
        <v>19971.952447727544</v>
      </c>
      <c r="I103" s="80">
        <f>RES_hhdet_numvin!I97</f>
        <v>3331.8197966247872</v>
      </c>
      <c r="J103" s="80">
        <f>RES_hhdet_numvin!J97</f>
        <v>7468.6029821092707</v>
      </c>
      <c r="K103" s="80">
        <f>RES_hhdet_numvin!K97</f>
        <v>19547.402745977692</v>
      </c>
      <c r="L103" s="80">
        <f>RES_hhdet_numvin!L97</f>
        <v>26750.912635060282</v>
      </c>
      <c r="M103" s="80">
        <f>RES_hhdet_numvin!M97</f>
        <v>23438.589532563259</v>
      </c>
      <c r="N103" s="80">
        <f>RES_hhdet_numvin!N97</f>
        <v>23260.180290657117</v>
      </c>
      <c r="O103" s="80">
        <f>RES_hhdet_numvin!O97</f>
        <v>13604.049371084995</v>
      </c>
      <c r="P103" s="80">
        <f>RES_hhdet_numvin!P97</f>
        <v>18446.227545356207</v>
      </c>
      <c r="Q103" s="80">
        <f>RES_hhdet_numvin!Q97</f>
        <v>35613.339948340137</v>
      </c>
    </row>
    <row r="104" spans="1:17" ht="12" customHeight="1" x14ac:dyDescent="0.25">
      <c r="A104" s="146" t="s">
        <v>62</v>
      </c>
      <c r="B104" s="188">
        <f>RES_hhdet_numvin!B100</f>
        <v>0</v>
      </c>
      <c r="C104" s="188">
        <f>RES_hhdet_numvin!C100</f>
        <v>0</v>
      </c>
      <c r="D104" s="188">
        <f>RES_hhdet_numvin!D100</f>
        <v>0</v>
      </c>
      <c r="E104" s="188">
        <f>RES_hhdet_numvin!E100</f>
        <v>0</v>
      </c>
      <c r="F104" s="188">
        <f>RES_hhdet_numvin!F100</f>
        <v>0</v>
      </c>
      <c r="G104" s="188">
        <f>RES_hhdet_numvin!G100</f>
        <v>0</v>
      </c>
      <c r="H104" s="188">
        <f>RES_hhdet_numvin!H100</f>
        <v>0</v>
      </c>
      <c r="I104" s="188">
        <f>RES_hhdet_numvin!I100</f>
        <v>0</v>
      </c>
      <c r="J104" s="188">
        <f>RES_hhdet_numvin!J100</f>
        <v>0</v>
      </c>
      <c r="K104" s="188">
        <f>RES_hhdet_numvin!K100</f>
        <v>0</v>
      </c>
      <c r="L104" s="188">
        <f>RES_hhdet_numvin!L100</f>
        <v>0</v>
      </c>
      <c r="M104" s="188">
        <f>RES_hhdet_numvin!M100</f>
        <v>0</v>
      </c>
      <c r="N104" s="188">
        <f>RES_hhdet_numvin!N100</f>
        <v>0</v>
      </c>
      <c r="O104" s="188">
        <f>RES_hhdet_numvin!O100</f>
        <v>0</v>
      </c>
      <c r="P104" s="188">
        <f>RES_hhdet_numvin!P100</f>
        <v>0</v>
      </c>
      <c r="Q104" s="188">
        <f>RES_hhdet_numvin!Q100</f>
        <v>0</v>
      </c>
    </row>
    <row r="105" spans="1:17" ht="12" customHeight="1" x14ac:dyDescent="0.25">
      <c r="A105" s="23" t="s">
        <v>55</v>
      </c>
      <c r="B105" s="80">
        <f>RES_hhdet_numvin!B101</f>
        <v>4590.5604298898352</v>
      </c>
      <c r="C105" s="80">
        <f>RES_hhdet_numvin!C101</f>
        <v>1352.5214789363267</v>
      </c>
      <c r="D105" s="80">
        <f>RES_hhdet_numvin!D101</f>
        <v>1569.3542272358586</v>
      </c>
      <c r="E105" s="80">
        <f>RES_hhdet_numvin!E101</f>
        <v>1567.7514042378011</v>
      </c>
      <c r="F105" s="80">
        <f>RES_hhdet_numvin!F101</f>
        <v>3253.1931674534171</v>
      </c>
      <c r="G105" s="80">
        <f>RES_hhdet_numvin!G101</f>
        <v>1803.760426260626</v>
      </c>
      <c r="H105" s="80">
        <f>RES_hhdet_numvin!H101</f>
        <v>2524.2705349970956</v>
      </c>
      <c r="I105" s="80">
        <f>RES_hhdet_numvin!I101</f>
        <v>4047.8185745608271</v>
      </c>
      <c r="J105" s="80">
        <f>RES_hhdet_numvin!J101</f>
        <v>2146.2220446463116</v>
      </c>
      <c r="K105" s="80">
        <f>RES_hhdet_numvin!K101</f>
        <v>2781.1207089528716</v>
      </c>
      <c r="L105" s="80">
        <f>RES_hhdet_numvin!L101</f>
        <v>2613.7695312703022</v>
      </c>
      <c r="M105" s="80">
        <f>RES_hhdet_numvin!M101</f>
        <v>3064.1916849026593</v>
      </c>
      <c r="N105" s="80">
        <f>RES_hhdet_numvin!N101</f>
        <v>2871.7494666155635</v>
      </c>
      <c r="O105" s="80">
        <f>RES_hhdet_numvin!O101</f>
        <v>3310.0257109223012</v>
      </c>
      <c r="P105" s="80">
        <f>RES_hhdet_numvin!P101</f>
        <v>2556.3704992509543</v>
      </c>
      <c r="Q105" s="80">
        <f>RES_hhdet_numvin!Q101</f>
        <v>6062.3201098672671</v>
      </c>
    </row>
    <row r="106" spans="1:17" ht="12" customHeight="1" x14ac:dyDescent="0.25">
      <c r="A106" s="23" t="s">
        <v>57</v>
      </c>
      <c r="B106" s="80">
        <f>RES_hhdet_numvin!B102</f>
        <v>4327.0115327199392</v>
      </c>
      <c r="C106" s="80">
        <f>RES_hhdet_numvin!C102</f>
        <v>0</v>
      </c>
      <c r="D106" s="80">
        <f>RES_hhdet_numvin!D102</f>
        <v>1645.1547471338058</v>
      </c>
      <c r="E106" s="80">
        <f>RES_hhdet_numvin!E102</f>
        <v>862.60352098992041</v>
      </c>
      <c r="F106" s="80">
        <f>RES_hhdet_numvin!F102</f>
        <v>0</v>
      </c>
      <c r="G106" s="80">
        <f>RES_hhdet_numvin!G102</f>
        <v>5311.5661287119774</v>
      </c>
      <c r="H106" s="80">
        <f>RES_hhdet_numvin!H102</f>
        <v>5903.9821071166716</v>
      </c>
      <c r="I106" s="80">
        <f>RES_hhdet_numvin!I102</f>
        <v>9607.9049539690477</v>
      </c>
      <c r="J106" s="80">
        <f>RES_hhdet_numvin!J102</f>
        <v>3378.1540613129459</v>
      </c>
      <c r="K106" s="80">
        <f>RES_hhdet_numvin!K102</f>
        <v>2516.9670789711126</v>
      </c>
      <c r="L106" s="80">
        <f>RES_hhdet_numvin!L102</f>
        <v>1998.157204011786</v>
      </c>
      <c r="M106" s="80">
        <f>RES_hhdet_numvin!M102</f>
        <v>3068.8640448169681</v>
      </c>
      <c r="N106" s="80">
        <f>RES_hhdet_numvin!N102</f>
        <v>714.92605069057367</v>
      </c>
      <c r="O106" s="80">
        <f>RES_hhdet_numvin!O102</f>
        <v>1001.1883604313972</v>
      </c>
      <c r="P106" s="80">
        <f>RES_hhdet_numvin!P102</f>
        <v>1716.9788436004883</v>
      </c>
      <c r="Q106" s="80">
        <f>RES_hhdet_numvin!Q102</f>
        <v>4824.5413655233924</v>
      </c>
    </row>
    <row r="107" spans="1:17" ht="12" customHeight="1" x14ac:dyDescent="0.25">
      <c r="A107" s="29" t="s">
        <v>140</v>
      </c>
      <c r="B107" s="78">
        <f>RES_hhdet_numvin!B103</f>
        <v>38896.553037390237</v>
      </c>
      <c r="C107" s="78">
        <f>RES_hhdet_numvin!C103</f>
        <v>47780.603521063676</v>
      </c>
      <c r="D107" s="78">
        <f>RES_hhdet_numvin!D103</f>
        <v>49800.616025630341</v>
      </c>
      <c r="E107" s="78">
        <f>RES_hhdet_numvin!E103</f>
        <v>49002.770074772285</v>
      </c>
      <c r="F107" s="78">
        <f>RES_hhdet_numvin!F103</f>
        <v>97383.931832546601</v>
      </c>
      <c r="G107" s="78">
        <f>RES_hhdet_numvin!G103</f>
        <v>79875.798445027409</v>
      </c>
      <c r="H107" s="78">
        <f>RES_hhdet_numvin!H103</f>
        <v>84144.872357886241</v>
      </c>
      <c r="I107" s="78">
        <f>RES_hhdet_numvin!I103</f>
        <v>34189.401471470133</v>
      </c>
      <c r="J107" s="78">
        <f>RES_hhdet_numvin!J103</f>
        <v>48213.748894040749</v>
      </c>
      <c r="K107" s="78">
        <f>RES_hhdet_numvin!K103</f>
        <v>68318.037212076029</v>
      </c>
      <c r="L107" s="78">
        <f>RES_hhdet_numvin!L103</f>
        <v>59546.198264717925</v>
      </c>
      <c r="M107" s="78">
        <f>RES_hhdet_numvin!M103</f>
        <v>82849.069270280379</v>
      </c>
      <c r="N107" s="78">
        <f>RES_hhdet_numvin!N103</f>
        <v>59962.449482693875</v>
      </c>
      <c r="O107" s="78">
        <f>RES_hhdet_numvin!O103</f>
        <v>76660.910928646321</v>
      </c>
      <c r="P107" s="78">
        <f>RES_hhdet_numvin!P103</f>
        <v>70296.775657148566</v>
      </c>
      <c r="Q107" s="78">
        <f>RES_hhdet_numvin!Q103</f>
        <v>74300.263524609371</v>
      </c>
    </row>
    <row r="109" spans="1:17" s="28" customFormat="1" ht="12" customHeight="1" x14ac:dyDescent="0.25">
      <c r="A109" s="187" t="s">
        <v>200</v>
      </c>
      <c r="B109" s="186"/>
      <c r="C109" s="185"/>
      <c r="D109" s="185"/>
      <c r="E109" s="185"/>
      <c r="F109" s="185"/>
      <c r="G109" s="185"/>
      <c r="H109" s="185"/>
      <c r="I109" s="185"/>
      <c r="J109" s="185"/>
      <c r="K109" s="185"/>
      <c r="L109" s="185"/>
      <c r="M109" s="185"/>
      <c r="N109" s="185"/>
      <c r="O109" s="185"/>
      <c r="P109" s="185"/>
      <c r="Q109" s="185"/>
    </row>
    <row r="111" spans="1:17" ht="12" customHeight="1" x14ac:dyDescent="0.25">
      <c r="A111" s="152" t="s">
        <v>118</v>
      </c>
      <c r="B111" s="168">
        <f>SUM(B112,B115,B117,B130)</f>
        <v>1575.0741246662813</v>
      </c>
      <c r="C111" s="168">
        <f t="shared" ref="C111:Q111" si="8">SUM(C112,C115,C117,C130)</f>
        <v>1666.7674112035497</v>
      </c>
      <c r="D111" s="168">
        <f t="shared" si="8"/>
        <v>1571.5048980560696</v>
      </c>
      <c r="E111" s="168">
        <f t="shared" si="8"/>
        <v>1556.9109320857649</v>
      </c>
      <c r="F111" s="168">
        <f t="shared" si="8"/>
        <v>1510.5744292232948</v>
      </c>
      <c r="G111" s="168">
        <f t="shared" si="8"/>
        <v>1640.1766100795776</v>
      </c>
      <c r="H111" s="168">
        <f t="shared" si="8"/>
        <v>1588.6693144528704</v>
      </c>
      <c r="I111" s="168">
        <f t="shared" si="8"/>
        <v>1532.2968374748868</v>
      </c>
      <c r="J111" s="168">
        <f t="shared" si="8"/>
        <v>1548.5676974778244</v>
      </c>
      <c r="K111" s="168">
        <f t="shared" si="8"/>
        <v>1544.1479084934019</v>
      </c>
      <c r="L111" s="168">
        <f t="shared" si="8"/>
        <v>1711.6973763501467</v>
      </c>
      <c r="M111" s="168">
        <f t="shared" si="8"/>
        <v>1634.5234855013698</v>
      </c>
      <c r="N111" s="168">
        <f t="shared" si="8"/>
        <v>1709.4339351057872</v>
      </c>
      <c r="O111" s="168">
        <f t="shared" si="8"/>
        <v>1892.0913238269061</v>
      </c>
      <c r="P111" s="168">
        <f t="shared" si="8"/>
        <v>1631.4607591497456</v>
      </c>
      <c r="Q111" s="168">
        <f t="shared" si="8"/>
        <v>1772.926180854736</v>
      </c>
    </row>
    <row r="112" spans="1:17" ht="12" customHeight="1" x14ac:dyDescent="0.25">
      <c r="A112" s="158" t="s">
        <v>65</v>
      </c>
      <c r="B112" s="157">
        <f>SUM(B113:B114)</f>
        <v>1314.0957913974391</v>
      </c>
      <c r="C112" s="157">
        <f t="shared" ref="C112:Q112" si="9">SUM(C113:C114)</f>
        <v>1402.9974866607095</v>
      </c>
      <c r="D112" s="157">
        <f t="shared" si="9"/>
        <v>1308.2829726823809</v>
      </c>
      <c r="E112" s="157">
        <f t="shared" si="9"/>
        <v>1294.4543346017624</v>
      </c>
      <c r="F112" s="157">
        <f t="shared" si="9"/>
        <v>1237.2543833560258</v>
      </c>
      <c r="G112" s="157">
        <f t="shared" si="9"/>
        <v>1354.9410465263738</v>
      </c>
      <c r="H112" s="157">
        <f t="shared" si="9"/>
        <v>1296.2672945656402</v>
      </c>
      <c r="I112" s="157">
        <f t="shared" si="9"/>
        <v>1235.2694107621253</v>
      </c>
      <c r="J112" s="157">
        <f t="shared" si="9"/>
        <v>1257.8261677610087</v>
      </c>
      <c r="K112" s="157">
        <f t="shared" si="9"/>
        <v>1246.3966342381741</v>
      </c>
      <c r="L112" s="157">
        <f t="shared" si="9"/>
        <v>1415.391887539977</v>
      </c>
      <c r="M112" s="157">
        <f t="shared" si="9"/>
        <v>1321.4506843297484</v>
      </c>
      <c r="N112" s="157">
        <f t="shared" si="9"/>
        <v>1391.7421403033459</v>
      </c>
      <c r="O112" s="157">
        <f t="shared" si="9"/>
        <v>1572.0342727887173</v>
      </c>
      <c r="P112" s="157">
        <f t="shared" si="9"/>
        <v>1295.246955604031</v>
      </c>
      <c r="Q112" s="157">
        <f t="shared" si="9"/>
        <v>1431.6386603693666</v>
      </c>
    </row>
    <row r="113" spans="1:17" ht="12" customHeight="1" x14ac:dyDescent="0.25">
      <c r="A113" s="23" t="s">
        <v>157</v>
      </c>
      <c r="B113" s="156">
        <f>RES_hhdet_fec!B$83</f>
        <v>1308.8680040578099</v>
      </c>
      <c r="C113" s="156">
        <f>RES_hhdet_fec!C$83</f>
        <v>1395.7423817413321</v>
      </c>
      <c r="D113" s="156">
        <f>RES_hhdet_fec!D$83</f>
        <v>1300.5653577196033</v>
      </c>
      <c r="E113" s="156">
        <f>RES_hhdet_fec!E$83</f>
        <v>1286.741014674624</v>
      </c>
      <c r="F113" s="156">
        <f>RES_hhdet_fec!F$83</f>
        <v>1231.1356560781151</v>
      </c>
      <c r="G113" s="156">
        <f>RES_hhdet_fec!G$83</f>
        <v>1348.3189955417104</v>
      </c>
      <c r="H113" s="156">
        <f>RES_hhdet_fec!H$83</f>
        <v>1291.1837337172653</v>
      </c>
      <c r="I113" s="156">
        <f>RES_hhdet_fec!I$83</f>
        <v>1226.0187085396028</v>
      </c>
      <c r="J113" s="156">
        <f>RES_hhdet_fec!J$83</f>
        <v>1251.3010276171942</v>
      </c>
      <c r="K113" s="156">
        <f>RES_hhdet_fec!K$83</f>
        <v>1238.985086827297</v>
      </c>
      <c r="L113" s="156">
        <f>RES_hhdet_fec!L$83</f>
        <v>1407.8586544322352</v>
      </c>
      <c r="M113" s="156">
        <f>RES_hhdet_fec!M$83</f>
        <v>1313.1396207716296</v>
      </c>
      <c r="N113" s="156">
        <f>RES_hhdet_fec!N$83</f>
        <v>1381.992203727955</v>
      </c>
      <c r="O113" s="156">
        <f>RES_hhdet_fec!O$83</f>
        <v>1566.7308742574965</v>
      </c>
      <c r="P113" s="156">
        <f>RES_hhdet_fec!P$83</f>
        <v>1283.335142718093</v>
      </c>
      <c r="Q113" s="156">
        <f>RES_hhdet_fec!Q$83</f>
        <v>1422.2338726372311</v>
      </c>
    </row>
    <row r="114" spans="1:17" ht="12" customHeight="1" x14ac:dyDescent="0.25">
      <c r="A114" s="23" t="s">
        <v>60</v>
      </c>
      <c r="B114" s="156">
        <f>RES_hhdet_fec!B$84</f>
        <v>5.2277873396293364</v>
      </c>
      <c r="C114" s="156">
        <f>RES_hhdet_fec!C$84</f>
        <v>7.2551049193772901</v>
      </c>
      <c r="D114" s="156">
        <f>RES_hhdet_fec!D$84</f>
        <v>7.7176149627775166</v>
      </c>
      <c r="E114" s="156">
        <f>RES_hhdet_fec!E$84</f>
        <v>7.713319927138377</v>
      </c>
      <c r="F114" s="156">
        <f>RES_hhdet_fec!F$84</f>
        <v>6.1187272779105841</v>
      </c>
      <c r="G114" s="156">
        <f>RES_hhdet_fec!G$84</f>
        <v>6.6220509846635336</v>
      </c>
      <c r="H114" s="156">
        <f>RES_hhdet_fec!H$84</f>
        <v>5.0835608483748533</v>
      </c>
      <c r="I114" s="156">
        <f>RES_hhdet_fec!I$84</f>
        <v>9.2507022225225128</v>
      </c>
      <c r="J114" s="156">
        <f>RES_hhdet_fec!J$84</f>
        <v>6.5251401438145873</v>
      </c>
      <c r="K114" s="156">
        <f>RES_hhdet_fec!K$84</f>
        <v>7.4115474108771613</v>
      </c>
      <c r="L114" s="156">
        <f>RES_hhdet_fec!L$84</f>
        <v>7.5332331077418226</v>
      </c>
      <c r="M114" s="156">
        <f>RES_hhdet_fec!M$84</f>
        <v>8.3110635581188497</v>
      </c>
      <c r="N114" s="156">
        <f>RES_hhdet_fec!N$84</f>
        <v>9.7499365753907892</v>
      </c>
      <c r="O114" s="156">
        <f>RES_hhdet_fec!O$84</f>
        <v>5.3033985312209282</v>
      </c>
      <c r="P114" s="156">
        <f>RES_hhdet_fec!P$84</f>
        <v>11.911812885938042</v>
      </c>
      <c r="Q114" s="156">
        <f>RES_hhdet_fec!Q$84</f>
        <v>9.4047877321354161</v>
      </c>
    </row>
    <row r="115" spans="1:17" ht="12" customHeight="1" x14ac:dyDescent="0.25">
      <c r="A115" s="158" t="s">
        <v>112</v>
      </c>
      <c r="B115" s="157">
        <f>B116</f>
        <v>0.29417291321699235</v>
      </c>
      <c r="C115" s="157">
        <f t="shared" ref="C115:Q115" si="10">C116</f>
        <v>0.34589019309222024</v>
      </c>
      <c r="D115" s="157">
        <f t="shared" si="10"/>
        <v>0.35846447401215398</v>
      </c>
      <c r="E115" s="157">
        <f t="shared" si="10"/>
        <v>0.35503506414384878</v>
      </c>
      <c r="F115" s="157">
        <f t="shared" si="10"/>
        <v>0.3931055268817043</v>
      </c>
      <c r="G115" s="157">
        <f t="shared" si="10"/>
        <v>0.43745071623692189</v>
      </c>
      <c r="H115" s="157">
        <f t="shared" si="10"/>
        <v>0.48160759008907172</v>
      </c>
      <c r="I115" s="157">
        <f t="shared" si="10"/>
        <v>0.53506635774887124</v>
      </c>
      <c r="J115" s="157">
        <f t="shared" si="10"/>
        <v>0.53550474816394278</v>
      </c>
      <c r="K115" s="157">
        <f t="shared" si="10"/>
        <v>0.55506276099243657</v>
      </c>
      <c r="L115" s="157">
        <f t="shared" si="10"/>
        <v>0.55736623812180763</v>
      </c>
      <c r="M115" s="157">
        <f t="shared" si="10"/>
        <v>0.60111316640159274</v>
      </c>
      <c r="N115" s="157">
        <f t="shared" si="10"/>
        <v>0.54865529563888471</v>
      </c>
      <c r="O115" s="157">
        <f t="shared" si="10"/>
        <v>0.53090416743509972</v>
      </c>
      <c r="P115" s="157">
        <f t="shared" si="10"/>
        <v>0.45675142257767348</v>
      </c>
      <c r="Q115" s="157">
        <f t="shared" si="10"/>
        <v>0.42622319735633551</v>
      </c>
    </row>
    <row r="116" spans="1:17" ht="12" customHeight="1" x14ac:dyDescent="0.25">
      <c r="A116" s="23" t="s">
        <v>60</v>
      </c>
      <c r="B116" s="156">
        <f>RES_hhdet_fec!B$86</f>
        <v>0.29417291321699235</v>
      </c>
      <c r="C116" s="156">
        <f>RES_hhdet_fec!C$86</f>
        <v>0.34589019309222024</v>
      </c>
      <c r="D116" s="156">
        <f>RES_hhdet_fec!D$86</f>
        <v>0.35846447401215398</v>
      </c>
      <c r="E116" s="156">
        <f>RES_hhdet_fec!E$86</f>
        <v>0.35503506414384878</v>
      </c>
      <c r="F116" s="156">
        <f>RES_hhdet_fec!F$86</f>
        <v>0.3931055268817043</v>
      </c>
      <c r="G116" s="156">
        <f>RES_hhdet_fec!G$86</f>
        <v>0.43745071623692189</v>
      </c>
      <c r="H116" s="156">
        <f>RES_hhdet_fec!H$86</f>
        <v>0.48160759008907172</v>
      </c>
      <c r="I116" s="156">
        <f>RES_hhdet_fec!I$86</f>
        <v>0.53506635774887124</v>
      </c>
      <c r="J116" s="156">
        <f>RES_hhdet_fec!J$86</f>
        <v>0.53550474816394278</v>
      </c>
      <c r="K116" s="156">
        <f>RES_hhdet_fec!K$86</f>
        <v>0.55506276099243657</v>
      </c>
      <c r="L116" s="156">
        <f>RES_hhdet_fec!L$86</f>
        <v>0.55736623812180763</v>
      </c>
      <c r="M116" s="156">
        <f>RES_hhdet_fec!M$86</f>
        <v>0.60111316640159274</v>
      </c>
      <c r="N116" s="156">
        <f>RES_hhdet_fec!N$86</f>
        <v>0.54865529563888471</v>
      </c>
      <c r="O116" s="156">
        <f>RES_hhdet_fec!O$86</f>
        <v>0.53090416743509972</v>
      </c>
      <c r="P116" s="156">
        <f>RES_hhdet_fec!P$86</f>
        <v>0.45675142257767348</v>
      </c>
      <c r="Q116" s="156">
        <f>RES_hhdet_fec!Q$86</f>
        <v>0.42622319735633551</v>
      </c>
    </row>
    <row r="117" spans="1:17" ht="12" customHeight="1" x14ac:dyDescent="0.25">
      <c r="A117" s="158" t="s">
        <v>63</v>
      </c>
      <c r="B117" s="157">
        <f>RES_hhdet_fec!B$87</f>
        <v>203.54496098766242</v>
      </c>
      <c r="C117" s="157">
        <f>RES_hhdet_fec!C$87</f>
        <v>205.14490587633841</v>
      </c>
      <c r="D117" s="157">
        <f>RES_hhdet_fec!D$87</f>
        <v>204.67728053036637</v>
      </c>
      <c r="E117" s="157">
        <f>RES_hhdet_fec!E$87</f>
        <v>203.40863245332744</v>
      </c>
      <c r="F117" s="157">
        <f>RES_hhdet_fec!F$87</f>
        <v>211.42172235048494</v>
      </c>
      <c r="G117" s="157">
        <f>RES_hhdet_fec!G$87</f>
        <v>221.38051467745925</v>
      </c>
      <c r="H117" s="157">
        <f>RES_hhdet_fec!H$87</f>
        <v>226.36590196245174</v>
      </c>
      <c r="I117" s="157">
        <f>RES_hhdet_fec!I$87</f>
        <v>228.5597796666801</v>
      </c>
      <c r="J117" s="157">
        <f>RES_hhdet_fec!J$87</f>
        <v>223.41511020113069</v>
      </c>
      <c r="K117" s="157">
        <f>RES_hhdet_fec!K$87</f>
        <v>228.79970851612239</v>
      </c>
      <c r="L117" s="157">
        <f>RES_hhdet_fec!L$87</f>
        <v>226.63045534649197</v>
      </c>
      <c r="M117" s="157">
        <f>RES_hhdet_fec!M$87</f>
        <v>239.52893134843833</v>
      </c>
      <c r="N117" s="157">
        <f>RES_hhdet_fec!N$87</f>
        <v>240.69061315219054</v>
      </c>
      <c r="O117" s="157">
        <f>RES_hhdet_fec!O$87</f>
        <v>245.04510222930389</v>
      </c>
      <c r="P117" s="157">
        <f>RES_hhdet_fec!P$87</f>
        <v>255.17968820777236</v>
      </c>
      <c r="Q117" s="157">
        <f>RES_hhdet_fec!Q$87</f>
        <v>258.6517525446032</v>
      </c>
    </row>
    <row r="118" spans="1:17" ht="12" customHeight="1" x14ac:dyDescent="0.25">
      <c r="A118" s="167" t="s">
        <v>156</v>
      </c>
      <c r="B118" s="132">
        <f>RES_hhdet_fec!B$88</f>
        <v>102.34667815082707</v>
      </c>
      <c r="C118" s="132">
        <f>RES_hhdet_fec!C$88</f>
        <v>102.17431471583319</v>
      </c>
      <c r="D118" s="132">
        <f>RES_hhdet_fec!D$88</f>
        <v>100.65725174511883</v>
      </c>
      <c r="E118" s="132">
        <f>RES_hhdet_fec!E$88</f>
        <v>97.323882746468485</v>
      </c>
      <c r="F118" s="132">
        <f>RES_hhdet_fec!F$88</f>
        <v>96.99929413308584</v>
      </c>
      <c r="G118" s="132">
        <f>RES_hhdet_fec!G$88</f>
        <v>96.007632019822879</v>
      </c>
      <c r="H118" s="132">
        <f>RES_hhdet_fec!H$88</f>
        <v>90.231455795078062</v>
      </c>
      <c r="I118" s="132">
        <f>RES_hhdet_fec!I$88</f>
        <v>88.171394026352203</v>
      </c>
      <c r="J118" s="132">
        <f>RES_hhdet_fec!J$88</f>
        <v>87.77041732323093</v>
      </c>
      <c r="K118" s="132">
        <f>RES_hhdet_fec!K$88</f>
        <v>73.479233750707877</v>
      </c>
      <c r="L118" s="132">
        <f>RES_hhdet_fec!L$88</f>
        <v>57.444930687749221</v>
      </c>
      <c r="M118" s="132">
        <f>RES_hhdet_fec!M$88</f>
        <v>60.124878603814068</v>
      </c>
      <c r="N118" s="132">
        <f>RES_hhdet_fec!N$88</f>
        <v>57.75879945334259</v>
      </c>
      <c r="O118" s="132">
        <f>RES_hhdet_fec!O$88</f>
        <v>56.792039930942963</v>
      </c>
      <c r="P118" s="132">
        <f>RES_hhdet_fec!P$88</f>
        <v>59.998908359722762</v>
      </c>
      <c r="Q118" s="132">
        <f>RES_hhdet_fec!Q$88</f>
        <v>59.125058741469743</v>
      </c>
    </row>
    <row r="119" spans="1:17" ht="12" customHeight="1" x14ac:dyDescent="0.25">
      <c r="A119" s="167" t="s">
        <v>155</v>
      </c>
      <c r="B119" s="132">
        <f>SUM(B120:B121)</f>
        <v>23.708302595451968</v>
      </c>
      <c r="C119" s="132">
        <f t="shared" ref="C119:Q119" si="11">SUM(C120:C121)</f>
        <v>25.685961407853043</v>
      </c>
      <c r="D119" s="132">
        <f t="shared" si="11"/>
        <v>26.426289515029104</v>
      </c>
      <c r="E119" s="132">
        <f t="shared" si="11"/>
        <v>28.340964774086075</v>
      </c>
      <c r="F119" s="132">
        <f t="shared" si="11"/>
        <v>30.911976506579311</v>
      </c>
      <c r="G119" s="132">
        <f t="shared" si="11"/>
        <v>47.164887137838733</v>
      </c>
      <c r="H119" s="132">
        <f t="shared" si="11"/>
        <v>54.905459839689613</v>
      </c>
      <c r="I119" s="132">
        <f t="shared" si="11"/>
        <v>56.019741217095216</v>
      </c>
      <c r="J119" s="132">
        <f t="shared" si="11"/>
        <v>56.434946007639333</v>
      </c>
      <c r="K119" s="132">
        <f t="shared" si="11"/>
        <v>73.798249438424477</v>
      </c>
      <c r="L119" s="132">
        <f t="shared" si="11"/>
        <v>88.419480600264663</v>
      </c>
      <c r="M119" s="132">
        <f t="shared" si="11"/>
        <v>95.495420224846342</v>
      </c>
      <c r="N119" s="132">
        <f t="shared" si="11"/>
        <v>99.918099808074658</v>
      </c>
      <c r="O119" s="132">
        <f t="shared" si="11"/>
        <v>111.53546837437371</v>
      </c>
      <c r="P119" s="132">
        <f t="shared" si="11"/>
        <v>114.35045669919813</v>
      </c>
      <c r="Q119" s="132">
        <f t="shared" si="11"/>
        <v>116.93605847715486</v>
      </c>
    </row>
    <row r="120" spans="1:17" ht="12" customHeight="1" x14ac:dyDescent="0.25">
      <c r="A120" s="166" t="s">
        <v>55</v>
      </c>
      <c r="B120" s="165">
        <f>RES_hhdet_fec!B$90</f>
        <v>19.018431386469</v>
      </c>
      <c r="C120" s="165">
        <f>RES_hhdet_fec!C$90</f>
        <v>20.57853354283467</v>
      </c>
      <c r="D120" s="165">
        <f>RES_hhdet_fec!D$90</f>
        <v>21.127380535278228</v>
      </c>
      <c r="E120" s="165">
        <f>RES_hhdet_fec!E$90</f>
        <v>22.610822578907371</v>
      </c>
      <c r="F120" s="165">
        <f>RES_hhdet_fec!F$90</f>
        <v>24.61510978879944</v>
      </c>
      <c r="G120" s="165">
        <f>RES_hhdet_fec!G$90</f>
        <v>37.495513168966021</v>
      </c>
      <c r="H120" s="165">
        <f>RES_hhdet_fec!H$90</f>
        <v>43.578530487656636</v>
      </c>
      <c r="I120" s="165">
        <f>RES_hhdet_fec!I$90</f>
        <v>44.395717434044855</v>
      </c>
      <c r="J120" s="165">
        <f>RES_hhdet_fec!J$90</f>
        <v>44.650095059574703</v>
      </c>
      <c r="K120" s="165">
        <f>RES_hhdet_fec!K$90</f>
        <v>58.294369421994595</v>
      </c>
      <c r="L120" s="165">
        <f>RES_hhdet_fec!L$90</f>
        <v>69.406968945434997</v>
      </c>
      <c r="M120" s="165">
        <f>RES_hhdet_fec!M$90</f>
        <v>75.615671877086186</v>
      </c>
      <c r="N120" s="165">
        <f>RES_hhdet_fec!N$90</f>
        <v>78.654218605594735</v>
      </c>
      <c r="O120" s="165">
        <f>RES_hhdet_fec!O$90</f>
        <v>87.041582164384351</v>
      </c>
      <c r="P120" s="165">
        <f>RES_hhdet_fec!P$90</f>
        <v>90.219020480413363</v>
      </c>
      <c r="Q120" s="165">
        <f>RES_hhdet_fec!Q$90</f>
        <v>91.560254886248643</v>
      </c>
    </row>
    <row r="121" spans="1:17" ht="12" customHeight="1" x14ac:dyDescent="0.25">
      <c r="A121" s="147" t="s">
        <v>59</v>
      </c>
      <c r="B121" s="164">
        <f>RES_hhdet_fec!B$91</f>
        <v>4.6898712089829697</v>
      </c>
      <c r="C121" s="164">
        <f>RES_hhdet_fec!C$91</f>
        <v>5.1074278650183746</v>
      </c>
      <c r="D121" s="164">
        <f>RES_hhdet_fec!D$91</f>
        <v>5.2989089797508759</v>
      </c>
      <c r="E121" s="164">
        <f>RES_hhdet_fec!E$91</f>
        <v>5.730142195178705</v>
      </c>
      <c r="F121" s="164">
        <f>RES_hhdet_fec!F$91</f>
        <v>6.2968667177798698</v>
      </c>
      <c r="G121" s="164">
        <f>RES_hhdet_fec!G$91</f>
        <v>9.6693739688727156</v>
      </c>
      <c r="H121" s="164">
        <f>RES_hhdet_fec!H$91</f>
        <v>11.32692935203298</v>
      </c>
      <c r="I121" s="164">
        <f>RES_hhdet_fec!I$91</f>
        <v>11.624023783050362</v>
      </c>
      <c r="J121" s="164">
        <f>RES_hhdet_fec!J$91</f>
        <v>11.78485094806463</v>
      </c>
      <c r="K121" s="164">
        <f>RES_hhdet_fec!K$91</f>
        <v>15.503880016429882</v>
      </c>
      <c r="L121" s="164">
        <f>RES_hhdet_fec!L$91</f>
        <v>19.012511654829666</v>
      </c>
      <c r="M121" s="164">
        <f>RES_hhdet_fec!M$91</f>
        <v>19.879748347760156</v>
      </c>
      <c r="N121" s="164">
        <f>RES_hhdet_fec!N$91</f>
        <v>21.263881202479915</v>
      </c>
      <c r="O121" s="164">
        <f>RES_hhdet_fec!O$91</f>
        <v>24.493886209989359</v>
      </c>
      <c r="P121" s="164">
        <f>RES_hhdet_fec!P$91</f>
        <v>24.131436218784774</v>
      </c>
      <c r="Q121" s="164">
        <f>RES_hhdet_fec!Q$91</f>
        <v>25.375803590906223</v>
      </c>
    </row>
    <row r="122" spans="1:17" ht="12" customHeight="1" x14ac:dyDescent="0.25">
      <c r="A122" s="163" t="s">
        <v>144</v>
      </c>
      <c r="B122" s="162">
        <f>RES_hhdet_fec!B$92</f>
        <v>13.577275842311288</v>
      </c>
      <c r="C122" s="162">
        <f>RES_hhdet_fec!C$92</f>
        <v>10.977113878385422</v>
      </c>
      <c r="D122" s="162">
        <f>RES_hhdet_fec!D$92</f>
        <v>9.5656051346603714</v>
      </c>
      <c r="E122" s="162">
        <f>RES_hhdet_fec!E$92</f>
        <v>9.4342606270832494</v>
      </c>
      <c r="F122" s="162">
        <f>RES_hhdet_fec!F$92</f>
        <v>8.7406720440635031</v>
      </c>
      <c r="G122" s="162">
        <f>RES_hhdet_fec!G$92</f>
        <v>7.8621418325443448</v>
      </c>
      <c r="H122" s="162">
        <f>RES_hhdet_fec!H$92</f>
        <v>8.0530269122022364</v>
      </c>
      <c r="I122" s="162">
        <f>RES_hhdet_fec!I$92</f>
        <v>9.2263186327592948</v>
      </c>
      <c r="J122" s="162">
        <f>RES_hhdet_fec!J$92</f>
        <v>9.852737891859622</v>
      </c>
      <c r="K122" s="162">
        <f>RES_hhdet_fec!K$92</f>
        <v>7.949829438999819</v>
      </c>
      <c r="L122" s="162">
        <f>RES_hhdet_fec!L$92</f>
        <v>6.0062368822496497</v>
      </c>
      <c r="M122" s="162">
        <f>RES_hhdet_fec!M$92</f>
        <v>5.3633094543775996</v>
      </c>
      <c r="N122" s="162">
        <f>RES_hhdet_fec!N$92</f>
        <v>3.8636383684999469</v>
      </c>
      <c r="O122" s="162">
        <f>RES_hhdet_fec!O$92</f>
        <v>3.4185654175951008</v>
      </c>
      <c r="P122" s="162">
        <f>RES_hhdet_fec!P$92</f>
        <v>3.3112760430184882</v>
      </c>
      <c r="Q122" s="162">
        <f>RES_hhdet_fec!Q$92</f>
        <v>3.1217675157077034</v>
      </c>
    </row>
    <row r="123" spans="1:17" ht="12" customHeight="1" x14ac:dyDescent="0.25">
      <c r="A123" s="161" t="s">
        <v>143</v>
      </c>
      <c r="B123" s="160">
        <f>SUM(B124:B125)</f>
        <v>3.269551561434727</v>
      </c>
      <c r="C123" s="160">
        <f t="shared" ref="C123:Q123" si="12">SUM(C124:C125)</f>
        <v>2.8710304967173887</v>
      </c>
      <c r="D123" s="160">
        <f t="shared" si="12"/>
        <v>2.6127487147015023</v>
      </c>
      <c r="E123" s="160">
        <f t="shared" si="12"/>
        <v>2.8582777714446777</v>
      </c>
      <c r="F123" s="160">
        <f t="shared" si="12"/>
        <v>2.8990638002415441</v>
      </c>
      <c r="G123" s="160">
        <f t="shared" si="12"/>
        <v>4.0208492334403809</v>
      </c>
      <c r="H123" s="160">
        <f t="shared" si="12"/>
        <v>5.1025931054366325</v>
      </c>
      <c r="I123" s="160">
        <f t="shared" si="12"/>
        <v>6.1053368291568262</v>
      </c>
      <c r="J123" s="160">
        <f t="shared" si="12"/>
        <v>6.5996859578182034</v>
      </c>
      <c r="K123" s="160">
        <f t="shared" si="12"/>
        <v>8.3198581778114189</v>
      </c>
      <c r="L123" s="160">
        <f t="shared" si="12"/>
        <v>9.642338957850022</v>
      </c>
      <c r="M123" s="160">
        <f t="shared" si="12"/>
        <v>8.8740116260928765</v>
      </c>
      <c r="N123" s="160">
        <f t="shared" si="12"/>
        <v>6.9694437938600657</v>
      </c>
      <c r="O123" s="160">
        <f t="shared" si="12"/>
        <v>7.0121037486798743</v>
      </c>
      <c r="P123" s="160">
        <f t="shared" si="12"/>
        <v>6.5833979013161485</v>
      </c>
      <c r="Q123" s="160">
        <f t="shared" si="12"/>
        <v>6.4512303333760581</v>
      </c>
    </row>
    <row r="124" spans="1:17" ht="12" customHeight="1" x14ac:dyDescent="0.25">
      <c r="A124" s="148" t="s">
        <v>57</v>
      </c>
      <c r="B124" s="156">
        <f>RES_hhdet_fec!B$94</f>
        <v>2.5229666049545321</v>
      </c>
      <c r="C124" s="156">
        <f>RES_hhdet_fec!C$94</f>
        <v>2.2109795678045185</v>
      </c>
      <c r="D124" s="156">
        <f>RES_hhdet_fec!D$94</f>
        <v>2.0077612109611467</v>
      </c>
      <c r="E124" s="156">
        <f>RES_hhdet_fec!E$94</f>
        <v>2.1917450323976988</v>
      </c>
      <c r="F124" s="156">
        <f>RES_hhdet_fec!F$94</f>
        <v>2.2181511948076746</v>
      </c>
      <c r="G124" s="156">
        <f>RES_hhdet_fec!G$94</f>
        <v>3.0706233441545479</v>
      </c>
      <c r="H124" s="156">
        <f>RES_hhdet_fec!H$94</f>
        <v>3.889459169634998</v>
      </c>
      <c r="I124" s="156">
        <f>RES_hhdet_fec!I$94</f>
        <v>4.645698676060765</v>
      </c>
      <c r="J124" s="156">
        <f>RES_hhdet_fec!J$94</f>
        <v>5.0121968278334581</v>
      </c>
      <c r="K124" s="156">
        <f>RES_hhdet_fec!K$94</f>
        <v>6.3069799991961437</v>
      </c>
      <c r="L124" s="156">
        <f>RES_hhdet_fec!L$94</f>
        <v>7.2568988178177056</v>
      </c>
      <c r="M124" s="156">
        <f>RES_hhdet_fec!M$94</f>
        <v>6.7452815513749647</v>
      </c>
      <c r="N124" s="156">
        <f>RES_hhdet_fec!N$94</f>
        <v>5.2612631318736796</v>
      </c>
      <c r="O124" s="156">
        <f>RES_hhdet_fec!O$94</f>
        <v>5.2392176826628578</v>
      </c>
      <c r="P124" s="156">
        <f>RES_hhdet_fec!P$94</f>
        <v>4.9793059854183763</v>
      </c>
      <c r="Q124" s="156">
        <f>RES_hhdet_fec!Q$94</f>
        <v>4.8343045929539015</v>
      </c>
    </row>
    <row r="125" spans="1:17" ht="12" customHeight="1" x14ac:dyDescent="0.25">
      <c r="A125" s="148" t="s">
        <v>59</v>
      </c>
      <c r="B125" s="156">
        <f>RES_hhdet_fec!B$95</f>
        <v>0.74658495648019496</v>
      </c>
      <c r="C125" s="156">
        <f>RES_hhdet_fec!C$95</f>
        <v>0.66005092891287021</v>
      </c>
      <c r="D125" s="156">
        <f>RES_hhdet_fec!D$95</f>
        <v>0.60498750374035537</v>
      </c>
      <c r="E125" s="156">
        <f>RES_hhdet_fec!E$95</f>
        <v>0.66653273904697896</v>
      </c>
      <c r="F125" s="156">
        <f>RES_hhdet_fec!F$95</f>
        <v>0.68091260543386944</v>
      </c>
      <c r="G125" s="156">
        <f>RES_hhdet_fec!G$95</f>
        <v>0.95022588928583274</v>
      </c>
      <c r="H125" s="156">
        <f>RES_hhdet_fec!H$95</f>
        <v>1.213133935801634</v>
      </c>
      <c r="I125" s="156">
        <f>RES_hhdet_fec!I$95</f>
        <v>1.4596381530960607</v>
      </c>
      <c r="J125" s="156">
        <f>RES_hhdet_fec!J$95</f>
        <v>1.5874891299847456</v>
      </c>
      <c r="K125" s="156">
        <f>RES_hhdet_fec!K$95</f>
        <v>2.0128781786152761</v>
      </c>
      <c r="L125" s="156">
        <f>RES_hhdet_fec!L$95</f>
        <v>2.3854401400323164</v>
      </c>
      <c r="M125" s="156">
        <f>RES_hhdet_fec!M$95</f>
        <v>2.1287300747179123</v>
      </c>
      <c r="N125" s="156">
        <f>RES_hhdet_fec!N$95</f>
        <v>1.7081806619863862</v>
      </c>
      <c r="O125" s="156">
        <f>RES_hhdet_fec!O$95</f>
        <v>1.7728860660170167</v>
      </c>
      <c r="P125" s="156">
        <f>RES_hhdet_fec!P$95</f>
        <v>1.6040919158977722</v>
      </c>
      <c r="Q125" s="156">
        <f>RES_hhdet_fec!Q$95</f>
        <v>1.6169257404221562</v>
      </c>
    </row>
    <row r="126" spans="1:17" ht="12" customHeight="1" x14ac:dyDescent="0.25">
      <c r="A126" s="163" t="s">
        <v>142</v>
      </c>
      <c r="B126" s="162">
        <f>RES_hhdet_fec!B$96</f>
        <v>48.433245382004777</v>
      </c>
      <c r="C126" s="162">
        <f>RES_hhdet_fec!C$96</f>
        <v>49.920996724577762</v>
      </c>
      <c r="D126" s="162">
        <f>RES_hhdet_fec!D$96</f>
        <v>50.985030726598055</v>
      </c>
      <c r="E126" s="162">
        <f>RES_hhdet_fec!E$96</f>
        <v>49.815794955523131</v>
      </c>
      <c r="F126" s="162">
        <f>RES_hhdet_fec!F$96</f>
        <v>53.392227273764519</v>
      </c>
      <c r="G126" s="162">
        <f>RES_hhdet_fec!G$96</f>
        <v>43.294988092242548</v>
      </c>
      <c r="H126" s="162">
        <f>RES_hhdet_fec!H$96</f>
        <v>40.956884705611373</v>
      </c>
      <c r="I126" s="162">
        <f>RES_hhdet_fec!I$96</f>
        <v>41.183118273424682</v>
      </c>
      <c r="J126" s="162">
        <f>RES_hhdet_fec!J$96</f>
        <v>37.025540940717384</v>
      </c>
      <c r="K126" s="162">
        <f>RES_hhdet_fec!K$96</f>
        <v>31.432672014667389</v>
      </c>
      <c r="L126" s="162">
        <f>RES_hhdet_fec!L$96</f>
        <v>24.455365806294143</v>
      </c>
      <c r="M126" s="162">
        <f>RES_hhdet_fec!M$96</f>
        <v>25.900598770470708</v>
      </c>
      <c r="N126" s="162">
        <f>RES_hhdet_fec!N$96</f>
        <v>25.399477640576293</v>
      </c>
      <c r="O126" s="162">
        <f>RES_hhdet_fec!O$96</f>
        <v>21.381200960099751</v>
      </c>
      <c r="P126" s="162">
        <f>RES_hhdet_fec!P$96</f>
        <v>23.679612044454846</v>
      </c>
      <c r="Q126" s="162">
        <f>RES_hhdet_fec!Q$96</f>
        <v>23.655574626030205</v>
      </c>
    </row>
    <row r="127" spans="1:17" ht="12" customHeight="1" x14ac:dyDescent="0.25">
      <c r="A127" s="161" t="s">
        <v>141</v>
      </c>
      <c r="B127" s="160">
        <f>SUM(B128:B129)</f>
        <v>12.209907455632576</v>
      </c>
      <c r="C127" s="160">
        <f t="shared" ref="C127:Q127" si="13">SUM(C128:C129)</f>
        <v>13.51548865297158</v>
      </c>
      <c r="D127" s="160">
        <f t="shared" si="13"/>
        <v>14.430354694258531</v>
      </c>
      <c r="E127" s="160">
        <f t="shared" si="13"/>
        <v>15.635451578721813</v>
      </c>
      <c r="F127" s="160">
        <f t="shared" si="13"/>
        <v>18.47848859275021</v>
      </c>
      <c r="G127" s="160">
        <f t="shared" si="13"/>
        <v>23.030016361570354</v>
      </c>
      <c r="H127" s="160">
        <f t="shared" si="13"/>
        <v>27.116481604433858</v>
      </c>
      <c r="I127" s="160">
        <f t="shared" si="13"/>
        <v>27.853870687891884</v>
      </c>
      <c r="J127" s="160">
        <f t="shared" si="13"/>
        <v>25.731782079865237</v>
      </c>
      <c r="K127" s="160">
        <f t="shared" si="13"/>
        <v>33.819865695511417</v>
      </c>
      <c r="L127" s="160">
        <f t="shared" si="13"/>
        <v>40.662102412084273</v>
      </c>
      <c r="M127" s="160">
        <f t="shared" si="13"/>
        <v>43.770712668836751</v>
      </c>
      <c r="N127" s="160">
        <f t="shared" si="13"/>
        <v>46.781154087836967</v>
      </c>
      <c r="O127" s="160">
        <f t="shared" si="13"/>
        <v>44.905723797612509</v>
      </c>
      <c r="P127" s="160">
        <f t="shared" si="13"/>
        <v>47.256037160061972</v>
      </c>
      <c r="Q127" s="160">
        <f t="shared" si="13"/>
        <v>49.362062850864604</v>
      </c>
    </row>
    <row r="128" spans="1:17" ht="12" customHeight="1" x14ac:dyDescent="0.25">
      <c r="A128" s="148" t="s">
        <v>60</v>
      </c>
      <c r="B128" s="156">
        <f>RES_hhdet_fec!B$98</f>
        <v>8.9999378310221356</v>
      </c>
      <c r="C128" s="156">
        <f>RES_hhdet_fec!C$98</f>
        <v>10.054421044930772</v>
      </c>
      <c r="D128" s="156">
        <f>RES_hhdet_fec!D$98</f>
        <v>10.701456826048933</v>
      </c>
      <c r="E128" s="156">
        <f>RES_hhdet_fec!E$98</f>
        <v>11.573537119179061</v>
      </c>
      <c r="F128" s="156">
        <f>RES_hhdet_fec!F$98</f>
        <v>13.549183243176071</v>
      </c>
      <c r="G128" s="156">
        <f>RES_hhdet_fec!G$98</f>
        <v>16.908687312202716</v>
      </c>
      <c r="H128" s="156">
        <f>RES_hhdet_fec!H$98</f>
        <v>19.780771593090684</v>
      </c>
      <c r="I128" s="156">
        <f>RES_hhdet_fec!I$98</f>
        <v>20.736441007880003</v>
      </c>
      <c r="J128" s="156">
        <f>RES_hhdet_fec!J$98</f>
        <v>18.835293119446746</v>
      </c>
      <c r="K128" s="156">
        <f>RES_hhdet_fec!K$98</f>
        <v>24.93691911607625</v>
      </c>
      <c r="L128" s="156">
        <f>RES_hhdet_fec!L$98</f>
        <v>29.547536735455324</v>
      </c>
      <c r="M128" s="156">
        <f>RES_hhdet_fec!M$98</f>
        <v>32.573796249621637</v>
      </c>
      <c r="N128" s="156">
        <f>RES_hhdet_fec!N$98</f>
        <v>34.58833645936263</v>
      </c>
      <c r="O128" s="156">
        <f>RES_hhdet_fec!O$98</f>
        <v>32.769462803273647</v>
      </c>
      <c r="P128" s="156">
        <f>RES_hhdet_fec!P$98</f>
        <v>35.60664996306587</v>
      </c>
      <c r="Q128" s="156">
        <f>RES_hhdet_fec!Q$98</f>
        <v>36.632505452695426</v>
      </c>
    </row>
    <row r="129" spans="1:17" ht="12" customHeight="1" x14ac:dyDescent="0.25">
      <c r="A129" s="148" t="s">
        <v>59</v>
      </c>
      <c r="B129" s="156">
        <f>RES_hhdet_fec!B$99</f>
        <v>3.2099696246104408</v>
      </c>
      <c r="C129" s="156">
        <f>RES_hhdet_fec!C$99</f>
        <v>3.4610676080408087</v>
      </c>
      <c r="D129" s="156">
        <f>RES_hhdet_fec!D$99</f>
        <v>3.7288978682095988</v>
      </c>
      <c r="E129" s="156">
        <f>RES_hhdet_fec!E$99</f>
        <v>4.0619144595427521</v>
      </c>
      <c r="F129" s="156">
        <f>RES_hhdet_fec!F$99</f>
        <v>4.9293053495741415</v>
      </c>
      <c r="G129" s="156">
        <f>RES_hhdet_fec!G$99</f>
        <v>6.1213290493676364</v>
      </c>
      <c r="H129" s="156">
        <f>RES_hhdet_fec!H$99</f>
        <v>7.3357100113431732</v>
      </c>
      <c r="I129" s="156">
        <f>RES_hhdet_fec!I$99</f>
        <v>7.1174296800118819</v>
      </c>
      <c r="J129" s="156">
        <f>RES_hhdet_fec!J$99</f>
        <v>6.896488960418492</v>
      </c>
      <c r="K129" s="156">
        <f>RES_hhdet_fec!K$99</f>
        <v>8.8829465794351652</v>
      </c>
      <c r="L129" s="156">
        <f>RES_hhdet_fec!L$99</f>
        <v>11.114565676628951</v>
      </c>
      <c r="M129" s="156">
        <f>RES_hhdet_fec!M$99</f>
        <v>11.19691641921511</v>
      </c>
      <c r="N129" s="156">
        <f>RES_hhdet_fec!N$99</f>
        <v>12.192817628474334</v>
      </c>
      <c r="O129" s="156">
        <f>RES_hhdet_fec!O$99</f>
        <v>12.136260994338864</v>
      </c>
      <c r="P129" s="156">
        <f>RES_hhdet_fec!P$99</f>
        <v>11.649387196996104</v>
      </c>
      <c r="Q129" s="156">
        <f>RES_hhdet_fec!Q$99</f>
        <v>12.729557398169181</v>
      </c>
    </row>
    <row r="130" spans="1:17" ht="12" customHeight="1" x14ac:dyDescent="0.25">
      <c r="A130" s="158" t="s">
        <v>62</v>
      </c>
      <c r="B130" s="157">
        <f>SUM(B131:B133)</f>
        <v>57.139199367962817</v>
      </c>
      <c r="C130" s="157">
        <f t="shared" ref="C130:Q130" si="14">SUM(C131:C133)</f>
        <v>58.279128473409685</v>
      </c>
      <c r="D130" s="157">
        <f t="shared" si="14"/>
        <v>58.186180369310037</v>
      </c>
      <c r="E130" s="157">
        <f t="shared" si="14"/>
        <v>58.692929966531111</v>
      </c>
      <c r="F130" s="157">
        <f t="shared" si="14"/>
        <v>61.505217989902292</v>
      </c>
      <c r="G130" s="157">
        <f t="shared" si="14"/>
        <v>63.417598159507648</v>
      </c>
      <c r="H130" s="157">
        <f t="shared" si="14"/>
        <v>65.554510334689468</v>
      </c>
      <c r="I130" s="157">
        <f t="shared" si="14"/>
        <v>67.932580688332479</v>
      </c>
      <c r="J130" s="157">
        <f t="shared" si="14"/>
        <v>66.790914767520917</v>
      </c>
      <c r="K130" s="157">
        <f t="shared" si="14"/>
        <v>68.396502978112906</v>
      </c>
      <c r="L130" s="157">
        <f t="shared" si="14"/>
        <v>69.117667225555863</v>
      </c>
      <c r="M130" s="157">
        <f t="shared" si="14"/>
        <v>72.942756656781455</v>
      </c>
      <c r="N130" s="157">
        <f t="shared" si="14"/>
        <v>76.452526354612047</v>
      </c>
      <c r="O130" s="157">
        <f t="shared" si="14"/>
        <v>74.481044641449714</v>
      </c>
      <c r="P130" s="157">
        <f t="shared" si="14"/>
        <v>80.577363915364529</v>
      </c>
      <c r="Q130" s="157">
        <f t="shared" si="14"/>
        <v>82.209544743409793</v>
      </c>
    </row>
    <row r="131" spans="1:17" ht="12" customHeight="1" x14ac:dyDescent="0.25">
      <c r="A131" s="23" t="s">
        <v>55</v>
      </c>
      <c r="B131" s="156">
        <f>RES_hhdet_fec!B$101</f>
        <v>4.4425336772714141</v>
      </c>
      <c r="C131" s="156">
        <f>RES_hhdet_fec!C$101</f>
        <v>5.1367699999999985</v>
      </c>
      <c r="D131" s="156">
        <f>RES_hhdet_fec!D$101</f>
        <v>4.4018799999999993</v>
      </c>
      <c r="E131" s="156">
        <f>RES_hhdet_fec!E$101</f>
        <v>5.1999199999999979</v>
      </c>
      <c r="F131" s="156">
        <f>RES_hhdet_fec!F$101</f>
        <v>5.9569699999999992</v>
      </c>
      <c r="G131" s="156">
        <f>RES_hhdet_fec!G$101</f>
        <v>5.1829404433040605</v>
      </c>
      <c r="H131" s="156">
        <f>RES_hhdet_fec!H$101</f>
        <v>5.8999199999999998</v>
      </c>
      <c r="I131" s="156">
        <f>RES_hhdet_fec!I$101</f>
        <v>5.2017099999999994</v>
      </c>
      <c r="J131" s="156">
        <f>RES_hhdet_fec!J$101</f>
        <v>5.8998699999999982</v>
      </c>
      <c r="K131" s="156">
        <f>RES_hhdet_fec!K$101</f>
        <v>5.136569999999999</v>
      </c>
      <c r="L131" s="156">
        <f>RES_hhdet_fec!L$101</f>
        <v>5.1829127945321867</v>
      </c>
      <c r="M131" s="156">
        <f>RES_hhdet_fec!M$101</f>
        <v>5.1829607354011689</v>
      </c>
      <c r="N131" s="156">
        <f>RES_hhdet_fec!N$101</f>
        <v>5.9233727465426993</v>
      </c>
      <c r="O131" s="156">
        <f>RES_hhdet_fec!O$101</f>
        <v>5.1829333984640282</v>
      </c>
      <c r="P131" s="156">
        <f>RES_hhdet_fec!P$101</f>
        <v>5.0157638291774189</v>
      </c>
      <c r="Q131" s="156">
        <f>RES_hhdet_fec!Q$101</f>
        <v>6.4488165985726562</v>
      </c>
    </row>
    <row r="132" spans="1:17" ht="12" customHeight="1" x14ac:dyDescent="0.25">
      <c r="A132" s="23" t="s">
        <v>57</v>
      </c>
      <c r="B132" s="156">
        <f>RES_hhdet_fec!B$102</f>
        <v>5.0044141552215535</v>
      </c>
      <c r="C132" s="156">
        <f>RES_hhdet_fec!C$102</f>
        <v>3.8427298546971578</v>
      </c>
      <c r="D132" s="156">
        <f>RES_hhdet_fec!D$102</f>
        <v>3.4159807628408134</v>
      </c>
      <c r="E132" s="156">
        <f>RES_hhdet_fec!E$102</f>
        <v>1.9216368058427213</v>
      </c>
      <c r="F132" s="156">
        <f>RES_hhdet_fec!F$102</f>
        <v>2.3204107407542582</v>
      </c>
      <c r="G132" s="156">
        <f>RES_hhdet_fec!G$102</f>
        <v>4.715737076099078</v>
      </c>
      <c r="H132" s="156">
        <f>RES_hhdet_fec!H$102</f>
        <v>4.0698017651925955</v>
      </c>
      <c r="I132" s="156">
        <f>RES_hhdet_fec!I$102</f>
        <v>7.811657690354985</v>
      </c>
      <c r="J132" s="156">
        <f>RES_hhdet_fec!J$102</f>
        <v>7.2961021994006092</v>
      </c>
      <c r="K132" s="156">
        <f>RES_hhdet_fec!K$102</f>
        <v>3.5219033449702781</v>
      </c>
      <c r="L132" s="156">
        <f>RES_hhdet_fec!L$102</f>
        <v>5.0080648670298613</v>
      </c>
      <c r="M132" s="156">
        <f>RES_hhdet_fec!M$102</f>
        <v>4.9810501051833302</v>
      </c>
      <c r="N132" s="156">
        <f>RES_hhdet_fec!N$102</f>
        <v>2.7732806514289563</v>
      </c>
      <c r="O132" s="156">
        <f>RES_hhdet_fec!O$102</f>
        <v>3.1782628750875439</v>
      </c>
      <c r="P132" s="156">
        <f>RES_hhdet_fec!P$102</f>
        <v>3.4771818610466232</v>
      </c>
      <c r="Q132" s="156">
        <f>RES_hhdet_fec!Q$102</f>
        <v>4.8898183632488053</v>
      </c>
    </row>
    <row r="133" spans="1:17" ht="12" customHeight="1" x14ac:dyDescent="0.25">
      <c r="A133" s="29" t="s">
        <v>140</v>
      </c>
      <c r="B133" s="57">
        <f>RES_hhdet_fec!B$103</f>
        <v>47.69225153546985</v>
      </c>
      <c r="C133" s="57">
        <f>RES_hhdet_fec!C$103</f>
        <v>49.299628618712532</v>
      </c>
      <c r="D133" s="57">
        <f>RES_hhdet_fec!D$103</f>
        <v>50.368319606469228</v>
      </c>
      <c r="E133" s="57">
        <f>RES_hhdet_fec!E$103</f>
        <v>51.571373160688388</v>
      </c>
      <c r="F133" s="57">
        <f>RES_hhdet_fec!F$103</f>
        <v>53.227837249148038</v>
      </c>
      <c r="G133" s="57">
        <f>RES_hhdet_fec!G$103</f>
        <v>53.518920640104511</v>
      </c>
      <c r="H133" s="57">
        <f>RES_hhdet_fec!H$103</f>
        <v>55.584788569496865</v>
      </c>
      <c r="I133" s="57">
        <f>RES_hhdet_fec!I$103</f>
        <v>54.919212997977496</v>
      </c>
      <c r="J133" s="57">
        <f>RES_hhdet_fec!J$103</f>
        <v>53.594942568120317</v>
      </c>
      <c r="K133" s="57">
        <f>RES_hhdet_fec!K$103</f>
        <v>59.738029633142624</v>
      </c>
      <c r="L133" s="57">
        <f>RES_hhdet_fec!L$103</f>
        <v>58.926689563993818</v>
      </c>
      <c r="M133" s="57">
        <f>RES_hhdet_fec!M$103</f>
        <v>62.778745816196952</v>
      </c>
      <c r="N133" s="57">
        <f>RES_hhdet_fec!N$103</f>
        <v>67.755872956640388</v>
      </c>
      <c r="O133" s="57">
        <f>RES_hhdet_fec!O$103</f>
        <v>66.119848367898143</v>
      </c>
      <c r="P133" s="57">
        <f>RES_hhdet_fec!P$103</f>
        <v>72.084418225140482</v>
      </c>
      <c r="Q133" s="57">
        <f>RES_hhdet_fec!Q$103</f>
        <v>70.870909781588338</v>
      </c>
    </row>
    <row r="135" spans="1:17" ht="12" customHeight="1" x14ac:dyDescent="0.25">
      <c r="A135" s="152" t="s">
        <v>119</v>
      </c>
      <c r="B135" s="168">
        <f>SUM(B136,B139,B141,B154)</f>
        <v>810.37602436405189</v>
      </c>
      <c r="C135" s="168">
        <f t="shared" ref="C135:Q135" si="15">SUM(C136,C139,C141,C154)</f>
        <v>865.04501549589713</v>
      </c>
      <c r="D135" s="168">
        <f t="shared" si="15"/>
        <v>825.90615921751487</v>
      </c>
      <c r="E135" s="168">
        <f t="shared" si="15"/>
        <v>826.70443060265291</v>
      </c>
      <c r="F135" s="168">
        <f t="shared" si="15"/>
        <v>816.62945496362022</v>
      </c>
      <c r="G135" s="168">
        <f t="shared" si="15"/>
        <v>896.25115506673922</v>
      </c>
      <c r="H135" s="168">
        <f t="shared" si="15"/>
        <v>881.38682600376558</v>
      </c>
      <c r="I135" s="168">
        <f t="shared" si="15"/>
        <v>860.40318205006974</v>
      </c>
      <c r="J135" s="168">
        <f t="shared" si="15"/>
        <v>874.07231416656259</v>
      </c>
      <c r="K135" s="168">
        <f t="shared" si="15"/>
        <v>886.60243192346411</v>
      </c>
      <c r="L135" s="168">
        <f t="shared" si="15"/>
        <v>990.59154234138794</v>
      </c>
      <c r="M135" s="168">
        <f t="shared" si="15"/>
        <v>959.68613395233888</v>
      </c>
      <c r="N135" s="168">
        <f t="shared" si="15"/>
        <v>1013.4849964337816</v>
      </c>
      <c r="O135" s="168">
        <f t="shared" si="15"/>
        <v>1124.8768141150501</v>
      </c>
      <c r="P135" s="168">
        <f t="shared" si="15"/>
        <v>987.49945968137445</v>
      </c>
      <c r="Q135" s="168">
        <f t="shared" si="15"/>
        <v>1077.1913181587622</v>
      </c>
    </row>
    <row r="136" spans="1:17" ht="12" customHeight="1" x14ac:dyDescent="0.25">
      <c r="A136" s="158" t="s">
        <v>65</v>
      </c>
      <c r="B136" s="157">
        <f>SUM(B137:B138)</f>
        <v>654.86695041171424</v>
      </c>
      <c r="C136" s="157">
        <f t="shared" ref="C136:Q136" si="16">SUM(C137:C138)</f>
        <v>706.19146057163402</v>
      </c>
      <c r="D136" s="157">
        <f t="shared" si="16"/>
        <v>665.45421681086896</v>
      </c>
      <c r="E136" s="157">
        <f t="shared" si="16"/>
        <v>664.92653155616733</v>
      </c>
      <c r="F136" s="157">
        <f t="shared" si="16"/>
        <v>645.7966376448411</v>
      </c>
      <c r="G136" s="157">
        <f t="shared" si="16"/>
        <v>717.058407995469</v>
      </c>
      <c r="H136" s="157">
        <f t="shared" si="16"/>
        <v>694.83419205833513</v>
      </c>
      <c r="I136" s="157">
        <f t="shared" si="16"/>
        <v>669.95530437804518</v>
      </c>
      <c r="J136" s="157">
        <f t="shared" si="16"/>
        <v>687.31896305739372</v>
      </c>
      <c r="K136" s="157">
        <f t="shared" si="16"/>
        <v>689.17600150180294</v>
      </c>
      <c r="L136" s="157">
        <f t="shared" si="16"/>
        <v>790.2694076395652</v>
      </c>
      <c r="M136" s="157">
        <f t="shared" si="16"/>
        <v>747.04774465080243</v>
      </c>
      <c r="N136" s="157">
        <f t="shared" si="16"/>
        <v>794.77426088064271</v>
      </c>
      <c r="O136" s="157">
        <f t="shared" si="16"/>
        <v>904.46448644209897</v>
      </c>
      <c r="P136" s="157">
        <f t="shared" si="16"/>
        <v>755.44853598345389</v>
      </c>
      <c r="Q136" s="157">
        <f t="shared" si="16"/>
        <v>841.18429613579792</v>
      </c>
    </row>
    <row r="137" spans="1:17" ht="12" customHeight="1" x14ac:dyDescent="0.25">
      <c r="A137" s="23" t="s">
        <v>157</v>
      </c>
      <c r="B137" s="156">
        <f>RES_hhdet_tes!B$83</f>
        <v>649.6391630720849</v>
      </c>
      <c r="C137" s="156">
        <f>RES_hhdet_tes!C$83</f>
        <v>698.93635565225679</v>
      </c>
      <c r="D137" s="156">
        <f>RES_hhdet_tes!D$83</f>
        <v>657.73660184809148</v>
      </c>
      <c r="E137" s="156">
        <f>RES_hhdet_tes!E$83</f>
        <v>657.21321162902893</v>
      </c>
      <c r="F137" s="156">
        <f>RES_hhdet_tes!F$83</f>
        <v>639.67791036693052</v>
      </c>
      <c r="G137" s="156">
        <f>RES_hhdet_tes!G$83</f>
        <v>710.43635701080541</v>
      </c>
      <c r="H137" s="156">
        <f>RES_hhdet_tes!H$83</f>
        <v>689.75063120996026</v>
      </c>
      <c r="I137" s="156">
        <f>RES_hhdet_tes!I$83</f>
        <v>660.70460215552271</v>
      </c>
      <c r="J137" s="156">
        <f>RES_hhdet_tes!J$83</f>
        <v>680.79382291357911</v>
      </c>
      <c r="K137" s="156">
        <f>RES_hhdet_tes!K$83</f>
        <v>681.76445409092582</v>
      </c>
      <c r="L137" s="156">
        <f>RES_hhdet_tes!L$83</f>
        <v>782.73617453182339</v>
      </c>
      <c r="M137" s="156">
        <f>RES_hhdet_tes!M$83</f>
        <v>738.73668109268363</v>
      </c>
      <c r="N137" s="156">
        <f>RES_hhdet_tes!N$83</f>
        <v>785.02432430525198</v>
      </c>
      <c r="O137" s="156">
        <f>RES_hhdet_tes!O$83</f>
        <v>899.161087910878</v>
      </c>
      <c r="P137" s="156">
        <f>RES_hhdet_tes!P$83</f>
        <v>743.53672309751585</v>
      </c>
      <c r="Q137" s="156">
        <f>RES_hhdet_tes!Q$83</f>
        <v>831.77950840366248</v>
      </c>
    </row>
    <row r="138" spans="1:17" ht="12" customHeight="1" x14ac:dyDescent="0.25">
      <c r="A138" s="23" t="s">
        <v>60</v>
      </c>
      <c r="B138" s="156">
        <f>RES_hhdet_tes!B$84</f>
        <v>5.2277873396293364</v>
      </c>
      <c r="C138" s="156">
        <f>RES_hhdet_tes!C$84</f>
        <v>7.2551049193772883</v>
      </c>
      <c r="D138" s="156">
        <f>RES_hhdet_tes!D$84</f>
        <v>7.7176149627775139</v>
      </c>
      <c r="E138" s="156">
        <f>RES_hhdet_tes!E$84</f>
        <v>7.7133199271383743</v>
      </c>
      <c r="F138" s="156">
        <f>RES_hhdet_tes!F$84</f>
        <v>6.1187272779105841</v>
      </c>
      <c r="G138" s="156">
        <f>RES_hhdet_tes!G$84</f>
        <v>6.6220509846635327</v>
      </c>
      <c r="H138" s="156">
        <f>RES_hhdet_tes!H$84</f>
        <v>5.0835608483748533</v>
      </c>
      <c r="I138" s="156">
        <f>RES_hhdet_tes!I$84</f>
        <v>9.2507022225225111</v>
      </c>
      <c r="J138" s="156">
        <f>RES_hhdet_tes!J$84</f>
        <v>6.5251401438145855</v>
      </c>
      <c r="K138" s="156">
        <f>RES_hhdet_tes!K$84</f>
        <v>7.4115474108771613</v>
      </c>
      <c r="L138" s="156">
        <f>RES_hhdet_tes!L$84</f>
        <v>7.5332331077418209</v>
      </c>
      <c r="M138" s="156">
        <f>RES_hhdet_tes!M$84</f>
        <v>8.3110635581188497</v>
      </c>
      <c r="N138" s="156">
        <f>RES_hhdet_tes!N$84</f>
        <v>9.7499365753907892</v>
      </c>
      <c r="O138" s="156">
        <f>RES_hhdet_tes!O$84</f>
        <v>5.3033985312209282</v>
      </c>
      <c r="P138" s="156">
        <f>RES_hhdet_tes!P$84</f>
        <v>11.911812885938042</v>
      </c>
      <c r="Q138" s="156">
        <f>RES_hhdet_tes!Q$84</f>
        <v>9.4047877321354143</v>
      </c>
    </row>
    <row r="139" spans="1:17" ht="12" customHeight="1" x14ac:dyDescent="0.25">
      <c r="A139" s="158" t="s">
        <v>112</v>
      </c>
      <c r="B139" s="157">
        <f>B140</f>
        <v>0.47928184982157673</v>
      </c>
      <c r="C139" s="157">
        <f t="shared" ref="C139:Q139" si="17">C140</f>
        <v>0.59006231337429293</v>
      </c>
      <c r="D139" s="157">
        <f t="shared" si="17"/>
        <v>0.6250089546524259</v>
      </c>
      <c r="E139" s="157">
        <f t="shared" si="17"/>
        <v>0.62736556664117837</v>
      </c>
      <c r="F139" s="157">
        <f t="shared" si="17"/>
        <v>0.72537464751590996</v>
      </c>
      <c r="G139" s="157">
        <f t="shared" si="17"/>
        <v>0.84102138712863506</v>
      </c>
      <c r="H139" s="157">
        <f t="shared" si="17"/>
        <v>0.97215926808279951</v>
      </c>
      <c r="I139" s="157">
        <f t="shared" si="17"/>
        <v>1.1098248369379216</v>
      </c>
      <c r="J139" s="157">
        <f t="shared" si="17"/>
        <v>1.2569641786013064</v>
      </c>
      <c r="K139" s="157">
        <f t="shared" si="17"/>
        <v>1.434702944241274</v>
      </c>
      <c r="L139" s="157">
        <f t="shared" si="17"/>
        <v>1.5568565129736234</v>
      </c>
      <c r="M139" s="157">
        <f t="shared" si="17"/>
        <v>1.7908179464019935</v>
      </c>
      <c r="N139" s="157">
        <f t="shared" si="17"/>
        <v>1.6941783501857444</v>
      </c>
      <c r="O139" s="157">
        <f t="shared" si="17"/>
        <v>1.7466890517148059</v>
      </c>
      <c r="P139" s="157">
        <f t="shared" si="17"/>
        <v>1.5292954173270237</v>
      </c>
      <c r="Q139" s="157">
        <f t="shared" si="17"/>
        <v>1.5303834659658202</v>
      </c>
    </row>
    <row r="140" spans="1:17" ht="12" customHeight="1" x14ac:dyDescent="0.25">
      <c r="A140" s="23" t="s">
        <v>60</v>
      </c>
      <c r="B140" s="156">
        <f>RES_hhdet_tes!B$86</f>
        <v>0.47928184982157673</v>
      </c>
      <c r="C140" s="156">
        <f>RES_hhdet_tes!C$86</f>
        <v>0.59006231337429293</v>
      </c>
      <c r="D140" s="156">
        <f>RES_hhdet_tes!D$86</f>
        <v>0.6250089546524259</v>
      </c>
      <c r="E140" s="156">
        <f>RES_hhdet_tes!E$86</f>
        <v>0.62736556664117837</v>
      </c>
      <c r="F140" s="156">
        <f>RES_hhdet_tes!F$86</f>
        <v>0.72537464751590996</v>
      </c>
      <c r="G140" s="156">
        <f>RES_hhdet_tes!G$86</f>
        <v>0.84102138712863506</v>
      </c>
      <c r="H140" s="156">
        <f>RES_hhdet_tes!H$86</f>
        <v>0.97215926808279951</v>
      </c>
      <c r="I140" s="156">
        <f>RES_hhdet_tes!I$86</f>
        <v>1.1098248369379216</v>
      </c>
      <c r="J140" s="156">
        <f>RES_hhdet_tes!J$86</f>
        <v>1.2569641786013064</v>
      </c>
      <c r="K140" s="156">
        <f>RES_hhdet_tes!K$86</f>
        <v>1.434702944241274</v>
      </c>
      <c r="L140" s="156">
        <f>RES_hhdet_tes!L$86</f>
        <v>1.5568565129736234</v>
      </c>
      <c r="M140" s="156">
        <f>RES_hhdet_tes!M$86</f>
        <v>1.7908179464019935</v>
      </c>
      <c r="N140" s="156">
        <f>RES_hhdet_tes!N$86</f>
        <v>1.6941783501857444</v>
      </c>
      <c r="O140" s="156">
        <f>RES_hhdet_tes!O$86</f>
        <v>1.7466890517148059</v>
      </c>
      <c r="P140" s="156">
        <f>RES_hhdet_tes!P$86</f>
        <v>1.5292954173270237</v>
      </c>
      <c r="Q140" s="156">
        <f>RES_hhdet_tes!Q$86</f>
        <v>1.5303834659658202</v>
      </c>
    </row>
    <row r="141" spans="1:17" ht="12" customHeight="1" x14ac:dyDescent="0.25">
      <c r="A141" s="158" t="s">
        <v>63</v>
      </c>
      <c r="B141" s="157">
        <f>RES_hhdet_tes!B$87</f>
        <v>113.4059257583724</v>
      </c>
      <c r="C141" s="157">
        <f>RES_hhdet_tes!C$87</f>
        <v>115.3968003152217</v>
      </c>
      <c r="D141" s="157">
        <f>RES_hhdet_tes!D$87</f>
        <v>116.27735249203913</v>
      </c>
      <c r="E141" s="157">
        <f>RES_hhdet_tes!E$87</f>
        <v>116.72760499561312</v>
      </c>
      <c r="F141" s="157">
        <f>RES_hhdet_tes!F$87</f>
        <v>123.56046991954875</v>
      </c>
      <c r="G141" s="157">
        <f>RES_hhdet_tes!G$87</f>
        <v>130.41184847524079</v>
      </c>
      <c r="H141" s="157">
        <f>RES_hhdet_tes!H$87</f>
        <v>135.6514980935855</v>
      </c>
      <c r="I141" s="157">
        <f>RES_hhdet_tes!I$87</f>
        <v>138.17656579904778</v>
      </c>
      <c r="J141" s="157">
        <f>RES_hhdet_tes!J$87</f>
        <v>135.12741690546136</v>
      </c>
      <c r="K141" s="157">
        <f>RES_hhdet_tes!K$87</f>
        <v>142.29382764348475</v>
      </c>
      <c r="L141" s="157">
        <f>RES_hhdet_tes!L$87</f>
        <v>144.89942208241709</v>
      </c>
      <c r="M141" s="157">
        <f>RES_hhdet_tes!M$87</f>
        <v>153.57538170400994</v>
      </c>
      <c r="N141" s="157">
        <f>RES_hhdet_tes!N$87</f>
        <v>156.10223282960294</v>
      </c>
      <c r="O141" s="157">
        <f>RES_hhdet_tes!O$87</f>
        <v>159.05686714491884</v>
      </c>
      <c r="P141" s="157">
        <f>RES_hhdet_tes!P$87</f>
        <v>165.57597178303297</v>
      </c>
      <c r="Q141" s="157">
        <f>RES_hhdet_tes!Q$87</f>
        <v>169.25212164777395</v>
      </c>
    </row>
    <row r="142" spans="1:17" ht="12" customHeight="1" x14ac:dyDescent="0.25">
      <c r="A142" s="167" t="s">
        <v>156</v>
      </c>
      <c r="B142" s="132">
        <f>RES_hhdet_tes!B$88</f>
        <v>46.871278183201746</v>
      </c>
      <c r="C142" s="132">
        <f>RES_hhdet_tes!C$88</f>
        <v>47.074684056665767</v>
      </c>
      <c r="D142" s="132">
        <f>RES_hhdet_tes!D$88</f>
        <v>46.632248485368287</v>
      </c>
      <c r="E142" s="132">
        <f>RES_hhdet_tes!E$88</f>
        <v>45.306786312059074</v>
      </c>
      <c r="F142" s="132">
        <f>RES_hhdet_tes!F$88</f>
        <v>45.480892894632781</v>
      </c>
      <c r="G142" s="132">
        <f>RES_hhdet_tes!G$88</f>
        <v>45.279836684829952</v>
      </c>
      <c r="H142" s="132">
        <f>RES_hhdet_tes!H$88</f>
        <v>42.731306086790674</v>
      </c>
      <c r="I142" s="132">
        <f>RES_hhdet_tes!I$88</f>
        <v>42.010258471822787</v>
      </c>
      <c r="J142" s="132">
        <f>RES_hhdet_tes!J$88</f>
        <v>42.113610756698996</v>
      </c>
      <c r="K142" s="132">
        <f>RES_hhdet_tes!K$88</f>
        <v>35.576807310686796</v>
      </c>
      <c r="L142" s="132">
        <f>RES_hhdet_tes!L$88</f>
        <v>28.230971765420403</v>
      </c>
      <c r="M142" s="132">
        <f>RES_hhdet_tes!M$88</f>
        <v>29.71127989309516</v>
      </c>
      <c r="N142" s="132">
        <f>RES_hhdet_tes!N$88</f>
        <v>28.746267980809044</v>
      </c>
      <c r="O142" s="132">
        <f>RES_hhdet_tes!O$88</f>
        <v>28.435778298714279</v>
      </c>
      <c r="P142" s="132">
        <f>RES_hhdet_tes!P$88</f>
        <v>30.170371641677143</v>
      </c>
      <c r="Q142" s="132">
        <f>RES_hhdet_tes!Q$88</f>
        <v>29.902794331460534</v>
      </c>
    </row>
    <row r="143" spans="1:17" ht="12" customHeight="1" x14ac:dyDescent="0.25">
      <c r="A143" s="167" t="s">
        <v>155</v>
      </c>
      <c r="B143" s="132">
        <f>SUM(B144:B145)</f>
        <v>13.399662325111347</v>
      </c>
      <c r="C143" s="132">
        <f t="shared" ref="C143:Q143" si="18">SUM(C144:C145)</f>
        <v>14.660376698221821</v>
      </c>
      <c r="D143" s="132">
        <f t="shared" si="18"/>
        <v>15.186856009696136</v>
      </c>
      <c r="E143" s="132">
        <f t="shared" si="18"/>
        <v>16.426466706782172</v>
      </c>
      <c r="F143" s="132">
        <f t="shared" si="18"/>
        <v>18.109981731336234</v>
      </c>
      <c r="G143" s="132">
        <f t="shared" si="18"/>
        <v>28.207896413627022</v>
      </c>
      <c r="H143" s="132">
        <f t="shared" si="18"/>
        <v>33.077009888337919</v>
      </c>
      <c r="I143" s="132">
        <f t="shared" si="18"/>
        <v>33.934244173342123</v>
      </c>
      <c r="J143" s="132">
        <f t="shared" si="18"/>
        <v>34.402790202595867</v>
      </c>
      <c r="K143" s="132">
        <f t="shared" si="18"/>
        <v>45.285845646115618</v>
      </c>
      <c r="L143" s="132">
        <f t="shared" si="18"/>
        <v>54.672419968070948</v>
      </c>
      <c r="M143" s="132">
        <f t="shared" si="18"/>
        <v>59.146339517184792</v>
      </c>
      <c r="N143" s="132">
        <f t="shared" si="18"/>
        <v>62.29696131630844</v>
      </c>
      <c r="O143" s="132">
        <f t="shared" si="18"/>
        <v>70.125036424001664</v>
      </c>
      <c r="P143" s="132">
        <f t="shared" si="18"/>
        <v>71.580176637789208</v>
      </c>
      <c r="Q143" s="132">
        <f t="shared" si="18"/>
        <v>73.633726576371231</v>
      </c>
    </row>
    <row r="144" spans="1:17" ht="12" customHeight="1" x14ac:dyDescent="0.25">
      <c r="A144" s="166" t="s">
        <v>55</v>
      </c>
      <c r="B144" s="165">
        <f>RES_hhdet_tes!B$90</f>
        <v>8.7097911161283772</v>
      </c>
      <c r="C144" s="165">
        <f>RES_hhdet_tes!C$90</f>
        <v>9.5529488332034465</v>
      </c>
      <c r="D144" s="165">
        <f>RES_hhdet_tes!D$90</f>
        <v>9.8879470299452592</v>
      </c>
      <c r="E144" s="165">
        <f>RES_hhdet_tes!E$90</f>
        <v>10.696324511603468</v>
      </c>
      <c r="F144" s="165">
        <f>RES_hhdet_tes!F$90</f>
        <v>11.813115013556361</v>
      </c>
      <c r="G144" s="165">
        <f>RES_hhdet_tes!G$90</f>
        <v>18.538522444754307</v>
      </c>
      <c r="H144" s="165">
        <f>RES_hhdet_tes!H$90</f>
        <v>21.750080536304935</v>
      </c>
      <c r="I144" s="165">
        <f>RES_hhdet_tes!I$90</f>
        <v>22.310220390291761</v>
      </c>
      <c r="J144" s="165">
        <f>RES_hhdet_tes!J$90</f>
        <v>22.617939254531233</v>
      </c>
      <c r="K144" s="165">
        <f>RES_hhdet_tes!K$90</f>
        <v>29.781965629685743</v>
      </c>
      <c r="L144" s="165">
        <f>RES_hhdet_tes!L$90</f>
        <v>35.659908313241274</v>
      </c>
      <c r="M144" s="165">
        <f>RES_hhdet_tes!M$90</f>
        <v>39.266591169424636</v>
      </c>
      <c r="N144" s="165">
        <f>RES_hhdet_tes!N$90</f>
        <v>41.033080113828511</v>
      </c>
      <c r="O144" s="165">
        <f>RES_hhdet_tes!O$90</f>
        <v>45.631150214012301</v>
      </c>
      <c r="P144" s="165">
        <f>RES_hhdet_tes!P$90</f>
        <v>47.448740419004444</v>
      </c>
      <c r="Q144" s="165">
        <f>RES_hhdet_tes!Q$90</f>
        <v>48.257922985465001</v>
      </c>
    </row>
    <row r="145" spans="1:17" ht="12" customHeight="1" x14ac:dyDescent="0.25">
      <c r="A145" s="147" t="s">
        <v>59</v>
      </c>
      <c r="B145" s="164">
        <f>RES_hhdet_tes!B$91</f>
        <v>4.6898712089829688</v>
      </c>
      <c r="C145" s="164">
        <f>RES_hhdet_tes!C$91</f>
        <v>5.1074278650183746</v>
      </c>
      <c r="D145" s="164">
        <f>RES_hhdet_tes!D$91</f>
        <v>5.2989089797508759</v>
      </c>
      <c r="E145" s="164">
        <f>RES_hhdet_tes!E$91</f>
        <v>5.7301421951787059</v>
      </c>
      <c r="F145" s="164">
        <f>RES_hhdet_tes!F$91</f>
        <v>6.2968667177798725</v>
      </c>
      <c r="G145" s="164">
        <f>RES_hhdet_tes!G$91</f>
        <v>9.6693739688727156</v>
      </c>
      <c r="H145" s="164">
        <f>RES_hhdet_tes!H$91</f>
        <v>11.326929352032982</v>
      </c>
      <c r="I145" s="164">
        <f>RES_hhdet_tes!I$91</f>
        <v>11.624023783050363</v>
      </c>
      <c r="J145" s="164">
        <f>RES_hhdet_tes!J$91</f>
        <v>11.78485094806463</v>
      </c>
      <c r="K145" s="164">
        <f>RES_hhdet_tes!K$91</f>
        <v>15.503880016429878</v>
      </c>
      <c r="L145" s="164">
        <f>RES_hhdet_tes!L$91</f>
        <v>19.012511654829673</v>
      </c>
      <c r="M145" s="164">
        <f>RES_hhdet_tes!M$91</f>
        <v>19.879748347760156</v>
      </c>
      <c r="N145" s="164">
        <f>RES_hhdet_tes!N$91</f>
        <v>21.263881202479926</v>
      </c>
      <c r="O145" s="164">
        <f>RES_hhdet_tes!O$91</f>
        <v>24.493886209989359</v>
      </c>
      <c r="P145" s="164">
        <f>RES_hhdet_tes!P$91</f>
        <v>24.131436218784771</v>
      </c>
      <c r="Q145" s="164">
        <f>RES_hhdet_tes!Q$91</f>
        <v>25.375803590906223</v>
      </c>
    </row>
    <row r="146" spans="1:17" ht="12" customHeight="1" x14ac:dyDescent="0.25">
      <c r="A146" s="163" t="s">
        <v>144</v>
      </c>
      <c r="B146" s="162">
        <f>RES_hhdet_tes!B$92</f>
        <v>7.461513567100309</v>
      </c>
      <c r="C146" s="162">
        <f>RES_hhdet_tes!C$92</f>
        <v>6.0325712670528535</v>
      </c>
      <c r="D146" s="162">
        <f>RES_hhdet_tes!D$92</f>
        <v>5.2685669866900966</v>
      </c>
      <c r="E146" s="162">
        <f>RES_hhdet_tes!E$92</f>
        <v>5.2600224683109706</v>
      </c>
      <c r="F146" s="162">
        <f>RES_hhdet_tes!F$92</f>
        <v>4.9265719827790031</v>
      </c>
      <c r="G146" s="162">
        <f>RES_hhdet_tes!G$92</f>
        <v>4.4803094930666552</v>
      </c>
      <c r="H146" s="162">
        <f>RES_hhdet_tes!H$92</f>
        <v>4.6541381786519711</v>
      </c>
      <c r="I146" s="162">
        <f>RES_hhdet_tes!I$92</f>
        <v>5.4007243206539721</v>
      </c>
      <c r="J146" s="162">
        <f>RES_hhdet_tes!J$92</f>
        <v>5.8316946370350502</v>
      </c>
      <c r="K146" s="162">
        <f>RES_hhdet_tes!K$92</f>
        <v>4.7876878461670698</v>
      </c>
      <c r="L146" s="162">
        <f>RES_hhdet_tes!L$92</f>
        <v>3.6365665609105884</v>
      </c>
      <c r="M146" s="162">
        <f>RES_hhdet_tes!M$92</f>
        <v>3.2566885751138503</v>
      </c>
      <c r="N146" s="162">
        <f>RES_hhdet_tes!N$92</f>
        <v>2.3525724863031794</v>
      </c>
      <c r="O146" s="162">
        <f>RES_hhdet_tes!O$92</f>
        <v>2.0834114248605542</v>
      </c>
      <c r="P146" s="162">
        <f>RES_hhdet_tes!P$92</f>
        <v>2.0352347675683649</v>
      </c>
      <c r="Q146" s="162">
        <f>RES_hhdet_tes!Q$92</f>
        <v>1.9445147431137919</v>
      </c>
    </row>
    <row r="147" spans="1:17" ht="12" customHeight="1" x14ac:dyDescent="0.25">
      <c r="A147" s="161" t="s">
        <v>143</v>
      </c>
      <c r="B147" s="160">
        <f>SUM(B148:B149)</f>
        <v>2.1331038554734567</v>
      </c>
      <c r="C147" s="160">
        <f t="shared" ref="C147:Q147" si="19">SUM(C148:C149)</f>
        <v>1.8751145567979339</v>
      </c>
      <c r="D147" s="160">
        <f t="shared" si="19"/>
        <v>1.7108270491025213</v>
      </c>
      <c r="E147" s="160">
        <f t="shared" si="19"/>
        <v>1.8970025211834605</v>
      </c>
      <c r="F147" s="160">
        <f t="shared" si="19"/>
        <v>1.9402265796027736</v>
      </c>
      <c r="G147" s="160">
        <f t="shared" si="19"/>
        <v>2.7364160023173598</v>
      </c>
      <c r="H147" s="160">
        <f t="shared" si="19"/>
        <v>3.5292646575975426</v>
      </c>
      <c r="I147" s="160">
        <f t="shared" si="19"/>
        <v>4.265372263271809</v>
      </c>
      <c r="J147" s="160">
        <f t="shared" si="19"/>
        <v>4.6263416188626021</v>
      </c>
      <c r="K147" s="160">
        <f t="shared" si="19"/>
        <v>5.8464157427462009</v>
      </c>
      <c r="L147" s="160">
        <f t="shared" si="19"/>
        <v>6.8057681121550502</v>
      </c>
      <c r="M147" s="160">
        <f t="shared" si="19"/>
        <v>6.2467739138802596</v>
      </c>
      <c r="N147" s="160">
        <f t="shared" si="19"/>
        <v>4.9286312786726363</v>
      </c>
      <c r="O147" s="160">
        <f t="shared" si="19"/>
        <v>4.9812933056602127</v>
      </c>
      <c r="P147" s="160">
        <f t="shared" si="19"/>
        <v>4.6803813122101428</v>
      </c>
      <c r="Q147" s="160">
        <f t="shared" si="19"/>
        <v>4.6358651837450324</v>
      </c>
    </row>
    <row r="148" spans="1:17" ht="12" customHeight="1" x14ac:dyDescent="0.25">
      <c r="A148" s="148" t="s">
        <v>57</v>
      </c>
      <c r="B148" s="156">
        <f>RES_hhdet_tes!B$94</f>
        <v>1.3865188989932615</v>
      </c>
      <c r="C148" s="156">
        <f>RES_hhdet_tes!C$94</f>
        <v>1.2150636278850639</v>
      </c>
      <c r="D148" s="156">
        <f>RES_hhdet_tes!D$94</f>
        <v>1.1058395453621657</v>
      </c>
      <c r="E148" s="156">
        <f>RES_hhdet_tes!E$94</f>
        <v>1.2304697821364814</v>
      </c>
      <c r="F148" s="156">
        <f>RES_hhdet_tes!F$94</f>
        <v>1.2593139741689041</v>
      </c>
      <c r="G148" s="156">
        <f>RES_hhdet_tes!G$94</f>
        <v>1.7861901130315272</v>
      </c>
      <c r="H148" s="156">
        <f>RES_hhdet_tes!H$94</f>
        <v>2.3161307217959086</v>
      </c>
      <c r="I148" s="156">
        <f>RES_hhdet_tes!I$94</f>
        <v>2.8057341101757487</v>
      </c>
      <c r="J148" s="156">
        <f>RES_hhdet_tes!J$94</f>
        <v>3.0388524888778559</v>
      </c>
      <c r="K148" s="156">
        <f>RES_hhdet_tes!K$94</f>
        <v>3.8335375641309253</v>
      </c>
      <c r="L148" s="156">
        <f>RES_hhdet_tes!L$94</f>
        <v>4.420327972122732</v>
      </c>
      <c r="M148" s="156">
        <f>RES_hhdet_tes!M$94</f>
        <v>4.1180438391623477</v>
      </c>
      <c r="N148" s="156">
        <f>RES_hhdet_tes!N$94</f>
        <v>3.2204506166862497</v>
      </c>
      <c r="O148" s="156">
        <f>RES_hhdet_tes!O$94</f>
        <v>3.2084072396431957</v>
      </c>
      <c r="P148" s="156">
        <f>RES_hhdet_tes!P$94</f>
        <v>3.0762893963123705</v>
      </c>
      <c r="Q148" s="156">
        <f>RES_hhdet_tes!Q$94</f>
        <v>3.0189394433228767</v>
      </c>
    </row>
    <row r="149" spans="1:17" ht="12" customHeight="1" x14ac:dyDescent="0.25">
      <c r="A149" s="148" t="s">
        <v>59</v>
      </c>
      <c r="B149" s="156">
        <f>RES_hhdet_tes!B$95</f>
        <v>0.74658495648019507</v>
      </c>
      <c r="C149" s="156">
        <f>RES_hhdet_tes!C$95</f>
        <v>0.66005092891287009</v>
      </c>
      <c r="D149" s="156">
        <f>RES_hhdet_tes!D$95</f>
        <v>0.60498750374035559</v>
      </c>
      <c r="E149" s="156">
        <f>RES_hhdet_tes!E$95</f>
        <v>0.66653273904697907</v>
      </c>
      <c r="F149" s="156">
        <f>RES_hhdet_tes!F$95</f>
        <v>0.68091260543386944</v>
      </c>
      <c r="G149" s="156">
        <f>RES_hhdet_tes!G$95</f>
        <v>0.95022588928583274</v>
      </c>
      <c r="H149" s="156">
        <f>RES_hhdet_tes!H$95</f>
        <v>1.213133935801634</v>
      </c>
      <c r="I149" s="156">
        <f>RES_hhdet_tes!I$95</f>
        <v>1.4596381530960603</v>
      </c>
      <c r="J149" s="156">
        <f>RES_hhdet_tes!J$95</f>
        <v>1.5874891299847462</v>
      </c>
      <c r="K149" s="156">
        <f>RES_hhdet_tes!K$95</f>
        <v>2.0128781786152761</v>
      </c>
      <c r="L149" s="156">
        <f>RES_hhdet_tes!L$95</f>
        <v>2.3854401400323177</v>
      </c>
      <c r="M149" s="156">
        <f>RES_hhdet_tes!M$95</f>
        <v>2.1287300747179114</v>
      </c>
      <c r="N149" s="156">
        <f>RES_hhdet_tes!N$95</f>
        <v>1.7081806619863864</v>
      </c>
      <c r="O149" s="156">
        <f>RES_hhdet_tes!O$95</f>
        <v>1.7728860660170167</v>
      </c>
      <c r="P149" s="156">
        <f>RES_hhdet_tes!P$95</f>
        <v>1.6040919158977718</v>
      </c>
      <c r="Q149" s="156">
        <f>RES_hhdet_tes!Q$95</f>
        <v>1.6169257404221562</v>
      </c>
    </row>
    <row r="150" spans="1:17" ht="12" customHeight="1" x14ac:dyDescent="0.25">
      <c r="A150" s="163" t="s">
        <v>142</v>
      </c>
      <c r="B150" s="162">
        <f>RES_hhdet_tes!B$96</f>
        <v>34.010513839510857</v>
      </c>
      <c r="C150" s="162">
        <f>RES_hhdet_tes!C$96</f>
        <v>35.189361834789139</v>
      </c>
      <c r="D150" s="162">
        <f>RES_hhdet_tes!D$96</f>
        <v>36.131407741259302</v>
      </c>
      <c r="E150" s="162">
        <f>RES_hhdet_tes!E$96</f>
        <v>35.476208330694966</v>
      </c>
      <c r="F150" s="162">
        <f>RES_hhdet_tes!F$96</f>
        <v>38.316774224800113</v>
      </c>
      <c r="G150" s="162">
        <f>RES_hhdet_tes!G$96</f>
        <v>31.233972904477646</v>
      </c>
      <c r="H150" s="162">
        <f>RES_hhdet_tes!H$96</f>
        <v>29.735555359698644</v>
      </c>
      <c r="I150" s="162">
        <f>RES_hhdet_tes!I$96</f>
        <v>30.092395636311409</v>
      </c>
      <c r="J150" s="162">
        <f>RES_hhdet_tes!J$96</f>
        <v>27.257251575703695</v>
      </c>
      <c r="K150" s="162">
        <f>RES_hhdet_tes!K$96</f>
        <v>23.276765722126196</v>
      </c>
      <c r="L150" s="162">
        <f>RES_hhdet_tes!L$96</f>
        <v>18.21715058055748</v>
      </c>
      <c r="M150" s="162">
        <f>RES_hhdet_tes!M$96</f>
        <v>19.389786931627285</v>
      </c>
      <c r="N150" s="162">
        <f>RES_hhdet_tes!N$96</f>
        <v>19.195582461896073</v>
      </c>
      <c r="O150" s="162">
        <f>RES_hhdet_tes!O$96</f>
        <v>16.225076209159916</v>
      </c>
      <c r="P150" s="162">
        <f>RES_hhdet_tes!P$96</f>
        <v>18.116650289531734</v>
      </c>
      <c r="Q150" s="162">
        <f>RES_hhdet_tes!Q$96</f>
        <v>18.198743268736951</v>
      </c>
    </row>
    <row r="151" spans="1:17" ht="12" customHeight="1" x14ac:dyDescent="0.25">
      <c r="A151" s="161" t="s">
        <v>141</v>
      </c>
      <c r="B151" s="160">
        <f>SUM(B152:B153)</f>
        <v>9.5298539879746915</v>
      </c>
      <c r="C151" s="160">
        <f t="shared" ref="C151:Q151" si="20">SUM(C152:C153)</f>
        <v>10.564691901694168</v>
      </c>
      <c r="D151" s="160">
        <f t="shared" si="20"/>
        <v>11.347446219922784</v>
      </c>
      <c r="E151" s="160">
        <f t="shared" si="20"/>
        <v>12.361118656582484</v>
      </c>
      <c r="F151" s="160">
        <f t="shared" si="20"/>
        <v>14.786022506397845</v>
      </c>
      <c r="G151" s="160">
        <f t="shared" si="20"/>
        <v>18.473416976922167</v>
      </c>
      <c r="H151" s="160">
        <f t="shared" si="20"/>
        <v>21.924223922508762</v>
      </c>
      <c r="I151" s="160">
        <f t="shared" si="20"/>
        <v>22.473570933645682</v>
      </c>
      <c r="J151" s="160">
        <f t="shared" si="20"/>
        <v>20.895728114565163</v>
      </c>
      <c r="K151" s="160">
        <f t="shared" si="20"/>
        <v>27.520305375642852</v>
      </c>
      <c r="L151" s="160">
        <f t="shared" si="20"/>
        <v>33.336545095302618</v>
      </c>
      <c r="M151" s="160">
        <f t="shared" si="20"/>
        <v>35.824512873108588</v>
      </c>
      <c r="N151" s="160">
        <f t="shared" si="20"/>
        <v>38.582217305613582</v>
      </c>
      <c r="O151" s="160">
        <f t="shared" si="20"/>
        <v>37.206271482522205</v>
      </c>
      <c r="P151" s="160">
        <f t="shared" si="20"/>
        <v>38.993157134256379</v>
      </c>
      <c r="Q151" s="160">
        <f t="shared" si="20"/>
        <v>40.936477544346381</v>
      </c>
    </row>
    <row r="152" spans="1:17" ht="12" customHeight="1" x14ac:dyDescent="0.25">
      <c r="A152" s="148" t="s">
        <v>60</v>
      </c>
      <c r="B152" s="156">
        <f>RES_hhdet_tes!B$98</f>
        <v>6.3198843633642507</v>
      </c>
      <c r="C152" s="156">
        <f>RES_hhdet_tes!C$98</f>
        <v>7.1036242936533602</v>
      </c>
      <c r="D152" s="156">
        <f>RES_hhdet_tes!D$98</f>
        <v>7.6185483517131853</v>
      </c>
      <c r="E152" s="156">
        <f>RES_hhdet_tes!E$98</f>
        <v>8.2992041970397317</v>
      </c>
      <c r="F152" s="156">
        <f>RES_hhdet_tes!F$98</f>
        <v>9.856717156823704</v>
      </c>
      <c r="G152" s="156">
        <f>RES_hhdet_tes!G$98</f>
        <v>12.352087927554532</v>
      </c>
      <c r="H152" s="156">
        <f>RES_hhdet_tes!H$98</f>
        <v>14.588513911165592</v>
      </c>
      <c r="I152" s="156">
        <f>RES_hhdet_tes!I$98</f>
        <v>15.356141253633798</v>
      </c>
      <c r="J152" s="156">
        <f>RES_hhdet_tes!J$98</f>
        <v>13.999239154146673</v>
      </c>
      <c r="K152" s="156">
        <f>RES_hhdet_tes!K$98</f>
        <v>18.637358796207685</v>
      </c>
      <c r="L152" s="156">
        <f>RES_hhdet_tes!L$98</f>
        <v>22.221979418673669</v>
      </c>
      <c r="M152" s="156">
        <f>RES_hhdet_tes!M$98</f>
        <v>24.627596453893474</v>
      </c>
      <c r="N152" s="156">
        <f>RES_hhdet_tes!N$98</f>
        <v>26.389399677139245</v>
      </c>
      <c r="O152" s="156">
        <f>RES_hhdet_tes!O$98</f>
        <v>25.070010488183339</v>
      </c>
      <c r="P152" s="156">
        <f>RES_hhdet_tes!P$98</f>
        <v>27.343769937260284</v>
      </c>
      <c r="Q152" s="156">
        <f>RES_hhdet_tes!Q$98</f>
        <v>28.206920146177204</v>
      </c>
    </row>
    <row r="153" spans="1:17" ht="12" customHeight="1" x14ac:dyDescent="0.25">
      <c r="A153" s="148" t="s">
        <v>59</v>
      </c>
      <c r="B153" s="156">
        <f>RES_hhdet_tes!B$99</f>
        <v>3.2099696246104412</v>
      </c>
      <c r="C153" s="156">
        <f>RES_hhdet_tes!C$99</f>
        <v>3.4610676080408083</v>
      </c>
      <c r="D153" s="156">
        <f>RES_hhdet_tes!D$99</f>
        <v>3.7288978682095992</v>
      </c>
      <c r="E153" s="156">
        <f>RES_hhdet_tes!E$99</f>
        <v>4.0619144595427512</v>
      </c>
      <c r="F153" s="156">
        <f>RES_hhdet_tes!F$99</f>
        <v>4.9293053495741415</v>
      </c>
      <c r="G153" s="156">
        <f>RES_hhdet_tes!G$99</f>
        <v>6.1213290493676364</v>
      </c>
      <c r="H153" s="156">
        <f>RES_hhdet_tes!H$99</f>
        <v>7.3357100113431715</v>
      </c>
      <c r="I153" s="156">
        <f>RES_hhdet_tes!I$99</f>
        <v>7.1174296800118828</v>
      </c>
      <c r="J153" s="156">
        <f>RES_hhdet_tes!J$99</f>
        <v>6.8964889604184894</v>
      </c>
      <c r="K153" s="156">
        <f>RES_hhdet_tes!K$99</f>
        <v>8.882946579435167</v>
      </c>
      <c r="L153" s="156">
        <f>RES_hhdet_tes!L$99</f>
        <v>11.114565676628949</v>
      </c>
      <c r="M153" s="156">
        <f>RES_hhdet_tes!M$99</f>
        <v>11.196916419215114</v>
      </c>
      <c r="N153" s="156">
        <f>RES_hhdet_tes!N$99</f>
        <v>12.192817628474334</v>
      </c>
      <c r="O153" s="156">
        <f>RES_hhdet_tes!O$99</f>
        <v>12.136260994338866</v>
      </c>
      <c r="P153" s="156">
        <f>RES_hhdet_tes!P$99</f>
        <v>11.649387196996098</v>
      </c>
      <c r="Q153" s="156">
        <f>RES_hhdet_tes!Q$99</f>
        <v>12.729557398169177</v>
      </c>
    </row>
    <row r="154" spans="1:17" ht="12" customHeight="1" x14ac:dyDescent="0.25">
      <c r="A154" s="158" t="s">
        <v>62</v>
      </c>
      <c r="B154" s="157">
        <f>SUM(B155:B157)</f>
        <v>41.623866344143643</v>
      </c>
      <c r="C154" s="157">
        <f t="shared" ref="C154:Q154" si="21">SUM(C155:C157)</f>
        <v>42.866692295667015</v>
      </c>
      <c r="D154" s="157">
        <f t="shared" si="21"/>
        <v>43.549580959954376</v>
      </c>
      <c r="E154" s="157">
        <f t="shared" si="21"/>
        <v>44.422928484231335</v>
      </c>
      <c r="F154" s="157">
        <f t="shared" si="21"/>
        <v>46.546972751714478</v>
      </c>
      <c r="G154" s="157">
        <f t="shared" si="21"/>
        <v>47.939877208900853</v>
      </c>
      <c r="H154" s="157">
        <f t="shared" si="21"/>
        <v>49.928976583762129</v>
      </c>
      <c r="I154" s="157">
        <f t="shared" si="21"/>
        <v>51.161487036038757</v>
      </c>
      <c r="J154" s="157">
        <f t="shared" si="21"/>
        <v>50.368970025106258</v>
      </c>
      <c r="K154" s="157">
        <f t="shared" si="21"/>
        <v>53.697899833935118</v>
      </c>
      <c r="L154" s="157">
        <f t="shared" si="21"/>
        <v>53.865856106432041</v>
      </c>
      <c r="M154" s="157">
        <f t="shared" si="21"/>
        <v>57.272189651124528</v>
      </c>
      <c r="N154" s="157">
        <f t="shared" si="21"/>
        <v>60.914324373350112</v>
      </c>
      <c r="O154" s="157">
        <f t="shared" si="21"/>
        <v>59.608771476317557</v>
      </c>
      <c r="P154" s="157">
        <f t="shared" si="21"/>
        <v>64.945656497560535</v>
      </c>
      <c r="Q154" s="157">
        <f t="shared" si="21"/>
        <v>65.224516909224604</v>
      </c>
    </row>
    <row r="155" spans="1:17" ht="12" customHeight="1" x14ac:dyDescent="0.25">
      <c r="A155" s="23" t="s">
        <v>55</v>
      </c>
      <c r="B155" s="156">
        <f>RES_hhdet_tes!B$101</f>
        <v>1.4195097763286986</v>
      </c>
      <c r="C155" s="156">
        <f>RES_hhdet_tes!C$101</f>
        <v>1.6516933045790529</v>
      </c>
      <c r="D155" s="156">
        <f>RES_hhdet_tes!D$101</f>
        <v>1.4223793706466328</v>
      </c>
      <c r="E155" s="156">
        <f>RES_hhdet_tes!E$101</f>
        <v>1.6920147107882915</v>
      </c>
      <c r="F155" s="156">
        <f>RES_hhdet_tes!F$101</f>
        <v>1.9534361038735935</v>
      </c>
      <c r="G155" s="156">
        <f>RES_hhdet_tes!G$101</f>
        <v>1.7094352519612139</v>
      </c>
      <c r="H155" s="156">
        <f>RES_hhdet_tes!H$101</f>
        <v>1.9584386841906731</v>
      </c>
      <c r="I155" s="156">
        <f>RES_hhdet_tes!I$101</f>
        <v>1.7390804253814702</v>
      </c>
      <c r="J155" s="156">
        <f>RES_hhdet_tes!J$101</f>
        <v>1.9859207435537773</v>
      </c>
      <c r="K155" s="156">
        <f>RES_hhdet_tes!K$101</f>
        <v>1.7417062470219418</v>
      </c>
      <c r="L155" s="156">
        <f>RES_hhdet_tes!L$101</f>
        <v>1.7658581132736926</v>
      </c>
      <c r="M155" s="156">
        <f>RES_hhdet_tes!M$101</f>
        <v>1.7771805777678349</v>
      </c>
      <c r="N155" s="156">
        <f>RES_hhdet_tes!N$101</f>
        <v>2.0449845661848034</v>
      </c>
      <c r="O155" s="156">
        <f>RES_hhdet_tes!O$101</f>
        <v>1.7958614850563681</v>
      </c>
      <c r="P155" s="156">
        <f>RES_hhdet_tes!P$101</f>
        <v>1.7441200894149331</v>
      </c>
      <c r="Q155" s="156">
        <f>RES_hhdet_tes!Q$101</f>
        <v>2.2542066290655112</v>
      </c>
    </row>
    <row r="156" spans="1:17" ht="12" customHeight="1" x14ac:dyDescent="0.25">
      <c r="A156" s="23" t="s">
        <v>57</v>
      </c>
      <c r="B156" s="156">
        <f>RES_hhdet_tes!B$102</f>
        <v>2.0787595400395964</v>
      </c>
      <c r="C156" s="156">
        <f>RES_hhdet_tes!C$102</f>
        <v>1.5962130825866954</v>
      </c>
      <c r="D156" s="156">
        <f>RES_hhdet_tes!D$102</f>
        <v>1.4239478584376042</v>
      </c>
      <c r="E156" s="156">
        <f>RES_hhdet_tes!E$102</f>
        <v>0.80303741527855232</v>
      </c>
      <c r="F156" s="156">
        <f>RES_hhdet_tes!F$102</f>
        <v>0.99910963042603762</v>
      </c>
      <c r="G156" s="156">
        <f>RES_hhdet_tes!G$102</f>
        <v>2.1205117582637567</v>
      </c>
      <c r="H156" s="156">
        <f>RES_hhdet_tes!H$102</f>
        <v>1.8497667272938378</v>
      </c>
      <c r="I156" s="156">
        <f>RES_hhdet_tes!I$102</f>
        <v>3.6117474189306487</v>
      </c>
      <c r="J156" s="156">
        <f>RES_hhdet_tes!J$102</f>
        <v>3.391430492673996</v>
      </c>
      <c r="K156" s="156">
        <f>RES_hhdet_tes!K$102</f>
        <v>1.6431458180762031</v>
      </c>
      <c r="L156" s="156">
        <f>RES_hhdet_tes!L$102</f>
        <v>2.3367752369638133</v>
      </c>
      <c r="M156" s="156">
        <f>RES_hhdet_tes!M$102</f>
        <v>2.3242114781517635</v>
      </c>
      <c r="N156" s="156">
        <f>RES_hhdet_tes!N$102</f>
        <v>1.2960753045525379</v>
      </c>
      <c r="O156" s="156">
        <f>RES_hhdet_tes!O$102</f>
        <v>1.4873624100942433</v>
      </c>
      <c r="P156" s="156">
        <f>RES_hhdet_tes!P$102</f>
        <v>1.6323360877461852</v>
      </c>
      <c r="Q156" s="156">
        <f>RES_hhdet_tes!Q$102</f>
        <v>2.3678482062829915</v>
      </c>
    </row>
    <row r="157" spans="1:17" ht="12" customHeight="1" x14ac:dyDescent="0.25">
      <c r="A157" s="29" t="s">
        <v>140</v>
      </c>
      <c r="B157" s="57">
        <f>RES_hhdet_tes!B$103</f>
        <v>38.125597027775349</v>
      </c>
      <c r="C157" s="57">
        <f>RES_hhdet_tes!C$103</f>
        <v>39.618785908501266</v>
      </c>
      <c r="D157" s="57">
        <f>RES_hhdet_tes!D$103</f>
        <v>40.703253730870138</v>
      </c>
      <c r="E157" s="57">
        <f>RES_hhdet_tes!E$103</f>
        <v>41.92787635816449</v>
      </c>
      <c r="F157" s="57">
        <f>RES_hhdet_tes!F$103</f>
        <v>43.594427017414844</v>
      </c>
      <c r="G157" s="57">
        <f>RES_hhdet_tes!G$103</f>
        <v>44.109930198675883</v>
      </c>
      <c r="H157" s="57">
        <f>RES_hhdet_tes!H$103</f>
        <v>46.120771172277621</v>
      </c>
      <c r="I157" s="57">
        <f>RES_hhdet_tes!I$103</f>
        <v>45.810659191726636</v>
      </c>
      <c r="J157" s="57">
        <f>RES_hhdet_tes!J$103</f>
        <v>44.991618788878483</v>
      </c>
      <c r="K157" s="57">
        <f>RES_hhdet_tes!K$103</f>
        <v>50.313047768836974</v>
      </c>
      <c r="L157" s="57">
        <f>RES_hhdet_tes!L$103</f>
        <v>49.763222756194537</v>
      </c>
      <c r="M157" s="57">
        <f>RES_hhdet_tes!M$103</f>
        <v>53.170797595204931</v>
      </c>
      <c r="N157" s="57">
        <f>RES_hhdet_tes!N$103</f>
        <v>57.573264502612773</v>
      </c>
      <c r="O157" s="57">
        <f>RES_hhdet_tes!O$103</f>
        <v>56.325547581166944</v>
      </c>
      <c r="P157" s="57">
        <f>RES_hhdet_tes!P$103</f>
        <v>61.569200320399418</v>
      </c>
      <c r="Q157" s="57">
        <f>RES_hhdet_tes!Q$103</f>
        <v>60.602462073876097</v>
      </c>
    </row>
    <row r="159" spans="1:17" ht="12" customHeight="1" x14ac:dyDescent="0.25">
      <c r="A159" s="152" t="s">
        <v>199</v>
      </c>
      <c r="B159" s="175">
        <f t="shared" ref="B159:Q174" si="22">IF(B135=0,"",B135/B111)</f>
        <v>0.51450024584446163</v>
      </c>
      <c r="C159" s="175">
        <f t="shared" si="22"/>
        <v>0.51899563771243884</v>
      </c>
      <c r="D159" s="175">
        <f t="shared" si="22"/>
        <v>0.52555111997369508</v>
      </c>
      <c r="E159" s="175">
        <f t="shared" si="22"/>
        <v>0.53099018933288122</v>
      </c>
      <c r="F159" s="175">
        <f t="shared" si="22"/>
        <v>0.54060855206155822</v>
      </c>
      <c r="G159" s="175">
        <f t="shared" si="22"/>
        <v>0.54643576158743978</v>
      </c>
      <c r="H159" s="175">
        <f t="shared" si="22"/>
        <v>0.55479565066523029</v>
      </c>
      <c r="I159" s="175">
        <f t="shared" si="22"/>
        <v>0.56151207847426698</v>
      </c>
      <c r="J159" s="175">
        <f t="shared" si="22"/>
        <v>0.56443920119874469</v>
      </c>
      <c r="K159" s="175">
        <f t="shared" si="22"/>
        <v>0.57416937007576341</v>
      </c>
      <c r="L159" s="175">
        <f t="shared" si="22"/>
        <v>0.5787188530098859</v>
      </c>
      <c r="M159" s="175">
        <f t="shared" si="22"/>
        <v>0.58713511458537837</v>
      </c>
      <c r="N159" s="175">
        <f t="shared" si="22"/>
        <v>0.59287754596439712</v>
      </c>
      <c r="O159" s="175">
        <f t="shared" si="22"/>
        <v>0.59451507437806794</v>
      </c>
      <c r="P159" s="175">
        <f t="shared" si="22"/>
        <v>0.60528544995223854</v>
      </c>
      <c r="Q159" s="175">
        <f t="shared" si="22"/>
        <v>0.60757821154146596</v>
      </c>
    </row>
    <row r="160" spans="1:17" ht="12" customHeight="1" x14ac:dyDescent="0.25">
      <c r="A160" s="158" t="s">
        <v>65</v>
      </c>
      <c r="B160" s="169">
        <f t="shared" si="22"/>
        <v>0.4983403452767427</v>
      </c>
      <c r="C160" s="169">
        <f t="shared" si="22"/>
        <v>0.50334477950666079</v>
      </c>
      <c r="D160" s="169">
        <f t="shared" si="22"/>
        <v>0.50864700581288158</v>
      </c>
      <c r="E160" s="169">
        <f t="shared" si="22"/>
        <v>0.51367322413944505</v>
      </c>
      <c r="F160" s="169">
        <f t="shared" si="22"/>
        <v>0.52195946632505086</v>
      </c>
      <c r="G160" s="169">
        <f t="shared" si="22"/>
        <v>0.52921742228842539</v>
      </c>
      <c r="H160" s="169">
        <f t="shared" si="22"/>
        <v>0.53602694056333777</v>
      </c>
      <c r="I160" s="169">
        <f t="shared" si="22"/>
        <v>0.54235561776333652</v>
      </c>
      <c r="J160" s="169">
        <f t="shared" si="22"/>
        <v>0.54643398322747139</v>
      </c>
      <c r="K160" s="169">
        <f t="shared" si="22"/>
        <v>0.55293474209599658</v>
      </c>
      <c r="L160" s="169">
        <f t="shared" si="22"/>
        <v>0.55833964755379062</v>
      </c>
      <c r="M160" s="169">
        <f t="shared" si="22"/>
        <v>0.56532396820371067</v>
      </c>
      <c r="N160" s="169">
        <f t="shared" si="22"/>
        <v>0.57106430700403499</v>
      </c>
      <c r="O160" s="169">
        <f t="shared" si="22"/>
        <v>0.57534654434576682</v>
      </c>
      <c r="P160" s="169">
        <f t="shared" si="22"/>
        <v>0.58324671809875428</v>
      </c>
      <c r="Q160" s="169">
        <f t="shared" si="22"/>
        <v>0.5875674633701008</v>
      </c>
    </row>
    <row r="161" spans="1:17" ht="12" customHeight="1" x14ac:dyDescent="0.25">
      <c r="A161" s="23" t="s">
        <v>157</v>
      </c>
      <c r="B161" s="73">
        <f t="shared" si="22"/>
        <v>0.49633665202147592</v>
      </c>
      <c r="C161" s="73">
        <f t="shared" si="22"/>
        <v>0.50076315285365325</v>
      </c>
      <c r="D161" s="73">
        <f t="shared" si="22"/>
        <v>0.5057312944282627</v>
      </c>
      <c r="E161" s="73">
        <f t="shared" si="22"/>
        <v>0.5107579568334637</v>
      </c>
      <c r="F161" s="73">
        <f t="shared" si="22"/>
        <v>0.51958361144756193</v>
      </c>
      <c r="G161" s="73">
        <f t="shared" si="22"/>
        <v>0.52690524969232178</v>
      </c>
      <c r="H161" s="73">
        <f t="shared" si="22"/>
        <v>0.53420021736503476</v>
      </c>
      <c r="I161" s="73">
        <f t="shared" si="22"/>
        <v>0.53890254492326184</v>
      </c>
      <c r="J161" s="73">
        <f t="shared" si="22"/>
        <v>0.54406877952461152</v>
      </c>
      <c r="K161" s="73">
        <f t="shared" si="22"/>
        <v>0.55026041987053997</v>
      </c>
      <c r="L161" s="73">
        <f t="shared" si="22"/>
        <v>0.55597639156999556</v>
      </c>
      <c r="M161" s="73">
        <f t="shared" si="22"/>
        <v>0.56257283643500589</v>
      </c>
      <c r="N161" s="73">
        <f t="shared" si="22"/>
        <v>0.56803817140764701</v>
      </c>
      <c r="O161" s="73">
        <f t="shared" si="22"/>
        <v>0.57390908846231015</v>
      </c>
      <c r="P161" s="73">
        <f t="shared" si="22"/>
        <v>0.57937844787972637</v>
      </c>
      <c r="Q161" s="73">
        <f t="shared" si="22"/>
        <v>0.58484017601219396</v>
      </c>
    </row>
    <row r="162" spans="1:17" ht="12" customHeight="1" x14ac:dyDescent="0.25">
      <c r="A162" s="23" t="s">
        <v>60</v>
      </c>
      <c r="B162" s="73">
        <f t="shared" si="22"/>
        <v>1</v>
      </c>
      <c r="C162" s="73">
        <f t="shared" si="22"/>
        <v>0.99999999999999978</v>
      </c>
      <c r="D162" s="73">
        <f t="shared" si="22"/>
        <v>0.99999999999999967</v>
      </c>
      <c r="E162" s="73">
        <f t="shared" si="22"/>
        <v>0.99999999999999967</v>
      </c>
      <c r="F162" s="73">
        <f t="shared" si="22"/>
        <v>1</v>
      </c>
      <c r="G162" s="73">
        <f t="shared" si="22"/>
        <v>0.99999999999999989</v>
      </c>
      <c r="H162" s="73">
        <f t="shared" si="22"/>
        <v>1</v>
      </c>
      <c r="I162" s="73">
        <f t="shared" si="22"/>
        <v>0.99999999999999978</v>
      </c>
      <c r="J162" s="73">
        <f t="shared" si="22"/>
        <v>0.99999999999999978</v>
      </c>
      <c r="K162" s="73">
        <f t="shared" si="22"/>
        <v>1</v>
      </c>
      <c r="L162" s="73">
        <f t="shared" si="22"/>
        <v>0.99999999999999978</v>
      </c>
      <c r="M162" s="73">
        <f t="shared" si="22"/>
        <v>1</v>
      </c>
      <c r="N162" s="73">
        <f t="shared" si="22"/>
        <v>1</v>
      </c>
      <c r="O162" s="73">
        <f t="shared" si="22"/>
        <v>1</v>
      </c>
      <c r="P162" s="73">
        <f t="shared" si="22"/>
        <v>1</v>
      </c>
      <c r="Q162" s="73">
        <f t="shared" si="22"/>
        <v>0.99999999999999978</v>
      </c>
    </row>
    <row r="163" spans="1:17" ht="12" customHeight="1" x14ac:dyDescent="0.25">
      <c r="A163" s="158" t="s">
        <v>112</v>
      </c>
      <c r="B163" s="169">
        <f t="shared" si="22"/>
        <v>1.6292521448704609</v>
      </c>
      <c r="C163" s="169">
        <f t="shared" si="22"/>
        <v>1.7059238022888155</v>
      </c>
      <c r="D163" s="169">
        <f t="shared" si="22"/>
        <v>1.7435729339003747</v>
      </c>
      <c r="E163" s="169">
        <f t="shared" si="22"/>
        <v>1.7670524125667488</v>
      </c>
      <c r="F163" s="169">
        <f t="shared" si="22"/>
        <v>1.8452415392627999</v>
      </c>
      <c r="G163" s="169">
        <f t="shared" si="22"/>
        <v>1.9225511718516437</v>
      </c>
      <c r="H163" s="169">
        <f t="shared" si="22"/>
        <v>2.018571318410912</v>
      </c>
      <c r="I163" s="169">
        <f t="shared" si="22"/>
        <v>2.0741816802072393</v>
      </c>
      <c r="J163" s="169">
        <f t="shared" si="22"/>
        <v>2.347251229631472</v>
      </c>
      <c r="K163" s="169">
        <f t="shared" si="22"/>
        <v>2.5847580581267344</v>
      </c>
      <c r="L163" s="169">
        <f t="shared" si="22"/>
        <v>2.793237922375531</v>
      </c>
      <c r="M163" s="169">
        <f t="shared" si="22"/>
        <v>2.9791693918838251</v>
      </c>
      <c r="N163" s="169">
        <f t="shared" si="22"/>
        <v>3.0878738684422045</v>
      </c>
      <c r="O163" s="169">
        <f t="shared" si="22"/>
        <v>3.2900270121317696</v>
      </c>
      <c r="P163" s="169">
        <f t="shared" si="22"/>
        <v>3.3482006661226267</v>
      </c>
      <c r="Q163" s="169">
        <f t="shared" si="22"/>
        <v>3.590568217445878</v>
      </c>
    </row>
    <row r="164" spans="1:17" ht="12" customHeight="1" x14ac:dyDescent="0.25">
      <c r="A164" s="23" t="s">
        <v>60</v>
      </c>
      <c r="B164" s="73">
        <f t="shared" si="22"/>
        <v>1.6292521448704609</v>
      </c>
      <c r="C164" s="73">
        <f t="shared" si="22"/>
        <v>1.7059238022888155</v>
      </c>
      <c r="D164" s="73">
        <f t="shared" si="22"/>
        <v>1.7435729339003747</v>
      </c>
      <c r="E164" s="73">
        <f t="shared" si="22"/>
        <v>1.7670524125667488</v>
      </c>
      <c r="F164" s="73">
        <f t="shared" si="22"/>
        <v>1.8452415392627999</v>
      </c>
      <c r="G164" s="73">
        <f t="shared" si="22"/>
        <v>1.9225511718516437</v>
      </c>
      <c r="H164" s="73">
        <f t="shared" si="22"/>
        <v>2.018571318410912</v>
      </c>
      <c r="I164" s="73">
        <f t="shared" si="22"/>
        <v>2.0741816802072393</v>
      </c>
      <c r="J164" s="73">
        <f t="shared" si="22"/>
        <v>2.347251229631472</v>
      </c>
      <c r="K164" s="73">
        <f t="shared" si="22"/>
        <v>2.5847580581267344</v>
      </c>
      <c r="L164" s="73">
        <f t="shared" si="22"/>
        <v>2.793237922375531</v>
      </c>
      <c r="M164" s="73">
        <f t="shared" si="22"/>
        <v>2.9791693918838251</v>
      </c>
      <c r="N164" s="73">
        <f t="shared" si="22"/>
        <v>3.0878738684422045</v>
      </c>
      <c r="O164" s="73">
        <f t="shared" si="22"/>
        <v>3.2900270121317696</v>
      </c>
      <c r="P164" s="73">
        <f t="shared" si="22"/>
        <v>3.3482006661226267</v>
      </c>
      <c r="Q164" s="73">
        <f t="shared" si="22"/>
        <v>3.590568217445878</v>
      </c>
    </row>
    <row r="165" spans="1:17" ht="12" customHeight="1" x14ac:dyDescent="0.25">
      <c r="A165" s="158" t="s">
        <v>63</v>
      </c>
      <c r="B165" s="169">
        <f t="shared" si="22"/>
        <v>0.55715417963722691</v>
      </c>
      <c r="C165" s="169">
        <f t="shared" si="22"/>
        <v>0.56251360384636129</v>
      </c>
      <c r="D165" s="169">
        <f t="shared" si="22"/>
        <v>0.56810092547026958</v>
      </c>
      <c r="E165" s="169">
        <f t="shared" si="22"/>
        <v>0.57385767549662148</v>
      </c>
      <c r="F165" s="169">
        <f t="shared" si="22"/>
        <v>0.58442656008031213</v>
      </c>
      <c r="G165" s="169">
        <f t="shared" si="22"/>
        <v>0.58908458436481903</v>
      </c>
      <c r="H165" s="169">
        <f t="shared" si="22"/>
        <v>0.59925764842483464</v>
      </c>
      <c r="I165" s="169">
        <f t="shared" si="22"/>
        <v>0.60455328579926626</v>
      </c>
      <c r="J165" s="169">
        <f t="shared" si="22"/>
        <v>0.60482666899213822</v>
      </c>
      <c r="K165" s="169">
        <f t="shared" si="22"/>
        <v>0.62191437465689781</v>
      </c>
      <c r="L165" s="169">
        <f t="shared" si="22"/>
        <v>0.63936429841647935</v>
      </c>
      <c r="M165" s="169">
        <f t="shared" si="22"/>
        <v>0.64115587557398923</v>
      </c>
      <c r="N165" s="169">
        <f t="shared" si="22"/>
        <v>0.6485597040334028</v>
      </c>
      <c r="O165" s="169">
        <f t="shared" si="22"/>
        <v>0.64909221077220092</v>
      </c>
      <c r="P165" s="169">
        <f t="shared" si="22"/>
        <v>0.64886031073216821</v>
      </c>
      <c r="Q165" s="169">
        <f t="shared" si="22"/>
        <v>0.6543629416104082</v>
      </c>
    </row>
    <row r="166" spans="1:17" ht="12" customHeight="1" x14ac:dyDescent="0.25">
      <c r="A166" s="167" t="s">
        <v>156</v>
      </c>
      <c r="B166" s="174">
        <f t="shared" si="22"/>
        <v>0.45796579850034902</v>
      </c>
      <c r="C166" s="174">
        <f t="shared" si="22"/>
        <v>0.4607291390951796</v>
      </c>
      <c r="D166" s="174">
        <f t="shared" si="22"/>
        <v>0.46327758484256076</v>
      </c>
      <c r="E166" s="174">
        <f t="shared" si="22"/>
        <v>0.46552588155658109</v>
      </c>
      <c r="F166" s="174">
        <f t="shared" si="22"/>
        <v>0.46887859650021452</v>
      </c>
      <c r="G166" s="174">
        <f t="shared" si="22"/>
        <v>0.47162747098564972</v>
      </c>
      <c r="H166" s="174">
        <f t="shared" si="22"/>
        <v>0.47357438390262102</v>
      </c>
      <c r="I166" s="174">
        <f t="shared" si="22"/>
        <v>0.47646131645902051</v>
      </c>
      <c r="J166" s="174">
        <f t="shared" si="22"/>
        <v>0.4798155465252919</v>
      </c>
      <c r="K166" s="174">
        <f t="shared" si="22"/>
        <v>0.4841749906019408</v>
      </c>
      <c r="L166" s="174">
        <f t="shared" si="22"/>
        <v>0.49144409136594147</v>
      </c>
      <c r="M166" s="174">
        <f t="shared" si="22"/>
        <v>0.49415949907981022</v>
      </c>
      <c r="N166" s="174">
        <f t="shared" si="22"/>
        <v>0.49769503959358097</v>
      </c>
      <c r="O166" s="174">
        <f t="shared" si="22"/>
        <v>0.50070006876476247</v>
      </c>
      <c r="P166" s="174">
        <f t="shared" si="22"/>
        <v>0.50284867619242379</v>
      </c>
      <c r="Q166" s="174">
        <f t="shared" si="22"/>
        <v>0.5057550041888923</v>
      </c>
    </row>
    <row r="167" spans="1:17" ht="12" customHeight="1" x14ac:dyDescent="0.25">
      <c r="A167" s="167" t="s">
        <v>155</v>
      </c>
      <c r="B167" s="174">
        <f t="shared" si="22"/>
        <v>0.56518859885320694</v>
      </c>
      <c r="C167" s="174">
        <f t="shared" si="22"/>
        <v>0.57075444696960664</v>
      </c>
      <c r="D167" s="174">
        <f t="shared" si="22"/>
        <v>0.57468741500993159</v>
      </c>
      <c r="E167" s="174">
        <f t="shared" si="22"/>
        <v>0.57960153571772277</v>
      </c>
      <c r="F167" s="174">
        <f t="shared" si="22"/>
        <v>0.5858564795260407</v>
      </c>
      <c r="G167" s="174">
        <f t="shared" si="22"/>
        <v>0.59806983808081282</v>
      </c>
      <c r="H167" s="174">
        <f t="shared" si="22"/>
        <v>0.60243571376898808</v>
      </c>
      <c r="I167" s="174">
        <f t="shared" si="22"/>
        <v>0.60575510411295164</v>
      </c>
      <c r="J167" s="174">
        <f t="shared" si="22"/>
        <v>0.60960083487878103</v>
      </c>
      <c r="K167" s="174">
        <f t="shared" si="22"/>
        <v>0.6136439006442973</v>
      </c>
      <c r="L167" s="174">
        <f t="shared" si="22"/>
        <v>0.61833002859674457</v>
      </c>
      <c r="M167" s="174">
        <f t="shared" si="22"/>
        <v>0.61936310011436424</v>
      </c>
      <c r="N167" s="174">
        <f t="shared" si="22"/>
        <v>0.623480244680094</v>
      </c>
      <c r="O167" s="174">
        <f t="shared" si="22"/>
        <v>0.6287240950889621</v>
      </c>
      <c r="P167" s="174">
        <f t="shared" si="22"/>
        <v>0.6259719349095626</v>
      </c>
      <c r="Q167" s="174">
        <f t="shared" si="22"/>
        <v>0.62969222270097835</v>
      </c>
    </row>
    <row r="168" spans="1:17" ht="12" customHeight="1" x14ac:dyDescent="0.25">
      <c r="A168" s="166" t="s">
        <v>55</v>
      </c>
      <c r="B168" s="173">
        <f t="shared" si="22"/>
        <v>0.45796579850034907</v>
      </c>
      <c r="C168" s="173">
        <f t="shared" si="22"/>
        <v>0.46421912491085787</v>
      </c>
      <c r="D168" s="173">
        <f t="shared" si="22"/>
        <v>0.46801575867081546</v>
      </c>
      <c r="E168" s="173">
        <f t="shared" si="22"/>
        <v>0.47306215748124053</v>
      </c>
      <c r="F168" s="173">
        <f t="shared" si="22"/>
        <v>0.47991315557453484</v>
      </c>
      <c r="G168" s="173">
        <f t="shared" si="22"/>
        <v>0.49441975527082849</v>
      </c>
      <c r="H168" s="173">
        <f t="shared" si="22"/>
        <v>0.49910082540450779</v>
      </c>
      <c r="I168" s="173">
        <f t="shared" si="22"/>
        <v>0.50253091243398107</v>
      </c>
      <c r="J168" s="173">
        <f t="shared" si="22"/>
        <v>0.50655971111266596</v>
      </c>
      <c r="K168" s="173">
        <f t="shared" si="22"/>
        <v>0.51088923209878556</v>
      </c>
      <c r="L168" s="173">
        <f t="shared" si="22"/>
        <v>0.51377993960917212</v>
      </c>
      <c r="M168" s="173">
        <f t="shared" si="22"/>
        <v>0.51929170494249866</v>
      </c>
      <c r="N168" s="173">
        <f t="shared" si="22"/>
        <v>0.52168950173652606</v>
      </c>
      <c r="O168" s="173">
        <f t="shared" si="22"/>
        <v>0.52424541327654817</v>
      </c>
      <c r="P168" s="173">
        <f t="shared" si="22"/>
        <v>0.52592834821683321</v>
      </c>
      <c r="Q168" s="173">
        <f t="shared" si="22"/>
        <v>0.527061911802441</v>
      </c>
    </row>
    <row r="169" spans="1:17" ht="12" customHeight="1" x14ac:dyDescent="0.25">
      <c r="A169" s="147" t="s">
        <v>59</v>
      </c>
      <c r="B169" s="172">
        <f t="shared" si="22"/>
        <v>0.99999999999999978</v>
      </c>
      <c r="C169" s="172">
        <f t="shared" si="22"/>
        <v>1</v>
      </c>
      <c r="D169" s="172">
        <f t="shared" si="22"/>
        <v>1</v>
      </c>
      <c r="E169" s="172">
        <f t="shared" si="22"/>
        <v>1.0000000000000002</v>
      </c>
      <c r="F169" s="172">
        <f t="shared" si="22"/>
        <v>1.0000000000000004</v>
      </c>
      <c r="G169" s="172">
        <f t="shared" si="22"/>
        <v>1</v>
      </c>
      <c r="H169" s="172">
        <f t="shared" si="22"/>
        <v>1.0000000000000002</v>
      </c>
      <c r="I169" s="172">
        <f t="shared" si="22"/>
        <v>1.0000000000000002</v>
      </c>
      <c r="J169" s="172">
        <f t="shared" si="22"/>
        <v>1</v>
      </c>
      <c r="K169" s="172">
        <f t="shared" si="22"/>
        <v>0.99999999999999978</v>
      </c>
      <c r="L169" s="172">
        <f t="shared" si="22"/>
        <v>1.0000000000000004</v>
      </c>
      <c r="M169" s="172">
        <f t="shared" si="22"/>
        <v>1</v>
      </c>
      <c r="N169" s="172">
        <f t="shared" si="22"/>
        <v>1.0000000000000004</v>
      </c>
      <c r="O169" s="172">
        <f t="shared" si="22"/>
        <v>1</v>
      </c>
      <c r="P169" s="172">
        <f t="shared" si="22"/>
        <v>0.99999999999999989</v>
      </c>
      <c r="Q169" s="172">
        <f t="shared" si="22"/>
        <v>1</v>
      </c>
    </row>
    <row r="170" spans="1:17" ht="12" customHeight="1" x14ac:dyDescent="0.25">
      <c r="A170" s="163" t="s">
        <v>144</v>
      </c>
      <c r="B170" s="171">
        <f t="shared" si="22"/>
        <v>0.54955895820041911</v>
      </c>
      <c r="C170" s="171">
        <f t="shared" si="22"/>
        <v>0.549558958200419</v>
      </c>
      <c r="D170" s="171">
        <f t="shared" si="22"/>
        <v>0.55078240346758345</v>
      </c>
      <c r="E170" s="171">
        <f t="shared" si="22"/>
        <v>0.55754474846824209</v>
      </c>
      <c r="F170" s="171">
        <f t="shared" si="22"/>
        <v>0.56363766515242231</v>
      </c>
      <c r="G170" s="171">
        <f t="shared" si="22"/>
        <v>0.56985864520034213</v>
      </c>
      <c r="H170" s="171">
        <f t="shared" si="22"/>
        <v>0.57793649883373088</v>
      </c>
      <c r="I170" s="171">
        <f t="shared" si="22"/>
        <v>0.58536069862989215</v>
      </c>
      <c r="J170" s="171">
        <f t="shared" si="22"/>
        <v>0.59188569725915707</v>
      </c>
      <c r="K170" s="171">
        <f t="shared" si="22"/>
        <v>0.6022378068490255</v>
      </c>
      <c r="L170" s="171">
        <f t="shared" si="22"/>
        <v>0.60546505777316328</v>
      </c>
      <c r="M170" s="171">
        <f t="shared" si="22"/>
        <v>0.60721623520263235</v>
      </c>
      <c r="N170" s="171">
        <f t="shared" si="22"/>
        <v>0.6089007981398018</v>
      </c>
      <c r="O170" s="171">
        <f t="shared" si="22"/>
        <v>0.6094402681713772</v>
      </c>
      <c r="P170" s="171">
        <f t="shared" si="22"/>
        <v>0.61463760228008313</v>
      </c>
      <c r="Q170" s="171">
        <f t="shared" si="22"/>
        <v>0.62288903107923177</v>
      </c>
    </row>
    <row r="171" spans="1:17" ht="12" customHeight="1" x14ac:dyDescent="0.25">
      <c r="A171" s="161" t="s">
        <v>143</v>
      </c>
      <c r="B171" s="170">
        <f t="shared" si="22"/>
        <v>0.65241480838963117</v>
      </c>
      <c r="C171" s="170">
        <f t="shared" si="22"/>
        <v>0.65311551338164409</v>
      </c>
      <c r="D171" s="170">
        <f t="shared" si="22"/>
        <v>0.65479969025569973</v>
      </c>
      <c r="E171" s="170">
        <f t="shared" si="22"/>
        <v>0.66368725256000793</v>
      </c>
      <c r="F171" s="170">
        <f t="shared" si="22"/>
        <v>0.66925970357779563</v>
      </c>
      <c r="G171" s="170">
        <f t="shared" si="22"/>
        <v>0.68055672905098841</v>
      </c>
      <c r="H171" s="170">
        <f t="shared" si="22"/>
        <v>0.69166100150867138</v>
      </c>
      <c r="I171" s="170">
        <f t="shared" si="22"/>
        <v>0.6986301301022364</v>
      </c>
      <c r="J171" s="170">
        <f t="shared" si="22"/>
        <v>0.70099420615341357</v>
      </c>
      <c r="K171" s="170">
        <f t="shared" si="22"/>
        <v>0.70270617813393188</v>
      </c>
      <c r="L171" s="170">
        <f t="shared" si="22"/>
        <v>0.70582128899485919</v>
      </c>
      <c r="M171" s="170">
        <f t="shared" si="22"/>
        <v>0.70394024451268844</v>
      </c>
      <c r="N171" s="170">
        <f t="shared" si="22"/>
        <v>0.70717713270241989</v>
      </c>
      <c r="O171" s="170">
        <f t="shared" si="22"/>
        <v>0.71038499774023023</v>
      </c>
      <c r="P171" s="170">
        <f t="shared" si="22"/>
        <v>0.71093702406692505</v>
      </c>
      <c r="Q171" s="170">
        <f t="shared" si="22"/>
        <v>0.71860171535977246</v>
      </c>
    </row>
    <row r="172" spans="1:17" ht="12" customHeight="1" x14ac:dyDescent="0.25">
      <c r="A172" s="148" t="s">
        <v>57</v>
      </c>
      <c r="B172" s="73">
        <f t="shared" si="22"/>
        <v>0.54955895820041933</v>
      </c>
      <c r="C172" s="73">
        <f t="shared" si="22"/>
        <v>0.549558958200419</v>
      </c>
      <c r="D172" s="73">
        <f t="shared" si="22"/>
        <v>0.55078240346758323</v>
      </c>
      <c r="E172" s="73">
        <f t="shared" si="22"/>
        <v>0.56141100536241972</v>
      </c>
      <c r="F172" s="73">
        <f t="shared" si="22"/>
        <v>0.56773135082800041</v>
      </c>
      <c r="G172" s="73">
        <f t="shared" si="22"/>
        <v>0.58170277264121073</v>
      </c>
      <c r="H172" s="73">
        <f t="shared" si="22"/>
        <v>0.59548914663455976</v>
      </c>
      <c r="I172" s="73">
        <f t="shared" si="22"/>
        <v>0.60394233587160229</v>
      </c>
      <c r="J172" s="73">
        <f t="shared" si="22"/>
        <v>0.60629153109125045</v>
      </c>
      <c r="K172" s="73">
        <f t="shared" si="22"/>
        <v>0.60782459507078335</v>
      </c>
      <c r="L172" s="73">
        <f t="shared" si="22"/>
        <v>0.60912079430811372</v>
      </c>
      <c r="M172" s="73">
        <f t="shared" si="22"/>
        <v>0.61050733135415547</v>
      </c>
      <c r="N172" s="73">
        <f t="shared" si="22"/>
        <v>0.6121059783488455</v>
      </c>
      <c r="O172" s="73">
        <f t="shared" si="22"/>
        <v>0.6123828849983014</v>
      </c>
      <c r="P172" s="73">
        <f t="shared" si="22"/>
        <v>0.61781489334479844</v>
      </c>
      <c r="Q172" s="73">
        <f t="shared" si="22"/>
        <v>0.62448267072849384</v>
      </c>
    </row>
    <row r="173" spans="1:17" ht="12" customHeight="1" x14ac:dyDescent="0.25">
      <c r="A173" s="148" t="s">
        <v>59</v>
      </c>
      <c r="B173" s="73">
        <f t="shared" si="22"/>
        <v>1.0000000000000002</v>
      </c>
      <c r="C173" s="73">
        <f t="shared" si="22"/>
        <v>0.99999999999999978</v>
      </c>
      <c r="D173" s="73">
        <f t="shared" si="22"/>
        <v>1.0000000000000004</v>
      </c>
      <c r="E173" s="73">
        <f t="shared" si="22"/>
        <v>1.0000000000000002</v>
      </c>
      <c r="F173" s="73">
        <f t="shared" si="22"/>
        <v>1</v>
      </c>
      <c r="G173" s="73">
        <f t="shared" si="22"/>
        <v>1</v>
      </c>
      <c r="H173" s="73">
        <f t="shared" si="22"/>
        <v>1</v>
      </c>
      <c r="I173" s="73">
        <f t="shared" si="22"/>
        <v>0.99999999999999967</v>
      </c>
      <c r="J173" s="73">
        <f t="shared" si="22"/>
        <v>1.0000000000000004</v>
      </c>
      <c r="K173" s="73">
        <f t="shared" si="22"/>
        <v>1</v>
      </c>
      <c r="L173" s="73">
        <f t="shared" si="22"/>
        <v>1.0000000000000007</v>
      </c>
      <c r="M173" s="73">
        <f t="shared" si="22"/>
        <v>0.99999999999999956</v>
      </c>
      <c r="N173" s="73">
        <f t="shared" si="22"/>
        <v>1.0000000000000002</v>
      </c>
      <c r="O173" s="73">
        <f t="shared" si="22"/>
        <v>1</v>
      </c>
      <c r="P173" s="73">
        <f t="shared" si="22"/>
        <v>0.99999999999999978</v>
      </c>
      <c r="Q173" s="73">
        <f t="shared" si="22"/>
        <v>1</v>
      </c>
    </row>
    <row r="174" spans="1:17" ht="12" customHeight="1" x14ac:dyDescent="0.25">
      <c r="A174" s="163" t="s">
        <v>142</v>
      </c>
      <c r="B174" s="171">
        <f t="shared" si="22"/>
        <v>0.70221422436720204</v>
      </c>
      <c r="C174" s="171">
        <f t="shared" si="22"/>
        <v>0.70490102649461428</v>
      </c>
      <c r="D174" s="171">
        <f t="shared" si="22"/>
        <v>0.70866697982414162</v>
      </c>
      <c r="E174" s="171">
        <f t="shared" si="22"/>
        <v>0.71214779092392422</v>
      </c>
      <c r="F174" s="171">
        <f t="shared" si="22"/>
        <v>0.71764704679454216</v>
      </c>
      <c r="G174" s="171">
        <f t="shared" si="22"/>
        <v>0.72142236967317808</v>
      </c>
      <c r="H174" s="171">
        <f t="shared" si="22"/>
        <v>0.72602092599158718</v>
      </c>
      <c r="I174" s="171">
        <f t="shared" si="22"/>
        <v>0.73069735605062047</v>
      </c>
      <c r="J174" s="171">
        <f t="shared" si="22"/>
        <v>0.73617429707093363</v>
      </c>
      <c r="K174" s="171">
        <f t="shared" si="22"/>
        <v>0.74052774486574313</v>
      </c>
      <c r="L174" s="171">
        <f t="shared" si="22"/>
        <v>0.74491425419074631</v>
      </c>
      <c r="M174" s="171">
        <f t="shared" si="22"/>
        <v>0.74862311498889345</v>
      </c>
      <c r="N174" s="171">
        <f t="shared" si="22"/>
        <v>0.75574713517850678</v>
      </c>
      <c r="O174" s="171">
        <f t="shared" si="22"/>
        <v>0.75884774851693926</v>
      </c>
      <c r="P174" s="171">
        <f t="shared" si="22"/>
        <v>0.76507377973593893</v>
      </c>
      <c r="Q174" s="171">
        <f t="shared" ref="Q174" si="23">IF(Q150=0,"",Q150/Q126)</f>
        <v>0.76932154709576805</v>
      </c>
    </row>
    <row r="175" spans="1:17" ht="12" customHeight="1" x14ac:dyDescent="0.25">
      <c r="A175" s="161" t="s">
        <v>141</v>
      </c>
      <c r="B175" s="170">
        <f t="shared" ref="B175:Q181" si="24">IF(B151=0,"",B151/B127)</f>
        <v>0.78050173783900845</v>
      </c>
      <c r="C175" s="170">
        <f t="shared" si="24"/>
        <v>0.7816729511567726</v>
      </c>
      <c r="D175" s="170">
        <f t="shared" si="24"/>
        <v>0.78635948043866466</v>
      </c>
      <c r="E175" s="170">
        <f t="shared" si="24"/>
        <v>0.79058277238405139</v>
      </c>
      <c r="F175" s="170">
        <f t="shared" si="24"/>
        <v>0.80017488617542809</v>
      </c>
      <c r="G175" s="170">
        <f t="shared" si="24"/>
        <v>0.80214519550877617</v>
      </c>
      <c r="H175" s="170">
        <f t="shared" si="24"/>
        <v>0.80852022922191713</v>
      </c>
      <c r="I175" s="170">
        <f t="shared" si="24"/>
        <v>0.80683834521479891</v>
      </c>
      <c r="J175" s="170">
        <f t="shared" si="24"/>
        <v>0.81205911233469452</v>
      </c>
      <c r="K175" s="170">
        <f t="shared" si="24"/>
        <v>0.81373195338547299</v>
      </c>
      <c r="L175" s="170">
        <f t="shared" si="24"/>
        <v>0.8198431246239597</v>
      </c>
      <c r="M175" s="170">
        <f t="shared" si="24"/>
        <v>0.81845852372000361</v>
      </c>
      <c r="N175" s="170">
        <f t="shared" si="24"/>
        <v>0.82473846697264153</v>
      </c>
      <c r="O175" s="170">
        <f t="shared" si="24"/>
        <v>0.82854185025963978</v>
      </c>
      <c r="P175" s="170">
        <f t="shared" si="24"/>
        <v>0.8251465733823975</v>
      </c>
      <c r="Q175" s="170">
        <f t="shared" si="24"/>
        <v>0.82931051054381444</v>
      </c>
    </row>
    <row r="176" spans="1:17" ht="12" customHeight="1" x14ac:dyDescent="0.25">
      <c r="A176" s="148" t="s">
        <v>60</v>
      </c>
      <c r="B176" s="73">
        <f t="shared" si="24"/>
        <v>0.70221422436720238</v>
      </c>
      <c r="C176" s="73">
        <f t="shared" si="24"/>
        <v>0.70651748737286657</v>
      </c>
      <c r="D176" s="73">
        <f t="shared" si="24"/>
        <v>0.71191693575481318</v>
      </c>
      <c r="E176" s="73">
        <f t="shared" si="24"/>
        <v>0.71708451025630915</v>
      </c>
      <c r="F176" s="73">
        <f t="shared" si="24"/>
        <v>0.72747685081224023</v>
      </c>
      <c r="G176" s="73">
        <f t="shared" si="24"/>
        <v>0.73051726012108797</v>
      </c>
      <c r="H176" s="73">
        <f t="shared" si="24"/>
        <v>0.73750985104450018</v>
      </c>
      <c r="I176" s="73">
        <f t="shared" si="24"/>
        <v>0.74053890191659932</v>
      </c>
      <c r="J176" s="73">
        <f t="shared" si="24"/>
        <v>0.74324509129581717</v>
      </c>
      <c r="K176" s="73">
        <f t="shared" si="24"/>
        <v>0.74738016791306894</v>
      </c>
      <c r="L176" s="73">
        <f t="shared" si="24"/>
        <v>0.75207553230684665</v>
      </c>
      <c r="M176" s="73">
        <f t="shared" si="24"/>
        <v>0.75605545835571863</v>
      </c>
      <c r="N176" s="73">
        <f t="shared" si="24"/>
        <v>0.76295660267280552</v>
      </c>
      <c r="O176" s="73">
        <f t="shared" si="24"/>
        <v>0.7650418512713264</v>
      </c>
      <c r="P176" s="73">
        <f t="shared" si="24"/>
        <v>0.7679399765387499</v>
      </c>
      <c r="Q176" s="73">
        <f t="shared" si="24"/>
        <v>0.76999702307016882</v>
      </c>
    </row>
    <row r="177" spans="1:17" ht="12" customHeight="1" x14ac:dyDescent="0.25">
      <c r="A177" s="148" t="s">
        <v>59</v>
      </c>
      <c r="B177" s="73">
        <f t="shared" si="24"/>
        <v>1.0000000000000002</v>
      </c>
      <c r="C177" s="73">
        <f t="shared" si="24"/>
        <v>0.99999999999999989</v>
      </c>
      <c r="D177" s="73">
        <f t="shared" si="24"/>
        <v>1.0000000000000002</v>
      </c>
      <c r="E177" s="73">
        <f t="shared" si="24"/>
        <v>0.99999999999999978</v>
      </c>
      <c r="F177" s="73">
        <f t="shared" si="24"/>
        <v>1</v>
      </c>
      <c r="G177" s="73">
        <f t="shared" si="24"/>
        <v>1</v>
      </c>
      <c r="H177" s="73">
        <f t="shared" si="24"/>
        <v>0.99999999999999978</v>
      </c>
      <c r="I177" s="73">
        <f t="shared" si="24"/>
        <v>1.0000000000000002</v>
      </c>
      <c r="J177" s="73">
        <f t="shared" si="24"/>
        <v>0.99999999999999967</v>
      </c>
      <c r="K177" s="73">
        <f t="shared" si="24"/>
        <v>1.0000000000000002</v>
      </c>
      <c r="L177" s="73">
        <f t="shared" si="24"/>
        <v>0.99999999999999989</v>
      </c>
      <c r="M177" s="73">
        <f t="shared" si="24"/>
        <v>1.0000000000000002</v>
      </c>
      <c r="N177" s="73">
        <f t="shared" si="24"/>
        <v>1</v>
      </c>
      <c r="O177" s="73">
        <f t="shared" si="24"/>
        <v>1.0000000000000002</v>
      </c>
      <c r="P177" s="73">
        <f t="shared" si="24"/>
        <v>0.99999999999999956</v>
      </c>
      <c r="Q177" s="73">
        <f t="shared" si="24"/>
        <v>0.99999999999999967</v>
      </c>
    </row>
    <row r="178" spans="1:17" ht="12" customHeight="1" x14ac:dyDescent="0.25">
      <c r="A178" s="158" t="s">
        <v>62</v>
      </c>
      <c r="B178" s="169">
        <f t="shared" si="24"/>
        <v>0.72846429079441366</v>
      </c>
      <c r="C178" s="169">
        <f t="shared" si="24"/>
        <v>0.73554106621936333</v>
      </c>
      <c r="D178" s="169">
        <f t="shared" si="24"/>
        <v>0.74845230746447744</v>
      </c>
      <c r="E178" s="169">
        <f t="shared" si="24"/>
        <v>0.75687018026809938</v>
      </c>
      <c r="F178" s="169">
        <f t="shared" si="24"/>
        <v>0.7567971348277539</v>
      </c>
      <c r="G178" s="169">
        <f t="shared" si="24"/>
        <v>0.75593965397936858</v>
      </c>
      <c r="H178" s="169">
        <f t="shared" si="24"/>
        <v>0.76164059999608025</v>
      </c>
      <c r="I178" s="169">
        <f t="shared" si="24"/>
        <v>0.75312149954617902</v>
      </c>
      <c r="J178" s="169">
        <f t="shared" si="24"/>
        <v>0.75412906381692013</v>
      </c>
      <c r="K178" s="169">
        <f t="shared" si="24"/>
        <v>0.78509715403313252</v>
      </c>
      <c r="L178" s="169">
        <f t="shared" si="24"/>
        <v>0.77933556308618368</v>
      </c>
      <c r="M178" s="169">
        <f t="shared" si="24"/>
        <v>0.78516623549899744</v>
      </c>
      <c r="N178" s="169">
        <f t="shared" si="24"/>
        <v>0.79676012393376483</v>
      </c>
      <c r="O178" s="169">
        <f t="shared" si="24"/>
        <v>0.80032136717836078</v>
      </c>
      <c r="P178" s="169">
        <f t="shared" si="24"/>
        <v>0.80600373779634982</v>
      </c>
      <c r="Q178" s="169">
        <f t="shared" si="24"/>
        <v>0.79339348141145416</v>
      </c>
    </row>
    <row r="179" spans="1:17" ht="12" customHeight="1" x14ac:dyDescent="0.25">
      <c r="A179" s="23" t="s">
        <v>55</v>
      </c>
      <c r="B179" s="73">
        <f t="shared" si="24"/>
        <v>0.3195270715877962</v>
      </c>
      <c r="C179" s="73">
        <f t="shared" si="24"/>
        <v>0.32154316906909469</v>
      </c>
      <c r="D179" s="73">
        <f t="shared" si="24"/>
        <v>0.3231299741580036</v>
      </c>
      <c r="E179" s="73">
        <f t="shared" si="24"/>
        <v>0.32539245042006265</v>
      </c>
      <c r="F179" s="73">
        <f t="shared" si="24"/>
        <v>0.32792444881770327</v>
      </c>
      <c r="G179" s="73">
        <f t="shared" si="24"/>
        <v>0.32981958227393215</v>
      </c>
      <c r="H179" s="73">
        <f t="shared" si="24"/>
        <v>0.33194326095788979</v>
      </c>
      <c r="I179" s="73">
        <f t="shared" si="24"/>
        <v>0.33432860066813996</v>
      </c>
      <c r="J179" s="73">
        <f t="shared" si="24"/>
        <v>0.33660415289722961</v>
      </c>
      <c r="K179" s="73">
        <f t="shared" si="24"/>
        <v>0.33907962843335965</v>
      </c>
      <c r="L179" s="73">
        <f t="shared" si="24"/>
        <v>0.34070766445011741</v>
      </c>
      <c r="M179" s="73">
        <f t="shared" si="24"/>
        <v>0.34288906833292426</v>
      </c>
      <c r="N179" s="73">
        <f t="shared" si="24"/>
        <v>0.34523989181305559</v>
      </c>
      <c r="O179" s="73">
        <f t="shared" si="24"/>
        <v>0.34649518853330719</v>
      </c>
      <c r="P179" s="73">
        <f t="shared" si="24"/>
        <v>0.34772771382678264</v>
      </c>
      <c r="Q179" s="73">
        <f t="shared" si="24"/>
        <v>0.34955353352186264</v>
      </c>
    </row>
    <row r="180" spans="1:17" ht="12" customHeight="1" x14ac:dyDescent="0.25">
      <c r="A180" s="23" t="s">
        <v>57</v>
      </c>
      <c r="B180" s="73">
        <f t="shared" si="24"/>
        <v>0.41538519306413524</v>
      </c>
      <c r="C180" s="73">
        <f t="shared" si="24"/>
        <v>0.41538519306413529</v>
      </c>
      <c r="D180" s="73">
        <f t="shared" si="24"/>
        <v>0.4168489102536439</v>
      </c>
      <c r="E180" s="73">
        <f t="shared" si="24"/>
        <v>0.41789239924887134</v>
      </c>
      <c r="F180" s="73">
        <f t="shared" si="24"/>
        <v>0.43057447238900182</v>
      </c>
      <c r="G180" s="73">
        <f t="shared" si="24"/>
        <v>0.44966708788986876</v>
      </c>
      <c r="H180" s="73">
        <f t="shared" si="24"/>
        <v>0.45451027691671886</v>
      </c>
      <c r="I180" s="73">
        <f t="shared" si="24"/>
        <v>0.46235351856111861</v>
      </c>
      <c r="J180" s="73">
        <f t="shared" si="24"/>
        <v>0.46482771211080476</v>
      </c>
      <c r="K180" s="73">
        <f t="shared" si="24"/>
        <v>0.46655051463090902</v>
      </c>
      <c r="L180" s="73">
        <f t="shared" si="24"/>
        <v>0.46660243008187857</v>
      </c>
      <c r="M180" s="73">
        <f t="shared" si="24"/>
        <v>0.46661074052099294</v>
      </c>
      <c r="N180" s="73">
        <f t="shared" si="24"/>
        <v>0.46734372299634519</v>
      </c>
      <c r="O180" s="73">
        <f t="shared" si="24"/>
        <v>0.46797966957131404</v>
      </c>
      <c r="P180" s="73">
        <f t="shared" si="24"/>
        <v>0.46944225323171795</v>
      </c>
      <c r="Q180" s="73">
        <f t="shared" si="24"/>
        <v>0.48424052395880579</v>
      </c>
    </row>
    <row r="181" spans="1:17" ht="12" customHeight="1" x14ac:dyDescent="0.25">
      <c r="A181" s="29" t="s">
        <v>140</v>
      </c>
      <c r="B181" s="65">
        <f t="shared" si="24"/>
        <v>0.79940862090397313</v>
      </c>
      <c r="C181" s="65">
        <f t="shared" si="24"/>
        <v>0.8036325428517177</v>
      </c>
      <c r="D181" s="65">
        <f t="shared" si="24"/>
        <v>0.8081122032437682</v>
      </c>
      <c r="E181" s="65">
        <f t="shared" si="24"/>
        <v>0.81300678629447654</v>
      </c>
      <c r="F181" s="65">
        <f t="shared" si="24"/>
        <v>0.81901556160094813</v>
      </c>
      <c r="G181" s="65">
        <f t="shared" si="24"/>
        <v>0.82419319506271993</v>
      </c>
      <c r="H181" s="65">
        <f t="shared" si="24"/>
        <v>0.82973727811545928</v>
      </c>
      <c r="I181" s="65">
        <f t="shared" si="24"/>
        <v>0.83414631585149812</v>
      </c>
      <c r="J181" s="65">
        <f t="shared" si="24"/>
        <v>0.83947508165893037</v>
      </c>
      <c r="K181" s="65">
        <f t="shared" si="24"/>
        <v>0.84222810959475181</v>
      </c>
      <c r="L181" s="65">
        <f t="shared" si="24"/>
        <v>0.84449377903966849</v>
      </c>
      <c r="M181" s="65">
        <f t="shared" si="24"/>
        <v>0.84695539714791235</v>
      </c>
      <c r="N181" s="65">
        <f t="shared" si="24"/>
        <v>0.84971622370589395</v>
      </c>
      <c r="O181" s="65">
        <f t="shared" si="24"/>
        <v>0.85187048929340203</v>
      </c>
      <c r="P181" s="65">
        <f t="shared" si="24"/>
        <v>0.85412634014886546</v>
      </c>
      <c r="Q181" s="65">
        <f t="shared" si="24"/>
        <v>0.85511054197896164</v>
      </c>
    </row>
    <row r="183" spans="1:17" ht="12" customHeight="1" x14ac:dyDescent="0.25">
      <c r="A183" s="152" t="s">
        <v>121</v>
      </c>
      <c r="B183" s="168">
        <f>SUM(B184,B187,B189,B202)</f>
        <v>55.755776022138612</v>
      </c>
      <c r="C183" s="168">
        <f t="shared" ref="C183:Q183" si="25">SUM(C184,C187,C189,C202)</f>
        <v>44.993234778573253</v>
      </c>
      <c r="D183" s="168">
        <f t="shared" si="25"/>
        <v>39.599918436911082</v>
      </c>
      <c r="E183" s="168">
        <f t="shared" si="25"/>
        <v>35.791121037978627</v>
      </c>
      <c r="F183" s="168">
        <f t="shared" si="25"/>
        <v>35.082020497140249</v>
      </c>
      <c r="G183" s="168">
        <f t="shared" si="25"/>
        <v>41.34132116540119</v>
      </c>
      <c r="H183" s="168">
        <f t="shared" si="25"/>
        <v>42.302395704262985</v>
      </c>
      <c r="I183" s="168">
        <f t="shared" si="25"/>
        <v>57.285467817010598</v>
      </c>
      <c r="J183" s="168">
        <f t="shared" si="25"/>
        <v>58.546596334275598</v>
      </c>
      <c r="K183" s="168">
        <f t="shared" si="25"/>
        <v>46.969062163433634</v>
      </c>
      <c r="L183" s="168">
        <f t="shared" si="25"/>
        <v>48.270151259157593</v>
      </c>
      <c r="M183" s="168">
        <f t="shared" si="25"/>
        <v>45.148623833461116</v>
      </c>
      <c r="N183" s="168">
        <f t="shared" si="25"/>
        <v>31.43345999992842</v>
      </c>
      <c r="O183" s="168">
        <f t="shared" si="25"/>
        <v>31.269304249722815</v>
      </c>
      <c r="P183" s="168">
        <f t="shared" si="25"/>
        <v>31.088911800920862</v>
      </c>
      <c r="Q183" s="168">
        <f t="shared" si="25"/>
        <v>33.937182937738342</v>
      </c>
    </row>
    <row r="184" spans="1:17" ht="12" customHeight="1" x14ac:dyDescent="0.25">
      <c r="A184" s="158" t="s">
        <v>65</v>
      </c>
      <c r="B184" s="157">
        <f>SUM(B185:B186)</f>
        <v>0</v>
      </c>
      <c r="C184" s="157">
        <f t="shared" ref="C184:Q184" si="26">SUM(C185:C186)</f>
        <v>0</v>
      </c>
      <c r="D184" s="157">
        <f t="shared" si="26"/>
        <v>0</v>
      </c>
      <c r="E184" s="157">
        <f t="shared" si="26"/>
        <v>0</v>
      </c>
      <c r="F184" s="157">
        <f t="shared" si="26"/>
        <v>0</v>
      </c>
      <c r="G184" s="157">
        <f t="shared" si="26"/>
        <v>0</v>
      </c>
      <c r="H184" s="157">
        <f t="shared" si="26"/>
        <v>0</v>
      </c>
      <c r="I184" s="157">
        <f t="shared" si="26"/>
        <v>0</v>
      </c>
      <c r="J184" s="157">
        <f t="shared" si="26"/>
        <v>0</v>
      </c>
      <c r="K184" s="157">
        <f t="shared" si="26"/>
        <v>0</v>
      </c>
      <c r="L184" s="157">
        <f t="shared" si="26"/>
        <v>0</v>
      </c>
      <c r="M184" s="157">
        <f t="shared" si="26"/>
        <v>0</v>
      </c>
      <c r="N184" s="157">
        <f t="shared" si="26"/>
        <v>0</v>
      </c>
      <c r="O184" s="157">
        <f t="shared" si="26"/>
        <v>0</v>
      </c>
      <c r="P184" s="157">
        <f t="shared" si="26"/>
        <v>0</v>
      </c>
      <c r="Q184" s="157">
        <f t="shared" si="26"/>
        <v>0</v>
      </c>
    </row>
    <row r="185" spans="1:17" ht="12" customHeight="1" x14ac:dyDescent="0.25">
      <c r="A185" s="23" t="s">
        <v>157</v>
      </c>
      <c r="B185" s="156">
        <f>RES_hhdet_emi!B$83</f>
        <v>0</v>
      </c>
      <c r="C185" s="156">
        <f>RES_hhdet_emi!C$83</f>
        <v>0</v>
      </c>
      <c r="D185" s="156">
        <f>RES_hhdet_emi!D$83</f>
        <v>0</v>
      </c>
      <c r="E185" s="156">
        <f>RES_hhdet_emi!E$83</f>
        <v>0</v>
      </c>
      <c r="F185" s="156">
        <f>RES_hhdet_emi!F$83</f>
        <v>0</v>
      </c>
      <c r="G185" s="156">
        <f>RES_hhdet_emi!G$83</f>
        <v>0</v>
      </c>
      <c r="H185" s="156">
        <f>RES_hhdet_emi!H$83</f>
        <v>0</v>
      </c>
      <c r="I185" s="156">
        <f>RES_hhdet_emi!I$83</f>
        <v>0</v>
      </c>
      <c r="J185" s="156">
        <f>RES_hhdet_emi!J$83</f>
        <v>0</v>
      </c>
      <c r="K185" s="156">
        <f>RES_hhdet_emi!K$83</f>
        <v>0</v>
      </c>
      <c r="L185" s="156">
        <f>RES_hhdet_emi!L$83</f>
        <v>0</v>
      </c>
      <c r="M185" s="156">
        <f>RES_hhdet_emi!M$83</f>
        <v>0</v>
      </c>
      <c r="N185" s="156">
        <f>RES_hhdet_emi!N$83</f>
        <v>0</v>
      </c>
      <c r="O185" s="156">
        <f>RES_hhdet_emi!O$83</f>
        <v>0</v>
      </c>
      <c r="P185" s="156">
        <f>RES_hhdet_emi!P$83</f>
        <v>0</v>
      </c>
      <c r="Q185" s="156">
        <f>RES_hhdet_emi!Q$83</f>
        <v>0</v>
      </c>
    </row>
    <row r="186" spans="1:17" ht="12" customHeight="1" x14ac:dyDescent="0.25">
      <c r="A186" s="23" t="s">
        <v>60</v>
      </c>
      <c r="B186" s="156">
        <f>RES_hhdet_emi!B$84</f>
        <v>0</v>
      </c>
      <c r="C186" s="156">
        <f>RES_hhdet_emi!C$84</f>
        <v>0</v>
      </c>
      <c r="D186" s="156">
        <f>RES_hhdet_emi!D$84</f>
        <v>0</v>
      </c>
      <c r="E186" s="156">
        <f>RES_hhdet_emi!E$84</f>
        <v>0</v>
      </c>
      <c r="F186" s="156">
        <f>RES_hhdet_emi!F$84</f>
        <v>0</v>
      </c>
      <c r="G186" s="156">
        <f>RES_hhdet_emi!G$84</f>
        <v>0</v>
      </c>
      <c r="H186" s="156">
        <f>RES_hhdet_emi!H$84</f>
        <v>0</v>
      </c>
      <c r="I186" s="156">
        <f>RES_hhdet_emi!I$84</f>
        <v>0</v>
      </c>
      <c r="J186" s="156">
        <f>RES_hhdet_emi!J$84</f>
        <v>0</v>
      </c>
      <c r="K186" s="156">
        <f>RES_hhdet_emi!K$84</f>
        <v>0</v>
      </c>
      <c r="L186" s="156">
        <f>RES_hhdet_emi!L$84</f>
        <v>0</v>
      </c>
      <c r="M186" s="156">
        <f>RES_hhdet_emi!M$84</f>
        <v>0</v>
      </c>
      <c r="N186" s="156">
        <f>RES_hhdet_emi!N$84</f>
        <v>0</v>
      </c>
      <c r="O186" s="156">
        <f>RES_hhdet_emi!O$84</f>
        <v>0</v>
      </c>
      <c r="P186" s="156">
        <f>RES_hhdet_emi!P$84</f>
        <v>0</v>
      </c>
      <c r="Q186" s="156">
        <f>RES_hhdet_emi!Q$84</f>
        <v>0</v>
      </c>
    </row>
    <row r="187" spans="1:17" ht="12" customHeight="1" x14ac:dyDescent="0.25">
      <c r="A187" s="158" t="s">
        <v>112</v>
      </c>
      <c r="B187" s="157">
        <f>B188</f>
        <v>0</v>
      </c>
      <c r="C187" s="157">
        <f t="shared" ref="C187:Q187" si="27">C188</f>
        <v>0</v>
      </c>
      <c r="D187" s="157">
        <f t="shared" si="27"/>
        <v>0</v>
      </c>
      <c r="E187" s="157">
        <f t="shared" si="27"/>
        <v>0</v>
      </c>
      <c r="F187" s="157">
        <f t="shared" si="27"/>
        <v>0</v>
      </c>
      <c r="G187" s="157">
        <f t="shared" si="27"/>
        <v>0</v>
      </c>
      <c r="H187" s="157">
        <f t="shared" si="27"/>
        <v>0</v>
      </c>
      <c r="I187" s="157">
        <f t="shared" si="27"/>
        <v>0</v>
      </c>
      <c r="J187" s="157">
        <f t="shared" si="27"/>
        <v>0</v>
      </c>
      <c r="K187" s="157">
        <f t="shared" si="27"/>
        <v>0</v>
      </c>
      <c r="L187" s="157">
        <f t="shared" si="27"/>
        <v>0</v>
      </c>
      <c r="M187" s="157">
        <f t="shared" si="27"/>
        <v>0</v>
      </c>
      <c r="N187" s="157">
        <f t="shared" si="27"/>
        <v>0</v>
      </c>
      <c r="O187" s="157">
        <f t="shared" si="27"/>
        <v>0</v>
      </c>
      <c r="P187" s="157">
        <f t="shared" si="27"/>
        <v>0</v>
      </c>
      <c r="Q187" s="157">
        <f t="shared" si="27"/>
        <v>0</v>
      </c>
    </row>
    <row r="188" spans="1:17" ht="12" customHeight="1" x14ac:dyDescent="0.25">
      <c r="A188" s="23" t="s">
        <v>60</v>
      </c>
      <c r="B188" s="156">
        <f>RES_hhdet_emi!B$86</f>
        <v>0</v>
      </c>
      <c r="C188" s="156">
        <f>RES_hhdet_emi!C$86</f>
        <v>0</v>
      </c>
      <c r="D188" s="156">
        <f>RES_hhdet_emi!D$86</f>
        <v>0</v>
      </c>
      <c r="E188" s="156">
        <f>RES_hhdet_emi!E$86</f>
        <v>0</v>
      </c>
      <c r="F188" s="156">
        <f>RES_hhdet_emi!F$86</f>
        <v>0</v>
      </c>
      <c r="G188" s="156">
        <f>RES_hhdet_emi!G$86</f>
        <v>0</v>
      </c>
      <c r="H188" s="156">
        <f>RES_hhdet_emi!H$86</f>
        <v>0</v>
      </c>
      <c r="I188" s="156">
        <f>RES_hhdet_emi!I$86</f>
        <v>0</v>
      </c>
      <c r="J188" s="156">
        <f>RES_hhdet_emi!J$86</f>
        <v>0</v>
      </c>
      <c r="K188" s="156">
        <f>RES_hhdet_emi!K$86</f>
        <v>0</v>
      </c>
      <c r="L188" s="156">
        <f>RES_hhdet_emi!L$86</f>
        <v>0</v>
      </c>
      <c r="M188" s="156">
        <f>RES_hhdet_emi!M$86</f>
        <v>0</v>
      </c>
      <c r="N188" s="156">
        <f>RES_hhdet_emi!N$86</f>
        <v>0</v>
      </c>
      <c r="O188" s="156">
        <f>RES_hhdet_emi!O$86</f>
        <v>0</v>
      </c>
      <c r="P188" s="156">
        <f>RES_hhdet_emi!P$86</f>
        <v>0</v>
      </c>
      <c r="Q188" s="156">
        <f>RES_hhdet_emi!Q$86</f>
        <v>0</v>
      </c>
    </row>
    <row r="189" spans="1:17" ht="12" customHeight="1" x14ac:dyDescent="0.25">
      <c r="A189" s="158" t="s">
        <v>63</v>
      </c>
      <c r="B189" s="157">
        <f>RES_hhdet_emi!B$87</f>
        <v>42.534760394352119</v>
      </c>
      <c r="C189" s="157">
        <f>RES_hhdet_emi!C$87</f>
        <v>34.841238983160586</v>
      </c>
      <c r="D189" s="157">
        <f>RES_hhdet_emi!D$87</f>
        <v>30.575338606200205</v>
      </c>
      <c r="E189" s="157">
        <f>RES_hhdet_emi!E$87</f>
        <v>30.714404872417468</v>
      </c>
      <c r="F189" s="157">
        <f>RES_hhdet_emi!F$87</f>
        <v>28.951795117135202</v>
      </c>
      <c r="G189" s="157">
        <f>RES_hhdet_emi!G$87</f>
        <v>28.882953083577654</v>
      </c>
      <c r="H189" s="157">
        <f>RES_hhdet_emi!H$87</f>
        <v>31.550505259012208</v>
      </c>
      <c r="I189" s="157">
        <f>RES_hhdet_emi!I$87</f>
        <v>36.648077465266311</v>
      </c>
      <c r="J189" s="157">
        <f>RES_hhdet_emi!J$87</f>
        <v>39.271236979863346</v>
      </c>
      <c r="K189" s="157">
        <f>RES_hhdet_emi!K$87</f>
        <v>37.664648555934328</v>
      </c>
      <c r="L189" s="157">
        <f>RES_hhdet_emi!L$87</f>
        <v>35.039490922445516</v>
      </c>
      <c r="M189" s="157">
        <f>RES_hhdet_emi!M$87</f>
        <v>31.98933300724034</v>
      </c>
      <c r="N189" s="157">
        <f>RES_hhdet_emi!N$87</f>
        <v>24.106810826713279</v>
      </c>
      <c r="O189" s="157">
        <f>RES_hhdet_emi!O$87</f>
        <v>22.872744365304982</v>
      </c>
      <c r="P189" s="157">
        <f>RES_hhdet_emi!P$87</f>
        <v>21.902646575932128</v>
      </c>
      <c r="Q189" s="157">
        <f>RES_hhdet_emi!Q$87</f>
        <v>21.018914586567529</v>
      </c>
    </row>
    <row r="190" spans="1:17" ht="12" customHeight="1" x14ac:dyDescent="0.25">
      <c r="A190" s="167" t="s">
        <v>156</v>
      </c>
      <c r="B190" s="132">
        <f>RES_hhdet_emi!B$88</f>
        <v>0</v>
      </c>
      <c r="C190" s="132">
        <f>RES_hhdet_emi!C$88</f>
        <v>0</v>
      </c>
      <c r="D190" s="132">
        <f>RES_hhdet_emi!D$88</f>
        <v>0</v>
      </c>
      <c r="E190" s="132">
        <f>RES_hhdet_emi!E$88</f>
        <v>0</v>
      </c>
      <c r="F190" s="132">
        <f>RES_hhdet_emi!F$88</f>
        <v>0</v>
      </c>
      <c r="G190" s="132">
        <f>RES_hhdet_emi!G$88</f>
        <v>0</v>
      </c>
      <c r="H190" s="132">
        <f>RES_hhdet_emi!H$88</f>
        <v>0</v>
      </c>
      <c r="I190" s="132">
        <f>RES_hhdet_emi!I$88</f>
        <v>0</v>
      </c>
      <c r="J190" s="132">
        <f>RES_hhdet_emi!J$88</f>
        <v>0</v>
      </c>
      <c r="K190" s="132">
        <f>RES_hhdet_emi!K$88</f>
        <v>0</v>
      </c>
      <c r="L190" s="132">
        <f>RES_hhdet_emi!L$88</f>
        <v>0</v>
      </c>
      <c r="M190" s="132">
        <f>RES_hhdet_emi!M$88</f>
        <v>0</v>
      </c>
      <c r="N190" s="132">
        <f>RES_hhdet_emi!N$88</f>
        <v>0</v>
      </c>
      <c r="O190" s="132">
        <f>RES_hhdet_emi!O$88</f>
        <v>0</v>
      </c>
      <c r="P190" s="132">
        <f>RES_hhdet_emi!P$88</f>
        <v>0</v>
      </c>
      <c r="Q190" s="132">
        <f>RES_hhdet_emi!Q$88</f>
        <v>0</v>
      </c>
    </row>
    <row r="191" spans="1:17" ht="12" customHeight="1" x14ac:dyDescent="0.25">
      <c r="A191" s="167" t="s">
        <v>155</v>
      </c>
      <c r="B191" s="132">
        <f>SUM(B192:B193)</f>
        <v>0</v>
      </c>
      <c r="C191" s="132">
        <f t="shared" ref="C191:Q191" si="28">SUM(C192:C193)</f>
        <v>0</v>
      </c>
      <c r="D191" s="132">
        <f t="shared" si="28"/>
        <v>0</v>
      </c>
      <c r="E191" s="132">
        <f t="shared" si="28"/>
        <v>0</v>
      </c>
      <c r="F191" s="132">
        <f t="shared" si="28"/>
        <v>0</v>
      </c>
      <c r="G191" s="132">
        <f t="shared" si="28"/>
        <v>0</v>
      </c>
      <c r="H191" s="132">
        <f t="shared" si="28"/>
        <v>0</v>
      </c>
      <c r="I191" s="132">
        <f t="shared" si="28"/>
        <v>0</v>
      </c>
      <c r="J191" s="132">
        <f t="shared" si="28"/>
        <v>0</v>
      </c>
      <c r="K191" s="132">
        <f t="shared" si="28"/>
        <v>0</v>
      </c>
      <c r="L191" s="132">
        <f t="shared" si="28"/>
        <v>0</v>
      </c>
      <c r="M191" s="132">
        <f t="shared" si="28"/>
        <v>0</v>
      </c>
      <c r="N191" s="132">
        <f t="shared" si="28"/>
        <v>0</v>
      </c>
      <c r="O191" s="132">
        <f t="shared" si="28"/>
        <v>0</v>
      </c>
      <c r="P191" s="132">
        <f t="shared" si="28"/>
        <v>0</v>
      </c>
      <c r="Q191" s="132">
        <f t="shared" si="28"/>
        <v>0</v>
      </c>
    </row>
    <row r="192" spans="1:17" ht="12" customHeight="1" x14ac:dyDescent="0.25">
      <c r="A192" s="166" t="s">
        <v>55</v>
      </c>
      <c r="B192" s="165">
        <f>RES_hhdet_emi!B$90</f>
        <v>0</v>
      </c>
      <c r="C192" s="165">
        <f>RES_hhdet_emi!C$90</f>
        <v>0</v>
      </c>
      <c r="D192" s="165">
        <f>RES_hhdet_emi!D$90</f>
        <v>0</v>
      </c>
      <c r="E192" s="165">
        <f>RES_hhdet_emi!E$90</f>
        <v>0</v>
      </c>
      <c r="F192" s="165">
        <f>RES_hhdet_emi!F$90</f>
        <v>0</v>
      </c>
      <c r="G192" s="165">
        <f>RES_hhdet_emi!G$90</f>
        <v>0</v>
      </c>
      <c r="H192" s="165">
        <f>RES_hhdet_emi!H$90</f>
        <v>0</v>
      </c>
      <c r="I192" s="165">
        <f>RES_hhdet_emi!I$90</f>
        <v>0</v>
      </c>
      <c r="J192" s="165">
        <f>RES_hhdet_emi!J$90</f>
        <v>0</v>
      </c>
      <c r="K192" s="165">
        <f>RES_hhdet_emi!K$90</f>
        <v>0</v>
      </c>
      <c r="L192" s="165">
        <f>RES_hhdet_emi!L$90</f>
        <v>0</v>
      </c>
      <c r="M192" s="165">
        <f>RES_hhdet_emi!M$90</f>
        <v>0</v>
      </c>
      <c r="N192" s="165">
        <f>RES_hhdet_emi!N$90</f>
        <v>0</v>
      </c>
      <c r="O192" s="165">
        <f>RES_hhdet_emi!O$90</f>
        <v>0</v>
      </c>
      <c r="P192" s="165">
        <f>RES_hhdet_emi!P$90</f>
        <v>0</v>
      </c>
      <c r="Q192" s="165">
        <f>RES_hhdet_emi!Q$90</f>
        <v>0</v>
      </c>
    </row>
    <row r="193" spans="1:17" ht="12" customHeight="1" x14ac:dyDescent="0.25">
      <c r="A193" s="147" t="s">
        <v>59</v>
      </c>
      <c r="B193" s="164">
        <f>RES_hhdet_emi!B$91</f>
        <v>0</v>
      </c>
      <c r="C193" s="164">
        <f>RES_hhdet_emi!C$91</f>
        <v>0</v>
      </c>
      <c r="D193" s="164">
        <f>RES_hhdet_emi!D$91</f>
        <v>0</v>
      </c>
      <c r="E193" s="164">
        <f>RES_hhdet_emi!E$91</f>
        <v>0</v>
      </c>
      <c r="F193" s="164">
        <f>RES_hhdet_emi!F$91</f>
        <v>0</v>
      </c>
      <c r="G193" s="164">
        <f>RES_hhdet_emi!G$91</f>
        <v>0</v>
      </c>
      <c r="H193" s="164">
        <f>RES_hhdet_emi!H$91</f>
        <v>0</v>
      </c>
      <c r="I193" s="164">
        <f>RES_hhdet_emi!I$91</f>
        <v>0</v>
      </c>
      <c r="J193" s="164">
        <f>RES_hhdet_emi!J$91</f>
        <v>0</v>
      </c>
      <c r="K193" s="164">
        <f>RES_hhdet_emi!K$91</f>
        <v>0</v>
      </c>
      <c r="L193" s="164">
        <f>RES_hhdet_emi!L$91</f>
        <v>0</v>
      </c>
      <c r="M193" s="164">
        <f>RES_hhdet_emi!M$91</f>
        <v>0</v>
      </c>
      <c r="N193" s="164">
        <f>RES_hhdet_emi!N$91</f>
        <v>0</v>
      </c>
      <c r="O193" s="164">
        <f>RES_hhdet_emi!O$91</f>
        <v>0</v>
      </c>
      <c r="P193" s="164">
        <f>RES_hhdet_emi!P$91</f>
        <v>0</v>
      </c>
      <c r="Q193" s="164">
        <f>RES_hhdet_emi!Q$91</f>
        <v>0</v>
      </c>
    </row>
    <row r="194" spans="1:17" ht="12" customHeight="1" x14ac:dyDescent="0.25">
      <c r="A194" s="163" t="s">
        <v>144</v>
      </c>
      <c r="B194" s="162">
        <f>RES_hhdet_emi!B$92</f>
        <v>35.8694085913476</v>
      </c>
      <c r="C194" s="162">
        <f>RES_hhdet_emi!C$92</f>
        <v>29.00011662358121</v>
      </c>
      <c r="D194" s="162">
        <f>RES_hhdet_emi!D$92</f>
        <v>25.271092889589312</v>
      </c>
      <c r="E194" s="162">
        <f>RES_hhdet_emi!E$92</f>
        <v>24.924097670280933</v>
      </c>
      <c r="F194" s="162">
        <f>RES_hhdet_emi!F$92</f>
        <v>23.091726245587694</v>
      </c>
      <c r="G194" s="162">
        <f>RES_hhdet_emi!G$92</f>
        <v>20.770762932857401</v>
      </c>
      <c r="H194" s="162">
        <f>RES_hhdet_emi!H$92</f>
        <v>21.275056650961258</v>
      </c>
      <c r="I194" s="162">
        <f>RES_hhdet_emi!I$92</f>
        <v>24.374741787382714</v>
      </c>
      <c r="J194" s="162">
        <f>RES_hhdet_emi!J$92</f>
        <v>26.0296605365575</v>
      </c>
      <c r="K194" s="162">
        <f>RES_hhdet_emi!K$92</f>
        <v>21.00242225987401</v>
      </c>
      <c r="L194" s="162">
        <f>RES_hhdet_emi!L$92</f>
        <v>15.867701837098393</v>
      </c>
      <c r="M194" s="162">
        <f>RES_hhdet_emi!M$92</f>
        <v>14.169170638884117</v>
      </c>
      <c r="N194" s="162">
        <f>RES_hhdet_emi!N$92</f>
        <v>10.207233387499651</v>
      </c>
      <c r="O194" s="162">
        <f>RES_hhdet_emi!O$92</f>
        <v>9.0314081546343061</v>
      </c>
      <c r="P194" s="162">
        <f>RES_hhdet_emi!P$92</f>
        <v>8.7479634887900897</v>
      </c>
      <c r="Q194" s="162">
        <f>RES_hhdet_emi!Q$92</f>
        <v>8.2473064441367256</v>
      </c>
    </row>
    <row r="195" spans="1:17" ht="12" customHeight="1" x14ac:dyDescent="0.25">
      <c r="A195" s="161" t="s">
        <v>143</v>
      </c>
      <c r="B195" s="160">
        <f>SUM(B196:B197)</f>
        <v>6.6653518030045165</v>
      </c>
      <c r="C195" s="160">
        <f t="shared" ref="C195:Q195" si="29">SUM(C196:C197)</f>
        <v>5.8411223595793791</v>
      </c>
      <c r="D195" s="160">
        <f t="shared" si="29"/>
        <v>5.3042457166108941</v>
      </c>
      <c r="E195" s="160">
        <f t="shared" si="29"/>
        <v>5.7903072021365363</v>
      </c>
      <c r="F195" s="160">
        <f t="shared" si="29"/>
        <v>5.8600688715475089</v>
      </c>
      <c r="G195" s="160">
        <f t="shared" si="29"/>
        <v>8.1121901507202523</v>
      </c>
      <c r="H195" s="160">
        <f t="shared" si="29"/>
        <v>10.275448608050951</v>
      </c>
      <c r="I195" s="160">
        <f t="shared" si="29"/>
        <v>12.273335677883598</v>
      </c>
      <c r="J195" s="160">
        <f t="shared" si="29"/>
        <v>13.241576443305844</v>
      </c>
      <c r="K195" s="160">
        <f t="shared" si="29"/>
        <v>16.662226296060318</v>
      </c>
      <c r="L195" s="160">
        <f t="shared" si="29"/>
        <v>19.171789085347122</v>
      </c>
      <c r="M195" s="160">
        <f t="shared" si="29"/>
        <v>17.820162368356225</v>
      </c>
      <c r="N195" s="160">
        <f t="shared" si="29"/>
        <v>13.899577439213626</v>
      </c>
      <c r="O195" s="160">
        <f t="shared" si="29"/>
        <v>13.841336210670676</v>
      </c>
      <c r="P195" s="160">
        <f t="shared" si="29"/>
        <v>13.154683087142038</v>
      </c>
      <c r="Q195" s="160">
        <f t="shared" si="29"/>
        <v>12.771608142430804</v>
      </c>
    </row>
    <row r="196" spans="1:17" ht="12" customHeight="1" x14ac:dyDescent="0.25">
      <c r="A196" s="148" t="s">
        <v>57</v>
      </c>
      <c r="B196" s="156">
        <f>RES_hhdet_emi!B$94</f>
        <v>6.6653518030045165</v>
      </c>
      <c r="C196" s="156">
        <f>RES_hhdet_emi!C$94</f>
        <v>5.8411223595793791</v>
      </c>
      <c r="D196" s="156">
        <f>RES_hhdet_emi!D$94</f>
        <v>5.3042457166108941</v>
      </c>
      <c r="E196" s="156">
        <f>RES_hhdet_emi!E$94</f>
        <v>5.7903072021365363</v>
      </c>
      <c r="F196" s="156">
        <f>RES_hhdet_emi!F$94</f>
        <v>5.8600688715475089</v>
      </c>
      <c r="G196" s="156">
        <f>RES_hhdet_emi!G$94</f>
        <v>8.1121901507202523</v>
      </c>
      <c r="H196" s="156">
        <f>RES_hhdet_emi!H$94</f>
        <v>10.275448608050951</v>
      </c>
      <c r="I196" s="156">
        <f>RES_hhdet_emi!I$94</f>
        <v>12.273335677883598</v>
      </c>
      <c r="J196" s="156">
        <f>RES_hhdet_emi!J$94</f>
        <v>13.241576443305844</v>
      </c>
      <c r="K196" s="156">
        <f>RES_hhdet_emi!K$94</f>
        <v>16.662226296060318</v>
      </c>
      <c r="L196" s="156">
        <f>RES_hhdet_emi!L$94</f>
        <v>19.171789085347122</v>
      </c>
      <c r="M196" s="156">
        <f>RES_hhdet_emi!M$94</f>
        <v>17.820162368356225</v>
      </c>
      <c r="N196" s="156">
        <f>RES_hhdet_emi!N$94</f>
        <v>13.899577439213626</v>
      </c>
      <c r="O196" s="156">
        <f>RES_hhdet_emi!O$94</f>
        <v>13.841336210670676</v>
      </c>
      <c r="P196" s="156">
        <f>RES_hhdet_emi!P$94</f>
        <v>13.154683087142038</v>
      </c>
      <c r="Q196" s="156">
        <f>RES_hhdet_emi!Q$94</f>
        <v>12.771608142430804</v>
      </c>
    </row>
    <row r="197" spans="1:17" ht="12" customHeight="1" x14ac:dyDescent="0.25">
      <c r="A197" s="148" t="s">
        <v>59</v>
      </c>
      <c r="B197" s="156">
        <f>RES_hhdet_emi!B$95</f>
        <v>0</v>
      </c>
      <c r="C197" s="156">
        <f>RES_hhdet_emi!C$95</f>
        <v>0</v>
      </c>
      <c r="D197" s="156">
        <f>RES_hhdet_emi!D$95</f>
        <v>0</v>
      </c>
      <c r="E197" s="156">
        <f>RES_hhdet_emi!E$95</f>
        <v>0</v>
      </c>
      <c r="F197" s="156">
        <f>RES_hhdet_emi!F$95</f>
        <v>0</v>
      </c>
      <c r="G197" s="156">
        <f>RES_hhdet_emi!G$95</f>
        <v>0</v>
      </c>
      <c r="H197" s="156">
        <f>RES_hhdet_emi!H$95</f>
        <v>0</v>
      </c>
      <c r="I197" s="156">
        <f>RES_hhdet_emi!I$95</f>
        <v>0</v>
      </c>
      <c r="J197" s="156">
        <f>RES_hhdet_emi!J$95</f>
        <v>0</v>
      </c>
      <c r="K197" s="156">
        <f>RES_hhdet_emi!K$95</f>
        <v>0</v>
      </c>
      <c r="L197" s="156">
        <f>RES_hhdet_emi!L$95</f>
        <v>0</v>
      </c>
      <c r="M197" s="156">
        <f>RES_hhdet_emi!M$95</f>
        <v>0</v>
      </c>
      <c r="N197" s="156">
        <f>RES_hhdet_emi!N$95</f>
        <v>0</v>
      </c>
      <c r="O197" s="156">
        <f>RES_hhdet_emi!O$95</f>
        <v>0</v>
      </c>
      <c r="P197" s="156">
        <f>RES_hhdet_emi!P$95</f>
        <v>0</v>
      </c>
      <c r="Q197" s="156">
        <f>RES_hhdet_emi!Q$95</f>
        <v>0</v>
      </c>
    </row>
    <row r="198" spans="1:17" ht="12" customHeight="1" x14ac:dyDescent="0.25">
      <c r="A198" s="163" t="s">
        <v>142</v>
      </c>
      <c r="B198" s="162">
        <f>RES_hhdet_emi!B$96</f>
        <v>0</v>
      </c>
      <c r="C198" s="162">
        <f>RES_hhdet_emi!C$96</f>
        <v>0</v>
      </c>
      <c r="D198" s="162">
        <f>RES_hhdet_emi!D$96</f>
        <v>0</v>
      </c>
      <c r="E198" s="162">
        <f>RES_hhdet_emi!E$96</f>
        <v>0</v>
      </c>
      <c r="F198" s="162">
        <f>RES_hhdet_emi!F$96</f>
        <v>0</v>
      </c>
      <c r="G198" s="162">
        <f>RES_hhdet_emi!G$96</f>
        <v>0</v>
      </c>
      <c r="H198" s="162">
        <f>RES_hhdet_emi!H$96</f>
        <v>0</v>
      </c>
      <c r="I198" s="162">
        <f>RES_hhdet_emi!I$96</f>
        <v>0</v>
      </c>
      <c r="J198" s="162">
        <f>RES_hhdet_emi!J$96</f>
        <v>0</v>
      </c>
      <c r="K198" s="162">
        <f>RES_hhdet_emi!K$96</f>
        <v>0</v>
      </c>
      <c r="L198" s="162">
        <f>RES_hhdet_emi!L$96</f>
        <v>0</v>
      </c>
      <c r="M198" s="162">
        <f>RES_hhdet_emi!M$96</f>
        <v>0</v>
      </c>
      <c r="N198" s="162">
        <f>RES_hhdet_emi!N$96</f>
        <v>0</v>
      </c>
      <c r="O198" s="162">
        <f>RES_hhdet_emi!O$96</f>
        <v>0</v>
      </c>
      <c r="P198" s="162">
        <f>RES_hhdet_emi!P$96</f>
        <v>0</v>
      </c>
      <c r="Q198" s="162">
        <f>RES_hhdet_emi!Q$96</f>
        <v>0</v>
      </c>
    </row>
    <row r="199" spans="1:17" ht="12" customHeight="1" x14ac:dyDescent="0.25">
      <c r="A199" s="161" t="s">
        <v>141</v>
      </c>
      <c r="B199" s="160">
        <f>SUM(B200:B201)</f>
        <v>0</v>
      </c>
      <c r="C199" s="160">
        <f t="shared" ref="C199:Q199" si="30">SUM(C200:C201)</f>
        <v>0</v>
      </c>
      <c r="D199" s="160">
        <f t="shared" si="30"/>
        <v>0</v>
      </c>
      <c r="E199" s="160">
        <f t="shared" si="30"/>
        <v>0</v>
      </c>
      <c r="F199" s="160">
        <f t="shared" si="30"/>
        <v>0</v>
      </c>
      <c r="G199" s="160">
        <f t="shared" si="30"/>
        <v>0</v>
      </c>
      <c r="H199" s="160">
        <f t="shared" si="30"/>
        <v>0</v>
      </c>
      <c r="I199" s="160">
        <f t="shared" si="30"/>
        <v>0</v>
      </c>
      <c r="J199" s="160">
        <f t="shared" si="30"/>
        <v>0</v>
      </c>
      <c r="K199" s="160">
        <f t="shared" si="30"/>
        <v>0</v>
      </c>
      <c r="L199" s="160">
        <f t="shared" si="30"/>
        <v>0</v>
      </c>
      <c r="M199" s="160">
        <f t="shared" si="30"/>
        <v>0</v>
      </c>
      <c r="N199" s="160">
        <f t="shared" si="30"/>
        <v>0</v>
      </c>
      <c r="O199" s="160">
        <f t="shared" si="30"/>
        <v>0</v>
      </c>
      <c r="P199" s="160">
        <f t="shared" si="30"/>
        <v>0</v>
      </c>
      <c r="Q199" s="160">
        <f t="shared" si="30"/>
        <v>0</v>
      </c>
    </row>
    <row r="200" spans="1:17" ht="12" customHeight="1" x14ac:dyDescent="0.25">
      <c r="A200" s="148" t="s">
        <v>60</v>
      </c>
      <c r="B200" s="156">
        <f>RES_hhdet_emi!B$98</f>
        <v>0</v>
      </c>
      <c r="C200" s="156">
        <f>RES_hhdet_emi!C$98</f>
        <v>0</v>
      </c>
      <c r="D200" s="156">
        <f>RES_hhdet_emi!D$98</f>
        <v>0</v>
      </c>
      <c r="E200" s="156">
        <f>RES_hhdet_emi!E$98</f>
        <v>0</v>
      </c>
      <c r="F200" s="156">
        <f>RES_hhdet_emi!F$98</f>
        <v>0</v>
      </c>
      <c r="G200" s="156">
        <f>RES_hhdet_emi!G$98</f>
        <v>0</v>
      </c>
      <c r="H200" s="156">
        <f>RES_hhdet_emi!H$98</f>
        <v>0</v>
      </c>
      <c r="I200" s="156">
        <f>RES_hhdet_emi!I$98</f>
        <v>0</v>
      </c>
      <c r="J200" s="156">
        <f>RES_hhdet_emi!J$98</f>
        <v>0</v>
      </c>
      <c r="K200" s="156">
        <f>RES_hhdet_emi!K$98</f>
        <v>0</v>
      </c>
      <c r="L200" s="156">
        <f>RES_hhdet_emi!L$98</f>
        <v>0</v>
      </c>
      <c r="M200" s="156">
        <f>RES_hhdet_emi!M$98</f>
        <v>0</v>
      </c>
      <c r="N200" s="156">
        <f>RES_hhdet_emi!N$98</f>
        <v>0</v>
      </c>
      <c r="O200" s="156">
        <f>RES_hhdet_emi!O$98</f>
        <v>0</v>
      </c>
      <c r="P200" s="156">
        <f>RES_hhdet_emi!P$98</f>
        <v>0</v>
      </c>
      <c r="Q200" s="156">
        <f>RES_hhdet_emi!Q$98</f>
        <v>0</v>
      </c>
    </row>
    <row r="201" spans="1:17" ht="12" customHeight="1" x14ac:dyDescent="0.25">
      <c r="A201" s="148" t="s">
        <v>59</v>
      </c>
      <c r="B201" s="156">
        <f>RES_hhdet_emi!B$99</f>
        <v>0</v>
      </c>
      <c r="C201" s="156">
        <f>RES_hhdet_emi!C$99</f>
        <v>0</v>
      </c>
      <c r="D201" s="156">
        <f>RES_hhdet_emi!D$99</f>
        <v>0</v>
      </c>
      <c r="E201" s="156">
        <f>RES_hhdet_emi!E$99</f>
        <v>0</v>
      </c>
      <c r="F201" s="156">
        <f>RES_hhdet_emi!F$99</f>
        <v>0</v>
      </c>
      <c r="G201" s="156">
        <f>RES_hhdet_emi!G$99</f>
        <v>0</v>
      </c>
      <c r="H201" s="156">
        <f>RES_hhdet_emi!H$99</f>
        <v>0</v>
      </c>
      <c r="I201" s="156">
        <f>RES_hhdet_emi!I$99</f>
        <v>0</v>
      </c>
      <c r="J201" s="156">
        <f>RES_hhdet_emi!J$99</f>
        <v>0</v>
      </c>
      <c r="K201" s="156">
        <f>RES_hhdet_emi!K$99</f>
        <v>0</v>
      </c>
      <c r="L201" s="156">
        <f>RES_hhdet_emi!L$99</f>
        <v>0</v>
      </c>
      <c r="M201" s="156">
        <f>RES_hhdet_emi!M$99</f>
        <v>0</v>
      </c>
      <c r="N201" s="156">
        <f>RES_hhdet_emi!N$99</f>
        <v>0</v>
      </c>
      <c r="O201" s="156">
        <f>RES_hhdet_emi!O$99</f>
        <v>0</v>
      </c>
      <c r="P201" s="156">
        <f>RES_hhdet_emi!P$99</f>
        <v>0</v>
      </c>
      <c r="Q201" s="156">
        <f>RES_hhdet_emi!Q$99</f>
        <v>0</v>
      </c>
    </row>
    <row r="202" spans="1:17" ht="12" customHeight="1" x14ac:dyDescent="0.25">
      <c r="A202" s="158" t="s">
        <v>62</v>
      </c>
      <c r="B202" s="157">
        <f>SUM(B203:B205)</f>
        <v>13.221015627786494</v>
      </c>
      <c r="C202" s="157">
        <f t="shared" ref="C202:Q202" si="31">SUM(C203:C205)</f>
        <v>10.151995795412668</v>
      </c>
      <c r="D202" s="157">
        <f t="shared" si="31"/>
        <v>9.0245798307108736</v>
      </c>
      <c r="E202" s="157">
        <f t="shared" si="31"/>
        <v>5.0767161655611561</v>
      </c>
      <c r="F202" s="157">
        <f t="shared" si="31"/>
        <v>6.1302253800050464</v>
      </c>
      <c r="G202" s="157">
        <f t="shared" si="31"/>
        <v>12.458368081823535</v>
      </c>
      <c r="H202" s="157">
        <f t="shared" si="31"/>
        <v>10.751890445250778</v>
      </c>
      <c r="I202" s="157">
        <f t="shared" si="31"/>
        <v>20.637390351744287</v>
      </c>
      <c r="J202" s="157">
        <f t="shared" si="31"/>
        <v>19.275359354412252</v>
      </c>
      <c r="K202" s="157">
        <f t="shared" si="31"/>
        <v>9.304413607499308</v>
      </c>
      <c r="L202" s="157">
        <f t="shared" si="31"/>
        <v>13.230660336712077</v>
      </c>
      <c r="M202" s="157">
        <f t="shared" si="31"/>
        <v>13.159290826220774</v>
      </c>
      <c r="N202" s="157">
        <f t="shared" si="31"/>
        <v>7.3266491732151406</v>
      </c>
      <c r="O202" s="157">
        <f t="shared" si="31"/>
        <v>8.3965598844178313</v>
      </c>
      <c r="P202" s="157">
        <f t="shared" si="31"/>
        <v>9.186265224988734</v>
      </c>
      <c r="Q202" s="157">
        <f t="shared" si="31"/>
        <v>12.918268351170815</v>
      </c>
    </row>
    <row r="203" spans="1:17" ht="12" customHeight="1" x14ac:dyDescent="0.25">
      <c r="A203" s="23" t="s">
        <v>55</v>
      </c>
      <c r="B203" s="156">
        <f>RES_hhdet_emi!B$101</f>
        <v>0</v>
      </c>
      <c r="C203" s="156">
        <f>RES_hhdet_emi!C$101</f>
        <v>0</v>
      </c>
      <c r="D203" s="156">
        <f>RES_hhdet_emi!D$101</f>
        <v>0</v>
      </c>
      <c r="E203" s="156">
        <f>RES_hhdet_emi!E$101</f>
        <v>0</v>
      </c>
      <c r="F203" s="156">
        <f>RES_hhdet_emi!F$101</f>
        <v>0</v>
      </c>
      <c r="G203" s="156">
        <f>RES_hhdet_emi!G$101</f>
        <v>0</v>
      </c>
      <c r="H203" s="156">
        <f>RES_hhdet_emi!H$101</f>
        <v>0</v>
      </c>
      <c r="I203" s="156">
        <f>RES_hhdet_emi!I$101</f>
        <v>0</v>
      </c>
      <c r="J203" s="156">
        <f>RES_hhdet_emi!J$101</f>
        <v>0</v>
      </c>
      <c r="K203" s="156">
        <f>RES_hhdet_emi!K$101</f>
        <v>0</v>
      </c>
      <c r="L203" s="156">
        <f>RES_hhdet_emi!L$101</f>
        <v>0</v>
      </c>
      <c r="M203" s="156">
        <f>RES_hhdet_emi!M$101</f>
        <v>0</v>
      </c>
      <c r="N203" s="156">
        <f>RES_hhdet_emi!N$101</f>
        <v>0</v>
      </c>
      <c r="O203" s="156">
        <f>RES_hhdet_emi!O$101</f>
        <v>0</v>
      </c>
      <c r="P203" s="156">
        <f>RES_hhdet_emi!P$101</f>
        <v>0</v>
      </c>
      <c r="Q203" s="156">
        <f>RES_hhdet_emi!Q$101</f>
        <v>0</v>
      </c>
    </row>
    <row r="204" spans="1:17" ht="12" customHeight="1" x14ac:dyDescent="0.25">
      <c r="A204" s="23" t="s">
        <v>57</v>
      </c>
      <c r="B204" s="156">
        <f>RES_hhdet_emi!B$102</f>
        <v>13.221015627786494</v>
      </c>
      <c r="C204" s="156">
        <f>RES_hhdet_emi!C$102</f>
        <v>10.151995795412668</v>
      </c>
      <c r="D204" s="156">
        <f>RES_hhdet_emi!D$102</f>
        <v>9.0245798307108736</v>
      </c>
      <c r="E204" s="156">
        <f>RES_hhdet_emi!E$102</f>
        <v>5.0767161655611561</v>
      </c>
      <c r="F204" s="156">
        <f>RES_hhdet_emi!F$102</f>
        <v>6.1302253800050464</v>
      </c>
      <c r="G204" s="156">
        <f>RES_hhdet_emi!G$102</f>
        <v>12.458368081823535</v>
      </c>
      <c r="H204" s="156">
        <f>RES_hhdet_emi!H$102</f>
        <v>10.751890445250778</v>
      </c>
      <c r="I204" s="156">
        <f>RES_hhdet_emi!I$102</f>
        <v>20.637390351744287</v>
      </c>
      <c r="J204" s="156">
        <f>RES_hhdet_emi!J$102</f>
        <v>19.275359354412252</v>
      </c>
      <c r="K204" s="156">
        <f>RES_hhdet_emi!K$102</f>
        <v>9.304413607499308</v>
      </c>
      <c r="L204" s="156">
        <f>RES_hhdet_emi!L$102</f>
        <v>13.230660336712077</v>
      </c>
      <c r="M204" s="156">
        <f>RES_hhdet_emi!M$102</f>
        <v>13.159290826220774</v>
      </c>
      <c r="N204" s="156">
        <f>RES_hhdet_emi!N$102</f>
        <v>7.3266491732151406</v>
      </c>
      <c r="O204" s="156">
        <f>RES_hhdet_emi!O$102</f>
        <v>8.3965598844178313</v>
      </c>
      <c r="P204" s="156">
        <f>RES_hhdet_emi!P$102</f>
        <v>9.186265224988734</v>
      </c>
      <c r="Q204" s="156">
        <f>RES_hhdet_emi!Q$102</f>
        <v>12.918268351170815</v>
      </c>
    </row>
    <row r="205" spans="1:17" ht="12" customHeight="1" x14ac:dyDescent="0.25">
      <c r="A205" s="29" t="s">
        <v>140</v>
      </c>
      <c r="B205" s="57">
        <f>RES_hhdet_emi!B$103</f>
        <v>0</v>
      </c>
      <c r="C205" s="57">
        <f>RES_hhdet_emi!C$103</f>
        <v>0</v>
      </c>
      <c r="D205" s="57">
        <f>RES_hhdet_emi!D$103</f>
        <v>0</v>
      </c>
      <c r="E205" s="57">
        <f>RES_hhdet_emi!E$103</f>
        <v>0</v>
      </c>
      <c r="F205" s="57">
        <f>RES_hhdet_emi!F$103</f>
        <v>0</v>
      </c>
      <c r="G205" s="57">
        <f>RES_hhdet_emi!G$103</f>
        <v>0</v>
      </c>
      <c r="H205" s="57">
        <f>RES_hhdet_emi!H$103</f>
        <v>0</v>
      </c>
      <c r="I205" s="57">
        <f>RES_hhdet_emi!I$103</f>
        <v>0</v>
      </c>
      <c r="J205" s="57">
        <f>RES_hhdet_emi!J$103</f>
        <v>0</v>
      </c>
      <c r="K205" s="57">
        <f>RES_hhdet_emi!K$103</f>
        <v>0</v>
      </c>
      <c r="L205" s="57">
        <f>RES_hhdet_emi!L$103</f>
        <v>0</v>
      </c>
      <c r="M205" s="57">
        <f>RES_hhdet_emi!M$103</f>
        <v>0</v>
      </c>
      <c r="N205" s="57">
        <f>RES_hhdet_emi!N$103</f>
        <v>0</v>
      </c>
      <c r="O205" s="57">
        <f>RES_hhdet_emi!O$103</f>
        <v>0</v>
      </c>
      <c r="P205" s="57">
        <f>RES_hhdet_emi!P$103</f>
        <v>0</v>
      </c>
      <c r="Q205" s="57">
        <f>RES_hhdet_emi!Q$103</f>
        <v>0</v>
      </c>
    </row>
    <row r="207" spans="1:17" ht="12" customHeight="1" x14ac:dyDescent="0.25">
      <c r="A207" s="152" t="s">
        <v>198</v>
      </c>
      <c r="B207" s="168">
        <f>IF(B111=0,0,B111/0.086*1000000/B$5)</f>
        <v>23940.12151625735</v>
      </c>
      <c r="C207" s="168">
        <f t="shared" ref="C207:Q207" si="32">IF(C111=0,0,C111/0.086*1000000/C$5)</f>
        <v>25290.197508098317</v>
      </c>
      <c r="D207" s="168">
        <f t="shared" si="32"/>
        <v>23684.022427818734</v>
      </c>
      <c r="E207" s="168">
        <f t="shared" si="32"/>
        <v>23354.531602135496</v>
      </c>
      <c r="F207" s="168">
        <f t="shared" si="32"/>
        <v>21213.8568970286</v>
      </c>
      <c r="G207" s="168">
        <f t="shared" si="32"/>
        <v>21993.301214229068</v>
      </c>
      <c r="H207" s="168">
        <f t="shared" si="32"/>
        <v>20257.05980461742</v>
      </c>
      <c r="I207" s="168">
        <f t="shared" si="32"/>
        <v>19537.592410719051</v>
      </c>
      <c r="J207" s="168">
        <f t="shared" si="32"/>
        <v>19617.619679133168</v>
      </c>
      <c r="K207" s="168">
        <f t="shared" si="32"/>
        <v>19026.777309594425</v>
      </c>
      <c r="L207" s="168">
        <f t="shared" si="32"/>
        <v>20732.228707103037</v>
      </c>
      <c r="M207" s="168">
        <f t="shared" si="32"/>
        <v>18983.439797035739</v>
      </c>
      <c r="N207" s="168">
        <f t="shared" si="32"/>
        <v>19546.259696163201</v>
      </c>
      <c r="O207" s="168">
        <f t="shared" si="32"/>
        <v>20951.676248387295</v>
      </c>
      <c r="P207" s="168">
        <f t="shared" si="32"/>
        <v>17616.766381327703</v>
      </c>
      <c r="Q207" s="168">
        <f t="shared" si="32"/>
        <v>18502.192761372997</v>
      </c>
    </row>
    <row r="208" spans="1:17" ht="12" customHeight="1" x14ac:dyDescent="0.25">
      <c r="A208" s="158" t="s">
        <v>65</v>
      </c>
      <c r="B208" s="157">
        <f>SUM(B209:B210)</f>
        <v>19973.417401369967</v>
      </c>
      <c r="C208" s="157">
        <f t="shared" ref="C208:Q208" si="33">SUM(C209:C210)</f>
        <v>21287.963337004381</v>
      </c>
      <c r="D208" s="157">
        <f t="shared" si="33"/>
        <v>19717.02621179953</v>
      </c>
      <c r="E208" s="157">
        <f t="shared" si="33"/>
        <v>19417.536380502974</v>
      </c>
      <c r="F208" s="157">
        <f t="shared" si="33"/>
        <v>17375.467852472328</v>
      </c>
      <c r="G208" s="157">
        <f t="shared" si="33"/>
        <v>18168.547448272351</v>
      </c>
      <c r="H208" s="157">
        <f t="shared" si="33"/>
        <v>16528.653175270221</v>
      </c>
      <c r="I208" s="157">
        <f t="shared" si="33"/>
        <v>15750.336145489196</v>
      </c>
      <c r="J208" s="157">
        <f t="shared" si="33"/>
        <v>15934.437623738682</v>
      </c>
      <c r="K208" s="157">
        <f t="shared" si="33"/>
        <v>15357.927222280134</v>
      </c>
      <c r="L208" s="157">
        <f t="shared" si="33"/>
        <v>17143.350646028204</v>
      </c>
      <c r="M208" s="157">
        <f t="shared" si="33"/>
        <v>15347.396188088873</v>
      </c>
      <c r="N208" s="157">
        <f t="shared" si="33"/>
        <v>15913.661678174029</v>
      </c>
      <c r="O208" s="157">
        <f t="shared" si="33"/>
        <v>17407.591652722629</v>
      </c>
      <c r="P208" s="157">
        <f t="shared" si="33"/>
        <v>13986.277570595108</v>
      </c>
      <c r="Q208" s="157">
        <f t="shared" si="33"/>
        <v>14940.528683499735</v>
      </c>
    </row>
    <row r="209" spans="1:17" ht="12" customHeight="1" x14ac:dyDescent="0.25">
      <c r="A209" s="23" t="s">
        <v>157</v>
      </c>
      <c r="B209" s="156">
        <f>IF(B113=0,0,B113/0.086*1000000/B$7)</f>
        <v>19893.958370069839</v>
      </c>
      <c r="C209" s="156">
        <f t="shared" ref="C209:Q210" si="34">IF(C113=0,0,C113/0.086*1000000/C$7)</f>
        <v>21177.88016935921</v>
      </c>
      <c r="D209" s="156">
        <f t="shared" si="34"/>
        <v>19600.71466476344</v>
      </c>
      <c r="E209" s="156">
        <f t="shared" si="34"/>
        <v>19301.832283188684</v>
      </c>
      <c r="F209" s="156">
        <f t="shared" si="34"/>
        <v>17289.539081036495</v>
      </c>
      <c r="G209" s="156">
        <f t="shared" si="34"/>
        <v>18079.751667948047</v>
      </c>
      <c r="H209" s="156">
        <f t="shared" si="34"/>
        <v>16463.832891282167</v>
      </c>
      <c r="I209" s="156">
        <f t="shared" si="34"/>
        <v>15632.384815749185</v>
      </c>
      <c r="J209" s="156">
        <f t="shared" si="34"/>
        <v>15851.775614255412</v>
      </c>
      <c r="K209" s="156">
        <f t="shared" si="34"/>
        <v>15266.603158483778</v>
      </c>
      <c r="L209" s="156">
        <f t="shared" si="34"/>
        <v>17052.107466099606</v>
      </c>
      <c r="M209" s="156">
        <f t="shared" si="34"/>
        <v>15250.87106862478</v>
      </c>
      <c r="N209" s="156">
        <f t="shared" si="34"/>
        <v>15802.177526368001</v>
      </c>
      <c r="O209" s="156">
        <f t="shared" si="34"/>
        <v>17348.865581923059</v>
      </c>
      <c r="P209" s="156">
        <f t="shared" si="34"/>
        <v>13857.651967059892</v>
      </c>
      <c r="Q209" s="156">
        <f t="shared" si="34"/>
        <v>14842.380662798798</v>
      </c>
    </row>
    <row r="210" spans="1:17" ht="12" customHeight="1" x14ac:dyDescent="0.25">
      <c r="A210" s="23" t="s">
        <v>60</v>
      </c>
      <c r="B210" s="156">
        <f>IF(B114=0,0,B114/0.086*1000000/B$7)</f>
        <v>79.45903130012691</v>
      </c>
      <c r="C210" s="156">
        <f t="shared" si="34"/>
        <v>110.0831676451706</v>
      </c>
      <c r="D210" s="156">
        <f t="shared" si="34"/>
        <v>116.3115470360886</v>
      </c>
      <c r="E210" s="156">
        <f t="shared" si="34"/>
        <v>115.70409731429089</v>
      </c>
      <c r="F210" s="156">
        <f t="shared" si="34"/>
        <v>85.92877143583172</v>
      </c>
      <c r="G210" s="156">
        <f t="shared" si="34"/>
        <v>88.795780324303692</v>
      </c>
      <c r="H210" s="156">
        <f t="shared" si="34"/>
        <v>64.820283988053347</v>
      </c>
      <c r="I210" s="156">
        <f t="shared" si="34"/>
        <v>117.95132974001183</v>
      </c>
      <c r="J210" s="156">
        <f t="shared" si="34"/>
        <v>82.662009483270893</v>
      </c>
      <c r="K210" s="156">
        <f t="shared" si="34"/>
        <v>91.32406379635583</v>
      </c>
      <c r="L210" s="156">
        <f t="shared" si="34"/>
        <v>91.243179928597101</v>
      </c>
      <c r="M210" s="156">
        <f t="shared" si="34"/>
        <v>96.525119464093891</v>
      </c>
      <c r="N210" s="156">
        <f t="shared" si="34"/>
        <v>111.48415180602743</v>
      </c>
      <c r="O210" s="156">
        <f t="shared" si="34"/>
        <v>58.726070799571367</v>
      </c>
      <c r="P210" s="156">
        <f t="shared" si="34"/>
        <v>128.6256035352171</v>
      </c>
      <c r="Q210" s="156">
        <f t="shared" si="34"/>
        <v>98.148020700937934</v>
      </c>
    </row>
    <row r="211" spans="1:17" ht="12" customHeight="1" x14ac:dyDescent="0.25">
      <c r="A211" s="158" t="s">
        <v>112</v>
      </c>
      <c r="B211" s="157">
        <f>B212</f>
        <v>4.4712405460272295</v>
      </c>
      <c r="C211" s="157">
        <f t="shared" ref="C211:Q211" si="35">C212</f>
        <v>5.2482615394429679</v>
      </c>
      <c r="D211" s="157">
        <f t="shared" si="35"/>
        <v>5.4023889156069256</v>
      </c>
      <c r="E211" s="157">
        <f t="shared" si="35"/>
        <v>5.3257238127973778</v>
      </c>
      <c r="F211" s="157">
        <f t="shared" si="35"/>
        <v>5.5206047655575539</v>
      </c>
      <c r="G211" s="157">
        <f t="shared" si="35"/>
        <v>5.8658228080158281</v>
      </c>
      <c r="H211" s="157">
        <f t="shared" si="35"/>
        <v>6.1409593966708549</v>
      </c>
      <c r="I211" s="157">
        <f t="shared" si="35"/>
        <v>6.822378115465348</v>
      </c>
      <c r="J211" s="157">
        <f t="shared" si="35"/>
        <v>6.7839000535529737</v>
      </c>
      <c r="K211" s="157">
        <f t="shared" si="35"/>
        <v>6.8394066968338301</v>
      </c>
      <c r="L211" s="157">
        <f t="shared" si="35"/>
        <v>6.7508687470203688</v>
      </c>
      <c r="M211" s="157">
        <f t="shared" si="35"/>
        <v>6.9813592198645704</v>
      </c>
      <c r="N211" s="157">
        <f t="shared" si="35"/>
        <v>6.2735146834259963</v>
      </c>
      <c r="O211" s="157">
        <f t="shared" si="35"/>
        <v>5.8788558960896147</v>
      </c>
      <c r="P211" s="157">
        <f t="shared" si="35"/>
        <v>4.9320727211872875</v>
      </c>
      <c r="Q211" s="157">
        <f t="shared" si="35"/>
        <v>4.4480496943497876</v>
      </c>
    </row>
    <row r="212" spans="1:17" ht="12" customHeight="1" x14ac:dyDescent="0.25">
      <c r="A212" s="23" t="s">
        <v>60</v>
      </c>
      <c r="B212" s="156">
        <f t="shared" ref="B212:Q226" si="36">IF(B116=0,0,B116/0.086*1000000/B$5)</f>
        <v>4.4712405460272295</v>
      </c>
      <c r="C212" s="156">
        <f t="shared" si="36"/>
        <v>5.2482615394429679</v>
      </c>
      <c r="D212" s="156">
        <f t="shared" si="36"/>
        <v>5.4023889156069256</v>
      </c>
      <c r="E212" s="156">
        <f t="shared" si="36"/>
        <v>5.3257238127973778</v>
      </c>
      <c r="F212" s="156">
        <f t="shared" si="36"/>
        <v>5.5206047655575539</v>
      </c>
      <c r="G212" s="156">
        <f t="shared" si="36"/>
        <v>5.8658228080158281</v>
      </c>
      <c r="H212" s="156">
        <f t="shared" si="36"/>
        <v>6.1409593966708549</v>
      </c>
      <c r="I212" s="156">
        <f t="shared" si="36"/>
        <v>6.822378115465348</v>
      </c>
      <c r="J212" s="156">
        <f t="shared" si="36"/>
        <v>6.7839000535529737</v>
      </c>
      <c r="K212" s="156">
        <f t="shared" si="36"/>
        <v>6.8394066968338301</v>
      </c>
      <c r="L212" s="156">
        <f t="shared" si="36"/>
        <v>6.7508687470203688</v>
      </c>
      <c r="M212" s="156">
        <f t="shared" si="36"/>
        <v>6.9813592198645704</v>
      </c>
      <c r="N212" s="156">
        <f t="shared" si="36"/>
        <v>6.2735146834259963</v>
      </c>
      <c r="O212" s="156">
        <f t="shared" si="36"/>
        <v>5.8788558960896147</v>
      </c>
      <c r="P212" s="156">
        <f t="shared" si="36"/>
        <v>4.9320727211872875</v>
      </c>
      <c r="Q212" s="156">
        <f t="shared" si="36"/>
        <v>4.4480496943497876</v>
      </c>
    </row>
    <row r="213" spans="1:17" ht="12" customHeight="1" x14ac:dyDescent="0.25">
      <c r="A213" s="158" t="s">
        <v>63</v>
      </c>
      <c r="B213" s="157">
        <f t="shared" si="36"/>
        <v>3093.7535089651374</v>
      </c>
      <c r="C213" s="157">
        <f t="shared" si="36"/>
        <v>3112.7049596239358</v>
      </c>
      <c r="D213" s="157">
        <f t="shared" si="36"/>
        <v>3084.674638012606</v>
      </c>
      <c r="E213" s="157">
        <f t="shared" si="36"/>
        <v>3051.2428404714351</v>
      </c>
      <c r="F213" s="157">
        <f t="shared" si="36"/>
        <v>2969.1156397852101</v>
      </c>
      <c r="G213" s="157">
        <f t="shared" si="36"/>
        <v>2968.5146784444105</v>
      </c>
      <c r="H213" s="157">
        <f t="shared" si="36"/>
        <v>2886.3826927750379</v>
      </c>
      <c r="I213" s="157">
        <f t="shared" si="36"/>
        <v>2914.2576734480367</v>
      </c>
      <c r="J213" s="157">
        <f t="shared" si="36"/>
        <v>2830.2751436930134</v>
      </c>
      <c r="K213" s="157">
        <f t="shared" si="36"/>
        <v>2819.2384152395316</v>
      </c>
      <c r="L213" s="157">
        <f t="shared" si="36"/>
        <v>2744.9679465286699</v>
      </c>
      <c r="M213" s="157">
        <f t="shared" si="36"/>
        <v>2781.9013236794362</v>
      </c>
      <c r="N213" s="157">
        <f t="shared" si="36"/>
        <v>2752.1398367526435</v>
      </c>
      <c r="O213" s="157">
        <f t="shared" si="36"/>
        <v>2713.4555206231821</v>
      </c>
      <c r="P213" s="157">
        <f t="shared" si="36"/>
        <v>2755.4698617202539</v>
      </c>
      <c r="Q213" s="157">
        <f t="shared" si="36"/>
        <v>2699.2802268507448</v>
      </c>
    </row>
    <row r="214" spans="1:17" ht="12" customHeight="1" x14ac:dyDescent="0.25">
      <c r="A214" s="167" t="s">
        <v>156</v>
      </c>
      <c r="B214" s="132">
        <f>IF(B118=0,0,B118/0.086*1000000/B$11)</f>
        <v>3687.8876380670349</v>
      </c>
      <c r="C214" s="132">
        <f t="shared" ref="C214:Q214" si="37">IF(C118=0,0,C118/0.086*1000000/C$11)</f>
        <v>3669.2035322496045</v>
      </c>
      <c r="D214" s="132">
        <f t="shared" si="37"/>
        <v>3648.2322279237801</v>
      </c>
      <c r="E214" s="132">
        <f t="shared" si="37"/>
        <v>3617.0133605800838</v>
      </c>
      <c r="F214" s="132">
        <f t="shared" si="37"/>
        <v>3581.5292374575533</v>
      </c>
      <c r="G214" s="132">
        <f t="shared" si="37"/>
        <v>3568.0838868560936</v>
      </c>
      <c r="H214" s="132">
        <f t="shared" si="37"/>
        <v>3518.9614007431419</v>
      </c>
      <c r="I214" s="132">
        <f t="shared" si="37"/>
        <v>3467.2392178057248</v>
      </c>
      <c r="J214" s="132">
        <f t="shared" si="37"/>
        <v>3409.0449733597402</v>
      </c>
      <c r="K214" s="132">
        <f t="shared" si="37"/>
        <v>3423.3900744277303</v>
      </c>
      <c r="L214" s="132">
        <f t="shared" si="37"/>
        <v>3418.6382566196949</v>
      </c>
      <c r="M214" s="132">
        <f t="shared" si="37"/>
        <v>3405.8707532636695</v>
      </c>
      <c r="N214" s="132">
        <f t="shared" si="37"/>
        <v>3380.3462172310046</v>
      </c>
      <c r="O214" s="132">
        <f t="shared" si="37"/>
        <v>3337.9965998763919</v>
      </c>
      <c r="P214" s="132">
        <f t="shared" si="37"/>
        <v>3304.3864744001626</v>
      </c>
      <c r="Q214" s="132">
        <f t="shared" si="37"/>
        <v>3266.9987504174424</v>
      </c>
    </row>
    <row r="215" spans="1:17" ht="12" customHeight="1" x14ac:dyDescent="0.25">
      <c r="A215" s="167" t="s">
        <v>155</v>
      </c>
      <c r="B215" s="132">
        <f>IF(B119=0,0,B119/0.086*1000000/B$12)</f>
        <v>2988.249150783904</v>
      </c>
      <c r="C215" s="132">
        <f t="shared" ref="C215:Q215" si="38">IF(C119=0,0,C119/0.086*1000000/C$12)</f>
        <v>2976.9158761961157</v>
      </c>
      <c r="D215" s="132">
        <f t="shared" si="38"/>
        <v>2966.1039423663451</v>
      </c>
      <c r="E215" s="132">
        <f t="shared" si="38"/>
        <v>2946.875157823612</v>
      </c>
      <c r="F215" s="132">
        <f t="shared" si="38"/>
        <v>2923.5252894378596</v>
      </c>
      <c r="G215" s="132">
        <f t="shared" si="38"/>
        <v>2917.345803251399</v>
      </c>
      <c r="H215" s="132">
        <f t="shared" si="38"/>
        <v>2881.8462808978848</v>
      </c>
      <c r="I215" s="132">
        <f t="shared" si="38"/>
        <v>2843.7877731127719</v>
      </c>
      <c r="J215" s="132">
        <f t="shared" si="38"/>
        <v>2800.7336756866571</v>
      </c>
      <c r="K215" s="132">
        <f t="shared" si="38"/>
        <v>2817.0152305054298</v>
      </c>
      <c r="L215" s="132">
        <f t="shared" si="38"/>
        <v>2809.0388360721045</v>
      </c>
      <c r="M215" s="132">
        <f t="shared" si="38"/>
        <v>2817.3460373365624</v>
      </c>
      <c r="N215" s="132">
        <f t="shared" si="38"/>
        <v>2791.2368193283605</v>
      </c>
      <c r="O215" s="132">
        <f t="shared" si="38"/>
        <v>2748.1804176224632</v>
      </c>
      <c r="P215" s="132">
        <f t="shared" si="38"/>
        <v>2747.4795657581603</v>
      </c>
      <c r="Q215" s="132">
        <f t="shared" si="38"/>
        <v>2712.0880376408686</v>
      </c>
    </row>
    <row r="216" spans="1:17" ht="12" customHeight="1" x14ac:dyDescent="0.25">
      <c r="A216" s="166" t="s">
        <v>55</v>
      </c>
      <c r="B216" s="165">
        <f t="shared" ref="B216:Q217" si="39">IF(B120=0,0,B120/0.086*1000000/B$12)</f>
        <v>2397.126964743572</v>
      </c>
      <c r="C216" s="165">
        <f t="shared" si="39"/>
        <v>2384.9822959622397</v>
      </c>
      <c r="D216" s="165">
        <f t="shared" si="39"/>
        <v>2371.3509481504566</v>
      </c>
      <c r="E216" s="165">
        <f t="shared" si="39"/>
        <v>2351.0586843770575</v>
      </c>
      <c r="F216" s="165">
        <f t="shared" si="39"/>
        <v>2327.994004347408</v>
      </c>
      <c r="G216" s="165">
        <f t="shared" si="39"/>
        <v>2319.2545264564606</v>
      </c>
      <c r="H216" s="165">
        <f t="shared" si="39"/>
        <v>2287.3249104830434</v>
      </c>
      <c r="I216" s="165">
        <f t="shared" si="39"/>
        <v>2253.7054915737222</v>
      </c>
      <c r="J216" s="165">
        <f t="shared" si="39"/>
        <v>2215.8792326838316</v>
      </c>
      <c r="K216" s="165">
        <f t="shared" si="39"/>
        <v>2225.203548378026</v>
      </c>
      <c r="L216" s="165">
        <f t="shared" si="39"/>
        <v>2205.0216755197025</v>
      </c>
      <c r="M216" s="165">
        <f t="shared" si="39"/>
        <v>2230.8453433877053</v>
      </c>
      <c r="N216" s="165">
        <f t="shared" si="39"/>
        <v>2197.2250412001522</v>
      </c>
      <c r="O216" s="165">
        <f t="shared" si="39"/>
        <v>2144.6628154205832</v>
      </c>
      <c r="P216" s="165">
        <f t="shared" si="39"/>
        <v>2167.6775272065074</v>
      </c>
      <c r="Q216" s="165">
        <f t="shared" si="39"/>
        <v>2123.5491877713371</v>
      </c>
    </row>
    <row r="217" spans="1:17" ht="12" customHeight="1" x14ac:dyDescent="0.25">
      <c r="A217" s="147" t="s">
        <v>59</v>
      </c>
      <c r="B217" s="164">
        <f t="shared" si="39"/>
        <v>591.12218604033171</v>
      </c>
      <c r="C217" s="164">
        <f t="shared" si="39"/>
        <v>591.93358023387646</v>
      </c>
      <c r="D217" s="164">
        <f t="shared" si="39"/>
        <v>594.75299421588852</v>
      </c>
      <c r="E217" s="164">
        <f t="shared" si="39"/>
        <v>595.81647344655426</v>
      </c>
      <c r="F217" s="164">
        <f t="shared" si="39"/>
        <v>595.53128509045143</v>
      </c>
      <c r="G217" s="164">
        <f t="shared" si="39"/>
        <v>598.09127679493849</v>
      </c>
      <c r="H217" s="164">
        <f t="shared" si="39"/>
        <v>594.52137041484195</v>
      </c>
      <c r="I217" s="164">
        <f t="shared" si="39"/>
        <v>590.08228153904975</v>
      </c>
      <c r="J217" s="164">
        <f t="shared" si="39"/>
        <v>584.85444300282563</v>
      </c>
      <c r="K217" s="164">
        <f t="shared" si="39"/>
        <v>591.8116821274042</v>
      </c>
      <c r="L217" s="164">
        <f t="shared" si="39"/>
        <v>604.01716055240195</v>
      </c>
      <c r="M217" s="164">
        <f t="shared" si="39"/>
        <v>586.50069394885759</v>
      </c>
      <c r="N217" s="164">
        <f t="shared" si="39"/>
        <v>594.01177812820765</v>
      </c>
      <c r="O217" s="164">
        <f t="shared" si="39"/>
        <v>603.51760220188009</v>
      </c>
      <c r="P217" s="164">
        <f t="shared" si="39"/>
        <v>579.80203855165234</v>
      </c>
      <c r="Q217" s="164">
        <f t="shared" si="39"/>
        <v>588.53884986953119</v>
      </c>
    </row>
    <row r="218" spans="1:17" ht="12" customHeight="1" x14ac:dyDescent="0.25">
      <c r="A218" s="163" t="s">
        <v>144</v>
      </c>
      <c r="B218" s="162">
        <f>IF(B122=0,0,B122/0.086*1000000/B$13)</f>
        <v>3073.2378285801665</v>
      </c>
      <c r="C218" s="162">
        <f t="shared" ref="C218:Q218" si="40">IF(C122=0,0,C122/0.086*1000000/C$13)</f>
        <v>3050.4710238509019</v>
      </c>
      <c r="D218" s="162">
        <f t="shared" si="40"/>
        <v>3036.609426468026</v>
      </c>
      <c r="E218" s="162">
        <f t="shared" si="40"/>
        <v>3014.1696652310552</v>
      </c>
      <c r="F218" s="162">
        <f t="shared" si="40"/>
        <v>2984.6334079992621</v>
      </c>
      <c r="G218" s="162">
        <f t="shared" si="40"/>
        <v>2973.4031700642263</v>
      </c>
      <c r="H218" s="162">
        <f t="shared" si="40"/>
        <v>2932.4767573689433</v>
      </c>
      <c r="I218" s="162">
        <f t="shared" si="40"/>
        <v>2889.3825693381882</v>
      </c>
      <c r="J218" s="162">
        <f t="shared" si="40"/>
        <v>2840.8728345761356</v>
      </c>
      <c r="K218" s="162">
        <f t="shared" si="40"/>
        <v>2852.8184796985556</v>
      </c>
      <c r="L218" s="162">
        <f t="shared" si="40"/>
        <v>2848.8665611702609</v>
      </c>
      <c r="M218" s="162">
        <f t="shared" si="40"/>
        <v>2837.3095278887777</v>
      </c>
      <c r="N218" s="162">
        <f t="shared" si="40"/>
        <v>2814.7376443015505</v>
      </c>
      <c r="O218" s="162">
        <f t="shared" si="40"/>
        <v>2775.8911082200057</v>
      </c>
      <c r="P218" s="162">
        <f t="shared" si="40"/>
        <v>2743.5663248211868</v>
      </c>
      <c r="Q218" s="162">
        <f t="shared" si="40"/>
        <v>2707.1088280759895</v>
      </c>
    </row>
    <row r="219" spans="1:17" ht="12" customHeight="1" x14ac:dyDescent="0.25">
      <c r="A219" s="161" t="s">
        <v>143</v>
      </c>
      <c r="B219" s="160">
        <f>IF(B123=0,0,B123/0.086*1000000/B$14)</f>
        <v>2588.7267746174389</v>
      </c>
      <c r="C219" s="160">
        <f t="shared" ref="C219:Q219" si="41">IF(C123=0,0,C123/0.086*1000000/C$14)</f>
        <v>2574.739745736962</v>
      </c>
      <c r="D219" s="160">
        <f t="shared" si="41"/>
        <v>2568.5491214201047</v>
      </c>
      <c r="E219" s="160">
        <f t="shared" si="41"/>
        <v>2555.0267558467394</v>
      </c>
      <c r="F219" s="160">
        <f t="shared" si="41"/>
        <v>2535.5430002899707</v>
      </c>
      <c r="G219" s="160">
        <f t="shared" si="41"/>
        <v>2530.8033373366852</v>
      </c>
      <c r="H219" s="160">
        <f t="shared" si="41"/>
        <v>2500.6312627046586</v>
      </c>
      <c r="I219" s="160">
        <f t="shared" si="41"/>
        <v>2468.1809516088729</v>
      </c>
      <c r="J219" s="160">
        <f t="shared" si="41"/>
        <v>2431.4217854773128</v>
      </c>
      <c r="K219" s="160">
        <f t="shared" si="41"/>
        <v>2446.1436939314667</v>
      </c>
      <c r="L219" s="160">
        <f t="shared" si="41"/>
        <v>2441.53609250722</v>
      </c>
      <c r="M219" s="160">
        <f t="shared" si="41"/>
        <v>2444.9384347160076</v>
      </c>
      <c r="N219" s="160">
        <f t="shared" si="41"/>
        <v>2423.5912469242153</v>
      </c>
      <c r="O219" s="160">
        <f t="shared" si="41"/>
        <v>2387.027639233233</v>
      </c>
      <c r="P219" s="160">
        <f t="shared" si="41"/>
        <v>2379.581547634351</v>
      </c>
      <c r="Q219" s="160">
        <f t="shared" si="41"/>
        <v>2348.1595881189246</v>
      </c>
    </row>
    <row r="220" spans="1:17" ht="12" customHeight="1" x14ac:dyDescent="0.25">
      <c r="A220" s="148" t="s">
        <v>57</v>
      </c>
      <c r="B220" s="156">
        <f t="shared" ref="B220:Q221" si="42">IF(B124=0,0,B124/0.086*1000000/B$14)</f>
        <v>1997.6045885771073</v>
      </c>
      <c r="C220" s="156">
        <f t="shared" si="42"/>
        <v>1982.8061655030854</v>
      </c>
      <c r="D220" s="156">
        <f t="shared" si="42"/>
        <v>1973.7961272042164</v>
      </c>
      <c r="E220" s="156">
        <f t="shared" si="42"/>
        <v>1959.2102824001854</v>
      </c>
      <c r="F220" s="156">
        <f t="shared" si="42"/>
        <v>1940.0117151995194</v>
      </c>
      <c r="G220" s="156">
        <f t="shared" si="42"/>
        <v>1932.712060541747</v>
      </c>
      <c r="H220" s="156">
        <f t="shared" si="42"/>
        <v>1906.1098922898159</v>
      </c>
      <c r="I220" s="156">
        <f t="shared" si="42"/>
        <v>1878.098670069822</v>
      </c>
      <c r="J220" s="156">
        <f t="shared" si="42"/>
        <v>1846.5673424744875</v>
      </c>
      <c r="K220" s="156">
        <f t="shared" si="42"/>
        <v>1854.3320118040631</v>
      </c>
      <c r="L220" s="156">
        <f t="shared" si="42"/>
        <v>1837.5189319548181</v>
      </c>
      <c r="M220" s="156">
        <f t="shared" si="42"/>
        <v>1858.4377407671502</v>
      </c>
      <c r="N220" s="156">
        <f t="shared" si="42"/>
        <v>1829.5794687960083</v>
      </c>
      <c r="O220" s="156">
        <f t="shared" si="42"/>
        <v>1783.510037031353</v>
      </c>
      <c r="P220" s="156">
        <f t="shared" si="42"/>
        <v>1799.7795090826983</v>
      </c>
      <c r="Q220" s="156">
        <f t="shared" si="42"/>
        <v>1759.6207382493931</v>
      </c>
    </row>
    <row r="221" spans="1:17" ht="12" customHeight="1" x14ac:dyDescent="0.25">
      <c r="A221" s="148" t="s">
        <v>59</v>
      </c>
      <c r="B221" s="156">
        <f t="shared" si="42"/>
        <v>591.12218604033183</v>
      </c>
      <c r="C221" s="156">
        <f t="shared" si="42"/>
        <v>591.93358023387668</v>
      </c>
      <c r="D221" s="156">
        <f t="shared" si="42"/>
        <v>594.75299421588829</v>
      </c>
      <c r="E221" s="156">
        <f t="shared" si="42"/>
        <v>595.81647344655414</v>
      </c>
      <c r="F221" s="156">
        <f t="shared" si="42"/>
        <v>595.53128509045143</v>
      </c>
      <c r="G221" s="156">
        <f t="shared" si="42"/>
        <v>598.09127679493793</v>
      </c>
      <c r="H221" s="156">
        <f t="shared" si="42"/>
        <v>594.52137041484218</v>
      </c>
      <c r="I221" s="156">
        <f t="shared" si="42"/>
        <v>590.08228153905043</v>
      </c>
      <c r="J221" s="156">
        <f t="shared" si="42"/>
        <v>584.85444300282586</v>
      </c>
      <c r="K221" s="156">
        <f t="shared" si="42"/>
        <v>591.81168212740397</v>
      </c>
      <c r="L221" s="156">
        <f t="shared" si="42"/>
        <v>604.01716055240206</v>
      </c>
      <c r="M221" s="156">
        <f t="shared" si="42"/>
        <v>586.50069394885759</v>
      </c>
      <c r="N221" s="156">
        <f t="shared" si="42"/>
        <v>594.01177812820742</v>
      </c>
      <c r="O221" s="156">
        <f t="shared" si="42"/>
        <v>603.51760220188021</v>
      </c>
      <c r="P221" s="156">
        <f t="shared" si="42"/>
        <v>579.80203855165212</v>
      </c>
      <c r="Q221" s="156">
        <f t="shared" si="42"/>
        <v>588.53884986953108</v>
      </c>
    </row>
    <row r="222" spans="1:17" ht="12" customHeight="1" x14ac:dyDescent="0.25">
      <c r="A222" s="163" t="s">
        <v>142</v>
      </c>
      <c r="B222" s="162">
        <f>IF(B126=0,0,B126/0.086*1000000/B$15)</f>
        <v>2549.7787048836954</v>
      </c>
      <c r="C222" s="162">
        <f t="shared" ref="C222:Q222" si="43">IF(C126=0,0,C126/0.086*1000000/C$15)</f>
        <v>2645.4929386874619</v>
      </c>
      <c r="D222" s="162">
        <f t="shared" si="43"/>
        <v>2625.9454235594653</v>
      </c>
      <c r="E222" s="162">
        <f t="shared" si="43"/>
        <v>2611.7673329939012</v>
      </c>
      <c r="F222" s="162">
        <f t="shared" si="43"/>
        <v>2518.364677093673</v>
      </c>
      <c r="G222" s="162">
        <f t="shared" si="43"/>
        <v>2541.6648277427976</v>
      </c>
      <c r="H222" s="162">
        <f t="shared" si="43"/>
        <v>2466.3527230708337</v>
      </c>
      <c r="I222" s="162">
        <f t="shared" si="43"/>
        <v>2644.9060688499953</v>
      </c>
      <c r="J222" s="162">
        <f t="shared" si="43"/>
        <v>2457.4165267602866</v>
      </c>
      <c r="K222" s="162">
        <f t="shared" si="43"/>
        <v>2555.9710079027018</v>
      </c>
      <c r="L222" s="162">
        <f t="shared" si="43"/>
        <v>2489.5356376754348</v>
      </c>
      <c r="M222" s="162">
        <f t="shared" si="43"/>
        <v>2604.9366703715623</v>
      </c>
      <c r="N222" s="162">
        <f t="shared" si="43"/>
        <v>2592.4315405970156</v>
      </c>
      <c r="O222" s="162">
        <f t="shared" si="43"/>
        <v>2536.3035156197807</v>
      </c>
      <c r="P222" s="162">
        <f t="shared" si="43"/>
        <v>2701.49354020498</v>
      </c>
      <c r="Q222" s="162">
        <f t="shared" si="43"/>
        <v>2605.6441172065493</v>
      </c>
    </row>
    <row r="223" spans="1:17" ht="12" customHeight="1" x14ac:dyDescent="0.25">
      <c r="A223" s="161" t="s">
        <v>141</v>
      </c>
      <c r="B223" s="160">
        <f>IF(B127=0,0,B127/0.086*1000000/B$16)</f>
        <v>2248.4783442147332</v>
      </c>
      <c r="C223" s="160">
        <f t="shared" ref="C223:Q223" si="44">IF(C127=0,0,C127/0.086*1000000/C$16)</f>
        <v>2311.5039903807251</v>
      </c>
      <c r="D223" s="160">
        <f t="shared" si="44"/>
        <v>2301.6175195295395</v>
      </c>
      <c r="E223" s="160">
        <f t="shared" si="44"/>
        <v>2293.4652398925891</v>
      </c>
      <c r="F223" s="160">
        <f t="shared" si="44"/>
        <v>2232.4683252013383</v>
      </c>
      <c r="G223" s="160">
        <f t="shared" si="44"/>
        <v>2250.1734148277583</v>
      </c>
      <c r="H223" s="160">
        <f t="shared" si="44"/>
        <v>2197.6506404108859</v>
      </c>
      <c r="I223" s="160">
        <f t="shared" si="44"/>
        <v>2309.2712262915479</v>
      </c>
      <c r="J223" s="160">
        <f t="shared" si="44"/>
        <v>2182.1751853970127</v>
      </c>
      <c r="K223" s="160">
        <f t="shared" si="44"/>
        <v>2253.1928372641614</v>
      </c>
      <c r="L223" s="160">
        <f t="shared" si="44"/>
        <v>2209.7676468530581</v>
      </c>
      <c r="M223" s="160">
        <f t="shared" si="44"/>
        <v>2292.7342130422312</v>
      </c>
      <c r="N223" s="160">
        <f t="shared" si="44"/>
        <v>2279.0922795162669</v>
      </c>
      <c r="O223" s="160">
        <f t="shared" si="44"/>
        <v>2233.0926109875886</v>
      </c>
      <c r="P223" s="160">
        <f t="shared" si="44"/>
        <v>2351.9818009261171</v>
      </c>
      <c r="Q223" s="160">
        <f t="shared" si="44"/>
        <v>2282.2075260537868</v>
      </c>
    </row>
    <row r="224" spans="1:17" ht="12" customHeight="1" x14ac:dyDescent="0.25">
      <c r="A224" s="148" t="s">
        <v>60</v>
      </c>
      <c r="B224" s="156">
        <f t="shared" ref="B224:Q225" si="45">IF(B128=0,0,B128/0.086*1000000/B$16)</f>
        <v>1657.3561581744016</v>
      </c>
      <c r="C224" s="156">
        <f t="shared" si="45"/>
        <v>1719.5704101468486</v>
      </c>
      <c r="D224" s="156">
        <f t="shared" si="45"/>
        <v>1706.8645253136508</v>
      </c>
      <c r="E224" s="156">
        <f t="shared" si="45"/>
        <v>1697.6487664460344</v>
      </c>
      <c r="F224" s="156">
        <f t="shared" si="45"/>
        <v>1636.9370401108872</v>
      </c>
      <c r="G224" s="156">
        <f t="shared" si="45"/>
        <v>1652.0821380328202</v>
      </c>
      <c r="H224" s="156">
        <f t="shared" si="45"/>
        <v>1603.1292699960438</v>
      </c>
      <c r="I224" s="156">
        <f t="shared" si="45"/>
        <v>1719.1889447524984</v>
      </c>
      <c r="J224" s="156">
        <f t="shared" si="45"/>
        <v>1597.3207423941869</v>
      </c>
      <c r="K224" s="156">
        <f t="shared" si="45"/>
        <v>1661.3811551367571</v>
      </c>
      <c r="L224" s="156">
        <f t="shared" si="45"/>
        <v>1605.7504863006559</v>
      </c>
      <c r="M224" s="156">
        <f t="shared" si="45"/>
        <v>1706.2335190933736</v>
      </c>
      <c r="N224" s="156">
        <f t="shared" si="45"/>
        <v>1685.0805013880595</v>
      </c>
      <c r="O224" s="156">
        <f t="shared" si="45"/>
        <v>1629.5750087857084</v>
      </c>
      <c r="P224" s="156">
        <f t="shared" si="45"/>
        <v>1772.1797623744649</v>
      </c>
      <c r="Q224" s="156">
        <f t="shared" si="45"/>
        <v>1693.6686761842554</v>
      </c>
    </row>
    <row r="225" spans="1:17" ht="12" customHeight="1" x14ac:dyDescent="0.25">
      <c r="A225" s="148" t="s">
        <v>59</v>
      </c>
      <c r="B225" s="156">
        <f t="shared" si="45"/>
        <v>591.1221860403316</v>
      </c>
      <c r="C225" s="156">
        <f t="shared" si="45"/>
        <v>591.93358023387657</v>
      </c>
      <c r="D225" s="156">
        <f t="shared" si="45"/>
        <v>594.75299421588852</v>
      </c>
      <c r="E225" s="156">
        <f t="shared" si="45"/>
        <v>595.8164734465546</v>
      </c>
      <c r="F225" s="156">
        <f t="shared" si="45"/>
        <v>595.53128509045155</v>
      </c>
      <c r="G225" s="156">
        <f t="shared" si="45"/>
        <v>598.09127679493815</v>
      </c>
      <c r="H225" s="156">
        <f t="shared" si="45"/>
        <v>594.52137041484207</v>
      </c>
      <c r="I225" s="156">
        <f t="shared" si="45"/>
        <v>590.08228153904952</v>
      </c>
      <c r="J225" s="156">
        <f t="shared" si="45"/>
        <v>584.85444300282552</v>
      </c>
      <c r="K225" s="156">
        <f t="shared" si="45"/>
        <v>591.81168212740397</v>
      </c>
      <c r="L225" s="156">
        <f t="shared" si="45"/>
        <v>604.01716055240206</v>
      </c>
      <c r="M225" s="156">
        <f t="shared" si="45"/>
        <v>586.50069394885725</v>
      </c>
      <c r="N225" s="156">
        <f t="shared" si="45"/>
        <v>594.01177812820754</v>
      </c>
      <c r="O225" s="156">
        <f t="shared" si="45"/>
        <v>603.51760220187998</v>
      </c>
      <c r="P225" s="156">
        <f t="shared" si="45"/>
        <v>579.80203855165189</v>
      </c>
      <c r="Q225" s="156">
        <f t="shared" si="45"/>
        <v>588.53884986953108</v>
      </c>
    </row>
    <row r="226" spans="1:17" ht="12" customHeight="1" x14ac:dyDescent="0.25">
      <c r="A226" s="158" t="s">
        <v>62</v>
      </c>
      <c r="B226" s="157">
        <f t="shared" si="36"/>
        <v>868.47936537622502</v>
      </c>
      <c r="C226" s="157">
        <f t="shared" si="36"/>
        <v>884.28094993055515</v>
      </c>
      <c r="D226" s="157">
        <f t="shared" si="36"/>
        <v>876.91918909098843</v>
      </c>
      <c r="E226" s="157">
        <f t="shared" si="36"/>
        <v>880.42665734828722</v>
      </c>
      <c r="F226" s="157">
        <f t="shared" si="36"/>
        <v>863.75280000550367</v>
      </c>
      <c r="G226" s="157">
        <f t="shared" si="36"/>
        <v>850.37326470429309</v>
      </c>
      <c r="H226" s="157">
        <f t="shared" si="36"/>
        <v>835.88297717549335</v>
      </c>
      <c r="I226" s="157">
        <f t="shared" si="36"/>
        <v>866.17621366635285</v>
      </c>
      <c r="J226" s="157">
        <f t="shared" si="36"/>
        <v>846.12301164792177</v>
      </c>
      <c r="K226" s="157">
        <f t="shared" si="36"/>
        <v>842.77226537792296</v>
      </c>
      <c r="L226" s="157">
        <f t="shared" si="36"/>
        <v>837.15924579914497</v>
      </c>
      <c r="M226" s="157">
        <f t="shared" si="36"/>
        <v>847.16092604756784</v>
      </c>
      <c r="N226" s="157">
        <f t="shared" si="36"/>
        <v>874.18466655310135</v>
      </c>
      <c r="O226" s="157">
        <f t="shared" si="36"/>
        <v>824.75021914539207</v>
      </c>
      <c r="P226" s="157">
        <f t="shared" si="36"/>
        <v>870.08687629115718</v>
      </c>
      <c r="Q226" s="157">
        <f t="shared" si="36"/>
        <v>857.93580132816203</v>
      </c>
    </row>
    <row r="227" spans="1:17" ht="12" customHeight="1" x14ac:dyDescent="0.25">
      <c r="A227" s="23" t="s">
        <v>55</v>
      </c>
      <c r="B227" s="156">
        <f>IF(B131=0,0,B131/0.086*1000000/B$18)</f>
        <v>1852.9132443905912</v>
      </c>
      <c r="C227" s="156">
        <f t="shared" ref="C227:Q227" si="46">IF(C131=0,0,C131/0.086*1000000/C$18)</f>
        <v>1972.3247827542668</v>
      </c>
      <c r="D227" s="156">
        <f t="shared" si="46"/>
        <v>1662.9731688096003</v>
      </c>
      <c r="E227" s="156">
        <f t="shared" si="46"/>
        <v>1838.8791717560778</v>
      </c>
      <c r="F227" s="156">
        <f t="shared" si="46"/>
        <v>1936.4035957411259</v>
      </c>
      <c r="G227" s="156">
        <f t="shared" si="46"/>
        <v>1671.800863844903</v>
      </c>
      <c r="H227" s="156">
        <f t="shared" si="46"/>
        <v>1873.7018880819514</v>
      </c>
      <c r="I227" s="156">
        <f t="shared" si="46"/>
        <v>1598.4830465921409</v>
      </c>
      <c r="J227" s="156">
        <f t="shared" si="46"/>
        <v>1803.8267652209645</v>
      </c>
      <c r="K227" s="156">
        <f t="shared" si="46"/>
        <v>1563.2621807400444</v>
      </c>
      <c r="L227" s="156">
        <f t="shared" si="46"/>
        <v>1573.782520588017</v>
      </c>
      <c r="M227" s="156">
        <f t="shared" si="46"/>
        <v>1568.7582397210201</v>
      </c>
      <c r="N227" s="156">
        <f t="shared" si="46"/>
        <v>1772.014388982999</v>
      </c>
      <c r="O227" s="156">
        <f t="shared" si="46"/>
        <v>1547.1636953251436</v>
      </c>
      <c r="P227" s="156">
        <f t="shared" si="46"/>
        <v>1494.1547169901428</v>
      </c>
      <c r="Q227" s="156">
        <f t="shared" si="46"/>
        <v>1626.0704655380391</v>
      </c>
    </row>
    <row r="228" spans="1:17" ht="12" customHeight="1" x14ac:dyDescent="0.25">
      <c r="A228" s="23" t="s">
        <v>57</v>
      </c>
      <c r="B228" s="156">
        <f>IF(B132=0,0,B132/0.086*1000000/B$19)</f>
        <v>1425.3383204334998</v>
      </c>
      <c r="C228" s="156">
        <f t="shared" ref="C228:Q228" si="47">IF(C132=0,0,C132/0.086*1000000/C$19)</f>
        <v>1423.4757976163189</v>
      </c>
      <c r="D228" s="156">
        <f t="shared" si="47"/>
        <v>1420.1182175423889</v>
      </c>
      <c r="E228" s="156">
        <f t="shared" si="47"/>
        <v>1368.4006382158732</v>
      </c>
      <c r="F228" s="156">
        <f t="shared" si="47"/>
        <v>1436.9452117659143</v>
      </c>
      <c r="G228" s="156">
        <f t="shared" si="47"/>
        <v>1537.693551532913</v>
      </c>
      <c r="H228" s="156">
        <f t="shared" si="47"/>
        <v>1254.8266205141142</v>
      </c>
      <c r="I228" s="156">
        <f t="shared" si="47"/>
        <v>1393.1476833990223</v>
      </c>
      <c r="J228" s="156">
        <f t="shared" si="47"/>
        <v>1386.2030271469712</v>
      </c>
      <c r="K228" s="156">
        <f t="shared" si="47"/>
        <v>1036.6899849732574</v>
      </c>
      <c r="L228" s="156">
        <f t="shared" si="47"/>
        <v>1492.5877843732919</v>
      </c>
      <c r="M228" s="156">
        <f t="shared" si="47"/>
        <v>1487.4720650668653</v>
      </c>
      <c r="N228" s="156">
        <f t="shared" si="47"/>
        <v>1141.5026348750589</v>
      </c>
      <c r="O228" s="156">
        <f t="shared" si="47"/>
        <v>1248.2788981678539</v>
      </c>
      <c r="P228" s="156">
        <f t="shared" si="47"/>
        <v>1231.9423285031187</v>
      </c>
      <c r="Q228" s="156">
        <f t="shared" si="47"/>
        <v>1212.90057299869</v>
      </c>
    </row>
    <row r="229" spans="1:17" ht="12" customHeight="1" x14ac:dyDescent="0.25">
      <c r="A229" s="29" t="s">
        <v>140</v>
      </c>
      <c r="B229" s="57">
        <f>IF(B133=0,0,B133/0.086*1000000/B$20)</f>
        <v>796.41582598532648</v>
      </c>
      <c r="C229" s="57">
        <f t="shared" ref="C229:Q229" si="48">IF(C133=0,0,C133/0.086*1000000/C$20)</f>
        <v>813.50232316417862</v>
      </c>
      <c r="D229" s="57">
        <f t="shared" si="48"/>
        <v>821.6618966675569</v>
      </c>
      <c r="E229" s="57">
        <f t="shared" si="48"/>
        <v>826.03898282324167</v>
      </c>
      <c r="F229" s="57">
        <f t="shared" si="48"/>
        <v>800.22799455209531</v>
      </c>
      <c r="G229" s="57">
        <f t="shared" si="48"/>
        <v>782.33495089469386</v>
      </c>
      <c r="H229" s="57">
        <f t="shared" si="48"/>
        <v>771.65361242710162</v>
      </c>
      <c r="I229" s="57">
        <f t="shared" si="48"/>
        <v>789.44599930831191</v>
      </c>
      <c r="J229" s="57">
        <f t="shared" si="48"/>
        <v>761.25427579237657</v>
      </c>
      <c r="K229" s="57">
        <f t="shared" si="48"/>
        <v>802.13800640918691</v>
      </c>
      <c r="L229" s="57">
        <f t="shared" si="48"/>
        <v>776.23387895722124</v>
      </c>
      <c r="M229" s="57">
        <f t="shared" si="48"/>
        <v>790.16604260422969</v>
      </c>
      <c r="N229" s="57">
        <f t="shared" si="48"/>
        <v>829.49202194116003</v>
      </c>
      <c r="O229" s="57">
        <f t="shared" si="48"/>
        <v>783.3054476732176</v>
      </c>
      <c r="P229" s="57">
        <f t="shared" si="48"/>
        <v>834.03076414311067</v>
      </c>
      <c r="Q229" s="57">
        <f t="shared" si="48"/>
        <v>806.95514422675831</v>
      </c>
    </row>
    <row r="231" spans="1:17" ht="12" customHeight="1" x14ac:dyDescent="0.25">
      <c r="A231" s="152" t="s">
        <v>74</v>
      </c>
      <c r="B231" s="168">
        <f t="shared" ref="B231:Q231" si="49">IF(B135=0,0,B135/0.086*1000000/B$5)</f>
        <v>12317.198405660691</v>
      </c>
      <c r="C231" s="168">
        <f t="shared" si="49"/>
        <v>13125.502183589018</v>
      </c>
      <c r="D231" s="168">
        <f t="shared" si="49"/>
        <v>12447.164512422249</v>
      </c>
      <c r="E231" s="168">
        <f t="shared" si="49"/>
        <v>12401.027157198685</v>
      </c>
      <c r="F231" s="168">
        <f t="shared" si="49"/>
        <v>11468.392460743733</v>
      </c>
      <c r="G231" s="168">
        <f t="shared" si="49"/>
        <v>12017.926298819224</v>
      </c>
      <c r="H231" s="168">
        <f t="shared" si="49"/>
        <v>11238.528674867206</v>
      </c>
      <c r="I231" s="168">
        <f t="shared" si="49"/>
        <v>10970.594122925917</v>
      </c>
      <c r="J231" s="168">
        <f t="shared" si="49"/>
        <v>11072.953581110702</v>
      </c>
      <c r="K231" s="168">
        <f t="shared" si="49"/>
        <v>10924.592742421659</v>
      </c>
      <c r="L231" s="168">
        <f t="shared" si="49"/>
        <v>11998.131617713301</v>
      </c>
      <c r="M231" s="168">
        <f t="shared" si="49"/>
        <v>11145.844100457212</v>
      </c>
      <c r="N231" s="168">
        <f t="shared" si="49"/>
        <v>11588.538481444039</v>
      </c>
      <c r="O231" s="168">
        <f t="shared" si="49"/>
        <v>12456.087363155173</v>
      </c>
      <c r="P231" s="168">
        <f t="shared" si="49"/>
        <v>10663.172365825409</v>
      </c>
      <c r="Q231" s="168">
        <f t="shared" si="49"/>
        <v>11241.529187550461</v>
      </c>
    </row>
    <row r="232" spans="1:17" ht="12" customHeight="1" x14ac:dyDescent="0.25">
      <c r="A232" s="158" t="s">
        <v>65</v>
      </c>
      <c r="B232" s="157">
        <f t="shared" ref="B232:Q232" si="50">SUM(B233:B234)</f>
        <v>9953.5597241552077</v>
      </c>
      <c r="C232" s="157">
        <f t="shared" si="50"/>
        <v>10715.185212010349</v>
      </c>
      <c r="D232" s="157">
        <f t="shared" si="50"/>
        <v>10029.006346165934</v>
      </c>
      <c r="E232" s="157">
        <f t="shared" si="50"/>
        <v>9974.2685174179314</v>
      </c>
      <c r="F232" s="157">
        <f t="shared" si="50"/>
        <v>9069.2899274245356</v>
      </c>
      <c r="G232" s="157">
        <f t="shared" si="50"/>
        <v>9615.1118472996404</v>
      </c>
      <c r="H232" s="157">
        <f t="shared" si="50"/>
        <v>8859.8033931725968</v>
      </c>
      <c r="I232" s="157">
        <f t="shared" si="50"/>
        <v>8542.2832901670026</v>
      </c>
      <c r="J232" s="157">
        <f t="shared" si="50"/>
        <v>8707.1182212292115</v>
      </c>
      <c r="K232" s="157">
        <f t="shared" si="50"/>
        <v>8491.9315277805508</v>
      </c>
      <c r="L232" s="157">
        <f t="shared" si="50"/>
        <v>9571.8123575944355</v>
      </c>
      <c r="M232" s="157">
        <f t="shared" si="50"/>
        <v>8676.2509146449047</v>
      </c>
      <c r="N232" s="157">
        <f t="shared" si="50"/>
        <v>9087.7241781431239</v>
      </c>
      <c r="O232" s="157">
        <f t="shared" si="50"/>
        <v>10015.397702776179</v>
      </c>
      <c r="P232" s="157">
        <f t="shared" si="50"/>
        <v>8157.4504914678137</v>
      </c>
      <c r="Q232" s="157">
        <f t="shared" si="50"/>
        <v>8778.5685399721697</v>
      </c>
    </row>
    <row r="233" spans="1:17" ht="12" customHeight="1" x14ac:dyDescent="0.25">
      <c r="A233" s="23" t="s">
        <v>157</v>
      </c>
      <c r="B233" s="156">
        <f t="shared" ref="B233:Q234" si="51">IF(B137=0,0,B137/0.086*1000000/B$7)</f>
        <v>9874.1006928550814</v>
      </c>
      <c r="C233" s="156">
        <f t="shared" si="51"/>
        <v>10605.102044365178</v>
      </c>
      <c r="D233" s="156">
        <f t="shared" si="51"/>
        <v>9912.6947991298457</v>
      </c>
      <c r="E233" s="156">
        <f t="shared" si="51"/>
        <v>9858.5644201036412</v>
      </c>
      <c r="F233" s="156">
        <f t="shared" si="51"/>
        <v>8983.3611559887031</v>
      </c>
      <c r="G233" s="156">
        <f t="shared" si="51"/>
        <v>9526.3160669753361</v>
      </c>
      <c r="H233" s="156">
        <f t="shared" si="51"/>
        <v>8794.9831091845426</v>
      </c>
      <c r="I233" s="156">
        <f t="shared" si="51"/>
        <v>8424.3319604269909</v>
      </c>
      <c r="J233" s="156">
        <f t="shared" si="51"/>
        <v>8624.4562117459409</v>
      </c>
      <c r="K233" s="156">
        <f t="shared" si="51"/>
        <v>8400.6074639841954</v>
      </c>
      <c r="L233" s="156">
        <f t="shared" si="51"/>
        <v>9480.5691776658387</v>
      </c>
      <c r="M233" s="156">
        <f t="shared" si="51"/>
        <v>8579.7257951808115</v>
      </c>
      <c r="N233" s="156">
        <f t="shared" si="51"/>
        <v>8976.2400263370964</v>
      </c>
      <c r="O233" s="156">
        <f t="shared" si="51"/>
        <v>9956.6716319766074</v>
      </c>
      <c r="P233" s="156">
        <f t="shared" si="51"/>
        <v>8028.8248879325965</v>
      </c>
      <c r="Q233" s="156">
        <f t="shared" si="51"/>
        <v>8680.4205192712325</v>
      </c>
    </row>
    <row r="234" spans="1:17" ht="12" customHeight="1" x14ac:dyDescent="0.25">
      <c r="A234" s="23" t="s">
        <v>60</v>
      </c>
      <c r="B234" s="156">
        <f t="shared" si="51"/>
        <v>79.45903130012691</v>
      </c>
      <c r="C234" s="156">
        <f t="shared" si="51"/>
        <v>110.08316764517058</v>
      </c>
      <c r="D234" s="156">
        <f t="shared" si="51"/>
        <v>116.31154703608857</v>
      </c>
      <c r="E234" s="156">
        <f t="shared" si="51"/>
        <v>115.70409731429083</v>
      </c>
      <c r="F234" s="156">
        <f t="shared" si="51"/>
        <v>85.92877143583172</v>
      </c>
      <c r="G234" s="156">
        <f t="shared" si="51"/>
        <v>88.795780324303692</v>
      </c>
      <c r="H234" s="156">
        <f t="shared" si="51"/>
        <v>64.820283988053347</v>
      </c>
      <c r="I234" s="156">
        <f t="shared" si="51"/>
        <v>117.95132974001183</v>
      </c>
      <c r="J234" s="156">
        <f t="shared" si="51"/>
        <v>82.662009483270879</v>
      </c>
      <c r="K234" s="156">
        <f t="shared" si="51"/>
        <v>91.32406379635583</v>
      </c>
      <c r="L234" s="156">
        <f t="shared" si="51"/>
        <v>91.243179928597087</v>
      </c>
      <c r="M234" s="156">
        <f t="shared" si="51"/>
        <v>96.525119464093891</v>
      </c>
      <c r="N234" s="156">
        <f t="shared" si="51"/>
        <v>111.48415180602743</v>
      </c>
      <c r="O234" s="156">
        <f t="shared" si="51"/>
        <v>58.726070799571367</v>
      </c>
      <c r="P234" s="156">
        <f t="shared" si="51"/>
        <v>128.6256035352171</v>
      </c>
      <c r="Q234" s="156">
        <f t="shared" si="51"/>
        <v>98.148020700937906</v>
      </c>
    </row>
    <row r="235" spans="1:17" ht="12" customHeight="1" x14ac:dyDescent="0.25">
      <c r="A235" s="158" t="s">
        <v>112</v>
      </c>
      <c r="B235" s="157">
        <f t="shared" ref="B235:Q235" si="52">B236</f>
        <v>7.2847782498466351</v>
      </c>
      <c r="C235" s="157">
        <f t="shared" si="52"/>
        <v>8.9531342807727015</v>
      </c>
      <c r="D235" s="157">
        <f t="shared" si="52"/>
        <v>9.4194590916556304</v>
      </c>
      <c r="E235" s="157">
        <f t="shared" si="52"/>
        <v>9.4108331120677899</v>
      </c>
      <c r="F235" s="157">
        <f t="shared" si="52"/>
        <v>10.18684923525897</v>
      </c>
      <c r="G235" s="157">
        <f t="shared" si="52"/>
        <v>11.277344513424929</v>
      </c>
      <c r="H235" s="157">
        <f t="shared" si="52"/>
        <v>12.395964505645763</v>
      </c>
      <c r="I235" s="157">
        <f t="shared" si="52"/>
        <v>14.150851702545015</v>
      </c>
      <c r="J235" s="157">
        <f t="shared" si="52"/>
        <v>15.923517742399223</v>
      </c>
      <c r="K235" s="157">
        <f t="shared" si="52"/>
        <v>17.678211572447193</v>
      </c>
      <c r="L235" s="157">
        <f t="shared" si="52"/>
        <v>18.856782593157078</v>
      </c>
      <c r="M235" s="157">
        <f t="shared" si="52"/>
        <v>20.798651701566467</v>
      </c>
      <c r="N235" s="157">
        <f t="shared" si="52"/>
        <v>19.371822054239605</v>
      </c>
      <c r="O235" s="157">
        <f t="shared" si="52"/>
        <v>19.341594698564951</v>
      </c>
      <c r="P235" s="157">
        <f t="shared" si="52"/>
        <v>16.513569170444509</v>
      </c>
      <c r="Q235" s="157">
        <f t="shared" si="52"/>
        <v>15.971025862152198</v>
      </c>
    </row>
    <row r="236" spans="1:17" ht="12" customHeight="1" x14ac:dyDescent="0.25">
      <c r="A236" s="23" t="s">
        <v>60</v>
      </c>
      <c r="B236" s="156">
        <f t="shared" ref="B236:Q237" si="53">IF(B140=0,0,B140/0.086*1000000/B$5)</f>
        <v>7.2847782498466351</v>
      </c>
      <c r="C236" s="156">
        <f t="shared" si="53"/>
        <v>8.9531342807727015</v>
      </c>
      <c r="D236" s="156">
        <f t="shared" si="53"/>
        <v>9.4194590916556304</v>
      </c>
      <c r="E236" s="156">
        <f t="shared" si="53"/>
        <v>9.4108331120677899</v>
      </c>
      <c r="F236" s="156">
        <f t="shared" si="53"/>
        <v>10.18684923525897</v>
      </c>
      <c r="G236" s="156">
        <f t="shared" si="53"/>
        <v>11.277344513424929</v>
      </c>
      <c r="H236" s="156">
        <f t="shared" si="53"/>
        <v>12.395964505645763</v>
      </c>
      <c r="I236" s="156">
        <f t="shared" si="53"/>
        <v>14.150851702545015</v>
      </c>
      <c r="J236" s="156">
        <f t="shared" si="53"/>
        <v>15.923517742399223</v>
      </c>
      <c r="K236" s="156">
        <f t="shared" si="53"/>
        <v>17.678211572447193</v>
      </c>
      <c r="L236" s="156">
        <f t="shared" si="53"/>
        <v>18.856782593157078</v>
      </c>
      <c r="M236" s="156">
        <f t="shared" si="53"/>
        <v>20.798651701566467</v>
      </c>
      <c r="N236" s="156">
        <f t="shared" si="53"/>
        <v>19.371822054239605</v>
      </c>
      <c r="O236" s="156">
        <f t="shared" si="53"/>
        <v>19.341594698564951</v>
      </c>
      <c r="P236" s="156">
        <f t="shared" si="53"/>
        <v>16.513569170444509</v>
      </c>
      <c r="Q236" s="156">
        <f t="shared" si="53"/>
        <v>15.971025862152198</v>
      </c>
    </row>
    <row r="237" spans="1:17" ht="12" customHeight="1" x14ac:dyDescent="0.25">
      <c r="A237" s="158" t="s">
        <v>63</v>
      </c>
      <c r="B237" s="157">
        <f t="shared" si="53"/>
        <v>1723.6976982872632</v>
      </c>
      <c r="C237" s="157">
        <f t="shared" si="53"/>
        <v>1750.9388845485025</v>
      </c>
      <c r="D237" s="157">
        <f t="shared" si="53"/>
        <v>1752.4065166296305</v>
      </c>
      <c r="E237" s="157">
        <f t="shared" si="53"/>
        <v>1750.9791238086464</v>
      </c>
      <c r="F237" s="157">
        <f t="shared" si="53"/>
        <v>1735.2300398403252</v>
      </c>
      <c r="G237" s="157">
        <f t="shared" si="53"/>
        <v>1748.7062355322901</v>
      </c>
      <c r="H237" s="157">
        <f t="shared" si="53"/>
        <v>1729.6869049265113</v>
      </c>
      <c r="I237" s="157">
        <f t="shared" si="53"/>
        <v>1761.8240521487355</v>
      </c>
      <c r="J237" s="157">
        <f t="shared" si="53"/>
        <v>1711.8258874910905</v>
      </c>
      <c r="K237" s="157">
        <f t="shared" si="53"/>
        <v>1753.3248960223968</v>
      </c>
      <c r="L237" s="157">
        <f t="shared" si="53"/>
        <v>1755.0345053080271</v>
      </c>
      <c r="M237" s="157">
        <f t="shared" si="53"/>
        <v>1783.6323789441283</v>
      </c>
      <c r="N237" s="157">
        <f t="shared" si="53"/>
        <v>1784.9269979828318</v>
      </c>
      <c r="O237" s="157">
        <f t="shared" si="53"/>
        <v>1761.2828427133345</v>
      </c>
      <c r="P237" s="157">
        <f t="shared" si="53"/>
        <v>1787.9150306889287</v>
      </c>
      <c r="Q237" s="157">
        <f t="shared" si="53"/>
        <v>1766.3089494728633</v>
      </c>
    </row>
    <row r="238" spans="1:17" ht="12" customHeight="1" x14ac:dyDescent="0.25">
      <c r="A238" s="167" t="s">
        <v>156</v>
      </c>
      <c r="B238" s="132">
        <f t="shared" ref="B238:Q238" si="54">IF(B142=0,0,B142/0.086*1000000/B$11)</f>
        <v>1688.9264069469357</v>
      </c>
      <c r="C238" s="132">
        <f t="shared" si="54"/>
        <v>1690.5089845783525</v>
      </c>
      <c r="D238" s="132">
        <f t="shared" si="54"/>
        <v>1690.1442154973238</v>
      </c>
      <c r="E238" s="132">
        <f t="shared" si="54"/>
        <v>1683.8133332859754</v>
      </c>
      <c r="F238" s="132">
        <f t="shared" si="54"/>
        <v>1679.3024021835811</v>
      </c>
      <c r="G238" s="132">
        <f t="shared" si="54"/>
        <v>1682.8063798225867</v>
      </c>
      <c r="H238" s="132">
        <f t="shared" si="54"/>
        <v>1666.4899773340376</v>
      </c>
      <c r="I238" s="132">
        <f t="shared" si="54"/>
        <v>1652.0053621940601</v>
      </c>
      <c r="J238" s="132">
        <f t="shared" si="54"/>
        <v>1635.7127770219029</v>
      </c>
      <c r="K238" s="132">
        <f t="shared" si="54"/>
        <v>1657.5198571128237</v>
      </c>
      <c r="L238" s="132">
        <f t="shared" si="54"/>
        <v>1680.0695717333124</v>
      </c>
      <c r="M238" s="132">
        <f t="shared" si="54"/>
        <v>1683.043385363351</v>
      </c>
      <c r="N238" s="132">
        <f t="shared" si="54"/>
        <v>1682.3815444247966</v>
      </c>
      <c r="O238" s="132">
        <f t="shared" si="54"/>
        <v>1671.3351270946528</v>
      </c>
      <c r="P238" s="132">
        <f t="shared" si="54"/>
        <v>1661.6063642802721</v>
      </c>
      <c r="Q238" s="132">
        <f t="shared" si="54"/>
        <v>1652.3009667024796</v>
      </c>
    </row>
    <row r="239" spans="1:17" ht="12" customHeight="1" x14ac:dyDescent="0.25">
      <c r="A239" s="167" t="s">
        <v>155</v>
      </c>
      <c r="B239" s="132">
        <f t="shared" ref="B239:Q241" si="55">IF(B143=0,0,B143/0.086*1000000/B$12)</f>
        <v>1688.92435055584</v>
      </c>
      <c r="C239" s="132">
        <f t="shared" si="55"/>
        <v>1699.0879745933562</v>
      </c>
      <c r="D239" s="132">
        <f t="shared" si="55"/>
        <v>1704.5826072892821</v>
      </c>
      <c r="E239" s="132">
        <f t="shared" si="55"/>
        <v>1708.013367042972</v>
      </c>
      <c r="F239" s="132">
        <f t="shared" si="55"/>
        <v>1712.7662338754135</v>
      </c>
      <c r="G239" s="132">
        <f t="shared" si="55"/>
        <v>1744.7765321763031</v>
      </c>
      <c r="H239" s="132">
        <f t="shared" si="55"/>
        <v>1736.1271212052209</v>
      </c>
      <c r="I239" s="132">
        <f t="shared" si="55"/>
        <v>1722.6389585770662</v>
      </c>
      <c r="J239" s="132">
        <f t="shared" si="55"/>
        <v>1707.3295869717035</v>
      </c>
      <c r="K239" s="132">
        <f t="shared" si="55"/>
        <v>1728.6442142217466</v>
      </c>
      <c r="L239" s="132">
        <f t="shared" si="55"/>
        <v>1736.9130638378304</v>
      </c>
      <c r="M239" s="132">
        <f t="shared" si="55"/>
        <v>1744.9601757796929</v>
      </c>
      <c r="N239" s="132">
        <f t="shared" si="55"/>
        <v>1740.2810150749333</v>
      </c>
      <c r="O239" s="132">
        <f t="shared" si="55"/>
        <v>1727.8472462108894</v>
      </c>
      <c r="P239" s="132">
        <f t="shared" si="55"/>
        <v>1719.84509990212</v>
      </c>
      <c r="Q239" s="132">
        <f t="shared" si="55"/>
        <v>1707.7807445828132</v>
      </c>
    </row>
    <row r="240" spans="1:17" ht="12" customHeight="1" x14ac:dyDescent="0.25">
      <c r="A240" s="166" t="s">
        <v>55</v>
      </c>
      <c r="B240" s="165">
        <f t="shared" si="55"/>
        <v>1097.8021645155081</v>
      </c>
      <c r="C240" s="165">
        <f t="shared" si="55"/>
        <v>1107.1543943594797</v>
      </c>
      <c r="D240" s="165">
        <f t="shared" si="55"/>
        <v>1109.8296130733936</v>
      </c>
      <c r="E240" s="165">
        <f t="shared" si="55"/>
        <v>1112.196893596418</v>
      </c>
      <c r="F240" s="165">
        <f t="shared" si="55"/>
        <v>1117.2349487849619</v>
      </c>
      <c r="G240" s="165">
        <f t="shared" si="55"/>
        <v>1146.6852553813644</v>
      </c>
      <c r="H240" s="165">
        <f t="shared" si="55"/>
        <v>1141.605750790379</v>
      </c>
      <c r="I240" s="165">
        <f t="shared" si="55"/>
        <v>1132.5566770380165</v>
      </c>
      <c r="J240" s="165">
        <f t="shared" si="55"/>
        <v>1122.4751439688775</v>
      </c>
      <c r="K240" s="165">
        <f t="shared" si="55"/>
        <v>1136.8325320943425</v>
      </c>
      <c r="L240" s="165">
        <f t="shared" si="55"/>
        <v>1132.8959032854282</v>
      </c>
      <c r="M240" s="165">
        <f t="shared" si="55"/>
        <v>1158.4594818308353</v>
      </c>
      <c r="N240" s="165">
        <f t="shared" si="55"/>
        <v>1146.2692369467252</v>
      </c>
      <c r="O240" s="165">
        <f t="shared" si="55"/>
        <v>1124.3296440090089</v>
      </c>
      <c r="P240" s="165">
        <f t="shared" si="55"/>
        <v>1140.0430613504677</v>
      </c>
      <c r="Q240" s="165">
        <f t="shared" si="55"/>
        <v>1119.2418947132819</v>
      </c>
    </row>
    <row r="241" spans="1:17" ht="12" customHeight="1" x14ac:dyDescent="0.25">
      <c r="A241" s="147" t="s">
        <v>59</v>
      </c>
      <c r="B241" s="164">
        <f t="shared" si="55"/>
        <v>591.12218604033171</v>
      </c>
      <c r="C241" s="164">
        <f t="shared" si="55"/>
        <v>591.93358023387646</v>
      </c>
      <c r="D241" s="164">
        <f t="shared" si="55"/>
        <v>594.75299421588852</v>
      </c>
      <c r="E241" s="164">
        <f t="shared" si="55"/>
        <v>595.81647344655426</v>
      </c>
      <c r="F241" s="164">
        <f t="shared" si="55"/>
        <v>595.53128509045166</v>
      </c>
      <c r="G241" s="164">
        <f t="shared" si="55"/>
        <v>598.09127679493849</v>
      </c>
      <c r="H241" s="164">
        <f t="shared" si="55"/>
        <v>594.52137041484195</v>
      </c>
      <c r="I241" s="164">
        <f t="shared" si="55"/>
        <v>590.08228153904975</v>
      </c>
      <c r="J241" s="164">
        <f t="shared" si="55"/>
        <v>584.85444300282563</v>
      </c>
      <c r="K241" s="164">
        <f t="shared" si="55"/>
        <v>591.81168212740408</v>
      </c>
      <c r="L241" s="164">
        <f t="shared" si="55"/>
        <v>604.01716055240217</v>
      </c>
      <c r="M241" s="164">
        <f t="shared" si="55"/>
        <v>586.50069394885759</v>
      </c>
      <c r="N241" s="164">
        <f t="shared" si="55"/>
        <v>594.01177812820788</v>
      </c>
      <c r="O241" s="164">
        <f t="shared" si="55"/>
        <v>603.51760220188009</v>
      </c>
      <c r="P241" s="164">
        <f t="shared" si="55"/>
        <v>579.80203855165223</v>
      </c>
      <c r="Q241" s="164">
        <f t="shared" si="55"/>
        <v>588.53884986953119</v>
      </c>
    </row>
    <row r="242" spans="1:17" ht="12" customHeight="1" x14ac:dyDescent="0.25">
      <c r="A242" s="163" t="s">
        <v>144</v>
      </c>
      <c r="B242" s="162">
        <f t="shared" ref="B242:Q242" si="56">IF(B146=0,0,B146/0.086*1000000/B$13)</f>
        <v>1688.9253793766345</v>
      </c>
      <c r="C242" s="162">
        <f t="shared" si="56"/>
        <v>1676.4136778880672</v>
      </c>
      <c r="D242" s="162">
        <f t="shared" si="56"/>
        <v>1672.5110383023793</v>
      </c>
      <c r="E242" s="162">
        <f t="shared" si="56"/>
        <v>1680.5344678418544</v>
      </c>
      <c r="F242" s="162">
        <f t="shared" si="56"/>
        <v>1682.2518054206212</v>
      </c>
      <c r="G242" s="162">
        <f t="shared" si="56"/>
        <v>1694.4195021272028</v>
      </c>
      <c r="H242" s="162">
        <f t="shared" si="56"/>
        <v>1694.7853500650992</v>
      </c>
      <c r="I242" s="162">
        <f t="shared" si="56"/>
        <v>1691.3309993968346</v>
      </c>
      <c r="J242" s="162">
        <f t="shared" si="56"/>
        <v>1681.4719985176941</v>
      </c>
      <c r="K242" s="162">
        <f t="shared" si="56"/>
        <v>1718.0751445520293</v>
      </c>
      <c r="L242" s="162">
        <f t="shared" si="56"/>
        <v>1724.8891570469852</v>
      </c>
      <c r="M242" s="162">
        <f t="shared" si="56"/>
        <v>1722.8604096291817</v>
      </c>
      <c r="N242" s="162">
        <f t="shared" si="56"/>
        <v>1713.8959981693597</v>
      </c>
      <c r="O242" s="162">
        <f t="shared" si="56"/>
        <v>1691.7398214081413</v>
      </c>
      <c r="P242" s="162">
        <f t="shared" si="56"/>
        <v>1686.2990275844741</v>
      </c>
      <c r="Q242" s="162">
        <f t="shared" si="56"/>
        <v>1686.2283949462881</v>
      </c>
    </row>
    <row r="243" spans="1:17" ht="12" customHeight="1" x14ac:dyDescent="0.25">
      <c r="A243" s="161" t="s">
        <v>143</v>
      </c>
      <c r="B243" s="160">
        <f t="shared" ref="B243:Q245" si="57">IF(B147=0,0,B147/0.086*1000000/B$14)</f>
        <v>1688.9236826351446</v>
      </c>
      <c r="C243" s="160">
        <f t="shared" si="57"/>
        <v>1681.6024708611201</v>
      </c>
      <c r="D243" s="160">
        <f t="shared" si="57"/>
        <v>1681.8851691124344</v>
      </c>
      <c r="E243" s="160">
        <f t="shared" si="57"/>
        <v>1695.7386878052323</v>
      </c>
      <c r="F243" s="160">
        <f t="shared" si="57"/>
        <v>1696.9367567828206</v>
      </c>
      <c r="G243" s="160">
        <f t="shared" si="57"/>
        <v>1722.3552411291796</v>
      </c>
      <c r="H243" s="160">
        <f t="shared" si="57"/>
        <v>1729.5891235661975</v>
      </c>
      <c r="I243" s="160">
        <f t="shared" si="57"/>
        <v>1724.3455793383682</v>
      </c>
      <c r="J243" s="160">
        <f t="shared" si="57"/>
        <v>1704.4125843347842</v>
      </c>
      <c r="K243" s="160">
        <f t="shared" si="57"/>
        <v>1718.9202863289995</v>
      </c>
      <c r="L243" s="160">
        <f t="shared" si="57"/>
        <v>1723.2881519409179</v>
      </c>
      <c r="M243" s="160">
        <f t="shared" si="57"/>
        <v>1721.0905595524564</v>
      </c>
      <c r="N243" s="160">
        <f t="shared" si="57"/>
        <v>1713.9083088425491</v>
      </c>
      <c r="O243" s="160">
        <f t="shared" si="57"/>
        <v>1695.7086241025675</v>
      </c>
      <c r="P243" s="160">
        <f t="shared" si="57"/>
        <v>1691.7326239997331</v>
      </c>
      <c r="Q243" s="160">
        <f t="shared" si="57"/>
        <v>1687.3915079607561</v>
      </c>
    </row>
    <row r="244" spans="1:17" ht="12" customHeight="1" x14ac:dyDescent="0.25">
      <c r="A244" s="148" t="s">
        <v>57</v>
      </c>
      <c r="B244" s="156">
        <f t="shared" si="57"/>
        <v>1097.8014965948123</v>
      </c>
      <c r="C244" s="156">
        <f t="shared" si="57"/>
        <v>1089.6688906272434</v>
      </c>
      <c r="D244" s="156">
        <f t="shared" si="57"/>
        <v>1087.1321748965458</v>
      </c>
      <c r="E244" s="156">
        <f t="shared" si="57"/>
        <v>1099.9222143586785</v>
      </c>
      <c r="F244" s="156">
        <f t="shared" si="57"/>
        <v>1101.405471692369</v>
      </c>
      <c r="G244" s="156">
        <f t="shared" si="57"/>
        <v>1124.2639643342418</v>
      </c>
      <c r="H244" s="156">
        <f t="shared" si="57"/>
        <v>1135.0677531513554</v>
      </c>
      <c r="I244" s="156">
        <f t="shared" si="57"/>
        <v>1134.263297799318</v>
      </c>
      <c r="J244" s="156">
        <f t="shared" si="57"/>
        <v>1119.5581413319585</v>
      </c>
      <c r="K244" s="156">
        <f t="shared" si="57"/>
        <v>1127.1086042015957</v>
      </c>
      <c r="L244" s="156">
        <f t="shared" si="57"/>
        <v>1119.2709913885155</v>
      </c>
      <c r="M244" s="156">
        <f t="shared" si="57"/>
        <v>1134.5898656035988</v>
      </c>
      <c r="N244" s="156">
        <f t="shared" si="57"/>
        <v>1119.8965307143417</v>
      </c>
      <c r="O244" s="156">
        <f t="shared" si="57"/>
        <v>1092.191021900687</v>
      </c>
      <c r="P244" s="156">
        <f t="shared" si="57"/>
        <v>1111.930585448081</v>
      </c>
      <c r="Q244" s="156">
        <f t="shared" si="57"/>
        <v>1098.8526580912251</v>
      </c>
    </row>
    <row r="245" spans="1:17" ht="12" customHeight="1" x14ac:dyDescent="0.25">
      <c r="A245" s="148" t="s">
        <v>59</v>
      </c>
      <c r="B245" s="156">
        <f t="shared" si="57"/>
        <v>591.12218604033205</v>
      </c>
      <c r="C245" s="156">
        <f t="shared" si="57"/>
        <v>591.93358023387657</v>
      </c>
      <c r="D245" s="156">
        <f t="shared" si="57"/>
        <v>594.75299421588852</v>
      </c>
      <c r="E245" s="156">
        <f t="shared" si="57"/>
        <v>595.81647344655437</v>
      </c>
      <c r="F245" s="156">
        <f t="shared" si="57"/>
        <v>595.53128509045143</v>
      </c>
      <c r="G245" s="156">
        <f t="shared" si="57"/>
        <v>598.09127679493793</v>
      </c>
      <c r="H245" s="156">
        <f t="shared" si="57"/>
        <v>594.52137041484218</v>
      </c>
      <c r="I245" s="156">
        <f t="shared" si="57"/>
        <v>590.08228153905043</v>
      </c>
      <c r="J245" s="156">
        <f t="shared" si="57"/>
        <v>584.85444300282609</v>
      </c>
      <c r="K245" s="156">
        <f t="shared" si="57"/>
        <v>591.81168212740397</v>
      </c>
      <c r="L245" s="156">
        <f t="shared" si="57"/>
        <v>604.0171605524024</v>
      </c>
      <c r="M245" s="156">
        <f t="shared" si="57"/>
        <v>586.50069394885747</v>
      </c>
      <c r="N245" s="156">
        <f t="shared" si="57"/>
        <v>594.01177812820754</v>
      </c>
      <c r="O245" s="156">
        <f t="shared" si="57"/>
        <v>603.51760220188021</v>
      </c>
      <c r="P245" s="156">
        <f t="shared" si="57"/>
        <v>579.802038551652</v>
      </c>
      <c r="Q245" s="156">
        <f t="shared" si="57"/>
        <v>588.53884986953108</v>
      </c>
    </row>
    <row r="246" spans="1:17" ht="12" customHeight="1" x14ac:dyDescent="0.25">
      <c r="A246" s="163" t="s">
        <v>142</v>
      </c>
      <c r="B246" s="162">
        <f t="shared" ref="B246:Q246" si="58">IF(B150=0,0,B150/0.086*1000000/B$15)</f>
        <v>1790.4908755579133</v>
      </c>
      <c r="C246" s="162">
        <f t="shared" si="58"/>
        <v>1864.8106880650453</v>
      </c>
      <c r="D246" s="162">
        <f t="shared" si="58"/>
        <v>1860.9208124969125</v>
      </c>
      <c r="E246" s="162">
        <f t="shared" si="58"/>
        <v>1859.9643365988757</v>
      </c>
      <c r="F246" s="162">
        <f t="shared" si="58"/>
        <v>1807.2969732679649</v>
      </c>
      <c r="G246" s="162">
        <f t="shared" si="58"/>
        <v>1833.6138629451789</v>
      </c>
      <c r="H246" s="162">
        <f t="shared" si="58"/>
        <v>1790.6236878257594</v>
      </c>
      <c r="I246" s="162">
        <f t="shared" si="58"/>
        <v>1932.6258715109318</v>
      </c>
      <c r="J246" s="162">
        <f t="shared" si="58"/>
        <v>1809.0868841982492</v>
      </c>
      <c r="K246" s="162">
        <f t="shared" si="58"/>
        <v>1892.767446424408</v>
      </c>
      <c r="L246" s="162">
        <f t="shared" si="58"/>
        <v>1854.4905828202807</v>
      </c>
      <c r="M246" s="162">
        <f t="shared" si="58"/>
        <v>1950.1158045223553</v>
      </c>
      <c r="N246" s="162">
        <f t="shared" si="58"/>
        <v>1959.2227099525974</v>
      </c>
      <c r="O246" s="162">
        <f t="shared" si="58"/>
        <v>1924.6682123836683</v>
      </c>
      <c r="P246" s="162">
        <f t="shared" si="58"/>
        <v>2066.8418737368465</v>
      </c>
      <c r="Q246" s="162">
        <f t="shared" si="58"/>
        <v>2004.5781634303291</v>
      </c>
    </row>
    <row r="247" spans="1:17" ht="12" customHeight="1" x14ac:dyDescent="0.25">
      <c r="A247" s="161" t="s">
        <v>141</v>
      </c>
      <c r="B247" s="160">
        <f t="shared" ref="B247:Q249" si="59">IF(B151=0,0,B151/0.086*1000000/B$16)</f>
        <v>1754.9412551529754</v>
      </c>
      <c r="C247" s="160">
        <f t="shared" si="59"/>
        <v>1806.8401457715577</v>
      </c>
      <c r="D247" s="160">
        <f t="shared" si="59"/>
        <v>1809.8987568257764</v>
      </c>
      <c r="E247" s="160">
        <f t="shared" si="59"/>
        <v>1813.1741077207364</v>
      </c>
      <c r="F247" s="160">
        <f t="shared" si="59"/>
        <v>1786.3650880082298</v>
      </c>
      <c r="G247" s="160">
        <f t="shared" si="59"/>
        <v>1804.9657937656627</v>
      </c>
      <c r="H247" s="160">
        <f t="shared" si="59"/>
        <v>1776.8449995347023</v>
      </c>
      <c r="I247" s="160">
        <f t="shared" si="59"/>
        <v>1863.208574873222</v>
      </c>
      <c r="J247" s="160">
        <f t="shared" si="59"/>
        <v>1772.0552440122951</v>
      </c>
      <c r="K247" s="160">
        <f t="shared" si="59"/>
        <v>1833.4950088211222</v>
      </c>
      <c r="L247" s="160">
        <f t="shared" si="59"/>
        <v>1811.6628122889456</v>
      </c>
      <c r="M247" s="160">
        <f t="shared" si="59"/>
        <v>1876.507859288889</v>
      </c>
      <c r="N247" s="160">
        <f t="shared" si="59"/>
        <v>1879.6550726974294</v>
      </c>
      <c r="O247" s="160">
        <f t="shared" si="59"/>
        <v>1850.2106837087865</v>
      </c>
      <c r="P247" s="160">
        <f t="shared" si="59"/>
        <v>1940.7297236919455</v>
      </c>
      <c r="Q247" s="160">
        <f t="shared" si="59"/>
        <v>1892.6586885986012</v>
      </c>
    </row>
    <row r="248" spans="1:17" ht="12" customHeight="1" x14ac:dyDescent="0.25">
      <c r="A248" s="148" t="s">
        <v>60</v>
      </c>
      <c r="B248" s="156">
        <f t="shared" si="59"/>
        <v>1163.8190691126438</v>
      </c>
      <c r="C248" s="156">
        <f t="shared" si="59"/>
        <v>1214.9065655376812</v>
      </c>
      <c r="D248" s="156">
        <f t="shared" si="59"/>
        <v>1215.1457626098879</v>
      </c>
      <c r="E248" s="156">
        <f t="shared" si="59"/>
        <v>1217.3576342741819</v>
      </c>
      <c r="F248" s="156">
        <f t="shared" si="59"/>
        <v>1190.833802917778</v>
      </c>
      <c r="G248" s="156">
        <f t="shared" si="59"/>
        <v>1206.8745169707249</v>
      </c>
      <c r="H248" s="156">
        <f t="shared" si="59"/>
        <v>1182.3236291198607</v>
      </c>
      <c r="I248" s="156">
        <f t="shared" si="59"/>
        <v>1273.126293334172</v>
      </c>
      <c r="J248" s="156">
        <f t="shared" si="59"/>
        <v>1187.2008010094701</v>
      </c>
      <c r="K248" s="156">
        <f t="shared" si="59"/>
        <v>1241.6833266937181</v>
      </c>
      <c r="L248" s="156">
        <f t="shared" si="59"/>
        <v>1207.6456517365436</v>
      </c>
      <c r="M248" s="156">
        <f t="shared" si="59"/>
        <v>1290.0071653400316</v>
      </c>
      <c r="N248" s="156">
        <f t="shared" si="59"/>
        <v>1285.6432945692216</v>
      </c>
      <c r="O248" s="156">
        <f t="shared" si="59"/>
        <v>1246.6930815069065</v>
      </c>
      <c r="P248" s="156">
        <f t="shared" si="59"/>
        <v>1360.927685140294</v>
      </c>
      <c r="Q248" s="156">
        <f t="shared" si="59"/>
        <v>1304.1198387290701</v>
      </c>
    </row>
    <row r="249" spans="1:17" ht="12" customHeight="1" x14ac:dyDescent="0.25">
      <c r="A249" s="148" t="s">
        <v>59</v>
      </c>
      <c r="B249" s="156">
        <f t="shared" si="59"/>
        <v>591.12218604033171</v>
      </c>
      <c r="C249" s="156">
        <f t="shared" si="59"/>
        <v>591.93358023387657</v>
      </c>
      <c r="D249" s="156">
        <f t="shared" si="59"/>
        <v>594.75299421588863</v>
      </c>
      <c r="E249" s="156">
        <f t="shared" si="59"/>
        <v>595.81647344655437</v>
      </c>
      <c r="F249" s="156">
        <f t="shared" si="59"/>
        <v>595.53128509045155</v>
      </c>
      <c r="G249" s="156">
        <f t="shared" si="59"/>
        <v>598.09127679493815</v>
      </c>
      <c r="H249" s="156">
        <f t="shared" si="59"/>
        <v>594.52137041484195</v>
      </c>
      <c r="I249" s="156">
        <f t="shared" si="59"/>
        <v>590.08228153904952</v>
      </c>
      <c r="J249" s="156">
        <f t="shared" si="59"/>
        <v>584.85444300282529</v>
      </c>
      <c r="K249" s="156">
        <f t="shared" si="59"/>
        <v>591.81168212740408</v>
      </c>
      <c r="L249" s="156">
        <f t="shared" si="59"/>
        <v>604.01716055240195</v>
      </c>
      <c r="M249" s="156">
        <f t="shared" si="59"/>
        <v>586.50069394885759</v>
      </c>
      <c r="N249" s="156">
        <f t="shared" si="59"/>
        <v>594.01177812820754</v>
      </c>
      <c r="O249" s="156">
        <f t="shared" si="59"/>
        <v>603.51760220188009</v>
      </c>
      <c r="P249" s="156">
        <f t="shared" si="59"/>
        <v>579.80203855165166</v>
      </c>
      <c r="Q249" s="156">
        <f t="shared" si="59"/>
        <v>588.53884986953096</v>
      </c>
    </row>
    <row r="250" spans="1:17" ht="12" customHeight="1" x14ac:dyDescent="0.25">
      <c r="A250" s="158" t="s">
        <v>62</v>
      </c>
      <c r="B250" s="157">
        <f t="shared" ref="B250:Q250" si="60">IF(B154=0,0,B154/0.086*1000000/B$5)</f>
        <v>632.65620496837425</v>
      </c>
      <c r="C250" s="157">
        <f t="shared" si="60"/>
        <v>650.42495274939188</v>
      </c>
      <c r="D250" s="157">
        <f t="shared" si="60"/>
        <v>656.33219053502876</v>
      </c>
      <c r="E250" s="157">
        <f t="shared" si="60"/>
        <v>666.36868286003823</v>
      </c>
      <c r="F250" s="157">
        <f t="shared" si="60"/>
        <v>653.685644243615</v>
      </c>
      <c r="G250" s="157">
        <f t="shared" si="60"/>
        <v>642.83087147386925</v>
      </c>
      <c r="H250" s="157">
        <f t="shared" si="60"/>
        <v>636.64241226245258</v>
      </c>
      <c r="I250" s="157">
        <f t="shared" si="60"/>
        <v>652.33592890763521</v>
      </c>
      <c r="J250" s="157">
        <f t="shared" si="60"/>
        <v>638.08595464800032</v>
      </c>
      <c r="K250" s="157">
        <f t="shared" si="60"/>
        <v>661.65810704626324</v>
      </c>
      <c r="L250" s="157">
        <f t="shared" si="60"/>
        <v>652.4279722176816</v>
      </c>
      <c r="M250" s="157">
        <f t="shared" si="60"/>
        <v>665.16215516661327</v>
      </c>
      <c r="N250" s="157">
        <f t="shared" si="60"/>
        <v>696.51548326384579</v>
      </c>
      <c r="O250" s="157">
        <f t="shared" si="60"/>
        <v>660.06522296709284</v>
      </c>
      <c r="P250" s="157">
        <f t="shared" si="60"/>
        <v>701.29327449822301</v>
      </c>
      <c r="Q250" s="157">
        <f t="shared" si="60"/>
        <v>680.68067224327615</v>
      </c>
    </row>
    <row r="251" spans="1:17" ht="12" customHeight="1" x14ac:dyDescent="0.25">
      <c r="A251" s="23" t="s">
        <v>55</v>
      </c>
      <c r="B251" s="156">
        <f t="shared" ref="B251:Q251" si="61">IF(B155=0,0,B155/0.086*1000000/B$18)</f>
        <v>592.05594288636803</v>
      </c>
      <c r="C251" s="156">
        <f t="shared" si="61"/>
        <v>634.18756108032062</v>
      </c>
      <c r="D251" s="156">
        <f t="shared" si="61"/>
        <v>537.35647706289956</v>
      </c>
      <c r="E251" s="156">
        <f t="shared" si="61"/>
        <v>598.35739972412546</v>
      </c>
      <c r="F251" s="156">
        <f t="shared" si="61"/>
        <v>634.9940818220274</v>
      </c>
      <c r="G251" s="156">
        <f t="shared" si="61"/>
        <v>551.39266255852476</v>
      </c>
      <c r="H251" s="156">
        <f t="shared" si="61"/>
        <v>621.96271479287805</v>
      </c>
      <c r="I251" s="156">
        <f t="shared" si="61"/>
        <v>534.41860015889563</v>
      </c>
      <c r="J251" s="156">
        <f t="shared" si="61"/>
        <v>607.17558028055259</v>
      </c>
      <c r="K251" s="156">
        <f t="shared" si="61"/>
        <v>530.07035938925776</v>
      </c>
      <c r="L251" s="156">
        <f t="shared" si="61"/>
        <v>536.19976694196214</v>
      </c>
      <c r="M251" s="156">
        <f t="shared" si="61"/>
        <v>537.91005125753895</v>
      </c>
      <c r="N251" s="156">
        <f t="shared" si="61"/>
        <v>611.77005594366835</v>
      </c>
      <c r="O251" s="156">
        <f t="shared" si="61"/>
        <v>536.0847763035739</v>
      </c>
      <c r="P251" s="156">
        <f t="shared" si="61"/>
        <v>519.55900384248594</v>
      </c>
      <c r="Q251" s="156">
        <f t="shared" si="61"/>
        <v>568.39867698436171</v>
      </c>
    </row>
    <row r="252" spans="1:17" ht="12" customHeight="1" x14ac:dyDescent="0.25">
      <c r="A252" s="23" t="s">
        <v>57</v>
      </c>
      <c r="B252" s="156">
        <f t="shared" ref="B252:Q252" si="62">IF(B156=0,0,B156/0.086*1000000/B$19)</f>
        <v>592.0644334149797</v>
      </c>
      <c r="C252" s="156">
        <f t="shared" si="62"/>
        <v>591.29076901497854</v>
      </c>
      <c r="D252" s="156">
        <f t="shared" si="62"/>
        <v>591.97473141389219</v>
      </c>
      <c r="E252" s="156">
        <f t="shared" si="62"/>
        <v>571.844225837718</v>
      </c>
      <c r="F252" s="156">
        <f t="shared" si="62"/>
        <v>618.7119264080111</v>
      </c>
      <c r="G252" s="156">
        <f t="shared" si="62"/>
        <v>691.45018138483476</v>
      </c>
      <c r="H252" s="156">
        <f t="shared" si="62"/>
        <v>570.33159477234051</v>
      </c>
      <c r="I252" s="156">
        <f t="shared" si="62"/>
        <v>644.12673329480924</v>
      </c>
      <c r="J252" s="156">
        <f t="shared" si="62"/>
        <v>644.3455816297984</v>
      </c>
      <c r="K252" s="156">
        <f t="shared" si="62"/>
        <v>483.66824600198254</v>
      </c>
      <c r="L252" s="156">
        <f t="shared" si="62"/>
        <v>696.44508729910501</v>
      </c>
      <c r="M252" s="156">
        <f t="shared" si="62"/>
        <v>694.0704417851407</v>
      </c>
      <c r="N252" s="156">
        <f t="shared" si="62"/>
        <v>533.47409119264773</v>
      </c>
      <c r="O252" s="156">
        <f t="shared" si="62"/>
        <v>584.16914629743621</v>
      </c>
      <c r="P252" s="156">
        <f t="shared" si="62"/>
        <v>578.32578254403325</v>
      </c>
      <c r="Q252" s="156">
        <f t="shared" si="62"/>
        <v>587.33560897882137</v>
      </c>
    </row>
    <row r="253" spans="1:17" ht="12" customHeight="1" x14ac:dyDescent="0.25">
      <c r="A253" s="29" t="s">
        <v>140</v>
      </c>
      <c r="B253" s="57">
        <f t="shared" ref="B253:Q253" si="63">IF(B157=0,0,B157/0.086*1000000/B$20)</f>
        <v>636.66167711702849</v>
      </c>
      <c r="C253" s="57">
        <f t="shared" si="63"/>
        <v>653.75694058020872</v>
      </c>
      <c r="D253" s="57">
        <f t="shared" si="63"/>
        <v>663.9950056374729</v>
      </c>
      <c r="E253" s="57">
        <f t="shared" si="63"/>
        <v>671.57529877908212</v>
      </c>
      <c r="F253" s="57">
        <f t="shared" si="63"/>
        <v>655.39918036688482</v>
      </c>
      <c r="G253" s="57">
        <f t="shared" si="63"/>
        <v>644.79514278713384</v>
      </c>
      <c r="H253" s="57">
        <f t="shared" si="63"/>
        <v>640.26976802322486</v>
      </c>
      <c r="I253" s="57">
        <f t="shared" si="63"/>
        <v>658.51347188673287</v>
      </c>
      <c r="J253" s="57">
        <f t="shared" si="63"/>
        <v>639.05399533401521</v>
      </c>
      <c r="K253" s="57">
        <f t="shared" si="63"/>
        <v>675.58317677211221</v>
      </c>
      <c r="L253" s="57">
        <f t="shared" si="63"/>
        <v>655.52468185920441</v>
      </c>
      <c r="M253" s="57">
        <f t="shared" si="63"/>
        <v>669.23539442665958</v>
      </c>
      <c r="N253" s="57">
        <f t="shared" si="63"/>
        <v>704.83282847800911</v>
      </c>
      <c r="O253" s="57">
        <f t="shared" si="63"/>
        <v>667.27479497557124</v>
      </c>
      <c r="P253" s="57">
        <f t="shared" si="63"/>
        <v>712.36764414911659</v>
      </c>
      <c r="Q253" s="57">
        <f t="shared" si="63"/>
        <v>690.03585073245449</v>
      </c>
    </row>
    <row r="255" spans="1:17" ht="12" customHeight="1" x14ac:dyDescent="0.25">
      <c r="A255" s="152" t="s">
        <v>197</v>
      </c>
      <c r="B255" s="168">
        <f t="shared" ref="B255:Q255" si="64">IF(B183=0,0,B183*1000000/B$5)</f>
        <v>72.880890351620224</v>
      </c>
      <c r="C255" s="168">
        <f t="shared" si="64"/>
        <v>58.711461259058588</v>
      </c>
      <c r="D255" s="168">
        <f t="shared" si="64"/>
        <v>51.325414734715864</v>
      </c>
      <c r="E255" s="168">
        <f t="shared" si="64"/>
        <v>46.172261438504869</v>
      </c>
      <c r="F255" s="168">
        <f t="shared" si="64"/>
        <v>42.370204033319624</v>
      </c>
      <c r="G255" s="168">
        <f t="shared" si="64"/>
        <v>47.674111807327542</v>
      </c>
      <c r="H255" s="168">
        <f t="shared" si="64"/>
        <v>46.388071488701904</v>
      </c>
      <c r="I255" s="168">
        <f t="shared" si="64"/>
        <v>62.81611243648053</v>
      </c>
      <c r="J255" s="168">
        <f t="shared" si="64"/>
        <v>63.784656075883198</v>
      </c>
      <c r="K255" s="168">
        <f t="shared" si="64"/>
        <v>49.772181662483021</v>
      </c>
      <c r="L255" s="168">
        <f t="shared" si="64"/>
        <v>50.280098184065622</v>
      </c>
      <c r="M255" s="168">
        <f t="shared" si="64"/>
        <v>45.094825706393387</v>
      </c>
      <c r="N255" s="168">
        <f t="shared" si="64"/>
        <v>30.910211932337802</v>
      </c>
      <c r="O255" s="168">
        <f t="shared" si="64"/>
        <v>29.777850813859825</v>
      </c>
      <c r="P255" s="168">
        <f t="shared" si="64"/>
        <v>28.870448776070077</v>
      </c>
      <c r="Q255" s="168">
        <f t="shared" si="64"/>
        <v>30.458379161776087</v>
      </c>
    </row>
    <row r="256" spans="1:17" ht="12" customHeight="1" x14ac:dyDescent="0.25">
      <c r="A256" s="158" t="s">
        <v>65</v>
      </c>
      <c r="B256" s="157">
        <f t="shared" ref="B256:Q256" si="65">SUM(B257:B258)</f>
        <v>0</v>
      </c>
      <c r="C256" s="157">
        <f t="shared" si="65"/>
        <v>0</v>
      </c>
      <c r="D256" s="157">
        <f t="shared" si="65"/>
        <v>0</v>
      </c>
      <c r="E256" s="157">
        <f t="shared" si="65"/>
        <v>0</v>
      </c>
      <c r="F256" s="157">
        <f t="shared" si="65"/>
        <v>0</v>
      </c>
      <c r="G256" s="157">
        <f t="shared" si="65"/>
        <v>0</v>
      </c>
      <c r="H256" s="157">
        <f t="shared" si="65"/>
        <v>0</v>
      </c>
      <c r="I256" s="157">
        <f t="shared" si="65"/>
        <v>0</v>
      </c>
      <c r="J256" s="157">
        <f t="shared" si="65"/>
        <v>0</v>
      </c>
      <c r="K256" s="157">
        <f t="shared" si="65"/>
        <v>0</v>
      </c>
      <c r="L256" s="157">
        <f t="shared" si="65"/>
        <v>0</v>
      </c>
      <c r="M256" s="157">
        <f t="shared" si="65"/>
        <v>0</v>
      </c>
      <c r="N256" s="157">
        <f t="shared" si="65"/>
        <v>0</v>
      </c>
      <c r="O256" s="157">
        <f t="shared" si="65"/>
        <v>0</v>
      </c>
      <c r="P256" s="157">
        <f t="shared" si="65"/>
        <v>0</v>
      </c>
      <c r="Q256" s="157">
        <f t="shared" si="65"/>
        <v>0</v>
      </c>
    </row>
    <row r="257" spans="1:17" ht="12" customHeight="1" x14ac:dyDescent="0.25">
      <c r="A257" s="23" t="s">
        <v>157</v>
      </c>
      <c r="B257" s="156">
        <f t="shared" ref="B257:Q257" si="66">IF(B185=0,0,B185*1000000/B$7)</f>
        <v>0</v>
      </c>
      <c r="C257" s="156">
        <f t="shared" si="66"/>
        <v>0</v>
      </c>
      <c r="D257" s="156">
        <f t="shared" si="66"/>
        <v>0</v>
      </c>
      <c r="E257" s="156">
        <f t="shared" si="66"/>
        <v>0</v>
      </c>
      <c r="F257" s="156">
        <f t="shared" si="66"/>
        <v>0</v>
      </c>
      <c r="G257" s="156">
        <f t="shared" si="66"/>
        <v>0</v>
      </c>
      <c r="H257" s="156">
        <f t="shared" si="66"/>
        <v>0</v>
      </c>
      <c r="I257" s="156">
        <f t="shared" si="66"/>
        <v>0</v>
      </c>
      <c r="J257" s="156">
        <f t="shared" si="66"/>
        <v>0</v>
      </c>
      <c r="K257" s="156">
        <f t="shared" si="66"/>
        <v>0</v>
      </c>
      <c r="L257" s="156">
        <f t="shared" si="66"/>
        <v>0</v>
      </c>
      <c r="M257" s="156">
        <f t="shared" si="66"/>
        <v>0</v>
      </c>
      <c r="N257" s="156">
        <f t="shared" si="66"/>
        <v>0</v>
      </c>
      <c r="O257" s="156">
        <f t="shared" si="66"/>
        <v>0</v>
      </c>
      <c r="P257" s="156">
        <f t="shared" si="66"/>
        <v>0</v>
      </c>
      <c r="Q257" s="156">
        <f t="shared" si="66"/>
        <v>0</v>
      </c>
    </row>
    <row r="258" spans="1:17" ht="12" customHeight="1" x14ac:dyDescent="0.25">
      <c r="A258" s="23" t="s">
        <v>60</v>
      </c>
      <c r="B258" s="156">
        <f t="shared" ref="B258:Q258" si="67">IF(B186=0,0,B186*1000000/B$7)</f>
        <v>0</v>
      </c>
      <c r="C258" s="156">
        <f t="shared" si="67"/>
        <v>0</v>
      </c>
      <c r="D258" s="156">
        <f t="shared" si="67"/>
        <v>0</v>
      </c>
      <c r="E258" s="156">
        <f t="shared" si="67"/>
        <v>0</v>
      </c>
      <c r="F258" s="156">
        <f t="shared" si="67"/>
        <v>0</v>
      </c>
      <c r="G258" s="156">
        <f t="shared" si="67"/>
        <v>0</v>
      </c>
      <c r="H258" s="156">
        <f t="shared" si="67"/>
        <v>0</v>
      </c>
      <c r="I258" s="156">
        <f t="shared" si="67"/>
        <v>0</v>
      </c>
      <c r="J258" s="156">
        <f t="shared" si="67"/>
        <v>0</v>
      </c>
      <c r="K258" s="156">
        <f t="shared" si="67"/>
        <v>0</v>
      </c>
      <c r="L258" s="156">
        <f t="shared" si="67"/>
        <v>0</v>
      </c>
      <c r="M258" s="156">
        <f t="shared" si="67"/>
        <v>0</v>
      </c>
      <c r="N258" s="156">
        <f t="shared" si="67"/>
        <v>0</v>
      </c>
      <c r="O258" s="156">
        <f t="shared" si="67"/>
        <v>0</v>
      </c>
      <c r="P258" s="156">
        <f t="shared" si="67"/>
        <v>0</v>
      </c>
      <c r="Q258" s="156">
        <f t="shared" si="67"/>
        <v>0</v>
      </c>
    </row>
    <row r="259" spans="1:17" ht="12" customHeight="1" x14ac:dyDescent="0.25">
      <c r="A259" s="158" t="s">
        <v>112</v>
      </c>
      <c r="B259" s="157">
        <f t="shared" ref="B259:Q259" si="68">B260</f>
        <v>0</v>
      </c>
      <c r="C259" s="157">
        <f t="shared" si="68"/>
        <v>0</v>
      </c>
      <c r="D259" s="157">
        <f t="shared" si="68"/>
        <v>0</v>
      </c>
      <c r="E259" s="157">
        <f t="shared" si="68"/>
        <v>0</v>
      </c>
      <c r="F259" s="157">
        <f t="shared" si="68"/>
        <v>0</v>
      </c>
      <c r="G259" s="157">
        <f t="shared" si="68"/>
        <v>0</v>
      </c>
      <c r="H259" s="157">
        <f t="shared" si="68"/>
        <v>0</v>
      </c>
      <c r="I259" s="157">
        <f t="shared" si="68"/>
        <v>0</v>
      </c>
      <c r="J259" s="157">
        <f t="shared" si="68"/>
        <v>0</v>
      </c>
      <c r="K259" s="157">
        <f t="shared" si="68"/>
        <v>0</v>
      </c>
      <c r="L259" s="157">
        <f t="shared" si="68"/>
        <v>0</v>
      </c>
      <c r="M259" s="157">
        <f t="shared" si="68"/>
        <v>0</v>
      </c>
      <c r="N259" s="157">
        <f t="shared" si="68"/>
        <v>0</v>
      </c>
      <c r="O259" s="157">
        <f t="shared" si="68"/>
        <v>0</v>
      </c>
      <c r="P259" s="157">
        <f t="shared" si="68"/>
        <v>0</v>
      </c>
      <c r="Q259" s="157">
        <f t="shared" si="68"/>
        <v>0</v>
      </c>
    </row>
    <row r="260" spans="1:17" ht="12" customHeight="1" x14ac:dyDescent="0.25">
      <c r="A260" s="23" t="s">
        <v>60</v>
      </c>
      <c r="B260" s="156">
        <f t="shared" ref="B260:Q260" si="69">IF(B188=0,0,B188*1000000/B$5)</f>
        <v>0</v>
      </c>
      <c r="C260" s="156">
        <f t="shared" si="69"/>
        <v>0</v>
      </c>
      <c r="D260" s="156">
        <f t="shared" si="69"/>
        <v>0</v>
      </c>
      <c r="E260" s="156">
        <f t="shared" si="69"/>
        <v>0</v>
      </c>
      <c r="F260" s="156">
        <f t="shared" si="69"/>
        <v>0</v>
      </c>
      <c r="G260" s="156">
        <f t="shared" si="69"/>
        <v>0</v>
      </c>
      <c r="H260" s="156">
        <f t="shared" si="69"/>
        <v>0</v>
      </c>
      <c r="I260" s="156">
        <f t="shared" si="69"/>
        <v>0</v>
      </c>
      <c r="J260" s="156">
        <f t="shared" si="69"/>
        <v>0</v>
      </c>
      <c r="K260" s="156">
        <f t="shared" si="69"/>
        <v>0</v>
      </c>
      <c r="L260" s="156">
        <f t="shared" si="69"/>
        <v>0</v>
      </c>
      <c r="M260" s="156">
        <f t="shared" si="69"/>
        <v>0</v>
      </c>
      <c r="N260" s="156">
        <f t="shared" si="69"/>
        <v>0</v>
      </c>
      <c r="O260" s="156">
        <f t="shared" si="69"/>
        <v>0</v>
      </c>
      <c r="P260" s="156">
        <f t="shared" si="69"/>
        <v>0</v>
      </c>
      <c r="Q260" s="156">
        <f t="shared" si="69"/>
        <v>0</v>
      </c>
    </row>
    <row r="261" spans="1:17" ht="12" customHeight="1" x14ac:dyDescent="0.25">
      <c r="A261" s="158" t="s">
        <v>63</v>
      </c>
      <c r="B261" s="157">
        <f t="shared" ref="B261:Q261" si="70">IF(B189=0,0,B189*1000000/B$5)</f>
        <v>55.599104336783476</v>
      </c>
      <c r="C261" s="157">
        <f t="shared" si="70"/>
        <v>45.46416951002562</v>
      </c>
      <c r="D261" s="157">
        <f t="shared" si="70"/>
        <v>39.628665829646195</v>
      </c>
      <c r="E261" s="157">
        <f t="shared" si="70"/>
        <v>39.623054281885103</v>
      </c>
      <c r="F261" s="157">
        <f t="shared" si="70"/>
        <v>34.966442891847706</v>
      </c>
      <c r="G261" s="157">
        <f t="shared" si="70"/>
        <v>33.307332610953686</v>
      </c>
      <c r="H261" s="157">
        <f t="shared" si="70"/>
        <v>34.597735402305688</v>
      </c>
      <c r="I261" s="157">
        <f t="shared" si="70"/>
        <v>40.186278341876864</v>
      </c>
      <c r="J261" s="157">
        <f t="shared" si="70"/>
        <v>42.784764636584285</v>
      </c>
      <c r="K261" s="157">
        <f t="shared" si="70"/>
        <v>39.912479488232073</v>
      </c>
      <c r="L261" s="157">
        <f t="shared" si="70"/>
        <v>36.498519228609169</v>
      </c>
      <c r="M261" s="157">
        <f t="shared" si="70"/>
        <v>31.951215207497796</v>
      </c>
      <c r="N261" s="157">
        <f t="shared" si="70"/>
        <v>23.705523721161455</v>
      </c>
      <c r="O261" s="157">
        <f t="shared" si="70"/>
        <v>21.781782030524145</v>
      </c>
      <c r="P261" s="157">
        <f t="shared" si="70"/>
        <v>20.339703109585365</v>
      </c>
      <c r="Q261" s="157">
        <f t="shared" si="70"/>
        <v>18.864325634251493</v>
      </c>
    </row>
    <row r="262" spans="1:17" ht="12" customHeight="1" x14ac:dyDescent="0.25">
      <c r="A262" s="167" t="s">
        <v>156</v>
      </c>
      <c r="B262" s="132">
        <f t="shared" ref="B262:Q262" si="71">IF(B190=0,0,B190*1000000/B$11)</f>
        <v>0</v>
      </c>
      <c r="C262" s="132">
        <f t="shared" si="71"/>
        <v>0</v>
      </c>
      <c r="D262" s="132">
        <f t="shared" si="71"/>
        <v>0</v>
      </c>
      <c r="E262" s="132">
        <f t="shared" si="71"/>
        <v>0</v>
      </c>
      <c r="F262" s="132">
        <f t="shared" si="71"/>
        <v>0</v>
      </c>
      <c r="G262" s="132">
        <f t="shared" si="71"/>
        <v>0</v>
      </c>
      <c r="H262" s="132">
        <f t="shared" si="71"/>
        <v>0</v>
      </c>
      <c r="I262" s="132">
        <f t="shared" si="71"/>
        <v>0</v>
      </c>
      <c r="J262" s="132">
        <f t="shared" si="71"/>
        <v>0</v>
      </c>
      <c r="K262" s="132">
        <f t="shared" si="71"/>
        <v>0</v>
      </c>
      <c r="L262" s="132">
        <f t="shared" si="71"/>
        <v>0</v>
      </c>
      <c r="M262" s="132">
        <f t="shared" si="71"/>
        <v>0</v>
      </c>
      <c r="N262" s="132">
        <f t="shared" si="71"/>
        <v>0</v>
      </c>
      <c r="O262" s="132">
        <f t="shared" si="71"/>
        <v>0</v>
      </c>
      <c r="P262" s="132">
        <f t="shared" si="71"/>
        <v>0</v>
      </c>
      <c r="Q262" s="132">
        <f t="shared" si="71"/>
        <v>0</v>
      </c>
    </row>
    <row r="263" spans="1:17" ht="12" customHeight="1" x14ac:dyDescent="0.25">
      <c r="A263" s="167" t="s">
        <v>155</v>
      </c>
      <c r="B263" s="132">
        <f t="shared" ref="B263:Q263" si="72">IF(B191=0,0,B191*1000000/B$12)</f>
        <v>0</v>
      </c>
      <c r="C263" s="132">
        <f t="shared" si="72"/>
        <v>0</v>
      </c>
      <c r="D263" s="132">
        <f t="shared" si="72"/>
        <v>0</v>
      </c>
      <c r="E263" s="132">
        <f t="shared" si="72"/>
        <v>0</v>
      </c>
      <c r="F263" s="132">
        <f t="shared" si="72"/>
        <v>0</v>
      </c>
      <c r="G263" s="132">
        <f t="shared" si="72"/>
        <v>0</v>
      </c>
      <c r="H263" s="132">
        <f t="shared" si="72"/>
        <v>0</v>
      </c>
      <c r="I263" s="132">
        <f t="shared" si="72"/>
        <v>0</v>
      </c>
      <c r="J263" s="132">
        <f t="shared" si="72"/>
        <v>0</v>
      </c>
      <c r="K263" s="132">
        <f t="shared" si="72"/>
        <v>0</v>
      </c>
      <c r="L263" s="132">
        <f t="shared" si="72"/>
        <v>0</v>
      </c>
      <c r="M263" s="132">
        <f t="shared" si="72"/>
        <v>0</v>
      </c>
      <c r="N263" s="132">
        <f t="shared" si="72"/>
        <v>0</v>
      </c>
      <c r="O263" s="132">
        <f t="shared" si="72"/>
        <v>0</v>
      </c>
      <c r="P263" s="132">
        <f t="shared" si="72"/>
        <v>0</v>
      </c>
      <c r="Q263" s="132">
        <f t="shared" si="72"/>
        <v>0</v>
      </c>
    </row>
    <row r="264" spans="1:17" ht="12" customHeight="1" x14ac:dyDescent="0.25">
      <c r="A264" s="166" t="s">
        <v>55</v>
      </c>
      <c r="B264" s="165">
        <f t="shared" ref="B264:Q264" si="73">IF(B192=0,0,B192*1000000/B$12)</f>
        <v>0</v>
      </c>
      <c r="C264" s="165">
        <f t="shared" si="73"/>
        <v>0</v>
      </c>
      <c r="D264" s="165">
        <f t="shared" si="73"/>
        <v>0</v>
      </c>
      <c r="E264" s="165">
        <f t="shared" si="73"/>
        <v>0</v>
      </c>
      <c r="F264" s="165">
        <f t="shared" si="73"/>
        <v>0</v>
      </c>
      <c r="G264" s="165">
        <f t="shared" si="73"/>
        <v>0</v>
      </c>
      <c r="H264" s="165">
        <f t="shared" si="73"/>
        <v>0</v>
      </c>
      <c r="I264" s="165">
        <f t="shared" si="73"/>
        <v>0</v>
      </c>
      <c r="J264" s="165">
        <f t="shared" si="73"/>
        <v>0</v>
      </c>
      <c r="K264" s="165">
        <f t="shared" si="73"/>
        <v>0</v>
      </c>
      <c r="L264" s="165">
        <f t="shared" si="73"/>
        <v>0</v>
      </c>
      <c r="M264" s="165">
        <f t="shared" si="73"/>
        <v>0</v>
      </c>
      <c r="N264" s="165">
        <f t="shared" si="73"/>
        <v>0</v>
      </c>
      <c r="O264" s="165">
        <f t="shared" si="73"/>
        <v>0</v>
      </c>
      <c r="P264" s="165">
        <f t="shared" si="73"/>
        <v>0</v>
      </c>
      <c r="Q264" s="165">
        <f t="shared" si="73"/>
        <v>0</v>
      </c>
    </row>
    <row r="265" spans="1:17" ht="12" customHeight="1" x14ac:dyDescent="0.25">
      <c r="A265" s="147" t="s">
        <v>59</v>
      </c>
      <c r="B265" s="164">
        <f t="shared" ref="B265:Q265" si="74">IF(B193=0,0,B193*1000000/B$12)</f>
        <v>0</v>
      </c>
      <c r="C265" s="164">
        <f t="shared" si="74"/>
        <v>0</v>
      </c>
      <c r="D265" s="164">
        <f t="shared" si="74"/>
        <v>0</v>
      </c>
      <c r="E265" s="164">
        <f t="shared" si="74"/>
        <v>0</v>
      </c>
      <c r="F265" s="164">
        <f t="shared" si="74"/>
        <v>0</v>
      </c>
      <c r="G265" s="164">
        <f t="shared" si="74"/>
        <v>0</v>
      </c>
      <c r="H265" s="164">
        <f t="shared" si="74"/>
        <v>0</v>
      </c>
      <c r="I265" s="164">
        <f t="shared" si="74"/>
        <v>0</v>
      </c>
      <c r="J265" s="164">
        <f t="shared" si="74"/>
        <v>0</v>
      </c>
      <c r="K265" s="164">
        <f t="shared" si="74"/>
        <v>0</v>
      </c>
      <c r="L265" s="164">
        <f t="shared" si="74"/>
        <v>0</v>
      </c>
      <c r="M265" s="164">
        <f t="shared" si="74"/>
        <v>0</v>
      </c>
      <c r="N265" s="164">
        <f t="shared" si="74"/>
        <v>0</v>
      </c>
      <c r="O265" s="164">
        <f t="shared" si="74"/>
        <v>0</v>
      </c>
      <c r="P265" s="164">
        <f t="shared" si="74"/>
        <v>0</v>
      </c>
      <c r="Q265" s="164">
        <f t="shared" si="74"/>
        <v>0</v>
      </c>
    </row>
    <row r="266" spans="1:17" ht="12" customHeight="1" x14ac:dyDescent="0.25">
      <c r="A266" s="163" t="s">
        <v>144</v>
      </c>
      <c r="B266" s="162">
        <f t="shared" ref="B266:Q266" si="75">IF(B194=0,0,B194*1000000/B$13)</f>
        <v>698.24236614719587</v>
      </c>
      <c r="C266" s="162">
        <f t="shared" si="75"/>
        <v>693.06972787757115</v>
      </c>
      <c r="D266" s="162">
        <f t="shared" si="75"/>
        <v>689.92036063199396</v>
      </c>
      <c r="E266" s="162">
        <f t="shared" si="75"/>
        <v>684.82202693449437</v>
      </c>
      <c r="F266" s="162">
        <f t="shared" si="75"/>
        <v>678.11136303960575</v>
      </c>
      <c r="G266" s="162">
        <f t="shared" si="75"/>
        <v>675.55984299933004</v>
      </c>
      <c r="H266" s="162">
        <f t="shared" si="75"/>
        <v>666.26132565956607</v>
      </c>
      <c r="I266" s="162">
        <f t="shared" si="75"/>
        <v>656.47028783686414</v>
      </c>
      <c r="J266" s="162">
        <f t="shared" si="75"/>
        <v>645.44883298347349</v>
      </c>
      <c r="K266" s="162">
        <f t="shared" si="75"/>
        <v>648.16289417257678</v>
      </c>
      <c r="L266" s="162">
        <f t="shared" si="75"/>
        <v>647.26501477048305</v>
      </c>
      <c r="M266" s="162">
        <f t="shared" si="75"/>
        <v>644.63924653703873</v>
      </c>
      <c r="N266" s="162">
        <f t="shared" si="75"/>
        <v>639.51089452413055</v>
      </c>
      <c r="O266" s="162">
        <f t="shared" si="75"/>
        <v>630.68492699960234</v>
      </c>
      <c r="P266" s="162">
        <f t="shared" si="75"/>
        <v>623.34070748112322</v>
      </c>
      <c r="Q266" s="162">
        <f t="shared" si="75"/>
        <v>615.05753181719149</v>
      </c>
    </row>
    <row r="267" spans="1:17" ht="12" customHeight="1" x14ac:dyDescent="0.25">
      <c r="A267" s="161" t="s">
        <v>143</v>
      </c>
      <c r="B267" s="160">
        <f t="shared" ref="B267:Q267" si="76">IF(B195=0,0,B195*1000000/B$14)</f>
        <v>453.85753799567726</v>
      </c>
      <c r="C267" s="160">
        <f t="shared" si="76"/>
        <v>450.49532312042101</v>
      </c>
      <c r="D267" s="160">
        <f t="shared" si="76"/>
        <v>448.44823441079581</v>
      </c>
      <c r="E267" s="160">
        <f t="shared" si="76"/>
        <v>445.13431750742114</v>
      </c>
      <c r="F267" s="160">
        <f t="shared" si="76"/>
        <v>440.77238597574336</v>
      </c>
      <c r="G267" s="160">
        <f t="shared" si="76"/>
        <v>439.11389794956438</v>
      </c>
      <c r="H267" s="160">
        <f t="shared" si="76"/>
        <v>433.06986167871861</v>
      </c>
      <c r="I267" s="160">
        <f t="shared" si="76"/>
        <v>426.70568709396161</v>
      </c>
      <c r="J267" s="160">
        <f t="shared" si="76"/>
        <v>419.54174143925763</v>
      </c>
      <c r="K267" s="160">
        <f t="shared" si="76"/>
        <v>421.30588121217522</v>
      </c>
      <c r="L267" s="160">
        <f t="shared" si="76"/>
        <v>417.4859345269615</v>
      </c>
      <c r="M267" s="160">
        <f t="shared" si="76"/>
        <v>422.23870648176057</v>
      </c>
      <c r="N267" s="160">
        <f t="shared" si="76"/>
        <v>415.68208144068495</v>
      </c>
      <c r="O267" s="160">
        <f t="shared" si="76"/>
        <v>405.21506559724446</v>
      </c>
      <c r="P267" s="160">
        <f t="shared" si="76"/>
        <v>408.91150410761679</v>
      </c>
      <c r="Q267" s="160">
        <f t="shared" si="76"/>
        <v>399.78739568117436</v>
      </c>
    </row>
    <row r="268" spans="1:17" ht="12" customHeight="1" x14ac:dyDescent="0.25">
      <c r="A268" s="148" t="s">
        <v>57</v>
      </c>
      <c r="B268" s="156">
        <f t="shared" ref="B268:Q268" si="77">IF(B196=0,0,B196*1000000/B$14)</f>
        <v>453.85753799567726</v>
      </c>
      <c r="C268" s="156">
        <f t="shared" si="77"/>
        <v>450.49532312042101</v>
      </c>
      <c r="D268" s="156">
        <f t="shared" si="77"/>
        <v>448.44823441079581</v>
      </c>
      <c r="E268" s="156">
        <f t="shared" si="77"/>
        <v>445.13431750742114</v>
      </c>
      <c r="F268" s="156">
        <f t="shared" si="77"/>
        <v>440.77238597574336</v>
      </c>
      <c r="G268" s="156">
        <f t="shared" si="77"/>
        <v>439.11389794956438</v>
      </c>
      <c r="H268" s="156">
        <f t="shared" si="77"/>
        <v>433.06986167871861</v>
      </c>
      <c r="I268" s="156">
        <f t="shared" si="77"/>
        <v>426.70568709396161</v>
      </c>
      <c r="J268" s="156">
        <f t="shared" si="77"/>
        <v>419.54174143925763</v>
      </c>
      <c r="K268" s="156">
        <f t="shared" si="77"/>
        <v>421.30588121217522</v>
      </c>
      <c r="L268" s="156">
        <f t="shared" si="77"/>
        <v>417.4859345269615</v>
      </c>
      <c r="M268" s="156">
        <f t="shared" si="77"/>
        <v>422.23870648176057</v>
      </c>
      <c r="N268" s="156">
        <f t="shared" si="77"/>
        <v>415.68208144068495</v>
      </c>
      <c r="O268" s="156">
        <f t="shared" si="77"/>
        <v>405.21506559724446</v>
      </c>
      <c r="P268" s="156">
        <f t="shared" si="77"/>
        <v>408.91150410761679</v>
      </c>
      <c r="Q268" s="156">
        <f t="shared" si="77"/>
        <v>399.78739568117436</v>
      </c>
    </row>
    <row r="269" spans="1:17" ht="12" customHeight="1" x14ac:dyDescent="0.25">
      <c r="A269" s="148" t="s">
        <v>59</v>
      </c>
      <c r="B269" s="156">
        <f t="shared" ref="B269:Q269" si="78">IF(B197=0,0,B197*1000000/B$14)</f>
        <v>0</v>
      </c>
      <c r="C269" s="156">
        <f t="shared" si="78"/>
        <v>0</v>
      </c>
      <c r="D269" s="156">
        <f t="shared" si="78"/>
        <v>0</v>
      </c>
      <c r="E269" s="156">
        <f t="shared" si="78"/>
        <v>0</v>
      </c>
      <c r="F269" s="156">
        <f t="shared" si="78"/>
        <v>0</v>
      </c>
      <c r="G269" s="156">
        <f t="shared" si="78"/>
        <v>0</v>
      </c>
      <c r="H269" s="156">
        <f t="shared" si="78"/>
        <v>0</v>
      </c>
      <c r="I269" s="156">
        <f t="shared" si="78"/>
        <v>0</v>
      </c>
      <c r="J269" s="156">
        <f t="shared" si="78"/>
        <v>0</v>
      </c>
      <c r="K269" s="156">
        <f t="shared" si="78"/>
        <v>0</v>
      </c>
      <c r="L269" s="156">
        <f t="shared" si="78"/>
        <v>0</v>
      </c>
      <c r="M269" s="156">
        <f t="shared" si="78"/>
        <v>0</v>
      </c>
      <c r="N269" s="156">
        <f t="shared" si="78"/>
        <v>0</v>
      </c>
      <c r="O269" s="156">
        <f t="shared" si="78"/>
        <v>0</v>
      </c>
      <c r="P269" s="156">
        <f t="shared" si="78"/>
        <v>0</v>
      </c>
      <c r="Q269" s="156">
        <f t="shared" si="78"/>
        <v>0</v>
      </c>
    </row>
    <row r="270" spans="1:17" ht="12" customHeight="1" x14ac:dyDescent="0.25">
      <c r="A270" s="163" t="s">
        <v>142</v>
      </c>
      <c r="B270" s="162">
        <f t="shared" ref="B270:Q270" si="79">IF(B198=0,0,B198*1000000/B$15)</f>
        <v>0</v>
      </c>
      <c r="C270" s="162">
        <f t="shared" si="79"/>
        <v>0</v>
      </c>
      <c r="D270" s="162">
        <f t="shared" si="79"/>
        <v>0</v>
      </c>
      <c r="E270" s="162">
        <f t="shared" si="79"/>
        <v>0</v>
      </c>
      <c r="F270" s="162">
        <f t="shared" si="79"/>
        <v>0</v>
      </c>
      <c r="G270" s="162">
        <f t="shared" si="79"/>
        <v>0</v>
      </c>
      <c r="H270" s="162">
        <f t="shared" si="79"/>
        <v>0</v>
      </c>
      <c r="I270" s="162">
        <f t="shared" si="79"/>
        <v>0</v>
      </c>
      <c r="J270" s="162">
        <f t="shared" si="79"/>
        <v>0</v>
      </c>
      <c r="K270" s="162">
        <f t="shared" si="79"/>
        <v>0</v>
      </c>
      <c r="L270" s="162">
        <f t="shared" si="79"/>
        <v>0</v>
      </c>
      <c r="M270" s="162">
        <f t="shared" si="79"/>
        <v>0</v>
      </c>
      <c r="N270" s="162">
        <f t="shared" si="79"/>
        <v>0</v>
      </c>
      <c r="O270" s="162">
        <f t="shared" si="79"/>
        <v>0</v>
      </c>
      <c r="P270" s="162">
        <f t="shared" si="79"/>
        <v>0</v>
      </c>
      <c r="Q270" s="162">
        <f t="shared" si="79"/>
        <v>0</v>
      </c>
    </row>
    <row r="271" spans="1:17" ht="12" customHeight="1" x14ac:dyDescent="0.25">
      <c r="A271" s="161" t="s">
        <v>141</v>
      </c>
      <c r="B271" s="160">
        <f t="shared" ref="B271:Q271" si="80">IF(B199=0,0,B199*1000000/B$16)</f>
        <v>0</v>
      </c>
      <c r="C271" s="160">
        <f t="shared" si="80"/>
        <v>0</v>
      </c>
      <c r="D271" s="160">
        <f t="shared" si="80"/>
        <v>0</v>
      </c>
      <c r="E271" s="160">
        <f t="shared" si="80"/>
        <v>0</v>
      </c>
      <c r="F271" s="160">
        <f t="shared" si="80"/>
        <v>0</v>
      </c>
      <c r="G271" s="160">
        <f t="shared" si="80"/>
        <v>0</v>
      </c>
      <c r="H271" s="160">
        <f t="shared" si="80"/>
        <v>0</v>
      </c>
      <c r="I271" s="160">
        <f t="shared" si="80"/>
        <v>0</v>
      </c>
      <c r="J271" s="160">
        <f t="shared" si="80"/>
        <v>0</v>
      </c>
      <c r="K271" s="160">
        <f t="shared" si="80"/>
        <v>0</v>
      </c>
      <c r="L271" s="160">
        <f t="shared" si="80"/>
        <v>0</v>
      </c>
      <c r="M271" s="160">
        <f t="shared" si="80"/>
        <v>0</v>
      </c>
      <c r="N271" s="160">
        <f t="shared" si="80"/>
        <v>0</v>
      </c>
      <c r="O271" s="160">
        <f t="shared" si="80"/>
        <v>0</v>
      </c>
      <c r="P271" s="160">
        <f t="shared" si="80"/>
        <v>0</v>
      </c>
      <c r="Q271" s="160">
        <f t="shared" si="80"/>
        <v>0</v>
      </c>
    </row>
    <row r="272" spans="1:17" ht="12" customHeight="1" x14ac:dyDescent="0.25">
      <c r="A272" s="148" t="s">
        <v>60</v>
      </c>
      <c r="B272" s="156">
        <f t="shared" ref="B272:Q272" si="81">IF(B200=0,0,B200*1000000/B$16)</f>
        <v>0</v>
      </c>
      <c r="C272" s="156">
        <f t="shared" si="81"/>
        <v>0</v>
      </c>
      <c r="D272" s="156">
        <f t="shared" si="81"/>
        <v>0</v>
      </c>
      <c r="E272" s="156">
        <f t="shared" si="81"/>
        <v>0</v>
      </c>
      <c r="F272" s="156">
        <f t="shared" si="81"/>
        <v>0</v>
      </c>
      <c r="G272" s="156">
        <f t="shared" si="81"/>
        <v>0</v>
      </c>
      <c r="H272" s="156">
        <f t="shared" si="81"/>
        <v>0</v>
      </c>
      <c r="I272" s="156">
        <f t="shared" si="81"/>
        <v>0</v>
      </c>
      <c r="J272" s="156">
        <f t="shared" si="81"/>
        <v>0</v>
      </c>
      <c r="K272" s="156">
        <f t="shared" si="81"/>
        <v>0</v>
      </c>
      <c r="L272" s="156">
        <f t="shared" si="81"/>
        <v>0</v>
      </c>
      <c r="M272" s="156">
        <f t="shared" si="81"/>
        <v>0</v>
      </c>
      <c r="N272" s="156">
        <f t="shared" si="81"/>
        <v>0</v>
      </c>
      <c r="O272" s="156">
        <f t="shared" si="81"/>
        <v>0</v>
      </c>
      <c r="P272" s="156">
        <f t="shared" si="81"/>
        <v>0</v>
      </c>
      <c r="Q272" s="156">
        <f t="shared" si="81"/>
        <v>0</v>
      </c>
    </row>
    <row r="273" spans="1:17" ht="12" customHeight="1" x14ac:dyDescent="0.25">
      <c r="A273" s="148" t="s">
        <v>59</v>
      </c>
      <c r="B273" s="156">
        <f t="shared" ref="B273:Q273" si="82">IF(B201=0,0,B201*1000000/B$16)</f>
        <v>0</v>
      </c>
      <c r="C273" s="156">
        <f t="shared" si="82"/>
        <v>0</v>
      </c>
      <c r="D273" s="156">
        <f t="shared" si="82"/>
        <v>0</v>
      </c>
      <c r="E273" s="156">
        <f t="shared" si="82"/>
        <v>0</v>
      </c>
      <c r="F273" s="156">
        <f t="shared" si="82"/>
        <v>0</v>
      </c>
      <c r="G273" s="156">
        <f t="shared" si="82"/>
        <v>0</v>
      </c>
      <c r="H273" s="156">
        <f t="shared" si="82"/>
        <v>0</v>
      </c>
      <c r="I273" s="156">
        <f t="shared" si="82"/>
        <v>0</v>
      </c>
      <c r="J273" s="156">
        <f t="shared" si="82"/>
        <v>0</v>
      </c>
      <c r="K273" s="156">
        <f t="shared" si="82"/>
        <v>0</v>
      </c>
      <c r="L273" s="156">
        <f t="shared" si="82"/>
        <v>0</v>
      </c>
      <c r="M273" s="156">
        <f t="shared" si="82"/>
        <v>0</v>
      </c>
      <c r="N273" s="156">
        <f t="shared" si="82"/>
        <v>0</v>
      </c>
      <c r="O273" s="156">
        <f t="shared" si="82"/>
        <v>0</v>
      </c>
      <c r="P273" s="156">
        <f t="shared" si="82"/>
        <v>0</v>
      </c>
      <c r="Q273" s="156">
        <f t="shared" si="82"/>
        <v>0</v>
      </c>
    </row>
    <row r="274" spans="1:17" ht="12" customHeight="1" x14ac:dyDescent="0.25">
      <c r="A274" s="158" t="s">
        <v>62</v>
      </c>
      <c r="B274" s="157">
        <f t="shared" ref="B274:Q274" si="83">IF(B202=0,0,B202*1000000/B$5)</f>
        <v>17.281786014836744</v>
      </c>
      <c r="C274" s="157">
        <f t="shared" si="83"/>
        <v>13.247291749032966</v>
      </c>
      <c r="D274" s="157">
        <f t="shared" si="83"/>
        <v>11.696748905069656</v>
      </c>
      <c r="E274" s="157">
        <f t="shared" si="83"/>
        <v>6.5492071566197598</v>
      </c>
      <c r="F274" s="157">
        <f t="shared" si="83"/>
        <v>7.4037611414719136</v>
      </c>
      <c r="G274" s="157">
        <f t="shared" si="83"/>
        <v>14.366779196373857</v>
      </c>
      <c r="H274" s="157">
        <f t="shared" si="83"/>
        <v>11.790336086396211</v>
      </c>
      <c r="I274" s="157">
        <f t="shared" si="83"/>
        <v>22.62983409460367</v>
      </c>
      <c r="J274" s="157">
        <f t="shared" si="83"/>
        <v>20.999891439298921</v>
      </c>
      <c r="K274" s="157">
        <f t="shared" si="83"/>
        <v>9.8597021742509501</v>
      </c>
      <c r="L274" s="157">
        <f t="shared" si="83"/>
        <v>13.78157895545645</v>
      </c>
      <c r="M274" s="157">
        <f t="shared" si="83"/>
        <v>13.14361049889559</v>
      </c>
      <c r="N274" s="157">
        <f t="shared" si="83"/>
        <v>7.2046882111763466</v>
      </c>
      <c r="O274" s="157">
        <f t="shared" si="83"/>
        <v>7.9960687833356792</v>
      </c>
      <c r="P274" s="157">
        <f t="shared" si="83"/>
        <v>8.5307456664847141</v>
      </c>
      <c r="Q274" s="157">
        <f t="shared" si="83"/>
        <v>11.594053527524592</v>
      </c>
    </row>
    <row r="275" spans="1:17" ht="12" customHeight="1" x14ac:dyDescent="0.25">
      <c r="A275" s="23" t="s">
        <v>55</v>
      </c>
      <c r="B275" s="156">
        <f t="shared" ref="B275:Q275" si="84">IF(B203=0,0,B203*1000000/B$18)</f>
        <v>0</v>
      </c>
      <c r="C275" s="156">
        <f t="shared" si="84"/>
        <v>0</v>
      </c>
      <c r="D275" s="156">
        <f t="shared" si="84"/>
        <v>0</v>
      </c>
      <c r="E275" s="156">
        <f t="shared" si="84"/>
        <v>0</v>
      </c>
      <c r="F275" s="156">
        <f t="shared" si="84"/>
        <v>0</v>
      </c>
      <c r="G275" s="156">
        <f t="shared" si="84"/>
        <v>0</v>
      </c>
      <c r="H275" s="156">
        <f t="shared" si="84"/>
        <v>0</v>
      </c>
      <c r="I275" s="156">
        <f t="shared" si="84"/>
        <v>0</v>
      </c>
      <c r="J275" s="156">
        <f t="shared" si="84"/>
        <v>0</v>
      </c>
      <c r="K275" s="156">
        <f t="shared" si="84"/>
        <v>0</v>
      </c>
      <c r="L275" s="156">
        <f t="shared" si="84"/>
        <v>0</v>
      </c>
      <c r="M275" s="156">
        <f t="shared" si="84"/>
        <v>0</v>
      </c>
      <c r="N275" s="156">
        <f t="shared" si="84"/>
        <v>0</v>
      </c>
      <c r="O275" s="156">
        <f t="shared" si="84"/>
        <v>0</v>
      </c>
      <c r="P275" s="156">
        <f t="shared" si="84"/>
        <v>0</v>
      </c>
      <c r="Q275" s="156">
        <f t="shared" si="84"/>
        <v>0</v>
      </c>
    </row>
    <row r="276" spans="1:17" ht="12" customHeight="1" x14ac:dyDescent="0.25">
      <c r="A276" s="23" t="s">
        <v>57</v>
      </c>
      <c r="B276" s="156">
        <f t="shared" ref="B276:Q276" si="85">IF(B204=0,0,B204*1000000/B$19)</f>
        <v>323.8381332431905</v>
      </c>
      <c r="C276" s="156">
        <f t="shared" si="85"/>
        <v>323.41496640371673</v>
      </c>
      <c r="D276" s="156">
        <f t="shared" si="85"/>
        <v>322.65212122670266</v>
      </c>
      <c r="E276" s="156">
        <f t="shared" si="85"/>
        <v>310.90184123713374</v>
      </c>
      <c r="F276" s="156">
        <f t="shared" si="85"/>
        <v>326.47522927012005</v>
      </c>
      <c r="G276" s="156">
        <f t="shared" si="85"/>
        <v>349.36534161030653</v>
      </c>
      <c r="H276" s="156">
        <f t="shared" si="85"/>
        <v>285.09772347070714</v>
      </c>
      <c r="I276" s="156">
        <f t="shared" si="85"/>
        <v>316.52439189791897</v>
      </c>
      <c r="J276" s="156">
        <f t="shared" si="85"/>
        <v>314.94655982504253</v>
      </c>
      <c r="K276" s="156">
        <f t="shared" si="85"/>
        <v>235.5368859959828</v>
      </c>
      <c r="L276" s="156">
        <f t="shared" si="85"/>
        <v>339.11727122163472</v>
      </c>
      <c r="M276" s="156">
        <f t="shared" si="85"/>
        <v>337.95497524836333</v>
      </c>
      <c r="N276" s="156">
        <f t="shared" si="85"/>
        <v>259.35041321115534</v>
      </c>
      <c r="O276" s="156">
        <f t="shared" si="85"/>
        <v>283.61007513402114</v>
      </c>
      <c r="P276" s="156">
        <f t="shared" si="85"/>
        <v>279.8983919862502</v>
      </c>
      <c r="Q276" s="156">
        <f t="shared" si="85"/>
        <v>275.57208821133167</v>
      </c>
    </row>
    <row r="277" spans="1:17" ht="12" customHeight="1" x14ac:dyDescent="0.25">
      <c r="A277" s="29" t="s">
        <v>140</v>
      </c>
      <c r="B277" s="57">
        <f t="shared" ref="B277:Q277" si="86">IF(B205=0,0,B205*1000000/B$20)</f>
        <v>0</v>
      </c>
      <c r="C277" s="57">
        <f t="shared" si="86"/>
        <v>0</v>
      </c>
      <c r="D277" s="57">
        <f t="shared" si="86"/>
        <v>0</v>
      </c>
      <c r="E277" s="57">
        <f t="shared" si="86"/>
        <v>0</v>
      </c>
      <c r="F277" s="57">
        <f t="shared" si="86"/>
        <v>0</v>
      </c>
      <c r="G277" s="57">
        <f t="shared" si="86"/>
        <v>0</v>
      </c>
      <c r="H277" s="57">
        <f t="shared" si="86"/>
        <v>0</v>
      </c>
      <c r="I277" s="57">
        <f t="shared" si="86"/>
        <v>0</v>
      </c>
      <c r="J277" s="57">
        <f t="shared" si="86"/>
        <v>0</v>
      </c>
      <c r="K277" s="57">
        <f t="shared" si="86"/>
        <v>0</v>
      </c>
      <c r="L277" s="57">
        <f t="shared" si="86"/>
        <v>0</v>
      </c>
      <c r="M277" s="57">
        <f t="shared" si="86"/>
        <v>0</v>
      </c>
      <c r="N277" s="57">
        <f t="shared" si="86"/>
        <v>0</v>
      </c>
      <c r="O277" s="57">
        <f t="shared" si="86"/>
        <v>0</v>
      </c>
      <c r="P277" s="57">
        <f t="shared" si="86"/>
        <v>0</v>
      </c>
      <c r="Q277" s="57">
        <f t="shared" si="86"/>
        <v>0</v>
      </c>
    </row>
    <row r="279" spans="1:17" ht="12" customHeight="1" x14ac:dyDescent="0.25">
      <c r="A279" s="152" t="s">
        <v>196</v>
      </c>
      <c r="B279" s="184">
        <f>B207/RES_summary!B$19</f>
        <v>244.6030475708593</v>
      </c>
      <c r="C279" s="184">
        <f>C207/RES_summary!C$19</f>
        <v>258.21222185054887</v>
      </c>
      <c r="D279" s="184">
        <f>D207/RES_summary!D$19</f>
        <v>241.61408195538453</v>
      </c>
      <c r="E279" s="184">
        <f>E207/RES_summary!E$19</f>
        <v>238.02944104334824</v>
      </c>
      <c r="F279" s="184">
        <f>F207/RES_summary!F$19</f>
        <v>215.89214522402941</v>
      </c>
      <c r="G279" s="184">
        <f>G207/RES_summary!G$19</f>
        <v>223.59493093815078</v>
      </c>
      <c r="H279" s="184">
        <f>H207/RES_summary!H$19</f>
        <v>205.67222530547028</v>
      </c>
      <c r="I279" s="184">
        <f>I207/RES_summary!I$19</f>
        <v>198.09989346824136</v>
      </c>
      <c r="J279" s="184">
        <f>J207/RES_summary!J$19</f>
        <v>198.61494283318098</v>
      </c>
      <c r="K279" s="184">
        <f>K207/RES_summary!K$19</f>
        <v>192.2582820783781</v>
      </c>
      <c r="L279" s="184">
        <f>L207/RES_summary!L$19</f>
        <v>208.97785409513941</v>
      </c>
      <c r="M279" s="184">
        <f>M207/RES_summary!M$19</f>
        <v>190.89599088401894</v>
      </c>
      <c r="N279" s="184">
        <f>N207/RES_summary!N$19</f>
        <v>196.05074920925978</v>
      </c>
      <c r="O279" s="184">
        <f>O207/RES_summary!O$19</f>
        <v>209.47771535431326</v>
      </c>
      <c r="P279" s="184">
        <f>P207/RES_summary!P$19</f>
        <v>175.48438920568509</v>
      </c>
      <c r="Q279" s="184">
        <f>Q207/RES_summary!Q$19</f>
        <v>183.71395950805973</v>
      </c>
    </row>
    <row r="280" spans="1:17" ht="12" customHeight="1" x14ac:dyDescent="0.25">
      <c r="A280" s="158" t="s">
        <v>65</v>
      </c>
      <c r="B280" s="178">
        <f>B208/RES_summary!B$19</f>
        <v>204.07410060396822</v>
      </c>
      <c r="C280" s="178">
        <f>C208/RES_summary!C$19</f>
        <v>217.34952090274348</v>
      </c>
      <c r="D280" s="178">
        <f>D208/RES_summary!D$19</f>
        <v>201.14451426370087</v>
      </c>
      <c r="E280" s="178">
        <f>E208/RES_summary!E$19</f>
        <v>197.9035764805225</v>
      </c>
      <c r="F280" s="178">
        <f>F208/RES_summary!F$19</f>
        <v>176.82909086969659</v>
      </c>
      <c r="G280" s="178">
        <f>G208/RES_summary!G$19</f>
        <v>184.71056583877973</v>
      </c>
      <c r="H280" s="178">
        <f>H208/RES_summary!H$19</f>
        <v>167.81729000401484</v>
      </c>
      <c r="I280" s="178">
        <f>I208/RES_summary!I$19</f>
        <v>159.69930413731919</v>
      </c>
      <c r="J280" s="178">
        <f>J208/RES_summary!J$19</f>
        <v>161.32525094693793</v>
      </c>
      <c r="K280" s="178">
        <f>K208/RES_summary!K$19</f>
        <v>155.18596008118601</v>
      </c>
      <c r="L280" s="178">
        <f>L208/RES_summary!L$19</f>
        <v>172.802484509544</v>
      </c>
      <c r="M280" s="178">
        <f>M208/RES_summary!M$19</f>
        <v>154.33221977359031</v>
      </c>
      <c r="N280" s="178">
        <f>N208/RES_summary!N$19</f>
        <v>159.61546317125405</v>
      </c>
      <c r="O280" s="178">
        <f>O208/RES_summary!O$19</f>
        <v>174.04347442194899</v>
      </c>
      <c r="P280" s="178">
        <f>P208/RES_summary!P$19</f>
        <v>139.32031132220075</v>
      </c>
      <c r="Q280" s="178">
        <f>Q208/RES_summary!Q$19</f>
        <v>148.34910202209957</v>
      </c>
    </row>
    <row r="281" spans="1:17" ht="12" customHeight="1" x14ac:dyDescent="0.25">
      <c r="A281" s="23" t="s">
        <v>157</v>
      </c>
      <c r="B281" s="177">
        <f>B209/RES_summary!B$19</f>
        <v>203.26224502504641</v>
      </c>
      <c r="C281" s="177">
        <f>C209/RES_summary!C$19</f>
        <v>216.22557478500738</v>
      </c>
      <c r="D281" s="177">
        <f>D209/RES_summary!D$19</f>
        <v>199.95795451678359</v>
      </c>
      <c r="E281" s="177">
        <f>E209/RES_summary!E$19</f>
        <v>196.72432004843773</v>
      </c>
      <c r="F281" s="177">
        <f>F209/RES_summary!F$19</f>
        <v>175.95459893304431</v>
      </c>
      <c r="G281" s="177">
        <f>G209/RES_summary!G$19</f>
        <v>183.8078234002609</v>
      </c>
      <c r="H281" s="177">
        <f>H209/RES_summary!H$19</f>
        <v>167.15916231019636</v>
      </c>
      <c r="I281" s="177">
        <f>I209/RES_summary!I$19</f>
        <v>158.50334583474378</v>
      </c>
      <c r="J281" s="177">
        <f>J209/RES_summary!J$19</f>
        <v>160.48835480171095</v>
      </c>
      <c r="K281" s="177">
        <f>K209/RES_summary!K$19</f>
        <v>154.26316546745761</v>
      </c>
      <c r="L281" s="177">
        <f>L209/RES_summary!L$19</f>
        <v>171.88276650856696</v>
      </c>
      <c r="M281" s="177">
        <f>M209/RES_summary!M$19</f>
        <v>153.36157069616792</v>
      </c>
      <c r="N281" s="177">
        <f>N209/RES_summary!N$19</f>
        <v>158.49726706487462</v>
      </c>
      <c r="O281" s="177">
        <f>O209/RES_summary!O$19</f>
        <v>173.45632316030344</v>
      </c>
      <c r="P281" s="177">
        <f>P209/RES_summary!P$19</f>
        <v>138.03904409165418</v>
      </c>
      <c r="Q281" s="177">
        <f>Q209/RES_summary!Q$19</f>
        <v>147.37456015382483</v>
      </c>
    </row>
    <row r="282" spans="1:17" ht="12" customHeight="1" x14ac:dyDescent="0.25">
      <c r="A282" s="23" t="s">
        <v>60</v>
      </c>
      <c r="B282" s="177">
        <f>B210/RES_summary!B$19</f>
        <v>0.81185557892179949</v>
      </c>
      <c r="C282" s="177">
        <f>C210/RES_summary!C$19</f>
        <v>1.1239461177360865</v>
      </c>
      <c r="D282" s="177">
        <f>D210/RES_summary!D$19</f>
        <v>1.18655974691725</v>
      </c>
      <c r="E282" s="177">
        <f>E210/RES_summary!E$19</f>
        <v>1.1792564320847922</v>
      </c>
      <c r="F282" s="177">
        <f>F210/RES_summary!F$19</f>
        <v>0.87449193665228675</v>
      </c>
      <c r="G282" s="177">
        <f>G210/RES_summary!G$19</f>
        <v>0.90274243851881175</v>
      </c>
      <c r="H282" s="177">
        <f>H210/RES_summary!H$19</f>
        <v>0.65812769381845948</v>
      </c>
      <c r="I282" s="177">
        <f>I210/RES_summary!I$19</f>
        <v>1.195958302575409</v>
      </c>
      <c r="J282" s="177">
        <f>J210/RES_summary!J$19</f>
        <v>0.83689614522699118</v>
      </c>
      <c r="K282" s="177">
        <f>K210/RES_summary!K$19</f>
        <v>0.92279461372840554</v>
      </c>
      <c r="L282" s="177">
        <f>L210/RES_summary!L$19</f>
        <v>0.91971800097700662</v>
      </c>
      <c r="M282" s="177">
        <f>M210/RES_summary!M$19</f>
        <v>0.97064907742240492</v>
      </c>
      <c r="N282" s="177">
        <f>N210/RES_summary!N$19</f>
        <v>1.1181961063794126</v>
      </c>
      <c r="O282" s="177">
        <f>O210/RES_summary!O$19</f>
        <v>0.58715126164555731</v>
      </c>
      <c r="P282" s="177">
        <f>P210/RES_summary!P$19</f>
        <v>1.2812672305465993</v>
      </c>
      <c r="Q282" s="177">
        <f>Q210/RES_summary!Q$19</f>
        <v>0.97454186827476741</v>
      </c>
    </row>
    <row r="283" spans="1:17" ht="12" customHeight="1" x14ac:dyDescent="0.25">
      <c r="A283" s="158" t="s">
        <v>112</v>
      </c>
      <c r="B283" s="178">
        <f>B211/RES_summary!B$19</f>
        <v>4.5683939542159532E-2</v>
      </c>
      <c r="C283" s="178">
        <f>C211/RES_summary!C$19</f>
        <v>5.3584606150996077E-2</v>
      </c>
      <c r="D283" s="178">
        <f>D211/RES_summary!D$19</f>
        <v>5.511281887139001E-2</v>
      </c>
      <c r="E283" s="178">
        <f>E211/RES_summary!E$19</f>
        <v>5.4279789631725903E-2</v>
      </c>
      <c r="F283" s="178">
        <f>F211/RES_summary!F$19</f>
        <v>5.6182862529687468E-2</v>
      </c>
      <c r="G283" s="178">
        <f>G211/RES_summary!G$19</f>
        <v>5.9634896684140341E-2</v>
      </c>
      <c r="H283" s="178">
        <f>H211/RES_summary!H$19</f>
        <v>6.2349857126646653E-2</v>
      </c>
      <c r="I283" s="178">
        <f>I211/RES_summary!I$19</f>
        <v>6.9174970460140039E-2</v>
      </c>
      <c r="J283" s="178">
        <f>J211/RES_summary!J$19</f>
        <v>6.8682334725635438E-2</v>
      </c>
      <c r="K283" s="178">
        <f>K211/RES_summary!K$19</f>
        <v>6.9109579650441386E-2</v>
      </c>
      <c r="L283" s="178">
        <f>L211/RES_summary!L$19</f>
        <v>6.8047776433554072E-2</v>
      </c>
      <c r="M283" s="178">
        <f>M211/RES_summary!M$19</f>
        <v>7.0204004134247128E-2</v>
      </c>
      <c r="N283" s="178">
        <f>N211/RES_summary!N$19</f>
        <v>6.2923918590030048E-2</v>
      </c>
      <c r="O283" s="178">
        <f>O211/RES_summary!O$19</f>
        <v>5.8777602680113838E-2</v>
      </c>
      <c r="P283" s="178">
        <f>P211/RES_summary!P$19</f>
        <v>4.9129434441097644E-2</v>
      </c>
      <c r="Q283" s="178">
        <f>Q211/RES_summary!Q$19</f>
        <v>4.4166052747197433E-2</v>
      </c>
    </row>
    <row r="284" spans="1:17" ht="12" customHeight="1" x14ac:dyDescent="0.25">
      <c r="A284" s="23" t="s">
        <v>60</v>
      </c>
      <c r="B284" s="177">
        <f>B212/RES_summary!B$19</f>
        <v>4.5683939542159532E-2</v>
      </c>
      <c r="C284" s="177">
        <f>C212/RES_summary!C$19</f>
        <v>5.3584606150996077E-2</v>
      </c>
      <c r="D284" s="177">
        <f>D212/RES_summary!D$19</f>
        <v>5.511281887139001E-2</v>
      </c>
      <c r="E284" s="177">
        <f>E212/RES_summary!E$19</f>
        <v>5.4279789631725903E-2</v>
      </c>
      <c r="F284" s="177">
        <f>F212/RES_summary!F$19</f>
        <v>5.6182862529687468E-2</v>
      </c>
      <c r="G284" s="177">
        <f>G212/RES_summary!G$19</f>
        <v>5.9634896684140341E-2</v>
      </c>
      <c r="H284" s="177">
        <f>H212/RES_summary!H$19</f>
        <v>6.2349857126646653E-2</v>
      </c>
      <c r="I284" s="177">
        <f>I212/RES_summary!I$19</f>
        <v>6.9174970460140039E-2</v>
      </c>
      <c r="J284" s="177">
        <f>J212/RES_summary!J$19</f>
        <v>6.8682334725635438E-2</v>
      </c>
      <c r="K284" s="177">
        <f>K212/RES_summary!K$19</f>
        <v>6.9109579650441386E-2</v>
      </c>
      <c r="L284" s="177">
        <f>L212/RES_summary!L$19</f>
        <v>6.8047776433554072E-2</v>
      </c>
      <c r="M284" s="177">
        <f>M212/RES_summary!M$19</f>
        <v>7.0204004134247128E-2</v>
      </c>
      <c r="N284" s="177">
        <f>N212/RES_summary!N$19</f>
        <v>6.2923918590030048E-2</v>
      </c>
      <c r="O284" s="177">
        <f>O212/RES_summary!O$19</f>
        <v>5.8777602680113838E-2</v>
      </c>
      <c r="P284" s="177">
        <f>P212/RES_summary!P$19</f>
        <v>4.9129434441097644E-2</v>
      </c>
      <c r="Q284" s="177">
        <f>Q212/RES_summary!Q$19</f>
        <v>4.4166052747197433E-2</v>
      </c>
    </row>
    <row r="285" spans="1:17" ht="12" customHeight="1" x14ac:dyDescent="0.25">
      <c r="A285" s="158" t="s">
        <v>63</v>
      </c>
      <c r="B285" s="178">
        <f>B213/RES_summary!B$19</f>
        <v>31.609761722053975</v>
      </c>
      <c r="C285" s="178">
        <f>C213/RES_summary!C$19</f>
        <v>31.780632133550949</v>
      </c>
      <c r="D285" s="178">
        <f>D213/RES_summary!D$19</f>
        <v>31.468507221098552</v>
      </c>
      <c r="E285" s="178">
        <f>E213/RES_summary!E$19</f>
        <v>31.098274209812182</v>
      </c>
      <c r="F285" s="178">
        <f>F213/RES_summary!F$19</f>
        <v>30.216511217308668</v>
      </c>
      <c r="G285" s="178">
        <f>G213/RES_summary!G$19</f>
        <v>30.179409086901426</v>
      </c>
      <c r="H285" s="178">
        <f>H213/RES_summary!H$19</f>
        <v>29.305770789644434</v>
      </c>
      <c r="I285" s="178">
        <f>I213/RES_summary!I$19</f>
        <v>29.548888241333408</v>
      </c>
      <c r="J285" s="178">
        <f>J213/RES_summary!J$19</f>
        <v>28.654594444232778</v>
      </c>
      <c r="K285" s="178">
        <f>K213/RES_summary!K$19</f>
        <v>28.487322138889073</v>
      </c>
      <c r="L285" s="178">
        <f>L213/RES_summary!L$19</f>
        <v>27.668878205504733</v>
      </c>
      <c r="M285" s="178">
        <f>M213/RES_summary!M$19</f>
        <v>27.974582868183553</v>
      </c>
      <c r="N285" s="178">
        <f>N213/RES_summary!N$19</f>
        <v>27.604211000528018</v>
      </c>
      <c r="O285" s="178">
        <f>O213/RES_summary!O$19</f>
        <v>27.129498205158868</v>
      </c>
      <c r="P285" s="178">
        <f>P213/RES_summary!P$19</f>
        <v>27.447826416723462</v>
      </c>
      <c r="Q285" s="178">
        <f>Q213/RES_summary!Q$19</f>
        <v>26.80198313206661</v>
      </c>
    </row>
    <row r="286" spans="1:17" ht="12" customHeight="1" x14ac:dyDescent="0.25">
      <c r="A286" s="167" t="s">
        <v>156</v>
      </c>
      <c r="B286" s="183">
        <f>B214/RES_summary!B$19</f>
        <v>37.680199524363928</v>
      </c>
      <c r="C286" s="183">
        <f>C214/RES_summary!C$19</f>
        <v>37.462467273364297</v>
      </c>
      <c r="D286" s="183">
        <f>D214/RES_summary!D$19</f>
        <v>37.217676313061695</v>
      </c>
      <c r="E286" s="183">
        <f>E214/RES_summary!E$19</f>
        <v>36.864608682045919</v>
      </c>
      <c r="F286" s="183">
        <f>F214/RES_summary!F$19</f>
        <v>36.449007552492631</v>
      </c>
      <c r="G286" s="183">
        <f>G214/RES_summary!G$19</f>
        <v>36.274930375025214</v>
      </c>
      <c r="H286" s="183">
        <f>H214/RES_summary!H$19</f>
        <v>35.728414144777503</v>
      </c>
      <c r="I286" s="183">
        <f>I214/RES_summary!I$19</f>
        <v>35.155801453785358</v>
      </c>
      <c r="J286" s="183">
        <f>J214/RES_summary!J$19</f>
        <v>34.514241970945669</v>
      </c>
      <c r="K286" s="183">
        <f>K214/RES_summary!K$19</f>
        <v>34.592042776563936</v>
      </c>
      <c r="L286" s="183">
        <f>L214/RES_summary!L$19</f>
        <v>34.459377083331425</v>
      </c>
      <c r="M286" s="183">
        <f>M214/RES_summary!M$19</f>
        <v>34.249170815117061</v>
      </c>
      <c r="N286" s="183">
        <f>N214/RES_summary!N$19</f>
        <v>33.905177705426325</v>
      </c>
      <c r="O286" s="183">
        <f>O214/RES_summary!O$19</f>
        <v>33.373745055668003</v>
      </c>
      <c r="P286" s="183">
        <f>P214/RES_summary!P$19</f>
        <v>32.915702553350059</v>
      </c>
      <c r="Q286" s="183">
        <f>Q214/RES_summary!Q$19</f>
        <v>32.439034869428795</v>
      </c>
    </row>
    <row r="287" spans="1:17" ht="12" customHeight="1" x14ac:dyDescent="0.25">
      <c r="A287" s="167" t="s">
        <v>155</v>
      </c>
      <c r="B287" s="183">
        <f>B215/RES_summary!B$19</f>
        <v>30.531793612092116</v>
      </c>
      <c r="C287" s="183">
        <f>C215/RES_summary!C$19</f>
        <v>30.394229321800687</v>
      </c>
      <c r="D287" s="183">
        <f>D215/RES_summary!D$19</f>
        <v>30.258900623963559</v>
      </c>
      <c r="E287" s="183">
        <f>E215/RES_summary!E$19</f>
        <v>30.034558542683182</v>
      </c>
      <c r="F287" s="183">
        <f>F215/RES_summary!F$19</f>
        <v>29.752540964950494</v>
      </c>
      <c r="G287" s="183">
        <f>G215/RES_summary!G$19</f>
        <v>29.659200637814109</v>
      </c>
      <c r="H287" s="183">
        <f>H215/RES_summary!H$19</f>
        <v>29.259712085435861</v>
      </c>
      <c r="I287" s="183">
        <f>I215/RES_summary!I$19</f>
        <v>28.834364186594989</v>
      </c>
      <c r="J287" s="183">
        <f>J215/RES_summary!J$19</f>
        <v>28.355507344204444</v>
      </c>
      <c r="K287" s="183">
        <f>K215/RES_summary!K$19</f>
        <v>28.464857710427733</v>
      </c>
      <c r="L287" s="183">
        <f>L215/RES_summary!L$19</f>
        <v>28.314703466064699</v>
      </c>
      <c r="M287" s="183">
        <f>M215/RES_summary!M$19</f>
        <v>28.331012145886636</v>
      </c>
      <c r="N287" s="183">
        <f>N215/RES_summary!N$19</f>
        <v>27.996357265078842</v>
      </c>
      <c r="O287" s="183">
        <f>O215/RES_summary!O$19</f>
        <v>27.476682459205517</v>
      </c>
      <c r="P287" s="183">
        <f>P215/RES_summary!P$19</f>
        <v>27.368233364506636</v>
      </c>
      <c r="Q287" s="183">
        <f>Q215/RES_summary!Q$19</f>
        <v>26.929155822527168</v>
      </c>
    </row>
    <row r="288" spans="1:17" ht="12" customHeight="1" x14ac:dyDescent="0.25">
      <c r="A288" s="166" t="s">
        <v>55</v>
      </c>
      <c r="B288" s="182">
        <f>B216/RES_summary!B$19</f>
        <v>24.492129690836546</v>
      </c>
      <c r="C288" s="182">
        <f>C216/RES_summary!C$19</f>
        <v>24.35060372768676</v>
      </c>
      <c r="D288" s="182">
        <f>D216/RES_summary!D$19</f>
        <v>24.191489603490098</v>
      </c>
      <c r="E288" s="182">
        <f>E216/RES_summary!E$19</f>
        <v>23.961995643329875</v>
      </c>
      <c r="F288" s="182">
        <f>F216/RES_summary!F$19</f>
        <v>23.691854909120195</v>
      </c>
      <c r="G288" s="182">
        <f>G216/RES_summary!G$19</f>
        <v>23.578704743766384</v>
      </c>
      <c r="H288" s="182">
        <f>H216/RES_summary!H$19</f>
        <v>23.223469194105387</v>
      </c>
      <c r="I288" s="182">
        <f>I216/RES_summary!I$19</f>
        <v>22.851270944960493</v>
      </c>
      <c r="J288" s="182">
        <f>J216/RES_summary!J$19</f>
        <v>22.434257281114689</v>
      </c>
      <c r="K288" s="182">
        <f>K216/RES_summary!K$19</f>
        <v>22.484827804766571</v>
      </c>
      <c r="L288" s="182">
        <f>L216/RES_summary!L$19</f>
        <v>22.226298218748763</v>
      </c>
      <c r="M288" s="182">
        <f>M216/RES_summary!M$19</f>
        <v>22.43320688390169</v>
      </c>
      <c r="N288" s="182">
        <f>N216/RES_summary!N$19</f>
        <v>22.038365508527104</v>
      </c>
      <c r="O288" s="182">
        <f>O216/RES_summary!O$19</f>
        <v>21.442631198266707</v>
      </c>
      <c r="P288" s="182">
        <f>P216/RES_summary!P$19</f>
        <v>21.592700874997647</v>
      </c>
      <c r="Q288" s="182">
        <f>Q216/RES_summary!Q$19</f>
        <v>21.085372665128713</v>
      </c>
    </row>
    <row r="289" spans="1:17" ht="12" customHeight="1" x14ac:dyDescent="0.25">
      <c r="A289" s="147" t="s">
        <v>59</v>
      </c>
      <c r="B289" s="181">
        <f>B217/RES_summary!B$19</f>
        <v>6.0396639212555652</v>
      </c>
      <c r="C289" s="181">
        <f>C217/RES_summary!C$19</f>
        <v>6.0436255941139319</v>
      </c>
      <c r="D289" s="181">
        <f>D217/RES_summary!D$19</f>
        <v>6.0674110204734619</v>
      </c>
      <c r="E289" s="181">
        <f>E217/RES_summary!E$19</f>
        <v>6.0725628993533016</v>
      </c>
      <c r="F289" s="181">
        <f>F217/RES_summary!F$19</f>
        <v>6.0606860558302964</v>
      </c>
      <c r="G289" s="181">
        <f>G217/RES_summary!G$19</f>
        <v>6.0804958940477256</v>
      </c>
      <c r="H289" s="181">
        <f>H217/RES_summary!H$19</f>
        <v>6.0362428913304811</v>
      </c>
      <c r="I289" s="181">
        <f>I217/RES_summary!I$19</f>
        <v>5.9830932416344949</v>
      </c>
      <c r="J289" s="181">
        <f>J217/RES_summary!J$19</f>
        <v>5.9212500630897562</v>
      </c>
      <c r="K289" s="181">
        <f>K217/RES_summary!K$19</f>
        <v>5.9800299056611639</v>
      </c>
      <c r="L289" s="181">
        <f>L217/RES_summary!L$19</f>
        <v>6.0884052473159374</v>
      </c>
      <c r="M289" s="181">
        <f>M217/RES_summary!M$19</f>
        <v>5.8978052619849501</v>
      </c>
      <c r="N289" s="181">
        <f>N217/RES_summary!N$19</f>
        <v>5.9579917565517313</v>
      </c>
      <c r="O289" s="181">
        <f>O217/RES_summary!O$19</f>
        <v>6.0340512609388108</v>
      </c>
      <c r="P289" s="181">
        <f>P217/RES_summary!P$19</f>
        <v>5.7755324895089855</v>
      </c>
      <c r="Q289" s="181">
        <f>Q217/RES_summary!Q$19</f>
        <v>5.8437831573984527</v>
      </c>
    </row>
    <row r="290" spans="1:17" ht="12" customHeight="1" x14ac:dyDescent="0.25">
      <c r="A290" s="163" t="s">
        <v>144</v>
      </c>
      <c r="B290" s="180">
        <f>B218/RES_summary!B$19</f>
        <v>31.400147165931283</v>
      </c>
      <c r="C290" s="180">
        <f>C218/RES_summary!C$19</f>
        <v>31.145225358838584</v>
      </c>
      <c r="D290" s="180">
        <f>D218/RES_summary!D$19</f>
        <v>30.978166866256867</v>
      </c>
      <c r="E290" s="180">
        <f>E218/RES_summary!E$19</f>
        <v>30.72042432052719</v>
      </c>
      <c r="F290" s="180">
        <f>F218/RES_summary!F$19</f>
        <v>30.374434610734131</v>
      </c>
      <c r="G290" s="180">
        <f>G218/RES_summary!G$19</f>
        <v>30.229107944543461</v>
      </c>
      <c r="H290" s="180">
        <f>H218/RES_summary!H$19</f>
        <v>29.773769054439096</v>
      </c>
      <c r="I290" s="180">
        <f>I218/RES_summary!I$19</f>
        <v>29.296669064549434</v>
      </c>
      <c r="J290" s="180">
        <f>J218/RES_summary!J$19</f>
        <v>28.761888795094006</v>
      </c>
      <c r="K290" s="180">
        <f>K218/RES_summary!K$19</f>
        <v>28.826635801940022</v>
      </c>
      <c r="L290" s="180">
        <f>L218/RES_summary!L$19</f>
        <v>28.716161150237955</v>
      </c>
      <c r="M290" s="180">
        <f>M218/RES_summary!M$19</f>
        <v>28.531763450772065</v>
      </c>
      <c r="N290" s="180">
        <f>N218/RES_summary!N$19</f>
        <v>28.232072660998501</v>
      </c>
      <c r="O290" s="180">
        <f>O218/RES_summary!O$19</f>
        <v>27.753737721440693</v>
      </c>
      <c r="P290" s="180">
        <f>P218/RES_summary!P$19</f>
        <v>27.329252732035552</v>
      </c>
      <c r="Q290" s="180">
        <f>Q218/RES_summary!Q$19</f>
        <v>26.879715720146763</v>
      </c>
    </row>
    <row r="291" spans="1:17" ht="12" customHeight="1" x14ac:dyDescent="0.25">
      <c r="A291" s="161" t="s">
        <v>143</v>
      </c>
      <c r="B291" s="179">
        <f>B219/RES_summary!B$19</f>
        <v>26.449759579110889</v>
      </c>
      <c r="C291" s="179">
        <f>C219/RES_summary!C$19</f>
        <v>26.288022077359006</v>
      </c>
      <c r="D291" s="179">
        <f>D219/RES_summary!D$19</f>
        <v>26.203219483540419</v>
      </c>
      <c r="E291" s="179">
        <f>E219/RES_summary!E$19</f>
        <v>26.040838707695968</v>
      </c>
      <c r="F291" s="179">
        <f>F219/RES_summary!F$19</f>
        <v>25.804068552807472</v>
      </c>
      <c r="G291" s="179">
        <f>G219/RES_summary!G$19</f>
        <v>25.729416058000972</v>
      </c>
      <c r="H291" s="179">
        <f>H219/RES_summary!H$19</f>
        <v>25.38919277671593</v>
      </c>
      <c r="I291" s="179">
        <f>I219/RES_summary!I$19</f>
        <v>25.025928133591634</v>
      </c>
      <c r="J291" s="179">
        <f>J219/RES_summary!J$19</f>
        <v>24.616477779900851</v>
      </c>
      <c r="K291" s="179">
        <f>K219/RES_summary!K$19</f>
        <v>24.717343176922192</v>
      </c>
      <c r="L291" s="179">
        <f>L219/RES_summary!L$19</f>
        <v>24.610329189219417</v>
      </c>
      <c r="M291" s="179">
        <f>M219/RES_summary!M$19</f>
        <v>24.586110322240661</v>
      </c>
      <c r="N291" s="179">
        <f>N219/RES_summary!N$19</f>
        <v>24.308838986200755</v>
      </c>
      <c r="O291" s="179">
        <f>O219/RES_summary!O$19</f>
        <v>23.865827746964449</v>
      </c>
      <c r="P291" s="179">
        <f>P219/RES_summary!P$19</f>
        <v>23.703522281724311</v>
      </c>
      <c r="Q291" s="179">
        <f>Q219/RES_summary!Q$19</f>
        <v>23.315598375493849</v>
      </c>
    </row>
    <row r="292" spans="1:17" ht="12" customHeight="1" x14ac:dyDescent="0.25">
      <c r="A292" s="148" t="s">
        <v>57</v>
      </c>
      <c r="B292" s="177">
        <f>B220/RES_summary!B$19</f>
        <v>20.410095657855326</v>
      </c>
      <c r="C292" s="177">
        <f>C220/RES_summary!C$19</f>
        <v>20.244396483245069</v>
      </c>
      <c r="D292" s="177">
        <f>D220/RES_summary!D$19</f>
        <v>20.135808463066958</v>
      </c>
      <c r="E292" s="177">
        <f>E220/RES_summary!E$19</f>
        <v>19.968275808342668</v>
      </c>
      <c r="F292" s="177">
        <f>F220/RES_summary!F$19</f>
        <v>19.743382496977176</v>
      </c>
      <c r="G292" s="177">
        <f>G220/RES_summary!G$19</f>
        <v>19.64892016395325</v>
      </c>
      <c r="H292" s="177">
        <f>H220/RES_summary!H$19</f>
        <v>19.352949885385438</v>
      </c>
      <c r="I292" s="177">
        <f>I220/RES_summary!I$19</f>
        <v>19.042834891957128</v>
      </c>
      <c r="J292" s="177">
        <f>J220/RES_summary!J$19</f>
        <v>18.695227716811097</v>
      </c>
      <c r="K292" s="177">
        <f>K220/RES_summary!K$19</f>
        <v>18.737313271261034</v>
      </c>
      <c r="L292" s="177">
        <f>L220/RES_summary!L$19</f>
        <v>18.521923941903477</v>
      </c>
      <c r="M292" s="177">
        <f>M220/RES_summary!M$19</f>
        <v>18.688305060255711</v>
      </c>
      <c r="N292" s="177">
        <f>N220/RES_summary!N$19</f>
        <v>18.35084722964903</v>
      </c>
      <c r="O292" s="177">
        <f>O220/RES_summary!O$19</f>
        <v>17.831776486025639</v>
      </c>
      <c r="P292" s="177">
        <f>P220/RES_summary!P$19</f>
        <v>17.927989792215321</v>
      </c>
      <c r="Q292" s="177">
        <f>Q220/RES_summary!Q$19</f>
        <v>17.471815218095394</v>
      </c>
    </row>
    <row r="293" spans="1:17" ht="12" customHeight="1" x14ac:dyDescent="0.25">
      <c r="A293" s="148" t="s">
        <v>59</v>
      </c>
      <c r="B293" s="177">
        <f>B221/RES_summary!B$19</f>
        <v>6.0396639212555669</v>
      </c>
      <c r="C293" s="177">
        <f>C221/RES_summary!C$19</f>
        <v>6.0436255941139345</v>
      </c>
      <c r="D293" s="177">
        <f>D221/RES_summary!D$19</f>
        <v>6.0674110204734593</v>
      </c>
      <c r="E293" s="177">
        <f>E221/RES_summary!E$19</f>
        <v>6.0725628993533007</v>
      </c>
      <c r="F293" s="177">
        <f>F221/RES_summary!F$19</f>
        <v>6.0606860558302964</v>
      </c>
      <c r="G293" s="177">
        <f>G221/RES_summary!G$19</f>
        <v>6.0804958940477194</v>
      </c>
      <c r="H293" s="177">
        <f>H221/RES_summary!H$19</f>
        <v>6.0362428913304838</v>
      </c>
      <c r="I293" s="177">
        <f>I221/RES_summary!I$19</f>
        <v>5.983093241634502</v>
      </c>
      <c r="J293" s="177">
        <f>J221/RES_summary!J$19</f>
        <v>5.921250063089758</v>
      </c>
      <c r="K293" s="177">
        <f>K221/RES_summary!K$19</f>
        <v>5.9800299056611612</v>
      </c>
      <c r="L293" s="177">
        <f>L221/RES_summary!L$19</f>
        <v>6.0884052473159382</v>
      </c>
      <c r="M293" s="177">
        <f>M221/RES_summary!M$19</f>
        <v>5.8978052619849501</v>
      </c>
      <c r="N293" s="177">
        <f>N221/RES_summary!N$19</f>
        <v>5.9579917565517295</v>
      </c>
      <c r="O293" s="177">
        <f>O221/RES_summary!O$19</f>
        <v>6.0340512609388117</v>
      </c>
      <c r="P293" s="177">
        <f>P221/RES_summary!P$19</f>
        <v>5.7755324895089837</v>
      </c>
      <c r="Q293" s="177">
        <f>Q221/RES_summary!Q$19</f>
        <v>5.8437831573984518</v>
      </c>
    </row>
    <row r="294" spans="1:17" ht="12" customHeight="1" x14ac:dyDescent="0.25">
      <c r="A294" s="163" t="s">
        <v>142</v>
      </c>
      <c r="B294" s="180">
        <f>B222/RES_summary!B$19</f>
        <v>26.051816045390456</v>
      </c>
      <c r="C294" s="180">
        <f>C222/RES_summary!C$19</f>
        <v>27.010410233834218</v>
      </c>
      <c r="D294" s="180">
        <f>D222/RES_summary!D$19</f>
        <v>26.788751560758296</v>
      </c>
      <c r="E294" s="180">
        <f>E222/RES_summary!E$19</f>
        <v>26.619138803493264</v>
      </c>
      <c r="F294" s="180">
        <f>F222/RES_summary!F$19</f>
        <v>25.629245791241662</v>
      </c>
      <c r="G294" s="180">
        <f>G222/RES_summary!G$19</f>
        <v>25.839839417076728</v>
      </c>
      <c r="H294" s="180">
        <f>H222/RES_summary!H$19</f>
        <v>25.041158876697352</v>
      </c>
      <c r="I294" s="180">
        <f>I222/RES_summary!I$19</f>
        <v>26.817818667628032</v>
      </c>
      <c r="J294" s="180">
        <f>J222/RES_summary!J$19</f>
        <v>24.879656704680031</v>
      </c>
      <c r="K294" s="180">
        <f>K222/RES_summary!K$19</f>
        <v>25.827106031966739</v>
      </c>
      <c r="L294" s="180">
        <f>L222/RES_summary!L$19</f>
        <v>25.094157632775008</v>
      </c>
      <c r="M294" s="180">
        <f>M222/RES_summary!M$19</f>
        <v>26.195040108502639</v>
      </c>
      <c r="N294" s="180">
        <f>N222/RES_summary!N$19</f>
        <v>26.002322373089424</v>
      </c>
      <c r="O294" s="180">
        <f>O222/RES_summary!O$19</f>
        <v>25.358308309008923</v>
      </c>
      <c r="P294" s="180">
        <f>P222/RES_summary!P$19</f>
        <v>26.91015669870319</v>
      </c>
      <c r="Q294" s="180">
        <f>Q222/RES_summary!Q$19</f>
        <v>25.872241415637241</v>
      </c>
    </row>
    <row r="295" spans="1:17" ht="12" customHeight="1" x14ac:dyDescent="0.25">
      <c r="A295" s="161" t="s">
        <v>141</v>
      </c>
      <c r="B295" s="179">
        <f>B223/RES_summary!B$19</f>
        <v>22.973344350759358</v>
      </c>
      <c r="C295" s="179">
        <f>C223/RES_summary!C$19</f>
        <v>23.600392246106157</v>
      </c>
      <c r="D295" s="179">
        <f>D223/RES_summary!D$19</f>
        <v>23.480099534966339</v>
      </c>
      <c r="E295" s="179">
        <f>E223/RES_summary!E$19</f>
        <v>23.375003121623912</v>
      </c>
      <c r="F295" s="179">
        <f>F223/RES_summary!F$19</f>
        <v>22.719695820137371</v>
      </c>
      <c r="G295" s="179">
        <f>G223/RES_summary!G$19</f>
        <v>22.876391515147613</v>
      </c>
      <c r="H295" s="179">
        <f>H223/RES_summary!H$19</f>
        <v>22.312996161183783</v>
      </c>
      <c r="I295" s="179">
        <f>I223/RES_summary!I$19</f>
        <v>23.414675375592729</v>
      </c>
      <c r="J295" s="179">
        <f>J223/RES_summary!J$19</f>
        <v>22.093026921131784</v>
      </c>
      <c r="K295" s="179">
        <f>K223/RES_summary!K$19</f>
        <v>22.767648826439554</v>
      </c>
      <c r="L295" s="179">
        <f>L223/RES_summary!L$19</f>
        <v>22.274136920455824</v>
      </c>
      <c r="M295" s="179">
        <f>M223/RES_summary!M$19</f>
        <v>23.055556533054183</v>
      </c>
      <c r="N295" s="179">
        <f>N223/RES_summary!N$19</f>
        <v>22.859501299059847</v>
      </c>
      <c r="O295" s="179">
        <f>O223/RES_summary!O$19</f>
        <v>22.326764349477038</v>
      </c>
      <c r="P295" s="179">
        <f>P223/RES_summary!P$19</f>
        <v>23.428595283858257</v>
      </c>
      <c r="Q295" s="179">
        <f>Q223/RES_summary!Q$19</f>
        <v>22.660740077562647</v>
      </c>
    </row>
    <row r="296" spans="1:17" ht="12" customHeight="1" x14ac:dyDescent="0.25">
      <c r="A296" s="148" t="s">
        <v>60</v>
      </c>
      <c r="B296" s="177">
        <f>B224/RES_summary!B$19</f>
        <v>16.933680429503791</v>
      </c>
      <c r="C296" s="177">
        <f>C224/RES_summary!C$19</f>
        <v>17.556766651992223</v>
      </c>
      <c r="D296" s="177">
        <f>D224/RES_summary!D$19</f>
        <v>17.412688514492874</v>
      </c>
      <c r="E296" s="177">
        <f>E224/RES_summary!E$19</f>
        <v>17.302440222270608</v>
      </c>
      <c r="F296" s="177">
        <f>F224/RES_summary!F$19</f>
        <v>16.659009764307079</v>
      </c>
      <c r="G296" s="177">
        <f>G224/RES_summary!G$19</f>
        <v>16.795895621099891</v>
      </c>
      <c r="H296" s="177">
        <f>H224/RES_summary!H$19</f>
        <v>16.276753269853298</v>
      </c>
      <c r="I296" s="177">
        <f>I224/RES_summary!I$19</f>
        <v>17.431582133958234</v>
      </c>
      <c r="J296" s="177">
        <f>J224/RES_summary!J$19</f>
        <v>16.171776858042026</v>
      </c>
      <c r="K296" s="177">
        <f>K224/RES_summary!K$19</f>
        <v>16.787618920778389</v>
      </c>
      <c r="L296" s="177">
        <f>L224/RES_summary!L$19</f>
        <v>16.185731673139884</v>
      </c>
      <c r="M296" s="177">
        <f>M224/RES_summary!M$19</f>
        <v>17.15775127106923</v>
      </c>
      <c r="N296" s="177">
        <f>N224/RES_summary!N$19</f>
        <v>16.901509542508119</v>
      </c>
      <c r="O296" s="177">
        <f>O224/RES_summary!O$19</f>
        <v>16.292713088538225</v>
      </c>
      <c r="P296" s="177">
        <f>P224/RES_summary!P$19</f>
        <v>17.653062794349271</v>
      </c>
      <c r="Q296" s="177">
        <f>Q224/RES_summary!Q$19</f>
        <v>16.816956920164191</v>
      </c>
    </row>
    <row r="297" spans="1:17" ht="12" customHeight="1" x14ac:dyDescent="0.25">
      <c r="A297" s="148" t="s">
        <v>59</v>
      </c>
      <c r="B297" s="177">
        <f>B225/RES_summary!B$19</f>
        <v>6.0396639212555643</v>
      </c>
      <c r="C297" s="177">
        <f>C225/RES_summary!C$19</f>
        <v>6.0436255941139336</v>
      </c>
      <c r="D297" s="177">
        <f>D225/RES_summary!D$19</f>
        <v>6.0674110204734619</v>
      </c>
      <c r="E297" s="177">
        <f>E225/RES_summary!E$19</f>
        <v>6.0725628993533052</v>
      </c>
      <c r="F297" s="177">
        <f>F225/RES_summary!F$19</f>
        <v>6.0606860558302973</v>
      </c>
      <c r="G297" s="177">
        <f>G225/RES_summary!G$19</f>
        <v>6.0804958940477221</v>
      </c>
      <c r="H297" s="177">
        <f>H225/RES_summary!H$19</f>
        <v>6.036242891330482</v>
      </c>
      <c r="I297" s="177">
        <f>I225/RES_summary!I$19</f>
        <v>5.9830932416344931</v>
      </c>
      <c r="J297" s="177">
        <f>J225/RES_summary!J$19</f>
        <v>5.9212500630897544</v>
      </c>
      <c r="K297" s="177">
        <f>K225/RES_summary!K$19</f>
        <v>5.9800299056611612</v>
      </c>
      <c r="L297" s="177">
        <f>L225/RES_summary!L$19</f>
        <v>6.0884052473159382</v>
      </c>
      <c r="M297" s="177">
        <f>M225/RES_summary!M$19</f>
        <v>5.8978052619849466</v>
      </c>
      <c r="N297" s="177">
        <f>N225/RES_summary!N$19</f>
        <v>5.9579917565517304</v>
      </c>
      <c r="O297" s="177">
        <f>O225/RES_summary!O$19</f>
        <v>6.0340512609388099</v>
      </c>
      <c r="P297" s="177">
        <f>P225/RES_summary!P$19</f>
        <v>5.775532489508981</v>
      </c>
      <c r="Q297" s="177">
        <f>Q225/RES_summary!Q$19</f>
        <v>5.8437831573984518</v>
      </c>
    </row>
    <row r="298" spans="1:17" ht="12" customHeight="1" x14ac:dyDescent="0.25">
      <c r="A298" s="158" t="s">
        <v>62</v>
      </c>
      <c r="B298" s="178">
        <f>B226/RES_summary!B$19</f>
        <v>8.8735013052949974</v>
      </c>
      <c r="C298" s="178">
        <f>C226/RES_summary!C$19</f>
        <v>9.0284842081034391</v>
      </c>
      <c r="D298" s="178">
        <f>D226/RES_summary!D$19</f>
        <v>8.9459476517136913</v>
      </c>
      <c r="E298" s="178">
        <f>E226/RES_summary!E$19</f>
        <v>8.9733105633817907</v>
      </c>
      <c r="F298" s="178">
        <f>F226/RES_summary!F$19</f>
        <v>8.7903602744944465</v>
      </c>
      <c r="G298" s="178">
        <f>G226/RES_summary!G$19</f>
        <v>8.6453211157855367</v>
      </c>
      <c r="H298" s="178">
        <f>H226/RES_summary!H$19</f>
        <v>8.4868146546843963</v>
      </c>
      <c r="I298" s="178">
        <f>I226/RES_summary!I$19</f>
        <v>8.7825261191286206</v>
      </c>
      <c r="J298" s="178">
        <f>J226/RES_summary!J$19</f>
        <v>8.5664151072846444</v>
      </c>
      <c r="K298" s="178">
        <f>K226/RES_summary!K$19</f>
        <v>8.5158902786525701</v>
      </c>
      <c r="L298" s="178">
        <f>L226/RES_summary!L$19</f>
        <v>8.4384436036571451</v>
      </c>
      <c r="M298" s="178">
        <f>M226/RES_summary!M$19</f>
        <v>8.5189842381108427</v>
      </c>
      <c r="N298" s="178">
        <f>N226/RES_summary!N$19</f>
        <v>8.7681511188876762</v>
      </c>
      <c r="O298" s="178">
        <f>O226/RES_summary!O$19</f>
        <v>8.2459651245252612</v>
      </c>
      <c r="P298" s="178">
        <f>P226/RES_summary!P$19</f>
        <v>8.6671220323198064</v>
      </c>
      <c r="Q298" s="178">
        <f>Q226/RES_summary!Q$19</f>
        <v>8.5187083011462779</v>
      </c>
    </row>
    <row r="299" spans="1:17" ht="12" customHeight="1" x14ac:dyDescent="0.25">
      <c r="A299" s="23" t="s">
        <v>55</v>
      </c>
      <c r="B299" s="177">
        <f>B227/RES_summary!B$19</f>
        <v>18.931742938504595</v>
      </c>
      <c r="C299" s="177">
        <f>C227/RES_summary!C$19</f>
        <v>20.137381853297171</v>
      </c>
      <c r="D299" s="177">
        <f>D227/RES_summary!D$19</f>
        <v>16.964928010979481</v>
      </c>
      <c r="E299" s="177">
        <f>E227/RES_summary!E$19</f>
        <v>18.74186084551279</v>
      </c>
      <c r="F299" s="177">
        <f>F227/RES_summary!F$19</f>
        <v>19.706662882346127</v>
      </c>
      <c r="G299" s="177">
        <f>G227/RES_summary!G$19</f>
        <v>16.996366077680939</v>
      </c>
      <c r="H299" s="177">
        <f>H227/RES_summary!H$19</f>
        <v>19.023907743661535</v>
      </c>
      <c r="I299" s="177">
        <f>I227/RES_summary!I$19</f>
        <v>16.207694099860632</v>
      </c>
      <c r="J299" s="177">
        <f>J227/RES_summary!J$19</f>
        <v>18.262508689390298</v>
      </c>
      <c r="K299" s="177">
        <f>K227/RES_summary!K$19</f>
        <v>15.796164343376471</v>
      </c>
      <c r="L299" s="177">
        <f>L227/RES_summary!L$19</f>
        <v>15.863499221974351</v>
      </c>
      <c r="M299" s="177">
        <f>M227/RES_summary!M$19</f>
        <v>15.775310577579074</v>
      </c>
      <c r="N299" s="177">
        <f>N227/RES_summary!N$19</f>
        <v>17.773464282678024</v>
      </c>
      <c r="O299" s="177">
        <f>O227/RES_summary!O$19</f>
        <v>15.468753541893546</v>
      </c>
      <c r="P299" s="177">
        <f>P227/RES_summary!P$19</f>
        <v>14.88359567325133</v>
      </c>
      <c r="Q299" s="177">
        <f>Q227/RES_summary!Q$19</f>
        <v>16.145753506944821</v>
      </c>
    </row>
    <row r="300" spans="1:17" ht="12" customHeight="1" x14ac:dyDescent="0.25">
      <c r="A300" s="23" t="s">
        <v>57</v>
      </c>
      <c r="B300" s="177">
        <f>B228/RES_summary!B$19</f>
        <v>14.563088026132483</v>
      </c>
      <c r="C300" s="177">
        <f>C228/RES_summary!C$19</f>
        <v>14.533648791603698</v>
      </c>
      <c r="D300" s="177">
        <f>D228/RES_summary!D$19</f>
        <v>14.487427566214405</v>
      </c>
      <c r="E300" s="177">
        <f>E228/RES_summary!E$19</f>
        <v>13.946742524611459</v>
      </c>
      <c r="F300" s="177">
        <f>F228/RES_summary!F$19</f>
        <v>14.623704960553088</v>
      </c>
      <c r="G300" s="177">
        <f>G228/RES_summary!G$19</f>
        <v>15.632963878865034</v>
      </c>
      <c r="H300" s="177">
        <f>H228/RES_summary!H$19</f>
        <v>12.740396972854519</v>
      </c>
      <c r="I300" s="177">
        <f>I228/RES_summary!I$19</f>
        <v>14.12571220983499</v>
      </c>
      <c r="J300" s="177">
        <f>J228/RES_summary!J$19</f>
        <v>14.03435480425949</v>
      </c>
      <c r="K300" s="177">
        <f>K228/RES_summary!K$19</f>
        <v>10.475354407932924</v>
      </c>
      <c r="L300" s="177">
        <f>L228/RES_summary!L$19</f>
        <v>15.045068074137321</v>
      </c>
      <c r="M300" s="177">
        <f>M228/RES_summary!M$19</f>
        <v>14.957903141325117</v>
      </c>
      <c r="N300" s="177">
        <f>N228/RES_summary!N$19</f>
        <v>11.44937447216709</v>
      </c>
      <c r="O300" s="177">
        <f>O228/RES_summary!O$19</f>
        <v>12.48046259464938</v>
      </c>
      <c r="P300" s="177">
        <f>P228/RES_summary!P$19</f>
        <v>12.271641819757512</v>
      </c>
      <c r="Q300" s="177">
        <f>Q228/RES_summary!Q$19</f>
        <v>12.04326263535525</v>
      </c>
    </row>
    <row r="301" spans="1:17" ht="12" customHeight="1" x14ac:dyDescent="0.25">
      <c r="A301" s="29" t="s">
        <v>140</v>
      </c>
      <c r="B301" s="176">
        <f>B229/RES_summary!B$19</f>
        <v>8.1372075758840481</v>
      </c>
      <c r="C301" s="176">
        <f>C229/RES_summary!C$19</f>
        <v>8.3058363730667786</v>
      </c>
      <c r="D301" s="176">
        <f>D229/RES_summary!D$19</f>
        <v>8.3822368200373152</v>
      </c>
      <c r="E301" s="176">
        <f>E229/RES_summary!E$19</f>
        <v>8.4189912566456027</v>
      </c>
      <c r="F301" s="176">
        <f>F229/RES_summary!F$19</f>
        <v>8.1438721516205508</v>
      </c>
      <c r="G301" s="176">
        <f>G229/RES_summary!G$19</f>
        <v>7.9536094928135759</v>
      </c>
      <c r="H301" s="176">
        <f>H229/RES_summary!H$19</f>
        <v>7.8346866309152547</v>
      </c>
      <c r="I301" s="176">
        <f>I229/RES_summary!I$19</f>
        <v>8.0045260989324873</v>
      </c>
      <c r="J301" s="176">
        <f>J229/RES_summary!J$19</f>
        <v>7.7071773712099141</v>
      </c>
      <c r="K301" s="176">
        <f>K229/RES_summary!K$19</f>
        <v>8.1052966875393899</v>
      </c>
      <c r="L301" s="176">
        <f>L229/RES_summary!L$19</f>
        <v>7.8243247550539419</v>
      </c>
      <c r="M301" s="176">
        <f>M229/RES_summary!M$19</f>
        <v>7.9458481328232153</v>
      </c>
      <c r="N301" s="176">
        <f>N229/RES_summary!N$19</f>
        <v>8.3198798589885659</v>
      </c>
      <c r="O301" s="176">
        <f>O229/RES_summary!O$19</f>
        <v>7.8315946494163322</v>
      </c>
      <c r="P301" s="176">
        <f>P229/RES_summary!P$19</f>
        <v>8.3079593641846365</v>
      </c>
      <c r="Q301" s="176">
        <f>Q229/RES_summary!Q$19</f>
        <v>8.0125056853150003</v>
      </c>
    </row>
    <row r="303" spans="1:17" ht="12" customHeight="1" x14ac:dyDescent="0.25">
      <c r="A303" s="152" t="s">
        <v>71</v>
      </c>
      <c r="B303" s="184">
        <f>B231/RES_summary!B$19</f>
        <v>125.84832810951164</v>
      </c>
      <c r="C303" s="184">
        <f>C231/RES_summary!C$19</f>
        <v>134.01101674447136</v>
      </c>
      <c r="D303" s="184">
        <f>D231/RES_summary!D$19</f>
        <v>126.98055137306848</v>
      </c>
      <c r="E303" s="184">
        <f>E231/RES_summary!E$19</f>
        <v>126.39129796640736</v>
      </c>
      <c r="F303" s="184">
        <f>F231/RES_summary!F$19</f>
        <v>116.7131400310262</v>
      </c>
      <c r="G303" s="184">
        <f>G231/RES_summary!G$19</f>
        <v>122.18026637427943</v>
      </c>
      <c r="H303" s="184">
        <f>H231/RES_summary!H$19</f>
        <v>114.10605606211425</v>
      </c>
      <c r="I303" s="184">
        <f>I231/RES_summary!I$19</f>
        <v>111.23548292688305</v>
      </c>
      <c r="J303" s="184">
        <f>J231/RES_summary!J$19</f>
        <v>112.10605967889502</v>
      </c>
      <c r="K303" s="184">
        <f>K231/RES_summary!K$19</f>
        <v>110.38881671279078</v>
      </c>
      <c r="L303" s="184">
        <f>L231/RES_summary!L$19</f>
        <v>120.93942402640637</v>
      </c>
      <c r="M303" s="184">
        <f>M231/RES_summary!M$19</f>
        <v>112.08173948157781</v>
      </c>
      <c r="N303" s="184">
        <f>N231/RES_summary!N$19</f>
        <v>116.23408707566739</v>
      </c>
      <c r="O303" s="184">
        <f>O231/RES_summary!O$19</f>
        <v>124.53765952441729</v>
      </c>
      <c r="P303" s="184">
        <f>P231/RES_summary!P$19</f>
        <v>106.21814747995687</v>
      </c>
      <c r="Q303" s="184">
        <f>Q231/RES_summary!Q$19</f>
        <v>111.6205989531082</v>
      </c>
    </row>
    <row r="304" spans="1:17" ht="12" customHeight="1" x14ac:dyDescent="0.25">
      <c r="A304" s="158" t="s">
        <v>65</v>
      </c>
      <c r="B304" s="178">
        <f>B232/RES_summary!B$19</f>
        <v>101.69835775702222</v>
      </c>
      <c r="C304" s="178">
        <f>C232/RES_summary!C$19</f>
        <v>109.40174667466977</v>
      </c>
      <c r="D304" s="178">
        <f>D232/RES_summary!D$19</f>
        <v>102.3115549159179</v>
      </c>
      <c r="E304" s="178">
        <f>E232/RES_summary!E$19</f>
        <v>101.65776819947723</v>
      </c>
      <c r="F304" s="178">
        <f>F232/RES_summary!F$19</f>
        <v>92.297617901090774</v>
      </c>
      <c r="G304" s="178">
        <f>G232/RES_summary!G$19</f>
        <v>97.75204952263546</v>
      </c>
      <c r="H304" s="178">
        <f>H232/RES_summary!H$19</f>
        <v>89.954588534482497</v>
      </c>
      <c r="I304" s="178">
        <f>I232/RES_summary!I$19</f>
        <v>86.613814751770718</v>
      </c>
      <c r="J304" s="178">
        <f>J232/RES_summary!J$19</f>
        <v>88.153599470106684</v>
      </c>
      <c r="K304" s="178">
        <f>K232/RES_summary!K$19</f>
        <v>85.807708814410205</v>
      </c>
      <c r="L304" s="178">
        <f>L232/RES_summary!L$19</f>
        <v>96.482478297478153</v>
      </c>
      <c r="M304" s="178">
        <f>M232/RES_summary!M$19</f>
        <v>87.247702904093259</v>
      </c>
      <c r="N304" s="178">
        <f>N232/RES_summary!N$19</f>
        <v>91.150693863020294</v>
      </c>
      <c r="O304" s="178">
        <f>O232/RES_summary!O$19</f>
        <v>100.1353115745992</v>
      </c>
      <c r="P304" s="178">
        <f>P232/RES_summary!P$19</f>
        <v>81.258114343170305</v>
      </c>
      <c r="Q304" s="178">
        <f>Q232/RES_summary!Q$19</f>
        <v>87.165105568357333</v>
      </c>
    </row>
    <row r="305" spans="1:17" ht="12" customHeight="1" x14ac:dyDescent="0.25">
      <c r="A305" s="23" t="s">
        <v>157</v>
      </c>
      <c r="B305" s="177">
        <f>B233/RES_summary!B$19</f>
        <v>100.88650217810043</v>
      </c>
      <c r="C305" s="177">
        <f>C233/RES_summary!C$19</f>
        <v>108.27780055693368</v>
      </c>
      <c r="D305" s="177">
        <f>D233/RES_summary!D$19</f>
        <v>101.12499516900064</v>
      </c>
      <c r="E305" s="177">
        <f>E233/RES_summary!E$19</f>
        <v>100.47851176739245</v>
      </c>
      <c r="F305" s="177">
        <f>F233/RES_summary!F$19</f>
        <v>91.423125964438483</v>
      </c>
      <c r="G305" s="177">
        <f>G233/RES_summary!G$19</f>
        <v>96.849307084116646</v>
      </c>
      <c r="H305" s="177">
        <f>H233/RES_summary!H$19</f>
        <v>89.296460840664025</v>
      </c>
      <c r="I305" s="177">
        <f>I233/RES_summary!I$19</f>
        <v>85.417856449195313</v>
      </c>
      <c r="J305" s="177">
        <f>J233/RES_summary!J$19</f>
        <v>87.316703324879697</v>
      </c>
      <c r="K305" s="177">
        <f>K233/RES_summary!K$19</f>
        <v>84.884914200681806</v>
      </c>
      <c r="L305" s="177">
        <f>L233/RES_summary!L$19</f>
        <v>95.562760296501139</v>
      </c>
      <c r="M305" s="177">
        <f>M233/RES_summary!M$19</f>
        <v>86.277053826670866</v>
      </c>
      <c r="N305" s="177">
        <f>N233/RES_summary!N$19</f>
        <v>90.032497756640879</v>
      </c>
      <c r="O305" s="177">
        <f>O233/RES_summary!O$19</f>
        <v>99.548160312953627</v>
      </c>
      <c r="P305" s="177">
        <f>P233/RES_summary!P$19</f>
        <v>79.976847112623702</v>
      </c>
      <c r="Q305" s="177">
        <f>Q233/RES_summary!Q$19</f>
        <v>86.190563700082578</v>
      </c>
    </row>
    <row r="306" spans="1:17" ht="12" customHeight="1" x14ac:dyDescent="0.25">
      <c r="A306" s="23" t="s">
        <v>60</v>
      </c>
      <c r="B306" s="177">
        <f>B234/RES_summary!B$19</f>
        <v>0.81185557892179949</v>
      </c>
      <c r="C306" s="177">
        <f>C234/RES_summary!C$19</f>
        <v>1.1239461177360863</v>
      </c>
      <c r="D306" s="177">
        <f>D234/RES_summary!D$19</f>
        <v>1.1865597469172497</v>
      </c>
      <c r="E306" s="177">
        <f>E234/RES_summary!E$19</f>
        <v>1.1792564320847916</v>
      </c>
      <c r="F306" s="177">
        <f>F234/RES_summary!F$19</f>
        <v>0.87449193665228675</v>
      </c>
      <c r="G306" s="177">
        <f>G234/RES_summary!G$19</f>
        <v>0.90274243851881175</v>
      </c>
      <c r="H306" s="177">
        <f>H234/RES_summary!H$19</f>
        <v>0.65812769381845948</v>
      </c>
      <c r="I306" s="177">
        <f>I234/RES_summary!I$19</f>
        <v>1.195958302575409</v>
      </c>
      <c r="J306" s="177">
        <f>J234/RES_summary!J$19</f>
        <v>0.83689614522699096</v>
      </c>
      <c r="K306" s="177">
        <f>K234/RES_summary!K$19</f>
        <v>0.92279461372840554</v>
      </c>
      <c r="L306" s="177">
        <f>L234/RES_summary!L$19</f>
        <v>0.91971800097700651</v>
      </c>
      <c r="M306" s="177">
        <f>M234/RES_summary!M$19</f>
        <v>0.97064907742240492</v>
      </c>
      <c r="N306" s="177">
        <f>N234/RES_summary!N$19</f>
        <v>1.1181961063794126</v>
      </c>
      <c r="O306" s="177">
        <f>O234/RES_summary!O$19</f>
        <v>0.58715126164555731</v>
      </c>
      <c r="P306" s="177">
        <f>P234/RES_summary!P$19</f>
        <v>1.2812672305465993</v>
      </c>
      <c r="Q306" s="177">
        <f>Q234/RES_summary!Q$19</f>
        <v>0.97454186827476719</v>
      </c>
    </row>
    <row r="307" spans="1:17" ht="12" customHeight="1" x14ac:dyDescent="0.25">
      <c r="A307" s="158" t="s">
        <v>112</v>
      </c>
      <c r="B307" s="178">
        <f>B235/RES_summary!B$19</f>
        <v>7.4430656485195881E-2</v>
      </c>
      <c r="C307" s="178">
        <f>C235/RES_summary!C$19</f>
        <v>9.1411255069255903E-2</v>
      </c>
      <c r="D307" s="178">
        <f>D235/RES_summary!D$19</f>
        <v>9.6093219295109417E-2</v>
      </c>
      <c r="E307" s="178">
        <f>E235/RES_summary!E$19</f>
        <v>9.5915233222356844E-2</v>
      </c>
      <c r="F307" s="178">
        <f>F235/RES_summary!F$19</f>
        <v>0.1036709517344708</v>
      </c>
      <c r="G307" s="178">
        <f>G235/RES_summary!G$19</f>
        <v>0.11465114050334571</v>
      </c>
      <c r="H307" s="178">
        <f>H235/RES_summary!H$19</f>
        <v>0.12585763330286709</v>
      </c>
      <c r="I307" s="178">
        <f>I235/RES_summary!I$19</f>
        <v>0.14348145645729943</v>
      </c>
      <c r="J307" s="178">
        <f>J235/RES_summary!J$19</f>
        <v>0.16121469463870811</v>
      </c>
      <c r="K307" s="178">
        <f>K235/RES_summary!K$19</f>
        <v>0.17863154289522976</v>
      </c>
      <c r="L307" s="178">
        <f>L235/RES_summary!L$19</f>
        <v>0.19007362966753516</v>
      </c>
      <c r="M307" s="178">
        <f>M235/RES_summary!M$19</f>
        <v>0.20914962030443457</v>
      </c>
      <c r="N307" s="178">
        <f>N235/RES_summary!N$19</f>
        <v>0.19430112391413845</v>
      </c>
      <c r="O307" s="178">
        <f>O235/RES_summary!O$19</f>
        <v>0.19337990052592319</v>
      </c>
      <c r="P307" s="178">
        <f>P235/RES_summary!P$19</f>
        <v>0.16449520512191101</v>
      </c>
      <c r="Q307" s="178">
        <f>Q235/RES_summary!Q$19</f>
        <v>0.1585812252841253</v>
      </c>
    </row>
    <row r="308" spans="1:17" ht="12" customHeight="1" x14ac:dyDescent="0.25">
      <c r="A308" s="23" t="s">
        <v>60</v>
      </c>
      <c r="B308" s="177">
        <f>B236/RES_summary!B$19</f>
        <v>7.4430656485195881E-2</v>
      </c>
      <c r="C308" s="177">
        <f>C236/RES_summary!C$19</f>
        <v>9.1411255069255903E-2</v>
      </c>
      <c r="D308" s="177">
        <f>D236/RES_summary!D$19</f>
        <v>9.6093219295109417E-2</v>
      </c>
      <c r="E308" s="177">
        <f>E236/RES_summary!E$19</f>
        <v>9.5915233222356844E-2</v>
      </c>
      <c r="F308" s="177">
        <f>F236/RES_summary!F$19</f>
        <v>0.1036709517344708</v>
      </c>
      <c r="G308" s="177">
        <f>G236/RES_summary!G$19</f>
        <v>0.11465114050334571</v>
      </c>
      <c r="H308" s="177">
        <f>H236/RES_summary!H$19</f>
        <v>0.12585763330286709</v>
      </c>
      <c r="I308" s="177">
        <f>I236/RES_summary!I$19</f>
        <v>0.14348145645729943</v>
      </c>
      <c r="J308" s="177">
        <f>J236/RES_summary!J$19</f>
        <v>0.16121469463870811</v>
      </c>
      <c r="K308" s="177">
        <f>K236/RES_summary!K$19</f>
        <v>0.17863154289522976</v>
      </c>
      <c r="L308" s="177">
        <f>L236/RES_summary!L$19</f>
        <v>0.19007362966753516</v>
      </c>
      <c r="M308" s="177">
        <f>M236/RES_summary!M$19</f>
        <v>0.20914962030443457</v>
      </c>
      <c r="N308" s="177">
        <f>N236/RES_summary!N$19</f>
        <v>0.19430112391413845</v>
      </c>
      <c r="O308" s="177">
        <f>O236/RES_summary!O$19</f>
        <v>0.19337990052592319</v>
      </c>
      <c r="P308" s="177">
        <f>P236/RES_summary!P$19</f>
        <v>0.16449520512191101</v>
      </c>
      <c r="Q308" s="177">
        <f>Q236/RES_summary!Q$19</f>
        <v>0.1585812252841253</v>
      </c>
    </row>
    <row r="309" spans="1:17" ht="12" customHeight="1" x14ac:dyDescent="0.25">
      <c r="A309" s="158" t="s">
        <v>63</v>
      </c>
      <c r="B309" s="178">
        <f>B237/RES_summary!B$19</f>
        <v>17.611510860779198</v>
      </c>
      <c r="C309" s="178">
        <f>C237/RES_summary!C$19</f>
        <v>17.877037913959217</v>
      </c>
      <c r="D309" s="178">
        <f>D237/RES_summary!D$19</f>
        <v>17.877288075473949</v>
      </c>
      <c r="E309" s="178">
        <f>E237/RES_summary!E$19</f>
        <v>17.845983349999351</v>
      </c>
      <c r="F309" s="178">
        <f>F237/RES_summary!F$19</f>
        <v>17.659331708359865</v>
      </c>
      <c r="G309" s="178">
        <f>G237/RES_summary!G$19</f>
        <v>17.778224658333169</v>
      </c>
      <c r="H309" s="178">
        <f>H237/RES_summary!H$19</f>
        <v>17.561707288679536</v>
      </c>
      <c r="I309" s="178">
        <f>I237/RES_summary!I$19</f>
        <v>17.863877478013411</v>
      </c>
      <c r="J309" s="178">
        <f>J237/RES_summary!J$19</f>
        <v>17.331062909025942</v>
      </c>
      <c r="K309" s="178">
        <f>K237/RES_summary!K$19</f>
        <v>17.7166751336568</v>
      </c>
      <c r="L309" s="178">
        <f>L237/RES_summary!L$19</f>
        <v>17.690492901833551</v>
      </c>
      <c r="M309" s="178">
        <f>M237/RES_summary!M$19</f>
        <v>17.936068172667344</v>
      </c>
      <c r="N309" s="178">
        <f>N237/RES_summary!N$19</f>
        <v>17.902978916578054</v>
      </c>
      <c r="O309" s="178">
        <f>O237/RES_summary!O$19</f>
        <v>17.609545967127026</v>
      </c>
      <c r="P309" s="178">
        <f>P237/RES_summary!P$19</f>
        <v>17.809805177677802</v>
      </c>
      <c r="Q309" s="178">
        <f>Q237/RES_summary!Q$19</f>
        <v>17.53822452329165</v>
      </c>
    </row>
    <row r="310" spans="1:17" ht="12" customHeight="1" x14ac:dyDescent="0.25">
      <c r="A310" s="167" t="s">
        <v>156</v>
      </c>
      <c r="B310" s="183">
        <f>B238/RES_summary!B$19</f>
        <v>17.256242662827798</v>
      </c>
      <c r="C310" s="183">
        <f>C238/RES_summary!C$19</f>
        <v>17.260050295238475</v>
      </c>
      <c r="D310" s="183">
        <f>D238/RES_summary!D$19</f>
        <v>17.242115195767408</v>
      </c>
      <c r="E310" s="183">
        <f>E238/RES_summary!E$19</f>
        <v>17.161429454947818</v>
      </c>
      <c r="F310" s="183">
        <f>F238/RES_summary!F$19</f>
        <v>17.090159505038464</v>
      </c>
      <c r="G310" s="183">
        <f>G238/RES_summary!G$19</f>
        <v>17.108253672953669</v>
      </c>
      <c r="H310" s="183">
        <f>H238/RES_summary!H$19</f>
        <v>16.920061716430695</v>
      </c>
      <c r="I310" s="183">
        <f>I238/RES_summary!I$19</f>
        <v>16.750379441842519</v>
      </c>
      <c r="J310" s="183">
        <f>J238/RES_summary!J$19</f>
        <v>16.560469874195466</v>
      </c>
      <c r="K310" s="183">
        <f>K238/RES_summary!K$19</f>
        <v>16.748601986244779</v>
      </c>
      <c r="L310" s="183">
        <f>L238/RES_summary!L$19</f>
        <v>16.93485725975416</v>
      </c>
      <c r="M310" s="183">
        <f>M238/RES_summary!M$19</f>
        <v>16.924553093897103</v>
      </c>
      <c r="N310" s="183">
        <f>N238/RES_summary!N$19</f>
        <v>16.874438760529554</v>
      </c>
      <c r="O310" s="183">
        <f>O238/RES_summary!O$19</f>
        <v>16.710236444310624</v>
      </c>
      <c r="P310" s="183">
        <f>P238/RES_summary!P$19</f>
        <v>16.551617454895659</v>
      </c>
      <c r="Q310" s="183">
        <f>Q238/RES_summary!Q$19</f>
        <v>16.406204216271586</v>
      </c>
    </row>
    <row r="311" spans="1:17" ht="12" customHeight="1" x14ac:dyDescent="0.25">
      <c r="A311" s="167" t="s">
        <v>155</v>
      </c>
      <c r="B311" s="183">
        <f>B239/RES_summary!B$19</f>
        <v>17.256221652093632</v>
      </c>
      <c r="C311" s="183">
        <f>C239/RES_summary!C$19</f>
        <v>17.347641547631756</v>
      </c>
      <c r="D311" s="183">
        <f>D239/RES_summary!D$19</f>
        <v>17.389409380628024</v>
      </c>
      <c r="E311" s="183">
        <f>E239/RES_summary!E$19</f>
        <v>17.408076255943019</v>
      </c>
      <c r="F311" s="183">
        <f>F239/RES_summary!F$19</f>
        <v>17.430718906680205</v>
      </c>
      <c r="G311" s="183">
        <f>G239/RES_summary!G$19</f>
        <v>17.738273323063826</v>
      </c>
      <c r="H311" s="183">
        <f>H239/RES_summary!H$19</f>
        <v>17.62709553486464</v>
      </c>
      <c r="I311" s="183">
        <f>I239/RES_summary!I$19</f>
        <v>17.466563279881612</v>
      </c>
      <c r="J311" s="183">
        <f>J239/RES_summary!J$19</f>
        <v>17.285540950438438</v>
      </c>
      <c r="K311" s="183">
        <f>K239/RES_summary!K$19</f>
        <v>17.467286316711778</v>
      </c>
      <c r="L311" s="183">
        <f>L239/RES_summary!L$19</f>
        <v>17.507831403880129</v>
      </c>
      <c r="M311" s="183">
        <f>M239/RES_summary!M$19</f>
        <v>17.547183512054058</v>
      </c>
      <c r="N311" s="183">
        <f>N239/RES_summary!N$19</f>
        <v>17.45517567778268</v>
      </c>
      <c r="O311" s="183">
        <f>O239/RES_summary!O$19</f>
        <v>17.27525231521075</v>
      </c>
      <c r="P311" s="183">
        <f>P239/RES_summary!P$19</f>
        <v>17.131745994236663</v>
      </c>
      <c r="Q311" s="183">
        <f>Q239/RES_summary!Q$19</f>
        <v>16.957079985348127</v>
      </c>
    </row>
    <row r="312" spans="1:17" ht="12" customHeight="1" x14ac:dyDescent="0.25">
      <c r="A312" s="166" t="s">
        <v>55</v>
      </c>
      <c r="B312" s="182">
        <f>B240/RES_summary!B$19</f>
        <v>11.216557730838067</v>
      </c>
      <c r="C312" s="182">
        <f>C240/RES_summary!C$19</f>
        <v>11.304015953517823</v>
      </c>
      <c r="D312" s="182">
        <f>D240/RES_summary!D$19</f>
        <v>11.321998360154563</v>
      </c>
      <c r="E312" s="182">
        <f>E240/RES_summary!E$19</f>
        <v>11.33551335658972</v>
      </c>
      <c r="F312" s="182">
        <f>F240/RES_summary!F$19</f>
        <v>11.370032850849906</v>
      </c>
      <c r="G312" s="182">
        <f>G240/RES_summary!G$19</f>
        <v>11.657777429016098</v>
      </c>
      <c r="H312" s="182">
        <f>H240/RES_summary!H$19</f>
        <v>11.590852643534159</v>
      </c>
      <c r="I312" s="182">
        <f>I240/RES_summary!I$19</f>
        <v>11.483470038247118</v>
      </c>
      <c r="J312" s="182">
        <f>J240/RES_summary!J$19</f>
        <v>11.36429088734868</v>
      </c>
      <c r="K312" s="182">
        <f>K240/RES_summary!K$19</f>
        <v>11.487256411050616</v>
      </c>
      <c r="L312" s="182">
        <f>L240/RES_summary!L$19</f>
        <v>11.419426156564189</v>
      </c>
      <c r="M312" s="182">
        <f>M240/RES_summary!M$19</f>
        <v>11.649378250069107</v>
      </c>
      <c r="N312" s="182">
        <f>N240/RES_summary!N$19</f>
        <v>11.497183921230944</v>
      </c>
      <c r="O312" s="182">
        <f>O240/RES_summary!O$19</f>
        <v>11.241201054271935</v>
      </c>
      <c r="P312" s="182">
        <f>P240/RES_summary!P$19</f>
        <v>11.356213504727679</v>
      </c>
      <c r="Q312" s="182">
        <f>Q240/RES_summary!Q$19</f>
        <v>11.113296827949672</v>
      </c>
    </row>
    <row r="313" spans="1:17" ht="12" customHeight="1" x14ac:dyDescent="0.25">
      <c r="A313" s="147" t="s">
        <v>59</v>
      </c>
      <c r="B313" s="181">
        <f>B241/RES_summary!B$19</f>
        <v>6.0396639212555652</v>
      </c>
      <c r="C313" s="181">
        <f>C241/RES_summary!C$19</f>
        <v>6.0436255941139319</v>
      </c>
      <c r="D313" s="181">
        <f>D241/RES_summary!D$19</f>
        <v>6.0674110204734619</v>
      </c>
      <c r="E313" s="181">
        <f>E241/RES_summary!E$19</f>
        <v>6.0725628993533016</v>
      </c>
      <c r="F313" s="181">
        <f>F241/RES_summary!F$19</f>
        <v>6.0606860558302991</v>
      </c>
      <c r="G313" s="181">
        <f>G241/RES_summary!G$19</f>
        <v>6.0804958940477256</v>
      </c>
      <c r="H313" s="181">
        <f>H241/RES_summary!H$19</f>
        <v>6.0362428913304811</v>
      </c>
      <c r="I313" s="181">
        <f>I241/RES_summary!I$19</f>
        <v>5.9830932416344949</v>
      </c>
      <c r="J313" s="181">
        <f>J241/RES_summary!J$19</f>
        <v>5.9212500630897562</v>
      </c>
      <c r="K313" s="181">
        <f>K241/RES_summary!K$19</f>
        <v>5.980029905661163</v>
      </c>
      <c r="L313" s="181">
        <f>L241/RES_summary!L$19</f>
        <v>6.0884052473159391</v>
      </c>
      <c r="M313" s="181">
        <f>M241/RES_summary!M$19</f>
        <v>5.8978052619849501</v>
      </c>
      <c r="N313" s="181">
        <f>N241/RES_summary!N$19</f>
        <v>5.957991756551734</v>
      </c>
      <c r="O313" s="181">
        <f>O241/RES_summary!O$19</f>
        <v>6.0340512609388108</v>
      </c>
      <c r="P313" s="181">
        <f>P241/RES_summary!P$19</f>
        <v>5.7755324895089846</v>
      </c>
      <c r="Q313" s="181">
        <f>Q241/RES_summary!Q$19</f>
        <v>5.8437831573984527</v>
      </c>
    </row>
    <row r="314" spans="1:17" ht="12" customHeight="1" x14ac:dyDescent="0.25">
      <c r="A314" s="163" t="s">
        <v>144</v>
      </c>
      <c r="B314" s="180">
        <f>B242/RES_summary!B$19</f>
        <v>17.256232163849038</v>
      </c>
      <c r="C314" s="180">
        <f>C242/RES_summary!C$19</f>
        <v>17.116137601120602</v>
      </c>
      <c r="D314" s="180">
        <f>D242/RES_summary!D$19</f>
        <v>17.062229201616812</v>
      </c>
      <c r="E314" s="180">
        <f>E242/RES_summary!E$19</f>
        <v>17.128011250626002</v>
      </c>
      <c r="F314" s="180">
        <f>F242/RES_summary!F$19</f>
        <v>17.120175404319113</v>
      </c>
      <c r="G314" s="180">
        <f>G242/RES_summary!G$19</f>
        <v>17.226318498892439</v>
      </c>
      <c r="H314" s="180">
        <f>H242/RES_summary!H$19</f>
        <v>17.207347844406613</v>
      </c>
      <c r="I314" s="180">
        <f>I242/RES_summary!I$19</f>
        <v>17.149118671153403</v>
      </c>
      <c r="J314" s="180">
        <f>J242/RES_summary!J$19</f>
        <v>17.023750603974555</v>
      </c>
      <c r="K314" s="180">
        <f>K242/RES_summary!K$19</f>
        <v>17.36048992419596</v>
      </c>
      <c r="L314" s="180">
        <f>L242/RES_summary!L$19</f>
        <v>17.386632169852291</v>
      </c>
      <c r="M314" s="180">
        <f>M242/RES_summary!M$19</f>
        <v>17.324949986269878</v>
      </c>
      <c r="N314" s="180">
        <f>N242/RES_summary!N$19</f>
        <v>17.190531576422867</v>
      </c>
      <c r="O314" s="180">
        <f>O242/RES_summary!O$19</f>
        <v>16.914245359712879</v>
      </c>
      <c r="P314" s="180">
        <f>P242/RES_summary!P$19</f>
        <v>16.797586371324744</v>
      </c>
      <c r="Q314" s="180">
        <f>Q242/RES_summary!Q$19</f>
        <v>16.743080080607413</v>
      </c>
    </row>
    <row r="315" spans="1:17" ht="12" customHeight="1" x14ac:dyDescent="0.25">
      <c r="A315" s="161" t="s">
        <v>143</v>
      </c>
      <c r="B315" s="179">
        <f>B243/RES_summary!B$19</f>
        <v>17.256214827757447</v>
      </c>
      <c r="C315" s="179">
        <f>C243/RES_summary!C$19</f>
        <v>17.169115034842324</v>
      </c>
      <c r="D315" s="179">
        <f>D243/RES_summary!D$19</f>
        <v>17.157860001524384</v>
      </c>
      <c r="E315" s="179">
        <f>E243/RES_summary!E$19</f>
        <v>17.282972696269042</v>
      </c>
      <c r="F315" s="179">
        <f>F243/RES_summary!F$19</f>
        <v>17.269623270753048</v>
      </c>
      <c r="G315" s="179">
        <f>G243/RES_summary!G$19</f>
        <v>17.510327232825116</v>
      </c>
      <c r="H315" s="179">
        <f>H243/RES_summary!H$19</f>
        <v>17.560714503440064</v>
      </c>
      <c r="I315" s="179">
        <f>I243/RES_summary!I$19</f>
        <v>17.483867427900339</v>
      </c>
      <c r="J315" s="179">
        <f>J243/RES_summary!J$19</f>
        <v>17.256008299614741</v>
      </c>
      <c r="K315" s="179">
        <f>K243/RES_summary!K$19</f>
        <v>17.369029757479812</v>
      </c>
      <c r="L315" s="179">
        <f>L243/RES_summary!L$19</f>
        <v>17.370494270922656</v>
      </c>
      <c r="M315" s="179">
        <f>M243/RES_summary!M$19</f>
        <v>17.307152511854024</v>
      </c>
      <c r="N315" s="179">
        <f>N243/RES_summary!N$19</f>
        <v>17.190655053586248</v>
      </c>
      <c r="O315" s="179">
        <f>O243/RES_summary!O$19</f>
        <v>16.953925990096067</v>
      </c>
      <c r="P315" s="179">
        <f>P243/RES_summary!P$19</f>
        <v>16.851711590873126</v>
      </c>
      <c r="Q315" s="179">
        <f>Q243/RES_summary!Q$19</f>
        <v>16.754628987269406</v>
      </c>
    </row>
    <row r="316" spans="1:17" ht="12" customHeight="1" x14ac:dyDescent="0.25">
      <c r="A316" s="148" t="s">
        <v>57</v>
      </c>
      <c r="B316" s="177">
        <f>B244/RES_summary!B$19</f>
        <v>11.216550906501874</v>
      </c>
      <c r="C316" s="177">
        <f>C244/RES_summary!C$19</f>
        <v>11.125489440728389</v>
      </c>
      <c r="D316" s="177">
        <f>D244/RES_summary!D$19</f>
        <v>11.090448981050921</v>
      </c>
      <c r="E316" s="177">
        <f>E244/RES_summary!E$19</f>
        <v>11.210409796915744</v>
      </c>
      <c r="F316" s="177">
        <f>F244/RES_summary!F$19</f>
        <v>11.20893721492275</v>
      </c>
      <c r="G316" s="177">
        <f>G244/RES_summary!G$19</f>
        <v>11.429831338777399</v>
      </c>
      <c r="H316" s="177">
        <f>H244/RES_summary!H$19</f>
        <v>11.524471612109581</v>
      </c>
      <c r="I316" s="177">
        <f>I244/RES_summary!I$19</f>
        <v>11.500774186265838</v>
      </c>
      <c r="J316" s="177">
        <f>J244/RES_summary!J$19</f>
        <v>11.334758236524983</v>
      </c>
      <c r="K316" s="177">
        <f>K244/RES_summary!K$19</f>
        <v>11.388999851818653</v>
      </c>
      <c r="L316" s="177">
        <f>L244/RES_summary!L$19</f>
        <v>11.282089023606716</v>
      </c>
      <c r="M316" s="177">
        <f>M244/RES_summary!M$19</f>
        <v>11.409347249869075</v>
      </c>
      <c r="N316" s="177">
        <f>N244/RES_summary!N$19</f>
        <v>11.23266329703452</v>
      </c>
      <c r="O316" s="177">
        <f>O244/RES_summary!O$19</f>
        <v>10.919874729157252</v>
      </c>
      <c r="P316" s="177">
        <f>P244/RES_summary!P$19</f>
        <v>11.076179101364144</v>
      </c>
      <c r="Q316" s="177">
        <f>Q244/RES_summary!Q$19</f>
        <v>10.910845829870954</v>
      </c>
    </row>
    <row r="317" spans="1:17" ht="12" customHeight="1" x14ac:dyDescent="0.25">
      <c r="A317" s="148" t="s">
        <v>59</v>
      </c>
      <c r="B317" s="177">
        <f>B245/RES_summary!B$19</f>
        <v>6.0396639212555687</v>
      </c>
      <c r="C317" s="177">
        <f>C245/RES_summary!C$19</f>
        <v>6.0436255941139336</v>
      </c>
      <c r="D317" s="177">
        <f>D245/RES_summary!D$19</f>
        <v>6.0674110204734619</v>
      </c>
      <c r="E317" s="177">
        <f>E245/RES_summary!E$19</f>
        <v>6.0725628993533034</v>
      </c>
      <c r="F317" s="177">
        <f>F245/RES_summary!F$19</f>
        <v>6.0606860558302964</v>
      </c>
      <c r="G317" s="177">
        <f>G245/RES_summary!G$19</f>
        <v>6.0804958940477194</v>
      </c>
      <c r="H317" s="177">
        <f>H245/RES_summary!H$19</f>
        <v>6.0362428913304838</v>
      </c>
      <c r="I317" s="177">
        <f>I245/RES_summary!I$19</f>
        <v>5.983093241634502</v>
      </c>
      <c r="J317" s="177">
        <f>J245/RES_summary!J$19</f>
        <v>5.9212500630897607</v>
      </c>
      <c r="K317" s="177">
        <f>K245/RES_summary!K$19</f>
        <v>5.9800299056611612</v>
      </c>
      <c r="L317" s="177">
        <f>L245/RES_summary!L$19</f>
        <v>6.0884052473159418</v>
      </c>
      <c r="M317" s="177">
        <f>M245/RES_summary!M$19</f>
        <v>5.8978052619849493</v>
      </c>
      <c r="N317" s="177">
        <f>N245/RES_summary!N$19</f>
        <v>5.9579917565517304</v>
      </c>
      <c r="O317" s="177">
        <f>O245/RES_summary!O$19</f>
        <v>6.0340512609388117</v>
      </c>
      <c r="P317" s="177">
        <f>P245/RES_summary!P$19</f>
        <v>5.7755324895089828</v>
      </c>
      <c r="Q317" s="177">
        <f>Q245/RES_summary!Q$19</f>
        <v>5.8437831573984518</v>
      </c>
    </row>
    <row r="318" spans="1:17" ht="12" customHeight="1" x14ac:dyDescent="0.25">
      <c r="A318" s="163" t="s">
        <v>142</v>
      </c>
      <c r="B318" s="180">
        <f>B246/RES_summary!B$19</f>
        <v>18.29395579767089</v>
      </c>
      <c r="C318" s="180">
        <f>C246/RES_summary!C$19</f>
        <v>19.039665899870371</v>
      </c>
      <c r="D318" s="180">
        <f>D246/RES_summary!D$19</f>
        <v>18.984303661821841</v>
      </c>
      <c r="E318" s="180">
        <f>E246/RES_summary!E$19</f>
        <v>18.956760895205036</v>
      </c>
      <c r="F318" s="180">
        <f>F246/RES_summary!F$19</f>
        <v>18.392752553656024</v>
      </c>
      <c r="G318" s="180">
        <f>G246/RES_summary!G$19</f>
        <v>18.641438184241885</v>
      </c>
      <c r="H318" s="180">
        <f>H246/RES_summary!H$19</f>
        <v>18.180405355562268</v>
      </c>
      <c r="I318" s="180">
        <f>I246/RES_summary!I$19</f>
        <v>19.595709195480776</v>
      </c>
      <c r="J318" s="180">
        <f>J246/RES_summary!J$19</f>
        <v>18.315763785933964</v>
      </c>
      <c r="K318" s="180">
        <f>K246/RES_summary!K$19</f>
        <v>19.125688586260758</v>
      </c>
      <c r="L318" s="180">
        <f>L246/RES_summary!L$19</f>
        <v>18.692995717563623</v>
      </c>
      <c r="M318" s="180">
        <f>M246/RES_summary!M$19</f>
        <v>19.610212523286247</v>
      </c>
      <c r="N318" s="180">
        <f>N246/RES_summary!N$19</f>
        <v>19.651180641450324</v>
      </c>
      <c r="O318" s="180">
        <f>O246/RES_summary!O$19</f>
        <v>19.243095166489812</v>
      </c>
      <c r="P318" s="180">
        <f>P246/RES_summary!P$19</f>
        <v>20.588255298763244</v>
      </c>
      <c r="Q318" s="180">
        <f>Q246/RES_summary!Q$19</f>
        <v>19.904072792713244</v>
      </c>
    </row>
    <row r="319" spans="1:17" ht="12" customHeight="1" x14ac:dyDescent="0.25">
      <c r="A319" s="161" t="s">
        <v>141</v>
      </c>
      <c r="B319" s="179">
        <f>B247/RES_summary!B$19</f>
        <v>17.930735189741643</v>
      </c>
      <c r="C319" s="179">
        <f>C247/RES_summary!C$19</f>
        <v>18.447788255471213</v>
      </c>
      <c r="D319" s="179">
        <f>D247/RES_summary!D$19</f>
        <v>18.463798870964258</v>
      </c>
      <c r="E319" s="179">
        <f>E247/RES_summary!E$19</f>
        <v>18.479874772379286</v>
      </c>
      <c r="F319" s="179">
        <f>F247/RES_summary!F$19</f>
        <v>18.179730016818773</v>
      </c>
      <c r="G319" s="179">
        <f>G247/RES_summary!G$19</f>
        <v>18.350187544453391</v>
      </c>
      <c r="H319" s="179">
        <f>H247/RES_summary!H$19</f>
        <v>18.040508770868065</v>
      </c>
      <c r="I319" s="179">
        <f>I247/RES_summary!I$19</f>
        <v>18.891857933784937</v>
      </c>
      <c r="J319" s="179">
        <f>J247/RES_summary!J$19</f>
        <v>17.94084383036078</v>
      </c>
      <c r="K319" s="179">
        <f>K247/RES_summary!K$19</f>
        <v>18.526763353533131</v>
      </c>
      <c r="L319" s="179">
        <f>L247/RES_summary!L$19</f>
        <v>18.261298011168403</v>
      </c>
      <c r="M319" s="179">
        <f>M247/RES_summary!M$19</f>
        <v>18.870016763586612</v>
      </c>
      <c r="N319" s="179">
        <f>N247/RES_summary!N$19</f>
        <v>18.853110057145731</v>
      </c>
      <c r="O319" s="179">
        <f>O247/RES_summary!O$19</f>
        <v>18.498658644426666</v>
      </c>
      <c r="P319" s="179">
        <f>P247/RES_summary!P$19</f>
        <v>19.332025117638636</v>
      </c>
      <c r="Q319" s="179">
        <f>Q247/RES_summary!Q$19</f>
        <v>18.792789923024152</v>
      </c>
    </row>
    <row r="320" spans="1:17" ht="12" customHeight="1" x14ac:dyDescent="0.25">
      <c r="A320" s="148" t="s">
        <v>60</v>
      </c>
      <c r="B320" s="177">
        <f>B248/RES_summary!B$19</f>
        <v>11.89107126848608</v>
      </c>
      <c r="C320" s="177">
        <f>C248/RES_summary!C$19</f>
        <v>12.404162661357283</v>
      </c>
      <c r="D320" s="177">
        <f>D248/RES_summary!D$19</f>
        <v>12.396387850490797</v>
      </c>
      <c r="E320" s="177">
        <f>E248/RES_summary!E$19</f>
        <v>12.407311873025982</v>
      </c>
      <c r="F320" s="177">
        <f>F248/RES_summary!F$19</f>
        <v>12.119043960988474</v>
      </c>
      <c r="G320" s="177">
        <f>G248/RES_summary!G$19</f>
        <v>12.269691650405672</v>
      </c>
      <c r="H320" s="177">
        <f>H248/RES_summary!H$19</f>
        <v>12.00426587953759</v>
      </c>
      <c r="I320" s="177">
        <f>I248/RES_summary!I$19</f>
        <v>12.90876469215044</v>
      </c>
      <c r="J320" s="177">
        <f>J248/RES_summary!J$19</f>
        <v>12.019593767271031</v>
      </c>
      <c r="K320" s="177">
        <f>K248/RES_summary!K$19</f>
        <v>12.546733447871967</v>
      </c>
      <c r="L320" s="177">
        <f>L248/RES_summary!L$19</f>
        <v>12.172892763852467</v>
      </c>
      <c r="M320" s="177">
        <f>M248/RES_summary!M$19</f>
        <v>12.972211501601665</v>
      </c>
      <c r="N320" s="177">
        <f>N248/RES_summary!N$19</f>
        <v>12.895118300593998</v>
      </c>
      <c r="O320" s="177">
        <f>O248/RES_summary!O$19</f>
        <v>12.464607383487856</v>
      </c>
      <c r="P320" s="177">
        <f>P248/RES_summary!P$19</f>
        <v>13.556492628129659</v>
      </c>
      <c r="Q320" s="177">
        <f>Q248/RES_summary!Q$19</f>
        <v>12.949006765625699</v>
      </c>
    </row>
    <row r="321" spans="1:17" ht="12" customHeight="1" x14ac:dyDescent="0.25">
      <c r="A321" s="148" t="s">
        <v>59</v>
      </c>
      <c r="B321" s="177">
        <f>B249/RES_summary!B$19</f>
        <v>6.0396639212555652</v>
      </c>
      <c r="C321" s="177">
        <f>C249/RES_summary!C$19</f>
        <v>6.0436255941139336</v>
      </c>
      <c r="D321" s="177">
        <f>D249/RES_summary!D$19</f>
        <v>6.0674110204734628</v>
      </c>
      <c r="E321" s="177">
        <f>E249/RES_summary!E$19</f>
        <v>6.0725628993533034</v>
      </c>
      <c r="F321" s="177">
        <f>F249/RES_summary!F$19</f>
        <v>6.0606860558302973</v>
      </c>
      <c r="G321" s="177">
        <f>G249/RES_summary!G$19</f>
        <v>6.0804958940477221</v>
      </c>
      <c r="H321" s="177">
        <f>H249/RES_summary!H$19</f>
        <v>6.0362428913304811</v>
      </c>
      <c r="I321" s="177">
        <f>I249/RES_summary!I$19</f>
        <v>5.9830932416344931</v>
      </c>
      <c r="J321" s="177">
        <f>J249/RES_summary!J$19</f>
        <v>5.9212500630897527</v>
      </c>
      <c r="K321" s="177">
        <f>K249/RES_summary!K$19</f>
        <v>5.980029905661163</v>
      </c>
      <c r="L321" s="177">
        <f>L249/RES_summary!L$19</f>
        <v>6.0884052473159374</v>
      </c>
      <c r="M321" s="177">
        <f>M249/RES_summary!M$19</f>
        <v>5.8978052619849501</v>
      </c>
      <c r="N321" s="177">
        <f>N249/RES_summary!N$19</f>
        <v>5.9579917565517304</v>
      </c>
      <c r="O321" s="177">
        <f>O249/RES_summary!O$19</f>
        <v>6.0340512609388108</v>
      </c>
      <c r="P321" s="177">
        <f>P249/RES_summary!P$19</f>
        <v>5.7755324895089792</v>
      </c>
      <c r="Q321" s="177">
        <f>Q249/RES_summary!Q$19</f>
        <v>5.8437831573984509</v>
      </c>
    </row>
    <row r="322" spans="1:17" ht="12" customHeight="1" x14ac:dyDescent="0.25">
      <c r="A322" s="158" t="s">
        <v>62</v>
      </c>
      <c r="B322" s="178">
        <f>B250/RES_summary!B$19</f>
        <v>6.464028835225025</v>
      </c>
      <c r="C322" s="178">
        <f>C250/RES_summary!C$19</f>
        <v>6.640820900773087</v>
      </c>
      <c r="D322" s="178">
        <f>D250/RES_summary!D$19</f>
        <v>6.6956151623815368</v>
      </c>
      <c r="E322" s="178">
        <f>E250/RES_summary!E$19</f>
        <v>6.7916311837084153</v>
      </c>
      <c r="F322" s="178">
        <f>F250/RES_summary!F$19</f>
        <v>6.6525194698411036</v>
      </c>
      <c r="G322" s="178">
        <f>G250/RES_summary!G$19</f>
        <v>6.5353410528074463</v>
      </c>
      <c r="H322" s="178">
        <f>H250/RES_summary!H$19</f>
        <v>6.4639026056493494</v>
      </c>
      <c r="I322" s="178">
        <f>I250/RES_summary!I$19</f>
        <v>6.6143092406416306</v>
      </c>
      <c r="J322" s="178">
        <f>J250/RES_summary!J$19</f>
        <v>6.4601826051236904</v>
      </c>
      <c r="K322" s="178">
        <f>K250/RES_summary!K$19</f>
        <v>6.6858012218285525</v>
      </c>
      <c r="L322" s="178">
        <f>L250/RES_summary!L$19</f>
        <v>6.5763791974271468</v>
      </c>
      <c r="M322" s="178">
        <f>M250/RES_summary!M$19</f>
        <v>6.688818784512784</v>
      </c>
      <c r="N322" s="178">
        <f>N250/RES_summary!N$19</f>
        <v>6.9861131721549228</v>
      </c>
      <c r="O322" s="178">
        <f>O250/RES_summary!O$19</f>
        <v>6.5994220821651393</v>
      </c>
      <c r="P322" s="178">
        <f>P250/RES_summary!P$19</f>
        <v>6.985732753986861</v>
      </c>
      <c r="Q322" s="178">
        <f>Q250/RES_summary!Q$19</f>
        <v>6.7586876361751003</v>
      </c>
    </row>
    <row r="323" spans="1:17" ht="12" customHeight="1" x14ac:dyDescent="0.25">
      <c r="A323" s="23" t="s">
        <v>55</v>
      </c>
      <c r="B323" s="177">
        <f>B251/RES_summary!B$19</f>
        <v>6.0492043811933121</v>
      </c>
      <c r="C323" s="177">
        <f>C251/RES_summary!C$19</f>
        <v>6.4750375778636506</v>
      </c>
      <c r="D323" s="177">
        <f>D251/RES_summary!D$19</f>
        <v>5.4818767497801915</v>
      </c>
      <c r="E323" s="177">
        <f>E251/RES_summary!E$19</f>
        <v>6.0984600259532344</v>
      </c>
      <c r="F323" s="177">
        <f>F251/RES_summary!F$19</f>
        <v>6.4622965637296446</v>
      </c>
      <c r="G323" s="177">
        <f>G251/RES_summary!G$19</f>
        <v>5.6057343599155569</v>
      </c>
      <c r="H323" s="177">
        <f>H251/RES_summary!H$19</f>
        <v>6.314857972593062</v>
      </c>
      <c r="I323" s="177">
        <f>I251/RES_summary!I$19</f>
        <v>5.4186956884636732</v>
      </c>
      <c r="J323" s="177">
        <f>J251/RES_summary!J$19</f>
        <v>6.1472362671705163</v>
      </c>
      <c r="K323" s="177">
        <f>K251/RES_summary!K$19</f>
        <v>5.3561575362243783</v>
      </c>
      <c r="L323" s="177">
        <f>L251/RES_summary!L$19</f>
        <v>5.4048157699251362</v>
      </c>
      <c r="M323" s="177">
        <f>M251/RES_summary!M$19</f>
        <v>5.4091815466086155</v>
      </c>
      <c r="N323" s="177">
        <f>N251/RES_summary!N$19</f>
        <v>6.1361088860949682</v>
      </c>
      <c r="O323" s="177">
        <f>O251/RES_summary!O$19</f>
        <v>5.3598486748736685</v>
      </c>
      <c r="P323" s="177">
        <f>P251/RES_summary!P$19</f>
        <v>5.17543869698188</v>
      </c>
      <c r="Q323" s="177">
        <f>Q251/RES_summary!Q$19</f>
        <v>5.6438051897255672</v>
      </c>
    </row>
    <row r="324" spans="1:17" ht="12" customHeight="1" x14ac:dyDescent="0.25">
      <c r="A324" s="23" t="s">
        <v>57</v>
      </c>
      <c r="B324" s="177">
        <f>B252/RES_summary!B$19</f>
        <v>6.049291131345039</v>
      </c>
      <c r="C324" s="177">
        <f>C252/RES_summary!C$19</f>
        <v>6.0370625092266375</v>
      </c>
      <c r="D324" s="177">
        <f>D252/RES_summary!D$19</f>
        <v>6.0390683933550768</v>
      </c>
      <c r="E324" s="177">
        <f>E252/RES_summary!E$19</f>
        <v>5.828237695316143</v>
      </c>
      <c r="F324" s="177">
        <f>F252/RES_summary!F$19</f>
        <v>6.296594047762575</v>
      </c>
      <c r="G324" s="177">
        <f>G252/RES_summary!G$19</f>
        <v>7.0296293424967455</v>
      </c>
      <c r="H324" s="177">
        <f>H252/RES_summary!H$19</f>
        <v>5.7906413561610339</v>
      </c>
      <c r="I324" s="177">
        <f>I252/RES_summary!I$19</f>
        <v>6.5310727423989619</v>
      </c>
      <c r="J324" s="177">
        <f>J252/RES_summary!J$19</f>
        <v>6.5235570346152194</v>
      </c>
      <c r="K324" s="177">
        <f>K252/RES_summary!K$19</f>
        <v>4.8872819899622666</v>
      </c>
      <c r="L324" s="177">
        <f>L252/RES_summary!L$19</f>
        <v>7.0200653241397628</v>
      </c>
      <c r="M324" s="177">
        <f>M252/RES_summary!M$19</f>
        <v>6.9795182614150004</v>
      </c>
      <c r="N324" s="177">
        <f>N252/RES_summary!N$19</f>
        <v>5.3507932918018826</v>
      </c>
      <c r="O324" s="177">
        <f>O252/RES_summary!O$19</f>
        <v>5.8406027611411613</v>
      </c>
      <c r="P324" s="177">
        <f>P252/RES_summary!P$19</f>
        <v>5.7608271867195455</v>
      </c>
      <c r="Q324" s="177">
        <f>Q252/RES_summary!Q$19</f>
        <v>5.8318358087179334</v>
      </c>
    </row>
    <row r="325" spans="1:17" ht="12" customHeight="1" x14ac:dyDescent="0.25">
      <c r="A325" s="29" t="s">
        <v>140</v>
      </c>
      <c r="B325" s="176">
        <f>B253/RES_summary!B$19</f>
        <v>6.5049538862468292</v>
      </c>
      <c r="C325" s="176">
        <f>C253/RES_summary!C$19</f>
        <v>6.6748404049979433</v>
      </c>
      <c r="D325" s="176">
        <f>D253/RES_summary!D$19</f>
        <v>6.7737878647513936</v>
      </c>
      <c r="E325" s="176">
        <f>E253/RES_summary!E$19</f>
        <v>6.844697025406739</v>
      </c>
      <c r="F325" s="176">
        <f>F253/RES_summary!F$19</f>
        <v>6.6699580238658278</v>
      </c>
      <c r="G325" s="176">
        <f>G253/RES_summary!G$19</f>
        <v>6.5553108201632009</v>
      </c>
      <c r="H325" s="176">
        <f>H253/RES_summary!H$19</f>
        <v>6.5007315600232021</v>
      </c>
      <c r="I325" s="176">
        <f>I253/RES_summary!I$19</f>
        <v>6.6769459555616999</v>
      </c>
      <c r="J325" s="176">
        <f>J253/RES_summary!J$19</f>
        <v>6.4699833530563033</v>
      </c>
      <c r="K325" s="176">
        <f>K253/RES_summary!K$19</f>
        <v>6.8265087068509027</v>
      </c>
      <c r="L325" s="176">
        <f>L253/RES_summary!L$19</f>
        <v>6.607593580829132</v>
      </c>
      <c r="M325" s="176">
        <f>M253/RES_summary!M$19</f>
        <v>6.7297789610122845</v>
      </c>
      <c r="N325" s="176">
        <f>N253/RES_summary!N$19</f>
        <v>7.0695368954664906</v>
      </c>
      <c r="O325" s="176">
        <f>O253/RES_summary!O$19</f>
        <v>6.6715043659458804</v>
      </c>
      <c r="P325" s="176">
        <f>P253/RES_summary!P$19</f>
        <v>7.096046925836518</v>
      </c>
      <c r="Q325" s="176">
        <f>Q253/RES_summary!Q$19</f>
        <v>6.8515780791792213</v>
      </c>
    </row>
    <row r="327" spans="1:17" ht="12" customHeight="1" x14ac:dyDescent="0.25">
      <c r="A327" s="152" t="s">
        <v>195</v>
      </c>
      <c r="B327" s="184">
        <f>B255/RES_summary!B$19</f>
        <v>0.74464483722766361</v>
      </c>
      <c r="C327" s="184">
        <f>C255/RES_summary!C$19</f>
        <v>0.59944240668501969</v>
      </c>
      <c r="D327" s="184">
        <f>D255/RES_summary!D$19</f>
        <v>0.52359952790543984</v>
      </c>
      <c r="E327" s="184">
        <f>E255/RES_summary!E$19</f>
        <v>0.47058779722688671</v>
      </c>
      <c r="F327" s="184">
        <f>F255/RES_summary!F$19</f>
        <v>0.43119901707333858</v>
      </c>
      <c r="G327" s="184">
        <f>G255/RES_summary!G$19</f>
        <v>0.48467893170128329</v>
      </c>
      <c r="H327" s="184">
        <f>H255/RES_summary!H$19</f>
        <v>0.47098335013731024</v>
      </c>
      <c r="I327" s="184">
        <f>I255/RES_summary!I$19</f>
        <v>0.63691906966636769</v>
      </c>
      <c r="J327" s="184">
        <f>J255/RES_summary!J$19</f>
        <v>0.64577589062045826</v>
      </c>
      <c r="K327" s="184">
        <f>K255/RES_summary!K$19</f>
        <v>0.5029287927229078</v>
      </c>
      <c r="L327" s="184">
        <f>L255/RES_summary!L$19</f>
        <v>0.50681608671425737</v>
      </c>
      <c r="M327" s="184">
        <f>M255/RES_summary!M$19</f>
        <v>0.45347005226672871</v>
      </c>
      <c r="N327" s="184">
        <f>N255/RES_summary!N$19</f>
        <v>0.31003221597129188</v>
      </c>
      <c r="O327" s="184">
        <f>O255/RES_summary!O$19</f>
        <v>0.29772301188211958</v>
      </c>
      <c r="P327" s="184">
        <f>P255/RES_summary!P$19</f>
        <v>0.28758473376433852</v>
      </c>
      <c r="Q327" s="184">
        <f>Q255/RES_summary!Q$19</f>
        <v>0.30243060961345353</v>
      </c>
    </row>
    <row r="328" spans="1:17" ht="12" customHeight="1" x14ac:dyDescent="0.25">
      <c r="A328" s="158" t="s">
        <v>65</v>
      </c>
      <c r="B328" s="178">
        <f>B256/RES_summary!B$19</f>
        <v>0</v>
      </c>
      <c r="C328" s="178">
        <f>C256/RES_summary!C$19</f>
        <v>0</v>
      </c>
      <c r="D328" s="178">
        <f>D256/RES_summary!D$19</f>
        <v>0</v>
      </c>
      <c r="E328" s="178">
        <f>E256/RES_summary!E$19</f>
        <v>0</v>
      </c>
      <c r="F328" s="178">
        <f>F256/RES_summary!F$19</f>
        <v>0</v>
      </c>
      <c r="G328" s="178">
        <f>G256/RES_summary!G$19</f>
        <v>0</v>
      </c>
      <c r="H328" s="178">
        <f>H256/RES_summary!H$19</f>
        <v>0</v>
      </c>
      <c r="I328" s="178">
        <f>I256/RES_summary!I$19</f>
        <v>0</v>
      </c>
      <c r="J328" s="178">
        <f>J256/RES_summary!J$19</f>
        <v>0</v>
      </c>
      <c r="K328" s="178">
        <f>K256/RES_summary!K$19</f>
        <v>0</v>
      </c>
      <c r="L328" s="178">
        <f>L256/RES_summary!L$19</f>
        <v>0</v>
      </c>
      <c r="M328" s="178">
        <f>M256/RES_summary!M$19</f>
        <v>0</v>
      </c>
      <c r="N328" s="178">
        <f>N256/RES_summary!N$19</f>
        <v>0</v>
      </c>
      <c r="O328" s="178">
        <f>O256/RES_summary!O$19</f>
        <v>0</v>
      </c>
      <c r="P328" s="178">
        <f>P256/RES_summary!P$19</f>
        <v>0</v>
      </c>
      <c r="Q328" s="178">
        <f>Q256/RES_summary!Q$19</f>
        <v>0</v>
      </c>
    </row>
    <row r="329" spans="1:17" ht="12" customHeight="1" x14ac:dyDescent="0.25">
      <c r="A329" s="23" t="s">
        <v>157</v>
      </c>
      <c r="B329" s="177">
        <f>B257/RES_summary!B$19</f>
        <v>0</v>
      </c>
      <c r="C329" s="177">
        <f>C257/RES_summary!C$19</f>
        <v>0</v>
      </c>
      <c r="D329" s="177">
        <f>D257/RES_summary!D$19</f>
        <v>0</v>
      </c>
      <c r="E329" s="177">
        <f>E257/RES_summary!E$19</f>
        <v>0</v>
      </c>
      <c r="F329" s="177">
        <f>F257/RES_summary!F$19</f>
        <v>0</v>
      </c>
      <c r="G329" s="177">
        <f>G257/RES_summary!G$19</f>
        <v>0</v>
      </c>
      <c r="H329" s="177">
        <f>H257/RES_summary!H$19</f>
        <v>0</v>
      </c>
      <c r="I329" s="177">
        <f>I257/RES_summary!I$19</f>
        <v>0</v>
      </c>
      <c r="J329" s="177">
        <f>J257/RES_summary!J$19</f>
        <v>0</v>
      </c>
      <c r="K329" s="177">
        <f>K257/RES_summary!K$19</f>
        <v>0</v>
      </c>
      <c r="L329" s="177">
        <f>L257/RES_summary!L$19</f>
        <v>0</v>
      </c>
      <c r="M329" s="177">
        <f>M257/RES_summary!M$19</f>
        <v>0</v>
      </c>
      <c r="N329" s="177">
        <f>N257/RES_summary!N$19</f>
        <v>0</v>
      </c>
      <c r="O329" s="177">
        <f>O257/RES_summary!O$19</f>
        <v>0</v>
      </c>
      <c r="P329" s="177">
        <f>P257/RES_summary!P$19</f>
        <v>0</v>
      </c>
      <c r="Q329" s="177">
        <f>Q257/RES_summary!Q$19</f>
        <v>0</v>
      </c>
    </row>
    <row r="330" spans="1:17" ht="12" customHeight="1" x14ac:dyDescent="0.25">
      <c r="A330" s="23" t="s">
        <v>60</v>
      </c>
      <c r="B330" s="177">
        <f>B258/RES_summary!B$19</f>
        <v>0</v>
      </c>
      <c r="C330" s="177">
        <f>C258/RES_summary!C$19</f>
        <v>0</v>
      </c>
      <c r="D330" s="177">
        <f>D258/RES_summary!D$19</f>
        <v>0</v>
      </c>
      <c r="E330" s="177">
        <f>E258/RES_summary!E$19</f>
        <v>0</v>
      </c>
      <c r="F330" s="177">
        <f>F258/RES_summary!F$19</f>
        <v>0</v>
      </c>
      <c r="G330" s="177">
        <f>G258/RES_summary!G$19</f>
        <v>0</v>
      </c>
      <c r="H330" s="177">
        <f>H258/RES_summary!H$19</f>
        <v>0</v>
      </c>
      <c r="I330" s="177">
        <f>I258/RES_summary!I$19</f>
        <v>0</v>
      </c>
      <c r="J330" s="177">
        <f>J258/RES_summary!J$19</f>
        <v>0</v>
      </c>
      <c r="K330" s="177">
        <f>K258/RES_summary!K$19</f>
        <v>0</v>
      </c>
      <c r="L330" s="177">
        <f>L258/RES_summary!L$19</f>
        <v>0</v>
      </c>
      <c r="M330" s="177">
        <f>M258/RES_summary!M$19</f>
        <v>0</v>
      </c>
      <c r="N330" s="177">
        <f>N258/RES_summary!N$19</f>
        <v>0</v>
      </c>
      <c r="O330" s="177">
        <f>O258/RES_summary!O$19</f>
        <v>0</v>
      </c>
      <c r="P330" s="177">
        <f>P258/RES_summary!P$19</f>
        <v>0</v>
      </c>
      <c r="Q330" s="177">
        <f>Q258/RES_summary!Q$19</f>
        <v>0</v>
      </c>
    </row>
    <row r="331" spans="1:17" ht="12" customHeight="1" x14ac:dyDescent="0.25">
      <c r="A331" s="158" t="s">
        <v>112</v>
      </c>
      <c r="B331" s="178">
        <f>B259/RES_summary!B$19</f>
        <v>0</v>
      </c>
      <c r="C331" s="178">
        <f>C259/RES_summary!C$19</f>
        <v>0</v>
      </c>
      <c r="D331" s="178">
        <f>D259/RES_summary!D$19</f>
        <v>0</v>
      </c>
      <c r="E331" s="178">
        <f>E259/RES_summary!E$19</f>
        <v>0</v>
      </c>
      <c r="F331" s="178">
        <f>F259/RES_summary!F$19</f>
        <v>0</v>
      </c>
      <c r="G331" s="178">
        <f>G259/RES_summary!G$19</f>
        <v>0</v>
      </c>
      <c r="H331" s="178">
        <f>H259/RES_summary!H$19</f>
        <v>0</v>
      </c>
      <c r="I331" s="178">
        <f>I259/RES_summary!I$19</f>
        <v>0</v>
      </c>
      <c r="J331" s="178">
        <f>J259/RES_summary!J$19</f>
        <v>0</v>
      </c>
      <c r="K331" s="178">
        <f>K259/RES_summary!K$19</f>
        <v>0</v>
      </c>
      <c r="L331" s="178">
        <f>L259/RES_summary!L$19</f>
        <v>0</v>
      </c>
      <c r="M331" s="178">
        <f>M259/RES_summary!M$19</f>
        <v>0</v>
      </c>
      <c r="N331" s="178">
        <f>N259/RES_summary!N$19</f>
        <v>0</v>
      </c>
      <c r="O331" s="178">
        <f>O259/RES_summary!O$19</f>
        <v>0</v>
      </c>
      <c r="P331" s="178">
        <f>P259/RES_summary!P$19</f>
        <v>0</v>
      </c>
      <c r="Q331" s="178">
        <f>Q259/RES_summary!Q$19</f>
        <v>0</v>
      </c>
    </row>
    <row r="332" spans="1:17" ht="12" customHeight="1" x14ac:dyDescent="0.25">
      <c r="A332" s="23" t="s">
        <v>60</v>
      </c>
      <c r="B332" s="177">
        <f>B260/RES_summary!B$19</f>
        <v>0</v>
      </c>
      <c r="C332" s="177">
        <f>C260/RES_summary!C$19</f>
        <v>0</v>
      </c>
      <c r="D332" s="177">
        <f>D260/RES_summary!D$19</f>
        <v>0</v>
      </c>
      <c r="E332" s="177">
        <f>E260/RES_summary!E$19</f>
        <v>0</v>
      </c>
      <c r="F332" s="177">
        <f>F260/RES_summary!F$19</f>
        <v>0</v>
      </c>
      <c r="G332" s="177">
        <f>G260/RES_summary!G$19</f>
        <v>0</v>
      </c>
      <c r="H332" s="177">
        <f>H260/RES_summary!H$19</f>
        <v>0</v>
      </c>
      <c r="I332" s="177">
        <f>I260/RES_summary!I$19</f>
        <v>0</v>
      </c>
      <c r="J332" s="177">
        <f>J260/RES_summary!J$19</f>
        <v>0</v>
      </c>
      <c r="K332" s="177">
        <f>K260/RES_summary!K$19</f>
        <v>0</v>
      </c>
      <c r="L332" s="177">
        <f>L260/RES_summary!L$19</f>
        <v>0</v>
      </c>
      <c r="M332" s="177">
        <f>M260/RES_summary!M$19</f>
        <v>0</v>
      </c>
      <c r="N332" s="177">
        <f>N260/RES_summary!N$19</f>
        <v>0</v>
      </c>
      <c r="O332" s="177">
        <f>O260/RES_summary!O$19</f>
        <v>0</v>
      </c>
      <c r="P332" s="177">
        <f>P260/RES_summary!P$19</f>
        <v>0</v>
      </c>
      <c r="Q332" s="177">
        <f>Q260/RES_summary!Q$19</f>
        <v>0</v>
      </c>
    </row>
    <row r="333" spans="1:17" ht="12" customHeight="1" x14ac:dyDescent="0.25">
      <c r="A333" s="158" t="s">
        <v>63</v>
      </c>
      <c r="B333" s="178">
        <f>B261/RES_summary!B$19</f>
        <v>0.56807190196390922</v>
      </c>
      <c r="C333" s="178">
        <f>C261/RES_summary!C$19</f>
        <v>0.46418792182285468</v>
      </c>
      <c r="D333" s="178">
        <f>D261/RES_summary!D$19</f>
        <v>0.40427438973796442</v>
      </c>
      <c r="E333" s="178">
        <f>E261/RES_summary!E$19</f>
        <v>0.40383826247600541</v>
      </c>
      <c r="F333" s="178">
        <f>F261/RES_summary!F$19</f>
        <v>0.35585138541364875</v>
      </c>
      <c r="G333" s="178">
        <f>G261/RES_summary!G$19</f>
        <v>0.33861904869751769</v>
      </c>
      <c r="H333" s="178">
        <f>H261/RES_summary!H$19</f>
        <v>0.35127473085210903</v>
      </c>
      <c r="I333" s="178">
        <f>I261/RES_summary!I$19</f>
        <v>0.40746563297344951</v>
      </c>
      <c r="J333" s="178">
        <f>J261/RES_summary!J$19</f>
        <v>0.43316639436460791</v>
      </c>
      <c r="K333" s="178">
        <f>K261/RES_summary!K$19</f>
        <v>0.40330028648764221</v>
      </c>
      <c r="L333" s="178">
        <f>L261/RES_summary!L$19</f>
        <v>0.36789977256192052</v>
      </c>
      <c r="M333" s="178">
        <f>M261/RES_summary!M$19</f>
        <v>0.3212989296036981</v>
      </c>
      <c r="N333" s="178">
        <f>N261/RES_summary!N$19</f>
        <v>0.23776854284013496</v>
      </c>
      <c r="O333" s="178">
        <f>O261/RES_summary!O$19</f>
        <v>0.21777722612772057</v>
      </c>
      <c r="P333" s="178">
        <f>P261/RES_summary!P$19</f>
        <v>0.2026081461007351</v>
      </c>
      <c r="Q333" s="178">
        <f>Q261/RES_summary!Q$19</f>
        <v>0.18730968812263937</v>
      </c>
    </row>
    <row r="334" spans="1:17" ht="12" customHeight="1" x14ac:dyDescent="0.25">
      <c r="A334" s="167" t="s">
        <v>156</v>
      </c>
      <c r="B334" s="183">
        <f>B262/RES_summary!B$19</f>
        <v>0</v>
      </c>
      <c r="C334" s="183">
        <f>C262/RES_summary!C$19</f>
        <v>0</v>
      </c>
      <c r="D334" s="183">
        <f>D262/RES_summary!D$19</f>
        <v>0</v>
      </c>
      <c r="E334" s="183">
        <f>E262/RES_summary!E$19</f>
        <v>0</v>
      </c>
      <c r="F334" s="183">
        <f>F262/RES_summary!F$19</f>
        <v>0</v>
      </c>
      <c r="G334" s="183">
        <f>G262/RES_summary!G$19</f>
        <v>0</v>
      </c>
      <c r="H334" s="183">
        <f>H262/RES_summary!H$19</f>
        <v>0</v>
      </c>
      <c r="I334" s="183">
        <f>I262/RES_summary!I$19</f>
        <v>0</v>
      </c>
      <c r="J334" s="183">
        <f>J262/RES_summary!J$19</f>
        <v>0</v>
      </c>
      <c r="K334" s="183">
        <f>K262/RES_summary!K$19</f>
        <v>0</v>
      </c>
      <c r="L334" s="183">
        <f>L262/RES_summary!L$19</f>
        <v>0</v>
      </c>
      <c r="M334" s="183">
        <f>M262/RES_summary!M$19</f>
        <v>0</v>
      </c>
      <c r="N334" s="183">
        <f>N262/RES_summary!N$19</f>
        <v>0</v>
      </c>
      <c r="O334" s="183">
        <f>O262/RES_summary!O$19</f>
        <v>0</v>
      </c>
      <c r="P334" s="183">
        <f>P262/RES_summary!P$19</f>
        <v>0</v>
      </c>
      <c r="Q334" s="183">
        <f>Q262/RES_summary!Q$19</f>
        <v>0</v>
      </c>
    </row>
    <row r="335" spans="1:17" ht="12" customHeight="1" x14ac:dyDescent="0.25">
      <c r="A335" s="167" t="s">
        <v>155</v>
      </c>
      <c r="B335" s="183">
        <f>B263/RES_summary!B$19</f>
        <v>0</v>
      </c>
      <c r="C335" s="183">
        <f>C263/RES_summary!C$19</f>
        <v>0</v>
      </c>
      <c r="D335" s="183">
        <f>D263/RES_summary!D$19</f>
        <v>0</v>
      </c>
      <c r="E335" s="183">
        <f>E263/RES_summary!E$19</f>
        <v>0</v>
      </c>
      <c r="F335" s="183">
        <f>F263/RES_summary!F$19</f>
        <v>0</v>
      </c>
      <c r="G335" s="183">
        <f>G263/RES_summary!G$19</f>
        <v>0</v>
      </c>
      <c r="H335" s="183">
        <f>H263/RES_summary!H$19</f>
        <v>0</v>
      </c>
      <c r="I335" s="183">
        <f>I263/RES_summary!I$19</f>
        <v>0</v>
      </c>
      <c r="J335" s="183">
        <f>J263/RES_summary!J$19</f>
        <v>0</v>
      </c>
      <c r="K335" s="183">
        <f>K263/RES_summary!K$19</f>
        <v>0</v>
      </c>
      <c r="L335" s="183">
        <f>L263/RES_summary!L$19</f>
        <v>0</v>
      </c>
      <c r="M335" s="183">
        <f>M263/RES_summary!M$19</f>
        <v>0</v>
      </c>
      <c r="N335" s="183">
        <f>N263/RES_summary!N$19</f>
        <v>0</v>
      </c>
      <c r="O335" s="183">
        <f>O263/RES_summary!O$19</f>
        <v>0</v>
      </c>
      <c r="P335" s="183">
        <f>P263/RES_summary!P$19</f>
        <v>0</v>
      </c>
      <c r="Q335" s="183">
        <f>Q263/RES_summary!Q$19</f>
        <v>0</v>
      </c>
    </row>
    <row r="336" spans="1:17" ht="12" customHeight="1" x14ac:dyDescent="0.25">
      <c r="A336" s="166" t="s">
        <v>55</v>
      </c>
      <c r="B336" s="182">
        <f>B264/RES_summary!B$19</f>
        <v>0</v>
      </c>
      <c r="C336" s="182">
        <f>C264/RES_summary!C$19</f>
        <v>0</v>
      </c>
      <c r="D336" s="182">
        <f>D264/RES_summary!D$19</f>
        <v>0</v>
      </c>
      <c r="E336" s="182">
        <f>E264/RES_summary!E$19</f>
        <v>0</v>
      </c>
      <c r="F336" s="182">
        <f>F264/RES_summary!F$19</f>
        <v>0</v>
      </c>
      <c r="G336" s="182">
        <f>G264/RES_summary!G$19</f>
        <v>0</v>
      </c>
      <c r="H336" s="182">
        <f>H264/RES_summary!H$19</f>
        <v>0</v>
      </c>
      <c r="I336" s="182">
        <f>I264/RES_summary!I$19</f>
        <v>0</v>
      </c>
      <c r="J336" s="182">
        <f>J264/RES_summary!J$19</f>
        <v>0</v>
      </c>
      <c r="K336" s="182">
        <f>K264/RES_summary!K$19</f>
        <v>0</v>
      </c>
      <c r="L336" s="182">
        <f>L264/RES_summary!L$19</f>
        <v>0</v>
      </c>
      <c r="M336" s="182">
        <f>M264/RES_summary!M$19</f>
        <v>0</v>
      </c>
      <c r="N336" s="182">
        <f>N264/RES_summary!N$19</f>
        <v>0</v>
      </c>
      <c r="O336" s="182">
        <f>O264/RES_summary!O$19</f>
        <v>0</v>
      </c>
      <c r="P336" s="182">
        <f>P264/RES_summary!P$19</f>
        <v>0</v>
      </c>
      <c r="Q336" s="182">
        <f>Q264/RES_summary!Q$19</f>
        <v>0</v>
      </c>
    </row>
    <row r="337" spans="1:17" ht="12" customHeight="1" x14ac:dyDescent="0.25">
      <c r="A337" s="147" t="s">
        <v>59</v>
      </c>
      <c r="B337" s="181">
        <f>B265/RES_summary!B$19</f>
        <v>0</v>
      </c>
      <c r="C337" s="181">
        <f>C265/RES_summary!C$19</f>
        <v>0</v>
      </c>
      <c r="D337" s="181">
        <f>D265/RES_summary!D$19</f>
        <v>0</v>
      </c>
      <c r="E337" s="181">
        <f>E265/RES_summary!E$19</f>
        <v>0</v>
      </c>
      <c r="F337" s="181">
        <f>F265/RES_summary!F$19</f>
        <v>0</v>
      </c>
      <c r="G337" s="181">
        <f>G265/RES_summary!G$19</f>
        <v>0</v>
      </c>
      <c r="H337" s="181">
        <f>H265/RES_summary!H$19</f>
        <v>0</v>
      </c>
      <c r="I337" s="181">
        <f>I265/RES_summary!I$19</f>
        <v>0</v>
      </c>
      <c r="J337" s="181">
        <f>J265/RES_summary!J$19</f>
        <v>0</v>
      </c>
      <c r="K337" s="181">
        <f>K265/RES_summary!K$19</f>
        <v>0</v>
      </c>
      <c r="L337" s="181">
        <f>L265/RES_summary!L$19</f>
        <v>0</v>
      </c>
      <c r="M337" s="181">
        <f>M265/RES_summary!M$19</f>
        <v>0</v>
      </c>
      <c r="N337" s="181">
        <f>N265/RES_summary!N$19</f>
        <v>0</v>
      </c>
      <c r="O337" s="181">
        <f>O265/RES_summary!O$19</f>
        <v>0</v>
      </c>
      <c r="P337" s="181">
        <f>P265/RES_summary!P$19</f>
        <v>0</v>
      </c>
      <c r="Q337" s="181">
        <f>Q265/RES_summary!Q$19</f>
        <v>0</v>
      </c>
    </row>
    <row r="338" spans="1:17" ht="12" customHeight="1" x14ac:dyDescent="0.25">
      <c r="A338" s="163" t="s">
        <v>144</v>
      </c>
      <c r="B338" s="180">
        <f>B266/RES_summary!B$19</f>
        <v>7.1341413445503887</v>
      </c>
      <c r="C338" s="180">
        <f>C266/RES_summary!C$19</f>
        <v>7.0762228834044274</v>
      </c>
      <c r="D338" s="180">
        <f>D266/RES_summary!D$19</f>
        <v>7.038267045408273</v>
      </c>
      <c r="E338" s="180">
        <f>E266/RES_summary!E$19</f>
        <v>6.9797077099369158</v>
      </c>
      <c r="F338" s="180">
        <f>F266/RES_summary!F$19</f>
        <v>6.9010985403562808</v>
      </c>
      <c r="G338" s="180">
        <f>G266/RES_summary!G$19</f>
        <v>6.8680801926314183</v>
      </c>
      <c r="H338" s="180">
        <f>H266/RES_summary!H$19</f>
        <v>6.7646267920945</v>
      </c>
      <c r="I338" s="180">
        <f>I266/RES_summary!I$19</f>
        <v>6.6562292503450973</v>
      </c>
      <c r="J338" s="180">
        <f>J266/RES_summary!J$19</f>
        <v>6.5347266978121201</v>
      </c>
      <c r="K338" s="180">
        <f>K266/RES_summary!K$19</f>
        <v>6.5494372753146761</v>
      </c>
      <c r="L338" s="180">
        <f>L266/RES_summary!L$19</f>
        <v>6.5243373362580961</v>
      </c>
      <c r="M338" s="180">
        <f>M266/RES_summary!M$19</f>
        <v>6.482442015046769</v>
      </c>
      <c r="N338" s="180">
        <f>N266/RES_summary!N$19</f>
        <v>6.4143520012450406</v>
      </c>
      <c r="O338" s="180">
        <f>O266/RES_summary!O$19</f>
        <v>6.3056738778334127</v>
      </c>
      <c r="P338" s="180">
        <f>P266/RES_summary!P$19</f>
        <v>6.2092305109583066</v>
      </c>
      <c r="Q338" s="180">
        <f>Q266/RES_summary!Q$19</f>
        <v>6.1070953023086787</v>
      </c>
    </row>
    <row r="339" spans="1:17" ht="12" customHeight="1" x14ac:dyDescent="0.25">
      <c r="A339" s="161" t="s">
        <v>143</v>
      </c>
      <c r="B339" s="179">
        <f>B267/RES_summary!B$19</f>
        <v>4.637191873957752</v>
      </c>
      <c r="C339" s="179">
        <f>C267/RES_summary!C$19</f>
        <v>4.5995448742128753</v>
      </c>
      <c r="D339" s="179">
        <f>D267/RES_summary!D$19</f>
        <v>4.5748735795153745</v>
      </c>
      <c r="E339" s="179">
        <f>E267/RES_summary!E$19</f>
        <v>4.5368100114589929</v>
      </c>
      <c r="F339" s="179">
        <f>F267/RES_summary!F$19</f>
        <v>4.4857140512315787</v>
      </c>
      <c r="G339" s="179">
        <f>G267/RES_summary!G$19</f>
        <v>4.4642521252104208</v>
      </c>
      <c r="H339" s="179">
        <f>H267/RES_summary!H$19</f>
        <v>4.3970074148614318</v>
      </c>
      <c r="I339" s="179">
        <f>I267/RES_summary!I$19</f>
        <v>4.3265490127243122</v>
      </c>
      <c r="J339" s="179">
        <f>J267/RES_summary!J$19</f>
        <v>4.2475723535778771</v>
      </c>
      <c r="K339" s="179">
        <f>K267/RES_summary!K$19</f>
        <v>4.2571342289545422</v>
      </c>
      <c r="L339" s="179">
        <f>L267/RES_summary!L$19</f>
        <v>4.2081975818864708</v>
      </c>
      <c r="M339" s="179">
        <f>M267/RES_summary!M$19</f>
        <v>4.2459995198556353</v>
      </c>
      <c r="N339" s="179">
        <f>N267/RES_summary!N$19</f>
        <v>4.1693288008092768</v>
      </c>
      <c r="O339" s="179">
        <f>O267/RES_summary!O$19</f>
        <v>4.0513954665079677</v>
      </c>
      <c r="P339" s="179">
        <f>P267/RES_summary!P$19</f>
        <v>4.0732552151886487</v>
      </c>
      <c r="Q339" s="179">
        <f>Q267/RES_summary!Q$19</f>
        <v>3.9696119465006401</v>
      </c>
    </row>
    <row r="340" spans="1:17" ht="12" customHeight="1" x14ac:dyDescent="0.25">
      <c r="A340" s="148" t="s">
        <v>57</v>
      </c>
      <c r="B340" s="177">
        <f>B268/RES_summary!B$19</f>
        <v>4.637191873957752</v>
      </c>
      <c r="C340" s="177">
        <f>C268/RES_summary!C$19</f>
        <v>4.5995448742128753</v>
      </c>
      <c r="D340" s="177">
        <f>D268/RES_summary!D$19</f>
        <v>4.5748735795153745</v>
      </c>
      <c r="E340" s="177">
        <f>E268/RES_summary!E$19</f>
        <v>4.5368100114589929</v>
      </c>
      <c r="F340" s="177">
        <f>F268/RES_summary!F$19</f>
        <v>4.4857140512315787</v>
      </c>
      <c r="G340" s="177">
        <f>G268/RES_summary!G$19</f>
        <v>4.4642521252104208</v>
      </c>
      <c r="H340" s="177">
        <f>H268/RES_summary!H$19</f>
        <v>4.3970074148614318</v>
      </c>
      <c r="I340" s="177">
        <f>I268/RES_summary!I$19</f>
        <v>4.3265490127243122</v>
      </c>
      <c r="J340" s="177">
        <f>J268/RES_summary!J$19</f>
        <v>4.2475723535778771</v>
      </c>
      <c r="K340" s="177">
        <f>K268/RES_summary!K$19</f>
        <v>4.2571342289545422</v>
      </c>
      <c r="L340" s="177">
        <f>L268/RES_summary!L$19</f>
        <v>4.2081975818864708</v>
      </c>
      <c r="M340" s="177">
        <f>M268/RES_summary!M$19</f>
        <v>4.2459995198556353</v>
      </c>
      <c r="N340" s="177">
        <f>N268/RES_summary!N$19</f>
        <v>4.1693288008092768</v>
      </c>
      <c r="O340" s="177">
        <f>O268/RES_summary!O$19</f>
        <v>4.0513954665079677</v>
      </c>
      <c r="P340" s="177">
        <f>P268/RES_summary!P$19</f>
        <v>4.0732552151886487</v>
      </c>
      <c r="Q340" s="177">
        <f>Q268/RES_summary!Q$19</f>
        <v>3.9696119465006401</v>
      </c>
    </row>
    <row r="341" spans="1:17" ht="12" customHeight="1" x14ac:dyDescent="0.25">
      <c r="A341" s="148" t="s">
        <v>59</v>
      </c>
      <c r="B341" s="177">
        <f>B269/RES_summary!B$19</f>
        <v>0</v>
      </c>
      <c r="C341" s="177">
        <f>C269/RES_summary!C$19</f>
        <v>0</v>
      </c>
      <c r="D341" s="177">
        <f>D269/RES_summary!D$19</f>
        <v>0</v>
      </c>
      <c r="E341" s="177">
        <f>E269/RES_summary!E$19</f>
        <v>0</v>
      </c>
      <c r="F341" s="177">
        <f>F269/RES_summary!F$19</f>
        <v>0</v>
      </c>
      <c r="G341" s="177">
        <f>G269/RES_summary!G$19</f>
        <v>0</v>
      </c>
      <c r="H341" s="177">
        <f>H269/RES_summary!H$19</f>
        <v>0</v>
      </c>
      <c r="I341" s="177">
        <f>I269/RES_summary!I$19</f>
        <v>0</v>
      </c>
      <c r="J341" s="177">
        <f>J269/RES_summary!J$19</f>
        <v>0</v>
      </c>
      <c r="K341" s="177">
        <f>K269/RES_summary!K$19</f>
        <v>0</v>
      </c>
      <c r="L341" s="177">
        <f>L269/RES_summary!L$19</f>
        <v>0</v>
      </c>
      <c r="M341" s="177">
        <f>M269/RES_summary!M$19</f>
        <v>0</v>
      </c>
      <c r="N341" s="177">
        <f>N269/RES_summary!N$19</f>
        <v>0</v>
      </c>
      <c r="O341" s="177">
        <f>O269/RES_summary!O$19</f>
        <v>0</v>
      </c>
      <c r="P341" s="177">
        <f>P269/RES_summary!P$19</f>
        <v>0</v>
      </c>
      <c r="Q341" s="177">
        <f>Q269/RES_summary!Q$19</f>
        <v>0</v>
      </c>
    </row>
    <row r="342" spans="1:17" ht="12" customHeight="1" x14ac:dyDescent="0.25">
      <c r="A342" s="163" t="s">
        <v>142</v>
      </c>
      <c r="B342" s="180">
        <f>B270/RES_summary!B$19</f>
        <v>0</v>
      </c>
      <c r="C342" s="180">
        <f>C270/RES_summary!C$19</f>
        <v>0</v>
      </c>
      <c r="D342" s="180">
        <f>D270/RES_summary!D$19</f>
        <v>0</v>
      </c>
      <c r="E342" s="180">
        <f>E270/RES_summary!E$19</f>
        <v>0</v>
      </c>
      <c r="F342" s="180">
        <f>F270/RES_summary!F$19</f>
        <v>0</v>
      </c>
      <c r="G342" s="180">
        <f>G270/RES_summary!G$19</f>
        <v>0</v>
      </c>
      <c r="H342" s="180">
        <f>H270/RES_summary!H$19</f>
        <v>0</v>
      </c>
      <c r="I342" s="180">
        <f>I270/RES_summary!I$19</f>
        <v>0</v>
      </c>
      <c r="J342" s="180">
        <f>J270/RES_summary!J$19</f>
        <v>0</v>
      </c>
      <c r="K342" s="180">
        <f>K270/RES_summary!K$19</f>
        <v>0</v>
      </c>
      <c r="L342" s="180">
        <f>L270/RES_summary!L$19</f>
        <v>0</v>
      </c>
      <c r="M342" s="180">
        <f>M270/RES_summary!M$19</f>
        <v>0</v>
      </c>
      <c r="N342" s="180">
        <f>N270/RES_summary!N$19</f>
        <v>0</v>
      </c>
      <c r="O342" s="180">
        <f>O270/RES_summary!O$19</f>
        <v>0</v>
      </c>
      <c r="P342" s="180">
        <f>P270/RES_summary!P$19</f>
        <v>0</v>
      </c>
      <c r="Q342" s="180">
        <f>Q270/RES_summary!Q$19</f>
        <v>0</v>
      </c>
    </row>
    <row r="343" spans="1:17" ht="12" customHeight="1" x14ac:dyDescent="0.25">
      <c r="A343" s="161" t="s">
        <v>141</v>
      </c>
      <c r="B343" s="179">
        <f>B271/RES_summary!B$19</f>
        <v>0</v>
      </c>
      <c r="C343" s="179">
        <f>C271/RES_summary!C$19</f>
        <v>0</v>
      </c>
      <c r="D343" s="179">
        <f>D271/RES_summary!D$19</f>
        <v>0</v>
      </c>
      <c r="E343" s="179">
        <f>E271/RES_summary!E$19</f>
        <v>0</v>
      </c>
      <c r="F343" s="179">
        <f>F271/RES_summary!F$19</f>
        <v>0</v>
      </c>
      <c r="G343" s="179">
        <f>G271/RES_summary!G$19</f>
        <v>0</v>
      </c>
      <c r="H343" s="179">
        <f>H271/RES_summary!H$19</f>
        <v>0</v>
      </c>
      <c r="I343" s="179">
        <f>I271/RES_summary!I$19</f>
        <v>0</v>
      </c>
      <c r="J343" s="179">
        <f>J271/RES_summary!J$19</f>
        <v>0</v>
      </c>
      <c r="K343" s="179">
        <f>K271/RES_summary!K$19</f>
        <v>0</v>
      </c>
      <c r="L343" s="179">
        <f>L271/RES_summary!L$19</f>
        <v>0</v>
      </c>
      <c r="M343" s="179">
        <f>M271/RES_summary!M$19</f>
        <v>0</v>
      </c>
      <c r="N343" s="179">
        <f>N271/RES_summary!N$19</f>
        <v>0</v>
      </c>
      <c r="O343" s="179">
        <f>O271/RES_summary!O$19</f>
        <v>0</v>
      </c>
      <c r="P343" s="179">
        <f>P271/RES_summary!P$19</f>
        <v>0</v>
      </c>
      <c r="Q343" s="179">
        <f>Q271/RES_summary!Q$19</f>
        <v>0</v>
      </c>
    </row>
    <row r="344" spans="1:17" ht="12" customHeight="1" x14ac:dyDescent="0.25">
      <c r="A344" s="148" t="s">
        <v>60</v>
      </c>
      <c r="B344" s="177">
        <f>B272/RES_summary!B$19</f>
        <v>0</v>
      </c>
      <c r="C344" s="177">
        <f>C272/RES_summary!C$19</f>
        <v>0</v>
      </c>
      <c r="D344" s="177">
        <f>D272/RES_summary!D$19</f>
        <v>0</v>
      </c>
      <c r="E344" s="177">
        <f>E272/RES_summary!E$19</f>
        <v>0</v>
      </c>
      <c r="F344" s="177">
        <f>F272/RES_summary!F$19</f>
        <v>0</v>
      </c>
      <c r="G344" s="177">
        <f>G272/RES_summary!G$19</f>
        <v>0</v>
      </c>
      <c r="H344" s="177">
        <f>H272/RES_summary!H$19</f>
        <v>0</v>
      </c>
      <c r="I344" s="177">
        <f>I272/RES_summary!I$19</f>
        <v>0</v>
      </c>
      <c r="J344" s="177">
        <f>J272/RES_summary!J$19</f>
        <v>0</v>
      </c>
      <c r="K344" s="177">
        <f>K272/RES_summary!K$19</f>
        <v>0</v>
      </c>
      <c r="L344" s="177">
        <f>L272/RES_summary!L$19</f>
        <v>0</v>
      </c>
      <c r="M344" s="177">
        <f>M272/RES_summary!M$19</f>
        <v>0</v>
      </c>
      <c r="N344" s="177">
        <f>N272/RES_summary!N$19</f>
        <v>0</v>
      </c>
      <c r="O344" s="177">
        <f>O272/RES_summary!O$19</f>
        <v>0</v>
      </c>
      <c r="P344" s="177">
        <f>P272/RES_summary!P$19</f>
        <v>0</v>
      </c>
      <c r="Q344" s="177">
        <f>Q272/RES_summary!Q$19</f>
        <v>0</v>
      </c>
    </row>
    <row r="345" spans="1:17" ht="12" customHeight="1" x14ac:dyDescent="0.25">
      <c r="A345" s="148" t="s">
        <v>59</v>
      </c>
      <c r="B345" s="177">
        <f>B273/RES_summary!B$19</f>
        <v>0</v>
      </c>
      <c r="C345" s="177">
        <f>C273/RES_summary!C$19</f>
        <v>0</v>
      </c>
      <c r="D345" s="177">
        <f>D273/RES_summary!D$19</f>
        <v>0</v>
      </c>
      <c r="E345" s="177">
        <f>E273/RES_summary!E$19</f>
        <v>0</v>
      </c>
      <c r="F345" s="177">
        <f>F273/RES_summary!F$19</f>
        <v>0</v>
      </c>
      <c r="G345" s="177">
        <f>G273/RES_summary!G$19</f>
        <v>0</v>
      </c>
      <c r="H345" s="177">
        <f>H273/RES_summary!H$19</f>
        <v>0</v>
      </c>
      <c r="I345" s="177">
        <f>I273/RES_summary!I$19</f>
        <v>0</v>
      </c>
      <c r="J345" s="177">
        <f>J273/RES_summary!J$19</f>
        <v>0</v>
      </c>
      <c r="K345" s="177">
        <f>K273/RES_summary!K$19</f>
        <v>0</v>
      </c>
      <c r="L345" s="177">
        <f>L273/RES_summary!L$19</f>
        <v>0</v>
      </c>
      <c r="M345" s="177">
        <f>M273/RES_summary!M$19</f>
        <v>0</v>
      </c>
      <c r="N345" s="177">
        <f>N273/RES_summary!N$19</f>
        <v>0</v>
      </c>
      <c r="O345" s="177">
        <f>O273/RES_summary!O$19</f>
        <v>0</v>
      </c>
      <c r="P345" s="177">
        <f>P273/RES_summary!P$19</f>
        <v>0</v>
      </c>
      <c r="Q345" s="177">
        <f>Q273/RES_summary!Q$19</f>
        <v>0</v>
      </c>
    </row>
    <row r="346" spans="1:17" ht="12" customHeight="1" x14ac:dyDescent="0.25">
      <c r="A346" s="158" t="s">
        <v>62</v>
      </c>
      <c r="B346" s="178">
        <f>B274/RES_summary!B$19</f>
        <v>0.17657293526375439</v>
      </c>
      <c r="C346" s="178">
        <f>C274/RES_summary!C$19</f>
        <v>0.13525448486216496</v>
      </c>
      <c r="D346" s="178">
        <f>D274/RES_summary!D$19</f>
        <v>0.11932513816747529</v>
      </c>
      <c r="E346" s="178">
        <f>E274/RES_summary!E$19</f>
        <v>6.6749534750881245E-2</v>
      </c>
      <c r="F346" s="178">
        <f>F274/RES_summary!F$19</f>
        <v>7.5347631659689759E-2</v>
      </c>
      <c r="G346" s="178">
        <f>G274/RES_summary!G$19</f>
        <v>0.14605988300376563</v>
      </c>
      <c r="H346" s="178">
        <f>H274/RES_summary!H$19</f>
        <v>0.11970861928520117</v>
      </c>
      <c r="I346" s="178">
        <f>I274/RES_summary!I$19</f>
        <v>0.22945343669291821</v>
      </c>
      <c r="J346" s="178">
        <f>J274/RES_summary!J$19</f>
        <v>0.21260949625585046</v>
      </c>
      <c r="K346" s="178">
        <f>K274/RES_summary!K$19</f>
        <v>9.9628506235265549E-2</v>
      </c>
      <c r="L346" s="178">
        <f>L274/RES_summary!L$19</f>
        <v>0.13891631415233682</v>
      </c>
      <c r="M346" s="178">
        <f>M274/RES_summary!M$19</f>
        <v>0.13217112266303063</v>
      </c>
      <c r="N346" s="178">
        <f>N274/RES_summary!N$19</f>
        <v>7.2263673131156933E-2</v>
      </c>
      <c r="O346" s="178">
        <f>O274/RES_summary!O$19</f>
        <v>7.9945785754399021E-2</v>
      </c>
      <c r="P346" s="178">
        <f>P274/RES_summary!P$19</f>
        <v>8.4976587663603415E-2</v>
      </c>
      <c r="Q346" s="178">
        <f>Q274/RES_summary!Q$19</f>
        <v>0.11512092149081411</v>
      </c>
    </row>
    <row r="347" spans="1:17" ht="12" customHeight="1" x14ac:dyDescent="0.25">
      <c r="A347" s="23" t="s">
        <v>55</v>
      </c>
      <c r="B347" s="177">
        <f>B275/RES_summary!B$19</f>
        <v>0</v>
      </c>
      <c r="C347" s="177">
        <f>C275/RES_summary!C$19</f>
        <v>0</v>
      </c>
      <c r="D347" s="177">
        <f>D275/RES_summary!D$19</f>
        <v>0</v>
      </c>
      <c r="E347" s="177">
        <f>E275/RES_summary!E$19</f>
        <v>0</v>
      </c>
      <c r="F347" s="177">
        <f>F275/RES_summary!F$19</f>
        <v>0</v>
      </c>
      <c r="G347" s="177">
        <f>G275/RES_summary!G$19</f>
        <v>0</v>
      </c>
      <c r="H347" s="177">
        <f>H275/RES_summary!H$19</f>
        <v>0</v>
      </c>
      <c r="I347" s="177">
        <f>I275/RES_summary!I$19</f>
        <v>0</v>
      </c>
      <c r="J347" s="177">
        <f>J275/RES_summary!J$19</f>
        <v>0</v>
      </c>
      <c r="K347" s="177">
        <f>K275/RES_summary!K$19</f>
        <v>0</v>
      </c>
      <c r="L347" s="177">
        <f>L275/RES_summary!L$19</f>
        <v>0</v>
      </c>
      <c r="M347" s="177">
        <f>M275/RES_summary!M$19</f>
        <v>0</v>
      </c>
      <c r="N347" s="177">
        <f>N275/RES_summary!N$19</f>
        <v>0</v>
      </c>
      <c r="O347" s="177">
        <f>O275/RES_summary!O$19</f>
        <v>0</v>
      </c>
      <c r="P347" s="177">
        <f>P275/RES_summary!P$19</f>
        <v>0</v>
      </c>
      <c r="Q347" s="177">
        <f>Q275/RES_summary!Q$19</f>
        <v>0</v>
      </c>
    </row>
    <row r="348" spans="1:17" ht="12" customHeight="1" x14ac:dyDescent="0.25">
      <c r="A348" s="23" t="s">
        <v>57</v>
      </c>
      <c r="B348" s="177">
        <f>B276/RES_summary!B$19</f>
        <v>3.3087465432099394</v>
      </c>
      <c r="C348" s="177">
        <f>C276/RES_summary!C$19</f>
        <v>3.3020579229594076</v>
      </c>
      <c r="D348" s="177">
        <f>D276/RES_summary!D$19</f>
        <v>3.291556419469535</v>
      </c>
      <c r="E348" s="177">
        <f>E276/RES_summary!E$19</f>
        <v>3.1687122974564801</v>
      </c>
      <c r="F348" s="177">
        <f>F276/RES_summary!F$19</f>
        <v>3.3225187645866314</v>
      </c>
      <c r="G348" s="177">
        <f>G276/RES_summary!G$19</f>
        <v>3.5518232878564322</v>
      </c>
      <c r="H348" s="177">
        <f>H276/RES_summary!H$19</f>
        <v>2.8946295158973774</v>
      </c>
      <c r="I348" s="177">
        <f>I276/RES_summary!I$19</f>
        <v>3.2093743690075232</v>
      </c>
      <c r="J348" s="177">
        <f>J276/RES_summary!J$19</f>
        <v>3.1886178852623077</v>
      </c>
      <c r="K348" s="177">
        <f>K276/RES_summary!K$19</f>
        <v>2.3800098319773588</v>
      </c>
      <c r="L348" s="177">
        <f>L276/RES_summary!L$19</f>
        <v>3.4182528385005044</v>
      </c>
      <c r="M348" s="177">
        <f>M276/RES_summary!M$19</f>
        <v>3.3984488882933799</v>
      </c>
      <c r="N348" s="177">
        <f>N276/RES_summary!N$19</f>
        <v>2.6013080562803945</v>
      </c>
      <c r="O348" s="177">
        <f>O276/RES_summary!O$19</f>
        <v>2.8355721941394938</v>
      </c>
      <c r="P348" s="177">
        <f>P276/RES_summary!P$19</f>
        <v>2.7881279284841565</v>
      </c>
      <c r="Q348" s="177">
        <f>Q276/RES_summary!Q$19</f>
        <v>2.7362399748045432</v>
      </c>
    </row>
    <row r="349" spans="1:17" ht="12" customHeight="1" x14ac:dyDescent="0.25">
      <c r="A349" s="29" t="s">
        <v>140</v>
      </c>
      <c r="B349" s="176">
        <f>B277/RES_summary!B$19</f>
        <v>0</v>
      </c>
      <c r="C349" s="176">
        <f>C277/RES_summary!C$19</f>
        <v>0</v>
      </c>
      <c r="D349" s="176">
        <f>D277/RES_summary!D$19</f>
        <v>0</v>
      </c>
      <c r="E349" s="176">
        <f>E277/RES_summary!E$19</f>
        <v>0</v>
      </c>
      <c r="F349" s="176">
        <f>F277/RES_summary!F$19</f>
        <v>0</v>
      </c>
      <c r="G349" s="176">
        <f>G277/RES_summary!G$19</f>
        <v>0</v>
      </c>
      <c r="H349" s="176">
        <f>H277/RES_summary!H$19</f>
        <v>0</v>
      </c>
      <c r="I349" s="176">
        <f>I277/RES_summary!I$19</f>
        <v>0</v>
      </c>
      <c r="J349" s="176">
        <f>J277/RES_summary!J$19</f>
        <v>0</v>
      </c>
      <c r="K349" s="176">
        <f>K277/RES_summary!K$19</f>
        <v>0</v>
      </c>
      <c r="L349" s="176">
        <f>L277/RES_summary!L$19</f>
        <v>0</v>
      </c>
      <c r="M349" s="176">
        <f>M277/RES_summary!M$19</f>
        <v>0</v>
      </c>
      <c r="N349" s="176">
        <f>N277/RES_summary!N$19</f>
        <v>0</v>
      </c>
      <c r="O349" s="176">
        <f>O277/RES_summary!O$19</f>
        <v>0</v>
      </c>
      <c r="P349" s="176">
        <f>P277/RES_summary!P$19</f>
        <v>0</v>
      </c>
      <c r="Q349" s="176">
        <f>Q277/RES_summary!Q$19</f>
        <v>0</v>
      </c>
    </row>
    <row r="351" spans="1:17" s="28" customFormat="1" ht="12" customHeight="1" x14ac:dyDescent="0.25">
      <c r="A351" s="187" t="s">
        <v>194</v>
      </c>
      <c r="B351" s="186"/>
      <c r="C351" s="185"/>
      <c r="D351" s="185"/>
      <c r="E351" s="185"/>
      <c r="F351" s="185"/>
      <c r="G351" s="185"/>
      <c r="H351" s="185"/>
      <c r="I351" s="185"/>
      <c r="J351" s="185"/>
      <c r="K351" s="185"/>
      <c r="L351" s="185"/>
      <c r="M351" s="185"/>
      <c r="N351" s="185"/>
      <c r="O351" s="185"/>
      <c r="P351" s="185"/>
      <c r="Q351" s="185"/>
    </row>
    <row r="353" spans="1:17" ht="12" customHeight="1" x14ac:dyDescent="0.25">
      <c r="A353" s="152" t="s">
        <v>193</v>
      </c>
      <c r="B353" s="168"/>
      <c r="C353" s="168">
        <f>SUM(C354,C357,C359,C372)</f>
        <v>44.974509989245107</v>
      </c>
      <c r="D353" s="168">
        <f t="shared" ref="D353:Q353" si="87">SUM(D354,D357,D359,D372)</f>
        <v>47.812204132790427</v>
      </c>
      <c r="E353" s="168">
        <f t="shared" si="87"/>
        <v>45.429988801877514</v>
      </c>
      <c r="F353" s="168">
        <f t="shared" si="87"/>
        <v>99.335086188103617</v>
      </c>
      <c r="G353" s="168">
        <f t="shared" si="87"/>
        <v>71.603948854068989</v>
      </c>
      <c r="H353" s="168">
        <f t="shared" si="87"/>
        <v>70.579690931981119</v>
      </c>
      <c r="I353" s="168">
        <f t="shared" si="87"/>
        <v>34.205129618781903</v>
      </c>
      <c r="J353" s="168">
        <f t="shared" si="87"/>
        <v>40.536917647494349</v>
      </c>
      <c r="K353" s="168">
        <f t="shared" si="87"/>
        <v>52.930181867867368</v>
      </c>
      <c r="L353" s="168">
        <f t="shared" si="87"/>
        <v>51.957726264664494</v>
      </c>
      <c r="M353" s="168">
        <f t="shared" si="87"/>
        <v>61.088918798247605</v>
      </c>
      <c r="N353" s="168">
        <f t="shared" si="87"/>
        <v>48.82240118951065</v>
      </c>
      <c r="O353" s="168">
        <f t="shared" si="87"/>
        <v>68.494465933025126</v>
      </c>
      <c r="P353" s="168">
        <f t="shared" si="87"/>
        <v>65.019682691679506</v>
      </c>
      <c r="Q353" s="168">
        <f t="shared" si="87"/>
        <v>71.6999262132246</v>
      </c>
    </row>
    <row r="354" spans="1:17" ht="12" customHeight="1" x14ac:dyDescent="0.25">
      <c r="A354" s="158" t="s">
        <v>65</v>
      </c>
      <c r="B354" s="157"/>
      <c r="C354" s="157">
        <f>SUM(C355:C356)</f>
        <v>37.944768945167574</v>
      </c>
      <c r="D354" s="157">
        <f t="shared" ref="D354:Q354" si="88">SUM(D355:D356)</f>
        <v>40.006841893380681</v>
      </c>
      <c r="E354" s="157">
        <f t="shared" si="88"/>
        <v>38.117839016338266</v>
      </c>
      <c r="F354" s="157">
        <f t="shared" si="88"/>
        <v>82.507244440491718</v>
      </c>
      <c r="G354" s="157">
        <f t="shared" si="88"/>
        <v>59.489072361962265</v>
      </c>
      <c r="H354" s="157">
        <f t="shared" si="88"/>
        <v>58.788013889467905</v>
      </c>
      <c r="I354" s="157">
        <f t="shared" si="88"/>
        <v>27.832532740313059</v>
      </c>
      <c r="J354" s="157">
        <f t="shared" si="88"/>
        <v>33.253976601024327</v>
      </c>
      <c r="K354" s="157">
        <f t="shared" si="88"/>
        <v>43.26643081437728</v>
      </c>
      <c r="L354" s="157">
        <f t="shared" si="88"/>
        <v>43.74991875173216</v>
      </c>
      <c r="M354" s="157">
        <f t="shared" si="88"/>
        <v>50.09165045630634</v>
      </c>
      <c r="N354" s="157">
        <f t="shared" si="88"/>
        <v>40.391995179527939</v>
      </c>
      <c r="O354" s="157">
        <f t="shared" si="88"/>
        <v>57.247924566105624</v>
      </c>
      <c r="P354" s="157">
        <f t="shared" si="88"/>
        <v>52.349337498570158</v>
      </c>
      <c r="Q354" s="157">
        <f t="shared" si="88"/>
        <v>58.891130770295</v>
      </c>
    </row>
    <row r="355" spans="1:17" ht="12" customHeight="1" x14ac:dyDescent="0.25">
      <c r="A355" s="23" t="s">
        <v>157</v>
      </c>
      <c r="B355" s="156"/>
      <c r="C355" s="156">
        <f>RES_hhdet_in_fec!C$83</f>
        <v>37.7485510029003</v>
      </c>
      <c r="D355" s="156">
        <f>RES_hhdet_in_fec!D$83</f>
        <v>39.770839890712416</v>
      </c>
      <c r="E355" s="156">
        <f>RES_hhdet_in_fec!E$83</f>
        <v>37.890704632834016</v>
      </c>
      <c r="F355" s="156">
        <f>RES_hhdet_in_fec!F$83</f>
        <v>82.099212483624527</v>
      </c>
      <c r="G355" s="156">
        <f>RES_hhdet_in_fec!G$83</f>
        <v>59.198329328365944</v>
      </c>
      <c r="H355" s="156">
        <f>RES_hhdet_in_fec!H$83</f>
        <v>58.557465416159118</v>
      </c>
      <c r="I355" s="156">
        <f>RES_hhdet_in_fec!I$83</f>
        <v>27.62410009376967</v>
      </c>
      <c r="J355" s="156">
        <f>RES_hhdet_in_fec!J$83</f>
        <v>33.081467184999802</v>
      </c>
      <c r="K355" s="156">
        <f>RES_hhdet_in_fec!K$83</f>
        <v>43.009152196583038</v>
      </c>
      <c r="L355" s="156">
        <f>RES_hhdet_in_fec!L$83</f>
        <v>43.517065688702111</v>
      </c>
      <c r="M355" s="156">
        <f>RES_hhdet_in_fec!M$83</f>
        <v>49.77660662182182</v>
      </c>
      <c r="N355" s="156">
        <f>RES_hhdet_in_fec!N$83</f>
        <v>40.109026531996683</v>
      </c>
      <c r="O355" s="156">
        <f>RES_hhdet_in_fec!O$83</f>
        <v>57.054793561066695</v>
      </c>
      <c r="P355" s="156">
        <f>RES_hhdet_in_fec!P$83</f>
        <v>51.867903814987407</v>
      </c>
      <c r="Q355" s="156">
        <f>RES_hhdet_in_fec!Q$83</f>
        <v>58.504260396134278</v>
      </c>
    </row>
    <row r="356" spans="1:17" ht="12" customHeight="1" x14ac:dyDescent="0.25">
      <c r="A356" s="23" t="s">
        <v>60</v>
      </c>
      <c r="B356" s="156"/>
      <c r="C356" s="156">
        <f>RES_hhdet_in_fec!C$84</f>
        <v>0.19621794226727279</v>
      </c>
      <c r="D356" s="156">
        <f>RES_hhdet_in_fec!D$84</f>
        <v>0.23600200266826213</v>
      </c>
      <c r="E356" s="156">
        <f>RES_hhdet_in_fec!E$84</f>
        <v>0.22713438350424936</v>
      </c>
      <c r="F356" s="156">
        <f>RES_hhdet_in_fec!F$84</f>
        <v>0.40803195686719457</v>
      </c>
      <c r="G356" s="156">
        <f>RES_hhdet_in_fec!G$84</f>
        <v>0.29074303359632153</v>
      </c>
      <c r="H356" s="156">
        <f>RES_hhdet_in_fec!H$84</f>
        <v>0.23054847330878395</v>
      </c>
      <c r="I356" s="156">
        <f>RES_hhdet_in_fec!I$84</f>
        <v>0.20843264654339069</v>
      </c>
      <c r="J356" s="156">
        <f>RES_hhdet_in_fec!J$84</f>
        <v>0.17250941602452258</v>
      </c>
      <c r="K356" s="156">
        <f>RES_hhdet_in_fec!K$84</f>
        <v>0.25727861779424271</v>
      </c>
      <c r="L356" s="156">
        <f>RES_hhdet_in_fec!L$84</f>
        <v>0.23285306303004696</v>
      </c>
      <c r="M356" s="156">
        <f>RES_hhdet_in_fec!M$84</f>
        <v>0.31504383448451867</v>
      </c>
      <c r="N356" s="156">
        <f>RES_hhdet_in_fec!N$84</f>
        <v>0.28296864753125212</v>
      </c>
      <c r="O356" s="156">
        <f>RES_hhdet_in_fec!O$84</f>
        <v>0.19313100503893174</v>
      </c>
      <c r="P356" s="156">
        <f>RES_hhdet_in_fec!P$84</f>
        <v>0.48143368358274724</v>
      </c>
      <c r="Q356" s="156">
        <f>RES_hhdet_in_fec!Q$84</f>
        <v>0.38687037416072295</v>
      </c>
    </row>
    <row r="357" spans="1:17" ht="12" customHeight="1" x14ac:dyDescent="0.25">
      <c r="A357" s="158" t="s">
        <v>112</v>
      </c>
      <c r="B357" s="157"/>
      <c r="C357" s="157">
        <f>C358</f>
        <v>3.6594165483192095E-2</v>
      </c>
      <c r="D357" s="157">
        <f t="shared" ref="D357:Q357" si="89">D358</f>
        <v>1.7641562839959813E-2</v>
      </c>
      <c r="E357" s="157">
        <f t="shared" si="89"/>
        <v>7.8035248927219216E-3</v>
      </c>
      <c r="F357" s="157">
        <f t="shared" si="89"/>
        <v>3.5859633803793693E-2</v>
      </c>
      <c r="G357" s="157">
        <f t="shared" si="89"/>
        <v>2.918285485172227E-2</v>
      </c>
      <c r="H357" s="157">
        <f t="shared" si="89"/>
        <v>3.3895803717341279E-2</v>
      </c>
      <c r="I357" s="157">
        <f t="shared" si="89"/>
        <v>2.262383196831709E-2</v>
      </c>
      <c r="J357" s="157">
        <f t="shared" si="89"/>
        <v>6.6528438885762375E-2</v>
      </c>
      <c r="K357" s="157">
        <f t="shared" si="89"/>
        <v>6.6522991867801057E-2</v>
      </c>
      <c r="L357" s="157">
        <f t="shared" si="89"/>
        <v>5.8875751402046907E-2</v>
      </c>
      <c r="M357" s="157">
        <f t="shared" si="89"/>
        <v>5.4427653854722376E-2</v>
      </c>
      <c r="N357" s="157">
        <f t="shared" si="89"/>
        <v>1.8846646392460271E-2</v>
      </c>
      <c r="O357" s="157">
        <f t="shared" si="89"/>
        <v>5.5387780678570732E-2</v>
      </c>
      <c r="P357" s="157">
        <f t="shared" si="89"/>
        <v>1.138909741188444E-3</v>
      </c>
      <c r="Q357" s="157">
        <f t="shared" si="89"/>
        <v>8.0881539558498125E-2</v>
      </c>
    </row>
    <row r="358" spans="1:17" ht="12" customHeight="1" x14ac:dyDescent="0.25">
      <c r="A358" s="23" t="s">
        <v>60</v>
      </c>
      <c r="B358" s="156"/>
      <c r="C358" s="156">
        <f>RES_hhdet_in_fec!C$86</f>
        <v>3.6594165483192095E-2</v>
      </c>
      <c r="D358" s="156">
        <f>RES_hhdet_in_fec!D$86</f>
        <v>1.7641562839959813E-2</v>
      </c>
      <c r="E358" s="156">
        <f>RES_hhdet_in_fec!E$86</f>
        <v>7.8035248927219216E-3</v>
      </c>
      <c r="F358" s="156">
        <f>RES_hhdet_in_fec!F$86</f>
        <v>3.5859633803793693E-2</v>
      </c>
      <c r="G358" s="156">
        <f>RES_hhdet_in_fec!G$86</f>
        <v>2.918285485172227E-2</v>
      </c>
      <c r="H358" s="156">
        <f>RES_hhdet_in_fec!H$86</f>
        <v>3.3895803717341279E-2</v>
      </c>
      <c r="I358" s="156">
        <f>RES_hhdet_in_fec!I$86</f>
        <v>2.262383196831709E-2</v>
      </c>
      <c r="J358" s="156">
        <f>RES_hhdet_in_fec!J$86</f>
        <v>6.6528438885762375E-2</v>
      </c>
      <c r="K358" s="156">
        <f>RES_hhdet_in_fec!K$86</f>
        <v>6.6522991867801057E-2</v>
      </c>
      <c r="L358" s="156">
        <f>RES_hhdet_in_fec!L$86</f>
        <v>5.8875751402046907E-2</v>
      </c>
      <c r="M358" s="156">
        <f>RES_hhdet_in_fec!M$86</f>
        <v>5.4427653854722376E-2</v>
      </c>
      <c r="N358" s="156">
        <f>RES_hhdet_in_fec!N$86</f>
        <v>1.8846646392460271E-2</v>
      </c>
      <c r="O358" s="156">
        <f>RES_hhdet_in_fec!O$86</f>
        <v>5.5387780678570732E-2</v>
      </c>
      <c r="P358" s="156">
        <f>RES_hhdet_in_fec!P$86</f>
        <v>1.138909741188444E-3</v>
      </c>
      <c r="Q358" s="156">
        <f>RES_hhdet_in_fec!Q$86</f>
        <v>8.0881539558498125E-2</v>
      </c>
    </row>
    <row r="359" spans="1:17" ht="12" customHeight="1" x14ac:dyDescent="0.25">
      <c r="A359" s="158" t="s">
        <v>63</v>
      </c>
      <c r="B359" s="157"/>
      <c r="C359" s="157">
        <f>RES_hhdet_in_fec!C$87</f>
        <v>5.3029308186653461</v>
      </c>
      <c r="D359" s="157">
        <f>RES_hhdet_in_fec!D$87</f>
        <v>5.9389720899439506</v>
      </c>
      <c r="E359" s="157">
        <f>RES_hhdet_in_fec!E$87</f>
        <v>5.4695044380396087</v>
      </c>
      <c r="F359" s="157">
        <f>RES_hhdet_in_fec!F$87</f>
        <v>12.632277186394685</v>
      </c>
      <c r="G359" s="157">
        <f>RES_hhdet_in_fec!G$87</f>
        <v>9.3697301562680799</v>
      </c>
      <c r="H359" s="157">
        <f>RES_hhdet_in_fec!H$87</f>
        <v>8.8832925927741933</v>
      </c>
      <c r="I359" s="157">
        <f>RES_hhdet_in_fec!I$87</f>
        <v>4.8596584355270842</v>
      </c>
      <c r="J359" s="157">
        <f>RES_hhdet_in_fec!J$87</f>
        <v>5.5280769003212136</v>
      </c>
      <c r="K359" s="157">
        <f>RES_hhdet_in_fec!K$87</f>
        <v>7.2589568946692022</v>
      </c>
      <c r="L359" s="157">
        <f>RES_hhdet_in_fec!L$87</f>
        <v>6.1033334376000177</v>
      </c>
      <c r="M359" s="157">
        <f>RES_hhdet_in_fec!M$87</f>
        <v>8.3403802051670084</v>
      </c>
      <c r="N359" s="157">
        <f>RES_hhdet_in_fec!N$87</f>
        <v>6.2265194304861691</v>
      </c>
      <c r="O359" s="157">
        <f>RES_hhdet_in_fec!O$87</f>
        <v>8.566288346130861</v>
      </c>
      <c r="P359" s="157">
        <f>RES_hhdet_in_fec!P$87</f>
        <v>9.5747015876951131</v>
      </c>
      <c r="Q359" s="157">
        <f>RES_hhdet_in_fec!Q$87</f>
        <v>9.4253101683449962</v>
      </c>
    </row>
    <row r="360" spans="1:17" ht="12" customHeight="1" x14ac:dyDescent="0.25">
      <c r="A360" s="167" t="s">
        <v>156</v>
      </c>
      <c r="B360" s="132"/>
      <c r="C360" s="132">
        <f>RES_hhdet_in_fec!C$88</f>
        <v>1.011775222838678</v>
      </c>
      <c r="D360" s="132">
        <f>RES_hhdet_in_fec!D$88</f>
        <v>1.5040512096475358</v>
      </c>
      <c r="E360" s="132">
        <f>RES_hhdet_in_fec!E$88</f>
        <v>0.42874168805954943</v>
      </c>
      <c r="F360" s="132">
        <f>RES_hhdet_in_fec!F$88</f>
        <v>1.4962880373953991</v>
      </c>
      <c r="G360" s="132">
        <f>RES_hhdet_in_fec!G$88</f>
        <v>0</v>
      </c>
      <c r="H360" s="132">
        <f>RES_hhdet_in_fec!H$88</f>
        <v>0</v>
      </c>
      <c r="I360" s="132">
        <f>RES_hhdet_in_fec!I$88</f>
        <v>0.56913697779314498</v>
      </c>
      <c r="J360" s="132">
        <f>RES_hhdet_in_fec!J$88</f>
        <v>1.0795634296822771</v>
      </c>
      <c r="K360" s="132">
        <f>RES_hhdet_in_fec!K$88</f>
        <v>0</v>
      </c>
      <c r="L360" s="132">
        <f>RES_hhdet_in_fec!L$88</f>
        <v>0</v>
      </c>
      <c r="M360" s="132">
        <f>RES_hhdet_in_fec!M$88</f>
        <v>0</v>
      </c>
      <c r="N360" s="132">
        <f>RES_hhdet_in_fec!N$88</f>
        <v>0</v>
      </c>
      <c r="O360" s="132">
        <f>RES_hhdet_in_fec!O$88</f>
        <v>0</v>
      </c>
      <c r="P360" s="132">
        <f>RES_hhdet_in_fec!P$88</f>
        <v>0.97776078136982214</v>
      </c>
      <c r="Q360" s="132">
        <f>RES_hhdet_in_fec!Q$88</f>
        <v>0.23242029340201695</v>
      </c>
    </row>
    <row r="361" spans="1:17" ht="12" customHeight="1" x14ac:dyDescent="0.25">
      <c r="A361" s="167" t="s">
        <v>155</v>
      </c>
      <c r="B361" s="132"/>
      <c r="C361" s="132">
        <f>SUM(C362:C363)</f>
        <v>2.2021701367414841</v>
      </c>
      <c r="D361" s="132">
        <f t="shared" ref="D361:Q361" si="90">SUM(D362:D363)</f>
        <v>1.1878873812328432</v>
      </c>
      <c r="E361" s="132">
        <f t="shared" si="90"/>
        <v>2.0926098836803155</v>
      </c>
      <c r="F361" s="132">
        <f t="shared" si="90"/>
        <v>3.1407435114388309</v>
      </c>
      <c r="G361" s="132">
        <f t="shared" si="90"/>
        <v>7.8244678000541557</v>
      </c>
      <c r="H361" s="132">
        <f t="shared" si="90"/>
        <v>3.7856681693989249</v>
      </c>
      <c r="I361" s="132">
        <f t="shared" si="90"/>
        <v>2.159907427411869</v>
      </c>
      <c r="J361" s="132">
        <f t="shared" si="90"/>
        <v>1.9496093964936485</v>
      </c>
      <c r="K361" s="132">
        <f t="shared" si="90"/>
        <v>4.4971257317982269</v>
      </c>
      <c r="L361" s="132">
        <f t="shared" si="90"/>
        <v>2.4100237306981698</v>
      </c>
      <c r="M361" s="132">
        <f t="shared" si="90"/>
        <v>4.9123329226860371</v>
      </c>
      <c r="N361" s="132">
        <f t="shared" si="90"/>
        <v>3.0271794173276216</v>
      </c>
      <c r="O361" s="132">
        <f t="shared" si="90"/>
        <v>7.7831299588152048</v>
      </c>
      <c r="P361" s="132">
        <f t="shared" si="90"/>
        <v>4.693943750919229</v>
      </c>
      <c r="Q361" s="132">
        <f t="shared" si="90"/>
        <v>4.4532184295370199</v>
      </c>
    </row>
    <row r="362" spans="1:17" ht="12" customHeight="1" x14ac:dyDescent="0.25">
      <c r="A362" s="166" t="s">
        <v>55</v>
      </c>
      <c r="B362" s="165"/>
      <c r="C362" s="165">
        <f>RES_hhdet_in_fec!C$90</f>
        <v>1.7642879433786121</v>
      </c>
      <c r="D362" s="165">
        <f>RES_hhdet_in_fec!D$90</f>
        <v>0.94969627582746008</v>
      </c>
      <c r="E362" s="165">
        <f>RES_hhdet_in_fec!E$90</f>
        <v>1.6695137651075047</v>
      </c>
      <c r="F362" s="165">
        <f>RES_hhdet_in_fec!F$90</f>
        <v>2.5009641921820065</v>
      </c>
      <c r="G362" s="165">
        <f>RES_hhdet_in_fec!G$90</f>
        <v>6.2203569909893996</v>
      </c>
      <c r="H362" s="165">
        <f>RES_hhdet_in_fec!H$90</f>
        <v>3.0046894465137939</v>
      </c>
      <c r="I362" s="165">
        <f>RES_hhdet_in_fec!I$90</f>
        <v>1.7117294322989427</v>
      </c>
      <c r="J362" s="165">
        <f>RES_hhdet_in_fec!J$90</f>
        <v>1.5424883169144503</v>
      </c>
      <c r="K362" s="165">
        <f>RES_hhdet_in_fec!K$90</f>
        <v>3.5523486091000214</v>
      </c>
      <c r="L362" s="165">
        <f>RES_hhdet_in_fec!L$90</f>
        <v>1.8918053023920225</v>
      </c>
      <c r="M362" s="165">
        <f>RES_hhdet_in_fec!M$90</f>
        <v>3.8897085698795646</v>
      </c>
      <c r="N362" s="165">
        <f>RES_hhdet_in_fec!N$90</f>
        <v>2.3829559619948069</v>
      </c>
      <c r="O362" s="165">
        <f>RES_hhdet_in_fec!O$90</f>
        <v>6.0739059572725713</v>
      </c>
      <c r="P362" s="165">
        <f>RES_hhdet_in_fec!P$90</f>
        <v>3.7033783652659418</v>
      </c>
      <c r="Q362" s="165">
        <f>RES_hhdet_in_fec!Q$90</f>
        <v>3.4868441760606017</v>
      </c>
    </row>
    <row r="363" spans="1:17" ht="12" customHeight="1" x14ac:dyDescent="0.25">
      <c r="A363" s="147" t="s">
        <v>59</v>
      </c>
      <c r="B363" s="164"/>
      <c r="C363" s="164">
        <f>RES_hhdet_in_fec!C$91</f>
        <v>0.4378821933628721</v>
      </c>
      <c r="D363" s="164">
        <f>RES_hhdet_in_fec!D$91</f>
        <v>0.23819110540538307</v>
      </c>
      <c r="E363" s="164">
        <f>RES_hhdet_in_fec!E$91</f>
        <v>0.42309611857281093</v>
      </c>
      <c r="F363" s="164">
        <f>RES_hhdet_in_fec!F$91</f>
        <v>0.6397793192568243</v>
      </c>
      <c r="G363" s="164">
        <f>RES_hhdet_in_fec!G$91</f>
        <v>1.604110809064756</v>
      </c>
      <c r="H363" s="164">
        <f>RES_hhdet_in_fec!H$91</f>
        <v>0.78097872288513104</v>
      </c>
      <c r="I363" s="164">
        <f>RES_hhdet_in_fec!I$91</f>
        <v>0.44817799511292616</v>
      </c>
      <c r="J363" s="164">
        <f>RES_hhdet_in_fec!J$91</f>
        <v>0.40712107957919813</v>
      </c>
      <c r="K363" s="164">
        <f>RES_hhdet_in_fec!K$91</f>
        <v>0.94477712269820568</v>
      </c>
      <c r="L363" s="164">
        <f>RES_hhdet_in_fec!L$91</f>
        <v>0.51821842830614739</v>
      </c>
      <c r="M363" s="164">
        <f>RES_hhdet_in_fec!M$91</f>
        <v>1.0226243528064722</v>
      </c>
      <c r="N363" s="164">
        <f>RES_hhdet_in_fec!N$91</f>
        <v>0.64422345533281489</v>
      </c>
      <c r="O363" s="164">
        <f>RES_hhdet_in_fec!O$91</f>
        <v>1.7092240015426332</v>
      </c>
      <c r="P363" s="164">
        <f>RES_hhdet_in_fec!P$91</f>
        <v>0.99056538565328711</v>
      </c>
      <c r="Q363" s="164">
        <f>RES_hhdet_in_fec!Q$91</f>
        <v>0.96637425347641781</v>
      </c>
    </row>
    <row r="364" spans="1:17" ht="12" customHeight="1" x14ac:dyDescent="0.25">
      <c r="A364" s="163" t="s">
        <v>144</v>
      </c>
      <c r="B364" s="162"/>
      <c r="C364" s="162">
        <f>RES_hhdet_in_fec!C$92</f>
        <v>0</v>
      </c>
      <c r="D364" s="162">
        <f>RES_hhdet_in_fec!D$92</f>
        <v>0</v>
      </c>
      <c r="E364" s="162">
        <f>RES_hhdet_in_fec!E$92</f>
        <v>0</v>
      </c>
      <c r="F364" s="162">
        <f>RES_hhdet_in_fec!F$92</f>
        <v>0</v>
      </c>
      <c r="G364" s="162">
        <f>RES_hhdet_in_fec!G$92</f>
        <v>0</v>
      </c>
      <c r="H364" s="162">
        <f>RES_hhdet_in_fec!H$92</f>
        <v>0</v>
      </c>
      <c r="I364" s="162">
        <f>RES_hhdet_in_fec!I$92</f>
        <v>0</v>
      </c>
      <c r="J364" s="162">
        <f>RES_hhdet_in_fec!J$92</f>
        <v>0</v>
      </c>
      <c r="K364" s="162">
        <f>RES_hhdet_in_fec!K$92</f>
        <v>0</v>
      </c>
      <c r="L364" s="162">
        <f>RES_hhdet_in_fec!L$92</f>
        <v>0</v>
      </c>
      <c r="M364" s="162">
        <f>RES_hhdet_in_fec!M$92</f>
        <v>0</v>
      </c>
      <c r="N364" s="162">
        <f>RES_hhdet_in_fec!N$92</f>
        <v>0</v>
      </c>
      <c r="O364" s="162">
        <f>RES_hhdet_in_fec!O$92</f>
        <v>0</v>
      </c>
      <c r="P364" s="162">
        <f>RES_hhdet_in_fec!P$92</f>
        <v>0</v>
      </c>
      <c r="Q364" s="162">
        <f>RES_hhdet_in_fec!Q$92</f>
        <v>0</v>
      </c>
    </row>
    <row r="365" spans="1:17" ht="12" customHeight="1" x14ac:dyDescent="0.25">
      <c r="A365" s="161" t="s">
        <v>143</v>
      </c>
      <c r="B365" s="160"/>
      <c r="C365" s="160">
        <f>SUM(C366:C367)</f>
        <v>0</v>
      </c>
      <c r="D365" s="160">
        <f t="shared" ref="D365:Q365" si="91">SUM(D366:D367)</f>
        <v>0</v>
      </c>
      <c r="E365" s="160">
        <f t="shared" si="91"/>
        <v>0</v>
      </c>
      <c r="F365" s="160">
        <f t="shared" si="91"/>
        <v>0</v>
      </c>
      <c r="G365" s="160">
        <f t="shared" si="91"/>
        <v>0</v>
      </c>
      <c r="H365" s="160">
        <f t="shared" si="91"/>
        <v>0</v>
      </c>
      <c r="I365" s="160">
        <f t="shared" si="91"/>
        <v>0</v>
      </c>
      <c r="J365" s="160">
        <f t="shared" si="91"/>
        <v>0</v>
      </c>
      <c r="K365" s="160">
        <f t="shared" si="91"/>
        <v>0</v>
      </c>
      <c r="L365" s="160">
        <f t="shared" si="91"/>
        <v>0</v>
      </c>
      <c r="M365" s="160">
        <f t="shared" si="91"/>
        <v>0</v>
      </c>
      <c r="N365" s="160">
        <f t="shared" si="91"/>
        <v>0</v>
      </c>
      <c r="O365" s="160">
        <f t="shared" si="91"/>
        <v>0</v>
      </c>
      <c r="P365" s="160">
        <f t="shared" si="91"/>
        <v>0</v>
      </c>
      <c r="Q365" s="160">
        <f t="shared" si="91"/>
        <v>0</v>
      </c>
    </row>
    <row r="366" spans="1:17" ht="12" customHeight="1" x14ac:dyDescent="0.25">
      <c r="A366" s="148" t="s">
        <v>57</v>
      </c>
      <c r="B366" s="156"/>
      <c r="C366" s="156">
        <f>RES_hhdet_in_fec!C$94</f>
        <v>0</v>
      </c>
      <c r="D366" s="156">
        <f>RES_hhdet_in_fec!D$94</f>
        <v>0</v>
      </c>
      <c r="E366" s="156">
        <f>RES_hhdet_in_fec!E$94</f>
        <v>0</v>
      </c>
      <c r="F366" s="156">
        <f>RES_hhdet_in_fec!F$94</f>
        <v>0</v>
      </c>
      <c r="G366" s="156">
        <f>RES_hhdet_in_fec!G$94</f>
        <v>0</v>
      </c>
      <c r="H366" s="156">
        <f>RES_hhdet_in_fec!H$94</f>
        <v>0</v>
      </c>
      <c r="I366" s="156">
        <f>RES_hhdet_in_fec!I$94</f>
        <v>0</v>
      </c>
      <c r="J366" s="156">
        <f>RES_hhdet_in_fec!J$94</f>
        <v>0</v>
      </c>
      <c r="K366" s="156">
        <f>RES_hhdet_in_fec!K$94</f>
        <v>0</v>
      </c>
      <c r="L366" s="156">
        <f>RES_hhdet_in_fec!L$94</f>
        <v>0</v>
      </c>
      <c r="M366" s="156">
        <f>RES_hhdet_in_fec!M$94</f>
        <v>0</v>
      </c>
      <c r="N366" s="156">
        <f>RES_hhdet_in_fec!N$94</f>
        <v>0</v>
      </c>
      <c r="O366" s="156">
        <f>RES_hhdet_in_fec!O$94</f>
        <v>0</v>
      </c>
      <c r="P366" s="156">
        <f>RES_hhdet_in_fec!P$94</f>
        <v>0</v>
      </c>
      <c r="Q366" s="156">
        <f>RES_hhdet_in_fec!Q$94</f>
        <v>0</v>
      </c>
    </row>
    <row r="367" spans="1:17" ht="12" customHeight="1" x14ac:dyDescent="0.25">
      <c r="A367" s="148" t="s">
        <v>59</v>
      </c>
      <c r="B367" s="156"/>
      <c r="C367" s="156">
        <f>RES_hhdet_in_fec!C$95</f>
        <v>0</v>
      </c>
      <c r="D367" s="156">
        <f>RES_hhdet_in_fec!D$95</f>
        <v>0</v>
      </c>
      <c r="E367" s="156">
        <f>RES_hhdet_in_fec!E$95</f>
        <v>0</v>
      </c>
      <c r="F367" s="156">
        <f>RES_hhdet_in_fec!F$95</f>
        <v>0</v>
      </c>
      <c r="G367" s="156">
        <f>RES_hhdet_in_fec!G$95</f>
        <v>0</v>
      </c>
      <c r="H367" s="156">
        <f>RES_hhdet_in_fec!H$95</f>
        <v>0</v>
      </c>
      <c r="I367" s="156">
        <f>RES_hhdet_in_fec!I$95</f>
        <v>0</v>
      </c>
      <c r="J367" s="156">
        <f>RES_hhdet_in_fec!J$95</f>
        <v>0</v>
      </c>
      <c r="K367" s="156">
        <f>RES_hhdet_in_fec!K$95</f>
        <v>0</v>
      </c>
      <c r="L367" s="156">
        <f>RES_hhdet_in_fec!L$95</f>
        <v>0</v>
      </c>
      <c r="M367" s="156">
        <f>RES_hhdet_in_fec!M$95</f>
        <v>0</v>
      </c>
      <c r="N367" s="156">
        <f>RES_hhdet_in_fec!N$95</f>
        <v>0</v>
      </c>
      <c r="O367" s="156">
        <f>RES_hhdet_in_fec!O$95</f>
        <v>0</v>
      </c>
      <c r="P367" s="156">
        <f>RES_hhdet_in_fec!P$95</f>
        <v>0</v>
      </c>
      <c r="Q367" s="156">
        <f>RES_hhdet_in_fec!Q$95</f>
        <v>0</v>
      </c>
    </row>
    <row r="368" spans="1:17" ht="12" customHeight="1" x14ac:dyDescent="0.25">
      <c r="A368" s="163" t="s">
        <v>142</v>
      </c>
      <c r="B368" s="162"/>
      <c r="C368" s="162">
        <f>RES_hhdet_in_fec!C$96</f>
        <v>0.89686105636982427</v>
      </c>
      <c r="D368" s="162">
        <f>RES_hhdet_in_fec!D$96</f>
        <v>1.7824788522797506</v>
      </c>
      <c r="E368" s="162">
        <f>RES_hhdet_in_fec!E$96</f>
        <v>1.3025047088165054</v>
      </c>
      <c r="F368" s="162">
        <f>RES_hhdet_in_fec!F$96</f>
        <v>3.5501786725666213</v>
      </c>
      <c r="G368" s="162">
        <f>RES_hhdet_in_fec!G$96</f>
        <v>0</v>
      </c>
      <c r="H368" s="162">
        <f>RES_hhdet_in_fec!H$96</f>
        <v>0.32785977339619743</v>
      </c>
      <c r="I368" s="162">
        <f>RES_hhdet_in_fec!I$96</f>
        <v>1.2587998234292825</v>
      </c>
      <c r="J368" s="162">
        <f>RES_hhdet_in_fec!J$96</f>
        <v>1.4634038811151251</v>
      </c>
      <c r="K368" s="162">
        <f>RES_hhdet_in_fec!K$96</f>
        <v>0</v>
      </c>
      <c r="L368" s="162">
        <f>RES_hhdet_in_fec!L$96</f>
        <v>0</v>
      </c>
      <c r="M368" s="162">
        <f>RES_hhdet_in_fec!M$96</f>
        <v>0.68750874610803769</v>
      </c>
      <c r="N368" s="162">
        <f>RES_hhdet_in_fec!N$96</f>
        <v>0</v>
      </c>
      <c r="O368" s="162">
        <f>RES_hhdet_in_fec!O$96</f>
        <v>0.25246917968714433</v>
      </c>
      <c r="P368" s="162">
        <f>RES_hhdet_in_fec!P$96</f>
        <v>1.2973593036651767</v>
      </c>
      <c r="Q368" s="162">
        <f>RES_hhdet_in_fec!Q$96</f>
        <v>0.40751230700766133</v>
      </c>
    </row>
    <row r="369" spans="1:17" ht="12" customHeight="1" x14ac:dyDescent="0.25">
      <c r="A369" s="161" t="s">
        <v>141</v>
      </c>
      <c r="B369" s="160"/>
      <c r="C369" s="160">
        <f>SUM(C370:C371)</f>
        <v>1.1921244027153606</v>
      </c>
      <c r="D369" s="160">
        <f t="shared" ref="D369:Q369" si="92">SUM(D370:D371)</f>
        <v>1.4645546467838209</v>
      </c>
      <c r="E369" s="160">
        <f t="shared" si="92"/>
        <v>1.645648157483238</v>
      </c>
      <c r="F369" s="160">
        <f t="shared" si="92"/>
        <v>4.445066964993833</v>
      </c>
      <c r="G369" s="160">
        <f t="shared" si="92"/>
        <v>1.5452623562139243</v>
      </c>
      <c r="H369" s="160">
        <f t="shared" si="92"/>
        <v>4.7697646499790718</v>
      </c>
      <c r="I369" s="160">
        <f t="shared" si="92"/>
        <v>0.87181420689278744</v>
      </c>
      <c r="J369" s="160">
        <f t="shared" si="92"/>
        <v>1.0355001930301626</v>
      </c>
      <c r="K369" s="160">
        <f t="shared" si="92"/>
        <v>2.7618311628709757</v>
      </c>
      <c r="L369" s="160">
        <f t="shared" si="92"/>
        <v>3.6933097069018483</v>
      </c>
      <c r="M369" s="160">
        <f t="shared" si="92"/>
        <v>2.7405385363729331</v>
      </c>
      <c r="N369" s="160">
        <f t="shared" si="92"/>
        <v>3.1993400131585474</v>
      </c>
      <c r="O369" s="160">
        <f t="shared" si="92"/>
        <v>0.53068920762851313</v>
      </c>
      <c r="P369" s="160">
        <f t="shared" si="92"/>
        <v>2.6056377517408853</v>
      </c>
      <c r="Q369" s="160">
        <f t="shared" si="92"/>
        <v>4.332159138398298</v>
      </c>
    </row>
    <row r="370" spans="1:17" ht="12" customHeight="1" x14ac:dyDescent="0.25">
      <c r="A370" s="148" t="s">
        <v>60</v>
      </c>
      <c r="B370" s="156"/>
      <c r="C370" s="156">
        <f>RES_hhdet_in_fec!C$98</f>
        <v>0.88684330922815158</v>
      </c>
      <c r="D370" s="156">
        <f>RES_hhdet_in_fec!D$98</f>
        <v>1.086104164035707</v>
      </c>
      <c r="E370" s="156">
        <f>RES_hhdet_in_fec!E$98</f>
        <v>1.2181272756880539</v>
      </c>
      <c r="F370" s="156">
        <f>RES_hhdet_in_fec!F$98</f>
        <v>3.2593048146004335</v>
      </c>
      <c r="G370" s="156">
        <f>RES_hhdet_in_fec!G$98</f>
        <v>1.1345349298204856</v>
      </c>
      <c r="H370" s="156">
        <f>RES_hhdet_in_fec!H$98</f>
        <v>3.4794198771940565</v>
      </c>
      <c r="I370" s="156">
        <f>RES_hhdet_in_fec!I$98</f>
        <v>0.64904171034737557</v>
      </c>
      <c r="J370" s="156">
        <f>RES_hhdet_in_fec!J$98</f>
        <v>0.75797119688139936</v>
      </c>
      <c r="K370" s="156">
        <f>RES_hhdet_in_fec!K$98</f>
        <v>2.0364232354096248</v>
      </c>
      <c r="L370" s="156">
        <f>RES_hhdet_in_fec!L$98</f>
        <v>2.6837816484290924</v>
      </c>
      <c r="M370" s="156">
        <f>RES_hhdet_in_fec!M$98</f>
        <v>2.0394857304118155</v>
      </c>
      <c r="N370" s="156">
        <f>RES_hhdet_in_fec!N$98</f>
        <v>2.3654792401070952</v>
      </c>
      <c r="O370" s="156">
        <f>RES_hhdet_in_fec!O$98</f>
        <v>0.38726466870590598</v>
      </c>
      <c r="P370" s="156">
        <f>RES_hhdet_in_fec!P$98</f>
        <v>1.9633053665193527</v>
      </c>
      <c r="Q370" s="156">
        <f>RES_hhdet_in_fec!Q$98</f>
        <v>3.2149759166019196</v>
      </c>
    </row>
    <row r="371" spans="1:17" ht="12" customHeight="1" x14ac:dyDescent="0.25">
      <c r="A371" s="148" t="s">
        <v>59</v>
      </c>
      <c r="B371" s="156"/>
      <c r="C371" s="156">
        <f>RES_hhdet_in_fec!C$99</f>
        <v>0.30528109348720905</v>
      </c>
      <c r="D371" s="156">
        <f>RES_hhdet_in_fec!D$99</f>
        <v>0.37845048274811388</v>
      </c>
      <c r="E371" s="156">
        <f>RES_hhdet_in_fec!E$99</f>
        <v>0.42752088179518399</v>
      </c>
      <c r="F371" s="156">
        <f>RES_hhdet_in_fec!F$99</f>
        <v>1.1857621503933993</v>
      </c>
      <c r="G371" s="156">
        <f>RES_hhdet_in_fec!G$99</f>
        <v>0.41072742639343868</v>
      </c>
      <c r="H371" s="156">
        <f>RES_hhdet_in_fec!H$99</f>
        <v>1.2903447727850148</v>
      </c>
      <c r="I371" s="156">
        <f>RES_hhdet_in_fec!I$99</f>
        <v>0.22277249654541192</v>
      </c>
      <c r="J371" s="156">
        <f>RES_hhdet_in_fec!J$99</f>
        <v>0.2775289961487632</v>
      </c>
      <c r="K371" s="156">
        <f>RES_hhdet_in_fec!K$99</f>
        <v>0.72540792746135097</v>
      </c>
      <c r="L371" s="156">
        <f>RES_hhdet_in_fec!L$99</f>
        <v>1.0095280584727562</v>
      </c>
      <c r="M371" s="156">
        <f>RES_hhdet_in_fec!M$99</f>
        <v>0.70105280596111763</v>
      </c>
      <c r="N371" s="156">
        <f>RES_hhdet_in_fec!N$99</f>
        <v>0.83386077305145223</v>
      </c>
      <c r="O371" s="156">
        <f>RES_hhdet_in_fec!O$99</f>
        <v>0.14342453892260715</v>
      </c>
      <c r="P371" s="156">
        <f>RES_hhdet_in_fec!P$99</f>
        <v>0.64233238522153246</v>
      </c>
      <c r="Q371" s="156">
        <f>RES_hhdet_in_fec!Q$99</f>
        <v>1.1171832217963789</v>
      </c>
    </row>
    <row r="372" spans="1:17" ht="12" customHeight="1" x14ac:dyDescent="0.25">
      <c r="A372" s="158" t="s">
        <v>62</v>
      </c>
      <c r="B372" s="157"/>
      <c r="C372" s="157">
        <f>SUM(C373:C375)</f>
        <v>1.6902160599289957</v>
      </c>
      <c r="D372" s="157">
        <f t="shared" ref="D372:Q372" si="93">SUM(D373:D375)</f>
        <v>1.8487485866258304</v>
      </c>
      <c r="E372" s="157">
        <f t="shared" si="93"/>
        <v>1.8348418226069163</v>
      </c>
      <c r="F372" s="157">
        <f t="shared" si="93"/>
        <v>4.1597049274134097</v>
      </c>
      <c r="G372" s="157">
        <f t="shared" si="93"/>
        <v>2.715963480986932</v>
      </c>
      <c r="H372" s="157">
        <f t="shared" si="93"/>
        <v>2.874488646021669</v>
      </c>
      <c r="I372" s="157">
        <f t="shared" si="93"/>
        <v>1.4903146109734424</v>
      </c>
      <c r="J372" s="157">
        <f t="shared" si="93"/>
        <v>1.6883357072630503</v>
      </c>
      <c r="K372" s="157">
        <f t="shared" si="93"/>
        <v>2.3382711669530862</v>
      </c>
      <c r="L372" s="157">
        <f t="shared" si="93"/>
        <v>2.0455983239302684</v>
      </c>
      <c r="M372" s="157">
        <f t="shared" si="93"/>
        <v>2.6024604829195348</v>
      </c>
      <c r="N372" s="157">
        <f t="shared" si="93"/>
        <v>2.1850399331040768</v>
      </c>
      <c r="O372" s="157">
        <f t="shared" si="93"/>
        <v>2.6248652401100658</v>
      </c>
      <c r="P372" s="157">
        <f t="shared" si="93"/>
        <v>3.0945046956730509</v>
      </c>
      <c r="Q372" s="157">
        <f t="shared" si="93"/>
        <v>3.3026037350261048</v>
      </c>
    </row>
    <row r="373" spans="1:17" ht="12" customHeight="1" x14ac:dyDescent="0.25">
      <c r="A373" s="23" t="s">
        <v>55</v>
      </c>
      <c r="B373" s="156"/>
      <c r="C373" s="156">
        <f>RES_hhdet_in_fec!C$101</f>
        <v>0.2502652573153053</v>
      </c>
      <c r="D373" s="156">
        <f>RES_hhdet_in_fec!D$101</f>
        <v>0.15744696451942405</v>
      </c>
      <c r="E373" s="156">
        <f>RES_hhdet_in_fec!E$101</f>
        <v>0.23460430349760067</v>
      </c>
      <c r="F373" s="156">
        <f>RES_hhdet_in_fec!F$101</f>
        <v>0.36730000123562589</v>
      </c>
      <c r="G373" s="156">
        <f>RES_hhdet_in_fec!G$101</f>
        <v>0.13717583745103842</v>
      </c>
      <c r="H373" s="156">
        <f>RES_hhdet_in_fec!H$101</f>
        <v>0.15786362095695899</v>
      </c>
      <c r="I373" s="156">
        <f>RES_hhdet_in_fec!I$101</f>
        <v>0.1480288189222225</v>
      </c>
      <c r="J373" s="156">
        <f>RES_hhdet_in_fec!J$101</f>
        <v>0.13868111949791384</v>
      </c>
      <c r="K373" s="156">
        <f>RES_hhdet_in_fec!K$101</f>
        <v>0.14788473214532483</v>
      </c>
      <c r="L373" s="156">
        <f>RES_hhdet_in_fec!L$101</f>
        <v>0.15951052887204908</v>
      </c>
      <c r="M373" s="156">
        <f>RES_hhdet_in_fec!M$101</f>
        <v>0.13502829062249061</v>
      </c>
      <c r="N373" s="156">
        <f>RES_hhdet_in_fec!N$101</f>
        <v>0.21251644230379585</v>
      </c>
      <c r="O373" s="156">
        <f>RES_hhdet_in_fec!O$101</f>
        <v>0.21223936203503171</v>
      </c>
      <c r="P373" s="156">
        <f>RES_hhdet_in_fec!P$101</f>
        <v>0.17417883781071125</v>
      </c>
      <c r="Q373" s="156">
        <f>RES_hhdet_in_fec!Q$101</f>
        <v>0.48031023862711103</v>
      </c>
    </row>
    <row r="374" spans="1:17" ht="12" customHeight="1" x14ac:dyDescent="0.25">
      <c r="A374" s="23" t="s">
        <v>57</v>
      </c>
      <c r="B374" s="156"/>
      <c r="C374" s="156">
        <f>RES_hhdet_in_fec!C$102</f>
        <v>0</v>
      </c>
      <c r="D374" s="156">
        <f>RES_hhdet_in_fec!D$102</f>
        <v>0</v>
      </c>
      <c r="E374" s="156">
        <f>RES_hhdet_in_fec!E$102</f>
        <v>0</v>
      </c>
      <c r="F374" s="156">
        <f>RES_hhdet_in_fec!F$102</f>
        <v>0</v>
      </c>
      <c r="G374" s="156">
        <f>RES_hhdet_in_fec!G$102</f>
        <v>0</v>
      </c>
      <c r="H374" s="156">
        <f>RES_hhdet_in_fec!H$102</f>
        <v>0</v>
      </c>
      <c r="I374" s="156">
        <f>RES_hhdet_in_fec!I$102</f>
        <v>0</v>
      </c>
      <c r="J374" s="156">
        <f>RES_hhdet_in_fec!J$102</f>
        <v>0</v>
      </c>
      <c r="K374" s="156">
        <f>RES_hhdet_in_fec!K$102</f>
        <v>0</v>
      </c>
      <c r="L374" s="156">
        <f>RES_hhdet_in_fec!L$102</f>
        <v>0</v>
      </c>
      <c r="M374" s="156">
        <f>RES_hhdet_in_fec!M$102</f>
        <v>0</v>
      </c>
      <c r="N374" s="156">
        <f>RES_hhdet_in_fec!N$102</f>
        <v>0</v>
      </c>
      <c r="O374" s="156">
        <f>RES_hhdet_in_fec!O$102</f>
        <v>0</v>
      </c>
      <c r="P374" s="156">
        <f>RES_hhdet_in_fec!P$102</f>
        <v>0</v>
      </c>
      <c r="Q374" s="156">
        <f>RES_hhdet_in_fec!Q$102</f>
        <v>0</v>
      </c>
    </row>
    <row r="375" spans="1:17" ht="12" customHeight="1" x14ac:dyDescent="0.25">
      <c r="A375" s="29" t="s">
        <v>140</v>
      </c>
      <c r="B375" s="57"/>
      <c r="C375" s="57">
        <f>RES_hhdet_in_fec!C$103</f>
        <v>1.4399508026136905</v>
      </c>
      <c r="D375" s="57">
        <f>RES_hhdet_in_fec!D$103</f>
        <v>1.6913016221064063</v>
      </c>
      <c r="E375" s="57">
        <f>RES_hhdet_in_fec!E$103</f>
        <v>1.6002375191093157</v>
      </c>
      <c r="F375" s="57">
        <f>RES_hhdet_in_fec!F$103</f>
        <v>3.7924049261777837</v>
      </c>
      <c r="G375" s="57">
        <f>RES_hhdet_in_fec!G$103</f>
        <v>2.5787876435358936</v>
      </c>
      <c r="H375" s="57">
        <f>RES_hhdet_in_fec!H$103</f>
        <v>2.7166250250647099</v>
      </c>
      <c r="I375" s="57">
        <f>RES_hhdet_in_fec!I$103</f>
        <v>1.3422857920512199</v>
      </c>
      <c r="J375" s="57">
        <f>RES_hhdet_in_fec!J$103</f>
        <v>1.5496545877651364</v>
      </c>
      <c r="K375" s="57">
        <f>RES_hhdet_in_fec!K$103</f>
        <v>2.1903864348077615</v>
      </c>
      <c r="L375" s="57">
        <f>RES_hhdet_in_fec!L$103</f>
        <v>1.8860877950582196</v>
      </c>
      <c r="M375" s="57">
        <f>RES_hhdet_in_fec!M$103</f>
        <v>2.4674321922970441</v>
      </c>
      <c r="N375" s="57">
        <f>RES_hhdet_in_fec!N$103</f>
        <v>1.9725234908002811</v>
      </c>
      <c r="O375" s="57">
        <f>RES_hhdet_in_fec!O$103</f>
        <v>2.4126258780750343</v>
      </c>
      <c r="P375" s="57">
        <f>RES_hhdet_in_fec!P$103</f>
        <v>2.9203258578623394</v>
      </c>
      <c r="Q375" s="57">
        <f>RES_hhdet_in_fec!Q$103</f>
        <v>2.8222934963989936</v>
      </c>
    </row>
    <row r="377" spans="1:17" ht="12" customHeight="1" x14ac:dyDescent="0.25">
      <c r="A377" s="152" t="s">
        <v>192</v>
      </c>
      <c r="B377" s="168"/>
      <c r="C377" s="168">
        <f>SUM(C378,C381,C383,C396)</f>
        <v>26.207822404238563</v>
      </c>
      <c r="D377" s="168">
        <f t="shared" ref="D377:Q377" si="94">SUM(D378,D381,D383,D396)</f>
        <v>28.218837608997244</v>
      </c>
      <c r="E377" s="168">
        <f t="shared" si="94"/>
        <v>26.934069906339253</v>
      </c>
      <c r="F377" s="168">
        <f t="shared" si="94"/>
        <v>59.409050061031081</v>
      </c>
      <c r="G377" s="168">
        <f t="shared" si="94"/>
        <v>42.532864745776173</v>
      </c>
      <c r="H377" s="168">
        <f t="shared" si="94"/>
        <v>42.678620169735382</v>
      </c>
      <c r="I377" s="168">
        <f t="shared" si="94"/>
        <v>20.85800281811397</v>
      </c>
      <c r="J377" s="168">
        <f t="shared" si="94"/>
        <v>24.859838237021439</v>
      </c>
      <c r="K377" s="168">
        <f t="shared" si="94"/>
        <v>32.894755856740488</v>
      </c>
      <c r="L377" s="168">
        <f t="shared" si="94"/>
        <v>32.648838515288034</v>
      </c>
      <c r="M377" s="168">
        <f t="shared" si="94"/>
        <v>38.465020733521513</v>
      </c>
      <c r="N377" s="168">
        <f t="shared" si="94"/>
        <v>30.939798601483876</v>
      </c>
      <c r="O377" s="168">
        <f t="shared" si="94"/>
        <v>42.852480799383905</v>
      </c>
      <c r="P377" s="168">
        <f t="shared" si="94"/>
        <v>41.081813505346034</v>
      </c>
      <c r="Q377" s="168">
        <f t="shared" si="94"/>
        <v>45.534468592029171</v>
      </c>
    </row>
    <row r="378" spans="1:17" ht="12" customHeight="1" x14ac:dyDescent="0.25">
      <c r="A378" s="158" t="s">
        <v>65</v>
      </c>
      <c r="B378" s="157"/>
      <c r="C378" s="157">
        <f>SUM(C379:C380)</f>
        <v>21.411836925109942</v>
      </c>
      <c r="D378" s="157">
        <f t="shared" ref="D378:Q378" si="95">SUM(D379:D380)</f>
        <v>22.753693040659186</v>
      </c>
      <c r="E378" s="157">
        <f t="shared" si="95"/>
        <v>21.702978762651064</v>
      </c>
      <c r="F378" s="157">
        <f t="shared" si="95"/>
        <v>47.045141376482448</v>
      </c>
      <c r="G378" s="157">
        <f t="shared" si="95"/>
        <v>34.132861437679949</v>
      </c>
      <c r="H378" s="157">
        <f t="shared" si="95"/>
        <v>33.713502944953596</v>
      </c>
      <c r="I378" s="157">
        <f t="shared" si="95"/>
        <v>16.290649742534963</v>
      </c>
      <c r="J378" s="157">
        <f t="shared" si="95"/>
        <v>19.534541698700661</v>
      </c>
      <c r="K378" s="157">
        <f t="shared" si="95"/>
        <v>25.650713708948327</v>
      </c>
      <c r="L378" s="157">
        <f t="shared" si="95"/>
        <v>26.179573807561084</v>
      </c>
      <c r="M378" s="157">
        <f t="shared" si="95"/>
        <v>30.210572576814204</v>
      </c>
      <c r="N378" s="157">
        <f t="shared" si="95"/>
        <v>24.503037530647692</v>
      </c>
      <c r="O378" s="157">
        <f t="shared" si="95"/>
        <v>34.839343262335873</v>
      </c>
      <c r="P378" s="157">
        <f t="shared" si="95"/>
        <v>31.839153762352641</v>
      </c>
      <c r="Q378" s="157">
        <f t="shared" si="95"/>
        <v>35.717116064410632</v>
      </c>
    </row>
    <row r="379" spans="1:17" ht="12" customHeight="1" x14ac:dyDescent="0.25">
      <c r="A379" s="23" t="s">
        <v>157</v>
      </c>
      <c r="B379" s="156"/>
      <c r="C379" s="156">
        <f>RES_hhdet_in_tes!C$83</f>
        <v>21.191860994952808</v>
      </c>
      <c r="D379" s="156">
        <f>RES_hhdet_in_tes!D$83</f>
        <v>22.489806754521268</v>
      </c>
      <c r="E379" s="156">
        <f>RES_hhdet_in_tes!E$83</f>
        <v>21.451218589724235</v>
      </c>
      <c r="F379" s="156">
        <f>RES_hhdet_in_tes!F$83</f>
        <v>46.59940293026937</v>
      </c>
      <c r="G379" s="156">
        <f>RES_hhdet_in_tes!G$83</f>
        <v>33.817643672749703</v>
      </c>
      <c r="H379" s="156">
        <f>RES_hhdet_in_tes!H$83</f>
        <v>33.466847490182673</v>
      </c>
      <c r="I379" s="156">
        <f>RES_hhdet_in_tes!I$83</f>
        <v>16.065709438614977</v>
      </c>
      <c r="J379" s="156">
        <f>RES_hhdet_in_tes!J$83</f>
        <v>19.349088322494936</v>
      </c>
      <c r="K379" s="156">
        <f>RES_hhdet_in_tes!K$83</f>
        <v>25.374860399543429</v>
      </c>
      <c r="L379" s="156">
        <f>RES_hhdet_in_tes!L$83</f>
        <v>25.930017352196387</v>
      </c>
      <c r="M379" s="156">
        <f>RES_hhdet_in_tes!M$83</f>
        <v>29.874473591694546</v>
      </c>
      <c r="N379" s="156">
        <f>RES_hhdet_in_tes!N$83</f>
        <v>24.202445181867397</v>
      </c>
      <c r="O379" s="156">
        <f>RES_hhdet_in_tes!O$83</f>
        <v>34.63506003766998</v>
      </c>
      <c r="P379" s="156">
        <f>RES_hhdet_in_tes!P$83</f>
        <v>31.337118184813232</v>
      </c>
      <c r="Q379" s="156">
        <f>RES_hhdet_in_tes!Q$83</f>
        <v>35.317783960217859</v>
      </c>
    </row>
    <row r="380" spans="1:17" ht="12" customHeight="1" x14ac:dyDescent="0.25">
      <c r="A380" s="23" t="s">
        <v>60</v>
      </c>
      <c r="B380" s="156"/>
      <c r="C380" s="156">
        <f>RES_hhdet_in_tes!C$84</f>
        <v>0.21997593015713282</v>
      </c>
      <c r="D380" s="156">
        <f>RES_hhdet_in_tes!D$84</f>
        <v>0.2638862861379192</v>
      </c>
      <c r="E380" s="156">
        <f>RES_hhdet_in_tes!E$84</f>
        <v>0.25176017292682917</v>
      </c>
      <c r="F380" s="156">
        <f>RES_hhdet_in_tes!F$84</f>
        <v>0.44573844621308023</v>
      </c>
      <c r="G380" s="156">
        <f>RES_hhdet_in_tes!G$84</f>
        <v>0.31521776493024639</v>
      </c>
      <c r="H380" s="156">
        <f>RES_hhdet_in_tes!H$84</f>
        <v>0.24665545477092435</v>
      </c>
      <c r="I380" s="156">
        <f>RES_hhdet_in_tes!I$84</f>
        <v>0.22494030391998562</v>
      </c>
      <c r="J380" s="156">
        <f>RES_hhdet_in_tes!J$84</f>
        <v>0.18545337620572505</v>
      </c>
      <c r="K380" s="156">
        <f>RES_hhdet_in_tes!K$84</f>
        <v>0.27585330940489805</v>
      </c>
      <c r="L380" s="156">
        <f>RES_hhdet_in_tes!L$84</f>
        <v>0.24955645536469842</v>
      </c>
      <c r="M380" s="156">
        <f>RES_hhdet_in_tes!M$84</f>
        <v>0.33609898511965952</v>
      </c>
      <c r="N380" s="156">
        <f>RES_hhdet_in_tes!N$84</f>
        <v>0.30059234878029473</v>
      </c>
      <c r="O380" s="156">
        <f>RES_hhdet_in_tes!O$84</f>
        <v>0.2042832246658941</v>
      </c>
      <c r="P380" s="156">
        <f>RES_hhdet_in_tes!P$84</f>
        <v>0.50203557753940986</v>
      </c>
      <c r="Q380" s="156">
        <f>RES_hhdet_in_tes!Q$84</f>
        <v>0.39933210419277437</v>
      </c>
    </row>
    <row r="381" spans="1:17" ht="12" customHeight="1" x14ac:dyDescent="0.25">
      <c r="A381" s="158" t="s">
        <v>112</v>
      </c>
      <c r="B381" s="157"/>
      <c r="C381" s="157">
        <f>C382</f>
        <v>7.0801566018150061E-2</v>
      </c>
      <c r="D381" s="157">
        <f t="shared" ref="D381:Q381" si="96">D382</f>
        <v>3.524675367116361E-2</v>
      </c>
      <c r="E381" s="157">
        <f t="shared" si="96"/>
        <v>1.6101810296038764E-2</v>
      </c>
      <c r="F381" s="157">
        <f t="shared" si="96"/>
        <v>7.7213701580155489E-2</v>
      </c>
      <c r="G381" s="157">
        <f t="shared" si="96"/>
        <v>6.5587871754378066E-2</v>
      </c>
      <c r="H381" s="157">
        <f t="shared" si="96"/>
        <v>8.0476937179404143E-2</v>
      </c>
      <c r="I381" s="157">
        <f t="shared" si="96"/>
        <v>5.5721450318990839E-2</v>
      </c>
      <c r="J381" s="157">
        <f t="shared" si="96"/>
        <v>0.18181921265307516</v>
      </c>
      <c r="K381" s="157">
        <f t="shared" si="96"/>
        <v>0.196036283937703</v>
      </c>
      <c r="L381" s="157">
        <f t="shared" si="96"/>
        <v>0.18875256037698185</v>
      </c>
      <c r="M381" s="157">
        <f t="shared" si="96"/>
        <v>0.18581811958784716</v>
      </c>
      <c r="N381" s="157">
        <f t="shared" si="96"/>
        <v>6.6899302666266161E-2</v>
      </c>
      <c r="O381" s="157">
        <f t="shared" si="96"/>
        <v>0.20166608193577704</v>
      </c>
      <c r="P381" s="157">
        <f t="shared" si="96"/>
        <v>4.2325887426650508E-3</v>
      </c>
      <c r="Q381" s="157">
        <f t="shared" si="96"/>
        <v>0.30387371384712053</v>
      </c>
    </row>
    <row r="382" spans="1:17" ht="12" customHeight="1" x14ac:dyDescent="0.25">
      <c r="A382" s="23" t="s">
        <v>60</v>
      </c>
      <c r="B382" s="156"/>
      <c r="C382" s="156">
        <f>RES_hhdet_in_tes!C$86</f>
        <v>7.0801566018150061E-2</v>
      </c>
      <c r="D382" s="156">
        <f>RES_hhdet_in_tes!D$86</f>
        <v>3.524675367116361E-2</v>
      </c>
      <c r="E382" s="156">
        <f>RES_hhdet_in_tes!E$86</f>
        <v>1.6101810296038764E-2</v>
      </c>
      <c r="F382" s="156">
        <f>RES_hhdet_in_tes!F$86</f>
        <v>7.7213701580155489E-2</v>
      </c>
      <c r="G382" s="156">
        <f>RES_hhdet_in_tes!G$86</f>
        <v>6.5587871754378066E-2</v>
      </c>
      <c r="H382" s="156">
        <f>RES_hhdet_in_tes!H$86</f>
        <v>8.0476937179404143E-2</v>
      </c>
      <c r="I382" s="156">
        <f>RES_hhdet_in_tes!I$86</f>
        <v>5.5721450318990839E-2</v>
      </c>
      <c r="J382" s="156">
        <f>RES_hhdet_in_tes!J$86</f>
        <v>0.18181921265307516</v>
      </c>
      <c r="K382" s="156">
        <f>RES_hhdet_in_tes!K$86</f>
        <v>0.196036283937703</v>
      </c>
      <c r="L382" s="156">
        <f>RES_hhdet_in_tes!L$86</f>
        <v>0.18875256037698185</v>
      </c>
      <c r="M382" s="156">
        <f>RES_hhdet_in_tes!M$86</f>
        <v>0.18581811958784716</v>
      </c>
      <c r="N382" s="156">
        <f>RES_hhdet_in_tes!N$86</f>
        <v>6.6899302666266161E-2</v>
      </c>
      <c r="O382" s="156">
        <f>RES_hhdet_in_tes!O$86</f>
        <v>0.20166608193577704</v>
      </c>
      <c r="P382" s="156">
        <f>RES_hhdet_in_tes!P$86</f>
        <v>4.2325887426650508E-3</v>
      </c>
      <c r="Q382" s="156">
        <f>RES_hhdet_in_tes!Q$86</f>
        <v>0.30387371384712053</v>
      </c>
    </row>
    <row r="383" spans="1:17" ht="12" customHeight="1" x14ac:dyDescent="0.25">
      <c r="A383" s="158" t="s">
        <v>63</v>
      </c>
      <c r="B383" s="157"/>
      <c r="C383" s="157">
        <f>RES_hhdet_in_tes!C$87</f>
        <v>3.4448943171258581</v>
      </c>
      <c r="D383" s="157">
        <f>RES_hhdet_in_tes!D$87</f>
        <v>3.964033573097169</v>
      </c>
      <c r="E383" s="157">
        <f>RES_hhdet_in_tes!E$87</f>
        <v>3.7923377986189828</v>
      </c>
      <c r="F383" s="157">
        <f>RES_hhdet_in_tes!F$87</f>
        <v>8.9617946831530446</v>
      </c>
      <c r="G383" s="157">
        <f>RES_hhdet_in_tes!G$87</f>
        <v>6.1011454754395542</v>
      </c>
      <c r="H383" s="157">
        <f>RES_hhdet_in_tes!H$87</f>
        <v>6.5171216053196002</v>
      </c>
      <c r="I383" s="157">
        <f>RES_hhdet_in_tes!I$87</f>
        <v>3.3119558946669163</v>
      </c>
      <c r="J383" s="157">
        <f>RES_hhdet_in_tes!J$87</f>
        <v>3.7627400255843502</v>
      </c>
      <c r="K383" s="157">
        <f>RES_hhdet_in_tes!K$87</f>
        <v>5.1135429688455751</v>
      </c>
      <c r="L383" s="157">
        <f>RES_hhdet_in_tes!L$87</f>
        <v>4.6027369092493995</v>
      </c>
      <c r="M383" s="157">
        <f>RES_hhdet_in_tes!M$87</f>
        <v>5.8989786725059075</v>
      </c>
      <c r="N383" s="157">
        <f>RES_hhdet_in_tes!N$87</f>
        <v>4.5982753643895826</v>
      </c>
      <c r="O383" s="157">
        <f>RES_hhdet_in_tes!O$87</f>
        <v>5.6615639400371336</v>
      </c>
      <c r="P383" s="157">
        <f>RES_hhdet_in_tes!P$87</f>
        <v>6.6643297554751992</v>
      </c>
      <c r="Q383" s="157">
        <f>RES_hhdet_in_tes!Q$87</f>
        <v>6.9152344640101742</v>
      </c>
    </row>
    <row r="384" spans="1:17" ht="12" customHeight="1" x14ac:dyDescent="0.25">
      <c r="A384" s="167" t="s">
        <v>156</v>
      </c>
      <c r="B384" s="132"/>
      <c r="C384" s="132">
        <f>RES_hhdet_in_tes!C$88</f>
        <v>0.5080760442429515</v>
      </c>
      <c r="D384" s="132">
        <f>RES_hhdet_in_tes!D$88</f>
        <v>0.76066283059905238</v>
      </c>
      <c r="E384" s="132">
        <f>RES_hhdet_in_tes!E$88</f>
        <v>0.21834670104145829</v>
      </c>
      <c r="F384" s="132">
        <f>RES_hhdet_in_tes!F$88</f>
        <v>0.76663996242856525</v>
      </c>
      <c r="G384" s="132">
        <f>RES_hhdet_in_tes!G$88</f>
        <v>0</v>
      </c>
      <c r="H384" s="132">
        <f>RES_hhdet_in_tes!H$88</f>
        <v>0</v>
      </c>
      <c r="I384" s="132">
        <f>RES_hhdet_in_tes!I$88</f>
        <v>0.29461074059570536</v>
      </c>
      <c r="J384" s="132">
        <f>RES_hhdet_in_tes!J$88</f>
        <v>0.56165140375412159</v>
      </c>
      <c r="K384" s="132">
        <f>RES_hhdet_in_tes!K$88</f>
        <v>0</v>
      </c>
      <c r="L384" s="132">
        <f>RES_hhdet_in_tes!L$88</f>
        <v>0</v>
      </c>
      <c r="M384" s="132">
        <f>RES_hhdet_in_tes!M$88</f>
        <v>0</v>
      </c>
      <c r="N384" s="132">
        <f>RES_hhdet_in_tes!N$88</f>
        <v>0</v>
      </c>
      <c r="O384" s="132">
        <f>RES_hhdet_in_tes!O$88</f>
        <v>0</v>
      </c>
      <c r="P384" s="132">
        <f>RES_hhdet_in_tes!P$88</f>
        <v>0.50963488543995983</v>
      </c>
      <c r="Q384" s="132">
        <f>RES_hhdet_in_tes!Q$88</f>
        <v>0.12189828494021065</v>
      </c>
    </row>
    <row r="385" spans="1:17" ht="12" customHeight="1" x14ac:dyDescent="0.25">
      <c r="A385" s="167" t="s">
        <v>155</v>
      </c>
      <c r="B385" s="132"/>
      <c r="C385" s="132">
        <f>SUM(C386:C387)</f>
        <v>1.3378674902279977</v>
      </c>
      <c r="D385" s="132">
        <f t="shared" ref="D385:Q385" si="97">SUM(D386:D387)</f>
        <v>0.72646323783380684</v>
      </c>
      <c r="E385" s="132">
        <f t="shared" si="97"/>
        <v>1.2870273047505951</v>
      </c>
      <c r="F385" s="132">
        <f t="shared" si="97"/>
        <v>1.9406249801145639</v>
      </c>
      <c r="G385" s="132">
        <f t="shared" si="97"/>
        <v>4.8422501122261341</v>
      </c>
      <c r="H385" s="132">
        <f t="shared" si="97"/>
        <v>2.3531264667007599</v>
      </c>
      <c r="I385" s="132">
        <f t="shared" si="97"/>
        <v>1.3512134551799879</v>
      </c>
      <c r="J385" s="132">
        <f t="shared" si="97"/>
        <v>1.2284339431414986</v>
      </c>
      <c r="K385" s="132">
        <f t="shared" si="97"/>
        <v>2.8370784804371314</v>
      </c>
      <c r="L385" s="132">
        <f t="shared" si="97"/>
        <v>1.5331490415533642</v>
      </c>
      <c r="M385" s="132">
        <f t="shared" si="97"/>
        <v>3.1085042280938873</v>
      </c>
      <c r="N385" s="132">
        <f t="shared" si="97"/>
        <v>1.9345584383400394</v>
      </c>
      <c r="O385" s="132">
        <f t="shared" si="97"/>
        <v>5.0219830589114611</v>
      </c>
      <c r="P385" s="132">
        <f t="shared" si="97"/>
        <v>2.9879241179277236</v>
      </c>
      <c r="Q385" s="132">
        <f t="shared" si="97"/>
        <v>2.8548871458958609</v>
      </c>
    </row>
    <row r="386" spans="1:17" ht="12" customHeight="1" x14ac:dyDescent="0.25">
      <c r="A386" s="166" t="s">
        <v>55</v>
      </c>
      <c r="B386" s="165"/>
      <c r="C386" s="165">
        <f>RES_hhdet_in_tes!C$90</f>
        <v>0.8717770315754948</v>
      </c>
      <c r="D386" s="165">
        <f>RES_hhdet_in_tes!D$90</f>
        <v>0.47298993355287178</v>
      </c>
      <c r="E386" s="165">
        <f>RES_hhdet_in_tes!E$90</f>
        <v>0.83806590623793908</v>
      </c>
      <c r="F386" s="165">
        <f>RES_hhdet_in_tes!F$90</f>
        <v>1.2658668809481111</v>
      </c>
      <c r="G386" s="165">
        <f>RES_hhdet_in_tes!G$90</f>
        <v>3.1823770575551298</v>
      </c>
      <c r="H386" s="165">
        <f>RES_hhdet_in_tes!H$90</f>
        <v>1.5473191299827003</v>
      </c>
      <c r="I386" s="165">
        <f>RES_hhdet_in_tes!I$90</f>
        <v>0.88836132095362763</v>
      </c>
      <c r="J386" s="165">
        <f>RES_hhdet_in_tes!J$90</f>
        <v>0.80762764126271935</v>
      </c>
      <c r="K386" s="165">
        <f>RES_hhdet_in_tes!K$90</f>
        <v>1.8657877000547329</v>
      </c>
      <c r="L386" s="165">
        <f>RES_hhdet_in_tes!L$90</f>
        <v>0.99999148170605023</v>
      </c>
      <c r="M386" s="165">
        <f>RES_hhdet_in_tes!M$90</f>
        <v>2.0637010788727896</v>
      </c>
      <c r="N386" s="165">
        <f>RES_hhdet_in_tes!N$90</f>
        <v>1.2742337620969815</v>
      </c>
      <c r="O386" s="165">
        <f>RES_hhdet_in_tes!O$90</f>
        <v>3.2678608813524952</v>
      </c>
      <c r="P386" s="165">
        <f>RES_hhdet_in_tes!P$90</f>
        <v>1.9806214865972998</v>
      </c>
      <c r="Q386" s="165">
        <f>RES_hhdet_in_tes!Q$90</f>
        <v>1.8710301708815942</v>
      </c>
    </row>
    <row r="387" spans="1:17" ht="12" customHeight="1" x14ac:dyDescent="0.25">
      <c r="A387" s="147" t="s">
        <v>59</v>
      </c>
      <c r="B387" s="164"/>
      <c r="C387" s="164">
        <f>RES_hhdet_in_tes!C$91</f>
        <v>0.46609045865250281</v>
      </c>
      <c r="D387" s="164">
        <f>RES_hhdet_in_tes!D$91</f>
        <v>0.25347330428093506</v>
      </c>
      <c r="E387" s="164">
        <f>RES_hhdet_in_tes!E$91</f>
        <v>0.4489613985126561</v>
      </c>
      <c r="F387" s="164">
        <f>RES_hhdet_in_tes!F$91</f>
        <v>0.6747580991664528</v>
      </c>
      <c r="G387" s="164">
        <f>RES_hhdet_in_tes!G$91</f>
        <v>1.6598730546710041</v>
      </c>
      <c r="H387" s="164">
        <f>RES_hhdet_in_tes!H$91</f>
        <v>0.80580733671805971</v>
      </c>
      <c r="I387" s="164">
        <f>RES_hhdet_in_tes!I$91</f>
        <v>0.4628521342263604</v>
      </c>
      <c r="J387" s="164">
        <f>RES_hhdet_in_tes!J$91</f>
        <v>0.42080630187877915</v>
      </c>
      <c r="K387" s="164">
        <f>RES_hhdet_in_tes!K$91</f>
        <v>0.97129078038239858</v>
      </c>
      <c r="L387" s="164">
        <f>RES_hhdet_in_tes!L$91</f>
        <v>0.53315755984731406</v>
      </c>
      <c r="M387" s="164">
        <f>RES_hhdet_in_tes!M$91</f>
        <v>1.0448031492210976</v>
      </c>
      <c r="N387" s="164">
        <f>RES_hhdet_in_tes!N$91</f>
        <v>0.66032467624305791</v>
      </c>
      <c r="O387" s="164">
        <f>RES_hhdet_in_tes!O$91</f>
        <v>1.7541221775589664</v>
      </c>
      <c r="P387" s="164">
        <f>RES_hhdet_in_tes!P$91</f>
        <v>1.0073026313304239</v>
      </c>
      <c r="Q387" s="164">
        <f>RES_hhdet_in_tes!Q$91</f>
        <v>0.98385697501426672</v>
      </c>
    </row>
    <row r="388" spans="1:17" ht="12" customHeight="1" x14ac:dyDescent="0.25">
      <c r="A388" s="163" t="s">
        <v>144</v>
      </c>
      <c r="B388" s="162"/>
      <c r="C388" s="162">
        <f>RES_hhdet_in_tes!C$92</f>
        <v>0</v>
      </c>
      <c r="D388" s="162">
        <f>RES_hhdet_in_tes!D$92</f>
        <v>0</v>
      </c>
      <c r="E388" s="162">
        <f>RES_hhdet_in_tes!E$92</f>
        <v>0</v>
      </c>
      <c r="F388" s="162">
        <f>RES_hhdet_in_tes!F$92</f>
        <v>0</v>
      </c>
      <c r="G388" s="162">
        <f>RES_hhdet_in_tes!G$92</f>
        <v>0</v>
      </c>
      <c r="H388" s="162">
        <f>RES_hhdet_in_tes!H$92</f>
        <v>0</v>
      </c>
      <c r="I388" s="162">
        <f>RES_hhdet_in_tes!I$92</f>
        <v>0</v>
      </c>
      <c r="J388" s="162">
        <f>RES_hhdet_in_tes!J$92</f>
        <v>0</v>
      </c>
      <c r="K388" s="162">
        <f>RES_hhdet_in_tes!K$92</f>
        <v>0</v>
      </c>
      <c r="L388" s="162">
        <f>RES_hhdet_in_tes!L$92</f>
        <v>0</v>
      </c>
      <c r="M388" s="162">
        <f>RES_hhdet_in_tes!M$92</f>
        <v>0</v>
      </c>
      <c r="N388" s="162">
        <f>RES_hhdet_in_tes!N$92</f>
        <v>0</v>
      </c>
      <c r="O388" s="162">
        <f>RES_hhdet_in_tes!O$92</f>
        <v>0</v>
      </c>
      <c r="P388" s="162">
        <f>RES_hhdet_in_tes!P$92</f>
        <v>0</v>
      </c>
      <c r="Q388" s="162">
        <f>RES_hhdet_in_tes!Q$92</f>
        <v>0</v>
      </c>
    </row>
    <row r="389" spans="1:17" ht="12" customHeight="1" x14ac:dyDescent="0.25">
      <c r="A389" s="161" t="s">
        <v>143</v>
      </c>
      <c r="B389" s="160"/>
      <c r="C389" s="160">
        <f>SUM(C390:C391)</f>
        <v>0</v>
      </c>
      <c r="D389" s="160">
        <f t="shared" ref="D389:Q389" si="98">SUM(D390:D391)</f>
        <v>0</v>
      </c>
      <c r="E389" s="160">
        <f t="shared" si="98"/>
        <v>0</v>
      </c>
      <c r="F389" s="160">
        <f t="shared" si="98"/>
        <v>0</v>
      </c>
      <c r="G389" s="160">
        <f t="shared" si="98"/>
        <v>0</v>
      </c>
      <c r="H389" s="160">
        <f t="shared" si="98"/>
        <v>0</v>
      </c>
      <c r="I389" s="160">
        <f t="shared" si="98"/>
        <v>0</v>
      </c>
      <c r="J389" s="160">
        <f t="shared" si="98"/>
        <v>0</v>
      </c>
      <c r="K389" s="160">
        <f t="shared" si="98"/>
        <v>0</v>
      </c>
      <c r="L389" s="160">
        <f t="shared" si="98"/>
        <v>0</v>
      </c>
      <c r="M389" s="160">
        <f t="shared" si="98"/>
        <v>0</v>
      </c>
      <c r="N389" s="160">
        <f t="shared" si="98"/>
        <v>0</v>
      </c>
      <c r="O389" s="160">
        <f t="shared" si="98"/>
        <v>0</v>
      </c>
      <c r="P389" s="160">
        <f t="shared" si="98"/>
        <v>0</v>
      </c>
      <c r="Q389" s="160">
        <f t="shared" si="98"/>
        <v>0</v>
      </c>
    </row>
    <row r="390" spans="1:17" ht="12" customHeight="1" x14ac:dyDescent="0.25">
      <c r="A390" s="148" t="s">
        <v>57</v>
      </c>
      <c r="B390" s="156"/>
      <c r="C390" s="156">
        <f>RES_hhdet_in_tes!C$94</f>
        <v>0</v>
      </c>
      <c r="D390" s="156">
        <f>RES_hhdet_in_tes!D$94</f>
        <v>0</v>
      </c>
      <c r="E390" s="156">
        <f>RES_hhdet_in_tes!E$94</f>
        <v>0</v>
      </c>
      <c r="F390" s="156">
        <f>RES_hhdet_in_tes!F$94</f>
        <v>0</v>
      </c>
      <c r="G390" s="156">
        <f>RES_hhdet_in_tes!G$94</f>
        <v>0</v>
      </c>
      <c r="H390" s="156">
        <f>RES_hhdet_in_tes!H$94</f>
        <v>0</v>
      </c>
      <c r="I390" s="156">
        <f>RES_hhdet_in_tes!I$94</f>
        <v>0</v>
      </c>
      <c r="J390" s="156">
        <f>RES_hhdet_in_tes!J$94</f>
        <v>0</v>
      </c>
      <c r="K390" s="156">
        <f>RES_hhdet_in_tes!K$94</f>
        <v>0</v>
      </c>
      <c r="L390" s="156">
        <f>RES_hhdet_in_tes!L$94</f>
        <v>0</v>
      </c>
      <c r="M390" s="156">
        <f>RES_hhdet_in_tes!M$94</f>
        <v>0</v>
      </c>
      <c r="N390" s="156">
        <f>RES_hhdet_in_tes!N$94</f>
        <v>0</v>
      </c>
      <c r="O390" s="156">
        <f>RES_hhdet_in_tes!O$94</f>
        <v>0</v>
      </c>
      <c r="P390" s="156">
        <f>RES_hhdet_in_tes!P$94</f>
        <v>0</v>
      </c>
      <c r="Q390" s="156">
        <f>RES_hhdet_in_tes!Q$94</f>
        <v>0</v>
      </c>
    </row>
    <row r="391" spans="1:17" ht="12" customHeight="1" x14ac:dyDescent="0.25">
      <c r="A391" s="148" t="s">
        <v>59</v>
      </c>
      <c r="B391" s="156"/>
      <c r="C391" s="156">
        <f>RES_hhdet_in_tes!C$95</f>
        <v>0</v>
      </c>
      <c r="D391" s="156">
        <f>RES_hhdet_in_tes!D$95</f>
        <v>0</v>
      </c>
      <c r="E391" s="156">
        <f>RES_hhdet_in_tes!E$95</f>
        <v>0</v>
      </c>
      <c r="F391" s="156">
        <f>RES_hhdet_in_tes!F$95</f>
        <v>0</v>
      </c>
      <c r="G391" s="156">
        <f>RES_hhdet_in_tes!G$95</f>
        <v>0</v>
      </c>
      <c r="H391" s="156">
        <f>RES_hhdet_in_tes!H$95</f>
        <v>0</v>
      </c>
      <c r="I391" s="156">
        <f>RES_hhdet_in_tes!I$95</f>
        <v>0</v>
      </c>
      <c r="J391" s="156">
        <f>RES_hhdet_in_tes!J$95</f>
        <v>0</v>
      </c>
      <c r="K391" s="156">
        <f>RES_hhdet_in_tes!K$95</f>
        <v>0</v>
      </c>
      <c r="L391" s="156">
        <f>RES_hhdet_in_tes!L$95</f>
        <v>0</v>
      </c>
      <c r="M391" s="156">
        <f>RES_hhdet_in_tes!M$95</f>
        <v>0</v>
      </c>
      <c r="N391" s="156">
        <f>RES_hhdet_in_tes!N$95</f>
        <v>0</v>
      </c>
      <c r="O391" s="156">
        <f>RES_hhdet_in_tes!O$95</f>
        <v>0</v>
      </c>
      <c r="P391" s="156">
        <f>RES_hhdet_in_tes!P$95</f>
        <v>0</v>
      </c>
      <c r="Q391" s="156">
        <f>RES_hhdet_in_tes!Q$95</f>
        <v>0</v>
      </c>
    </row>
    <row r="392" spans="1:17" ht="12" customHeight="1" x14ac:dyDescent="0.25">
      <c r="A392" s="163" t="s">
        <v>142</v>
      </c>
      <c r="B392" s="162"/>
      <c r="C392" s="162">
        <f>RES_hhdet_in_tes!C$96</f>
        <v>0.65082458516159858</v>
      </c>
      <c r="D392" s="162">
        <f>RES_hhdet_in_tes!D$96</f>
        <v>1.3032322694052441</v>
      </c>
      <c r="E392" s="162">
        <f>RES_hhdet_in_tes!E$96</f>
        <v>0.9601385813789195</v>
      </c>
      <c r="F392" s="162">
        <f>RES_hhdet_in_tes!F$96</f>
        <v>2.6334413536816954</v>
      </c>
      <c r="G392" s="162">
        <f>RES_hhdet_in_tes!G$96</f>
        <v>0</v>
      </c>
      <c r="H392" s="162">
        <f>RES_hhdet_in_tes!H$96</f>
        <v>0.2466175195554601</v>
      </c>
      <c r="I392" s="162">
        <f>RES_hhdet_in_tes!I$96</f>
        <v>0.95365245615370586</v>
      </c>
      <c r="J392" s="162">
        <f>RES_hhdet_in_tes!J$96</f>
        <v>1.1164575240020198</v>
      </c>
      <c r="K392" s="162">
        <f>RES_hhdet_in_tes!K$96</f>
        <v>0</v>
      </c>
      <c r="L392" s="162">
        <f>RES_hhdet_in_tes!L$96</f>
        <v>0</v>
      </c>
      <c r="M392" s="162">
        <f>RES_hhdet_in_tes!M$96</f>
        <v>0.52555827407232503</v>
      </c>
      <c r="N392" s="162">
        <f>RES_hhdet_in_tes!N$96</f>
        <v>0</v>
      </c>
      <c r="O392" s="162">
        <f>RES_hhdet_in_tes!O$96</f>
        <v>0.19426421586090117</v>
      </c>
      <c r="P392" s="162">
        <f>RES_hhdet_in_tes!P$96</f>
        <v>1.0047720332671857</v>
      </c>
      <c r="Q392" s="162">
        <f>RES_hhdet_in_tes!Q$96</f>
        <v>0.31706228330246655</v>
      </c>
    </row>
    <row r="393" spans="1:17" ht="12" customHeight="1" x14ac:dyDescent="0.25">
      <c r="A393" s="161" t="s">
        <v>141</v>
      </c>
      <c r="B393" s="160"/>
      <c r="C393" s="160">
        <f>SUM(C394:C395)</f>
        <v>0.94812619749331029</v>
      </c>
      <c r="D393" s="160">
        <f t="shared" ref="D393:Q393" si="99">SUM(D394:D395)</f>
        <v>1.1736752352590654</v>
      </c>
      <c r="E393" s="160">
        <f t="shared" si="99"/>
        <v>1.3268252114480097</v>
      </c>
      <c r="F393" s="160">
        <f t="shared" si="99"/>
        <v>3.6210883869282187</v>
      </c>
      <c r="G393" s="160">
        <f t="shared" si="99"/>
        <v>1.2588953632134203</v>
      </c>
      <c r="H393" s="160">
        <f t="shared" si="99"/>
        <v>3.9173776190633798</v>
      </c>
      <c r="I393" s="160">
        <f t="shared" si="99"/>
        <v>0.71247924273751728</v>
      </c>
      <c r="J393" s="160">
        <f t="shared" si="99"/>
        <v>0.85619715468671009</v>
      </c>
      <c r="K393" s="160">
        <f t="shared" si="99"/>
        <v>2.2764644884084433</v>
      </c>
      <c r="L393" s="160">
        <f t="shared" si="99"/>
        <v>3.0695878676960353</v>
      </c>
      <c r="M393" s="160">
        <f t="shared" si="99"/>
        <v>2.2649161703396952</v>
      </c>
      <c r="N393" s="160">
        <f t="shared" si="99"/>
        <v>2.6637169260495428</v>
      </c>
      <c r="O393" s="160">
        <f t="shared" si="99"/>
        <v>0.44531666526477087</v>
      </c>
      <c r="P393" s="160">
        <f t="shared" si="99"/>
        <v>2.1619987188403305</v>
      </c>
      <c r="Q393" s="160">
        <f t="shared" si="99"/>
        <v>3.6213867498716361</v>
      </c>
    </row>
    <row r="394" spans="1:17" ht="12" customHeight="1" x14ac:dyDescent="0.25">
      <c r="A394" s="148" t="s">
        <v>60</v>
      </c>
      <c r="B394" s="156"/>
      <c r="C394" s="156">
        <f>RES_hhdet_in_tes!C$98</f>
        <v>0.63751336552300286</v>
      </c>
      <c r="D394" s="156">
        <f>RES_hhdet_in_tes!D$98</f>
        <v>0.78799241307092815</v>
      </c>
      <c r="E394" s="156">
        <f>RES_hhdet_in_tes!E$98</f>
        <v>0.89082498675988442</v>
      </c>
      <c r="F394" s="156">
        <f>RES_hhdet_in_tes!F$98</f>
        <v>2.4139043488109571</v>
      </c>
      <c r="G394" s="156">
        <f>RES_hhdet_in_tes!G$98</f>
        <v>0.84174932214373854</v>
      </c>
      <c r="H394" s="156">
        <f>RES_hhdet_in_tes!H$98</f>
        <v>2.6066472452109219</v>
      </c>
      <c r="I394" s="156">
        <f>RES_hhdet_in_tes!I$98</f>
        <v>0.48683548885323985</v>
      </c>
      <c r="J394" s="156">
        <f>RES_hhdet_in_tes!J$98</f>
        <v>0.57361527034821858</v>
      </c>
      <c r="K394" s="156">
        <f>RES_hhdet_in_tes!K$98</f>
        <v>1.541672044629427</v>
      </c>
      <c r="L394" s="156">
        <f>RES_hhdet_in_tes!L$98</f>
        <v>2.0461723980318327</v>
      </c>
      <c r="M394" s="156">
        <f>RES_hhdet_in_tes!M$98</f>
        <v>1.5570188391003719</v>
      </c>
      <c r="N394" s="156">
        <f>RES_hhdet_in_tes!N$98</f>
        <v>1.821924593692406</v>
      </c>
      <c r="O394" s="156">
        <f>RES_hhdet_in_tes!O$98</f>
        <v>0.30005945298751618</v>
      </c>
      <c r="P394" s="156">
        <f>RES_hhdet_in_tes!P$98</f>
        <v>1.5160915380377258</v>
      </c>
      <c r="Q394" s="156">
        <f>RES_hhdet_in_tes!Q$98</f>
        <v>2.4952847191455736</v>
      </c>
    </row>
    <row r="395" spans="1:17" ht="12" customHeight="1" x14ac:dyDescent="0.25">
      <c r="A395" s="148" t="s">
        <v>59</v>
      </c>
      <c r="B395" s="156"/>
      <c r="C395" s="156">
        <f>RES_hhdet_in_tes!C$99</f>
        <v>0.31061283197030742</v>
      </c>
      <c r="D395" s="156">
        <f>RES_hhdet_in_tes!D$99</f>
        <v>0.38568282218813721</v>
      </c>
      <c r="E395" s="156">
        <f>RES_hhdet_in_tes!E$99</f>
        <v>0.43600022468812516</v>
      </c>
      <c r="F395" s="156">
        <f>RES_hhdet_in_tes!F$99</f>
        <v>1.2071840381172618</v>
      </c>
      <c r="G395" s="156">
        <f>RES_hhdet_in_tes!G$99</f>
        <v>0.41714604106968178</v>
      </c>
      <c r="H395" s="156">
        <f>RES_hhdet_in_tes!H$99</f>
        <v>1.3107303738524578</v>
      </c>
      <c r="I395" s="156">
        <f>RES_hhdet_in_tes!I$99</f>
        <v>0.22564375388427738</v>
      </c>
      <c r="J395" s="156">
        <f>RES_hhdet_in_tes!J$99</f>
        <v>0.28258188433849152</v>
      </c>
      <c r="K395" s="156">
        <f>RES_hhdet_in_tes!K$99</f>
        <v>0.7347924437790162</v>
      </c>
      <c r="L395" s="156">
        <f>RES_hhdet_in_tes!L$99</f>
        <v>1.0234154696642028</v>
      </c>
      <c r="M395" s="156">
        <f>RES_hhdet_in_tes!M$99</f>
        <v>0.70789733123932319</v>
      </c>
      <c r="N395" s="156">
        <f>RES_hhdet_in_tes!N$99</f>
        <v>0.84179233235713657</v>
      </c>
      <c r="O395" s="156">
        <f>RES_hhdet_in_tes!O$99</f>
        <v>0.14525721227725472</v>
      </c>
      <c r="P395" s="156">
        <f>RES_hhdet_in_tes!P$99</f>
        <v>0.64590718080260467</v>
      </c>
      <c r="Q395" s="156">
        <f>RES_hhdet_in_tes!Q$99</f>
        <v>1.1261020307260623</v>
      </c>
    </row>
    <row r="396" spans="1:17" ht="12" customHeight="1" x14ac:dyDescent="0.25">
      <c r="A396" s="158" t="s">
        <v>62</v>
      </c>
      <c r="B396" s="157"/>
      <c r="C396" s="157">
        <f>SUM(C397:C399)</f>
        <v>1.2802895959846128</v>
      </c>
      <c r="D396" s="157">
        <f t="shared" ref="D396:Q396" si="100">SUM(D397:D399)</f>
        <v>1.4658642415697249</v>
      </c>
      <c r="E396" s="157">
        <f t="shared" si="100"/>
        <v>1.4226515347731665</v>
      </c>
      <c r="F396" s="157">
        <f t="shared" si="100"/>
        <v>3.3249002998154307</v>
      </c>
      <c r="G396" s="157">
        <f t="shared" si="100"/>
        <v>2.233269960902291</v>
      </c>
      <c r="H396" s="157">
        <f t="shared" si="100"/>
        <v>2.3675186822827814</v>
      </c>
      <c r="I396" s="157">
        <f t="shared" si="100"/>
        <v>1.199675730593099</v>
      </c>
      <c r="J396" s="157">
        <f t="shared" si="100"/>
        <v>1.3807373000833543</v>
      </c>
      <c r="K396" s="157">
        <f t="shared" si="100"/>
        <v>1.9344628950088845</v>
      </c>
      <c r="L396" s="157">
        <f t="shared" si="100"/>
        <v>1.6777752381005691</v>
      </c>
      <c r="M396" s="157">
        <f t="shared" si="100"/>
        <v>2.1696513646135536</v>
      </c>
      <c r="N396" s="157">
        <f t="shared" si="100"/>
        <v>1.7715864037803364</v>
      </c>
      <c r="O396" s="157">
        <f t="shared" si="100"/>
        <v>2.1499075150751183</v>
      </c>
      <c r="P396" s="157">
        <f t="shared" si="100"/>
        <v>2.5740973987755305</v>
      </c>
      <c r="Q396" s="157">
        <f t="shared" si="100"/>
        <v>2.5982443497612433</v>
      </c>
    </row>
    <row r="397" spans="1:17" ht="12" customHeight="1" x14ac:dyDescent="0.25">
      <c r="A397" s="23" t="s">
        <v>55</v>
      </c>
      <c r="B397" s="156"/>
      <c r="C397" s="156">
        <f>RES_hhdet_in_tes!C$101</f>
        <v>8.2649120447925328E-2</v>
      </c>
      <c r="D397" s="156">
        <f>RES_hhdet_in_tes!D$101</f>
        <v>5.2410096831595747E-2</v>
      </c>
      <c r="E397" s="156">
        <f>RES_hhdet_in_tes!E$101</f>
        <v>7.8716857858364048E-2</v>
      </c>
      <c r="F397" s="156">
        <f>RES_hhdet_in_tes!F$101</f>
        <v>0.12424945750199351</v>
      </c>
      <c r="G397" s="156">
        <f>RES_hhdet_in_tes!G$101</f>
        <v>4.6763956132298591E-2</v>
      </c>
      <c r="H397" s="156">
        <f>RES_hhdet_in_tes!H$101</f>
        <v>5.4226779191157523E-2</v>
      </c>
      <c r="I397" s="156">
        <f>RES_hhdet_in_tes!I$101</f>
        <v>5.1212266092343833E-2</v>
      </c>
      <c r="J397" s="156">
        <f>RES_hhdet_in_tes!J$101</f>
        <v>4.8373966954739715E-2</v>
      </c>
      <c r="K397" s="156">
        <f>RES_hhdet_in_tes!K$101</f>
        <v>5.185778281980246E-2</v>
      </c>
      <c r="L397" s="156">
        <f>RES_hhdet_in_tes!L$101</f>
        <v>5.6117553402617405E-2</v>
      </c>
      <c r="M397" s="156">
        <f>RES_hhdet_in_tes!M$101</f>
        <v>4.7663310848190692E-2</v>
      </c>
      <c r="N397" s="156">
        <f>RES_hhdet_in_tes!N$101</f>
        <v>7.5130351420676367E-2</v>
      </c>
      <c r="O397" s="156">
        <f>RES_hhdet_in_tes!O$101</f>
        <v>7.4999906621423723E-2</v>
      </c>
      <c r="P397" s="156">
        <f>RES_hhdet_in_tes!P$101</f>
        <v>6.1501955427529044E-2</v>
      </c>
      <c r="Q397" s="156">
        <f>RES_hhdet_in_tes!Q$101</f>
        <v>0.16957702300485575</v>
      </c>
    </row>
    <row r="398" spans="1:17" ht="12" customHeight="1" x14ac:dyDescent="0.25">
      <c r="A398" s="23" t="s">
        <v>57</v>
      </c>
      <c r="B398" s="156"/>
      <c r="C398" s="156">
        <f>RES_hhdet_in_tes!C$102</f>
        <v>0</v>
      </c>
      <c r="D398" s="156">
        <f>RES_hhdet_in_tes!D$102</f>
        <v>0</v>
      </c>
      <c r="E398" s="156">
        <f>RES_hhdet_in_tes!E$102</f>
        <v>0</v>
      </c>
      <c r="F398" s="156">
        <f>RES_hhdet_in_tes!F$102</f>
        <v>0</v>
      </c>
      <c r="G398" s="156">
        <f>RES_hhdet_in_tes!G$102</f>
        <v>0</v>
      </c>
      <c r="H398" s="156">
        <f>RES_hhdet_in_tes!H$102</f>
        <v>0</v>
      </c>
      <c r="I398" s="156">
        <f>RES_hhdet_in_tes!I$102</f>
        <v>0</v>
      </c>
      <c r="J398" s="156">
        <f>RES_hhdet_in_tes!J$102</f>
        <v>0</v>
      </c>
      <c r="K398" s="156">
        <f>RES_hhdet_in_tes!K$102</f>
        <v>0</v>
      </c>
      <c r="L398" s="156">
        <f>RES_hhdet_in_tes!L$102</f>
        <v>0</v>
      </c>
      <c r="M398" s="156">
        <f>RES_hhdet_in_tes!M$102</f>
        <v>0</v>
      </c>
      <c r="N398" s="156">
        <f>RES_hhdet_in_tes!N$102</f>
        <v>0</v>
      </c>
      <c r="O398" s="156">
        <f>RES_hhdet_in_tes!O$102</f>
        <v>0</v>
      </c>
      <c r="P398" s="156">
        <f>RES_hhdet_in_tes!P$102</f>
        <v>0</v>
      </c>
      <c r="Q398" s="156">
        <f>RES_hhdet_in_tes!Q$102</f>
        <v>0</v>
      </c>
    </row>
    <row r="399" spans="1:17" ht="12" customHeight="1" x14ac:dyDescent="0.25">
      <c r="A399" s="29" t="s">
        <v>140</v>
      </c>
      <c r="B399" s="57"/>
      <c r="C399" s="57">
        <f>RES_hhdet_in_tes!C$103</f>
        <v>1.1976404755366874</v>
      </c>
      <c r="D399" s="57">
        <f>RES_hhdet_in_tes!D$103</f>
        <v>1.4134541447381292</v>
      </c>
      <c r="E399" s="57">
        <f>RES_hhdet_in_tes!E$103</f>
        <v>1.3439346769148024</v>
      </c>
      <c r="F399" s="57">
        <f>RES_hhdet_in_tes!F$103</f>
        <v>3.2006508423134372</v>
      </c>
      <c r="G399" s="57">
        <f>RES_hhdet_in_tes!G$103</f>
        <v>2.1865060047699925</v>
      </c>
      <c r="H399" s="57">
        <f>RES_hhdet_in_tes!H$103</f>
        <v>2.3132919030916237</v>
      </c>
      <c r="I399" s="57">
        <f>RES_hhdet_in_tes!I$103</f>
        <v>1.1484634645007552</v>
      </c>
      <c r="J399" s="57">
        <f>RES_hhdet_in_tes!J$103</f>
        <v>1.3323633331286147</v>
      </c>
      <c r="K399" s="57">
        <f>RES_hhdet_in_tes!K$103</f>
        <v>1.8826051121890821</v>
      </c>
      <c r="L399" s="57">
        <f>RES_hhdet_in_tes!L$103</f>
        <v>1.6216576846979516</v>
      </c>
      <c r="M399" s="57">
        <f>RES_hhdet_in_tes!M$103</f>
        <v>2.1219880537653628</v>
      </c>
      <c r="N399" s="57">
        <f>RES_hhdet_in_tes!N$103</f>
        <v>1.6964560523596601</v>
      </c>
      <c r="O399" s="57">
        <f>RES_hhdet_in_tes!O$103</f>
        <v>2.0749076084536946</v>
      </c>
      <c r="P399" s="57">
        <f>RES_hhdet_in_tes!P$103</f>
        <v>2.5125954433480016</v>
      </c>
      <c r="Q399" s="57">
        <f>RES_hhdet_in_tes!Q$103</f>
        <v>2.4286673267563876</v>
      </c>
    </row>
    <row r="401" spans="1:17" ht="12" customHeight="1" x14ac:dyDescent="0.25">
      <c r="A401" s="152" t="s">
        <v>191</v>
      </c>
      <c r="B401" s="175"/>
      <c r="C401" s="175">
        <f t="shared" ref="C401:Q416" si="101">IF(C377=0,"",C377/C353)</f>
        <v>0.58272613554890806</v>
      </c>
      <c r="D401" s="175">
        <f t="shared" si="101"/>
        <v>0.59020156298638993</v>
      </c>
      <c r="E401" s="175">
        <f t="shared" si="101"/>
        <v>0.59286983370830437</v>
      </c>
      <c r="F401" s="175">
        <f t="shared" si="101"/>
        <v>0.5980671315725492</v>
      </c>
      <c r="G401" s="175">
        <f t="shared" si="101"/>
        <v>0.59400166368560814</v>
      </c>
      <c r="H401" s="175">
        <f t="shared" si="101"/>
        <v>0.60468698015220146</v>
      </c>
      <c r="I401" s="175">
        <f t="shared" si="101"/>
        <v>0.60979166138463992</v>
      </c>
      <c r="J401" s="175">
        <f t="shared" si="101"/>
        <v>0.61326414734342938</v>
      </c>
      <c r="K401" s="175">
        <f t="shared" si="101"/>
        <v>0.62147445362756437</v>
      </c>
      <c r="L401" s="175">
        <f t="shared" si="101"/>
        <v>0.62837311911957006</v>
      </c>
      <c r="M401" s="175">
        <f t="shared" si="101"/>
        <v>0.62965626974928424</v>
      </c>
      <c r="N401" s="175">
        <f t="shared" si="101"/>
        <v>0.63372136248249911</v>
      </c>
      <c r="O401" s="175">
        <f t="shared" si="101"/>
        <v>0.6256342058537353</v>
      </c>
      <c r="P401" s="175">
        <f t="shared" si="101"/>
        <v>0.63183657324435427</v>
      </c>
      <c r="Q401" s="175">
        <f t="shared" si="101"/>
        <v>0.63506995051315163</v>
      </c>
    </row>
    <row r="402" spans="1:17" ht="12" customHeight="1" x14ac:dyDescent="0.25">
      <c r="A402" s="158" t="s">
        <v>65</v>
      </c>
      <c r="B402" s="169"/>
      <c r="C402" s="169">
        <f t="shared" si="101"/>
        <v>0.56428955875449671</v>
      </c>
      <c r="D402" s="169">
        <f t="shared" si="101"/>
        <v>0.56874504369273626</v>
      </c>
      <c r="E402" s="169">
        <f t="shared" si="101"/>
        <v>0.56936540272780467</v>
      </c>
      <c r="F402" s="169">
        <f t="shared" si="101"/>
        <v>0.57019406835740005</v>
      </c>
      <c r="G402" s="169">
        <f t="shared" si="101"/>
        <v>0.57376691352653775</v>
      </c>
      <c r="H402" s="169">
        <f t="shared" si="101"/>
        <v>0.57347579403415594</v>
      </c>
      <c r="I402" s="169">
        <f t="shared" si="101"/>
        <v>0.58530964086280735</v>
      </c>
      <c r="J402" s="169">
        <f t="shared" si="101"/>
        <v>0.58743475804631851</v>
      </c>
      <c r="K402" s="169">
        <f t="shared" si="101"/>
        <v>0.59285485828483653</v>
      </c>
      <c r="L402" s="169">
        <f t="shared" si="101"/>
        <v>0.59839136973310547</v>
      </c>
      <c r="M402" s="169">
        <f t="shared" si="101"/>
        <v>0.60310595282074231</v>
      </c>
      <c r="N402" s="169">
        <f t="shared" si="101"/>
        <v>0.60663102730480323</v>
      </c>
      <c r="O402" s="169">
        <f t="shared" si="101"/>
        <v>0.60856954250116102</v>
      </c>
      <c r="P402" s="169">
        <f t="shared" si="101"/>
        <v>0.60820547658740243</v>
      </c>
      <c r="Q402" s="169">
        <f t="shared" si="101"/>
        <v>0.60649397621053214</v>
      </c>
    </row>
    <row r="403" spans="1:17" ht="12" customHeight="1" x14ac:dyDescent="0.25">
      <c r="A403" s="23" t="s">
        <v>157</v>
      </c>
      <c r="B403" s="73"/>
      <c r="C403" s="73">
        <f t="shared" si="101"/>
        <v>0.56139534980626393</v>
      </c>
      <c r="D403" s="73">
        <f t="shared" si="101"/>
        <v>0.56548483301639441</v>
      </c>
      <c r="E403" s="73">
        <f t="shared" si="101"/>
        <v>0.5661340636863158</v>
      </c>
      <c r="F403" s="73">
        <f t="shared" si="101"/>
        <v>0.56759865923883335</v>
      </c>
      <c r="G403" s="73">
        <f t="shared" si="101"/>
        <v>0.57126010237835156</v>
      </c>
      <c r="H403" s="73">
        <f t="shared" si="101"/>
        <v>0.57152144909857028</v>
      </c>
      <c r="I403" s="73">
        <f t="shared" si="101"/>
        <v>0.58158308810350834</v>
      </c>
      <c r="J403" s="73">
        <f t="shared" si="101"/>
        <v>0.58489208517536473</v>
      </c>
      <c r="K403" s="73">
        <f t="shared" si="101"/>
        <v>0.58998745856607226</v>
      </c>
      <c r="L403" s="73">
        <f t="shared" si="101"/>
        <v>0.59585858885077192</v>
      </c>
      <c r="M403" s="73">
        <f t="shared" si="101"/>
        <v>0.60017095618160765</v>
      </c>
      <c r="N403" s="73">
        <f t="shared" si="101"/>
        <v>0.60341641955733016</v>
      </c>
      <c r="O403" s="73">
        <f t="shared" si="101"/>
        <v>0.60704908169721972</v>
      </c>
      <c r="P403" s="73">
        <f t="shared" si="101"/>
        <v>0.60417167226561919</v>
      </c>
      <c r="Q403" s="73">
        <f t="shared" si="101"/>
        <v>0.60367883844834513</v>
      </c>
    </row>
    <row r="404" spans="1:17" ht="12" customHeight="1" x14ac:dyDescent="0.25">
      <c r="A404" s="23" t="s">
        <v>60</v>
      </c>
      <c r="B404" s="73"/>
      <c r="C404" s="73">
        <f t="shared" si="101"/>
        <v>1.1210795894368251</v>
      </c>
      <c r="D404" s="73">
        <f t="shared" si="101"/>
        <v>1.1181527408852239</v>
      </c>
      <c r="E404" s="73">
        <f t="shared" si="101"/>
        <v>1.108419469754649</v>
      </c>
      <c r="F404" s="73">
        <f t="shared" si="101"/>
        <v>1.0924106279208869</v>
      </c>
      <c r="G404" s="73">
        <f t="shared" si="101"/>
        <v>1.0841799407235548</v>
      </c>
      <c r="H404" s="73">
        <f t="shared" si="101"/>
        <v>1.0698637524290504</v>
      </c>
      <c r="I404" s="73">
        <f t="shared" si="101"/>
        <v>1.0791990009739594</v>
      </c>
      <c r="J404" s="73">
        <f t="shared" si="101"/>
        <v>1.0750333545814246</v>
      </c>
      <c r="K404" s="73">
        <f t="shared" si="101"/>
        <v>1.0721967949373483</v>
      </c>
      <c r="L404" s="73">
        <f t="shared" si="101"/>
        <v>1.0717336165446794</v>
      </c>
      <c r="M404" s="73">
        <f t="shared" si="101"/>
        <v>1.0668324478388593</v>
      </c>
      <c r="N404" s="73">
        <f t="shared" si="101"/>
        <v>1.0622814626383519</v>
      </c>
      <c r="O404" s="73">
        <f t="shared" si="101"/>
        <v>1.0577443255406571</v>
      </c>
      <c r="P404" s="73">
        <f t="shared" si="101"/>
        <v>1.0427927971373894</v>
      </c>
      <c r="Q404" s="73">
        <f t="shared" si="101"/>
        <v>1.0322116421012746</v>
      </c>
    </row>
    <row r="405" spans="1:17" ht="12" customHeight="1" x14ac:dyDescent="0.25">
      <c r="A405" s="158" t="s">
        <v>112</v>
      </c>
      <c r="B405" s="169"/>
      <c r="C405" s="169">
        <f t="shared" si="101"/>
        <v>1.9347774456195652</v>
      </c>
      <c r="D405" s="169">
        <f t="shared" si="101"/>
        <v>1.9979382774028596</v>
      </c>
      <c r="E405" s="169">
        <f t="shared" si="101"/>
        <v>2.0634021826541962</v>
      </c>
      <c r="F405" s="169">
        <f t="shared" si="101"/>
        <v>2.1532205823024002</v>
      </c>
      <c r="G405" s="169">
        <f t="shared" si="101"/>
        <v>2.2474796275974112</v>
      </c>
      <c r="H405" s="169">
        <f t="shared" si="101"/>
        <v>2.3742448431229173</v>
      </c>
      <c r="I405" s="169">
        <f t="shared" si="101"/>
        <v>2.4629536851681175</v>
      </c>
      <c r="J405" s="169">
        <f t="shared" si="101"/>
        <v>2.7329547438394188</v>
      </c>
      <c r="K405" s="169">
        <f t="shared" si="101"/>
        <v>2.9468951776444365</v>
      </c>
      <c r="L405" s="169">
        <f t="shared" si="101"/>
        <v>3.2059473702176744</v>
      </c>
      <c r="M405" s="169">
        <f t="shared" si="101"/>
        <v>3.4140387547078661</v>
      </c>
      <c r="N405" s="169">
        <f t="shared" si="101"/>
        <v>3.5496661460698751</v>
      </c>
      <c r="O405" s="169">
        <f t="shared" si="101"/>
        <v>3.6409850596126283</v>
      </c>
      <c r="P405" s="169">
        <f t="shared" si="101"/>
        <v>3.71635133987736</v>
      </c>
      <c r="Q405" s="169">
        <f t="shared" si="101"/>
        <v>3.7570218804668252</v>
      </c>
    </row>
    <row r="406" spans="1:17" ht="12" customHeight="1" x14ac:dyDescent="0.25">
      <c r="A406" s="23" t="s">
        <v>60</v>
      </c>
      <c r="B406" s="73"/>
      <c r="C406" s="73">
        <f t="shared" si="101"/>
        <v>1.9347774456195652</v>
      </c>
      <c r="D406" s="73">
        <f t="shared" si="101"/>
        <v>1.9979382774028596</v>
      </c>
      <c r="E406" s="73">
        <f t="shared" si="101"/>
        <v>2.0634021826541962</v>
      </c>
      <c r="F406" s="73">
        <f t="shared" si="101"/>
        <v>2.1532205823024002</v>
      </c>
      <c r="G406" s="73">
        <f t="shared" si="101"/>
        <v>2.2474796275974112</v>
      </c>
      <c r="H406" s="73">
        <f t="shared" si="101"/>
        <v>2.3742448431229173</v>
      </c>
      <c r="I406" s="73">
        <f t="shared" si="101"/>
        <v>2.4629536851681175</v>
      </c>
      <c r="J406" s="73">
        <f t="shared" si="101"/>
        <v>2.7329547438394188</v>
      </c>
      <c r="K406" s="73">
        <f t="shared" si="101"/>
        <v>2.9468951776444365</v>
      </c>
      <c r="L406" s="73">
        <f t="shared" si="101"/>
        <v>3.2059473702176744</v>
      </c>
      <c r="M406" s="73">
        <f t="shared" si="101"/>
        <v>3.4140387547078661</v>
      </c>
      <c r="N406" s="73">
        <f t="shared" si="101"/>
        <v>3.5496661460698751</v>
      </c>
      <c r="O406" s="73">
        <f t="shared" si="101"/>
        <v>3.6409850596126283</v>
      </c>
      <c r="P406" s="73">
        <f t="shared" si="101"/>
        <v>3.71635133987736</v>
      </c>
      <c r="Q406" s="73">
        <f t="shared" si="101"/>
        <v>3.7570218804668252</v>
      </c>
    </row>
    <row r="407" spans="1:17" ht="12" customHeight="1" x14ac:dyDescent="0.25">
      <c r="A407" s="158" t="s">
        <v>63</v>
      </c>
      <c r="B407" s="169"/>
      <c r="C407" s="169">
        <f t="shared" si="101"/>
        <v>0.649620829485548</v>
      </c>
      <c r="D407" s="169">
        <f t="shared" si="101"/>
        <v>0.66746122276095421</v>
      </c>
      <c r="E407" s="169">
        <f t="shared" si="101"/>
        <v>0.69336040249713016</v>
      </c>
      <c r="F407" s="169">
        <f t="shared" si="101"/>
        <v>0.70943619672984592</v>
      </c>
      <c r="G407" s="169">
        <f t="shared" si="101"/>
        <v>0.65115487572052044</v>
      </c>
      <c r="H407" s="169">
        <f t="shared" si="101"/>
        <v>0.7336380668830752</v>
      </c>
      <c r="I407" s="169">
        <f t="shared" si="101"/>
        <v>0.68152030407209019</v>
      </c>
      <c r="J407" s="169">
        <f t="shared" si="101"/>
        <v>0.68065985575665799</v>
      </c>
      <c r="K407" s="169">
        <f t="shared" si="101"/>
        <v>0.70444597523382924</v>
      </c>
      <c r="L407" s="169">
        <f t="shared" si="101"/>
        <v>0.75413492582494557</v>
      </c>
      <c r="M407" s="169">
        <f t="shared" si="101"/>
        <v>0.70727934787090274</v>
      </c>
      <c r="N407" s="169">
        <f t="shared" si="101"/>
        <v>0.73849851682395662</v>
      </c>
      <c r="O407" s="169">
        <f t="shared" si="101"/>
        <v>0.66091213735459819</v>
      </c>
      <c r="P407" s="169">
        <f t="shared" si="101"/>
        <v>0.69603524396413918</v>
      </c>
      <c r="Q407" s="169">
        <f t="shared" si="101"/>
        <v>0.73368773446152069</v>
      </c>
    </row>
    <row r="408" spans="1:17" ht="12" customHeight="1" x14ac:dyDescent="0.25">
      <c r="A408" s="167" t="s">
        <v>156</v>
      </c>
      <c r="B408" s="174"/>
      <c r="C408" s="174">
        <f t="shared" si="101"/>
        <v>0.50216296344703171</v>
      </c>
      <c r="D408" s="174">
        <f t="shared" si="101"/>
        <v>0.50574264075576825</v>
      </c>
      <c r="E408" s="174">
        <f t="shared" si="101"/>
        <v>0.50927331566397938</v>
      </c>
      <c r="F408" s="174">
        <f t="shared" si="101"/>
        <v>0.51236121874172147</v>
      </c>
      <c r="G408" s="174" t="str">
        <f t="shared" si="101"/>
        <v/>
      </c>
      <c r="H408" s="174" t="str">
        <f t="shared" si="101"/>
        <v/>
      </c>
      <c r="I408" s="174">
        <f t="shared" si="101"/>
        <v>0.51764470082065683</v>
      </c>
      <c r="J408" s="174">
        <f t="shared" si="101"/>
        <v>0.52025790084369516</v>
      </c>
      <c r="K408" s="174" t="str">
        <f t="shared" si="101"/>
        <v/>
      </c>
      <c r="L408" s="174" t="str">
        <f t="shared" si="101"/>
        <v/>
      </c>
      <c r="M408" s="174" t="str">
        <f t="shared" si="101"/>
        <v/>
      </c>
      <c r="N408" s="174" t="str">
        <f t="shared" si="101"/>
        <v/>
      </c>
      <c r="O408" s="174" t="str">
        <f t="shared" si="101"/>
        <v/>
      </c>
      <c r="P408" s="174">
        <f t="shared" si="101"/>
        <v>0.521226556792319</v>
      </c>
      <c r="Q408" s="174">
        <f t="shared" si="101"/>
        <v>0.52447350081158106</v>
      </c>
    </row>
    <row r="409" spans="1:17" ht="12" customHeight="1" x14ac:dyDescent="0.25">
      <c r="A409" s="167" t="s">
        <v>155</v>
      </c>
      <c r="B409" s="174"/>
      <c r="C409" s="174">
        <f t="shared" si="101"/>
        <v>0.60752231079094499</v>
      </c>
      <c r="D409" s="174">
        <f t="shared" si="101"/>
        <v>0.61155901587223738</v>
      </c>
      <c r="E409" s="174">
        <f t="shared" si="101"/>
        <v>0.6150345149316957</v>
      </c>
      <c r="F409" s="174">
        <f t="shared" si="101"/>
        <v>0.61788712546779367</v>
      </c>
      <c r="G409" s="174">
        <f t="shared" si="101"/>
        <v>0.61885999610000564</v>
      </c>
      <c r="H409" s="174">
        <f t="shared" si="101"/>
        <v>0.62158814809021701</v>
      </c>
      <c r="I409" s="174">
        <f t="shared" si="101"/>
        <v>0.62558859608121864</v>
      </c>
      <c r="J409" s="174">
        <f t="shared" si="101"/>
        <v>0.63009233816313348</v>
      </c>
      <c r="K409" s="174">
        <f t="shared" si="101"/>
        <v>0.63086483448233355</v>
      </c>
      <c r="L409" s="174">
        <f t="shared" si="101"/>
        <v>0.63615516396148508</v>
      </c>
      <c r="M409" s="174">
        <f t="shared" si="101"/>
        <v>0.63279591937636304</v>
      </c>
      <c r="N409" s="174">
        <f t="shared" si="101"/>
        <v>0.6390630258869352</v>
      </c>
      <c r="O409" s="174">
        <f t="shared" si="101"/>
        <v>0.64523952259380468</v>
      </c>
      <c r="P409" s="174">
        <f t="shared" si="101"/>
        <v>0.63654876932485382</v>
      </c>
      <c r="Q409" s="174">
        <f t="shared" si="101"/>
        <v>0.64108401397069359</v>
      </c>
    </row>
    <row r="410" spans="1:17" ht="12" customHeight="1" x14ac:dyDescent="0.25">
      <c r="A410" s="166" t="s">
        <v>55</v>
      </c>
      <c r="B410" s="173"/>
      <c r="C410" s="173">
        <f t="shared" si="101"/>
        <v>0.49412400897896602</v>
      </c>
      <c r="D410" s="173">
        <f t="shared" si="101"/>
        <v>0.498043369856074</v>
      </c>
      <c r="E410" s="173">
        <f t="shared" si="101"/>
        <v>0.50198202839254435</v>
      </c>
      <c r="F410" s="173">
        <f t="shared" si="101"/>
        <v>0.50615154143557939</v>
      </c>
      <c r="G410" s="173">
        <f t="shared" si="101"/>
        <v>0.51160681969941824</v>
      </c>
      <c r="H410" s="173">
        <f t="shared" si="101"/>
        <v>0.5149680715848971</v>
      </c>
      <c r="I410" s="173">
        <f t="shared" si="101"/>
        <v>0.51898466205638094</v>
      </c>
      <c r="J410" s="173">
        <f t="shared" si="101"/>
        <v>0.52358752569243094</v>
      </c>
      <c r="K410" s="173">
        <f t="shared" si="101"/>
        <v>0.52522652063909503</v>
      </c>
      <c r="L410" s="173">
        <f t="shared" si="101"/>
        <v>0.5285911189918161</v>
      </c>
      <c r="M410" s="173">
        <f t="shared" si="101"/>
        <v>0.53055416409684575</v>
      </c>
      <c r="N410" s="173">
        <f t="shared" si="101"/>
        <v>0.53472820413781463</v>
      </c>
      <c r="O410" s="173">
        <f t="shared" si="101"/>
        <v>0.53801637765558963</v>
      </c>
      <c r="P410" s="173">
        <f t="shared" si="101"/>
        <v>0.53481478024864737</v>
      </c>
      <c r="Q410" s="173">
        <f t="shared" si="101"/>
        <v>0.5365970133473138</v>
      </c>
    </row>
    <row r="411" spans="1:17" ht="12" customHeight="1" x14ac:dyDescent="0.25">
      <c r="A411" s="147" t="s">
        <v>59</v>
      </c>
      <c r="B411" s="172"/>
      <c r="C411" s="172">
        <f t="shared" si="101"/>
        <v>1.0644197588237039</v>
      </c>
      <c r="D411" s="172">
        <f t="shared" si="101"/>
        <v>1.0641594019623144</v>
      </c>
      <c r="E411" s="172">
        <f t="shared" si="101"/>
        <v>1.0611333425300473</v>
      </c>
      <c r="F411" s="172">
        <f t="shared" si="101"/>
        <v>1.0546731956735649</v>
      </c>
      <c r="G411" s="172">
        <f t="shared" si="101"/>
        <v>1.0347620908051602</v>
      </c>
      <c r="H411" s="172">
        <f t="shared" si="101"/>
        <v>1.0317916648755878</v>
      </c>
      <c r="I411" s="172">
        <f t="shared" si="101"/>
        <v>1.0327417661586371</v>
      </c>
      <c r="J411" s="172">
        <f t="shared" si="101"/>
        <v>1.0336146247050781</v>
      </c>
      <c r="K411" s="172">
        <f t="shared" si="101"/>
        <v>1.0280633993427699</v>
      </c>
      <c r="L411" s="172">
        <f t="shared" si="101"/>
        <v>1.0288278662532262</v>
      </c>
      <c r="M411" s="172">
        <f t="shared" si="101"/>
        <v>1.0216881168082477</v>
      </c>
      <c r="N411" s="172">
        <f t="shared" si="101"/>
        <v>1.0249932236663517</v>
      </c>
      <c r="O411" s="172">
        <f t="shared" si="101"/>
        <v>1.0262681637841564</v>
      </c>
      <c r="P411" s="172">
        <f t="shared" si="101"/>
        <v>1.0168966591398694</v>
      </c>
      <c r="Q411" s="172">
        <f t="shared" si="101"/>
        <v>1.0180910464811712</v>
      </c>
    </row>
    <row r="412" spans="1:17" ht="12" customHeight="1" x14ac:dyDescent="0.25">
      <c r="A412" s="163" t="s">
        <v>144</v>
      </c>
      <c r="B412" s="171"/>
      <c r="C412" s="171" t="str">
        <f t="shared" si="101"/>
        <v/>
      </c>
      <c r="D412" s="171" t="str">
        <f t="shared" si="101"/>
        <v/>
      </c>
      <c r="E412" s="171" t="str">
        <f t="shared" si="101"/>
        <v/>
      </c>
      <c r="F412" s="171" t="str">
        <f t="shared" si="101"/>
        <v/>
      </c>
      <c r="G412" s="171" t="str">
        <f t="shared" si="101"/>
        <v/>
      </c>
      <c r="H412" s="171" t="str">
        <f t="shared" si="101"/>
        <v/>
      </c>
      <c r="I412" s="171" t="str">
        <f t="shared" si="101"/>
        <v/>
      </c>
      <c r="J412" s="171" t="str">
        <f t="shared" si="101"/>
        <v/>
      </c>
      <c r="K412" s="171" t="str">
        <f t="shared" si="101"/>
        <v/>
      </c>
      <c r="L412" s="171" t="str">
        <f t="shared" si="101"/>
        <v/>
      </c>
      <c r="M412" s="171" t="str">
        <f t="shared" si="101"/>
        <v/>
      </c>
      <c r="N412" s="171" t="str">
        <f t="shared" si="101"/>
        <v/>
      </c>
      <c r="O412" s="171" t="str">
        <f t="shared" si="101"/>
        <v/>
      </c>
      <c r="P412" s="171" t="str">
        <f t="shared" si="101"/>
        <v/>
      </c>
      <c r="Q412" s="171" t="str">
        <f t="shared" si="101"/>
        <v/>
      </c>
    </row>
    <row r="413" spans="1:17" ht="12" customHeight="1" x14ac:dyDescent="0.25">
      <c r="A413" s="161" t="s">
        <v>143</v>
      </c>
      <c r="B413" s="170"/>
      <c r="C413" s="170" t="str">
        <f t="shared" si="101"/>
        <v/>
      </c>
      <c r="D413" s="170" t="str">
        <f t="shared" si="101"/>
        <v/>
      </c>
      <c r="E413" s="170" t="str">
        <f t="shared" si="101"/>
        <v/>
      </c>
      <c r="F413" s="170" t="str">
        <f t="shared" si="101"/>
        <v/>
      </c>
      <c r="G413" s="170" t="str">
        <f t="shared" si="101"/>
        <v/>
      </c>
      <c r="H413" s="170" t="str">
        <f t="shared" si="101"/>
        <v/>
      </c>
      <c r="I413" s="170" t="str">
        <f t="shared" si="101"/>
        <v/>
      </c>
      <c r="J413" s="170" t="str">
        <f t="shared" si="101"/>
        <v/>
      </c>
      <c r="K413" s="170" t="str">
        <f t="shared" si="101"/>
        <v/>
      </c>
      <c r="L413" s="170" t="str">
        <f t="shared" si="101"/>
        <v/>
      </c>
      <c r="M413" s="170" t="str">
        <f t="shared" si="101"/>
        <v/>
      </c>
      <c r="N413" s="170" t="str">
        <f t="shared" si="101"/>
        <v/>
      </c>
      <c r="O413" s="170" t="str">
        <f t="shared" si="101"/>
        <v/>
      </c>
      <c r="P413" s="170" t="str">
        <f t="shared" si="101"/>
        <v/>
      </c>
      <c r="Q413" s="170" t="str">
        <f t="shared" si="101"/>
        <v/>
      </c>
    </row>
    <row r="414" spans="1:17" ht="12" customHeight="1" x14ac:dyDescent="0.25">
      <c r="A414" s="148" t="s">
        <v>57</v>
      </c>
      <c r="B414" s="73"/>
      <c r="C414" s="73" t="str">
        <f t="shared" si="101"/>
        <v/>
      </c>
      <c r="D414" s="73" t="str">
        <f t="shared" si="101"/>
        <v/>
      </c>
      <c r="E414" s="73" t="str">
        <f t="shared" si="101"/>
        <v/>
      </c>
      <c r="F414" s="73" t="str">
        <f t="shared" si="101"/>
        <v/>
      </c>
      <c r="G414" s="73" t="str">
        <f t="shared" si="101"/>
        <v/>
      </c>
      <c r="H414" s="73" t="str">
        <f t="shared" si="101"/>
        <v/>
      </c>
      <c r="I414" s="73" t="str">
        <f t="shared" si="101"/>
        <v/>
      </c>
      <c r="J414" s="73" t="str">
        <f t="shared" si="101"/>
        <v/>
      </c>
      <c r="K414" s="73" t="str">
        <f t="shared" si="101"/>
        <v/>
      </c>
      <c r="L414" s="73" t="str">
        <f t="shared" si="101"/>
        <v/>
      </c>
      <c r="M414" s="73" t="str">
        <f t="shared" si="101"/>
        <v/>
      </c>
      <c r="N414" s="73" t="str">
        <f t="shared" si="101"/>
        <v/>
      </c>
      <c r="O414" s="73" t="str">
        <f t="shared" si="101"/>
        <v/>
      </c>
      <c r="P414" s="73" t="str">
        <f t="shared" si="101"/>
        <v/>
      </c>
      <c r="Q414" s="73" t="str">
        <f t="shared" si="101"/>
        <v/>
      </c>
    </row>
    <row r="415" spans="1:17" ht="12" customHeight="1" x14ac:dyDescent="0.25">
      <c r="A415" s="148" t="s">
        <v>59</v>
      </c>
      <c r="B415" s="73"/>
      <c r="C415" s="73" t="str">
        <f t="shared" si="101"/>
        <v/>
      </c>
      <c r="D415" s="73" t="str">
        <f t="shared" si="101"/>
        <v/>
      </c>
      <c r="E415" s="73" t="str">
        <f t="shared" si="101"/>
        <v/>
      </c>
      <c r="F415" s="73" t="str">
        <f t="shared" si="101"/>
        <v/>
      </c>
      <c r="G415" s="73" t="str">
        <f t="shared" si="101"/>
        <v/>
      </c>
      <c r="H415" s="73" t="str">
        <f t="shared" si="101"/>
        <v/>
      </c>
      <c r="I415" s="73" t="str">
        <f t="shared" si="101"/>
        <v/>
      </c>
      <c r="J415" s="73" t="str">
        <f t="shared" si="101"/>
        <v/>
      </c>
      <c r="K415" s="73" t="str">
        <f t="shared" si="101"/>
        <v/>
      </c>
      <c r="L415" s="73" t="str">
        <f t="shared" si="101"/>
        <v/>
      </c>
      <c r="M415" s="73" t="str">
        <f t="shared" si="101"/>
        <v/>
      </c>
      <c r="N415" s="73" t="str">
        <f t="shared" si="101"/>
        <v/>
      </c>
      <c r="O415" s="73" t="str">
        <f t="shared" si="101"/>
        <v/>
      </c>
      <c r="P415" s="73" t="str">
        <f t="shared" si="101"/>
        <v/>
      </c>
      <c r="Q415" s="73" t="str">
        <f t="shared" si="101"/>
        <v/>
      </c>
    </row>
    <row r="416" spans="1:17" ht="12" customHeight="1" x14ac:dyDescent="0.25">
      <c r="A416" s="163" t="s">
        <v>142</v>
      </c>
      <c r="B416" s="171"/>
      <c r="C416" s="171">
        <f t="shared" si="101"/>
        <v>0.72566935596011484</v>
      </c>
      <c r="D416" s="171">
        <f t="shared" si="101"/>
        <v>0.73113477208351685</v>
      </c>
      <c r="E416" s="171">
        <f t="shared" si="101"/>
        <v>0.73714787737798659</v>
      </c>
      <c r="F416" s="171">
        <f t="shared" si="101"/>
        <v>0.74177713195990624</v>
      </c>
      <c r="G416" s="171" t="str">
        <f t="shared" si="101"/>
        <v/>
      </c>
      <c r="H416" s="171">
        <f t="shared" si="101"/>
        <v>0.75220426403893936</v>
      </c>
      <c r="I416" s="171">
        <f t="shared" si="101"/>
        <v>0.75758864785643232</v>
      </c>
      <c r="J416" s="171">
        <f t="shared" si="101"/>
        <v>0.76291824725192781</v>
      </c>
      <c r="K416" s="171" t="str">
        <f t="shared" si="101"/>
        <v/>
      </c>
      <c r="L416" s="171" t="str">
        <f t="shared" si="101"/>
        <v/>
      </c>
      <c r="M416" s="171">
        <f t="shared" si="101"/>
        <v>0.76443867375868535</v>
      </c>
      <c r="N416" s="171" t="str">
        <f t="shared" si="101"/>
        <v/>
      </c>
      <c r="O416" s="171">
        <f t="shared" si="101"/>
        <v>0.76945715156848138</v>
      </c>
      <c r="P416" s="171">
        <f t="shared" si="101"/>
        <v>0.77447475840239388</v>
      </c>
      <c r="Q416" s="171">
        <f t="shared" si="101"/>
        <v>0.77804345500786487</v>
      </c>
    </row>
    <row r="417" spans="1:17" ht="12" customHeight="1" x14ac:dyDescent="0.25">
      <c r="A417" s="161" t="s">
        <v>141</v>
      </c>
      <c r="B417" s="170"/>
      <c r="C417" s="170">
        <f t="shared" ref="C417:Q423" si="102">IF(C393=0,"",C393/C369)</f>
        <v>0.79532487996530943</v>
      </c>
      <c r="D417" s="170">
        <f t="shared" si="102"/>
        <v>0.80138712327086592</v>
      </c>
      <c r="E417" s="170">
        <f t="shared" si="102"/>
        <v>0.80626299456208295</v>
      </c>
      <c r="F417" s="170">
        <f t="shared" si="102"/>
        <v>0.81463078406811862</v>
      </c>
      <c r="G417" s="170">
        <f t="shared" si="102"/>
        <v>0.81468066451697108</v>
      </c>
      <c r="H417" s="170">
        <f t="shared" si="102"/>
        <v>0.82129369193940582</v>
      </c>
      <c r="I417" s="170">
        <f t="shared" si="102"/>
        <v>0.81723747686659964</v>
      </c>
      <c r="J417" s="170">
        <f t="shared" si="102"/>
        <v>0.82684403194676215</v>
      </c>
      <c r="K417" s="170">
        <f t="shared" si="102"/>
        <v>0.82425910715049477</v>
      </c>
      <c r="L417" s="170">
        <f t="shared" si="102"/>
        <v>0.83112116537634606</v>
      </c>
      <c r="M417" s="170">
        <f t="shared" si="102"/>
        <v>0.82644930559425089</v>
      </c>
      <c r="N417" s="170">
        <f t="shared" si="102"/>
        <v>0.83258325626346574</v>
      </c>
      <c r="O417" s="170">
        <f t="shared" si="102"/>
        <v>0.83912892680586837</v>
      </c>
      <c r="P417" s="170">
        <f t="shared" si="102"/>
        <v>0.82973879135572481</v>
      </c>
      <c r="Q417" s="170">
        <f t="shared" si="102"/>
        <v>0.83593114522809253</v>
      </c>
    </row>
    <row r="418" spans="1:17" ht="12" customHeight="1" x14ac:dyDescent="0.25">
      <c r="A418" s="148" t="s">
        <v>60</v>
      </c>
      <c r="B418" s="73"/>
      <c r="C418" s="73">
        <f t="shared" si="102"/>
        <v>0.71885682497605063</v>
      </c>
      <c r="D418" s="73">
        <f t="shared" si="102"/>
        <v>0.72552195191199176</v>
      </c>
      <c r="E418" s="73">
        <f t="shared" si="102"/>
        <v>0.73130698617408907</v>
      </c>
      <c r="F418" s="73">
        <f t="shared" si="102"/>
        <v>0.74061939159467161</v>
      </c>
      <c r="G418" s="73">
        <f t="shared" si="102"/>
        <v>0.74193336848335401</v>
      </c>
      <c r="H418" s="73">
        <f t="shared" si="102"/>
        <v>0.74916145139488788</v>
      </c>
      <c r="I418" s="73">
        <f t="shared" si="102"/>
        <v>0.75008351711738086</v>
      </c>
      <c r="J418" s="73">
        <f t="shared" si="102"/>
        <v>0.75677713441922889</v>
      </c>
      <c r="K418" s="73">
        <f t="shared" si="102"/>
        <v>0.75704893649935245</v>
      </c>
      <c r="L418" s="73">
        <f t="shared" si="102"/>
        <v>0.76242133901970977</v>
      </c>
      <c r="M418" s="73">
        <f t="shared" si="102"/>
        <v>0.76343698604156285</v>
      </c>
      <c r="N418" s="73">
        <f t="shared" si="102"/>
        <v>0.77021373208497057</v>
      </c>
      <c r="O418" s="73">
        <f t="shared" si="102"/>
        <v>0.77481752722292718</v>
      </c>
      <c r="P418" s="73">
        <f t="shared" si="102"/>
        <v>0.77221382057623045</v>
      </c>
      <c r="Q418" s="73">
        <f t="shared" si="102"/>
        <v>0.77614414038378665</v>
      </c>
    </row>
    <row r="419" spans="1:17" ht="12" customHeight="1" x14ac:dyDescent="0.25">
      <c r="A419" s="148" t="s">
        <v>59</v>
      </c>
      <c r="B419" s="73"/>
      <c r="C419" s="73">
        <f t="shared" si="102"/>
        <v>1.0174650137098049</v>
      </c>
      <c r="D419" s="73">
        <f t="shared" si="102"/>
        <v>1.0191103982415501</v>
      </c>
      <c r="E419" s="73">
        <f t="shared" si="102"/>
        <v>1.0198337514119449</v>
      </c>
      <c r="F419" s="73">
        <f t="shared" si="102"/>
        <v>1.0180659230156364</v>
      </c>
      <c r="G419" s="73">
        <f t="shared" si="102"/>
        <v>1.0156274313907021</v>
      </c>
      <c r="H419" s="73">
        <f t="shared" si="102"/>
        <v>1.0157985691091256</v>
      </c>
      <c r="I419" s="73">
        <f t="shared" si="102"/>
        <v>1.0128887424767004</v>
      </c>
      <c r="J419" s="73">
        <f t="shared" si="102"/>
        <v>1.0182067036592453</v>
      </c>
      <c r="K419" s="73">
        <f t="shared" si="102"/>
        <v>1.0129368813910091</v>
      </c>
      <c r="L419" s="73">
        <f t="shared" si="102"/>
        <v>1.0137563399797485</v>
      </c>
      <c r="M419" s="73">
        <f t="shared" si="102"/>
        <v>1.0097632093046429</v>
      </c>
      <c r="N419" s="73">
        <f t="shared" si="102"/>
        <v>1.0095118508533019</v>
      </c>
      <c r="O419" s="73">
        <f t="shared" si="102"/>
        <v>1.0127779623237032</v>
      </c>
      <c r="P419" s="73">
        <f t="shared" si="102"/>
        <v>1.0055653360523606</v>
      </c>
      <c r="Q419" s="73">
        <f t="shared" si="102"/>
        <v>1.0079833001030416</v>
      </c>
    </row>
    <row r="420" spans="1:17" ht="12" customHeight="1" x14ac:dyDescent="0.25">
      <c r="A420" s="158" t="s">
        <v>62</v>
      </c>
      <c r="B420" s="169"/>
      <c r="C420" s="169">
        <f t="shared" si="102"/>
        <v>0.75747096855676332</v>
      </c>
      <c r="D420" s="169">
        <f t="shared" si="102"/>
        <v>0.79289539539018039</v>
      </c>
      <c r="E420" s="169">
        <f t="shared" si="102"/>
        <v>0.77535377559242902</v>
      </c>
      <c r="F420" s="169">
        <f t="shared" si="102"/>
        <v>0.79931157566095012</v>
      </c>
      <c r="G420" s="169">
        <f t="shared" si="102"/>
        <v>0.82227540117393672</v>
      </c>
      <c r="H420" s="169">
        <f t="shared" si="102"/>
        <v>0.82363125196527009</v>
      </c>
      <c r="I420" s="169">
        <f t="shared" si="102"/>
        <v>0.80498152655800359</v>
      </c>
      <c r="J420" s="169">
        <f t="shared" si="102"/>
        <v>0.81780968923630615</v>
      </c>
      <c r="K420" s="169">
        <f t="shared" si="102"/>
        <v>0.82730477215335585</v>
      </c>
      <c r="L420" s="169">
        <f t="shared" si="102"/>
        <v>0.82018801955068577</v>
      </c>
      <c r="M420" s="169">
        <f t="shared" si="102"/>
        <v>0.83369233802142495</v>
      </c>
      <c r="N420" s="169">
        <f t="shared" si="102"/>
        <v>0.81077987497629544</v>
      </c>
      <c r="O420" s="169">
        <f t="shared" si="102"/>
        <v>0.8190544345754559</v>
      </c>
      <c r="P420" s="169">
        <f t="shared" si="102"/>
        <v>0.83182856447909426</v>
      </c>
      <c r="Q420" s="169">
        <f t="shared" si="102"/>
        <v>0.78672603746107794</v>
      </c>
    </row>
    <row r="421" spans="1:17" ht="12" customHeight="1" x14ac:dyDescent="0.25">
      <c r="A421" s="23" t="s">
        <v>55</v>
      </c>
      <c r="B421" s="73"/>
      <c r="C421" s="73">
        <f t="shared" si="102"/>
        <v>0.33024608103631814</v>
      </c>
      <c r="D421" s="73">
        <f t="shared" si="102"/>
        <v>0.33287460950147418</v>
      </c>
      <c r="E421" s="73">
        <f t="shared" si="102"/>
        <v>0.33553032354825962</v>
      </c>
      <c r="F421" s="73">
        <f t="shared" si="102"/>
        <v>0.33827785756604584</v>
      </c>
      <c r="G421" s="73">
        <f t="shared" si="102"/>
        <v>0.34090519876716513</v>
      </c>
      <c r="H421" s="73">
        <f t="shared" si="102"/>
        <v>0.34350396159950164</v>
      </c>
      <c r="I421" s="73">
        <f t="shared" si="102"/>
        <v>0.34596145848634957</v>
      </c>
      <c r="J421" s="73">
        <f t="shared" si="102"/>
        <v>0.34881436730446497</v>
      </c>
      <c r="K421" s="73">
        <f t="shared" si="102"/>
        <v>0.35066353414253976</v>
      </c>
      <c r="L421" s="73">
        <f t="shared" si="102"/>
        <v>0.35181096695900205</v>
      </c>
      <c r="M421" s="73">
        <f t="shared" si="102"/>
        <v>0.35298758970034527</v>
      </c>
      <c r="N421" s="73">
        <f t="shared" si="102"/>
        <v>0.35352724055711537</v>
      </c>
      <c r="O421" s="73">
        <f t="shared" si="102"/>
        <v>0.35337416161778895</v>
      </c>
      <c r="P421" s="73">
        <f t="shared" si="102"/>
        <v>0.3530966000264984</v>
      </c>
      <c r="Q421" s="73">
        <f t="shared" si="102"/>
        <v>0.35305727291919525</v>
      </c>
    </row>
    <row r="422" spans="1:17" ht="12" customHeight="1" x14ac:dyDescent="0.25">
      <c r="A422" s="23" t="s">
        <v>57</v>
      </c>
      <c r="B422" s="73"/>
      <c r="C422" s="73" t="str">
        <f t="shared" si="102"/>
        <v/>
      </c>
      <c r="D422" s="73" t="str">
        <f t="shared" si="102"/>
        <v/>
      </c>
      <c r="E422" s="73" t="str">
        <f t="shared" si="102"/>
        <v/>
      </c>
      <c r="F422" s="73" t="str">
        <f t="shared" si="102"/>
        <v/>
      </c>
      <c r="G422" s="73" t="str">
        <f t="shared" si="102"/>
        <v/>
      </c>
      <c r="H422" s="73" t="str">
        <f t="shared" si="102"/>
        <v/>
      </c>
      <c r="I422" s="73" t="str">
        <f t="shared" si="102"/>
        <v/>
      </c>
      <c r="J422" s="73" t="str">
        <f t="shared" si="102"/>
        <v/>
      </c>
      <c r="K422" s="73" t="str">
        <f t="shared" si="102"/>
        <v/>
      </c>
      <c r="L422" s="73" t="str">
        <f t="shared" si="102"/>
        <v/>
      </c>
      <c r="M422" s="73" t="str">
        <f t="shared" si="102"/>
        <v/>
      </c>
      <c r="N422" s="73" t="str">
        <f t="shared" si="102"/>
        <v/>
      </c>
      <c r="O422" s="73" t="str">
        <f t="shared" si="102"/>
        <v/>
      </c>
      <c r="P422" s="73" t="str">
        <f t="shared" si="102"/>
        <v/>
      </c>
      <c r="Q422" s="73" t="str">
        <f t="shared" si="102"/>
        <v/>
      </c>
    </row>
    <row r="423" spans="1:17" ht="12" customHeight="1" x14ac:dyDescent="0.25">
      <c r="A423" s="29" t="s">
        <v>140</v>
      </c>
      <c r="B423" s="65"/>
      <c r="C423" s="65">
        <f t="shared" si="102"/>
        <v>0.83172319037762987</v>
      </c>
      <c r="D423" s="65">
        <f t="shared" si="102"/>
        <v>0.8357197357723597</v>
      </c>
      <c r="E423" s="65">
        <f t="shared" si="102"/>
        <v>0.83983450010772764</v>
      </c>
      <c r="F423" s="65">
        <f t="shared" si="102"/>
        <v>0.84396337010859435</v>
      </c>
      <c r="G423" s="65">
        <f t="shared" si="102"/>
        <v>0.84788137179530387</v>
      </c>
      <c r="H423" s="65">
        <f t="shared" si="102"/>
        <v>0.85153154437886436</v>
      </c>
      <c r="I423" s="65">
        <f t="shared" si="102"/>
        <v>0.85560278690406588</v>
      </c>
      <c r="J423" s="65">
        <f t="shared" si="102"/>
        <v>0.8597808464208192</v>
      </c>
      <c r="K423" s="65">
        <f t="shared" si="102"/>
        <v>0.85948537768145383</v>
      </c>
      <c r="L423" s="65">
        <f t="shared" si="102"/>
        <v>0.85979968108955096</v>
      </c>
      <c r="M423" s="65">
        <f t="shared" si="102"/>
        <v>0.85999852818241307</v>
      </c>
      <c r="N423" s="65">
        <f t="shared" si="102"/>
        <v>0.86004352306668019</v>
      </c>
      <c r="O423" s="65">
        <f t="shared" si="102"/>
        <v>0.86002045626286849</v>
      </c>
      <c r="P423" s="65">
        <f t="shared" si="102"/>
        <v>0.86038187710573022</v>
      </c>
      <c r="Q423" s="65">
        <f t="shared" si="102"/>
        <v>0.86052968263405649</v>
      </c>
    </row>
    <row r="425" spans="1:17" ht="12" customHeight="1" x14ac:dyDescent="0.25">
      <c r="A425" s="152" t="s">
        <v>190</v>
      </c>
      <c r="B425" s="168"/>
      <c r="C425" s="168">
        <f>SUM(C426,C429,C431,C444)</f>
        <v>0</v>
      </c>
      <c r="D425" s="168">
        <f t="shared" ref="D425:Q425" si="103">SUM(D426,D429,D431,D444)</f>
        <v>0</v>
      </c>
      <c r="E425" s="168">
        <f t="shared" si="103"/>
        <v>0</v>
      </c>
      <c r="F425" s="168">
        <f t="shared" si="103"/>
        <v>0</v>
      </c>
      <c r="G425" s="168">
        <f t="shared" si="103"/>
        <v>0</v>
      </c>
      <c r="H425" s="168">
        <f t="shared" si="103"/>
        <v>0</v>
      </c>
      <c r="I425" s="168">
        <f t="shared" si="103"/>
        <v>0</v>
      </c>
      <c r="J425" s="168">
        <f t="shared" si="103"/>
        <v>0</v>
      </c>
      <c r="K425" s="168">
        <f t="shared" si="103"/>
        <v>0</v>
      </c>
      <c r="L425" s="168">
        <f t="shared" si="103"/>
        <v>0</v>
      </c>
      <c r="M425" s="168">
        <f t="shared" si="103"/>
        <v>0</v>
      </c>
      <c r="N425" s="168">
        <f t="shared" si="103"/>
        <v>0</v>
      </c>
      <c r="O425" s="168">
        <f t="shared" si="103"/>
        <v>0</v>
      </c>
      <c r="P425" s="168">
        <f t="shared" si="103"/>
        <v>0</v>
      </c>
      <c r="Q425" s="168">
        <f t="shared" si="103"/>
        <v>0</v>
      </c>
    </row>
    <row r="426" spans="1:17" ht="12" customHeight="1" x14ac:dyDescent="0.25">
      <c r="A426" s="158" t="s">
        <v>65</v>
      </c>
      <c r="B426" s="157"/>
      <c r="C426" s="157">
        <f>SUM(C427:C428)</f>
        <v>0</v>
      </c>
      <c r="D426" s="157">
        <f t="shared" ref="D426:Q426" si="104">SUM(D427:D428)</f>
        <v>0</v>
      </c>
      <c r="E426" s="157">
        <f t="shared" si="104"/>
        <v>0</v>
      </c>
      <c r="F426" s="157">
        <f t="shared" si="104"/>
        <v>0</v>
      </c>
      <c r="G426" s="157">
        <f t="shared" si="104"/>
        <v>0</v>
      </c>
      <c r="H426" s="157">
        <f t="shared" si="104"/>
        <v>0</v>
      </c>
      <c r="I426" s="157">
        <f t="shared" si="104"/>
        <v>0</v>
      </c>
      <c r="J426" s="157">
        <f t="shared" si="104"/>
        <v>0</v>
      </c>
      <c r="K426" s="157">
        <f t="shared" si="104"/>
        <v>0</v>
      </c>
      <c r="L426" s="157">
        <f t="shared" si="104"/>
        <v>0</v>
      </c>
      <c r="M426" s="157">
        <f t="shared" si="104"/>
        <v>0</v>
      </c>
      <c r="N426" s="157">
        <f t="shared" si="104"/>
        <v>0</v>
      </c>
      <c r="O426" s="157">
        <f t="shared" si="104"/>
        <v>0</v>
      </c>
      <c r="P426" s="157">
        <f t="shared" si="104"/>
        <v>0</v>
      </c>
      <c r="Q426" s="157">
        <f t="shared" si="104"/>
        <v>0</v>
      </c>
    </row>
    <row r="427" spans="1:17" ht="12" customHeight="1" x14ac:dyDescent="0.25">
      <c r="A427" s="23" t="s">
        <v>157</v>
      </c>
      <c r="B427" s="156"/>
      <c r="C427" s="156">
        <f>RES_hhdet_in_emi!C$83</f>
        <v>0</v>
      </c>
      <c r="D427" s="156">
        <f>RES_hhdet_in_emi!D$83</f>
        <v>0</v>
      </c>
      <c r="E427" s="156">
        <f>RES_hhdet_in_emi!E$83</f>
        <v>0</v>
      </c>
      <c r="F427" s="156">
        <f>RES_hhdet_in_emi!F$83</f>
        <v>0</v>
      </c>
      <c r="G427" s="156">
        <f>RES_hhdet_in_emi!G$83</f>
        <v>0</v>
      </c>
      <c r="H427" s="156">
        <f>RES_hhdet_in_emi!H$83</f>
        <v>0</v>
      </c>
      <c r="I427" s="156">
        <f>RES_hhdet_in_emi!I$83</f>
        <v>0</v>
      </c>
      <c r="J427" s="156">
        <f>RES_hhdet_in_emi!J$83</f>
        <v>0</v>
      </c>
      <c r="K427" s="156">
        <f>RES_hhdet_in_emi!K$83</f>
        <v>0</v>
      </c>
      <c r="L427" s="156">
        <f>RES_hhdet_in_emi!L$83</f>
        <v>0</v>
      </c>
      <c r="M427" s="156">
        <f>RES_hhdet_in_emi!M$83</f>
        <v>0</v>
      </c>
      <c r="N427" s="156">
        <f>RES_hhdet_in_emi!N$83</f>
        <v>0</v>
      </c>
      <c r="O427" s="156">
        <f>RES_hhdet_in_emi!O$83</f>
        <v>0</v>
      </c>
      <c r="P427" s="156">
        <f>RES_hhdet_in_emi!P$83</f>
        <v>0</v>
      </c>
      <c r="Q427" s="156">
        <f>RES_hhdet_in_emi!Q$83</f>
        <v>0</v>
      </c>
    </row>
    <row r="428" spans="1:17" ht="12" customHeight="1" x14ac:dyDescent="0.25">
      <c r="A428" s="23" t="s">
        <v>60</v>
      </c>
      <c r="B428" s="156"/>
      <c r="C428" s="156">
        <f>RES_hhdet_in_emi!C$84</f>
        <v>0</v>
      </c>
      <c r="D428" s="156">
        <f>RES_hhdet_in_emi!D$84</f>
        <v>0</v>
      </c>
      <c r="E428" s="156">
        <f>RES_hhdet_in_emi!E$84</f>
        <v>0</v>
      </c>
      <c r="F428" s="156">
        <f>RES_hhdet_in_emi!F$84</f>
        <v>0</v>
      </c>
      <c r="G428" s="156">
        <f>RES_hhdet_in_emi!G$84</f>
        <v>0</v>
      </c>
      <c r="H428" s="156">
        <f>RES_hhdet_in_emi!H$84</f>
        <v>0</v>
      </c>
      <c r="I428" s="156">
        <f>RES_hhdet_in_emi!I$84</f>
        <v>0</v>
      </c>
      <c r="J428" s="156">
        <f>RES_hhdet_in_emi!J$84</f>
        <v>0</v>
      </c>
      <c r="K428" s="156">
        <f>RES_hhdet_in_emi!K$84</f>
        <v>0</v>
      </c>
      <c r="L428" s="156">
        <f>RES_hhdet_in_emi!L$84</f>
        <v>0</v>
      </c>
      <c r="M428" s="156">
        <f>RES_hhdet_in_emi!M$84</f>
        <v>0</v>
      </c>
      <c r="N428" s="156">
        <f>RES_hhdet_in_emi!N$84</f>
        <v>0</v>
      </c>
      <c r="O428" s="156">
        <f>RES_hhdet_in_emi!O$84</f>
        <v>0</v>
      </c>
      <c r="P428" s="156">
        <f>RES_hhdet_in_emi!P$84</f>
        <v>0</v>
      </c>
      <c r="Q428" s="156">
        <f>RES_hhdet_in_emi!Q$84</f>
        <v>0</v>
      </c>
    </row>
    <row r="429" spans="1:17" ht="12" customHeight="1" x14ac:dyDescent="0.25">
      <c r="A429" s="158" t="s">
        <v>112</v>
      </c>
      <c r="B429" s="157"/>
      <c r="C429" s="157">
        <f>C430</f>
        <v>0</v>
      </c>
      <c r="D429" s="157">
        <f t="shared" ref="D429:Q429" si="105">D430</f>
        <v>0</v>
      </c>
      <c r="E429" s="157">
        <f t="shared" si="105"/>
        <v>0</v>
      </c>
      <c r="F429" s="157">
        <f t="shared" si="105"/>
        <v>0</v>
      </c>
      <c r="G429" s="157">
        <f t="shared" si="105"/>
        <v>0</v>
      </c>
      <c r="H429" s="157">
        <f t="shared" si="105"/>
        <v>0</v>
      </c>
      <c r="I429" s="157">
        <f t="shared" si="105"/>
        <v>0</v>
      </c>
      <c r="J429" s="157">
        <f t="shared" si="105"/>
        <v>0</v>
      </c>
      <c r="K429" s="157">
        <f t="shared" si="105"/>
        <v>0</v>
      </c>
      <c r="L429" s="157">
        <f t="shared" si="105"/>
        <v>0</v>
      </c>
      <c r="M429" s="157">
        <f t="shared" si="105"/>
        <v>0</v>
      </c>
      <c r="N429" s="157">
        <f t="shared" si="105"/>
        <v>0</v>
      </c>
      <c r="O429" s="157">
        <f t="shared" si="105"/>
        <v>0</v>
      </c>
      <c r="P429" s="157">
        <f t="shared" si="105"/>
        <v>0</v>
      </c>
      <c r="Q429" s="157">
        <f t="shared" si="105"/>
        <v>0</v>
      </c>
    </row>
    <row r="430" spans="1:17" ht="12" customHeight="1" x14ac:dyDescent="0.25">
      <c r="A430" s="23" t="s">
        <v>60</v>
      </c>
      <c r="B430" s="156"/>
      <c r="C430" s="156">
        <f>RES_hhdet_in_emi!C$86</f>
        <v>0</v>
      </c>
      <c r="D430" s="156">
        <f>RES_hhdet_in_emi!D$86</f>
        <v>0</v>
      </c>
      <c r="E430" s="156">
        <f>RES_hhdet_in_emi!E$86</f>
        <v>0</v>
      </c>
      <c r="F430" s="156">
        <f>RES_hhdet_in_emi!F$86</f>
        <v>0</v>
      </c>
      <c r="G430" s="156">
        <f>RES_hhdet_in_emi!G$86</f>
        <v>0</v>
      </c>
      <c r="H430" s="156">
        <f>RES_hhdet_in_emi!H$86</f>
        <v>0</v>
      </c>
      <c r="I430" s="156">
        <f>RES_hhdet_in_emi!I$86</f>
        <v>0</v>
      </c>
      <c r="J430" s="156">
        <f>RES_hhdet_in_emi!J$86</f>
        <v>0</v>
      </c>
      <c r="K430" s="156">
        <f>RES_hhdet_in_emi!K$86</f>
        <v>0</v>
      </c>
      <c r="L430" s="156">
        <f>RES_hhdet_in_emi!L$86</f>
        <v>0</v>
      </c>
      <c r="M430" s="156">
        <f>RES_hhdet_in_emi!M$86</f>
        <v>0</v>
      </c>
      <c r="N430" s="156">
        <f>RES_hhdet_in_emi!N$86</f>
        <v>0</v>
      </c>
      <c r="O430" s="156">
        <f>RES_hhdet_in_emi!O$86</f>
        <v>0</v>
      </c>
      <c r="P430" s="156">
        <f>RES_hhdet_in_emi!P$86</f>
        <v>0</v>
      </c>
      <c r="Q430" s="156">
        <f>RES_hhdet_in_emi!Q$86</f>
        <v>0</v>
      </c>
    </row>
    <row r="431" spans="1:17" ht="12" customHeight="1" x14ac:dyDescent="0.25">
      <c r="A431" s="158" t="s">
        <v>63</v>
      </c>
      <c r="B431" s="157"/>
      <c r="C431" s="157">
        <f>RES_hhdet_in_emi!C$87</f>
        <v>0</v>
      </c>
      <c r="D431" s="157">
        <f>RES_hhdet_in_emi!D$87</f>
        <v>0</v>
      </c>
      <c r="E431" s="157">
        <f>RES_hhdet_in_emi!E$87</f>
        <v>0</v>
      </c>
      <c r="F431" s="157">
        <f>RES_hhdet_in_emi!F$87</f>
        <v>0</v>
      </c>
      <c r="G431" s="157">
        <f>RES_hhdet_in_emi!G$87</f>
        <v>0</v>
      </c>
      <c r="H431" s="157">
        <f>RES_hhdet_in_emi!H$87</f>
        <v>0</v>
      </c>
      <c r="I431" s="157">
        <f>RES_hhdet_in_emi!I$87</f>
        <v>0</v>
      </c>
      <c r="J431" s="157">
        <f>RES_hhdet_in_emi!J$87</f>
        <v>0</v>
      </c>
      <c r="K431" s="157">
        <f>RES_hhdet_in_emi!K$87</f>
        <v>0</v>
      </c>
      <c r="L431" s="157">
        <f>RES_hhdet_in_emi!L$87</f>
        <v>0</v>
      </c>
      <c r="M431" s="157">
        <f>RES_hhdet_in_emi!M$87</f>
        <v>0</v>
      </c>
      <c r="N431" s="157">
        <f>RES_hhdet_in_emi!N$87</f>
        <v>0</v>
      </c>
      <c r="O431" s="157">
        <f>RES_hhdet_in_emi!O$87</f>
        <v>0</v>
      </c>
      <c r="P431" s="157">
        <f>RES_hhdet_in_emi!P$87</f>
        <v>0</v>
      </c>
      <c r="Q431" s="157">
        <f>RES_hhdet_in_emi!Q$87</f>
        <v>0</v>
      </c>
    </row>
    <row r="432" spans="1:17" ht="12" customHeight="1" x14ac:dyDescent="0.25">
      <c r="A432" s="167" t="s">
        <v>156</v>
      </c>
      <c r="B432" s="132"/>
      <c r="C432" s="132">
        <f>RES_hhdet_in_emi!C$88</f>
        <v>0</v>
      </c>
      <c r="D432" s="132">
        <f>RES_hhdet_in_emi!D$88</f>
        <v>0</v>
      </c>
      <c r="E432" s="132">
        <f>RES_hhdet_in_emi!E$88</f>
        <v>0</v>
      </c>
      <c r="F432" s="132">
        <f>RES_hhdet_in_emi!F$88</f>
        <v>0</v>
      </c>
      <c r="G432" s="132">
        <f>RES_hhdet_in_emi!G$88</f>
        <v>0</v>
      </c>
      <c r="H432" s="132">
        <f>RES_hhdet_in_emi!H$88</f>
        <v>0</v>
      </c>
      <c r="I432" s="132">
        <f>RES_hhdet_in_emi!I$88</f>
        <v>0</v>
      </c>
      <c r="J432" s="132">
        <f>RES_hhdet_in_emi!J$88</f>
        <v>0</v>
      </c>
      <c r="K432" s="132">
        <f>RES_hhdet_in_emi!K$88</f>
        <v>0</v>
      </c>
      <c r="L432" s="132">
        <f>RES_hhdet_in_emi!L$88</f>
        <v>0</v>
      </c>
      <c r="M432" s="132">
        <f>RES_hhdet_in_emi!M$88</f>
        <v>0</v>
      </c>
      <c r="N432" s="132">
        <f>RES_hhdet_in_emi!N$88</f>
        <v>0</v>
      </c>
      <c r="O432" s="132">
        <f>RES_hhdet_in_emi!O$88</f>
        <v>0</v>
      </c>
      <c r="P432" s="132">
        <f>RES_hhdet_in_emi!P$88</f>
        <v>0</v>
      </c>
      <c r="Q432" s="132">
        <f>RES_hhdet_in_emi!Q$88</f>
        <v>0</v>
      </c>
    </row>
    <row r="433" spans="1:17" ht="12" customHeight="1" x14ac:dyDescent="0.25">
      <c r="A433" s="167" t="s">
        <v>155</v>
      </c>
      <c r="B433" s="132"/>
      <c r="C433" s="132">
        <f>SUM(C434:C435)</f>
        <v>0</v>
      </c>
      <c r="D433" s="132">
        <f t="shared" ref="D433:Q433" si="106">SUM(D434:D435)</f>
        <v>0</v>
      </c>
      <c r="E433" s="132">
        <f t="shared" si="106"/>
        <v>0</v>
      </c>
      <c r="F433" s="132">
        <f t="shared" si="106"/>
        <v>0</v>
      </c>
      <c r="G433" s="132">
        <f t="shared" si="106"/>
        <v>0</v>
      </c>
      <c r="H433" s="132">
        <f t="shared" si="106"/>
        <v>0</v>
      </c>
      <c r="I433" s="132">
        <f t="shared" si="106"/>
        <v>0</v>
      </c>
      <c r="J433" s="132">
        <f t="shared" si="106"/>
        <v>0</v>
      </c>
      <c r="K433" s="132">
        <f t="shared" si="106"/>
        <v>0</v>
      </c>
      <c r="L433" s="132">
        <f t="shared" si="106"/>
        <v>0</v>
      </c>
      <c r="M433" s="132">
        <f t="shared" si="106"/>
        <v>0</v>
      </c>
      <c r="N433" s="132">
        <f t="shared" si="106"/>
        <v>0</v>
      </c>
      <c r="O433" s="132">
        <f t="shared" si="106"/>
        <v>0</v>
      </c>
      <c r="P433" s="132">
        <f t="shared" si="106"/>
        <v>0</v>
      </c>
      <c r="Q433" s="132">
        <f t="shared" si="106"/>
        <v>0</v>
      </c>
    </row>
    <row r="434" spans="1:17" ht="12" customHeight="1" x14ac:dyDescent="0.25">
      <c r="A434" s="166" t="s">
        <v>55</v>
      </c>
      <c r="B434" s="165"/>
      <c r="C434" s="165">
        <f>RES_hhdet_in_emi!C$90</f>
        <v>0</v>
      </c>
      <c r="D434" s="165">
        <f>RES_hhdet_in_emi!D$90</f>
        <v>0</v>
      </c>
      <c r="E434" s="165">
        <f>RES_hhdet_in_emi!E$90</f>
        <v>0</v>
      </c>
      <c r="F434" s="165">
        <f>RES_hhdet_in_emi!F$90</f>
        <v>0</v>
      </c>
      <c r="G434" s="165">
        <f>RES_hhdet_in_emi!G$90</f>
        <v>0</v>
      </c>
      <c r="H434" s="165">
        <f>RES_hhdet_in_emi!H$90</f>
        <v>0</v>
      </c>
      <c r="I434" s="165">
        <f>RES_hhdet_in_emi!I$90</f>
        <v>0</v>
      </c>
      <c r="J434" s="165">
        <f>RES_hhdet_in_emi!J$90</f>
        <v>0</v>
      </c>
      <c r="K434" s="165">
        <f>RES_hhdet_in_emi!K$90</f>
        <v>0</v>
      </c>
      <c r="L434" s="165">
        <f>RES_hhdet_in_emi!L$90</f>
        <v>0</v>
      </c>
      <c r="M434" s="165">
        <f>RES_hhdet_in_emi!M$90</f>
        <v>0</v>
      </c>
      <c r="N434" s="165">
        <f>RES_hhdet_in_emi!N$90</f>
        <v>0</v>
      </c>
      <c r="O434" s="165">
        <f>RES_hhdet_in_emi!O$90</f>
        <v>0</v>
      </c>
      <c r="P434" s="165">
        <f>RES_hhdet_in_emi!P$90</f>
        <v>0</v>
      </c>
      <c r="Q434" s="165">
        <f>RES_hhdet_in_emi!Q$90</f>
        <v>0</v>
      </c>
    </row>
    <row r="435" spans="1:17" ht="12" customHeight="1" x14ac:dyDescent="0.25">
      <c r="A435" s="147" t="s">
        <v>59</v>
      </c>
      <c r="B435" s="164"/>
      <c r="C435" s="164">
        <f>RES_hhdet_in_emi!C$91</f>
        <v>0</v>
      </c>
      <c r="D435" s="164">
        <f>RES_hhdet_in_emi!D$91</f>
        <v>0</v>
      </c>
      <c r="E435" s="164">
        <f>RES_hhdet_in_emi!E$91</f>
        <v>0</v>
      </c>
      <c r="F435" s="164">
        <f>RES_hhdet_in_emi!F$91</f>
        <v>0</v>
      </c>
      <c r="G435" s="164">
        <f>RES_hhdet_in_emi!G$91</f>
        <v>0</v>
      </c>
      <c r="H435" s="164">
        <f>RES_hhdet_in_emi!H$91</f>
        <v>0</v>
      </c>
      <c r="I435" s="164">
        <f>RES_hhdet_in_emi!I$91</f>
        <v>0</v>
      </c>
      <c r="J435" s="164">
        <f>RES_hhdet_in_emi!J$91</f>
        <v>0</v>
      </c>
      <c r="K435" s="164">
        <f>RES_hhdet_in_emi!K$91</f>
        <v>0</v>
      </c>
      <c r="L435" s="164">
        <f>RES_hhdet_in_emi!L$91</f>
        <v>0</v>
      </c>
      <c r="M435" s="164">
        <f>RES_hhdet_in_emi!M$91</f>
        <v>0</v>
      </c>
      <c r="N435" s="164">
        <f>RES_hhdet_in_emi!N$91</f>
        <v>0</v>
      </c>
      <c r="O435" s="164">
        <f>RES_hhdet_in_emi!O$91</f>
        <v>0</v>
      </c>
      <c r="P435" s="164">
        <f>RES_hhdet_in_emi!P$91</f>
        <v>0</v>
      </c>
      <c r="Q435" s="164">
        <f>RES_hhdet_in_emi!Q$91</f>
        <v>0</v>
      </c>
    </row>
    <row r="436" spans="1:17" ht="12" customHeight="1" x14ac:dyDescent="0.25">
      <c r="A436" s="163" t="s">
        <v>144</v>
      </c>
      <c r="B436" s="162"/>
      <c r="C436" s="162">
        <f>RES_hhdet_in_emi!C$92</f>
        <v>0</v>
      </c>
      <c r="D436" s="162">
        <f>RES_hhdet_in_emi!D$92</f>
        <v>0</v>
      </c>
      <c r="E436" s="162">
        <f>RES_hhdet_in_emi!E$92</f>
        <v>0</v>
      </c>
      <c r="F436" s="162">
        <f>RES_hhdet_in_emi!F$92</f>
        <v>0</v>
      </c>
      <c r="G436" s="162">
        <f>RES_hhdet_in_emi!G$92</f>
        <v>0</v>
      </c>
      <c r="H436" s="162">
        <f>RES_hhdet_in_emi!H$92</f>
        <v>0</v>
      </c>
      <c r="I436" s="162">
        <f>RES_hhdet_in_emi!I$92</f>
        <v>0</v>
      </c>
      <c r="J436" s="162">
        <f>RES_hhdet_in_emi!J$92</f>
        <v>0</v>
      </c>
      <c r="K436" s="162">
        <f>RES_hhdet_in_emi!K$92</f>
        <v>0</v>
      </c>
      <c r="L436" s="162">
        <f>RES_hhdet_in_emi!L$92</f>
        <v>0</v>
      </c>
      <c r="M436" s="162">
        <f>RES_hhdet_in_emi!M$92</f>
        <v>0</v>
      </c>
      <c r="N436" s="162">
        <f>RES_hhdet_in_emi!N$92</f>
        <v>0</v>
      </c>
      <c r="O436" s="162">
        <f>RES_hhdet_in_emi!O$92</f>
        <v>0</v>
      </c>
      <c r="P436" s="162">
        <f>RES_hhdet_in_emi!P$92</f>
        <v>0</v>
      </c>
      <c r="Q436" s="162">
        <f>RES_hhdet_in_emi!Q$92</f>
        <v>0</v>
      </c>
    </row>
    <row r="437" spans="1:17" ht="12" customHeight="1" x14ac:dyDescent="0.25">
      <c r="A437" s="161" t="s">
        <v>143</v>
      </c>
      <c r="B437" s="160"/>
      <c r="C437" s="160">
        <f>SUM(C438:C439)</f>
        <v>0</v>
      </c>
      <c r="D437" s="160">
        <f t="shared" ref="D437:Q437" si="107">SUM(D438:D439)</f>
        <v>0</v>
      </c>
      <c r="E437" s="160">
        <f t="shared" si="107"/>
        <v>0</v>
      </c>
      <c r="F437" s="160">
        <f t="shared" si="107"/>
        <v>0</v>
      </c>
      <c r="G437" s="160">
        <f t="shared" si="107"/>
        <v>0</v>
      </c>
      <c r="H437" s="160">
        <f t="shared" si="107"/>
        <v>0</v>
      </c>
      <c r="I437" s="160">
        <f t="shared" si="107"/>
        <v>0</v>
      </c>
      <c r="J437" s="160">
        <f t="shared" si="107"/>
        <v>0</v>
      </c>
      <c r="K437" s="160">
        <f t="shared" si="107"/>
        <v>0</v>
      </c>
      <c r="L437" s="160">
        <f t="shared" si="107"/>
        <v>0</v>
      </c>
      <c r="M437" s="160">
        <f t="shared" si="107"/>
        <v>0</v>
      </c>
      <c r="N437" s="160">
        <f t="shared" si="107"/>
        <v>0</v>
      </c>
      <c r="O437" s="160">
        <f t="shared" si="107"/>
        <v>0</v>
      </c>
      <c r="P437" s="160">
        <f t="shared" si="107"/>
        <v>0</v>
      </c>
      <c r="Q437" s="160">
        <f t="shared" si="107"/>
        <v>0</v>
      </c>
    </row>
    <row r="438" spans="1:17" ht="12" customHeight="1" x14ac:dyDescent="0.25">
      <c r="A438" s="148" t="s">
        <v>57</v>
      </c>
      <c r="B438" s="156"/>
      <c r="C438" s="156">
        <f>RES_hhdet_in_emi!C$94</f>
        <v>0</v>
      </c>
      <c r="D438" s="156">
        <f>RES_hhdet_in_emi!D$94</f>
        <v>0</v>
      </c>
      <c r="E438" s="156">
        <f>RES_hhdet_in_emi!E$94</f>
        <v>0</v>
      </c>
      <c r="F438" s="156">
        <f>RES_hhdet_in_emi!F$94</f>
        <v>0</v>
      </c>
      <c r="G438" s="156">
        <f>RES_hhdet_in_emi!G$94</f>
        <v>0</v>
      </c>
      <c r="H438" s="156">
        <f>RES_hhdet_in_emi!H$94</f>
        <v>0</v>
      </c>
      <c r="I438" s="156">
        <f>RES_hhdet_in_emi!I$94</f>
        <v>0</v>
      </c>
      <c r="J438" s="156">
        <f>RES_hhdet_in_emi!J$94</f>
        <v>0</v>
      </c>
      <c r="K438" s="156">
        <f>RES_hhdet_in_emi!K$94</f>
        <v>0</v>
      </c>
      <c r="L438" s="156">
        <f>RES_hhdet_in_emi!L$94</f>
        <v>0</v>
      </c>
      <c r="M438" s="156">
        <f>RES_hhdet_in_emi!M$94</f>
        <v>0</v>
      </c>
      <c r="N438" s="156">
        <f>RES_hhdet_in_emi!N$94</f>
        <v>0</v>
      </c>
      <c r="O438" s="156">
        <f>RES_hhdet_in_emi!O$94</f>
        <v>0</v>
      </c>
      <c r="P438" s="156">
        <f>RES_hhdet_in_emi!P$94</f>
        <v>0</v>
      </c>
      <c r="Q438" s="156">
        <f>RES_hhdet_in_emi!Q$94</f>
        <v>0</v>
      </c>
    </row>
    <row r="439" spans="1:17" ht="12" customHeight="1" x14ac:dyDescent="0.25">
      <c r="A439" s="148" t="s">
        <v>59</v>
      </c>
      <c r="B439" s="156"/>
      <c r="C439" s="156">
        <f>RES_hhdet_in_emi!C$95</f>
        <v>0</v>
      </c>
      <c r="D439" s="156">
        <f>RES_hhdet_in_emi!D$95</f>
        <v>0</v>
      </c>
      <c r="E439" s="156">
        <f>RES_hhdet_in_emi!E$95</f>
        <v>0</v>
      </c>
      <c r="F439" s="156">
        <f>RES_hhdet_in_emi!F$95</f>
        <v>0</v>
      </c>
      <c r="G439" s="156">
        <f>RES_hhdet_in_emi!G$95</f>
        <v>0</v>
      </c>
      <c r="H439" s="156">
        <f>RES_hhdet_in_emi!H$95</f>
        <v>0</v>
      </c>
      <c r="I439" s="156">
        <f>RES_hhdet_in_emi!I$95</f>
        <v>0</v>
      </c>
      <c r="J439" s="156">
        <f>RES_hhdet_in_emi!J$95</f>
        <v>0</v>
      </c>
      <c r="K439" s="156">
        <f>RES_hhdet_in_emi!K$95</f>
        <v>0</v>
      </c>
      <c r="L439" s="156">
        <f>RES_hhdet_in_emi!L$95</f>
        <v>0</v>
      </c>
      <c r="M439" s="156">
        <f>RES_hhdet_in_emi!M$95</f>
        <v>0</v>
      </c>
      <c r="N439" s="156">
        <f>RES_hhdet_in_emi!N$95</f>
        <v>0</v>
      </c>
      <c r="O439" s="156">
        <f>RES_hhdet_in_emi!O$95</f>
        <v>0</v>
      </c>
      <c r="P439" s="156">
        <f>RES_hhdet_in_emi!P$95</f>
        <v>0</v>
      </c>
      <c r="Q439" s="156">
        <f>RES_hhdet_in_emi!Q$95</f>
        <v>0</v>
      </c>
    </row>
    <row r="440" spans="1:17" ht="12" customHeight="1" x14ac:dyDescent="0.25">
      <c r="A440" s="163" t="s">
        <v>142</v>
      </c>
      <c r="B440" s="162"/>
      <c r="C440" s="162">
        <f>RES_hhdet_in_emi!C$96</f>
        <v>0</v>
      </c>
      <c r="D440" s="162">
        <f>RES_hhdet_in_emi!D$96</f>
        <v>0</v>
      </c>
      <c r="E440" s="162">
        <f>RES_hhdet_in_emi!E$96</f>
        <v>0</v>
      </c>
      <c r="F440" s="162">
        <f>RES_hhdet_in_emi!F$96</f>
        <v>0</v>
      </c>
      <c r="G440" s="162">
        <f>RES_hhdet_in_emi!G$96</f>
        <v>0</v>
      </c>
      <c r="H440" s="162">
        <f>RES_hhdet_in_emi!H$96</f>
        <v>0</v>
      </c>
      <c r="I440" s="162">
        <f>RES_hhdet_in_emi!I$96</f>
        <v>0</v>
      </c>
      <c r="J440" s="162">
        <f>RES_hhdet_in_emi!J$96</f>
        <v>0</v>
      </c>
      <c r="K440" s="162">
        <f>RES_hhdet_in_emi!K$96</f>
        <v>0</v>
      </c>
      <c r="L440" s="162">
        <f>RES_hhdet_in_emi!L$96</f>
        <v>0</v>
      </c>
      <c r="M440" s="162">
        <f>RES_hhdet_in_emi!M$96</f>
        <v>0</v>
      </c>
      <c r="N440" s="162">
        <f>RES_hhdet_in_emi!N$96</f>
        <v>0</v>
      </c>
      <c r="O440" s="162">
        <f>RES_hhdet_in_emi!O$96</f>
        <v>0</v>
      </c>
      <c r="P440" s="162">
        <f>RES_hhdet_in_emi!P$96</f>
        <v>0</v>
      </c>
      <c r="Q440" s="162">
        <f>RES_hhdet_in_emi!Q$96</f>
        <v>0</v>
      </c>
    </row>
    <row r="441" spans="1:17" ht="12" customHeight="1" x14ac:dyDescent="0.25">
      <c r="A441" s="161" t="s">
        <v>141</v>
      </c>
      <c r="B441" s="160"/>
      <c r="C441" s="160">
        <f>SUM(C442:C443)</f>
        <v>0</v>
      </c>
      <c r="D441" s="160">
        <f t="shared" ref="D441:Q441" si="108">SUM(D442:D443)</f>
        <v>0</v>
      </c>
      <c r="E441" s="160">
        <f t="shared" si="108"/>
        <v>0</v>
      </c>
      <c r="F441" s="160">
        <f t="shared" si="108"/>
        <v>0</v>
      </c>
      <c r="G441" s="160">
        <f t="shared" si="108"/>
        <v>0</v>
      </c>
      <c r="H441" s="160">
        <f t="shared" si="108"/>
        <v>0</v>
      </c>
      <c r="I441" s="160">
        <f t="shared" si="108"/>
        <v>0</v>
      </c>
      <c r="J441" s="160">
        <f t="shared" si="108"/>
        <v>0</v>
      </c>
      <c r="K441" s="160">
        <f t="shared" si="108"/>
        <v>0</v>
      </c>
      <c r="L441" s="160">
        <f t="shared" si="108"/>
        <v>0</v>
      </c>
      <c r="M441" s="160">
        <f t="shared" si="108"/>
        <v>0</v>
      </c>
      <c r="N441" s="160">
        <f t="shared" si="108"/>
        <v>0</v>
      </c>
      <c r="O441" s="160">
        <f t="shared" si="108"/>
        <v>0</v>
      </c>
      <c r="P441" s="160">
        <f t="shared" si="108"/>
        <v>0</v>
      </c>
      <c r="Q441" s="160">
        <f t="shared" si="108"/>
        <v>0</v>
      </c>
    </row>
    <row r="442" spans="1:17" ht="12" customHeight="1" x14ac:dyDescent="0.25">
      <c r="A442" s="148" t="s">
        <v>60</v>
      </c>
      <c r="B442" s="156"/>
      <c r="C442" s="156">
        <f>RES_hhdet_in_emi!C$98</f>
        <v>0</v>
      </c>
      <c r="D442" s="156">
        <f>RES_hhdet_in_emi!D$98</f>
        <v>0</v>
      </c>
      <c r="E442" s="156">
        <f>RES_hhdet_in_emi!E$98</f>
        <v>0</v>
      </c>
      <c r="F442" s="156">
        <f>RES_hhdet_in_emi!F$98</f>
        <v>0</v>
      </c>
      <c r="G442" s="156">
        <f>RES_hhdet_in_emi!G$98</f>
        <v>0</v>
      </c>
      <c r="H442" s="156">
        <f>RES_hhdet_in_emi!H$98</f>
        <v>0</v>
      </c>
      <c r="I442" s="156">
        <f>RES_hhdet_in_emi!I$98</f>
        <v>0</v>
      </c>
      <c r="J442" s="156">
        <f>RES_hhdet_in_emi!J$98</f>
        <v>0</v>
      </c>
      <c r="K442" s="156">
        <f>RES_hhdet_in_emi!K$98</f>
        <v>0</v>
      </c>
      <c r="L442" s="156">
        <f>RES_hhdet_in_emi!L$98</f>
        <v>0</v>
      </c>
      <c r="M442" s="156">
        <f>RES_hhdet_in_emi!M$98</f>
        <v>0</v>
      </c>
      <c r="N442" s="156">
        <f>RES_hhdet_in_emi!N$98</f>
        <v>0</v>
      </c>
      <c r="O442" s="156">
        <f>RES_hhdet_in_emi!O$98</f>
        <v>0</v>
      </c>
      <c r="P442" s="156">
        <f>RES_hhdet_in_emi!P$98</f>
        <v>0</v>
      </c>
      <c r="Q442" s="156">
        <f>RES_hhdet_in_emi!Q$98</f>
        <v>0</v>
      </c>
    </row>
    <row r="443" spans="1:17" ht="12" customHeight="1" x14ac:dyDescent="0.25">
      <c r="A443" s="148" t="s">
        <v>59</v>
      </c>
      <c r="B443" s="156"/>
      <c r="C443" s="156">
        <f>RES_hhdet_in_emi!C$99</f>
        <v>0</v>
      </c>
      <c r="D443" s="156">
        <f>RES_hhdet_in_emi!D$99</f>
        <v>0</v>
      </c>
      <c r="E443" s="156">
        <f>RES_hhdet_in_emi!E$99</f>
        <v>0</v>
      </c>
      <c r="F443" s="156">
        <f>RES_hhdet_in_emi!F$99</f>
        <v>0</v>
      </c>
      <c r="G443" s="156">
        <f>RES_hhdet_in_emi!G$99</f>
        <v>0</v>
      </c>
      <c r="H443" s="156">
        <f>RES_hhdet_in_emi!H$99</f>
        <v>0</v>
      </c>
      <c r="I443" s="156">
        <f>RES_hhdet_in_emi!I$99</f>
        <v>0</v>
      </c>
      <c r="J443" s="156">
        <f>RES_hhdet_in_emi!J$99</f>
        <v>0</v>
      </c>
      <c r="K443" s="156">
        <f>RES_hhdet_in_emi!K$99</f>
        <v>0</v>
      </c>
      <c r="L443" s="156">
        <f>RES_hhdet_in_emi!L$99</f>
        <v>0</v>
      </c>
      <c r="M443" s="156">
        <f>RES_hhdet_in_emi!M$99</f>
        <v>0</v>
      </c>
      <c r="N443" s="156">
        <f>RES_hhdet_in_emi!N$99</f>
        <v>0</v>
      </c>
      <c r="O443" s="156">
        <f>RES_hhdet_in_emi!O$99</f>
        <v>0</v>
      </c>
      <c r="P443" s="156">
        <f>RES_hhdet_in_emi!P$99</f>
        <v>0</v>
      </c>
      <c r="Q443" s="156">
        <f>RES_hhdet_in_emi!Q$99</f>
        <v>0</v>
      </c>
    </row>
    <row r="444" spans="1:17" ht="12" customHeight="1" x14ac:dyDescent="0.25">
      <c r="A444" s="158" t="s">
        <v>62</v>
      </c>
      <c r="B444" s="157"/>
      <c r="C444" s="157">
        <f>SUM(C445:C447)</f>
        <v>0</v>
      </c>
      <c r="D444" s="157">
        <f t="shared" ref="D444:Q444" si="109">SUM(D445:D447)</f>
        <v>0</v>
      </c>
      <c r="E444" s="157">
        <f t="shared" si="109"/>
        <v>0</v>
      </c>
      <c r="F444" s="157">
        <f t="shared" si="109"/>
        <v>0</v>
      </c>
      <c r="G444" s="157">
        <f t="shared" si="109"/>
        <v>0</v>
      </c>
      <c r="H444" s="157">
        <f t="shared" si="109"/>
        <v>0</v>
      </c>
      <c r="I444" s="157">
        <f t="shared" si="109"/>
        <v>0</v>
      </c>
      <c r="J444" s="157">
        <f t="shared" si="109"/>
        <v>0</v>
      </c>
      <c r="K444" s="157">
        <f t="shared" si="109"/>
        <v>0</v>
      </c>
      <c r="L444" s="157">
        <f t="shared" si="109"/>
        <v>0</v>
      </c>
      <c r="M444" s="157">
        <f t="shared" si="109"/>
        <v>0</v>
      </c>
      <c r="N444" s="157">
        <f t="shared" si="109"/>
        <v>0</v>
      </c>
      <c r="O444" s="157">
        <f t="shared" si="109"/>
        <v>0</v>
      </c>
      <c r="P444" s="157">
        <f t="shared" si="109"/>
        <v>0</v>
      </c>
      <c r="Q444" s="157">
        <f t="shared" si="109"/>
        <v>0</v>
      </c>
    </row>
    <row r="445" spans="1:17" ht="12" customHeight="1" x14ac:dyDescent="0.25">
      <c r="A445" s="23" t="s">
        <v>55</v>
      </c>
      <c r="B445" s="156"/>
      <c r="C445" s="156">
        <f>RES_hhdet_in_emi!C$101</f>
        <v>0</v>
      </c>
      <c r="D445" s="156">
        <f>RES_hhdet_in_emi!D$101</f>
        <v>0</v>
      </c>
      <c r="E445" s="156">
        <f>RES_hhdet_in_emi!E$101</f>
        <v>0</v>
      </c>
      <c r="F445" s="156">
        <f>RES_hhdet_in_emi!F$101</f>
        <v>0</v>
      </c>
      <c r="G445" s="156">
        <f>RES_hhdet_in_emi!G$101</f>
        <v>0</v>
      </c>
      <c r="H445" s="156">
        <f>RES_hhdet_in_emi!H$101</f>
        <v>0</v>
      </c>
      <c r="I445" s="156">
        <f>RES_hhdet_in_emi!I$101</f>
        <v>0</v>
      </c>
      <c r="J445" s="156">
        <f>RES_hhdet_in_emi!J$101</f>
        <v>0</v>
      </c>
      <c r="K445" s="156">
        <f>RES_hhdet_in_emi!K$101</f>
        <v>0</v>
      </c>
      <c r="L445" s="156">
        <f>RES_hhdet_in_emi!L$101</f>
        <v>0</v>
      </c>
      <c r="M445" s="156">
        <f>RES_hhdet_in_emi!M$101</f>
        <v>0</v>
      </c>
      <c r="N445" s="156">
        <f>RES_hhdet_in_emi!N$101</f>
        <v>0</v>
      </c>
      <c r="O445" s="156">
        <f>RES_hhdet_in_emi!O$101</f>
        <v>0</v>
      </c>
      <c r="P445" s="156">
        <f>RES_hhdet_in_emi!P$101</f>
        <v>0</v>
      </c>
      <c r="Q445" s="156">
        <f>RES_hhdet_in_emi!Q$101</f>
        <v>0</v>
      </c>
    </row>
    <row r="446" spans="1:17" ht="12" customHeight="1" x14ac:dyDescent="0.25">
      <c r="A446" s="23" t="s">
        <v>57</v>
      </c>
      <c r="B446" s="156"/>
      <c r="C446" s="156">
        <f>RES_hhdet_in_emi!C$102</f>
        <v>0</v>
      </c>
      <c r="D446" s="156">
        <f>RES_hhdet_in_emi!D$102</f>
        <v>0</v>
      </c>
      <c r="E446" s="156">
        <f>RES_hhdet_in_emi!E$102</f>
        <v>0</v>
      </c>
      <c r="F446" s="156">
        <f>RES_hhdet_in_emi!F$102</f>
        <v>0</v>
      </c>
      <c r="G446" s="156">
        <f>RES_hhdet_in_emi!G$102</f>
        <v>0</v>
      </c>
      <c r="H446" s="156">
        <f>RES_hhdet_in_emi!H$102</f>
        <v>0</v>
      </c>
      <c r="I446" s="156">
        <f>RES_hhdet_in_emi!I$102</f>
        <v>0</v>
      </c>
      <c r="J446" s="156">
        <f>RES_hhdet_in_emi!J$102</f>
        <v>0</v>
      </c>
      <c r="K446" s="156">
        <f>RES_hhdet_in_emi!K$102</f>
        <v>0</v>
      </c>
      <c r="L446" s="156">
        <f>RES_hhdet_in_emi!L$102</f>
        <v>0</v>
      </c>
      <c r="M446" s="156">
        <f>RES_hhdet_in_emi!M$102</f>
        <v>0</v>
      </c>
      <c r="N446" s="156">
        <f>RES_hhdet_in_emi!N$102</f>
        <v>0</v>
      </c>
      <c r="O446" s="156">
        <f>RES_hhdet_in_emi!O$102</f>
        <v>0</v>
      </c>
      <c r="P446" s="156">
        <f>RES_hhdet_in_emi!P$102</f>
        <v>0</v>
      </c>
      <c r="Q446" s="156">
        <f>RES_hhdet_in_emi!Q$102</f>
        <v>0</v>
      </c>
    </row>
    <row r="447" spans="1:17" ht="12" customHeight="1" x14ac:dyDescent="0.25">
      <c r="A447" s="29" t="s">
        <v>140</v>
      </c>
      <c r="B447" s="57"/>
      <c r="C447" s="57">
        <f>RES_hhdet_in_emi!C$103</f>
        <v>0</v>
      </c>
      <c r="D447" s="57">
        <f>RES_hhdet_in_emi!D$103</f>
        <v>0</v>
      </c>
      <c r="E447" s="57">
        <f>RES_hhdet_in_emi!E$103</f>
        <v>0</v>
      </c>
      <c r="F447" s="57">
        <f>RES_hhdet_in_emi!F$103</f>
        <v>0</v>
      </c>
      <c r="G447" s="57">
        <f>RES_hhdet_in_emi!G$103</f>
        <v>0</v>
      </c>
      <c r="H447" s="57">
        <f>RES_hhdet_in_emi!H$103</f>
        <v>0</v>
      </c>
      <c r="I447" s="57">
        <f>RES_hhdet_in_emi!I$103</f>
        <v>0</v>
      </c>
      <c r="J447" s="57">
        <f>RES_hhdet_in_emi!J$103</f>
        <v>0</v>
      </c>
      <c r="K447" s="57">
        <f>RES_hhdet_in_emi!K$103</f>
        <v>0</v>
      </c>
      <c r="L447" s="57">
        <f>RES_hhdet_in_emi!L$103</f>
        <v>0</v>
      </c>
      <c r="M447" s="57">
        <f>RES_hhdet_in_emi!M$103</f>
        <v>0</v>
      </c>
      <c r="N447" s="57">
        <f>RES_hhdet_in_emi!N$103</f>
        <v>0</v>
      </c>
      <c r="O447" s="57">
        <f>RES_hhdet_in_emi!O$103</f>
        <v>0</v>
      </c>
      <c r="P447" s="57">
        <f>RES_hhdet_in_emi!P$103</f>
        <v>0</v>
      </c>
      <c r="Q447" s="57">
        <f>RES_hhdet_in_emi!Q$103</f>
        <v>0</v>
      </c>
    </row>
    <row r="449" spans="1:17" ht="12" customHeight="1" x14ac:dyDescent="0.25">
      <c r="A449" s="152" t="s">
        <v>189</v>
      </c>
      <c r="B449" s="168"/>
      <c r="C449" s="168">
        <f>SUM(C450,C453,C455,C468)</f>
        <v>22917.465689243694</v>
      </c>
      <c r="D449" s="168">
        <f t="shared" ref="D449:Q449" si="110">SUM(D450,D453,D455,D468)</f>
        <v>21472.540312333364</v>
      </c>
      <c r="E449" s="168">
        <f t="shared" si="110"/>
        <v>21295.74339048523</v>
      </c>
      <c r="F449" s="168">
        <f t="shared" si="110"/>
        <v>19549.137261308097</v>
      </c>
      <c r="G449" s="168">
        <f t="shared" si="110"/>
        <v>20593.10391746699</v>
      </c>
      <c r="H449" s="168">
        <f t="shared" si="110"/>
        <v>19068.828472466394</v>
      </c>
      <c r="I449" s="168">
        <f t="shared" si="110"/>
        <v>18586.336867644251</v>
      </c>
      <c r="J449" s="168">
        <f t="shared" si="110"/>
        <v>18722.9042019474</v>
      </c>
      <c r="K449" s="168">
        <f t="shared" si="110"/>
        <v>18346.087062550869</v>
      </c>
      <c r="L449" s="168">
        <f t="shared" si="110"/>
        <v>20146.521129483343</v>
      </c>
      <c r="M449" s="168">
        <f t="shared" si="110"/>
        <v>18739.779957856077</v>
      </c>
      <c r="N449" s="168">
        <f t="shared" si="110"/>
        <v>19297.51450996253</v>
      </c>
      <c r="O449" s="168">
        <f t="shared" si="110"/>
        <v>21076.690020375452</v>
      </c>
      <c r="P449" s="168">
        <f t="shared" si="110"/>
        <v>17833.550100079985</v>
      </c>
      <c r="Q449" s="168">
        <f t="shared" si="110"/>
        <v>18778.00593451758</v>
      </c>
    </row>
    <row r="450" spans="1:17" ht="12" customHeight="1" x14ac:dyDescent="0.25">
      <c r="A450" s="158" t="s">
        <v>65</v>
      </c>
      <c r="B450" s="157"/>
      <c r="C450" s="157">
        <f>SUM(C451:C452)</f>
        <v>19335.351082093104</v>
      </c>
      <c r="D450" s="157">
        <f t="shared" ref="D450:Q450" si="111">SUM(D451:D452)</f>
        <v>17967.139162605847</v>
      </c>
      <c r="E450" s="157">
        <f t="shared" si="111"/>
        <v>17868.102979990566</v>
      </c>
      <c r="F450" s="157">
        <f t="shared" si="111"/>
        <v>16237.419309881656</v>
      </c>
      <c r="G450" s="157">
        <f t="shared" si="111"/>
        <v>17108.897884952141</v>
      </c>
      <c r="H450" s="157">
        <f t="shared" si="111"/>
        <v>15883.018730920496</v>
      </c>
      <c r="I450" s="157">
        <f t="shared" si="111"/>
        <v>15123.603832424778</v>
      </c>
      <c r="J450" s="157">
        <f t="shared" si="111"/>
        <v>15359.111012064417</v>
      </c>
      <c r="K450" s="157">
        <f t="shared" si="111"/>
        <v>14996.542210792546</v>
      </c>
      <c r="L450" s="157">
        <f t="shared" si="111"/>
        <v>16963.957546086491</v>
      </c>
      <c r="M450" s="157">
        <f t="shared" si="111"/>
        <v>15366.232137406063</v>
      </c>
      <c r="N450" s="157">
        <f t="shared" si="111"/>
        <v>15965.317028092893</v>
      </c>
      <c r="O450" s="157">
        <f t="shared" si="111"/>
        <v>17615.974428787762</v>
      </c>
      <c r="P450" s="157">
        <f t="shared" si="111"/>
        <v>14358.337265558745</v>
      </c>
      <c r="Q450" s="157">
        <f t="shared" si="111"/>
        <v>15423.418983813148</v>
      </c>
    </row>
    <row r="451" spans="1:17" ht="12" customHeight="1" x14ac:dyDescent="0.25">
      <c r="A451" s="23" t="s">
        <v>157</v>
      </c>
      <c r="B451" s="156"/>
      <c r="C451" s="156">
        <f t="shared" ref="C451:Q454" si="112">IF(C355=0,0,C355/0.086*1000000/C$58)</f>
        <v>19235.365157608332</v>
      </c>
      <c r="D451" s="156">
        <f t="shared" si="112"/>
        <v>17861.150271108367</v>
      </c>
      <c r="E451" s="156">
        <f t="shared" si="112"/>
        <v>17761.631557174307</v>
      </c>
      <c r="F451" s="156">
        <f t="shared" si="112"/>
        <v>16157.118652401054</v>
      </c>
      <c r="G451" s="156">
        <f t="shared" si="112"/>
        <v>17025.2809671711</v>
      </c>
      <c r="H451" s="156">
        <f t="shared" si="112"/>
        <v>15820.730426252925</v>
      </c>
      <c r="I451" s="156">
        <f t="shared" si="112"/>
        <v>15010.34598408314</v>
      </c>
      <c r="J451" s="156">
        <f t="shared" si="112"/>
        <v>15279.433585718198</v>
      </c>
      <c r="K451" s="156">
        <f t="shared" si="112"/>
        <v>14907.367079424797</v>
      </c>
      <c r="L451" s="156">
        <f t="shared" si="112"/>
        <v>16873.6691618238</v>
      </c>
      <c r="M451" s="156">
        <f t="shared" si="112"/>
        <v>15269.588552096964</v>
      </c>
      <c r="N451" s="156">
        <f t="shared" si="112"/>
        <v>15853.471001503525</v>
      </c>
      <c r="O451" s="156">
        <f t="shared" si="112"/>
        <v>17556.545360014388</v>
      </c>
      <c r="P451" s="156">
        <f t="shared" si="112"/>
        <v>14226.289993707975</v>
      </c>
      <c r="Q451" s="156">
        <f t="shared" si="112"/>
        <v>15322.09873753737</v>
      </c>
    </row>
    <row r="452" spans="1:17" ht="12" customHeight="1" x14ac:dyDescent="0.25">
      <c r="A452" s="23" t="s">
        <v>60</v>
      </c>
      <c r="B452" s="156"/>
      <c r="C452" s="156">
        <f t="shared" si="112"/>
        <v>99.985924484770649</v>
      </c>
      <c r="D452" s="156">
        <f t="shared" si="112"/>
        <v>105.9888914974795</v>
      </c>
      <c r="E452" s="156">
        <f t="shared" si="112"/>
        <v>106.47142281625774</v>
      </c>
      <c r="F452" s="156">
        <f t="shared" si="112"/>
        <v>80.300657480601444</v>
      </c>
      <c r="G452" s="156">
        <f t="shared" si="112"/>
        <v>83.616917781042304</v>
      </c>
      <c r="H452" s="156">
        <f t="shared" si="112"/>
        <v>62.288304667570436</v>
      </c>
      <c r="I452" s="156">
        <f t="shared" si="112"/>
        <v>113.25784834163842</v>
      </c>
      <c r="J452" s="156">
        <f t="shared" si="112"/>
        <v>79.67742634622023</v>
      </c>
      <c r="K452" s="156">
        <f t="shared" si="112"/>
        <v>89.175131367749131</v>
      </c>
      <c r="L452" s="156">
        <f t="shared" si="112"/>
        <v>90.288384262691324</v>
      </c>
      <c r="M452" s="156">
        <f t="shared" si="112"/>
        <v>96.643585309099748</v>
      </c>
      <c r="N452" s="156">
        <f t="shared" si="112"/>
        <v>111.84602658936825</v>
      </c>
      <c r="O452" s="156">
        <f t="shared" si="112"/>
        <v>59.429068773371952</v>
      </c>
      <c r="P452" s="156">
        <f t="shared" si="112"/>
        <v>132.04727185076956</v>
      </c>
      <c r="Q452" s="156">
        <f t="shared" si="112"/>
        <v>101.32024627577893</v>
      </c>
    </row>
    <row r="453" spans="1:17" ht="12" customHeight="1" x14ac:dyDescent="0.25">
      <c r="A453" s="158" t="s">
        <v>112</v>
      </c>
      <c r="B453" s="157"/>
      <c r="C453" s="157">
        <f>C454</f>
        <v>18.647129942896736</v>
      </c>
      <c r="D453" s="157">
        <f t="shared" ref="D453:Q453" si="113">D454</f>
        <v>7.9228551815247856</v>
      </c>
      <c r="E453" s="157">
        <f t="shared" si="113"/>
        <v>3.6579772093142564</v>
      </c>
      <c r="F453" s="157">
        <f t="shared" si="113"/>
        <v>7.0571731527279988</v>
      </c>
      <c r="G453" s="157">
        <f t="shared" si="113"/>
        <v>8.3929108965017871</v>
      </c>
      <c r="H453" s="157">
        <f t="shared" si="113"/>
        <v>9.1577797874642375</v>
      </c>
      <c r="I453" s="157">
        <f t="shared" si="113"/>
        <v>12.293307082491769</v>
      </c>
      <c r="J453" s="157">
        <f t="shared" si="113"/>
        <v>30.727683806522329</v>
      </c>
      <c r="K453" s="157">
        <f t="shared" si="113"/>
        <v>23.057479823415061</v>
      </c>
      <c r="L453" s="157">
        <f t="shared" si="113"/>
        <v>22.828973762122068</v>
      </c>
      <c r="M453" s="157">
        <f t="shared" si="113"/>
        <v>16.69635470597186</v>
      </c>
      <c r="N453" s="157">
        <f t="shared" si="113"/>
        <v>7.4493147276986775</v>
      </c>
      <c r="O453" s="157">
        <f t="shared" si="113"/>
        <v>17.04358254899407</v>
      </c>
      <c r="P453" s="157">
        <f t="shared" si="113"/>
        <v>0.31237931481865566</v>
      </c>
      <c r="Q453" s="157">
        <f t="shared" si="113"/>
        <v>21.18264425134463</v>
      </c>
    </row>
    <row r="454" spans="1:17" ht="12" customHeight="1" x14ac:dyDescent="0.25">
      <c r="A454" s="23" t="s">
        <v>60</v>
      </c>
      <c r="B454" s="156"/>
      <c r="C454" s="156">
        <f t="shared" si="112"/>
        <v>18.647129942896736</v>
      </c>
      <c r="D454" s="156">
        <f t="shared" si="112"/>
        <v>7.9228551815247856</v>
      </c>
      <c r="E454" s="156">
        <f t="shared" si="112"/>
        <v>3.6579772093142564</v>
      </c>
      <c r="F454" s="156">
        <f t="shared" si="112"/>
        <v>7.0571731527279988</v>
      </c>
      <c r="G454" s="156">
        <f t="shared" si="112"/>
        <v>8.3929108965017871</v>
      </c>
      <c r="H454" s="156">
        <f t="shared" si="112"/>
        <v>9.1577797874642375</v>
      </c>
      <c r="I454" s="156">
        <f t="shared" si="112"/>
        <v>12.293307082491769</v>
      </c>
      <c r="J454" s="156">
        <f t="shared" si="112"/>
        <v>30.727683806522329</v>
      </c>
      <c r="K454" s="156">
        <f t="shared" si="112"/>
        <v>23.057479823415061</v>
      </c>
      <c r="L454" s="156">
        <f t="shared" si="112"/>
        <v>22.828973762122068</v>
      </c>
      <c r="M454" s="156">
        <f t="shared" si="112"/>
        <v>16.69635470597186</v>
      </c>
      <c r="N454" s="156">
        <f t="shared" si="112"/>
        <v>7.4493147276986775</v>
      </c>
      <c r="O454" s="156">
        <f t="shared" si="112"/>
        <v>17.04358254899407</v>
      </c>
      <c r="P454" s="156">
        <f t="shared" si="112"/>
        <v>0.31237931481865566</v>
      </c>
      <c r="Q454" s="156">
        <f t="shared" si="112"/>
        <v>21.18264425134463</v>
      </c>
    </row>
    <row r="455" spans="1:17" ht="12" customHeight="1" x14ac:dyDescent="0.25">
      <c r="A455" s="158" t="s">
        <v>63</v>
      </c>
      <c r="B455" s="157"/>
      <c r="C455" s="157">
        <f>IF(C359=0,0,C359/0.086*1000000/SUM(C$62:C$67))</f>
        <v>2702.1914217243902</v>
      </c>
      <c r="D455" s="157">
        <f t="shared" ref="D455:Q455" si="114">IF(D359=0,0,D359/0.086*1000000/SUM(D$62:D$67))</f>
        <v>2667.2022327388486</v>
      </c>
      <c r="E455" s="157">
        <f t="shared" si="114"/>
        <v>2563.8827139838058</v>
      </c>
      <c r="F455" s="157">
        <f t="shared" si="114"/>
        <v>2486.0311710213759</v>
      </c>
      <c r="G455" s="157">
        <f t="shared" si="114"/>
        <v>2694.7092985038357</v>
      </c>
      <c r="H455" s="157">
        <f t="shared" si="114"/>
        <v>2400.0386015516888</v>
      </c>
      <c r="I455" s="157">
        <f t="shared" si="114"/>
        <v>2640.6345992853448</v>
      </c>
      <c r="J455" s="157">
        <f t="shared" si="114"/>
        <v>2553.268976337919</v>
      </c>
      <c r="K455" s="157">
        <f t="shared" si="114"/>
        <v>2516.0211144815935</v>
      </c>
      <c r="L455" s="157">
        <f t="shared" si="114"/>
        <v>2366.5572937997185</v>
      </c>
      <c r="M455" s="157">
        <f t="shared" si="114"/>
        <v>2558.5145863503444</v>
      </c>
      <c r="N455" s="157">
        <f t="shared" si="114"/>
        <v>2461.0905266614732</v>
      </c>
      <c r="O455" s="157">
        <f t="shared" si="114"/>
        <v>2635.9648423727872</v>
      </c>
      <c r="P455" s="157">
        <f t="shared" si="114"/>
        <v>2626.1420140601058</v>
      </c>
      <c r="Q455" s="157">
        <f t="shared" si="114"/>
        <v>2468.4618189077974</v>
      </c>
    </row>
    <row r="456" spans="1:17" ht="12" customHeight="1" x14ac:dyDescent="0.25">
      <c r="A456" s="167" t="s">
        <v>156</v>
      </c>
      <c r="B456" s="132"/>
      <c r="C456" s="132">
        <f>IF(C360=0,0,C360/0.086*1000000/C$62)</f>
        <v>3365.0740361083995</v>
      </c>
      <c r="D456" s="132">
        <f t="shared" ref="D456:Q456" si="115">IF(D360=0,0,D360/0.086*1000000/D$62)</f>
        <v>3339.3020834818208</v>
      </c>
      <c r="E456" s="132">
        <f t="shared" si="115"/>
        <v>3302.6291903907013</v>
      </c>
      <c r="F456" s="132">
        <f t="shared" si="115"/>
        <v>3271.655190504282</v>
      </c>
      <c r="G456" s="132">
        <f t="shared" si="115"/>
        <v>0</v>
      </c>
      <c r="H456" s="132">
        <f t="shared" si="115"/>
        <v>0</v>
      </c>
      <c r="I456" s="132">
        <f t="shared" si="115"/>
        <v>3187.1699535444418</v>
      </c>
      <c r="J456" s="132">
        <f t="shared" si="115"/>
        <v>3140.1069142751812</v>
      </c>
      <c r="K456" s="132">
        <f t="shared" si="115"/>
        <v>0</v>
      </c>
      <c r="L456" s="132">
        <f t="shared" si="115"/>
        <v>0</v>
      </c>
      <c r="M456" s="132">
        <f t="shared" si="115"/>
        <v>0</v>
      </c>
      <c r="N456" s="132">
        <f t="shared" si="115"/>
        <v>0</v>
      </c>
      <c r="O456" s="132">
        <f t="shared" si="115"/>
        <v>0</v>
      </c>
      <c r="P456" s="132">
        <f t="shared" si="115"/>
        <v>3186.5393514309826</v>
      </c>
      <c r="Q456" s="132">
        <f t="shared" si="115"/>
        <v>3149.2748084934146</v>
      </c>
    </row>
    <row r="457" spans="1:17" ht="12" customHeight="1" x14ac:dyDescent="0.25">
      <c r="A457" s="167" t="s">
        <v>155</v>
      </c>
      <c r="B457" s="132"/>
      <c r="C457" s="132">
        <f>IF(C361=0,0,C361/0.086*1000000/C$63)</f>
        <v>2795.6960309261653</v>
      </c>
      <c r="D457" s="132">
        <f t="shared" ref="D457:Q457" si="116">IF(D361=0,0,D361/0.086*1000000/D$63)</f>
        <v>2785.2549051855708</v>
      </c>
      <c r="E457" s="132">
        <f t="shared" si="116"/>
        <v>2774.3653300845981</v>
      </c>
      <c r="F457" s="132">
        <f t="shared" si="116"/>
        <v>2767.6939256902938</v>
      </c>
      <c r="G457" s="132">
        <f t="shared" si="116"/>
        <v>2815.7680113393494</v>
      </c>
      <c r="H457" s="132">
        <f t="shared" si="116"/>
        <v>2790.0016381874261</v>
      </c>
      <c r="I457" s="132">
        <f t="shared" si="116"/>
        <v>2751.0031600075481</v>
      </c>
      <c r="J457" s="132">
        <f t="shared" si="116"/>
        <v>2707.2660036105076</v>
      </c>
      <c r="K457" s="132">
        <f t="shared" si="116"/>
        <v>2737.663610759063</v>
      </c>
      <c r="L457" s="132">
        <f t="shared" si="116"/>
        <v>2727.803320586022</v>
      </c>
      <c r="M457" s="132">
        <f t="shared" si="116"/>
        <v>2755.5837459421332</v>
      </c>
      <c r="N457" s="132">
        <f t="shared" si="116"/>
        <v>2721.5782987121879</v>
      </c>
      <c r="O457" s="132">
        <f t="shared" si="116"/>
        <v>2676.4091174752957</v>
      </c>
      <c r="P457" s="132">
        <f t="shared" si="116"/>
        <v>2700.3656702411163</v>
      </c>
      <c r="Q457" s="132">
        <f t="shared" si="116"/>
        <v>2662.9096711732177</v>
      </c>
    </row>
    <row r="458" spans="1:17" ht="12" customHeight="1" x14ac:dyDescent="0.25">
      <c r="A458" s="166" t="s">
        <v>55</v>
      </c>
      <c r="B458" s="165"/>
      <c r="C458" s="165">
        <f t="shared" ref="C458:Q459" si="117">IF(C362=0,0,C362/0.086*1000000/C$63)</f>
        <v>2239.7964255445245</v>
      </c>
      <c r="D458" s="165">
        <f t="shared" si="117"/>
        <v>2226.7651399239967</v>
      </c>
      <c r="E458" s="165">
        <f t="shared" si="117"/>
        <v>2213.4279036602607</v>
      </c>
      <c r="F458" s="165">
        <f t="shared" si="117"/>
        <v>2203.9059789062567</v>
      </c>
      <c r="G458" s="165">
        <f t="shared" si="117"/>
        <v>2238.5014140153808</v>
      </c>
      <c r="H458" s="165">
        <f t="shared" si="117"/>
        <v>2214.4277054660588</v>
      </c>
      <c r="I458" s="165">
        <f t="shared" si="117"/>
        <v>2180.1735655749339</v>
      </c>
      <c r="J458" s="165">
        <f t="shared" si="117"/>
        <v>2141.9296546576156</v>
      </c>
      <c r="K458" s="165">
        <f t="shared" si="117"/>
        <v>2162.5224865516475</v>
      </c>
      <c r="L458" s="165">
        <f t="shared" si="117"/>
        <v>2141.2539304217739</v>
      </c>
      <c r="M458" s="165">
        <f t="shared" si="117"/>
        <v>2181.9404100467959</v>
      </c>
      <c r="N458" s="165">
        <f t="shared" si="117"/>
        <v>2142.3907667412623</v>
      </c>
      <c r="O458" s="165">
        <f t="shared" si="117"/>
        <v>2088.6529415225705</v>
      </c>
      <c r="P458" s="165">
        <f t="shared" si="117"/>
        <v>2130.5061015099277</v>
      </c>
      <c r="Q458" s="165">
        <f t="shared" si="117"/>
        <v>2085.0428123444017</v>
      </c>
    </row>
    <row r="459" spans="1:17" ht="12" customHeight="1" x14ac:dyDescent="0.25">
      <c r="A459" s="147" t="s">
        <v>59</v>
      </c>
      <c r="B459" s="164"/>
      <c r="C459" s="164">
        <f t="shared" si="117"/>
        <v>555.89960538164087</v>
      </c>
      <c r="D459" s="164">
        <f t="shared" si="117"/>
        <v>558.48976526157412</v>
      </c>
      <c r="E459" s="164">
        <f t="shared" si="117"/>
        <v>560.93742642433767</v>
      </c>
      <c r="F459" s="164">
        <f t="shared" si="117"/>
        <v>563.78794678403642</v>
      </c>
      <c r="G459" s="164">
        <f t="shared" si="117"/>
        <v>577.26659732396888</v>
      </c>
      <c r="H459" s="164">
        <f t="shared" si="117"/>
        <v>575.57393272136744</v>
      </c>
      <c r="I459" s="164">
        <f t="shared" si="117"/>
        <v>570.8295944326137</v>
      </c>
      <c r="J459" s="164">
        <f t="shared" si="117"/>
        <v>565.33634895289242</v>
      </c>
      <c r="K459" s="164">
        <f t="shared" si="117"/>
        <v>575.14112420741537</v>
      </c>
      <c r="L459" s="164">
        <f t="shared" si="117"/>
        <v>586.54939016424839</v>
      </c>
      <c r="M459" s="164">
        <f t="shared" si="117"/>
        <v>573.64333589533692</v>
      </c>
      <c r="N459" s="164">
        <f t="shared" si="117"/>
        <v>579.18753197092542</v>
      </c>
      <c r="O459" s="164">
        <f t="shared" si="117"/>
        <v>587.75617595272456</v>
      </c>
      <c r="P459" s="164">
        <f t="shared" si="117"/>
        <v>569.85956873118835</v>
      </c>
      <c r="Q459" s="164">
        <f t="shared" si="117"/>
        <v>577.86685882881613</v>
      </c>
    </row>
    <row r="460" spans="1:17" ht="12" customHeight="1" x14ac:dyDescent="0.25">
      <c r="A460" s="163" t="s">
        <v>144</v>
      </c>
      <c r="B460" s="162"/>
      <c r="C460" s="162">
        <f>IF(C364=0,0,C364/0.086*1000000/C$64)</f>
        <v>0</v>
      </c>
      <c r="D460" s="162">
        <f t="shared" ref="D460:Q460" si="118">IF(D364=0,0,D364/0.086*1000000/D$64)</f>
        <v>0</v>
      </c>
      <c r="E460" s="162">
        <f t="shared" si="118"/>
        <v>0</v>
      </c>
      <c r="F460" s="162">
        <f t="shared" si="118"/>
        <v>0</v>
      </c>
      <c r="G460" s="162">
        <f t="shared" si="118"/>
        <v>0</v>
      </c>
      <c r="H460" s="162">
        <f t="shared" si="118"/>
        <v>0</v>
      </c>
      <c r="I460" s="162">
        <f t="shared" si="118"/>
        <v>0</v>
      </c>
      <c r="J460" s="162">
        <f t="shared" si="118"/>
        <v>0</v>
      </c>
      <c r="K460" s="162">
        <f t="shared" si="118"/>
        <v>0</v>
      </c>
      <c r="L460" s="162">
        <f t="shared" si="118"/>
        <v>0</v>
      </c>
      <c r="M460" s="162">
        <f t="shared" si="118"/>
        <v>0</v>
      </c>
      <c r="N460" s="162">
        <f t="shared" si="118"/>
        <v>0</v>
      </c>
      <c r="O460" s="162">
        <f t="shared" si="118"/>
        <v>0</v>
      </c>
      <c r="P460" s="162">
        <f t="shared" si="118"/>
        <v>0</v>
      </c>
      <c r="Q460" s="162">
        <f t="shared" si="118"/>
        <v>0</v>
      </c>
    </row>
    <row r="461" spans="1:17" ht="12" customHeight="1" x14ac:dyDescent="0.25">
      <c r="A461" s="161" t="s">
        <v>143</v>
      </c>
      <c r="B461" s="160"/>
      <c r="C461" s="160">
        <f>IF(C365=0,0,C365/0.086*1000000/C$65)</f>
        <v>0</v>
      </c>
      <c r="D461" s="160">
        <f t="shared" ref="D461:Q461" si="119">IF(D365=0,0,D365/0.086*1000000/D$65)</f>
        <v>0</v>
      </c>
      <c r="E461" s="160">
        <f t="shared" si="119"/>
        <v>0</v>
      </c>
      <c r="F461" s="160">
        <f t="shared" si="119"/>
        <v>0</v>
      </c>
      <c r="G461" s="160">
        <f t="shared" si="119"/>
        <v>0</v>
      </c>
      <c r="H461" s="160">
        <f t="shared" si="119"/>
        <v>0</v>
      </c>
      <c r="I461" s="160">
        <f t="shared" si="119"/>
        <v>0</v>
      </c>
      <c r="J461" s="160">
        <f t="shared" si="119"/>
        <v>0</v>
      </c>
      <c r="K461" s="160">
        <f t="shared" si="119"/>
        <v>0</v>
      </c>
      <c r="L461" s="160">
        <f t="shared" si="119"/>
        <v>0</v>
      </c>
      <c r="M461" s="160">
        <f t="shared" si="119"/>
        <v>0</v>
      </c>
      <c r="N461" s="160">
        <f t="shared" si="119"/>
        <v>0</v>
      </c>
      <c r="O461" s="160">
        <f t="shared" si="119"/>
        <v>0</v>
      </c>
      <c r="P461" s="160">
        <f t="shared" si="119"/>
        <v>0</v>
      </c>
      <c r="Q461" s="160">
        <f t="shared" si="119"/>
        <v>0</v>
      </c>
    </row>
    <row r="462" spans="1:17" ht="12" customHeight="1" x14ac:dyDescent="0.25">
      <c r="A462" s="148" t="s">
        <v>57</v>
      </c>
      <c r="B462" s="156"/>
      <c r="C462" s="156">
        <f t="shared" ref="C462:Q463" si="120">IF(C366=0,0,C366/0.086*1000000/C$65)</f>
        <v>0</v>
      </c>
      <c r="D462" s="156">
        <f t="shared" si="120"/>
        <v>0</v>
      </c>
      <c r="E462" s="156">
        <f t="shared" si="120"/>
        <v>0</v>
      </c>
      <c r="F462" s="156">
        <f t="shared" si="120"/>
        <v>0</v>
      </c>
      <c r="G462" s="156">
        <f t="shared" si="120"/>
        <v>0</v>
      </c>
      <c r="H462" s="156">
        <f t="shared" si="120"/>
        <v>0</v>
      </c>
      <c r="I462" s="156">
        <f t="shared" si="120"/>
        <v>0</v>
      </c>
      <c r="J462" s="156">
        <f t="shared" si="120"/>
        <v>0</v>
      </c>
      <c r="K462" s="156">
        <f t="shared" si="120"/>
        <v>0</v>
      </c>
      <c r="L462" s="156">
        <f t="shared" si="120"/>
        <v>0</v>
      </c>
      <c r="M462" s="156">
        <f t="shared" si="120"/>
        <v>0</v>
      </c>
      <c r="N462" s="156">
        <f t="shared" si="120"/>
        <v>0</v>
      </c>
      <c r="O462" s="156">
        <f t="shared" si="120"/>
        <v>0</v>
      </c>
      <c r="P462" s="156">
        <f t="shared" si="120"/>
        <v>0</v>
      </c>
      <c r="Q462" s="156">
        <f t="shared" si="120"/>
        <v>0</v>
      </c>
    </row>
    <row r="463" spans="1:17" ht="12" customHeight="1" x14ac:dyDescent="0.25">
      <c r="A463" s="148" t="s">
        <v>59</v>
      </c>
      <c r="B463" s="156"/>
      <c r="C463" s="156">
        <f t="shared" si="120"/>
        <v>0</v>
      </c>
      <c r="D463" s="156">
        <f t="shared" si="120"/>
        <v>0</v>
      </c>
      <c r="E463" s="156">
        <f t="shared" si="120"/>
        <v>0</v>
      </c>
      <c r="F463" s="156">
        <f t="shared" si="120"/>
        <v>0</v>
      </c>
      <c r="G463" s="156">
        <f t="shared" si="120"/>
        <v>0</v>
      </c>
      <c r="H463" s="156">
        <f t="shared" si="120"/>
        <v>0</v>
      </c>
      <c r="I463" s="156">
        <f t="shared" si="120"/>
        <v>0</v>
      </c>
      <c r="J463" s="156">
        <f t="shared" si="120"/>
        <v>0</v>
      </c>
      <c r="K463" s="156">
        <f t="shared" si="120"/>
        <v>0</v>
      </c>
      <c r="L463" s="156">
        <f t="shared" si="120"/>
        <v>0</v>
      </c>
      <c r="M463" s="156">
        <f t="shared" si="120"/>
        <v>0</v>
      </c>
      <c r="N463" s="156">
        <f t="shared" si="120"/>
        <v>0</v>
      </c>
      <c r="O463" s="156">
        <f t="shared" si="120"/>
        <v>0</v>
      </c>
      <c r="P463" s="156">
        <f t="shared" si="120"/>
        <v>0</v>
      </c>
      <c r="Q463" s="156">
        <f t="shared" si="120"/>
        <v>0</v>
      </c>
    </row>
    <row r="464" spans="1:17" ht="12" customHeight="1" x14ac:dyDescent="0.25">
      <c r="A464" s="163" t="s">
        <v>142</v>
      </c>
      <c r="B464" s="162"/>
      <c r="C464" s="162">
        <f>IF(C368=0,0,C368/0.086*1000000/C$66)</f>
        <v>2568.734226999894</v>
      </c>
      <c r="D464" s="162">
        <f t="shared" ref="D464:Q464" si="121">IF(D368=0,0,D368/0.086*1000000/D$66)</f>
        <v>2543.3134185154781</v>
      </c>
      <c r="E464" s="162">
        <f t="shared" si="121"/>
        <v>2520.4930723481671</v>
      </c>
      <c r="F464" s="162">
        <f t="shared" si="121"/>
        <v>2432.3444509969577</v>
      </c>
      <c r="G464" s="162">
        <f t="shared" si="121"/>
        <v>0</v>
      </c>
      <c r="H464" s="162">
        <f t="shared" si="121"/>
        <v>2377.4804115246129</v>
      </c>
      <c r="I464" s="162">
        <f t="shared" si="121"/>
        <v>2548.300112942899</v>
      </c>
      <c r="J464" s="162">
        <f t="shared" si="121"/>
        <v>2369.0571277789895</v>
      </c>
      <c r="K464" s="162">
        <f t="shared" si="121"/>
        <v>0</v>
      </c>
      <c r="L464" s="162">
        <f t="shared" si="121"/>
        <v>0</v>
      </c>
      <c r="M464" s="162">
        <f t="shared" si="121"/>
        <v>2550.3004580558768</v>
      </c>
      <c r="N464" s="162">
        <f t="shared" si="121"/>
        <v>0</v>
      </c>
      <c r="O464" s="162">
        <f t="shared" si="121"/>
        <v>2501.1800764408972</v>
      </c>
      <c r="P464" s="162">
        <f t="shared" si="121"/>
        <v>2668.119027484991</v>
      </c>
      <c r="Q464" s="162">
        <f t="shared" si="121"/>
        <v>2575.9283450744861</v>
      </c>
    </row>
    <row r="465" spans="1:17" ht="12" customHeight="1" x14ac:dyDescent="0.25">
      <c r="A465" s="161" t="s">
        <v>141</v>
      </c>
      <c r="B465" s="160"/>
      <c r="C465" s="160">
        <f>IF(C369=0,0,C369/0.086*1000000/C$67)</f>
        <v>2270.968999571443</v>
      </c>
      <c r="D465" s="160">
        <f t="shared" ref="D465:Q465" si="122">IF(D369=0,0,D369/0.086*1000000/D$67)</f>
        <v>2256.917996035349</v>
      </c>
      <c r="E465" s="160">
        <f t="shared" si="122"/>
        <v>2246.8046695096164</v>
      </c>
      <c r="F465" s="160">
        <f t="shared" si="122"/>
        <v>2190.1239965712325</v>
      </c>
      <c r="G465" s="160">
        <f t="shared" si="122"/>
        <v>2212.9561404006622</v>
      </c>
      <c r="H465" s="160">
        <f t="shared" si="122"/>
        <v>2161.6481926736919</v>
      </c>
      <c r="I465" s="160">
        <f t="shared" si="122"/>
        <v>2278.327778203769</v>
      </c>
      <c r="J465" s="160">
        <f t="shared" si="122"/>
        <v>2141.923229644286</v>
      </c>
      <c r="K465" s="160">
        <f t="shared" si="122"/>
        <v>2222.9693572606179</v>
      </c>
      <c r="L465" s="160">
        <f t="shared" si="122"/>
        <v>2178.3153619649393</v>
      </c>
      <c r="M465" s="160">
        <f t="shared" si="122"/>
        <v>2269.428399165341</v>
      </c>
      <c r="N465" s="160">
        <f t="shared" si="122"/>
        <v>2256.7184095381804</v>
      </c>
      <c r="O465" s="160">
        <f t="shared" si="122"/>
        <v>2204.0059000935921</v>
      </c>
      <c r="P465" s="160">
        <f t="shared" si="122"/>
        <v>2337.794186356823</v>
      </c>
      <c r="Q465" s="160">
        <f t="shared" si="122"/>
        <v>2263.4314518893329</v>
      </c>
    </row>
    <row r="466" spans="1:17" ht="12" customHeight="1" x14ac:dyDescent="0.25">
      <c r="A466" s="148" t="s">
        <v>60</v>
      </c>
      <c r="B466" s="156"/>
      <c r="C466" s="156">
        <f t="shared" ref="C466:Q467" si="123">IF(C370=0,0,C370/0.086*1000000/C$67)</f>
        <v>1689.4156835873089</v>
      </c>
      <c r="D466" s="156">
        <f t="shared" si="123"/>
        <v>1673.7156505317741</v>
      </c>
      <c r="E466" s="156">
        <f t="shared" si="123"/>
        <v>1663.1100874312037</v>
      </c>
      <c r="F466" s="156">
        <f t="shared" si="123"/>
        <v>1605.8884473085695</v>
      </c>
      <c r="G466" s="156">
        <f t="shared" si="123"/>
        <v>1624.757135478749</v>
      </c>
      <c r="H466" s="156">
        <f t="shared" si="123"/>
        <v>1576.8664160657174</v>
      </c>
      <c r="I466" s="156">
        <f t="shared" si="123"/>
        <v>1696.1523983046986</v>
      </c>
      <c r="J466" s="156">
        <f t="shared" si="123"/>
        <v>1567.8568917024443</v>
      </c>
      <c r="K466" s="156">
        <f t="shared" si="123"/>
        <v>1639.0960141181536</v>
      </c>
      <c r="L466" s="156">
        <f t="shared" si="123"/>
        <v>1582.8953586014668</v>
      </c>
      <c r="M466" s="156">
        <f t="shared" si="123"/>
        <v>1688.8895284117252</v>
      </c>
      <c r="N466" s="156">
        <f t="shared" si="123"/>
        <v>1668.538050527462</v>
      </c>
      <c r="O466" s="156">
        <f t="shared" si="123"/>
        <v>1608.3492983393921</v>
      </c>
      <c r="P466" s="156">
        <f t="shared" si="123"/>
        <v>1761.4896271845705</v>
      </c>
      <c r="Q466" s="156">
        <f t="shared" si="123"/>
        <v>1679.7346021305109</v>
      </c>
    </row>
    <row r="467" spans="1:17" ht="12" customHeight="1" x14ac:dyDescent="0.25">
      <c r="A467" s="148" t="s">
        <v>59</v>
      </c>
      <c r="B467" s="156"/>
      <c r="C467" s="156">
        <f t="shared" si="123"/>
        <v>581.55331598413409</v>
      </c>
      <c r="D467" s="156">
        <f t="shared" si="123"/>
        <v>583.20234550357452</v>
      </c>
      <c r="E467" s="156">
        <f t="shared" si="123"/>
        <v>583.69458207841251</v>
      </c>
      <c r="F467" s="156">
        <f t="shared" si="123"/>
        <v>584.23554926266297</v>
      </c>
      <c r="G467" s="156">
        <f t="shared" si="123"/>
        <v>588.199004921913</v>
      </c>
      <c r="H467" s="156">
        <f t="shared" si="123"/>
        <v>584.78177660797394</v>
      </c>
      <c r="I467" s="156">
        <f t="shared" si="123"/>
        <v>582.17537989907021</v>
      </c>
      <c r="J467" s="156">
        <f t="shared" si="123"/>
        <v>574.06633794184143</v>
      </c>
      <c r="K467" s="156">
        <f t="shared" si="123"/>
        <v>583.87334314246425</v>
      </c>
      <c r="L467" s="156">
        <f t="shared" si="123"/>
        <v>595.42000336347246</v>
      </c>
      <c r="M467" s="156">
        <f t="shared" si="123"/>
        <v>580.53887075361581</v>
      </c>
      <c r="N467" s="156">
        <f t="shared" si="123"/>
        <v>588.18035901071835</v>
      </c>
      <c r="O467" s="156">
        <f t="shared" si="123"/>
        <v>595.65660175419998</v>
      </c>
      <c r="P467" s="156">
        <f t="shared" si="123"/>
        <v>576.30455917225254</v>
      </c>
      <c r="Q467" s="156">
        <f t="shared" si="123"/>
        <v>583.69684975882228</v>
      </c>
    </row>
    <row r="468" spans="1:17" ht="12" customHeight="1" x14ac:dyDescent="0.25">
      <c r="A468" s="158" t="s">
        <v>62</v>
      </c>
      <c r="B468" s="157"/>
      <c r="C468" s="157">
        <f>IF(C372=0,0,C372/0.086*1000000/SUM(C$69:C$71))</f>
        <v>861.27605548330257</v>
      </c>
      <c r="D468" s="157">
        <f t="shared" ref="D468:Q468" si="124">IF(D372=0,0,D372/0.086*1000000/SUM(D$69:D$71))</f>
        <v>830.27606180714372</v>
      </c>
      <c r="E468" s="157">
        <f t="shared" si="124"/>
        <v>860.09971930154347</v>
      </c>
      <c r="F468" s="157">
        <f t="shared" si="124"/>
        <v>818.62960725233779</v>
      </c>
      <c r="G468" s="157">
        <f t="shared" si="124"/>
        <v>781.10382311451201</v>
      </c>
      <c r="H468" s="157">
        <f t="shared" si="124"/>
        <v>776.61336020674491</v>
      </c>
      <c r="I468" s="157">
        <f t="shared" si="124"/>
        <v>809.80512885163603</v>
      </c>
      <c r="J468" s="157">
        <f t="shared" si="124"/>
        <v>779.79652973854309</v>
      </c>
      <c r="K468" s="157">
        <f t="shared" si="124"/>
        <v>810.46625745331426</v>
      </c>
      <c r="L468" s="157">
        <f t="shared" si="124"/>
        <v>793.17731583501154</v>
      </c>
      <c r="M468" s="157">
        <f t="shared" si="124"/>
        <v>798.3368793936969</v>
      </c>
      <c r="N468" s="157">
        <f t="shared" si="124"/>
        <v>863.65764048046651</v>
      </c>
      <c r="O468" s="157">
        <f t="shared" si="124"/>
        <v>807.70716666590727</v>
      </c>
      <c r="P468" s="157">
        <f t="shared" si="124"/>
        <v>848.75844114631809</v>
      </c>
      <c r="Q468" s="157">
        <f t="shared" si="124"/>
        <v>864.9424875452886</v>
      </c>
    </row>
    <row r="469" spans="1:17" ht="12" customHeight="1" x14ac:dyDescent="0.25">
      <c r="A469" s="23" t="s">
        <v>55</v>
      </c>
      <c r="B469" s="156"/>
      <c r="C469" s="156">
        <f>IF(C373=0,0,C373/0.086*1000000/C$69)</f>
        <v>1920.1589846510858</v>
      </c>
      <c r="D469" s="156">
        <f t="shared" ref="D469:Q469" si="125">IF(D373=0,0,D373/0.086*1000000/D$69)</f>
        <v>1613.9884458464503</v>
      </c>
      <c r="E469" s="156">
        <f t="shared" si="125"/>
        <v>1782.8530320753939</v>
      </c>
      <c r="F469" s="156">
        <f t="shared" si="125"/>
        <v>1876.3522169821392</v>
      </c>
      <c r="G469" s="156">
        <f t="shared" si="125"/>
        <v>1616.8321020066985</v>
      </c>
      <c r="H469" s="156">
        <f t="shared" si="125"/>
        <v>1810.0614889291351</v>
      </c>
      <c r="I469" s="156">
        <f t="shared" si="125"/>
        <v>1544.2903896585103</v>
      </c>
      <c r="J469" s="156">
        <f t="shared" si="125"/>
        <v>1740.2181158122658</v>
      </c>
      <c r="K469" s="156">
        <f t="shared" si="125"/>
        <v>1511.2666936942503</v>
      </c>
      <c r="L469" s="156">
        <f t="shared" si="125"/>
        <v>1523.7916565760752</v>
      </c>
      <c r="M469" s="156">
        <f t="shared" si="125"/>
        <v>1523.6283049665481</v>
      </c>
      <c r="N469" s="156">
        <f t="shared" si="125"/>
        <v>1730.2504682723941</v>
      </c>
      <c r="O469" s="156">
        <f t="shared" si="125"/>
        <v>1516.8588655169572</v>
      </c>
      <c r="P469" s="156">
        <f t="shared" si="125"/>
        <v>1471.233996793718</v>
      </c>
      <c r="Q469" s="156">
        <f t="shared" si="125"/>
        <v>1609.7701008063123</v>
      </c>
    </row>
    <row r="470" spans="1:17" ht="12" customHeight="1" x14ac:dyDescent="0.25">
      <c r="A470" s="23" t="s">
        <v>57</v>
      </c>
      <c r="B470" s="156"/>
      <c r="C470" s="156">
        <f>IF(C374=0,0,C374/0.086*1000000/C$70)</f>
        <v>0</v>
      </c>
      <c r="D470" s="156">
        <f t="shared" ref="D470:Q470" si="126">IF(D374=0,0,D374/0.086*1000000/D$70)</f>
        <v>0</v>
      </c>
      <c r="E470" s="156">
        <f t="shared" si="126"/>
        <v>0</v>
      </c>
      <c r="F470" s="156">
        <f t="shared" si="126"/>
        <v>0</v>
      </c>
      <c r="G470" s="156">
        <f t="shared" si="126"/>
        <v>0</v>
      </c>
      <c r="H470" s="156">
        <f t="shared" si="126"/>
        <v>0</v>
      </c>
      <c r="I470" s="156">
        <f t="shared" si="126"/>
        <v>0</v>
      </c>
      <c r="J470" s="156">
        <f t="shared" si="126"/>
        <v>0</v>
      </c>
      <c r="K470" s="156">
        <f t="shared" si="126"/>
        <v>0</v>
      </c>
      <c r="L470" s="156">
        <f t="shared" si="126"/>
        <v>0</v>
      </c>
      <c r="M470" s="156">
        <f t="shared" si="126"/>
        <v>0</v>
      </c>
      <c r="N470" s="156">
        <f t="shared" si="126"/>
        <v>0</v>
      </c>
      <c r="O470" s="156">
        <f t="shared" si="126"/>
        <v>0</v>
      </c>
      <c r="P470" s="156">
        <f t="shared" si="126"/>
        <v>0</v>
      </c>
      <c r="Q470" s="156">
        <f t="shared" si="126"/>
        <v>0</v>
      </c>
    </row>
    <row r="471" spans="1:17" ht="12" customHeight="1" x14ac:dyDescent="0.25">
      <c r="A471" s="29" t="s">
        <v>140</v>
      </c>
      <c r="B471" s="57"/>
      <c r="C471" s="57">
        <f>IF(C375=0,0,C375/0.086*1000000/C$71)</f>
        <v>785.94788543133154</v>
      </c>
      <c r="D471" s="57">
        <f t="shared" ref="D471:Q471" si="127">IF(D375=0,0,D375/0.086*1000000/D$71)</f>
        <v>794.36805603582309</v>
      </c>
      <c r="E471" s="57">
        <f t="shared" si="127"/>
        <v>799.43908176484035</v>
      </c>
      <c r="F471" s="57">
        <f t="shared" si="127"/>
        <v>776.24922861040807</v>
      </c>
      <c r="G471" s="57">
        <f t="shared" si="127"/>
        <v>760.20166959877042</v>
      </c>
      <c r="H471" s="57">
        <f t="shared" si="127"/>
        <v>751.67444806157641</v>
      </c>
      <c r="I471" s="57">
        <f t="shared" si="127"/>
        <v>769.44672758383069</v>
      </c>
      <c r="J471" s="57">
        <f t="shared" si="127"/>
        <v>743.09493295729374</v>
      </c>
      <c r="K471" s="57">
        <f t="shared" si="127"/>
        <v>785.86244624129188</v>
      </c>
      <c r="L471" s="57">
        <f t="shared" si="127"/>
        <v>762.26742903584659</v>
      </c>
      <c r="M471" s="57">
        <f t="shared" si="127"/>
        <v>778.06796042574945</v>
      </c>
      <c r="N471" s="57">
        <f t="shared" si="127"/>
        <v>819.44018709077682</v>
      </c>
      <c r="O471" s="57">
        <f t="shared" si="127"/>
        <v>775.80060280552175</v>
      </c>
      <c r="P471" s="57">
        <f t="shared" si="127"/>
        <v>827.86715034460281</v>
      </c>
      <c r="Q471" s="57">
        <f t="shared" si="127"/>
        <v>801.805937155263</v>
      </c>
    </row>
    <row r="473" spans="1:17" ht="12" customHeight="1" x14ac:dyDescent="0.25">
      <c r="A473" s="152" t="s">
        <v>188</v>
      </c>
      <c r="B473" s="168"/>
      <c r="C473" s="168">
        <f t="shared" ref="C473:Q473" si="128">SUM(C474,C477,C479,C492)</f>
        <v>13354.60621766767</v>
      </c>
      <c r="D473" s="168">
        <f t="shared" si="128"/>
        <v>12673.126853627418</v>
      </c>
      <c r="E473" s="168">
        <f t="shared" si="128"/>
        <v>12625.603842611699</v>
      </c>
      <c r="F473" s="168">
        <f t="shared" si="128"/>
        <v>11691.696446588574</v>
      </c>
      <c r="G473" s="168">
        <f t="shared" si="128"/>
        <v>12232.337987426006</v>
      </c>
      <c r="H473" s="168">
        <f t="shared" si="128"/>
        <v>11530.672304056023</v>
      </c>
      <c r="I473" s="168">
        <f t="shared" si="128"/>
        <v>11333.793237575372</v>
      </c>
      <c r="J473" s="168">
        <f t="shared" si="128"/>
        <v>11482.085881199986</v>
      </c>
      <c r="K473" s="168">
        <f t="shared" si="128"/>
        <v>11401.62443340253</v>
      </c>
      <c r="L473" s="168">
        <f t="shared" si="128"/>
        <v>12659.532321541772</v>
      </c>
      <c r="M473" s="168">
        <f t="shared" si="128"/>
        <v>11799.619944186054</v>
      </c>
      <c r="N473" s="168">
        <f t="shared" si="128"/>
        <v>12229.247187779256</v>
      </c>
      <c r="O473" s="168">
        <f t="shared" si="128"/>
        <v>13186.298222922944</v>
      </c>
      <c r="P473" s="168">
        <f t="shared" si="128"/>
        <v>11267.889184016052</v>
      </c>
      <c r="Q473" s="168">
        <f t="shared" si="128"/>
        <v>11925.347299569748</v>
      </c>
    </row>
    <row r="474" spans="1:17" ht="12" customHeight="1" x14ac:dyDescent="0.25">
      <c r="A474" s="158" t="s">
        <v>65</v>
      </c>
      <c r="B474" s="157"/>
      <c r="C474" s="157">
        <f t="shared" ref="C474:Q474" si="129">SUM(C475:C476)</f>
        <v>10910.736730477598</v>
      </c>
      <c r="D474" s="157">
        <f t="shared" si="129"/>
        <v>10218.721348069736</v>
      </c>
      <c r="E474" s="157">
        <f t="shared" si="129"/>
        <v>10173.479649184215</v>
      </c>
      <c r="F474" s="157">
        <f t="shared" si="129"/>
        <v>9258.4801759264265</v>
      </c>
      <c r="G474" s="157">
        <f t="shared" si="129"/>
        <v>9816.5195332897001</v>
      </c>
      <c r="H474" s="157">
        <f t="shared" si="129"/>
        <v>9108.5267783740037</v>
      </c>
      <c r="I474" s="157">
        <f t="shared" si="129"/>
        <v>8851.9911277079227</v>
      </c>
      <c r="J474" s="157">
        <f t="shared" si="129"/>
        <v>9022.475661178607</v>
      </c>
      <c r="K474" s="157">
        <f t="shared" si="129"/>
        <v>8890.7729071419853</v>
      </c>
      <c r="L474" s="157">
        <f t="shared" si="129"/>
        <v>10151.085792096947</v>
      </c>
      <c r="M474" s="157">
        <f t="shared" si="129"/>
        <v>9267.4660744949942</v>
      </c>
      <c r="N474" s="157">
        <f t="shared" si="129"/>
        <v>9685.0566699988613</v>
      </c>
      <c r="O474" s="157">
        <f t="shared" si="129"/>
        <v>10720.545498839518</v>
      </c>
      <c r="P474" s="157">
        <f t="shared" si="129"/>
        <v>8732.8193596018191</v>
      </c>
      <c r="Q474" s="157">
        <f t="shared" si="129"/>
        <v>9354.2107062538435</v>
      </c>
    </row>
    <row r="475" spans="1:17" ht="12" customHeight="1" x14ac:dyDescent="0.25">
      <c r="A475" s="23" t="s">
        <v>157</v>
      </c>
      <c r="B475" s="156"/>
      <c r="C475" s="156">
        <f t="shared" ref="C475:Q476" si="130">IF(C379=0,0,C379/0.086*1000000/C$58)</f>
        <v>10798.64455130675</v>
      </c>
      <c r="D475" s="156">
        <f t="shared" si="130"/>
        <v>10100.209578538443</v>
      </c>
      <c r="E475" s="156">
        <f t="shared" si="130"/>
        <v>10055.464651162196</v>
      </c>
      <c r="F475" s="156">
        <f t="shared" si="130"/>
        <v>9170.7588842655823</v>
      </c>
      <c r="G475" s="156">
        <f t="shared" si="130"/>
        <v>9725.8637483263628</v>
      </c>
      <c r="H475" s="156">
        <f t="shared" si="130"/>
        <v>9041.8867790099121</v>
      </c>
      <c r="I475" s="156">
        <f t="shared" si="130"/>
        <v>8729.7633709251659</v>
      </c>
      <c r="J475" s="156">
        <f t="shared" si="130"/>
        <v>8936.8197702492162</v>
      </c>
      <c r="K475" s="156">
        <f t="shared" si="130"/>
        <v>8795.159617101368</v>
      </c>
      <c r="L475" s="156">
        <f t="shared" si="130"/>
        <v>10054.320695499116</v>
      </c>
      <c r="M475" s="156">
        <f t="shared" si="130"/>
        <v>9164.3635618117642</v>
      </c>
      <c r="N475" s="156">
        <f t="shared" si="130"/>
        <v>9566.244709283219</v>
      </c>
      <c r="O475" s="156">
        <f t="shared" si="130"/>
        <v>10657.684738572318</v>
      </c>
      <c r="P475" s="156">
        <f t="shared" si="130"/>
        <v>8595.1214156341939</v>
      </c>
      <c r="Q475" s="156">
        <f t="shared" si="130"/>
        <v>9249.6267684674167</v>
      </c>
    </row>
    <row r="476" spans="1:17" ht="12" customHeight="1" x14ac:dyDescent="0.25">
      <c r="A476" s="23" t="s">
        <v>60</v>
      </c>
      <c r="B476" s="156"/>
      <c r="C476" s="156">
        <f t="shared" si="130"/>
        <v>112.09217917084807</v>
      </c>
      <c r="D476" s="156">
        <f t="shared" si="130"/>
        <v>118.51176953129328</v>
      </c>
      <c r="E476" s="156">
        <f t="shared" si="130"/>
        <v>118.01499802201945</v>
      </c>
      <c r="F476" s="156">
        <f t="shared" si="130"/>
        <v>87.721291660843875</v>
      </c>
      <c r="G476" s="156">
        <f t="shared" si="130"/>
        <v>90.655784963336814</v>
      </c>
      <c r="H476" s="156">
        <f t="shared" si="130"/>
        <v>66.639999364090826</v>
      </c>
      <c r="I476" s="156">
        <f t="shared" si="130"/>
        <v>122.22775678275637</v>
      </c>
      <c r="J476" s="156">
        <f t="shared" si="130"/>
        <v>85.655890929391504</v>
      </c>
      <c r="K476" s="156">
        <f t="shared" si="130"/>
        <v>95.613290040617613</v>
      </c>
      <c r="L476" s="156">
        <f t="shared" si="130"/>
        <v>96.76509659782991</v>
      </c>
      <c r="M476" s="156">
        <f t="shared" si="130"/>
        <v>103.10251268323051</v>
      </c>
      <c r="N476" s="156">
        <f t="shared" si="130"/>
        <v>118.81196071564207</v>
      </c>
      <c r="O476" s="156">
        <f t="shared" si="130"/>
        <v>62.860760267199645</v>
      </c>
      <c r="P476" s="156">
        <f t="shared" si="130"/>
        <v>137.69794396762524</v>
      </c>
      <c r="Q476" s="156">
        <f t="shared" si="130"/>
        <v>104.58393778642731</v>
      </c>
    </row>
    <row r="477" spans="1:17" ht="12" customHeight="1" x14ac:dyDescent="0.25">
      <c r="A477" s="158" t="s">
        <v>112</v>
      </c>
      <c r="B477" s="157"/>
      <c r="C477" s="157">
        <f t="shared" ref="C477:Q477" si="131">C478</f>
        <v>36.078046439053857</v>
      </c>
      <c r="D477" s="157">
        <f t="shared" si="131"/>
        <v>15.829375633487953</v>
      </c>
      <c r="E477" s="157">
        <f t="shared" si="131"/>
        <v>7.5478781577983414</v>
      </c>
      <c r="F477" s="157">
        <f t="shared" si="131"/>
        <v>15.195650485325848</v>
      </c>
      <c r="G477" s="157">
        <f t="shared" si="131"/>
        <v>18.862896256128092</v>
      </c>
      <c r="H477" s="157">
        <f t="shared" si="131"/>
        <v>21.742811434842256</v>
      </c>
      <c r="I477" s="157">
        <f t="shared" si="131"/>
        <v>30.277845981726422</v>
      </c>
      <c r="J477" s="157">
        <f t="shared" si="131"/>
        <v>83.977369226232909</v>
      </c>
      <c r="K477" s="157">
        <f t="shared" si="131"/>
        <v>67.94797610025573</v>
      </c>
      <c r="L477" s="157">
        <f t="shared" si="131"/>
        <v>73.18848839744355</v>
      </c>
      <c r="M477" s="157">
        <f t="shared" si="131"/>
        <v>57.002002028536985</v>
      </c>
      <c r="N477" s="157">
        <f t="shared" si="131"/>
        <v>26.442580300331727</v>
      </c>
      <c r="O477" s="157">
        <f t="shared" si="131"/>
        <v>62.055429423161925</v>
      </c>
      <c r="P477" s="157">
        <f t="shared" si="131"/>
        <v>1.1609112851762826</v>
      </c>
      <c r="Q477" s="157">
        <f t="shared" si="131"/>
        <v>79.583657938446592</v>
      </c>
    </row>
    <row r="478" spans="1:17" ht="12" customHeight="1" x14ac:dyDescent="0.25">
      <c r="A478" s="23" t="s">
        <v>60</v>
      </c>
      <c r="B478" s="156"/>
      <c r="C478" s="156">
        <f t="shared" ref="C478:Q478" si="132">IF(C382=0,0,C382/0.086*1000000/C$58)</f>
        <v>36.078046439053857</v>
      </c>
      <c r="D478" s="156">
        <f t="shared" si="132"/>
        <v>15.829375633487953</v>
      </c>
      <c r="E478" s="156">
        <f t="shared" si="132"/>
        <v>7.5478781577983414</v>
      </c>
      <c r="F478" s="156">
        <f t="shared" si="132"/>
        <v>15.195650485325848</v>
      </c>
      <c r="G478" s="156">
        <f t="shared" si="132"/>
        <v>18.862896256128092</v>
      </c>
      <c r="H478" s="156">
        <f t="shared" si="132"/>
        <v>21.742811434842256</v>
      </c>
      <c r="I478" s="156">
        <f t="shared" si="132"/>
        <v>30.277845981726422</v>
      </c>
      <c r="J478" s="156">
        <f t="shared" si="132"/>
        <v>83.977369226232909</v>
      </c>
      <c r="K478" s="156">
        <f t="shared" si="132"/>
        <v>67.94797610025573</v>
      </c>
      <c r="L478" s="156">
        <f t="shared" si="132"/>
        <v>73.18848839744355</v>
      </c>
      <c r="M478" s="156">
        <f t="shared" si="132"/>
        <v>57.002002028536985</v>
      </c>
      <c r="N478" s="156">
        <f t="shared" si="132"/>
        <v>26.442580300331727</v>
      </c>
      <c r="O478" s="156">
        <f t="shared" si="132"/>
        <v>62.055429423161925</v>
      </c>
      <c r="P478" s="156">
        <f t="shared" si="132"/>
        <v>1.1609112851762826</v>
      </c>
      <c r="Q478" s="156">
        <f t="shared" si="132"/>
        <v>79.583657938446592</v>
      </c>
    </row>
    <row r="479" spans="1:17" ht="12" customHeight="1" x14ac:dyDescent="0.25">
      <c r="A479" s="158" t="s">
        <v>63</v>
      </c>
      <c r="B479" s="157"/>
      <c r="C479" s="157">
        <f t="shared" ref="C479:Q479" si="133">IF(C383=0,0,C383/0.086*1000000/SUM(C$62:C$67))</f>
        <v>1755.3998328093307</v>
      </c>
      <c r="D479" s="157">
        <f t="shared" si="133"/>
        <v>1780.2540636146189</v>
      </c>
      <c r="E479" s="157">
        <f t="shared" si="133"/>
        <v>1777.6947505232458</v>
      </c>
      <c r="F479" s="157">
        <f t="shared" si="133"/>
        <v>1763.6804989212503</v>
      </c>
      <c r="G479" s="157">
        <f t="shared" si="133"/>
        <v>1754.6730983701959</v>
      </c>
      <c r="H479" s="157">
        <f t="shared" si="133"/>
        <v>1760.7596800871402</v>
      </c>
      <c r="I479" s="157">
        <f t="shared" si="133"/>
        <v>1799.6460950482299</v>
      </c>
      <c r="J479" s="157">
        <f t="shared" si="133"/>
        <v>1737.9076931421178</v>
      </c>
      <c r="K479" s="157">
        <f t="shared" si="133"/>
        <v>1772.400947699892</v>
      </c>
      <c r="L479" s="157">
        <f t="shared" si="133"/>
        <v>1784.7035092201347</v>
      </c>
      <c r="M479" s="157">
        <f t="shared" si="133"/>
        <v>1809.584528152064</v>
      </c>
      <c r="N479" s="157">
        <f t="shared" si="133"/>
        <v>1817.5117037089881</v>
      </c>
      <c r="O479" s="157">
        <f t="shared" si="133"/>
        <v>1742.1411579641756</v>
      </c>
      <c r="P479" s="157">
        <f t="shared" si="133"/>
        <v>1827.8873974408016</v>
      </c>
      <c r="Q479" s="157">
        <f t="shared" si="133"/>
        <v>1811.0801595192261</v>
      </c>
    </row>
    <row r="480" spans="1:17" ht="12" customHeight="1" x14ac:dyDescent="0.25">
      <c r="A480" s="167" t="s">
        <v>156</v>
      </c>
      <c r="B480" s="132"/>
      <c r="C480" s="132">
        <f t="shared" ref="C480:Q480" si="134">IF(C384=0,0,C384/0.086*1000000/C$62)</f>
        <v>1689.8155501908577</v>
      </c>
      <c r="D480" s="132">
        <f t="shared" si="134"/>
        <v>1688.8274539813351</v>
      </c>
      <c r="E480" s="132">
        <f t="shared" si="134"/>
        <v>1681.9409181989161</v>
      </c>
      <c r="F480" s="132">
        <f t="shared" si="134"/>
        <v>1676.2692407094528</v>
      </c>
      <c r="G480" s="132">
        <f t="shared" si="134"/>
        <v>0</v>
      </c>
      <c r="H480" s="132">
        <f t="shared" si="134"/>
        <v>0</v>
      </c>
      <c r="I480" s="132">
        <f t="shared" si="134"/>
        <v>1649.8216370670996</v>
      </c>
      <c r="J480" s="132">
        <f t="shared" si="134"/>
        <v>1633.6654316455786</v>
      </c>
      <c r="K480" s="132">
        <f t="shared" si="134"/>
        <v>0</v>
      </c>
      <c r="L480" s="132">
        <f t="shared" si="134"/>
        <v>0</v>
      </c>
      <c r="M480" s="132">
        <f t="shared" si="134"/>
        <v>0</v>
      </c>
      <c r="N480" s="132">
        <f t="shared" si="134"/>
        <v>0</v>
      </c>
      <c r="O480" s="132">
        <f t="shared" si="134"/>
        <v>0</v>
      </c>
      <c r="P480" s="132">
        <f t="shared" si="134"/>
        <v>1660.9089342296004</v>
      </c>
      <c r="Q480" s="132">
        <f t="shared" si="134"/>
        <v>1651.7111838282626</v>
      </c>
    </row>
    <row r="481" spans="1:17" ht="12" customHeight="1" x14ac:dyDescent="0.25">
      <c r="A481" s="167" t="s">
        <v>155</v>
      </c>
      <c r="B481" s="132"/>
      <c r="C481" s="132">
        <f t="shared" ref="C481:Q483" si="135">IF(C385=0,0,C385/0.086*1000000/C$63)</f>
        <v>1698.4477129773372</v>
      </c>
      <c r="D481" s="132">
        <f t="shared" si="135"/>
        <v>1703.3477487686093</v>
      </c>
      <c r="E481" s="132">
        <f t="shared" si="135"/>
        <v>1706.3304350318947</v>
      </c>
      <c r="F481" s="132">
        <f t="shared" si="135"/>
        <v>1710.1224439194486</v>
      </c>
      <c r="G481" s="132">
        <f t="shared" si="135"/>
        <v>1742.56618051599</v>
      </c>
      <c r="H481" s="132">
        <f t="shared" si="135"/>
        <v>1734.2319514495941</v>
      </c>
      <c r="I481" s="132">
        <f t="shared" si="135"/>
        <v>1720.9962046841183</v>
      </c>
      <c r="J481" s="132">
        <f t="shared" si="135"/>
        <v>1705.8275662445071</v>
      </c>
      <c r="K481" s="132">
        <f t="shared" si="135"/>
        <v>1727.0957006698236</v>
      </c>
      <c r="L481" s="132">
        <f t="shared" si="135"/>
        <v>1735.3061686620845</v>
      </c>
      <c r="M481" s="132">
        <f t="shared" si="135"/>
        <v>1743.7221499320144</v>
      </c>
      <c r="N481" s="132">
        <f t="shared" si="135"/>
        <v>1739.260062763228</v>
      </c>
      <c r="O481" s="132">
        <f t="shared" si="135"/>
        <v>1726.9249412254655</v>
      </c>
      <c r="P481" s="132">
        <f t="shared" si="135"/>
        <v>1718.9144441190667</v>
      </c>
      <c r="Q481" s="132">
        <f t="shared" si="135"/>
        <v>1707.1488208371061</v>
      </c>
    </row>
    <row r="482" spans="1:17" ht="12" customHeight="1" x14ac:dyDescent="0.25">
      <c r="A482" s="166" t="s">
        <v>55</v>
      </c>
      <c r="B482" s="165"/>
      <c r="C482" s="165">
        <f t="shared" si="135"/>
        <v>1106.7371890868185</v>
      </c>
      <c r="D482" s="165">
        <f t="shared" si="135"/>
        <v>1109.0256141657794</v>
      </c>
      <c r="E482" s="165">
        <f t="shared" si="135"/>
        <v>1111.101028780035</v>
      </c>
      <c r="F482" s="165">
        <f t="shared" si="135"/>
        <v>1115.5104084024913</v>
      </c>
      <c r="G482" s="165">
        <f t="shared" si="135"/>
        <v>1145.2325893170596</v>
      </c>
      <c r="H482" s="165">
        <f t="shared" si="135"/>
        <v>1140.3595651480248</v>
      </c>
      <c r="I482" s="165">
        <f t="shared" si="135"/>
        <v>1131.4766411541623</v>
      </c>
      <c r="J482" s="165">
        <f t="shared" si="135"/>
        <v>1121.4876480894241</v>
      </c>
      <c r="K482" s="165">
        <f t="shared" si="135"/>
        <v>1135.8141614153258</v>
      </c>
      <c r="L482" s="165">
        <f t="shared" si="135"/>
        <v>1131.8478111272698</v>
      </c>
      <c r="M482" s="165">
        <f t="shared" si="135"/>
        <v>1157.6375703615067</v>
      </c>
      <c r="N482" s="165">
        <f t="shared" si="135"/>
        <v>1145.5967672609909</v>
      </c>
      <c r="O482" s="165">
        <f t="shared" si="135"/>
        <v>1123.7294897776655</v>
      </c>
      <c r="P482" s="165">
        <f t="shared" si="135"/>
        <v>1139.4261524974345</v>
      </c>
      <c r="Q482" s="165">
        <f t="shared" si="135"/>
        <v>1118.8277458052896</v>
      </c>
    </row>
    <row r="483" spans="1:17" ht="12" customHeight="1" x14ac:dyDescent="0.25">
      <c r="A483" s="147" t="s">
        <v>59</v>
      </c>
      <c r="B483" s="164"/>
      <c r="C483" s="164">
        <f t="shared" si="135"/>
        <v>591.71052389051852</v>
      </c>
      <c r="D483" s="164">
        <f t="shared" si="135"/>
        <v>594.32213460283003</v>
      </c>
      <c r="E483" s="164">
        <f t="shared" si="135"/>
        <v>595.22940625185993</v>
      </c>
      <c r="F483" s="164">
        <f t="shared" si="135"/>
        <v>594.61203551695746</v>
      </c>
      <c r="G483" s="164">
        <f t="shared" si="135"/>
        <v>597.33359119893043</v>
      </c>
      <c r="H483" s="164">
        <f t="shared" si="135"/>
        <v>593.87238630156935</v>
      </c>
      <c r="I483" s="164">
        <f t="shared" si="135"/>
        <v>589.51956352995603</v>
      </c>
      <c r="J483" s="164">
        <f t="shared" si="135"/>
        <v>584.33991815508307</v>
      </c>
      <c r="K483" s="164">
        <f t="shared" si="135"/>
        <v>591.28153925449772</v>
      </c>
      <c r="L483" s="164">
        <f t="shared" si="135"/>
        <v>603.4583575348147</v>
      </c>
      <c r="M483" s="164">
        <f t="shared" si="135"/>
        <v>586.0845795705078</v>
      </c>
      <c r="N483" s="164">
        <f t="shared" si="135"/>
        <v>593.66329550223702</v>
      </c>
      <c r="O483" s="164">
        <f t="shared" si="135"/>
        <v>603.19545144780022</v>
      </c>
      <c r="P483" s="164">
        <f t="shared" si="135"/>
        <v>579.48829162163213</v>
      </c>
      <c r="Q483" s="164">
        <f t="shared" si="135"/>
        <v>588.32107503181669</v>
      </c>
    </row>
    <row r="484" spans="1:17" ht="12" customHeight="1" x14ac:dyDescent="0.25">
      <c r="A484" s="163" t="s">
        <v>144</v>
      </c>
      <c r="B484" s="162"/>
      <c r="C484" s="162">
        <f t="shared" ref="C484:Q484" si="136">IF(C388=0,0,C388/0.086*1000000/C$64)</f>
        <v>0</v>
      </c>
      <c r="D484" s="162">
        <f t="shared" si="136"/>
        <v>0</v>
      </c>
      <c r="E484" s="162">
        <f t="shared" si="136"/>
        <v>0</v>
      </c>
      <c r="F484" s="162">
        <f t="shared" si="136"/>
        <v>0</v>
      </c>
      <c r="G484" s="162">
        <f t="shared" si="136"/>
        <v>0</v>
      </c>
      <c r="H484" s="162">
        <f t="shared" si="136"/>
        <v>0</v>
      </c>
      <c r="I484" s="162">
        <f t="shared" si="136"/>
        <v>0</v>
      </c>
      <c r="J484" s="162">
        <f t="shared" si="136"/>
        <v>0</v>
      </c>
      <c r="K484" s="162">
        <f t="shared" si="136"/>
        <v>0</v>
      </c>
      <c r="L484" s="162">
        <f t="shared" si="136"/>
        <v>0</v>
      </c>
      <c r="M484" s="162">
        <f t="shared" si="136"/>
        <v>0</v>
      </c>
      <c r="N484" s="162">
        <f t="shared" si="136"/>
        <v>0</v>
      </c>
      <c r="O484" s="162">
        <f t="shared" si="136"/>
        <v>0</v>
      </c>
      <c r="P484" s="162">
        <f t="shared" si="136"/>
        <v>0</v>
      </c>
      <c r="Q484" s="162">
        <f t="shared" si="136"/>
        <v>0</v>
      </c>
    </row>
    <row r="485" spans="1:17" ht="12" customHeight="1" x14ac:dyDescent="0.25">
      <c r="A485" s="161" t="s">
        <v>143</v>
      </c>
      <c r="B485" s="160"/>
      <c r="C485" s="160">
        <f t="shared" ref="C485:Q487" si="137">IF(C389=0,0,C389/0.086*1000000/C$65)</f>
        <v>0</v>
      </c>
      <c r="D485" s="160">
        <f t="shared" si="137"/>
        <v>0</v>
      </c>
      <c r="E485" s="160">
        <f t="shared" si="137"/>
        <v>0</v>
      </c>
      <c r="F485" s="160">
        <f t="shared" si="137"/>
        <v>0</v>
      </c>
      <c r="G485" s="160">
        <f t="shared" si="137"/>
        <v>0</v>
      </c>
      <c r="H485" s="160">
        <f t="shared" si="137"/>
        <v>0</v>
      </c>
      <c r="I485" s="160">
        <f t="shared" si="137"/>
        <v>0</v>
      </c>
      <c r="J485" s="160">
        <f t="shared" si="137"/>
        <v>0</v>
      </c>
      <c r="K485" s="160">
        <f t="shared" si="137"/>
        <v>0</v>
      </c>
      <c r="L485" s="160">
        <f t="shared" si="137"/>
        <v>0</v>
      </c>
      <c r="M485" s="160">
        <f t="shared" si="137"/>
        <v>0</v>
      </c>
      <c r="N485" s="160">
        <f t="shared" si="137"/>
        <v>0</v>
      </c>
      <c r="O485" s="160">
        <f t="shared" si="137"/>
        <v>0</v>
      </c>
      <c r="P485" s="160">
        <f t="shared" si="137"/>
        <v>0</v>
      </c>
      <c r="Q485" s="160">
        <f t="shared" si="137"/>
        <v>0</v>
      </c>
    </row>
    <row r="486" spans="1:17" ht="12" customHeight="1" x14ac:dyDescent="0.25">
      <c r="A486" s="148" t="s">
        <v>57</v>
      </c>
      <c r="B486" s="156"/>
      <c r="C486" s="156">
        <f t="shared" si="137"/>
        <v>0</v>
      </c>
      <c r="D486" s="156">
        <f t="shared" si="137"/>
        <v>0</v>
      </c>
      <c r="E486" s="156">
        <f t="shared" si="137"/>
        <v>0</v>
      </c>
      <c r="F486" s="156">
        <f t="shared" si="137"/>
        <v>0</v>
      </c>
      <c r="G486" s="156">
        <f t="shared" si="137"/>
        <v>0</v>
      </c>
      <c r="H486" s="156">
        <f t="shared" si="137"/>
        <v>0</v>
      </c>
      <c r="I486" s="156">
        <f t="shared" si="137"/>
        <v>0</v>
      </c>
      <c r="J486" s="156">
        <f t="shared" si="137"/>
        <v>0</v>
      </c>
      <c r="K486" s="156">
        <f t="shared" si="137"/>
        <v>0</v>
      </c>
      <c r="L486" s="156">
        <f t="shared" si="137"/>
        <v>0</v>
      </c>
      <c r="M486" s="156">
        <f t="shared" si="137"/>
        <v>0</v>
      </c>
      <c r="N486" s="156">
        <f t="shared" si="137"/>
        <v>0</v>
      </c>
      <c r="O486" s="156">
        <f t="shared" si="137"/>
        <v>0</v>
      </c>
      <c r="P486" s="156">
        <f t="shared" si="137"/>
        <v>0</v>
      </c>
      <c r="Q486" s="156">
        <f t="shared" si="137"/>
        <v>0</v>
      </c>
    </row>
    <row r="487" spans="1:17" ht="12" customHeight="1" x14ac:dyDescent="0.25">
      <c r="A487" s="148" t="s">
        <v>59</v>
      </c>
      <c r="B487" s="156"/>
      <c r="C487" s="156">
        <f t="shared" si="137"/>
        <v>0</v>
      </c>
      <c r="D487" s="156">
        <f t="shared" si="137"/>
        <v>0</v>
      </c>
      <c r="E487" s="156">
        <f t="shared" si="137"/>
        <v>0</v>
      </c>
      <c r="F487" s="156">
        <f t="shared" si="137"/>
        <v>0</v>
      </c>
      <c r="G487" s="156">
        <f t="shared" si="137"/>
        <v>0</v>
      </c>
      <c r="H487" s="156">
        <f t="shared" si="137"/>
        <v>0</v>
      </c>
      <c r="I487" s="156">
        <f t="shared" si="137"/>
        <v>0</v>
      </c>
      <c r="J487" s="156">
        <f t="shared" si="137"/>
        <v>0</v>
      </c>
      <c r="K487" s="156">
        <f t="shared" si="137"/>
        <v>0</v>
      </c>
      <c r="L487" s="156">
        <f t="shared" si="137"/>
        <v>0</v>
      </c>
      <c r="M487" s="156">
        <f t="shared" si="137"/>
        <v>0</v>
      </c>
      <c r="N487" s="156">
        <f t="shared" si="137"/>
        <v>0</v>
      </c>
      <c r="O487" s="156">
        <f t="shared" si="137"/>
        <v>0</v>
      </c>
      <c r="P487" s="156">
        <f t="shared" si="137"/>
        <v>0</v>
      </c>
      <c r="Q487" s="156">
        <f t="shared" si="137"/>
        <v>0</v>
      </c>
    </row>
    <row r="488" spans="1:17" ht="12" customHeight="1" x14ac:dyDescent="0.25">
      <c r="A488" s="163" t="s">
        <v>142</v>
      </c>
      <c r="B488" s="162"/>
      <c r="C488" s="162">
        <f t="shared" ref="C488:Q488" si="138">IF(C392=0,0,C392/0.086*1000000/C$66)</f>
        <v>1864.0517121397168</v>
      </c>
      <c r="D488" s="162">
        <f t="shared" si="138"/>
        <v>1859.5048765832641</v>
      </c>
      <c r="E488" s="162">
        <f t="shared" si="138"/>
        <v>1857.9761182273714</v>
      </c>
      <c r="F488" s="162">
        <f t="shared" si="138"/>
        <v>1804.2574907991161</v>
      </c>
      <c r="G488" s="162">
        <f t="shared" si="138"/>
        <v>0</v>
      </c>
      <c r="H488" s="162">
        <f t="shared" si="138"/>
        <v>1788.3509032178658</v>
      </c>
      <c r="I488" s="162">
        <f t="shared" si="138"/>
        <v>1930.5632368968049</v>
      </c>
      <c r="J488" s="162">
        <f t="shared" si="138"/>
        <v>1807.3969115648331</v>
      </c>
      <c r="K488" s="162">
        <f t="shared" si="138"/>
        <v>0</v>
      </c>
      <c r="L488" s="162">
        <f t="shared" si="138"/>
        <v>0</v>
      </c>
      <c r="M488" s="162">
        <f t="shared" si="138"/>
        <v>1949.548299842402</v>
      </c>
      <c r="N488" s="162">
        <f t="shared" si="138"/>
        <v>0</v>
      </c>
      <c r="O488" s="162">
        <f t="shared" si="138"/>
        <v>1924.5508971780491</v>
      </c>
      <c r="P488" s="162">
        <f t="shared" si="138"/>
        <v>2066.3908392002686</v>
      </c>
      <c r="Q488" s="162">
        <f t="shared" si="138"/>
        <v>2004.184189454445</v>
      </c>
    </row>
    <row r="489" spans="1:17" ht="12" customHeight="1" x14ac:dyDescent="0.25">
      <c r="A489" s="161" t="s">
        <v>141</v>
      </c>
      <c r="B489" s="160"/>
      <c r="C489" s="160">
        <f t="shared" ref="C489:Q491" si="139">IF(C393=0,0,C393/0.086*1000000/C$67)</f>
        <v>1806.1581469890964</v>
      </c>
      <c r="D489" s="160">
        <f t="shared" si="139"/>
        <v>1808.6650203010158</v>
      </c>
      <c r="E489" s="160">
        <f t="shared" si="139"/>
        <v>1811.5154610348943</v>
      </c>
      <c r="F489" s="160">
        <f t="shared" si="139"/>
        <v>1784.1424285332246</v>
      </c>
      <c r="G489" s="160">
        <f t="shared" si="139"/>
        <v>1802.8525790085228</v>
      </c>
      <c r="H489" s="160">
        <f t="shared" si="139"/>
        <v>1775.3480248351202</v>
      </c>
      <c r="I489" s="160">
        <f t="shared" si="139"/>
        <v>1861.9348449343336</v>
      </c>
      <c r="J489" s="160">
        <f t="shared" si="139"/>
        <v>1771.0364393195118</v>
      </c>
      <c r="K489" s="160">
        <f t="shared" si="139"/>
        <v>1832.302737638546</v>
      </c>
      <c r="L489" s="160">
        <f t="shared" si="139"/>
        <v>1810.4440021934975</v>
      </c>
      <c r="M489" s="160">
        <f t="shared" si="139"/>
        <v>1875.5675245860687</v>
      </c>
      <c r="N489" s="160">
        <f t="shared" si="139"/>
        <v>1878.9059618830079</v>
      </c>
      <c r="O489" s="160">
        <f t="shared" si="139"/>
        <v>1849.4451056193379</v>
      </c>
      <c r="P489" s="160">
        <f t="shared" si="139"/>
        <v>1939.7585226261508</v>
      </c>
      <c r="Q489" s="160">
        <f t="shared" si="139"/>
        <v>1892.0728457231344</v>
      </c>
    </row>
    <row r="490" spans="1:17" ht="12" customHeight="1" x14ac:dyDescent="0.25">
      <c r="A490" s="148" t="s">
        <v>60</v>
      </c>
      <c r="B490" s="156"/>
      <c r="C490" s="156">
        <f t="shared" si="139"/>
        <v>1214.4479943683168</v>
      </c>
      <c r="D490" s="156">
        <f t="shared" si="139"/>
        <v>1214.3174457194618</v>
      </c>
      <c r="E490" s="156">
        <f t="shared" si="139"/>
        <v>1216.2440257150392</v>
      </c>
      <c r="F490" s="156">
        <f t="shared" si="139"/>
        <v>1189.3521248145846</v>
      </c>
      <c r="G490" s="156">
        <f t="shared" si="139"/>
        <v>1205.461534493113</v>
      </c>
      <c r="H490" s="156">
        <f t="shared" si="139"/>
        <v>1181.3275329156481</v>
      </c>
      <c r="I490" s="156">
        <f t="shared" si="139"/>
        <v>1272.2559564874691</v>
      </c>
      <c r="J490" s="156">
        <f t="shared" si="139"/>
        <v>1186.518245682015</v>
      </c>
      <c r="K490" s="156">
        <f t="shared" si="139"/>
        <v>1240.8758943084756</v>
      </c>
      <c r="L490" s="156">
        <f t="shared" si="139"/>
        <v>1206.833198833014</v>
      </c>
      <c r="M490" s="156">
        <f t="shared" si="139"/>
        <v>1289.3607313278042</v>
      </c>
      <c r="N490" s="156">
        <f t="shared" si="139"/>
        <v>1285.1309190225377</v>
      </c>
      <c r="O490" s="156">
        <f t="shared" si="139"/>
        <v>1246.1772262500579</v>
      </c>
      <c r="P490" s="156">
        <f t="shared" si="139"/>
        <v>1360.2466349135971</v>
      </c>
      <c r="Q490" s="156">
        <f t="shared" si="139"/>
        <v>1303.7161688434874</v>
      </c>
    </row>
    <row r="491" spans="1:17" ht="12" customHeight="1" x14ac:dyDescent="0.25">
      <c r="A491" s="148" t="s">
        <v>59</v>
      </c>
      <c r="B491" s="156"/>
      <c r="C491" s="156">
        <f t="shared" si="139"/>
        <v>591.71015262077958</v>
      </c>
      <c r="D491" s="156">
        <f t="shared" si="139"/>
        <v>594.347574581554</v>
      </c>
      <c r="E491" s="156">
        <f t="shared" si="139"/>
        <v>595.27143531985485</v>
      </c>
      <c r="F491" s="156">
        <f t="shared" si="139"/>
        <v>594.7903037186403</v>
      </c>
      <c r="G491" s="156">
        <f t="shared" si="139"/>
        <v>597.39104451540948</v>
      </c>
      <c r="H491" s="156">
        <f t="shared" si="139"/>
        <v>594.02049191947231</v>
      </c>
      <c r="I491" s="156">
        <f t="shared" si="139"/>
        <v>589.67888844686445</v>
      </c>
      <c r="J491" s="156">
        <f t="shared" si="139"/>
        <v>584.51819363749667</v>
      </c>
      <c r="K491" s="156">
        <f t="shared" si="139"/>
        <v>591.42684333007014</v>
      </c>
      <c r="L491" s="156">
        <f t="shared" si="139"/>
        <v>603.61080336048337</v>
      </c>
      <c r="M491" s="156">
        <f t="shared" si="139"/>
        <v>586.20679325826427</v>
      </c>
      <c r="N491" s="156">
        <f t="shared" si="139"/>
        <v>593.77504286046974</v>
      </c>
      <c r="O491" s="156">
        <f t="shared" si="139"/>
        <v>603.26787936928019</v>
      </c>
      <c r="P491" s="156">
        <f t="shared" si="139"/>
        <v>579.51188771255363</v>
      </c>
      <c r="Q491" s="156">
        <f t="shared" si="139"/>
        <v>588.35667687964701</v>
      </c>
    </row>
    <row r="492" spans="1:17" ht="12" customHeight="1" x14ac:dyDescent="0.25">
      <c r="A492" s="158" t="s">
        <v>62</v>
      </c>
      <c r="B492" s="157"/>
      <c r="C492" s="157">
        <f t="shared" ref="C492:Q492" si="140">IF(C396=0,0,C396/0.086*1000000/SUM(C$69:C$71))</f>
        <v>652.39160794168595</v>
      </c>
      <c r="D492" s="157">
        <f t="shared" si="140"/>
        <v>658.32206630957717</v>
      </c>
      <c r="E492" s="157">
        <f t="shared" si="140"/>
        <v>666.88156474644018</v>
      </c>
      <c r="F492" s="157">
        <f t="shared" si="140"/>
        <v>654.34012125557081</v>
      </c>
      <c r="G492" s="157">
        <f t="shared" si="140"/>
        <v>642.28245950998098</v>
      </c>
      <c r="H492" s="157">
        <f t="shared" si="140"/>
        <v>639.64303416003656</v>
      </c>
      <c r="I492" s="157">
        <f t="shared" si="140"/>
        <v>651.87816883749076</v>
      </c>
      <c r="J492" s="157">
        <f t="shared" si="140"/>
        <v>637.72515765302796</v>
      </c>
      <c r="K492" s="157">
        <f t="shared" si="140"/>
        <v>670.50260246039716</v>
      </c>
      <c r="L492" s="157">
        <f t="shared" si="140"/>
        <v>650.55453182724693</v>
      </c>
      <c r="M492" s="157">
        <f t="shared" si="140"/>
        <v>665.56733951045942</v>
      </c>
      <c r="N492" s="157">
        <f t="shared" si="140"/>
        <v>700.23623377107492</v>
      </c>
      <c r="O492" s="157">
        <f t="shared" si="140"/>
        <v>661.55613669608817</v>
      </c>
      <c r="P492" s="157">
        <f t="shared" si="140"/>
        <v>706.02151568825548</v>
      </c>
      <c r="Q492" s="157">
        <f t="shared" si="140"/>
        <v>680.47277585823269</v>
      </c>
    </row>
    <row r="493" spans="1:17" ht="12" customHeight="1" x14ac:dyDescent="0.25">
      <c r="A493" s="23" t="s">
        <v>55</v>
      </c>
      <c r="B493" s="156"/>
      <c r="C493" s="156">
        <f t="shared" ref="C493:Q493" si="141">IF(C397=0,0,C397/0.086*1000000/C$69)</f>
        <v>634.12497964769682</v>
      </c>
      <c r="D493" s="156">
        <f t="shared" si="141"/>
        <v>537.25577365102833</v>
      </c>
      <c r="E493" s="156">
        <f t="shared" si="141"/>
        <v>598.20125469125264</v>
      </c>
      <c r="F493" s="156">
        <f t="shared" si="141"/>
        <v>634.72840800001825</v>
      </c>
      <c r="G493" s="156">
        <f t="shared" si="141"/>
        <v>551.18646910772691</v>
      </c>
      <c r="H493" s="156">
        <f t="shared" si="141"/>
        <v>621.76329218585045</v>
      </c>
      <c r="I493" s="156">
        <f t="shared" si="141"/>
        <v>534.26495553271138</v>
      </c>
      <c r="J493" s="156">
        <f t="shared" si="141"/>
        <v>607.01308103882366</v>
      </c>
      <c r="K493" s="156">
        <f t="shared" si="141"/>
        <v>529.94611984273695</v>
      </c>
      <c r="L493" s="156">
        <f t="shared" si="141"/>
        <v>536.08661614408868</v>
      </c>
      <c r="M493" s="156">
        <f t="shared" si="141"/>
        <v>537.82188296936442</v>
      </c>
      <c r="N493" s="156">
        <f t="shared" si="141"/>
        <v>611.69067352099614</v>
      </c>
      <c r="O493" s="156">
        <f t="shared" si="141"/>
        <v>536.01872989456513</v>
      </c>
      <c r="P493" s="156">
        <f t="shared" si="141"/>
        <v>519.48772211125811</v>
      </c>
      <c r="Q493" s="156">
        <f t="shared" si="141"/>
        <v>568.34104181753469</v>
      </c>
    </row>
    <row r="494" spans="1:17" ht="12" customHeight="1" x14ac:dyDescent="0.25">
      <c r="A494" s="23" t="s">
        <v>57</v>
      </c>
      <c r="B494" s="156"/>
      <c r="C494" s="156">
        <f t="shared" ref="C494:Q494" si="142">IF(C398=0,0,C398/0.086*1000000/C$70)</f>
        <v>0</v>
      </c>
      <c r="D494" s="156">
        <f t="shared" si="142"/>
        <v>0</v>
      </c>
      <c r="E494" s="156">
        <f t="shared" si="142"/>
        <v>0</v>
      </c>
      <c r="F494" s="156">
        <f t="shared" si="142"/>
        <v>0</v>
      </c>
      <c r="G494" s="156">
        <f t="shared" si="142"/>
        <v>0</v>
      </c>
      <c r="H494" s="156">
        <f t="shared" si="142"/>
        <v>0</v>
      </c>
      <c r="I494" s="156">
        <f t="shared" si="142"/>
        <v>0</v>
      </c>
      <c r="J494" s="156">
        <f t="shared" si="142"/>
        <v>0</v>
      </c>
      <c r="K494" s="156">
        <f t="shared" si="142"/>
        <v>0</v>
      </c>
      <c r="L494" s="156">
        <f t="shared" si="142"/>
        <v>0</v>
      </c>
      <c r="M494" s="156">
        <f t="shared" si="142"/>
        <v>0</v>
      </c>
      <c r="N494" s="156">
        <f t="shared" si="142"/>
        <v>0</v>
      </c>
      <c r="O494" s="156">
        <f t="shared" si="142"/>
        <v>0</v>
      </c>
      <c r="P494" s="156">
        <f t="shared" si="142"/>
        <v>0</v>
      </c>
      <c r="Q494" s="156">
        <f t="shared" si="142"/>
        <v>0</v>
      </c>
    </row>
    <row r="495" spans="1:17" ht="12" customHeight="1" x14ac:dyDescent="0.25">
      <c r="A495" s="29" t="s">
        <v>140</v>
      </c>
      <c r="B495" s="57"/>
      <c r="C495" s="57">
        <f t="shared" ref="C495:Q495" si="143">IF(C399=0,0,C399/0.086*1000000/C$71)</f>
        <v>653.69108274149903</v>
      </c>
      <c r="D495" s="57">
        <f t="shared" si="143"/>
        <v>663.86906189626097</v>
      </c>
      <c r="E495" s="57">
        <f t="shared" si="143"/>
        <v>671.39652160055562</v>
      </c>
      <c r="F495" s="57">
        <f t="shared" si="143"/>
        <v>655.12591502223665</v>
      </c>
      <c r="G495" s="57">
        <f t="shared" si="143"/>
        <v>644.56083446048581</v>
      </c>
      <c r="H495" s="57">
        <f t="shared" si="143"/>
        <v>640.07450362800466</v>
      </c>
      <c r="I495" s="57">
        <f t="shared" si="143"/>
        <v>658.34076449493909</v>
      </c>
      <c r="J495" s="57">
        <f t="shared" si="143"/>
        <v>638.89879042904386</v>
      </c>
      <c r="K495" s="57">
        <f t="shared" si="143"/>
        <v>675.43728141336794</v>
      </c>
      <c r="L495" s="57">
        <f t="shared" si="143"/>
        <v>655.39729238997279</v>
      </c>
      <c r="M495" s="57">
        <f t="shared" si="143"/>
        <v>669.13730079203651</v>
      </c>
      <c r="N495" s="57">
        <f t="shared" si="143"/>
        <v>704.75422544797118</v>
      </c>
      <c r="O495" s="57">
        <f t="shared" si="143"/>
        <v>667.20438839381302</v>
      </c>
      <c r="P495" s="57">
        <f t="shared" si="143"/>
        <v>712.28189280766117</v>
      </c>
      <c r="Q495" s="57">
        <f t="shared" si="143"/>
        <v>689.9778086343207</v>
      </c>
    </row>
    <row r="497" spans="1:17" ht="12" customHeight="1" x14ac:dyDescent="0.25">
      <c r="A497" s="152" t="s">
        <v>187</v>
      </c>
      <c r="B497" s="168"/>
      <c r="C497" s="168">
        <f t="shared" ref="C497:Q497" si="144">SUM(C498,C501,C503,C516)</f>
        <v>0</v>
      </c>
      <c r="D497" s="168">
        <f t="shared" si="144"/>
        <v>0</v>
      </c>
      <c r="E497" s="168">
        <f t="shared" si="144"/>
        <v>0</v>
      </c>
      <c r="F497" s="168">
        <f t="shared" si="144"/>
        <v>0</v>
      </c>
      <c r="G497" s="168">
        <f t="shared" si="144"/>
        <v>0</v>
      </c>
      <c r="H497" s="168">
        <f t="shared" si="144"/>
        <v>0</v>
      </c>
      <c r="I497" s="168">
        <f t="shared" si="144"/>
        <v>0</v>
      </c>
      <c r="J497" s="168">
        <f t="shared" si="144"/>
        <v>0</v>
      </c>
      <c r="K497" s="168">
        <f t="shared" si="144"/>
        <v>0</v>
      </c>
      <c r="L497" s="168">
        <f t="shared" si="144"/>
        <v>0</v>
      </c>
      <c r="M497" s="168">
        <f t="shared" si="144"/>
        <v>0</v>
      </c>
      <c r="N497" s="168">
        <f t="shared" si="144"/>
        <v>0</v>
      </c>
      <c r="O497" s="168">
        <f t="shared" si="144"/>
        <v>0</v>
      </c>
      <c r="P497" s="168">
        <f t="shared" si="144"/>
        <v>0</v>
      </c>
      <c r="Q497" s="168">
        <f t="shared" si="144"/>
        <v>0</v>
      </c>
    </row>
    <row r="498" spans="1:17" ht="12" customHeight="1" x14ac:dyDescent="0.25">
      <c r="A498" s="158" t="s">
        <v>65</v>
      </c>
      <c r="B498" s="157"/>
      <c r="C498" s="157">
        <f t="shared" ref="C498:Q498" si="145">SUM(C499:C500)</f>
        <v>0</v>
      </c>
      <c r="D498" s="157">
        <f t="shared" si="145"/>
        <v>0</v>
      </c>
      <c r="E498" s="157">
        <f t="shared" si="145"/>
        <v>0</v>
      </c>
      <c r="F498" s="157">
        <f t="shared" si="145"/>
        <v>0</v>
      </c>
      <c r="G498" s="157">
        <f t="shared" si="145"/>
        <v>0</v>
      </c>
      <c r="H498" s="157">
        <f t="shared" si="145"/>
        <v>0</v>
      </c>
      <c r="I498" s="157">
        <f t="shared" si="145"/>
        <v>0</v>
      </c>
      <c r="J498" s="157">
        <f t="shared" si="145"/>
        <v>0</v>
      </c>
      <c r="K498" s="157">
        <f t="shared" si="145"/>
        <v>0</v>
      </c>
      <c r="L498" s="157">
        <f t="shared" si="145"/>
        <v>0</v>
      </c>
      <c r="M498" s="157">
        <f t="shared" si="145"/>
        <v>0</v>
      </c>
      <c r="N498" s="157">
        <f t="shared" si="145"/>
        <v>0</v>
      </c>
      <c r="O498" s="157">
        <f t="shared" si="145"/>
        <v>0</v>
      </c>
      <c r="P498" s="157">
        <f t="shared" si="145"/>
        <v>0</v>
      </c>
      <c r="Q498" s="157">
        <f t="shared" si="145"/>
        <v>0</v>
      </c>
    </row>
    <row r="499" spans="1:17" ht="12" customHeight="1" x14ac:dyDescent="0.25">
      <c r="A499" s="23" t="s">
        <v>157</v>
      </c>
      <c r="B499" s="156"/>
      <c r="C499" s="156">
        <f t="shared" ref="C499:Q499" si="146">IF(C427=0,0,C427*1000000/C$58)</f>
        <v>0</v>
      </c>
      <c r="D499" s="156">
        <f t="shared" si="146"/>
        <v>0</v>
      </c>
      <c r="E499" s="156">
        <f t="shared" si="146"/>
        <v>0</v>
      </c>
      <c r="F499" s="156">
        <f t="shared" si="146"/>
        <v>0</v>
      </c>
      <c r="G499" s="156">
        <f t="shared" si="146"/>
        <v>0</v>
      </c>
      <c r="H499" s="156">
        <f t="shared" si="146"/>
        <v>0</v>
      </c>
      <c r="I499" s="156">
        <f t="shared" si="146"/>
        <v>0</v>
      </c>
      <c r="J499" s="156">
        <f t="shared" si="146"/>
        <v>0</v>
      </c>
      <c r="K499" s="156">
        <f t="shared" si="146"/>
        <v>0</v>
      </c>
      <c r="L499" s="156">
        <f t="shared" si="146"/>
        <v>0</v>
      </c>
      <c r="M499" s="156">
        <f t="shared" si="146"/>
        <v>0</v>
      </c>
      <c r="N499" s="156">
        <f t="shared" si="146"/>
        <v>0</v>
      </c>
      <c r="O499" s="156">
        <f t="shared" si="146"/>
        <v>0</v>
      </c>
      <c r="P499" s="156">
        <f t="shared" si="146"/>
        <v>0</v>
      </c>
      <c r="Q499" s="156">
        <f t="shared" si="146"/>
        <v>0</v>
      </c>
    </row>
    <row r="500" spans="1:17" ht="12" customHeight="1" x14ac:dyDescent="0.25">
      <c r="A500" s="23" t="s">
        <v>60</v>
      </c>
      <c r="B500" s="156"/>
      <c r="C500" s="156">
        <f t="shared" ref="C500:Q500" si="147">IF(C428=0,0,C428*1000000/C$58)</f>
        <v>0</v>
      </c>
      <c r="D500" s="156">
        <f t="shared" si="147"/>
        <v>0</v>
      </c>
      <c r="E500" s="156">
        <f t="shared" si="147"/>
        <v>0</v>
      </c>
      <c r="F500" s="156">
        <f t="shared" si="147"/>
        <v>0</v>
      </c>
      <c r="G500" s="156">
        <f t="shared" si="147"/>
        <v>0</v>
      </c>
      <c r="H500" s="156">
        <f t="shared" si="147"/>
        <v>0</v>
      </c>
      <c r="I500" s="156">
        <f t="shared" si="147"/>
        <v>0</v>
      </c>
      <c r="J500" s="156">
        <f t="shared" si="147"/>
        <v>0</v>
      </c>
      <c r="K500" s="156">
        <f t="shared" si="147"/>
        <v>0</v>
      </c>
      <c r="L500" s="156">
        <f t="shared" si="147"/>
        <v>0</v>
      </c>
      <c r="M500" s="156">
        <f t="shared" si="147"/>
        <v>0</v>
      </c>
      <c r="N500" s="156">
        <f t="shared" si="147"/>
        <v>0</v>
      </c>
      <c r="O500" s="156">
        <f t="shared" si="147"/>
        <v>0</v>
      </c>
      <c r="P500" s="156">
        <f t="shared" si="147"/>
        <v>0</v>
      </c>
      <c r="Q500" s="156">
        <f t="shared" si="147"/>
        <v>0</v>
      </c>
    </row>
    <row r="501" spans="1:17" ht="12" customHeight="1" x14ac:dyDescent="0.25">
      <c r="A501" s="158" t="s">
        <v>112</v>
      </c>
      <c r="B501" s="157"/>
      <c r="C501" s="157">
        <f t="shared" ref="C501:Q501" si="148">C502</f>
        <v>0</v>
      </c>
      <c r="D501" s="157">
        <f t="shared" si="148"/>
        <v>0</v>
      </c>
      <c r="E501" s="157">
        <f t="shared" si="148"/>
        <v>0</v>
      </c>
      <c r="F501" s="157">
        <f t="shared" si="148"/>
        <v>0</v>
      </c>
      <c r="G501" s="157">
        <f t="shared" si="148"/>
        <v>0</v>
      </c>
      <c r="H501" s="157">
        <f t="shared" si="148"/>
        <v>0</v>
      </c>
      <c r="I501" s="157">
        <f t="shared" si="148"/>
        <v>0</v>
      </c>
      <c r="J501" s="157">
        <f t="shared" si="148"/>
        <v>0</v>
      </c>
      <c r="K501" s="157">
        <f t="shared" si="148"/>
        <v>0</v>
      </c>
      <c r="L501" s="157">
        <f t="shared" si="148"/>
        <v>0</v>
      </c>
      <c r="M501" s="157">
        <f t="shared" si="148"/>
        <v>0</v>
      </c>
      <c r="N501" s="157">
        <f t="shared" si="148"/>
        <v>0</v>
      </c>
      <c r="O501" s="157">
        <f t="shared" si="148"/>
        <v>0</v>
      </c>
      <c r="P501" s="157">
        <f t="shared" si="148"/>
        <v>0</v>
      </c>
      <c r="Q501" s="157">
        <f t="shared" si="148"/>
        <v>0</v>
      </c>
    </row>
    <row r="502" spans="1:17" ht="12" customHeight="1" x14ac:dyDescent="0.25">
      <c r="A502" s="23" t="s">
        <v>60</v>
      </c>
      <c r="B502" s="156"/>
      <c r="C502" s="156">
        <f t="shared" ref="C502:Q502" si="149">IF(C430=0,0,C430*1000000/C$58)</f>
        <v>0</v>
      </c>
      <c r="D502" s="156">
        <f t="shared" si="149"/>
        <v>0</v>
      </c>
      <c r="E502" s="156">
        <f t="shared" si="149"/>
        <v>0</v>
      </c>
      <c r="F502" s="156">
        <f t="shared" si="149"/>
        <v>0</v>
      </c>
      <c r="G502" s="156">
        <f t="shared" si="149"/>
        <v>0</v>
      </c>
      <c r="H502" s="156">
        <f t="shared" si="149"/>
        <v>0</v>
      </c>
      <c r="I502" s="156">
        <f t="shared" si="149"/>
        <v>0</v>
      </c>
      <c r="J502" s="156">
        <f t="shared" si="149"/>
        <v>0</v>
      </c>
      <c r="K502" s="156">
        <f t="shared" si="149"/>
        <v>0</v>
      </c>
      <c r="L502" s="156">
        <f t="shared" si="149"/>
        <v>0</v>
      </c>
      <c r="M502" s="156">
        <f t="shared" si="149"/>
        <v>0</v>
      </c>
      <c r="N502" s="156">
        <f t="shared" si="149"/>
        <v>0</v>
      </c>
      <c r="O502" s="156">
        <f t="shared" si="149"/>
        <v>0</v>
      </c>
      <c r="P502" s="156">
        <f t="shared" si="149"/>
        <v>0</v>
      </c>
      <c r="Q502" s="156">
        <f t="shared" si="149"/>
        <v>0</v>
      </c>
    </row>
    <row r="503" spans="1:17" ht="12" customHeight="1" x14ac:dyDescent="0.25">
      <c r="A503" s="158" t="s">
        <v>63</v>
      </c>
      <c r="B503" s="157"/>
      <c r="C503" s="157">
        <f t="shared" ref="C503:Q503" si="150">IF(C431=0,0,C431*1000000/SUM(C$62:C$67))</f>
        <v>0</v>
      </c>
      <c r="D503" s="157">
        <f t="shared" si="150"/>
        <v>0</v>
      </c>
      <c r="E503" s="157">
        <f t="shared" si="150"/>
        <v>0</v>
      </c>
      <c r="F503" s="157">
        <f t="shared" si="150"/>
        <v>0</v>
      </c>
      <c r="G503" s="157">
        <f t="shared" si="150"/>
        <v>0</v>
      </c>
      <c r="H503" s="157">
        <f t="shared" si="150"/>
        <v>0</v>
      </c>
      <c r="I503" s="157">
        <f t="shared" si="150"/>
        <v>0</v>
      </c>
      <c r="J503" s="157">
        <f t="shared" si="150"/>
        <v>0</v>
      </c>
      <c r="K503" s="157">
        <f t="shared" si="150"/>
        <v>0</v>
      </c>
      <c r="L503" s="157">
        <f t="shared" si="150"/>
        <v>0</v>
      </c>
      <c r="M503" s="157">
        <f t="shared" si="150"/>
        <v>0</v>
      </c>
      <c r="N503" s="157">
        <f t="shared" si="150"/>
        <v>0</v>
      </c>
      <c r="O503" s="157">
        <f t="shared" si="150"/>
        <v>0</v>
      </c>
      <c r="P503" s="157">
        <f t="shared" si="150"/>
        <v>0</v>
      </c>
      <c r="Q503" s="157">
        <f t="shared" si="150"/>
        <v>0</v>
      </c>
    </row>
    <row r="504" spans="1:17" ht="12" customHeight="1" x14ac:dyDescent="0.25">
      <c r="A504" s="167" t="s">
        <v>156</v>
      </c>
      <c r="B504" s="132"/>
      <c r="C504" s="132">
        <f t="shared" ref="C504:Q504" si="151">IF(C432=0,0,C432*1000000/C$62)</f>
        <v>0</v>
      </c>
      <c r="D504" s="132">
        <f t="shared" si="151"/>
        <v>0</v>
      </c>
      <c r="E504" s="132">
        <f t="shared" si="151"/>
        <v>0</v>
      </c>
      <c r="F504" s="132">
        <f t="shared" si="151"/>
        <v>0</v>
      </c>
      <c r="G504" s="132">
        <f t="shared" si="151"/>
        <v>0</v>
      </c>
      <c r="H504" s="132">
        <f t="shared" si="151"/>
        <v>0</v>
      </c>
      <c r="I504" s="132">
        <f t="shared" si="151"/>
        <v>0</v>
      </c>
      <c r="J504" s="132">
        <f t="shared" si="151"/>
        <v>0</v>
      </c>
      <c r="K504" s="132">
        <f t="shared" si="151"/>
        <v>0</v>
      </c>
      <c r="L504" s="132">
        <f t="shared" si="151"/>
        <v>0</v>
      </c>
      <c r="M504" s="132">
        <f t="shared" si="151"/>
        <v>0</v>
      </c>
      <c r="N504" s="132">
        <f t="shared" si="151"/>
        <v>0</v>
      </c>
      <c r="O504" s="132">
        <f t="shared" si="151"/>
        <v>0</v>
      </c>
      <c r="P504" s="132">
        <f t="shared" si="151"/>
        <v>0</v>
      </c>
      <c r="Q504" s="132">
        <f t="shared" si="151"/>
        <v>0</v>
      </c>
    </row>
    <row r="505" spans="1:17" ht="12" customHeight="1" x14ac:dyDescent="0.25">
      <c r="A505" s="167" t="s">
        <v>155</v>
      </c>
      <c r="B505" s="132"/>
      <c r="C505" s="132">
        <f t="shared" ref="C505:Q505" si="152">IF(C433=0,0,C433*1000000/C$63)</f>
        <v>0</v>
      </c>
      <c r="D505" s="132">
        <f t="shared" si="152"/>
        <v>0</v>
      </c>
      <c r="E505" s="132">
        <f t="shared" si="152"/>
        <v>0</v>
      </c>
      <c r="F505" s="132">
        <f t="shared" si="152"/>
        <v>0</v>
      </c>
      <c r="G505" s="132">
        <f t="shared" si="152"/>
        <v>0</v>
      </c>
      <c r="H505" s="132">
        <f t="shared" si="152"/>
        <v>0</v>
      </c>
      <c r="I505" s="132">
        <f t="shared" si="152"/>
        <v>0</v>
      </c>
      <c r="J505" s="132">
        <f t="shared" si="152"/>
        <v>0</v>
      </c>
      <c r="K505" s="132">
        <f t="shared" si="152"/>
        <v>0</v>
      </c>
      <c r="L505" s="132">
        <f t="shared" si="152"/>
        <v>0</v>
      </c>
      <c r="M505" s="132">
        <f t="shared" si="152"/>
        <v>0</v>
      </c>
      <c r="N505" s="132">
        <f t="shared" si="152"/>
        <v>0</v>
      </c>
      <c r="O505" s="132">
        <f t="shared" si="152"/>
        <v>0</v>
      </c>
      <c r="P505" s="132">
        <f t="shared" si="152"/>
        <v>0</v>
      </c>
      <c r="Q505" s="132">
        <f t="shared" si="152"/>
        <v>0</v>
      </c>
    </row>
    <row r="506" spans="1:17" ht="12" customHeight="1" x14ac:dyDescent="0.25">
      <c r="A506" s="166" t="s">
        <v>55</v>
      </c>
      <c r="B506" s="165"/>
      <c r="C506" s="165">
        <f t="shared" ref="C506:Q506" si="153">IF(C434=0,0,C434*1000000/C$63)</f>
        <v>0</v>
      </c>
      <c r="D506" s="165">
        <f t="shared" si="153"/>
        <v>0</v>
      </c>
      <c r="E506" s="165">
        <f t="shared" si="153"/>
        <v>0</v>
      </c>
      <c r="F506" s="165">
        <f t="shared" si="153"/>
        <v>0</v>
      </c>
      <c r="G506" s="165">
        <f t="shared" si="153"/>
        <v>0</v>
      </c>
      <c r="H506" s="165">
        <f t="shared" si="153"/>
        <v>0</v>
      </c>
      <c r="I506" s="165">
        <f t="shared" si="153"/>
        <v>0</v>
      </c>
      <c r="J506" s="165">
        <f t="shared" si="153"/>
        <v>0</v>
      </c>
      <c r="K506" s="165">
        <f t="shared" si="153"/>
        <v>0</v>
      </c>
      <c r="L506" s="165">
        <f t="shared" si="153"/>
        <v>0</v>
      </c>
      <c r="M506" s="165">
        <f t="shared" si="153"/>
        <v>0</v>
      </c>
      <c r="N506" s="165">
        <f t="shared" si="153"/>
        <v>0</v>
      </c>
      <c r="O506" s="165">
        <f t="shared" si="153"/>
        <v>0</v>
      </c>
      <c r="P506" s="165">
        <f t="shared" si="153"/>
        <v>0</v>
      </c>
      <c r="Q506" s="165">
        <f t="shared" si="153"/>
        <v>0</v>
      </c>
    </row>
    <row r="507" spans="1:17" ht="12" customHeight="1" x14ac:dyDescent="0.25">
      <c r="A507" s="147" t="s">
        <v>59</v>
      </c>
      <c r="B507" s="164"/>
      <c r="C507" s="164">
        <f t="shared" ref="C507:Q507" si="154">IF(C435=0,0,C435*1000000/C$63)</f>
        <v>0</v>
      </c>
      <c r="D507" s="164">
        <f t="shared" si="154"/>
        <v>0</v>
      </c>
      <c r="E507" s="164">
        <f t="shared" si="154"/>
        <v>0</v>
      </c>
      <c r="F507" s="164">
        <f t="shared" si="154"/>
        <v>0</v>
      </c>
      <c r="G507" s="164">
        <f t="shared" si="154"/>
        <v>0</v>
      </c>
      <c r="H507" s="164">
        <f t="shared" si="154"/>
        <v>0</v>
      </c>
      <c r="I507" s="164">
        <f t="shared" si="154"/>
        <v>0</v>
      </c>
      <c r="J507" s="164">
        <f t="shared" si="154"/>
        <v>0</v>
      </c>
      <c r="K507" s="164">
        <f t="shared" si="154"/>
        <v>0</v>
      </c>
      <c r="L507" s="164">
        <f t="shared" si="154"/>
        <v>0</v>
      </c>
      <c r="M507" s="164">
        <f t="shared" si="154"/>
        <v>0</v>
      </c>
      <c r="N507" s="164">
        <f t="shared" si="154"/>
        <v>0</v>
      </c>
      <c r="O507" s="164">
        <f t="shared" si="154"/>
        <v>0</v>
      </c>
      <c r="P507" s="164">
        <f t="shared" si="154"/>
        <v>0</v>
      </c>
      <c r="Q507" s="164">
        <f t="shared" si="154"/>
        <v>0</v>
      </c>
    </row>
    <row r="508" spans="1:17" ht="12" customHeight="1" x14ac:dyDescent="0.25">
      <c r="A508" s="163" t="s">
        <v>144</v>
      </c>
      <c r="B508" s="162"/>
      <c r="C508" s="162">
        <f t="shared" ref="C508:Q508" si="155">IF(C436=0,0,C436*1000000/C$64)</f>
        <v>0</v>
      </c>
      <c r="D508" s="162">
        <f t="shared" si="155"/>
        <v>0</v>
      </c>
      <c r="E508" s="162">
        <f t="shared" si="155"/>
        <v>0</v>
      </c>
      <c r="F508" s="162">
        <f t="shared" si="155"/>
        <v>0</v>
      </c>
      <c r="G508" s="162">
        <f t="shared" si="155"/>
        <v>0</v>
      </c>
      <c r="H508" s="162">
        <f t="shared" si="155"/>
        <v>0</v>
      </c>
      <c r="I508" s="162">
        <f t="shared" si="155"/>
        <v>0</v>
      </c>
      <c r="J508" s="162">
        <f t="shared" si="155"/>
        <v>0</v>
      </c>
      <c r="K508" s="162">
        <f t="shared" si="155"/>
        <v>0</v>
      </c>
      <c r="L508" s="162">
        <f t="shared" si="155"/>
        <v>0</v>
      </c>
      <c r="M508" s="162">
        <f t="shared" si="155"/>
        <v>0</v>
      </c>
      <c r="N508" s="162">
        <f t="shared" si="155"/>
        <v>0</v>
      </c>
      <c r="O508" s="162">
        <f t="shared" si="155"/>
        <v>0</v>
      </c>
      <c r="P508" s="162">
        <f t="shared" si="155"/>
        <v>0</v>
      </c>
      <c r="Q508" s="162">
        <f t="shared" si="155"/>
        <v>0</v>
      </c>
    </row>
    <row r="509" spans="1:17" ht="12" customHeight="1" x14ac:dyDescent="0.25">
      <c r="A509" s="161" t="s">
        <v>143</v>
      </c>
      <c r="B509" s="160"/>
      <c r="C509" s="160">
        <f t="shared" ref="C509:Q509" si="156">IF(C437=0,0,C437*1000000/C$65)</f>
        <v>0</v>
      </c>
      <c r="D509" s="160">
        <f t="shared" si="156"/>
        <v>0</v>
      </c>
      <c r="E509" s="160">
        <f t="shared" si="156"/>
        <v>0</v>
      </c>
      <c r="F509" s="160">
        <f t="shared" si="156"/>
        <v>0</v>
      </c>
      <c r="G509" s="160">
        <f t="shared" si="156"/>
        <v>0</v>
      </c>
      <c r="H509" s="160">
        <f t="shared" si="156"/>
        <v>0</v>
      </c>
      <c r="I509" s="160">
        <f t="shared" si="156"/>
        <v>0</v>
      </c>
      <c r="J509" s="160">
        <f t="shared" si="156"/>
        <v>0</v>
      </c>
      <c r="K509" s="160">
        <f t="shared" si="156"/>
        <v>0</v>
      </c>
      <c r="L509" s="160">
        <f t="shared" si="156"/>
        <v>0</v>
      </c>
      <c r="M509" s="160">
        <f t="shared" si="156"/>
        <v>0</v>
      </c>
      <c r="N509" s="160">
        <f t="shared" si="156"/>
        <v>0</v>
      </c>
      <c r="O509" s="160">
        <f t="shared" si="156"/>
        <v>0</v>
      </c>
      <c r="P509" s="160">
        <f t="shared" si="156"/>
        <v>0</v>
      </c>
      <c r="Q509" s="160">
        <f t="shared" si="156"/>
        <v>0</v>
      </c>
    </row>
    <row r="510" spans="1:17" ht="12" customHeight="1" x14ac:dyDescent="0.25">
      <c r="A510" s="148" t="s">
        <v>57</v>
      </c>
      <c r="B510" s="156"/>
      <c r="C510" s="156">
        <f t="shared" ref="C510:Q510" si="157">IF(C438=0,0,C438*1000000/C$65)</f>
        <v>0</v>
      </c>
      <c r="D510" s="156">
        <f t="shared" si="157"/>
        <v>0</v>
      </c>
      <c r="E510" s="156">
        <f t="shared" si="157"/>
        <v>0</v>
      </c>
      <c r="F510" s="156">
        <f t="shared" si="157"/>
        <v>0</v>
      </c>
      <c r="G510" s="156">
        <f t="shared" si="157"/>
        <v>0</v>
      </c>
      <c r="H510" s="156">
        <f t="shared" si="157"/>
        <v>0</v>
      </c>
      <c r="I510" s="156">
        <f t="shared" si="157"/>
        <v>0</v>
      </c>
      <c r="J510" s="156">
        <f t="shared" si="157"/>
        <v>0</v>
      </c>
      <c r="K510" s="156">
        <f t="shared" si="157"/>
        <v>0</v>
      </c>
      <c r="L510" s="156">
        <f t="shared" si="157"/>
        <v>0</v>
      </c>
      <c r="M510" s="156">
        <f t="shared" si="157"/>
        <v>0</v>
      </c>
      <c r="N510" s="156">
        <f t="shared" si="157"/>
        <v>0</v>
      </c>
      <c r="O510" s="156">
        <f t="shared" si="157"/>
        <v>0</v>
      </c>
      <c r="P510" s="156">
        <f t="shared" si="157"/>
        <v>0</v>
      </c>
      <c r="Q510" s="156">
        <f t="shared" si="157"/>
        <v>0</v>
      </c>
    </row>
    <row r="511" spans="1:17" ht="12" customHeight="1" x14ac:dyDescent="0.25">
      <c r="A511" s="148" t="s">
        <v>59</v>
      </c>
      <c r="B511" s="156"/>
      <c r="C511" s="156">
        <f t="shared" ref="C511:Q511" si="158">IF(C439=0,0,C439*1000000/C$65)</f>
        <v>0</v>
      </c>
      <c r="D511" s="156">
        <f t="shared" si="158"/>
        <v>0</v>
      </c>
      <c r="E511" s="156">
        <f t="shared" si="158"/>
        <v>0</v>
      </c>
      <c r="F511" s="156">
        <f t="shared" si="158"/>
        <v>0</v>
      </c>
      <c r="G511" s="156">
        <f t="shared" si="158"/>
        <v>0</v>
      </c>
      <c r="H511" s="156">
        <f t="shared" si="158"/>
        <v>0</v>
      </c>
      <c r="I511" s="156">
        <f t="shared" si="158"/>
        <v>0</v>
      </c>
      <c r="J511" s="156">
        <f t="shared" si="158"/>
        <v>0</v>
      </c>
      <c r="K511" s="156">
        <f t="shared" si="158"/>
        <v>0</v>
      </c>
      <c r="L511" s="156">
        <f t="shared" si="158"/>
        <v>0</v>
      </c>
      <c r="M511" s="156">
        <f t="shared" si="158"/>
        <v>0</v>
      </c>
      <c r="N511" s="156">
        <f t="shared" si="158"/>
        <v>0</v>
      </c>
      <c r="O511" s="156">
        <f t="shared" si="158"/>
        <v>0</v>
      </c>
      <c r="P511" s="156">
        <f t="shared" si="158"/>
        <v>0</v>
      </c>
      <c r="Q511" s="156">
        <f t="shared" si="158"/>
        <v>0</v>
      </c>
    </row>
    <row r="512" spans="1:17" ht="12" customHeight="1" x14ac:dyDescent="0.25">
      <c r="A512" s="163" t="s">
        <v>142</v>
      </c>
      <c r="B512" s="162"/>
      <c r="C512" s="162">
        <f t="shared" ref="C512:Q512" si="159">IF(C440=0,0,C440*1000000/C$66)</f>
        <v>0</v>
      </c>
      <c r="D512" s="162">
        <f t="shared" si="159"/>
        <v>0</v>
      </c>
      <c r="E512" s="162">
        <f t="shared" si="159"/>
        <v>0</v>
      </c>
      <c r="F512" s="162">
        <f t="shared" si="159"/>
        <v>0</v>
      </c>
      <c r="G512" s="162">
        <f t="shared" si="159"/>
        <v>0</v>
      </c>
      <c r="H512" s="162">
        <f t="shared" si="159"/>
        <v>0</v>
      </c>
      <c r="I512" s="162">
        <f t="shared" si="159"/>
        <v>0</v>
      </c>
      <c r="J512" s="162">
        <f t="shared" si="159"/>
        <v>0</v>
      </c>
      <c r="K512" s="162">
        <f t="shared" si="159"/>
        <v>0</v>
      </c>
      <c r="L512" s="162">
        <f t="shared" si="159"/>
        <v>0</v>
      </c>
      <c r="M512" s="162">
        <f t="shared" si="159"/>
        <v>0</v>
      </c>
      <c r="N512" s="162">
        <f t="shared" si="159"/>
        <v>0</v>
      </c>
      <c r="O512" s="162">
        <f t="shared" si="159"/>
        <v>0</v>
      </c>
      <c r="P512" s="162">
        <f t="shared" si="159"/>
        <v>0</v>
      </c>
      <c r="Q512" s="162">
        <f t="shared" si="159"/>
        <v>0</v>
      </c>
    </row>
    <row r="513" spans="1:17" ht="12" customHeight="1" x14ac:dyDescent="0.25">
      <c r="A513" s="161" t="s">
        <v>141</v>
      </c>
      <c r="B513" s="160"/>
      <c r="C513" s="160">
        <f t="shared" ref="C513:Q513" si="160">IF(C441=0,0,C441*1000000/C$67)</f>
        <v>0</v>
      </c>
      <c r="D513" s="160">
        <f t="shared" si="160"/>
        <v>0</v>
      </c>
      <c r="E513" s="160">
        <f t="shared" si="160"/>
        <v>0</v>
      </c>
      <c r="F513" s="160">
        <f t="shared" si="160"/>
        <v>0</v>
      </c>
      <c r="G513" s="160">
        <f t="shared" si="160"/>
        <v>0</v>
      </c>
      <c r="H513" s="160">
        <f t="shared" si="160"/>
        <v>0</v>
      </c>
      <c r="I513" s="160">
        <f t="shared" si="160"/>
        <v>0</v>
      </c>
      <c r="J513" s="160">
        <f t="shared" si="160"/>
        <v>0</v>
      </c>
      <c r="K513" s="160">
        <f t="shared" si="160"/>
        <v>0</v>
      </c>
      <c r="L513" s="160">
        <f t="shared" si="160"/>
        <v>0</v>
      </c>
      <c r="M513" s="160">
        <f t="shared" si="160"/>
        <v>0</v>
      </c>
      <c r="N513" s="160">
        <f t="shared" si="160"/>
        <v>0</v>
      </c>
      <c r="O513" s="160">
        <f t="shared" si="160"/>
        <v>0</v>
      </c>
      <c r="P513" s="160">
        <f t="shared" si="160"/>
        <v>0</v>
      </c>
      <c r="Q513" s="160">
        <f t="shared" si="160"/>
        <v>0</v>
      </c>
    </row>
    <row r="514" spans="1:17" ht="12" customHeight="1" x14ac:dyDescent="0.25">
      <c r="A514" s="148" t="s">
        <v>60</v>
      </c>
      <c r="B514" s="156"/>
      <c r="C514" s="156">
        <f t="shared" ref="C514:Q514" si="161">IF(C442=0,0,C442*1000000/C$67)</f>
        <v>0</v>
      </c>
      <c r="D514" s="156">
        <f t="shared" si="161"/>
        <v>0</v>
      </c>
      <c r="E514" s="156">
        <f t="shared" si="161"/>
        <v>0</v>
      </c>
      <c r="F514" s="156">
        <f t="shared" si="161"/>
        <v>0</v>
      </c>
      <c r="G514" s="156">
        <f t="shared" si="161"/>
        <v>0</v>
      </c>
      <c r="H514" s="156">
        <f t="shared" si="161"/>
        <v>0</v>
      </c>
      <c r="I514" s="156">
        <f t="shared" si="161"/>
        <v>0</v>
      </c>
      <c r="J514" s="156">
        <f t="shared" si="161"/>
        <v>0</v>
      </c>
      <c r="K514" s="156">
        <f t="shared" si="161"/>
        <v>0</v>
      </c>
      <c r="L514" s="156">
        <f t="shared" si="161"/>
        <v>0</v>
      </c>
      <c r="M514" s="156">
        <f t="shared" si="161"/>
        <v>0</v>
      </c>
      <c r="N514" s="156">
        <f t="shared" si="161"/>
        <v>0</v>
      </c>
      <c r="O514" s="156">
        <f t="shared" si="161"/>
        <v>0</v>
      </c>
      <c r="P514" s="156">
        <f t="shared" si="161"/>
        <v>0</v>
      </c>
      <c r="Q514" s="156">
        <f t="shared" si="161"/>
        <v>0</v>
      </c>
    </row>
    <row r="515" spans="1:17" ht="12" customHeight="1" x14ac:dyDescent="0.25">
      <c r="A515" s="148" t="s">
        <v>59</v>
      </c>
      <c r="B515" s="156"/>
      <c r="C515" s="156">
        <f t="shared" ref="C515:Q515" si="162">IF(C443=0,0,C443*1000000/C$67)</f>
        <v>0</v>
      </c>
      <c r="D515" s="156">
        <f t="shared" si="162"/>
        <v>0</v>
      </c>
      <c r="E515" s="156">
        <f t="shared" si="162"/>
        <v>0</v>
      </c>
      <c r="F515" s="156">
        <f t="shared" si="162"/>
        <v>0</v>
      </c>
      <c r="G515" s="156">
        <f t="shared" si="162"/>
        <v>0</v>
      </c>
      <c r="H515" s="156">
        <f t="shared" si="162"/>
        <v>0</v>
      </c>
      <c r="I515" s="156">
        <f t="shared" si="162"/>
        <v>0</v>
      </c>
      <c r="J515" s="156">
        <f t="shared" si="162"/>
        <v>0</v>
      </c>
      <c r="K515" s="156">
        <f t="shared" si="162"/>
        <v>0</v>
      </c>
      <c r="L515" s="156">
        <f t="shared" si="162"/>
        <v>0</v>
      </c>
      <c r="M515" s="156">
        <f t="shared" si="162"/>
        <v>0</v>
      </c>
      <c r="N515" s="156">
        <f t="shared" si="162"/>
        <v>0</v>
      </c>
      <c r="O515" s="156">
        <f t="shared" si="162"/>
        <v>0</v>
      </c>
      <c r="P515" s="156">
        <f t="shared" si="162"/>
        <v>0</v>
      </c>
      <c r="Q515" s="156">
        <f t="shared" si="162"/>
        <v>0</v>
      </c>
    </row>
    <row r="516" spans="1:17" ht="12" customHeight="1" x14ac:dyDescent="0.25">
      <c r="A516" s="158" t="s">
        <v>62</v>
      </c>
      <c r="B516" s="157"/>
      <c r="C516" s="157">
        <f t="shared" ref="C516:Q516" si="163">IF(C444=0,0,C444*1000000/SUM(C$69:C$71))</f>
        <v>0</v>
      </c>
      <c r="D516" s="157">
        <f t="shared" si="163"/>
        <v>0</v>
      </c>
      <c r="E516" s="157">
        <f t="shared" si="163"/>
        <v>0</v>
      </c>
      <c r="F516" s="157">
        <f t="shared" si="163"/>
        <v>0</v>
      </c>
      <c r="G516" s="157">
        <f t="shared" si="163"/>
        <v>0</v>
      </c>
      <c r="H516" s="157">
        <f t="shared" si="163"/>
        <v>0</v>
      </c>
      <c r="I516" s="157">
        <f t="shared" si="163"/>
        <v>0</v>
      </c>
      <c r="J516" s="157">
        <f t="shared" si="163"/>
        <v>0</v>
      </c>
      <c r="K516" s="157">
        <f t="shared" si="163"/>
        <v>0</v>
      </c>
      <c r="L516" s="157">
        <f t="shared" si="163"/>
        <v>0</v>
      </c>
      <c r="M516" s="157">
        <f t="shared" si="163"/>
        <v>0</v>
      </c>
      <c r="N516" s="157">
        <f t="shared" si="163"/>
        <v>0</v>
      </c>
      <c r="O516" s="157">
        <f t="shared" si="163"/>
        <v>0</v>
      </c>
      <c r="P516" s="157">
        <f t="shared" si="163"/>
        <v>0</v>
      </c>
      <c r="Q516" s="157">
        <f t="shared" si="163"/>
        <v>0</v>
      </c>
    </row>
    <row r="517" spans="1:17" ht="12" customHeight="1" x14ac:dyDescent="0.25">
      <c r="A517" s="23" t="s">
        <v>55</v>
      </c>
      <c r="B517" s="156"/>
      <c r="C517" s="156">
        <f t="shared" ref="C517:Q517" si="164">IF(C445=0,0,C445*1000000/C$69)</f>
        <v>0</v>
      </c>
      <c r="D517" s="156">
        <f t="shared" si="164"/>
        <v>0</v>
      </c>
      <c r="E517" s="156">
        <f t="shared" si="164"/>
        <v>0</v>
      </c>
      <c r="F517" s="156">
        <f t="shared" si="164"/>
        <v>0</v>
      </c>
      <c r="G517" s="156">
        <f t="shared" si="164"/>
        <v>0</v>
      </c>
      <c r="H517" s="156">
        <f t="shared" si="164"/>
        <v>0</v>
      </c>
      <c r="I517" s="156">
        <f t="shared" si="164"/>
        <v>0</v>
      </c>
      <c r="J517" s="156">
        <f t="shared" si="164"/>
        <v>0</v>
      </c>
      <c r="K517" s="156">
        <f t="shared" si="164"/>
        <v>0</v>
      </c>
      <c r="L517" s="156">
        <f t="shared" si="164"/>
        <v>0</v>
      </c>
      <c r="M517" s="156">
        <f t="shared" si="164"/>
        <v>0</v>
      </c>
      <c r="N517" s="156">
        <f t="shared" si="164"/>
        <v>0</v>
      </c>
      <c r="O517" s="156">
        <f t="shared" si="164"/>
        <v>0</v>
      </c>
      <c r="P517" s="156">
        <f t="shared" si="164"/>
        <v>0</v>
      </c>
      <c r="Q517" s="156">
        <f t="shared" si="164"/>
        <v>0</v>
      </c>
    </row>
    <row r="518" spans="1:17" ht="12" customHeight="1" x14ac:dyDescent="0.25">
      <c r="A518" s="23" t="s">
        <v>57</v>
      </c>
      <c r="B518" s="156"/>
      <c r="C518" s="156">
        <f t="shared" ref="C518:Q518" si="165">IF(C446=0,0,C446*1000000/C$70)</f>
        <v>0</v>
      </c>
      <c r="D518" s="156">
        <f t="shared" si="165"/>
        <v>0</v>
      </c>
      <c r="E518" s="156">
        <f t="shared" si="165"/>
        <v>0</v>
      </c>
      <c r="F518" s="156">
        <f t="shared" si="165"/>
        <v>0</v>
      </c>
      <c r="G518" s="156">
        <f t="shared" si="165"/>
        <v>0</v>
      </c>
      <c r="H518" s="156">
        <f t="shared" si="165"/>
        <v>0</v>
      </c>
      <c r="I518" s="156">
        <f t="shared" si="165"/>
        <v>0</v>
      </c>
      <c r="J518" s="156">
        <f t="shared" si="165"/>
        <v>0</v>
      </c>
      <c r="K518" s="156">
        <f t="shared" si="165"/>
        <v>0</v>
      </c>
      <c r="L518" s="156">
        <f t="shared" si="165"/>
        <v>0</v>
      </c>
      <c r="M518" s="156">
        <f t="shared" si="165"/>
        <v>0</v>
      </c>
      <c r="N518" s="156">
        <f t="shared" si="165"/>
        <v>0</v>
      </c>
      <c r="O518" s="156">
        <f t="shared" si="165"/>
        <v>0</v>
      </c>
      <c r="P518" s="156">
        <f t="shared" si="165"/>
        <v>0</v>
      </c>
      <c r="Q518" s="156">
        <f t="shared" si="165"/>
        <v>0</v>
      </c>
    </row>
    <row r="519" spans="1:17" ht="12" customHeight="1" x14ac:dyDescent="0.25">
      <c r="A519" s="29" t="s">
        <v>140</v>
      </c>
      <c r="B519" s="57"/>
      <c r="C519" s="57">
        <f t="shared" ref="C519:Q519" si="166">IF(C447=0,0,C447*1000000/C$71)</f>
        <v>0</v>
      </c>
      <c r="D519" s="57">
        <f t="shared" si="166"/>
        <v>0</v>
      </c>
      <c r="E519" s="57">
        <f t="shared" si="166"/>
        <v>0</v>
      </c>
      <c r="F519" s="57">
        <f t="shared" si="166"/>
        <v>0</v>
      </c>
      <c r="G519" s="57">
        <f t="shared" si="166"/>
        <v>0</v>
      </c>
      <c r="H519" s="57">
        <f t="shared" si="166"/>
        <v>0</v>
      </c>
      <c r="I519" s="57">
        <f t="shared" si="166"/>
        <v>0</v>
      </c>
      <c r="J519" s="57">
        <f t="shared" si="166"/>
        <v>0</v>
      </c>
      <c r="K519" s="57">
        <f t="shared" si="166"/>
        <v>0</v>
      </c>
      <c r="L519" s="57">
        <f t="shared" si="166"/>
        <v>0</v>
      </c>
      <c r="M519" s="57">
        <f t="shared" si="166"/>
        <v>0</v>
      </c>
      <c r="N519" s="57">
        <f t="shared" si="166"/>
        <v>0</v>
      </c>
      <c r="O519" s="57">
        <f t="shared" si="166"/>
        <v>0</v>
      </c>
      <c r="P519" s="57">
        <f t="shared" si="166"/>
        <v>0</v>
      </c>
      <c r="Q519" s="57">
        <f t="shared" si="166"/>
        <v>0</v>
      </c>
    </row>
    <row r="521" spans="1:17" ht="12" customHeight="1" x14ac:dyDescent="0.25">
      <c r="A521" s="152" t="s">
        <v>186</v>
      </c>
      <c r="B521" s="168"/>
      <c r="C521" s="184">
        <f>C449/RES_summary!C$21</f>
        <v>229.68013200860761</v>
      </c>
      <c r="D521" s="184">
        <f>D449/RES_summary!D$21</f>
        <v>214.78631513637453</v>
      </c>
      <c r="E521" s="184">
        <f>E449/RES_summary!E$21</f>
        <v>212.17710017247018</v>
      </c>
      <c r="F521" s="184">
        <f>F449/RES_summary!F$21</f>
        <v>193.75851828900173</v>
      </c>
      <c r="G521" s="184">
        <f>G449/RES_summary!G$21</f>
        <v>203.22447900405876</v>
      </c>
      <c r="H521" s="184">
        <f>H449/RES_summary!H$21</f>
        <v>185.82287644761863</v>
      </c>
      <c r="I521" s="184">
        <f>I449/RES_summary!I$21</f>
        <v>180.03469103655908</v>
      </c>
      <c r="J521" s="184">
        <f>J449/RES_summary!J$21</f>
        <v>180.87907191072429</v>
      </c>
      <c r="K521" s="184">
        <f>K449/RES_summary!K$21</f>
        <v>174.08464579024113</v>
      </c>
      <c r="L521" s="184">
        <f>L449/RES_summary!L$21</f>
        <v>187.77486797562082</v>
      </c>
      <c r="M521" s="184">
        <f>M449/RES_summary!M$21</f>
        <v>173.14741841584978</v>
      </c>
      <c r="N521" s="184">
        <f>N449/RES_summary!N$21</f>
        <v>177.54053015144436</v>
      </c>
      <c r="O521" s="184">
        <f>O449/RES_summary!O$21</f>
        <v>193.06397322495707</v>
      </c>
      <c r="P521" s="184">
        <f>P449/RES_summary!P$21</f>
        <v>162.61480382944322</v>
      </c>
      <c r="Q521" s="184">
        <f>Q449/RES_summary!Q$21</f>
        <v>170.51003430879979</v>
      </c>
    </row>
    <row r="522" spans="1:17" ht="12" customHeight="1" x14ac:dyDescent="0.25">
      <c r="A522" s="158" t="s">
        <v>65</v>
      </c>
      <c r="B522" s="157"/>
      <c r="C522" s="178">
        <f>C450/RES_summary!C$21</f>
        <v>193.77997764614412</v>
      </c>
      <c r="D522" s="178">
        <f>D450/RES_summary!D$21</f>
        <v>179.72235972759938</v>
      </c>
      <c r="E522" s="178">
        <f>E450/RES_summary!E$21</f>
        <v>178.02629409834788</v>
      </c>
      <c r="F522" s="178">
        <f>F450/RES_summary!F$21</f>
        <v>160.93489263829417</v>
      </c>
      <c r="G522" s="178">
        <f>G450/RES_summary!G$21</f>
        <v>168.84034931975015</v>
      </c>
      <c r="H522" s="178">
        <f>H450/RES_summary!H$21</f>
        <v>154.77763783510025</v>
      </c>
      <c r="I522" s="178">
        <f>I450/RES_summary!I$21</f>
        <v>146.49327421100472</v>
      </c>
      <c r="J522" s="178">
        <f>J450/RES_summary!J$21</f>
        <v>148.38198792615933</v>
      </c>
      <c r="K522" s="178">
        <f>K450/RES_summary!K$21</f>
        <v>142.30106561378264</v>
      </c>
      <c r="L522" s="178">
        <f>L450/RES_summary!L$21</f>
        <v>158.11190766324216</v>
      </c>
      <c r="M522" s="178">
        <f>M450/RES_summary!M$21</f>
        <v>141.97730343440563</v>
      </c>
      <c r="N522" s="178">
        <f>N450/RES_summary!N$21</f>
        <v>146.88372680016181</v>
      </c>
      <c r="O522" s="178">
        <f>O450/RES_summary!O$21</f>
        <v>161.36357332024872</v>
      </c>
      <c r="P522" s="178">
        <f>P450/RES_summary!P$21</f>
        <v>130.92615798047677</v>
      </c>
      <c r="Q522" s="178">
        <f>Q450/RES_summary!Q$21</f>
        <v>140.04935930150117</v>
      </c>
    </row>
    <row r="523" spans="1:17" ht="12" customHeight="1" x14ac:dyDescent="0.25">
      <c r="A523" s="23" t="s">
        <v>157</v>
      </c>
      <c r="B523" s="156"/>
      <c r="C523" s="177">
        <f>C451/RES_summary!C$21</f>
        <v>192.77791307905531</v>
      </c>
      <c r="D523" s="177">
        <f>D451/RES_summary!D$21</f>
        <v>178.66217014970127</v>
      </c>
      <c r="E523" s="177">
        <f>E451/RES_summary!E$21</f>
        <v>176.96548127157027</v>
      </c>
      <c r="F523" s="177">
        <f>F451/RES_summary!F$21</f>
        <v>160.13900399097935</v>
      </c>
      <c r="G523" s="177">
        <f>G451/RES_summary!G$21</f>
        <v>168.01516994804973</v>
      </c>
      <c r="H523" s="177">
        <f>H451/RES_summary!H$21</f>
        <v>154.17064763855586</v>
      </c>
      <c r="I523" s="177">
        <f>I451/RES_summary!I$21</f>
        <v>145.39621340344189</v>
      </c>
      <c r="J523" s="177">
        <f>J451/RES_summary!J$21</f>
        <v>147.61223667526951</v>
      </c>
      <c r="K523" s="177">
        <f>K451/RES_summary!K$21</f>
        <v>141.45488947254208</v>
      </c>
      <c r="L523" s="177">
        <f>L451/RES_summary!L$21</f>
        <v>157.27037828327155</v>
      </c>
      <c r="M523" s="177">
        <f>M451/RES_summary!M$21</f>
        <v>141.0843587285257</v>
      </c>
      <c r="N523" s="177">
        <f>N451/RES_summary!N$21</f>
        <v>145.85472366891619</v>
      </c>
      <c r="O523" s="177">
        <f>O451/RES_summary!O$21</f>
        <v>160.81919884155425</v>
      </c>
      <c r="P523" s="177">
        <f>P451/RES_summary!P$21</f>
        <v>129.72208806238851</v>
      </c>
      <c r="Q523" s="177">
        <f>Q451/RES_summary!Q$21</f>
        <v>139.12934049178816</v>
      </c>
    </row>
    <row r="524" spans="1:17" ht="12" customHeight="1" x14ac:dyDescent="0.25">
      <c r="A524" s="23" t="s">
        <v>60</v>
      </c>
      <c r="B524" s="156"/>
      <c r="C524" s="177">
        <f>C452/RES_summary!C$21</f>
        <v>1.0020645670888169</v>
      </c>
      <c r="D524" s="177">
        <f>D452/RES_summary!D$21</f>
        <v>1.0601895778980996</v>
      </c>
      <c r="E524" s="177">
        <f>E452/RES_summary!E$21</f>
        <v>1.0608128267775774</v>
      </c>
      <c r="F524" s="177">
        <f>F452/RES_summary!F$21</f>
        <v>0.79588864731480635</v>
      </c>
      <c r="G524" s="177">
        <f>G452/RES_summary!G$21</f>
        <v>0.82517937170045264</v>
      </c>
      <c r="H524" s="177">
        <f>H452/RES_summary!H$21</f>
        <v>0.60699019654438635</v>
      </c>
      <c r="I524" s="177">
        <f>I452/RES_summary!I$21</f>
        <v>1.0970608075628157</v>
      </c>
      <c r="J524" s="177">
        <f>J452/RES_summary!J$21</f>
        <v>0.76975125088982688</v>
      </c>
      <c r="K524" s="177">
        <f>K452/RES_summary!K$21</f>
        <v>0.8461761412405695</v>
      </c>
      <c r="L524" s="177">
        <f>L452/RES_summary!L$21</f>
        <v>0.84152937997061372</v>
      </c>
      <c r="M524" s="177">
        <f>M452/RES_summary!M$21</f>
        <v>0.89294470587993879</v>
      </c>
      <c r="N524" s="177">
        <f>N452/RES_summary!N$21</f>
        <v>1.0290031312456072</v>
      </c>
      <c r="O524" s="177">
        <f>O452/RES_summary!O$21</f>
        <v>0.54437447869445055</v>
      </c>
      <c r="P524" s="177">
        <f>P452/RES_summary!P$21</f>
        <v>1.2040699180882524</v>
      </c>
      <c r="Q524" s="177">
        <f>Q452/RES_summary!Q$21</f>
        <v>0.92001880971303174</v>
      </c>
    </row>
    <row r="525" spans="1:17" ht="12" customHeight="1" x14ac:dyDescent="0.25">
      <c r="A525" s="158" t="s">
        <v>112</v>
      </c>
      <c r="B525" s="157"/>
      <c r="C525" s="178">
        <f>C453/RES_summary!C$21</f>
        <v>0.18688258662371854</v>
      </c>
      <c r="D525" s="178">
        <f>D453/RES_summary!D$21</f>
        <v>7.9251026895099538E-2</v>
      </c>
      <c r="E525" s="178">
        <f>E453/RES_summary!E$21</f>
        <v>3.6445733897979664E-2</v>
      </c>
      <c r="F525" s="178">
        <f>F453/RES_summary!F$21</f>
        <v>6.9946176913282546E-2</v>
      </c>
      <c r="G525" s="178">
        <f>G453/RES_summary!G$21</f>
        <v>8.2826025212369384E-2</v>
      </c>
      <c r="H525" s="178">
        <f>H453/RES_summary!H$21</f>
        <v>8.9241191950391596E-2</v>
      </c>
      <c r="I525" s="178">
        <f>I453/RES_summary!I$21</f>
        <v>0.11907788813764605</v>
      </c>
      <c r="J525" s="178">
        <f>J453/RES_summary!J$21</f>
        <v>0.29685538466365996</v>
      </c>
      <c r="K525" s="178">
        <f>K453/RES_summary!K$21</f>
        <v>0.21879069875714066</v>
      </c>
      <c r="L525" s="178">
        <f>L453/RES_summary!L$21</f>
        <v>0.21277656358883812</v>
      </c>
      <c r="M525" s="178">
        <f>M453/RES_summary!M$21</f>
        <v>0.15426705760664058</v>
      </c>
      <c r="N525" s="178">
        <f>N453/RES_summary!N$21</f>
        <v>6.8535006688960051E-2</v>
      </c>
      <c r="O525" s="178">
        <f>O453/RES_summary!O$21</f>
        <v>0.15612042316489508</v>
      </c>
      <c r="P525" s="178">
        <f>P453/RES_summary!P$21</f>
        <v>2.8484233769799851E-3</v>
      </c>
      <c r="Q525" s="178">
        <f>Q453/RES_summary!Q$21</f>
        <v>0.19234488532185379</v>
      </c>
    </row>
    <row r="526" spans="1:17" ht="12" customHeight="1" x14ac:dyDescent="0.25">
      <c r="A526" s="23" t="s">
        <v>60</v>
      </c>
      <c r="B526" s="156"/>
      <c r="C526" s="177">
        <f>C454/RES_summary!C$21</f>
        <v>0.18688258662371854</v>
      </c>
      <c r="D526" s="177">
        <f>D454/RES_summary!D$21</f>
        <v>7.9251026895099538E-2</v>
      </c>
      <c r="E526" s="177">
        <f>E454/RES_summary!E$21</f>
        <v>3.6445733897979664E-2</v>
      </c>
      <c r="F526" s="177">
        <f>F454/RES_summary!F$21</f>
        <v>6.9946176913282546E-2</v>
      </c>
      <c r="G526" s="177">
        <f>G454/RES_summary!G$21</f>
        <v>8.2826025212369384E-2</v>
      </c>
      <c r="H526" s="177">
        <f>H454/RES_summary!H$21</f>
        <v>8.9241191950391596E-2</v>
      </c>
      <c r="I526" s="177">
        <f>I454/RES_summary!I$21</f>
        <v>0.11907788813764605</v>
      </c>
      <c r="J526" s="177">
        <f>J454/RES_summary!J$21</f>
        <v>0.29685538466365996</v>
      </c>
      <c r="K526" s="177">
        <f>K454/RES_summary!K$21</f>
        <v>0.21879069875714066</v>
      </c>
      <c r="L526" s="177">
        <f>L454/RES_summary!L$21</f>
        <v>0.21277656358883812</v>
      </c>
      <c r="M526" s="177">
        <f>M454/RES_summary!M$21</f>
        <v>0.15426705760664058</v>
      </c>
      <c r="N526" s="177">
        <f>N454/RES_summary!N$21</f>
        <v>6.8535006688960051E-2</v>
      </c>
      <c r="O526" s="177">
        <f>O454/RES_summary!O$21</f>
        <v>0.15612042316489508</v>
      </c>
      <c r="P526" s="177">
        <f>P454/RES_summary!P$21</f>
        <v>2.8484233769799851E-3</v>
      </c>
      <c r="Q526" s="177">
        <f>Q454/RES_summary!Q$21</f>
        <v>0.19234488532185379</v>
      </c>
    </row>
    <row r="527" spans="1:17" ht="12" customHeight="1" x14ac:dyDescent="0.25">
      <c r="A527" s="158" t="s">
        <v>63</v>
      </c>
      <c r="B527" s="157"/>
      <c r="C527" s="178">
        <f>C455/RES_summary!C$21</f>
        <v>27.081514634730404</v>
      </c>
      <c r="D527" s="178">
        <f>D455/RES_summary!D$21</f>
        <v>26.679588486530353</v>
      </c>
      <c r="E527" s="178">
        <f>E455/RES_summary!E$21</f>
        <v>25.544879531111384</v>
      </c>
      <c r="F527" s="178">
        <f>F455/RES_summary!F$21</f>
        <v>24.639947516801172</v>
      </c>
      <c r="G527" s="178">
        <f>G455/RES_summary!G$21</f>
        <v>26.592926226693603</v>
      </c>
      <c r="H527" s="178">
        <f>H455/RES_summary!H$21</f>
        <v>23.38801658264488</v>
      </c>
      <c r="I527" s="178">
        <f>I455/RES_summary!I$21</f>
        <v>25.578242641797171</v>
      </c>
      <c r="J527" s="178">
        <f>J455/RES_summary!J$21</f>
        <v>24.666735341753864</v>
      </c>
      <c r="K527" s="178">
        <f>K455/RES_summary!K$21</f>
        <v>23.874335874561996</v>
      </c>
      <c r="L527" s="178">
        <f>L455/RES_summary!L$21</f>
        <v>22.057405372566215</v>
      </c>
      <c r="M527" s="178">
        <f>M455/RES_summary!M$21</f>
        <v>23.639562289531778</v>
      </c>
      <c r="N527" s="178">
        <f>N455/RES_summary!N$21</f>
        <v>22.642466035125878</v>
      </c>
      <c r="O527" s="178">
        <f>O455/RES_summary!O$21</f>
        <v>24.145624633555361</v>
      </c>
      <c r="P527" s="178">
        <f>P455/RES_summary!P$21</f>
        <v>23.946413700473901</v>
      </c>
      <c r="Q527" s="178">
        <f>Q455/RES_summary!Q$21</f>
        <v>22.414387922747455</v>
      </c>
    </row>
    <row r="528" spans="1:17" ht="12" customHeight="1" x14ac:dyDescent="0.25">
      <c r="A528" s="167" t="s">
        <v>156</v>
      </c>
      <c r="B528" s="132"/>
      <c r="C528" s="183">
        <f>C456/RES_summary!C$21</f>
        <v>33.724961534244649</v>
      </c>
      <c r="D528" s="183">
        <f>D456/RES_summary!D$21</f>
        <v>33.402493566460478</v>
      </c>
      <c r="E528" s="183">
        <f>E456/RES_summary!E$21</f>
        <v>32.90527462286844</v>
      </c>
      <c r="F528" s="183">
        <f>F456/RES_summary!F$21</f>
        <v>32.426549243135973</v>
      </c>
      <c r="G528" s="183">
        <f>G456/RES_summary!G$21</f>
        <v>0</v>
      </c>
      <c r="H528" s="183">
        <f>H456/RES_summary!H$21</f>
        <v>0</v>
      </c>
      <c r="I528" s="183">
        <f>I456/RES_summary!I$21</f>
        <v>30.872202626773174</v>
      </c>
      <c r="J528" s="183">
        <f>J456/RES_summary!J$21</f>
        <v>30.336085589513754</v>
      </c>
      <c r="K528" s="183">
        <f>K456/RES_summary!K$21</f>
        <v>0</v>
      </c>
      <c r="L528" s="183">
        <f>L456/RES_summary!L$21</f>
        <v>0</v>
      </c>
      <c r="M528" s="183">
        <f>M456/RES_summary!M$21</f>
        <v>0</v>
      </c>
      <c r="N528" s="183">
        <f>N456/RES_summary!N$21</f>
        <v>0</v>
      </c>
      <c r="O528" s="183">
        <f>O456/RES_summary!O$21</f>
        <v>0</v>
      </c>
      <c r="P528" s="183">
        <f>P456/RES_summary!P$21</f>
        <v>29.056383536636737</v>
      </c>
      <c r="Q528" s="183">
        <f>Q456/RES_summary!Q$21</f>
        <v>28.596377992243216</v>
      </c>
    </row>
    <row r="529" spans="1:17" ht="12" customHeight="1" x14ac:dyDescent="0.25">
      <c r="A529" s="167" t="s">
        <v>155</v>
      </c>
      <c r="B529" s="132"/>
      <c r="C529" s="183">
        <f>C457/RES_summary!C$21</f>
        <v>28.018623094980299</v>
      </c>
      <c r="D529" s="183">
        <f>D457/RES_summary!D$21</f>
        <v>27.860450095730307</v>
      </c>
      <c r="E529" s="183">
        <f>E457/RES_summary!E$21</f>
        <v>27.641993038824619</v>
      </c>
      <c r="F529" s="183">
        <f>F457/RES_summary!F$21</f>
        <v>27.431608206087073</v>
      </c>
      <c r="G529" s="183">
        <f>G457/RES_summary!G$21</f>
        <v>27.787602558318962</v>
      </c>
      <c r="H529" s="183">
        <f>H457/RES_summary!H$21</f>
        <v>27.188147947848154</v>
      </c>
      <c r="I529" s="183">
        <f>I457/RES_summary!I$21</f>
        <v>26.647316654135892</v>
      </c>
      <c r="J529" s="183">
        <f>J457/RES_summary!J$21</f>
        <v>26.154476723626612</v>
      </c>
      <c r="K529" s="183">
        <f>K457/RES_summary!K$21</f>
        <v>25.977484918005121</v>
      </c>
      <c r="L529" s="183">
        <f>L457/RES_summary!L$21</f>
        <v>25.424384939437733</v>
      </c>
      <c r="M529" s="183">
        <f>M457/RES_summary!M$21</f>
        <v>25.460395634930517</v>
      </c>
      <c r="N529" s="183">
        <f>N457/RES_summary!N$21</f>
        <v>25.03899938785257</v>
      </c>
      <c r="O529" s="183">
        <f>O457/RES_summary!O$21</f>
        <v>24.516097057733209</v>
      </c>
      <c r="P529" s="183">
        <f>P457/RES_summary!P$21</f>
        <v>24.623220349831108</v>
      </c>
      <c r="Q529" s="183">
        <f>Q457/RES_summary!Q$21</f>
        <v>24.180033863890941</v>
      </c>
    </row>
    <row r="530" spans="1:17" ht="12" customHeight="1" x14ac:dyDescent="0.25">
      <c r="A530" s="166" t="s">
        <v>55</v>
      </c>
      <c r="B530" s="165"/>
      <c r="C530" s="182">
        <f>C458/RES_summary!C$21</f>
        <v>22.447365937714682</v>
      </c>
      <c r="D530" s="182">
        <f>D458/RES_summary!D$21</f>
        <v>22.273968152882951</v>
      </c>
      <c r="E530" s="182">
        <f>E458/RES_summary!E$21</f>
        <v>22.053173041580443</v>
      </c>
      <c r="F530" s="182">
        <f>F458/RES_summary!F$21</f>
        <v>21.843703443953135</v>
      </c>
      <c r="G530" s="182">
        <f>G458/RES_summary!G$21</f>
        <v>22.09080697287526</v>
      </c>
      <c r="H530" s="182">
        <f>H458/RES_summary!H$21</f>
        <v>21.579266209728512</v>
      </c>
      <c r="I530" s="182">
        <f>I458/RES_summary!I$21</f>
        <v>21.118032944277815</v>
      </c>
      <c r="J530" s="182">
        <f>J458/RES_summary!J$21</f>
        <v>20.692849990239786</v>
      </c>
      <c r="K530" s="182">
        <f>K458/RES_summary!K$21</f>
        <v>20.520013875505462</v>
      </c>
      <c r="L530" s="182">
        <f>L458/RES_summary!L$21</f>
        <v>19.957474121862894</v>
      </c>
      <c r="M530" s="182">
        <f>M458/RES_summary!M$21</f>
        <v>20.160180641739259</v>
      </c>
      <c r="N530" s="182">
        <f>N458/RES_summary!N$21</f>
        <v>19.710372147793329</v>
      </c>
      <c r="O530" s="182">
        <f>O458/RES_summary!O$21</f>
        <v>19.132208861472744</v>
      </c>
      <c r="P530" s="182">
        <f>P458/RES_summary!P$21</f>
        <v>19.426969381318802</v>
      </c>
      <c r="Q530" s="182">
        <f>Q458/RES_summary!Q$21</f>
        <v>18.93282613222765</v>
      </c>
    </row>
    <row r="531" spans="1:17" ht="12" customHeight="1" x14ac:dyDescent="0.25">
      <c r="A531" s="147" t="s">
        <v>59</v>
      </c>
      <c r="B531" s="164"/>
      <c r="C531" s="181">
        <f>C459/RES_summary!C$21</f>
        <v>5.5712571572656175</v>
      </c>
      <c r="D531" s="181">
        <f>D459/RES_summary!D$21</f>
        <v>5.5864819428473576</v>
      </c>
      <c r="E531" s="181">
        <f>E459/RES_summary!E$21</f>
        <v>5.5888199972441752</v>
      </c>
      <c r="F531" s="181">
        <f>F459/RES_summary!F$21</f>
        <v>5.5879047621339346</v>
      </c>
      <c r="G531" s="181">
        <f>G459/RES_summary!G$21</f>
        <v>5.6967955854437022</v>
      </c>
      <c r="H531" s="181">
        <f>H459/RES_summary!H$21</f>
        <v>5.6088817381196412</v>
      </c>
      <c r="I531" s="181">
        <f>I459/RES_summary!I$21</f>
        <v>5.5292837098580758</v>
      </c>
      <c r="J531" s="181">
        <f>J459/RES_summary!J$21</f>
        <v>5.4616267333868311</v>
      </c>
      <c r="K531" s="181">
        <f>K459/RES_summary!K$21</f>
        <v>5.4574710424996589</v>
      </c>
      <c r="L531" s="181">
        <f>L459/RES_summary!L$21</f>
        <v>5.4669108175748438</v>
      </c>
      <c r="M531" s="181">
        <f>M459/RES_summary!M$21</f>
        <v>5.300214993191255</v>
      </c>
      <c r="N531" s="181">
        <f>N459/RES_summary!N$21</f>
        <v>5.3286272400592383</v>
      </c>
      <c r="O531" s="181">
        <f>O459/RES_summary!O$21</f>
        <v>5.3838881962604574</v>
      </c>
      <c r="P531" s="181">
        <f>P459/RES_summary!P$21</f>
        <v>5.1962509685123042</v>
      </c>
      <c r="Q531" s="181">
        <f>Q459/RES_summary!Q$21</f>
        <v>5.2472077316632912</v>
      </c>
    </row>
    <row r="532" spans="1:17" ht="12" customHeight="1" x14ac:dyDescent="0.25">
      <c r="A532" s="163" t="s">
        <v>144</v>
      </c>
      <c r="B532" s="162"/>
      <c r="C532" s="180">
        <f>C460/RES_summary!C$21</f>
        <v>0</v>
      </c>
      <c r="D532" s="180">
        <f>D460/RES_summary!D$21</f>
        <v>0</v>
      </c>
      <c r="E532" s="180">
        <f>E460/RES_summary!E$21</f>
        <v>0</v>
      </c>
      <c r="F532" s="180">
        <f>F460/RES_summary!F$21</f>
        <v>0</v>
      </c>
      <c r="G532" s="180">
        <f>G460/RES_summary!G$21</f>
        <v>0</v>
      </c>
      <c r="H532" s="180">
        <f>H460/RES_summary!H$21</f>
        <v>0</v>
      </c>
      <c r="I532" s="180">
        <f>I460/RES_summary!I$21</f>
        <v>0</v>
      </c>
      <c r="J532" s="180">
        <f>J460/RES_summary!J$21</f>
        <v>0</v>
      </c>
      <c r="K532" s="180">
        <f>K460/RES_summary!K$21</f>
        <v>0</v>
      </c>
      <c r="L532" s="180">
        <f>L460/RES_summary!L$21</f>
        <v>0</v>
      </c>
      <c r="M532" s="180">
        <f>M460/RES_summary!M$21</f>
        <v>0</v>
      </c>
      <c r="N532" s="180">
        <f>N460/RES_summary!N$21</f>
        <v>0</v>
      </c>
      <c r="O532" s="180">
        <f>O460/RES_summary!O$21</f>
        <v>0</v>
      </c>
      <c r="P532" s="180">
        <f>P460/RES_summary!P$21</f>
        <v>0</v>
      </c>
      <c r="Q532" s="180">
        <f>Q460/RES_summary!Q$21</f>
        <v>0</v>
      </c>
    </row>
    <row r="533" spans="1:17" ht="12" customHeight="1" x14ac:dyDescent="0.25">
      <c r="A533" s="161" t="s">
        <v>143</v>
      </c>
      <c r="B533" s="160"/>
      <c r="C533" s="179">
        <f>C461/RES_summary!C$21</f>
        <v>0</v>
      </c>
      <c r="D533" s="179">
        <f>D461/RES_summary!D$21</f>
        <v>0</v>
      </c>
      <c r="E533" s="179">
        <f>E461/RES_summary!E$21</f>
        <v>0</v>
      </c>
      <c r="F533" s="179">
        <f>F461/RES_summary!F$21</f>
        <v>0</v>
      </c>
      <c r="G533" s="179">
        <f>G461/RES_summary!G$21</f>
        <v>0</v>
      </c>
      <c r="H533" s="179">
        <f>H461/RES_summary!H$21</f>
        <v>0</v>
      </c>
      <c r="I533" s="179">
        <f>I461/RES_summary!I$21</f>
        <v>0</v>
      </c>
      <c r="J533" s="179">
        <f>J461/RES_summary!J$21</f>
        <v>0</v>
      </c>
      <c r="K533" s="179">
        <f>K461/RES_summary!K$21</f>
        <v>0</v>
      </c>
      <c r="L533" s="179">
        <f>L461/RES_summary!L$21</f>
        <v>0</v>
      </c>
      <c r="M533" s="179">
        <f>M461/RES_summary!M$21</f>
        <v>0</v>
      </c>
      <c r="N533" s="179">
        <f>N461/RES_summary!N$21</f>
        <v>0</v>
      </c>
      <c r="O533" s="179">
        <f>O461/RES_summary!O$21</f>
        <v>0</v>
      </c>
      <c r="P533" s="179">
        <f>P461/RES_summary!P$21</f>
        <v>0</v>
      </c>
      <c r="Q533" s="179">
        <f>Q461/RES_summary!Q$21</f>
        <v>0</v>
      </c>
    </row>
    <row r="534" spans="1:17" ht="12" customHeight="1" x14ac:dyDescent="0.25">
      <c r="A534" s="148" t="s">
        <v>57</v>
      </c>
      <c r="B534" s="156"/>
      <c r="C534" s="177">
        <f>C462/RES_summary!C$21</f>
        <v>0</v>
      </c>
      <c r="D534" s="177">
        <f>D462/RES_summary!D$21</f>
        <v>0</v>
      </c>
      <c r="E534" s="177">
        <f>E462/RES_summary!E$21</f>
        <v>0</v>
      </c>
      <c r="F534" s="177">
        <f>F462/RES_summary!F$21</f>
        <v>0</v>
      </c>
      <c r="G534" s="177">
        <f>G462/RES_summary!G$21</f>
        <v>0</v>
      </c>
      <c r="H534" s="177">
        <f>H462/RES_summary!H$21</f>
        <v>0</v>
      </c>
      <c r="I534" s="177">
        <f>I462/RES_summary!I$21</f>
        <v>0</v>
      </c>
      <c r="J534" s="177">
        <f>J462/RES_summary!J$21</f>
        <v>0</v>
      </c>
      <c r="K534" s="177">
        <f>K462/RES_summary!K$21</f>
        <v>0</v>
      </c>
      <c r="L534" s="177">
        <f>L462/RES_summary!L$21</f>
        <v>0</v>
      </c>
      <c r="M534" s="177">
        <f>M462/RES_summary!M$21</f>
        <v>0</v>
      </c>
      <c r="N534" s="177">
        <f>N462/RES_summary!N$21</f>
        <v>0</v>
      </c>
      <c r="O534" s="177">
        <f>O462/RES_summary!O$21</f>
        <v>0</v>
      </c>
      <c r="P534" s="177">
        <f>P462/RES_summary!P$21</f>
        <v>0</v>
      </c>
      <c r="Q534" s="177">
        <f>Q462/RES_summary!Q$21</f>
        <v>0</v>
      </c>
    </row>
    <row r="535" spans="1:17" ht="12" customHeight="1" x14ac:dyDescent="0.25">
      <c r="A535" s="148" t="s">
        <v>59</v>
      </c>
      <c r="B535" s="156"/>
      <c r="C535" s="177">
        <f>C463/RES_summary!C$21</f>
        <v>0</v>
      </c>
      <c r="D535" s="177">
        <f>D463/RES_summary!D$21</f>
        <v>0</v>
      </c>
      <c r="E535" s="177">
        <f>E463/RES_summary!E$21</f>
        <v>0</v>
      </c>
      <c r="F535" s="177">
        <f>F463/RES_summary!F$21</f>
        <v>0</v>
      </c>
      <c r="G535" s="177">
        <f>G463/RES_summary!G$21</f>
        <v>0</v>
      </c>
      <c r="H535" s="177">
        <f>H463/RES_summary!H$21</f>
        <v>0</v>
      </c>
      <c r="I535" s="177">
        <f>I463/RES_summary!I$21</f>
        <v>0</v>
      </c>
      <c r="J535" s="177">
        <f>J463/RES_summary!J$21</f>
        <v>0</v>
      </c>
      <c r="K535" s="177">
        <f>K463/RES_summary!K$21</f>
        <v>0</v>
      </c>
      <c r="L535" s="177">
        <f>L463/RES_summary!L$21</f>
        <v>0</v>
      </c>
      <c r="M535" s="177">
        <f>M463/RES_summary!M$21</f>
        <v>0</v>
      </c>
      <c r="N535" s="177">
        <f>N463/RES_summary!N$21</f>
        <v>0</v>
      </c>
      <c r="O535" s="177">
        <f>O463/RES_summary!O$21</f>
        <v>0</v>
      </c>
      <c r="P535" s="177">
        <f>P463/RES_summary!P$21</f>
        <v>0</v>
      </c>
      <c r="Q535" s="177">
        <f>Q463/RES_summary!Q$21</f>
        <v>0</v>
      </c>
    </row>
    <row r="536" spans="1:17" ht="12" customHeight="1" x14ac:dyDescent="0.25">
      <c r="A536" s="163" t="s">
        <v>142</v>
      </c>
      <c r="B536" s="162"/>
      <c r="C536" s="180">
        <f>C464/RES_summary!C$21</f>
        <v>25.743999111964399</v>
      </c>
      <c r="D536" s="180">
        <f>D464/RES_summary!D$21</f>
        <v>25.440348903947356</v>
      </c>
      <c r="E536" s="180">
        <f>E464/RES_summary!E$21</f>
        <v>25.112573028776001</v>
      </c>
      <c r="F536" s="180">
        <f>F464/RES_summary!F$21</f>
        <v>24.10783915904177</v>
      </c>
      <c r="G536" s="180">
        <f>G464/RES_summary!G$21</f>
        <v>0</v>
      </c>
      <c r="H536" s="180">
        <f>H464/RES_summary!H$21</f>
        <v>23.168190400646555</v>
      </c>
      <c r="I536" s="180">
        <f>I464/RES_summary!I$21</f>
        <v>24.683853885203597</v>
      </c>
      <c r="J536" s="180">
        <f>J464/RES_summary!J$21</f>
        <v>22.88709326043443</v>
      </c>
      <c r="K536" s="180">
        <f>K464/RES_summary!K$21</f>
        <v>0</v>
      </c>
      <c r="L536" s="180">
        <f>L464/RES_summary!L$21</f>
        <v>0</v>
      </c>
      <c r="M536" s="180">
        <f>M464/RES_summary!M$21</f>
        <v>23.563667315742215</v>
      </c>
      <c r="N536" s="180">
        <f>N464/RES_summary!N$21</f>
        <v>0</v>
      </c>
      <c r="O536" s="180">
        <f>O464/RES_summary!O$21</f>
        <v>22.910986632244427</v>
      </c>
      <c r="P536" s="180">
        <f>P464/RES_summary!P$21</f>
        <v>24.329180102291058</v>
      </c>
      <c r="Q536" s="180">
        <f>Q464/RES_summary!Q$21</f>
        <v>23.390216832783445</v>
      </c>
    </row>
    <row r="537" spans="1:17" ht="12" customHeight="1" x14ac:dyDescent="0.25">
      <c r="A537" s="161" t="s">
        <v>141</v>
      </c>
      <c r="B537" s="160"/>
      <c r="C537" s="179">
        <f>C465/RES_summary!C$21</f>
        <v>22.759779230468563</v>
      </c>
      <c r="D537" s="179">
        <f>D465/RES_summary!D$21</f>
        <v>22.575582249808164</v>
      </c>
      <c r="E537" s="179">
        <f>E465/RES_summary!E$21</f>
        <v>22.385717684948748</v>
      </c>
      <c r="F537" s="179">
        <f>F465/RES_summary!F$21</f>
        <v>21.707105268768967</v>
      </c>
      <c r="G537" s="179">
        <f>G465/RES_summary!G$21</f>
        <v>21.838711662611519</v>
      </c>
      <c r="H537" s="179">
        <f>H465/RES_summary!H$21</f>
        <v>21.064937765338613</v>
      </c>
      <c r="I537" s="179">
        <f>I465/RES_summary!I$21</f>
        <v>22.068793896820949</v>
      </c>
      <c r="J537" s="179">
        <f>J465/RES_summary!J$21</f>
        <v>20.6927879191831</v>
      </c>
      <c r="K537" s="179">
        <f>K465/RES_summary!K$21</f>
        <v>21.093589703452967</v>
      </c>
      <c r="L537" s="179">
        <f>L465/RES_summary!L$21</f>
        <v>20.30290375560849</v>
      </c>
      <c r="M537" s="179">
        <f>M465/RES_summary!M$21</f>
        <v>20.968531619837034</v>
      </c>
      <c r="N537" s="179">
        <f>N465/RES_summary!N$21</f>
        <v>20.76220658495107</v>
      </c>
      <c r="O537" s="179">
        <f>O465/RES_summary!O$21</f>
        <v>20.188850131209396</v>
      </c>
      <c r="P537" s="179">
        <f>P465/RES_summary!P$21</f>
        <v>21.317120869070404</v>
      </c>
      <c r="Q537" s="179">
        <f>Q465/RES_summary!Q$21</f>
        <v>20.552649512578913</v>
      </c>
    </row>
    <row r="538" spans="1:17" ht="12" customHeight="1" x14ac:dyDescent="0.25">
      <c r="A538" s="148" t="s">
        <v>60</v>
      </c>
      <c r="B538" s="156"/>
      <c r="C538" s="177">
        <f>C466/RES_summary!C$21</f>
        <v>16.931419140549416</v>
      </c>
      <c r="D538" s="177">
        <f>D466/RES_summary!D$21</f>
        <v>16.741904401377035</v>
      </c>
      <c r="E538" s="177">
        <f>E466/RES_summary!E$21</f>
        <v>16.570160015000813</v>
      </c>
      <c r="F538" s="177">
        <f>F466/RES_summary!F$21</f>
        <v>15.916536976993617</v>
      </c>
      <c r="G538" s="177">
        <f>G466/RES_summary!G$21</f>
        <v>16.034028852043498</v>
      </c>
      <c r="H538" s="177">
        <f>H466/RES_summary!H$21</f>
        <v>15.366326968123364</v>
      </c>
      <c r="I538" s="177">
        <f>I466/RES_summary!I$21</f>
        <v>16.429610372084532</v>
      </c>
      <c r="J538" s="177">
        <f>J466/RES_summary!J$21</f>
        <v>15.146822116970196</v>
      </c>
      <c r="K538" s="177">
        <f>K466/RES_summary!K$21</f>
        <v>15.553259289628626</v>
      </c>
      <c r="L538" s="177">
        <f>L466/RES_summary!L$21</f>
        <v>14.753314732121984</v>
      </c>
      <c r="M538" s="177">
        <f>M466/RES_summary!M$21</f>
        <v>15.604604882858361</v>
      </c>
      <c r="N538" s="177">
        <f>N466/RES_summary!N$21</f>
        <v>15.350843753249665</v>
      </c>
      <c r="O538" s="177">
        <f>O466/RES_summary!O$21</f>
        <v>14.732593475104091</v>
      </c>
      <c r="P538" s="177">
        <f>P466/RES_summary!P$21</f>
        <v>16.062101408004754</v>
      </c>
      <c r="Q538" s="177">
        <f>Q466/RES_summary!Q$21</f>
        <v>15.252503681046989</v>
      </c>
    </row>
    <row r="539" spans="1:17" ht="12" customHeight="1" x14ac:dyDescent="0.25">
      <c r="A539" s="148" t="s">
        <v>59</v>
      </c>
      <c r="B539" s="156"/>
      <c r="C539" s="177">
        <f>C467/RES_summary!C$21</f>
        <v>5.8283600899191494</v>
      </c>
      <c r="D539" s="177">
        <f>D467/RES_summary!D$21</f>
        <v>5.8336778484311269</v>
      </c>
      <c r="E539" s="177">
        <f>E467/RES_summary!E$21</f>
        <v>5.8155576699479363</v>
      </c>
      <c r="F539" s="177">
        <f>F467/RES_summary!F$21</f>
        <v>5.7905682917753492</v>
      </c>
      <c r="G539" s="177">
        <f>G467/RES_summary!G$21</f>
        <v>5.8046828105680195</v>
      </c>
      <c r="H539" s="177">
        <f>H467/RES_summary!H$21</f>
        <v>5.6986107972152436</v>
      </c>
      <c r="I539" s="177">
        <f>I467/RES_summary!I$21</f>
        <v>5.6391835247364162</v>
      </c>
      <c r="J539" s="177">
        <f>J467/RES_summary!J$21</f>
        <v>5.5459658022129004</v>
      </c>
      <c r="K539" s="177">
        <f>K467/RES_summary!K$21</f>
        <v>5.5403304138243392</v>
      </c>
      <c r="L539" s="177">
        <f>L467/RES_summary!L$21</f>
        <v>5.5495890234865071</v>
      </c>
      <c r="M539" s="177">
        <f>M467/RES_summary!M$21</f>
        <v>5.3639267369786712</v>
      </c>
      <c r="N539" s="177">
        <f>N467/RES_summary!N$21</f>
        <v>5.411362831701406</v>
      </c>
      <c r="O539" s="177">
        <f>O467/RES_summary!O$21</f>
        <v>5.4562566561053032</v>
      </c>
      <c r="P539" s="177">
        <f>P467/RES_summary!P$21</f>
        <v>5.2550194610656504</v>
      </c>
      <c r="Q539" s="177">
        <f>Q467/RES_summary!Q$21</f>
        <v>5.3001458315319274</v>
      </c>
    </row>
    <row r="540" spans="1:17" ht="12" customHeight="1" x14ac:dyDescent="0.25">
      <c r="A540" s="158" t="s">
        <v>62</v>
      </c>
      <c r="B540" s="157"/>
      <c r="C540" s="178">
        <f>C468/RES_summary!C$21</f>
        <v>8.6317571411093503</v>
      </c>
      <c r="D540" s="178">
        <f>D468/RES_summary!D$21</f>
        <v>8.3051158953497062</v>
      </c>
      <c r="E540" s="178">
        <f>E468/RES_summary!E$21</f>
        <v>8.5694808091129477</v>
      </c>
      <c r="F540" s="178">
        <f>F468/RES_summary!F$21</f>
        <v>8.1137319569931172</v>
      </c>
      <c r="G540" s="178">
        <f>G468/RES_summary!G$21</f>
        <v>7.7083774324026519</v>
      </c>
      <c r="H540" s="178">
        <f>H468/RES_summary!H$21</f>
        <v>7.5679808379230904</v>
      </c>
      <c r="I540" s="178">
        <f>I468/RES_summary!I$21</f>
        <v>7.8440962956195426</v>
      </c>
      <c r="J540" s="178">
        <f>J468/RES_summary!J$21</f>
        <v>7.5334932581474439</v>
      </c>
      <c r="K540" s="178">
        <f>K468/RES_summary!K$21</f>
        <v>7.6904536031393524</v>
      </c>
      <c r="L540" s="178">
        <f>L468/RES_summary!L$21</f>
        <v>7.3927783762236139</v>
      </c>
      <c r="M540" s="178">
        <f>M468/RES_summary!M$21</f>
        <v>7.3762856343057308</v>
      </c>
      <c r="N540" s="178">
        <f>N468/RES_summary!N$21</f>
        <v>7.9458023094677435</v>
      </c>
      <c r="O540" s="178">
        <f>O468/RES_summary!O$21</f>
        <v>7.3986548479880723</v>
      </c>
      <c r="P540" s="178">
        <f>P468/RES_summary!P$21</f>
        <v>7.7393837251155908</v>
      </c>
      <c r="Q540" s="178">
        <f>Q468/RES_summary!Q$21</f>
        <v>7.853942199229297</v>
      </c>
    </row>
    <row r="541" spans="1:17" ht="12" customHeight="1" x14ac:dyDescent="0.25">
      <c r="A541" s="23" t="s">
        <v>55</v>
      </c>
      <c r="B541" s="156"/>
      <c r="C541" s="177">
        <f>C469/RES_summary!C$21</f>
        <v>19.243941500877607</v>
      </c>
      <c r="D541" s="177">
        <f>D469/RES_summary!D$21</f>
        <v>16.144462923975862</v>
      </c>
      <c r="E541" s="177">
        <f>E469/RES_summary!E$21</f>
        <v>17.763201755542653</v>
      </c>
      <c r="F541" s="177">
        <f>F469/RES_summary!F$21</f>
        <v>18.597200505124277</v>
      </c>
      <c r="G541" s="177">
        <f>G469/RES_summary!G$21</f>
        <v>15.955820107752109</v>
      </c>
      <c r="H541" s="177">
        <f>H469/RES_summary!H$21</f>
        <v>17.638778014366768</v>
      </c>
      <c r="I541" s="177">
        <f>I469/RES_summary!I$21</f>
        <v>14.958614231128808</v>
      </c>
      <c r="J541" s="177">
        <f>J469/RES_summary!J$21</f>
        <v>16.811977154570513</v>
      </c>
      <c r="K541" s="177">
        <f>K469/RES_summary!K$21</f>
        <v>14.340296444105732</v>
      </c>
      <c r="L541" s="177">
        <f>L469/RES_summary!L$21</f>
        <v>14.202440972163162</v>
      </c>
      <c r="M541" s="177">
        <f>M469/RES_summary!M$21</f>
        <v>14.07766303678927</v>
      </c>
      <c r="N541" s="177">
        <f>N469/RES_summary!N$21</f>
        <v>15.918608858839105</v>
      </c>
      <c r="O541" s="177">
        <f>O469/RES_summary!O$21</f>
        <v>13.894534631153999</v>
      </c>
      <c r="P541" s="177">
        <f>P469/RES_summary!P$21</f>
        <v>13.415412323020593</v>
      </c>
      <c r="Q541" s="177">
        <f>Q469/RES_summary!Q$21</f>
        <v>14.617204620923774</v>
      </c>
    </row>
    <row r="542" spans="1:17" ht="12" customHeight="1" x14ac:dyDescent="0.25">
      <c r="A542" s="23" t="s">
        <v>57</v>
      </c>
      <c r="B542" s="156"/>
      <c r="C542" s="177">
        <f>C470/RES_summary!C$21</f>
        <v>0</v>
      </c>
      <c r="D542" s="177">
        <f>D470/RES_summary!D$21</f>
        <v>0</v>
      </c>
      <c r="E542" s="177">
        <f>E470/RES_summary!E$21</f>
        <v>0</v>
      </c>
      <c r="F542" s="177">
        <f>F470/RES_summary!F$21</f>
        <v>0</v>
      </c>
      <c r="G542" s="177">
        <f>G470/RES_summary!G$21</f>
        <v>0</v>
      </c>
      <c r="H542" s="177">
        <f>H470/RES_summary!H$21</f>
        <v>0</v>
      </c>
      <c r="I542" s="177">
        <f>I470/RES_summary!I$21</f>
        <v>0</v>
      </c>
      <c r="J542" s="177">
        <f>J470/RES_summary!J$21</f>
        <v>0</v>
      </c>
      <c r="K542" s="177">
        <f>K470/RES_summary!K$21</f>
        <v>0</v>
      </c>
      <c r="L542" s="177">
        <f>L470/RES_summary!L$21</f>
        <v>0</v>
      </c>
      <c r="M542" s="177">
        <f>M470/RES_summary!M$21</f>
        <v>0</v>
      </c>
      <c r="N542" s="177">
        <f>N470/RES_summary!N$21</f>
        <v>0</v>
      </c>
      <c r="O542" s="177">
        <f>O470/RES_summary!O$21</f>
        <v>0</v>
      </c>
      <c r="P542" s="177">
        <f>P470/RES_summary!P$21</f>
        <v>0</v>
      </c>
      <c r="Q542" s="177">
        <f>Q470/RES_summary!Q$21</f>
        <v>0</v>
      </c>
    </row>
    <row r="543" spans="1:17" ht="12" customHeight="1" x14ac:dyDescent="0.25">
      <c r="A543" s="29" t="s">
        <v>140</v>
      </c>
      <c r="B543" s="57"/>
      <c r="C543" s="176">
        <f>C471/RES_summary!C$21</f>
        <v>7.8768139778422208</v>
      </c>
      <c r="D543" s="176">
        <f>D471/RES_summary!D$21</f>
        <v>7.9459339759618208</v>
      </c>
      <c r="E543" s="176">
        <f>E471/RES_summary!E$21</f>
        <v>7.9650972038474217</v>
      </c>
      <c r="F543" s="176">
        <f>F471/RES_summary!F$21</f>
        <v>7.6936848080869815</v>
      </c>
      <c r="G543" s="176">
        <f>G471/RES_summary!G$21</f>
        <v>7.5021030759324523</v>
      </c>
      <c r="H543" s="176">
        <f>H471/RES_summary!H$21</f>
        <v>7.3249548755793077</v>
      </c>
      <c r="I543" s="176">
        <f>I471/RES_summary!I$21</f>
        <v>7.4531686827865071</v>
      </c>
      <c r="J543" s="176">
        <f>J471/RES_summary!J$21</f>
        <v>7.1789248273190944</v>
      </c>
      <c r="K543" s="176">
        <f>K471/RES_summary!K$21</f>
        <v>7.4569898816748506</v>
      </c>
      <c r="L543" s="176">
        <f>L471/RES_summary!L$21</f>
        <v>7.1046839764237104</v>
      </c>
      <c r="M543" s="176">
        <f>M471/RES_summary!M$21</f>
        <v>7.1890096363338927</v>
      </c>
      <c r="N543" s="176">
        <f>N471/RES_summary!N$21</f>
        <v>7.5389939553297305</v>
      </c>
      <c r="O543" s="176">
        <f>O471/RES_summary!O$21</f>
        <v>7.1063884634235706</v>
      </c>
      <c r="P543" s="176">
        <f>P471/RES_summary!P$21</f>
        <v>7.5488869851844012</v>
      </c>
      <c r="Q543" s="176">
        <f>Q471/RES_summary!Q$21</f>
        <v>7.2806430208882347</v>
      </c>
    </row>
    <row r="545" spans="1:17" ht="12" customHeight="1" x14ac:dyDescent="0.25">
      <c r="A545" s="152" t="s">
        <v>185</v>
      </c>
      <c r="B545" s="168"/>
      <c r="C545" s="184">
        <f>C473/RES_summary!C$21</f>
        <v>133.84061573773897</v>
      </c>
      <c r="D545" s="184">
        <f>D473/RES_summary!D$21</f>
        <v>126.76721890157556</v>
      </c>
      <c r="E545" s="184">
        <f>E473/RES_summary!E$21</f>
        <v>125.79340209596263</v>
      </c>
      <c r="F545" s="184">
        <f>F473/RES_summary!F$21</f>
        <v>115.88060125085059</v>
      </c>
      <c r="G545" s="184">
        <f>G473/RES_summary!G$21</f>
        <v>120.71567863005185</v>
      </c>
      <c r="H545" s="184">
        <f>H473/RES_summary!H$21</f>
        <v>112.36467400230617</v>
      </c>
      <c r="I545" s="184">
        <f>I473/RES_summary!I$21</f>
        <v>109.7836533540537</v>
      </c>
      <c r="J545" s="184">
        <f>J473/RES_summary!J$21</f>
        <v>110.92664980760121</v>
      </c>
      <c r="K545" s="184">
        <f>K473/RES_summary!K$21</f>
        <v>108.1891601274382</v>
      </c>
      <c r="L545" s="184">
        <f>L473/RES_summary!L$21</f>
        <v>117.99267948210634</v>
      </c>
      <c r="M545" s="184">
        <f>M473/RES_summary!M$21</f>
        <v>109.02335759644247</v>
      </c>
      <c r="N545" s="184">
        <f>N473/RES_summary!N$21</f>
        <v>112.51122666343859</v>
      </c>
      <c r="O545" s="184">
        <f>O473/RES_summary!O$21</f>
        <v>120.78742556756283</v>
      </c>
      <c r="P545" s="184">
        <f>P473/RES_summary!P$21</f>
        <v>102.74598041039835</v>
      </c>
      <c r="Q545" s="184">
        <f>Q473/RES_summary!Q$21</f>
        <v>108.28579905048528</v>
      </c>
    </row>
    <row r="546" spans="1:17" ht="12" customHeight="1" x14ac:dyDescent="0.25">
      <c r="A546" s="158" t="s">
        <v>65</v>
      </c>
      <c r="B546" s="157"/>
      <c r="C546" s="178">
        <f>C474/RES_summary!C$21</f>
        <v>109.34801808139891</v>
      </c>
      <c r="D546" s="178">
        <f>D474/RES_summary!D$21</f>
        <v>102.21620133583517</v>
      </c>
      <c r="E546" s="178">
        <f>E474/RES_summary!E$21</f>
        <v>101.36201263544443</v>
      </c>
      <c r="F546" s="178">
        <f>F474/RES_summary!F$21</f>
        <v>91.76412117409032</v>
      </c>
      <c r="G546" s="178">
        <f>G474/RES_summary!G$21</f>
        <v>96.875006107935519</v>
      </c>
      <c r="H546" s="178">
        <f>H474/RES_summary!H$21</f>
        <v>88.761228756215147</v>
      </c>
      <c r="I546" s="178">
        <f>I474/RES_summary!I$21</f>
        <v>85.743925717259913</v>
      </c>
      <c r="J546" s="178">
        <f>J474/RES_summary!J$21</f>
        <v>87.164737175835157</v>
      </c>
      <c r="K546" s="178">
        <f>K474/RES_summary!K$21</f>
        <v>84.363878088240355</v>
      </c>
      <c r="L546" s="178">
        <f>L474/RES_summary!L$21</f>
        <v>94.612800997721777</v>
      </c>
      <c r="M546" s="178">
        <f>M474/RES_summary!M$21</f>
        <v>85.627356866726842</v>
      </c>
      <c r="N546" s="178">
        <f>N474/RES_summary!N$21</f>
        <v>89.104226083140219</v>
      </c>
      <c r="O546" s="178">
        <f>O474/RES_summary!O$21</f>
        <v>98.200955991856304</v>
      </c>
      <c r="P546" s="178">
        <f>P474/RES_summary!P$21</f>
        <v>79.630006312273437</v>
      </c>
      <c r="Q546" s="178">
        <f>Q474/RES_summary!Q$21</f>
        <v>84.939092788504936</v>
      </c>
    </row>
    <row r="547" spans="1:17" ht="12" customHeight="1" x14ac:dyDescent="0.25">
      <c r="A547" s="23" t="s">
        <v>157</v>
      </c>
      <c r="B547" s="156"/>
      <c r="C547" s="177">
        <f>C475/RES_summary!C$21</f>
        <v>108.22462394793779</v>
      </c>
      <c r="D547" s="177">
        <f>D475/RES_summary!D$21</f>
        <v>101.03074745345047</v>
      </c>
      <c r="E547" s="177">
        <f>E475/RES_summary!E$21</f>
        <v>100.1861870444787</v>
      </c>
      <c r="F547" s="177">
        <f>F475/RES_summary!F$21</f>
        <v>90.894683957122055</v>
      </c>
      <c r="G547" s="177">
        <f>G475/RES_summary!G$21</f>
        <v>95.980363185639021</v>
      </c>
      <c r="H547" s="177">
        <f>H475/RES_summary!H$21</f>
        <v>88.111831946852519</v>
      </c>
      <c r="I547" s="177">
        <f>I475/RES_summary!I$21</f>
        <v>84.559978789730437</v>
      </c>
      <c r="J547" s="177">
        <f>J475/RES_summary!J$21</f>
        <v>86.337228906397826</v>
      </c>
      <c r="K547" s="177">
        <f>K475/RES_summary!K$21</f>
        <v>83.456610741649754</v>
      </c>
      <c r="L547" s="177">
        <f>L475/RES_summary!L$21</f>
        <v>93.710905671897265</v>
      </c>
      <c r="M547" s="177">
        <f>M475/RES_summary!M$21</f>
        <v>84.674734480368201</v>
      </c>
      <c r="N547" s="177">
        <f>N475/RES_summary!N$21</f>
        <v>88.011135131821192</v>
      </c>
      <c r="O547" s="177">
        <f>O475/RES_summary!O$21</f>
        <v>97.625146976048086</v>
      </c>
      <c r="P547" s="177">
        <f>P475/RES_summary!P$21</f>
        <v>78.37441087444121</v>
      </c>
      <c r="Q547" s="177">
        <f>Q475/RES_summary!Q$21</f>
        <v>83.989438662167004</v>
      </c>
    </row>
    <row r="548" spans="1:17" ht="12" customHeight="1" x14ac:dyDescent="0.25">
      <c r="A548" s="23" t="s">
        <v>60</v>
      </c>
      <c r="B548" s="156"/>
      <c r="C548" s="177">
        <f>C476/RES_summary!C$21</f>
        <v>1.1233941334611206</v>
      </c>
      <c r="D548" s="177">
        <f>D476/RES_summary!D$21</f>
        <v>1.1854538823847085</v>
      </c>
      <c r="E548" s="177">
        <f>E476/RES_summary!E$21</f>
        <v>1.1758255909657327</v>
      </c>
      <c r="F548" s="177">
        <f>F476/RES_summary!F$21</f>
        <v>0.86943721696827281</v>
      </c>
      <c r="G548" s="177">
        <f>G476/RES_summary!G$21</f>
        <v>0.89464292229649711</v>
      </c>
      <c r="H548" s="177">
        <f>H476/RES_summary!H$21</f>
        <v>0.64939680936262389</v>
      </c>
      <c r="I548" s="177">
        <f>I476/RES_summary!I$21</f>
        <v>1.1839469275294756</v>
      </c>
      <c r="J548" s="177">
        <f>J476/RES_summary!J$21</f>
        <v>0.82750826943733824</v>
      </c>
      <c r="K548" s="177">
        <f>K476/RES_summary!K$21</f>
        <v>0.90726734659059161</v>
      </c>
      <c r="L548" s="177">
        <f>L476/RES_summary!L$21</f>
        <v>0.90189532582450771</v>
      </c>
      <c r="M548" s="177">
        <f>M476/RES_summary!M$21</f>
        <v>0.95262238635864549</v>
      </c>
      <c r="N548" s="177">
        <f>N476/RES_summary!N$21</f>
        <v>1.0930909513190272</v>
      </c>
      <c r="O548" s="177">
        <f>O476/RES_summary!O$21</f>
        <v>0.57580901580820842</v>
      </c>
      <c r="P548" s="177">
        <f>P476/RES_summary!P$21</f>
        <v>1.2555954378322358</v>
      </c>
      <c r="Q548" s="177">
        <f>Q476/RES_summary!Q$21</f>
        <v>0.94965412633794843</v>
      </c>
    </row>
    <row r="549" spans="1:17" ht="12" customHeight="1" x14ac:dyDescent="0.25">
      <c r="A549" s="158" t="s">
        <v>112</v>
      </c>
      <c r="B549" s="157"/>
      <c r="C549" s="178">
        <f>C477/RES_summary!C$21</f>
        <v>0.36157621357861525</v>
      </c>
      <c r="D549" s="178">
        <f>D477/RES_summary!D$21</f>
        <v>0.15833866015720288</v>
      </c>
      <c r="E549" s="178">
        <f>E477/RES_summary!E$21</f>
        <v>7.520220687352526E-2</v>
      </c>
      <c r="F549" s="178">
        <f>F477/RES_summary!F$21</f>
        <v>0.15060954778304494</v>
      </c>
      <c r="G549" s="178">
        <f>G477/RES_summary!G$21</f>
        <v>0.18614980429966974</v>
      </c>
      <c r="H549" s="178">
        <f>H477/RES_summary!H$21</f>
        <v>0.21188043978235971</v>
      </c>
      <c r="I549" s="178">
        <f>I477/RES_summary!I$21</f>
        <v>0.29328332341065222</v>
      </c>
      <c r="J549" s="178">
        <f>J477/RES_summary!J$21</f>
        <v>0.81129233175082516</v>
      </c>
      <c r="K549" s="178">
        <f>K477/RES_summary!K$21</f>
        <v>0.64475325508087433</v>
      </c>
      <c r="L549" s="178">
        <f>L477/RES_summary!L$21</f>
        <v>0.68215046448158956</v>
      </c>
      <c r="M549" s="178">
        <f>M477/RES_summary!M$21</f>
        <v>0.52667371324382184</v>
      </c>
      <c r="N549" s="178">
        <f>N477/RES_summary!N$21</f>
        <v>0.24327639306447396</v>
      </c>
      <c r="O549" s="178">
        <f>O477/RES_summary!O$21</f>
        <v>0.56843212824378431</v>
      </c>
      <c r="P549" s="178">
        <f>P477/RES_summary!P$21</f>
        <v>1.0585742033577561E-2</v>
      </c>
      <c r="Q549" s="178">
        <f>Q477/RES_summary!Q$21</f>
        <v>0.72264394275008692</v>
      </c>
    </row>
    <row r="550" spans="1:17" ht="12" customHeight="1" x14ac:dyDescent="0.25">
      <c r="A550" s="23" t="s">
        <v>60</v>
      </c>
      <c r="B550" s="156"/>
      <c r="C550" s="177">
        <f>C478/RES_summary!C$21</f>
        <v>0.36157621357861525</v>
      </c>
      <c r="D550" s="177">
        <f>D478/RES_summary!D$21</f>
        <v>0.15833866015720288</v>
      </c>
      <c r="E550" s="177">
        <f>E478/RES_summary!E$21</f>
        <v>7.520220687352526E-2</v>
      </c>
      <c r="F550" s="177">
        <f>F478/RES_summary!F$21</f>
        <v>0.15060954778304494</v>
      </c>
      <c r="G550" s="177">
        <f>G478/RES_summary!G$21</f>
        <v>0.18614980429966974</v>
      </c>
      <c r="H550" s="177">
        <f>H478/RES_summary!H$21</f>
        <v>0.21188043978235971</v>
      </c>
      <c r="I550" s="177">
        <f>I478/RES_summary!I$21</f>
        <v>0.29328332341065222</v>
      </c>
      <c r="J550" s="177">
        <f>J478/RES_summary!J$21</f>
        <v>0.81129233175082516</v>
      </c>
      <c r="K550" s="177">
        <f>K478/RES_summary!K$21</f>
        <v>0.64475325508087433</v>
      </c>
      <c r="L550" s="177">
        <f>L478/RES_summary!L$21</f>
        <v>0.68215046448158956</v>
      </c>
      <c r="M550" s="177">
        <f>M478/RES_summary!M$21</f>
        <v>0.52667371324382184</v>
      </c>
      <c r="N550" s="177">
        <f>N478/RES_summary!N$21</f>
        <v>0.24327639306447396</v>
      </c>
      <c r="O550" s="177">
        <f>O478/RES_summary!O$21</f>
        <v>0.56843212824378431</v>
      </c>
      <c r="P550" s="177">
        <f>P478/RES_summary!P$21</f>
        <v>1.0585742033577561E-2</v>
      </c>
      <c r="Q550" s="177">
        <f>Q478/RES_summary!Q$21</f>
        <v>0.72264394275008692</v>
      </c>
    </row>
    <row r="551" spans="1:17" ht="12" customHeight="1" x14ac:dyDescent="0.25">
      <c r="A551" s="158" t="s">
        <v>63</v>
      </c>
      <c r="B551" s="157"/>
      <c r="C551" s="178">
        <f>C479/RES_summary!C$21</f>
        <v>17.592716000738573</v>
      </c>
      <c r="D551" s="178">
        <f>D479/RES_summary!D$21</f>
        <v>17.807590753978623</v>
      </c>
      <c r="E551" s="178">
        <f>E479/RES_summary!E$21</f>
        <v>17.711807953432089</v>
      </c>
      <c r="F551" s="178">
        <f>F479/RES_summary!F$21</f>
        <v>17.480470653942437</v>
      </c>
      <c r="G551" s="178">
        <f>G479/RES_summary!G$21</f>
        <v>17.316113572187643</v>
      </c>
      <c r="H551" s="178">
        <f>H479/RES_summary!H$21</f>
        <v>17.158339273920898</v>
      </c>
      <c r="I551" s="178">
        <f>I479/RES_summary!I$21</f>
        <v>17.432091702867307</v>
      </c>
      <c r="J551" s="178">
        <f>J479/RES_summary!J$21</f>
        <v>16.789656519705844</v>
      </c>
      <c r="K551" s="178">
        <f>K479/RES_summary!K$21</f>
        <v>16.818179818215821</v>
      </c>
      <c r="L551" s="178">
        <f>L479/RES_summary!L$21</f>
        <v>16.634259764530981</v>
      </c>
      <c r="M551" s="178">
        <f>M479/RES_summary!M$21</f>
        <v>16.719774200093617</v>
      </c>
      <c r="N551" s="178">
        <f>N479/RES_summary!N$21</f>
        <v>16.721427584177274</v>
      </c>
      <c r="O551" s="178">
        <f>O479/RES_summary!O$21</f>
        <v>15.958136384324913</v>
      </c>
      <c r="P551" s="178">
        <f>P479/RES_summary!P$21</f>
        <v>16.667547902075555</v>
      </c>
      <c r="Q551" s="178">
        <f>Q479/RES_summary!Q$21</f>
        <v>16.445161494382248</v>
      </c>
    </row>
    <row r="552" spans="1:17" ht="12" customHeight="1" x14ac:dyDescent="0.25">
      <c r="A552" s="167" t="s">
        <v>156</v>
      </c>
      <c r="B552" s="132"/>
      <c r="C552" s="183">
        <f>C480/RES_summary!C$21</f>
        <v>16.935426626173449</v>
      </c>
      <c r="D552" s="183">
        <f>D480/RES_summary!D$21</f>
        <v>16.893065304129284</v>
      </c>
      <c r="E552" s="183">
        <f>E480/RES_summary!E$21</f>
        <v>16.757778310022008</v>
      </c>
      <c r="F552" s="183">
        <f>F480/RES_summary!F$21</f>
        <v>16.614106289801594</v>
      </c>
      <c r="G552" s="183">
        <f>G480/RES_summary!G$21</f>
        <v>0</v>
      </c>
      <c r="H552" s="183">
        <f>H480/RES_summary!H$21</f>
        <v>0</v>
      </c>
      <c r="I552" s="183">
        <f>I480/RES_summary!I$21</f>
        <v>15.980832092410697</v>
      </c>
      <c r="J552" s="183">
        <f>J480/RES_summary!J$21</f>
        <v>15.782588208615094</v>
      </c>
      <c r="K552" s="183">
        <f>K480/RES_summary!K$21</f>
        <v>0</v>
      </c>
      <c r="L552" s="183">
        <f>L480/RES_summary!L$21</f>
        <v>0</v>
      </c>
      <c r="M552" s="183">
        <f>M480/RES_summary!M$21</f>
        <v>0</v>
      </c>
      <c r="N552" s="183">
        <f>N480/RES_summary!N$21</f>
        <v>0</v>
      </c>
      <c r="O552" s="183">
        <f>O480/RES_summary!O$21</f>
        <v>0</v>
      </c>
      <c r="P552" s="183">
        <f>P480/RES_summary!P$21</f>
        <v>15.14495874363819</v>
      </c>
      <c r="Q552" s="183">
        <f>Q480/RES_summary!Q$21</f>
        <v>14.99804247612305</v>
      </c>
    </row>
    <row r="553" spans="1:17" ht="12" customHeight="1" x14ac:dyDescent="0.25">
      <c r="A553" s="167" t="s">
        <v>155</v>
      </c>
      <c r="B553" s="132"/>
      <c r="C553" s="183">
        <f>C481/RES_summary!C$21</f>
        <v>17.021938647842973</v>
      </c>
      <c r="D553" s="183">
        <f>D481/RES_summary!D$21</f>
        <v>17.038309442302406</v>
      </c>
      <c r="E553" s="183">
        <f>E481/RES_summary!E$21</f>
        <v>17.00077978037881</v>
      </c>
      <c r="F553" s="183">
        <f>F481/RES_summary!F$21</f>
        <v>16.949637541417879</v>
      </c>
      <c r="G553" s="183">
        <f>G481/RES_summary!G$21</f>
        <v>17.196635610869777</v>
      </c>
      <c r="H553" s="183">
        <f>H481/RES_summary!H$21</f>
        <v>16.899830532905771</v>
      </c>
      <c r="I553" s="183">
        <f>I481/RES_summary!I$21</f>
        <v>16.670257414992552</v>
      </c>
      <c r="J553" s="183">
        <f>J481/RES_summary!J$21</f>
        <v>16.479735392223144</v>
      </c>
      <c r="K553" s="183">
        <f>K481/RES_summary!K$21</f>
        <v>16.388281723064615</v>
      </c>
      <c r="L553" s="183">
        <f>L481/RES_summary!L$21</f>
        <v>16.173853769767927</v>
      </c>
      <c r="M553" s="183">
        <f>M481/RES_summary!M$21</f>
        <v>16.111234463491794</v>
      </c>
      <c r="N553" s="183">
        <f>N481/RES_summary!N$21</f>
        <v>16.00149871398218</v>
      </c>
      <c r="O553" s="183">
        <f>O481/RES_summary!O$21</f>
        <v>15.818754761395152</v>
      </c>
      <c r="P553" s="183">
        <f>P481/RES_summary!P$21</f>
        <v>15.67388061049969</v>
      </c>
      <c r="Q553" s="183">
        <f>Q481/RES_summary!Q$21</f>
        <v>15.501433167410504</v>
      </c>
    </row>
    <row r="554" spans="1:17" ht="12" customHeight="1" x14ac:dyDescent="0.25">
      <c r="A554" s="166" t="s">
        <v>55</v>
      </c>
      <c r="B554" s="165"/>
      <c r="C554" s="182">
        <f>C482/RES_summary!C$21</f>
        <v>11.091782448161464</v>
      </c>
      <c r="D554" s="182">
        <f>D482/RES_summary!D$21</f>
        <v>11.093402158928697</v>
      </c>
      <c r="E554" s="182">
        <f>E482/RES_summary!E$21</f>
        <v>11.07029653590433</v>
      </c>
      <c r="F554" s="182">
        <f>F482/RES_summary!F$21</f>
        <v>11.056224168818552</v>
      </c>
      <c r="G554" s="182">
        <f>G482/RES_summary!G$21</f>
        <v>11.301807499986444</v>
      </c>
      <c r="H554" s="182">
        <f>H482/RES_summary!H$21</f>
        <v>11.112633106241024</v>
      </c>
      <c r="I554" s="182">
        <f>I482/RES_summary!I$21</f>
        <v>10.959935190881541</v>
      </c>
      <c r="J554" s="182">
        <f>J482/RES_summary!J$21</f>
        <v>10.834518125914293</v>
      </c>
      <c r="K554" s="182">
        <f>K482/RES_summary!K$21</f>
        <v>10.777655491297683</v>
      </c>
      <c r="L554" s="182">
        <f>L482/RES_summary!L$21</f>
        <v>10.549343578325718</v>
      </c>
      <c r="M554" s="182">
        <f>M482/RES_summary!M$21</f>
        <v>10.696067788419384</v>
      </c>
      <c r="N554" s="182">
        <f>N482/RES_summary!N$21</f>
        <v>10.539691901477527</v>
      </c>
      <c r="O554" s="182">
        <f>O482/RES_summary!O$21</f>
        <v>10.29344170819974</v>
      </c>
      <c r="P554" s="182">
        <f>P482/RES_summary!P$21</f>
        <v>10.389830360567219</v>
      </c>
      <c r="Q554" s="182">
        <f>Q482/RES_summary!Q$21</f>
        <v>10.159297956777332</v>
      </c>
    </row>
    <row r="555" spans="1:17" ht="12" customHeight="1" x14ac:dyDescent="0.25">
      <c r="A555" s="147" t="s">
        <v>59</v>
      </c>
      <c r="B555" s="164"/>
      <c r="C555" s="181">
        <f>C483/RES_summary!C$21</f>
        <v>5.9301561996815044</v>
      </c>
      <c r="D555" s="181">
        <f>D483/RES_summary!D$21</f>
        <v>5.9449072833737118</v>
      </c>
      <c r="E555" s="181">
        <f>E483/RES_summary!E$21</f>
        <v>5.9304832444744813</v>
      </c>
      <c r="F555" s="181">
        <f>F483/RES_summary!F$21</f>
        <v>5.893413372599329</v>
      </c>
      <c r="G555" s="181">
        <f>G483/RES_summary!G$21</f>
        <v>5.8948281108833314</v>
      </c>
      <c r="H555" s="181">
        <f>H483/RES_summary!H$21</f>
        <v>5.7871974266647461</v>
      </c>
      <c r="I555" s="181">
        <f>I483/RES_summary!I$21</f>
        <v>5.7103222241110103</v>
      </c>
      <c r="J555" s="181">
        <f>J483/RES_summary!J$21</f>
        <v>5.645217266308852</v>
      </c>
      <c r="K555" s="181">
        <f>K483/RES_summary!K$21</f>
        <v>5.6106262317669291</v>
      </c>
      <c r="L555" s="181">
        <f>L483/RES_summary!L$21</f>
        <v>5.6245101914422069</v>
      </c>
      <c r="M555" s="181">
        <f>M483/RES_summary!M$21</f>
        <v>5.4151666750724123</v>
      </c>
      <c r="N555" s="181">
        <f>N483/RES_summary!N$21</f>
        <v>5.4618068125046531</v>
      </c>
      <c r="O555" s="181">
        <f>O483/RES_summary!O$21</f>
        <v>5.525313053195414</v>
      </c>
      <c r="P555" s="181">
        <f>P483/RES_summary!P$21</f>
        <v>5.2840502499324717</v>
      </c>
      <c r="Q555" s="181">
        <f>Q483/RES_summary!Q$21</f>
        <v>5.342135210633173</v>
      </c>
    </row>
    <row r="556" spans="1:17" ht="12" customHeight="1" x14ac:dyDescent="0.25">
      <c r="A556" s="163" t="s">
        <v>144</v>
      </c>
      <c r="B556" s="162"/>
      <c r="C556" s="180">
        <f>C484/RES_summary!C$21</f>
        <v>0</v>
      </c>
      <c r="D556" s="180">
        <f>D484/RES_summary!D$21</f>
        <v>0</v>
      </c>
      <c r="E556" s="180">
        <f>E484/RES_summary!E$21</f>
        <v>0</v>
      </c>
      <c r="F556" s="180">
        <f>F484/RES_summary!F$21</f>
        <v>0</v>
      </c>
      <c r="G556" s="180">
        <f>G484/RES_summary!G$21</f>
        <v>0</v>
      </c>
      <c r="H556" s="180">
        <f>H484/RES_summary!H$21</f>
        <v>0</v>
      </c>
      <c r="I556" s="180">
        <f>I484/RES_summary!I$21</f>
        <v>0</v>
      </c>
      <c r="J556" s="180">
        <f>J484/RES_summary!J$21</f>
        <v>0</v>
      </c>
      <c r="K556" s="180">
        <f>K484/RES_summary!K$21</f>
        <v>0</v>
      </c>
      <c r="L556" s="180">
        <f>L484/RES_summary!L$21</f>
        <v>0</v>
      </c>
      <c r="M556" s="180">
        <f>M484/RES_summary!M$21</f>
        <v>0</v>
      </c>
      <c r="N556" s="180">
        <f>N484/RES_summary!N$21</f>
        <v>0</v>
      </c>
      <c r="O556" s="180">
        <f>O484/RES_summary!O$21</f>
        <v>0</v>
      </c>
      <c r="P556" s="180">
        <f>P484/RES_summary!P$21</f>
        <v>0</v>
      </c>
      <c r="Q556" s="180">
        <f>Q484/RES_summary!Q$21</f>
        <v>0</v>
      </c>
    </row>
    <row r="557" spans="1:17" ht="12" customHeight="1" x14ac:dyDescent="0.25">
      <c r="A557" s="161" t="s">
        <v>143</v>
      </c>
      <c r="B557" s="160"/>
      <c r="C557" s="179">
        <f>C485/RES_summary!C$21</f>
        <v>0</v>
      </c>
      <c r="D557" s="179">
        <f>D485/RES_summary!D$21</f>
        <v>0</v>
      </c>
      <c r="E557" s="179">
        <f>E485/RES_summary!E$21</f>
        <v>0</v>
      </c>
      <c r="F557" s="179">
        <f>F485/RES_summary!F$21</f>
        <v>0</v>
      </c>
      <c r="G557" s="179">
        <f>G485/RES_summary!G$21</f>
        <v>0</v>
      </c>
      <c r="H557" s="179">
        <f>H485/RES_summary!H$21</f>
        <v>0</v>
      </c>
      <c r="I557" s="179">
        <f>I485/RES_summary!I$21</f>
        <v>0</v>
      </c>
      <c r="J557" s="179">
        <f>J485/RES_summary!J$21</f>
        <v>0</v>
      </c>
      <c r="K557" s="179">
        <f>K485/RES_summary!K$21</f>
        <v>0</v>
      </c>
      <c r="L557" s="179">
        <f>L485/RES_summary!L$21</f>
        <v>0</v>
      </c>
      <c r="M557" s="179">
        <f>M485/RES_summary!M$21</f>
        <v>0</v>
      </c>
      <c r="N557" s="179">
        <f>N485/RES_summary!N$21</f>
        <v>0</v>
      </c>
      <c r="O557" s="179">
        <f>O485/RES_summary!O$21</f>
        <v>0</v>
      </c>
      <c r="P557" s="179">
        <f>P485/RES_summary!P$21</f>
        <v>0</v>
      </c>
      <c r="Q557" s="179">
        <f>Q485/RES_summary!Q$21</f>
        <v>0</v>
      </c>
    </row>
    <row r="558" spans="1:17" ht="12" customHeight="1" x14ac:dyDescent="0.25">
      <c r="A558" s="148" t="s">
        <v>57</v>
      </c>
      <c r="B558" s="156"/>
      <c r="C558" s="177">
        <f>C486/RES_summary!C$21</f>
        <v>0</v>
      </c>
      <c r="D558" s="177">
        <f>D486/RES_summary!D$21</f>
        <v>0</v>
      </c>
      <c r="E558" s="177">
        <f>E486/RES_summary!E$21</f>
        <v>0</v>
      </c>
      <c r="F558" s="177">
        <f>F486/RES_summary!F$21</f>
        <v>0</v>
      </c>
      <c r="G558" s="177">
        <f>G486/RES_summary!G$21</f>
        <v>0</v>
      </c>
      <c r="H558" s="177">
        <f>H486/RES_summary!H$21</f>
        <v>0</v>
      </c>
      <c r="I558" s="177">
        <f>I486/RES_summary!I$21</f>
        <v>0</v>
      </c>
      <c r="J558" s="177">
        <f>J486/RES_summary!J$21</f>
        <v>0</v>
      </c>
      <c r="K558" s="177">
        <f>K486/RES_summary!K$21</f>
        <v>0</v>
      </c>
      <c r="L558" s="177">
        <f>L486/RES_summary!L$21</f>
        <v>0</v>
      </c>
      <c r="M558" s="177">
        <f>M486/RES_summary!M$21</f>
        <v>0</v>
      </c>
      <c r="N558" s="177">
        <f>N486/RES_summary!N$21</f>
        <v>0</v>
      </c>
      <c r="O558" s="177">
        <f>O486/RES_summary!O$21</f>
        <v>0</v>
      </c>
      <c r="P558" s="177">
        <f>P486/RES_summary!P$21</f>
        <v>0</v>
      </c>
      <c r="Q558" s="177">
        <f>Q486/RES_summary!Q$21</f>
        <v>0</v>
      </c>
    </row>
    <row r="559" spans="1:17" ht="12" customHeight="1" x14ac:dyDescent="0.25">
      <c r="A559" s="148" t="s">
        <v>59</v>
      </c>
      <c r="B559" s="156"/>
      <c r="C559" s="177">
        <f>C487/RES_summary!C$21</f>
        <v>0</v>
      </c>
      <c r="D559" s="177">
        <f>D487/RES_summary!D$21</f>
        <v>0</v>
      </c>
      <c r="E559" s="177">
        <f>E487/RES_summary!E$21</f>
        <v>0</v>
      </c>
      <c r="F559" s="177">
        <f>F487/RES_summary!F$21</f>
        <v>0</v>
      </c>
      <c r="G559" s="177">
        <f>G487/RES_summary!G$21</f>
        <v>0</v>
      </c>
      <c r="H559" s="177">
        <f>H487/RES_summary!H$21</f>
        <v>0</v>
      </c>
      <c r="I559" s="177">
        <f>I487/RES_summary!I$21</f>
        <v>0</v>
      </c>
      <c r="J559" s="177">
        <f>J487/RES_summary!J$21</f>
        <v>0</v>
      </c>
      <c r="K559" s="177">
        <f>K487/RES_summary!K$21</f>
        <v>0</v>
      </c>
      <c r="L559" s="177">
        <f>L487/RES_summary!L$21</f>
        <v>0</v>
      </c>
      <c r="M559" s="177">
        <f>M487/RES_summary!M$21</f>
        <v>0</v>
      </c>
      <c r="N559" s="177">
        <f>N487/RES_summary!N$21</f>
        <v>0</v>
      </c>
      <c r="O559" s="177">
        <f>O487/RES_summary!O$21</f>
        <v>0</v>
      </c>
      <c r="P559" s="177">
        <f>P487/RES_summary!P$21</f>
        <v>0</v>
      </c>
      <c r="Q559" s="177">
        <f>Q487/RES_summary!Q$21</f>
        <v>0</v>
      </c>
    </row>
    <row r="560" spans="1:17" ht="12" customHeight="1" x14ac:dyDescent="0.25">
      <c r="A560" s="163" t="s">
        <v>142</v>
      </c>
      <c r="B560" s="162"/>
      <c r="C560" s="180">
        <f>C488/RES_summary!C$21</f>
        <v>18.681631255416978</v>
      </c>
      <c r="D560" s="180">
        <f>D488/RES_summary!D$21</f>
        <v>18.600323697612698</v>
      </c>
      <c r="E560" s="180">
        <f>E488/RES_summary!E$21</f>
        <v>18.511679903661907</v>
      </c>
      <c r="F560" s="180">
        <f>F488/RES_summary!F$21</f>
        <v>17.882643789144723</v>
      </c>
      <c r="G560" s="180">
        <f>G488/RES_summary!G$21</f>
        <v>0</v>
      </c>
      <c r="H560" s="180">
        <f>H488/RES_summary!H$21</f>
        <v>17.427211609432359</v>
      </c>
      <c r="I560" s="180">
        <f>I488/RES_summary!I$21</f>
        <v>18.700207488777139</v>
      </c>
      <c r="J560" s="180">
        <f>J488/RES_summary!J$21</f>
        <v>17.460981074942044</v>
      </c>
      <c r="K560" s="180">
        <f>K488/RES_summary!K$21</f>
        <v>0</v>
      </c>
      <c r="L560" s="180">
        <f>L488/RES_summary!L$21</f>
        <v>0</v>
      </c>
      <c r="M560" s="180">
        <f>M488/RES_summary!M$21</f>
        <v>18.012978591736857</v>
      </c>
      <c r="N560" s="180">
        <f>N488/RES_summary!N$21</f>
        <v>0</v>
      </c>
      <c r="O560" s="180">
        <f>O488/RES_summary!O$21</f>
        <v>17.62902251367035</v>
      </c>
      <c r="P560" s="180">
        <f>P488/RES_summary!P$21</f>
        <v>18.842335881850197</v>
      </c>
      <c r="Q560" s="180">
        <f>Q488/RES_summary!Q$21</f>
        <v>18.19860511796195</v>
      </c>
    </row>
    <row r="561" spans="1:17" ht="12" customHeight="1" x14ac:dyDescent="0.25">
      <c r="A561" s="161" t="s">
        <v>141</v>
      </c>
      <c r="B561" s="160"/>
      <c r="C561" s="179">
        <f>C489/RES_summary!C$21</f>
        <v>18.101418684509351</v>
      </c>
      <c r="D561" s="179">
        <f>D489/RES_summary!D$21</f>
        <v>18.091780915338589</v>
      </c>
      <c r="E561" s="179">
        <f>E489/RES_summary!E$21</f>
        <v>18.048775776088156</v>
      </c>
      <c r="F561" s="179">
        <f>F489/RES_summary!F$21</f>
        <v>17.68327618494645</v>
      </c>
      <c r="G561" s="179">
        <f>G489/RES_summary!G$21</f>
        <v>17.791576129490878</v>
      </c>
      <c r="H561" s="179">
        <f>H489/RES_summary!H$21</f>
        <v>17.300500507768763</v>
      </c>
      <c r="I561" s="179">
        <f>I489/RES_summary!I$21</f>
        <v>18.03544544172696</v>
      </c>
      <c r="J561" s="179">
        <f>J489/RES_summary!J$21</f>
        <v>17.109708195316603</v>
      </c>
      <c r="K561" s="179">
        <f>K489/RES_summary!K$21</f>
        <v>17.38658341556701</v>
      </c>
      <c r="L561" s="179">
        <f>L489/RES_summary!L$21</f>
        <v>16.874173029885121</v>
      </c>
      <c r="M561" s="179">
        <f>M489/RES_summary!M$21</f>
        <v>17.32942839654541</v>
      </c>
      <c r="N561" s="179">
        <f>N489/RES_summary!N$21</f>
        <v>17.286265565713336</v>
      </c>
      <c r="O561" s="179">
        <f>O489/RES_summary!O$21</f>
        <v>16.941048144046256</v>
      </c>
      <c r="P561" s="179">
        <f>P489/RES_summary!P$21</f>
        <v>17.687642105086379</v>
      </c>
      <c r="Q561" s="179">
        <f>Q489/RES_summary!Q$21</f>
        <v>17.180599844521691</v>
      </c>
    </row>
    <row r="562" spans="1:17" ht="12" customHeight="1" x14ac:dyDescent="0.25">
      <c r="A562" s="148" t="s">
        <v>60</v>
      </c>
      <c r="B562" s="156"/>
      <c r="C562" s="177">
        <f>C490/RES_summary!C$21</f>
        <v>12.171266205714081</v>
      </c>
      <c r="D562" s="177">
        <f>D490/RES_summary!D$21</f>
        <v>12.146619160011031</v>
      </c>
      <c r="E562" s="177">
        <f>E490/RES_summary!E$21</f>
        <v>12.117873780992641</v>
      </c>
      <c r="F562" s="177">
        <f>F490/RES_summary!F$21</f>
        <v>11.788095932195107</v>
      </c>
      <c r="G562" s="177">
        <f>G490/RES_summary!G$21</f>
        <v>11.896181036555914</v>
      </c>
      <c r="H562" s="177">
        <f>H490/RES_summary!H$21</f>
        <v>11.511859814047707</v>
      </c>
      <c r="I562" s="177">
        <f>I490/RES_summary!I$21</f>
        <v>12.323579932761366</v>
      </c>
      <c r="J562" s="177">
        <f>J490/RES_summary!J$21</f>
        <v>11.462768637238502</v>
      </c>
      <c r="K562" s="177">
        <f>K490/RES_summary!K$21</f>
        <v>11.774578404312024</v>
      </c>
      <c r="L562" s="177">
        <f>L490/RES_summary!L$21</f>
        <v>11.248241973043653</v>
      </c>
      <c r="M562" s="177">
        <f>M490/RES_summary!M$21</f>
        <v>11.913132520138845</v>
      </c>
      <c r="N562" s="177">
        <f>N490/RES_summary!N$21</f>
        <v>11.823430657843682</v>
      </c>
      <c r="O562" s="177">
        <f>O490/RES_summary!O$21</f>
        <v>11.415071645960785</v>
      </c>
      <c r="P562" s="177">
        <f>P490/RES_summary!P$21</f>
        <v>12.403376694758201</v>
      </c>
      <c r="Q562" s="177">
        <f>Q490/RES_summary!Q$21</f>
        <v>11.838141358226757</v>
      </c>
    </row>
    <row r="563" spans="1:17" ht="12" customHeight="1" x14ac:dyDescent="0.25">
      <c r="A563" s="148" t="s">
        <v>59</v>
      </c>
      <c r="B563" s="156"/>
      <c r="C563" s="177">
        <f>C491/RES_summary!C$21</f>
        <v>5.930152478795268</v>
      </c>
      <c r="D563" s="177">
        <f>D491/RES_summary!D$21</f>
        <v>5.9451617553275558</v>
      </c>
      <c r="E563" s="177">
        <f>E491/RES_summary!E$21</f>
        <v>5.930901995095514</v>
      </c>
      <c r="F563" s="177">
        <f>F491/RES_summary!F$21</f>
        <v>5.8951802527513477</v>
      </c>
      <c r="G563" s="177">
        <f>G491/RES_summary!G$21</f>
        <v>5.895395092934959</v>
      </c>
      <c r="H563" s="177">
        <f>H491/RES_summary!H$21</f>
        <v>5.7886406937210584</v>
      </c>
      <c r="I563" s="177">
        <f>I491/RES_summary!I$21</f>
        <v>5.7118655089655945</v>
      </c>
      <c r="J563" s="177">
        <f>J491/RES_summary!J$21</f>
        <v>5.6469395580780981</v>
      </c>
      <c r="K563" s="177">
        <f>K491/RES_summary!K$21</f>
        <v>5.6120050112549835</v>
      </c>
      <c r="L563" s="177">
        <f>L491/RES_summary!L$21</f>
        <v>5.625931056841468</v>
      </c>
      <c r="M563" s="177">
        <f>M491/RES_summary!M$21</f>
        <v>5.4162958764065632</v>
      </c>
      <c r="N563" s="177">
        <f>N491/RES_summary!N$21</f>
        <v>5.4628349078696505</v>
      </c>
      <c r="O563" s="177">
        <f>O491/RES_summary!O$21</f>
        <v>5.5259764980854715</v>
      </c>
      <c r="P563" s="177">
        <f>P491/RES_summary!P$21</f>
        <v>5.2842654103281754</v>
      </c>
      <c r="Q563" s="177">
        <f>Q491/RES_summary!Q$21</f>
        <v>5.342458486294932</v>
      </c>
    </row>
    <row r="564" spans="1:17" ht="12" customHeight="1" x14ac:dyDescent="0.25">
      <c r="A564" s="158" t="s">
        <v>62</v>
      </c>
      <c r="B564" s="157"/>
      <c r="C564" s="178">
        <f>C492/RES_summary!C$21</f>
        <v>6.5383054420228595</v>
      </c>
      <c r="D564" s="178">
        <f>D492/RES_summary!D$21</f>
        <v>6.5850881516045776</v>
      </c>
      <c r="E564" s="178">
        <f>E492/RES_summary!E$21</f>
        <v>6.6443793002125879</v>
      </c>
      <c r="F564" s="178">
        <f>F492/RES_summary!F$21</f>
        <v>6.4853998750347719</v>
      </c>
      <c r="G564" s="178">
        <f>G492/RES_summary!G$21</f>
        <v>6.3384091456290097</v>
      </c>
      <c r="H564" s="178">
        <f>H492/RES_summary!H$21</f>
        <v>6.2332255323877686</v>
      </c>
      <c r="I564" s="178">
        <f>I492/RES_summary!I$21</f>
        <v>6.3143526105158001</v>
      </c>
      <c r="J564" s="178">
        <f>J492/RES_summary!J$21</f>
        <v>6.1609637803093698</v>
      </c>
      <c r="K564" s="178">
        <f>K492/RES_summary!K$21</f>
        <v>6.3623489659011563</v>
      </c>
      <c r="L564" s="178">
        <f>L492/RES_summary!L$21</f>
        <v>6.0634682553719808</v>
      </c>
      <c r="M564" s="178">
        <f>M492/RES_summary!M$21</f>
        <v>6.1495528163781934</v>
      </c>
      <c r="N564" s="178">
        <f>N492/RES_summary!N$21</f>
        <v>6.4422966030566169</v>
      </c>
      <c r="O564" s="178">
        <f>O492/RES_summary!O$21</f>
        <v>6.0599010631378256</v>
      </c>
      <c r="P564" s="178">
        <f>P492/RES_summary!P$21</f>
        <v>6.4378404540157659</v>
      </c>
      <c r="Q564" s="178">
        <f>Q492/RES_summary!Q$21</f>
        <v>6.1789008248480091</v>
      </c>
    </row>
    <row r="565" spans="1:17" ht="12" customHeight="1" x14ac:dyDescent="0.25">
      <c r="A565" s="23" t="s">
        <v>55</v>
      </c>
      <c r="B565" s="156"/>
      <c r="C565" s="177">
        <f>C493/RES_summary!C$21</f>
        <v>6.3552362643569911</v>
      </c>
      <c r="D565" s="177">
        <f>D493/RES_summary!D$21</f>
        <v>5.374081791429492</v>
      </c>
      <c r="E565" s="177">
        <f>E493/RES_summary!E$21</f>
        <v>5.9600928322902398</v>
      </c>
      <c r="F565" s="177">
        <f>F493/RES_summary!F$21</f>
        <v>6.2910211435996244</v>
      </c>
      <c r="G565" s="177">
        <f>G493/RES_summary!G$21</f>
        <v>5.4394220253263619</v>
      </c>
      <c r="H565" s="177">
        <f>H493/RES_summary!H$21</f>
        <v>6.0589901257091769</v>
      </c>
      <c r="I565" s="177">
        <f>I493/RES_summary!I$21</f>
        <v>5.1751039963359879</v>
      </c>
      <c r="J565" s="177">
        <f>J493/RES_summary!J$21</f>
        <v>5.864259174308633</v>
      </c>
      <c r="K565" s="177">
        <f>K493/RES_summary!K$21</f>
        <v>5.0286190317418127</v>
      </c>
      <c r="L565" s="177">
        <f>L493/RES_summary!L$21</f>
        <v>4.9965744915948722</v>
      </c>
      <c r="M565" s="177">
        <f>M493/RES_summary!M$21</f>
        <v>4.9692403439698873</v>
      </c>
      <c r="N565" s="177">
        <f>N493/RES_summary!N$21</f>
        <v>5.6276618633734401</v>
      </c>
      <c r="O565" s="177">
        <f>O493/RES_summary!O$21</f>
        <v>4.909969526353378</v>
      </c>
      <c r="P565" s="177">
        <f>P493/RES_summary!P$21</f>
        <v>4.7369364792121607</v>
      </c>
      <c r="Q565" s="177">
        <f>Q493/RES_summary!Q$21</f>
        <v>5.1607104011652067</v>
      </c>
    </row>
    <row r="566" spans="1:17" ht="12" customHeight="1" x14ac:dyDescent="0.25">
      <c r="A566" s="23" t="s">
        <v>57</v>
      </c>
      <c r="B566" s="156"/>
      <c r="C566" s="177">
        <f>C494/RES_summary!C$21</f>
        <v>0</v>
      </c>
      <c r="D566" s="177">
        <f>D494/RES_summary!D$21</f>
        <v>0</v>
      </c>
      <c r="E566" s="177">
        <f>E494/RES_summary!E$21</f>
        <v>0</v>
      </c>
      <c r="F566" s="177">
        <f>F494/RES_summary!F$21</f>
        <v>0</v>
      </c>
      <c r="G566" s="177">
        <f>G494/RES_summary!G$21</f>
        <v>0</v>
      </c>
      <c r="H566" s="177">
        <f>H494/RES_summary!H$21</f>
        <v>0</v>
      </c>
      <c r="I566" s="177">
        <f>I494/RES_summary!I$21</f>
        <v>0</v>
      </c>
      <c r="J566" s="177">
        <f>J494/RES_summary!J$21</f>
        <v>0</v>
      </c>
      <c r="K566" s="177">
        <f>K494/RES_summary!K$21</f>
        <v>0</v>
      </c>
      <c r="L566" s="177">
        <f>L494/RES_summary!L$21</f>
        <v>0</v>
      </c>
      <c r="M566" s="177">
        <f>M494/RES_summary!M$21</f>
        <v>0</v>
      </c>
      <c r="N566" s="177">
        <f>N494/RES_summary!N$21</f>
        <v>0</v>
      </c>
      <c r="O566" s="177">
        <f>O494/RES_summary!O$21</f>
        <v>0</v>
      </c>
      <c r="P566" s="177">
        <f>P494/RES_summary!P$21</f>
        <v>0</v>
      </c>
      <c r="Q566" s="177">
        <f>Q494/RES_summary!Q$21</f>
        <v>0</v>
      </c>
    </row>
    <row r="567" spans="1:17" ht="12" customHeight="1" x14ac:dyDescent="0.25">
      <c r="A567" s="29" t="s">
        <v>140</v>
      </c>
      <c r="B567" s="57"/>
      <c r="C567" s="176">
        <f>C495/RES_summary!C$21</f>
        <v>6.551328851662042</v>
      </c>
      <c r="D567" s="176">
        <f>D495/RES_summary!D$21</f>
        <v>6.6405738428554271</v>
      </c>
      <c r="E567" s="176">
        <f>E495/RES_summary!E$21</f>
        <v>6.6893634285026593</v>
      </c>
      <c r="F567" s="176">
        <f>F495/RES_summary!F$21</f>
        <v>6.4931881591863823</v>
      </c>
      <c r="G567" s="176">
        <f>G495/RES_summary!G$21</f>
        <v>6.3608934473713763</v>
      </c>
      <c r="H567" s="176">
        <f>H495/RES_summary!H$21</f>
        <v>6.2374301377075403</v>
      </c>
      <c r="I567" s="176">
        <f>I495/RES_summary!I$21</f>
        <v>6.376951896258241</v>
      </c>
      <c r="J567" s="176">
        <f>J495/RES_summary!J$21</f>
        <v>6.1723020644238433</v>
      </c>
      <c r="K567" s="176">
        <f>K495/RES_summary!K$21</f>
        <v>6.4091737648180889</v>
      </c>
      <c r="L567" s="176">
        <f>L495/RES_summary!L$21</f>
        <v>6.1086050171711488</v>
      </c>
      <c r="M567" s="176">
        <f>M495/RES_summary!M$21</f>
        <v>6.1825377063363325</v>
      </c>
      <c r="N567" s="176">
        <f>N495/RES_summary!N$21</f>
        <v>6.4838629217201866</v>
      </c>
      <c r="O567" s="176">
        <f>O495/RES_summary!O$21</f>
        <v>6.1116394486947216</v>
      </c>
      <c r="P567" s="176">
        <f>P495/RES_summary!P$21</f>
        <v>6.4949255543719717</v>
      </c>
      <c r="Q567" s="176">
        <f>Q495/RES_summary!Q$21</f>
        <v>6.26520942813681</v>
      </c>
    </row>
    <row r="569" spans="1:17" ht="12" customHeight="1" x14ac:dyDescent="0.25">
      <c r="A569" s="152" t="s">
        <v>184</v>
      </c>
      <c r="B569" s="168"/>
      <c r="C569" s="184">
        <f>C497/RES_summary!C$21</f>
        <v>0</v>
      </c>
      <c r="D569" s="184">
        <f>D497/RES_summary!D$21</f>
        <v>0</v>
      </c>
      <c r="E569" s="184">
        <f>E497/RES_summary!E$21</f>
        <v>0</v>
      </c>
      <c r="F569" s="184">
        <f>F497/RES_summary!F$21</f>
        <v>0</v>
      </c>
      <c r="G569" s="184">
        <f>G497/RES_summary!G$21</f>
        <v>0</v>
      </c>
      <c r="H569" s="184">
        <f>H497/RES_summary!H$21</f>
        <v>0</v>
      </c>
      <c r="I569" s="184">
        <f>I497/RES_summary!I$21</f>
        <v>0</v>
      </c>
      <c r="J569" s="184">
        <f>J497/RES_summary!J$21</f>
        <v>0</v>
      </c>
      <c r="K569" s="184">
        <f>K497/RES_summary!K$21</f>
        <v>0</v>
      </c>
      <c r="L569" s="184">
        <f>L497/RES_summary!L$21</f>
        <v>0</v>
      </c>
      <c r="M569" s="184">
        <f>M497/RES_summary!M$21</f>
        <v>0</v>
      </c>
      <c r="N569" s="184">
        <f>N497/RES_summary!N$21</f>
        <v>0</v>
      </c>
      <c r="O569" s="184">
        <f>O497/RES_summary!O$21</f>
        <v>0</v>
      </c>
      <c r="P569" s="184">
        <f>P497/RES_summary!P$21</f>
        <v>0</v>
      </c>
      <c r="Q569" s="184">
        <f>Q497/RES_summary!Q$21</f>
        <v>0</v>
      </c>
    </row>
    <row r="570" spans="1:17" ht="12" customHeight="1" x14ac:dyDescent="0.25">
      <c r="A570" s="158" t="s">
        <v>65</v>
      </c>
      <c r="B570" s="157"/>
      <c r="C570" s="178">
        <f>C498/RES_summary!C$21</f>
        <v>0</v>
      </c>
      <c r="D570" s="178">
        <f>D498/RES_summary!D$21</f>
        <v>0</v>
      </c>
      <c r="E570" s="178">
        <f>E498/RES_summary!E$21</f>
        <v>0</v>
      </c>
      <c r="F570" s="178">
        <f>F498/RES_summary!F$21</f>
        <v>0</v>
      </c>
      <c r="G570" s="178">
        <f>G498/RES_summary!G$21</f>
        <v>0</v>
      </c>
      <c r="H570" s="178">
        <f>H498/RES_summary!H$21</f>
        <v>0</v>
      </c>
      <c r="I570" s="178">
        <f>I498/RES_summary!I$21</f>
        <v>0</v>
      </c>
      <c r="J570" s="178">
        <f>J498/RES_summary!J$21</f>
        <v>0</v>
      </c>
      <c r="K570" s="178">
        <f>K498/RES_summary!K$21</f>
        <v>0</v>
      </c>
      <c r="L570" s="178">
        <f>L498/RES_summary!L$21</f>
        <v>0</v>
      </c>
      <c r="M570" s="178">
        <f>M498/RES_summary!M$21</f>
        <v>0</v>
      </c>
      <c r="N570" s="178">
        <f>N498/RES_summary!N$21</f>
        <v>0</v>
      </c>
      <c r="O570" s="178">
        <f>O498/RES_summary!O$21</f>
        <v>0</v>
      </c>
      <c r="P570" s="178">
        <f>P498/RES_summary!P$21</f>
        <v>0</v>
      </c>
      <c r="Q570" s="178">
        <f>Q498/RES_summary!Q$21</f>
        <v>0</v>
      </c>
    </row>
    <row r="571" spans="1:17" ht="12" customHeight="1" x14ac:dyDescent="0.25">
      <c r="A571" s="23" t="s">
        <v>157</v>
      </c>
      <c r="B571" s="156"/>
      <c r="C571" s="177">
        <f>C499/RES_summary!C$21</f>
        <v>0</v>
      </c>
      <c r="D571" s="177">
        <f>D499/RES_summary!D$21</f>
        <v>0</v>
      </c>
      <c r="E571" s="177">
        <f>E499/RES_summary!E$21</f>
        <v>0</v>
      </c>
      <c r="F571" s="177">
        <f>F499/RES_summary!F$21</f>
        <v>0</v>
      </c>
      <c r="G571" s="177">
        <f>G499/RES_summary!G$21</f>
        <v>0</v>
      </c>
      <c r="H571" s="177">
        <f>H499/RES_summary!H$21</f>
        <v>0</v>
      </c>
      <c r="I571" s="177">
        <f>I499/RES_summary!I$21</f>
        <v>0</v>
      </c>
      <c r="J571" s="177">
        <f>J499/RES_summary!J$21</f>
        <v>0</v>
      </c>
      <c r="K571" s="177">
        <f>K499/RES_summary!K$21</f>
        <v>0</v>
      </c>
      <c r="L571" s="177">
        <f>L499/RES_summary!L$21</f>
        <v>0</v>
      </c>
      <c r="M571" s="177">
        <f>M499/RES_summary!M$21</f>
        <v>0</v>
      </c>
      <c r="N571" s="177">
        <f>N499/RES_summary!N$21</f>
        <v>0</v>
      </c>
      <c r="O571" s="177">
        <f>O499/RES_summary!O$21</f>
        <v>0</v>
      </c>
      <c r="P571" s="177">
        <f>P499/RES_summary!P$21</f>
        <v>0</v>
      </c>
      <c r="Q571" s="177">
        <f>Q499/RES_summary!Q$21</f>
        <v>0</v>
      </c>
    </row>
    <row r="572" spans="1:17" ht="12" customHeight="1" x14ac:dyDescent="0.25">
      <c r="A572" s="23" t="s">
        <v>60</v>
      </c>
      <c r="B572" s="156"/>
      <c r="C572" s="177">
        <f>C500/RES_summary!C$21</f>
        <v>0</v>
      </c>
      <c r="D572" s="177">
        <f>D500/RES_summary!D$21</f>
        <v>0</v>
      </c>
      <c r="E572" s="177">
        <f>E500/RES_summary!E$21</f>
        <v>0</v>
      </c>
      <c r="F572" s="177">
        <f>F500/RES_summary!F$21</f>
        <v>0</v>
      </c>
      <c r="G572" s="177">
        <f>G500/RES_summary!G$21</f>
        <v>0</v>
      </c>
      <c r="H572" s="177">
        <f>H500/RES_summary!H$21</f>
        <v>0</v>
      </c>
      <c r="I572" s="177">
        <f>I500/RES_summary!I$21</f>
        <v>0</v>
      </c>
      <c r="J572" s="177">
        <f>J500/RES_summary!J$21</f>
        <v>0</v>
      </c>
      <c r="K572" s="177">
        <f>K500/RES_summary!K$21</f>
        <v>0</v>
      </c>
      <c r="L572" s="177">
        <f>L500/RES_summary!L$21</f>
        <v>0</v>
      </c>
      <c r="M572" s="177">
        <f>M500/RES_summary!M$21</f>
        <v>0</v>
      </c>
      <c r="N572" s="177">
        <f>N500/RES_summary!N$21</f>
        <v>0</v>
      </c>
      <c r="O572" s="177">
        <f>O500/RES_summary!O$21</f>
        <v>0</v>
      </c>
      <c r="P572" s="177">
        <f>P500/RES_summary!P$21</f>
        <v>0</v>
      </c>
      <c r="Q572" s="177">
        <f>Q500/RES_summary!Q$21</f>
        <v>0</v>
      </c>
    </row>
    <row r="573" spans="1:17" ht="12" customHeight="1" x14ac:dyDescent="0.25">
      <c r="A573" s="158" t="s">
        <v>112</v>
      </c>
      <c r="B573" s="157"/>
      <c r="C573" s="178">
        <f>C501/RES_summary!C$21</f>
        <v>0</v>
      </c>
      <c r="D573" s="178">
        <f>D501/RES_summary!D$21</f>
        <v>0</v>
      </c>
      <c r="E573" s="178">
        <f>E501/RES_summary!E$21</f>
        <v>0</v>
      </c>
      <c r="F573" s="178">
        <f>F501/RES_summary!F$21</f>
        <v>0</v>
      </c>
      <c r="G573" s="178">
        <f>G501/RES_summary!G$21</f>
        <v>0</v>
      </c>
      <c r="H573" s="178">
        <f>H501/RES_summary!H$21</f>
        <v>0</v>
      </c>
      <c r="I573" s="178">
        <f>I501/RES_summary!I$21</f>
        <v>0</v>
      </c>
      <c r="J573" s="178">
        <f>J501/RES_summary!J$21</f>
        <v>0</v>
      </c>
      <c r="K573" s="178">
        <f>K501/RES_summary!K$21</f>
        <v>0</v>
      </c>
      <c r="L573" s="178">
        <f>L501/RES_summary!L$21</f>
        <v>0</v>
      </c>
      <c r="M573" s="178">
        <f>M501/RES_summary!M$21</f>
        <v>0</v>
      </c>
      <c r="N573" s="178">
        <f>N501/RES_summary!N$21</f>
        <v>0</v>
      </c>
      <c r="O573" s="178">
        <f>O501/RES_summary!O$21</f>
        <v>0</v>
      </c>
      <c r="P573" s="178">
        <f>P501/RES_summary!P$21</f>
        <v>0</v>
      </c>
      <c r="Q573" s="178">
        <f>Q501/RES_summary!Q$21</f>
        <v>0</v>
      </c>
    </row>
    <row r="574" spans="1:17" ht="12" customHeight="1" x14ac:dyDescent="0.25">
      <c r="A574" s="23" t="s">
        <v>60</v>
      </c>
      <c r="B574" s="156"/>
      <c r="C574" s="177">
        <f>C502/RES_summary!C$21</f>
        <v>0</v>
      </c>
      <c r="D574" s="177">
        <f>D502/RES_summary!D$21</f>
        <v>0</v>
      </c>
      <c r="E574" s="177">
        <f>E502/RES_summary!E$21</f>
        <v>0</v>
      </c>
      <c r="F574" s="177">
        <f>F502/RES_summary!F$21</f>
        <v>0</v>
      </c>
      <c r="G574" s="177">
        <f>G502/RES_summary!G$21</f>
        <v>0</v>
      </c>
      <c r="H574" s="177">
        <f>H502/RES_summary!H$21</f>
        <v>0</v>
      </c>
      <c r="I574" s="177">
        <f>I502/RES_summary!I$21</f>
        <v>0</v>
      </c>
      <c r="J574" s="177">
        <f>J502/RES_summary!J$21</f>
        <v>0</v>
      </c>
      <c r="K574" s="177">
        <f>K502/RES_summary!K$21</f>
        <v>0</v>
      </c>
      <c r="L574" s="177">
        <f>L502/RES_summary!L$21</f>
        <v>0</v>
      </c>
      <c r="M574" s="177">
        <f>M502/RES_summary!M$21</f>
        <v>0</v>
      </c>
      <c r="N574" s="177">
        <f>N502/RES_summary!N$21</f>
        <v>0</v>
      </c>
      <c r="O574" s="177">
        <f>O502/RES_summary!O$21</f>
        <v>0</v>
      </c>
      <c r="P574" s="177">
        <f>P502/RES_summary!P$21</f>
        <v>0</v>
      </c>
      <c r="Q574" s="177">
        <f>Q502/RES_summary!Q$21</f>
        <v>0</v>
      </c>
    </row>
    <row r="575" spans="1:17" ht="12" customHeight="1" x14ac:dyDescent="0.25">
      <c r="A575" s="158" t="s">
        <v>63</v>
      </c>
      <c r="B575" s="157"/>
      <c r="C575" s="178">
        <f>C503/RES_summary!C$21</f>
        <v>0</v>
      </c>
      <c r="D575" s="178">
        <f>D503/RES_summary!D$21</f>
        <v>0</v>
      </c>
      <c r="E575" s="178">
        <f>E503/RES_summary!E$21</f>
        <v>0</v>
      </c>
      <c r="F575" s="178">
        <f>F503/RES_summary!F$21</f>
        <v>0</v>
      </c>
      <c r="G575" s="178">
        <f>G503/RES_summary!G$21</f>
        <v>0</v>
      </c>
      <c r="H575" s="178">
        <f>H503/RES_summary!H$21</f>
        <v>0</v>
      </c>
      <c r="I575" s="178">
        <f>I503/RES_summary!I$21</f>
        <v>0</v>
      </c>
      <c r="J575" s="178">
        <f>J503/RES_summary!J$21</f>
        <v>0</v>
      </c>
      <c r="K575" s="178">
        <f>K503/RES_summary!K$21</f>
        <v>0</v>
      </c>
      <c r="L575" s="178">
        <f>L503/RES_summary!L$21</f>
        <v>0</v>
      </c>
      <c r="M575" s="178">
        <f>M503/RES_summary!M$21</f>
        <v>0</v>
      </c>
      <c r="N575" s="178">
        <f>N503/RES_summary!N$21</f>
        <v>0</v>
      </c>
      <c r="O575" s="178">
        <f>O503/RES_summary!O$21</f>
        <v>0</v>
      </c>
      <c r="P575" s="178">
        <f>P503/RES_summary!P$21</f>
        <v>0</v>
      </c>
      <c r="Q575" s="178">
        <f>Q503/RES_summary!Q$21</f>
        <v>0</v>
      </c>
    </row>
    <row r="576" spans="1:17" ht="12" customHeight="1" x14ac:dyDescent="0.25">
      <c r="A576" s="167" t="s">
        <v>156</v>
      </c>
      <c r="B576" s="132"/>
      <c r="C576" s="183">
        <f>C504/RES_summary!C$21</f>
        <v>0</v>
      </c>
      <c r="D576" s="183">
        <f>D504/RES_summary!D$21</f>
        <v>0</v>
      </c>
      <c r="E576" s="183">
        <f>E504/RES_summary!E$21</f>
        <v>0</v>
      </c>
      <c r="F576" s="183">
        <f>F504/RES_summary!F$21</f>
        <v>0</v>
      </c>
      <c r="G576" s="183">
        <f>G504/RES_summary!G$21</f>
        <v>0</v>
      </c>
      <c r="H576" s="183">
        <f>H504/RES_summary!H$21</f>
        <v>0</v>
      </c>
      <c r="I576" s="183">
        <f>I504/RES_summary!I$21</f>
        <v>0</v>
      </c>
      <c r="J576" s="183">
        <f>J504/RES_summary!J$21</f>
        <v>0</v>
      </c>
      <c r="K576" s="183">
        <f>K504/RES_summary!K$21</f>
        <v>0</v>
      </c>
      <c r="L576" s="183">
        <f>L504/RES_summary!L$21</f>
        <v>0</v>
      </c>
      <c r="M576" s="183">
        <f>M504/RES_summary!M$21</f>
        <v>0</v>
      </c>
      <c r="N576" s="183">
        <f>N504/RES_summary!N$21</f>
        <v>0</v>
      </c>
      <c r="O576" s="183">
        <f>O504/RES_summary!O$21</f>
        <v>0</v>
      </c>
      <c r="P576" s="183">
        <f>P504/RES_summary!P$21</f>
        <v>0</v>
      </c>
      <c r="Q576" s="183">
        <f>Q504/RES_summary!Q$21</f>
        <v>0</v>
      </c>
    </row>
    <row r="577" spans="1:17" ht="12" customHeight="1" x14ac:dyDescent="0.25">
      <c r="A577" s="167" t="s">
        <v>155</v>
      </c>
      <c r="B577" s="132"/>
      <c r="C577" s="183">
        <f>C505/RES_summary!C$21</f>
        <v>0</v>
      </c>
      <c r="D577" s="183">
        <f>D505/RES_summary!D$21</f>
        <v>0</v>
      </c>
      <c r="E577" s="183">
        <f>E505/RES_summary!E$21</f>
        <v>0</v>
      </c>
      <c r="F577" s="183">
        <f>F505/RES_summary!F$21</f>
        <v>0</v>
      </c>
      <c r="G577" s="183">
        <f>G505/RES_summary!G$21</f>
        <v>0</v>
      </c>
      <c r="H577" s="183">
        <f>H505/RES_summary!H$21</f>
        <v>0</v>
      </c>
      <c r="I577" s="183">
        <f>I505/RES_summary!I$21</f>
        <v>0</v>
      </c>
      <c r="J577" s="183">
        <f>J505/RES_summary!J$21</f>
        <v>0</v>
      </c>
      <c r="K577" s="183">
        <f>K505/RES_summary!K$21</f>
        <v>0</v>
      </c>
      <c r="L577" s="183">
        <f>L505/RES_summary!L$21</f>
        <v>0</v>
      </c>
      <c r="M577" s="183">
        <f>M505/RES_summary!M$21</f>
        <v>0</v>
      </c>
      <c r="N577" s="183">
        <f>N505/RES_summary!N$21</f>
        <v>0</v>
      </c>
      <c r="O577" s="183">
        <f>O505/RES_summary!O$21</f>
        <v>0</v>
      </c>
      <c r="P577" s="183">
        <f>P505/RES_summary!P$21</f>
        <v>0</v>
      </c>
      <c r="Q577" s="183">
        <f>Q505/RES_summary!Q$21</f>
        <v>0</v>
      </c>
    </row>
    <row r="578" spans="1:17" ht="12" customHeight="1" x14ac:dyDescent="0.25">
      <c r="A578" s="166" t="s">
        <v>55</v>
      </c>
      <c r="B578" s="165"/>
      <c r="C578" s="182">
        <f>C506/RES_summary!C$21</f>
        <v>0</v>
      </c>
      <c r="D578" s="182">
        <f>D506/RES_summary!D$21</f>
        <v>0</v>
      </c>
      <c r="E578" s="182">
        <f>E506/RES_summary!E$21</f>
        <v>0</v>
      </c>
      <c r="F578" s="182">
        <f>F506/RES_summary!F$21</f>
        <v>0</v>
      </c>
      <c r="G578" s="182">
        <f>G506/RES_summary!G$21</f>
        <v>0</v>
      </c>
      <c r="H578" s="182">
        <f>H506/RES_summary!H$21</f>
        <v>0</v>
      </c>
      <c r="I578" s="182">
        <f>I506/RES_summary!I$21</f>
        <v>0</v>
      </c>
      <c r="J578" s="182">
        <f>J506/RES_summary!J$21</f>
        <v>0</v>
      </c>
      <c r="K578" s="182">
        <f>K506/RES_summary!K$21</f>
        <v>0</v>
      </c>
      <c r="L578" s="182">
        <f>L506/RES_summary!L$21</f>
        <v>0</v>
      </c>
      <c r="M578" s="182">
        <f>M506/RES_summary!M$21</f>
        <v>0</v>
      </c>
      <c r="N578" s="182">
        <f>N506/RES_summary!N$21</f>
        <v>0</v>
      </c>
      <c r="O578" s="182">
        <f>O506/RES_summary!O$21</f>
        <v>0</v>
      </c>
      <c r="P578" s="182">
        <f>P506/RES_summary!P$21</f>
        <v>0</v>
      </c>
      <c r="Q578" s="182">
        <f>Q506/RES_summary!Q$21</f>
        <v>0</v>
      </c>
    </row>
    <row r="579" spans="1:17" ht="12" customHeight="1" x14ac:dyDescent="0.25">
      <c r="A579" s="147" t="s">
        <v>59</v>
      </c>
      <c r="B579" s="164"/>
      <c r="C579" s="181">
        <f>C507/RES_summary!C$21</f>
        <v>0</v>
      </c>
      <c r="D579" s="181">
        <f>D507/RES_summary!D$21</f>
        <v>0</v>
      </c>
      <c r="E579" s="181">
        <f>E507/RES_summary!E$21</f>
        <v>0</v>
      </c>
      <c r="F579" s="181">
        <f>F507/RES_summary!F$21</f>
        <v>0</v>
      </c>
      <c r="G579" s="181">
        <f>G507/RES_summary!G$21</f>
        <v>0</v>
      </c>
      <c r="H579" s="181">
        <f>H507/RES_summary!H$21</f>
        <v>0</v>
      </c>
      <c r="I579" s="181">
        <f>I507/RES_summary!I$21</f>
        <v>0</v>
      </c>
      <c r="J579" s="181">
        <f>J507/RES_summary!J$21</f>
        <v>0</v>
      </c>
      <c r="K579" s="181">
        <f>K507/RES_summary!K$21</f>
        <v>0</v>
      </c>
      <c r="L579" s="181">
        <f>L507/RES_summary!L$21</f>
        <v>0</v>
      </c>
      <c r="M579" s="181">
        <f>M507/RES_summary!M$21</f>
        <v>0</v>
      </c>
      <c r="N579" s="181">
        <f>N507/RES_summary!N$21</f>
        <v>0</v>
      </c>
      <c r="O579" s="181">
        <f>O507/RES_summary!O$21</f>
        <v>0</v>
      </c>
      <c r="P579" s="181">
        <f>P507/RES_summary!P$21</f>
        <v>0</v>
      </c>
      <c r="Q579" s="181">
        <f>Q507/RES_summary!Q$21</f>
        <v>0</v>
      </c>
    </row>
    <row r="580" spans="1:17" ht="12" customHeight="1" x14ac:dyDescent="0.25">
      <c r="A580" s="163" t="s">
        <v>144</v>
      </c>
      <c r="B580" s="162"/>
      <c r="C580" s="180">
        <f>C508/RES_summary!C$21</f>
        <v>0</v>
      </c>
      <c r="D580" s="180">
        <f>D508/RES_summary!D$21</f>
        <v>0</v>
      </c>
      <c r="E580" s="180">
        <f>E508/RES_summary!E$21</f>
        <v>0</v>
      </c>
      <c r="F580" s="180">
        <f>F508/RES_summary!F$21</f>
        <v>0</v>
      </c>
      <c r="G580" s="180">
        <f>G508/RES_summary!G$21</f>
        <v>0</v>
      </c>
      <c r="H580" s="180">
        <f>H508/RES_summary!H$21</f>
        <v>0</v>
      </c>
      <c r="I580" s="180">
        <f>I508/RES_summary!I$21</f>
        <v>0</v>
      </c>
      <c r="J580" s="180">
        <f>J508/RES_summary!J$21</f>
        <v>0</v>
      </c>
      <c r="K580" s="180">
        <f>K508/RES_summary!K$21</f>
        <v>0</v>
      </c>
      <c r="L580" s="180">
        <f>L508/RES_summary!L$21</f>
        <v>0</v>
      </c>
      <c r="M580" s="180">
        <f>M508/RES_summary!M$21</f>
        <v>0</v>
      </c>
      <c r="N580" s="180">
        <f>N508/RES_summary!N$21</f>
        <v>0</v>
      </c>
      <c r="O580" s="180">
        <f>O508/RES_summary!O$21</f>
        <v>0</v>
      </c>
      <c r="P580" s="180">
        <f>P508/RES_summary!P$21</f>
        <v>0</v>
      </c>
      <c r="Q580" s="180">
        <f>Q508/RES_summary!Q$21</f>
        <v>0</v>
      </c>
    </row>
    <row r="581" spans="1:17" ht="12" customHeight="1" x14ac:dyDescent="0.25">
      <c r="A581" s="161" t="s">
        <v>143</v>
      </c>
      <c r="B581" s="160"/>
      <c r="C581" s="179">
        <f>C509/RES_summary!C$21</f>
        <v>0</v>
      </c>
      <c r="D581" s="179">
        <f>D509/RES_summary!D$21</f>
        <v>0</v>
      </c>
      <c r="E581" s="179">
        <f>E509/RES_summary!E$21</f>
        <v>0</v>
      </c>
      <c r="F581" s="179">
        <f>F509/RES_summary!F$21</f>
        <v>0</v>
      </c>
      <c r="G581" s="179">
        <f>G509/RES_summary!G$21</f>
        <v>0</v>
      </c>
      <c r="H581" s="179">
        <f>H509/RES_summary!H$21</f>
        <v>0</v>
      </c>
      <c r="I581" s="179">
        <f>I509/RES_summary!I$21</f>
        <v>0</v>
      </c>
      <c r="J581" s="179">
        <f>J509/RES_summary!J$21</f>
        <v>0</v>
      </c>
      <c r="K581" s="179">
        <f>K509/RES_summary!K$21</f>
        <v>0</v>
      </c>
      <c r="L581" s="179">
        <f>L509/RES_summary!L$21</f>
        <v>0</v>
      </c>
      <c r="M581" s="179">
        <f>M509/RES_summary!M$21</f>
        <v>0</v>
      </c>
      <c r="N581" s="179">
        <f>N509/RES_summary!N$21</f>
        <v>0</v>
      </c>
      <c r="O581" s="179">
        <f>O509/RES_summary!O$21</f>
        <v>0</v>
      </c>
      <c r="P581" s="179">
        <f>P509/RES_summary!P$21</f>
        <v>0</v>
      </c>
      <c r="Q581" s="179">
        <f>Q509/RES_summary!Q$21</f>
        <v>0</v>
      </c>
    </row>
    <row r="582" spans="1:17" ht="12" customHeight="1" x14ac:dyDescent="0.25">
      <c r="A582" s="148" t="s">
        <v>57</v>
      </c>
      <c r="B582" s="156"/>
      <c r="C582" s="177">
        <f>C510/RES_summary!C$21</f>
        <v>0</v>
      </c>
      <c r="D582" s="177">
        <f>D510/RES_summary!D$21</f>
        <v>0</v>
      </c>
      <c r="E582" s="177">
        <f>E510/RES_summary!E$21</f>
        <v>0</v>
      </c>
      <c r="F582" s="177">
        <f>F510/RES_summary!F$21</f>
        <v>0</v>
      </c>
      <c r="G582" s="177">
        <f>G510/RES_summary!G$21</f>
        <v>0</v>
      </c>
      <c r="H582" s="177">
        <f>H510/RES_summary!H$21</f>
        <v>0</v>
      </c>
      <c r="I582" s="177">
        <f>I510/RES_summary!I$21</f>
        <v>0</v>
      </c>
      <c r="J582" s="177">
        <f>J510/RES_summary!J$21</f>
        <v>0</v>
      </c>
      <c r="K582" s="177">
        <f>K510/RES_summary!K$21</f>
        <v>0</v>
      </c>
      <c r="L582" s="177">
        <f>L510/RES_summary!L$21</f>
        <v>0</v>
      </c>
      <c r="M582" s="177">
        <f>M510/RES_summary!M$21</f>
        <v>0</v>
      </c>
      <c r="N582" s="177">
        <f>N510/RES_summary!N$21</f>
        <v>0</v>
      </c>
      <c r="O582" s="177">
        <f>O510/RES_summary!O$21</f>
        <v>0</v>
      </c>
      <c r="P582" s="177">
        <f>P510/RES_summary!P$21</f>
        <v>0</v>
      </c>
      <c r="Q582" s="177">
        <f>Q510/RES_summary!Q$21</f>
        <v>0</v>
      </c>
    </row>
    <row r="583" spans="1:17" ht="12" customHeight="1" x14ac:dyDescent="0.25">
      <c r="A583" s="148" t="s">
        <v>59</v>
      </c>
      <c r="B583" s="156"/>
      <c r="C583" s="177">
        <f>C511/RES_summary!C$21</f>
        <v>0</v>
      </c>
      <c r="D583" s="177">
        <f>D511/RES_summary!D$21</f>
        <v>0</v>
      </c>
      <c r="E583" s="177">
        <f>E511/RES_summary!E$21</f>
        <v>0</v>
      </c>
      <c r="F583" s="177">
        <f>F511/RES_summary!F$21</f>
        <v>0</v>
      </c>
      <c r="G583" s="177">
        <f>G511/RES_summary!G$21</f>
        <v>0</v>
      </c>
      <c r="H583" s="177">
        <f>H511/RES_summary!H$21</f>
        <v>0</v>
      </c>
      <c r="I583" s="177">
        <f>I511/RES_summary!I$21</f>
        <v>0</v>
      </c>
      <c r="J583" s="177">
        <f>J511/RES_summary!J$21</f>
        <v>0</v>
      </c>
      <c r="K583" s="177">
        <f>K511/RES_summary!K$21</f>
        <v>0</v>
      </c>
      <c r="L583" s="177">
        <f>L511/RES_summary!L$21</f>
        <v>0</v>
      </c>
      <c r="M583" s="177">
        <f>M511/RES_summary!M$21</f>
        <v>0</v>
      </c>
      <c r="N583" s="177">
        <f>N511/RES_summary!N$21</f>
        <v>0</v>
      </c>
      <c r="O583" s="177">
        <f>O511/RES_summary!O$21</f>
        <v>0</v>
      </c>
      <c r="P583" s="177">
        <f>P511/RES_summary!P$21</f>
        <v>0</v>
      </c>
      <c r="Q583" s="177">
        <f>Q511/RES_summary!Q$21</f>
        <v>0</v>
      </c>
    </row>
    <row r="584" spans="1:17" ht="12" customHeight="1" x14ac:dyDescent="0.25">
      <c r="A584" s="163" t="s">
        <v>142</v>
      </c>
      <c r="B584" s="162"/>
      <c r="C584" s="180">
        <f>C512/RES_summary!C$21</f>
        <v>0</v>
      </c>
      <c r="D584" s="180">
        <f>D512/RES_summary!D$21</f>
        <v>0</v>
      </c>
      <c r="E584" s="180">
        <f>E512/RES_summary!E$21</f>
        <v>0</v>
      </c>
      <c r="F584" s="180">
        <f>F512/RES_summary!F$21</f>
        <v>0</v>
      </c>
      <c r="G584" s="180">
        <f>G512/RES_summary!G$21</f>
        <v>0</v>
      </c>
      <c r="H584" s="180">
        <f>H512/RES_summary!H$21</f>
        <v>0</v>
      </c>
      <c r="I584" s="180">
        <f>I512/RES_summary!I$21</f>
        <v>0</v>
      </c>
      <c r="J584" s="180">
        <f>J512/RES_summary!J$21</f>
        <v>0</v>
      </c>
      <c r="K584" s="180">
        <f>K512/RES_summary!K$21</f>
        <v>0</v>
      </c>
      <c r="L584" s="180">
        <f>L512/RES_summary!L$21</f>
        <v>0</v>
      </c>
      <c r="M584" s="180">
        <f>M512/RES_summary!M$21</f>
        <v>0</v>
      </c>
      <c r="N584" s="180">
        <f>N512/RES_summary!N$21</f>
        <v>0</v>
      </c>
      <c r="O584" s="180">
        <f>O512/RES_summary!O$21</f>
        <v>0</v>
      </c>
      <c r="P584" s="180">
        <f>P512/RES_summary!P$21</f>
        <v>0</v>
      </c>
      <c r="Q584" s="180">
        <f>Q512/RES_summary!Q$21</f>
        <v>0</v>
      </c>
    </row>
    <row r="585" spans="1:17" ht="12" customHeight="1" x14ac:dyDescent="0.25">
      <c r="A585" s="161" t="s">
        <v>141</v>
      </c>
      <c r="B585" s="160"/>
      <c r="C585" s="179">
        <f>C513/RES_summary!C$21</f>
        <v>0</v>
      </c>
      <c r="D585" s="179">
        <f>D513/RES_summary!D$21</f>
        <v>0</v>
      </c>
      <c r="E585" s="179">
        <f>E513/RES_summary!E$21</f>
        <v>0</v>
      </c>
      <c r="F585" s="179">
        <f>F513/RES_summary!F$21</f>
        <v>0</v>
      </c>
      <c r="G585" s="179">
        <f>G513/RES_summary!G$21</f>
        <v>0</v>
      </c>
      <c r="H585" s="179">
        <f>H513/RES_summary!H$21</f>
        <v>0</v>
      </c>
      <c r="I585" s="179">
        <f>I513/RES_summary!I$21</f>
        <v>0</v>
      </c>
      <c r="J585" s="179">
        <f>J513/RES_summary!J$21</f>
        <v>0</v>
      </c>
      <c r="K585" s="179">
        <f>K513/RES_summary!K$21</f>
        <v>0</v>
      </c>
      <c r="L585" s="179">
        <f>L513/RES_summary!L$21</f>
        <v>0</v>
      </c>
      <c r="M585" s="179">
        <f>M513/RES_summary!M$21</f>
        <v>0</v>
      </c>
      <c r="N585" s="179">
        <f>N513/RES_summary!N$21</f>
        <v>0</v>
      </c>
      <c r="O585" s="179">
        <f>O513/RES_summary!O$21</f>
        <v>0</v>
      </c>
      <c r="P585" s="179">
        <f>P513/RES_summary!P$21</f>
        <v>0</v>
      </c>
      <c r="Q585" s="179">
        <f>Q513/RES_summary!Q$21</f>
        <v>0</v>
      </c>
    </row>
    <row r="586" spans="1:17" ht="12" customHeight="1" x14ac:dyDescent="0.25">
      <c r="A586" s="148" t="s">
        <v>60</v>
      </c>
      <c r="B586" s="156"/>
      <c r="C586" s="177">
        <f>C514/RES_summary!C$21</f>
        <v>0</v>
      </c>
      <c r="D586" s="177">
        <f>D514/RES_summary!D$21</f>
        <v>0</v>
      </c>
      <c r="E586" s="177">
        <f>E514/RES_summary!E$21</f>
        <v>0</v>
      </c>
      <c r="F586" s="177">
        <f>F514/RES_summary!F$21</f>
        <v>0</v>
      </c>
      <c r="G586" s="177">
        <f>G514/RES_summary!G$21</f>
        <v>0</v>
      </c>
      <c r="H586" s="177">
        <f>H514/RES_summary!H$21</f>
        <v>0</v>
      </c>
      <c r="I586" s="177">
        <f>I514/RES_summary!I$21</f>
        <v>0</v>
      </c>
      <c r="J586" s="177">
        <f>J514/RES_summary!J$21</f>
        <v>0</v>
      </c>
      <c r="K586" s="177">
        <f>K514/RES_summary!K$21</f>
        <v>0</v>
      </c>
      <c r="L586" s="177">
        <f>L514/RES_summary!L$21</f>
        <v>0</v>
      </c>
      <c r="M586" s="177">
        <f>M514/RES_summary!M$21</f>
        <v>0</v>
      </c>
      <c r="N586" s="177">
        <f>N514/RES_summary!N$21</f>
        <v>0</v>
      </c>
      <c r="O586" s="177">
        <f>O514/RES_summary!O$21</f>
        <v>0</v>
      </c>
      <c r="P586" s="177">
        <f>P514/RES_summary!P$21</f>
        <v>0</v>
      </c>
      <c r="Q586" s="177">
        <f>Q514/RES_summary!Q$21</f>
        <v>0</v>
      </c>
    </row>
    <row r="587" spans="1:17" ht="12" customHeight="1" x14ac:dyDescent="0.25">
      <c r="A587" s="148" t="s">
        <v>59</v>
      </c>
      <c r="B587" s="156"/>
      <c r="C587" s="177">
        <f>C515/RES_summary!C$21</f>
        <v>0</v>
      </c>
      <c r="D587" s="177">
        <f>D515/RES_summary!D$21</f>
        <v>0</v>
      </c>
      <c r="E587" s="177">
        <f>E515/RES_summary!E$21</f>
        <v>0</v>
      </c>
      <c r="F587" s="177">
        <f>F515/RES_summary!F$21</f>
        <v>0</v>
      </c>
      <c r="G587" s="177">
        <f>G515/RES_summary!G$21</f>
        <v>0</v>
      </c>
      <c r="H587" s="177">
        <f>H515/RES_summary!H$21</f>
        <v>0</v>
      </c>
      <c r="I587" s="177">
        <f>I515/RES_summary!I$21</f>
        <v>0</v>
      </c>
      <c r="J587" s="177">
        <f>J515/RES_summary!J$21</f>
        <v>0</v>
      </c>
      <c r="K587" s="177">
        <f>K515/RES_summary!K$21</f>
        <v>0</v>
      </c>
      <c r="L587" s="177">
        <f>L515/RES_summary!L$21</f>
        <v>0</v>
      </c>
      <c r="M587" s="177">
        <f>M515/RES_summary!M$21</f>
        <v>0</v>
      </c>
      <c r="N587" s="177">
        <f>N515/RES_summary!N$21</f>
        <v>0</v>
      </c>
      <c r="O587" s="177">
        <f>O515/RES_summary!O$21</f>
        <v>0</v>
      </c>
      <c r="P587" s="177">
        <f>P515/RES_summary!P$21</f>
        <v>0</v>
      </c>
      <c r="Q587" s="177">
        <f>Q515/RES_summary!Q$21</f>
        <v>0</v>
      </c>
    </row>
    <row r="588" spans="1:17" ht="12" customHeight="1" x14ac:dyDescent="0.25">
      <c r="A588" s="158" t="s">
        <v>62</v>
      </c>
      <c r="B588" s="157"/>
      <c r="C588" s="178">
        <f>C516/RES_summary!C$21</f>
        <v>0</v>
      </c>
      <c r="D588" s="178">
        <f>D516/RES_summary!D$21</f>
        <v>0</v>
      </c>
      <c r="E588" s="178">
        <f>E516/RES_summary!E$21</f>
        <v>0</v>
      </c>
      <c r="F588" s="178">
        <f>F516/RES_summary!F$21</f>
        <v>0</v>
      </c>
      <c r="G588" s="178">
        <f>G516/RES_summary!G$21</f>
        <v>0</v>
      </c>
      <c r="H588" s="178">
        <f>H516/RES_summary!H$21</f>
        <v>0</v>
      </c>
      <c r="I588" s="178">
        <f>I516/RES_summary!I$21</f>
        <v>0</v>
      </c>
      <c r="J588" s="178">
        <f>J516/RES_summary!J$21</f>
        <v>0</v>
      </c>
      <c r="K588" s="178">
        <f>K516/RES_summary!K$21</f>
        <v>0</v>
      </c>
      <c r="L588" s="178">
        <f>L516/RES_summary!L$21</f>
        <v>0</v>
      </c>
      <c r="M588" s="178">
        <f>M516/RES_summary!M$21</f>
        <v>0</v>
      </c>
      <c r="N588" s="178">
        <f>N516/RES_summary!N$21</f>
        <v>0</v>
      </c>
      <c r="O588" s="178">
        <f>O516/RES_summary!O$21</f>
        <v>0</v>
      </c>
      <c r="P588" s="178">
        <f>P516/RES_summary!P$21</f>
        <v>0</v>
      </c>
      <c r="Q588" s="178">
        <f>Q516/RES_summary!Q$21</f>
        <v>0</v>
      </c>
    </row>
    <row r="589" spans="1:17" ht="12" customHeight="1" x14ac:dyDescent="0.25">
      <c r="A589" s="23" t="s">
        <v>55</v>
      </c>
      <c r="B589" s="156"/>
      <c r="C589" s="177">
        <f>C517/RES_summary!C$21</f>
        <v>0</v>
      </c>
      <c r="D589" s="177">
        <f>D517/RES_summary!D$21</f>
        <v>0</v>
      </c>
      <c r="E589" s="177">
        <f>E517/RES_summary!E$21</f>
        <v>0</v>
      </c>
      <c r="F589" s="177">
        <f>F517/RES_summary!F$21</f>
        <v>0</v>
      </c>
      <c r="G589" s="177">
        <f>G517/RES_summary!G$21</f>
        <v>0</v>
      </c>
      <c r="H589" s="177">
        <f>H517/RES_summary!H$21</f>
        <v>0</v>
      </c>
      <c r="I589" s="177">
        <f>I517/RES_summary!I$21</f>
        <v>0</v>
      </c>
      <c r="J589" s="177">
        <f>J517/RES_summary!J$21</f>
        <v>0</v>
      </c>
      <c r="K589" s="177">
        <f>K517/RES_summary!K$21</f>
        <v>0</v>
      </c>
      <c r="L589" s="177">
        <f>L517/RES_summary!L$21</f>
        <v>0</v>
      </c>
      <c r="M589" s="177">
        <f>M517/RES_summary!M$21</f>
        <v>0</v>
      </c>
      <c r="N589" s="177">
        <f>N517/RES_summary!N$21</f>
        <v>0</v>
      </c>
      <c r="O589" s="177">
        <f>O517/RES_summary!O$21</f>
        <v>0</v>
      </c>
      <c r="P589" s="177">
        <f>P517/RES_summary!P$21</f>
        <v>0</v>
      </c>
      <c r="Q589" s="177">
        <f>Q517/RES_summary!Q$21</f>
        <v>0</v>
      </c>
    </row>
    <row r="590" spans="1:17" ht="12" customHeight="1" x14ac:dyDescent="0.25">
      <c r="A590" s="23" t="s">
        <v>57</v>
      </c>
      <c r="B590" s="156"/>
      <c r="C590" s="177">
        <f>C518/RES_summary!C$21</f>
        <v>0</v>
      </c>
      <c r="D590" s="177">
        <f>D518/RES_summary!D$21</f>
        <v>0</v>
      </c>
      <c r="E590" s="177">
        <f>E518/RES_summary!E$21</f>
        <v>0</v>
      </c>
      <c r="F590" s="177">
        <f>F518/RES_summary!F$21</f>
        <v>0</v>
      </c>
      <c r="G590" s="177">
        <f>G518/RES_summary!G$21</f>
        <v>0</v>
      </c>
      <c r="H590" s="177">
        <f>H518/RES_summary!H$21</f>
        <v>0</v>
      </c>
      <c r="I590" s="177">
        <f>I518/RES_summary!I$21</f>
        <v>0</v>
      </c>
      <c r="J590" s="177">
        <f>J518/RES_summary!J$21</f>
        <v>0</v>
      </c>
      <c r="K590" s="177">
        <f>K518/RES_summary!K$21</f>
        <v>0</v>
      </c>
      <c r="L590" s="177">
        <f>L518/RES_summary!L$21</f>
        <v>0</v>
      </c>
      <c r="M590" s="177">
        <f>M518/RES_summary!M$21</f>
        <v>0</v>
      </c>
      <c r="N590" s="177">
        <f>N518/RES_summary!N$21</f>
        <v>0</v>
      </c>
      <c r="O590" s="177">
        <f>O518/RES_summary!O$21</f>
        <v>0</v>
      </c>
      <c r="P590" s="177">
        <f>P518/RES_summary!P$21</f>
        <v>0</v>
      </c>
      <c r="Q590" s="177">
        <f>Q518/RES_summary!Q$21</f>
        <v>0</v>
      </c>
    </row>
    <row r="591" spans="1:17" ht="12" customHeight="1" x14ac:dyDescent="0.25">
      <c r="A591" s="29" t="s">
        <v>140</v>
      </c>
      <c r="B591" s="57"/>
      <c r="C591" s="176">
        <f>C519/RES_summary!C$21</f>
        <v>0</v>
      </c>
      <c r="D591" s="176">
        <f>D519/RES_summary!D$21</f>
        <v>0</v>
      </c>
      <c r="E591" s="176">
        <f>E519/RES_summary!E$21</f>
        <v>0</v>
      </c>
      <c r="F591" s="176">
        <f>F519/RES_summary!F$21</f>
        <v>0</v>
      </c>
      <c r="G591" s="176">
        <f>G519/RES_summary!G$21</f>
        <v>0</v>
      </c>
      <c r="H591" s="176">
        <f>H519/RES_summary!H$21</f>
        <v>0</v>
      </c>
      <c r="I591" s="176">
        <f>I519/RES_summary!I$21</f>
        <v>0</v>
      </c>
      <c r="J591" s="176">
        <f>J519/RES_summary!J$21</f>
        <v>0</v>
      </c>
      <c r="K591" s="176">
        <f>K519/RES_summary!K$21</f>
        <v>0</v>
      </c>
      <c r="L591" s="176">
        <f>L519/RES_summary!L$21</f>
        <v>0</v>
      </c>
      <c r="M591" s="176">
        <f>M519/RES_summary!M$21</f>
        <v>0</v>
      </c>
      <c r="N591" s="176">
        <f>N519/RES_summary!N$21</f>
        <v>0</v>
      </c>
      <c r="O591" s="176">
        <f>O519/RES_summary!O$21</f>
        <v>0</v>
      </c>
      <c r="P591" s="176">
        <f>P519/RES_summary!P$21</f>
        <v>0</v>
      </c>
      <c r="Q591" s="176">
        <f>Q519/RES_summary!Q$21</f>
        <v>0</v>
      </c>
    </row>
  </sheetData>
  <mergeCells count="1">
    <mergeCell ref="B90:Q90"/>
  </mergeCells>
  <pageMargins left="0.39370078740157483" right="0.39370078740157483" top="0.39370078740157483" bottom="0.39370078740157483" header="0.31496062992125984" footer="0.31496062992125984"/>
  <pageSetup paperSize="9" scale="11" orientation="portrait" horizontalDpi="1200" verticalDpi="1200" r:id="rId1"/>
  <headerFooter alignWithMargins="0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">
    <tabColor theme="9" tint="0.59999389629810485"/>
    <pageSetUpPr fitToPage="1"/>
  </sheetPr>
  <dimension ref="A1:Q47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285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RES_hhdet_num!B$105</f>
        <v>0</v>
      </c>
      <c r="C5" s="151">
        <f>RES_hhdet_num!C$105</f>
        <v>0</v>
      </c>
      <c r="D5" s="151">
        <f>RES_hhdet_num!D$105</f>
        <v>0</v>
      </c>
      <c r="E5" s="151">
        <f>RES_hhdet_num!E$105</f>
        <v>0</v>
      </c>
      <c r="F5" s="151">
        <f>RES_hhdet_num!F$105</f>
        <v>0</v>
      </c>
      <c r="G5" s="151">
        <f>RES_hhdet_num!G$105</f>
        <v>0</v>
      </c>
      <c r="H5" s="151">
        <f>RES_hhdet_num!H$105</f>
        <v>0</v>
      </c>
      <c r="I5" s="151">
        <f>RES_hhdet_num!I$105</f>
        <v>0</v>
      </c>
      <c r="J5" s="151">
        <f>RES_hhdet_num!J$105</f>
        <v>0</v>
      </c>
      <c r="K5" s="151">
        <f>RES_hhdet_num!K$105</f>
        <v>0</v>
      </c>
      <c r="L5" s="151">
        <f>RES_hhdet_num!L$105</f>
        <v>0</v>
      </c>
      <c r="M5" s="151">
        <f>RES_hhdet_num!M$105</f>
        <v>0</v>
      </c>
      <c r="N5" s="151">
        <f>RES_hhdet_num!N$105</f>
        <v>0</v>
      </c>
      <c r="O5" s="151">
        <f>RES_hhdet_num!O$105</f>
        <v>0</v>
      </c>
      <c r="P5" s="151">
        <f>RES_hhdet_num!P$105</f>
        <v>0</v>
      </c>
      <c r="Q5" s="151">
        <f>RES_hhdet_num!Q$105</f>
        <v>0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153</v>
      </c>
      <c r="B7" s="67">
        <f>RES_hhdet_num!B$107</f>
        <v>0</v>
      </c>
      <c r="C7" s="67">
        <f>RES_hhdet_num!C$107</f>
        <v>0</v>
      </c>
      <c r="D7" s="67">
        <f>RES_hhdet_num!D$107</f>
        <v>0</v>
      </c>
      <c r="E7" s="67">
        <f>RES_hhdet_num!E$107</f>
        <v>0</v>
      </c>
      <c r="F7" s="67">
        <f>RES_hhdet_num!F$107</f>
        <v>0</v>
      </c>
      <c r="G7" s="67">
        <f>RES_hhdet_num!G$107</f>
        <v>0</v>
      </c>
      <c r="H7" s="67">
        <f>RES_hhdet_num!H$107</f>
        <v>0</v>
      </c>
      <c r="I7" s="67">
        <f>RES_hhdet_num!I$107</f>
        <v>0</v>
      </c>
      <c r="J7" s="67">
        <f>RES_hhdet_num!J$107</f>
        <v>0</v>
      </c>
      <c r="K7" s="67">
        <f>RES_hhdet_num!K$107</f>
        <v>0</v>
      </c>
      <c r="L7" s="67">
        <f>RES_hhdet_num!L$107</f>
        <v>0</v>
      </c>
      <c r="M7" s="67">
        <f>RES_hhdet_num!M$107</f>
        <v>0</v>
      </c>
      <c r="N7" s="67">
        <f>RES_hhdet_num!N$107</f>
        <v>0</v>
      </c>
      <c r="O7" s="67">
        <f>RES_hhdet_num!O$107</f>
        <v>0</v>
      </c>
      <c r="P7" s="67">
        <f>RES_hhdet_num!P$107</f>
        <v>0</v>
      </c>
      <c r="Q7" s="67">
        <f>RES_hhdet_num!Q$107</f>
        <v>0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RES_hhdet_num!B$110</f>
        <v>0</v>
      </c>
      <c r="C9" s="67">
        <f>RES_hhdet_num!C$110</f>
        <v>0</v>
      </c>
      <c r="D9" s="67">
        <f>RES_hhdet_num!D$110</f>
        <v>0</v>
      </c>
      <c r="E9" s="67">
        <f>RES_hhdet_num!E$110</f>
        <v>0</v>
      </c>
      <c r="F9" s="67">
        <f>RES_hhdet_num!F$110</f>
        <v>0</v>
      </c>
      <c r="G9" s="67">
        <f>RES_hhdet_num!G$110</f>
        <v>0</v>
      </c>
      <c r="H9" s="67">
        <f>RES_hhdet_num!H$110</f>
        <v>0</v>
      </c>
      <c r="I9" s="67">
        <f>RES_hhdet_num!I$110</f>
        <v>0</v>
      </c>
      <c r="J9" s="67">
        <f>RES_hhdet_num!J$110</f>
        <v>0</v>
      </c>
      <c r="K9" s="67">
        <f>RES_hhdet_num!K$110</f>
        <v>0</v>
      </c>
      <c r="L9" s="67">
        <f>RES_hhdet_num!L$110</f>
        <v>0</v>
      </c>
      <c r="M9" s="67">
        <f>RES_hhdet_num!M$110</f>
        <v>0</v>
      </c>
      <c r="N9" s="67">
        <f>RES_hhdet_num!N$110</f>
        <v>0</v>
      </c>
      <c r="O9" s="67">
        <f>RES_hhdet_num!O$110</f>
        <v>0</v>
      </c>
      <c r="P9" s="67">
        <f>RES_hhdet_num!P$110</f>
        <v>0</v>
      </c>
      <c r="Q9" s="67">
        <f>RES_hhdet_num!Q$110</f>
        <v>0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152</v>
      </c>
      <c r="B11" s="67">
        <f>RES_hhdet_num!B$112</f>
        <v>0</v>
      </c>
      <c r="C11" s="67">
        <f>RES_hhdet_num!C$112</f>
        <v>0</v>
      </c>
      <c r="D11" s="67">
        <f>RES_hhdet_num!D$112</f>
        <v>0</v>
      </c>
      <c r="E11" s="67">
        <f>RES_hhdet_num!E$112</f>
        <v>0</v>
      </c>
      <c r="F11" s="67">
        <f>RES_hhdet_num!F$112</f>
        <v>0</v>
      </c>
      <c r="G11" s="67">
        <f>RES_hhdet_num!G$112</f>
        <v>0</v>
      </c>
      <c r="H11" s="67">
        <f>RES_hhdet_num!H$112</f>
        <v>0</v>
      </c>
      <c r="I11" s="67">
        <f>RES_hhdet_num!I$112</f>
        <v>0</v>
      </c>
      <c r="J11" s="67">
        <f>RES_hhdet_num!J$112</f>
        <v>0</v>
      </c>
      <c r="K11" s="67">
        <f>RES_hhdet_num!K$112</f>
        <v>0</v>
      </c>
      <c r="L11" s="67">
        <f>RES_hhdet_num!L$112</f>
        <v>0</v>
      </c>
      <c r="M11" s="67">
        <f>RES_hhdet_num!M$112</f>
        <v>0</v>
      </c>
      <c r="N11" s="67">
        <f>RES_hhdet_num!N$112</f>
        <v>0</v>
      </c>
      <c r="O11" s="67">
        <f>RES_hhdet_num!O$112</f>
        <v>0</v>
      </c>
      <c r="P11" s="67">
        <f>RES_hhdet_num!P$112</f>
        <v>0</v>
      </c>
      <c r="Q11" s="67">
        <f>RES_hhdet_num!Q$112</f>
        <v>0</v>
      </c>
    </row>
    <row r="12" spans="1:17" ht="12" customHeight="1" x14ac:dyDescent="0.25">
      <c r="A12" s="23" t="s">
        <v>151</v>
      </c>
      <c r="B12" s="67">
        <f>RES_hhdet_num!B$113</f>
        <v>0</v>
      </c>
      <c r="C12" s="67">
        <f>RES_hhdet_num!C$113</f>
        <v>0</v>
      </c>
      <c r="D12" s="67">
        <f>RES_hhdet_num!D$113</f>
        <v>0</v>
      </c>
      <c r="E12" s="67">
        <f>RES_hhdet_num!E$113</f>
        <v>0</v>
      </c>
      <c r="F12" s="67">
        <f>RES_hhdet_num!F$113</f>
        <v>0</v>
      </c>
      <c r="G12" s="67">
        <f>RES_hhdet_num!G$113</f>
        <v>0</v>
      </c>
      <c r="H12" s="67">
        <f>RES_hhdet_num!H$113</f>
        <v>0</v>
      </c>
      <c r="I12" s="67">
        <f>RES_hhdet_num!I$113</f>
        <v>0</v>
      </c>
      <c r="J12" s="67">
        <f>RES_hhdet_num!J$113</f>
        <v>0</v>
      </c>
      <c r="K12" s="67">
        <f>RES_hhdet_num!K$113</f>
        <v>0</v>
      </c>
      <c r="L12" s="67">
        <f>RES_hhdet_num!L$113</f>
        <v>0</v>
      </c>
      <c r="M12" s="67">
        <f>RES_hhdet_num!M$113</f>
        <v>0</v>
      </c>
      <c r="N12" s="67">
        <f>RES_hhdet_num!N$113</f>
        <v>0</v>
      </c>
      <c r="O12" s="67">
        <f>RES_hhdet_num!O$113</f>
        <v>0</v>
      </c>
      <c r="P12" s="67">
        <f>RES_hhdet_num!P$113</f>
        <v>0</v>
      </c>
      <c r="Q12" s="67">
        <f>RES_hhdet_num!Q$113</f>
        <v>0</v>
      </c>
    </row>
    <row r="13" spans="1:17" ht="12" customHeight="1" x14ac:dyDescent="0.25">
      <c r="A13" s="23" t="s">
        <v>142</v>
      </c>
      <c r="B13" s="67">
        <f>RES_hhdet_num!B$116</f>
        <v>0</v>
      </c>
      <c r="C13" s="67">
        <f>RES_hhdet_num!C$116</f>
        <v>0</v>
      </c>
      <c r="D13" s="67">
        <f>RES_hhdet_num!D$116</f>
        <v>0</v>
      </c>
      <c r="E13" s="67">
        <f>RES_hhdet_num!E$116</f>
        <v>0</v>
      </c>
      <c r="F13" s="67">
        <f>RES_hhdet_num!F$116</f>
        <v>0</v>
      </c>
      <c r="G13" s="67">
        <f>RES_hhdet_num!G$116</f>
        <v>0</v>
      </c>
      <c r="H13" s="67">
        <f>RES_hhdet_num!H$116</f>
        <v>0</v>
      </c>
      <c r="I13" s="67">
        <f>RES_hhdet_num!I$116</f>
        <v>0</v>
      </c>
      <c r="J13" s="67">
        <f>RES_hhdet_num!J$116</f>
        <v>0</v>
      </c>
      <c r="K13" s="67">
        <f>RES_hhdet_num!K$116</f>
        <v>0</v>
      </c>
      <c r="L13" s="67">
        <f>RES_hhdet_num!L$116</f>
        <v>0</v>
      </c>
      <c r="M13" s="67">
        <f>RES_hhdet_num!M$116</f>
        <v>0</v>
      </c>
      <c r="N13" s="67">
        <f>RES_hhdet_num!N$116</f>
        <v>0</v>
      </c>
      <c r="O13" s="67">
        <f>RES_hhdet_num!O$116</f>
        <v>0</v>
      </c>
      <c r="P13" s="67">
        <f>RES_hhdet_num!P$116</f>
        <v>0</v>
      </c>
      <c r="Q13" s="67">
        <f>RES_hhdet_num!Q$116</f>
        <v>0</v>
      </c>
    </row>
    <row r="14" spans="1:17" ht="12" customHeight="1" x14ac:dyDescent="0.25">
      <c r="A14" s="23" t="s">
        <v>141</v>
      </c>
      <c r="B14" s="67">
        <f>RES_hhdet_num!B$117</f>
        <v>0</v>
      </c>
      <c r="C14" s="67">
        <f>RES_hhdet_num!C$117</f>
        <v>0</v>
      </c>
      <c r="D14" s="67">
        <f>RES_hhdet_num!D$117</f>
        <v>0</v>
      </c>
      <c r="E14" s="67">
        <f>RES_hhdet_num!E$117</f>
        <v>0</v>
      </c>
      <c r="F14" s="67">
        <f>RES_hhdet_num!F$117</f>
        <v>0</v>
      </c>
      <c r="G14" s="67">
        <f>RES_hhdet_num!G$117</f>
        <v>0</v>
      </c>
      <c r="H14" s="67">
        <f>RES_hhdet_num!H$117</f>
        <v>0</v>
      </c>
      <c r="I14" s="67">
        <f>RES_hhdet_num!I$117</f>
        <v>0</v>
      </c>
      <c r="J14" s="67">
        <f>RES_hhdet_num!J$117</f>
        <v>0</v>
      </c>
      <c r="K14" s="67">
        <f>RES_hhdet_num!K$117</f>
        <v>0</v>
      </c>
      <c r="L14" s="67">
        <f>RES_hhdet_num!L$117</f>
        <v>0</v>
      </c>
      <c r="M14" s="67">
        <f>RES_hhdet_num!M$117</f>
        <v>0</v>
      </c>
      <c r="N14" s="67">
        <f>RES_hhdet_num!N$117</f>
        <v>0</v>
      </c>
      <c r="O14" s="67">
        <f>RES_hhdet_num!O$117</f>
        <v>0</v>
      </c>
      <c r="P14" s="67">
        <f>RES_hhdet_num!P$117</f>
        <v>0</v>
      </c>
      <c r="Q14" s="67">
        <f>RES_hhdet_num!Q$117</f>
        <v>0</v>
      </c>
    </row>
    <row r="15" spans="1:17" ht="12" customHeight="1" x14ac:dyDescent="0.25">
      <c r="A15" s="146" t="s">
        <v>62</v>
      </c>
      <c r="B15" s="145"/>
      <c r="C15" s="145"/>
      <c r="D15" s="145"/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5"/>
    </row>
    <row r="16" spans="1:17" ht="12" customHeight="1" x14ac:dyDescent="0.25">
      <c r="A16" s="23" t="s">
        <v>57</v>
      </c>
      <c r="B16" s="67">
        <f>RES_hhdet_num!B$121</f>
        <v>0</v>
      </c>
      <c r="C16" s="67">
        <f>RES_hhdet_num!C$121</f>
        <v>0</v>
      </c>
      <c r="D16" s="67">
        <f>RES_hhdet_num!D$121</f>
        <v>0</v>
      </c>
      <c r="E16" s="67">
        <f>RES_hhdet_num!E$121</f>
        <v>0</v>
      </c>
      <c r="F16" s="67">
        <f>RES_hhdet_num!F$121</f>
        <v>0</v>
      </c>
      <c r="G16" s="67">
        <f>RES_hhdet_num!G$121</f>
        <v>0</v>
      </c>
      <c r="H16" s="67">
        <f>RES_hhdet_num!H$121</f>
        <v>0</v>
      </c>
      <c r="I16" s="67">
        <f>RES_hhdet_num!I$121</f>
        <v>0</v>
      </c>
      <c r="J16" s="67">
        <f>RES_hhdet_num!J$121</f>
        <v>0</v>
      </c>
      <c r="K16" s="67">
        <f>RES_hhdet_num!K$121</f>
        <v>0</v>
      </c>
      <c r="L16" s="67">
        <f>RES_hhdet_num!L$121</f>
        <v>0</v>
      </c>
      <c r="M16" s="67">
        <f>RES_hhdet_num!M$121</f>
        <v>0</v>
      </c>
      <c r="N16" s="67">
        <f>RES_hhdet_num!N$121</f>
        <v>0</v>
      </c>
      <c r="O16" s="67">
        <f>RES_hhdet_num!O$121</f>
        <v>0</v>
      </c>
      <c r="P16" s="67">
        <f>RES_hhdet_num!P$121</f>
        <v>0</v>
      </c>
      <c r="Q16" s="67">
        <f>RES_hhdet_num!Q$121</f>
        <v>0</v>
      </c>
    </row>
    <row r="17" spans="1:17" ht="12" customHeight="1" x14ac:dyDescent="0.25">
      <c r="A17" s="29" t="s">
        <v>140</v>
      </c>
      <c r="B17" s="83">
        <f>RES_hhdet_num!B$122</f>
        <v>0</v>
      </c>
      <c r="C17" s="83">
        <f>RES_hhdet_num!C$122</f>
        <v>0</v>
      </c>
      <c r="D17" s="83">
        <f>RES_hhdet_num!D$122</f>
        <v>0</v>
      </c>
      <c r="E17" s="83">
        <f>RES_hhdet_num!E$122</f>
        <v>0</v>
      </c>
      <c r="F17" s="83">
        <f>RES_hhdet_num!F$122</f>
        <v>0</v>
      </c>
      <c r="G17" s="83">
        <f>RES_hhdet_num!G$122</f>
        <v>0</v>
      </c>
      <c r="H17" s="83">
        <f>RES_hhdet_num!H$122</f>
        <v>0</v>
      </c>
      <c r="I17" s="83">
        <f>RES_hhdet_num!I$122</f>
        <v>0</v>
      </c>
      <c r="J17" s="83">
        <f>RES_hhdet_num!J$122</f>
        <v>0</v>
      </c>
      <c r="K17" s="83">
        <f>RES_hhdet_num!K$122</f>
        <v>0</v>
      </c>
      <c r="L17" s="83">
        <f>RES_hhdet_num!L$122</f>
        <v>0</v>
      </c>
      <c r="M17" s="83">
        <f>RES_hhdet_num!M$122</f>
        <v>0</v>
      </c>
      <c r="N17" s="83">
        <f>RES_hhdet_num!N$122</f>
        <v>0</v>
      </c>
      <c r="O17" s="83">
        <f>RES_hhdet_num!O$122</f>
        <v>0</v>
      </c>
      <c r="P17" s="83">
        <f>RES_hhdet_num!P$122</f>
        <v>0</v>
      </c>
      <c r="Q17" s="83">
        <f>RES_hhdet_num!Q$122</f>
        <v>0</v>
      </c>
    </row>
    <row r="19" spans="1:17" ht="12" customHeight="1" x14ac:dyDescent="0.25">
      <c r="A19" s="152" t="s">
        <v>23</v>
      </c>
      <c r="B19" s="151"/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</row>
    <row r="20" spans="1:17" ht="12" customHeight="1" x14ac:dyDescent="0.25">
      <c r="A20" s="150" t="s">
        <v>65</v>
      </c>
      <c r="B20" s="149"/>
      <c r="C20" s="149"/>
      <c r="D20" s="149"/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</row>
    <row r="21" spans="1:17" ht="12" customHeight="1" x14ac:dyDescent="0.25">
      <c r="A21" s="23" t="s">
        <v>153</v>
      </c>
      <c r="B21" s="67"/>
      <c r="C21" s="67">
        <f t="shared" ref="C21:Q21" si="0">B7+C35-C7</f>
        <v>0</v>
      </c>
      <c r="D21" s="67">
        <f t="shared" si="0"/>
        <v>0</v>
      </c>
      <c r="E21" s="67">
        <f t="shared" si="0"/>
        <v>0</v>
      </c>
      <c r="F21" s="67">
        <f t="shared" si="0"/>
        <v>0</v>
      </c>
      <c r="G21" s="67">
        <f t="shared" si="0"/>
        <v>0</v>
      </c>
      <c r="H21" s="67">
        <f t="shared" si="0"/>
        <v>0</v>
      </c>
      <c r="I21" s="67">
        <f t="shared" si="0"/>
        <v>0</v>
      </c>
      <c r="J21" s="67">
        <f t="shared" si="0"/>
        <v>0</v>
      </c>
      <c r="K21" s="67">
        <f t="shared" si="0"/>
        <v>0</v>
      </c>
      <c r="L21" s="67">
        <f t="shared" si="0"/>
        <v>0</v>
      </c>
      <c r="M21" s="67">
        <f t="shared" si="0"/>
        <v>0</v>
      </c>
      <c r="N21" s="67">
        <f t="shared" si="0"/>
        <v>0</v>
      </c>
      <c r="O21" s="67">
        <f t="shared" si="0"/>
        <v>0</v>
      </c>
      <c r="P21" s="67">
        <f t="shared" si="0"/>
        <v>0</v>
      </c>
      <c r="Q21" s="67">
        <f t="shared" si="0"/>
        <v>0</v>
      </c>
    </row>
    <row r="22" spans="1:17" ht="12" customHeight="1" x14ac:dyDescent="0.25">
      <c r="A22" s="146" t="s">
        <v>112</v>
      </c>
      <c r="B22" s="145"/>
      <c r="C22" s="145"/>
      <c r="D22" s="145"/>
      <c r="E22" s="145"/>
      <c r="F22" s="145"/>
      <c r="G22" s="145"/>
      <c r="H22" s="145"/>
      <c r="I22" s="145"/>
      <c r="J22" s="145"/>
      <c r="K22" s="145"/>
      <c r="L22" s="145"/>
      <c r="M22" s="145"/>
      <c r="N22" s="145"/>
      <c r="O22" s="145"/>
      <c r="P22" s="145"/>
      <c r="Q22" s="145"/>
    </row>
    <row r="23" spans="1:17" ht="12" customHeight="1" x14ac:dyDescent="0.25">
      <c r="A23" s="23" t="s">
        <v>60</v>
      </c>
      <c r="B23" s="67"/>
      <c r="C23" s="67">
        <f t="shared" ref="C23:Q23" si="1">B9+C37-C9</f>
        <v>0</v>
      </c>
      <c r="D23" s="67">
        <f t="shared" si="1"/>
        <v>0</v>
      </c>
      <c r="E23" s="67">
        <f t="shared" si="1"/>
        <v>0</v>
      </c>
      <c r="F23" s="67">
        <f t="shared" si="1"/>
        <v>0</v>
      </c>
      <c r="G23" s="67">
        <f t="shared" si="1"/>
        <v>0</v>
      </c>
      <c r="H23" s="67">
        <f t="shared" si="1"/>
        <v>0</v>
      </c>
      <c r="I23" s="67">
        <f t="shared" si="1"/>
        <v>0</v>
      </c>
      <c r="J23" s="67">
        <f t="shared" si="1"/>
        <v>0</v>
      </c>
      <c r="K23" s="67">
        <f t="shared" si="1"/>
        <v>0</v>
      </c>
      <c r="L23" s="67">
        <f t="shared" si="1"/>
        <v>0</v>
      </c>
      <c r="M23" s="67">
        <f t="shared" si="1"/>
        <v>0</v>
      </c>
      <c r="N23" s="67">
        <f t="shared" si="1"/>
        <v>0</v>
      </c>
      <c r="O23" s="67">
        <f t="shared" si="1"/>
        <v>0</v>
      </c>
      <c r="P23" s="67">
        <f t="shared" si="1"/>
        <v>0</v>
      </c>
      <c r="Q23" s="67">
        <f t="shared" si="1"/>
        <v>0</v>
      </c>
    </row>
    <row r="24" spans="1:17" ht="12" customHeight="1" x14ac:dyDescent="0.25">
      <c r="A24" s="146" t="s">
        <v>63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152</v>
      </c>
      <c r="B25" s="67"/>
      <c r="C25" s="67">
        <f t="shared" ref="C25:Q28" si="2">B11+C39-C11</f>
        <v>0</v>
      </c>
      <c r="D25" s="67">
        <f t="shared" si="2"/>
        <v>0</v>
      </c>
      <c r="E25" s="67">
        <f t="shared" si="2"/>
        <v>0</v>
      </c>
      <c r="F25" s="67">
        <f t="shared" si="2"/>
        <v>0</v>
      </c>
      <c r="G25" s="67">
        <f t="shared" si="2"/>
        <v>0</v>
      </c>
      <c r="H25" s="67">
        <f t="shared" si="2"/>
        <v>0</v>
      </c>
      <c r="I25" s="67">
        <f t="shared" si="2"/>
        <v>0</v>
      </c>
      <c r="J25" s="67">
        <f t="shared" si="2"/>
        <v>0</v>
      </c>
      <c r="K25" s="67">
        <f t="shared" si="2"/>
        <v>0</v>
      </c>
      <c r="L25" s="67">
        <f t="shared" si="2"/>
        <v>0</v>
      </c>
      <c r="M25" s="67">
        <f t="shared" si="2"/>
        <v>0</v>
      </c>
      <c r="N25" s="67">
        <f t="shared" si="2"/>
        <v>0</v>
      </c>
      <c r="O25" s="67">
        <f t="shared" si="2"/>
        <v>0</v>
      </c>
      <c r="P25" s="67">
        <f t="shared" si="2"/>
        <v>0</v>
      </c>
      <c r="Q25" s="67">
        <f t="shared" si="2"/>
        <v>0</v>
      </c>
    </row>
    <row r="26" spans="1:17" ht="12" customHeight="1" x14ac:dyDescent="0.25">
      <c r="A26" s="23" t="s">
        <v>151</v>
      </c>
      <c r="B26" s="67"/>
      <c r="C26" s="67">
        <f t="shared" si="2"/>
        <v>0</v>
      </c>
      <c r="D26" s="67">
        <f t="shared" si="2"/>
        <v>0</v>
      </c>
      <c r="E26" s="67">
        <f t="shared" si="2"/>
        <v>0</v>
      </c>
      <c r="F26" s="67">
        <f t="shared" si="2"/>
        <v>0</v>
      </c>
      <c r="G26" s="67">
        <f t="shared" si="2"/>
        <v>0</v>
      </c>
      <c r="H26" s="67">
        <f t="shared" si="2"/>
        <v>0</v>
      </c>
      <c r="I26" s="67">
        <f t="shared" si="2"/>
        <v>0</v>
      </c>
      <c r="J26" s="67">
        <f t="shared" si="2"/>
        <v>0</v>
      </c>
      <c r="K26" s="67">
        <f t="shared" si="2"/>
        <v>0</v>
      </c>
      <c r="L26" s="67">
        <f t="shared" si="2"/>
        <v>0</v>
      </c>
      <c r="M26" s="67">
        <f t="shared" si="2"/>
        <v>0</v>
      </c>
      <c r="N26" s="67">
        <f t="shared" si="2"/>
        <v>0</v>
      </c>
      <c r="O26" s="67">
        <f t="shared" si="2"/>
        <v>0</v>
      </c>
      <c r="P26" s="67">
        <f t="shared" si="2"/>
        <v>0</v>
      </c>
      <c r="Q26" s="67">
        <f t="shared" si="2"/>
        <v>0</v>
      </c>
    </row>
    <row r="27" spans="1:17" ht="12" customHeight="1" x14ac:dyDescent="0.25">
      <c r="A27" s="23" t="s">
        <v>142</v>
      </c>
      <c r="B27" s="67"/>
      <c r="C27" s="67">
        <f t="shared" si="2"/>
        <v>0</v>
      </c>
      <c r="D27" s="67">
        <f t="shared" si="2"/>
        <v>0</v>
      </c>
      <c r="E27" s="67">
        <f t="shared" si="2"/>
        <v>0</v>
      </c>
      <c r="F27" s="67">
        <f t="shared" si="2"/>
        <v>0</v>
      </c>
      <c r="G27" s="67">
        <f t="shared" si="2"/>
        <v>0</v>
      </c>
      <c r="H27" s="67">
        <f t="shared" si="2"/>
        <v>0</v>
      </c>
      <c r="I27" s="67">
        <f t="shared" si="2"/>
        <v>0</v>
      </c>
      <c r="J27" s="67">
        <f t="shared" si="2"/>
        <v>0</v>
      </c>
      <c r="K27" s="67">
        <f t="shared" si="2"/>
        <v>0</v>
      </c>
      <c r="L27" s="67">
        <f t="shared" si="2"/>
        <v>0</v>
      </c>
      <c r="M27" s="67">
        <f t="shared" si="2"/>
        <v>0</v>
      </c>
      <c r="N27" s="67">
        <f t="shared" si="2"/>
        <v>0</v>
      </c>
      <c r="O27" s="67">
        <f t="shared" si="2"/>
        <v>0</v>
      </c>
      <c r="P27" s="67">
        <f t="shared" si="2"/>
        <v>0</v>
      </c>
      <c r="Q27" s="67">
        <f t="shared" si="2"/>
        <v>0</v>
      </c>
    </row>
    <row r="28" spans="1:17" ht="12" customHeight="1" x14ac:dyDescent="0.25">
      <c r="A28" s="23" t="s">
        <v>141</v>
      </c>
      <c r="B28" s="67"/>
      <c r="C28" s="67">
        <f t="shared" si="2"/>
        <v>0</v>
      </c>
      <c r="D28" s="67">
        <f t="shared" si="2"/>
        <v>0</v>
      </c>
      <c r="E28" s="67">
        <f t="shared" si="2"/>
        <v>0</v>
      </c>
      <c r="F28" s="67">
        <f t="shared" si="2"/>
        <v>0</v>
      </c>
      <c r="G28" s="67">
        <f t="shared" si="2"/>
        <v>0</v>
      </c>
      <c r="H28" s="67">
        <f t="shared" si="2"/>
        <v>0</v>
      </c>
      <c r="I28" s="67">
        <f t="shared" si="2"/>
        <v>0</v>
      </c>
      <c r="J28" s="67">
        <f t="shared" si="2"/>
        <v>0</v>
      </c>
      <c r="K28" s="67">
        <f t="shared" si="2"/>
        <v>0</v>
      </c>
      <c r="L28" s="67">
        <f t="shared" si="2"/>
        <v>0</v>
      </c>
      <c r="M28" s="67">
        <f t="shared" si="2"/>
        <v>0</v>
      </c>
      <c r="N28" s="67">
        <f t="shared" si="2"/>
        <v>0</v>
      </c>
      <c r="O28" s="67">
        <f t="shared" si="2"/>
        <v>0</v>
      </c>
      <c r="P28" s="67">
        <f t="shared" si="2"/>
        <v>0</v>
      </c>
      <c r="Q28" s="67">
        <f t="shared" si="2"/>
        <v>0</v>
      </c>
    </row>
    <row r="29" spans="1:17" ht="12" customHeight="1" x14ac:dyDescent="0.25">
      <c r="A29" s="146" t="s">
        <v>62</v>
      </c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</row>
    <row r="30" spans="1:17" ht="12" customHeight="1" x14ac:dyDescent="0.25">
      <c r="A30" s="23" t="s">
        <v>57</v>
      </c>
      <c r="B30" s="67"/>
      <c r="C30" s="67">
        <f t="shared" ref="C30:Q31" si="3">B16+C44-C16</f>
        <v>0</v>
      </c>
      <c r="D30" s="67">
        <f t="shared" si="3"/>
        <v>0</v>
      </c>
      <c r="E30" s="67">
        <f t="shared" si="3"/>
        <v>0</v>
      </c>
      <c r="F30" s="67">
        <f t="shared" si="3"/>
        <v>0</v>
      </c>
      <c r="G30" s="67">
        <f t="shared" si="3"/>
        <v>0</v>
      </c>
      <c r="H30" s="67">
        <f t="shared" si="3"/>
        <v>0</v>
      </c>
      <c r="I30" s="67">
        <f t="shared" si="3"/>
        <v>0</v>
      </c>
      <c r="J30" s="67">
        <f t="shared" si="3"/>
        <v>0</v>
      </c>
      <c r="K30" s="67">
        <f t="shared" si="3"/>
        <v>0</v>
      </c>
      <c r="L30" s="67">
        <f t="shared" si="3"/>
        <v>0</v>
      </c>
      <c r="M30" s="67">
        <f t="shared" si="3"/>
        <v>0</v>
      </c>
      <c r="N30" s="67">
        <f t="shared" si="3"/>
        <v>0</v>
      </c>
      <c r="O30" s="67">
        <f t="shared" si="3"/>
        <v>0</v>
      </c>
      <c r="P30" s="67">
        <f t="shared" si="3"/>
        <v>0</v>
      </c>
      <c r="Q30" s="67">
        <f t="shared" si="3"/>
        <v>0</v>
      </c>
    </row>
    <row r="31" spans="1:17" ht="12" customHeight="1" x14ac:dyDescent="0.25">
      <c r="A31" s="29" t="s">
        <v>140</v>
      </c>
      <c r="B31" s="83"/>
      <c r="C31" s="83">
        <f t="shared" si="3"/>
        <v>0</v>
      </c>
      <c r="D31" s="83">
        <f t="shared" si="3"/>
        <v>0</v>
      </c>
      <c r="E31" s="83">
        <f t="shared" si="3"/>
        <v>0</v>
      </c>
      <c r="F31" s="83">
        <f t="shared" si="3"/>
        <v>0</v>
      </c>
      <c r="G31" s="83">
        <f t="shared" si="3"/>
        <v>0</v>
      </c>
      <c r="H31" s="83">
        <f t="shared" si="3"/>
        <v>0</v>
      </c>
      <c r="I31" s="83">
        <f t="shared" si="3"/>
        <v>0</v>
      </c>
      <c r="J31" s="83">
        <f t="shared" si="3"/>
        <v>0</v>
      </c>
      <c r="K31" s="83">
        <f t="shared" si="3"/>
        <v>0</v>
      </c>
      <c r="L31" s="83">
        <f t="shared" si="3"/>
        <v>0</v>
      </c>
      <c r="M31" s="83">
        <f t="shared" si="3"/>
        <v>0</v>
      </c>
      <c r="N31" s="83">
        <f t="shared" si="3"/>
        <v>0</v>
      </c>
      <c r="O31" s="83">
        <f t="shared" si="3"/>
        <v>0</v>
      </c>
      <c r="P31" s="83">
        <f t="shared" si="3"/>
        <v>0</v>
      </c>
      <c r="Q31" s="83">
        <f t="shared" si="3"/>
        <v>0</v>
      </c>
    </row>
    <row r="33" spans="1:17" ht="12" customHeight="1" x14ac:dyDescent="0.25">
      <c r="A33" s="152" t="s">
        <v>22</v>
      </c>
      <c r="B33" s="151"/>
      <c r="C33" s="151"/>
      <c r="D33" s="151"/>
      <c r="E33" s="151"/>
      <c r="F33" s="151"/>
      <c r="G33" s="151"/>
      <c r="H33" s="151"/>
      <c r="I33" s="151"/>
      <c r="J33" s="151"/>
      <c r="K33" s="151"/>
      <c r="L33" s="151"/>
      <c r="M33" s="151"/>
      <c r="N33" s="151"/>
      <c r="O33" s="151"/>
      <c r="P33" s="151"/>
      <c r="Q33" s="151"/>
    </row>
    <row r="34" spans="1:17" ht="12" customHeight="1" x14ac:dyDescent="0.25">
      <c r="A34" s="150" t="s">
        <v>65</v>
      </c>
      <c r="B34" s="149"/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</row>
    <row r="35" spans="1:17" ht="12" customHeight="1" x14ac:dyDescent="0.25">
      <c r="A35" s="23" t="s">
        <v>153</v>
      </c>
      <c r="B35" s="67"/>
      <c r="C35" s="67">
        <f>RES_hhdet_in!C$107</f>
        <v>0</v>
      </c>
      <c r="D35" s="67">
        <f>RES_hhdet_in!D$107</f>
        <v>0</v>
      </c>
      <c r="E35" s="67">
        <f>RES_hhdet_in!E$107</f>
        <v>0</v>
      </c>
      <c r="F35" s="67">
        <f>RES_hhdet_in!F$107</f>
        <v>0</v>
      </c>
      <c r="G35" s="67">
        <f>RES_hhdet_in!G$107</f>
        <v>0</v>
      </c>
      <c r="H35" s="67">
        <f>RES_hhdet_in!H$107</f>
        <v>0</v>
      </c>
      <c r="I35" s="67">
        <f>RES_hhdet_in!I$107</f>
        <v>0</v>
      </c>
      <c r="J35" s="67">
        <f>RES_hhdet_in!J$107</f>
        <v>0</v>
      </c>
      <c r="K35" s="67">
        <f>RES_hhdet_in!K$107</f>
        <v>0</v>
      </c>
      <c r="L35" s="67">
        <f>RES_hhdet_in!L$107</f>
        <v>0</v>
      </c>
      <c r="M35" s="67">
        <f>RES_hhdet_in!M$107</f>
        <v>0</v>
      </c>
      <c r="N35" s="67">
        <f>RES_hhdet_in!N$107</f>
        <v>0</v>
      </c>
      <c r="O35" s="67">
        <f>RES_hhdet_in!O$107</f>
        <v>0</v>
      </c>
      <c r="P35" s="67">
        <f>RES_hhdet_in!P$107</f>
        <v>0</v>
      </c>
      <c r="Q35" s="67">
        <f>RES_hhdet_in!Q$107</f>
        <v>0</v>
      </c>
    </row>
    <row r="36" spans="1:17" ht="12" customHeight="1" x14ac:dyDescent="0.25">
      <c r="A36" s="146" t="s">
        <v>112</v>
      </c>
      <c r="B36" s="145"/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145"/>
      <c r="Q36" s="145"/>
    </row>
    <row r="37" spans="1:17" ht="12" customHeight="1" x14ac:dyDescent="0.25">
      <c r="A37" s="23" t="s">
        <v>60</v>
      </c>
      <c r="B37" s="67"/>
      <c r="C37" s="67">
        <f>RES_hhdet_in!C$110</f>
        <v>0</v>
      </c>
      <c r="D37" s="67">
        <f>RES_hhdet_in!D$110</f>
        <v>0</v>
      </c>
      <c r="E37" s="67">
        <f>RES_hhdet_in!E$110</f>
        <v>0</v>
      </c>
      <c r="F37" s="67">
        <f>RES_hhdet_in!F$110</f>
        <v>0</v>
      </c>
      <c r="G37" s="67">
        <f>RES_hhdet_in!G$110</f>
        <v>0</v>
      </c>
      <c r="H37" s="67">
        <f>RES_hhdet_in!H$110</f>
        <v>0</v>
      </c>
      <c r="I37" s="67">
        <f>RES_hhdet_in!I$110</f>
        <v>0</v>
      </c>
      <c r="J37" s="67">
        <f>RES_hhdet_in!J$110</f>
        <v>0</v>
      </c>
      <c r="K37" s="67">
        <f>RES_hhdet_in!K$110</f>
        <v>0</v>
      </c>
      <c r="L37" s="67">
        <f>RES_hhdet_in!L$110</f>
        <v>0</v>
      </c>
      <c r="M37" s="67">
        <f>RES_hhdet_in!M$110</f>
        <v>0</v>
      </c>
      <c r="N37" s="67">
        <f>RES_hhdet_in!N$110</f>
        <v>0</v>
      </c>
      <c r="O37" s="67">
        <f>RES_hhdet_in!O$110</f>
        <v>0</v>
      </c>
      <c r="P37" s="67">
        <f>RES_hhdet_in!P$110</f>
        <v>0</v>
      </c>
      <c r="Q37" s="67">
        <f>RES_hhdet_in!Q$110</f>
        <v>0</v>
      </c>
    </row>
    <row r="38" spans="1:17" ht="12" customHeight="1" x14ac:dyDescent="0.25">
      <c r="A38" s="146" t="s">
        <v>63</v>
      </c>
      <c r="B38" s="145"/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5"/>
      <c r="Q38" s="145"/>
    </row>
    <row r="39" spans="1:17" ht="12" customHeight="1" x14ac:dyDescent="0.25">
      <c r="A39" s="23" t="s">
        <v>152</v>
      </c>
      <c r="B39" s="67"/>
      <c r="C39" s="67">
        <f>RES_hhdet_in!C$112</f>
        <v>0</v>
      </c>
      <c r="D39" s="67">
        <f>RES_hhdet_in!D$112</f>
        <v>0</v>
      </c>
      <c r="E39" s="67">
        <f>RES_hhdet_in!E$112</f>
        <v>0</v>
      </c>
      <c r="F39" s="67">
        <f>RES_hhdet_in!F$112</f>
        <v>0</v>
      </c>
      <c r="G39" s="67">
        <f>RES_hhdet_in!G$112</f>
        <v>0</v>
      </c>
      <c r="H39" s="67">
        <f>RES_hhdet_in!H$112</f>
        <v>0</v>
      </c>
      <c r="I39" s="67">
        <f>RES_hhdet_in!I$112</f>
        <v>0</v>
      </c>
      <c r="J39" s="67">
        <f>RES_hhdet_in!J$112</f>
        <v>0</v>
      </c>
      <c r="K39" s="67">
        <f>RES_hhdet_in!K$112</f>
        <v>0</v>
      </c>
      <c r="L39" s="67">
        <f>RES_hhdet_in!L$112</f>
        <v>0</v>
      </c>
      <c r="M39" s="67">
        <f>RES_hhdet_in!M$112</f>
        <v>0</v>
      </c>
      <c r="N39" s="67">
        <f>RES_hhdet_in!N$112</f>
        <v>0</v>
      </c>
      <c r="O39" s="67">
        <f>RES_hhdet_in!O$112</f>
        <v>0</v>
      </c>
      <c r="P39" s="67">
        <f>RES_hhdet_in!P$112</f>
        <v>0</v>
      </c>
      <c r="Q39" s="67">
        <f>RES_hhdet_in!Q$112</f>
        <v>0</v>
      </c>
    </row>
    <row r="40" spans="1:17" ht="12" customHeight="1" x14ac:dyDescent="0.25">
      <c r="A40" s="23" t="s">
        <v>151</v>
      </c>
      <c r="B40" s="67"/>
      <c r="C40" s="67">
        <f>RES_hhdet_in!C$113</f>
        <v>0</v>
      </c>
      <c r="D40" s="67">
        <f>RES_hhdet_in!D$113</f>
        <v>0</v>
      </c>
      <c r="E40" s="67">
        <f>RES_hhdet_in!E$113</f>
        <v>0</v>
      </c>
      <c r="F40" s="67">
        <f>RES_hhdet_in!F$113</f>
        <v>0</v>
      </c>
      <c r="G40" s="67">
        <f>RES_hhdet_in!G$113</f>
        <v>0</v>
      </c>
      <c r="H40" s="67">
        <f>RES_hhdet_in!H$113</f>
        <v>0</v>
      </c>
      <c r="I40" s="67">
        <f>RES_hhdet_in!I$113</f>
        <v>0</v>
      </c>
      <c r="J40" s="67">
        <f>RES_hhdet_in!J$113</f>
        <v>0</v>
      </c>
      <c r="K40" s="67">
        <f>RES_hhdet_in!K$113</f>
        <v>0</v>
      </c>
      <c r="L40" s="67">
        <f>RES_hhdet_in!L$113</f>
        <v>0</v>
      </c>
      <c r="M40" s="67">
        <f>RES_hhdet_in!M$113</f>
        <v>0</v>
      </c>
      <c r="N40" s="67">
        <f>RES_hhdet_in!N$113</f>
        <v>0</v>
      </c>
      <c r="O40" s="67">
        <f>RES_hhdet_in!O$113</f>
        <v>0</v>
      </c>
      <c r="P40" s="67">
        <f>RES_hhdet_in!P$113</f>
        <v>0</v>
      </c>
      <c r="Q40" s="67">
        <f>RES_hhdet_in!Q$113</f>
        <v>0</v>
      </c>
    </row>
    <row r="41" spans="1:17" ht="12" customHeight="1" x14ac:dyDescent="0.25">
      <c r="A41" s="23" t="s">
        <v>142</v>
      </c>
      <c r="B41" s="67"/>
      <c r="C41" s="67">
        <f>RES_hhdet_in!C$116</f>
        <v>0</v>
      </c>
      <c r="D41" s="67">
        <f>RES_hhdet_in!D$116</f>
        <v>0</v>
      </c>
      <c r="E41" s="67">
        <f>RES_hhdet_in!E$116</f>
        <v>0</v>
      </c>
      <c r="F41" s="67">
        <f>RES_hhdet_in!F$116</f>
        <v>0</v>
      </c>
      <c r="G41" s="67">
        <f>RES_hhdet_in!G$116</f>
        <v>0</v>
      </c>
      <c r="H41" s="67">
        <f>RES_hhdet_in!H$116</f>
        <v>0</v>
      </c>
      <c r="I41" s="67">
        <f>RES_hhdet_in!I$116</f>
        <v>0</v>
      </c>
      <c r="J41" s="67">
        <f>RES_hhdet_in!J$116</f>
        <v>0</v>
      </c>
      <c r="K41" s="67">
        <f>RES_hhdet_in!K$116</f>
        <v>0</v>
      </c>
      <c r="L41" s="67">
        <f>RES_hhdet_in!L$116</f>
        <v>0</v>
      </c>
      <c r="M41" s="67">
        <f>RES_hhdet_in!M$116</f>
        <v>0</v>
      </c>
      <c r="N41" s="67">
        <f>RES_hhdet_in!N$116</f>
        <v>0</v>
      </c>
      <c r="O41" s="67">
        <f>RES_hhdet_in!O$116</f>
        <v>0</v>
      </c>
      <c r="P41" s="67">
        <f>RES_hhdet_in!P$116</f>
        <v>0</v>
      </c>
      <c r="Q41" s="67">
        <f>RES_hhdet_in!Q$116</f>
        <v>0</v>
      </c>
    </row>
    <row r="42" spans="1:17" ht="12" customHeight="1" x14ac:dyDescent="0.25">
      <c r="A42" s="23" t="s">
        <v>141</v>
      </c>
      <c r="B42" s="67"/>
      <c r="C42" s="67">
        <f>RES_hhdet_in!C$117</f>
        <v>0</v>
      </c>
      <c r="D42" s="67">
        <f>RES_hhdet_in!D$117</f>
        <v>0</v>
      </c>
      <c r="E42" s="67">
        <f>RES_hhdet_in!E$117</f>
        <v>0</v>
      </c>
      <c r="F42" s="67">
        <f>RES_hhdet_in!F$117</f>
        <v>0</v>
      </c>
      <c r="G42" s="67">
        <f>RES_hhdet_in!G$117</f>
        <v>0</v>
      </c>
      <c r="H42" s="67">
        <f>RES_hhdet_in!H$117</f>
        <v>0</v>
      </c>
      <c r="I42" s="67">
        <f>RES_hhdet_in!I$117</f>
        <v>0</v>
      </c>
      <c r="J42" s="67">
        <f>RES_hhdet_in!J$117</f>
        <v>0</v>
      </c>
      <c r="K42" s="67">
        <f>RES_hhdet_in!K$117</f>
        <v>0</v>
      </c>
      <c r="L42" s="67">
        <f>RES_hhdet_in!L$117</f>
        <v>0</v>
      </c>
      <c r="M42" s="67">
        <f>RES_hhdet_in!M$117</f>
        <v>0</v>
      </c>
      <c r="N42" s="67">
        <f>RES_hhdet_in!N$117</f>
        <v>0</v>
      </c>
      <c r="O42" s="67">
        <f>RES_hhdet_in!O$117</f>
        <v>0</v>
      </c>
      <c r="P42" s="67">
        <f>RES_hhdet_in!P$117</f>
        <v>0</v>
      </c>
      <c r="Q42" s="67">
        <f>RES_hhdet_in!Q$117</f>
        <v>0</v>
      </c>
    </row>
    <row r="43" spans="1:17" ht="12" customHeight="1" x14ac:dyDescent="0.25">
      <c r="A43" s="146" t="s">
        <v>62</v>
      </c>
      <c r="B43" s="145"/>
      <c r="C43" s="145"/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</row>
    <row r="44" spans="1:17" ht="12" customHeight="1" x14ac:dyDescent="0.25">
      <c r="A44" s="23" t="s">
        <v>57</v>
      </c>
      <c r="B44" s="67"/>
      <c r="C44" s="67">
        <f>RES_hhdet_in!C$121</f>
        <v>0</v>
      </c>
      <c r="D44" s="67">
        <f>RES_hhdet_in!D$121</f>
        <v>0</v>
      </c>
      <c r="E44" s="67">
        <f>RES_hhdet_in!E$121</f>
        <v>0</v>
      </c>
      <c r="F44" s="67">
        <f>RES_hhdet_in!F$121</f>
        <v>0</v>
      </c>
      <c r="G44" s="67">
        <f>RES_hhdet_in!G$121</f>
        <v>0</v>
      </c>
      <c r="H44" s="67">
        <f>RES_hhdet_in!H$121</f>
        <v>0</v>
      </c>
      <c r="I44" s="67">
        <f>RES_hhdet_in!I$121</f>
        <v>0</v>
      </c>
      <c r="J44" s="67">
        <f>RES_hhdet_in!J$121</f>
        <v>0</v>
      </c>
      <c r="K44" s="67">
        <f>RES_hhdet_in!K$121</f>
        <v>0</v>
      </c>
      <c r="L44" s="67">
        <f>RES_hhdet_in!L$121</f>
        <v>0</v>
      </c>
      <c r="M44" s="67">
        <f>RES_hhdet_in!M$121</f>
        <v>0</v>
      </c>
      <c r="N44" s="67">
        <f>RES_hhdet_in!N$121</f>
        <v>0</v>
      </c>
      <c r="O44" s="67">
        <f>RES_hhdet_in!O$121</f>
        <v>0</v>
      </c>
      <c r="P44" s="67">
        <f>RES_hhdet_in!P$121</f>
        <v>0</v>
      </c>
      <c r="Q44" s="67">
        <f>RES_hhdet_in!Q$121</f>
        <v>0</v>
      </c>
    </row>
    <row r="45" spans="1:17" ht="12" customHeight="1" x14ac:dyDescent="0.25">
      <c r="A45" s="29" t="s">
        <v>140</v>
      </c>
      <c r="B45" s="83"/>
      <c r="C45" s="83">
        <f>RES_hhdet_in!C$122</f>
        <v>0</v>
      </c>
      <c r="D45" s="83">
        <f>RES_hhdet_in!D$122</f>
        <v>0</v>
      </c>
      <c r="E45" s="83">
        <f>RES_hhdet_in!E$122</f>
        <v>0</v>
      </c>
      <c r="F45" s="83">
        <f>RES_hhdet_in!F$122</f>
        <v>0</v>
      </c>
      <c r="G45" s="83">
        <f>RES_hhdet_in!G$122</f>
        <v>0</v>
      </c>
      <c r="H45" s="83">
        <f>RES_hhdet_in!H$122</f>
        <v>0</v>
      </c>
      <c r="I45" s="83">
        <f>RES_hhdet_in!I$122</f>
        <v>0</v>
      </c>
      <c r="J45" s="83">
        <f>RES_hhdet_in!J$122</f>
        <v>0</v>
      </c>
      <c r="K45" s="83">
        <f>RES_hhdet_in!K$122</f>
        <v>0</v>
      </c>
      <c r="L45" s="83">
        <f>RES_hhdet_in!L$122</f>
        <v>0</v>
      </c>
      <c r="M45" s="83">
        <f>RES_hhdet_in!M$122</f>
        <v>0</v>
      </c>
      <c r="N45" s="83">
        <f>RES_hhdet_in!N$122</f>
        <v>0</v>
      </c>
      <c r="O45" s="83">
        <f>RES_hhdet_in!O$122</f>
        <v>0</v>
      </c>
      <c r="P45" s="83">
        <f>RES_hhdet_in!P$122</f>
        <v>0</v>
      </c>
      <c r="Q45" s="83">
        <f>RES_hhdet_in!Q$122</f>
        <v>0</v>
      </c>
    </row>
    <row r="47" spans="1:17" ht="12" customHeight="1" x14ac:dyDescent="0.25">
      <c r="A47" s="193" t="s">
        <v>21</v>
      </c>
      <c r="B47" s="151"/>
      <c r="C47" s="151"/>
      <c r="D47" s="151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151"/>
      <c r="Q47" s="151"/>
    </row>
    <row r="48" spans="1:17" ht="12" customHeight="1" x14ac:dyDescent="0.25">
      <c r="A48" s="192" t="s">
        <v>65</v>
      </c>
      <c r="B48" s="149"/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</row>
    <row r="49" spans="1:17" ht="12" customHeight="1" x14ac:dyDescent="0.25">
      <c r="A49" s="148" t="s">
        <v>153</v>
      </c>
      <c r="B49" s="67"/>
      <c r="C49" s="67">
        <f>RES_hhdet_in_new!C$107</f>
        <v>0</v>
      </c>
      <c r="D49" s="67">
        <f>RES_hhdet_in_new!D$107</f>
        <v>0</v>
      </c>
      <c r="E49" s="67">
        <f>RES_hhdet_in_new!E$107</f>
        <v>0</v>
      </c>
      <c r="F49" s="67">
        <f>RES_hhdet_in_new!F$107</f>
        <v>0</v>
      </c>
      <c r="G49" s="67">
        <f>RES_hhdet_in_new!G$107</f>
        <v>0</v>
      </c>
      <c r="H49" s="67">
        <f>RES_hhdet_in_new!H$107</f>
        <v>0</v>
      </c>
      <c r="I49" s="67">
        <f>RES_hhdet_in_new!I$107</f>
        <v>0</v>
      </c>
      <c r="J49" s="67">
        <f>RES_hhdet_in_new!J$107</f>
        <v>0</v>
      </c>
      <c r="K49" s="67">
        <f>RES_hhdet_in_new!K$107</f>
        <v>0</v>
      </c>
      <c r="L49" s="67">
        <f>RES_hhdet_in_new!L$107</f>
        <v>0</v>
      </c>
      <c r="M49" s="67">
        <f>RES_hhdet_in_new!M$107</f>
        <v>0</v>
      </c>
      <c r="N49" s="67">
        <f>RES_hhdet_in_new!N$107</f>
        <v>0</v>
      </c>
      <c r="O49" s="67">
        <f>RES_hhdet_in_new!O$107</f>
        <v>0</v>
      </c>
      <c r="P49" s="67">
        <f>RES_hhdet_in_new!P$107</f>
        <v>0</v>
      </c>
      <c r="Q49" s="67">
        <f>RES_hhdet_in_new!Q$107</f>
        <v>0</v>
      </c>
    </row>
    <row r="50" spans="1:17" ht="12" customHeight="1" x14ac:dyDescent="0.25">
      <c r="A50" s="191" t="s">
        <v>112</v>
      </c>
      <c r="B50" s="145"/>
      <c r="C50" s="145"/>
      <c r="D50" s="145"/>
      <c r="E50" s="145"/>
      <c r="F50" s="145"/>
      <c r="G50" s="145"/>
      <c r="H50" s="145"/>
      <c r="I50" s="145"/>
      <c r="J50" s="145"/>
      <c r="K50" s="145"/>
      <c r="L50" s="145"/>
      <c r="M50" s="145"/>
      <c r="N50" s="145"/>
      <c r="O50" s="145"/>
      <c r="P50" s="145"/>
      <c r="Q50" s="145"/>
    </row>
    <row r="51" spans="1:17" ht="12" customHeight="1" x14ac:dyDescent="0.25">
      <c r="A51" s="148" t="s">
        <v>60</v>
      </c>
      <c r="B51" s="67"/>
      <c r="C51" s="67">
        <f>RES_hhdet_in_new!C$110</f>
        <v>0</v>
      </c>
      <c r="D51" s="67">
        <f>RES_hhdet_in_new!D$110</f>
        <v>0</v>
      </c>
      <c r="E51" s="67">
        <f>RES_hhdet_in_new!E$110</f>
        <v>0</v>
      </c>
      <c r="F51" s="67">
        <f>RES_hhdet_in_new!F$110</f>
        <v>0</v>
      </c>
      <c r="G51" s="67">
        <f>RES_hhdet_in_new!G$110</f>
        <v>0</v>
      </c>
      <c r="H51" s="67">
        <f>RES_hhdet_in_new!H$110</f>
        <v>0</v>
      </c>
      <c r="I51" s="67">
        <f>RES_hhdet_in_new!I$110</f>
        <v>0</v>
      </c>
      <c r="J51" s="67">
        <f>RES_hhdet_in_new!J$110</f>
        <v>0</v>
      </c>
      <c r="K51" s="67">
        <f>RES_hhdet_in_new!K$110</f>
        <v>0</v>
      </c>
      <c r="L51" s="67">
        <f>RES_hhdet_in_new!L$110</f>
        <v>0</v>
      </c>
      <c r="M51" s="67">
        <f>RES_hhdet_in_new!M$110</f>
        <v>0</v>
      </c>
      <c r="N51" s="67">
        <f>RES_hhdet_in_new!N$110</f>
        <v>0</v>
      </c>
      <c r="O51" s="67">
        <f>RES_hhdet_in_new!O$110</f>
        <v>0</v>
      </c>
      <c r="P51" s="67">
        <f>RES_hhdet_in_new!P$110</f>
        <v>0</v>
      </c>
      <c r="Q51" s="67">
        <f>RES_hhdet_in_new!Q$110</f>
        <v>0</v>
      </c>
    </row>
    <row r="52" spans="1:17" ht="12" customHeight="1" x14ac:dyDescent="0.25">
      <c r="A52" s="191" t="s">
        <v>63</v>
      </c>
      <c r="B52" s="145"/>
      <c r="C52" s="145"/>
      <c r="D52" s="145"/>
      <c r="E52" s="145"/>
      <c r="F52" s="145"/>
      <c r="G52" s="145"/>
      <c r="H52" s="145"/>
      <c r="I52" s="145"/>
      <c r="J52" s="145"/>
      <c r="K52" s="145"/>
      <c r="L52" s="145"/>
      <c r="M52" s="145"/>
      <c r="N52" s="145"/>
      <c r="O52" s="145"/>
      <c r="P52" s="145"/>
      <c r="Q52" s="145"/>
    </row>
    <row r="53" spans="1:17" ht="12" customHeight="1" x14ac:dyDescent="0.25">
      <c r="A53" s="148" t="s">
        <v>152</v>
      </c>
      <c r="B53" s="67"/>
      <c r="C53" s="67">
        <f>RES_hhdet_in_new!C$112</f>
        <v>0</v>
      </c>
      <c r="D53" s="67">
        <f>RES_hhdet_in_new!D$112</f>
        <v>0</v>
      </c>
      <c r="E53" s="67">
        <f>RES_hhdet_in_new!E$112</f>
        <v>0</v>
      </c>
      <c r="F53" s="67">
        <f>RES_hhdet_in_new!F$112</f>
        <v>0</v>
      </c>
      <c r="G53" s="67">
        <f>RES_hhdet_in_new!G$112</f>
        <v>0</v>
      </c>
      <c r="H53" s="67">
        <f>RES_hhdet_in_new!H$112</f>
        <v>0</v>
      </c>
      <c r="I53" s="67">
        <f>RES_hhdet_in_new!I$112</f>
        <v>0</v>
      </c>
      <c r="J53" s="67">
        <f>RES_hhdet_in_new!J$112</f>
        <v>0</v>
      </c>
      <c r="K53" s="67">
        <f>RES_hhdet_in_new!K$112</f>
        <v>0</v>
      </c>
      <c r="L53" s="67">
        <f>RES_hhdet_in_new!L$112</f>
        <v>0</v>
      </c>
      <c r="M53" s="67">
        <f>RES_hhdet_in_new!M$112</f>
        <v>0</v>
      </c>
      <c r="N53" s="67">
        <f>RES_hhdet_in_new!N$112</f>
        <v>0</v>
      </c>
      <c r="O53" s="67">
        <f>RES_hhdet_in_new!O$112</f>
        <v>0</v>
      </c>
      <c r="P53" s="67">
        <f>RES_hhdet_in_new!P$112</f>
        <v>0</v>
      </c>
      <c r="Q53" s="67">
        <f>RES_hhdet_in_new!Q$112</f>
        <v>0</v>
      </c>
    </row>
    <row r="54" spans="1:17" ht="12" customHeight="1" x14ac:dyDescent="0.25">
      <c r="A54" s="148" t="s">
        <v>151</v>
      </c>
      <c r="B54" s="67"/>
      <c r="C54" s="67">
        <f>RES_hhdet_in_new!C$113</f>
        <v>0</v>
      </c>
      <c r="D54" s="67">
        <f>RES_hhdet_in_new!D$113</f>
        <v>0</v>
      </c>
      <c r="E54" s="67">
        <f>RES_hhdet_in_new!E$113</f>
        <v>0</v>
      </c>
      <c r="F54" s="67">
        <f>RES_hhdet_in_new!F$113</f>
        <v>0</v>
      </c>
      <c r="G54" s="67">
        <f>RES_hhdet_in_new!G$113</f>
        <v>0</v>
      </c>
      <c r="H54" s="67">
        <f>RES_hhdet_in_new!H$113</f>
        <v>0</v>
      </c>
      <c r="I54" s="67">
        <f>RES_hhdet_in_new!I$113</f>
        <v>0</v>
      </c>
      <c r="J54" s="67">
        <f>RES_hhdet_in_new!J$113</f>
        <v>0</v>
      </c>
      <c r="K54" s="67">
        <f>RES_hhdet_in_new!K$113</f>
        <v>0</v>
      </c>
      <c r="L54" s="67">
        <f>RES_hhdet_in_new!L$113</f>
        <v>0</v>
      </c>
      <c r="M54" s="67">
        <f>RES_hhdet_in_new!M$113</f>
        <v>0</v>
      </c>
      <c r="N54" s="67">
        <f>RES_hhdet_in_new!N$113</f>
        <v>0</v>
      </c>
      <c r="O54" s="67">
        <f>RES_hhdet_in_new!O$113</f>
        <v>0</v>
      </c>
      <c r="P54" s="67">
        <f>RES_hhdet_in_new!P$113</f>
        <v>0</v>
      </c>
      <c r="Q54" s="67">
        <f>RES_hhdet_in_new!Q$113</f>
        <v>0</v>
      </c>
    </row>
    <row r="55" spans="1:17" ht="12" customHeight="1" x14ac:dyDescent="0.25">
      <c r="A55" s="148" t="s">
        <v>142</v>
      </c>
      <c r="B55" s="67"/>
      <c r="C55" s="67">
        <f>RES_hhdet_in_new!C$116</f>
        <v>0</v>
      </c>
      <c r="D55" s="67">
        <f>RES_hhdet_in_new!D$116</f>
        <v>0</v>
      </c>
      <c r="E55" s="67">
        <f>RES_hhdet_in_new!E$116</f>
        <v>0</v>
      </c>
      <c r="F55" s="67">
        <f>RES_hhdet_in_new!F$116</f>
        <v>0</v>
      </c>
      <c r="G55" s="67">
        <f>RES_hhdet_in_new!G$116</f>
        <v>0</v>
      </c>
      <c r="H55" s="67">
        <f>RES_hhdet_in_new!H$116</f>
        <v>0</v>
      </c>
      <c r="I55" s="67">
        <f>RES_hhdet_in_new!I$116</f>
        <v>0</v>
      </c>
      <c r="J55" s="67">
        <f>RES_hhdet_in_new!J$116</f>
        <v>0</v>
      </c>
      <c r="K55" s="67">
        <f>RES_hhdet_in_new!K$116</f>
        <v>0</v>
      </c>
      <c r="L55" s="67">
        <f>RES_hhdet_in_new!L$116</f>
        <v>0</v>
      </c>
      <c r="M55" s="67">
        <f>RES_hhdet_in_new!M$116</f>
        <v>0</v>
      </c>
      <c r="N55" s="67">
        <f>RES_hhdet_in_new!N$116</f>
        <v>0</v>
      </c>
      <c r="O55" s="67">
        <f>RES_hhdet_in_new!O$116</f>
        <v>0</v>
      </c>
      <c r="P55" s="67">
        <f>RES_hhdet_in_new!P$116</f>
        <v>0</v>
      </c>
      <c r="Q55" s="67">
        <f>RES_hhdet_in_new!Q$116</f>
        <v>0</v>
      </c>
    </row>
    <row r="56" spans="1:17" ht="12" customHeight="1" x14ac:dyDescent="0.25">
      <c r="A56" s="148" t="s">
        <v>141</v>
      </c>
      <c r="B56" s="67"/>
      <c r="C56" s="67">
        <f>RES_hhdet_in_new!C$117</f>
        <v>0</v>
      </c>
      <c r="D56" s="67">
        <f>RES_hhdet_in_new!D$117</f>
        <v>0</v>
      </c>
      <c r="E56" s="67">
        <f>RES_hhdet_in_new!E$117</f>
        <v>0</v>
      </c>
      <c r="F56" s="67">
        <f>RES_hhdet_in_new!F$117</f>
        <v>0</v>
      </c>
      <c r="G56" s="67">
        <f>RES_hhdet_in_new!G$117</f>
        <v>0</v>
      </c>
      <c r="H56" s="67">
        <f>RES_hhdet_in_new!H$117</f>
        <v>0</v>
      </c>
      <c r="I56" s="67">
        <f>RES_hhdet_in_new!I$117</f>
        <v>0</v>
      </c>
      <c r="J56" s="67">
        <f>RES_hhdet_in_new!J$117</f>
        <v>0</v>
      </c>
      <c r="K56" s="67">
        <f>RES_hhdet_in_new!K$117</f>
        <v>0</v>
      </c>
      <c r="L56" s="67">
        <f>RES_hhdet_in_new!L$117</f>
        <v>0</v>
      </c>
      <c r="M56" s="67">
        <f>RES_hhdet_in_new!M$117</f>
        <v>0</v>
      </c>
      <c r="N56" s="67">
        <f>RES_hhdet_in_new!N$117</f>
        <v>0</v>
      </c>
      <c r="O56" s="67">
        <f>RES_hhdet_in_new!O$117</f>
        <v>0</v>
      </c>
      <c r="P56" s="67">
        <f>RES_hhdet_in_new!P$117</f>
        <v>0</v>
      </c>
      <c r="Q56" s="67">
        <f>RES_hhdet_in_new!Q$117</f>
        <v>0</v>
      </c>
    </row>
    <row r="57" spans="1:17" ht="12" customHeight="1" x14ac:dyDescent="0.25">
      <c r="A57" s="191" t="s">
        <v>62</v>
      </c>
      <c r="B57" s="145"/>
      <c r="C57" s="145"/>
      <c r="D57" s="145"/>
      <c r="E57" s="145"/>
      <c r="F57" s="145"/>
      <c r="G57" s="145"/>
      <c r="H57" s="145"/>
      <c r="I57" s="145"/>
      <c r="J57" s="145"/>
      <c r="K57" s="145"/>
      <c r="L57" s="145"/>
      <c r="M57" s="145"/>
      <c r="N57" s="145"/>
      <c r="O57" s="145"/>
      <c r="P57" s="145"/>
      <c r="Q57" s="145"/>
    </row>
    <row r="58" spans="1:17" ht="12" customHeight="1" x14ac:dyDescent="0.25">
      <c r="A58" s="148" t="s">
        <v>57</v>
      </c>
      <c r="B58" s="67"/>
      <c r="C58" s="67">
        <f>RES_hhdet_in_new!C$121</f>
        <v>0</v>
      </c>
      <c r="D58" s="67">
        <f>RES_hhdet_in_new!D$121</f>
        <v>0</v>
      </c>
      <c r="E58" s="67">
        <f>RES_hhdet_in_new!E$121</f>
        <v>0</v>
      </c>
      <c r="F58" s="67">
        <f>RES_hhdet_in_new!F$121</f>
        <v>0</v>
      </c>
      <c r="G58" s="67">
        <f>RES_hhdet_in_new!G$121</f>
        <v>0</v>
      </c>
      <c r="H58" s="67">
        <f>RES_hhdet_in_new!H$121</f>
        <v>0</v>
      </c>
      <c r="I58" s="67">
        <f>RES_hhdet_in_new!I$121</f>
        <v>0</v>
      </c>
      <c r="J58" s="67">
        <f>RES_hhdet_in_new!J$121</f>
        <v>0</v>
      </c>
      <c r="K58" s="67">
        <f>RES_hhdet_in_new!K$121</f>
        <v>0</v>
      </c>
      <c r="L58" s="67">
        <f>RES_hhdet_in_new!L$121</f>
        <v>0</v>
      </c>
      <c r="M58" s="67">
        <f>RES_hhdet_in_new!M$121</f>
        <v>0</v>
      </c>
      <c r="N58" s="67">
        <f>RES_hhdet_in_new!N$121</f>
        <v>0</v>
      </c>
      <c r="O58" s="67">
        <f>RES_hhdet_in_new!O$121</f>
        <v>0</v>
      </c>
      <c r="P58" s="67">
        <f>RES_hhdet_in_new!P$121</f>
        <v>0</v>
      </c>
      <c r="Q58" s="67">
        <f>RES_hhdet_in_new!Q$121</f>
        <v>0</v>
      </c>
    </row>
    <row r="59" spans="1:17" ht="12" customHeight="1" x14ac:dyDescent="0.25">
      <c r="A59" s="159" t="s">
        <v>140</v>
      </c>
      <c r="B59" s="83"/>
      <c r="C59" s="83">
        <f>RES_hhdet_in_new!C$122</f>
        <v>0</v>
      </c>
      <c r="D59" s="83">
        <f>RES_hhdet_in_new!D$122</f>
        <v>0</v>
      </c>
      <c r="E59" s="83">
        <f>RES_hhdet_in_new!E$122</f>
        <v>0</v>
      </c>
      <c r="F59" s="83">
        <f>RES_hhdet_in_new!F$122</f>
        <v>0</v>
      </c>
      <c r="G59" s="83">
        <f>RES_hhdet_in_new!G$122</f>
        <v>0</v>
      </c>
      <c r="H59" s="83">
        <f>RES_hhdet_in_new!H$122</f>
        <v>0</v>
      </c>
      <c r="I59" s="83">
        <f>RES_hhdet_in_new!I$122</f>
        <v>0</v>
      </c>
      <c r="J59" s="83">
        <f>RES_hhdet_in_new!J$122</f>
        <v>0</v>
      </c>
      <c r="K59" s="83">
        <f>RES_hhdet_in_new!K$122</f>
        <v>0</v>
      </c>
      <c r="L59" s="83">
        <f>RES_hhdet_in_new!L$122</f>
        <v>0</v>
      </c>
      <c r="M59" s="83">
        <f>RES_hhdet_in_new!M$122</f>
        <v>0</v>
      </c>
      <c r="N59" s="83">
        <f>RES_hhdet_in_new!N$122</f>
        <v>0</v>
      </c>
      <c r="O59" s="83">
        <f>RES_hhdet_in_new!O$122</f>
        <v>0</v>
      </c>
      <c r="P59" s="83">
        <f>RES_hhdet_in_new!P$122</f>
        <v>0</v>
      </c>
      <c r="Q59" s="83">
        <f>RES_hhdet_in_new!Q$122</f>
        <v>0</v>
      </c>
    </row>
    <row r="61" spans="1:17" ht="12" customHeight="1" x14ac:dyDescent="0.25">
      <c r="A61" s="193" t="s">
        <v>202</v>
      </c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</row>
    <row r="62" spans="1:17" ht="12" customHeight="1" x14ac:dyDescent="0.25">
      <c r="A62" s="192" t="s">
        <v>65</v>
      </c>
      <c r="B62" s="149"/>
      <c r="C62" s="149"/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</row>
    <row r="63" spans="1:17" ht="12" customHeight="1" x14ac:dyDescent="0.25">
      <c r="A63" s="148" t="s">
        <v>153</v>
      </c>
      <c r="B63" s="67"/>
      <c r="C63" s="67">
        <f t="shared" ref="C63:Q63" si="4">C35-C49</f>
        <v>0</v>
      </c>
      <c r="D63" s="67">
        <f t="shared" si="4"/>
        <v>0</v>
      </c>
      <c r="E63" s="67">
        <f t="shared" si="4"/>
        <v>0</v>
      </c>
      <c r="F63" s="67">
        <f t="shared" si="4"/>
        <v>0</v>
      </c>
      <c r="G63" s="67">
        <f t="shared" si="4"/>
        <v>0</v>
      </c>
      <c r="H63" s="67">
        <f t="shared" si="4"/>
        <v>0</v>
      </c>
      <c r="I63" s="67">
        <f t="shared" si="4"/>
        <v>0</v>
      </c>
      <c r="J63" s="67">
        <f t="shared" si="4"/>
        <v>0</v>
      </c>
      <c r="K63" s="67">
        <f t="shared" si="4"/>
        <v>0</v>
      </c>
      <c r="L63" s="67">
        <f t="shared" si="4"/>
        <v>0</v>
      </c>
      <c r="M63" s="67">
        <f t="shared" si="4"/>
        <v>0</v>
      </c>
      <c r="N63" s="67">
        <f t="shared" si="4"/>
        <v>0</v>
      </c>
      <c r="O63" s="67">
        <f t="shared" si="4"/>
        <v>0</v>
      </c>
      <c r="P63" s="67">
        <f t="shared" si="4"/>
        <v>0</v>
      </c>
      <c r="Q63" s="67">
        <f t="shared" si="4"/>
        <v>0</v>
      </c>
    </row>
    <row r="64" spans="1:17" ht="12" customHeight="1" x14ac:dyDescent="0.25">
      <c r="A64" s="191" t="s">
        <v>112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60</v>
      </c>
      <c r="B65" s="67"/>
      <c r="C65" s="67">
        <f t="shared" ref="C65:Q65" si="5">C37-C51</f>
        <v>0</v>
      </c>
      <c r="D65" s="67">
        <f t="shared" si="5"/>
        <v>0</v>
      </c>
      <c r="E65" s="67">
        <f t="shared" si="5"/>
        <v>0</v>
      </c>
      <c r="F65" s="67">
        <f t="shared" si="5"/>
        <v>0</v>
      </c>
      <c r="G65" s="67">
        <f t="shared" si="5"/>
        <v>0</v>
      </c>
      <c r="H65" s="67">
        <f t="shared" si="5"/>
        <v>0</v>
      </c>
      <c r="I65" s="67">
        <f t="shared" si="5"/>
        <v>0</v>
      </c>
      <c r="J65" s="67">
        <f t="shared" si="5"/>
        <v>0</v>
      </c>
      <c r="K65" s="67">
        <f t="shared" si="5"/>
        <v>0</v>
      </c>
      <c r="L65" s="67">
        <f t="shared" si="5"/>
        <v>0</v>
      </c>
      <c r="M65" s="67">
        <f t="shared" si="5"/>
        <v>0</v>
      </c>
      <c r="N65" s="67">
        <f t="shared" si="5"/>
        <v>0</v>
      </c>
      <c r="O65" s="67">
        <f t="shared" si="5"/>
        <v>0</v>
      </c>
      <c r="P65" s="67">
        <f t="shared" si="5"/>
        <v>0</v>
      </c>
      <c r="Q65" s="67">
        <f t="shared" si="5"/>
        <v>0</v>
      </c>
    </row>
    <row r="66" spans="1:17" ht="12" customHeight="1" x14ac:dyDescent="0.25">
      <c r="A66" s="191" t="s">
        <v>63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148" t="s">
        <v>152</v>
      </c>
      <c r="B67" s="67"/>
      <c r="C67" s="67">
        <f t="shared" ref="C67:Q70" si="6">C39-C53</f>
        <v>0</v>
      </c>
      <c r="D67" s="67">
        <f t="shared" si="6"/>
        <v>0</v>
      </c>
      <c r="E67" s="67">
        <f t="shared" si="6"/>
        <v>0</v>
      </c>
      <c r="F67" s="67">
        <f t="shared" si="6"/>
        <v>0</v>
      </c>
      <c r="G67" s="67">
        <f t="shared" si="6"/>
        <v>0</v>
      </c>
      <c r="H67" s="67">
        <f t="shared" si="6"/>
        <v>0</v>
      </c>
      <c r="I67" s="67">
        <f t="shared" si="6"/>
        <v>0</v>
      </c>
      <c r="J67" s="67">
        <f t="shared" si="6"/>
        <v>0</v>
      </c>
      <c r="K67" s="67">
        <f t="shared" si="6"/>
        <v>0</v>
      </c>
      <c r="L67" s="67">
        <f t="shared" si="6"/>
        <v>0</v>
      </c>
      <c r="M67" s="67">
        <f t="shared" si="6"/>
        <v>0</v>
      </c>
      <c r="N67" s="67">
        <f t="shared" si="6"/>
        <v>0</v>
      </c>
      <c r="O67" s="67">
        <f t="shared" si="6"/>
        <v>0</v>
      </c>
      <c r="P67" s="67">
        <f t="shared" si="6"/>
        <v>0</v>
      </c>
      <c r="Q67" s="67">
        <f t="shared" si="6"/>
        <v>0</v>
      </c>
    </row>
    <row r="68" spans="1:17" ht="12" customHeight="1" x14ac:dyDescent="0.25">
      <c r="A68" s="148" t="s">
        <v>151</v>
      </c>
      <c r="B68" s="67"/>
      <c r="C68" s="67">
        <f t="shared" si="6"/>
        <v>0</v>
      </c>
      <c r="D68" s="67">
        <f t="shared" si="6"/>
        <v>0</v>
      </c>
      <c r="E68" s="67">
        <f t="shared" si="6"/>
        <v>0</v>
      </c>
      <c r="F68" s="67">
        <f t="shared" si="6"/>
        <v>0</v>
      </c>
      <c r="G68" s="67">
        <f t="shared" si="6"/>
        <v>0</v>
      </c>
      <c r="H68" s="67">
        <f t="shared" si="6"/>
        <v>0</v>
      </c>
      <c r="I68" s="67">
        <f t="shared" si="6"/>
        <v>0</v>
      </c>
      <c r="J68" s="67">
        <f t="shared" si="6"/>
        <v>0</v>
      </c>
      <c r="K68" s="67">
        <f t="shared" si="6"/>
        <v>0</v>
      </c>
      <c r="L68" s="67">
        <f t="shared" si="6"/>
        <v>0</v>
      </c>
      <c r="M68" s="67">
        <f t="shared" si="6"/>
        <v>0</v>
      </c>
      <c r="N68" s="67">
        <f t="shared" si="6"/>
        <v>0</v>
      </c>
      <c r="O68" s="67">
        <f t="shared" si="6"/>
        <v>0</v>
      </c>
      <c r="P68" s="67">
        <f t="shared" si="6"/>
        <v>0</v>
      </c>
      <c r="Q68" s="67">
        <f t="shared" si="6"/>
        <v>0</v>
      </c>
    </row>
    <row r="69" spans="1:17" ht="12" customHeight="1" x14ac:dyDescent="0.25">
      <c r="A69" s="148" t="s">
        <v>142</v>
      </c>
      <c r="B69" s="67"/>
      <c r="C69" s="67">
        <f t="shared" si="6"/>
        <v>0</v>
      </c>
      <c r="D69" s="67">
        <f t="shared" si="6"/>
        <v>0</v>
      </c>
      <c r="E69" s="67">
        <f t="shared" si="6"/>
        <v>0</v>
      </c>
      <c r="F69" s="67">
        <f t="shared" si="6"/>
        <v>0</v>
      </c>
      <c r="G69" s="67">
        <f t="shared" si="6"/>
        <v>0</v>
      </c>
      <c r="H69" s="67">
        <f t="shared" si="6"/>
        <v>0</v>
      </c>
      <c r="I69" s="67">
        <f t="shared" si="6"/>
        <v>0</v>
      </c>
      <c r="J69" s="67">
        <f t="shared" si="6"/>
        <v>0</v>
      </c>
      <c r="K69" s="67">
        <f t="shared" si="6"/>
        <v>0</v>
      </c>
      <c r="L69" s="67">
        <f t="shared" si="6"/>
        <v>0</v>
      </c>
      <c r="M69" s="67">
        <f t="shared" si="6"/>
        <v>0</v>
      </c>
      <c r="N69" s="67">
        <f t="shared" si="6"/>
        <v>0</v>
      </c>
      <c r="O69" s="67">
        <f t="shared" si="6"/>
        <v>0</v>
      </c>
      <c r="P69" s="67">
        <f t="shared" si="6"/>
        <v>0</v>
      </c>
      <c r="Q69" s="67">
        <f t="shared" si="6"/>
        <v>0</v>
      </c>
    </row>
    <row r="70" spans="1:17" ht="12" customHeight="1" x14ac:dyDescent="0.25">
      <c r="A70" s="148" t="s">
        <v>141</v>
      </c>
      <c r="B70" s="67"/>
      <c r="C70" s="67">
        <f t="shared" si="6"/>
        <v>0</v>
      </c>
      <c r="D70" s="67">
        <f t="shared" si="6"/>
        <v>0</v>
      </c>
      <c r="E70" s="67">
        <f t="shared" si="6"/>
        <v>0</v>
      </c>
      <c r="F70" s="67">
        <f t="shared" si="6"/>
        <v>0</v>
      </c>
      <c r="G70" s="67">
        <f t="shared" si="6"/>
        <v>0</v>
      </c>
      <c r="H70" s="67">
        <f t="shared" si="6"/>
        <v>0</v>
      </c>
      <c r="I70" s="67">
        <f t="shared" si="6"/>
        <v>0</v>
      </c>
      <c r="J70" s="67">
        <f t="shared" si="6"/>
        <v>0</v>
      </c>
      <c r="K70" s="67">
        <f t="shared" si="6"/>
        <v>0</v>
      </c>
      <c r="L70" s="67">
        <f t="shared" si="6"/>
        <v>0</v>
      </c>
      <c r="M70" s="67">
        <f t="shared" si="6"/>
        <v>0</v>
      </c>
      <c r="N70" s="67">
        <f t="shared" si="6"/>
        <v>0</v>
      </c>
      <c r="O70" s="67">
        <f t="shared" si="6"/>
        <v>0</v>
      </c>
      <c r="P70" s="67">
        <f t="shared" si="6"/>
        <v>0</v>
      </c>
      <c r="Q70" s="67">
        <f t="shared" si="6"/>
        <v>0</v>
      </c>
    </row>
    <row r="71" spans="1:17" ht="12" customHeight="1" x14ac:dyDescent="0.25">
      <c r="A71" s="191" t="s">
        <v>62</v>
      </c>
      <c r="B71" s="145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</row>
    <row r="72" spans="1:17" ht="12" customHeight="1" x14ac:dyDescent="0.25">
      <c r="A72" s="148" t="s">
        <v>57</v>
      </c>
      <c r="B72" s="67"/>
      <c r="C72" s="67">
        <f t="shared" ref="C72:Q73" si="7">C44-C58</f>
        <v>0</v>
      </c>
      <c r="D72" s="67">
        <f t="shared" si="7"/>
        <v>0</v>
      </c>
      <c r="E72" s="67">
        <f t="shared" si="7"/>
        <v>0</v>
      </c>
      <c r="F72" s="67">
        <f t="shared" si="7"/>
        <v>0</v>
      </c>
      <c r="G72" s="67">
        <f t="shared" si="7"/>
        <v>0</v>
      </c>
      <c r="H72" s="67">
        <f t="shared" si="7"/>
        <v>0</v>
      </c>
      <c r="I72" s="67">
        <f t="shared" si="7"/>
        <v>0</v>
      </c>
      <c r="J72" s="67">
        <f t="shared" si="7"/>
        <v>0</v>
      </c>
      <c r="K72" s="67">
        <f t="shared" si="7"/>
        <v>0</v>
      </c>
      <c r="L72" s="67">
        <f t="shared" si="7"/>
        <v>0</v>
      </c>
      <c r="M72" s="67">
        <f t="shared" si="7"/>
        <v>0</v>
      </c>
      <c r="N72" s="67">
        <f t="shared" si="7"/>
        <v>0</v>
      </c>
      <c r="O72" s="67">
        <f t="shared" si="7"/>
        <v>0</v>
      </c>
      <c r="P72" s="67">
        <f t="shared" si="7"/>
        <v>0</v>
      </c>
      <c r="Q72" s="67">
        <f t="shared" si="7"/>
        <v>0</v>
      </c>
    </row>
    <row r="73" spans="1:17" ht="12" customHeight="1" x14ac:dyDescent="0.25">
      <c r="A73" s="159" t="s">
        <v>140</v>
      </c>
      <c r="B73" s="83"/>
      <c r="C73" s="83">
        <f t="shared" si="7"/>
        <v>0</v>
      </c>
      <c r="D73" s="83">
        <f t="shared" si="7"/>
        <v>0</v>
      </c>
      <c r="E73" s="83">
        <f t="shared" si="7"/>
        <v>0</v>
      </c>
      <c r="F73" s="83">
        <f t="shared" si="7"/>
        <v>0</v>
      </c>
      <c r="G73" s="83">
        <f t="shared" si="7"/>
        <v>0</v>
      </c>
      <c r="H73" s="83">
        <f t="shared" si="7"/>
        <v>0</v>
      </c>
      <c r="I73" s="83">
        <f t="shared" si="7"/>
        <v>0</v>
      </c>
      <c r="J73" s="83">
        <f t="shared" si="7"/>
        <v>0</v>
      </c>
      <c r="K73" s="83">
        <f t="shared" si="7"/>
        <v>0</v>
      </c>
      <c r="L73" s="83">
        <f t="shared" si="7"/>
        <v>0</v>
      </c>
      <c r="M73" s="83">
        <f t="shared" si="7"/>
        <v>0</v>
      </c>
      <c r="N73" s="83">
        <f t="shared" si="7"/>
        <v>0</v>
      </c>
      <c r="O73" s="83">
        <f t="shared" si="7"/>
        <v>0</v>
      </c>
      <c r="P73" s="83">
        <f t="shared" si="7"/>
        <v>0</v>
      </c>
      <c r="Q73" s="83">
        <f t="shared" si="7"/>
        <v>0</v>
      </c>
    </row>
    <row r="75" spans="1:17" ht="12" customHeight="1" x14ac:dyDescent="0.25">
      <c r="A75" s="190" t="s">
        <v>201</v>
      </c>
      <c r="B75" s="215">
        <v>2015</v>
      </c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</row>
    <row r="76" spans="1:17" s="28" customFormat="1" ht="12" customHeight="1" x14ac:dyDescent="0.25">
      <c r="A76" s="155" t="s">
        <v>174</v>
      </c>
      <c r="B76" s="154" t="s">
        <v>173</v>
      </c>
      <c r="C76" s="154">
        <v>2001</v>
      </c>
      <c r="D76" s="154">
        <v>2002</v>
      </c>
      <c r="E76" s="154">
        <v>2003</v>
      </c>
      <c r="F76" s="154">
        <v>2004</v>
      </c>
      <c r="G76" s="154">
        <v>2005</v>
      </c>
      <c r="H76" s="154">
        <v>2006</v>
      </c>
      <c r="I76" s="154">
        <v>2007</v>
      </c>
      <c r="J76" s="154">
        <v>2008</v>
      </c>
      <c r="K76" s="154">
        <v>2009</v>
      </c>
      <c r="L76" s="154">
        <v>2010</v>
      </c>
      <c r="M76" s="154">
        <v>2011</v>
      </c>
      <c r="N76" s="154">
        <v>2012</v>
      </c>
      <c r="O76" s="154">
        <v>2013</v>
      </c>
      <c r="P76" s="154">
        <v>2014</v>
      </c>
      <c r="Q76" s="154">
        <v>2015</v>
      </c>
    </row>
    <row r="77" spans="1:17" ht="12" customHeight="1" x14ac:dyDescent="0.25">
      <c r="A77" s="152" t="s">
        <v>20</v>
      </c>
      <c r="B77" s="151"/>
      <c r="C77" s="151"/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</row>
    <row r="78" spans="1:17" ht="12.95" customHeight="1" x14ac:dyDescent="0.25">
      <c r="A78" s="150" t="s">
        <v>65</v>
      </c>
      <c r="B78" s="189">
        <f>RES_hhdet_numvin!B106</f>
        <v>0</v>
      </c>
      <c r="C78" s="189">
        <f>RES_hhdet_numvin!C106</f>
        <v>0</v>
      </c>
      <c r="D78" s="189">
        <f>RES_hhdet_numvin!D106</f>
        <v>0</v>
      </c>
      <c r="E78" s="189">
        <f>RES_hhdet_numvin!E106</f>
        <v>0</v>
      </c>
      <c r="F78" s="189">
        <f>RES_hhdet_numvin!F106</f>
        <v>0</v>
      </c>
      <c r="G78" s="189">
        <f>RES_hhdet_numvin!G106</f>
        <v>0</v>
      </c>
      <c r="H78" s="189">
        <f>RES_hhdet_numvin!H106</f>
        <v>0</v>
      </c>
      <c r="I78" s="189">
        <f>RES_hhdet_numvin!I106</f>
        <v>0</v>
      </c>
      <c r="J78" s="189">
        <f>RES_hhdet_numvin!J106</f>
        <v>0</v>
      </c>
      <c r="K78" s="189">
        <f>RES_hhdet_numvin!K106</f>
        <v>0</v>
      </c>
      <c r="L78" s="189">
        <f>RES_hhdet_numvin!L106</f>
        <v>0</v>
      </c>
      <c r="M78" s="189">
        <f>RES_hhdet_numvin!M106</f>
        <v>0</v>
      </c>
      <c r="N78" s="189">
        <f>RES_hhdet_numvin!N106</f>
        <v>0</v>
      </c>
      <c r="O78" s="189">
        <f>RES_hhdet_numvin!O106</f>
        <v>0</v>
      </c>
      <c r="P78" s="189">
        <f>RES_hhdet_numvin!P106</f>
        <v>0</v>
      </c>
      <c r="Q78" s="189">
        <f>RES_hhdet_numvin!Q106</f>
        <v>0</v>
      </c>
    </row>
    <row r="79" spans="1:17" ht="12" customHeight="1" x14ac:dyDescent="0.25">
      <c r="A79" s="23" t="s">
        <v>153</v>
      </c>
      <c r="B79" s="80">
        <f>RES_hhdet_numvin!B107</f>
        <v>0</v>
      </c>
      <c r="C79" s="80">
        <f>RES_hhdet_numvin!C107</f>
        <v>0</v>
      </c>
      <c r="D79" s="80">
        <f>RES_hhdet_numvin!D107</f>
        <v>0</v>
      </c>
      <c r="E79" s="80">
        <f>RES_hhdet_numvin!E107</f>
        <v>0</v>
      </c>
      <c r="F79" s="80">
        <f>RES_hhdet_numvin!F107</f>
        <v>0</v>
      </c>
      <c r="G79" s="80">
        <f>RES_hhdet_numvin!G107</f>
        <v>0</v>
      </c>
      <c r="H79" s="80">
        <f>RES_hhdet_numvin!H107</f>
        <v>0</v>
      </c>
      <c r="I79" s="80">
        <f>RES_hhdet_numvin!I107</f>
        <v>0</v>
      </c>
      <c r="J79" s="80">
        <f>RES_hhdet_numvin!J107</f>
        <v>0</v>
      </c>
      <c r="K79" s="80">
        <f>RES_hhdet_numvin!K107</f>
        <v>0</v>
      </c>
      <c r="L79" s="80">
        <f>RES_hhdet_numvin!L107</f>
        <v>0</v>
      </c>
      <c r="M79" s="80">
        <f>RES_hhdet_numvin!M107</f>
        <v>0</v>
      </c>
      <c r="N79" s="80">
        <f>RES_hhdet_numvin!N107</f>
        <v>0</v>
      </c>
      <c r="O79" s="80">
        <f>RES_hhdet_numvin!O107</f>
        <v>0</v>
      </c>
      <c r="P79" s="80">
        <f>RES_hhdet_numvin!P107</f>
        <v>0</v>
      </c>
      <c r="Q79" s="80">
        <f>RES_hhdet_numvin!Q107</f>
        <v>0</v>
      </c>
    </row>
    <row r="80" spans="1:17" ht="12.95" customHeight="1" x14ac:dyDescent="0.25">
      <c r="A80" s="146" t="s">
        <v>112</v>
      </c>
      <c r="B80" s="188">
        <f>RES_hhdet_numvin!B109</f>
        <v>0</v>
      </c>
      <c r="C80" s="188">
        <f>RES_hhdet_numvin!C109</f>
        <v>0</v>
      </c>
      <c r="D80" s="188">
        <f>RES_hhdet_numvin!D109</f>
        <v>0</v>
      </c>
      <c r="E80" s="188">
        <f>RES_hhdet_numvin!E109</f>
        <v>0</v>
      </c>
      <c r="F80" s="188">
        <f>RES_hhdet_numvin!F109</f>
        <v>0</v>
      </c>
      <c r="G80" s="188">
        <f>RES_hhdet_numvin!G109</f>
        <v>0</v>
      </c>
      <c r="H80" s="188">
        <f>RES_hhdet_numvin!H109</f>
        <v>0</v>
      </c>
      <c r="I80" s="188">
        <f>RES_hhdet_numvin!I109</f>
        <v>0</v>
      </c>
      <c r="J80" s="188">
        <f>RES_hhdet_numvin!J109</f>
        <v>0</v>
      </c>
      <c r="K80" s="188">
        <f>RES_hhdet_numvin!K109</f>
        <v>0</v>
      </c>
      <c r="L80" s="188">
        <f>RES_hhdet_numvin!L109</f>
        <v>0</v>
      </c>
      <c r="M80" s="188">
        <f>RES_hhdet_numvin!M109</f>
        <v>0</v>
      </c>
      <c r="N80" s="188">
        <f>RES_hhdet_numvin!N109</f>
        <v>0</v>
      </c>
      <c r="O80" s="188">
        <f>RES_hhdet_numvin!O109</f>
        <v>0</v>
      </c>
      <c r="P80" s="188">
        <f>RES_hhdet_numvin!P109</f>
        <v>0</v>
      </c>
      <c r="Q80" s="188">
        <f>RES_hhdet_numvin!Q109</f>
        <v>0</v>
      </c>
    </row>
    <row r="81" spans="1:17" ht="12" customHeight="1" x14ac:dyDescent="0.25">
      <c r="A81" s="23" t="s">
        <v>60</v>
      </c>
      <c r="B81" s="80">
        <f>RES_hhdet_numvin!B110</f>
        <v>0</v>
      </c>
      <c r="C81" s="80">
        <f>RES_hhdet_numvin!C110</f>
        <v>0</v>
      </c>
      <c r="D81" s="80">
        <f>RES_hhdet_numvin!D110</f>
        <v>0</v>
      </c>
      <c r="E81" s="80">
        <f>RES_hhdet_numvin!E110</f>
        <v>0</v>
      </c>
      <c r="F81" s="80">
        <f>RES_hhdet_numvin!F110</f>
        <v>0</v>
      </c>
      <c r="G81" s="80">
        <f>RES_hhdet_numvin!G110</f>
        <v>0</v>
      </c>
      <c r="H81" s="80">
        <f>RES_hhdet_numvin!H110</f>
        <v>0</v>
      </c>
      <c r="I81" s="80">
        <f>RES_hhdet_numvin!I110</f>
        <v>0</v>
      </c>
      <c r="J81" s="80">
        <f>RES_hhdet_numvin!J110</f>
        <v>0</v>
      </c>
      <c r="K81" s="80">
        <f>RES_hhdet_numvin!K110</f>
        <v>0</v>
      </c>
      <c r="L81" s="80">
        <f>RES_hhdet_numvin!L110</f>
        <v>0</v>
      </c>
      <c r="M81" s="80">
        <f>RES_hhdet_numvin!M110</f>
        <v>0</v>
      </c>
      <c r="N81" s="80">
        <f>RES_hhdet_numvin!N110</f>
        <v>0</v>
      </c>
      <c r="O81" s="80">
        <f>RES_hhdet_numvin!O110</f>
        <v>0</v>
      </c>
      <c r="P81" s="80">
        <f>RES_hhdet_numvin!P110</f>
        <v>0</v>
      </c>
      <c r="Q81" s="80">
        <f>RES_hhdet_numvin!Q110</f>
        <v>0</v>
      </c>
    </row>
    <row r="82" spans="1:17" ht="12" customHeight="1" x14ac:dyDescent="0.25">
      <c r="A82" s="146" t="s">
        <v>63</v>
      </c>
      <c r="B82" s="188">
        <f>RES_hhdet_numvin!B111</f>
        <v>0</v>
      </c>
      <c r="C82" s="188">
        <f>RES_hhdet_numvin!C111</f>
        <v>0</v>
      </c>
      <c r="D82" s="188">
        <f>RES_hhdet_numvin!D111</f>
        <v>0</v>
      </c>
      <c r="E82" s="188">
        <f>RES_hhdet_numvin!E111</f>
        <v>0</v>
      </c>
      <c r="F82" s="188">
        <f>RES_hhdet_numvin!F111</f>
        <v>0</v>
      </c>
      <c r="G82" s="188">
        <f>RES_hhdet_numvin!G111</f>
        <v>0</v>
      </c>
      <c r="H82" s="188">
        <f>RES_hhdet_numvin!H111</f>
        <v>0</v>
      </c>
      <c r="I82" s="188">
        <f>RES_hhdet_numvin!I111</f>
        <v>0</v>
      </c>
      <c r="J82" s="188">
        <f>RES_hhdet_numvin!J111</f>
        <v>0</v>
      </c>
      <c r="K82" s="188">
        <f>RES_hhdet_numvin!K111</f>
        <v>0</v>
      </c>
      <c r="L82" s="188">
        <f>RES_hhdet_numvin!L111</f>
        <v>0</v>
      </c>
      <c r="M82" s="188">
        <f>RES_hhdet_numvin!M111</f>
        <v>0</v>
      </c>
      <c r="N82" s="188">
        <f>RES_hhdet_numvin!N111</f>
        <v>0</v>
      </c>
      <c r="O82" s="188">
        <f>RES_hhdet_numvin!O111</f>
        <v>0</v>
      </c>
      <c r="P82" s="188">
        <f>RES_hhdet_numvin!P111</f>
        <v>0</v>
      </c>
      <c r="Q82" s="188">
        <f>RES_hhdet_numvin!Q111</f>
        <v>0</v>
      </c>
    </row>
    <row r="83" spans="1:17" ht="12" customHeight="1" x14ac:dyDescent="0.25">
      <c r="A83" s="23" t="s">
        <v>152</v>
      </c>
      <c r="B83" s="80">
        <f>RES_hhdet_numvin!B112</f>
        <v>0</v>
      </c>
      <c r="C83" s="80">
        <f>RES_hhdet_numvin!C112</f>
        <v>0</v>
      </c>
      <c r="D83" s="80">
        <f>RES_hhdet_numvin!D112</f>
        <v>0</v>
      </c>
      <c r="E83" s="80">
        <f>RES_hhdet_numvin!E112</f>
        <v>0</v>
      </c>
      <c r="F83" s="80">
        <f>RES_hhdet_numvin!F112</f>
        <v>0</v>
      </c>
      <c r="G83" s="80">
        <f>RES_hhdet_numvin!G112</f>
        <v>0</v>
      </c>
      <c r="H83" s="80">
        <f>RES_hhdet_numvin!H112</f>
        <v>0</v>
      </c>
      <c r="I83" s="80">
        <f>RES_hhdet_numvin!I112</f>
        <v>0</v>
      </c>
      <c r="J83" s="80">
        <f>RES_hhdet_numvin!J112</f>
        <v>0</v>
      </c>
      <c r="K83" s="80">
        <f>RES_hhdet_numvin!K112</f>
        <v>0</v>
      </c>
      <c r="L83" s="80">
        <f>RES_hhdet_numvin!L112</f>
        <v>0</v>
      </c>
      <c r="M83" s="80">
        <f>RES_hhdet_numvin!M112</f>
        <v>0</v>
      </c>
      <c r="N83" s="80">
        <f>RES_hhdet_numvin!N112</f>
        <v>0</v>
      </c>
      <c r="O83" s="80">
        <f>RES_hhdet_numvin!O112</f>
        <v>0</v>
      </c>
      <c r="P83" s="80">
        <f>RES_hhdet_numvin!P112</f>
        <v>0</v>
      </c>
      <c r="Q83" s="80">
        <f>RES_hhdet_numvin!Q112</f>
        <v>0</v>
      </c>
    </row>
    <row r="84" spans="1:17" ht="12" customHeight="1" x14ac:dyDescent="0.25">
      <c r="A84" s="23" t="s">
        <v>151</v>
      </c>
      <c r="B84" s="80">
        <f>RES_hhdet_numvin!B113</f>
        <v>0</v>
      </c>
      <c r="C84" s="80">
        <f>RES_hhdet_numvin!C113</f>
        <v>0</v>
      </c>
      <c r="D84" s="80">
        <f>RES_hhdet_numvin!D113</f>
        <v>0</v>
      </c>
      <c r="E84" s="80">
        <f>RES_hhdet_numvin!E113</f>
        <v>0</v>
      </c>
      <c r="F84" s="80">
        <f>RES_hhdet_numvin!F113</f>
        <v>0</v>
      </c>
      <c r="G84" s="80">
        <f>RES_hhdet_numvin!G113</f>
        <v>0</v>
      </c>
      <c r="H84" s="80">
        <f>RES_hhdet_numvin!H113</f>
        <v>0</v>
      </c>
      <c r="I84" s="80">
        <f>RES_hhdet_numvin!I113</f>
        <v>0</v>
      </c>
      <c r="J84" s="80">
        <f>RES_hhdet_numvin!J113</f>
        <v>0</v>
      </c>
      <c r="K84" s="80">
        <f>RES_hhdet_numvin!K113</f>
        <v>0</v>
      </c>
      <c r="L84" s="80">
        <f>RES_hhdet_numvin!L113</f>
        <v>0</v>
      </c>
      <c r="M84" s="80">
        <f>RES_hhdet_numvin!M113</f>
        <v>0</v>
      </c>
      <c r="N84" s="80">
        <f>RES_hhdet_numvin!N113</f>
        <v>0</v>
      </c>
      <c r="O84" s="80">
        <f>RES_hhdet_numvin!O113</f>
        <v>0</v>
      </c>
      <c r="P84" s="80">
        <f>RES_hhdet_numvin!P113</f>
        <v>0</v>
      </c>
      <c r="Q84" s="80">
        <f>RES_hhdet_numvin!Q113</f>
        <v>0</v>
      </c>
    </row>
    <row r="85" spans="1:17" ht="12" customHeight="1" x14ac:dyDescent="0.25">
      <c r="A85" s="23" t="s">
        <v>142</v>
      </c>
      <c r="B85" s="80">
        <f>RES_hhdet_numvin!B116</f>
        <v>0</v>
      </c>
      <c r="C85" s="80">
        <f>RES_hhdet_numvin!C116</f>
        <v>0</v>
      </c>
      <c r="D85" s="80">
        <f>RES_hhdet_numvin!D116</f>
        <v>0</v>
      </c>
      <c r="E85" s="80">
        <f>RES_hhdet_numvin!E116</f>
        <v>0</v>
      </c>
      <c r="F85" s="80">
        <f>RES_hhdet_numvin!F116</f>
        <v>0</v>
      </c>
      <c r="G85" s="80">
        <f>RES_hhdet_numvin!G116</f>
        <v>0</v>
      </c>
      <c r="H85" s="80">
        <f>RES_hhdet_numvin!H116</f>
        <v>0</v>
      </c>
      <c r="I85" s="80">
        <f>RES_hhdet_numvin!I116</f>
        <v>0</v>
      </c>
      <c r="J85" s="80">
        <f>RES_hhdet_numvin!J116</f>
        <v>0</v>
      </c>
      <c r="K85" s="80">
        <f>RES_hhdet_numvin!K116</f>
        <v>0</v>
      </c>
      <c r="L85" s="80">
        <f>RES_hhdet_numvin!L116</f>
        <v>0</v>
      </c>
      <c r="M85" s="80">
        <f>RES_hhdet_numvin!M116</f>
        <v>0</v>
      </c>
      <c r="N85" s="80">
        <f>RES_hhdet_numvin!N116</f>
        <v>0</v>
      </c>
      <c r="O85" s="80">
        <f>RES_hhdet_numvin!O116</f>
        <v>0</v>
      </c>
      <c r="P85" s="80">
        <f>RES_hhdet_numvin!P116</f>
        <v>0</v>
      </c>
      <c r="Q85" s="80">
        <f>RES_hhdet_numvin!Q116</f>
        <v>0</v>
      </c>
    </row>
    <row r="86" spans="1:17" ht="12" customHeight="1" x14ac:dyDescent="0.25">
      <c r="A86" s="23" t="s">
        <v>141</v>
      </c>
      <c r="B86" s="80">
        <f>RES_hhdet_numvin!B117</f>
        <v>0</v>
      </c>
      <c r="C86" s="80">
        <f>RES_hhdet_numvin!C117</f>
        <v>0</v>
      </c>
      <c r="D86" s="80">
        <f>RES_hhdet_numvin!D117</f>
        <v>0</v>
      </c>
      <c r="E86" s="80">
        <f>RES_hhdet_numvin!E117</f>
        <v>0</v>
      </c>
      <c r="F86" s="80">
        <f>RES_hhdet_numvin!F117</f>
        <v>0</v>
      </c>
      <c r="G86" s="80">
        <f>RES_hhdet_numvin!G117</f>
        <v>0</v>
      </c>
      <c r="H86" s="80">
        <f>RES_hhdet_numvin!H117</f>
        <v>0</v>
      </c>
      <c r="I86" s="80">
        <f>RES_hhdet_numvin!I117</f>
        <v>0</v>
      </c>
      <c r="J86" s="80">
        <f>RES_hhdet_numvin!J117</f>
        <v>0</v>
      </c>
      <c r="K86" s="80">
        <f>RES_hhdet_numvin!K117</f>
        <v>0</v>
      </c>
      <c r="L86" s="80">
        <f>RES_hhdet_numvin!L117</f>
        <v>0</v>
      </c>
      <c r="M86" s="80">
        <f>RES_hhdet_numvin!M117</f>
        <v>0</v>
      </c>
      <c r="N86" s="80">
        <f>RES_hhdet_numvin!N117</f>
        <v>0</v>
      </c>
      <c r="O86" s="80">
        <f>RES_hhdet_numvin!O117</f>
        <v>0</v>
      </c>
      <c r="P86" s="80">
        <f>RES_hhdet_numvin!P117</f>
        <v>0</v>
      </c>
      <c r="Q86" s="80">
        <f>RES_hhdet_numvin!Q117</f>
        <v>0</v>
      </c>
    </row>
    <row r="87" spans="1:17" ht="12" customHeight="1" x14ac:dyDescent="0.25">
      <c r="A87" s="146" t="s">
        <v>62</v>
      </c>
      <c r="B87" s="188">
        <f>RES_hhdet_numvin!B120</f>
        <v>0</v>
      </c>
      <c r="C87" s="188">
        <f>RES_hhdet_numvin!C120</f>
        <v>0</v>
      </c>
      <c r="D87" s="188">
        <f>RES_hhdet_numvin!D120</f>
        <v>0</v>
      </c>
      <c r="E87" s="188">
        <f>RES_hhdet_numvin!E120</f>
        <v>0</v>
      </c>
      <c r="F87" s="188">
        <f>RES_hhdet_numvin!F120</f>
        <v>0</v>
      </c>
      <c r="G87" s="188">
        <f>RES_hhdet_numvin!G120</f>
        <v>0</v>
      </c>
      <c r="H87" s="188">
        <f>RES_hhdet_numvin!H120</f>
        <v>0</v>
      </c>
      <c r="I87" s="188">
        <f>RES_hhdet_numvin!I120</f>
        <v>0</v>
      </c>
      <c r="J87" s="188">
        <f>RES_hhdet_numvin!J120</f>
        <v>0</v>
      </c>
      <c r="K87" s="188">
        <f>RES_hhdet_numvin!K120</f>
        <v>0</v>
      </c>
      <c r="L87" s="188">
        <f>RES_hhdet_numvin!L120</f>
        <v>0</v>
      </c>
      <c r="M87" s="188">
        <f>RES_hhdet_numvin!M120</f>
        <v>0</v>
      </c>
      <c r="N87" s="188">
        <f>RES_hhdet_numvin!N120</f>
        <v>0</v>
      </c>
      <c r="O87" s="188">
        <f>RES_hhdet_numvin!O120</f>
        <v>0</v>
      </c>
      <c r="P87" s="188">
        <f>RES_hhdet_numvin!P120</f>
        <v>0</v>
      </c>
      <c r="Q87" s="188">
        <f>RES_hhdet_numvin!Q120</f>
        <v>0</v>
      </c>
    </row>
    <row r="88" spans="1:17" ht="12" customHeight="1" x14ac:dyDescent="0.25">
      <c r="A88" s="23" t="s">
        <v>57</v>
      </c>
      <c r="B88" s="80">
        <f>RES_hhdet_numvin!B121</f>
        <v>0</v>
      </c>
      <c r="C88" s="80">
        <f>RES_hhdet_numvin!C121</f>
        <v>0</v>
      </c>
      <c r="D88" s="80">
        <f>RES_hhdet_numvin!D121</f>
        <v>0</v>
      </c>
      <c r="E88" s="80">
        <f>RES_hhdet_numvin!E121</f>
        <v>0</v>
      </c>
      <c r="F88" s="80">
        <f>RES_hhdet_numvin!F121</f>
        <v>0</v>
      </c>
      <c r="G88" s="80">
        <f>RES_hhdet_numvin!G121</f>
        <v>0</v>
      </c>
      <c r="H88" s="80">
        <f>RES_hhdet_numvin!H121</f>
        <v>0</v>
      </c>
      <c r="I88" s="80">
        <f>RES_hhdet_numvin!I121</f>
        <v>0</v>
      </c>
      <c r="J88" s="80">
        <f>RES_hhdet_numvin!J121</f>
        <v>0</v>
      </c>
      <c r="K88" s="80">
        <f>RES_hhdet_numvin!K121</f>
        <v>0</v>
      </c>
      <c r="L88" s="80">
        <f>RES_hhdet_numvin!L121</f>
        <v>0</v>
      </c>
      <c r="M88" s="80">
        <f>RES_hhdet_numvin!M121</f>
        <v>0</v>
      </c>
      <c r="N88" s="80">
        <f>RES_hhdet_numvin!N121</f>
        <v>0</v>
      </c>
      <c r="O88" s="80">
        <f>RES_hhdet_numvin!O121</f>
        <v>0</v>
      </c>
      <c r="P88" s="80">
        <f>RES_hhdet_numvin!P121</f>
        <v>0</v>
      </c>
      <c r="Q88" s="80">
        <f>RES_hhdet_numvin!Q121</f>
        <v>0</v>
      </c>
    </row>
    <row r="89" spans="1:17" ht="12" customHeight="1" x14ac:dyDescent="0.25">
      <c r="A89" s="29" t="s">
        <v>140</v>
      </c>
      <c r="B89" s="78">
        <f>RES_hhdet_numvin!B122</f>
        <v>0</v>
      </c>
      <c r="C89" s="78">
        <f>RES_hhdet_numvin!C122</f>
        <v>0</v>
      </c>
      <c r="D89" s="78">
        <f>RES_hhdet_numvin!D122</f>
        <v>0</v>
      </c>
      <c r="E89" s="78">
        <f>RES_hhdet_numvin!E122</f>
        <v>0</v>
      </c>
      <c r="F89" s="78">
        <f>RES_hhdet_numvin!F122</f>
        <v>0</v>
      </c>
      <c r="G89" s="78">
        <f>RES_hhdet_numvin!G122</f>
        <v>0</v>
      </c>
      <c r="H89" s="78">
        <f>RES_hhdet_numvin!H122</f>
        <v>0</v>
      </c>
      <c r="I89" s="78">
        <f>RES_hhdet_numvin!I122</f>
        <v>0</v>
      </c>
      <c r="J89" s="78">
        <f>RES_hhdet_numvin!J122</f>
        <v>0</v>
      </c>
      <c r="K89" s="78">
        <f>RES_hhdet_numvin!K122</f>
        <v>0</v>
      </c>
      <c r="L89" s="78">
        <f>RES_hhdet_numvin!L122</f>
        <v>0</v>
      </c>
      <c r="M89" s="78">
        <f>RES_hhdet_numvin!M122</f>
        <v>0</v>
      </c>
      <c r="N89" s="78">
        <f>RES_hhdet_numvin!N122</f>
        <v>0</v>
      </c>
      <c r="O89" s="78">
        <f>RES_hhdet_numvin!O122</f>
        <v>0</v>
      </c>
      <c r="P89" s="78">
        <f>RES_hhdet_numvin!P122</f>
        <v>0</v>
      </c>
      <c r="Q89" s="78">
        <f>RES_hhdet_numvin!Q122</f>
        <v>0</v>
      </c>
    </row>
    <row r="91" spans="1:17" s="28" customFormat="1" ht="12" customHeight="1" x14ac:dyDescent="0.25">
      <c r="A91" s="187" t="s">
        <v>200</v>
      </c>
      <c r="B91" s="186"/>
      <c r="C91" s="185"/>
      <c r="D91" s="185"/>
      <c r="E91" s="185"/>
      <c r="F91" s="185"/>
      <c r="G91" s="185"/>
      <c r="H91" s="185"/>
      <c r="I91" s="185"/>
      <c r="J91" s="185"/>
      <c r="K91" s="185"/>
      <c r="L91" s="185"/>
      <c r="M91" s="185"/>
      <c r="N91" s="185"/>
      <c r="O91" s="185"/>
      <c r="P91" s="185"/>
      <c r="Q91" s="185"/>
    </row>
    <row r="93" spans="1:17" ht="12" customHeight="1" x14ac:dyDescent="0.25">
      <c r="A93" s="152" t="s">
        <v>118</v>
      </c>
      <c r="B93" s="168">
        <f>SUM(B94,B97,B99,B108)</f>
        <v>0</v>
      </c>
      <c r="C93" s="168">
        <f t="shared" ref="C93:Q93" si="8">SUM(C94,C97,C99,C108)</f>
        <v>0</v>
      </c>
      <c r="D93" s="168">
        <f t="shared" si="8"/>
        <v>0</v>
      </c>
      <c r="E93" s="168">
        <f t="shared" si="8"/>
        <v>0</v>
      </c>
      <c r="F93" s="168">
        <f t="shared" si="8"/>
        <v>0</v>
      </c>
      <c r="G93" s="168">
        <f t="shared" si="8"/>
        <v>0</v>
      </c>
      <c r="H93" s="168">
        <f t="shared" si="8"/>
        <v>0</v>
      </c>
      <c r="I93" s="168">
        <f t="shared" si="8"/>
        <v>0</v>
      </c>
      <c r="J93" s="168">
        <f t="shared" si="8"/>
        <v>0</v>
      </c>
      <c r="K93" s="168">
        <f t="shared" si="8"/>
        <v>0</v>
      </c>
      <c r="L93" s="168">
        <f t="shared" si="8"/>
        <v>0</v>
      </c>
      <c r="M93" s="168">
        <f t="shared" si="8"/>
        <v>0</v>
      </c>
      <c r="N93" s="168">
        <f t="shared" si="8"/>
        <v>0</v>
      </c>
      <c r="O93" s="168">
        <f t="shared" si="8"/>
        <v>0</v>
      </c>
      <c r="P93" s="168">
        <f t="shared" si="8"/>
        <v>0</v>
      </c>
      <c r="Q93" s="168">
        <f t="shared" si="8"/>
        <v>0</v>
      </c>
    </row>
    <row r="94" spans="1:17" ht="12" customHeight="1" x14ac:dyDescent="0.25">
      <c r="A94" s="158" t="s">
        <v>65</v>
      </c>
      <c r="B94" s="157">
        <f>SUM(B95:B96)</f>
        <v>0</v>
      </c>
      <c r="C94" s="157">
        <f t="shared" ref="C94:Q94" si="9">SUM(C95:C96)</f>
        <v>0</v>
      </c>
      <c r="D94" s="157">
        <f t="shared" si="9"/>
        <v>0</v>
      </c>
      <c r="E94" s="157">
        <f t="shared" si="9"/>
        <v>0</v>
      </c>
      <c r="F94" s="157">
        <f t="shared" si="9"/>
        <v>0</v>
      </c>
      <c r="G94" s="157">
        <f t="shared" si="9"/>
        <v>0</v>
      </c>
      <c r="H94" s="157">
        <f t="shared" si="9"/>
        <v>0</v>
      </c>
      <c r="I94" s="157">
        <f t="shared" si="9"/>
        <v>0</v>
      </c>
      <c r="J94" s="157">
        <f t="shared" si="9"/>
        <v>0</v>
      </c>
      <c r="K94" s="157">
        <f t="shared" si="9"/>
        <v>0</v>
      </c>
      <c r="L94" s="157">
        <f t="shared" si="9"/>
        <v>0</v>
      </c>
      <c r="M94" s="157">
        <f t="shared" si="9"/>
        <v>0</v>
      </c>
      <c r="N94" s="157">
        <f t="shared" si="9"/>
        <v>0</v>
      </c>
      <c r="O94" s="157">
        <f t="shared" si="9"/>
        <v>0</v>
      </c>
      <c r="P94" s="157">
        <f t="shared" si="9"/>
        <v>0</v>
      </c>
      <c r="Q94" s="157">
        <f t="shared" si="9"/>
        <v>0</v>
      </c>
    </row>
    <row r="95" spans="1:17" ht="12" customHeight="1" x14ac:dyDescent="0.25">
      <c r="A95" s="23" t="s">
        <v>153</v>
      </c>
      <c r="B95" s="156">
        <f>RES_hhdet_fec!B$107</f>
        <v>0</v>
      </c>
      <c r="C95" s="156">
        <f>RES_hhdet_fec!C$107</f>
        <v>0</v>
      </c>
      <c r="D95" s="156">
        <f>RES_hhdet_fec!D$107</f>
        <v>0</v>
      </c>
      <c r="E95" s="156">
        <f>RES_hhdet_fec!E$107</f>
        <v>0</v>
      </c>
      <c r="F95" s="156">
        <f>RES_hhdet_fec!F$107</f>
        <v>0</v>
      </c>
      <c r="G95" s="156">
        <f>RES_hhdet_fec!G$107</f>
        <v>0</v>
      </c>
      <c r="H95" s="156">
        <f>RES_hhdet_fec!H$107</f>
        <v>0</v>
      </c>
      <c r="I95" s="156">
        <f>RES_hhdet_fec!I$107</f>
        <v>0</v>
      </c>
      <c r="J95" s="156">
        <f>RES_hhdet_fec!J$107</f>
        <v>0</v>
      </c>
      <c r="K95" s="156">
        <f>RES_hhdet_fec!K$107</f>
        <v>0</v>
      </c>
      <c r="L95" s="156">
        <f>RES_hhdet_fec!L$107</f>
        <v>0</v>
      </c>
      <c r="M95" s="156">
        <f>RES_hhdet_fec!M$107</f>
        <v>0</v>
      </c>
      <c r="N95" s="156">
        <f>RES_hhdet_fec!N$107</f>
        <v>0</v>
      </c>
      <c r="O95" s="156">
        <f>RES_hhdet_fec!O$107</f>
        <v>0</v>
      </c>
      <c r="P95" s="156">
        <f>RES_hhdet_fec!P$107</f>
        <v>0</v>
      </c>
      <c r="Q95" s="156">
        <f>RES_hhdet_fec!Q$107</f>
        <v>0</v>
      </c>
    </row>
    <row r="96" spans="1:17" ht="12" customHeight="1" x14ac:dyDescent="0.25">
      <c r="A96" s="23" t="s">
        <v>60</v>
      </c>
      <c r="B96" s="156">
        <f>RES_hhdet_fec!B$108</f>
        <v>0</v>
      </c>
      <c r="C96" s="156">
        <f>RES_hhdet_fec!C$108</f>
        <v>0</v>
      </c>
      <c r="D96" s="156">
        <f>RES_hhdet_fec!D$108</f>
        <v>0</v>
      </c>
      <c r="E96" s="156">
        <f>RES_hhdet_fec!E$108</f>
        <v>0</v>
      </c>
      <c r="F96" s="156">
        <f>RES_hhdet_fec!F$108</f>
        <v>0</v>
      </c>
      <c r="G96" s="156">
        <f>RES_hhdet_fec!G$108</f>
        <v>0</v>
      </c>
      <c r="H96" s="156">
        <f>RES_hhdet_fec!H$108</f>
        <v>0</v>
      </c>
      <c r="I96" s="156">
        <f>RES_hhdet_fec!I$108</f>
        <v>0</v>
      </c>
      <c r="J96" s="156">
        <f>RES_hhdet_fec!J$108</f>
        <v>0</v>
      </c>
      <c r="K96" s="156">
        <f>RES_hhdet_fec!K$108</f>
        <v>0</v>
      </c>
      <c r="L96" s="156">
        <f>RES_hhdet_fec!L$108</f>
        <v>0</v>
      </c>
      <c r="M96" s="156">
        <f>RES_hhdet_fec!M$108</f>
        <v>0</v>
      </c>
      <c r="N96" s="156">
        <f>RES_hhdet_fec!N$108</f>
        <v>0</v>
      </c>
      <c r="O96" s="156">
        <f>RES_hhdet_fec!O$108</f>
        <v>0</v>
      </c>
      <c r="P96" s="156">
        <f>RES_hhdet_fec!P$108</f>
        <v>0</v>
      </c>
      <c r="Q96" s="156">
        <f>RES_hhdet_fec!Q$108</f>
        <v>0</v>
      </c>
    </row>
    <row r="97" spans="1:17" ht="12" customHeight="1" x14ac:dyDescent="0.25">
      <c r="A97" s="158" t="s">
        <v>112</v>
      </c>
      <c r="B97" s="157">
        <f>B98</f>
        <v>0</v>
      </c>
      <c r="C97" s="157">
        <f t="shared" ref="C97:Q97" si="10">C98</f>
        <v>0</v>
      </c>
      <c r="D97" s="157">
        <f t="shared" si="10"/>
        <v>0</v>
      </c>
      <c r="E97" s="157">
        <f t="shared" si="10"/>
        <v>0</v>
      </c>
      <c r="F97" s="157">
        <f t="shared" si="10"/>
        <v>0</v>
      </c>
      <c r="G97" s="157">
        <f t="shared" si="10"/>
        <v>0</v>
      </c>
      <c r="H97" s="157">
        <f t="shared" si="10"/>
        <v>0</v>
      </c>
      <c r="I97" s="157">
        <f t="shared" si="10"/>
        <v>0</v>
      </c>
      <c r="J97" s="157">
        <f t="shared" si="10"/>
        <v>0</v>
      </c>
      <c r="K97" s="157">
        <f t="shared" si="10"/>
        <v>0</v>
      </c>
      <c r="L97" s="157">
        <f t="shared" si="10"/>
        <v>0</v>
      </c>
      <c r="M97" s="157">
        <f t="shared" si="10"/>
        <v>0</v>
      </c>
      <c r="N97" s="157">
        <f t="shared" si="10"/>
        <v>0</v>
      </c>
      <c r="O97" s="157">
        <f t="shared" si="10"/>
        <v>0</v>
      </c>
      <c r="P97" s="157">
        <f t="shared" si="10"/>
        <v>0</v>
      </c>
      <c r="Q97" s="157">
        <f t="shared" si="10"/>
        <v>0</v>
      </c>
    </row>
    <row r="98" spans="1:17" ht="12" customHeight="1" x14ac:dyDescent="0.25">
      <c r="A98" s="23" t="s">
        <v>60</v>
      </c>
      <c r="B98" s="156">
        <f>RES_hhdet_fec!B$110</f>
        <v>0</v>
      </c>
      <c r="C98" s="156">
        <f>RES_hhdet_fec!C$110</f>
        <v>0</v>
      </c>
      <c r="D98" s="156">
        <f>RES_hhdet_fec!D$110</f>
        <v>0</v>
      </c>
      <c r="E98" s="156">
        <f>RES_hhdet_fec!E$110</f>
        <v>0</v>
      </c>
      <c r="F98" s="156">
        <f>RES_hhdet_fec!F$110</f>
        <v>0</v>
      </c>
      <c r="G98" s="156">
        <f>RES_hhdet_fec!G$110</f>
        <v>0</v>
      </c>
      <c r="H98" s="156">
        <f>RES_hhdet_fec!H$110</f>
        <v>0</v>
      </c>
      <c r="I98" s="156">
        <f>RES_hhdet_fec!I$110</f>
        <v>0</v>
      </c>
      <c r="J98" s="156">
        <f>RES_hhdet_fec!J$110</f>
        <v>0</v>
      </c>
      <c r="K98" s="156">
        <f>RES_hhdet_fec!K$110</f>
        <v>0</v>
      </c>
      <c r="L98" s="156">
        <f>RES_hhdet_fec!L$110</f>
        <v>0</v>
      </c>
      <c r="M98" s="156">
        <f>RES_hhdet_fec!M$110</f>
        <v>0</v>
      </c>
      <c r="N98" s="156">
        <f>RES_hhdet_fec!N$110</f>
        <v>0</v>
      </c>
      <c r="O98" s="156">
        <f>RES_hhdet_fec!O$110</f>
        <v>0</v>
      </c>
      <c r="P98" s="156">
        <f>RES_hhdet_fec!P$110</f>
        <v>0</v>
      </c>
      <c r="Q98" s="156">
        <f>RES_hhdet_fec!Q$110</f>
        <v>0</v>
      </c>
    </row>
    <row r="99" spans="1:17" ht="12" customHeight="1" x14ac:dyDescent="0.25">
      <c r="A99" s="158" t="s">
        <v>63</v>
      </c>
      <c r="B99" s="157">
        <f>SUM(B100:B101,B104:B105)</f>
        <v>0</v>
      </c>
      <c r="C99" s="157">
        <f t="shared" ref="C99:Q99" si="11">SUM(C100:C101,C104:C105)</f>
        <v>0</v>
      </c>
      <c r="D99" s="157">
        <f t="shared" si="11"/>
        <v>0</v>
      </c>
      <c r="E99" s="157">
        <f t="shared" si="11"/>
        <v>0</v>
      </c>
      <c r="F99" s="157">
        <f t="shared" si="11"/>
        <v>0</v>
      </c>
      <c r="G99" s="157">
        <f t="shared" si="11"/>
        <v>0</v>
      </c>
      <c r="H99" s="157">
        <f t="shared" si="11"/>
        <v>0</v>
      </c>
      <c r="I99" s="157">
        <f t="shared" si="11"/>
        <v>0</v>
      </c>
      <c r="J99" s="157">
        <f t="shared" si="11"/>
        <v>0</v>
      </c>
      <c r="K99" s="157">
        <f t="shared" si="11"/>
        <v>0</v>
      </c>
      <c r="L99" s="157">
        <f t="shared" si="11"/>
        <v>0</v>
      </c>
      <c r="M99" s="157">
        <f t="shared" si="11"/>
        <v>0</v>
      </c>
      <c r="N99" s="157">
        <f t="shared" si="11"/>
        <v>0</v>
      </c>
      <c r="O99" s="157">
        <f t="shared" si="11"/>
        <v>0</v>
      </c>
      <c r="P99" s="157">
        <f t="shared" si="11"/>
        <v>0</v>
      </c>
      <c r="Q99" s="157">
        <f t="shared" si="11"/>
        <v>0</v>
      </c>
    </row>
    <row r="100" spans="1:17" ht="12" customHeight="1" x14ac:dyDescent="0.25">
      <c r="A100" s="167" t="s">
        <v>152</v>
      </c>
      <c r="B100" s="132">
        <f>RES_hhdet_fec!B$112</f>
        <v>0</v>
      </c>
      <c r="C100" s="132">
        <f>RES_hhdet_fec!C$112</f>
        <v>0</v>
      </c>
      <c r="D100" s="132">
        <f>RES_hhdet_fec!D$112</f>
        <v>0</v>
      </c>
      <c r="E100" s="132">
        <f>RES_hhdet_fec!E$112</f>
        <v>0</v>
      </c>
      <c r="F100" s="132">
        <f>RES_hhdet_fec!F$112</f>
        <v>0</v>
      </c>
      <c r="G100" s="132">
        <f>RES_hhdet_fec!G$112</f>
        <v>0</v>
      </c>
      <c r="H100" s="132">
        <f>RES_hhdet_fec!H$112</f>
        <v>0</v>
      </c>
      <c r="I100" s="132">
        <f>RES_hhdet_fec!I$112</f>
        <v>0</v>
      </c>
      <c r="J100" s="132">
        <f>RES_hhdet_fec!J$112</f>
        <v>0</v>
      </c>
      <c r="K100" s="132">
        <f>RES_hhdet_fec!K$112</f>
        <v>0</v>
      </c>
      <c r="L100" s="132">
        <f>RES_hhdet_fec!L$112</f>
        <v>0</v>
      </c>
      <c r="M100" s="132">
        <f>RES_hhdet_fec!M$112</f>
        <v>0</v>
      </c>
      <c r="N100" s="132">
        <f>RES_hhdet_fec!N$112</f>
        <v>0</v>
      </c>
      <c r="O100" s="132">
        <f>RES_hhdet_fec!O$112</f>
        <v>0</v>
      </c>
      <c r="P100" s="132">
        <f>RES_hhdet_fec!P$112</f>
        <v>0</v>
      </c>
      <c r="Q100" s="132">
        <f>RES_hhdet_fec!Q$112</f>
        <v>0</v>
      </c>
    </row>
    <row r="101" spans="1:17" ht="12" customHeight="1" x14ac:dyDescent="0.25">
      <c r="A101" s="167" t="s">
        <v>151</v>
      </c>
      <c r="B101" s="132">
        <f>SUM(B102:B103)</f>
        <v>0</v>
      </c>
      <c r="C101" s="132">
        <f t="shared" ref="C101:Q101" si="12">SUM(C102:C103)</f>
        <v>0</v>
      </c>
      <c r="D101" s="132">
        <f t="shared" si="12"/>
        <v>0</v>
      </c>
      <c r="E101" s="132">
        <f t="shared" si="12"/>
        <v>0</v>
      </c>
      <c r="F101" s="132">
        <f t="shared" si="12"/>
        <v>0</v>
      </c>
      <c r="G101" s="132">
        <f t="shared" si="12"/>
        <v>0</v>
      </c>
      <c r="H101" s="132">
        <f t="shared" si="12"/>
        <v>0</v>
      </c>
      <c r="I101" s="132">
        <f t="shared" si="12"/>
        <v>0</v>
      </c>
      <c r="J101" s="132">
        <f t="shared" si="12"/>
        <v>0</v>
      </c>
      <c r="K101" s="132">
        <f t="shared" si="12"/>
        <v>0</v>
      </c>
      <c r="L101" s="132">
        <f t="shared" si="12"/>
        <v>0</v>
      </c>
      <c r="M101" s="132">
        <f t="shared" si="12"/>
        <v>0</v>
      </c>
      <c r="N101" s="132">
        <f t="shared" si="12"/>
        <v>0</v>
      </c>
      <c r="O101" s="132">
        <f t="shared" si="12"/>
        <v>0</v>
      </c>
      <c r="P101" s="132">
        <f t="shared" si="12"/>
        <v>0</v>
      </c>
      <c r="Q101" s="132">
        <f t="shared" si="12"/>
        <v>0</v>
      </c>
    </row>
    <row r="102" spans="1:17" ht="12" customHeight="1" x14ac:dyDescent="0.25">
      <c r="A102" s="166" t="s">
        <v>79</v>
      </c>
      <c r="B102" s="165">
        <f>RES_hhdet_fec!B$114</f>
        <v>0</v>
      </c>
      <c r="C102" s="165">
        <f>RES_hhdet_fec!C$114</f>
        <v>0</v>
      </c>
      <c r="D102" s="165">
        <f>RES_hhdet_fec!D$114</f>
        <v>0</v>
      </c>
      <c r="E102" s="165">
        <f>RES_hhdet_fec!E$114</f>
        <v>0</v>
      </c>
      <c r="F102" s="165">
        <f>RES_hhdet_fec!F$114</f>
        <v>0</v>
      </c>
      <c r="G102" s="165">
        <f>RES_hhdet_fec!G$114</f>
        <v>0</v>
      </c>
      <c r="H102" s="165">
        <f>RES_hhdet_fec!H$114</f>
        <v>0</v>
      </c>
      <c r="I102" s="165">
        <f>RES_hhdet_fec!I$114</f>
        <v>0</v>
      </c>
      <c r="J102" s="165">
        <f>RES_hhdet_fec!J$114</f>
        <v>0</v>
      </c>
      <c r="K102" s="165">
        <f>RES_hhdet_fec!K$114</f>
        <v>0</v>
      </c>
      <c r="L102" s="165">
        <f>RES_hhdet_fec!L$114</f>
        <v>0</v>
      </c>
      <c r="M102" s="165">
        <f>RES_hhdet_fec!M$114</f>
        <v>0</v>
      </c>
      <c r="N102" s="165">
        <f>RES_hhdet_fec!N$114</f>
        <v>0</v>
      </c>
      <c r="O102" s="165">
        <f>RES_hhdet_fec!O$114</f>
        <v>0</v>
      </c>
      <c r="P102" s="165">
        <f>RES_hhdet_fec!P$114</f>
        <v>0</v>
      </c>
      <c r="Q102" s="165">
        <f>RES_hhdet_fec!Q$114</f>
        <v>0</v>
      </c>
    </row>
    <row r="103" spans="1:17" ht="12" customHeight="1" x14ac:dyDescent="0.25">
      <c r="A103" s="147" t="s">
        <v>59</v>
      </c>
      <c r="B103" s="164">
        <f>RES_hhdet_fec!B$115</f>
        <v>0</v>
      </c>
      <c r="C103" s="164">
        <f>RES_hhdet_fec!C$115</f>
        <v>0</v>
      </c>
      <c r="D103" s="164">
        <f>RES_hhdet_fec!D$115</f>
        <v>0</v>
      </c>
      <c r="E103" s="164">
        <f>RES_hhdet_fec!E$115</f>
        <v>0</v>
      </c>
      <c r="F103" s="164">
        <f>RES_hhdet_fec!F$115</f>
        <v>0</v>
      </c>
      <c r="G103" s="164">
        <f>RES_hhdet_fec!G$115</f>
        <v>0</v>
      </c>
      <c r="H103" s="164">
        <f>RES_hhdet_fec!H$115</f>
        <v>0</v>
      </c>
      <c r="I103" s="164">
        <f>RES_hhdet_fec!I$115</f>
        <v>0</v>
      </c>
      <c r="J103" s="164">
        <f>RES_hhdet_fec!J$115</f>
        <v>0</v>
      </c>
      <c r="K103" s="164">
        <f>RES_hhdet_fec!K$115</f>
        <v>0</v>
      </c>
      <c r="L103" s="164">
        <f>RES_hhdet_fec!L$115</f>
        <v>0</v>
      </c>
      <c r="M103" s="164">
        <f>RES_hhdet_fec!M$115</f>
        <v>0</v>
      </c>
      <c r="N103" s="164">
        <f>RES_hhdet_fec!N$115</f>
        <v>0</v>
      </c>
      <c r="O103" s="164">
        <f>RES_hhdet_fec!O$115</f>
        <v>0</v>
      </c>
      <c r="P103" s="164">
        <f>RES_hhdet_fec!P$115</f>
        <v>0</v>
      </c>
      <c r="Q103" s="164">
        <f>RES_hhdet_fec!Q$115</f>
        <v>0</v>
      </c>
    </row>
    <row r="104" spans="1:17" ht="12" customHeight="1" x14ac:dyDescent="0.25">
      <c r="A104" s="163" t="s">
        <v>142</v>
      </c>
      <c r="B104" s="162">
        <f>RES_hhdet_fec!B$116</f>
        <v>0</v>
      </c>
      <c r="C104" s="162">
        <f>RES_hhdet_fec!C$116</f>
        <v>0</v>
      </c>
      <c r="D104" s="162">
        <f>RES_hhdet_fec!D$116</f>
        <v>0</v>
      </c>
      <c r="E104" s="162">
        <f>RES_hhdet_fec!E$116</f>
        <v>0</v>
      </c>
      <c r="F104" s="162">
        <f>RES_hhdet_fec!F$116</f>
        <v>0</v>
      </c>
      <c r="G104" s="162">
        <f>RES_hhdet_fec!G$116</f>
        <v>0</v>
      </c>
      <c r="H104" s="162">
        <f>RES_hhdet_fec!H$116</f>
        <v>0</v>
      </c>
      <c r="I104" s="162">
        <f>RES_hhdet_fec!I$116</f>
        <v>0</v>
      </c>
      <c r="J104" s="162">
        <f>RES_hhdet_fec!J$116</f>
        <v>0</v>
      </c>
      <c r="K104" s="162">
        <f>RES_hhdet_fec!K$116</f>
        <v>0</v>
      </c>
      <c r="L104" s="162">
        <f>RES_hhdet_fec!L$116</f>
        <v>0</v>
      </c>
      <c r="M104" s="162">
        <f>RES_hhdet_fec!M$116</f>
        <v>0</v>
      </c>
      <c r="N104" s="162">
        <f>RES_hhdet_fec!N$116</f>
        <v>0</v>
      </c>
      <c r="O104" s="162">
        <f>RES_hhdet_fec!O$116</f>
        <v>0</v>
      </c>
      <c r="P104" s="162">
        <f>RES_hhdet_fec!P$116</f>
        <v>0</v>
      </c>
      <c r="Q104" s="162">
        <f>RES_hhdet_fec!Q$116</f>
        <v>0</v>
      </c>
    </row>
    <row r="105" spans="1:17" ht="12" customHeight="1" x14ac:dyDescent="0.25">
      <c r="A105" s="161" t="s">
        <v>141</v>
      </c>
      <c r="B105" s="160">
        <f>SUM(B106:B107)</f>
        <v>0</v>
      </c>
      <c r="C105" s="160">
        <f t="shared" ref="C105:Q105" si="13">SUM(C106:C107)</f>
        <v>0</v>
      </c>
      <c r="D105" s="160">
        <f t="shared" si="13"/>
        <v>0</v>
      </c>
      <c r="E105" s="160">
        <f t="shared" si="13"/>
        <v>0</v>
      </c>
      <c r="F105" s="160">
        <f t="shared" si="13"/>
        <v>0</v>
      </c>
      <c r="G105" s="160">
        <f t="shared" si="13"/>
        <v>0</v>
      </c>
      <c r="H105" s="160">
        <f t="shared" si="13"/>
        <v>0</v>
      </c>
      <c r="I105" s="160">
        <f t="shared" si="13"/>
        <v>0</v>
      </c>
      <c r="J105" s="160">
        <f t="shared" si="13"/>
        <v>0</v>
      </c>
      <c r="K105" s="160">
        <f t="shared" si="13"/>
        <v>0</v>
      </c>
      <c r="L105" s="160">
        <f t="shared" si="13"/>
        <v>0</v>
      </c>
      <c r="M105" s="160">
        <f t="shared" si="13"/>
        <v>0</v>
      </c>
      <c r="N105" s="160">
        <f t="shared" si="13"/>
        <v>0</v>
      </c>
      <c r="O105" s="160">
        <f t="shared" si="13"/>
        <v>0</v>
      </c>
      <c r="P105" s="160">
        <f t="shared" si="13"/>
        <v>0</v>
      </c>
      <c r="Q105" s="160">
        <f t="shared" si="13"/>
        <v>0</v>
      </c>
    </row>
    <row r="106" spans="1:17" ht="12" customHeight="1" x14ac:dyDescent="0.25">
      <c r="A106" s="148" t="s">
        <v>60</v>
      </c>
      <c r="B106" s="156">
        <f>RES_hhdet_fec!B$118</f>
        <v>0</v>
      </c>
      <c r="C106" s="156">
        <f>RES_hhdet_fec!C$118</f>
        <v>0</v>
      </c>
      <c r="D106" s="156">
        <f>RES_hhdet_fec!D$118</f>
        <v>0</v>
      </c>
      <c r="E106" s="156">
        <f>RES_hhdet_fec!E$118</f>
        <v>0</v>
      </c>
      <c r="F106" s="156">
        <f>RES_hhdet_fec!F$118</f>
        <v>0</v>
      </c>
      <c r="G106" s="156">
        <f>RES_hhdet_fec!G$118</f>
        <v>0</v>
      </c>
      <c r="H106" s="156">
        <f>RES_hhdet_fec!H$118</f>
        <v>0</v>
      </c>
      <c r="I106" s="156">
        <f>RES_hhdet_fec!I$118</f>
        <v>0</v>
      </c>
      <c r="J106" s="156">
        <f>RES_hhdet_fec!J$118</f>
        <v>0</v>
      </c>
      <c r="K106" s="156">
        <f>RES_hhdet_fec!K$118</f>
        <v>0</v>
      </c>
      <c r="L106" s="156">
        <f>RES_hhdet_fec!L$118</f>
        <v>0</v>
      </c>
      <c r="M106" s="156">
        <f>RES_hhdet_fec!M$118</f>
        <v>0</v>
      </c>
      <c r="N106" s="156">
        <f>RES_hhdet_fec!N$118</f>
        <v>0</v>
      </c>
      <c r="O106" s="156">
        <f>RES_hhdet_fec!O$118</f>
        <v>0</v>
      </c>
      <c r="P106" s="156">
        <f>RES_hhdet_fec!P$118</f>
        <v>0</v>
      </c>
      <c r="Q106" s="156">
        <f>RES_hhdet_fec!Q$118</f>
        <v>0</v>
      </c>
    </row>
    <row r="107" spans="1:17" ht="12" customHeight="1" x14ac:dyDescent="0.25">
      <c r="A107" s="148" t="s">
        <v>59</v>
      </c>
      <c r="B107" s="156">
        <f>RES_hhdet_fec!B$119</f>
        <v>0</v>
      </c>
      <c r="C107" s="156">
        <f>RES_hhdet_fec!C$119</f>
        <v>0</v>
      </c>
      <c r="D107" s="156">
        <f>RES_hhdet_fec!D$119</f>
        <v>0</v>
      </c>
      <c r="E107" s="156">
        <f>RES_hhdet_fec!E$119</f>
        <v>0</v>
      </c>
      <c r="F107" s="156">
        <f>RES_hhdet_fec!F$119</f>
        <v>0</v>
      </c>
      <c r="G107" s="156">
        <f>RES_hhdet_fec!G$119</f>
        <v>0</v>
      </c>
      <c r="H107" s="156">
        <f>RES_hhdet_fec!H$119</f>
        <v>0</v>
      </c>
      <c r="I107" s="156">
        <f>RES_hhdet_fec!I$119</f>
        <v>0</v>
      </c>
      <c r="J107" s="156">
        <f>RES_hhdet_fec!J$119</f>
        <v>0</v>
      </c>
      <c r="K107" s="156">
        <f>RES_hhdet_fec!K$119</f>
        <v>0</v>
      </c>
      <c r="L107" s="156">
        <f>RES_hhdet_fec!L$119</f>
        <v>0</v>
      </c>
      <c r="M107" s="156">
        <f>RES_hhdet_fec!M$119</f>
        <v>0</v>
      </c>
      <c r="N107" s="156">
        <f>RES_hhdet_fec!N$119</f>
        <v>0</v>
      </c>
      <c r="O107" s="156">
        <f>RES_hhdet_fec!O$119</f>
        <v>0</v>
      </c>
      <c r="P107" s="156">
        <f>RES_hhdet_fec!P$119</f>
        <v>0</v>
      </c>
      <c r="Q107" s="156">
        <f>RES_hhdet_fec!Q$119</f>
        <v>0</v>
      </c>
    </row>
    <row r="108" spans="1:17" ht="12" customHeight="1" x14ac:dyDescent="0.25">
      <c r="A108" s="158" t="s">
        <v>62</v>
      </c>
      <c r="B108" s="157">
        <f>SUM(B109:B110)</f>
        <v>0</v>
      </c>
      <c r="C108" s="157">
        <f t="shared" ref="C108:Q108" si="14">SUM(C109:C110)</f>
        <v>0</v>
      </c>
      <c r="D108" s="157">
        <f t="shared" si="14"/>
        <v>0</v>
      </c>
      <c r="E108" s="157">
        <f t="shared" si="14"/>
        <v>0</v>
      </c>
      <c r="F108" s="157">
        <f t="shared" si="14"/>
        <v>0</v>
      </c>
      <c r="G108" s="157">
        <f t="shared" si="14"/>
        <v>0</v>
      </c>
      <c r="H108" s="157">
        <f t="shared" si="14"/>
        <v>0</v>
      </c>
      <c r="I108" s="157">
        <f t="shared" si="14"/>
        <v>0</v>
      </c>
      <c r="J108" s="157">
        <f t="shared" si="14"/>
        <v>0</v>
      </c>
      <c r="K108" s="157">
        <f t="shared" si="14"/>
        <v>0</v>
      </c>
      <c r="L108" s="157">
        <f t="shared" si="14"/>
        <v>0</v>
      </c>
      <c r="M108" s="157">
        <f t="shared" si="14"/>
        <v>0</v>
      </c>
      <c r="N108" s="157">
        <f t="shared" si="14"/>
        <v>0</v>
      </c>
      <c r="O108" s="157">
        <f t="shared" si="14"/>
        <v>0</v>
      </c>
      <c r="P108" s="157">
        <f t="shared" si="14"/>
        <v>0</v>
      </c>
      <c r="Q108" s="157">
        <f t="shared" si="14"/>
        <v>0</v>
      </c>
    </row>
    <row r="109" spans="1:17" ht="12" customHeight="1" x14ac:dyDescent="0.25">
      <c r="A109" s="23" t="s">
        <v>57</v>
      </c>
      <c r="B109" s="156">
        <f>RES_hhdet_fec!B$121</f>
        <v>0</v>
      </c>
      <c r="C109" s="156">
        <f>RES_hhdet_fec!C$121</f>
        <v>0</v>
      </c>
      <c r="D109" s="156">
        <f>RES_hhdet_fec!D$121</f>
        <v>0</v>
      </c>
      <c r="E109" s="156">
        <f>RES_hhdet_fec!E$121</f>
        <v>0</v>
      </c>
      <c r="F109" s="156">
        <f>RES_hhdet_fec!F$121</f>
        <v>0</v>
      </c>
      <c r="G109" s="156">
        <f>RES_hhdet_fec!G$121</f>
        <v>0</v>
      </c>
      <c r="H109" s="156">
        <f>RES_hhdet_fec!H$121</f>
        <v>0</v>
      </c>
      <c r="I109" s="156">
        <f>RES_hhdet_fec!I$121</f>
        <v>0</v>
      </c>
      <c r="J109" s="156">
        <f>RES_hhdet_fec!J$121</f>
        <v>0</v>
      </c>
      <c r="K109" s="156">
        <f>RES_hhdet_fec!K$121</f>
        <v>0</v>
      </c>
      <c r="L109" s="156">
        <f>RES_hhdet_fec!L$121</f>
        <v>0</v>
      </c>
      <c r="M109" s="156">
        <f>RES_hhdet_fec!M$121</f>
        <v>0</v>
      </c>
      <c r="N109" s="156">
        <f>RES_hhdet_fec!N$121</f>
        <v>0</v>
      </c>
      <c r="O109" s="156">
        <f>RES_hhdet_fec!O$121</f>
        <v>0</v>
      </c>
      <c r="P109" s="156">
        <f>RES_hhdet_fec!P$121</f>
        <v>0</v>
      </c>
      <c r="Q109" s="156">
        <f>RES_hhdet_fec!Q$121</f>
        <v>0</v>
      </c>
    </row>
    <row r="110" spans="1:17" ht="12" customHeight="1" x14ac:dyDescent="0.25">
      <c r="A110" s="29" t="s">
        <v>140</v>
      </c>
      <c r="B110" s="57">
        <f>RES_hhdet_fec!B$122</f>
        <v>0</v>
      </c>
      <c r="C110" s="57">
        <f>RES_hhdet_fec!C$122</f>
        <v>0</v>
      </c>
      <c r="D110" s="57">
        <f>RES_hhdet_fec!D$122</f>
        <v>0</v>
      </c>
      <c r="E110" s="57">
        <f>RES_hhdet_fec!E$122</f>
        <v>0</v>
      </c>
      <c r="F110" s="57">
        <f>RES_hhdet_fec!F$122</f>
        <v>0</v>
      </c>
      <c r="G110" s="57">
        <f>RES_hhdet_fec!G$122</f>
        <v>0</v>
      </c>
      <c r="H110" s="57">
        <f>RES_hhdet_fec!H$122</f>
        <v>0</v>
      </c>
      <c r="I110" s="57">
        <f>RES_hhdet_fec!I$122</f>
        <v>0</v>
      </c>
      <c r="J110" s="57">
        <f>RES_hhdet_fec!J$122</f>
        <v>0</v>
      </c>
      <c r="K110" s="57">
        <f>RES_hhdet_fec!K$122</f>
        <v>0</v>
      </c>
      <c r="L110" s="57">
        <f>RES_hhdet_fec!L$122</f>
        <v>0</v>
      </c>
      <c r="M110" s="57">
        <f>RES_hhdet_fec!M$122</f>
        <v>0</v>
      </c>
      <c r="N110" s="57">
        <f>RES_hhdet_fec!N$122</f>
        <v>0</v>
      </c>
      <c r="O110" s="57">
        <f>RES_hhdet_fec!O$122</f>
        <v>0</v>
      </c>
      <c r="P110" s="57">
        <f>RES_hhdet_fec!P$122</f>
        <v>0</v>
      </c>
      <c r="Q110" s="57">
        <f>RES_hhdet_fec!Q$122</f>
        <v>0</v>
      </c>
    </row>
    <row r="112" spans="1:17" ht="12" customHeight="1" x14ac:dyDescent="0.25">
      <c r="A112" s="152" t="s">
        <v>119</v>
      </c>
      <c r="B112" s="168">
        <f>SUM(B113,B116,B118,B127)</f>
        <v>0</v>
      </c>
      <c r="C112" s="168">
        <f t="shared" ref="C112:Q112" si="15">SUM(C113,C116,C118,C127)</f>
        <v>0</v>
      </c>
      <c r="D112" s="168">
        <f t="shared" si="15"/>
        <v>0</v>
      </c>
      <c r="E112" s="168">
        <f t="shared" si="15"/>
        <v>0</v>
      </c>
      <c r="F112" s="168">
        <f t="shared" si="15"/>
        <v>0</v>
      </c>
      <c r="G112" s="168">
        <f t="shared" si="15"/>
        <v>0</v>
      </c>
      <c r="H112" s="168">
        <f t="shared" si="15"/>
        <v>0</v>
      </c>
      <c r="I112" s="168">
        <f t="shared" si="15"/>
        <v>0</v>
      </c>
      <c r="J112" s="168">
        <f t="shared" si="15"/>
        <v>0</v>
      </c>
      <c r="K112" s="168">
        <f t="shared" si="15"/>
        <v>0</v>
      </c>
      <c r="L112" s="168">
        <f t="shared" si="15"/>
        <v>0</v>
      </c>
      <c r="M112" s="168">
        <f t="shared" si="15"/>
        <v>0</v>
      </c>
      <c r="N112" s="168">
        <f t="shared" si="15"/>
        <v>0</v>
      </c>
      <c r="O112" s="168">
        <f t="shared" si="15"/>
        <v>0</v>
      </c>
      <c r="P112" s="168">
        <f t="shared" si="15"/>
        <v>0</v>
      </c>
      <c r="Q112" s="168">
        <f t="shared" si="15"/>
        <v>0</v>
      </c>
    </row>
    <row r="113" spans="1:17" ht="12" customHeight="1" x14ac:dyDescent="0.25">
      <c r="A113" s="158" t="s">
        <v>65</v>
      </c>
      <c r="B113" s="157">
        <f>SUM(B114:B115)</f>
        <v>0</v>
      </c>
      <c r="C113" s="157">
        <f t="shared" ref="C113:Q113" si="16">SUM(C114:C115)</f>
        <v>0</v>
      </c>
      <c r="D113" s="157">
        <f t="shared" si="16"/>
        <v>0</v>
      </c>
      <c r="E113" s="157">
        <f t="shared" si="16"/>
        <v>0</v>
      </c>
      <c r="F113" s="157">
        <f t="shared" si="16"/>
        <v>0</v>
      </c>
      <c r="G113" s="157">
        <f t="shared" si="16"/>
        <v>0</v>
      </c>
      <c r="H113" s="157">
        <f t="shared" si="16"/>
        <v>0</v>
      </c>
      <c r="I113" s="157">
        <f t="shared" si="16"/>
        <v>0</v>
      </c>
      <c r="J113" s="157">
        <f t="shared" si="16"/>
        <v>0</v>
      </c>
      <c r="K113" s="157">
        <f t="shared" si="16"/>
        <v>0</v>
      </c>
      <c r="L113" s="157">
        <f t="shared" si="16"/>
        <v>0</v>
      </c>
      <c r="M113" s="157">
        <f t="shared" si="16"/>
        <v>0</v>
      </c>
      <c r="N113" s="157">
        <f t="shared" si="16"/>
        <v>0</v>
      </c>
      <c r="O113" s="157">
        <f t="shared" si="16"/>
        <v>0</v>
      </c>
      <c r="P113" s="157">
        <f t="shared" si="16"/>
        <v>0</v>
      </c>
      <c r="Q113" s="157">
        <f t="shared" si="16"/>
        <v>0</v>
      </c>
    </row>
    <row r="114" spans="1:17" ht="12" customHeight="1" x14ac:dyDescent="0.25">
      <c r="A114" s="23" t="s">
        <v>153</v>
      </c>
      <c r="B114" s="156">
        <f>RES_hhdet_tes!B$107</f>
        <v>0</v>
      </c>
      <c r="C114" s="156">
        <f>RES_hhdet_tes!C$107</f>
        <v>0</v>
      </c>
      <c r="D114" s="156">
        <f>RES_hhdet_tes!D$107</f>
        <v>0</v>
      </c>
      <c r="E114" s="156">
        <f>RES_hhdet_tes!E$107</f>
        <v>0</v>
      </c>
      <c r="F114" s="156">
        <f>RES_hhdet_tes!F$107</f>
        <v>0</v>
      </c>
      <c r="G114" s="156">
        <f>RES_hhdet_tes!G$107</f>
        <v>0</v>
      </c>
      <c r="H114" s="156">
        <f>RES_hhdet_tes!H$107</f>
        <v>0</v>
      </c>
      <c r="I114" s="156">
        <f>RES_hhdet_tes!I$107</f>
        <v>0</v>
      </c>
      <c r="J114" s="156">
        <f>RES_hhdet_tes!J$107</f>
        <v>0</v>
      </c>
      <c r="K114" s="156">
        <f>RES_hhdet_tes!K$107</f>
        <v>0</v>
      </c>
      <c r="L114" s="156">
        <f>RES_hhdet_tes!L$107</f>
        <v>0</v>
      </c>
      <c r="M114" s="156">
        <f>RES_hhdet_tes!M$107</f>
        <v>0</v>
      </c>
      <c r="N114" s="156">
        <f>RES_hhdet_tes!N$107</f>
        <v>0</v>
      </c>
      <c r="O114" s="156">
        <f>RES_hhdet_tes!O$107</f>
        <v>0</v>
      </c>
      <c r="P114" s="156">
        <f>RES_hhdet_tes!P$107</f>
        <v>0</v>
      </c>
      <c r="Q114" s="156">
        <f>RES_hhdet_tes!Q$107</f>
        <v>0</v>
      </c>
    </row>
    <row r="115" spans="1:17" ht="12" customHeight="1" x14ac:dyDescent="0.25">
      <c r="A115" s="23" t="s">
        <v>60</v>
      </c>
      <c r="B115" s="156">
        <f>RES_hhdet_tes!B$108</f>
        <v>0</v>
      </c>
      <c r="C115" s="156">
        <f>RES_hhdet_tes!C$108</f>
        <v>0</v>
      </c>
      <c r="D115" s="156">
        <f>RES_hhdet_tes!D$108</f>
        <v>0</v>
      </c>
      <c r="E115" s="156">
        <f>RES_hhdet_tes!E$108</f>
        <v>0</v>
      </c>
      <c r="F115" s="156">
        <f>RES_hhdet_tes!F$108</f>
        <v>0</v>
      </c>
      <c r="G115" s="156">
        <f>RES_hhdet_tes!G$108</f>
        <v>0</v>
      </c>
      <c r="H115" s="156">
        <f>RES_hhdet_tes!H$108</f>
        <v>0</v>
      </c>
      <c r="I115" s="156">
        <f>RES_hhdet_tes!I$108</f>
        <v>0</v>
      </c>
      <c r="J115" s="156">
        <f>RES_hhdet_tes!J$108</f>
        <v>0</v>
      </c>
      <c r="K115" s="156">
        <f>RES_hhdet_tes!K$108</f>
        <v>0</v>
      </c>
      <c r="L115" s="156">
        <f>RES_hhdet_tes!L$108</f>
        <v>0</v>
      </c>
      <c r="M115" s="156">
        <f>RES_hhdet_tes!M$108</f>
        <v>0</v>
      </c>
      <c r="N115" s="156">
        <f>RES_hhdet_tes!N$108</f>
        <v>0</v>
      </c>
      <c r="O115" s="156">
        <f>RES_hhdet_tes!O$108</f>
        <v>0</v>
      </c>
      <c r="P115" s="156">
        <f>RES_hhdet_tes!P$108</f>
        <v>0</v>
      </c>
      <c r="Q115" s="156">
        <f>RES_hhdet_tes!Q$108</f>
        <v>0</v>
      </c>
    </row>
    <row r="116" spans="1:17" ht="12" customHeight="1" x14ac:dyDescent="0.25">
      <c r="A116" s="158" t="s">
        <v>112</v>
      </c>
      <c r="B116" s="157">
        <f>B117</f>
        <v>0</v>
      </c>
      <c r="C116" s="157">
        <f t="shared" ref="C116:Q116" si="17">C117</f>
        <v>0</v>
      </c>
      <c r="D116" s="157">
        <f t="shared" si="17"/>
        <v>0</v>
      </c>
      <c r="E116" s="157">
        <f t="shared" si="17"/>
        <v>0</v>
      </c>
      <c r="F116" s="157">
        <f t="shared" si="17"/>
        <v>0</v>
      </c>
      <c r="G116" s="157">
        <f t="shared" si="17"/>
        <v>0</v>
      </c>
      <c r="H116" s="157">
        <f t="shared" si="17"/>
        <v>0</v>
      </c>
      <c r="I116" s="157">
        <f t="shared" si="17"/>
        <v>0</v>
      </c>
      <c r="J116" s="157">
        <f t="shared" si="17"/>
        <v>0</v>
      </c>
      <c r="K116" s="157">
        <f t="shared" si="17"/>
        <v>0</v>
      </c>
      <c r="L116" s="157">
        <f t="shared" si="17"/>
        <v>0</v>
      </c>
      <c r="M116" s="157">
        <f t="shared" si="17"/>
        <v>0</v>
      </c>
      <c r="N116" s="157">
        <f t="shared" si="17"/>
        <v>0</v>
      </c>
      <c r="O116" s="157">
        <f t="shared" si="17"/>
        <v>0</v>
      </c>
      <c r="P116" s="157">
        <f t="shared" si="17"/>
        <v>0</v>
      </c>
      <c r="Q116" s="157">
        <f t="shared" si="17"/>
        <v>0</v>
      </c>
    </row>
    <row r="117" spans="1:17" ht="12" customHeight="1" x14ac:dyDescent="0.25">
      <c r="A117" s="23" t="s">
        <v>60</v>
      </c>
      <c r="B117" s="156">
        <f>RES_hhdet_tes!B$110</f>
        <v>0</v>
      </c>
      <c r="C117" s="156">
        <f>RES_hhdet_tes!C$110</f>
        <v>0</v>
      </c>
      <c r="D117" s="156">
        <f>RES_hhdet_tes!D$110</f>
        <v>0</v>
      </c>
      <c r="E117" s="156">
        <f>RES_hhdet_tes!E$110</f>
        <v>0</v>
      </c>
      <c r="F117" s="156">
        <f>RES_hhdet_tes!F$110</f>
        <v>0</v>
      </c>
      <c r="G117" s="156">
        <f>RES_hhdet_tes!G$110</f>
        <v>0</v>
      </c>
      <c r="H117" s="156">
        <f>RES_hhdet_tes!H$110</f>
        <v>0</v>
      </c>
      <c r="I117" s="156">
        <f>RES_hhdet_tes!I$110</f>
        <v>0</v>
      </c>
      <c r="J117" s="156">
        <f>RES_hhdet_tes!J$110</f>
        <v>0</v>
      </c>
      <c r="K117" s="156">
        <f>RES_hhdet_tes!K$110</f>
        <v>0</v>
      </c>
      <c r="L117" s="156">
        <f>RES_hhdet_tes!L$110</f>
        <v>0</v>
      </c>
      <c r="M117" s="156">
        <f>RES_hhdet_tes!M$110</f>
        <v>0</v>
      </c>
      <c r="N117" s="156">
        <f>RES_hhdet_tes!N$110</f>
        <v>0</v>
      </c>
      <c r="O117" s="156">
        <f>RES_hhdet_tes!O$110</f>
        <v>0</v>
      </c>
      <c r="P117" s="156">
        <f>RES_hhdet_tes!P$110</f>
        <v>0</v>
      </c>
      <c r="Q117" s="156">
        <f>RES_hhdet_tes!Q$110</f>
        <v>0</v>
      </c>
    </row>
    <row r="118" spans="1:17" ht="12" customHeight="1" x14ac:dyDescent="0.25">
      <c r="A118" s="158" t="s">
        <v>63</v>
      </c>
      <c r="B118" s="157">
        <f>SUM(B119:B120,B123:B124)</f>
        <v>0</v>
      </c>
      <c r="C118" s="157">
        <f t="shared" ref="C118:Q118" si="18">SUM(C119:C120,C123:C124)</f>
        <v>0</v>
      </c>
      <c r="D118" s="157">
        <f t="shared" si="18"/>
        <v>0</v>
      </c>
      <c r="E118" s="157">
        <f t="shared" si="18"/>
        <v>0</v>
      </c>
      <c r="F118" s="157">
        <f t="shared" si="18"/>
        <v>0</v>
      </c>
      <c r="G118" s="157">
        <f t="shared" si="18"/>
        <v>0</v>
      </c>
      <c r="H118" s="157">
        <f t="shared" si="18"/>
        <v>0</v>
      </c>
      <c r="I118" s="157">
        <f t="shared" si="18"/>
        <v>0</v>
      </c>
      <c r="J118" s="157">
        <f t="shared" si="18"/>
        <v>0</v>
      </c>
      <c r="K118" s="157">
        <f t="shared" si="18"/>
        <v>0</v>
      </c>
      <c r="L118" s="157">
        <f t="shared" si="18"/>
        <v>0</v>
      </c>
      <c r="M118" s="157">
        <f t="shared" si="18"/>
        <v>0</v>
      </c>
      <c r="N118" s="157">
        <f t="shared" si="18"/>
        <v>0</v>
      </c>
      <c r="O118" s="157">
        <f t="shared" si="18"/>
        <v>0</v>
      </c>
      <c r="P118" s="157">
        <f t="shared" si="18"/>
        <v>0</v>
      </c>
      <c r="Q118" s="157">
        <f t="shared" si="18"/>
        <v>0</v>
      </c>
    </row>
    <row r="119" spans="1:17" ht="12" customHeight="1" x14ac:dyDescent="0.25">
      <c r="A119" s="167" t="s">
        <v>152</v>
      </c>
      <c r="B119" s="132">
        <f>RES_hhdet_tes!B$112</f>
        <v>0</v>
      </c>
      <c r="C119" s="132">
        <f>RES_hhdet_tes!C$112</f>
        <v>0</v>
      </c>
      <c r="D119" s="132">
        <f>RES_hhdet_tes!D$112</f>
        <v>0</v>
      </c>
      <c r="E119" s="132">
        <f>RES_hhdet_tes!E$112</f>
        <v>0</v>
      </c>
      <c r="F119" s="132">
        <f>RES_hhdet_tes!F$112</f>
        <v>0</v>
      </c>
      <c r="G119" s="132">
        <f>RES_hhdet_tes!G$112</f>
        <v>0</v>
      </c>
      <c r="H119" s="132">
        <f>RES_hhdet_tes!H$112</f>
        <v>0</v>
      </c>
      <c r="I119" s="132">
        <f>RES_hhdet_tes!I$112</f>
        <v>0</v>
      </c>
      <c r="J119" s="132">
        <f>RES_hhdet_tes!J$112</f>
        <v>0</v>
      </c>
      <c r="K119" s="132">
        <f>RES_hhdet_tes!K$112</f>
        <v>0</v>
      </c>
      <c r="L119" s="132">
        <f>RES_hhdet_tes!L$112</f>
        <v>0</v>
      </c>
      <c r="M119" s="132">
        <f>RES_hhdet_tes!M$112</f>
        <v>0</v>
      </c>
      <c r="N119" s="132">
        <f>RES_hhdet_tes!N$112</f>
        <v>0</v>
      </c>
      <c r="O119" s="132">
        <f>RES_hhdet_tes!O$112</f>
        <v>0</v>
      </c>
      <c r="P119" s="132">
        <f>RES_hhdet_tes!P$112</f>
        <v>0</v>
      </c>
      <c r="Q119" s="132">
        <f>RES_hhdet_tes!Q$112</f>
        <v>0</v>
      </c>
    </row>
    <row r="120" spans="1:17" ht="12" customHeight="1" x14ac:dyDescent="0.25">
      <c r="A120" s="167" t="s">
        <v>151</v>
      </c>
      <c r="B120" s="132">
        <f>SUM(B121:B122)</f>
        <v>0</v>
      </c>
      <c r="C120" s="132">
        <f t="shared" ref="C120:Q120" si="19">SUM(C121:C122)</f>
        <v>0</v>
      </c>
      <c r="D120" s="132">
        <f t="shared" si="19"/>
        <v>0</v>
      </c>
      <c r="E120" s="132">
        <f t="shared" si="19"/>
        <v>0</v>
      </c>
      <c r="F120" s="132">
        <f t="shared" si="19"/>
        <v>0</v>
      </c>
      <c r="G120" s="132">
        <f t="shared" si="19"/>
        <v>0</v>
      </c>
      <c r="H120" s="132">
        <f t="shared" si="19"/>
        <v>0</v>
      </c>
      <c r="I120" s="132">
        <f t="shared" si="19"/>
        <v>0</v>
      </c>
      <c r="J120" s="132">
        <f t="shared" si="19"/>
        <v>0</v>
      </c>
      <c r="K120" s="132">
        <f t="shared" si="19"/>
        <v>0</v>
      </c>
      <c r="L120" s="132">
        <f t="shared" si="19"/>
        <v>0</v>
      </c>
      <c r="M120" s="132">
        <f t="shared" si="19"/>
        <v>0</v>
      </c>
      <c r="N120" s="132">
        <f t="shared" si="19"/>
        <v>0</v>
      </c>
      <c r="O120" s="132">
        <f t="shared" si="19"/>
        <v>0</v>
      </c>
      <c r="P120" s="132">
        <f t="shared" si="19"/>
        <v>0</v>
      </c>
      <c r="Q120" s="132">
        <f t="shared" si="19"/>
        <v>0</v>
      </c>
    </row>
    <row r="121" spans="1:17" ht="12" customHeight="1" x14ac:dyDescent="0.25">
      <c r="A121" s="166" t="s">
        <v>79</v>
      </c>
      <c r="B121" s="165">
        <f>RES_hhdet_tes!B$114</f>
        <v>0</v>
      </c>
      <c r="C121" s="165">
        <f>RES_hhdet_tes!C$114</f>
        <v>0</v>
      </c>
      <c r="D121" s="165">
        <f>RES_hhdet_tes!D$114</f>
        <v>0</v>
      </c>
      <c r="E121" s="165">
        <f>RES_hhdet_tes!E$114</f>
        <v>0</v>
      </c>
      <c r="F121" s="165">
        <f>RES_hhdet_tes!F$114</f>
        <v>0</v>
      </c>
      <c r="G121" s="165">
        <f>RES_hhdet_tes!G$114</f>
        <v>0</v>
      </c>
      <c r="H121" s="165">
        <f>RES_hhdet_tes!H$114</f>
        <v>0</v>
      </c>
      <c r="I121" s="165">
        <f>RES_hhdet_tes!I$114</f>
        <v>0</v>
      </c>
      <c r="J121" s="165">
        <f>RES_hhdet_tes!J$114</f>
        <v>0</v>
      </c>
      <c r="K121" s="165">
        <f>RES_hhdet_tes!K$114</f>
        <v>0</v>
      </c>
      <c r="L121" s="165">
        <f>RES_hhdet_tes!L$114</f>
        <v>0</v>
      </c>
      <c r="M121" s="165">
        <f>RES_hhdet_tes!M$114</f>
        <v>0</v>
      </c>
      <c r="N121" s="165">
        <f>RES_hhdet_tes!N$114</f>
        <v>0</v>
      </c>
      <c r="O121" s="165">
        <f>RES_hhdet_tes!O$114</f>
        <v>0</v>
      </c>
      <c r="P121" s="165">
        <f>RES_hhdet_tes!P$114</f>
        <v>0</v>
      </c>
      <c r="Q121" s="165">
        <f>RES_hhdet_tes!Q$114</f>
        <v>0</v>
      </c>
    </row>
    <row r="122" spans="1:17" ht="12" customHeight="1" x14ac:dyDescent="0.25">
      <c r="A122" s="147" t="s">
        <v>59</v>
      </c>
      <c r="B122" s="164">
        <f>RES_hhdet_tes!B$115</f>
        <v>0</v>
      </c>
      <c r="C122" s="164">
        <f>RES_hhdet_tes!C$115</f>
        <v>0</v>
      </c>
      <c r="D122" s="164">
        <f>RES_hhdet_tes!D$115</f>
        <v>0</v>
      </c>
      <c r="E122" s="164">
        <f>RES_hhdet_tes!E$115</f>
        <v>0</v>
      </c>
      <c r="F122" s="164">
        <f>RES_hhdet_tes!F$115</f>
        <v>0</v>
      </c>
      <c r="G122" s="164">
        <f>RES_hhdet_tes!G$115</f>
        <v>0</v>
      </c>
      <c r="H122" s="164">
        <f>RES_hhdet_tes!H$115</f>
        <v>0</v>
      </c>
      <c r="I122" s="164">
        <f>RES_hhdet_tes!I$115</f>
        <v>0</v>
      </c>
      <c r="J122" s="164">
        <f>RES_hhdet_tes!J$115</f>
        <v>0</v>
      </c>
      <c r="K122" s="164">
        <f>RES_hhdet_tes!K$115</f>
        <v>0</v>
      </c>
      <c r="L122" s="164">
        <f>RES_hhdet_tes!L$115</f>
        <v>0</v>
      </c>
      <c r="M122" s="164">
        <f>RES_hhdet_tes!M$115</f>
        <v>0</v>
      </c>
      <c r="N122" s="164">
        <f>RES_hhdet_tes!N$115</f>
        <v>0</v>
      </c>
      <c r="O122" s="164">
        <f>RES_hhdet_tes!O$115</f>
        <v>0</v>
      </c>
      <c r="P122" s="164">
        <f>RES_hhdet_tes!P$115</f>
        <v>0</v>
      </c>
      <c r="Q122" s="164">
        <f>RES_hhdet_tes!Q$115</f>
        <v>0</v>
      </c>
    </row>
    <row r="123" spans="1:17" ht="12" customHeight="1" x14ac:dyDescent="0.25">
      <c r="A123" s="163" t="s">
        <v>142</v>
      </c>
      <c r="B123" s="162">
        <f>RES_hhdet_tes!B$116</f>
        <v>0</v>
      </c>
      <c r="C123" s="162">
        <f>RES_hhdet_tes!C$116</f>
        <v>0</v>
      </c>
      <c r="D123" s="162">
        <f>RES_hhdet_tes!D$116</f>
        <v>0</v>
      </c>
      <c r="E123" s="162">
        <f>RES_hhdet_tes!E$116</f>
        <v>0</v>
      </c>
      <c r="F123" s="162">
        <f>RES_hhdet_tes!F$116</f>
        <v>0</v>
      </c>
      <c r="G123" s="162">
        <f>RES_hhdet_tes!G$116</f>
        <v>0</v>
      </c>
      <c r="H123" s="162">
        <f>RES_hhdet_tes!H$116</f>
        <v>0</v>
      </c>
      <c r="I123" s="162">
        <f>RES_hhdet_tes!I$116</f>
        <v>0</v>
      </c>
      <c r="J123" s="162">
        <f>RES_hhdet_tes!J$116</f>
        <v>0</v>
      </c>
      <c r="K123" s="162">
        <f>RES_hhdet_tes!K$116</f>
        <v>0</v>
      </c>
      <c r="L123" s="162">
        <f>RES_hhdet_tes!L$116</f>
        <v>0</v>
      </c>
      <c r="M123" s="162">
        <f>RES_hhdet_tes!M$116</f>
        <v>0</v>
      </c>
      <c r="N123" s="162">
        <f>RES_hhdet_tes!N$116</f>
        <v>0</v>
      </c>
      <c r="O123" s="162">
        <f>RES_hhdet_tes!O$116</f>
        <v>0</v>
      </c>
      <c r="P123" s="162">
        <f>RES_hhdet_tes!P$116</f>
        <v>0</v>
      </c>
      <c r="Q123" s="162">
        <f>RES_hhdet_tes!Q$116</f>
        <v>0</v>
      </c>
    </row>
    <row r="124" spans="1:17" ht="12" customHeight="1" x14ac:dyDescent="0.25">
      <c r="A124" s="161" t="s">
        <v>141</v>
      </c>
      <c r="B124" s="160">
        <f>SUM(B125:B126)</f>
        <v>0</v>
      </c>
      <c r="C124" s="160">
        <f t="shared" ref="C124:Q124" si="20">SUM(C125:C126)</f>
        <v>0</v>
      </c>
      <c r="D124" s="160">
        <f t="shared" si="20"/>
        <v>0</v>
      </c>
      <c r="E124" s="160">
        <f t="shared" si="20"/>
        <v>0</v>
      </c>
      <c r="F124" s="160">
        <f t="shared" si="20"/>
        <v>0</v>
      </c>
      <c r="G124" s="160">
        <f t="shared" si="20"/>
        <v>0</v>
      </c>
      <c r="H124" s="160">
        <f t="shared" si="20"/>
        <v>0</v>
      </c>
      <c r="I124" s="160">
        <f t="shared" si="20"/>
        <v>0</v>
      </c>
      <c r="J124" s="160">
        <f t="shared" si="20"/>
        <v>0</v>
      </c>
      <c r="K124" s="160">
        <f t="shared" si="20"/>
        <v>0</v>
      </c>
      <c r="L124" s="160">
        <f t="shared" si="20"/>
        <v>0</v>
      </c>
      <c r="M124" s="160">
        <f t="shared" si="20"/>
        <v>0</v>
      </c>
      <c r="N124" s="160">
        <f t="shared" si="20"/>
        <v>0</v>
      </c>
      <c r="O124" s="160">
        <f t="shared" si="20"/>
        <v>0</v>
      </c>
      <c r="P124" s="160">
        <f t="shared" si="20"/>
        <v>0</v>
      </c>
      <c r="Q124" s="160">
        <f t="shared" si="20"/>
        <v>0</v>
      </c>
    </row>
    <row r="125" spans="1:17" ht="12" customHeight="1" x14ac:dyDescent="0.25">
      <c r="A125" s="148" t="s">
        <v>60</v>
      </c>
      <c r="B125" s="156">
        <f>RES_hhdet_tes!B$118</f>
        <v>0</v>
      </c>
      <c r="C125" s="156">
        <f>RES_hhdet_tes!C$118</f>
        <v>0</v>
      </c>
      <c r="D125" s="156">
        <f>RES_hhdet_tes!D$118</f>
        <v>0</v>
      </c>
      <c r="E125" s="156">
        <f>RES_hhdet_tes!E$118</f>
        <v>0</v>
      </c>
      <c r="F125" s="156">
        <f>RES_hhdet_tes!F$118</f>
        <v>0</v>
      </c>
      <c r="G125" s="156">
        <f>RES_hhdet_tes!G$118</f>
        <v>0</v>
      </c>
      <c r="H125" s="156">
        <f>RES_hhdet_tes!H$118</f>
        <v>0</v>
      </c>
      <c r="I125" s="156">
        <f>RES_hhdet_tes!I$118</f>
        <v>0</v>
      </c>
      <c r="J125" s="156">
        <f>RES_hhdet_tes!J$118</f>
        <v>0</v>
      </c>
      <c r="K125" s="156">
        <f>RES_hhdet_tes!K$118</f>
        <v>0</v>
      </c>
      <c r="L125" s="156">
        <f>RES_hhdet_tes!L$118</f>
        <v>0</v>
      </c>
      <c r="M125" s="156">
        <f>RES_hhdet_tes!M$118</f>
        <v>0</v>
      </c>
      <c r="N125" s="156">
        <f>RES_hhdet_tes!N$118</f>
        <v>0</v>
      </c>
      <c r="O125" s="156">
        <f>RES_hhdet_tes!O$118</f>
        <v>0</v>
      </c>
      <c r="P125" s="156">
        <f>RES_hhdet_tes!P$118</f>
        <v>0</v>
      </c>
      <c r="Q125" s="156">
        <f>RES_hhdet_tes!Q$118</f>
        <v>0</v>
      </c>
    </row>
    <row r="126" spans="1:17" ht="12" customHeight="1" x14ac:dyDescent="0.25">
      <c r="A126" s="148" t="s">
        <v>59</v>
      </c>
      <c r="B126" s="156">
        <f>RES_hhdet_tes!B$119</f>
        <v>0</v>
      </c>
      <c r="C126" s="156">
        <f>RES_hhdet_tes!C$119</f>
        <v>0</v>
      </c>
      <c r="D126" s="156">
        <f>RES_hhdet_tes!D$119</f>
        <v>0</v>
      </c>
      <c r="E126" s="156">
        <f>RES_hhdet_tes!E$119</f>
        <v>0</v>
      </c>
      <c r="F126" s="156">
        <f>RES_hhdet_tes!F$119</f>
        <v>0</v>
      </c>
      <c r="G126" s="156">
        <f>RES_hhdet_tes!G$119</f>
        <v>0</v>
      </c>
      <c r="H126" s="156">
        <f>RES_hhdet_tes!H$119</f>
        <v>0</v>
      </c>
      <c r="I126" s="156">
        <f>RES_hhdet_tes!I$119</f>
        <v>0</v>
      </c>
      <c r="J126" s="156">
        <f>RES_hhdet_tes!J$119</f>
        <v>0</v>
      </c>
      <c r="K126" s="156">
        <f>RES_hhdet_tes!K$119</f>
        <v>0</v>
      </c>
      <c r="L126" s="156">
        <f>RES_hhdet_tes!L$119</f>
        <v>0</v>
      </c>
      <c r="M126" s="156">
        <f>RES_hhdet_tes!M$119</f>
        <v>0</v>
      </c>
      <c r="N126" s="156">
        <f>RES_hhdet_tes!N$119</f>
        <v>0</v>
      </c>
      <c r="O126" s="156">
        <f>RES_hhdet_tes!O$119</f>
        <v>0</v>
      </c>
      <c r="P126" s="156">
        <f>RES_hhdet_tes!P$119</f>
        <v>0</v>
      </c>
      <c r="Q126" s="156">
        <f>RES_hhdet_tes!Q$119</f>
        <v>0</v>
      </c>
    </row>
    <row r="127" spans="1:17" ht="12" customHeight="1" x14ac:dyDescent="0.25">
      <c r="A127" s="158" t="s">
        <v>62</v>
      </c>
      <c r="B127" s="157">
        <f>SUM(B128:B129)</f>
        <v>0</v>
      </c>
      <c r="C127" s="157">
        <f t="shared" ref="C127:Q127" si="21">SUM(C128:C129)</f>
        <v>0</v>
      </c>
      <c r="D127" s="157">
        <f t="shared" si="21"/>
        <v>0</v>
      </c>
      <c r="E127" s="157">
        <f t="shared" si="21"/>
        <v>0</v>
      </c>
      <c r="F127" s="157">
        <f t="shared" si="21"/>
        <v>0</v>
      </c>
      <c r="G127" s="157">
        <f t="shared" si="21"/>
        <v>0</v>
      </c>
      <c r="H127" s="157">
        <f t="shared" si="21"/>
        <v>0</v>
      </c>
      <c r="I127" s="157">
        <f t="shared" si="21"/>
        <v>0</v>
      </c>
      <c r="J127" s="157">
        <f t="shared" si="21"/>
        <v>0</v>
      </c>
      <c r="K127" s="157">
        <f t="shared" si="21"/>
        <v>0</v>
      </c>
      <c r="L127" s="157">
        <f t="shared" si="21"/>
        <v>0</v>
      </c>
      <c r="M127" s="157">
        <f t="shared" si="21"/>
        <v>0</v>
      </c>
      <c r="N127" s="157">
        <f t="shared" si="21"/>
        <v>0</v>
      </c>
      <c r="O127" s="157">
        <f t="shared" si="21"/>
        <v>0</v>
      </c>
      <c r="P127" s="157">
        <f t="shared" si="21"/>
        <v>0</v>
      </c>
      <c r="Q127" s="157">
        <f t="shared" si="21"/>
        <v>0</v>
      </c>
    </row>
    <row r="128" spans="1:17" ht="12" customHeight="1" x14ac:dyDescent="0.25">
      <c r="A128" s="23" t="s">
        <v>57</v>
      </c>
      <c r="B128" s="156">
        <f>RES_hhdet_tes!B$121</f>
        <v>0</v>
      </c>
      <c r="C128" s="156">
        <f>RES_hhdet_tes!C$121</f>
        <v>0</v>
      </c>
      <c r="D128" s="156">
        <f>RES_hhdet_tes!D$121</f>
        <v>0</v>
      </c>
      <c r="E128" s="156">
        <f>RES_hhdet_tes!E$121</f>
        <v>0</v>
      </c>
      <c r="F128" s="156">
        <f>RES_hhdet_tes!F$121</f>
        <v>0</v>
      </c>
      <c r="G128" s="156">
        <f>RES_hhdet_tes!G$121</f>
        <v>0</v>
      </c>
      <c r="H128" s="156">
        <f>RES_hhdet_tes!H$121</f>
        <v>0</v>
      </c>
      <c r="I128" s="156">
        <f>RES_hhdet_tes!I$121</f>
        <v>0</v>
      </c>
      <c r="J128" s="156">
        <f>RES_hhdet_tes!J$121</f>
        <v>0</v>
      </c>
      <c r="K128" s="156">
        <f>RES_hhdet_tes!K$121</f>
        <v>0</v>
      </c>
      <c r="L128" s="156">
        <f>RES_hhdet_tes!L$121</f>
        <v>0</v>
      </c>
      <c r="M128" s="156">
        <f>RES_hhdet_tes!M$121</f>
        <v>0</v>
      </c>
      <c r="N128" s="156">
        <f>RES_hhdet_tes!N$121</f>
        <v>0</v>
      </c>
      <c r="O128" s="156">
        <f>RES_hhdet_tes!O$121</f>
        <v>0</v>
      </c>
      <c r="P128" s="156">
        <f>RES_hhdet_tes!P$121</f>
        <v>0</v>
      </c>
      <c r="Q128" s="156">
        <f>RES_hhdet_tes!Q$121</f>
        <v>0</v>
      </c>
    </row>
    <row r="129" spans="1:17" ht="12" customHeight="1" x14ac:dyDescent="0.25">
      <c r="A129" s="29" t="s">
        <v>140</v>
      </c>
      <c r="B129" s="57">
        <f>RES_hhdet_tes!B$122</f>
        <v>0</v>
      </c>
      <c r="C129" s="57">
        <f>RES_hhdet_tes!C$122</f>
        <v>0</v>
      </c>
      <c r="D129" s="57">
        <f>RES_hhdet_tes!D$122</f>
        <v>0</v>
      </c>
      <c r="E129" s="57">
        <f>RES_hhdet_tes!E$122</f>
        <v>0</v>
      </c>
      <c r="F129" s="57">
        <f>RES_hhdet_tes!F$122</f>
        <v>0</v>
      </c>
      <c r="G129" s="57">
        <f>RES_hhdet_tes!G$122</f>
        <v>0</v>
      </c>
      <c r="H129" s="57">
        <f>RES_hhdet_tes!H$122</f>
        <v>0</v>
      </c>
      <c r="I129" s="57">
        <f>RES_hhdet_tes!I$122</f>
        <v>0</v>
      </c>
      <c r="J129" s="57">
        <f>RES_hhdet_tes!J$122</f>
        <v>0</v>
      </c>
      <c r="K129" s="57">
        <f>RES_hhdet_tes!K$122</f>
        <v>0</v>
      </c>
      <c r="L129" s="57">
        <f>RES_hhdet_tes!L$122</f>
        <v>0</v>
      </c>
      <c r="M129" s="57">
        <f>RES_hhdet_tes!M$122</f>
        <v>0</v>
      </c>
      <c r="N129" s="57">
        <f>RES_hhdet_tes!N$122</f>
        <v>0</v>
      </c>
      <c r="O129" s="57">
        <f>RES_hhdet_tes!O$122</f>
        <v>0</v>
      </c>
      <c r="P129" s="57">
        <f>RES_hhdet_tes!P$122</f>
        <v>0</v>
      </c>
      <c r="Q129" s="57">
        <f>RES_hhdet_tes!Q$122</f>
        <v>0</v>
      </c>
    </row>
    <row r="131" spans="1:17" ht="12" customHeight="1" x14ac:dyDescent="0.25">
      <c r="A131" s="152" t="s">
        <v>199</v>
      </c>
      <c r="B131" s="175" t="str">
        <f t="shared" ref="B131:Q146" si="22">IF(B112=0,"",B112/B93)</f>
        <v/>
      </c>
      <c r="C131" s="175" t="str">
        <f t="shared" si="22"/>
        <v/>
      </c>
      <c r="D131" s="175" t="str">
        <f t="shared" si="22"/>
        <v/>
      </c>
      <c r="E131" s="175" t="str">
        <f t="shared" si="22"/>
        <v/>
      </c>
      <c r="F131" s="175" t="str">
        <f t="shared" si="22"/>
        <v/>
      </c>
      <c r="G131" s="175" t="str">
        <f t="shared" si="22"/>
        <v/>
      </c>
      <c r="H131" s="175" t="str">
        <f t="shared" si="22"/>
        <v/>
      </c>
      <c r="I131" s="175" t="str">
        <f t="shared" si="22"/>
        <v/>
      </c>
      <c r="J131" s="175" t="str">
        <f t="shared" si="22"/>
        <v/>
      </c>
      <c r="K131" s="175" t="str">
        <f t="shared" si="22"/>
        <v/>
      </c>
      <c r="L131" s="175" t="str">
        <f t="shared" si="22"/>
        <v/>
      </c>
      <c r="M131" s="175" t="str">
        <f t="shared" si="22"/>
        <v/>
      </c>
      <c r="N131" s="175" t="str">
        <f t="shared" si="22"/>
        <v/>
      </c>
      <c r="O131" s="175" t="str">
        <f t="shared" si="22"/>
        <v/>
      </c>
      <c r="P131" s="175" t="str">
        <f t="shared" si="22"/>
        <v/>
      </c>
      <c r="Q131" s="175" t="str">
        <f t="shared" si="22"/>
        <v/>
      </c>
    </row>
    <row r="132" spans="1:17" ht="12" customHeight="1" x14ac:dyDescent="0.25">
      <c r="A132" s="158" t="s">
        <v>65</v>
      </c>
      <c r="B132" s="169" t="str">
        <f t="shared" si="22"/>
        <v/>
      </c>
      <c r="C132" s="169" t="str">
        <f t="shared" si="22"/>
        <v/>
      </c>
      <c r="D132" s="169" t="str">
        <f t="shared" si="22"/>
        <v/>
      </c>
      <c r="E132" s="169" t="str">
        <f t="shared" si="22"/>
        <v/>
      </c>
      <c r="F132" s="169" t="str">
        <f t="shared" si="22"/>
        <v/>
      </c>
      <c r="G132" s="169" t="str">
        <f t="shared" si="22"/>
        <v/>
      </c>
      <c r="H132" s="169" t="str">
        <f t="shared" si="22"/>
        <v/>
      </c>
      <c r="I132" s="169" t="str">
        <f t="shared" si="22"/>
        <v/>
      </c>
      <c r="J132" s="169" t="str">
        <f t="shared" si="22"/>
        <v/>
      </c>
      <c r="K132" s="169" t="str">
        <f t="shared" si="22"/>
        <v/>
      </c>
      <c r="L132" s="169" t="str">
        <f t="shared" si="22"/>
        <v/>
      </c>
      <c r="M132" s="169" t="str">
        <f t="shared" si="22"/>
        <v/>
      </c>
      <c r="N132" s="169" t="str">
        <f t="shared" si="22"/>
        <v/>
      </c>
      <c r="O132" s="169" t="str">
        <f t="shared" si="22"/>
        <v/>
      </c>
      <c r="P132" s="169" t="str">
        <f t="shared" si="22"/>
        <v/>
      </c>
      <c r="Q132" s="169" t="str">
        <f t="shared" si="22"/>
        <v/>
      </c>
    </row>
    <row r="133" spans="1:17" ht="12" customHeight="1" x14ac:dyDescent="0.25">
      <c r="A133" s="23" t="s">
        <v>153</v>
      </c>
      <c r="B133" s="73" t="str">
        <f t="shared" si="22"/>
        <v/>
      </c>
      <c r="C133" s="73" t="str">
        <f t="shared" si="22"/>
        <v/>
      </c>
      <c r="D133" s="73" t="str">
        <f t="shared" si="22"/>
        <v/>
      </c>
      <c r="E133" s="73" t="str">
        <f t="shared" si="22"/>
        <v/>
      </c>
      <c r="F133" s="73" t="str">
        <f t="shared" si="22"/>
        <v/>
      </c>
      <c r="G133" s="73" t="str">
        <f t="shared" si="22"/>
        <v/>
      </c>
      <c r="H133" s="73" t="str">
        <f t="shared" si="22"/>
        <v/>
      </c>
      <c r="I133" s="73" t="str">
        <f t="shared" si="22"/>
        <v/>
      </c>
      <c r="J133" s="73" t="str">
        <f t="shared" si="22"/>
        <v/>
      </c>
      <c r="K133" s="73" t="str">
        <f t="shared" si="22"/>
        <v/>
      </c>
      <c r="L133" s="73" t="str">
        <f t="shared" si="22"/>
        <v/>
      </c>
      <c r="M133" s="73" t="str">
        <f t="shared" si="22"/>
        <v/>
      </c>
      <c r="N133" s="73" t="str">
        <f t="shared" si="22"/>
        <v/>
      </c>
      <c r="O133" s="73" t="str">
        <f t="shared" si="22"/>
        <v/>
      </c>
      <c r="P133" s="73" t="str">
        <f t="shared" si="22"/>
        <v/>
      </c>
      <c r="Q133" s="73" t="str">
        <f t="shared" si="22"/>
        <v/>
      </c>
    </row>
    <row r="134" spans="1:17" ht="12" customHeight="1" x14ac:dyDescent="0.25">
      <c r="A134" s="23" t="s">
        <v>60</v>
      </c>
      <c r="B134" s="73" t="str">
        <f t="shared" si="22"/>
        <v/>
      </c>
      <c r="C134" s="73" t="str">
        <f t="shared" si="22"/>
        <v/>
      </c>
      <c r="D134" s="73" t="str">
        <f t="shared" si="22"/>
        <v/>
      </c>
      <c r="E134" s="73" t="str">
        <f t="shared" si="22"/>
        <v/>
      </c>
      <c r="F134" s="73" t="str">
        <f t="shared" si="22"/>
        <v/>
      </c>
      <c r="G134" s="73" t="str">
        <f t="shared" si="22"/>
        <v/>
      </c>
      <c r="H134" s="73" t="str">
        <f t="shared" si="22"/>
        <v/>
      </c>
      <c r="I134" s="73" t="str">
        <f t="shared" si="22"/>
        <v/>
      </c>
      <c r="J134" s="73" t="str">
        <f t="shared" si="22"/>
        <v/>
      </c>
      <c r="K134" s="73" t="str">
        <f t="shared" si="22"/>
        <v/>
      </c>
      <c r="L134" s="73" t="str">
        <f t="shared" si="22"/>
        <v/>
      </c>
      <c r="M134" s="73" t="str">
        <f t="shared" si="22"/>
        <v/>
      </c>
      <c r="N134" s="73" t="str">
        <f t="shared" si="22"/>
        <v/>
      </c>
      <c r="O134" s="73" t="str">
        <f t="shared" si="22"/>
        <v/>
      </c>
      <c r="P134" s="73" t="str">
        <f t="shared" si="22"/>
        <v/>
      </c>
      <c r="Q134" s="73" t="str">
        <f t="shared" si="22"/>
        <v/>
      </c>
    </row>
    <row r="135" spans="1:17" ht="12" customHeight="1" x14ac:dyDescent="0.25">
      <c r="A135" s="158" t="s">
        <v>112</v>
      </c>
      <c r="B135" s="169" t="str">
        <f t="shared" si="22"/>
        <v/>
      </c>
      <c r="C135" s="169" t="str">
        <f t="shared" si="22"/>
        <v/>
      </c>
      <c r="D135" s="169" t="str">
        <f t="shared" si="22"/>
        <v/>
      </c>
      <c r="E135" s="169" t="str">
        <f t="shared" si="22"/>
        <v/>
      </c>
      <c r="F135" s="169" t="str">
        <f t="shared" si="22"/>
        <v/>
      </c>
      <c r="G135" s="169" t="str">
        <f t="shared" si="22"/>
        <v/>
      </c>
      <c r="H135" s="169" t="str">
        <f t="shared" si="22"/>
        <v/>
      </c>
      <c r="I135" s="169" t="str">
        <f t="shared" si="22"/>
        <v/>
      </c>
      <c r="J135" s="169" t="str">
        <f t="shared" si="22"/>
        <v/>
      </c>
      <c r="K135" s="169" t="str">
        <f t="shared" si="22"/>
        <v/>
      </c>
      <c r="L135" s="169" t="str">
        <f t="shared" si="22"/>
        <v/>
      </c>
      <c r="M135" s="169" t="str">
        <f t="shared" si="22"/>
        <v/>
      </c>
      <c r="N135" s="169" t="str">
        <f t="shared" si="22"/>
        <v/>
      </c>
      <c r="O135" s="169" t="str">
        <f t="shared" si="22"/>
        <v/>
      </c>
      <c r="P135" s="169" t="str">
        <f t="shared" si="22"/>
        <v/>
      </c>
      <c r="Q135" s="169" t="str">
        <f t="shared" si="22"/>
        <v/>
      </c>
    </row>
    <row r="136" spans="1:17" ht="12" customHeight="1" x14ac:dyDescent="0.25">
      <c r="A136" s="23" t="s">
        <v>60</v>
      </c>
      <c r="B136" s="73" t="str">
        <f t="shared" si="22"/>
        <v/>
      </c>
      <c r="C136" s="73" t="str">
        <f t="shared" si="22"/>
        <v/>
      </c>
      <c r="D136" s="73" t="str">
        <f t="shared" si="22"/>
        <v/>
      </c>
      <c r="E136" s="73" t="str">
        <f t="shared" si="22"/>
        <v/>
      </c>
      <c r="F136" s="73" t="str">
        <f t="shared" si="22"/>
        <v/>
      </c>
      <c r="G136" s="73" t="str">
        <f t="shared" si="22"/>
        <v/>
      </c>
      <c r="H136" s="73" t="str">
        <f t="shared" si="22"/>
        <v/>
      </c>
      <c r="I136" s="73" t="str">
        <f t="shared" si="22"/>
        <v/>
      </c>
      <c r="J136" s="73" t="str">
        <f t="shared" si="22"/>
        <v/>
      </c>
      <c r="K136" s="73" t="str">
        <f t="shared" si="22"/>
        <v/>
      </c>
      <c r="L136" s="73" t="str">
        <f t="shared" si="22"/>
        <v/>
      </c>
      <c r="M136" s="73" t="str">
        <f t="shared" si="22"/>
        <v/>
      </c>
      <c r="N136" s="73" t="str">
        <f t="shared" si="22"/>
        <v/>
      </c>
      <c r="O136" s="73" t="str">
        <f t="shared" si="22"/>
        <v/>
      </c>
      <c r="P136" s="73" t="str">
        <f t="shared" si="22"/>
        <v/>
      </c>
      <c r="Q136" s="73" t="str">
        <f t="shared" si="22"/>
        <v/>
      </c>
    </row>
    <row r="137" spans="1:17" ht="12" customHeight="1" x14ac:dyDescent="0.25">
      <c r="A137" s="158" t="s">
        <v>63</v>
      </c>
      <c r="B137" s="169" t="str">
        <f t="shared" si="22"/>
        <v/>
      </c>
      <c r="C137" s="169" t="str">
        <f t="shared" si="22"/>
        <v/>
      </c>
      <c r="D137" s="169" t="str">
        <f t="shared" si="22"/>
        <v/>
      </c>
      <c r="E137" s="169" t="str">
        <f t="shared" si="22"/>
        <v/>
      </c>
      <c r="F137" s="169" t="str">
        <f t="shared" si="22"/>
        <v/>
      </c>
      <c r="G137" s="169" t="str">
        <f t="shared" si="22"/>
        <v/>
      </c>
      <c r="H137" s="169" t="str">
        <f t="shared" si="22"/>
        <v/>
      </c>
      <c r="I137" s="169" t="str">
        <f t="shared" si="22"/>
        <v/>
      </c>
      <c r="J137" s="169" t="str">
        <f t="shared" si="22"/>
        <v/>
      </c>
      <c r="K137" s="169" t="str">
        <f t="shared" si="22"/>
        <v/>
      </c>
      <c r="L137" s="169" t="str">
        <f t="shared" si="22"/>
        <v/>
      </c>
      <c r="M137" s="169" t="str">
        <f t="shared" si="22"/>
        <v/>
      </c>
      <c r="N137" s="169" t="str">
        <f t="shared" si="22"/>
        <v/>
      </c>
      <c r="O137" s="169" t="str">
        <f t="shared" si="22"/>
        <v/>
      </c>
      <c r="P137" s="169" t="str">
        <f t="shared" si="22"/>
        <v/>
      </c>
      <c r="Q137" s="169" t="str">
        <f t="shared" si="22"/>
        <v/>
      </c>
    </row>
    <row r="138" spans="1:17" ht="12" customHeight="1" x14ac:dyDescent="0.25">
      <c r="A138" s="167" t="s">
        <v>152</v>
      </c>
      <c r="B138" s="174" t="str">
        <f t="shared" si="22"/>
        <v/>
      </c>
      <c r="C138" s="174" t="str">
        <f t="shared" si="22"/>
        <v/>
      </c>
      <c r="D138" s="174" t="str">
        <f t="shared" si="22"/>
        <v/>
      </c>
      <c r="E138" s="174" t="str">
        <f t="shared" si="22"/>
        <v/>
      </c>
      <c r="F138" s="174" t="str">
        <f t="shared" si="22"/>
        <v/>
      </c>
      <c r="G138" s="174" t="str">
        <f t="shared" si="22"/>
        <v/>
      </c>
      <c r="H138" s="174" t="str">
        <f t="shared" si="22"/>
        <v/>
      </c>
      <c r="I138" s="174" t="str">
        <f t="shared" si="22"/>
        <v/>
      </c>
      <c r="J138" s="174" t="str">
        <f t="shared" si="22"/>
        <v/>
      </c>
      <c r="K138" s="174" t="str">
        <f t="shared" si="22"/>
        <v/>
      </c>
      <c r="L138" s="174" t="str">
        <f t="shared" si="22"/>
        <v/>
      </c>
      <c r="M138" s="174" t="str">
        <f t="shared" si="22"/>
        <v/>
      </c>
      <c r="N138" s="174" t="str">
        <f t="shared" si="22"/>
        <v/>
      </c>
      <c r="O138" s="174" t="str">
        <f t="shared" si="22"/>
        <v/>
      </c>
      <c r="P138" s="174" t="str">
        <f t="shared" si="22"/>
        <v/>
      </c>
      <c r="Q138" s="174" t="str">
        <f t="shared" si="22"/>
        <v/>
      </c>
    </row>
    <row r="139" spans="1:17" ht="12" customHeight="1" x14ac:dyDescent="0.25">
      <c r="A139" s="167" t="s">
        <v>151</v>
      </c>
      <c r="B139" s="174" t="str">
        <f t="shared" si="22"/>
        <v/>
      </c>
      <c r="C139" s="174" t="str">
        <f t="shared" si="22"/>
        <v/>
      </c>
      <c r="D139" s="174" t="str">
        <f t="shared" si="22"/>
        <v/>
      </c>
      <c r="E139" s="174" t="str">
        <f t="shared" si="22"/>
        <v/>
      </c>
      <c r="F139" s="174" t="str">
        <f t="shared" si="22"/>
        <v/>
      </c>
      <c r="G139" s="174" t="str">
        <f t="shared" si="22"/>
        <v/>
      </c>
      <c r="H139" s="174" t="str">
        <f t="shared" si="22"/>
        <v/>
      </c>
      <c r="I139" s="174" t="str">
        <f t="shared" si="22"/>
        <v/>
      </c>
      <c r="J139" s="174" t="str">
        <f t="shared" si="22"/>
        <v/>
      </c>
      <c r="K139" s="174" t="str">
        <f t="shared" si="22"/>
        <v/>
      </c>
      <c r="L139" s="174" t="str">
        <f t="shared" si="22"/>
        <v/>
      </c>
      <c r="M139" s="174" t="str">
        <f t="shared" si="22"/>
        <v/>
      </c>
      <c r="N139" s="174" t="str">
        <f t="shared" si="22"/>
        <v/>
      </c>
      <c r="O139" s="174" t="str">
        <f t="shared" si="22"/>
        <v/>
      </c>
      <c r="P139" s="174" t="str">
        <f t="shared" si="22"/>
        <v/>
      </c>
      <c r="Q139" s="174" t="str">
        <f t="shared" si="22"/>
        <v/>
      </c>
    </row>
    <row r="140" spans="1:17" ht="12" customHeight="1" x14ac:dyDescent="0.25">
      <c r="A140" s="166" t="s">
        <v>79</v>
      </c>
      <c r="B140" s="173" t="str">
        <f t="shared" si="22"/>
        <v/>
      </c>
      <c r="C140" s="173" t="str">
        <f t="shared" si="22"/>
        <v/>
      </c>
      <c r="D140" s="173" t="str">
        <f t="shared" si="22"/>
        <v/>
      </c>
      <c r="E140" s="173" t="str">
        <f t="shared" si="22"/>
        <v/>
      </c>
      <c r="F140" s="173" t="str">
        <f t="shared" si="22"/>
        <v/>
      </c>
      <c r="G140" s="173" t="str">
        <f t="shared" si="22"/>
        <v/>
      </c>
      <c r="H140" s="173" t="str">
        <f t="shared" si="22"/>
        <v/>
      </c>
      <c r="I140" s="173" t="str">
        <f t="shared" si="22"/>
        <v/>
      </c>
      <c r="J140" s="173" t="str">
        <f t="shared" si="22"/>
        <v/>
      </c>
      <c r="K140" s="173" t="str">
        <f t="shared" si="22"/>
        <v/>
      </c>
      <c r="L140" s="173" t="str">
        <f t="shared" si="22"/>
        <v/>
      </c>
      <c r="M140" s="173" t="str">
        <f t="shared" si="22"/>
        <v/>
      </c>
      <c r="N140" s="173" t="str">
        <f t="shared" si="22"/>
        <v/>
      </c>
      <c r="O140" s="173" t="str">
        <f t="shared" si="22"/>
        <v/>
      </c>
      <c r="P140" s="173" t="str">
        <f t="shared" si="22"/>
        <v/>
      </c>
      <c r="Q140" s="173" t="str">
        <f t="shared" si="22"/>
        <v/>
      </c>
    </row>
    <row r="141" spans="1:17" ht="12" customHeight="1" x14ac:dyDescent="0.25">
      <c r="A141" s="147" t="s">
        <v>59</v>
      </c>
      <c r="B141" s="172" t="str">
        <f t="shared" si="22"/>
        <v/>
      </c>
      <c r="C141" s="172" t="str">
        <f t="shared" si="22"/>
        <v/>
      </c>
      <c r="D141" s="172" t="str">
        <f t="shared" si="22"/>
        <v/>
      </c>
      <c r="E141" s="172" t="str">
        <f t="shared" si="22"/>
        <v/>
      </c>
      <c r="F141" s="172" t="str">
        <f t="shared" si="22"/>
        <v/>
      </c>
      <c r="G141" s="172" t="str">
        <f t="shared" si="22"/>
        <v/>
      </c>
      <c r="H141" s="172" t="str">
        <f t="shared" si="22"/>
        <v/>
      </c>
      <c r="I141" s="172" t="str">
        <f t="shared" si="22"/>
        <v/>
      </c>
      <c r="J141" s="172" t="str">
        <f t="shared" si="22"/>
        <v/>
      </c>
      <c r="K141" s="172" t="str">
        <f t="shared" si="22"/>
        <v/>
      </c>
      <c r="L141" s="172" t="str">
        <f t="shared" si="22"/>
        <v/>
      </c>
      <c r="M141" s="172" t="str">
        <f t="shared" si="22"/>
        <v/>
      </c>
      <c r="N141" s="172" t="str">
        <f t="shared" si="22"/>
        <v/>
      </c>
      <c r="O141" s="172" t="str">
        <f t="shared" si="22"/>
        <v/>
      </c>
      <c r="P141" s="172" t="str">
        <f t="shared" si="22"/>
        <v/>
      </c>
      <c r="Q141" s="172" t="str">
        <f t="shared" si="22"/>
        <v/>
      </c>
    </row>
    <row r="142" spans="1:17" ht="12" customHeight="1" x14ac:dyDescent="0.25">
      <c r="A142" s="163" t="s">
        <v>142</v>
      </c>
      <c r="B142" s="171" t="str">
        <f t="shared" si="22"/>
        <v/>
      </c>
      <c r="C142" s="171" t="str">
        <f t="shared" si="22"/>
        <v/>
      </c>
      <c r="D142" s="171" t="str">
        <f t="shared" si="22"/>
        <v/>
      </c>
      <c r="E142" s="171" t="str">
        <f t="shared" si="22"/>
        <v/>
      </c>
      <c r="F142" s="171" t="str">
        <f t="shared" si="22"/>
        <v/>
      </c>
      <c r="G142" s="171" t="str">
        <f t="shared" si="22"/>
        <v/>
      </c>
      <c r="H142" s="171" t="str">
        <f t="shared" si="22"/>
        <v/>
      </c>
      <c r="I142" s="171" t="str">
        <f t="shared" si="22"/>
        <v/>
      </c>
      <c r="J142" s="171" t="str">
        <f t="shared" si="22"/>
        <v/>
      </c>
      <c r="K142" s="171" t="str">
        <f t="shared" si="22"/>
        <v/>
      </c>
      <c r="L142" s="171" t="str">
        <f t="shared" si="22"/>
        <v/>
      </c>
      <c r="M142" s="171" t="str">
        <f t="shared" si="22"/>
        <v/>
      </c>
      <c r="N142" s="171" t="str">
        <f t="shared" si="22"/>
        <v/>
      </c>
      <c r="O142" s="171" t="str">
        <f t="shared" si="22"/>
        <v/>
      </c>
      <c r="P142" s="171" t="str">
        <f t="shared" si="22"/>
        <v/>
      </c>
      <c r="Q142" s="171" t="str">
        <f t="shared" si="22"/>
        <v/>
      </c>
    </row>
    <row r="143" spans="1:17" ht="12" customHeight="1" x14ac:dyDescent="0.25">
      <c r="A143" s="161" t="s">
        <v>141</v>
      </c>
      <c r="B143" s="170" t="str">
        <f t="shared" si="22"/>
        <v/>
      </c>
      <c r="C143" s="170" t="str">
        <f t="shared" si="22"/>
        <v/>
      </c>
      <c r="D143" s="170" t="str">
        <f t="shared" si="22"/>
        <v/>
      </c>
      <c r="E143" s="170" t="str">
        <f t="shared" si="22"/>
        <v/>
      </c>
      <c r="F143" s="170" t="str">
        <f t="shared" si="22"/>
        <v/>
      </c>
      <c r="G143" s="170" t="str">
        <f t="shared" si="22"/>
        <v/>
      </c>
      <c r="H143" s="170" t="str">
        <f t="shared" si="22"/>
        <v/>
      </c>
      <c r="I143" s="170" t="str">
        <f t="shared" si="22"/>
        <v/>
      </c>
      <c r="J143" s="170" t="str">
        <f t="shared" si="22"/>
        <v/>
      </c>
      <c r="K143" s="170" t="str">
        <f t="shared" si="22"/>
        <v/>
      </c>
      <c r="L143" s="170" t="str">
        <f t="shared" si="22"/>
        <v/>
      </c>
      <c r="M143" s="170" t="str">
        <f t="shared" si="22"/>
        <v/>
      </c>
      <c r="N143" s="170" t="str">
        <f t="shared" si="22"/>
        <v/>
      </c>
      <c r="O143" s="170" t="str">
        <f t="shared" si="22"/>
        <v/>
      </c>
      <c r="P143" s="170" t="str">
        <f t="shared" si="22"/>
        <v/>
      </c>
      <c r="Q143" s="170" t="str">
        <f t="shared" si="22"/>
        <v/>
      </c>
    </row>
    <row r="144" spans="1:17" ht="12" customHeight="1" x14ac:dyDescent="0.25">
      <c r="A144" s="148" t="s">
        <v>60</v>
      </c>
      <c r="B144" s="73" t="str">
        <f t="shared" si="22"/>
        <v/>
      </c>
      <c r="C144" s="73" t="str">
        <f t="shared" si="22"/>
        <v/>
      </c>
      <c r="D144" s="73" t="str">
        <f t="shared" si="22"/>
        <v/>
      </c>
      <c r="E144" s="73" t="str">
        <f t="shared" si="22"/>
        <v/>
      </c>
      <c r="F144" s="73" t="str">
        <f t="shared" si="22"/>
        <v/>
      </c>
      <c r="G144" s="73" t="str">
        <f t="shared" si="22"/>
        <v/>
      </c>
      <c r="H144" s="73" t="str">
        <f t="shared" si="22"/>
        <v/>
      </c>
      <c r="I144" s="73" t="str">
        <f t="shared" si="22"/>
        <v/>
      </c>
      <c r="J144" s="73" t="str">
        <f t="shared" si="22"/>
        <v/>
      </c>
      <c r="K144" s="73" t="str">
        <f t="shared" si="22"/>
        <v/>
      </c>
      <c r="L144" s="73" t="str">
        <f t="shared" si="22"/>
        <v/>
      </c>
      <c r="M144" s="73" t="str">
        <f t="shared" si="22"/>
        <v/>
      </c>
      <c r="N144" s="73" t="str">
        <f t="shared" si="22"/>
        <v/>
      </c>
      <c r="O144" s="73" t="str">
        <f t="shared" si="22"/>
        <v/>
      </c>
      <c r="P144" s="73" t="str">
        <f t="shared" si="22"/>
        <v/>
      </c>
      <c r="Q144" s="73" t="str">
        <f t="shared" si="22"/>
        <v/>
      </c>
    </row>
    <row r="145" spans="1:17" ht="12" customHeight="1" x14ac:dyDescent="0.25">
      <c r="A145" s="148" t="s">
        <v>59</v>
      </c>
      <c r="B145" s="73" t="str">
        <f t="shared" si="22"/>
        <v/>
      </c>
      <c r="C145" s="73" t="str">
        <f t="shared" si="22"/>
        <v/>
      </c>
      <c r="D145" s="73" t="str">
        <f t="shared" si="22"/>
        <v/>
      </c>
      <c r="E145" s="73" t="str">
        <f t="shared" si="22"/>
        <v/>
      </c>
      <c r="F145" s="73" t="str">
        <f t="shared" si="22"/>
        <v/>
      </c>
      <c r="G145" s="73" t="str">
        <f t="shared" si="22"/>
        <v/>
      </c>
      <c r="H145" s="73" t="str">
        <f t="shared" si="22"/>
        <v/>
      </c>
      <c r="I145" s="73" t="str">
        <f t="shared" si="22"/>
        <v/>
      </c>
      <c r="J145" s="73" t="str">
        <f t="shared" si="22"/>
        <v/>
      </c>
      <c r="K145" s="73" t="str">
        <f t="shared" si="22"/>
        <v/>
      </c>
      <c r="L145" s="73" t="str">
        <f t="shared" si="22"/>
        <v/>
      </c>
      <c r="M145" s="73" t="str">
        <f t="shared" si="22"/>
        <v/>
      </c>
      <c r="N145" s="73" t="str">
        <f t="shared" si="22"/>
        <v/>
      </c>
      <c r="O145" s="73" t="str">
        <f t="shared" si="22"/>
        <v/>
      </c>
      <c r="P145" s="73" t="str">
        <f t="shared" si="22"/>
        <v/>
      </c>
      <c r="Q145" s="73" t="str">
        <f t="shared" si="22"/>
        <v/>
      </c>
    </row>
    <row r="146" spans="1:17" ht="12" customHeight="1" x14ac:dyDescent="0.25">
      <c r="A146" s="158" t="s">
        <v>62</v>
      </c>
      <c r="B146" s="169" t="str">
        <f t="shared" si="22"/>
        <v/>
      </c>
      <c r="C146" s="169" t="str">
        <f t="shared" si="22"/>
        <v/>
      </c>
      <c r="D146" s="169" t="str">
        <f t="shared" si="22"/>
        <v/>
      </c>
      <c r="E146" s="169" t="str">
        <f t="shared" si="22"/>
        <v/>
      </c>
      <c r="F146" s="169" t="str">
        <f t="shared" si="22"/>
        <v/>
      </c>
      <c r="G146" s="169" t="str">
        <f t="shared" si="22"/>
        <v/>
      </c>
      <c r="H146" s="169" t="str">
        <f t="shared" si="22"/>
        <v/>
      </c>
      <c r="I146" s="169" t="str">
        <f t="shared" si="22"/>
        <v/>
      </c>
      <c r="J146" s="169" t="str">
        <f t="shared" si="22"/>
        <v/>
      </c>
      <c r="K146" s="169" t="str">
        <f t="shared" si="22"/>
        <v/>
      </c>
      <c r="L146" s="169" t="str">
        <f t="shared" si="22"/>
        <v/>
      </c>
      <c r="M146" s="169" t="str">
        <f t="shared" si="22"/>
        <v/>
      </c>
      <c r="N146" s="169" t="str">
        <f t="shared" si="22"/>
        <v/>
      </c>
      <c r="O146" s="169" t="str">
        <f t="shared" si="22"/>
        <v/>
      </c>
      <c r="P146" s="169" t="str">
        <f t="shared" si="22"/>
        <v/>
      </c>
      <c r="Q146" s="169" t="str">
        <f t="shared" ref="Q146" si="23">IF(Q127=0,"",Q127/Q108)</f>
        <v/>
      </c>
    </row>
    <row r="147" spans="1:17" ht="12" customHeight="1" x14ac:dyDescent="0.25">
      <c r="A147" s="23" t="s">
        <v>57</v>
      </c>
      <c r="B147" s="73" t="str">
        <f t="shared" ref="B147:Q148" si="24">IF(B128=0,"",B128/B109)</f>
        <v/>
      </c>
      <c r="C147" s="73" t="str">
        <f t="shared" si="24"/>
        <v/>
      </c>
      <c r="D147" s="73" t="str">
        <f t="shared" si="24"/>
        <v/>
      </c>
      <c r="E147" s="73" t="str">
        <f t="shared" si="24"/>
        <v/>
      </c>
      <c r="F147" s="73" t="str">
        <f t="shared" si="24"/>
        <v/>
      </c>
      <c r="G147" s="73" t="str">
        <f t="shared" si="24"/>
        <v/>
      </c>
      <c r="H147" s="73" t="str">
        <f t="shared" si="24"/>
        <v/>
      </c>
      <c r="I147" s="73" t="str">
        <f t="shared" si="24"/>
        <v/>
      </c>
      <c r="J147" s="73" t="str">
        <f t="shared" si="24"/>
        <v/>
      </c>
      <c r="K147" s="73" t="str">
        <f t="shared" si="24"/>
        <v/>
      </c>
      <c r="L147" s="73" t="str">
        <f t="shared" si="24"/>
        <v/>
      </c>
      <c r="M147" s="73" t="str">
        <f t="shared" si="24"/>
        <v/>
      </c>
      <c r="N147" s="73" t="str">
        <f t="shared" si="24"/>
        <v/>
      </c>
      <c r="O147" s="73" t="str">
        <f t="shared" si="24"/>
        <v/>
      </c>
      <c r="P147" s="73" t="str">
        <f t="shared" si="24"/>
        <v/>
      </c>
      <c r="Q147" s="73" t="str">
        <f t="shared" si="24"/>
        <v/>
      </c>
    </row>
    <row r="148" spans="1:17" ht="12" customHeight="1" x14ac:dyDescent="0.25">
      <c r="A148" s="29" t="s">
        <v>140</v>
      </c>
      <c r="B148" s="65" t="str">
        <f t="shared" si="24"/>
        <v/>
      </c>
      <c r="C148" s="65" t="str">
        <f t="shared" si="24"/>
        <v/>
      </c>
      <c r="D148" s="65" t="str">
        <f t="shared" si="24"/>
        <v/>
      </c>
      <c r="E148" s="65" t="str">
        <f t="shared" si="24"/>
        <v/>
      </c>
      <c r="F148" s="65" t="str">
        <f t="shared" si="24"/>
        <v/>
      </c>
      <c r="G148" s="65" t="str">
        <f t="shared" si="24"/>
        <v/>
      </c>
      <c r="H148" s="65" t="str">
        <f t="shared" si="24"/>
        <v/>
      </c>
      <c r="I148" s="65" t="str">
        <f t="shared" si="24"/>
        <v/>
      </c>
      <c r="J148" s="65" t="str">
        <f t="shared" si="24"/>
        <v/>
      </c>
      <c r="K148" s="65" t="str">
        <f t="shared" si="24"/>
        <v/>
      </c>
      <c r="L148" s="65" t="str">
        <f t="shared" si="24"/>
        <v/>
      </c>
      <c r="M148" s="65" t="str">
        <f t="shared" si="24"/>
        <v/>
      </c>
      <c r="N148" s="65" t="str">
        <f t="shared" si="24"/>
        <v/>
      </c>
      <c r="O148" s="65" t="str">
        <f t="shared" si="24"/>
        <v/>
      </c>
      <c r="P148" s="65" t="str">
        <f t="shared" si="24"/>
        <v/>
      </c>
      <c r="Q148" s="65" t="str">
        <f t="shared" si="24"/>
        <v/>
      </c>
    </row>
    <row r="150" spans="1:17" ht="12" customHeight="1" x14ac:dyDescent="0.25">
      <c r="A150" s="152" t="s">
        <v>121</v>
      </c>
      <c r="B150" s="168">
        <f>SUM(B151,B154,B156,B165)</f>
        <v>0</v>
      </c>
      <c r="C150" s="168">
        <f t="shared" ref="C150:Q150" si="25">SUM(C151,C154,C156,C165)</f>
        <v>0</v>
      </c>
      <c r="D150" s="168">
        <f t="shared" si="25"/>
        <v>0</v>
      </c>
      <c r="E150" s="168">
        <f t="shared" si="25"/>
        <v>0</v>
      </c>
      <c r="F150" s="168">
        <f t="shared" si="25"/>
        <v>0</v>
      </c>
      <c r="G150" s="168">
        <f t="shared" si="25"/>
        <v>0</v>
      </c>
      <c r="H150" s="168">
        <f t="shared" si="25"/>
        <v>0</v>
      </c>
      <c r="I150" s="168">
        <f t="shared" si="25"/>
        <v>0</v>
      </c>
      <c r="J150" s="168">
        <f t="shared" si="25"/>
        <v>0</v>
      </c>
      <c r="K150" s="168">
        <f t="shared" si="25"/>
        <v>0</v>
      </c>
      <c r="L150" s="168">
        <f t="shared" si="25"/>
        <v>0</v>
      </c>
      <c r="M150" s="168">
        <f t="shared" si="25"/>
        <v>0</v>
      </c>
      <c r="N150" s="168">
        <f t="shared" si="25"/>
        <v>0</v>
      </c>
      <c r="O150" s="168">
        <f t="shared" si="25"/>
        <v>0</v>
      </c>
      <c r="P150" s="168">
        <f t="shared" si="25"/>
        <v>0</v>
      </c>
      <c r="Q150" s="168">
        <f t="shared" si="25"/>
        <v>0</v>
      </c>
    </row>
    <row r="151" spans="1:17" ht="12" customHeight="1" x14ac:dyDescent="0.25">
      <c r="A151" s="158" t="s">
        <v>65</v>
      </c>
      <c r="B151" s="157">
        <f>SUM(B152:B153)</f>
        <v>0</v>
      </c>
      <c r="C151" s="157">
        <f t="shared" ref="C151:Q151" si="26">SUM(C152:C153)</f>
        <v>0</v>
      </c>
      <c r="D151" s="157">
        <f t="shared" si="26"/>
        <v>0</v>
      </c>
      <c r="E151" s="157">
        <f t="shared" si="26"/>
        <v>0</v>
      </c>
      <c r="F151" s="157">
        <f t="shared" si="26"/>
        <v>0</v>
      </c>
      <c r="G151" s="157">
        <f t="shared" si="26"/>
        <v>0</v>
      </c>
      <c r="H151" s="157">
        <f t="shared" si="26"/>
        <v>0</v>
      </c>
      <c r="I151" s="157">
        <f t="shared" si="26"/>
        <v>0</v>
      </c>
      <c r="J151" s="157">
        <f t="shared" si="26"/>
        <v>0</v>
      </c>
      <c r="K151" s="157">
        <f t="shared" si="26"/>
        <v>0</v>
      </c>
      <c r="L151" s="157">
        <f t="shared" si="26"/>
        <v>0</v>
      </c>
      <c r="M151" s="157">
        <f t="shared" si="26"/>
        <v>0</v>
      </c>
      <c r="N151" s="157">
        <f t="shared" si="26"/>
        <v>0</v>
      </c>
      <c r="O151" s="157">
        <f t="shared" si="26"/>
        <v>0</v>
      </c>
      <c r="P151" s="157">
        <f t="shared" si="26"/>
        <v>0</v>
      </c>
      <c r="Q151" s="157">
        <f t="shared" si="26"/>
        <v>0</v>
      </c>
    </row>
    <row r="152" spans="1:17" ht="12" customHeight="1" x14ac:dyDescent="0.25">
      <c r="A152" s="23" t="s">
        <v>153</v>
      </c>
      <c r="B152" s="156">
        <f>RES_hhdet_emi!B$107</f>
        <v>0</v>
      </c>
      <c r="C152" s="156">
        <f>RES_hhdet_emi!C$107</f>
        <v>0</v>
      </c>
      <c r="D152" s="156">
        <f>RES_hhdet_emi!D$107</f>
        <v>0</v>
      </c>
      <c r="E152" s="156">
        <f>RES_hhdet_emi!E$107</f>
        <v>0</v>
      </c>
      <c r="F152" s="156">
        <f>RES_hhdet_emi!F$107</f>
        <v>0</v>
      </c>
      <c r="G152" s="156">
        <f>RES_hhdet_emi!G$107</f>
        <v>0</v>
      </c>
      <c r="H152" s="156">
        <f>RES_hhdet_emi!H$107</f>
        <v>0</v>
      </c>
      <c r="I152" s="156">
        <f>RES_hhdet_emi!I$107</f>
        <v>0</v>
      </c>
      <c r="J152" s="156">
        <f>RES_hhdet_emi!J$107</f>
        <v>0</v>
      </c>
      <c r="K152" s="156">
        <f>RES_hhdet_emi!K$107</f>
        <v>0</v>
      </c>
      <c r="L152" s="156">
        <f>RES_hhdet_emi!L$107</f>
        <v>0</v>
      </c>
      <c r="M152" s="156">
        <f>RES_hhdet_emi!M$107</f>
        <v>0</v>
      </c>
      <c r="N152" s="156">
        <f>RES_hhdet_emi!N$107</f>
        <v>0</v>
      </c>
      <c r="O152" s="156">
        <f>RES_hhdet_emi!O$107</f>
        <v>0</v>
      </c>
      <c r="P152" s="156">
        <f>RES_hhdet_emi!P$107</f>
        <v>0</v>
      </c>
      <c r="Q152" s="156">
        <f>RES_hhdet_emi!Q$107</f>
        <v>0</v>
      </c>
    </row>
    <row r="153" spans="1:17" ht="12" customHeight="1" x14ac:dyDescent="0.25">
      <c r="A153" s="23" t="s">
        <v>60</v>
      </c>
      <c r="B153" s="156">
        <f>RES_hhdet_emi!B$108</f>
        <v>0</v>
      </c>
      <c r="C153" s="156">
        <f>RES_hhdet_emi!C$108</f>
        <v>0</v>
      </c>
      <c r="D153" s="156">
        <f>RES_hhdet_emi!D$108</f>
        <v>0</v>
      </c>
      <c r="E153" s="156">
        <f>RES_hhdet_emi!E$108</f>
        <v>0</v>
      </c>
      <c r="F153" s="156">
        <f>RES_hhdet_emi!F$108</f>
        <v>0</v>
      </c>
      <c r="G153" s="156">
        <f>RES_hhdet_emi!G$108</f>
        <v>0</v>
      </c>
      <c r="H153" s="156">
        <f>RES_hhdet_emi!H$108</f>
        <v>0</v>
      </c>
      <c r="I153" s="156">
        <f>RES_hhdet_emi!I$108</f>
        <v>0</v>
      </c>
      <c r="J153" s="156">
        <f>RES_hhdet_emi!J$108</f>
        <v>0</v>
      </c>
      <c r="K153" s="156">
        <f>RES_hhdet_emi!K$108</f>
        <v>0</v>
      </c>
      <c r="L153" s="156">
        <f>RES_hhdet_emi!L$108</f>
        <v>0</v>
      </c>
      <c r="M153" s="156">
        <f>RES_hhdet_emi!M$108</f>
        <v>0</v>
      </c>
      <c r="N153" s="156">
        <f>RES_hhdet_emi!N$108</f>
        <v>0</v>
      </c>
      <c r="O153" s="156">
        <f>RES_hhdet_emi!O$108</f>
        <v>0</v>
      </c>
      <c r="P153" s="156">
        <f>RES_hhdet_emi!P$108</f>
        <v>0</v>
      </c>
      <c r="Q153" s="156">
        <f>RES_hhdet_emi!Q$108</f>
        <v>0</v>
      </c>
    </row>
    <row r="154" spans="1:17" ht="12" customHeight="1" x14ac:dyDescent="0.25">
      <c r="A154" s="158" t="s">
        <v>112</v>
      </c>
      <c r="B154" s="157">
        <f>B155</f>
        <v>0</v>
      </c>
      <c r="C154" s="157">
        <f t="shared" ref="C154:Q154" si="27">C155</f>
        <v>0</v>
      </c>
      <c r="D154" s="157">
        <f t="shared" si="27"/>
        <v>0</v>
      </c>
      <c r="E154" s="157">
        <f t="shared" si="27"/>
        <v>0</v>
      </c>
      <c r="F154" s="157">
        <f t="shared" si="27"/>
        <v>0</v>
      </c>
      <c r="G154" s="157">
        <f t="shared" si="27"/>
        <v>0</v>
      </c>
      <c r="H154" s="157">
        <f t="shared" si="27"/>
        <v>0</v>
      </c>
      <c r="I154" s="157">
        <f t="shared" si="27"/>
        <v>0</v>
      </c>
      <c r="J154" s="157">
        <f t="shared" si="27"/>
        <v>0</v>
      </c>
      <c r="K154" s="157">
        <f t="shared" si="27"/>
        <v>0</v>
      </c>
      <c r="L154" s="157">
        <f t="shared" si="27"/>
        <v>0</v>
      </c>
      <c r="M154" s="157">
        <f t="shared" si="27"/>
        <v>0</v>
      </c>
      <c r="N154" s="157">
        <f t="shared" si="27"/>
        <v>0</v>
      </c>
      <c r="O154" s="157">
        <f t="shared" si="27"/>
        <v>0</v>
      </c>
      <c r="P154" s="157">
        <f t="shared" si="27"/>
        <v>0</v>
      </c>
      <c r="Q154" s="157">
        <f t="shared" si="27"/>
        <v>0</v>
      </c>
    </row>
    <row r="155" spans="1:17" ht="12" customHeight="1" x14ac:dyDescent="0.25">
      <c r="A155" s="23" t="s">
        <v>60</v>
      </c>
      <c r="B155" s="156">
        <f>RES_hhdet_emi!B$110</f>
        <v>0</v>
      </c>
      <c r="C155" s="156">
        <f>RES_hhdet_emi!C$110</f>
        <v>0</v>
      </c>
      <c r="D155" s="156">
        <f>RES_hhdet_emi!D$110</f>
        <v>0</v>
      </c>
      <c r="E155" s="156">
        <f>RES_hhdet_emi!E$110</f>
        <v>0</v>
      </c>
      <c r="F155" s="156">
        <f>RES_hhdet_emi!F$110</f>
        <v>0</v>
      </c>
      <c r="G155" s="156">
        <f>RES_hhdet_emi!G$110</f>
        <v>0</v>
      </c>
      <c r="H155" s="156">
        <f>RES_hhdet_emi!H$110</f>
        <v>0</v>
      </c>
      <c r="I155" s="156">
        <f>RES_hhdet_emi!I$110</f>
        <v>0</v>
      </c>
      <c r="J155" s="156">
        <f>RES_hhdet_emi!J$110</f>
        <v>0</v>
      </c>
      <c r="K155" s="156">
        <f>RES_hhdet_emi!K$110</f>
        <v>0</v>
      </c>
      <c r="L155" s="156">
        <f>RES_hhdet_emi!L$110</f>
        <v>0</v>
      </c>
      <c r="M155" s="156">
        <f>RES_hhdet_emi!M$110</f>
        <v>0</v>
      </c>
      <c r="N155" s="156">
        <f>RES_hhdet_emi!N$110</f>
        <v>0</v>
      </c>
      <c r="O155" s="156">
        <f>RES_hhdet_emi!O$110</f>
        <v>0</v>
      </c>
      <c r="P155" s="156">
        <f>RES_hhdet_emi!P$110</f>
        <v>0</v>
      </c>
      <c r="Q155" s="156">
        <f>RES_hhdet_emi!Q$110</f>
        <v>0</v>
      </c>
    </row>
    <row r="156" spans="1:17" ht="12" customHeight="1" x14ac:dyDescent="0.25">
      <c r="A156" s="158" t="s">
        <v>63</v>
      </c>
      <c r="B156" s="157">
        <f>SUM(B157:B158,B161:B162)</f>
        <v>0</v>
      </c>
      <c r="C156" s="157">
        <f t="shared" ref="C156:Q156" si="28">SUM(C157:C158,C161:C162)</f>
        <v>0</v>
      </c>
      <c r="D156" s="157">
        <f t="shared" si="28"/>
        <v>0</v>
      </c>
      <c r="E156" s="157">
        <f t="shared" si="28"/>
        <v>0</v>
      </c>
      <c r="F156" s="157">
        <f t="shared" si="28"/>
        <v>0</v>
      </c>
      <c r="G156" s="157">
        <f t="shared" si="28"/>
        <v>0</v>
      </c>
      <c r="H156" s="157">
        <f t="shared" si="28"/>
        <v>0</v>
      </c>
      <c r="I156" s="157">
        <f t="shared" si="28"/>
        <v>0</v>
      </c>
      <c r="J156" s="157">
        <f t="shared" si="28"/>
        <v>0</v>
      </c>
      <c r="K156" s="157">
        <f t="shared" si="28"/>
        <v>0</v>
      </c>
      <c r="L156" s="157">
        <f t="shared" si="28"/>
        <v>0</v>
      </c>
      <c r="M156" s="157">
        <f t="shared" si="28"/>
        <v>0</v>
      </c>
      <c r="N156" s="157">
        <f t="shared" si="28"/>
        <v>0</v>
      </c>
      <c r="O156" s="157">
        <f t="shared" si="28"/>
        <v>0</v>
      </c>
      <c r="P156" s="157">
        <f t="shared" si="28"/>
        <v>0</v>
      </c>
      <c r="Q156" s="157">
        <f t="shared" si="28"/>
        <v>0</v>
      </c>
    </row>
    <row r="157" spans="1:17" ht="12" customHeight="1" x14ac:dyDescent="0.25">
      <c r="A157" s="167" t="s">
        <v>152</v>
      </c>
      <c r="B157" s="132">
        <f>RES_hhdet_emi!B$112</f>
        <v>0</v>
      </c>
      <c r="C157" s="132">
        <f>RES_hhdet_emi!C$112</f>
        <v>0</v>
      </c>
      <c r="D157" s="132">
        <f>RES_hhdet_emi!D$112</f>
        <v>0</v>
      </c>
      <c r="E157" s="132">
        <f>RES_hhdet_emi!E$112</f>
        <v>0</v>
      </c>
      <c r="F157" s="132">
        <f>RES_hhdet_emi!F$112</f>
        <v>0</v>
      </c>
      <c r="G157" s="132">
        <f>RES_hhdet_emi!G$112</f>
        <v>0</v>
      </c>
      <c r="H157" s="132">
        <f>RES_hhdet_emi!H$112</f>
        <v>0</v>
      </c>
      <c r="I157" s="132">
        <f>RES_hhdet_emi!I$112</f>
        <v>0</v>
      </c>
      <c r="J157" s="132">
        <f>RES_hhdet_emi!J$112</f>
        <v>0</v>
      </c>
      <c r="K157" s="132">
        <f>RES_hhdet_emi!K$112</f>
        <v>0</v>
      </c>
      <c r="L157" s="132">
        <f>RES_hhdet_emi!L$112</f>
        <v>0</v>
      </c>
      <c r="M157" s="132">
        <f>RES_hhdet_emi!M$112</f>
        <v>0</v>
      </c>
      <c r="N157" s="132">
        <f>RES_hhdet_emi!N$112</f>
        <v>0</v>
      </c>
      <c r="O157" s="132">
        <f>RES_hhdet_emi!O$112</f>
        <v>0</v>
      </c>
      <c r="P157" s="132">
        <f>RES_hhdet_emi!P$112</f>
        <v>0</v>
      </c>
      <c r="Q157" s="132">
        <f>RES_hhdet_emi!Q$112</f>
        <v>0</v>
      </c>
    </row>
    <row r="158" spans="1:17" ht="12" customHeight="1" x14ac:dyDescent="0.25">
      <c r="A158" s="167" t="s">
        <v>151</v>
      </c>
      <c r="B158" s="132">
        <f>SUM(B159:B160)</f>
        <v>0</v>
      </c>
      <c r="C158" s="132">
        <f t="shared" ref="C158:Q158" si="29">SUM(C159:C160)</f>
        <v>0</v>
      </c>
      <c r="D158" s="132">
        <f t="shared" si="29"/>
        <v>0</v>
      </c>
      <c r="E158" s="132">
        <f t="shared" si="29"/>
        <v>0</v>
      </c>
      <c r="F158" s="132">
        <f t="shared" si="29"/>
        <v>0</v>
      </c>
      <c r="G158" s="132">
        <f t="shared" si="29"/>
        <v>0</v>
      </c>
      <c r="H158" s="132">
        <f t="shared" si="29"/>
        <v>0</v>
      </c>
      <c r="I158" s="132">
        <f t="shared" si="29"/>
        <v>0</v>
      </c>
      <c r="J158" s="132">
        <f t="shared" si="29"/>
        <v>0</v>
      </c>
      <c r="K158" s="132">
        <f t="shared" si="29"/>
        <v>0</v>
      </c>
      <c r="L158" s="132">
        <f t="shared" si="29"/>
        <v>0</v>
      </c>
      <c r="M158" s="132">
        <f t="shared" si="29"/>
        <v>0</v>
      </c>
      <c r="N158" s="132">
        <f t="shared" si="29"/>
        <v>0</v>
      </c>
      <c r="O158" s="132">
        <f t="shared" si="29"/>
        <v>0</v>
      </c>
      <c r="P158" s="132">
        <f t="shared" si="29"/>
        <v>0</v>
      </c>
      <c r="Q158" s="132">
        <f t="shared" si="29"/>
        <v>0</v>
      </c>
    </row>
    <row r="159" spans="1:17" ht="12" customHeight="1" x14ac:dyDescent="0.25">
      <c r="A159" s="166" t="s">
        <v>79</v>
      </c>
      <c r="B159" s="165">
        <f>RES_hhdet_emi!B$114</f>
        <v>0</v>
      </c>
      <c r="C159" s="165">
        <f>RES_hhdet_emi!C$114</f>
        <v>0</v>
      </c>
      <c r="D159" s="165">
        <f>RES_hhdet_emi!D$114</f>
        <v>0</v>
      </c>
      <c r="E159" s="165">
        <f>RES_hhdet_emi!E$114</f>
        <v>0</v>
      </c>
      <c r="F159" s="165">
        <f>RES_hhdet_emi!F$114</f>
        <v>0</v>
      </c>
      <c r="G159" s="165">
        <f>RES_hhdet_emi!G$114</f>
        <v>0</v>
      </c>
      <c r="H159" s="165">
        <f>RES_hhdet_emi!H$114</f>
        <v>0</v>
      </c>
      <c r="I159" s="165">
        <f>RES_hhdet_emi!I$114</f>
        <v>0</v>
      </c>
      <c r="J159" s="165">
        <f>RES_hhdet_emi!J$114</f>
        <v>0</v>
      </c>
      <c r="K159" s="165">
        <f>RES_hhdet_emi!K$114</f>
        <v>0</v>
      </c>
      <c r="L159" s="165">
        <f>RES_hhdet_emi!L$114</f>
        <v>0</v>
      </c>
      <c r="M159" s="165">
        <f>RES_hhdet_emi!M$114</f>
        <v>0</v>
      </c>
      <c r="N159" s="165">
        <f>RES_hhdet_emi!N$114</f>
        <v>0</v>
      </c>
      <c r="O159" s="165">
        <f>RES_hhdet_emi!O$114</f>
        <v>0</v>
      </c>
      <c r="P159" s="165">
        <f>RES_hhdet_emi!P$114</f>
        <v>0</v>
      </c>
      <c r="Q159" s="165">
        <f>RES_hhdet_emi!Q$114</f>
        <v>0</v>
      </c>
    </row>
    <row r="160" spans="1:17" ht="12" customHeight="1" x14ac:dyDescent="0.25">
      <c r="A160" s="147" t="s">
        <v>59</v>
      </c>
      <c r="B160" s="164">
        <f>RES_hhdet_emi!B$115</f>
        <v>0</v>
      </c>
      <c r="C160" s="164">
        <f>RES_hhdet_emi!C$115</f>
        <v>0</v>
      </c>
      <c r="D160" s="164">
        <f>RES_hhdet_emi!D$115</f>
        <v>0</v>
      </c>
      <c r="E160" s="164">
        <f>RES_hhdet_emi!E$115</f>
        <v>0</v>
      </c>
      <c r="F160" s="164">
        <f>RES_hhdet_emi!F$115</f>
        <v>0</v>
      </c>
      <c r="G160" s="164">
        <f>RES_hhdet_emi!G$115</f>
        <v>0</v>
      </c>
      <c r="H160" s="164">
        <f>RES_hhdet_emi!H$115</f>
        <v>0</v>
      </c>
      <c r="I160" s="164">
        <f>RES_hhdet_emi!I$115</f>
        <v>0</v>
      </c>
      <c r="J160" s="164">
        <f>RES_hhdet_emi!J$115</f>
        <v>0</v>
      </c>
      <c r="K160" s="164">
        <f>RES_hhdet_emi!K$115</f>
        <v>0</v>
      </c>
      <c r="L160" s="164">
        <f>RES_hhdet_emi!L$115</f>
        <v>0</v>
      </c>
      <c r="M160" s="164">
        <f>RES_hhdet_emi!M$115</f>
        <v>0</v>
      </c>
      <c r="N160" s="164">
        <f>RES_hhdet_emi!N$115</f>
        <v>0</v>
      </c>
      <c r="O160" s="164">
        <f>RES_hhdet_emi!O$115</f>
        <v>0</v>
      </c>
      <c r="P160" s="164">
        <f>RES_hhdet_emi!P$115</f>
        <v>0</v>
      </c>
      <c r="Q160" s="164">
        <f>RES_hhdet_emi!Q$115</f>
        <v>0</v>
      </c>
    </row>
    <row r="161" spans="1:17" ht="12" customHeight="1" x14ac:dyDescent="0.25">
      <c r="A161" s="163" t="s">
        <v>142</v>
      </c>
      <c r="B161" s="162">
        <f>RES_hhdet_emi!B$116</f>
        <v>0</v>
      </c>
      <c r="C161" s="162">
        <f>RES_hhdet_emi!C$116</f>
        <v>0</v>
      </c>
      <c r="D161" s="162">
        <f>RES_hhdet_emi!D$116</f>
        <v>0</v>
      </c>
      <c r="E161" s="162">
        <f>RES_hhdet_emi!E$116</f>
        <v>0</v>
      </c>
      <c r="F161" s="162">
        <f>RES_hhdet_emi!F$116</f>
        <v>0</v>
      </c>
      <c r="G161" s="162">
        <f>RES_hhdet_emi!G$116</f>
        <v>0</v>
      </c>
      <c r="H161" s="162">
        <f>RES_hhdet_emi!H$116</f>
        <v>0</v>
      </c>
      <c r="I161" s="162">
        <f>RES_hhdet_emi!I$116</f>
        <v>0</v>
      </c>
      <c r="J161" s="162">
        <f>RES_hhdet_emi!J$116</f>
        <v>0</v>
      </c>
      <c r="K161" s="162">
        <f>RES_hhdet_emi!K$116</f>
        <v>0</v>
      </c>
      <c r="L161" s="162">
        <f>RES_hhdet_emi!L$116</f>
        <v>0</v>
      </c>
      <c r="M161" s="162">
        <f>RES_hhdet_emi!M$116</f>
        <v>0</v>
      </c>
      <c r="N161" s="162">
        <f>RES_hhdet_emi!N$116</f>
        <v>0</v>
      </c>
      <c r="O161" s="162">
        <f>RES_hhdet_emi!O$116</f>
        <v>0</v>
      </c>
      <c r="P161" s="162">
        <f>RES_hhdet_emi!P$116</f>
        <v>0</v>
      </c>
      <c r="Q161" s="162">
        <f>RES_hhdet_emi!Q$116</f>
        <v>0</v>
      </c>
    </row>
    <row r="162" spans="1:17" ht="12" customHeight="1" x14ac:dyDescent="0.25">
      <c r="A162" s="161" t="s">
        <v>141</v>
      </c>
      <c r="B162" s="160">
        <f>SUM(B163:B164)</f>
        <v>0</v>
      </c>
      <c r="C162" s="160">
        <f t="shared" ref="C162:Q162" si="30">SUM(C163:C164)</f>
        <v>0</v>
      </c>
      <c r="D162" s="160">
        <f t="shared" si="30"/>
        <v>0</v>
      </c>
      <c r="E162" s="160">
        <f t="shared" si="30"/>
        <v>0</v>
      </c>
      <c r="F162" s="160">
        <f t="shared" si="30"/>
        <v>0</v>
      </c>
      <c r="G162" s="160">
        <f t="shared" si="30"/>
        <v>0</v>
      </c>
      <c r="H162" s="160">
        <f t="shared" si="30"/>
        <v>0</v>
      </c>
      <c r="I162" s="160">
        <f t="shared" si="30"/>
        <v>0</v>
      </c>
      <c r="J162" s="160">
        <f t="shared" si="30"/>
        <v>0</v>
      </c>
      <c r="K162" s="160">
        <f t="shared" si="30"/>
        <v>0</v>
      </c>
      <c r="L162" s="160">
        <f t="shared" si="30"/>
        <v>0</v>
      </c>
      <c r="M162" s="160">
        <f t="shared" si="30"/>
        <v>0</v>
      </c>
      <c r="N162" s="160">
        <f t="shared" si="30"/>
        <v>0</v>
      </c>
      <c r="O162" s="160">
        <f t="shared" si="30"/>
        <v>0</v>
      </c>
      <c r="P162" s="160">
        <f t="shared" si="30"/>
        <v>0</v>
      </c>
      <c r="Q162" s="160">
        <f t="shared" si="30"/>
        <v>0</v>
      </c>
    </row>
    <row r="163" spans="1:17" ht="12" customHeight="1" x14ac:dyDescent="0.25">
      <c r="A163" s="148" t="s">
        <v>60</v>
      </c>
      <c r="B163" s="156">
        <f>RES_hhdet_emi!B$118</f>
        <v>0</v>
      </c>
      <c r="C163" s="156">
        <f>RES_hhdet_emi!C$118</f>
        <v>0</v>
      </c>
      <c r="D163" s="156">
        <f>RES_hhdet_emi!D$118</f>
        <v>0</v>
      </c>
      <c r="E163" s="156">
        <f>RES_hhdet_emi!E$118</f>
        <v>0</v>
      </c>
      <c r="F163" s="156">
        <f>RES_hhdet_emi!F$118</f>
        <v>0</v>
      </c>
      <c r="G163" s="156">
        <f>RES_hhdet_emi!G$118</f>
        <v>0</v>
      </c>
      <c r="H163" s="156">
        <f>RES_hhdet_emi!H$118</f>
        <v>0</v>
      </c>
      <c r="I163" s="156">
        <f>RES_hhdet_emi!I$118</f>
        <v>0</v>
      </c>
      <c r="J163" s="156">
        <f>RES_hhdet_emi!J$118</f>
        <v>0</v>
      </c>
      <c r="K163" s="156">
        <f>RES_hhdet_emi!K$118</f>
        <v>0</v>
      </c>
      <c r="L163" s="156">
        <f>RES_hhdet_emi!L$118</f>
        <v>0</v>
      </c>
      <c r="M163" s="156">
        <f>RES_hhdet_emi!M$118</f>
        <v>0</v>
      </c>
      <c r="N163" s="156">
        <f>RES_hhdet_emi!N$118</f>
        <v>0</v>
      </c>
      <c r="O163" s="156">
        <f>RES_hhdet_emi!O$118</f>
        <v>0</v>
      </c>
      <c r="P163" s="156">
        <f>RES_hhdet_emi!P$118</f>
        <v>0</v>
      </c>
      <c r="Q163" s="156">
        <f>RES_hhdet_emi!Q$118</f>
        <v>0</v>
      </c>
    </row>
    <row r="164" spans="1:17" ht="12" customHeight="1" x14ac:dyDescent="0.25">
      <c r="A164" s="148" t="s">
        <v>59</v>
      </c>
      <c r="B164" s="156">
        <f>RES_hhdet_emi!B$119</f>
        <v>0</v>
      </c>
      <c r="C164" s="156">
        <f>RES_hhdet_emi!C$119</f>
        <v>0</v>
      </c>
      <c r="D164" s="156">
        <f>RES_hhdet_emi!D$119</f>
        <v>0</v>
      </c>
      <c r="E164" s="156">
        <f>RES_hhdet_emi!E$119</f>
        <v>0</v>
      </c>
      <c r="F164" s="156">
        <f>RES_hhdet_emi!F$119</f>
        <v>0</v>
      </c>
      <c r="G164" s="156">
        <f>RES_hhdet_emi!G$119</f>
        <v>0</v>
      </c>
      <c r="H164" s="156">
        <f>RES_hhdet_emi!H$119</f>
        <v>0</v>
      </c>
      <c r="I164" s="156">
        <f>RES_hhdet_emi!I$119</f>
        <v>0</v>
      </c>
      <c r="J164" s="156">
        <f>RES_hhdet_emi!J$119</f>
        <v>0</v>
      </c>
      <c r="K164" s="156">
        <f>RES_hhdet_emi!K$119</f>
        <v>0</v>
      </c>
      <c r="L164" s="156">
        <f>RES_hhdet_emi!L$119</f>
        <v>0</v>
      </c>
      <c r="M164" s="156">
        <f>RES_hhdet_emi!M$119</f>
        <v>0</v>
      </c>
      <c r="N164" s="156">
        <f>RES_hhdet_emi!N$119</f>
        <v>0</v>
      </c>
      <c r="O164" s="156">
        <f>RES_hhdet_emi!O$119</f>
        <v>0</v>
      </c>
      <c r="P164" s="156">
        <f>RES_hhdet_emi!P$119</f>
        <v>0</v>
      </c>
      <c r="Q164" s="156">
        <f>RES_hhdet_emi!Q$119</f>
        <v>0</v>
      </c>
    </row>
    <row r="165" spans="1:17" ht="12" customHeight="1" x14ac:dyDescent="0.25">
      <c r="A165" s="158" t="s">
        <v>62</v>
      </c>
      <c r="B165" s="157">
        <f>SUM(B166:B167)</f>
        <v>0</v>
      </c>
      <c r="C165" s="157">
        <f t="shared" ref="C165:Q165" si="31">SUM(C166:C167)</f>
        <v>0</v>
      </c>
      <c r="D165" s="157">
        <f t="shared" si="31"/>
        <v>0</v>
      </c>
      <c r="E165" s="157">
        <f t="shared" si="31"/>
        <v>0</v>
      </c>
      <c r="F165" s="157">
        <f t="shared" si="31"/>
        <v>0</v>
      </c>
      <c r="G165" s="157">
        <f t="shared" si="31"/>
        <v>0</v>
      </c>
      <c r="H165" s="157">
        <f t="shared" si="31"/>
        <v>0</v>
      </c>
      <c r="I165" s="157">
        <f t="shared" si="31"/>
        <v>0</v>
      </c>
      <c r="J165" s="157">
        <f t="shared" si="31"/>
        <v>0</v>
      </c>
      <c r="K165" s="157">
        <f t="shared" si="31"/>
        <v>0</v>
      </c>
      <c r="L165" s="157">
        <f t="shared" si="31"/>
        <v>0</v>
      </c>
      <c r="M165" s="157">
        <f t="shared" si="31"/>
        <v>0</v>
      </c>
      <c r="N165" s="157">
        <f t="shared" si="31"/>
        <v>0</v>
      </c>
      <c r="O165" s="157">
        <f t="shared" si="31"/>
        <v>0</v>
      </c>
      <c r="P165" s="157">
        <f t="shared" si="31"/>
        <v>0</v>
      </c>
      <c r="Q165" s="157">
        <f t="shared" si="31"/>
        <v>0</v>
      </c>
    </row>
    <row r="166" spans="1:17" ht="12" customHeight="1" x14ac:dyDescent="0.25">
      <c r="A166" s="23" t="s">
        <v>57</v>
      </c>
      <c r="B166" s="156">
        <f>RES_hhdet_emi!B$121</f>
        <v>0</v>
      </c>
      <c r="C166" s="156">
        <f>RES_hhdet_emi!C$121</f>
        <v>0</v>
      </c>
      <c r="D166" s="156">
        <f>RES_hhdet_emi!D$121</f>
        <v>0</v>
      </c>
      <c r="E166" s="156">
        <f>RES_hhdet_emi!E$121</f>
        <v>0</v>
      </c>
      <c r="F166" s="156">
        <f>RES_hhdet_emi!F$121</f>
        <v>0</v>
      </c>
      <c r="G166" s="156">
        <f>RES_hhdet_emi!G$121</f>
        <v>0</v>
      </c>
      <c r="H166" s="156">
        <f>RES_hhdet_emi!H$121</f>
        <v>0</v>
      </c>
      <c r="I166" s="156">
        <f>RES_hhdet_emi!I$121</f>
        <v>0</v>
      </c>
      <c r="J166" s="156">
        <f>RES_hhdet_emi!J$121</f>
        <v>0</v>
      </c>
      <c r="K166" s="156">
        <f>RES_hhdet_emi!K$121</f>
        <v>0</v>
      </c>
      <c r="L166" s="156">
        <f>RES_hhdet_emi!L$121</f>
        <v>0</v>
      </c>
      <c r="M166" s="156">
        <f>RES_hhdet_emi!M$121</f>
        <v>0</v>
      </c>
      <c r="N166" s="156">
        <f>RES_hhdet_emi!N$121</f>
        <v>0</v>
      </c>
      <c r="O166" s="156">
        <f>RES_hhdet_emi!O$121</f>
        <v>0</v>
      </c>
      <c r="P166" s="156">
        <f>RES_hhdet_emi!P$121</f>
        <v>0</v>
      </c>
      <c r="Q166" s="156">
        <f>RES_hhdet_emi!Q$121</f>
        <v>0</v>
      </c>
    </row>
    <row r="167" spans="1:17" ht="12" customHeight="1" x14ac:dyDescent="0.25">
      <c r="A167" s="29" t="s">
        <v>140</v>
      </c>
      <c r="B167" s="57">
        <f>RES_hhdet_emi!B$122</f>
        <v>0</v>
      </c>
      <c r="C167" s="57">
        <f>RES_hhdet_emi!C$122</f>
        <v>0</v>
      </c>
      <c r="D167" s="57">
        <f>RES_hhdet_emi!D$122</f>
        <v>0</v>
      </c>
      <c r="E167" s="57">
        <f>RES_hhdet_emi!E$122</f>
        <v>0</v>
      </c>
      <c r="F167" s="57">
        <f>RES_hhdet_emi!F$122</f>
        <v>0</v>
      </c>
      <c r="G167" s="57">
        <f>RES_hhdet_emi!G$122</f>
        <v>0</v>
      </c>
      <c r="H167" s="57">
        <f>RES_hhdet_emi!H$122</f>
        <v>0</v>
      </c>
      <c r="I167" s="57">
        <f>RES_hhdet_emi!I$122</f>
        <v>0</v>
      </c>
      <c r="J167" s="57">
        <f>RES_hhdet_emi!J$122</f>
        <v>0</v>
      </c>
      <c r="K167" s="57">
        <f>RES_hhdet_emi!K$122</f>
        <v>0</v>
      </c>
      <c r="L167" s="57">
        <f>RES_hhdet_emi!L$122</f>
        <v>0</v>
      </c>
      <c r="M167" s="57">
        <f>RES_hhdet_emi!M$122</f>
        <v>0</v>
      </c>
      <c r="N167" s="57">
        <f>RES_hhdet_emi!N$122</f>
        <v>0</v>
      </c>
      <c r="O167" s="57">
        <f>RES_hhdet_emi!O$122</f>
        <v>0</v>
      </c>
      <c r="P167" s="57">
        <f>RES_hhdet_emi!P$122</f>
        <v>0</v>
      </c>
      <c r="Q167" s="57">
        <f>RES_hhdet_emi!Q$122</f>
        <v>0</v>
      </c>
    </row>
    <row r="169" spans="1:17" ht="12" customHeight="1" x14ac:dyDescent="0.25">
      <c r="A169" s="152" t="s">
        <v>198</v>
      </c>
      <c r="B169" s="168">
        <f>SUM(B170,B173,B175,B184)</f>
        <v>0</v>
      </c>
      <c r="C169" s="168">
        <f t="shared" ref="C169:Q169" si="32">SUM(C170,C173,C175,C184)</f>
        <v>0</v>
      </c>
      <c r="D169" s="168">
        <f t="shared" si="32"/>
        <v>0</v>
      </c>
      <c r="E169" s="168">
        <f t="shared" si="32"/>
        <v>0</v>
      </c>
      <c r="F169" s="168">
        <f t="shared" si="32"/>
        <v>0</v>
      </c>
      <c r="G169" s="168">
        <f t="shared" si="32"/>
        <v>0</v>
      </c>
      <c r="H169" s="168">
        <f t="shared" si="32"/>
        <v>0</v>
      </c>
      <c r="I169" s="168">
        <f t="shared" si="32"/>
        <v>0</v>
      </c>
      <c r="J169" s="168">
        <f t="shared" si="32"/>
        <v>0</v>
      </c>
      <c r="K169" s="168">
        <f t="shared" si="32"/>
        <v>0</v>
      </c>
      <c r="L169" s="168">
        <f t="shared" si="32"/>
        <v>0</v>
      </c>
      <c r="M169" s="168">
        <f t="shared" si="32"/>
        <v>0</v>
      </c>
      <c r="N169" s="168">
        <f t="shared" si="32"/>
        <v>0</v>
      </c>
      <c r="O169" s="168">
        <f t="shared" si="32"/>
        <v>0</v>
      </c>
      <c r="P169" s="168">
        <f t="shared" si="32"/>
        <v>0</v>
      </c>
      <c r="Q169" s="168">
        <f t="shared" si="32"/>
        <v>0</v>
      </c>
    </row>
    <row r="170" spans="1:17" ht="12" customHeight="1" x14ac:dyDescent="0.25">
      <c r="A170" s="158" t="s">
        <v>65</v>
      </c>
      <c r="B170" s="157">
        <f>SUM(B171:B172)</f>
        <v>0</v>
      </c>
      <c r="C170" s="157">
        <f t="shared" ref="C170:Q170" si="33">SUM(C171:C172)</f>
        <v>0</v>
      </c>
      <c r="D170" s="157">
        <f t="shared" si="33"/>
        <v>0</v>
      </c>
      <c r="E170" s="157">
        <f t="shared" si="33"/>
        <v>0</v>
      </c>
      <c r="F170" s="157">
        <f t="shared" si="33"/>
        <v>0</v>
      </c>
      <c r="G170" s="157">
        <f t="shared" si="33"/>
        <v>0</v>
      </c>
      <c r="H170" s="157">
        <f t="shared" si="33"/>
        <v>0</v>
      </c>
      <c r="I170" s="157">
        <f t="shared" si="33"/>
        <v>0</v>
      </c>
      <c r="J170" s="157">
        <f t="shared" si="33"/>
        <v>0</v>
      </c>
      <c r="K170" s="157">
        <f t="shared" si="33"/>
        <v>0</v>
      </c>
      <c r="L170" s="157">
        <f t="shared" si="33"/>
        <v>0</v>
      </c>
      <c r="M170" s="157">
        <f t="shared" si="33"/>
        <v>0</v>
      </c>
      <c r="N170" s="157">
        <f t="shared" si="33"/>
        <v>0</v>
      </c>
      <c r="O170" s="157">
        <f t="shared" si="33"/>
        <v>0</v>
      </c>
      <c r="P170" s="157">
        <f t="shared" si="33"/>
        <v>0</v>
      </c>
      <c r="Q170" s="157">
        <f t="shared" si="33"/>
        <v>0</v>
      </c>
    </row>
    <row r="171" spans="1:17" ht="12" customHeight="1" x14ac:dyDescent="0.25">
      <c r="A171" s="23" t="s">
        <v>153</v>
      </c>
      <c r="B171" s="156">
        <f>IF(B95=0,0,B95/0.086*1000000/B$7)</f>
        <v>0</v>
      </c>
      <c r="C171" s="156">
        <f t="shared" ref="C171:Q172" si="34">IF(C95=0,0,C95/0.086*1000000/C$7)</f>
        <v>0</v>
      </c>
      <c r="D171" s="156">
        <f t="shared" si="34"/>
        <v>0</v>
      </c>
      <c r="E171" s="156">
        <f t="shared" si="34"/>
        <v>0</v>
      </c>
      <c r="F171" s="156">
        <f t="shared" si="34"/>
        <v>0</v>
      </c>
      <c r="G171" s="156">
        <f t="shared" si="34"/>
        <v>0</v>
      </c>
      <c r="H171" s="156">
        <f t="shared" si="34"/>
        <v>0</v>
      </c>
      <c r="I171" s="156">
        <f t="shared" si="34"/>
        <v>0</v>
      </c>
      <c r="J171" s="156">
        <f t="shared" si="34"/>
        <v>0</v>
      </c>
      <c r="K171" s="156">
        <f t="shared" si="34"/>
        <v>0</v>
      </c>
      <c r="L171" s="156">
        <f t="shared" si="34"/>
        <v>0</v>
      </c>
      <c r="M171" s="156">
        <f t="shared" si="34"/>
        <v>0</v>
      </c>
      <c r="N171" s="156">
        <f t="shared" si="34"/>
        <v>0</v>
      </c>
      <c r="O171" s="156">
        <f t="shared" si="34"/>
        <v>0</v>
      </c>
      <c r="P171" s="156">
        <f t="shared" si="34"/>
        <v>0</v>
      </c>
      <c r="Q171" s="156">
        <f t="shared" si="34"/>
        <v>0</v>
      </c>
    </row>
    <row r="172" spans="1:17" ht="12" customHeight="1" x14ac:dyDescent="0.25">
      <c r="A172" s="23" t="s">
        <v>60</v>
      </c>
      <c r="B172" s="156">
        <f>IF(B96=0,0,B96/0.086*1000000/B$7)</f>
        <v>0</v>
      </c>
      <c r="C172" s="156">
        <f t="shared" si="34"/>
        <v>0</v>
      </c>
      <c r="D172" s="156">
        <f t="shared" si="34"/>
        <v>0</v>
      </c>
      <c r="E172" s="156">
        <f t="shared" si="34"/>
        <v>0</v>
      </c>
      <c r="F172" s="156">
        <f t="shared" si="34"/>
        <v>0</v>
      </c>
      <c r="G172" s="156">
        <f t="shared" si="34"/>
        <v>0</v>
      </c>
      <c r="H172" s="156">
        <f t="shared" si="34"/>
        <v>0</v>
      </c>
      <c r="I172" s="156">
        <f t="shared" si="34"/>
        <v>0</v>
      </c>
      <c r="J172" s="156">
        <f t="shared" si="34"/>
        <v>0</v>
      </c>
      <c r="K172" s="156">
        <f t="shared" si="34"/>
        <v>0</v>
      </c>
      <c r="L172" s="156">
        <f t="shared" si="34"/>
        <v>0</v>
      </c>
      <c r="M172" s="156">
        <f t="shared" si="34"/>
        <v>0</v>
      </c>
      <c r="N172" s="156">
        <f t="shared" si="34"/>
        <v>0</v>
      </c>
      <c r="O172" s="156">
        <f t="shared" si="34"/>
        <v>0</v>
      </c>
      <c r="P172" s="156">
        <f t="shared" si="34"/>
        <v>0</v>
      </c>
      <c r="Q172" s="156">
        <f t="shared" si="34"/>
        <v>0</v>
      </c>
    </row>
    <row r="173" spans="1:17" ht="12" customHeight="1" x14ac:dyDescent="0.25">
      <c r="A173" s="158" t="s">
        <v>112</v>
      </c>
      <c r="B173" s="157">
        <f>B174</f>
        <v>0</v>
      </c>
      <c r="C173" s="157">
        <f t="shared" ref="C173:Q173" si="35">C174</f>
        <v>0</v>
      </c>
      <c r="D173" s="157">
        <f t="shared" si="35"/>
        <v>0</v>
      </c>
      <c r="E173" s="157">
        <f t="shared" si="35"/>
        <v>0</v>
      </c>
      <c r="F173" s="157">
        <f t="shared" si="35"/>
        <v>0</v>
      </c>
      <c r="G173" s="157">
        <f t="shared" si="35"/>
        <v>0</v>
      </c>
      <c r="H173" s="157">
        <f t="shared" si="35"/>
        <v>0</v>
      </c>
      <c r="I173" s="157">
        <f t="shared" si="35"/>
        <v>0</v>
      </c>
      <c r="J173" s="157">
        <f t="shared" si="35"/>
        <v>0</v>
      </c>
      <c r="K173" s="157">
        <f t="shared" si="35"/>
        <v>0</v>
      </c>
      <c r="L173" s="157">
        <f t="shared" si="35"/>
        <v>0</v>
      </c>
      <c r="M173" s="157">
        <f t="shared" si="35"/>
        <v>0</v>
      </c>
      <c r="N173" s="157">
        <f t="shared" si="35"/>
        <v>0</v>
      </c>
      <c r="O173" s="157">
        <f t="shared" si="35"/>
        <v>0</v>
      </c>
      <c r="P173" s="157">
        <f t="shared" si="35"/>
        <v>0</v>
      </c>
      <c r="Q173" s="157">
        <f t="shared" si="35"/>
        <v>0</v>
      </c>
    </row>
    <row r="174" spans="1:17" ht="12" customHeight="1" x14ac:dyDescent="0.25">
      <c r="A174" s="23" t="s">
        <v>60</v>
      </c>
      <c r="B174" s="156">
        <f t="shared" ref="B174:Q184" si="36">IF(B98=0,0,B98/0.086*1000000/B$5)</f>
        <v>0</v>
      </c>
      <c r="C174" s="156">
        <f t="shared" si="36"/>
        <v>0</v>
      </c>
      <c r="D174" s="156">
        <f t="shared" si="36"/>
        <v>0</v>
      </c>
      <c r="E174" s="156">
        <f t="shared" si="36"/>
        <v>0</v>
      </c>
      <c r="F174" s="156">
        <f t="shared" si="36"/>
        <v>0</v>
      </c>
      <c r="G174" s="156">
        <f t="shared" si="36"/>
        <v>0</v>
      </c>
      <c r="H174" s="156">
        <f t="shared" si="36"/>
        <v>0</v>
      </c>
      <c r="I174" s="156">
        <f t="shared" si="36"/>
        <v>0</v>
      </c>
      <c r="J174" s="156">
        <f t="shared" si="36"/>
        <v>0</v>
      </c>
      <c r="K174" s="156">
        <f t="shared" si="36"/>
        <v>0</v>
      </c>
      <c r="L174" s="156">
        <f t="shared" si="36"/>
        <v>0</v>
      </c>
      <c r="M174" s="156">
        <f t="shared" si="36"/>
        <v>0</v>
      </c>
      <c r="N174" s="156">
        <f t="shared" si="36"/>
        <v>0</v>
      </c>
      <c r="O174" s="156">
        <f t="shared" si="36"/>
        <v>0</v>
      </c>
      <c r="P174" s="156">
        <f t="shared" si="36"/>
        <v>0</v>
      </c>
      <c r="Q174" s="156">
        <f t="shared" si="36"/>
        <v>0</v>
      </c>
    </row>
    <row r="175" spans="1:17" ht="12" customHeight="1" x14ac:dyDescent="0.25">
      <c r="A175" s="158" t="s">
        <v>63</v>
      </c>
      <c r="B175" s="157">
        <f t="shared" si="36"/>
        <v>0</v>
      </c>
      <c r="C175" s="157">
        <f t="shared" si="36"/>
        <v>0</v>
      </c>
      <c r="D175" s="157">
        <f t="shared" si="36"/>
        <v>0</v>
      </c>
      <c r="E175" s="157">
        <f t="shared" si="36"/>
        <v>0</v>
      </c>
      <c r="F175" s="157">
        <f t="shared" si="36"/>
        <v>0</v>
      </c>
      <c r="G175" s="157">
        <f t="shared" si="36"/>
        <v>0</v>
      </c>
      <c r="H175" s="157">
        <f t="shared" si="36"/>
        <v>0</v>
      </c>
      <c r="I175" s="157">
        <f t="shared" si="36"/>
        <v>0</v>
      </c>
      <c r="J175" s="157">
        <f t="shared" si="36"/>
        <v>0</v>
      </c>
      <c r="K175" s="157">
        <f t="shared" si="36"/>
        <v>0</v>
      </c>
      <c r="L175" s="157">
        <f t="shared" si="36"/>
        <v>0</v>
      </c>
      <c r="M175" s="157">
        <f t="shared" si="36"/>
        <v>0</v>
      </c>
      <c r="N175" s="157">
        <f t="shared" si="36"/>
        <v>0</v>
      </c>
      <c r="O175" s="157">
        <f t="shared" si="36"/>
        <v>0</v>
      </c>
      <c r="P175" s="157">
        <f t="shared" si="36"/>
        <v>0</v>
      </c>
      <c r="Q175" s="157">
        <f t="shared" si="36"/>
        <v>0</v>
      </c>
    </row>
    <row r="176" spans="1:17" ht="12" customHeight="1" x14ac:dyDescent="0.25">
      <c r="A176" s="167" t="s">
        <v>152</v>
      </c>
      <c r="B176" s="132">
        <f>IF(B100=0,0,B100/0.086*1000000/B$11)</f>
        <v>0</v>
      </c>
      <c r="C176" s="132">
        <f t="shared" ref="C176:Q176" si="37">IF(C100=0,0,C100/0.086*1000000/C$11)</f>
        <v>0</v>
      </c>
      <c r="D176" s="132">
        <f t="shared" si="37"/>
        <v>0</v>
      </c>
      <c r="E176" s="132">
        <f t="shared" si="37"/>
        <v>0</v>
      </c>
      <c r="F176" s="132">
        <f t="shared" si="37"/>
        <v>0</v>
      </c>
      <c r="G176" s="132">
        <f t="shared" si="37"/>
        <v>0</v>
      </c>
      <c r="H176" s="132">
        <f t="shared" si="37"/>
        <v>0</v>
      </c>
      <c r="I176" s="132">
        <f t="shared" si="37"/>
        <v>0</v>
      </c>
      <c r="J176" s="132">
        <f t="shared" si="37"/>
        <v>0</v>
      </c>
      <c r="K176" s="132">
        <f t="shared" si="37"/>
        <v>0</v>
      </c>
      <c r="L176" s="132">
        <f t="shared" si="37"/>
        <v>0</v>
      </c>
      <c r="M176" s="132">
        <f t="shared" si="37"/>
        <v>0</v>
      </c>
      <c r="N176" s="132">
        <f t="shared" si="37"/>
        <v>0</v>
      </c>
      <c r="O176" s="132">
        <f t="shared" si="37"/>
        <v>0</v>
      </c>
      <c r="P176" s="132">
        <f t="shared" si="37"/>
        <v>0</v>
      </c>
      <c r="Q176" s="132">
        <f t="shared" si="37"/>
        <v>0</v>
      </c>
    </row>
    <row r="177" spans="1:17" ht="12" customHeight="1" x14ac:dyDescent="0.25">
      <c r="A177" s="167" t="s">
        <v>151</v>
      </c>
      <c r="B177" s="132">
        <f>IF(B101=0,0,B101/0.086*1000000/B$12)</f>
        <v>0</v>
      </c>
      <c r="C177" s="132">
        <f t="shared" ref="C177:Q177" si="38">IF(C101=0,0,C101/0.086*1000000/C$12)</f>
        <v>0</v>
      </c>
      <c r="D177" s="132">
        <f t="shared" si="38"/>
        <v>0</v>
      </c>
      <c r="E177" s="132">
        <f t="shared" si="38"/>
        <v>0</v>
      </c>
      <c r="F177" s="132">
        <f t="shared" si="38"/>
        <v>0</v>
      </c>
      <c r="G177" s="132">
        <f t="shared" si="38"/>
        <v>0</v>
      </c>
      <c r="H177" s="132">
        <f t="shared" si="38"/>
        <v>0</v>
      </c>
      <c r="I177" s="132">
        <f t="shared" si="38"/>
        <v>0</v>
      </c>
      <c r="J177" s="132">
        <f t="shared" si="38"/>
        <v>0</v>
      </c>
      <c r="K177" s="132">
        <f t="shared" si="38"/>
        <v>0</v>
      </c>
      <c r="L177" s="132">
        <f t="shared" si="38"/>
        <v>0</v>
      </c>
      <c r="M177" s="132">
        <f t="shared" si="38"/>
        <v>0</v>
      </c>
      <c r="N177" s="132">
        <f t="shared" si="38"/>
        <v>0</v>
      </c>
      <c r="O177" s="132">
        <f t="shared" si="38"/>
        <v>0</v>
      </c>
      <c r="P177" s="132">
        <f t="shared" si="38"/>
        <v>0</v>
      </c>
      <c r="Q177" s="132">
        <f t="shared" si="38"/>
        <v>0</v>
      </c>
    </row>
    <row r="178" spans="1:17" ht="12" customHeight="1" x14ac:dyDescent="0.25">
      <c r="A178" s="166" t="s">
        <v>79</v>
      </c>
      <c r="B178" s="165">
        <f t="shared" ref="B178:Q179" si="39">IF(B102=0,0,B102/0.086*1000000/B$12)</f>
        <v>0</v>
      </c>
      <c r="C178" s="165">
        <f t="shared" si="39"/>
        <v>0</v>
      </c>
      <c r="D178" s="165">
        <f t="shared" si="39"/>
        <v>0</v>
      </c>
      <c r="E178" s="165">
        <f t="shared" si="39"/>
        <v>0</v>
      </c>
      <c r="F178" s="165">
        <f t="shared" si="39"/>
        <v>0</v>
      </c>
      <c r="G178" s="165">
        <f t="shared" si="39"/>
        <v>0</v>
      </c>
      <c r="H178" s="165">
        <f t="shared" si="39"/>
        <v>0</v>
      </c>
      <c r="I178" s="165">
        <f t="shared" si="39"/>
        <v>0</v>
      </c>
      <c r="J178" s="165">
        <f t="shared" si="39"/>
        <v>0</v>
      </c>
      <c r="K178" s="165">
        <f t="shared" si="39"/>
        <v>0</v>
      </c>
      <c r="L178" s="165">
        <f t="shared" si="39"/>
        <v>0</v>
      </c>
      <c r="M178" s="165">
        <f t="shared" si="39"/>
        <v>0</v>
      </c>
      <c r="N178" s="165">
        <f t="shared" si="39"/>
        <v>0</v>
      </c>
      <c r="O178" s="165">
        <f t="shared" si="39"/>
        <v>0</v>
      </c>
      <c r="P178" s="165">
        <f t="shared" si="39"/>
        <v>0</v>
      </c>
      <c r="Q178" s="165">
        <f t="shared" si="39"/>
        <v>0</v>
      </c>
    </row>
    <row r="179" spans="1:17" ht="12" customHeight="1" x14ac:dyDescent="0.25">
      <c r="A179" s="147" t="s">
        <v>59</v>
      </c>
      <c r="B179" s="164">
        <f t="shared" si="39"/>
        <v>0</v>
      </c>
      <c r="C179" s="164">
        <f t="shared" si="39"/>
        <v>0</v>
      </c>
      <c r="D179" s="164">
        <f t="shared" si="39"/>
        <v>0</v>
      </c>
      <c r="E179" s="164">
        <f t="shared" si="39"/>
        <v>0</v>
      </c>
      <c r="F179" s="164">
        <f t="shared" si="39"/>
        <v>0</v>
      </c>
      <c r="G179" s="164">
        <f t="shared" si="39"/>
        <v>0</v>
      </c>
      <c r="H179" s="164">
        <f t="shared" si="39"/>
        <v>0</v>
      </c>
      <c r="I179" s="164">
        <f t="shared" si="39"/>
        <v>0</v>
      </c>
      <c r="J179" s="164">
        <f t="shared" si="39"/>
        <v>0</v>
      </c>
      <c r="K179" s="164">
        <f t="shared" si="39"/>
        <v>0</v>
      </c>
      <c r="L179" s="164">
        <f t="shared" si="39"/>
        <v>0</v>
      </c>
      <c r="M179" s="164">
        <f t="shared" si="39"/>
        <v>0</v>
      </c>
      <c r="N179" s="164">
        <f t="shared" si="39"/>
        <v>0</v>
      </c>
      <c r="O179" s="164">
        <f t="shared" si="39"/>
        <v>0</v>
      </c>
      <c r="P179" s="164">
        <f t="shared" si="39"/>
        <v>0</v>
      </c>
      <c r="Q179" s="164">
        <f t="shared" si="39"/>
        <v>0</v>
      </c>
    </row>
    <row r="180" spans="1:17" ht="12" customHeight="1" x14ac:dyDescent="0.25">
      <c r="A180" s="163" t="s">
        <v>142</v>
      </c>
      <c r="B180" s="162">
        <f>IF(B104=0,0,B104/0.086*1000000/B$13)</f>
        <v>0</v>
      </c>
      <c r="C180" s="162">
        <f t="shared" ref="C180:Q180" si="40">IF(C104=0,0,C104/0.086*1000000/C$13)</f>
        <v>0</v>
      </c>
      <c r="D180" s="162">
        <f t="shared" si="40"/>
        <v>0</v>
      </c>
      <c r="E180" s="162">
        <f t="shared" si="40"/>
        <v>0</v>
      </c>
      <c r="F180" s="162">
        <f t="shared" si="40"/>
        <v>0</v>
      </c>
      <c r="G180" s="162">
        <f t="shared" si="40"/>
        <v>0</v>
      </c>
      <c r="H180" s="162">
        <f t="shared" si="40"/>
        <v>0</v>
      </c>
      <c r="I180" s="162">
        <f t="shared" si="40"/>
        <v>0</v>
      </c>
      <c r="J180" s="162">
        <f t="shared" si="40"/>
        <v>0</v>
      </c>
      <c r="K180" s="162">
        <f t="shared" si="40"/>
        <v>0</v>
      </c>
      <c r="L180" s="162">
        <f t="shared" si="40"/>
        <v>0</v>
      </c>
      <c r="M180" s="162">
        <f t="shared" si="40"/>
        <v>0</v>
      </c>
      <c r="N180" s="162">
        <f t="shared" si="40"/>
        <v>0</v>
      </c>
      <c r="O180" s="162">
        <f t="shared" si="40"/>
        <v>0</v>
      </c>
      <c r="P180" s="162">
        <f t="shared" si="40"/>
        <v>0</v>
      </c>
      <c r="Q180" s="162">
        <f t="shared" si="40"/>
        <v>0</v>
      </c>
    </row>
    <row r="181" spans="1:17" ht="12" customHeight="1" x14ac:dyDescent="0.25">
      <c r="A181" s="161" t="s">
        <v>141</v>
      </c>
      <c r="B181" s="160">
        <f>IF(B105=0,0,B105/0.086*1000000/B$14)</f>
        <v>0</v>
      </c>
      <c r="C181" s="160">
        <f t="shared" ref="C181:Q181" si="41">IF(C105=0,0,C105/0.086*1000000/C$14)</f>
        <v>0</v>
      </c>
      <c r="D181" s="160">
        <f t="shared" si="41"/>
        <v>0</v>
      </c>
      <c r="E181" s="160">
        <f t="shared" si="41"/>
        <v>0</v>
      </c>
      <c r="F181" s="160">
        <f t="shared" si="41"/>
        <v>0</v>
      </c>
      <c r="G181" s="160">
        <f t="shared" si="41"/>
        <v>0</v>
      </c>
      <c r="H181" s="160">
        <f t="shared" si="41"/>
        <v>0</v>
      </c>
      <c r="I181" s="160">
        <f t="shared" si="41"/>
        <v>0</v>
      </c>
      <c r="J181" s="160">
        <f t="shared" si="41"/>
        <v>0</v>
      </c>
      <c r="K181" s="160">
        <f t="shared" si="41"/>
        <v>0</v>
      </c>
      <c r="L181" s="160">
        <f t="shared" si="41"/>
        <v>0</v>
      </c>
      <c r="M181" s="160">
        <f t="shared" si="41"/>
        <v>0</v>
      </c>
      <c r="N181" s="160">
        <f t="shared" si="41"/>
        <v>0</v>
      </c>
      <c r="O181" s="160">
        <f t="shared" si="41"/>
        <v>0</v>
      </c>
      <c r="P181" s="160">
        <f t="shared" si="41"/>
        <v>0</v>
      </c>
      <c r="Q181" s="160">
        <f t="shared" si="41"/>
        <v>0</v>
      </c>
    </row>
    <row r="182" spans="1:17" ht="12" customHeight="1" x14ac:dyDescent="0.25">
      <c r="A182" s="148" t="s">
        <v>60</v>
      </c>
      <c r="B182" s="156">
        <f t="shared" ref="B182:Q183" si="42">IF(B106=0,0,B106/0.086*1000000/B$14)</f>
        <v>0</v>
      </c>
      <c r="C182" s="156">
        <f t="shared" si="42"/>
        <v>0</v>
      </c>
      <c r="D182" s="156">
        <f t="shared" si="42"/>
        <v>0</v>
      </c>
      <c r="E182" s="156">
        <f t="shared" si="42"/>
        <v>0</v>
      </c>
      <c r="F182" s="156">
        <f t="shared" si="42"/>
        <v>0</v>
      </c>
      <c r="G182" s="156">
        <f t="shared" si="42"/>
        <v>0</v>
      </c>
      <c r="H182" s="156">
        <f t="shared" si="42"/>
        <v>0</v>
      </c>
      <c r="I182" s="156">
        <f t="shared" si="42"/>
        <v>0</v>
      </c>
      <c r="J182" s="156">
        <f t="shared" si="42"/>
        <v>0</v>
      </c>
      <c r="K182" s="156">
        <f t="shared" si="42"/>
        <v>0</v>
      </c>
      <c r="L182" s="156">
        <f t="shared" si="42"/>
        <v>0</v>
      </c>
      <c r="M182" s="156">
        <f t="shared" si="42"/>
        <v>0</v>
      </c>
      <c r="N182" s="156">
        <f t="shared" si="42"/>
        <v>0</v>
      </c>
      <c r="O182" s="156">
        <f t="shared" si="42"/>
        <v>0</v>
      </c>
      <c r="P182" s="156">
        <f t="shared" si="42"/>
        <v>0</v>
      </c>
      <c r="Q182" s="156">
        <f t="shared" si="42"/>
        <v>0</v>
      </c>
    </row>
    <row r="183" spans="1:17" ht="12" customHeight="1" x14ac:dyDescent="0.25">
      <c r="A183" s="148" t="s">
        <v>59</v>
      </c>
      <c r="B183" s="156">
        <f t="shared" si="42"/>
        <v>0</v>
      </c>
      <c r="C183" s="156">
        <f t="shared" si="42"/>
        <v>0</v>
      </c>
      <c r="D183" s="156">
        <f t="shared" si="42"/>
        <v>0</v>
      </c>
      <c r="E183" s="156">
        <f t="shared" si="42"/>
        <v>0</v>
      </c>
      <c r="F183" s="156">
        <f t="shared" si="42"/>
        <v>0</v>
      </c>
      <c r="G183" s="156">
        <f t="shared" si="42"/>
        <v>0</v>
      </c>
      <c r="H183" s="156">
        <f t="shared" si="42"/>
        <v>0</v>
      </c>
      <c r="I183" s="156">
        <f t="shared" si="42"/>
        <v>0</v>
      </c>
      <c r="J183" s="156">
        <f t="shared" si="42"/>
        <v>0</v>
      </c>
      <c r="K183" s="156">
        <f t="shared" si="42"/>
        <v>0</v>
      </c>
      <c r="L183" s="156">
        <f t="shared" si="42"/>
        <v>0</v>
      </c>
      <c r="M183" s="156">
        <f t="shared" si="42"/>
        <v>0</v>
      </c>
      <c r="N183" s="156">
        <f t="shared" si="42"/>
        <v>0</v>
      </c>
      <c r="O183" s="156">
        <f t="shared" si="42"/>
        <v>0</v>
      </c>
      <c r="P183" s="156">
        <f t="shared" si="42"/>
        <v>0</v>
      </c>
      <c r="Q183" s="156">
        <f t="shared" si="42"/>
        <v>0</v>
      </c>
    </row>
    <row r="184" spans="1:17" ht="12" customHeight="1" x14ac:dyDescent="0.25">
      <c r="A184" s="158" t="s">
        <v>62</v>
      </c>
      <c r="B184" s="157">
        <f t="shared" si="36"/>
        <v>0</v>
      </c>
      <c r="C184" s="157">
        <f t="shared" si="36"/>
        <v>0</v>
      </c>
      <c r="D184" s="157">
        <f t="shared" si="36"/>
        <v>0</v>
      </c>
      <c r="E184" s="157">
        <f t="shared" si="36"/>
        <v>0</v>
      </c>
      <c r="F184" s="157">
        <f t="shared" si="36"/>
        <v>0</v>
      </c>
      <c r="G184" s="157">
        <f t="shared" si="36"/>
        <v>0</v>
      </c>
      <c r="H184" s="157">
        <f t="shared" si="36"/>
        <v>0</v>
      </c>
      <c r="I184" s="157">
        <f t="shared" si="36"/>
        <v>0</v>
      </c>
      <c r="J184" s="157">
        <f t="shared" si="36"/>
        <v>0</v>
      </c>
      <c r="K184" s="157">
        <f t="shared" si="36"/>
        <v>0</v>
      </c>
      <c r="L184" s="157">
        <f t="shared" si="36"/>
        <v>0</v>
      </c>
      <c r="M184" s="157">
        <f t="shared" si="36"/>
        <v>0</v>
      </c>
      <c r="N184" s="157">
        <f t="shared" si="36"/>
        <v>0</v>
      </c>
      <c r="O184" s="157">
        <f t="shared" si="36"/>
        <v>0</v>
      </c>
      <c r="P184" s="157">
        <f t="shared" si="36"/>
        <v>0</v>
      </c>
      <c r="Q184" s="157">
        <f t="shared" si="36"/>
        <v>0</v>
      </c>
    </row>
    <row r="185" spans="1:17" ht="12" customHeight="1" x14ac:dyDescent="0.25">
      <c r="A185" s="23" t="s">
        <v>57</v>
      </c>
      <c r="B185" s="156">
        <f>IF(B109=0,0,B109/0.086*1000000/B$16)</f>
        <v>0</v>
      </c>
      <c r="C185" s="156">
        <f t="shared" ref="C185:Q185" si="43">IF(C109=0,0,C109/0.086*1000000/C$16)</f>
        <v>0</v>
      </c>
      <c r="D185" s="156">
        <f t="shared" si="43"/>
        <v>0</v>
      </c>
      <c r="E185" s="156">
        <f t="shared" si="43"/>
        <v>0</v>
      </c>
      <c r="F185" s="156">
        <f t="shared" si="43"/>
        <v>0</v>
      </c>
      <c r="G185" s="156">
        <f t="shared" si="43"/>
        <v>0</v>
      </c>
      <c r="H185" s="156">
        <f t="shared" si="43"/>
        <v>0</v>
      </c>
      <c r="I185" s="156">
        <f t="shared" si="43"/>
        <v>0</v>
      </c>
      <c r="J185" s="156">
        <f t="shared" si="43"/>
        <v>0</v>
      </c>
      <c r="K185" s="156">
        <f t="shared" si="43"/>
        <v>0</v>
      </c>
      <c r="L185" s="156">
        <f t="shared" si="43"/>
        <v>0</v>
      </c>
      <c r="M185" s="156">
        <f t="shared" si="43"/>
        <v>0</v>
      </c>
      <c r="N185" s="156">
        <f t="shared" si="43"/>
        <v>0</v>
      </c>
      <c r="O185" s="156">
        <f t="shared" si="43"/>
        <v>0</v>
      </c>
      <c r="P185" s="156">
        <f t="shared" si="43"/>
        <v>0</v>
      </c>
      <c r="Q185" s="156">
        <f t="shared" si="43"/>
        <v>0</v>
      </c>
    </row>
    <row r="186" spans="1:17" ht="12" customHeight="1" x14ac:dyDescent="0.25">
      <c r="A186" s="29" t="s">
        <v>140</v>
      </c>
      <c r="B186" s="57">
        <f>IF(B110=0,0,B110/0.086*1000000/B$17)</f>
        <v>0</v>
      </c>
      <c r="C186" s="57">
        <f t="shared" ref="C186:Q186" si="44">IF(C110=0,0,C110/0.086*1000000/C$17)</f>
        <v>0</v>
      </c>
      <c r="D186" s="57">
        <f t="shared" si="44"/>
        <v>0</v>
      </c>
      <c r="E186" s="57">
        <f t="shared" si="44"/>
        <v>0</v>
      </c>
      <c r="F186" s="57">
        <f t="shared" si="44"/>
        <v>0</v>
      </c>
      <c r="G186" s="57">
        <f t="shared" si="44"/>
        <v>0</v>
      </c>
      <c r="H186" s="57">
        <f t="shared" si="44"/>
        <v>0</v>
      </c>
      <c r="I186" s="57">
        <f t="shared" si="44"/>
        <v>0</v>
      </c>
      <c r="J186" s="57">
        <f t="shared" si="44"/>
        <v>0</v>
      </c>
      <c r="K186" s="57">
        <f t="shared" si="44"/>
        <v>0</v>
      </c>
      <c r="L186" s="57">
        <f t="shared" si="44"/>
        <v>0</v>
      </c>
      <c r="M186" s="57">
        <f t="shared" si="44"/>
        <v>0</v>
      </c>
      <c r="N186" s="57">
        <f t="shared" si="44"/>
        <v>0</v>
      </c>
      <c r="O186" s="57">
        <f t="shared" si="44"/>
        <v>0</v>
      </c>
      <c r="P186" s="57">
        <f t="shared" si="44"/>
        <v>0</v>
      </c>
      <c r="Q186" s="57">
        <f t="shared" si="44"/>
        <v>0</v>
      </c>
    </row>
    <row r="187" spans="1:17" ht="12" customHeight="1" x14ac:dyDescent="0.25"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</row>
    <row r="188" spans="1:17" ht="12" customHeight="1" x14ac:dyDescent="0.25">
      <c r="A188" s="152" t="s">
        <v>74</v>
      </c>
      <c r="B188" s="168">
        <f>SUM(B189,B192,B194,B203)</f>
        <v>0</v>
      </c>
      <c r="C188" s="168">
        <f t="shared" ref="C188:Q188" si="45">SUM(C189,C192,C194,C203)</f>
        <v>0</v>
      </c>
      <c r="D188" s="168">
        <f t="shared" si="45"/>
        <v>0</v>
      </c>
      <c r="E188" s="168">
        <f t="shared" si="45"/>
        <v>0</v>
      </c>
      <c r="F188" s="168">
        <f t="shared" si="45"/>
        <v>0</v>
      </c>
      <c r="G188" s="168">
        <f t="shared" si="45"/>
        <v>0</v>
      </c>
      <c r="H188" s="168">
        <f t="shared" si="45"/>
        <v>0</v>
      </c>
      <c r="I188" s="168">
        <f t="shared" si="45"/>
        <v>0</v>
      </c>
      <c r="J188" s="168">
        <f t="shared" si="45"/>
        <v>0</v>
      </c>
      <c r="K188" s="168">
        <f t="shared" si="45"/>
        <v>0</v>
      </c>
      <c r="L188" s="168">
        <f t="shared" si="45"/>
        <v>0</v>
      </c>
      <c r="M188" s="168">
        <f t="shared" si="45"/>
        <v>0</v>
      </c>
      <c r="N188" s="168">
        <f t="shared" si="45"/>
        <v>0</v>
      </c>
      <c r="O188" s="168">
        <f t="shared" si="45"/>
        <v>0</v>
      </c>
      <c r="P188" s="168">
        <f t="shared" si="45"/>
        <v>0</v>
      </c>
      <c r="Q188" s="168">
        <f t="shared" si="45"/>
        <v>0</v>
      </c>
    </row>
    <row r="189" spans="1:17" ht="12" customHeight="1" x14ac:dyDescent="0.25">
      <c r="A189" s="158" t="s">
        <v>65</v>
      </c>
      <c r="B189" s="157">
        <f>SUM(B190:B191)</f>
        <v>0</v>
      </c>
      <c r="C189" s="157">
        <f t="shared" ref="C189:Q189" si="46">SUM(C190:C191)</f>
        <v>0</v>
      </c>
      <c r="D189" s="157">
        <f t="shared" si="46"/>
        <v>0</v>
      </c>
      <c r="E189" s="157">
        <f t="shared" si="46"/>
        <v>0</v>
      </c>
      <c r="F189" s="157">
        <f t="shared" si="46"/>
        <v>0</v>
      </c>
      <c r="G189" s="157">
        <f t="shared" si="46"/>
        <v>0</v>
      </c>
      <c r="H189" s="157">
        <f t="shared" si="46"/>
        <v>0</v>
      </c>
      <c r="I189" s="157">
        <f t="shared" si="46"/>
        <v>0</v>
      </c>
      <c r="J189" s="157">
        <f t="shared" si="46"/>
        <v>0</v>
      </c>
      <c r="K189" s="157">
        <f t="shared" si="46"/>
        <v>0</v>
      </c>
      <c r="L189" s="157">
        <f t="shared" si="46"/>
        <v>0</v>
      </c>
      <c r="M189" s="157">
        <f t="shared" si="46"/>
        <v>0</v>
      </c>
      <c r="N189" s="157">
        <f t="shared" si="46"/>
        <v>0</v>
      </c>
      <c r="O189" s="157">
        <f t="shared" si="46"/>
        <v>0</v>
      </c>
      <c r="P189" s="157">
        <f t="shared" si="46"/>
        <v>0</v>
      </c>
      <c r="Q189" s="157">
        <f t="shared" si="46"/>
        <v>0</v>
      </c>
    </row>
    <row r="190" spans="1:17" ht="12" customHeight="1" x14ac:dyDescent="0.25">
      <c r="A190" s="23" t="s">
        <v>153</v>
      </c>
      <c r="B190" s="156">
        <f>IF(B114=0,0,B114/0.086*1000000/B$7)</f>
        <v>0</v>
      </c>
      <c r="C190" s="156">
        <f t="shared" ref="C190:Q191" si="47">IF(C114=0,0,C114/0.086*1000000/C$7)</f>
        <v>0</v>
      </c>
      <c r="D190" s="156">
        <f t="shared" si="47"/>
        <v>0</v>
      </c>
      <c r="E190" s="156">
        <f t="shared" si="47"/>
        <v>0</v>
      </c>
      <c r="F190" s="156">
        <f t="shared" si="47"/>
        <v>0</v>
      </c>
      <c r="G190" s="156">
        <f t="shared" si="47"/>
        <v>0</v>
      </c>
      <c r="H190" s="156">
        <f t="shared" si="47"/>
        <v>0</v>
      </c>
      <c r="I190" s="156">
        <f t="shared" si="47"/>
        <v>0</v>
      </c>
      <c r="J190" s="156">
        <f t="shared" si="47"/>
        <v>0</v>
      </c>
      <c r="K190" s="156">
        <f t="shared" si="47"/>
        <v>0</v>
      </c>
      <c r="L190" s="156">
        <f t="shared" si="47"/>
        <v>0</v>
      </c>
      <c r="M190" s="156">
        <f t="shared" si="47"/>
        <v>0</v>
      </c>
      <c r="N190" s="156">
        <f t="shared" si="47"/>
        <v>0</v>
      </c>
      <c r="O190" s="156">
        <f t="shared" si="47"/>
        <v>0</v>
      </c>
      <c r="P190" s="156">
        <f t="shared" si="47"/>
        <v>0</v>
      </c>
      <c r="Q190" s="156">
        <f t="shared" si="47"/>
        <v>0</v>
      </c>
    </row>
    <row r="191" spans="1:17" ht="12" customHeight="1" x14ac:dyDescent="0.25">
      <c r="A191" s="23" t="s">
        <v>60</v>
      </c>
      <c r="B191" s="156">
        <f>IF(B115=0,0,B115/0.086*1000000/B$7)</f>
        <v>0</v>
      </c>
      <c r="C191" s="156">
        <f t="shared" si="47"/>
        <v>0</v>
      </c>
      <c r="D191" s="156">
        <f t="shared" si="47"/>
        <v>0</v>
      </c>
      <c r="E191" s="156">
        <f t="shared" si="47"/>
        <v>0</v>
      </c>
      <c r="F191" s="156">
        <f t="shared" si="47"/>
        <v>0</v>
      </c>
      <c r="G191" s="156">
        <f t="shared" si="47"/>
        <v>0</v>
      </c>
      <c r="H191" s="156">
        <f t="shared" si="47"/>
        <v>0</v>
      </c>
      <c r="I191" s="156">
        <f t="shared" si="47"/>
        <v>0</v>
      </c>
      <c r="J191" s="156">
        <f t="shared" si="47"/>
        <v>0</v>
      </c>
      <c r="K191" s="156">
        <f t="shared" si="47"/>
        <v>0</v>
      </c>
      <c r="L191" s="156">
        <f t="shared" si="47"/>
        <v>0</v>
      </c>
      <c r="M191" s="156">
        <f t="shared" si="47"/>
        <v>0</v>
      </c>
      <c r="N191" s="156">
        <f t="shared" si="47"/>
        <v>0</v>
      </c>
      <c r="O191" s="156">
        <f t="shared" si="47"/>
        <v>0</v>
      </c>
      <c r="P191" s="156">
        <f t="shared" si="47"/>
        <v>0</v>
      </c>
      <c r="Q191" s="156">
        <f t="shared" si="47"/>
        <v>0</v>
      </c>
    </row>
    <row r="192" spans="1:17" ht="12" customHeight="1" x14ac:dyDescent="0.25">
      <c r="A192" s="158" t="s">
        <v>112</v>
      </c>
      <c r="B192" s="157">
        <f>B193</f>
        <v>0</v>
      </c>
      <c r="C192" s="157">
        <f t="shared" ref="C192:Q192" si="48">C193</f>
        <v>0</v>
      </c>
      <c r="D192" s="157">
        <f t="shared" si="48"/>
        <v>0</v>
      </c>
      <c r="E192" s="157">
        <f t="shared" si="48"/>
        <v>0</v>
      </c>
      <c r="F192" s="157">
        <f t="shared" si="48"/>
        <v>0</v>
      </c>
      <c r="G192" s="157">
        <f t="shared" si="48"/>
        <v>0</v>
      </c>
      <c r="H192" s="157">
        <f t="shared" si="48"/>
        <v>0</v>
      </c>
      <c r="I192" s="157">
        <f t="shared" si="48"/>
        <v>0</v>
      </c>
      <c r="J192" s="157">
        <f t="shared" si="48"/>
        <v>0</v>
      </c>
      <c r="K192" s="157">
        <f t="shared" si="48"/>
        <v>0</v>
      </c>
      <c r="L192" s="157">
        <f t="shared" si="48"/>
        <v>0</v>
      </c>
      <c r="M192" s="157">
        <f t="shared" si="48"/>
        <v>0</v>
      </c>
      <c r="N192" s="157">
        <f t="shared" si="48"/>
        <v>0</v>
      </c>
      <c r="O192" s="157">
        <f t="shared" si="48"/>
        <v>0</v>
      </c>
      <c r="P192" s="157">
        <f t="shared" si="48"/>
        <v>0</v>
      </c>
      <c r="Q192" s="157">
        <f t="shared" si="48"/>
        <v>0</v>
      </c>
    </row>
    <row r="193" spans="1:17" ht="12" customHeight="1" x14ac:dyDescent="0.25">
      <c r="A193" s="23" t="s">
        <v>60</v>
      </c>
      <c r="B193" s="156">
        <f t="shared" ref="B193:Q194" si="49">IF(B117=0,0,B117/0.086*1000000/B$5)</f>
        <v>0</v>
      </c>
      <c r="C193" s="156">
        <f t="shared" si="49"/>
        <v>0</v>
      </c>
      <c r="D193" s="156">
        <f t="shared" si="49"/>
        <v>0</v>
      </c>
      <c r="E193" s="156">
        <f t="shared" si="49"/>
        <v>0</v>
      </c>
      <c r="F193" s="156">
        <f t="shared" si="49"/>
        <v>0</v>
      </c>
      <c r="G193" s="156">
        <f t="shared" si="49"/>
        <v>0</v>
      </c>
      <c r="H193" s="156">
        <f t="shared" si="49"/>
        <v>0</v>
      </c>
      <c r="I193" s="156">
        <f t="shared" si="49"/>
        <v>0</v>
      </c>
      <c r="J193" s="156">
        <f t="shared" si="49"/>
        <v>0</v>
      </c>
      <c r="K193" s="156">
        <f t="shared" si="49"/>
        <v>0</v>
      </c>
      <c r="L193" s="156">
        <f t="shared" si="49"/>
        <v>0</v>
      </c>
      <c r="M193" s="156">
        <f t="shared" si="49"/>
        <v>0</v>
      </c>
      <c r="N193" s="156">
        <f t="shared" si="49"/>
        <v>0</v>
      </c>
      <c r="O193" s="156">
        <f t="shared" si="49"/>
        <v>0</v>
      </c>
      <c r="P193" s="156">
        <f t="shared" si="49"/>
        <v>0</v>
      </c>
      <c r="Q193" s="156">
        <f t="shared" si="49"/>
        <v>0</v>
      </c>
    </row>
    <row r="194" spans="1:17" ht="12" customHeight="1" x14ac:dyDescent="0.25">
      <c r="A194" s="158" t="s">
        <v>63</v>
      </c>
      <c r="B194" s="157">
        <f t="shared" si="49"/>
        <v>0</v>
      </c>
      <c r="C194" s="157">
        <f t="shared" si="49"/>
        <v>0</v>
      </c>
      <c r="D194" s="157">
        <f t="shared" si="49"/>
        <v>0</v>
      </c>
      <c r="E194" s="157">
        <f t="shared" si="49"/>
        <v>0</v>
      </c>
      <c r="F194" s="157">
        <f t="shared" si="49"/>
        <v>0</v>
      </c>
      <c r="G194" s="157">
        <f t="shared" si="49"/>
        <v>0</v>
      </c>
      <c r="H194" s="157">
        <f t="shared" si="49"/>
        <v>0</v>
      </c>
      <c r="I194" s="157">
        <f t="shared" si="49"/>
        <v>0</v>
      </c>
      <c r="J194" s="157">
        <f t="shared" si="49"/>
        <v>0</v>
      </c>
      <c r="K194" s="157">
        <f t="shared" si="49"/>
        <v>0</v>
      </c>
      <c r="L194" s="157">
        <f t="shared" si="49"/>
        <v>0</v>
      </c>
      <c r="M194" s="157">
        <f t="shared" si="49"/>
        <v>0</v>
      </c>
      <c r="N194" s="157">
        <f t="shared" si="49"/>
        <v>0</v>
      </c>
      <c r="O194" s="157">
        <f t="shared" si="49"/>
        <v>0</v>
      </c>
      <c r="P194" s="157">
        <f t="shared" si="49"/>
        <v>0</v>
      </c>
      <c r="Q194" s="157">
        <f t="shared" si="49"/>
        <v>0</v>
      </c>
    </row>
    <row r="195" spans="1:17" ht="12" customHeight="1" x14ac:dyDescent="0.25">
      <c r="A195" s="167" t="s">
        <v>152</v>
      </c>
      <c r="B195" s="132">
        <f>IF(B119=0,0,B119/0.086*1000000/B$11)</f>
        <v>0</v>
      </c>
      <c r="C195" s="132">
        <f t="shared" ref="C195:Q195" si="50">IF(C119=0,0,C119/0.086*1000000/C$11)</f>
        <v>0</v>
      </c>
      <c r="D195" s="132">
        <f t="shared" si="50"/>
        <v>0</v>
      </c>
      <c r="E195" s="132">
        <f t="shared" si="50"/>
        <v>0</v>
      </c>
      <c r="F195" s="132">
        <f t="shared" si="50"/>
        <v>0</v>
      </c>
      <c r="G195" s="132">
        <f t="shared" si="50"/>
        <v>0</v>
      </c>
      <c r="H195" s="132">
        <f t="shared" si="50"/>
        <v>0</v>
      </c>
      <c r="I195" s="132">
        <f t="shared" si="50"/>
        <v>0</v>
      </c>
      <c r="J195" s="132">
        <f t="shared" si="50"/>
        <v>0</v>
      </c>
      <c r="K195" s="132">
        <f t="shared" si="50"/>
        <v>0</v>
      </c>
      <c r="L195" s="132">
        <f t="shared" si="50"/>
        <v>0</v>
      </c>
      <c r="M195" s="132">
        <f t="shared" si="50"/>
        <v>0</v>
      </c>
      <c r="N195" s="132">
        <f t="shared" si="50"/>
        <v>0</v>
      </c>
      <c r="O195" s="132">
        <f t="shared" si="50"/>
        <v>0</v>
      </c>
      <c r="P195" s="132">
        <f t="shared" si="50"/>
        <v>0</v>
      </c>
      <c r="Q195" s="132">
        <f t="shared" si="50"/>
        <v>0</v>
      </c>
    </row>
    <row r="196" spans="1:17" ht="12" customHeight="1" x14ac:dyDescent="0.25">
      <c r="A196" s="167" t="s">
        <v>151</v>
      </c>
      <c r="B196" s="132">
        <f>IF(B120=0,0,B120/0.086*1000000/B$12)</f>
        <v>0</v>
      </c>
      <c r="C196" s="132">
        <f t="shared" ref="C196:Q196" si="51">IF(C120=0,0,C120/0.086*1000000/C$12)</f>
        <v>0</v>
      </c>
      <c r="D196" s="132">
        <f t="shared" si="51"/>
        <v>0</v>
      </c>
      <c r="E196" s="132">
        <f t="shared" si="51"/>
        <v>0</v>
      </c>
      <c r="F196" s="132">
        <f t="shared" si="51"/>
        <v>0</v>
      </c>
      <c r="G196" s="132">
        <f t="shared" si="51"/>
        <v>0</v>
      </c>
      <c r="H196" s="132">
        <f t="shared" si="51"/>
        <v>0</v>
      </c>
      <c r="I196" s="132">
        <f t="shared" si="51"/>
        <v>0</v>
      </c>
      <c r="J196" s="132">
        <f t="shared" si="51"/>
        <v>0</v>
      </c>
      <c r="K196" s="132">
        <f t="shared" si="51"/>
        <v>0</v>
      </c>
      <c r="L196" s="132">
        <f t="shared" si="51"/>
        <v>0</v>
      </c>
      <c r="M196" s="132">
        <f t="shared" si="51"/>
        <v>0</v>
      </c>
      <c r="N196" s="132">
        <f t="shared" si="51"/>
        <v>0</v>
      </c>
      <c r="O196" s="132">
        <f t="shared" si="51"/>
        <v>0</v>
      </c>
      <c r="P196" s="132">
        <f t="shared" si="51"/>
        <v>0</v>
      </c>
      <c r="Q196" s="132">
        <f t="shared" si="51"/>
        <v>0</v>
      </c>
    </row>
    <row r="197" spans="1:17" ht="12" customHeight="1" x14ac:dyDescent="0.25">
      <c r="A197" s="166" t="s">
        <v>79</v>
      </c>
      <c r="B197" s="165">
        <f t="shared" ref="B197:Q198" si="52">IF(B121=0,0,B121/0.086*1000000/B$12)</f>
        <v>0</v>
      </c>
      <c r="C197" s="165">
        <f t="shared" si="52"/>
        <v>0</v>
      </c>
      <c r="D197" s="165">
        <f t="shared" si="52"/>
        <v>0</v>
      </c>
      <c r="E197" s="165">
        <f t="shared" si="52"/>
        <v>0</v>
      </c>
      <c r="F197" s="165">
        <f t="shared" si="52"/>
        <v>0</v>
      </c>
      <c r="G197" s="165">
        <f t="shared" si="52"/>
        <v>0</v>
      </c>
      <c r="H197" s="165">
        <f t="shared" si="52"/>
        <v>0</v>
      </c>
      <c r="I197" s="165">
        <f t="shared" si="52"/>
        <v>0</v>
      </c>
      <c r="J197" s="165">
        <f t="shared" si="52"/>
        <v>0</v>
      </c>
      <c r="K197" s="165">
        <f t="shared" si="52"/>
        <v>0</v>
      </c>
      <c r="L197" s="165">
        <f t="shared" si="52"/>
        <v>0</v>
      </c>
      <c r="M197" s="165">
        <f t="shared" si="52"/>
        <v>0</v>
      </c>
      <c r="N197" s="165">
        <f t="shared" si="52"/>
        <v>0</v>
      </c>
      <c r="O197" s="165">
        <f t="shared" si="52"/>
        <v>0</v>
      </c>
      <c r="P197" s="165">
        <f t="shared" si="52"/>
        <v>0</v>
      </c>
      <c r="Q197" s="165">
        <f t="shared" si="52"/>
        <v>0</v>
      </c>
    </row>
    <row r="198" spans="1:17" ht="12" customHeight="1" x14ac:dyDescent="0.25">
      <c r="A198" s="147" t="s">
        <v>59</v>
      </c>
      <c r="B198" s="164">
        <f t="shared" si="52"/>
        <v>0</v>
      </c>
      <c r="C198" s="164">
        <f t="shared" si="52"/>
        <v>0</v>
      </c>
      <c r="D198" s="164">
        <f t="shared" si="52"/>
        <v>0</v>
      </c>
      <c r="E198" s="164">
        <f t="shared" si="52"/>
        <v>0</v>
      </c>
      <c r="F198" s="164">
        <f t="shared" si="52"/>
        <v>0</v>
      </c>
      <c r="G198" s="164">
        <f t="shared" si="52"/>
        <v>0</v>
      </c>
      <c r="H198" s="164">
        <f t="shared" si="52"/>
        <v>0</v>
      </c>
      <c r="I198" s="164">
        <f t="shared" si="52"/>
        <v>0</v>
      </c>
      <c r="J198" s="164">
        <f t="shared" si="52"/>
        <v>0</v>
      </c>
      <c r="K198" s="164">
        <f t="shared" si="52"/>
        <v>0</v>
      </c>
      <c r="L198" s="164">
        <f t="shared" si="52"/>
        <v>0</v>
      </c>
      <c r="M198" s="164">
        <f t="shared" si="52"/>
        <v>0</v>
      </c>
      <c r="N198" s="164">
        <f t="shared" si="52"/>
        <v>0</v>
      </c>
      <c r="O198" s="164">
        <f t="shared" si="52"/>
        <v>0</v>
      </c>
      <c r="P198" s="164">
        <f t="shared" si="52"/>
        <v>0</v>
      </c>
      <c r="Q198" s="164">
        <f t="shared" si="52"/>
        <v>0</v>
      </c>
    </row>
    <row r="199" spans="1:17" ht="12" customHeight="1" x14ac:dyDescent="0.25">
      <c r="A199" s="163" t="s">
        <v>142</v>
      </c>
      <c r="B199" s="162">
        <f>IF(B123=0,0,B123/0.086*1000000/B$13)</f>
        <v>0</v>
      </c>
      <c r="C199" s="162">
        <f t="shared" ref="C199:Q199" si="53">IF(C123=0,0,C123/0.086*1000000/C$13)</f>
        <v>0</v>
      </c>
      <c r="D199" s="162">
        <f t="shared" si="53"/>
        <v>0</v>
      </c>
      <c r="E199" s="162">
        <f t="shared" si="53"/>
        <v>0</v>
      </c>
      <c r="F199" s="162">
        <f t="shared" si="53"/>
        <v>0</v>
      </c>
      <c r="G199" s="162">
        <f t="shared" si="53"/>
        <v>0</v>
      </c>
      <c r="H199" s="162">
        <f t="shared" si="53"/>
        <v>0</v>
      </c>
      <c r="I199" s="162">
        <f t="shared" si="53"/>
        <v>0</v>
      </c>
      <c r="J199" s="162">
        <f t="shared" si="53"/>
        <v>0</v>
      </c>
      <c r="K199" s="162">
        <f t="shared" si="53"/>
        <v>0</v>
      </c>
      <c r="L199" s="162">
        <f t="shared" si="53"/>
        <v>0</v>
      </c>
      <c r="M199" s="162">
        <f t="shared" si="53"/>
        <v>0</v>
      </c>
      <c r="N199" s="162">
        <f t="shared" si="53"/>
        <v>0</v>
      </c>
      <c r="O199" s="162">
        <f t="shared" si="53"/>
        <v>0</v>
      </c>
      <c r="P199" s="162">
        <f t="shared" si="53"/>
        <v>0</v>
      </c>
      <c r="Q199" s="162">
        <f t="shared" si="53"/>
        <v>0</v>
      </c>
    </row>
    <row r="200" spans="1:17" ht="12" customHeight="1" x14ac:dyDescent="0.25">
      <c r="A200" s="161" t="s">
        <v>141</v>
      </c>
      <c r="B200" s="160">
        <f>IF(B124=0,0,B124/0.086*1000000/B$14)</f>
        <v>0</v>
      </c>
      <c r="C200" s="160">
        <f t="shared" ref="C200:Q200" si="54">IF(C124=0,0,C124/0.086*1000000/C$14)</f>
        <v>0</v>
      </c>
      <c r="D200" s="160">
        <f t="shared" si="54"/>
        <v>0</v>
      </c>
      <c r="E200" s="160">
        <f t="shared" si="54"/>
        <v>0</v>
      </c>
      <c r="F200" s="160">
        <f t="shared" si="54"/>
        <v>0</v>
      </c>
      <c r="G200" s="160">
        <f t="shared" si="54"/>
        <v>0</v>
      </c>
      <c r="H200" s="160">
        <f t="shared" si="54"/>
        <v>0</v>
      </c>
      <c r="I200" s="160">
        <f t="shared" si="54"/>
        <v>0</v>
      </c>
      <c r="J200" s="160">
        <f t="shared" si="54"/>
        <v>0</v>
      </c>
      <c r="K200" s="160">
        <f t="shared" si="54"/>
        <v>0</v>
      </c>
      <c r="L200" s="160">
        <f t="shared" si="54"/>
        <v>0</v>
      </c>
      <c r="M200" s="160">
        <f t="shared" si="54"/>
        <v>0</v>
      </c>
      <c r="N200" s="160">
        <f t="shared" si="54"/>
        <v>0</v>
      </c>
      <c r="O200" s="160">
        <f t="shared" si="54"/>
        <v>0</v>
      </c>
      <c r="P200" s="160">
        <f t="shared" si="54"/>
        <v>0</v>
      </c>
      <c r="Q200" s="160">
        <f t="shared" si="54"/>
        <v>0</v>
      </c>
    </row>
    <row r="201" spans="1:17" ht="12" customHeight="1" x14ac:dyDescent="0.25">
      <c r="A201" s="148" t="s">
        <v>60</v>
      </c>
      <c r="B201" s="156">
        <f t="shared" ref="B201:Q202" si="55">IF(B125=0,0,B125/0.086*1000000/B$14)</f>
        <v>0</v>
      </c>
      <c r="C201" s="156">
        <f t="shared" si="55"/>
        <v>0</v>
      </c>
      <c r="D201" s="156">
        <f t="shared" si="55"/>
        <v>0</v>
      </c>
      <c r="E201" s="156">
        <f t="shared" si="55"/>
        <v>0</v>
      </c>
      <c r="F201" s="156">
        <f t="shared" si="55"/>
        <v>0</v>
      </c>
      <c r="G201" s="156">
        <f t="shared" si="55"/>
        <v>0</v>
      </c>
      <c r="H201" s="156">
        <f t="shared" si="55"/>
        <v>0</v>
      </c>
      <c r="I201" s="156">
        <f t="shared" si="55"/>
        <v>0</v>
      </c>
      <c r="J201" s="156">
        <f t="shared" si="55"/>
        <v>0</v>
      </c>
      <c r="K201" s="156">
        <f t="shared" si="55"/>
        <v>0</v>
      </c>
      <c r="L201" s="156">
        <f t="shared" si="55"/>
        <v>0</v>
      </c>
      <c r="M201" s="156">
        <f t="shared" si="55"/>
        <v>0</v>
      </c>
      <c r="N201" s="156">
        <f t="shared" si="55"/>
        <v>0</v>
      </c>
      <c r="O201" s="156">
        <f t="shared" si="55"/>
        <v>0</v>
      </c>
      <c r="P201" s="156">
        <f t="shared" si="55"/>
        <v>0</v>
      </c>
      <c r="Q201" s="156">
        <f t="shared" si="55"/>
        <v>0</v>
      </c>
    </row>
    <row r="202" spans="1:17" ht="12" customHeight="1" x14ac:dyDescent="0.25">
      <c r="A202" s="148" t="s">
        <v>59</v>
      </c>
      <c r="B202" s="156">
        <f t="shared" si="55"/>
        <v>0</v>
      </c>
      <c r="C202" s="156">
        <f t="shared" si="55"/>
        <v>0</v>
      </c>
      <c r="D202" s="156">
        <f t="shared" si="55"/>
        <v>0</v>
      </c>
      <c r="E202" s="156">
        <f t="shared" si="55"/>
        <v>0</v>
      </c>
      <c r="F202" s="156">
        <f t="shared" si="55"/>
        <v>0</v>
      </c>
      <c r="G202" s="156">
        <f t="shared" si="55"/>
        <v>0</v>
      </c>
      <c r="H202" s="156">
        <f t="shared" si="55"/>
        <v>0</v>
      </c>
      <c r="I202" s="156">
        <f t="shared" si="55"/>
        <v>0</v>
      </c>
      <c r="J202" s="156">
        <f t="shared" si="55"/>
        <v>0</v>
      </c>
      <c r="K202" s="156">
        <f t="shared" si="55"/>
        <v>0</v>
      </c>
      <c r="L202" s="156">
        <f t="shared" si="55"/>
        <v>0</v>
      </c>
      <c r="M202" s="156">
        <f t="shared" si="55"/>
        <v>0</v>
      </c>
      <c r="N202" s="156">
        <f t="shared" si="55"/>
        <v>0</v>
      </c>
      <c r="O202" s="156">
        <f t="shared" si="55"/>
        <v>0</v>
      </c>
      <c r="P202" s="156">
        <f t="shared" si="55"/>
        <v>0</v>
      </c>
      <c r="Q202" s="156">
        <f t="shared" si="55"/>
        <v>0</v>
      </c>
    </row>
    <row r="203" spans="1:17" ht="12" customHeight="1" x14ac:dyDescent="0.25">
      <c r="A203" s="158" t="s">
        <v>62</v>
      </c>
      <c r="B203" s="157">
        <f t="shared" ref="B203:Q203" si="56">IF(B127=0,0,B127/0.086*1000000/B$5)</f>
        <v>0</v>
      </c>
      <c r="C203" s="157">
        <f t="shared" si="56"/>
        <v>0</v>
      </c>
      <c r="D203" s="157">
        <f t="shared" si="56"/>
        <v>0</v>
      </c>
      <c r="E203" s="157">
        <f t="shared" si="56"/>
        <v>0</v>
      </c>
      <c r="F203" s="157">
        <f t="shared" si="56"/>
        <v>0</v>
      </c>
      <c r="G203" s="157">
        <f t="shared" si="56"/>
        <v>0</v>
      </c>
      <c r="H203" s="157">
        <f t="shared" si="56"/>
        <v>0</v>
      </c>
      <c r="I203" s="157">
        <f t="shared" si="56"/>
        <v>0</v>
      </c>
      <c r="J203" s="157">
        <f t="shared" si="56"/>
        <v>0</v>
      </c>
      <c r="K203" s="157">
        <f t="shared" si="56"/>
        <v>0</v>
      </c>
      <c r="L203" s="157">
        <f t="shared" si="56"/>
        <v>0</v>
      </c>
      <c r="M203" s="157">
        <f t="shared" si="56"/>
        <v>0</v>
      </c>
      <c r="N203" s="157">
        <f t="shared" si="56"/>
        <v>0</v>
      </c>
      <c r="O203" s="157">
        <f t="shared" si="56"/>
        <v>0</v>
      </c>
      <c r="P203" s="157">
        <f t="shared" si="56"/>
        <v>0</v>
      </c>
      <c r="Q203" s="157">
        <f t="shared" si="56"/>
        <v>0</v>
      </c>
    </row>
    <row r="204" spans="1:17" ht="12" customHeight="1" x14ac:dyDescent="0.25">
      <c r="A204" s="23" t="s">
        <v>57</v>
      </c>
      <c r="B204" s="156">
        <f>IF(B128=0,0,B128/0.086*1000000/B$16)</f>
        <v>0</v>
      </c>
      <c r="C204" s="156">
        <f t="shared" ref="C204:Q204" si="57">IF(C128=0,0,C128/0.086*1000000/C$16)</f>
        <v>0</v>
      </c>
      <c r="D204" s="156">
        <f t="shared" si="57"/>
        <v>0</v>
      </c>
      <c r="E204" s="156">
        <f t="shared" si="57"/>
        <v>0</v>
      </c>
      <c r="F204" s="156">
        <f t="shared" si="57"/>
        <v>0</v>
      </c>
      <c r="G204" s="156">
        <f t="shared" si="57"/>
        <v>0</v>
      </c>
      <c r="H204" s="156">
        <f t="shared" si="57"/>
        <v>0</v>
      </c>
      <c r="I204" s="156">
        <f t="shared" si="57"/>
        <v>0</v>
      </c>
      <c r="J204" s="156">
        <f t="shared" si="57"/>
        <v>0</v>
      </c>
      <c r="K204" s="156">
        <f t="shared" si="57"/>
        <v>0</v>
      </c>
      <c r="L204" s="156">
        <f t="shared" si="57"/>
        <v>0</v>
      </c>
      <c r="M204" s="156">
        <f t="shared" si="57"/>
        <v>0</v>
      </c>
      <c r="N204" s="156">
        <f t="shared" si="57"/>
        <v>0</v>
      </c>
      <c r="O204" s="156">
        <f t="shared" si="57"/>
        <v>0</v>
      </c>
      <c r="P204" s="156">
        <f t="shared" si="57"/>
        <v>0</v>
      </c>
      <c r="Q204" s="156">
        <f t="shared" si="57"/>
        <v>0</v>
      </c>
    </row>
    <row r="205" spans="1:17" ht="12" customHeight="1" x14ac:dyDescent="0.25">
      <c r="A205" s="29" t="s">
        <v>140</v>
      </c>
      <c r="B205" s="57">
        <f>IF(B129=0,0,B129/0.086*1000000/B$17)</f>
        <v>0</v>
      </c>
      <c r="C205" s="57">
        <f t="shared" ref="C205:Q205" si="58">IF(C129=0,0,C129/0.086*1000000/C$17)</f>
        <v>0</v>
      </c>
      <c r="D205" s="57">
        <f t="shared" si="58"/>
        <v>0</v>
      </c>
      <c r="E205" s="57">
        <f t="shared" si="58"/>
        <v>0</v>
      </c>
      <c r="F205" s="57">
        <f t="shared" si="58"/>
        <v>0</v>
      </c>
      <c r="G205" s="57">
        <f t="shared" si="58"/>
        <v>0</v>
      </c>
      <c r="H205" s="57">
        <f t="shared" si="58"/>
        <v>0</v>
      </c>
      <c r="I205" s="57">
        <f t="shared" si="58"/>
        <v>0</v>
      </c>
      <c r="J205" s="57">
        <f t="shared" si="58"/>
        <v>0</v>
      </c>
      <c r="K205" s="57">
        <f t="shared" si="58"/>
        <v>0</v>
      </c>
      <c r="L205" s="57">
        <f t="shared" si="58"/>
        <v>0</v>
      </c>
      <c r="M205" s="57">
        <f t="shared" si="58"/>
        <v>0</v>
      </c>
      <c r="N205" s="57">
        <f t="shared" si="58"/>
        <v>0</v>
      </c>
      <c r="O205" s="57">
        <f t="shared" si="58"/>
        <v>0</v>
      </c>
      <c r="P205" s="57">
        <f t="shared" si="58"/>
        <v>0</v>
      </c>
      <c r="Q205" s="57">
        <f t="shared" si="58"/>
        <v>0</v>
      </c>
    </row>
    <row r="206" spans="1:17" ht="12" customHeight="1" x14ac:dyDescent="0.25"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</row>
    <row r="207" spans="1:17" ht="12" customHeight="1" x14ac:dyDescent="0.25">
      <c r="A207" s="152" t="s">
        <v>197</v>
      </c>
      <c r="B207" s="168">
        <f>SUM(B208,B211,B213,B222)</f>
        <v>0</v>
      </c>
      <c r="C207" s="168">
        <f t="shared" ref="C207:Q207" si="59">SUM(C208,C211,C213,C222)</f>
        <v>0</v>
      </c>
      <c r="D207" s="168">
        <f t="shared" si="59"/>
        <v>0</v>
      </c>
      <c r="E207" s="168">
        <f t="shared" si="59"/>
        <v>0</v>
      </c>
      <c r="F207" s="168">
        <f t="shared" si="59"/>
        <v>0</v>
      </c>
      <c r="G207" s="168">
        <f t="shared" si="59"/>
        <v>0</v>
      </c>
      <c r="H207" s="168">
        <f t="shared" si="59"/>
        <v>0</v>
      </c>
      <c r="I207" s="168">
        <f t="shared" si="59"/>
        <v>0</v>
      </c>
      <c r="J207" s="168">
        <f t="shared" si="59"/>
        <v>0</v>
      </c>
      <c r="K207" s="168">
        <f t="shared" si="59"/>
        <v>0</v>
      </c>
      <c r="L207" s="168">
        <f t="shared" si="59"/>
        <v>0</v>
      </c>
      <c r="M207" s="168">
        <f t="shared" si="59"/>
        <v>0</v>
      </c>
      <c r="N207" s="168">
        <f t="shared" si="59"/>
        <v>0</v>
      </c>
      <c r="O207" s="168">
        <f t="shared" si="59"/>
        <v>0</v>
      </c>
      <c r="P207" s="168">
        <f t="shared" si="59"/>
        <v>0</v>
      </c>
      <c r="Q207" s="168">
        <f t="shared" si="59"/>
        <v>0</v>
      </c>
    </row>
    <row r="208" spans="1:17" ht="12" customHeight="1" x14ac:dyDescent="0.25">
      <c r="A208" s="158" t="s">
        <v>65</v>
      </c>
      <c r="B208" s="157">
        <f>SUM(B209:B210)</f>
        <v>0</v>
      </c>
      <c r="C208" s="157">
        <f t="shared" ref="C208:Q208" si="60">SUM(C209:C210)</f>
        <v>0</v>
      </c>
      <c r="D208" s="157">
        <f t="shared" si="60"/>
        <v>0</v>
      </c>
      <c r="E208" s="157">
        <f t="shared" si="60"/>
        <v>0</v>
      </c>
      <c r="F208" s="157">
        <f t="shared" si="60"/>
        <v>0</v>
      </c>
      <c r="G208" s="157">
        <f t="shared" si="60"/>
        <v>0</v>
      </c>
      <c r="H208" s="157">
        <f t="shared" si="60"/>
        <v>0</v>
      </c>
      <c r="I208" s="157">
        <f t="shared" si="60"/>
        <v>0</v>
      </c>
      <c r="J208" s="157">
        <f t="shared" si="60"/>
        <v>0</v>
      </c>
      <c r="K208" s="157">
        <f t="shared" si="60"/>
        <v>0</v>
      </c>
      <c r="L208" s="157">
        <f t="shared" si="60"/>
        <v>0</v>
      </c>
      <c r="M208" s="157">
        <f t="shared" si="60"/>
        <v>0</v>
      </c>
      <c r="N208" s="157">
        <f t="shared" si="60"/>
        <v>0</v>
      </c>
      <c r="O208" s="157">
        <f t="shared" si="60"/>
        <v>0</v>
      </c>
      <c r="P208" s="157">
        <f t="shared" si="60"/>
        <v>0</v>
      </c>
      <c r="Q208" s="157">
        <f t="shared" si="60"/>
        <v>0</v>
      </c>
    </row>
    <row r="209" spans="1:17" ht="12" customHeight="1" x14ac:dyDescent="0.25">
      <c r="A209" s="23" t="s">
        <v>153</v>
      </c>
      <c r="B209" s="156">
        <f>IF(B152=0,0,B152*1000000/B$7)</f>
        <v>0</v>
      </c>
      <c r="C209" s="156">
        <f t="shared" ref="C209:Q210" si="61">IF(C152=0,0,C152*1000000/C$7)</f>
        <v>0</v>
      </c>
      <c r="D209" s="156">
        <f t="shared" si="61"/>
        <v>0</v>
      </c>
      <c r="E209" s="156">
        <f t="shared" si="61"/>
        <v>0</v>
      </c>
      <c r="F209" s="156">
        <f t="shared" si="61"/>
        <v>0</v>
      </c>
      <c r="G209" s="156">
        <f t="shared" si="61"/>
        <v>0</v>
      </c>
      <c r="H209" s="156">
        <f t="shared" si="61"/>
        <v>0</v>
      </c>
      <c r="I209" s="156">
        <f t="shared" si="61"/>
        <v>0</v>
      </c>
      <c r="J209" s="156">
        <f t="shared" si="61"/>
        <v>0</v>
      </c>
      <c r="K209" s="156">
        <f t="shared" si="61"/>
        <v>0</v>
      </c>
      <c r="L209" s="156">
        <f t="shared" si="61"/>
        <v>0</v>
      </c>
      <c r="M209" s="156">
        <f t="shared" si="61"/>
        <v>0</v>
      </c>
      <c r="N209" s="156">
        <f t="shared" si="61"/>
        <v>0</v>
      </c>
      <c r="O209" s="156">
        <f t="shared" si="61"/>
        <v>0</v>
      </c>
      <c r="P209" s="156">
        <f t="shared" si="61"/>
        <v>0</v>
      </c>
      <c r="Q209" s="156">
        <f t="shared" si="61"/>
        <v>0</v>
      </c>
    </row>
    <row r="210" spans="1:17" ht="12" customHeight="1" x14ac:dyDescent="0.25">
      <c r="A210" s="23" t="s">
        <v>60</v>
      </c>
      <c r="B210" s="156">
        <f>IF(B153=0,0,B153*1000000/B$7)</f>
        <v>0</v>
      </c>
      <c r="C210" s="156">
        <f t="shared" si="61"/>
        <v>0</v>
      </c>
      <c r="D210" s="156">
        <f t="shared" si="61"/>
        <v>0</v>
      </c>
      <c r="E210" s="156">
        <f t="shared" si="61"/>
        <v>0</v>
      </c>
      <c r="F210" s="156">
        <f t="shared" si="61"/>
        <v>0</v>
      </c>
      <c r="G210" s="156">
        <f t="shared" si="61"/>
        <v>0</v>
      </c>
      <c r="H210" s="156">
        <f t="shared" si="61"/>
        <v>0</v>
      </c>
      <c r="I210" s="156">
        <f t="shared" si="61"/>
        <v>0</v>
      </c>
      <c r="J210" s="156">
        <f t="shared" si="61"/>
        <v>0</v>
      </c>
      <c r="K210" s="156">
        <f t="shared" si="61"/>
        <v>0</v>
      </c>
      <c r="L210" s="156">
        <f t="shared" si="61"/>
        <v>0</v>
      </c>
      <c r="M210" s="156">
        <f t="shared" si="61"/>
        <v>0</v>
      </c>
      <c r="N210" s="156">
        <f t="shared" si="61"/>
        <v>0</v>
      </c>
      <c r="O210" s="156">
        <f t="shared" si="61"/>
        <v>0</v>
      </c>
      <c r="P210" s="156">
        <f t="shared" si="61"/>
        <v>0</v>
      </c>
      <c r="Q210" s="156">
        <f t="shared" si="61"/>
        <v>0</v>
      </c>
    </row>
    <row r="211" spans="1:17" ht="12" customHeight="1" x14ac:dyDescent="0.25">
      <c r="A211" s="158" t="s">
        <v>112</v>
      </c>
      <c r="B211" s="157">
        <f>B212</f>
        <v>0</v>
      </c>
      <c r="C211" s="157">
        <f t="shared" ref="C211:Q211" si="62">C212</f>
        <v>0</v>
      </c>
      <c r="D211" s="157">
        <f t="shared" si="62"/>
        <v>0</v>
      </c>
      <c r="E211" s="157">
        <f t="shared" si="62"/>
        <v>0</v>
      </c>
      <c r="F211" s="157">
        <f t="shared" si="62"/>
        <v>0</v>
      </c>
      <c r="G211" s="157">
        <f t="shared" si="62"/>
        <v>0</v>
      </c>
      <c r="H211" s="157">
        <f t="shared" si="62"/>
        <v>0</v>
      </c>
      <c r="I211" s="157">
        <f t="shared" si="62"/>
        <v>0</v>
      </c>
      <c r="J211" s="157">
        <f t="shared" si="62"/>
        <v>0</v>
      </c>
      <c r="K211" s="157">
        <f t="shared" si="62"/>
        <v>0</v>
      </c>
      <c r="L211" s="157">
        <f t="shared" si="62"/>
        <v>0</v>
      </c>
      <c r="M211" s="157">
        <f t="shared" si="62"/>
        <v>0</v>
      </c>
      <c r="N211" s="157">
        <f t="shared" si="62"/>
        <v>0</v>
      </c>
      <c r="O211" s="157">
        <f t="shared" si="62"/>
        <v>0</v>
      </c>
      <c r="P211" s="157">
        <f t="shared" si="62"/>
        <v>0</v>
      </c>
      <c r="Q211" s="157">
        <f t="shared" si="62"/>
        <v>0</v>
      </c>
    </row>
    <row r="212" spans="1:17" ht="12" customHeight="1" x14ac:dyDescent="0.25">
      <c r="A212" s="23" t="s">
        <v>60</v>
      </c>
      <c r="B212" s="156">
        <f>IF(B155=0,0,B155*1000000/B$5)</f>
        <v>0</v>
      </c>
      <c r="C212" s="156">
        <f t="shared" ref="C212:Q213" si="63">IF(C155=0,0,C155*1000000/C$5)</f>
        <v>0</v>
      </c>
      <c r="D212" s="156">
        <f t="shared" si="63"/>
        <v>0</v>
      </c>
      <c r="E212" s="156">
        <f t="shared" si="63"/>
        <v>0</v>
      </c>
      <c r="F212" s="156">
        <f t="shared" si="63"/>
        <v>0</v>
      </c>
      <c r="G212" s="156">
        <f t="shared" si="63"/>
        <v>0</v>
      </c>
      <c r="H212" s="156">
        <f t="shared" si="63"/>
        <v>0</v>
      </c>
      <c r="I212" s="156">
        <f t="shared" si="63"/>
        <v>0</v>
      </c>
      <c r="J212" s="156">
        <f t="shared" si="63"/>
        <v>0</v>
      </c>
      <c r="K212" s="156">
        <f t="shared" si="63"/>
        <v>0</v>
      </c>
      <c r="L212" s="156">
        <f t="shared" si="63"/>
        <v>0</v>
      </c>
      <c r="M212" s="156">
        <f t="shared" si="63"/>
        <v>0</v>
      </c>
      <c r="N212" s="156">
        <f t="shared" si="63"/>
        <v>0</v>
      </c>
      <c r="O212" s="156">
        <f t="shared" si="63"/>
        <v>0</v>
      </c>
      <c r="P212" s="156">
        <f t="shared" si="63"/>
        <v>0</v>
      </c>
      <c r="Q212" s="156">
        <f t="shared" si="63"/>
        <v>0</v>
      </c>
    </row>
    <row r="213" spans="1:17" ht="12" customHeight="1" x14ac:dyDescent="0.25">
      <c r="A213" s="158" t="s">
        <v>63</v>
      </c>
      <c r="B213" s="157">
        <f>IF(B156=0,0,B156*1000000/B$5)</f>
        <v>0</v>
      </c>
      <c r="C213" s="157">
        <f t="shared" si="63"/>
        <v>0</v>
      </c>
      <c r="D213" s="157">
        <f t="shared" si="63"/>
        <v>0</v>
      </c>
      <c r="E213" s="157">
        <f t="shared" si="63"/>
        <v>0</v>
      </c>
      <c r="F213" s="157">
        <f t="shared" si="63"/>
        <v>0</v>
      </c>
      <c r="G213" s="157">
        <f t="shared" si="63"/>
        <v>0</v>
      </c>
      <c r="H213" s="157">
        <f t="shared" si="63"/>
        <v>0</v>
      </c>
      <c r="I213" s="157">
        <f t="shared" si="63"/>
        <v>0</v>
      </c>
      <c r="J213" s="157">
        <f t="shared" si="63"/>
        <v>0</v>
      </c>
      <c r="K213" s="157">
        <f t="shared" si="63"/>
        <v>0</v>
      </c>
      <c r="L213" s="157">
        <f t="shared" si="63"/>
        <v>0</v>
      </c>
      <c r="M213" s="157">
        <f t="shared" si="63"/>
        <v>0</v>
      </c>
      <c r="N213" s="157">
        <f t="shared" si="63"/>
        <v>0</v>
      </c>
      <c r="O213" s="157">
        <f t="shared" si="63"/>
        <v>0</v>
      </c>
      <c r="P213" s="157">
        <f t="shared" si="63"/>
        <v>0</v>
      </c>
      <c r="Q213" s="157">
        <f t="shared" si="63"/>
        <v>0</v>
      </c>
    </row>
    <row r="214" spans="1:17" ht="12" customHeight="1" x14ac:dyDescent="0.25">
      <c r="A214" s="167" t="s">
        <v>152</v>
      </c>
      <c r="B214" s="132">
        <f>IF(B157=0,0,B157*1000000/B$11)</f>
        <v>0</v>
      </c>
      <c r="C214" s="132">
        <f t="shared" ref="C214:Q214" si="64">IF(C157=0,0,C157*1000000/C$11)</f>
        <v>0</v>
      </c>
      <c r="D214" s="132">
        <f t="shared" si="64"/>
        <v>0</v>
      </c>
      <c r="E214" s="132">
        <f t="shared" si="64"/>
        <v>0</v>
      </c>
      <c r="F214" s="132">
        <f t="shared" si="64"/>
        <v>0</v>
      </c>
      <c r="G214" s="132">
        <f t="shared" si="64"/>
        <v>0</v>
      </c>
      <c r="H214" s="132">
        <f t="shared" si="64"/>
        <v>0</v>
      </c>
      <c r="I214" s="132">
        <f t="shared" si="64"/>
        <v>0</v>
      </c>
      <c r="J214" s="132">
        <f t="shared" si="64"/>
        <v>0</v>
      </c>
      <c r="K214" s="132">
        <f t="shared" si="64"/>
        <v>0</v>
      </c>
      <c r="L214" s="132">
        <f t="shared" si="64"/>
        <v>0</v>
      </c>
      <c r="M214" s="132">
        <f t="shared" si="64"/>
        <v>0</v>
      </c>
      <c r="N214" s="132">
        <f t="shared" si="64"/>
        <v>0</v>
      </c>
      <c r="O214" s="132">
        <f t="shared" si="64"/>
        <v>0</v>
      </c>
      <c r="P214" s="132">
        <f t="shared" si="64"/>
        <v>0</v>
      </c>
      <c r="Q214" s="132">
        <f t="shared" si="64"/>
        <v>0</v>
      </c>
    </row>
    <row r="215" spans="1:17" ht="12" customHeight="1" x14ac:dyDescent="0.25">
      <c r="A215" s="167" t="s">
        <v>151</v>
      </c>
      <c r="B215" s="132">
        <f>IF(B158=0,0,B158*1000000/B$12)</f>
        <v>0</v>
      </c>
      <c r="C215" s="132">
        <f t="shared" ref="C215:Q217" si="65">IF(C158=0,0,C158*1000000/C$12)</f>
        <v>0</v>
      </c>
      <c r="D215" s="132">
        <f t="shared" si="65"/>
        <v>0</v>
      </c>
      <c r="E215" s="132">
        <f t="shared" si="65"/>
        <v>0</v>
      </c>
      <c r="F215" s="132">
        <f t="shared" si="65"/>
        <v>0</v>
      </c>
      <c r="G215" s="132">
        <f t="shared" si="65"/>
        <v>0</v>
      </c>
      <c r="H215" s="132">
        <f t="shared" si="65"/>
        <v>0</v>
      </c>
      <c r="I215" s="132">
        <f t="shared" si="65"/>
        <v>0</v>
      </c>
      <c r="J215" s="132">
        <f t="shared" si="65"/>
        <v>0</v>
      </c>
      <c r="K215" s="132">
        <f t="shared" si="65"/>
        <v>0</v>
      </c>
      <c r="L215" s="132">
        <f t="shared" si="65"/>
        <v>0</v>
      </c>
      <c r="M215" s="132">
        <f t="shared" si="65"/>
        <v>0</v>
      </c>
      <c r="N215" s="132">
        <f t="shared" si="65"/>
        <v>0</v>
      </c>
      <c r="O215" s="132">
        <f t="shared" si="65"/>
        <v>0</v>
      </c>
      <c r="P215" s="132">
        <f t="shared" si="65"/>
        <v>0</v>
      </c>
      <c r="Q215" s="132">
        <f t="shared" si="65"/>
        <v>0</v>
      </c>
    </row>
    <row r="216" spans="1:17" ht="12" customHeight="1" x14ac:dyDescent="0.25">
      <c r="A216" s="166" t="s">
        <v>79</v>
      </c>
      <c r="B216" s="165">
        <f>IF(B159=0,0,B159*1000000/B$12)</f>
        <v>0</v>
      </c>
      <c r="C216" s="165">
        <f t="shared" si="65"/>
        <v>0</v>
      </c>
      <c r="D216" s="165">
        <f t="shared" si="65"/>
        <v>0</v>
      </c>
      <c r="E216" s="165">
        <f t="shared" si="65"/>
        <v>0</v>
      </c>
      <c r="F216" s="165">
        <f t="shared" si="65"/>
        <v>0</v>
      </c>
      <c r="G216" s="165">
        <f t="shared" si="65"/>
        <v>0</v>
      </c>
      <c r="H216" s="165">
        <f t="shared" si="65"/>
        <v>0</v>
      </c>
      <c r="I216" s="165">
        <f t="shared" si="65"/>
        <v>0</v>
      </c>
      <c r="J216" s="165">
        <f t="shared" si="65"/>
        <v>0</v>
      </c>
      <c r="K216" s="165">
        <f t="shared" si="65"/>
        <v>0</v>
      </c>
      <c r="L216" s="165">
        <f t="shared" si="65"/>
        <v>0</v>
      </c>
      <c r="M216" s="165">
        <f t="shared" si="65"/>
        <v>0</v>
      </c>
      <c r="N216" s="165">
        <f t="shared" si="65"/>
        <v>0</v>
      </c>
      <c r="O216" s="165">
        <f t="shared" si="65"/>
        <v>0</v>
      </c>
      <c r="P216" s="165">
        <f t="shared" si="65"/>
        <v>0</v>
      </c>
      <c r="Q216" s="165">
        <f t="shared" si="65"/>
        <v>0</v>
      </c>
    </row>
    <row r="217" spans="1:17" ht="12" customHeight="1" x14ac:dyDescent="0.25">
      <c r="A217" s="147" t="s">
        <v>59</v>
      </c>
      <c r="B217" s="164">
        <f>IF(B160=0,0,B160*1000000/B$12)</f>
        <v>0</v>
      </c>
      <c r="C217" s="164">
        <f t="shared" si="65"/>
        <v>0</v>
      </c>
      <c r="D217" s="164">
        <f t="shared" si="65"/>
        <v>0</v>
      </c>
      <c r="E217" s="164">
        <f t="shared" si="65"/>
        <v>0</v>
      </c>
      <c r="F217" s="164">
        <f t="shared" si="65"/>
        <v>0</v>
      </c>
      <c r="G217" s="164">
        <f t="shared" si="65"/>
        <v>0</v>
      </c>
      <c r="H217" s="164">
        <f t="shared" si="65"/>
        <v>0</v>
      </c>
      <c r="I217" s="164">
        <f t="shared" si="65"/>
        <v>0</v>
      </c>
      <c r="J217" s="164">
        <f t="shared" si="65"/>
        <v>0</v>
      </c>
      <c r="K217" s="164">
        <f t="shared" si="65"/>
        <v>0</v>
      </c>
      <c r="L217" s="164">
        <f t="shared" si="65"/>
        <v>0</v>
      </c>
      <c r="M217" s="164">
        <f t="shared" si="65"/>
        <v>0</v>
      </c>
      <c r="N217" s="164">
        <f t="shared" si="65"/>
        <v>0</v>
      </c>
      <c r="O217" s="164">
        <f t="shared" si="65"/>
        <v>0</v>
      </c>
      <c r="P217" s="164">
        <f t="shared" si="65"/>
        <v>0</v>
      </c>
      <c r="Q217" s="164">
        <f t="shared" si="65"/>
        <v>0</v>
      </c>
    </row>
    <row r="218" spans="1:17" ht="12" customHeight="1" x14ac:dyDescent="0.25">
      <c r="A218" s="163" t="s">
        <v>142</v>
      </c>
      <c r="B218" s="162">
        <f>IF(B161=0,0,B161*1000000/B$13)</f>
        <v>0</v>
      </c>
      <c r="C218" s="162">
        <f t="shared" ref="C218:Q218" si="66">IF(C161=0,0,C161*1000000/C$13)</f>
        <v>0</v>
      </c>
      <c r="D218" s="162">
        <f t="shared" si="66"/>
        <v>0</v>
      </c>
      <c r="E218" s="162">
        <f t="shared" si="66"/>
        <v>0</v>
      </c>
      <c r="F218" s="162">
        <f t="shared" si="66"/>
        <v>0</v>
      </c>
      <c r="G218" s="162">
        <f t="shared" si="66"/>
        <v>0</v>
      </c>
      <c r="H218" s="162">
        <f t="shared" si="66"/>
        <v>0</v>
      </c>
      <c r="I218" s="162">
        <f t="shared" si="66"/>
        <v>0</v>
      </c>
      <c r="J218" s="162">
        <f t="shared" si="66"/>
        <v>0</v>
      </c>
      <c r="K218" s="162">
        <f t="shared" si="66"/>
        <v>0</v>
      </c>
      <c r="L218" s="162">
        <f t="shared" si="66"/>
        <v>0</v>
      </c>
      <c r="M218" s="162">
        <f t="shared" si="66"/>
        <v>0</v>
      </c>
      <c r="N218" s="162">
        <f t="shared" si="66"/>
        <v>0</v>
      </c>
      <c r="O218" s="162">
        <f t="shared" si="66"/>
        <v>0</v>
      </c>
      <c r="P218" s="162">
        <f t="shared" si="66"/>
        <v>0</v>
      </c>
      <c r="Q218" s="162">
        <f t="shared" si="66"/>
        <v>0</v>
      </c>
    </row>
    <row r="219" spans="1:17" ht="12" customHeight="1" x14ac:dyDescent="0.25">
      <c r="A219" s="161" t="s">
        <v>141</v>
      </c>
      <c r="B219" s="160">
        <f>IF(B162=0,0,B162*1000000/B$14)</f>
        <v>0</v>
      </c>
      <c r="C219" s="160">
        <f t="shared" ref="C219:Q221" si="67">IF(C162=0,0,C162*1000000/C$14)</f>
        <v>0</v>
      </c>
      <c r="D219" s="160">
        <f t="shared" si="67"/>
        <v>0</v>
      </c>
      <c r="E219" s="160">
        <f t="shared" si="67"/>
        <v>0</v>
      </c>
      <c r="F219" s="160">
        <f t="shared" si="67"/>
        <v>0</v>
      </c>
      <c r="G219" s="160">
        <f t="shared" si="67"/>
        <v>0</v>
      </c>
      <c r="H219" s="160">
        <f t="shared" si="67"/>
        <v>0</v>
      </c>
      <c r="I219" s="160">
        <f t="shared" si="67"/>
        <v>0</v>
      </c>
      <c r="J219" s="160">
        <f t="shared" si="67"/>
        <v>0</v>
      </c>
      <c r="K219" s="160">
        <f t="shared" si="67"/>
        <v>0</v>
      </c>
      <c r="L219" s="160">
        <f t="shared" si="67"/>
        <v>0</v>
      </c>
      <c r="M219" s="160">
        <f t="shared" si="67"/>
        <v>0</v>
      </c>
      <c r="N219" s="160">
        <f t="shared" si="67"/>
        <v>0</v>
      </c>
      <c r="O219" s="160">
        <f t="shared" si="67"/>
        <v>0</v>
      </c>
      <c r="P219" s="160">
        <f t="shared" si="67"/>
        <v>0</v>
      </c>
      <c r="Q219" s="160">
        <f t="shared" si="67"/>
        <v>0</v>
      </c>
    </row>
    <row r="220" spans="1:17" ht="12" customHeight="1" x14ac:dyDescent="0.25">
      <c r="A220" s="148" t="s">
        <v>60</v>
      </c>
      <c r="B220" s="156">
        <f>IF(B163=0,0,B163*1000000/B$14)</f>
        <v>0</v>
      </c>
      <c r="C220" s="156">
        <f t="shared" si="67"/>
        <v>0</v>
      </c>
      <c r="D220" s="156">
        <f t="shared" si="67"/>
        <v>0</v>
      </c>
      <c r="E220" s="156">
        <f t="shared" si="67"/>
        <v>0</v>
      </c>
      <c r="F220" s="156">
        <f t="shared" si="67"/>
        <v>0</v>
      </c>
      <c r="G220" s="156">
        <f t="shared" si="67"/>
        <v>0</v>
      </c>
      <c r="H220" s="156">
        <f t="shared" si="67"/>
        <v>0</v>
      </c>
      <c r="I220" s="156">
        <f t="shared" si="67"/>
        <v>0</v>
      </c>
      <c r="J220" s="156">
        <f t="shared" si="67"/>
        <v>0</v>
      </c>
      <c r="K220" s="156">
        <f t="shared" si="67"/>
        <v>0</v>
      </c>
      <c r="L220" s="156">
        <f t="shared" si="67"/>
        <v>0</v>
      </c>
      <c r="M220" s="156">
        <f t="shared" si="67"/>
        <v>0</v>
      </c>
      <c r="N220" s="156">
        <f t="shared" si="67"/>
        <v>0</v>
      </c>
      <c r="O220" s="156">
        <f t="shared" si="67"/>
        <v>0</v>
      </c>
      <c r="P220" s="156">
        <f t="shared" si="67"/>
        <v>0</v>
      </c>
      <c r="Q220" s="156">
        <f t="shared" si="67"/>
        <v>0</v>
      </c>
    </row>
    <row r="221" spans="1:17" ht="12" customHeight="1" x14ac:dyDescent="0.25">
      <c r="A221" s="148" t="s">
        <v>59</v>
      </c>
      <c r="B221" s="156">
        <f>IF(B164=0,0,B164*1000000/B$14)</f>
        <v>0</v>
      </c>
      <c r="C221" s="156">
        <f t="shared" si="67"/>
        <v>0</v>
      </c>
      <c r="D221" s="156">
        <f t="shared" si="67"/>
        <v>0</v>
      </c>
      <c r="E221" s="156">
        <f t="shared" si="67"/>
        <v>0</v>
      </c>
      <c r="F221" s="156">
        <f t="shared" si="67"/>
        <v>0</v>
      </c>
      <c r="G221" s="156">
        <f t="shared" si="67"/>
        <v>0</v>
      </c>
      <c r="H221" s="156">
        <f t="shared" si="67"/>
        <v>0</v>
      </c>
      <c r="I221" s="156">
        <f t="shared" si="67"/>
        <v>0</v>
      </c>
      <c r="J221" s="156">
        <f t="shared" si="67"/>
        <v>0</v>
      </c>
      <c r="K221" s="156">
        <f t="shared" si="67"/>
        <v>0</v>
      </c>
      <c r="L221" s="156">
        <f t="shared" si="67"/>
        <v>0</v>
      </c>
      <c r="M221" s="156">
        <f t="shared" si="67"/>
        <v>0</v>
      </c>
      <c r="N221" s="156">
        <f t="shared" si="67"/>
        <v>0</v>
      </c>
      <c r="O221" s="156">
        <f t="shared" si="67"/>
        <v>0</v>
      </c>
      <c r="P221" s="156">
        <f t="shared" si="67"/>
        <v>0</v>
      </c>
      <c r="Q221" s="156">
        <f t="shared" si="67"/>
        <v>0</v>
      </c>
    </row>
    <row r="222" spans="1:17" ht="12" customHeight="1" x14ac:dyDescent="0.25">
      <c r="A222" s="158" t="s">
        <v>62</v>
      </c>
      <c r="B222" s="157">
        <f>IF(B165=0,0,B165*1000000/B$5)</f>
        <v>0</v>
      </c>
      <c r="C222" s="157">
        <f t="shared" ref="C222:Q222" si="68">IF(C165=0,0,C165*1000000/C$5)</f>
        <v>0</v>
      </c>
      <c r="D222" s="157">
        <f t="shared" si="68"/>
        <v>0</v>
      </c>
      <c r="E222" s="157">
        <f t="shared" si="68"/>
        <v>0</v>
      </c>
      <c r="F222" s="157">
        <f t="shared" si="68"/>
        <v>0</v>
      </c>
      <c r="G222" s="157">
        <f t="shared" si="68"/>
        <v>0</v>
      </c>
      <c r="H222" s="157">
        <f t="shared" si="68"/>
        <v>0</v>
      </c>
      <c r="I222" s="157">
        <f t="shared" si="68"/>
        <v>0</v>
      </c>
      <c r="J222" s="157">
        <f t="shared" si="68"/>
        <v>0</v>
      </c>
      <c r="K222" s="157">
        <f t="shared" si="68"/>
        <v>0</v>
      </c>
      <c r="L222" s="157">
        <f t="shared" si="68"/>
        <v>0</v>
      </c>
      <c r="M222" s="157">
        <f t="shared" si="68"/>
        <v>0</v>
      </c>
      <c r="N222" s="157">
        <f t="shared" si="68"/>
        <v>0</v>
      </c>
      <c r="O222" s="157">
        <f t="shared" si="68"/>
        <v>0</v>
      </c>
      <c r="P222" s="157">
        <f t="shared" si="68"/>
        <v>0</v>
      </c>
      <c r="Q222" s="157">
        <f t="shared" si="68"/>
        <v>0</v>
      </c>
    </row>
    <row r="223" spans="1:17" ht="12" customHeight="1" x14ac:dyDescent="0.25">
      <c r="A223" s="23" t="s">
        <v>57</v>
      </c>
      <c r="B223" s="156">
        <f>IF(B166=0,0,B166*1000000/B$16)</f>
        <v>0</v>
      </c>
      <c r="C223" s="156">
        <f t="shared" ref="C223:Q223" si="69">IF(C166=0,0,C166*1000000/C$16)</f>
        <v>0</v>
      </c>
      <c r="D223" s="156">
        <f t="shared" si="69"/>
        <v>0</v>
      </c>
      <c r="E223" s="156">
        <f t="shared" si="69"/>
        <v>0</v>
      </c>
      <c r="F223" s="156">
        <f t="shared" si="69"/>
        <v>0</v>
      </c>
      <c r="G223" s="156">
        <f t="shared" si="69"/>
        <v>0</v>
      </c>
      <c r="H223" s="156">
        <f t="shared" si="69"/>
        <v>0</v>
      </c>
      <c r="I223" s="156">
        <f t="shared" si="69"/>
        <v>0</v>
      </c>
      <c r="J223" s="156">
        <f t="shared" si="69"/>
        <v>0</v>
      </c>
      <c r="K223" s="156">
        <f t="shared" si="69"/>
        <v>0</v>
      </c>
      <c r="L223" s="156">
        <f t="shared" si="69"/>
        <v>0</v>
      </c>
      <c r="M223" s="156">
        <f t="shared" si="69"/>
        <v>0</v>
      </c>
      <c r="N223" s="156">
        <f t="shared" si="69"/>
        <v>0</v>
      </c>
      <c r="O223" s="156">
        <f t="shared" si="69"/>
        <v>0</v>
      </c>
      <c r="P223" s="156">
        <f t="shared" si="69"/>
        <v>0</v>
      </c>
      <c r="Q223" s="156">
        <f t="shared" si="69"/>
        <v>0</v>
      </c>
    </row>
    <row r="224" spans="1:17" ht="12" customHeight="1" x14ac:dyDescent="0.25">
      <c r="A224" s="29" t="s">
        <v>140</v>
      </c>
      <c r="B224" s="57">
        <f>IF(B167=0,0,B167*1000000/B$17)</f>
        <v>0</v>
      </c>
      <c r="C224" s="57">
        <f t="shared" ref="C224:Q224" si="70">IF(C167=0,0,C167*1000000/C$17)</f>
        <v>0</v>
      </c>
      <c r="D224" s="57">
        <f t="shared" si="70"/>
        <v>0</v>
      </c>
      <c r="E224" s="57">
        <f t="shared" si="70"/>
        <v>0</v>
      </c>
      <c r="F224" s="57">
        <f t="shared" si="70"/>
        <v>0</v>
      </c>
      <c r="G224" s="57">
        <f t="shared" si="70"/>
        <v>0</v>
      </c>
      <c r="H224" s="57">
        <f t="shared" si="70"/>
        <v>0</v>
      </c>
      <c r="I224" s="57">
        <f t="shared" si="70"/>
        <v>0</v>
      </c>
      <c r="J224" s="57">
        <f t="shared" si="70"/>
        <v>0</v>
      </c>
      <c r="K224" s="57">
        <f t="shared" si="70"/>
        <v>0</v>
      </c>
      <c r="L224" s="57">
        <f t="shared" si="70"/>
        <v>0</v>
      </c>
      <c r="M224" s="57">
        <f t="shared" si="70"/>
        <v>0</v>
      </c>
      <c r="N224" s="57">
        <f t="shared" si="70"/>
        <v>0</v>
      </c>
      <c r="O224" s="57">
        <f t="shared" si="70"/>
        <v>0</v>
      </c>
      <c r="P224" s="57">
        <f t="shared" si="70"/>
        <v>0</v>
      </c>
      <c r="Q224" s="57">
        <f t="shared" si="70"/>
        <v>0</v>
      </c>
    </row>
    <row r="226" spans="1:17" ht="12" customHeight="1" x14ac:dyDescent="0.25">
      <c r="A226" s="152" t="s">
        <v>196</v>
      </c>
      <c r="B226" s="184">
        <f>B169/RES_summary!B$19</f>
        <v>0</v>
      </c>
      <c r="C226" s="184">
        <f>C169/RES_summary!C$19</f>
        <v>0</v>
      </c>
      <c r="D226" s="184">
        <f>D169/RES_summary!D$19</f>
        <v>0</v>
      </c>
      <c r="E226" s="184">
        <f>E169/RES_summary!E$19</f>
        <v>0</v>
      </c>
      <c r="F226" s="184">
        <f>F169/RES_summary!F$19</f>
        <v>0</v>
      </c>
      <c r="G226" s="184">
        <f>G169/RES_summary!G$19</f>
        <v>0</v>
      </c>
      <c r="H226" s="184">
        <f>H169/RES_summary!H$19</f>
        <v>0</v>
      </c>
      <c r="I226" s="184">
        <f>I169/RES_summary!I$19</f>
        <v>0</v>
      </c>
      <c r="J226" s="184">
        <f>J169/RES_summary!J$19</f>
        <v>0</v>
      </c>
      <c r="K226" s="184">
        <f>K169/RES_summary!K$19</f>
        <v>0</v>
      </c>
      <c r="L226" s="184">
        <f>L169/RES_summary!L$19</f>
        <v>0</v>
      </c>
      <c r="M226" s="184">
        <f>M169/RES_summary!M$19</f>
        <v>0</v>
      </c>
      <c r="N226" s="184">
        <f>N169/RES_summary!N$19</f>
        <v>0</v>
      </c>
      <c r="O226" s="184">
        <f>O169/RES_summary!O$19</f>
        <v>0</v>
      </c>
      <c r="P226" s="184">
        <f>P169/RES_summary!P$19</f>
        <v>0</v>
      </c>
      <c r="Q226" s="184">
        <f>Q169/RES_summary!Q$19</f>
        <v>0</v>
      </c>
    </row>
    <row r="227" spans="1:17" ht="12" customHeight="1" x14ac:dyDescent="0.25">
      <c r="A227" s="158" t="s">
        <v>65</v>
      </c>
      <c r="B227" s="178">
        <f>B170/RES_summary!B$19</f>
        <v>0</v>
      </c>
      <c r="C227" s="178">
        <f>C170/RES_summary!C$19</f>
        <v>0</v>
      </c>
      <c r="D227" s="178">
        <f>D170/RES_summary!D$19</f>
        <v>0</v>
      </c>
      <c r="E227" s="178">
        <f>E170/RES_summary!E$19</f>
        <v>0</v>
      </c>
      <c r="F227" s="178">
        <f>F170/RES_summary!F$19</f>
        <v>0</v>
      </c>
      <c r="G227" s="178">
        <f>G170/RES_summary!G$19</f>
        <v>0</v>
      </c>
      <c r="H227" s="178">
        <f>H170/RES_summary!H$19</f>
        <v>0</v>
      </c>
      <c r="I227" s="178">
        <f>I170/RES_summary!I$19</f>
        <v>0</v>
      </c>
      <c r="J227" s="178">
        <f>J170/RES_summary!J$19</f>
        <v>0</v>
      </c>
      <c r="K227" s="178">
        <f>K170/RES_summary!K$19</f>
        <v>0</v>
      </c>
      <c r="L227" s="178">
        <f>L170/RES_summary!L$19</f>
        <v>0</v>
      </c>
      <c r="M227" s="178">
        <f>M170/RES_summary!M$19</f>
        <v>0</v>
      </c>
      <c r="N227" s="178">
        <f>N170/RES_summary!N$19</f>
        <v>0</v>
      </c>
      <c r="O227" s="178">
        <f>O170/RES_summary!O$19</f>
        <v>0</v>
      </c>
      <c r="P227" s="178">
        <f>P170/RES_summary!P$19</f>
        <v>0</v>
      </c>
      <c r="Q227" s="178">
        <f>Q170/RES_summary!Q$19</f>
        <v>0</v>
      </c>
    </row>
    <row r="228" spans="1:17" ht="12" customHeight="1" x14ac:dyDescent="0.25">
      <c r="A228" s="23" t="s">
        <v>153</v>
      </c>
      <c r="B228" s="177">
        <f>B171/RES_summary!B$19</f>
        <v>0</v>
      </c>
      <c r="C228" s="177">
        <f>C171/RES_summary!C$19</f>
        <v>0</v>
      </c>
      <c r="D228" s="177">
        <f>D171/RES_summary!D$19</f>
        <v>0</v>
      </c>
      <c r="E228" s="177">
        <f>E171/RES_summary!E$19</f>
        <v>0</v>
      </c>
      <c r="F228" s="177">
        <f>F171/RES_summary!F$19</f>
        <v>0</v>
      </c>
      <c r="G228" s="177">
        <f>G171/RES_summary!G$19</f>
        <v>0</v>
      </c>
      <c r="H228" s="177">
        <f>H171/RES_summary!H$19</f>
        <v>0</v>
      </c>
      <c r="I228" s="177">
        <f>I171/RES_summary!I$19</f>
        <v>0</v>
      </c>
      <c r="J228" s="177">
        <f>J171/RES_summary!J$19</f>
        <v>0</v>
      </c>
      <c r="K228" s="177">
        <f>K171/RES_summary!K$19</f>
        <v>0</v>
      </c>
      <c r="L228" s="177">
        <f>L171/RES_summary!L$19</f>
        <v>0</v>
      </c>
      <c r="M228" s="177">
        <f>M171/RES_summary!M$19</f>
        <v>0</v>
      </c>
      <c r="N228" s="177">
        <f>N171/RES_summary!N$19</f>
        <v>0</v>
      </c>
      <c r="O228" s="177">
        <f>O171/RES_summary!O$19</f>
        <v>0</v>
      </c>
      <c r="P228" s="177">
        <f>P171/RES_summary!P$19</f>
        <v>0</v>
      </c>
      <c r="Q228" s="177">
        <f>Q171/RES_summary!Q$19</f>
        <v>0</v>
      </c>
    </row>
    <row r="229" spans="1:17" ht="12" customHeight="1" x14ac:dyDescent="0.25">
      <c r="A229" s="23" t="s">
        <v>60</v>
      </c>
      <c r="B229" s="177">
        <f>B172/RES_summary!B$19</f>
        <v>0</v>
      </c>
      <c r="C229" s="177">
        <f>C172/RES_summary!C$19</f>
        <v>0</v>
      </c>
      <c r="D229" s="177">
        <f>D172/RES_summary!D$19</f>
        <v>0</v>
      </c>
      <c r="E229" s="177">
        <f>E172/RES_summary!E$19</f>
        <v>0</v>
      </c>
      <c r="F229" s="177">
        <f>F172/RES_summary!F$19</f>
        <v>0</v>
      </c>
      <c r="G229" s="177">
        <f>G172/RES_summary!G$19</f>
        <v>0</v>
      </c>
      <c r="H229" s="177">
        <f>H172/RES_summary!H$19</f>
        <v>0</v>
      </c>
      <c r="I229" s="177">
        <f>I172/RES_summary!I$19</f>
        <v>0</v>
      </c>
      <c r="J229" s="177">
        <f>J172/RES_summary!J$19</f>
        <v>0</v>
      </c>
      <c r="K229" s="177">
        <f>K172/RES_summary!K$19</f>
        <v>0</v>
      </c>
      <c r="L229" s="177">
        <f>L172/RES_summary!L$19</f>
        <v>0</v>
      </c>
      <c r="M229" s="177">
        <f>M172/RES_summary!M$19</f>
        <v>0</v>
      </c>
      <c r="N229" s="177">
        <f>N172/RES_summary!N$19</f>
        <v>0</v>
      </c>
      <c r="O229" s="177">
        <f>O172/RES_summary!O$19</f>
        <v>0</v>
      </c>
      <c r="P229" s="177">
        <f>P172/RES_summary!P$19</f>
        <v>0</v>
      </c>
      <c r="Q229" s="177">
        <f>Q172/RES_summary!Q$19</f>
        <v>0</v>
      </c>
    </row>
    <row r="230" spans="1:17" ht="12" customHeight="1" x14ac:dyDescent="0.25">
      <c r="A230" s="158" t="s">
        <v>112</v>
      </c>
      <c r="B230" s="178">
        <f>B173/RES_summary!B$19</f>
        <v>0</v>
      </c>
      <c r="C230" s="178">
        <f>C173/RES_summary!C$19</f>
        <v>0</v>
      </c>
      <c r="D230" s="178">
        <f>D173/RES_summary!D$19</f>
        <v>0</v>
      </c>
      <c r="E230" s="178">
        <f>E173/RES_summary!E$19</f>
        <v>0</v>
      </c>
      <c r="F230" s="178">
        <f>F173/RES_summary!F$19</f>
        <v>0</v>
      </c>
      <c r="G230" s="178">
        <f>G173/RES_summary!G$19</f>
        <v>0</v>
      </c>
      <c r="H230" s="178">
        <f>H173/RES_summary!H$19</f>
        <v>0</v>
      </c>
      <c r="I230" s="178">
        <f>I173/RES_summary!I$19</f>
        <v>0</v>
      </c>
      <c r="J230" s="178">
        <f>J173/RES_summary!J$19</f>
        <v>0</v>
      </c>
      <c r="K230" s="178">
        <f>K173/RES_summary!K$19</f>
        <v>0</v>
      </c>
      <c r="L230" s="178">
        <f>L173/RES_summary!L$19</f>
        <v>0</v>
      </c>
      <c r="M230" s="178">
        <f>M173/RES_summary!M$19</f>
        <v>0</v>
      </c>
      <c r="N230" s="178">
        <f>N173/RES_summary!N$19</f>
        <v>0</v>
      </c>
      <c r="O230" s="178">
        <f>O173/RES_summary!O$19</f>
        <v>0</v>
      </c>
      <c r="P230" s="178">
        <f>P173/RES_summary!P$19</f>
        <v>0</v>
      </c>
      <c r="Q230" s="178">
        <f>Q173/RES_summary!Q$19</f>
        <v>0</v>
      </c>
    </row>
    <row r="231" spans="1:17" ht="12" customHeight="1" x14ac:dyDescent="0.25">
      <c r="A231" s="23" t="s">
        <v>60</v>
      </c>
      <c r="B231" s="177">
        <f>B174/RES_summary!B$19</f>
        <v>0</v>
      </c>
      <c r="C231" s="177">
        <f>C174/RES_summary!C$19</f>
        <v>0</v>
      </c>
      <c r="D231" s="177">
        <f>D174/RES_summary!D$19</f>
        <v>0</v>
      </c>
      <c r="E231" s="177">
        <f>E174/RES_summary!E$19</f>
        <v>0</v>
      </c>
      <c r="F231" s="177">
        <f>F174/RES_summary!F$19</f>
        <v>0</v>
      </c>
      <c r="G231" s="177">
        <f>G174/RES_summary!G$19</f>
        <v>0</v>
      </c>
      <c r="H231" s="177">
        <f>H174/RES_summary!H$19</f>
        <v>0</v>
      </c>
      <c r="I231" s="177">
        <f>I174/RES_summary!I$19</f>
        <v>0</v>
      </c>
      <c r="J231" s="177">
        <f>J174/RES_summary!J$19</f>
        <v>0</v>
      </c>
      <c r="K231" s="177">
        <f>K174/RES_summary!K$19</f>
        <v>0</v>
      </c>
      <c r="L231" s="177">
        <f>L174/RES_summary!L$19</f>
        <v>0</v>
      </c>
      <c r="M231" s="177">
        <f>M174/RES_summary!M$19</f>
        <v>0</v>
      </c>
      <c r="N231" s="177">
        <f>N174/RES_summary!N$19</f>
        <v>0</v>
      </c>
      <c r="O231" s="177">
        <f>O174/RES_summary!O$19</f>
        <v>0</v>
      </c>
      <c r="P231" s="177">
        <f>P174/RES_summary!P$19</f>
        <v>0</v>
      </c>
      <c r="Q231" s="177">
        <f>Q174/RES_summary!Q$19</f>
        <v>0</v>
      </c>
    </row>
    <row r="232" spans="1:17" ht="12" customHeight="1" x14ac:dyDescent="0.25">
      <c r="A232" s="158" t="s">
        <v>63</v>
      </c>
      <c r="B232" s="178">
        <f>B175/RES_summary!B$19</f>
        <v>0</v>
      </c>
      <c r="C232" s="178">
        <f>C175/RES_summary!C$19</f>
        <v>0</v>
      </c>
      <c r="D232" s="178">
        <f>D175/RES_summary!D$19</f>
        <v>0</v>
      </c>
      <c r="E232" s="178">
        <f>E175/RES_summary!E$19</f>
        <v>0</v>
      </c>
      <c r="F232" s="178">
        <f>F175/RES_summary!F$19</f>
        <v>0</v>
      </c>
      <c r="G232" s="178">
        <f>G175/RES_summary!G$19</f>
        <v>0</v>
      </c>
      <c r="H232" s="178">
        <f>H175/RES_summary!H$19</f>
        <v>0</v>
      </c>
      <c r="I232" s="178">
        <f>I175/RES_summary!I$19</f>
        <v>0</v>
      </c>
      <c r="J232" s="178">
        <f>J175/RES_summary!J$19</f>
        <v>0</v>
      </c>
      <c r="K232" s="178">
        <f>K175/RES_summary!K$19</f>
        <v>0</v>
      </c>
      <c r="L232" s="178">
        <f>L175/RES_summary!L$19</f>
        <v>0</v>
      </c>
      <c r="M232" s="178">
        <f>M175/RES_summary!M$19</f>
        <v>0</v>
      </c>
      <c r="N232" s="178">
        <f>N175/RES_summary!N$19</f>
        <v>0</v>
      </c>
      <c r="O232" s="178">
        <f>O175/RES_summary!O$19</f>
        <v>0</v>
      </c>
      <c r="P232" s="178">
        <f>P175/RES_summary!P$19</f>
        <v>0</v>
      </c>
      <c r="Q232" s="178">
        <f>Q175/RES_summary!Q$19</f>
        <v>0</v>
      </c>
    </row>
    <row r="233" spans="1:17" ht="12" customHeight="1" x14ac:dyDescent="0.25">
      <c r="A233" s="167" t="s">
        <v>152</v>
      </c>
      <c r="B233" s="183">
        <f>B176/RES_summary!B$19</f>
        <v>0</v>
      </c>
      <c r="C233" s="183">
        <f>C176/RES_summary!C$19</f>
        <v>0</v>
      </c>
      <c r="D233" s="183">
        <f>D176/RES_summary!D$19</f>
        <v>0</v>
      </c>
      <c r="E233" s="183">
        <f>E176/RES_summary!E$19</f>
        <v>0</v>
      </c>
      <c r="F233" s="183">
        <f>F176/RES_summary!F$19</f>
        <v>0</v>
      </c>
      <c r="G233" s="183">
        <f>G176/RES_summary!G$19</f>
        <v>0</v>
      </c>
      <c r="H233" s="183">
        <f>H176/RES_summary!H$19</f>
        <v>0</v>
      </c>
      <c r="I233" s="183">
        <f>I176/RES_summary!I$19</f>
        <v>0</v>
      </c>
      <c r="J233" s="183">
        <f>J176/RES_summary!J$19</f>
        <v>0</v>
      </c>
      <c r="K233" s="183">
        <f>K176/RES_summary!K$19</f>
        <v>0</v>
      </c>
      <c r="L233" s="183">
        <f>L176/RES_summary!L$19</f>
        <v>0</v>
      </c>
      <c r="M233" s="183">
        <f>M176/RES_summary!M$19</f>
        <v>0</v>
      </c>
      <c r="N233" s="183">
        <f>N176/RES_summary!N$19</f>
        <v>0</v>
      </c>
      <c r="O233" s="183">
        <f>O176/RES_summary!O$19</f>
        <v>0</v>
      </c>
      <c r="P233" s="183">
        <f>P176/RES_summary!P$19</f>
        <v>0</v>
      </c>
      <c r="Q233" s="183">
        <f>Q176/RES_summary!Q$19</f>
        <v>0</v>
      </c>
    </row>
    <row r="234" spans="1:17" ht="12" customHeight="1" x14ac:dyDescent="0.25">
      <c r="A234" s="167" t="s">
        <v>151</v>
      </c>
      <c r="B234" s="183">
        <f>B177/RES_summary!B$19</f>
        <v>0</v>
      </c>
      <c r="C234" s="183">
        <f>C177/RES_summary!C$19</f>
        <v>0</v>
      </c>
      <c r="D234" s="183">
        <f>D177/RES_summary!D$19</f>
        <v>0</v>
      </c>
      <c r="E234" s="183">
        <f>E177/RES_summary!E$19</f>
        <v>0</v>
      </c>
      <c r="F234" s="183">
        <f>F177/RES_summary!F$19</f>
        <v>0</v>
      </c>
      <c r="G234" s="183">
        <f>G177/RES_summary!G$19</f>
        <v>0</v>
      </c>
      <c r="H234" s="183">
        <f>H177/RES_summary!H$19</f>
        <v>0</v>
      </c>
      <c r="I234" s="183">
        <f>I177/RES_summary!I$19</f>
        <v>0</v>
      </c>
      <c r="J234" s="183">
        <f>J177/RES_summary!J$19</f>
        <v>0</v>
      </c>
      <c r="K234" s="183">
        <f>K177/RES_summary!K$19</f>
        <v>0</v>
      </c>
      <c r="L234" s="183">
        <f>L177/RES_summary!L$19</f>
        <v>0</v>
      </c>
      <c r="M234" s="183">
        <f>M177/RES_summary!M$19</f>
        <v>0</v>
      </c>
      <c r="N234" s="183">
        <f>N177/RES_summary!N$19</f>
        <v>0</v>
      </c>
      <c r="O234" s="183">
        <f>O177/RES_summary!O$19</f>
        <v>0</v>
      </c>
      <c r="P234" s="183">
        <f>P177/RES_summary!P$19</f>
        <v>0</v>
      </c>
      <c r="Q234" s="183">
        <f>Q177/RES_summary!Q$19</f>
        <v>0</v>
      </c>
    </row>
    <row r="235" spans="1:17" ht="12" customHeight="1" x14ac:dyDescent="0.25">
      <c r="A235" s="166" t="s">
        <v>79</v>
      </c>
      <c r="B235" s="182">
        <f>B178/RES_summary!B$19</f>
        <v>0</v>
      </c>
      <c r="C235" s="182">
        <f>C178/RES_summary!C$19</f>
        <v>0</v>
      </c>
      <c r="D235" s="182">
        <f>D178/RES_summary!D$19</f>
        <v>0</v>
      </c>
      <c r="E235" s="182">
        <f>E178/RES_summary!E$19</f>
        <v>0</v>
      </c>
      <c r="F235" s="182">
        <f>F178/RES_summary!F$19</f>
        <v>0</v>
      </c>
      <c r="G235" s="182">
        <f>G178/RES_summary!G$19</f>
        <v>0</v>
      </c>
      <c r="H235" s="182">
        <f>H178/RES_summary!H$19</f>
        <v>0</v>
      </c>
      <c r="I235" s="182">
        <f>I178/RES_summary!I$19</f>
        <v>0</v>
      </c>
      <c r="J235" s="182">
        <f>J178/RES_summary!J$19</f>
        <v>0</v>
      </c>
      <c r="K235" s="182">
        <f>K178/RES_summary!K$19</f>
        <v>0</v>
      </c>
      <c r="L235" s="182">
        <f>L178/RES_summary!L$19</f>
        <v>0</v>
      </c>
      <c r="M235" s="182">
        <f>M178/RES_summary!M$19</f>
        <v>0</v>
      </c>
      <c r="N235" s="182">
        <f>N178/RES_summary!N$19</f>
        <v>0</v>
      </c>
      <c r="O235" s="182">
        <f>O178/RES_summary!O$19</f>
        <v>0</v>
      </c>
      <c r="P235" s="182">
        <f>P178/RES_summary!P$19</f>
        <v>0</v>
      </c>
      <c r="Q235" s="182">
        <f>Q178/RES_summary!Q$19</f>
        <v>0</v>
      </c>
    </row>
    <row r="236" spans="1:17" ht="12" customHeight="1" x14ac:dyDescent="0.25">
      <c r="A236" s="147" t="s">
        <v>59</v>
      </c>
      <c r="B236" s="181">
        <f>B179/RES_summary!B$19</f>
        <v>0</v>
      </c>
      <c r="C236" s="181">
        <f>C179/RES_summary!C$19</f>
        <v>0</v>
      </c>
      <c r="D236" s="181">
        <f>D179/RES_summary!D$19</f>
        <v>0</v>
      </c>
      <c r="E236" s="181">
        <f>E179/RES_summary!E$19</f>
        <v>0</v>
      </c>
      <c r="F236" s="181">
        <f>F179/RES_summary!F$19</f>
        <v>0</v>
      </c>
      <c r="G236" s="181">
        <f>G179/RES_summary!G$19</f>
        <v>0</v>
      </c>
      <c r="H236" s="181">
        <f>H179/RES_summary!H$19</f>
        <v>0</v>
      </c>
      <c r="I236" s="181">
        <f>I179/RES_summary!I$19</f>
        <v>0</v>
      </c>
      <c r="J236" s="181">
        <f>J179/RES_summary!J$19</f>
        <v>0</v>
      </c>
      <c r="K236" s="181">
        <f>K179/RES_summary!K$19</f>
        <v>0</v>
      </c>
      <c r="L236" s="181">
        <f>L179/RES_summary!L$19</f>
        <v>0</v>
      </c>
      <c r="M236" s="181">
        <f>M179/RES_summary!M$19</f>
        <v>0</v>
      </c>
      <c r="N236" s="181">
        <f>N179/RES_summary!N$19</f>
        <v>0</v>
      </c>
      <c r="O236" s="181">
        <f>O179/RES_summary!O$19</f>
        <v>0</v>
      </c>
      <c r="P236" s="181">
        <f>P179/RES_summary!P$19</f>
        <v>0</v>
      </c>
      <c r="Q236" s="181">
        <f>Q179/RES_summary!Q$19</f>
        <v>0</v>
      </c>
    </row>
    <row r="237" spans="1:17" ht="12" customHeight="1" x14ac:dyDescent="0.25">
      <c r="A237" s="163" t="s">
        <v>142</v>
      </c>
      <c r="B237" s="180">
        <f>B180/RES_summary!B$19</f>
        <v>0</v>
      </c>
      <c r="C237" s="180">
        <f>C180/RES_summary!C$19</f>
        <v>0</v>
      </c>
      <c r="D237" s="180">
        <f>D180/RES_summary!D$19</f>
        <v>0</v>
      </c>
      <c r="E237" s="180">
        <f>E180/RES_summary!E$19</f>
        <v>0</v>
      </c>
      <c r="F237" s="180">
        <f>F180/RES_summary!F$19</f>
        <v>0</v>
      </c>
      <c r="G237" s="180">
        <f>G180/RES_summary!G$19</f>
        <v>0</v>
      </c>
      <c r="H237" s="180">
        <f>H180/RES_summary!H$19</f>
        <v>0</v>
      </c>
      <c r="I237" s="180">
        <f>I180/RES_summary!I$19</f>
        <v>0</v>
      </c>
      <c r="J237" s="180">
        <f>J180/RES_summary!J$19</f>
        <v>0</v>
      </c>
      <c r="K237" s="180">
        <f>K180/RES_summary!K$19</f>
        <v>0</v>
      </c>
      <c r="L237" s="180">
        <f>L180/RES_summary!L$19</f>
        <v>0</v>
      </c>
      <c r="M237" s="180">
        <f>M180/RES_summary!M$19</f>
        <v>0</v>
      </c>
      <c r="N237" s="180">
        <f>N180/RES_summary!N$19</f>
        <v>0</v>
      </c>
      <c r="O237" s="180">
        <f>O180/RES_summary!O$19</f>
        <v>0</v>
      </c>
      <c r="P237" s="180">
        <f>P180/RES_summary!P$19</f>
        <v>0</v>
      </c>
      <c r="Q237" s="180">
        <f>Q180/RES_summary!Q$19</f>
        <v>0</v>
      </c>
    </row>
    <row r="238" spans="1:17" ht="12" customHeight="1" x14ac:dyDescent="0.25">
      <c r="A238" s="161" t="s">
        <v>141</v>
      </c>
      <c r="B238" s="179">
        <f>B181/RES_summary!B$19</f>
        <v>0</v>
      </c>
      <c r="C238" s="179">
        <f>C181/RES_summary!C$19</f>
        <v>0</v>
      </c>
      <c r="D238" s="179">
        <f>D181/RES_summary!D$19</f>
        <v>0</v>
      </c>
      <c r="E238" s="179">
        <f>E181/RES_summary!E$19</f>
        <v>0</v>
      </c>
      <c r="F238" s="179">
        <f>F181/RES_summary!F$19</f>
        <v>0</v>
      </c>
      <c r="G238" s="179">
        <f>G181/RES_summary!G$19</f>
        <v>0</v>
      </c>
      <c r="H238" s="179">
        <f>H181/RES_summary!H$19</f>
        <v>0</v>
      </c>
      <c r="I238" s="179">
        <f>I181/RES_summary!I$19</f>
        <v>0</v>
      </c>
      <c r="J238" s="179">
        <f>J181/RES_summary!J$19</f>
        <v>0</v>
      </c>
      <c r="K238" s="179">
        <f>K181/RES_summary!K$19</f>
        <v>0</v>
      </c>
      <c r="L238" s="179">
        <f>L181/RES_summary!L$19</f>
        <v>0</v>
      </c>
      <c r="M238" s="179">
        <f>M181/RES_summary!M$19</f>
        <v>0</v>
      </c>
      <c r="N238" s="179">
        <f>N181/RES_summary!N$19</f>
        <v>0</v>
      </c>
      <c r="O238" s="179">
        <f>O181/RES_summary!O$19</f>
        <v>0</v>
      </c>
      <c r="P238" s="179">
        <f>P181/RES_summary!P$19</f>
        <v>0</v>
      </c>
      <c r="Q238" s="179">
        <f>Q181/RES_summary!Q$19</f>
        <v>0</v>
      </c>
    </row>
    <row r="239" spans="1:17" ht="12" customHeight="1" x14ac:dyDescent="0.25">
      <c r="A239" s="148" t="s">
        <v>60</v>
      </c>
      <c r="B239" s="177">
        <f>B182/RES_summary!B$19</f>
        <v>0</v>
      </c>
      <c r="C239" s="177">
        <f>C182/RES_summary!C$19</f>
        <v>0</v>
      </c>
      <c r="D239" s="177">
        <f>D182/RES_summary!D$19</f>
        <v>0</v>
      </c>
      <c r="E239" s="177">
        <f>E182/RES_summary!E$19</f>
        <v>0</v>
      </c>
      <c r="F239" s="177">
        <f>F182/RES_summary!F$19</f>
        <v>0</v>
      </c>
      <c r="G239" s="177">
        <f>G182/RES_summary!G$19</f>
        <v>0</v>
      </c>
      <c r="H239" s="177">
        <f>H182/RES_summary!H$19</f>
        <v>0</v>
      </c>
      <c r="I239" s="177">
        <f>I182/RES_summary!I$19</f>
        <v>0</v>
      </c>
      <c r="J239" s="177">
        <f>J182/RES_summary!J$19</f>
        <v>0</v>
      </c>
      <c r="K239" s="177">
        <f>K182/RES_summary!K$19</f>
        <v>0</v>
      </c>
      <c r="L239" s="177">
        <f>L182/RES_summary!L$19</f>
        <v>0</v>
      </c>
      <c r="M239" s="177">
        <f>M182/RES_summary!M$19</f>
        <v>0</v>
      </c>
      <c r="N239" s="177">
        <f>N182/RES_summary!N$19</f>
        <v>0</v>
      </c>
      <c r="O239" s="177">
        <f>O182/RES_summary!O$19</f>
        <v>0</v>
      </c>
      <c r="P239" s="177">
        <f>P182/RES_summary!P$19</f>
        <v>0</v>
      </c>
      <c r="Q239" s="177">
        <f>Q182/RES_summary!Q$19</f>
        <v>0</v>
      </c>
    </row>
    <row r="240" spans="1:17" ht="12" customHeight="1" x14ac:dyDescent="0.25">
      <c r="A240" s="148" t="s">
        <v>59</v>
      </c>
      <c r="B240" s="177">
        <f>B183/RES_summary!B$19</f>
        <v>0</v>
      </c>
      <c r="C240" s="177">
        <f>C183/RES_summary!C$19</f>
        <v>0</v>
      </c>
      <c r="D240" s="177">
        <f>D183/RES_summary!D$19</f>
        <v>0</v>
      </c>
      <c r="E240" s="177">
        <f>E183/RES_summary!E$19</f>
        <v>0</v>
      </c>
      <c r="F240" s="177">
        <f>F183/RES_summary!F$19</f>
        <v>0</v>
      </c>
      <c r="G240" s="177">
        <f>G183/RES_summary!G$19</f>
        <v>0</v>
      </c>
      <c r="H240" s="177">
        <f>H183/RES_summary!H$19</f>
        <v>0</v>
      </c>
      <c r="I240" s="177">
        <f>I183/RES_summary!I$19</f>
        <v>0</v>
      </c>
      <c r="J240" s="177">
        <f>J183/RES_summary!J$19</f>
        <v>0</v>
      </c>
      <c r="K240" s="177">
        <f>K183/RES_summary!K$19</f>
        <v>0</v>
      </c>
      <c r="L240" s="177">
        <f>L183/RES_summary!L$19</f>
        <v>0</v>
      </c>
      <c r="M240" s="177">
        <f>M183/RES_summary!M$19</f>
        <v>0</v>
      </c>
      <c r="N240" s="177">
        <f>N183/RES_summary!N$19</f>
        <v>0</v>
      </c>
      <c r="O240" s="177">
        <f>O183/RES_summary!O$19</f>
        <v>0</v>
      </c>
      <c r="P240" s="177">
        <f>P183/RES_summary!P$19</f>
        <v>0</v>
      </c>
      <c r="Q240" s="177">
        <f>Q183/RES_summary!Q$19</f>
        <v>0</v>
      </c>
    </row>
    <row r="241" spans="1:17" ht="12" customHeight="1" x14ac:dyDescent="0.25">
      <c r="A241" s="158" t="s">
        <v>62</v>
      </c>
      <c r="B241" s="178">
        <f>B184/RES_summary!B$19</f>
        <v>0</v>
      </c>
      <c r="C241" s="178">
        <f>C184/RES_summary!C$19</f>
        <v>0</v>
      </c>
      <c r="D241" s="178">
        <f>D184/RES_summary!D$19</f>
        <v>0</v>
      </c>
      <c r="E241" s="178">
        <f>E184/RES_summary!E$19</f>
        <v>0</v>
      </c>
      <c r="F241" s="178">
        <f>F184/RES_summary!F$19</f>
        <v>0</v>
      </c>
      <c r="G241" s="178">
        <f>G184/RES_summary!G$19</f>
        <v>0</v>
      </c>
      <c r="H241" s="178">
        <f>H184/RES_summary!H$19</f>
        <v>0</v>
      </c>
      <c r="I241" s="178">
        <f>I184/RES_summary!I$19</f>
        <v>0</v>
      </c>
      <c r="J241" s="178">
        <f>J184/RES_summary!J$19</f>
        <v>0</v>
      </c>
      <c r="K241" s="178">
        <f>K184/RES_summary!K$19</f>
        <v>0</v>
      </c>
      <c r="L241" s="178">
        <f>L184/RES_summary!L$19</f>
        <v>0</v>
      </c>
      <c r="M241" s="178">
        <f>M184/RES_summary!M$19</f>
        <v>0</v>
      </c>
      <c r="N241" s="178">
        <f>N184/RES_summary!N$19</f>
        <v>0</v>
      </c>
      <c r="O241" s="178">
        <f>O184/RES_summary!O$19</f>
        <v>0</v>
      </c>
      <c r="P241" s="178">
        <f>P184/RES_summary!P$19</f>
        <v>0</v>
      </c>
      <c r="Q241" s="178">
        <f>Q184/RES_summary!Q$19</f>
        <v>0</v>
      </c>
    </row>
    <row r="242" spans="1:17" ht="12" customHeight="1" x14ac:dyDescent="0.25">
      <c r="A242" s="23" t="s">
        <v>57</v>
      </c>
      <c r="B242" s="177">
        <f>B185/RES_summary!B$19</f>
        <v>0</v>
      </c>
      <c r="C242" s="177">
        <f>C185/RES_summary!C$19</f>
        <v>0</v>
      </c>
      <c r="D242" s="177">
        <f>D185/RES_summary!D$19</f>
        <v>0</v>
      </c>
      <c r="E242" s="177">
        <f>E185/RES_summary!E$19</f>
        <v>0</v>
      </c>
      <c r="F242" s="177">
        <f>F185/RES_summary!F$19</f>
        <v>0</v>
      </c>
      <c r="G242" s="177">
        <f>G185/RES_summary!G$19</f>
        <v>0</v>
      </c>
      <c r="H242" s="177">
        <f>H185/RES_summary!H$19</f>
        <v>0</v>
      </c>
      <c r="I242" s="177">
        <f>I185/RES_summary!I$19</f>
        <v>0</v>
      </c>
      <c r="J242" s="177">
        <f>J185/RES_summary!J$19</f>
        <v>0</v>
      </c>
      <c r="K242" s="177">
        <f>K185/RES_summary!K$19</f>
        <v>0</v>
      </c>
      <c r="L242" s="177">
        <f>L185/RES_summary!L$19</f>
        <v>0</v>
      </c>
      <c r="M242" s="177">
        <f>M185/RES_summary!M$19</f>
        <v>0</v>
      </c>
      <c r="N242" s="177">
        <f>N185/RES_summary!N$19</f>
        <v>0</v>
      </c>
      <c r="O242" s="177">
        <f>O185/RES_summary!O$19</f>
        <v>0</v>
      </c>
      <c r="P242" s="177">
        <f>P185/RES_summary!P$19</f>
        <v>0</v>
      </c>
      <c r="Q242" s="177">
        <f>Q185/RES_summary!Q$19</f>
        <v>0</v>
      </c>
    </row>
    <row r="243" spans="1:17" ht="12" customHeight="1" x14ac:dyDescent="0.25">
      <c r="A243" s="29" t="s">
        <v>140</v>
      </c>
      <c r="B243" s="176">
        <f>B186/RES_summary!B$19</f>
        <v>0</v>
      </c>
      <c r="C243" s="176">
        <f>C186/RES_summary!C$19</f>
        <v>0</v>
      </c>
      <c r="D243" s="176">
        <f>D186/RES_summary!D$19</f>
        <v>0</v>
      </c>
      <c r="E243" s="176">
        <f>E186/RES_summary!E$19</f>
        <v>0</v>
      </c>
      <c r="F243" s="176">
        <f>F186/RES_summary!F$19</f>
        <v>0</v>
      </c>
      <c r="G243" s="176">
        <f>G186/RES_summary!G$19</f>
        <v>0</v>
      </c>
      <c r="H243" s="176">
        <f>H186/RES_summary!H$19</f>
        <v>0</v>
      </c>
      <c r="I243" s="176">
        <f>I186/RES_summary!I$19</f>
        <v>0</v>
      </c>
      <c r="J243" s="176">
        <f>J186/RES_summary!J$19</f>
        <v>0</v>
      </c>
      <c r="K243" s="176">
        <f>K186/RES_summary!K$19</f>
        <v>0</v>
      </c>
      <c r="L243" s="176">
        <f>L186/RES_summary!L$19</f>
        <v>0</v>
      </c>
      <c r="M243" s="176">
        <f>M186/RES_summary!M$19</f>
        <v>0</v>
      </c>
      <c r="N243" s="176">
        <f>N186/RES_summary!N$19</f>
        <v>0</v>
      </c>
      <c r="O243" s="176">
        <f>O186/RES_summary!O$19</f>
        <v>0</v>
      </c>
      <c r="P243" s="176">
        <f>P186/RES_summary!P$19</f>
        <v>0</v>
      </c>
      <c r="Q243" s="176">
        <f>Q186/RES_summary!Q$19</f>
        <v>0</v>
      </c>
    </row>
    <row r="245" spans="1:17" ht="12" customHeight="1" x14ac:dyDescent="0.25">
      <c r="A245" s="152" t="s">
        <v>71</v>
      </c>
      <c r="B245" s="184">
        <f>B188/RES_summary!B$19</f>
        <v>0</v>
      </c>
      <c r="C245" s="184">
        <f>C188/RES_summary!C$19</f>
        <v>0</v>
      </c>
      <c r="D245" s="184">
        <f>D188/RES_summary!D$19</f>
        <v>0</v>
      </c>
      <c r="E245" s="184">
        <f>E188/RES_summary!E$19</f>
        <v>0</v>
      </c>
      <c r="F245" s="184">
        <f>F188/RES_summary!F$19</f>
        <v>0</v>
      </c>
      <c r="G245" s="184">
        <f>G188/RES_summary!G$19</f>
        <v>0</v>
      </c>
      <c r="H245" s="184">
        <f>H188/RES_summary!H$19</f>
        <v>0</v>
      </c>
      <c r="I245" s="184">
        <f>I188/RES_summary!I$19</f>
        <v>0</v>
      </c>
      <c r="J245" s="184">
        <f>J188/RES_summary!J$19</f>
        <v>0</v>
      </c>
      <c r="K245" s="184">
        <f>K188/RES_summary!K$19</f>
        <v>0</v>
      </c>
      <c r="L245" s="184">
        <f>L188/RES_summary!L$19</f>
        <v>0</v>
      </c>
      <c r="M245" s="184">
        <f>M188/RES_summary!M$19</f>
        <v>0</v>
      </c>
      <c r="N245" s="184">
        <f>N188/RES_summary!N$19</f>
        <v>0</v>
      </c>
      <c r="O245" s="184">
        <f>O188/RES_summary!O$19</f>
        <v>0</v>
      </c>
      <c r="P245" s="184">
        <f>P188/RES_summary!P$19</f>
        <v>0</v>
      </c>
      <c r="Q245" s="184">
        <f>Q188/RES_summary!Q$19</f>
        <v>0</v>
      </c>
    </row>
    <row r="246" spans="1:17" ht="12" customHeight="1" x14ac:dyDescent="0.25">
      <c r="A246" s="158" t="s">
        <v>65</v>
      </c>
      <c r="B246" s="178">
        <f>B189/RES_summary!B$19</f>
        <v>0</v>
      </c>
      <c r="C246" s="178">
        <f>C189/RES_summary!C$19</f>
        <v>0</v>
      </c>
      <c r="D246" s="178">
        <f>D189/RES_summary!D$19</f>
        <v>0</v>
      </c>
      <c r="E246" s="178">
        <f>E189/RES_summary!E$19</f>
        <v>0</v>
      </c>
      <c r="F246" s="178">
        <f>F189/RES_summary!F$19</f>
        <v>0</v>
      </c>
      <c r="G246" s="178">
        <f>G189/RES_summary!G$19</f>
        <v>0</v>
      </c>
      <c r="H246" s="178">
        <f>H189/RES_summary!H$19</f>
        <v>0</v>
      </c>
      <c r="I246" s="178">
        <f>I189/RES_summary!I$19</f>
        <v>0</v>
      </c>
      <c r="J246" s="178">
        <f>J189/RES_summary!J$19</f>
        <v>0</v>
      </c>
      <c r="K246" s="178">
        <f>K189/RES_summary!K$19</f>
        <v>0</v>
      </c>
      <c r="L246" s="178">
        <f>L189/RES_summary!L$19</f>
        <v>0</v>
      </c>
      <c r="M246" s="178">
        <f>M189/RES_summary!M$19</f>
        <v>0</v>
      </c>
      <c r="N246" s="178">
        <f>N189/RES_summary!N$19</f>
        <v>0</v>
      </c>
      <c r="O246" s="178">
        <f>O189/RES_summary!O$19</f>
        <v>0</v>
      </c>
      <c r="P246" s="178">
        <f>P189/RES_summary!P$19</f>
        <v>0</v>
      </c>
      <c r="Q246" s="178">
        <f>Q189/RES_summary!Q$19</f>
        <v>0</v>
      </c>
    </row>
    <row r="247" spans="1:17" ht="12" customHeight="1" x14ac:dyDescent="0.25">
      <c r="A247" s="23" t="s">
        <v>153</v>
      </c>
      <c r="B247" s="177">
        <f>B190/RES_summary!B$19</f>
        <v>0</v>
      </c>
      <c r="C247" s="177">
        <f>C190/RES_summary!C$19</f>
        <v>0</v>
      </c>
      <c r="D247" s="177">
        <f>D190/RES_summary!D$19</f>
        <v>0</v>
      </c>
      <c r="E247" s="177">
        <f>E190/RES_summary!E$19</f>
        <v>0</v>
      </c>
      <c r="F247" s="177">
        <f>F190/RES_summary!F$19</f>
        <v>0</v>
      </c>
      <c r="G247" s="177">
        <f>G190/RES_summary!G$19</f>
        <v>0</v>
      </c>
      <c r="H247" s="177">
        <f>H190/RES_summary!H$19</f>
        <v>0</v>
      </c>
      <c r="I247" s="177">
        <f>I190/RES_summary!I$19</f>
        <v>0</v>
      </c>
      <c r="J247" s="177">
        <f>J190/RES_summary!J$19</f>
        <v>0</v>
      </c>
      <c r="K247" s="177">
        <f>K190/RES_summary!K$19</f>
        <v>0</v>
      </c>
      <c r="L247" s="177">
        <f>L190/RES_summary!L$19</f>
        <v>0</v>
      </c>
      <c r="M247" s="177">
        <f>M190/RES_summary!M$19</f>
        <v>0</v>
      </c>
      <c r="N247" s="177">
        <f>N190/RES_summary!N$19</f>
        <v>0</v>
      </c>
      <c r="O247" s="177">
        <f>O190/RES_summary!O$19</f>
        <v>0</v>
      </c>
      <c r="P247" s="177">
        <f>P190/RES_summary!P$19</f>
        <v>0</v>
      </c>
      <c r="Q247" s="177">
        <f>Q190/RES_summary!Q$19</f>
        <v>0</v>
      </c>
    </row>
    <row r="248" spans="1:17" ht="12" customHeight="1" x14ac:dyDescent="0.25">
      <c r="A248" s="23" t="s">
        <v>60</v>
      </c>
      <c r="B248" s="177">
        <f>B191/RES_summary!B$19</f>
        <v>0</v>
      </c>
      <c r="C248" s="177">
        <f>C191/RES_summary!C$19</f>
        <v>0</v>
      </c>
      <c r="D248" s="177">
        <f>D191/RES_summary!D$19</f>
        <v>0</v>
      </c>
      <c r="E248" s="177">
        <f>E191/RES_summary!E$19</f>
        <v>0</v>
      </c>
      <c r="F248" s="177">
        <f>F191/RES_summary!F$19</f>
        <v>0</v>
      </c>
      <c r="G248" s="177">
        <f>G191/RES_summary!G$19</f>
        <v>0</v>
      </c>
      <c r="H248" s="177">
        <f>H191/RES_summary!H$19</f>
        <v>0</v>
      </c>
      <c r="I248" s="177">
        <f>I191/RES_summary!I$19</f>
        <v>0</v>
      </c>
      <c r="J248" s="177">
        <f>J191/RES_summary!J$19</f>
        <v>0</v>
      </c>
      <c r="K248" s="177">
        <f>K191/RES_summary!K$19</f>
        <v>0</v>
      </c>
      <c r="L248" s="177">
        <f>L191/RES_summary!L$19</f>
        <v>0</v>
      </c>
      <c r="M248" s="177">
        <f>M191/RES_summary!M$19</f>
        <v>0</v>
      </c>
      <c r="N248" s="177">
        <f>N191/RES_summary!N$19</f>
        <v>0</v>
      </c>
      <c r="O248" s="177">
        <f>O191/RES_summary!O$19</f>
        <v>0</v>
      </c>
      <c r="P248" s="177">
        <f>P191/RES_summary!P$19</f>
        <v>0</v>
      </c>
      <c r="Q248" s="177">
        <f>Q191/RES_summary!Q$19</f>
        <v>0</v>
      </c>
    </row>
    <row r="249" spans="1:17" ht="12" customHeight="1" x14ac:dyDescent="0.25">
      <c r="A249" s="158" t="s">
        <v>112</v>
      </c>
      <c r="B249" s="178">
        <f>B192/RES_summary!B$19</f>
        <v>0</v>
      </c>
      <c r="C249" s="178">
        <f>C192/RES_summary!C$19</f>
        <v>0</v>
      </c>
      <c r="D249" s="178">
        <f>D192/RES_summary!D$19</f>
        <v>0</v>
      </c>
      <c r="E249" s="178">
        <f>E192/RES_summary!E$19</f>
        <v>0</v>
      </c>
      <c r="F249" s="178">
        <f>F192/RES_summary!F$19</f>
        <v>0</v>
      </c>
      <c r="G249" s="178">
        <f>G192/RES_summary!G$19</f>
        <v>0</v>
      </c>
      <c r="H249" s="178">
        <f>H192/RES_summary!H$19</f>
        <v>0</v>
      </c>
      <c r="I249" s="178">
        <f>I192/RES_summary!I$19</f>
        <v>0</v>
      </c>
      <c r="J249" s="178">
        <f>J192/RES_summary!J$19</f>
        <v>0</v>
      </c>
      <c r="K249" s="178">
        <f>K192/RES_summary!K$19</f>
        <v>0</v>
      </c>
      <c r="L249" s="178">
        <f>L192/RES_summary!L$19</f>
        <v>0</v>
      </c>
      <c r="M249" s="178">
        <f>M192/RES_summary!M$19</f>
        <v>0</v>
      </c>
      <c r="N249" s="178">
        <f>N192/RES_summary!N$19</f>
        <v>0</v>
      </c>
      <c r="O249" s="178">
        <f>O192/RES_summary!O$19</f>
        <v>0</v>
      </c>
      <c r="P249" s="178">
        <f>P192/RES_summary!P$19</f>
        <v>0</v>
      </c>
      <c r="Q249" s="178">
        <f>Q192/RES_summary!Q$19</f>
        <v>0</v>
      </c>
    </row>
    <row r="250" spans="1:17" ht="12" customHeight="1" x14ac:dyDescent="0.25">
      <c r="A250" s="23" t="s">
        <v>60</v>
      </c>
      <c r="B250" s="177">
        <f>B193/RES_summary!B$19</f>
        <v>0</v>
      </c>
      <c r="C250" s="177">
        <f>C193/RES_summary!C$19</f>
        <v>0</v>
      </c>
      <c r="D250" s="177">
        <f>D193/RES_summary!D$19</f>
        <v>0</v>
      </c>
      <c r="E250" s="177">
        <f>E193/RES_summary!E$19</f>
        <v>0</v>
      </c>
      <c r="F250" s="177">
        <f>F193/RES_summary!F$19</f>
        <v>0</v>
      </c>
      <c r="G250" s="177">
        <f>G193/RES_summary!G$19</f>
        <v>0</v>
      </c>
      <c r="H250" s="177">
        <f>H193/RES_summary!H$19</f>
        <v>0</v>
      </c>
      <c r="I250" s="177">
        <f>I193/RES_summary!I$19</f>
        <v>0</v>
      </c>
      <c r="J250" s="177">
        <f>J193/RES_summary!J$19</f>
        <v>0</v>
      </c>
      <c r="K250" s="177">
        <f>K193/RES_summary!K$19</f>
        <v>0</v>
      </c>
      <c r="L250" s="177">
        <f>L193/RES_summary!L$19</f>
        <v>0</v>
      </c>
      <c r="M250" s="177">
        <f>M193/RES_summary!M$19</f>
        <v>0</v>
      </c>
      <c r="N250" s="177">
        <f>N193/RES_summary!N$19</f>
        <v>0</v>
      </c>
      <c r="O250" s="177">
        <f>O193/RES_summary!O$19</f>
        <v>0</v>
      </c>
      <c r="P250" s="177">
        <f>P193/RES_summary!P$19</f>
        <v>0</v>
      </c>
      <c r="Q250" s="177">
        <f>Q193/RES_summary!Q$19</f>
        <v>0</v>
      </c>
    </row>
    <row r="251" spans="1:17" ht="12" customHeight="1" x14ac:dyDescent="0.25">
      <c r="A251" s="158" t="s">
        <v>63</v>
      </c>
      <c r="B251" s="178">
        <f>B194/RES_summary!B$19</f>
        <v>0</v>
      </c>
      <c r="C251" s="178">
        <f>C194/RES_summary!C$19</f>
        <v>0</v>
      </c>
      <c r="D251" s="178">
        <f>D194/RES_summary!D$19</f>
        <v>0</v>
      </c>
      <c r="E251" s="178">
        <f>E194/RES_summary!E$19</f>
        <v>0</v>
      </c>
      <c r="F251" s="178">
        <f>F194/RES_summary!F$19</f>
        <v>0</v>
      </c>
      <c r="G251" s="178">
        <f>G194/RES_summary!G$19</f>
        <v>0</v>
      </c>
      <c r="H251" s="178">
        <f>H194/RES_summary!H$19</f>
        <v>0</v>
      </c>
      <c r="I251" s="178">
        <f>I194/RES_summary!I$19</f>
        <v>0</v>
      </c>
      <c r="J251" s="178">
        <f>J194/RES_summary!J$19</f>
        <v>0</v>
      </c>
      <c r="K251" s="178">
        <f>K194/RES_summary!K$19</f>
        <v>0</v>
      </c>
      <c r="L251" s="178">
        <f>L194/RES_summary!L$19</f>
        <v>0</v>
      </c>
      <c r="M251" s="178">
        <f>M194/RES_summary!M$19</f>
        <v>0</v>
      </c>
      <c r="N251" s="178">
        <f>N194/RES_summary!N$19</f>
        <v>0</v>
      </c>
      <c r="O251" s="178">
        <f>O194/RES_summary!O$19</f>
        <v>0</v>
      </c>
      <c r="P251" s="178">
        <f>P194/RES_summary!P$19</f>
        <v>0</v>
      </c>
      <c r="Q251" s="178">
        <f>Q194/RES_summary!Q$19</f>
        <v>0</v>
      </c>
    </row>
    <row r="252" spans="1:17" ht="12" customHeight="1" x14ac:dyDescent="0.25">
      <c r="A252" s="167" t="s">
        <v>152</v>
      </c>
      <c r="B252" s="183">
        <f>B195/RES_summary!B$19</f>
        <v>0</v>
      </c>
      <c r="C252" s="183">
        <f>C195/RES_summary!C$19</f>
        <v>0</v>
      </c>
      <c r="D252" s="183">
        <f>D195/RES_summary!D$19</f>
        <v>0</v>
      </c>
      <c r="E252" s="183">
        <f>E195/RES_summary!E$19</f>
        <v>0</v>
      </c>
      <c r="F252" s="183">
        <f>F195/RES_summary!F$19</f>
        <v>0</v>
      </c>
      <c r="G252" s="183">
        <f>G195/RES_summary!G$19</f>
        <v>0</v>
      </c>
      <c r="H252" s="183">
        <f>H195/RES_summary!H$19</f>
        <v>0</v>
      </c>
      <c r="I252" s="183">
        <f>I195/RES_summary!I$19</f>
        <v>0</v>
      </c>
      <c r="J252" s="183">
        <f>J195/RES_summary!J$19</f>
        <v>0</v>
      </c>
      <c r="K252" s="183">
        <f>K195/RES_summary!K$19</f>
        <v>0</v>
      </c>
      <c r="L252" s="183">
        <f>L195/RES_summary!L$19</f>
        <v>0</v>
      </c>
      <c r="M252" s="183">
        <f>M195/RES_summary!M$19</f>
        <v>0</v>
      </c>
      <c r="N252" s="183">
        <f>N195/RES_summary!N$19</f>
        <v>0</v>
      </c>
      <c r="O252" s="183">
        <f>O195/RES_summary!O$19</f>
        <v>0</v>
      </c>
      <c r="P252" s="183">
        <f>P195/RES_summary!P$19</f>
        <v>0</v>
      </c>
      <c r="Q252" s="183">
        <f>Q195/RES_summary!Q$19</f>
        <v>0</v>
      </c>
    </row>
    <row r="253" spans="1:17" ht="12" customHeight="1" x14ac:dyDescent="0.25">
      <c r="A253" s="167" t="s">
        <v>151</v>
      </c>
      <c r="B253" s="183">
        <f>B196/RES_summary!B$19</f>
        <v>0</v>
      </c>
      <c r="C253" s="183">
        <f>C196/RES_summary!C$19</f>
        <v>0</v>
      </c>
      <c r="D253" s="183">
        <f>D196/RES_summary!D$19</f>
        <v>0</v>
      </c>
      <c r="E253" s="183">
        <f>E196/RES_summary!E$19</f>
        <v>0</v>
      </c>
      <c r="F253" s="183">
        <f>F196/RES_summary!F$19</f>
        <v>0</v>
      </c>
      <c r="G253" s="183">
        <f>G196/RES_summary!G$19</f>
        <v>0</v>
      </c>
      <c r="H253" s="183">
        <f>H196/RES_summary!H$19</f>
        <v>0</v>
      </c>
      <c r="I253" s="183">
        <f>I196/RES_summary!I$19</f>
        <v>0</v>
      </c>
      <c r="J253" s="183">
        <f>J196/RES_summary!J$19</f>
        <v>0</v>
      </c>
      <c r="K253" s="183">
        <f>K196/RES_summary!K$19</f>
        <v>0</v>
      </c>
      <c r="L253" s="183">
        <f>L196/RES_summary!L$19</f>
        <v>0</v>
      </c>
      <c r="M253" s="183">
        <f>M196/RES_summary!M$19</f>
        <v>0</v>
      </c>
      <c r="N253" s="183">
        <f>N196/RES_summary!N$19</f>
        <v>0</v>
      </c>
      <c r="O253" s="183">
        <f>O196/RES_summary!O$19</f>
        <v>0</v>
      </c>
      <c r="P253" s="183">
        <f>P196/RES_summary!P$19</f>
        <v>0</v>
      </c>
      <c r="Q253" s="183">
        <f>Q196/RES_summary!Q$19</f>
        <v>0</v>
      </c>
    </row>
    <row r="254" spans="1:17" ht="12" customHeight="1" x14ac:dyDescent="0.25">
      <c r="A254" s="166" t="s">
        <v>79</v>
      </c>
      <c r="B254" s="182">
        <f>B197/RES_summary!B$19</f>
        <v>0</v>
      </c>
      <c r="C254" s="182">
        <f>C197/RES_summary!C$19</f>
        <v>0</v>
      </c>
      <c r="D254" s="182">
        <f>D197/RES_summary!D$19</f>
        <v>0</v>
      </c>
      <c r="E254" s="182">
        <f>E197/RES_summary!E$19</f>
        <v>0</v>
      </c>
      <c r="F254" s="182">
        <f>F197/RES_summary!F$19</f>
        <v>0</v>
      </c>
      <c r="G254" s="182">
        <f>G197/RES_summary!G$19</f>
        <v>0</v>
      </c>
      <c r="H254" s="182">
        <f>H197/RES_summary!H$19</f>
        <v>0</v>
      </c>
      <c r="I254" s="182">
        <f>I197/RES_summary!I$19</f>
        <v>0</v>
      </c>
      <c r="J254" s="182">
        <f>J197/RES_summary!J$19</f>
        <v>0</v>
      </c>
      <c r="K254" s="182">
        <f>K197/RES_summary!K$19</f>
        <v>0</v>
      </c>
      <c r="L254" s="182">
        <f>L197/RES_summary!L$19</f>
        <v>0</v>
      </c>
      <c r="M254" s="182">
        <f>M197/RES_summary!M$19</f>
        <v>0</v>
      </c>
      <c r="N254" s="182">
        <f>N197/RES_summary!N$19</f>
        <v>0</v>
      </c>
      <c r="O254" s="182">
        <f>O197/RES_summary!O$19</f>
        <v>0</v>
      </c>
      <c r="P254" s="182">
        <f>P197/RES_summary!P$19</f>
        <v>0</v>
      </c>
      <c r="Q254" s="182">
        <f>Q197/RES_summary!Q$19</f>
        <v>0</v>
      </c>
    </row>
    <row r="255" spans="1:17" ht="12" customHeight="1" x14ac:dyDescent="0.25">
      <c r="A255" s="147" t="s">
        <v>59</v>
      </c>
      <c r="B255" s="181">
        <f>B198/RES_summary!B$19</f>
        <v>0</v>
      </c>
      <c r="C255" s="181">
        <f>C198/RES_summary!C$19</f>
        <v>0</v>
      </c>
      <c r="D255" s="181">
        <f>D198/RES_summary!D$19</f>
        <v>0</v>
      </c>
      <c r="E255" s="181">
        <f>E198/RES_summary!E$19</f>
        <v>0</v>
      </c>
      <c r="F255" s="181">
        <f>F198/RES_summary!F$19</f>
        <v>0</v>
      </c>
      <c r="G255" s="181">
        <f>G198/RES_summary!G$19</f>
        <v>0</v>
      </c>
      <c r="H255" s="181">
        <f>H198/RES_summary!H$19</f>
        <v>0</v>
      </c>
      <c r="I255" s="181">
        <f>I198/RES_summary!I$19</f>
        <v>0</v>
      </c>
      <c r="J255" s="181">
        <f>J198/RES_summary!J$19</f>
        <v>0</v>
      </c>
      <c r="K255" s="181">
        <f>K198/RES_summary!K$19</f>
        <v>0</v>
      </c>
      <c r="L255" s="181">
        <f>L198/RES_summary!L$19</f>
        <v>0</v>
      </c>
      <c r="M255" s="181">
        <f>M198/RES_summary!M$19</f>
        <v>0</v>
      </c>
      <c r="N255" s="181">
        <f>N198/RES_summary!N$19</f>
        <v>0</v>
      </c>
      <c r="O255" s="181">
        <f>O198/RES_summary!O$19</f>
        <v>0</v>
      </c>
      <c r="P255" s="181">
        <f>P198/RES_summary!P$19</f>
        <v>0</v>
      </c>
      <c r="Q255" s="181">
        <f>Q198/RES_summary!Q$19</f>
        <v>0</v>
      </c>
    </row>
    <row r="256" spans="1:17" ht="12" customHeight="1" x14ac:dyDescent="0.25">
      <c r="A256" s="163" t="s">
        <v>142</v>
      </c>
      <c r="B256" s="180">
        <f>B199/RES_summary!B$19</f>
        <v>0</v>
      </c>
      <c r="C256" s="180">
        <f>C199/RES_summary!C$19</f>
        <v>0</v>
      </c>
      <c r="D256" s="180">
        <f>D199/RES_summary!D$19</f>
        <v>0</v>
      </c>
      <c r="E256" s="180">
        <f>E199/RES_summary!E$19</f>
        <v>0</v>
      </c>
      <c r="F256" s="180">
        <f>F199/RES_summary!F$19</f>
        <v>0</v>
      </c>
      <c r="G256" s="180">
        <f>G199/RES_summary!G$19</f>
        <v>0</v>
      </c>
      <c r="H256" s="180">
        <f>H199/RES_summary!H$19</f>
        <v>0</v>
      </c>
      <c r="I256" s="180">
        <f>I199/RES_summary!I$19</f>
        <v>0</v>
      </c>
      <c r="J256" s="180">
        <f>J199/RES_summary!J$19</f>
        <v>0</v>
      </c>
      <c r="K256" s="180">
        <f>K199/RES_summary!K$19</f>
        <v>0</v>
      </c>
      <c r="L256" s="180">
        <f>L199/RES_summary!L$19</f>
        <v>0</v>
      </c>
      <c r="M256" s="180">
        <f>M199/RES_summary!M$19</f>
        <v>0</v>
      </c>
      <c r="N256" s="180">
        <f>N199/RES_summary!N$19</f>
        <v>0</v>
      </c>
      <c r="O256" s="180">
        <f>O199/RES_summary!O$19</f>
        <v>0</v>
      </c>
      <c r="P256" s="180">
        <f>P199/RES_summary!P$19</f>
        <v>0</v>
      </c>
      <c r="Q256" s="180">
        <f>Q199/RES_summary!Q$19</f>
        <v>0</v>
      </c>
    </row>
    <row r="257" spans="1:17" ht="12" customHeight="1" x14ac:dyDescent="0.25">
      <c r="A257" s="161" t="s">
        <v>141</v>
      </c>
      <c r="B257" s="179">
        <f>B200/RES_summary!B$19</f>
        <v>0</v>
      </c>
      <c r="C257" s="179">
        <f>C200/RES_summary!C$19</f>
        <v>0</v>
      </c>
      <c r="D257" s="179">
        <f>D200/RES_summary!D$19</f>
        <v>0</v>
      </c>
      <c r="E257" s="179">
        <f>E200/RES_summary!E$19</f>
        <v>0</v>
      </c>
      <c r="F257" s="179">
        <f>F200/RES_summary!F$19</f>
        <v>0</v>
      </c>
      <c r="G257" s="179">
        <f>G200/RES_summary!G$19</f>
        <v>0</v>
      </c>
      <c r="H257" s="179">
        <f>H200/RES_summary!H$19</f>
        <v>0</v>
      </c>
      <c r="I257" s="179">
        <f>I200/RES_summary!I$19</f>
        <v>0</v>
      </c>
      <c r="J257" s="179">
        <f>J200/RES_summary!J$19</f>
        <v>0</v>
      </c>
      <c r="K257" s="179">
        <f>K200/RES_summary!K$19</f>
        <v>0</v>
      </c>
      <c r="L257" s="179">
        <f>L200/RES_summary!L$19</f>
        <v>0</v>
      </c>
      <c r="M257" s="179">
        <f>M200/RES_summary!M$19</f>
        <v>0</v>
      </c>
      <c r="N257" s="179">
        <f>N200/RES_summary!N$19</f>
        <v>0</v>
      </c>
      <c r="O257" s="179">
        <f>O200/RES_summary!O$19</f>
        <v>0</v>
      </c>
      <c r="P257" s="179">
        <f>P200/RES_summary!P$19</f>
        <v>0</v>
      </c>
      <c r="Q257" s="179">
        <f>Q200/RES_summary!Q$19</f>
        <v>0</v>
      </c>
    </row>
    <row r="258" spans="1:17" ht="12" customHeight="1" x14ac:dyDescent="0.25">
      <c r="A258" s="148" t="s">
        <v>60</v>
      </c>
      <c r="B258" s="177">
        <f>B201/RES_summary!B$19</f>
        <v>0</v>
      </c>
      <c r="C258" s="177">
        <f>C201/RES_summary!C$19</f>
        <v>0</v>
      </c>
      <c r="D258" s="177">
        <f>D201/RES_summary!D$19</f>
        <v>0</v>
      </c>
      <c r="E258" s="177">
        <f>E201/RES_summary!E$19</f>
        <v>0</v>
      </c>
      <c r="F258" s="177">
        <f>F201/RES_summary!F$19</f>
        <v>0</v>
      </c>
      <c r="G258" s="177">
        <f>G201/RES_summary!G$19</f>
        <v>0</v>
      </c>
      <c r="H258" s="177">
        <f>H201/RES_summary!H$19</f>
        <v>0</v>
      </c>
      <c r="I258" s="177">
        <f>I201/RES_summary!I$19</f>
        <v>0</v>
      </c>
      <c r="J258" s="177">
        <f>J201/RES_summary!J$19</f>
        <v>0</v>
      </c>
      <c r="K258" s="177">
        <f>K201/RES_summary!K$19</f>
        <v>0</v>
      </c>
      <c r="L258" s="177">
        <f>L201/RES_summary!L$19</f>
        <v>0</v>
      </c>
      <c r="M258" s="177">
        <f>M201/RES_summary!M$19</f>
        <v>0</v>
      </c>
      <c r="N258" s="177">
        <f>N201/RES_summary!N$19</f>
        <v>0</v>
      </c>
      <c r="O258" s="177">
        <f>O201/RES_summary!O$19</f>
        <v>0</v>
      </c>
      <c r="P258" s="177">
        <f>P201/RES_summary!P$19</f>
        <v>0</v>
      </c>
      <c r="Q258" s="177">
        <f>Q201/RES_summary!Q$19</f>
        <v>0</v>
      </c>
    </row>
    <row r="259" spans="1:17" ht="12" customHeight="1" x14ac:dyDescent="0.25">
      <c r="A259" s="148" t="s">
        <v>59</v>
      </c>
      <c r="B259" s="177">
        <f>B202/RES_summary!B$19</f>
        <v>0</v>
      </c>
      <c r="C259" s="177">
        <f>C202/RES_summary!C$19</f>
        <v>0</v>
      </c>
      <c r="D259" s="177">
        <f>D202/RES_summary!D$19</f>
        <v>0</v>
      </c>
      <c r="E259" s="177">
        <f>E202/RES_summary!E$19</f>
        <v>0</v>
      </c>
      <c r="F259" s="177">
        <f>F202/RES_summary!F$19</f>
        <v>0</v>
      </c>
      <c r="G259" s="177">
        <f>G202/RES_summary!G$19</f>
        <v>0</v>
      </c>
      <c r="H259" s="177">
        <f>H202/RES_summary!H$19</f>
        <v>0</v>
      </c>
      <c r="I259" s="177">
        <f>I202/RES_summary!I$19</f>
        <v>0</v>
      </c>
      <c r="J259" s="177">
        <f>J202/RES_summary!J$19</f>
        <v>0</v>
      </c>
      <c r="K259" s="177">
        <f>K202/RES_summary!K$19</f>
        <v>0</v>
      </c>
      <c r="L259" s="177">
        <f>L202/RES_summary!L$19</f>
        <v>0</v>
      </c>
      <c r="M259" s="177">
        <f>M202/RES_summary!M$19</f>
        <v>0</v>
      </c>
      <c r="N259" s="177">
        <f>N202/RES_summary!N$19</f>
        <v>0</v>
      </c>
      <c r="O259" s="177">
        <f>O202/RES_summary!O$19</f>
        <v>0</v>
      </c>
      <c r="P259" s="177">
        <f>P202/RES_summary!P$19</f>
        <v>0</v>
      </c>
      <c r="Q259" s="177">
        <f>Q202/RES_summary!Q$19</f>
        <v>0</v>
      </c>
    </row>
    <row r="260" spans="1:17" ht="12" customHeight="1" x14ac:dyDescent="0.25">
      <c r="A260" s="158" t="s">
        <v>62</v>
      </c>
      <c r="B260" s="178">
        <f>B203/RES_summary!B$19</f>
        <v>0</v>
      </c>
      <c r="C260" s="178">
        <f>C203/RES_summary!C$19</f>
        <v>0</v>
      </c>
      <c r="D260" s="178">
        <f>D203/RES_summary!D$19</f>
        <v>0</v>
      </c>
      <c r="E260" s="178">
        <f>E203/RES_summary!E$19</f>
        <v>0</v>
      </c>
      <c r="F260" s="178">
        <f>F203/RES_summary!F$19</f>
        <v>0</v>
      </c>
      <c r="G260" s="178">
        <f>G203/RES_summary!G$19</f>
        <v>0</v>
      </c>
      <c r="H260" s="178">
        <f>H203/RES_summary!H$19</f>
        <v>0</v>
      </c>
      <c r="I260" s="178">
        <f>I203/RES_summary!I$19</f>
        <v>0</v>
      </c>
      <c r="J260" s="178">
        <f>J203/RES_summary!J$19</f>
        <v>0</v>
      </c>
      <c r="K260" s="178">
        <f>K203/RES_summary!K$19</f>
        <v>0</v>
      </c>
      <c r="L260" s="178">
        <f>L203/RES_summary!L$19</f>
        <v>0</v>
      </c>
      <c r="M260" s="178">
        <f>M203/RES_summary!M$19</f>
        <v>0</v>
      </c>
      <c r="N260" s="178">
        <f>N203/RES_summary!N$19</f>
        <v>0</v>
      </c>
      <c r="O260" s="178">
        <f>O203/RES_summary!O$19</f>
        <v>0</v>
      </c>
      <c r="P260" s="178">
        <f>P203/RES_summary!P$19</f>
        <v>0</v>
      </c>
      <c r="Q260" s="178">
        <f>Q203/RES_summary!Q$19</f>
        <v>0</v>
      </c>
    </row>
    <row r="261" spans="1:17" ht="12" customHeight="1" x14ac:dyDescent="0.25">
      <c r="A261" s="23" t="s">
        <v>57</v>
      </c>
      <c r="B261" s="177">
        <f>B204/RES_summary!B$19</f>
        <v>0</v>
      </c>
      <c r="C261" s="177">
        <f>C204/RES_summary!C$19</f>
        <v>0</v>
      </c>
      <c r="D261" s="177">
        <f>D204/RES_summary!D$19</f>
        <v>0</v>
      </c>
      <c r="E261" s="177">
        <f>E204/RES_summary!E$19</f>
        <v>0</v>
      </c>
      <c r="F261" s="177">
        <f>F204/RES_summary!F$19</f>
        <v>0</v>
      </c>
      <c r="G261" s="177">
        <f>G204/RES_summary!G$19</f>
        <v>0</v>
      </c>
      <c r="H261" s="177">
        <f>H204/RES_summary!H$19</f>
        <v>0</v>
      </c>
      <c r="I261" s="177">
        <f>I204/RES_summary!I$19</f>
        <v>0</v>
      </c>
      <c r="J261" s="177">
        <f>J204/RES_summary!J$19</f>
        <v>0</v>
      </c>
      <c r="K261" s="177">
        <f>K204/RES_summary!K$19</f>
        <v>0</v>
      </c>
      <c r="L261" s="177">
        <f>L204/RES_summary!L$19</f>
        <v>0</v>
      </c>
      <c r="M261" s="177">
        <f>M204/RES_summary!M$19</f>
        <v>0</v>
      </c>
      <c r="N261" s="177">
        <f>N204/RES_summary!N$19</f>
        <v>0</v>
      </c>
      <c r="O261" s="177">
        <f>O204/RES_summary!O$19</f>
        <v>0</v>
      </c>
      <c r="P261" s="177">
        <f>P204/RES_summary!P$19</f>
        <v>0</v>
      </c>
      <c r="Q261" s="177">
        <f>Q204/RES_summary!Q$19</f>
        <v>0</v>
      </c>
    </row>
    <row r="262" spans="1:17" ht="12" customHeight="1" x14ac:dyDescent="0.25">
      <c r="A262" s="29" t="s">
        <v>140</v>
      </c>
      <c r="B262" s="176">
        <f>B205/RES_summary!B$19</f>
        <v>0</v>
      </c>
      <c r="C262" s="176">
        <f>C205/RES_summary!C$19</f>
        <v>0</v>
      </c>
      <c r="D262" s="176">
        <f>D205/RES_summary!D$19</f>
        <v>0</v>
      </c>
      <c r="E262" s="176">
        <f>E205/RES_summary!E$19</f>
        <v>0</v>
      </c>
      <c r="F262" s="176">
        <f>F205/RES_summary!F$19</f>
        <v>0</v>
      </c>
      <c r="G262" s="176">
        <f>G205/RES_summary!G$19</f>
        <v>0</v>
      </c>
      <c r="H262" s="176">
        <f>H205/RES_summary!H$19</f>
        <v>0</v>
      </c>
      <c r="I262" s="176">
        <f>I205/RES_summary!I$19</f>
        <v>0</v>
      </c>
      <c r="J262" s="176">
        <f>J205/RES_summary!J$19</f>
        <v>0</v>
      </c>
      <c r="K262" s="176">
        <f>K205/RES_summary!K$19</f>
        <v>0</v>
      </c>
      <c r="L262" s="176">
        <f>L205/RES_summary!L$19</f>
        <v>0</v>
      </c>
      <c r="M262" s="176">
        <f>M205/RES_summary!M$19</f>
        <v>0</v>
      </c>
      <c r="N262" s="176">
        <f>N205/RES_summary!N$19</f>
        <v>0</v>
      </c>
      <c r="O262" s="176">
        <f>O205/RES_summary!O$19</f>
        <v>0</v>
      </c>
      <c r="P262" s="176">
        <f>P205/RES_summary!P$19</f>
        <v>0</v>
      </c>
      <c r="Q262" s="176">
        <f>Q205/RES_summary!Q$19</f>
        <v>0</v>
      </c>
    </row>
    <row r="264" spans="1:17" ht="12" customHeight="1" x14ac:dyDescent="0.25">
      <c r="A264" s="152" t="s">
        <v>195</v>
      </c>
      <c r="B264" s="184">
        <f>B207/RES_summary!B$19</f>
        <v>0</v>
      </c>
      <c r="C264" s="184">
        <f>C207/RES_summary!C$19</f>
        <v>0</v>
      </c>
      <c r="D264" s="184">
        <f>D207/RES_summary!D$19</f>
        <v>0</v>
      </c>
      <c r="E264" s="184">
        <f>E207/RES_summary!E$19</f>
        <v>0</v>
      </c>
      <c r="F264" s="184">
        <f>F207/RES_summary!F$19</f>
        <v>0</v>
      </c>
      <c r="G264" s="184">
        <f>G207/RES_summary!G$19</f>
        <v>0</v>
      </c>
      <c r="H264" s="184">
        <f>H207/RES_summary!H$19</f>
        <v>0</v>
      </c>
      <c r="I264" s="184">
        <f>I207/RES_summary!I$19</f>
        <v>0</v>
      </c>
      <c r="J264" s="184">
        <f>J207/RES_summary!J$19</f>
        <v>0</v>
      </c>
      <c r="K264" s="184">
        <f>K207/RES_summary!K$19</f>
        <v>0</v>
      </c>
      <c r="L264" s="184">
        <f>L207/RES_summary!L$19</f>
        <v>0</v>
      </c>
      <c r="M264" s="184">
        <f>M207/RES_summary!M$19</f>
        <v>0</v>
      </c>
      <c r="N264" s="184">
        <f>N207/RES_summary!N$19</f>
        <v>0</v>
      </c>
      <c r="O264" s="184">
        <f>O207/RES_summary!O$19</f>
        <v>0</v>
      </c>
      <c r="P264" s="184">
        <f>P207/RES_summary!P$19</f>
        <v>0</v>
      </c>
      <c r="Q264" s="184">
        <f>Q207/RES_summary!Q$19</f>
        <v>0</v>
      </c>
    </row>
    <row r="265" spans="1:17" ht="12" customHeight="1" x14ac:dyDescent="0.25">
      <c r="A265" s="158" t="s">
        <v>65</v>
      </c>
      <c r="B265" s="178">
        <f>B208/RES_summary!B$19</f>
        <v>0</v>
      </c>
      <c r="C265" s="178">
        <f>C208/RES_summary!C$19</f>
        <v>0</v>
      </c>
      <c r="D265" s="178">
        <f>D208/RES_summary!D$19</f>
        <v>0</v>
      </c>
      <c r="E265" s="178">
        <f>E208/RES_summary!E$19</f>
        <v>0</v>
      </c>
      <c r="F265" s="178">
        <f>F208/RES_summary!F$19</f>
        <v>0</v>
      </c>
      <c r="G265" s="178">
        <f>G208/RES_summary!G$19</f>
        <v>0</v>
      </c>
      <c r="H265" s="178">
        <f>H208/RES_summary!H$19</f>
        <v>0</v>
      </c>
      <c r="I265" s="178">
        <f>I208/RES_summary!I$19</f>
        <v>0</v>
      </c>
      <c r="J265" s="178">
        <f>J208/RES_summary!J$19</f>
        <v>0</v>
      </c>
      <c r="K265" s="178">
        <f>K208/RES_summary!K$19</f>
        <v>0</v>
      </c>
      <c r="L265" s="178">
        <f>L208/RES_summary!L$19</f>
        <v>0</v>
      </c>
      <c r="M265" s="178">
        <f>M208/RES_summary!M$19</f>
        <v>0</v>
      </c>
      <c r="N265" s="178">
        <f>N208/RES_summary!N$19</f>
        <v>0</v>
      </c>
      <c r="O265" s="178">
        <f>O208/RES_summary!O$19</f>
        <v>0</v>
      </c>
      <c r="P265" s="178">
        <f>P208/RES_summary!P$19</f>
        <v>0</v>
      </c>
      <c r="Q265" s="178">
        <f>Q208/RES_summary!Q$19</f>
        <v>0</v>
      </c>
    </row>
    <row r="266" spans="1:17" ht="12" customHeight="1" x14ac:dyDescent="0.25">
      <c r="A266" s="23" t="s">
        <v>153</v>
      </c>
      <c r="B266" s="177">
        <f>B209/RES_summary!B$19</f>
        <v>0</v>
      </c>
      <c r="C266" s="177">
        <f>C209/RES_summary!C$19</f>
        <v>0</v>
      </c>
      <c r="D266" s="177">
        <f>D209/RES_summary!D$19</f>
        <v>0</v>
      </c>
      <c r="E266" s="177">
        <f>E209/RES_summary!E$19</f>
        <v>0</v>
      </c>
      <c r="F266" s="177">
        <f>F209/RES_summary!F$19</f>
        <v>0</v>
      </c>
      <c r="G266" s="177">
        <f>G209/RES_summary!G$19</f>
        <v>0</v>
      </c>
      <c r="H266" s="177">
        <f>H209/RES_summary!H$19</f>
        <v>0</v>
      </c>
      <c r="I266" s="177">
        <f>I209/RES_summary!I$19</f>
        <v>0</v>
      </c>
      <c r="J266" s="177">
        <f>J209/RES_summary!J$19</f>
        <v>0</v>
      </c>
      <c r="K266" s="177">
        <f>K209/RES_summary!K$19</f>
        <v>0</v>
      </c>
      <c r="L266" s="177">
        <f>L209/RES_summary!L$19</f>
        <v>0</v>
      </c>
      <c r="M266" s="177">
        <f>M209/RES_summary!M$19</f>
        <v>0</v>
      </c>
      <c r="N266" s="177">
        <f>N209/RES_summary!N$19</f>
        <v>0</v>
      </c>
      <c r="O266" s="177">
        <f>O209/RES_summary!O$19</f>
        <v>0</v>
      </c>
      <c r="P266" s="177">
        <f>P209/RES_summary!P$19</f>
        <v>0</v>
      </c>
      <c r="Q266" s="177">
        <f>Q209/RES_summary!Q$19</f>
        <v>0</v>
      </c>
    </row>
    <row r="267" spans="1:17" ht="12" customHeight="1" x14ac:dyDescent="0.25">
      <c r="A267" s="23" t="s">
        <v>60</v>
      </c>
      <c r="B267" s="177">
        <f>B210/RES_summary!B$19</f>
        <v>0</v>
      </c>
      <c r="C267" s="177">
        <f>C210/RES_summary!C$19</f>
        <v>0</v>
      </c>
      <c r="D267" s="177">
        <f>D210/RES_summary!D$19</f>
        <v>0</v>
      </c>
      <c r="E267" s="177">
        <f>E210/RES_summary!E$19</f>
        <v>0</v>
      </c>
      <c r="F267" s="177">
        <f>F210/RES_summary!F$19</f>
        <v>0</v>
      </c>
      <c r="G267" s="177">
        <f>G210/RES_summary!G$19</f>
        <v>0</v>
      </c>
      <c r="H267" s="177">
        <f>H210/RES_summary!H$19</f>
        <v>0</v>
      </c>
      <c r="I267" s="177">
        <f>I210/RES_summary!I$19</f>
        <v>0</v>
      </c>
      <c r="J267" s="177">
        <f>J210/RES_summary!J$19</f>
        <v>0</v>
      </c>
      <c r="K267" s="177">
        <f>K210/RES_summary!K$19</f>
        <v>0</v>
      </c>
      <c r="L267" s="177">
        <f>L210/RES_summary!L$19</f>
        <v>0</v>
      </c>
      <c r="M267" s="177">
        <f>M210/RES_summary!M$19</f>
        <v>0</v>
      </c>
      <c r="N267" s="177">
        <f>N210/RES_summary!N$19</f>
        <v>0</v>
      </c>
      <c r="O267" s="177">
        <f>O210/RES_summary!O$19</f>
        <v>0</v>
      </c>
      <c r="P267" s="177">
        <f>P210/RES_summary!P$19</f>
        <v>0</v>
      </c>
      <c r="Q267" s="177">
        <f>Q210/RES_summary!Q$19</f>
        <v>0</v>
      </c>
    </row>
    <row r="268" spans="1:17" ht="12" customHeight="1" x14ac:dyDescent="0.25">
      <c r="A268" s="158" t="s">
        <v>112</v>
      </c>
      <c r="B268" s="178">
        <f>B211/RES_summary!B$19</f>
        <v>0</v>
      </c>
      <c r="C268" s="178">
        <f>C211/RES_summary!C$19</f>
        <v>0</v>
      </c>
      <c r="D268" s="178">
        <f>D211/RES_summary!D$19</f>
        <v>0</v>
      </c>
      <c r="E268" s="178">
        <f>E211/RES_summary!E$19</f>
        <v>0</v>
      </c>
      <c r="F268" s="178">
        <f>F211/RES_summary!F$19</f>
        <v>0</v>
      </c>
      <c r="G268" s="178">
        <f>G211/RES_summary!G$19</f>
        <v>0</v>
      </c>
      <c r="H268" s="178">
        <f>H211/RES_summary!H$19</f>
        <v>0</v>
      </c>
      <c r="I268" s="178">
        <f>I211/RES_summary!I$19</f>
        <v>0</v>
      </c>
      <c r="J268" s="178">
        <f>J211/RES_summary!J$19</f>
        <v>0</v>
      </c>
      <c r="K268" s="178">
        <f>K211/RES_summary!K$19</f>
        <v>0</v>
      </c>
      <c r="L268" s="178">
        <f>L211/RES_summary!L$19</f>
        <v>0</v>
      </c>
      <c r="M268" s="178">
        <f>M211/RES_summary!M$19</f>
        <v>0</v>
      </c>
      <c r="N268" s="178">
        <f>N211/RES_summary!N$19</f>
        <v>0</v>
      </c>
      <c r="O268" s="178">
        <f>O211/RES_summary!O$19</f>
        <v>0</v>
      </c>
      <c r="P268" s="178">
        <f>P211/RES_summary!P$19</f>
        <v>0</v>
      </c>
      <c r="Q268" s="178">
        <f>Q211/RES_summary!Q$19</f>
        <v>0</v>
      </c>
    </row>
    <row r="269" spans="1:17" ht="12" customHeight="1" x14ac:dyDescent="0.25">
      <c r="A269" s="23" t="s">
        <v>60</v>
      </c>
      <c r="B269" s="177">
        <f>B212/RES_summary!B$19</f>
        <v>0</v>
      </c>
      <c r="C269" s="177">
        <f>C212/RES_summary!C$19</f>
        <v>0</v>
      </c>
      <c r="D269" s="177">
        <f>D212/RES_summary!D$19</f>
        <v>0</v>
      </c>
      <c r="E269" s="177">
        <f>E212/RES_summary!E$19</f>
        <v>0</v>
      </c>
      <c r="F269" s="177">
        <f>F212/RES_summary!F$19</f>
        <v>0</v>
      </c>
      <c r="G269" s="177">
        <f>G212/RES_summary!G$19</f>
        <v>0</v>
      </c>
      <c r="H269" s="177">
        <f>H212/RES_summary!H$19</f>
        <v>0</v>
      </c>
      <c r="I269" s="177">
        <f>I212/RES_summary!I$19</f>
        <v>0</v>
      </c>
      <c r="J269" s="177">
        <f>J212/RES_summary!J$19</f>
        <v>0</v>
      </c>
      <c r="K269" s="177">
        <f>K212/RES_summary!K$19</f>
        <v>0</v>
      </c>
      <c r="L269" s="177">
        <f>L212/RES_summary!L$19</f>
        <v>0</v>
      </c>
      <c r="M269" s="177">
        <f>M212/RES_summary!M$19</f>
        <v>0</v>
      </c>
      <c r="N269" s="177">
        <f>N212/RES_summary!N$19</f>
        <v>0</v>
      </c>
      <c r="O269" s="177">
        <f>O212/RES_summary!O$19</f>
        <v>0</v>
      </c>
      <c r="P269" s="177">
        <f>P212/RES_summary!P$19</f>
        <v>0</v>
      </c>
      <c r="Q269" s="177">
        <f>Q212/RES_summary!Q$19</f>
        <v>0</v>
      </c>
    </row>
    <row r="270" spans="1:17" ht="12" customHeight="1" x14ac:dyDescent="0.25">
      <c r="A270" s="158" t="s">
        <v>63</v>
      </c>
      <c r="B270" s="178">
        <f>B213/RES_summary!B$19</f>
        <v>0</v>
      </c>
      <c r="C270" s="178">
        <f>C213/RES_summary!C$19</f>
        <v>0</v>
      </c>
      <c r="D270" s="178">
        <f>D213/RES_summary!D$19</f>
        <v>0</v>
      </c>
      <c r="E270" s="178">
        <f>E213/RES_summary!E$19</f>
        <v>0</v>
      </c>
      <c r="F270" s="178">
        <f>F213/RES_summary!F$19</f>
        <v>0</v>
      </c>
      <c r="G270" s="178">
        <f>G213/RES_summary!G$19</f>
        <v>0</v>
      </c>
      <c r="H270" s="178">
        <f>H213/RES_summary!H$19</f>
        <v>0</v>
      </c>
      <c r="I270" s="178">
        <f>I213/RES_summary!I$19</f>
        <v>0</v>
      </c>
      <c r="J270" s="178">
        <f>J213/RES_summary!J$19</f>
        <v>0</v>
      </c>
      <c r="K270" s="178">
        <f>K213/RES_summary!K$19</f>
        <v>0</v>
      </c>
      <c r="L270" s="178">
        <f>L213/RES_summary!L$19</f>
        <v>0</v>
      </c>
      <c r="M270" s="178">
        <f>M213/RES_summary!M$19</f>
        <v>0</v>
      </c>
      <c r="N270" s="178">
        <f>N213/RES_summary!N$19</f>
        <v>0</v>
      </c>
      <c r="O270" s="178">
        <f>O213/RES_summary!O$19</f>
        <v>0</v>
      </c>
      <c r="P270" s="178">
        <f>P213/RES_summary!P$19</f>
        <v>0</v>
      </c>
      <c r="Q270" s="178">
        <f>Q213/RES_summary!Q$19</f>
        <v>0</v>
      </c>
    </row>
    <row r="271" spans="1:17" ht="12" customHeight="1" x14ac:dyDescent="0.25">
      <c r="A271" s="167" t="s">
        <v>152</v>
      </c>
      <c r="B271" s="183">
        <f>B214/RES_summary!B$19</f>
        <v>0</v>
      </c>
      <c r="C271" s="183">
        <f>C214/RES_summary!C$19</f>
        <v>0</v>
      </c>
      <c r="D271" s="183">
        <f>D214/RES_summary!D$19</f>
        <v>0</v>
      </c>
      <c r="E271" s="183">
        <f>E214/RES_summary!E$19</f>
        <v>0</v>
      </c>
      <c r="F271" s="183">
        <f>F214/RES_summary!F$19</f>
        <v>0</v>
      </c>
      <c r="G271" s="183">
        <f>G214/RES_summary!G$19</f>
        <v>0</v>
      </c>
      <c r="H271" s="183">
        <f>H214/RES_summary!H$19</f>
        <v>0</v>
      </c>
      <c r="I271" s="183">
        <f>I214/RES_summary!I$19</f>
        <v>0</v>
      </c>
      <c r="J271" s="183">
        <f>J214/RES_summary!J$19</f>
        <v>0</v>
      </c>
      <c r="K271" s="183">
        <f>K214/RES_summary!K$19</f>
        <v>0</v>
      </c>
      <c r="L271" s="183">
        <f>L214/RES_summary!L$19</f>
        <v>0</v>
      </c>
      <c r="M271" s="183">
        <f>M214/RES_summary!M$19</f>
        <v>0</v>
      </c>
      <c r="N271" s="183">
        <f>N214/RES_summary!N$19</f>
        <v>0</v>
      </c>
      <c r="O271" s="183">
        <f>O214/RES_summary!O$19</f>
        <v>0</v>
      </c>
      <c r="P271" s="183">
        <f>P214/RES_summary!P$19</f>
        <v>0</v>
      </c>
      <c r="Q271" s="183">
        <f>Q214/RES_summary!Q$19</f>
        <v>0</v>
      </c>
    </row>
    <row r="272" spans="1:17" ht="12" customHeight="1" x14ac:dyDescent="0.25">
      <c r="A272" s="167" t="s">
        <v>151</v>
      </c>
      <c r="B272" s="183">
        <f>B215/RES_summary!B$19</f>
        <v>0</v>
      </c>
      <c r="C272" s="183">
        <f>C215/RES_summary!C$19</f>
        <v>0</v>
      </c>
      <c r="D272" s="183">
        <f>D215/RES_summary!D$19</f>
        <v>0</v>
      </c>
      <c r="E272" s="183">
        <f>E215/RES_summary!E$19</f>
        <v>0</v>
      </c>
      <c r="F272" s="183">
        <f>F215/RES_summary!F$19</f>
        <v>0</v>
      </c>
      <c r="G272" s="183">
        <f>G215/RES_summary!G$19</f>
        <v>0</v>
      </c>
      <c r="H272" s="183">
        <f>H215/RES_summary!H$19</f>
        <v>0</v>
      </c>
      <c r="I272" s="183">
        <f>I215/RES_summary!I$19</f>
        <v>0</v>
      </c>
      <c r="J272" s="183">
        <f>J215/RES_summary!J$19</f>
        <v>0</v>
      </c>
      <c r="K272" s="183">
        <f>K215/RES_summary!K$19</f>
        <v>0</v>
      </c>
      <c r="L272" s="183">
        <f>L215/RES_summary!L$19</f>
        <v>0</v>
      </c>
      <c r="M272" s="183">
        <f>M215/RES_summary!M$19</f>
        <v>0</v>
      </c>
      <c r="N272" s="183">
        <f>N215/RES_summary!N$19</f>
        <v>0</v>
      </c>
      <c r="O272" s="183">
        <f>O215/RES_summary!O$19</f>
        <v>0</v>
      </c>
      <c r="P272" s="183">
        <f>P215/RES_summary!P$19</f>
        <v>0</v>
      </c>
      <c r="Q272" s="183">
        <f>Q215/RES_summary!Q$19</f>
        <v>0</v>
      </c>
    </row>
    <row r="273" spans="1:17" ht="12" customHeight="1" x14ac:dyDescent="0.25">
      <c r="A273" s="166" t="s">
        <v>79</v>
      </c>
      <c r="B273" s="182">
        <f>B216/RES_summary!B$19</f>
        <v>0</v>
      </c>
      <c r="C273" s="182">
        <f>C216/RES_summary!C$19</f>
        <v>0</v>
      </c>
      <c r="D273" s="182">
        <f>D216/RES_summary!D$19</f>
        <v>0</v>
      </c>
      <c r="E273" s="182">
        <f>E216/RES_summary!E$19</f>
        <v>0</v>
      </c>
      <c r="F273" s="182">
        <f>F216/RES_summary!F$19</f>
        <v>0</v>
      </c>
      <c r="G273" s="182">
        <f>G216/RES_summary!G$19</f>
        <v>0</v>
      </c>
      <c r="H273" s="182">
        <f>H216/RES_summary!H$19</f>
        <v>0</v>
      </c>
      <c r="I273" s="182">
        <f>I216/RES_summary!I$19</f>
        <v>0</v>
      </c>
      <c r="J273" s="182">
        <f>J216/RES_summary!J$19</f>
        <v>0</v>
      </c>
      <c r="K273" s="182">
        <f>K216/RES_summary!K$19</f>
        <v>0</v>
      </c>
      <c r="L273" s="182">
        <f>L216/RES_summary!L$19</f>
        <v>0</v>
      </c>
      <c r="M273" s="182">
        <f>M216/RES_summary!M$19</f>
        <v>0</v>
      </c>
      <c r="N273" s="182">
        <f>N216/RES_summary!N$19</f>
        <v>0</v>
      </c>
      <c r="O273" s="182">
        <f>O216/RES_summary!O$19</f>
        <v>0</v>
      </c>
      <c r="P273" s="182">
        <f>P216/RES_summary!P$19</f>
        <v>0</v>
      </c>
      <c r="Q273" s="182">
        <f>Q216/RES_summary!Q$19</f>
        <v>0</v>
      </c>
    </row>
    <row r="274" spans="1:17" ht="12" customHeight="1" x14ac:dyDescent="0.25">
      <c r="A274" s="147" t="s">
        <v>59</v>
      </c>
      <c r="B274" s="181">
        <f>B217/RES_summary!B$19</f>
        <v>0</v>
      </c>
      <c r="C274" s="181">
        <f>C217/RES_summary!C$19</f>
        <v>0</v>
      </c>
      <c r="D274" s="181">
        <f>D217/RES_summary!D$19</f>
        <v>0</v>
      </c>
      <c r="E274" s="181">
        <f>E217/RES_summary!E$19</f>
        <v>0</v>
      </c>
      <c r="F274" s="181">
        <f>F217/RES_summary!F$19</f>
        <v>0</v>
      </c>
      <c r="G274" s="181">
        <f>G217/RES_summary!G$19</f>
        <v>0</v>
      </c>
      <c r="H274" s="181">
        <f>H217/RES_summary!H$19</f>
        <v>0</v>
      </c>
      <c r="I274" s="181">
        <f>I217/RES_summary!I$19</f>
        <v>0</v>
      </c>
      <c r="J274" s="181">
        <f>J217/RES_summary!J$19</f>
        <v>0</v>
      </c>
      <c r="K274" s="181">
        <f>K217/RES_summary!K$19</f>
        <v>0</v>
      </c>
      <c r="L274" s="181">
        <f>L217/RES_summary!L$19</f>
        <v>0</v>
      </c>
      <c r="M274" s="181">
        <f>M217/RES_summary!M$19</f>
        <v>0</v>
      </c>
      <c r="N274" s="181">
        <f>N217/RES_summary!N$19</f>
        <v>0</v>
      </c>
      <c r="O274" s="181">
        <f>O217/RES_summary!O$19</f>
        <v>0</v>
      </c>
      <c r="P274" s="181">
        <f>P217/RES_summary!P$19</f>
        <v>0</v>
      </c>
      <c r="Q274" s="181">
        <f>Q217/RES_summary!Q$19</f>
        <v>0</v>
      </c>
    </row>
    <row r="275" spans="1:17" ht="12" customHeight="1" x14ac:dyDescent="0.25">
      <c r="A275" s="163" t="s">
        <v>142</v>
      </c>
      <c r="B275" s="180">
        <f>B218/RES_summary!B$19</f>
        <v>0</v>
      </c>
      <c r="C275" s="180">
        <f>C218/RES_summary!C$19</f>
        <v>0</v>
      </c>
      <c r="D275" s="180">
        <f>D218/RES_summary!D$19</f>
        <v>0</v>
      </c>
      <c r="E275" s="180">
        <f>E218/RES_summary!E$19</f>
        <v>0</v>
      </c>
      <c r="F275" s="180">
        <f>F218/RES_summary!F$19</f>
        <v>0</v>
      </c>
      <c r="G275" s="180">
        <f>G218/RES_summary!G$19</f>
        <v>0</v>
      </c>
      <c r="H275" s="180">
        <f>H218/RES_summary!H$19</f>
        <v>0</v>
      </c>
      <c r="I275" s="180">
        <f>I218/RES_summary!I$19</f>
        <v>0</v>
      </c>
      <c r="J275" s="180">
        <f>J218/RES_summary!J$19</f>
        <v>0</v>
      </c>
      <c r="K275" s="180">
        <f>K218/RES_summary!K$19</f>
        <v>0</v>
      </c>
      <c r="L275" s="180">
        <f>L218/RES_summary!L$19</f>
        <v>0</v>
      </c>
      <c r="M275" s="180">
        <f>M218/RES_summary!M$19</f>
        <v>0</v>
      </c>
      <c r="N275" s="180">
        <f>N218/RES_summary!N$19</f>
        <v>0</v>
      </c>
      <c r="O275" s="180">
        <f>O218/RES_summary!O$19</f>
        <v>0</v>
      </c>
      <c r="P275" s="180">
        <f>P218/RES_summary!P$19</f>
        <v>0</v>
      </c>
      <c r="Q275" s="180">
        <f>Q218/RES_summary!Q$19</f>
        <v>0</v>
      </c>
    </row>
    <row r="276" spans="1:17" ht="12" customHeight="1" x14ac:dyDescent="0.25">
      <c r="A276" s="161" t="s">
        <v>141</v>
      </c>
      <c r="B276" s="179">
        <f>B219/RES_summary!B$19</f>
        <v>0</v>
      </c>
      <c r="C276" s="179">
        <f>C219/RES_summary!C$19</f>
        <v>0</v>
      </c>
      <c r="D276" s="179">
        <f>D219/RES_summary!D$19</f>
        <v>0</v>
      </c>
      <c r="E276" s="179">
        <f>E219/RES_summary!E$19</f>
        <v>0</v>
      </c>
      <c r="F276" s="179">
        <f>F219/RES_summary!F$19</f>
        <v>0</v>
      </c>
      <c r="G276" s="179">
        <f>G219/RES_summary!G$19</f>
        <v>0</v>
      </c>
      <c r="H276" s="179">
        <f>H219/RES_summary!H$19</f>
        <v>0</v>
      </c>
      <c r="I276" s="179">
        <f>I219/RES_summary!I$19</f>
        <v>0</v>
      </c>
      <c r="J276" s="179">
        <f>J219/RES_summary!J$19</f>
        <v>0</v>
      </c>
      <c r="K276" s="179">
        <f>K219/RES_summary!K$19</f>
        <v>0</v>
      </c>
      <c r="L276" s="179">
        <f>L219/RES_summary!L$19</f>
        <v>0</v>
      </c>
      <c r="M276" s="179">
        <f>M219/RES_summary!M$19</f>
        <v>0</v>
      </c>
      <c r="N276" s="179">
        <f>N219/RES_summary!N$19</f>
        <v>0</v>
      </c>
      <c r="O276" s="179">
        <f>O219/RES_summary!O$19</f>
        <v>0</v>
      </c>
      <c r="P276" s="179">
        <f>P219/RES_summary!P$19</f>
        <v>0</v>
      </c>
      <c r="Q276" s="179">
        <f>Q219/RES_summary!Q$19</f>
        <v>0</v>
      </c>
    </row>
    <row r="277" spans="1:17" ht="12" customHeight="1" x14ac:dyDescent="0.25">
      <c r="A277" s="148" t="s">
        <v>60</v>
      </c>
      <c r="B277" s="177">
        <f>B220/RES_summary!B$19</f>
        <v>0</v>
      </c>
      <c r="C277" s="177">
        <f>C220/RES_summary!C$19</f>
        <v>0</v>
      </c>
      <c r="D277" s="177">
        <f>D220/RES_summary!D$19</f>
        <v>0</v>
      </c>
      <c r="E277" s="177">
        <f>E220/RES_summary!E$19</f>
        <v>0</v>
      </c>
      <c r="F277" s="177">
        <f>F220/RES_summary!F$19</f>
        <v>0</v>
      </c>
      <c r="G277" s="177">
        <f>G220/RES_summary!G$19</f>
        <v>0</v>
      </c>
      <c r="H277" s="177">
        <f>H220/RES_summary!H$19</f>
        <v>0</v>
      </c>
      <c r="I277" s="177">
        <f>I220/RES_summary!I$19</f>
        <v>0</v>
      </c>
      <c r="J277" s="177">
        <f>J220/RES_summary!J$19</f>
        <v>0</v>
      </c>
      <c r="K277" s="177">
        <f>K220/RES_summary!K$19</f>
        <v>0</v>
      </c>
      <c r="L277" s="177">
        <f>L220/RES_summary!L$19</f>
        <v>0</v>
      </c>
      <c r="M277" s="177">
        <f>M220/RES_summary!M$19</f>
        <v>0</v>
      </c>
      <c r="N277" s="177">
        <f>N220/RES_summary!N$19</f>
        <v>0</v>
      </c>
      <c r="O277" s="177">
        <f>O220/RES_summary!O$19</f>
        <v>0</v>
      </c>
      <c r="P277" s="177">
        <f>P220/RES_summary!P$19</f>
        <v>0</v>
      </c>
      <c r="Q277" s="177">
        <f>Q220/RES_summary!Q$19</f>
        <v>0</v>
      </c>
    </row>
    <row r="278" spans="1:17" ht="12" customHeight="1" x14ac:dyDescent="0.25">
      <c r="A278" s="148" t="s">
        <v>59</v>
      </c>
      <c r="B278" s="177">
        <f>B221/RES_summary!B$19</f>
        <v>0</v>
      </c>
      <c r="C278" s="177">
        <f>C221/RES_summary!C$19</f>
        <v>0</v>
      </c>
      <c r="D278" s="177">
        <f>D221/RES_summary!D$19</f>
        <v>0</v>
      </c>
      <c r="E278" s="177">
        <f>E221/RES_summary!E$19</f>
        <v>0</v>
      </c>
      <c r="F278" s="177">
        <f>F221/RES_summary!F$19</f>
        <v>0</v>
      </c>
      <c r="G278" s="177">
        <f>G221/RES_summary!G$19</f>
        <v>0</v>
      </c>
      <c r="H278" s="177">
        <f>H221/RES_summary!H$19</f>
        <v>0</v>
      </c>
      <c r="I278" s="177">
        <f>I221/RES_summary!I$19</f>
        <v>0</v>
      </c>
      <c r="J278" s="177">
        <f>J221/RES_summary!J$19</f>
        <v>0</v>
      </c>
      <c r="K278" s="177">
        <f>K221/RES_summary!K$19</f>
        <v>0</v>
      </c>
      <c r="L278" s="177">
        <f>L221/RES_summary!L$19</f>
        <v>0</v>
      </c>
      <c r="M278" s="177">
        <f>M221/RES_summary!M$19</f>
        <v>0</v>
      </c>
      <c r="N278" s="177">
        <f>N221/RES_summary!N$19</f>
        <v>0</v>
      </c>
      <c r="O278" s="177">
        <f>O221/RES_summary!O$19</f>
        <v>0</v>
      </c>
      <c r="P278" s="177">
        <f>P221/RES_summary!P$19</f>
        <v>0</v>
      </c>
      <c r="Q278" s="177">
        <f>Q221/RES_summary!Q$19</f>
        <v>0</v>
      </c>
    </row>
    <row r="279" spans="1:17" ht="12" customHeight="1" x14ac:dyDescent="0.25">
      <c r="A279" s="158" t="s">
        <v>62</v>
      </c>
      <c r="B279" s="178">
        <f>B222/RES_summary!B$19</f>
        <v>0</v>
      </c>
      <c r="C279" s="178">
        <f>C222/RES_summary!C$19</f>
        <v>0</v>
      </c>
      <c r="D279" s="178">
        <f>D222/RES_summary!D$19</f>
        <v>0</v>
      </c>
      <c r="E279" s="178">
        <f>E222/RES_summary!E$19</f>
        <v>0</v>
      </c>
      <c r="F279" s="178">
        <f>F222/RES_summary!F$19</f>
        <v>0</v>
      </c>
      <c r="G279" s="178">
        <f>G222/RES_summary!G$19</f>
        <v>0</v>
      </c>
      <c r="H279" s="178">
        <f>H222/RES_summary!H$19</f>
        <v>0</v>
      </c>
      <c r="I279" s="178">
        <f>I222/RES_summary!I$19</f>
        <v>0</v>
      </c>
      <c r="J279" s="178">
        <f>J222/RES_summary!J$19</f>
        <v>0</v>
      </c>
      <c r="K279" s="178">
        <f>K222/RES_summary!K$19</f>
        <v>0</v>
      </c>
      <c r="L279" s="178">
        <f>L222/RES_summary!L$19</f>
        <v>0</v>
      </c>
      <c r="M279" s="178">
        <f>M222/RES_summary!M$19</f>
        <v>0</v>
      </c>
      <c r="N279" s="178">
        <f>N222/RES_summary!N$19</f>
        <v>0</v>
      </c>
      <c r="O279" s="178">
        <f>O222/RES_summary!O$19</f>
        <v>0</v>
      </c>
      <c r="P279" s="178">
        <f>P222/RES_summary!P$19</f>
        <v>0</v>
      </c>
      <c r="Q279" s="178">
        <f>Q222/RES_summary!Q$19</f>
        <v>0</v>
      </c>
    </row>
    <row r="280" spans="1:17" ht="12" customHeight="1" x14ac:dyDescent="0.25">
      <c r="A280" s="23" t="s">
        <v>57</v>
      </c>
      <c r="B280" s="177">
        <f>B223/RES_summary!B$19</f>
        <v>0</v>
      </c>
      <c r="C280" s="177">
        <f>C223/RES_summary!C$19</f>
        <v>0</v>
      </c>
      <c r="D280" s="177">
        <f>D223/RES_summary!D$19</f>
        <v>0</v>
      </c>
      <c r="E280" s="177">
        <f>E223/RES_summary!E$19</f>
        <v>0</v>
      </c>
      <c r="F280" s="177">
        <f>F223/RES_summary!F$19</f>
        <v>0</v>
      </c>
      <c r="G280" s="177">
        <f>G223/RES_summary!G$19</f>
        <v>0</v>
      </c>
      <c r="H280" s="177">
        <f>H223/RES_summary!H$19</f>
        <v>0</v>
      </c>
      <c r="I280" s="177">
        <f>I223/RES_summary!I$19</f>
        <v>0</v>
      </c>
      <c r="J280" s="177">
        <f>J223/RES_summary!J$19</f>
        <v>0</v>
      </c>
      <c r="K280" s="177">
        <f>K223/RES_summary!K$19</f>
        <v>0</v>
      </c>
      <c r="L280" s="177">
        <f>L223/RES_summary!L$19</f>
        <v>0</v>
      </c>
      <c r="M280" s="177">
        <f>M223/RES_summary!M$19</f>
        <v>0</v>
      </c>
      <c r="N280" s="177">
        <f>N223/RES_summary!N$19</f>
        <v>0</v>
      </c>
      <c r="O280" s="177">
        <f>O223/RES_summary!O$19</f>
        <v>0</v>
      </c>
      <c r="P280" s="177">
        <f>P223/RES_summary!P$19</f>
        <v>0</v>
      </c>
      <c r="Q280" s="177">
        <f>Q223/RES_summary!Q$19</f>
        <v>0</v>
      </c>
    </row>
    <row r="281" spans="1:17" ht="12" customHeight="1" x14ac:dyDescent="0.25">
      <c r="A281" s="29" t="s">
        <v>140</v>
      </c>
      <c r="B281" s="176">
        <f>B224/RES_summary!B$19</f>
        <v>0</v>
      </c>
      <c r="C281" s="176">
        <f>C224/RES_summary!C$19</f>
        <v>0</v>
      </c>
      <c r="D281" s="176">
        <f>D224/RES_summary!D$19</f>
        <v>0</v>
      </c>
      <c r="E281" s="176">
        <f>E224/RES_summary!E$19</f>
        <v>0</v>
      </c>
      <c r="F281" s="176">
        <f>F224/RES_summary!F$19</f>
        <v>0</v>
      </c>
      <c r="G281" s="176">
        <f>G224/RES_summary!G$19</f>
        <v>0</v>
      </c>
      <c r="H281" s="176">
        <f>H224/RES_summary!H$19</f>
        <v>0</v>
      </c>
      <c r="I281" s="176">
        <f>I224/RES_summary!I$19</f>
        <v>0</v>
      </c>
      <c r="J281" s="176">
        <f>J224/RES_summary!J$19</f>
        <v>0</v>
      </c>
      <c r="K281" s="176">
        <f>K224/RES_summary!K$19</f>
        <v>0</v>
      </c>
      <c r="L281" s="176">
        <f>L224/RES_summary!L$19</f>
        <v>0</v>
      </c>
      <c r="M281" s="176">
        <f>M224/RES_summary!M$19</f>
        <v>0</v>
      </c>
      <c r="N281" s="176">
        <f>N224/RES_summary!N$19</f>
        <v>0</v>
      </c>
      <c r="O281" s="176">
        <f>O224/RES_summary!O$19</f>
        <v>0</v>
      </c>
      <c r="P281" s="176">
        <f>P224/RES_summary!P$19</f>
        <v>0</v>
      </c>
      <c r="Q281" s="176">
        <f>Q224/RES_summary!Q$19</f>
        <v>0</v>
      </c>
    </row>
    <row r="283" spans="1:17" s="28" customFormat="1" ht="12" customHeight="1" x14ac:dyDescent="0.25">
      <c r="A283" s="187" t="s">
        <v>194</v>
      </c>
      <c r="B283" s="186"/>
      <c r="C283" s="185"/>
      <c r="D283" s="185"/>
      <c r="E283" s="185"/>
      <c r="F283" s="185"/>
      <c r="G283" s="185"/>
      <c r="H283" s="185"/>
      <c r="I283" s="185"/>
      <c r="J283" s="185"/>
      <c r="K283" s="185"/>
      <c r="L283" s="185"/>
      <c r="M283" s="185"/>
      <c r="N283" s="185"/>
      <c r="O283" s="185"/>
      <c r="P283" s="185"/>
      <c r="Q283" s="185"/>
    </row>
    <row r="285" spans="1:17" ht="12" customHeight="1" x14ac:dyDescent="0.25">
      <c r="A285" s="152" t="s">
        <v>193</v>
      </c>
      <c r="B285" s="168"/>
      <c r="C285" s="168">
        <f>SUM(C286,C289,C291,C300)</f>
        <v>0</v>
      </c>
      <c r="D285" s="168">
        <f t="shared" ref="D285:Q285" si="71">SUM(D286,D289,D291,D300)</f>
        <v>0</v>
      </c>
      <c r="E285" s="168">
        <f t="shared" si="71"/>
        <v>0</v>
      </c>
      <c r="F285" s="168">
        <f t="shared" si="71"/>
        <v>0</v>
      </c>
      <c r="G285" s="168">
        <f t="shared" si="71"/>
        <v>0</v>
      </c>
      <c r="H285" s="168">
        <f t="shared" si="71"/>
        <v>0</v>
      </c>
      <c r="I285" s="168">
        <f t="shared" si="71"/>
        <v>0</v>
      </c>
      <c r="J285" s="168">
        <f t="shared" si="71"/>
        <v>0</v>
      </c>
      <c r="K285" s="168">
        <f t="shared" si="71"/>
        <v>0</v>
      </c>
      <c r="L285" s="168">
        <f t="shared" si="71"/>
        <v>0</v>
      </c>
      <c r="M285" s="168">
        <f t="shared" si="71"/>
        <v>0</v>
      </c>
      <c r="N285" s="168">
        <f t="shared" si="71"/>
        <v>0</v>
      </c>
      <c r="O285" s="168">
        <f t="shared" si="71"/>
        <v>0</v>
      </c>
      <c r="P285" s="168">
        <f t="shared" si="71"/>
        <v>0</v>
      </c>
      <c r="Q285" s="168">
        <f t="shared" si="71"/>
        <v>0</v>
      </c>
    </row>
    <row r="286" spans="1:17" ht="12" customHeight="1" x14ac:dyDescent="0.25">
      <c r="A286" s="158" t="s">
        <v>65</v>
      </c>
      <c r="B286" s="157"/>
      <c r="C286" s="157">
        <f>SUM(C287:C288)</f>
        <v>0</v>
      </c>
      <c r="D286" s="157">
        <f t="shared" ref="D286:Q286" si="72">SUM(D287:D288)</f>
        <v>0</v>
      </c>
      <c r="E286" s="157">
        <f t="shared" si="72"/>
        <v>0</v>
      </c>
      <c r="F286" s="157">
        <f t="shared" si="72"/>
        <v>0</v>
      </c>
      <c r="G286" s="157">
        <f t="shared" si="72"/>
        <v>0</v>
      </c>
      <c r="H286" s="157">
        <f t="shared" si="72"/>
        <v>0</v>
      </c>
      <c r="I286" s="157">
        <f t="shared" si="72"/>
        <v>0</v>
      </c>
      <c r="J286" s="157">
        <f t="shared" si="72"/>
        <v>0</v>
      </c>
      <c r="K286" s="157">
        <f t="shared" si="72"/>
        <v>0</v>
      </c>
      <c r="L286" s="157">
        <f t="shared" si="72"/>
        <v>0</v>
      </c>
      <c r="M286" s="157">
        <f t="shared" si="72"/>
        <v>0</v>
      </c>
      <c r="N286" s="157">
        <f t="shared" si="72"/>
        <v>0</v>
      </c>
      <c r="O286" s="157">
        <f t="shared" si="72"/>
        <v>0</v>
      </c>
      <c r="P286" s="157">
        <f t="shared" si="72"/>
        <v>0</v>
      </c>
      <c r="Q286" s="157">
        <f t="shared" si="72"/>
        <v>0</v>
      </c>
    </row>
    <row r="287" spans="1:17" ht="12" customHeight="1" x14ac:dyDescent="0.25">
      <c r="A287" s="23" t="s">
        <v>153</v>
      </c>
      <c r="B287" s="156"/>
      <c r="C287" s="156">
        <f>RES_hhdet_in_fec!C$107</f>
        <v>0</v>
      </c>
      <c r="D287" s="156">
        <f>RES_hhdet_in_fec!D$107</f>
        <v>0</v>
      </c>
      <c r="E287" s="156">
        <f>RES_hhdet_in_fec!E$107</f>
        <v>0</v>
      </c>
      <c r="F287" s="156">
        <f>RES_hhdet_in_fec!F$107</f>
        <v>0</v>
      </c>
      <c r="G287" s="156">
        <f>RES_hhdet_in_fec!G$107</f>
        <v>0</v>
      </c>
      <c r="H287" s="156">
        <f>RES_hhdet_in_fec!H$107</f>
        <v>0</v>
      </c>
      <c r="I287" s="156">
        <f>RES_hhdet_in_fec!I$107</f>
        <v>0</v>
      </c>
      <c r="J287" s="156">
        <f>RES_hhdet_in_fec!J$107</f>
        <v>0</v>
      </c>
      <c r="K287" s="156">
        <f>RES_hhdet_in_fec!K$107</f>
        <v>0</v>
      </c>
      <c r="L287" s="156">
        <f>RES_hhdet_in_fec!L$107</f>
        <v>0</v>
      </c>
      <c r="M287" s="156">
        <f>RES_hhdet_in_fec!M$107</f>
        <v>0</v>
      </c>
      <c r="N287" s="156">
        <f>RES_hhdet_in_fec!N$107</f>
        <v>0</v>
      </c>
      <c r="O287" s="156">
        <f>RES_hhdet_in_fec!O$107</f>
        <v>0</v>
      </c>
      <c r="P287" s="156">
        <f>RES_hhdet_in_fec!P$107</f>
        <v>0</v>
      </c>
      <c r="Q287" s="156">
        <f>RES_hhdet_in_fec!Q$107</f>
        <v>0</v>
      </c>
    </row>
    <row r="288" spans="1:17" ht="12" customHeight="1" x14ac:dyDescent="0.25">
      <c r="A288" s="23" t="s">
        <v>60</v>
      </c>
      <c r="B288" s="156"/>
      <c r="C288" s="156">
        <f>RES_hhdet_in_fec!C$108</f>
        <v>0</v>
      </c>
      <c r="D288" s="156">
        <f>RES_hhdet_in_fec!D$108</f>
        <v>0</v>
      </c>
      <c r="E288" s="156">
        <f>RES_hhdet_in_fec!E$108</f>
        <v>0</v>
      </c>
      <c r="F288" s="156">
        <f>RES_hhdet_in_fec!F$108</f>
        <v>0</v>
      </c>
      <c r="G288" s="156">
        <f>RES_hhdet_in_fec!G$108</f>
        <v>0</v>
      </c>
      <c r="H288" s="156">
        <f>RES_hhdet_in_fec!H$108</f>
        <v>0</v>
      </c>
      <c r="I288" s="156">
        <f>RES_hhdet_in_fec!I$108</f>
        <v>0</v>
      </c>
      <c r="J288" s="156">
        <f>RES_hhdet_in_fec!J$108</f>
        <v>0</v>
      </c>
      <c r="K288" s="156">
        <f>RES_hhdet_in_fec!K$108</f>
        <v>0</v>
      </c>
      <c r="L288" s="156">
        <f>RES_hhdet_in_fec!L$108</f>
        <v>0</v>
      </c>
      <c r="M288" s="156">
        <f>RES_hhdet_in_fec!M$108</f>
        <v>0</v>
      </c>
      <c r="N288" s="156">
        <f>RES_hhdet_in_fec!N$108</f>
        <v>0</v>
      </c>
      <c r="O288" s="156">
        <f>RES_hhdet_in_fec!O$108</f>
        <v>0</v>
      </c>
      <c r="P288" s="156">
        <f>RES_hhdet_in_fec!P$108</f>
        <v>0</v>
      </c>
      <c r="Q288" s="156">
        <f>RES_hhdet_in_fec!Q$108</f>
        <v>0</v>
      </c>
    </row>
    <row r="289" spans="1:17" ht="12" customHeight="1" x14ac:dyDescent="0.25">
      <c r="A289" s="158" t="s">
        <v>112</v>
      </c>
      <c r="B289" s="157"/>
      <c r="C289" s="157">
        <f>C290</f>
        <v>0</v>
      </c>
      <c r="D289" s="157">
        <f t="shared" ref="D289:Q289" si="73">D290</f>
        <v>0</v>
      </c>
      <c r="E289" s="157">
        <f t="shared" si="73"/>
        <v>0</v>
      </c>
      <c r="F289" s="157">
        <f t="shared" si="73"/>
        <v>0</v>
      </c>
      <c r="G289" s="157">
        <f t="shared" si="73"/>
        <v>0</v>
      </c>
      <c r="H289" s="157">
        <f t="shared" si="73"/>
        <v>0</v>
      </c>
      <c r="I289" s="157">
        <f t="shared" si="73"/>
        <v>0</v>
      </c>
      <c r="J289" s="157">
        <f t="shared" si="73"/>
        <v>0</v>
      </c>
      <c r="K289" s="157">
        <f t="shared" si="73"/>
        <v>0</v>
      </c>
      <c r="L289" s="157">
        <f t="shared" si="73"/>
        <v>0</v>
      </c>
      <c r="M289" s="157">
        <f t="shared" si="73"/>
        <v>0</v>
      </c>
      <c r="N289" s="157">
        <f t="shared" si="73"/>
        <v>0</v>
      </c>
      <c r="O289" s="157">
        <f t="shared" si="73"/>
        <v>0</v>
      </c>
      <c r="P289" s="157">
        <f t="shared" si="73"/>
        <v>0</v>
      </c>
      <c r="Q289" s="157">
        <f t="shared" si="73"/>
        <v>0</v>
      </c>
    </row>
    <row r="290" spans="1:17" ht="12" customHeight="1" x14ac:dyDescent="0.25">
      <c r="A290" s="23" t="s">
        <v>60</v>
      </c>
      <c r="B290" s="156"/>
      <c r="C290" s="156">
        <f>RES_hhdet_in_fec!C$110</f>
        <v>0</v>
      </c>
      <c r="D290" s="156">
        <f>RES_hhdet_in_fec!D$110</f>
        <v>0</v>
      </c>
      <c r="E290" s="156">
        <f>RES_hhdet_in_fec!E$110</f>
        <v>0</v>
      </c>
      <c r="F290" s="156">
        <f>RES_hhdet_in_fec!F$110</f>
        <v>0</v>
      </c>
      <c r="G290" s="156">
        <f>RES_hhdet_in_fec!G$110</f>
        <v>0</v>
      </c>
      <c r="H290" s="156">
        <f>RES_hhdet_in_fec!H$110</f>
        <v>0</v>
      </c>
      <c r="I290" s="156">
        <f>RES_hhdet_in_fec!I$110</f>
        <v>0</v>
      </c>
      <c r="J290" s="156">
        <f>RES_hhdet_in_fec!J$110</f>
        <v>0</v>
      </c>
      <c r="K290" s="156">
        <f>RES_hhdet_in_fec!K$110</f>
        <v>0</v>
      </c>
      <c r="L290" s="156">
        <f>RES_hhdet_in_fec!L$110</f>
        <v>0</v>
      </c>
      <c r="M290" s="156">
        <f>RES_hhdet_in_fec!M$110</f>
        <v>0</v>
      </c>
      <c r="N290" s="156">
        <f>RES_hhdet_in_fec!N$110</f>
        <v>0</v>
      </c>
      <c r="O290" s="156">
        <f>RES_hhdet_in_fec!O$110</f>
        <v>0</v>
      </c>
      <c r="P290" s="156">
        <f>RES_hhdet_in_fec!P$110</f>
        <v>0</v>
      </c>
      <c r="Q290" s="156">
        <f>RES_hhdet_in_fec!Q$110</f>
        <v>0</v>
      </c>
    </row>
    <row r="291" spans="1:17" ht="12" customHeight="1" x14ac:dyDescent="0.25">
      <c r="A291" s="158" t="s">
        <v>63</v>
      </c>
      <c r="B291" s="157"/>
      <c r="C291" s="157">
        <f>SUM(C292:C293,C296:C297)</f>
        <v>0</v>
      </c>
      <c r="D291" s="157">
        <f t="shared" ref="D291:Q291" si="74">SUM(D292:D293,D296:D297)</f>
        <v>0</v>
      </c>
      <c r="E291" s="157">
        <f t="shared" si="74"/>
        <v>0</v>
      </c>
      <c r="F291" s="157">
        <f t="shared" si="74"/>
        <v>0</v>
      </c>
      <c r="G291" s="157">
        <f t="shared" si="74"/>
        <v>0</v>
      </c>
      <c r="H291" s="157">
        <f t="shared" si="74"/>
        <v>0</v>
      </c>
      <c r="I291" s="157">
        <f t="shared" si="74"/>
        <v>0</v>
      </c>
      <c r="J291" s="157">
        <f t="shared" si="74"/>
        <v>0</v>
      </c>
      <c r="K291" s="157">
        <f t="shared" si="74"/>
        <v>0</v>
      </c>
      <c r="L291" s="157">
        <f t="shared" si="74"/>
        <v>0</v>
      </c>
      <c r="M291" s="157">
        <f t="shared" si="74"/>
        <v>0</v>
      </c>
      <c r="N291" s="157">
        <f t="shared" si="74"/>
        <v>0</v>
      </c>
      <c r="O291" s="157">
        <f t="shared" si="74"/>
        <v>0</v>
      </c>
      <c r="P291" s="157">
        <f t="shared" si="74"/>
        <v>0</v>
      </c>
      <c r="Q291" s="157">
        <f t="shared" si="74"/>
        <v>0</v>
      </c>
    </row>
    <row r="292" spans="1:17" ht="12" customHeight="1" x14ac:dyDescent="0.25">
      <c r="A292" s="167" t="s">
        <v>152</v>
      </c>
      <c r="B292" s="132"/>
      <c r="C292" s="132">
        <f>RES_hhdet_in_fec!C$112</f>
        <v>0</v>
      </c>
      <c r="D292" s="132">
        <f>RES_hhdet_in_fec!D$112</f>
        <v>0</v>
      </c>
      <c r="E292" s="132">
        <f>RES_hhdet_in_fec!E$112</f>
        <v>0</v>
      </c>
      <c r="F292" s="132">
        <f>RES_hhdet_in_fec!F$112</f>
        <v>0</v>
      </c>
      <c r="G292" s="132">
        <f>RES_hhdet_in_fec!G$112</f>
        <v>0</v>
      </c>
      <c r="H292" s="132">
        <f>RES_hhdet_in_fec!H$112</f>
        <v>0</v>
      </c>
      <c r="I292" s="132">
        <f>RES_hhdet_in_fec!I$112</f>
        <v>0</v>
      </c>
      <c r="J292" s="132">
        <f>RES_hhdet_in_fec!J$112</f>
        <v>0</v>
      </c>
      <c r="K292" s="132">
        <f>RES_hhdet_in_fec!K$112</f>
        <v>0</v>
      </c>
      <c r="L292" s="132">
        <f>RES_hhdet_in_fec!L$112</f>
        <v>0</v>
      </c>
      <c r="M292" s="132">
        <f>RES_hhdet_in_fec!M$112</f>
        <v>0</v>
      </c>
      <c r="N292" s="132">
        <f>RES_hhdet_in_fec!N$112</f>
        <v>0</v>
      </c>
      <c r="O292" s="132">
        <f>RES_hhdet_in_fec!O$112</f>
        <v>0</v>
      </c>
      <c r="P292" s="132">
        <f>RES_hhdet_in_fec!P$112</f>
        <v>0</v>
      </c>
      <c r="Q292" s="132">
        <f>RES_hhdet_in_fec!Q$112</f>
        <v>0</v>
      </c>
    </row>
    <row r="293" spans="1:17" ht="12" customHeight="1" x14ac:dyDescent="0.25">
      <c r="A293" s="167" t="s">
        <v>151</v>
      </c>
      <c r="B293" s="132"/>
      <c r="C293" s="132">
        <f>SUM(C294:C295)</f>
        <v>0</v>
      </c>
      <c r="D293" s="132">
        <f t="shared" ref="D293:Q293" si="75">SUM(D294:D295)</f>
        <v>0</v>
      </c>
      <c r="E293" s="132">
        <f t="shared" si="75"/>
        <v>0</v>
      </c>
      <c r="F293" s="132">
        <f t="shared" si="75"/>
        <v>0</v>
      </c>
      <c r="G293" s="132">
        <f t="shared" si="75"/>
        <v>0</v>
      </c>
      <c r="H293" s="132">
        <f t="shared" si="75"/>
        <v>0</v>
      </c>
      <c r="I293" s="132">
        <f t="shared" si="75"/>
        <v>0</v>
      </c>
      <c r="J293" s="132">
        <f t="shared" si="75"/>
        <v>0</v>
      </c>
      <c r="K293" s="132">
        <f t="shared" si="75"/>
        <v>0</v>
      </c>
      <c r="L293" s="132">
        <f t="shared" si="75"/>
        <v>0</v>
      </c>
      <c r="M293" s="132">
        <f t="shared" si="75"/>
        <v>0</v>
      </c>
      <c r="N293" s="132">
        <f t="shared" si="75"/>
        <v>0</v>
      </c>
      <c r="O293" s="132">
        <f t="shared" si="75"/>
        <v>0</v>
      </c>
      <c r="P293" s="132">
        <f t="shared" si="75"/>
        <v>0</v>
      </c>
      <c r="Q293" s="132">
        <f t="shared" si="75"/>
        <v>0</v>
      </c>
    </row>
    <row r="294" spans="1:17" ht="12" customHeight="1" x14ac:dyDescent="0.25">
      <c r="A294" s="166" t="s">
        <v>79</v>
      </c>
      <c r="B294" s="165"/>
      <c r="C294" s="165">
        <f>RES_hhdet_in_fec!C$114</f>
        <v>0</v>
      </c>
      <c r="D294" s="165">
        <f>RES_hhdet_in_fec!D$114</f>
        <v>0</v>
      </c>
      <c r="E294" s="165">
        <f>RES_hhdet_in_fec!E$114</f>
        <v>0</v>
      </c>
      <c r="F294" s="165">
        <f>RES_hhdet_in_fec!F$114</f>
        <v>0</v>
      </c>
      <c r="G294" s="165">
        <f>RES_hhdet_in_fec!G$114</f>
        <v>0</v>
      </c>
      <c r="H294" s="165">
        <f>RES_hhdet_in_fec!H$114</f>
        <v>0</v>
      </c>
      <c r="I294" s="165">
        <f>RES_hhdet_in_fec!I$114</f>
        <v>0</v>
      </c>
      <c r="J294" s="165">
        <f>RES_hhdet_in_fec!J$114</f>
        <v>0</v>
      </c>
      <c r="K294" s="165">
        <f>RES_hhdet_in_fec!K$114</f>
        <v>0</v>
      </c>
      <c r="L294" s="165">
        <f>RES_hhdet_in_fec!L$114</f>
        <v>0</v>
      </c>
      <c r="M294" s="165">
        <f>RES_hhdet_in_fec!M$114</f>
        <v>0</v>
      </c>
      <c r="N294" s="165">
        <f>RES_hhdet_in_fec!N$114</f>
        <v>0</v>
      </c>
      <c r="O294" s="165">
        <f>RES_hhdet_in_fec!O$114</f>
        <v>0</v>
      </c>
      <c r="P294" s="165">
        <f>RES_hhdet_in_fec!P$114</f>
        <v>0</v>
      </c>
      <c r="Q294" s="165">
        <f>RES_hhdet_in_fec!Q$114</f>
        <v>0</v>
      </c>
    </row>
    <row r="295" spans="1:17" ht="12" customHeight="1" x14ac:dyDescent="0.25">
      <c r="A295" s="147" t="s">
        <v>59</v>
      </c>
      <c r="B295" s="164"/>
      <c r="C295" s="164">
        <f>RES_hhdet_in_fec!C$115</f>
        <v>0</v>
      </c>
      <c r="D295" s="164">
        <f>RES_hhdet_in_fec!D$115</f>
        <v>0</v>
      </c>
      <c r="E295" s="164">
        <f>RES_hhdet_in_fec!E$115</f>
        <v>0</v>
      </c>
      <c r="F295" s="164">
        <f>RES_hhdet_in_fec!F$115</f>
        <v>0</v>
      </c>
      <c r="G295" s="164">
        <f>RES_hhdet_in_fec!G$115</f>
        <v>0</v>
      </c>
      <c r="H295" s="164">
        <f>RES_hhdet_in_fec!H$115</f>
        <v>0</v>
      </c>
      <c r="I295" s="164">
        <f>RES_hhdet_in_fec!I$115</f>
        <v>0</v>
      </c>
      <c r="J295" s="164">
        <f>RES_hhdet_in_fec!J$115</f>
        <v>0</v>
      </c>
      <c r="K295" s="164">
        <f>RES_hhdet_in_fec!K$115</f>
        <v>0</v>
      </c>
      <c r="L295" s="164">
        <f>RES_hhdet_in_fec!L$115</f>
        <v>0</v>
      </c>
      <c r="M295" s="164">
        <f>RES_hhdet_in_fec!M$115</f>
        <v>0</v>
      </c>
      <c r="N295" s="164">
        <f>RES_hhdet_in_fec!N$115</f>
        <v>0</v>
      </c>
      <c r="O295" s="164">
        <f>RES_hhdet_in_fec!O$115</f>
        <v>0</v>
      </c>
      <c r="P295" s="164">
        <f>RES_hhdet_in_fec!P$115</f>
        <v>0</v>
      </c>
      <c r="Q295" s="164">
        <f>RES_hhdet_in_fec!Q$115</f>
        <v>0</v>
      </c>
    </row>
    <row r="296" spans="1:17" ht="12" customHeight="1" x14ac:dyDescent="0.25">
      <c r="A296" s="163" t="s">
        <v>142</v>
      </c>
      <c r="B296" s="162"/>
      <c r="C296" s="162">
        <f>RES_hhdet_in_fec!C$116</f>
        <v>0</v>
      </c>
      <c r="D296" s="162">
        <f>RES_hhdet_in_fec!D$116</f>
        <v>0</v>
      </c>
      <c r="E296" s="162">
        <f>RES_hhdet_in_fec!E$116</f>
        <v>0</v>
      </c>
      <c r="F296" s="162">
        <f>RES_hhdet_in_fec!F$116</f>
        <v>0</v>
      </c>
      <c r="G296" s="162">
        <f>RES_hhdet_in_fec!G$116</f>
        <v>0</v>
      </c>
      <c r="H296" s="162">
        <f>RES_hhdet_in_fec!H$116</f>
        <v>0</v>
      </c>
      <c r="I296" s="162">
        <f>RES_hhdet_in_fec!I$116</f>
        <v>0</v>
      </c>
      <c r="J296" s="162">
        <f>RES_hhdet_in_fec!J$116</f>
        <v>0</v>
      </c>
      <c r="K296" s="162">
        <f>RES_hhdet_in_fec!K$116</f>
        <v>0</v>
      </c>
      <c r="L296" s="162">
        <f>RES_hhdet_in_fec!L$116</f>
        <v>0</v>
      </c>
      <c r="M296" s="162">
        <f>RES_hhdet_in_fec!M$116</f>
        <v>0</v>
      </c>
      <c r="N296" s="162">
        <f>RES_hhdet_in_fec!N$116</f>
        <v>0</v>
      </c>
      <c r="O296" s="162">
        <f>RES_hhdet_in_fec!O$116</f>
        <v>0</v>
      </c>
      <c r="P296" s="162">
        <f>RES_hhdet_in_fec!P$116</f>
        <v>0</v>
      </c>
      <c r="Q296" s="162">
        <f>RES_hhdet_in_fec!Q$116</f>
        <v>0</v>
      </c>
    </row>
    <row r="297" spans="1:17" ht="12" customHeight="1" x14ac:dyDescent="0.25">
      <c r="A297" s="161" t="s">
        <v>141</v>
      </c>
      <c r="B297" s="160"/>
      <c r="C297" s="160">
        <f>SUM(C298:C299)</f>
        <v>0</v>
      </c>
      <c r="D297" s="160">
        <f t="shared" ref="D297:Q297" si="76">SUM(D298:D299)</f>
        <v>0</v>
      </c>
      <c r="E297" s="160">
        <f t="shared" si="76"/>
        <v>0</v>
      </c>
      <c r="F297" s="160">
        <f t="shared" si="76"/>
        <v>0</v>
      </c>
      <c r="G297" s="160">
        <f t="shared" si="76"/>
        <v>0</v>
      </c>
      <c r="H297" s="160">
        <f t="shared" si="76"/>
        <v>0</v>
      </c>
      <c r="I297" s="160">
        <f t="shared" si="76"/>
        <v>0</v>
      </c>
      <c r="J297" s="160">
        <f t="shared" si="76"/>
        <v>0</v>
      </c>
      <c r="K297" s="160">
        <f t="shared" si="76"/>
        <v>0</v>
      </c>
      <c r="L297" s="160">
        <f t="shared" si="76"/>
        <v>0</v>
      </c>
      <c r="M297" s="160">
        <f t="shared" si="76"/>
        <v>0</v>
      </c>
      <c r="N297" s="160">
        <f t="shared" si="76"/>
        <v>0</v>
      </c>
      <c r="O297" s="160">
        <f t="shared" si="76"/>
        <v>0</v>
      </c>
      <c r="P297" s="160">
        <f t="shared" si="76"/>
        <v>0</v>
      </c>
      <c r="Q297" s="160">
        <f t="shared" si="76"/>
        <v>0</v>
      </c>
    </row>
    <row r="298" spans="1:17" ht="12" customHeight="1" x14ac:dyDescent="0.25">
      <c r="A298" s="148" t="s">
        <v>60</v>
      </c>
      <c r="B298" s="156"/>
      <c r="C298" s="156">
        <f>RES_hhdet_in_fec!C$118</f>
        <v>0</v>
      </c>
      <c r="D298" s="156">
        <f>RES_hhdet_in_fec!D$118</f>
        <v>0</v>
      </c>
      <c r="E298" s="156">
        <f>RES_hhdet_in_fec!E$118</f>
        <v>0</v>
      </c>
      <c r="F298" s="156">
        <f>RES_hhdet_in_fec!F$118</f>
        <v>0</v>
      </c>
      <c r="G298" s="156">
        <f>RES_hhdet_in_fec!G$118</f>
        <v>0</v>
      </c>
      <c r="H298" s="156">
        <f>RES_hhdet_in_fec!H$118</f>
        <v>0</v>
      </c>
      <c r="I298" s="156">
        <f>RES_hhdet_in_fec!I$118</f>
        <v>0</v>
      </c>
      <c r="J298" s="156">
        <f>RES_hhdet_in_fec!J$118</f>
        <v>0</v>
      </c>
      <c r="K298" s="156">
        <f>RES_hhdet_in_fec!K$118</f>
        <v>0</v>
      </c>
      <c r="L298" s="156">
        <f>RES_hhdet_in_fec!L$118</f>
        <v>0</v>
      </c>
      <c r="M298" s="156">
        <f>RES_hhdet_in_fec!M$118</f>
        <v>0</v>
      </c>
      <c r="N298" s="156">
        <f>RES_hhdet_in_fec!N$118</f>
        <v>0</v>
      </c>
      <c r="O298" s="156">
        <f>RES_hhdet_in_fec!O$118</f>
        <v>0</v>
      </c>
      <c r="P298" s="156">
        <f>RES_hhdet_in_fec!P$118</f>
        <v>0</v>
      </c>
      <c r="Q298" s="156">
        <f>RES_hhdet_in_fec!Q$118</f>
        <v>0</v>
      </c>
    </row>
    <row r="299" spans="1:17" ht="12" customHeight="1" x14ac:dyDescent="0.25">
      <c r="A299" s="148" t="s">
        <v>59</v>
      </c>
      <c r="B299" s="156"/>
      <c r="C299" s="156">
        <f>RES_hhdet_in_fec!C$119</f>
        <v>0</v>
      </c>
      <c r="D299" s="156">
        <f>RES_hhdet_in_fec!D$119</f>
        <v>0</v>
      </c>
      <c r="E299" s="156">
        <f>RES_hhdet_in_fec!E$119</f>
        <v>0</v>
      </c>
      <c r="F299" s="156">
        <f>RES_hhdet_in_fec!F$119</f>
        <v>0</v>
      </c>
      <c r="G299" s="156">
        <f>RES_hhdet_in_fec!G$119</f>
        <v>0</v>
      </c>
      <c r="H299" s="156">
        <f>RES_hhdet_in_fec!H$119</f>
        <v>0</v>
      </c>
      <c r="I299" s="156">
        <f>RES_hhdet_in_fec!I$119</f>
        <v>0</v>
      </c>
      <c r="J299" s="156">
        <f>RES_hhdet_in_fec!J$119</f>
        <v>0</v>
      </c>
      <c r="K299" s="156">
        <f>RES_hhdet_in_fec!K$119</f>
        <v>0</v>
      </c>
      <c r="L299" s="156">
        <f>RES_hhdet_in_fec!L$119</f>
        <v>0</v>
      </c>
      <c r="M299" s="156">
        <f>RES_hhdet_in_fec!M$119</f>
        <v>0</v>
      </c>
      <c r="N299" s="156">
        <f>RES_hhdet_in_fec!N$119</f>
        <v>0</v>
      </c>
      <c r="O299" s="156">
        <f>RES_hhdet_in_fec!O$119</f>
        <v>0</v>
      </c>
      <c r="P299" s="156">
        <f>RES_hhdet_in_fec!P$119</f>
        <v>0</v>
      </c>
      <c r="Q299" s="156">
        <f>RES_hhdet_in_fec!Q$119</f>
        <v>0</v>
      </c>
    </row>
    <row r="300" spans="1:17" ht="12" customHeight="1" x14ac:dyDescent="0.25">
      <c r="A300" s="158" t="s">
        <v>62</v>
      </c>
      <c r="B300" s="157"/>
      <c r="C300" s="157">
        <f>SUM(C301:C302)</f>
        <v>0</v>
      </c>
      <c r="D300" s="157">
        <f t="shared" ref="D300:Q300" si="77">SUM(D301:D302)</f>
        <v>0</v>
      </c>
      <c r="E300" s="157">
        <f t="shared" si="77"/>
        <v>0</v>
      </c>
      <c r="F300" s="157">
        <f t="shared" si="77"/>
        <v>0</v>
      </c>
      <c r="G300" s="157">
        <f t="shared" si="77"/>
        <v>0</v>
      </c>
      <c r="H300" s="157">
        <f t="shared" si="77"/>
        <v>0</v>
      </c>
      <c r="I300" s="157">
        <f t="shared" si="77"/>
        <v>0</v>
      </c>
      <c r="J300" s="157">
        <f t="shared" si="77"/>
        <v>0</v>
      </c>
      <c r="K300" s="157">
        <f t="shared" si="77"/>
        <v>0</v>
      </c>
      <c r="L300" s="157">
        <f t="shared" si="77"/>
        <v>0</v>
      </c>
      <c r="M300" s="157">
        <f t="shared" si="77"/>
        <v>0</v>
      </c>
      <c r="N300" s="157">
        <f t="shared" si="77"/>
        <v>0</v>
      </c>
      <c r="O300" s="157">
        <f t="shared" si="77"/>
        <v>0</v>
      </c>
      <c r="P300" s="157">
        <f t="shared" si="77"/>
        <v>0</v>
      </c>
      <c r="Q300" s="157">
        <f t="shared" si="77"/>
        <v>0</v>
      </c>
    </row>
    <row r="301" spans="1:17" ht="12" customHeight="1" x14ac:dyDescent="0.25">
      <c r="A301" s="23" t="s">
        <v>57</v>
      </c>
      <c r="B301" s="156"/>
      <c r="C301" s="156">
        <f>RES_hhdet_in_fec!C$121</f>
        <v>0</v>
      </c>
      <c r="D301" s="156">
        <f>RES_hhdet_in_fec!D$121</f>
        <v>0</v>
      </c>
      <c r="E301" s="156">
        <f>RES_hhdet_in_fec!E$121</f>
        <v>0</v>
      </c>
      <c r="F301" s="156">
        <f>RES_hhdet_in_fec!F$121</f>
        <v>0</v>
      </c>
      <c r="G301" s="156">
        <f>RES_hhdet_in_fec!G$121</f>
        <v>0</v>
      </c>
      <c r="H301" s="156">
        <f>RES_hhdet_in_fec!H$121</f>
        <v>0</v>
      </c>
      <c r="I301" s="156">
        <f>RES_hhdet_in_fec!I$121</f>
        <v>0</v>
      </c>
      <c r="J301" s="156">
        <f>RES_hhdet_in_fec!J$121</f>
        <v>0</v>
      </c>
      <c r="K301" s="156">
        <f>RES_hhdet_in_fec!K$121</f>
        <v>0</v>
      </c>
      <c r="L301" s="156">
        <f>RES_hhdet_in_fec!L$121</f>
        <v>0</v>
      </c>
      <c r="M301" s="156">
        <f>RES_hhdet_in_fec!M$121</f>
        <v>0</v>
      </c>
      <c r="N301" s="156">
        <f>RES_hhdet_in_fec!N$121</f>
        <v>0</v>
      </c>
      <c r="O301" s="156">
        <f>RES_hhdet_in_fec!O$121</f>
        <v>0</v>
      </c>
      <c r="P301" s="156">
        <f>RES_hhdet_in_fec!P$121</f>
        <v>0</v>
      </c>
      <c r="Q301" s="156">
        <f>RES_hhdet_in_fec!Q$121</f>
        <v>0</v>
      </c>
    </row>
    <row r="302" spans="1:17" ht="12" customHeight="1" x14ac:dyDescent="0.25">
      <c r="A302" s="29" t="s">
        <v>140</v>
      </c>
      <c r="B302" s="57"/>
      <c r="C302" s="57">
        <f>RES_hhdet_in_fec!C$122</f>
        <v>0</v>
      </c>
      <c r="D302" s="57">
        <f>RES_hhdet_in_fec!D$122</f>
        <v>0</v>
      </c>
      <c r="E302" s="57">
        <f>RES_hhdet_in_fec!E$122</f>
        <v>0</v>
      </c>
      <c r="F302" s="57">
        <f>RES_hhdet_in_fec!F$122</f>
        <v>0</v>
      </c>
      <c r="G302" s="57">
        <f>RES_hhdet_in_fec!G$122</f>
        <v>0</v>
      </c>
      <c r="H302" s="57">
        <f>RES_hhdet_in_fec!H$122</f>
        <v>0</v>
      </c>
      <c r="I302" s="57">
        <f>RES_hhdet_in_fec!I$122</f>
        <v>0</v>
      </c>
      <c r="J302" s="57">
        <f>RES_hhdet_in_fec!J$122</f>
        <v>0</v>
      </c>
      <c r="K302" s="57">
        <f>RES_hhdet_in_fec!K$122</f>
        <v>0</v>
      </c>
      <c r="L302" s="57">
        <f>RES_hhdet_in_fec!L$122</f>
        <v>0</v>
      </c>
      <c r="M302" s="57">
        <f>RES_hhdet_in_fec!M$122</f>
        <v>0</v>
      </c>
      <c r="N302" s="57">
        <f>RES_hhdet_in_fec!N$122</f>
        <v>0</v>
      </c>
      <c r="O302" s="57">
        <f>RES_hhdet_in_fec!O$122</f>
        <v>0</v>
      </c>
      <c r="P302" s="57">
        <f>RES_hhdet_in_fec!P$122</f>
        <v>0</v>
      </c>
      <c r="Q302" s="57">
        <f>RES_hhdet_in_fec!Q$122</f>
        <v>0</v>
      </c>
    </row>
    <row r="304" spans="1:17" ht="12" customHeight="1" x14ac:dyDescent="0.25">
      <c r="A304" s="152" t="s">
        <v>192</v>
      </c>
      <c r="B304" s="168"/>
      <c r="C304" s="168">
        <f>SUM(C305,C308,C310,C319)</f>
        <v>0</v>
      </c>
      <c r="D304" s="168">
        <f t="shared" ref="D304:Q304" si="78">SUM(D305,D308,D310,D319)</f>
        <v>0</v>
      </c>
      <c r="E304" s="168">
        <f t="shared" si="78"/>
        <v>0</v>
      </c>
      <c r="F304" s="168">
        <f t="shared" si="78"/>
        <v>0</v>
      </c>
      <c r="G304" s="168">
        <f t="shared" si="78"/>
        <v>0</v>
      </c>
      <c r="H304" s="168">
        <f t="shared" si="78"/>
        <v>0</v>
      </c>
      <c r="I304" s="168">
        <f t="shared" si="78"/>
        <v>0</v>
      </c>
      <c r="J304" s="168">
        <f t="shared" si="78"/>
        <v>0</v>
      </c>
      <c r="K304" s="168">
        <f t="shared" si="78"/>
        <v>0</v>
      </c>
      <c r="L304" s="168">
        <f t="shared" si="78"/>
        <v>0</v>
      </c>
      <c r="M304" s="168">
        <f t="shared" si="78"/>
        <v>0</v>
      </c>
      <c r="N304" s="168">
        <f t="shared" si="78"/>
        <v>0</v>
      </c>
      <c r="O304" s="168">
        <f t="shared" si="78"/>
        <v>0</v>
      </c>
      <c r="P304" s="168">
        <f t="shared" si="78"/>
        <v>0</v>
      </c>
      <c r="Q304" s="168">
        <f t="shared" si="78"/>
        <v>0</v>
      </c>
    </row>
    <row r="305" spans="1:17" ht="12" customHeight="1" x14ac:dyDescent="0.25">
      <c r="A305" s="158" t="s">
        <v>65</v>
      </c>
      <c r="B305" s="157"/>
      <c r="C305" s="157">
        <f>SUM(C306:C307)</f>
        <v>0</v>
      </c>
      <c r="D305" s="157">
        <f t="shared" ref="D305:Q305" si="79">SUM(D306:D307)</f>
        <v>0</v>
      </c>
      <c r="E305" s="157">
        <f t="shared" si="79"/>
        <v>0</v>
      </c>
      <c r="F305" s="157">
        <f t="shared" si="79"/>
        <v>0</v>
      </c>
      <c r="G305" s="157">
        <f t="shared" si="79"/>
        <v>0</v>
      </c>
      <c r="H305" s="157">
        <f t="shared" si="79"/>
        <v>0</v>
      </c>
      <c r="I305" s="157">
        <f t="shared" si="79"/>
        <v>0</v>
      </c>
      <c r="J305" s="157">
        <f t="shared" si="79"/>
        <v>0</v>
      </c>
      <c r="K305" s="157">
        <f t="shared" si="79"/>
        <v>0</v>
      </c>
      <c r="L305" s="157">
        <f t="shared" si="79"/>
        <v>0</v>
      </c>
      <c r="M305" s="157">
        <f t="shared" si="79"/>
        <v>0</v>
      </c>
      <c r="N305" s="157">
        <f t="shared" si="79"/>
        <v>0</v>
      </c>
      <c r="O305" s="157">
        <f t="shared" si="79"/>
        <v>0</v>
      </c>
      <c r="P305" s="157">
        <f t="shared" si="79"/>
        <v>0</v>
      </c>
      <c r="Q305" s="157">
        <f t="shared" si="79"/>
        <v>0</v>
      </c>
    </row>
    <row r="306" spans="1:17" ht="12" customHeight="1" x14ac:dyDescent="0.25">
      <c r="A306" s="23" t="s">
        <v>153</v>
      </c>
      <c r="B306" s="156"/>
      <c r="C306" s="156">
        <f>RES_hhdet_in_tes!C$107</f>
        <v>0</v>
      </c>
      <c r="D306" s="156">
        <f>RES_hhdet_in_tes!D$107</f>
        <v>0</v>
      </c>
      <c r="E306" s="156">
        <f>RES_hhdet_in_tes!E$107</f>
        <v>0</v>
      </c>
      <c r="F306" s="156">
        <f>RES_hhdet_in_tes!F$107</f>
        <v>0</v>
      </c>
      <c r="G306" s="156">
        <f>RES_hhdet_in_tes!G$107</f>
        <v>0</v>
      </c>
      <c r="H306" s="156">
        <f>RES_hhdet_in_tes!H$107</f>
        <v>0</v>
      </c>
      <c r="I306" s="156">
        <f>RES_hhdet_in_tes!I$107</f>
        <v>0</v>
      </c>
      <c r="J306" s="156">
        <f>RES_hhdet_in_tes!J$107</f>
        <v>0</v>
      </c>
      <c r="K306" s="156">
        <f>RES_hhdet_in_tes!K$107</f>
        <v>0</v>
      </c>
      <c r="L306" s="156">
        <f>RES_hhdet_in_tes!L$107</f>
        <v>0</v>
      </c>
      <c r="M306" s="156">
        <f>RES_hhdet_in_tes!M$107</f>
        <v>0</v>
      </c>
      <c r="N306" s="156">
        <f>RES_hhdet_in_tes!N$107</f>
        <v>0</v>
      </c>
      <c r="O306" s="156">
        <f>RES_hhdet_in_tes!O$107</f>
        <v>0</v>
      </c>
      <c r="P306" s="156">
        <f>RES_hhdet_in_tes!P$107</f>
        <v>0</v>
      </c>
      <c r="Q306" s="156">
        <f>RES_hhdet_in_tes!Q$107</f>
        <v>0</v>
      </c>
    </row>
    <row r="307" spans="1:17" ht="12" customHeight="1" x14ac:dyDescent="0.25">
      <c r="A307" s="23" t="s">
        <v>60</v>
      </c>
      <c r="B307" s="156"/>
      <c r="C307" s="156">
        <f>RES_hhdet_in_tes!C$108</f>
        <v>0</v>
      </c>
      <c r="D307" s="156">
        <f>RES_hhdet_in_tes!D$108</f>
        <v>0</v>
      </c>
      <c r="E307" s="156">
        <f>RES_hhdet_in_tes!E$108</f>
        <v>0</v>
      </c>
      <c r="F307" s="156">
        <f>RES_hhdet_in_tes!F$108</f>
        <v>0</v>
      </c>
      <c r="G307" s="156">
        <f>RES_hhdet_in_tes!G$108</f>
        <v>0</v>
      </c>
      <c r="H307" s="156">
        <f>RES_hhdet_in_tes!H$108</f>
        <v>0</v>
      </c>
      <c r="I307" s="156">
        <f>RES_hhdet_in_tes!I$108</f>
        <v>0</v>
      </c>
      <c r="J307" s="156">
        <f>RES_hhdet_in_tes!J$108</f>
        <v>0</v>
      </c>
      <c r="K307" s="156">
        <f>RES_hhdet_in_tes!K$108</f>
        <v>0</v>
      </c>
      <c r="L307" s="156">
        <f>RES_hhdet_in_tes!L$108</f>
        <v>0</v>
      </c>
      <c r="M307" s="156">
        <f>RES_hhdet_in_tes!M$108</f>
        <v>0</v>
      </c>
      <c r="N307" s="156">
        <f>RES_hhdet_in_tes!N$108</f>
        <v>0</v>
      </c>
      <c r="O307" s="156">
        <f>RES_hhdet_in_tes!O$108</f>
        <v>0</v>
      </c>
      <c r="P307" s="156">
        <f>RES_hhdet_in_tes!P$108</f>
        <v>0</v>
      </c>
      <c r="Q307" s="156">
        <f>RES_hhdet_in_tes!Q$108</f>
        <v>0</v>
      </c>
    </row>
    <row r="308" spans="1:17" ht="12" customHeight="1" x14ac:dyDescent="0.25">
      <c r="A308" s="158" t="s">
        <v>112</v>
      </c>
      <c r="B308" s="157"/>
      <c r="C308" s="157">
        <f>C309</f>
        <v>0</v>
      </c>
      <c r="D308" s="157">
        <f t="shared" ref="D308:Q308" si="80">D309</f>
        <v>0</v>
      </c>
      <c r="E308" s="157">
        <f t="shared" si="80"/>
        <v>0</v>
      </c>
      <c r="F308" s="157">
        <f t="shared" si="80"/>
        <v>0</v>
      </c>
      <c r="G308" s="157">
        <f t="shared" si="80"/>
        <v>0</v>
      </c>
      <c r="H308" s="157">
        <f t="shared" si="80"/>
        <v>0</v>
      </c>
      <c r="I308" s="157">
        <f t="shared" si="80"/>
        <v>0</v>
      </c>
      <c r="J308" s="157">
        <f t="shared" si="80"/>
        <v>0</v>
      </c>
      <c r="K308" s="157">
        <f t="shared" si="80"/>
        <v>0</v>
      </c>
      <c r="L308" s="157">
        <f t="shared" si="80"/>
        <v>0</v>
      </c>
      <c r="M308" s="157">
        <f t="shared" si="80"/>
        <v>0</v>
      </c>
      <c r="N308" s="157">
        <f t="shared" si="80"/>
        <v>0</v>
      </c>
      <c r="O308" s="157">
        <f t="shared" si="80"/>
        <v>0</v>
      </c>
      <c r="P308" s="157">
        <f t="shared" si="80"/>
        <v>0</v>
      </c>
      <c r="Q308" s="157">
        <f t="shared" si="80"/>
        <v>0</v>
      </c>
    </row>
    <row r="309" spans="1:17" ht="12" customHeight="1" x14ac:dyDescent="0.25">
      <c r="A309" s="23" t="s">
        <v>60</v>
      </c>
      <c r="B309" s="156"/>
      <c r="C309" s="156">
        <f>RES_hhdet_in_tes!C$110</f>
        <v>0</v>
      </c>
      <c r="D309" s="156">
        <f>RES_hhdet_in_tes!D$110</f>
        <v>0</v>
      </c>
      <c r="E309" s="156">
        <f>RES_hhdet_in_tes!E$110</f>
        <v>0</v>
      </c>
      <c r="F309" s="156">
        <f>RES_hhdet_in_tes!F$110</f>
        <v>0</v>
      </c>
      <c r="G309" s="156">
        <f>RES_hhdet_in_tes!G$110</f>
        <v>0</v>
      </c>
      <c r="H309" s="156">
        <f>RES_hhdet_in_tes!H$110</f>
        <v>0</v>
      </c>
      <c r="I309" s="156">
        <f>RES_hhdet_in_tes!I$110</f>
        <v>0</v>
      </c>
      <c r="J309" s="156">
        <f>RES_hhdet_in_tes!J$110</f>
        <v>0</v>
      </c>
      <c r="K309" s="156">
        <f>RES_hhdet_in_tes!K$110</f>
        <v>0</v>
      </c>
      <c r="L309" s="156">
        <f>RES_hhdet_in_tes!L$110</f>
        <v>0</v>
      </c>
      <c r="M309" s="156">
        <f>RES_hhdet_in_tes!M$110</f>
        <v>0</v>
      </c>
      <c r="N309" s="156">
        <f>RES_hhdet_in_tes!N$110</f>
        <v>0</v>
      </c>
      <c r="O309" s="156">
        <f>RES_hhdet_in_tes!O$110</f>
        <v>0</v>
      </c>
      <c r="P309" s="156">
        <f>RES_hhdet_in_tes!P$110</f>
        <v>0</v>
      </c>
      <c r="Q309" s="156">
        <f>RES_hhdet_in_tes!Q$110</f>
        <v>0</v>
      </c>
    </row>
    <row r="310" spans="1:17" ht="12" customHeight="1" x14ac:dyDescent="0.25">
      <c r="A310" s="158" t="s">
        <v>63</v>
      </c>
      <c r="B310" s="157"/>
      <c r="C310" s="157">
        <f>SUM(C311:C312,C315:C316)</f>
        <v>0</v>
      </c>
      <c r="D310" s="157">
        <f t="shared" ref="D310:Q310" si="81">SUM(D311:D312,D315:D316)</f>
        <v>0</v>
      </c>
      <c r="E310" s="157">
        <f t="shared" si="81"/>
        <v>0</v>
      </c>
      <c r="F310" s="157">
        <f t="shared" si="81"/>
        <v>0</v>
      </c>
      <c r="G310" s="157">
        <f t="shared" si="81"/>
        <v>0</v>
      </c>
      <c r="H310" s="157">
        <f t="shared" si="81"/>
        <v>0</v>
      </c>
      <c r="I310" s="157">
        <f t="shared" si="81"/>
        <v>0</v>
      </c>
      <c r="J310" s="157">
        <f t="shared" si="81"/>
        <v>0</v>
      </c>
      <c r="K310" s="157">
        <f t="shared" si="81"/>
        <v>0</v>
      </c>
      <c r="L310" s="157">
        <f t="shared" si="81"/>
        <v>0</v>
      </c>
      <c r="M310" s="157">
        <f t="shared" si="81"/>
        <v>0</v>
      </c>
      <c r="N310" s="157">
        <f t="shared" si="81"/>
        <v>0</v>
      </c>
      <c r="O310" s="157">
        <f t="shared" si="81"/>
        <v>0</v>
      </c>
      <c r="P310" s="157">
        <f t="shared" si="81"/>
        <v>0</v>
      </c>
      <c r="Q310" s="157">
        <f t="shared" si="81"/>
        <v>0</v>
      </c>
    </row>
    <row r="311" spans="1:17" ht="12" customHeight="1" x14ac:dyDescent="0.25">
      <c r="A311" s="167" t="s">
        <v>152</v>
      </c>
      <c r="B311" s="132"/>
      <c r="C311" s="132">
        <f>RES_hhdet_in_tes!C$112</f>
        <v>0</v>
      </c>
      <c r="D311" s="132">
        <f>RES_hhdet_in_tes!D$112</f>
        <v>0</v>
      </c>
      <c r="E311" s="132">
        <f>RES_hhdet_in_tes!E$112</f>
        <v>0</v>
      </c>
      <c r="F311" s="132">
        <f>RES_hhdet_in_tes!F$112</f>
        <v>0</v>
      </c>
      <c r="G311" s="132">
        <f>RES_hhdet_in_tes!G$112</f>
        <v>0</v>
      </c>
      <c r="H311" s="132">
        <f>RES_hhdet_in_tes!H$112</f>
        <v>0</v>
      </c>
      <c r="I311" s="132">
        <f>RES_hhdet_in_tes!I$112</f>
        <v>0</v>
      </c>
      <c r="J311" s="132">
        <f>RES_hhdet_in_tes!J$112</f>
        <v>0</v>
      </c>
      <c r="K311" s="132">
        <f>RES_hhdet_in_tes!K$112</f>
        <v>0</v>
      </c>
      <c r="L311" s="132">
        <f>RES_hhdet_in_tes!L$112</f>
        <v>0</v>
      </c>
      <c r="M311" s="132">
        <f>RES_hhdet_in_tes!M$112</f>
        <v>0</v>
      </c>
      <c r="N311" s="132">
        <f>RES_hhdet_in_tes!N$112</f>
        <v>0</v>
      </c>
      <c r="O311" s="132">
        <f>RES_hhdet_in_tes!O$112</f>
        <v>0</v>
      </c>
      <c r="P311" s="132">
        <f>RES_hhdet_in_tes!P$112</f>
        <v>0</v>
      </c>
      <c r="Q311" s="132">
        <f>RES_hhdet_in_tes!Q$112</f>
        <v>0</v>
      </c>
    </row>
    <row r="312" spans="1:17" ht="12" customHeight="1" x14ac:dyDescent="0.25">
      <c r="A312" s="167" t="s">
        <v>151</v>
      </c>
      <c r="B312" s="132"/>
      <c r="C312" s="132">
        <f>SUM(C313:C314)</f>
        <v>0</v>
      </c>
      <c r="D312" s="132">
        <f t="shared" ref="D312:Q312" si="82">SUM(D313:D314)</f>
        <v>0</v>
      </c>
      <c r="E312" s="132">
        <f t="shared" si="82"/>
        <v>0</v>
      </c>
      <c r="F312" s="132">
        <f t="shared" si="82"/>
        <v>0</v>
      </c>
      <c r="G312" s="132">
        <f t="shared" si="82"/>
        <v>0</v>
      </c>
      <c r="H312" s="132">
        <f t="shared" si="82"/>
        <v>0</v>
      </c>
      <c r="I312" s="132">
        <f t="shared" si="82"/>
        <v>0</v>
      </c>
      <c r="J312" s="132">
        <f t="shared" si="82"/>
        <v>0</v>
      </c>
      <c r="K312" s="132">
        <f t="shared" si="82"/>
        <v>0</v>
      </c>
      <c r="L312" s="132">
        <f t="shared" si="82"/>
        <v>0</v>
      </c>
      <c r="M312" s="132">
        <f t="shared" si="82"/>
        <v>0</v>
      </c>
      <c r="N312" s="132">
        <f t="shared" si="82"/>
        <v>0</v>
      </c>
      <c r="O312" s="132">
        <f t="shared" si="82"/>
        <v>0</v>
      </c>
      <c r="P312" s="132">
        <f t="shared" si="82"/>
        <v>0</v>
      </c>
      <c r="Q312" s="132">
        <f t="shared" si="82"/>
        <v>0</v>
      </c>
    </row>
    <row r="313" spans="1:17" ht="12" customHeight="1" x14ac:dyDescent="0.25">
      <c r="A313" s="166" t="s">
        <v>79</v>
      </c>
      <c r="B313" s="165"/>
      <c r="C313" s="165">
        <f>RES_hhdet_in_tes!C$114</f>
        <v>0</v>
      </c>
      <c r="D313" s="165">
        <f>RES_hhdet_in_tes!D$114</f>
        <v>0</v>
      </c>
      <c r="E313" s="165">
        <f>RES_hhdet_in_tes!E$114</f>
        <v>0</v>
      </c>
      <c r="F313" s="165">
        <f>RES_hhdet_in_tes!F$114</f>
        <v>0</v>
      </c>
      <c r="G313" s="165">
        <f>RES_hhdet_in_tes!G$114</f>
        <v>0</v>
      </c>
      <c r="H313" s="165">
        <f>RES_hhdet_in_tes!H$114</f>
        <v>0</v>
      </c>
      <c r="I313" s="165">
        <f>RES_hhdet_in_tes!I$114</f>
        <v>0</v>
      </c>
      <c r="J313" s="165">
        <f>RES_hhdet_in_tes!J$114</f>
        <v>0</v>
      </c>
      <c r="K313" s="165">
        <f>RES_hhdet_in_tes!K$114</f>
        <v>0</v>
      </c>
      <c r="L313" s="165">
        <f>RES_hhdet_in_tes!L$114</f>
        <v>0</v>
      </c>
      <c r="M313" s="165">
        <f>RES_hhdet_in_tes!M$114</f>
        <v>0</v>
      </c>
      <c r="N313" s="165">
        <f>RES_hhdet_in_tes!N$114</f>
        <v>0</v>
      </c>
      <c r="O313" s="165">
        <f>RES_hhdet_in_tes!O$114</f>
        <v>0</v>
      </c>
      <c r="P313" s="165">
        <f>RES_hhdet_in_tes!P$114</f>
        <v>0</v>
      </c>
      <c r="Q313" s="165">
        <f>RES_hhdet_in_tes!Q$114</f>
        <v>0</v>
      </c>
    </row>
    <row r="314" spans="1:17" ht="12" customHeight="1" x14ac:dyDescent="0.25">
      <c r="A314" s="147" t="s">
        <v>59</v>
      </c>
      <c r="B314" s="164"/>
      <c r="C314" s="164">
        <f>RES_hhdet_in_tes!C$115</f>
        <v>0</v>
      </c>
      <c r="D314" s="164">
        <f>RES_hhdet_in_tes!D$115</f>
        <v>0</v>
      </c>
      <c r="E314" s="164">
        <f>RES_hhdet_in_tes!E$115</f>
        <v>0</v>
      </c>
      <c r="F314" s="164">
        <f>RES_hhdet_in_tes!F$115</f>
        <v>0</v>
      </c>
      <c r="G314" s="164">
        <f>RES_hhdet_in_tes!G$115</f>
        <v>0</v>
      </c>
      <c r="H314" s="164">
        <f>RES_hhdet_in_tes!H$115</f>
        <v>0</v>
      </c>
      <c r="I314" s="164">
        <f>RES_hhdet_in_tes!I$115</f>
        <v>0</v>
      </c>
      <c r="J314" s="164">
        <f>RES_hhdet_in_tes!J$115</f>
        <v>0</v>
      </c>
      <c r="K314" s="164">
        <f>RES_hhdet_in_tes!K$115</f>
        <v>0</v>
      </c>
      <c r="L314" s="164">
        <f>RES_hhdet_in_tes!L$115</f>
        <v>0</v>
      </c>
      <c r="M314" s="164">
        <f>RES_hhdet_in_tes!M$115</f>
        <v>0</v>
      </c>
      <c r="N314" s="164">
        <f>RES_hhdet_in_tes!N$115</f>
        <v>0</v>
      </c>
      <c r="O314" s="164">
        <f>RES_hhdet_in_tes!O$115</f>
        <v>0</v>
      </c>
      <c r="P314" s="164">
        <f>RES_hhdet_in_tes!P$115</f>
        <v>0</v>
      </c>
      <c r="Q314" s="164">
        <f>RES_hhdet_in_tes!Q$115</f>
        <v>0</v>
      </c>
    </row>
    <row r="315" spans="1:17" ht="12" customHeight="1" x14ac:dyDescent="0.25">
      <c r="A315" s="163" t="s">
        <v>142</v>
      </c>
      <c r="B315" s="162"/>
      <c r="C315" s="162">
        <f>RES_hhdet_in_tes!C$116</f>
        <v>0</v>
      </c>
      <c r="D315" s="162">
        <f>RES_hhdet_in_tes!D$116</f>
        <v>0</v>
      </c>
      <c r="E315" s="162">
        <f>RES_hhdet_in_tes!E$116</f>
        <v>0</v>
      </c>
      <c r="F315" s="162">
        <f>RES_hhdet_in_tes!F$116</f>
        <v>0</v>
      </c>
      <c r="G315" s="162">
        <f>RES_hhdet_in_tes!G$116</f>
        <v>0</v>
      </c>
      <c r="H315" s="162">
        <f>RES_hhdet_in_tes!H$116</f>
        <v>0</v>
      </c>
      <c r="I315" s="162">
        <f>RES_hhdet_in_tes!I$116</f>
        <v>0</v>
      </c>
      <c r="J315" s="162">
        <f>RES_hhdet_in_tes!J$116</f>
        <v>0</v>
      </c>
      <c r="K315" s="162">
        <f>RES_hhdet_in_tes!K$116</f>
        <v>0</v>
      </c>
      <c r="L315" s="162">
        <f>RES_hhdet_in_tes!L$116</f>
        <v>0</v>
      </c>
      <c r="M315" s="162">
        <f>RES_hhdet_in_tes!M$116</f>
        <v>0</v>
      </c>
      <c r="N315" s="162">
        <f>RES_hhdet_in_tes!N$116</f>
        <v>0</v>
      </c>
      <c r="O315" s="162">
        <f>RES_hhdet_in_tes!O$116</f>
        <v>0</v>
      </c>
      <c r="P315" s="162">
        <f>RES_hhdet_in_tes!P$116</f>
        <v>0</v>
      </c>
      <c r="Q315" s="162">
        <f>RES_hhdet_in_tes!Q$116</f>
        <v>0</v>
      </c>
    </row>
    <row r="316" spans="1:17" ht="12" customHeight="1" x14ac:dyDescent="0.25">
      <c r="A316" s="161" t="s">
        <v>141</v>
      </c>
      <c r="B316" s="160"/>
      <c r="C316" s="160">
        <f>SUM(C317:C318)</f>
        <v>0</v>
      </c>
      <c r="D316" s="160">
        <f t="shared" ref="D316:Q316" si="83">SUM(D317:D318)</f>
        <v>0</v>
      </c>
      <c r="E316" s="160">
        <f t="shared" si="83"/>
        <v>0</v>
      </c>
      <c r="F316" s="160">
        <f t="shared" si="83"/>
        <v>0</v>
      </c>
      <c r="G316" s="160">
        <f t="shared" si="83"/>
        <v>0</v>
      </c>
      <c r="H316" s="160">
        <f t="shared" si="83"/>
        <v>0</v>
      </c>
      <c r="I316" s="160">
        <f t="shared" si="83"/>
        <v>0</v>
      </c>
      <c r="J316" s="160">
        <f t="shared" si="83"/>
        <v>0</v>
      </c>
      <c r="K316" s="160">
        <f t="shared" si="83"/>
        <v>0</v>
      </c>
      <c r="L316" s="160">
        <f t="shared" si="83"/>
        <v>0</v>
      </c>
      <c r="M316" s="160">
        <f t="shared" si="83"/>
        <v>0</v>
      </c>
      <c r="N316" s="160">
        <f t="shared" si="83"/>
        <v>0</v>
      </c>
      <c r="O316" s="160">
        <f t="shared" si="83"/>
        <v>0</v>
      </c>
      <c r="P316" s="160">
        <f t="shared" si="83"/>
        <v>0</v>
      </c>
      <c r="Q316" s="160">
        <f t="shared" si="83"/>
        <v>0</v>
      </c>
    </row>
    <row r="317" spans="1:17" ht="12" customHeight="1" x14ac:dyDescent="0.25">
      <c r="A317" s="148" t="s">
        <v>60</v>
      </c>
      <c r="B317" s="156"/>
      <c r="C317" s="156">
        <f>RES_hhdet_in_tes!C$118</f>
        <v>0</v>
      </c>
      <c r="D317" s="156">
        <f>RES_hhdet_in_tes!D$118</f>
        <v>0</v>
      </c>
      <c r="E317" s="156">
        <f>RES_hhdet_in_tes!E$118</f>
        <v>0</v>
      </c>
      <c r="F317" s="156">
        <f>RES_hhdet_in_tes!F$118</f>
        <v>0</v>
      </c>
      <c r="G317" s="156">
        <f>RES_hhdet_in_tes!G$118</f>
        <v>0</v>
      </c>
      <c r="H317" s="156">
        <f>RES_hhdet_in_tes!H$118</f>
        <v>0</v>
      </c>
      <c r="I317" s="156">
        <f>RES_hhdet_in_tes!I$118</f>
        <v>0</v>
      </c>
      <c r="J317" s="156">
        <f>RES_hhdet_in_tes!J$118</f>
        <v>0</v>
      </c>
      <c r="K317" s="156">
        <f>RES_hhdet_in_tes!K$118</f>
        <v>0</v>
      </c>
      <c r="L317" s="156">
        <f>RES_hhdet_in_tes!L$118</f>
        <v>0</v>
      </c>
      <c r="M317" s="156">
        <f>RES_hhdet_in_tes!M$118</f>
        <v>0</v>
      </c>
      <c r="N317" s="156">
        <f>RES_hhdet_in_tes!N$118</f>
        <v>0</v>
      </c>
      <c r="O317" s="156">
        <f>RES_hhdet_in_tes!O$118</f>
        <v>0</v>
      </c>
      <c r="P317" s="156">
        <f>RES_hhdet_in_tes!P$118</f>
        <v>0</v>
      </c>
      <c r="Q317" s="156">
        <f>RES_hhdet_in_tes!Q$118</f>
        <v>0</v>
      </c>
    </row>
    <row r="318" spans="1:17" ht="12" customHeight="1" x14ac:dyDescent="0.25">
      <c r="A318" s="148" t="s">
        <v>59</v>
      </c>
      <c r="B318" s="156"/>
      <c r="C318" s="156">
        <f>RES_hhdet_in_tes!C$119</f>
        <v>0</v>
      </c>
      <c r="D318" s="156">
        <f>RES_hhdet_in_tes!D$119</f>
        <v>0</v>
      </c>
      <c r="E318" s="156">
        <f>RES_hhdet_in_tes!E$119</f>
        <v>0</v>
      </c>
      <c r="F318" s="156">
        <f>RES_hhdet_in_tes!F$119</f>
        <v>0</v>
      </c>
      <c r="G318" s="156">
        <f>RES_hhdet_in_tes!G$119</f>
        <v>0</v>
      </c>
      <c r="H318" s="156">
        <f>RES_hhdet_in_tes!H$119</f>
        <v>0</v>
      </c>
      <c r="I318" s="156">
        <f>RES_hhdet_in_tes!I$119</f>
        <v>0</v>
      </c>
      <c r="J318" s="156">
        <f>RES_hhdet_in_tes!J$119</f>
        <v>0</v>
      </c>
      <c r="K318" s="156">
        <f>RES_hhdet_in_tes!K$119</f>
        <v>0</v>
      </c>
      <c r="L318" s="156">
        <f>RES_hhdet_in_tes!L$119</f>
        <v>0</v>
      </c>
      <c r="M318" s="156">
        <f>RES_hhdet_in_tes!M$119</f>
        <v>0</v>
      </c>
      <c r="N318" s="156">
        <f>RES_hhdet_in_tes!N$119</f>
        <v>0</v>
      </c>
      <c r="O318" s="156">
        <f>RES_hhdet_in_tes!O$119</f>
        <v>0</v>
      </c>
      <c r="P318" s="156">
        <f>RES_hhdet_in_tes!P$119</f>
        <v>0</v>
      </c>
      <c r="Q318" s="156">
        <f>RES_hhdet_in_tes!Q$119</f>
        <v>0</v>
      </c>
    </row>
    <row r="319" spans="1:17" ht="12" customHeight="1" x14ac:dyDescent="0.25">
      <c r="A319" s="158" t="s">
        <v>62</v>
      </c>
      <c r="B319" s="157"/>
      <c r="C319" s="157">
        <f>SUM(C320:C321)</f>
        <v>0</v>
      </c>
      <c r="D319" s="157">
        <f t="shared" ref="D319:Q319" si="84">SUM(D320:D321)</f>
        <v>0</v>
      </c>
      <c r="E319" s="157">
        <f t="shared" si="84"/>
        <v>0</v>
      </c>
      <c r="F319" s="157">
        <f t="shared" si="84"/>
        <v>0</v>
      </c>
      <c r="G319" s="157">
        <f t="shared" si="84"/>
        <v>0</v>
      </c>
      <c r="H319" s="157">
        <f t="shared" si="84"/>
        <v>0</v>
      </c>
      <c r="I319" s="157">
        <f t="shared" si="84"/>
        <v>0</v>
      </c>
      <c r="J319" s="157">
        <f t="shared" si="84"/>
        <v>0</v>
      </c>
      <c r="K319" s="157">
        <f t="shared" si="84"/>
        <v>0</v>
      </c>
      <c r="L319" s="157">
        <f t="shared" si="84"/>
        <v>0</v>
      </c>
      <c r="M319" s="157">
        <f t="shared" si="84"/>
        <v>0</v>
      </c>
      <c r="N319" s="157">
        <f t="shared" si="84"/>
        <v>0</v>
      </c>
      <c r="O319" s="157">
        <f t="shared" si="84"/>
        <v>0</v>
      </c>
      <c r="P319" s="157">
        <f t="shared" si="84"/>
        <v>0</v>
      </c>
      <c r="Q319" s="157">
        <f t="shared" si="84"/>
        <v>0</v>
      </c>
    </row>
    <row r="320" spans="1:17" ht="12" customHeight="1" x14ac:dyDescent="0.25">
      <c r="A320" s="23" t="s">
        <v>57</v>
      </c>
      <c r="B320" s="156"/>
      <c r="C320" s="156">
        <f>RES_hhdet_in_tes!C$121</f>
        <v>0</v>
      </c>
      <c r="D320" s="156">
        <f>RES_hhdet_in_tes!D$121</f>
        <v>0</v>
      </c>
      <c r="E320" s="156">
        <f>RES_hhdet_in_tes!E$121</f>
        <v>0</v>
      </c>
      <c r="F320" s="156">
        <f>RES_hhdet_in_tes!F$121</f>
        <v>0</v>
      </c>
      <c r="G320" s="156">
        <f>RES_hhdet_in_tes!G$121</f>
        <v>0</v>
      </c>
      <c r="H320" s="156">
        <f>RES_hhdet_in_tes!H$121</f>
        <v>0</v>
      </c>
      <c r="I320" s="156">
        <f>RES_hhdet_in_tes!I$121</f>
        <v>0</v>
      </c>
      <c r="J320" s="156">
        <f>RES_hhdet_in_tes!J$121</f>
        <v>0</v>
      </c>
      <c r="K320" s="156">
        <f>RES_hhdet_in_tes!K$121</f>
        <v>0</v>
      </c>
      <c r="L320" s="156">
        <f>RES_hhdet_in_tes!L$121</f>
        <v>0</v>
      </c>
      <c r="M320" s="156">
        <f>RES_hhdet_in_tes!M$121</f>
        <v>0</v>
      </c>
      <c r="N320" s="156">
        <f>RES_hhdet_in_tes!N$121</f>
        <v>0</v>
      </c>
      <c r="O320" s="156">
        <f>RES_hhdet_in_tes!O$121</f>
        <v>0</v>
      </c>
      <c r="P320" s="156">
        <f>RES_hhdet_in_tes!P$121</f>
        <v>0</v>
      </c>
      <c r="Q320" s="156">
        <f>RES_hhdet_in_tes!Q$121</f>
        <v>0</v>
      </c>
    </row>
    <row r="321" spans="1:17" ht="12" customHeight="1" x14ac:dyDescent="0.25">
      <c r="A321" s="29" t="s">
        <v>140</v>
      </c>
      <c r="B321" s="57"/>
      <c r="C321" s="57">
        <f>RES_hhdet_in_tes!C$122</f>
        <v>0</v>
      </c>
      <c r="D321" s="57">
        <f>RES_hhdet_in_tes!D$122</f>
        <v>0</v>
      </c>
      <c r="E321" s="57">
        <f>RES_hhdet_in_tes!E$122</f>
        <v>0</v>
      </c>
      <c r="F321" s="57">
        <f>RES_hhdet_in_tes!F$122</f>
        <v>0</v>
      </c>
      <c r="G321" s="57">
        <f>RES_hhdet_in_tes!G$122</f>
        <v>0</v>
      </c>
      <c r="H321" s="57">
        <f>RES_hhdet_in_tes!H$122</f>
        <v>0</v>
      </c>
      <c r="I321" s="57">
        <f>RES_hhdet_in_tes!I$122</f>
        <v>0</v>
      </c>
      <c r="J321" s="57">
        <f>RES_hhdet_in_tes!J$122</f>
        <v>0</v>
      </c>
      <c r="K321" s="57">
        <f>RES_hhdet_in_tes!K$122</f>
        <v>0</v>
      </c>
      <c r="L321" s="57">
        <f>RES_hhdet_in_tes!L$122</f>
        <v>0</v>
      </c>
      <c r="M321" s="57">
        <f>RES_hhdet_in_tes!M$122</f>
        <v>0</v>
      </c>
      <c r="N321" s="57">
        <f>RES_hhdet_in_tes!N$122</f>
        <v>0</v>
      </c>
      <c r="O321" s="57">
        <f>RES_hhdet_in_tes!O$122</f>
        <v>0</v>
      </c>
      <c r="P321" s="57">
        <f>RES_hhdet_in_tes!P$122</f>
        <v>0</v>
      </c>
      <c r="Q321" s="57">
        <f>RES_hhdet_in_tes!Q$122</f>
        <v>0</v>
      </c>
    </row>
    <row r="323" spans="1:17" ht="12" customHeight="1" x14ac:dyDescent="0.25">
      <c r="A323" s="152" t="s">
        <v>191</v>
      </c>
      <c r="B323" s="175"/>
      <c r="C323" s="175" t="str">
        <f t="shared" ref="C323:Q338" si="85">IF(C304=0,"",C304/C285)</f>
        <v/>
      </c>
      <c r="D323" s="175" t="str">
        <f t="shared" si="85"/>
        <v/>
      </c>
      <c r="E323" s="175" t="str">
        <f t="shared" si="85"/>
        <v/>
      </c>
      <c r="F323" s="175" t="str">
        <f t="shared" si="85"/>
        <v/>
      </c>
      <c r="G323" s="175" t="str">
        <f t="shared" si="85"/>
        <v/>
      </c>
      <c r="H323" s="175" t="str">
        <f t="shared" si="85"/>
        <v/>
      </c>
      <c r="I323" s="175" t="str">
        <f t="shared" si="85"/>
        <v/>
      </c>
      <c r="J323" s="175" t="str">
        <f t="shared" si="85"/>
        <v/>
      </c>
      <c r="K323" s="175" t="str">
        <f t="shared" si="85"/>
        <v/>
      </c>
      <c r="L323" s="175" t="str">
        <f t="shared" si="85"/>
        <v/>
      </c>
      <c r="M323" s="175" t="str">
        <f t="shared" si="85"/>
        <v/>
      </c>
      <c r="N323" s="175" t="str">
        <f t="shared" si="85"/>
        <v/>
      </c>
      <c r="O323" s="175" t="str">
        <f t="shared" si="85"/>
        <v/>
      </c>
      <c r="P323" s="175" t="str">
        <f t="shared" si="85"/>
        <v/>
      </c>
      <c r="Q323" s="175" t="str">
        <f t="shared" si="85"/>
        <v/>
      </c>
    </row>
    <row r="324" spans="1:17" ht="12" customHeight="1" x14ac:dyDescent="0.25">
      <c r="A324" s="158" t="s">
        <v>65</v>
      </c>
      <c r="B324" s="169"/>
      <c r="C324" s="169" t="str">
        <f t="shared" si="85"/>
        <v/>
      </c>
      <c r="D324" s="169" t="str">
        <f t="shared" si="85"/>
        <v/>
      </c>
      <c r="E324" s="169" t="str">
        <f t="shared" si="85"/>
        <v/>
      </c>
      <c r="F324" s="169" t="str">
        <f t="shared" si="85"/>
        <v/>
      </c>
      <c r="G324" s="169" t="str">
        <f t="shared" si="85"/>
        <v/>
      </c>
      <c r="H324" s="169" t="str">
        <f t="shared" si="85"/>
        <v/>
      </c>
      <c r="I324" s="169" t="str">
        <f t="shared" si="85"/>
        <v/>
      </c>
      <c r="J324" s="169" t="str">
        <f t="shared" si="85"/>
        <v/>
      </c>
      <c r="K324" s="169" t="str">
        <f t="shared" si="85"/>
        <v/>
      </c>
      <c r="L324" s="169" t="str">
        <f t="shared" si="85"/>
        <v/>
      </c>
      <c r="M324" s="169" t="str">
        <f t="shared" si="85"/>
        <v/>
      </c>
      <c r="N324" s="169" t="str">
        <f t="shared" si="85"/>
        <v/>
      </c>
      <c r="O324" s="169" t="str">
        <f t="shared" si="85"/>
        <v/>
      </c>
      <c r="P324" s="169" t="str">
        <f t="shared" si="85"/>
        <v/>
      </c>
      <c r="Q324" s="169" t="str">
        <f t="shared" si="85"/>
        <v/>
      </c>
    </row>
    <row r="325" spans="1:17" ht="12" customHeight="1" x14ac:dyDescent="0.25">
      <c r="A325" s="23" t="s">
        <v>153</v>
      </c>
      <c r="B325" s="73"/>
      <c r="C325" s="73" t="str">
        <f t="shared" si="85"/>
        <v/>
      </c>
      <c r="D325" s="73" t="str">
        <f t="shared" si="85"/>
        <v/>
      </c>
      <c r="E325" s="73" t="str">
        <f t="shared" si="85"/>
        <v/>
      </c>
      <c r="F325" s="73" t="str">
        <f t="shared" si="85"/>
        <v/>
      </c>
      <c r="G325" s="73" t="str">
        <f t="shared" si="85"/>
        <v/>
      </c>
      <c r="H325" s="73" t="str">
        <f t="shared" si="85"/>
        <v/>
      </c>
      <c r="I325" s="73" t="str">
        <f t="shared" si="85"/>
        <v/>
      </c>
      <c r="J325" s="73" t="str">
        <f t="shared" si="85"/>
        <v/>
      </c>
      <c r="K325" s="73" t="str">
        <f t="shared" si="85"/>
        <v/>
      </c>
      <c r="L325" s="73" t="str">
        <f t="shared" si="85"/>
        <v/>
      </c>
      <c r="M325" s="73" t="str">
        <f t="shared" si="85"/>
        <v/>
      </c>
      <c r="N325" s="73" t="str">
        <f t="shared" si="85"/>
        <v/>
      </c>
      <c r="O325" s="73" t="str">
        <f t="shared" si="85"/>
        <v/>
      </c>
      <c r="P325" s="73" t="str">
        <f t="shared" si="85"/>
        <v/>
      </c>
      <c r="Q325" s="73" t="str">
        <f t="shared" si="85"/>
        <v/>
      </c>
    </row>
    <row r="326" spans="1:17" ht="12" customHeight="1" x14ac:dyDescent="0.25">
      <c r="A326" s="23" t="s">
        <v>60</v>
      </c>
      <c r="B326" s="73"/>
      <c r="C326" s="73" t="str">
        <f t="shared" si="85"/>
        <v/>
      </c>
      <c r="D326" s="73" t="str">
        <f t="shared" si="85"/>
        <v/>
      </c>
      <c r="E326" s="73" t="str">
        <f t="shared" si="85"/>
        <v/>
      </c>
      <c r="F326" s="73" t="str">
        <f t="shared" si="85"/>
        <v/>
      </c>
      <c r="G326" s="73" t="str">
        <f t="shared" si="85"/>
        <v/>
      </c>
      <c r="H326" s="73" t="str">
        <f t="shared" si="85"/>
        <v/>
      </c>
      <c r="I326" s="73" t="str">
        <f t="shared" si="85"/>
        <v/>
      </c>
      <c r="J326" s="73" t="str">
        <f t="shared" si="85"/>
        <v/>
      </c>
      <c r="K326" s="73" t="str">
        <f t="shared" si="85"/>
        <v/>
      </c>
      <c r="L326" s="73" t="str">
        <f t="shared" si="85"/>
        <v/>
      </c>
      <c r="M326" s="73" t="str">
        <f t="shared" si="85"/>
        <v/>
      </c>
      <c r="N326" s="73" t="str">
        <f t="shared" si="85"/>
        <v/>
      </c>
      <c r="O326" s="73" t="str">
        <f t="shared" si="85"/>
        <v/>
      </c>
      <c r="P326" s="73" t="str">
        <f t="shared" si="85"/>
        <v/>
      </c>
      <c r="Q326" s="73" t="str">
        <f t="shared" si="85"/>
        <v/>
      </c>
    </row>
    <row r="327" spans="1:17" ht="12" customHeight="1" x14ac:dyDescent="0.25">
      <c r="A327" s="158" t="s">
        <v>112</v>
      </c>
      <c r="B327" s="169"/>
      <c r="C327" s="169" t="str">
        <f t="shared" si="85"/>
        <v/>
      </c>
      <c r="D327" s="169" t="str">
        <f t="shared" si="85"/>
        <v/>
      </c>
      <c r="E327" s="169" t="str">
        <f t="shared" si="85"/>
        <v/>
      </c>
      <c r="F327" s="169" t="str">
        <f t="shared" si="85"/>
        <v/>
      </c>
      <c r="G327" s="169" t="str">
        <f t="shared" si="85"/>
        <v/>
      </c>
      <c r="H327" s="169" t="str">
        <f t="shared" si="85"/>
        <v/>
      </c>
      <c r="I327" s="169" t="str">
        <f t="shared" si="85"/>
        <v/>
      </c>
      <c r="J327" s="169" t="str">
        <f t="shared" si="85"/>
        <v/>
      </c>
      <c r="K327" s="169" t="str">
        <f t="shared" si="85"/>
        <v/>
      </c>
      <c r="L327" s="169" t="str">
        <f t="shared" si="85"/>
        <v/>
      </c>
      <c r="M327" s="169" t="str">
        <f t="shared" si="85"/>
        <v/>
      </c>
      <c r="N327" s="169" t="str">
        <f t="shared" si="85"/>
        <v/>
      </c>
      <c r="O327" s="169" t="str">
        <f t="shared" si="85"/>
        <v/>
      </c>
      <c r="P327" s="169" t="str">
        <f t="shared" si="85"/>
        <v/>
      </c>
      <c r="Q327" s="169" t="str">
        <f t="shared" si="85"/>
        <v/>
      </c>
    </row>
    <row r="328" spans="1:17" ht="12" customHeight="1" x14ac:dyDescent="0.25">
      <c r="A328" s="23" t="s">
        <v>60</v>
      </c>
      <c r="B328" s="73"/>
      <c r="C328" s="73" t="str">
        <f t="shared" si="85"/>
        <v/>
      </c>
      <c r="D328" s="73" t="str">
        <f t="shared" si="85"/>
        <v/>
      </c>
      <c r="E328" s="73" t="str">
        <f t="shared" si="85"/>
        <v/>
      </c>
      <c r="F328" s="73" t="str">
        <f t="shared" si="85"/>
        <v/>
      </c>
      <c r="G328" s="73" t="str">
        <f t="shared" si="85"/>
        <v/>
      </c>
      <c r="H328" s="73" t="str">
        <f t="shared" si="85"/>
        <v/>
      </c>
      <c r="I328" s="73" t="str">
        <f t="shared" si="85"/>
        <v/>
      </c>
      <c r="J328" s="73" t="str">
        <f t="shared" si="85"/>
        <v/>
      </c>
      <c r="K328" s="73" t="str">
        <f t="shared" si="85"/>
        <v/>
      </c>
      <c r="L328" s="73" t="str">
        <f t="shared" si="85"/>
        <v/>
      </c>
      <c r="M328" s="73" t="str">
        <f t="shared" si="85"/>
        <v/>
      </c>
      <c r="N328" s="73" t="str">
        <f t="shared" si="85"/>
        <v/>
      </c>
      <c r="O328" s="73" t="str">
        <f t="shared" si="85"/>
        <v/>
      </c>
      <c r="P328" s="73" t="str">
        <f t="shared" si="85"/>
        <v/>
      </c>
      <c r="Q328" s="73" t="str">
        <f t="shared" si="85"/>
        <v/>
      </c>
    </row>
    <row r="329" spans="1:17" ht="12" customHeight="1" x14ac:dyDescent="0.25">
      <c r="A329" s="158" t="s">
        <v>63</v>
      </c>
      <c r="B329" s="169"/>
      <c r="C329" s="169" t="str">
        <f t="shared" si="85"/>
        <v/>
      </c>
      <c r="D329" s="169" t="str">
        <f t="shared" si="85"/>
        <v/>
      </c>
      <c r="E329" s="169" t="str">
        <f t="shared" si="85"/>
        <v/>
      </c>
      <c r="F329" s="169" t="str">
        <f t="shared" si="85"/>
        <v/>
      </c>
      <c r="G329" s="169" t="str">
        <f t="shared" si="85"/>
        <v/>
      </c>
      <c r="H329" s="169" t="str">
        <f t="shared" si="85"/>
        <v/>
      </c>
      <c r="I329" s="169" t="str">
        <f t="shared" si="85"/>
        <v/>
      </c>
      <c r="J329" s="169" t="str">
        <f t="shared" si="85"/>
        <v/>
      </c>
      <c r="K329" s="169" t="str">
        <f t="shared" si="85"/>
        <v/>
      </c>
      <c r="L329" s="169" t="str">
        <f t="shared" si="85"/>
        <v/>
      </c>
      <c r="M329" s="169" t="str">
        <f t="shared" si="85"/>
        <v/>
      </c>
      <c r="N329" s="169" t="str">
        <f t="shared" si="85"/>
        <v/>
      </c>
      <c r="O329" s="169" t="str">
        <f t="shared" si="85"/>
        <v/>
      </c>
      <c r="P329" s="169" t="str">
        <f t="shared" si="85"/>
        <v/>
      </c>
      <c r="Q329" s="169" t="str">
        <f t="shared" si="85"/>
        <v/>
      </c>
    </row>
    <row r="330" spans="1:17" ht="12" customHeight="1" x14ac:dyDescent="0.25">
      <c r="A330" s="167" t="s">
        <v>152</v>
      </c>
      <c r="B330" s="174"/>
      <c r="C330" s="174" t="str">
        <f t="shared" si="85"/>
        <v/>
      </c>
      <c r="D330" s="174" t="str">
        <f t="shared" si="85"/>
        <v/>
      </c>
      <c r="E330" s="174" t="str">
        <f t="shared" si="85"/>
        <v/>
      </c>
      <c r="F330" s="174" t="str">
        <f t="shared" si="85"/>
        <v/>
      </c>
      <c r="G330" s="174" t="str">
        <f t="shared" si="85"/>
        <v/>
      </c>
      <c r="H330" s="174" t="str">
        <f t="shared" si="85"/>
        <v/>
      </c>
      <c r="I330" s="174" t="str">
        <f t="shared" si="85"/>
        <v/>
      </c>
      <c r="J330" s="174" t="str">
        <f t="shared" si="85"/>
        <v/>
      </c>
      <c r="K330" s="174" t="str">
        <f t="shared" si="85"/>
        <v/>
      </c>
      <c r="L330" s="174" t="str">
        <f t="shared" si="85"/>
        <v/>
      </c>
      <c r="M330" s="174" t="str">
        <f t="shared" si="85"/>
        <v/>
      </c>
      <c r="N330" s="174" t="str">
        <f t="shared" si="85"/>
        <v/>
      </c>
      <c r="O330" s="174" t="str">
        <f t="shared" si="85"/>
        <v/>
      </c>
      <c r="P330" s="174" t="str">
        <f t="shared" si="85"/>
        <v/>
      </c>
      <c r="Q330" s="174" t="str">
        <f t="shared" si="85"/>
        <v/>
      </c>
    </row>
    <row r="331" spans="1:17" ht="12" customHeight="1" x14ac:dyDescent="0.25">
      <c r="A331" s="167" t="s">
        <v>151</v>
      </c>
      <c r="B331" s="174"/>
      <c r="C331" s="174" t="str">
        <f t="shared" si="85"/>
        <v/>
      </c>
      <c r="D331" s="174" t="str">
        <f t="shared" si="85"/>
        <v/>
      </c>
      <c r="E331" s="174" t="str">
        <f t="shared" si="85"/>
        <v/>
      </c>
      <c r="F331" s="174" t="str">
        <f t="shared" si="85"/>
        <v/>
      </c>
      <c r="G331" s="174" t="str">
        <f t="shared" si="85"/>
        <v/>
      </c>
      <c r="H331" s="174" t="str">
        <f t="shared" si="85"/>
        <v/>
      </c>
      <c r="I331" s="174" t="str">
        <f t="shared" si="85"/>
        <v/>
      </c>
      <c r="J331" s="174" t="str">
        <f t="shared" si="85"/>
        <v/>
      </c>
      <c r="K331" s="174" t="str">
        <f t="shared" si="85"/>
        <v/>
      </c>
      <c r="L331" s="174" t="str">
        <f t="shared" si="85"/>
        <v/>
      </c>
      <c r="M331" s="174" t="str">
        <f t="shared" si="85"/>
        <v/>
      </c>
      <c r="N331" s="174" t="str">
        <f t="shared" si="85"/>
        <v/>
      </c>
      <c r="O331" s="174" t="str">
        <f t="shared" si="85"/>
        <v/>
      </c>
      <c r="P331" s="174" t="str">
        <f t="shared" si="85"/>
        <v/>
      </c>
      <c r="Q331" s="174" t="str">
        <f t="shared" si="85"/>
        <v/>
      </c>
    </row>
    <row r="332" spans="1:17" ht="12" customHeight="1" x14ac:dyDescent="0.25">
      <c r="A332" s="166" t="s">
        <v>79</v>
      </c>
      <c r="B332" s="173"/>
      <c r="C332" s="173" t="str">
        <f t="shared" si="85"/>
        <v/>
      </c>
      <c r="D332" s="173" t="str">
        <f t="shared" si="85"/>
        <v/>
      </c>
      <c r="E332" s="173" t="str">
        <f t="shared" si="85"/>
        <v/>
      </c>
      <c r="F332" s="173" t="str">
        <f t="shared" si="85"/>
        <v/>
      </c>
      <c r="G332" s="173" t="str">
        <f t="shared" si="85"/>
        <v/>
      </c>
      <c r="H332" s="173" t="str">
        <f t="shared" si="85"/>
        <v/>
      </c>
      <c r="I332" s="173" t="str">
        <f t="shared" si="85"/>
        <v/>
      </c>
      <c r="J332" s="173" t="str">
        <f t="shared" si="85"/>
        <v/>
      </c>
      <c r="K332" s="173" t="str">
        <f t="shared" si="85"/>
        <v/>
      </c>
      <c r="L332" s="173" t="str">
        <f t="shared" si="85"/>
        <v/>
      </c>
      <c r="M332" s="173" t="str">
        <f t="shared" si="85"/>
        <v/>
      </c>
      <c r="N332" s="173" t="str">
        <f t="shared" si="85"/>
        <v/>
      </c>
      <c r="O332" s="173" t="str">
        <f t="shared" si="85"/>
        <v/>
      </c>
      <c r="P332" s="173" t="str">
        <f t="shared" si="85"/>
        <v/>
      </c>
      <c r="Q332" s="173" t="str">
        <f t="shared" si="85"/>
        <v/>
      </c>
    </row>
    <row r="333" spans="1:17" ht="12" customHeight="1" x14ac:dyDescent="0.25">
      <c r="A333" s="147" t="s">
        <v>59</v>
      </c>
      <c r="B333" s="172"/>
      <c r="C333" s="172" t="str">
        <f t="shared" si="85"/>
        <v/>
      </c>
      <c r="D333" s="172" t="str">
        <f t="shared" si="85"/>
        <v/>
      </c>
      <c r="E333" s="172" t="str">
        <f t="shared" si="85"/>
        <v/>
      </c>
      <c r="F333" s="172" t="str">
        <f t="shared" si="85"/>
        <v/>
      </c>
      <c r="G333" s="172" t="str">
        <f t="shared" si="85"/>
        <v/>
      </c>
      <c r="H333" s="172" t="str">
        <f t="shared" si="85"/>
        <v/>
      </c>
      <c r="I333" s="172" t="str">
        <f t="shared" si="85"/>
        <v/>
      </c>
      <c r="J333" s="172" t="str">
        <f t="shared" si="85"/>
        <v/>
      </c>
      <c r="K333" s="172" t="str">
        <f t="shared" si="85"/>
        <v/>
      </c>
      <c r="L333" s="172" t="str">
        <f t="shared" si="85"/>
        <v/>
      </c>
      <c r="M333" s="172" t="str">
        <f t="shared" si="85"/>
        <v/>
      </c>
      <c r="N333" s="172" t="str">
        <f t="shared" si="85"/>
        <v/>
      </c>
      <c r="O333" s="172" t="str">
        <f t="shared" si="85"/>
        <v/>
      </c>
      <c r="P333" s="172" t="str">
        <f t="shared" si="85"/>
        <v/>
      </c>
      <c r="Q333" s="172" t="str">
        <f t="shared" si="85"/>
        <v/>
      </c>
    </row>
    <row r="334" spans="1:17" ht="12" customHeight="1" x14ac:dyDescent="0.25">
      <c r="A334" s="163" t="s">
        <v>142</v>
      </c>
      <c r="B334" s="171"/>
      <c r="C334" s="171" t="str">
        <f t="shared" si="85"/>
        <v/>
      </c>
      <c r="D334" s="171" t="str">
        <f t="shared" si="85"/>
        <v/>
      </c>
      <c r="E334" s="171" t="str">
        <f t="shared" si="85"/>
        <v/>
      </c>
      <c r="F334" s="171" t="str">
        <f t="shared" si="85"/>
        <v/>
      </c>
      <c r="G334" s="171" t="str">
        <f t="shared" si="85"/>
        <v/>
      </c>
      <c r="H334" s="171" t="str">
        <f t="shared" si="85"/>
        <v/>
      </c>
      <c r="I334" s="171" t="str">
        <f t="shared" si="85"/>
        <v/>
      </c>
      <c r="J334" s="171" t="str">
        <f t="shared" si="85"/>
        <v/>
      </c>
      <c r="K334" s="171" t="str">
        <f t="shared" si="85"/>
        <v/>
      </c>
      <c r="L334" s="171" t="str">
        <f t="shared" si="85"/>
        <v/>
      </c>
      <c r="M334" s="171" t="str">
        <f t="shared" si="85"/>
        <v/>
      </c>
      <c r="N334" s="171" t="str">
        <f t="shared" si="85"/>
        <v/>
      </c>
      <c r="O334" s="171" t="str">
        <f t="shared" si="85"/>
        <v/>
      </c>
      <c r="P334" s="171" t="str">
        <f t="shared" si="85"/>
        <v/>
      </c>
      <c r="Q334" s="171" t="str">
        <f t="shared" si="85"/>
        <v/>
      </c>
    </row>
    <row r="335" spans="1:17" ht="12" customHeight="1" x14ac:dyDescent="0.25">
      <c r="A335" s="161" t="s">
        <v>141</v>
      </c>
      <c r="B335" s="170"/>
      <c r="C335" s="170" t="str">
        <f t="shared" si="85"/>
        <v/>
      </c>
      <c r="D335" s="170" t="str">
        <f t="shared" si="85"/>
        <v/>
      </c>
      <c r="E335" s="170" t="str">
        <f t="shared" si="85"/>
        <v/>
      </c>
      <c r="F335" s="170" t="str">
        <f t="shared" si="85"/>
        <v/>
      </c>
      <c r="G335" s="170" t="str">
        <f t="shared" si="85"/>
        <v/>
      </c>
      <c r="H335" s="170" t="str">
        <f t="shared" si="85"/>
        <v/>
      </c>
      <c r="I335" s="170" t="str">
        <f t="shared" si="85"/>
        <v/>
      </c>
      <c r="J335" s="170" t="str">
        <f t="shared" si="85"/>
        <v/>
      </c>
      <c r="K335" s="170" t="str">
        <f t="shared" si="85"/>
        <v/>
      </c>
      <c r="L335" s="170" t="str">
        <f t="shared" si="85"/>
        <v/>
      </c>
      <c r="M335" s="170" t="str">
        <f t="shared" si="85"/>
        <v/>
      </c>
      <c r="N335" s="170" t="str">
        <f t="shared" si="85"/>
        <v/>
      </c>
      <c r="O335" s="170" t="str">
        <f t="shared" si="85"/>
        <v/>
      </c>
      <c r="P335" s="170" t="str">
        <f t="shared" si="85"/>
        <v/>
      </c>
      <c r="Q335" s="170" t="str">
        <f t="shared" si="85"/>
        <v/>
      </c>
    </row>
    <row r="336" spans="1:17" ht="12" customHeight="1" x14ac:dyDescent="0.25">
      <c r="A336" s="148" t="s">
        <v>60</v>
      </c>
      <c r="B336" s="73"/>
      <c r="C336" s="73" t="str">
        <f t="shared" si="85"/>
        <v/>
      </c>
      <c r="D336" s="73" t="str">
        <f t="shared" si="85"/>
        <v/>
      </c>
      <c r="E336" s="73" t="str">
        <f t="shared" si="85"/>
        <v/>
      </c>
      <c r="F336" s="73" t="str">
        <f t="shared" si="85"/>
        <v/>
      </c>
      <c r="G336" s="73" t="str">
        <f t="shared" si="85"/>
        <v/>
      </c>
      <c r="H336" s="73" t="str">
        <f t="shared" si="85"/>
        <v/>
      </c>
      <c r="I336" s="73" t="str">
        <f t="shared" si="85"/>
        <v/>
      </c>
      <c r="J336" s="73" t="str">
        <f t="shared" si="85"/>
        <v/>
      </c>
      <c r="K336" s="73" t="str">
        <f t="shared" si="85"/>
        <v/>
      </c>
      <c r="L336" s="73" t="str">
        <f t="shared" si="85"/>
        <v/>
      </c>
      <c r="M336" s="73" t="str">
        <f t="shared" si="85"/>
        <v/>
      </c>
      <c r="N336" s="73" t="str">
        <f t="shared" si="85"/>
        <v/>
      </c>
      <c r="O336" s="73" t="str">
        <f t="shared" si="85"/>
        <v/>
      </c>
      <c r="P336" s="73" t="str">
        <f t="shared" si="85"/>
        <v/>
      </c>
      <c r="Q336" s="73" t="str">
        <f t="shared" si="85"/>
        <v/>
      </c>
    </row>
    <row r="337" spans="1:17" ht="12" customHeight="1" x14ac:dyDescent="0.25">
      <c r="A337" s="148" t="s">
        <v>59</v>
      </c>
      <c r="B337" s="73"/>
      <c r="C337" s="73" t="str">
        <f t="shared" si="85"/>
        <v/>
      </c>
      <c r="D337" s="73" t="str">
        <f t="shared" si="85"/>
        <v/>
      </c>
      <c r="E337" s="73" t="str">
        <f t="shared" si="85"/>
        <v/>
      </c>
      <c r="F337" s="73" t="str">
        <f t="shared" si="85"/>
        <v/>
      </c>
      <c r="G337" s="73" t="str">
        <f t="shared" si="85"/>
        <v/>
      </c>
      <c r="H337" s="73" t="str">
        <f t="shared" si="85"/>
        <v/>
      </c>
      <c r="I337" s="73" t="str">
        <f t="shared" si="85"/>
        <v/>
      </c>
      <c r="J337" s="73" t="str">
        <f t="shared" si="85"/>
        <v/>
      </c>
      <c r="K337" s="73" t="str">
        <f t="shared" si="85"/>
        <v/>
      </c>
      <c r="L337" s="73" t="str">
        <f t="shared" si="85"/>
        <v/>
      </c>
      <c r="M337" s="73" t="str">
        <f t="shared" si="85"/>
        <v/>
      </c>
      <c r="N337" s="73" t="str">
        <f t="shared" si="85"/>
        <v/>
      </c>
      <c r="O337" s="73" t="str">
        <f t="shared" si="85"/>
        <v/>
      </c>
      <c r="P337" s="73" t="str">
        <f t="shared" si="85"/>
        <v/>
      </c>
      <c r="Q337" s="73" t="str">
        <f t="shared" si="85"/>
        <v/>
      </c>
    </row>
    <row r="338" spans="1:17" ht="12" customHeight="1" x14ac:dyDescent="0.25">
      <c r="A338" s="158" t="s">
        <v>62</v>
      </c>
      <c r="B338" s="169"/>
      <c r="C338" s="169" t="str">
        <f t="shared" si="85"/>
        <v/>
      </c>
      <c r="D338" s="169" t="str">
        <f t="shared" si="85"/>
        <v/>
      </c>
      <c r="E338" s="169" t="str">
        <f t="shared" si="85"/>
        <v/>
      </c>
      <c r="F338" s="169" t="str">
        <f t="shared" si="85"/>
        <v/>
      </c>
      <c r="G338" s="169" t="str">
        <f t="shared" si="85"/>
        <v/>
      </c>
      <c r="H338" s="169" t="str">
        <f t="shared" si="85"/>
        <v/>
      </c>
      <c r="I338" s="169" t="str">
        <f t="shared" si="85"/>
        <v/>
      </c>
      <c r="J338" s="169" t="str">
        <f t="shared" si="85"/>
        <v/>
      </c>
      <c r="K338" s="169" t="str">
        <f t="shared" si="85"/>
        <v/>
      </c>
      <c r="L338" s="169" t="str">
        <f t="shared" si="85"/>
        <v/>
      </c>
      <c r="M338" s="169" t="str">
        <f t="shared" si="85"/>
        <v/>
      </c>
      <c r="N338" s="169" t="str">
        <f t="shared" si="85"/>
        <v/>
      </c>
      <c r="O338" s="169" t="str">
        <f t="shared" si="85"/>
        <v/>
      </c>
      <c r="P338" s="169" t="str">
        <f t="shared" si="85"/>
        <v/>
      </c>
      <c r="Q338" s="169" t="str">
        <f t="shared" si="85"/>
        <v/>
      </c>
    </row>
    <row r="339" spans="1:17" ht="12" customHeight="1" x14ac:dyDescent="0.25">
      <c r="A339" s="23" t="s">
        <v>57</v>
      </c>
      <c r="B339" s="73"/>
      <c r="C339" s="73" t="str">
        <f t="shared" ref="C339:Q340" si="86">IF(C320=0,"",C320/C301)</f>
        <v/>
      </c>
      <c r="D339" s="73" t="str">
        <f t="shared" si="86"/>
        <v/>
      </c>
      <c r="E339" s="73" t="str">
        <f t="shared" si="86"/>
        <v/>
      </c>
      <c r="F339" s="73" t="str">
        <f t="shared" si="86"/>
        <v/>
      </c>
      <c r="G339" s="73" t="str">
        <f t="shared" si="86"/>
        <v/>
      </c>
      <c r="H339" s="73" t="str">
        <f t="shared" si="86"/>
        <v/>
      </c>
      <c r="I339" s="73" t="str">
        <f t="shared" si="86"/>
        <v/>
      </c>
      <c r="J339" s="73" t="str">
        <f t="shared" si="86"/>
        <v/>
      </c>
      <c r="K339" s="73" t="str">
        <f t="shared" si="86"/>
        <v/>
      </c>
      <c r="L339" s="73" t="str">
        <f t="shared" si="86"/>
        <v/>
      </c>
      <c r="M339" s="73" t="str">
        <f t="shared" si="86"/>
        <v/>
      </c>
      <c r="N339" s="73" t="str">
        <f t="shared" si="86"/>
        <v/>
      </c>
      <c r="O339" s="73" t="str">
        <f t="shared" si="86"/>
        <v/>
      </c>
      <c r="P339" s="73" t="str">
        <f t="shared" si="86"/>
        <v/>
      </c>
      <c r="Q339" s="73" t="str">
        <f t="shared" si="86"/>
        <v/>
      </c>
    </row>
    <row r="340" spans="1:17" ht="12" customHeight="1" x14ac:dyDescent="0.25">
      <c r="A340" s="29" t="s">
        <v>140</v>
      </c>
      <c r="B340" s="65"/>
      <c r="C340" s="65" t="str">
        <f t="shared" si="86"/>
        <v/>
      </c>
      <c r="D340" s="65" t="str">
        <f t="shared" si="86"/>
        <v/>
      </c>
      <c r="E340" s="65" t="str">
        <f t="shared" si="86"/>
        <v/>
      </c>
      <c r="F340" s="65" t="str">
        <f t="shared" si="86"/>
        <v/>
      </c>
      <c r="G340" s="65" t="str">
        <f t="shared" si="86"/>
        <v/>
      </c>
      <c r="H340" s="65" t="str">
        <f t="shared" si="86"/>
        <v/>
      </c>
      <c r="I340" s="65" t="str">
        <f t="shared" si="86"/>
        <v/>
      </c>
      <c r="J340" s="65" t="str">
        <f t="shared" si="86"/>
        <v/>
      </c>
      <c r="K340" s="65" t="str">
        <f t="shared" si="86"/>
        <v/>
      </c>
      <c r="L340" s="65" t="str">
        <f t="shared" si="86"/>
        <v/>
      </c>
      <c r="M340" s="65" t="str">
        <f t="shared" si="86"/>
        <v/>
      </c>
      <c r="N340" s="65" t="str">
        <f t="shared" si="86"/>
        <v/>
      </c>
      <c r="O340" s="65" t="str">
        <f t="shared" si="86"/>
        <v/>
      </c>
      <c r="P340" s="65" t="str">
        <f t="shared" si="86"/>
        <v/>
      </c>
      <c r="Q340" s="65" t="str">
        <f t="shared" si="86"/>
        <v/>
      </c>
    </row>
    <row r="342" spans="1:17" ht="12" customHeight="1" x14ac:dyDescent="0.25">
      <c r="A342" s="152" t="s">
        <v>190</v>
      </c>
      <c r="B342" s="168"/>
      <c r="C342" s="168">
        <f>SUM(C343,C346,C348,C357)</f>
        <v>0</v>
      </c>
      <c r="D342" s="168">
        <f t="shared" ref="D342:Q342" si="87">SUM(D343,D346,D348,D357)</f>
        <v>0</v>
      </c>
      <c r="E342" s="168">
        <f t="shared" si="87"/>
        <v>0</v>
      </c>
      <c r="F342" s="168">
        <f t="shared" si="87"/>
        <v>0</v>
      </c>
      <c r="G342" s="168">
        <f t="shared" si="87"/>
        <v>0</v>
      </c>
      <c r="H342" s="168">
        <f t="shared" si="87"/>
        <v>0</v>
      </c>
      <c r="I342" s="168">
        <f t="shared" si="87"/>
        <v>0</v>
      </c>
      <c r="J342" s="168">
        <f t="shared" si="87"/>
        <v>0</v>
      </c>
      <c r="K342" s="168">
        <f t="shared" si="87"/>
        <v>0</v>
      </c>
      <c r="L342" s="168">
        <f t="shared" si="87"/>
        <v>0</v>
      </c>
      <c r="M342" s="168">
        <f t="shared" si="87"/>
        <v>0</v>
      </c>
      <c r="N342" s="168">
        <f t="shared" si="87"/>
        <v>0</v>
      </c>
      <c r="O342" s="168">
        <f t="shared" si="87"/>
        <v>0</v>
      </c>
      <c r="P342" s="168">
        <f t="shared" si="87"/>
        <v>0</v>
      </c>
      <c r="Q342" s="168">
        <f t="shared" si="87"/>
        <v>0</v>
      </c>
    </row>
    <row r="343" spans="1:17" ht="12" customHeight="1" x14ac:dyDescent="0.25">
      <c r="A343" s="158" t="s">
        <v>65</v>
      </c>
      <c r="B343" s="157"/>
      <c r="C343" s="157">
        <f>SUM(C344:C345)</f>
        <v>0</v>
      </c>
      <c r="D343" s="157">
        <f t="shared" ref="D343:Q343" si="88">SUM(D344:D345)</f>
        <v>0</v>
      </c>
      <c r="E343" s="157">
        <f t="shared" si="88"/>
        <v>0</v>
      </c>
      <c r="F343" s="157">
        <f t="shared" si="88"/>
        <v>0</v>
      </c>
      <c r="G343" s="157">
        <f t="shared" si="88"/>
        <v>0</v>
      </c>
      <c r="H343" s="157">
        <f t="shared" si="88"/>
        <v>0</v>
      </c>
      <c r="I343" s="157">
        <f t="shared" si="88"/>
        <v>0</v>
      </c>
      <c r="J343" s="157">
        <f t="shared" si="88"/>
        <v>0</v>
      </c>
      <c r="K343" s="157">
        <f t="shared" si="88"/>
        <v>0</v>
      </c>
      <c r="L343" s="157">
        <f t="shared" si="88"/>
        <v>0</v>
      </c>
      <c r="M343" s="157">
        <f t="shared" si="88"/>
        <v>0</v>
      </c>
      <c r="N343" s="157">
        <f t="shared" si="88"/>
        <v>0</v>
      </c>
      <c r="O343" s="157">
        <f t="shared" si="88"/>
        <v>0</v>
      </c>
      <c r="P343" s="157">
        <f t="shared" si="88"/>
        <v>0</v>
      </c>
      <c r="Q343" s="157">
        <f t="shared" si="88"/>
        <v>0</v>
      </c>
    </row>
    <row r="344" spans="1:17" ht="12" customHeight="1" x14ac:dyDescent="0.25">
      <c r="A344" s="23" t="s">
        <v>153</v>
      </c>
      <c r="B344" s="156"/>
      <c r="C344" s="156">
        <f>RES_hhdet_in_emi!C$107</f>
        <v>0</v>
      </c>
      <c r="D344" s="156">
        <f>RES_hhdet_in_emi!D$107</f>
        <v>0</v>
      </c>
      <c r="E344" s="156">
        <f>RES_hhdet_in_emi!E$107</f>
        <v>0</v>
      </c>
      <c r="F344" s="156">
        <f>RES_hhdet_in_emi!F$107</f>
        <v>0</v>
      </c>
      <c r="G344" s="156">
        <f>RES_hhdet_in_emi!G$107</f>
        <v>0</v>
      </c>
      <c r="H344" s="156">
        <f>RES_hhdet_in_emi!H$107</f>
        <v>0</v>
      </c>
      <c r="I344" s="156">
        <f>RES_hhdet_in_emi!I$107</f>
        <v>0</v>
      </c>
      <c r="J344" s="156">
        <f>RES_hhdet_in_emi!J$107</f>
        <v>0</v>
      </c>
      <c r="K344" s="156">
        <f>RES_hhdet_in_emi!K$107</f>
        <v>0</v>
      </c>
      <c r="L344" s="156">
        <f>RES_hhdet_in_emi!L$107</f>
        <v>0</v>
      </c>
      <c r="M344" s="156">
        <f>RES_hhdet_in_emi!M$107</f>
        <v>0</v>
      </c>
      <c r="N344" s="156">
        <f>RES_hhdet_in_emi!N$107</f>
        <v>0</v>
      </c>
      <c r="O344" s="156">
        <f>RES_hhdet_in_emi!O$107</f>
        <v>0</v>
      </c>
      <c r="P344" s="156">
        <f>RES_hhdet_in_emi!P$107</f>
        <v>0</v>
      </c>
      <c r="Q344" s="156">
        <f>RES_hhdet_in_emi!Q$107</f>
        <v>0</v>
      </c>
    </row>
    <row r="345" spans="1:17" ht="12" customHeight="1" x14ac:dyDescent="0.25">
      <c r="A345" s="23" t="s">
        <v>60</v>
      </c>
      <c r="B345" s="156"/>
      <c r="C345" s="156">
        <f>RES_hhdet_in_emi!C$108</f>
        <v>0</v>
      </c>
      <c r="D345" s="156">
        <f>RES_hhdet_in_emi!D$108</f>
        <v>0</v>
      </c>
      <c r="E345" s="156">
        <f>RES_hhdet_in_emi!E$108</f>
        <v>0</v>
      </c>
      <c r="F345" s="156">
        <f>RES_hhdet_in_emi!F$108</f>
        <v>0</v>
      </c>
      <c r="G345" s="156">
        <f>RES_hhdet_in_emi!G$108</f>
        <v>0</v>
      </c>
      <c r="H345" s="156">
        <f>RES_hhdet_in_emi!H$108</f>
        <v>0</v>
      </c>
      <c r="I345" s="156">
        <f>RES_hhdet_in_emi!I$108</f>
        <v>0</v>
      </c>
      <c r="J345" s="156">
        <f>RES_hhdet_in_emi!J$108</f>
        <v>0</v>
      </c>
      <c r="K345" s="156">
        <f>RES_hhdet_in_emi!K$108</f>
        <v>0</v>
      </c>
      <c r="L345" s="156">
        <f>RES_hhdet_in_emi!L$108</f>
        <v>0</v>
      </c>
      <c r="M345" s="156">
        <f>RES_hhdet_in_emi!M$108</f>
        <v>0</v>
      </c>
      <c r="N345" s="156">
        <f>RES_hhdet_in_emi!N$108</f>
        <v>0</v>
      </c>
      <c r="O345" s="156">
        <f>RES_hhdet_in_emi!O$108</f>
        <v>0</v>
      </c>
      <c r="P345" s="156">
        <f>RES_hhdet_in_emi!P$108</f>
        <v>0</v>
      </c>
      <c r="Q345" s="156">
        <f>RES_hhdet_in_emi!Q$108</f>
        <v>0</v>
      </c>
    </row>
    <row r="346" spans="1:17" ht="12" customHeight="1" x14ac:dyDescent="0.25">
      <c r="A346" s="158" t="s">
        <v>112</v>
      </c>
      <c r="B346" s="157"/>
      <c r="C346" s="157">
        <f>C347</f>
        <v>0</v>
      </c>
      <c r="D346" s="157">
        <f t="shared" ref="D346:Q346" si="89">D347</f>
        <v>0</v>
      </c>
      <c r="E346" s="157">
        <f t="shared" si="89"/>
        <v>0</v>
      </c>
      <c r="F346" s="157">
        <f t="shared" si="89"/>
        <v>0</v>
      </c>
      <c r="G346" s="157">
        <f t="shared" si="89"/>
        <v>0</v>
      </c>
      <c r="H346" s="157">
        <f t="shared" si="89"/>
        <v>0</v>
      </c>
      <c r="I346" s="157">
        <f t="shared" si="89"/>
        <v>0</v>
      </c>
      <c r="J346" s="157">
        <f t="shared" si="89"/>
        <v>0</v>
      </c>
      <c r="K346" s="157">
        <f t="shared" si="89"/>
        <v>0</v>
      </c>
      <c r="L346" s="157">
        <f t="shared" si="89"/>
        <v>0</v>
      </c>
      <c r="M346" s="157">
        <f t="shared" si="89"/>
        <v>0</v>
      </c>
      <c r="N346" s="157">
        <f t="shared" si="89"/>
        <v>0</v>
      </c>
      <c r="O346" s="157">
        <f t="shared" si="89"/>
        <v>0</v>
      </c>
      <c r="P346" s="157">
        <f t="shared" si="89"/>
        <v>0</v>
      </c>
      <c r="Q346" s="157">
        <f t="shared" si="89"/>
        <v>0</v>
      </c>
    </row>
    <row r="347" spans="1:17" ht="12" customHeight="1" x14ac:dyDescent="0.25">
      <c r="A347" s="23" t="s">
        <v>60</v>
      </c>
      <c r="B347" s="156"/>
      <c r="C347" s="156">
        <f>RES_hhdet_in_emi!C$110</f>
        <v>0</v>
      </c>
      <c r="D347" s="156">
        <f>RES_hhdet_in_emi!D$110</f>
        <v>0</v>
      </c>
      <c r="E347" s="156">
        <f>RES_hhdet_in_emi!E$110</f>
        <v>0</v>
      </c>
      <c r="F347" s="156">
        <f>RES_hhdet_in_emi!F$110</f>
        <v>0</v>
      </c>
      <c r="G347" s="156">
        <f>RES_hhdet_in_emi!G$110</f>
        <v>0</v>
      </c>
      <c r="H347" s="156">
        <f>RES_hhdet_in_emi!H$110</f>
        <v>0</v>
      </c>
      <c r="I347" s="156">
        <f>RES_hhdet_in_emi!I$110</f>
        <v>0</v>
      </c>
      <c r="J347" s="156">
        <f>RES_hhdet_in_emi!J$110</f>
        <v>0</v>
      </c>
      <c r="K347" s="156">
        <f>RES_hhdet_in_emi!K$110</f>
        <v>0</v>
      </c>
      <c r="L347" s="156">
        <f>RES_hhdet_in_emi!L$110</f>
        <v>0</v>
      </c>
      <c r="M347" s="156">
        <f>RES_hhdet_in_emi!M$110</f>
        <v>0</v>
      </c>
      <c r="N347" s="156">
        <f>RES_hhdet_in_emi!N$110</f>
        <v>0</v>
      </c>
      <c r="O347" s="156">
        <f>RES_hhdet_in_emi!O$110</f>
        <v>0</v>
      </c>
      <c r="P347" s="156">
        <f>RES_hhdet_in_emi!P$110</f>
        <v>0</v>
      </c>
      <c r="Q347" s="156">
        <f>RES_hhdet_in_emi!Q$110</f>
        <v>0</v>
      </c>
    </row>
    <row r="348" spans="1:17" ht="12" customHeight="1" x14ac:dyDescent="0.25">
      <c r="A348" s="158" t="s">
        <v>63</v>
      </c>
      <c r="B348" s="157"/>
      <c r="C348" s="157">
        <f>SUM(C349:C350,C353:C354)</f>
        <v>0</v>
      </c>
      <c r="D348" s="157">
        <f t="shared" ref="D348:Q348" si="90">SUM(D349:D350,D353:D354)</f>
        <v>0</v>
      </c>
      <c r="E348" s="157">
        <f t="shared" si="90"/>
        <v>0</v>
      </c>
      <c r="F348" s="157">
        <f t="shared" si="90"/>
        <v>0</v>
      </c>
      <c r="G348" s="157">
        <f t="shared" si="90"/>
        <v>0</v>
      </c>
      <c r="H348" s="157">
        <f t="shared" si="90"/>
        <v>0</v>
      </c>
      <c r="I348" s="157">
        <f t="shared" si="90"/>
        <v>0</v>
      </c>
      <c r="J348" s="157">
        <f t="shared" si="90"/>
        <v>0</v>
      </c>
      <c r="K348" s="157">
        <f t="shared" si="90"/>
        <v>0</v>
      </c>
      <c r="L348" s="157">
        <f t="shared" si="90"/>
        <v>0</v>
      </c>
      <c r="M348" s="157">
        <f t="shared" si="90"/>
        <v>0</v>
      </c>
      <c r="N348" s="157">
        <f t="shared" si="90"/>
        <v>0</v>
      </c>
      <c r="O348" s="157">
        <f t="shared" si="90"/>
        <v>0</v>
      </c>
      <c r="P348" s="157">
        <f t="shared" si="90"/>
        <v>0</v>
      </c>
      <c r="Q348" s="157">
        <f t="shared" si="90"/>
        <v>0</v>
      </c>
    </row>
    <row r="349" spans="1:17" ht="12" customHeight="1" x14ac:dyDescent="0.25">
      <c r="A349" s="167" t="s">
        <v>152</v>
      </c>
      <c r="B349" s="132"/>
      <c r="C349" s="132">
        <f>RES_hhdet_in_emi!C$112</f>
        <v>0</v>
      </c>
      <c r="D349" s="132">
        <f>RES_hhdet_in_emi!D$112</f>
        <v>0</v>
      </c>
      <c r="E349" s="132">
        <f>RES_hhdet_in_emi!E$112</f>
        <v>0</v>
      </c>
      <c r="F349" s="132">
        <f>RES_hhdet_in_emi!F$112</f>
        <v>0</v>
      </c>
      <c r="G349" s="132">
        <f>RES_hhdet_in_emi!G$112</f>
        <v>0</v>
      </c>
      <c r="H349" s="132">
        <f>RES_hhdet_in_emi!H$112</f>
        <v>0</v>
      </c>
      <c r="I349" s="132">
        <f>RES_hhdet_in_emi!I$112</f>
        <v>0</v>
      </c>
      <c r="J349" s="132">
        <f>RES_hhdet_in_emi!J$112</f>
        <v>0</v>
      </c>
      <c r="K349" s="132">
        <f>RES_hhdet_in_emi!K$112</f>
        <v>0</v>
      </c>
      <c r="L349" s="132">
        <f>RES_hhdet_in_emi!L$112</f>
        <v>0</v>
      </c>
      <c r="M349" s="132">
        <f>RES_hhdet_in_emi!M$112</f>
        <v>0</v>
      </c>
      <c r="N349" s="132">
        <f>RES_hhdet_in_emi!N$112</f>
        <v>0</v>
      </c>
      <c r="O349" s="132">
        <f>RES_hhdet_in_emi!O$112</f>
        <v>0</v>
      </c>
      <c r="P349" s="132">
        <f>RES_hhdet_in_emi!P$112</f>
        <v>0</v>
      </c>
      <c r="Q349" s="132">
        <f>RES_hhdet_in_emi!Q$112</f>
        <v>0</v>
      </c>
    </row>
    <row r="350" spans="1:17" ht="12" customHeight="1" x14ac:dyDescent="0.25">
      <c r="A350" s="167" t="s">
        <v>151</v>
      </c>
      <c r="B350" s="132"/>
      <c r="C350" s="132">
        <f>SUM(C351:C352)</f>
        <v>0</v>
      </c>
      <c r="D350" s="132">
        <f t="shared" ref="D350:Q350" si="91">SUM(D351:D352)</f>
        <v>0</v>
      </c>
      <c r="E350" s="132">
        <f t="shared" si="91"/>
        <v>0</v>
      </c>
      <c r="F350" s="132">
        <f t="shared" si="91"/>
        <v>0</v>
      </c>
      <c r="G350" s="132">
        <f t="shared" si="91"/>
        <v>0</v>
      </c>
      <c r="H350" s="132">
        <f t="shared" si="91"/>
        <v>0</v>
      </c>
      <c r="I350" s="132">
        <f t="shared" si="91"/>
        <v>0</v>
      </c>
      <c r="J350" s="132">
        <f t="shared" si="91"/>
        <v>0</v>
      </c>
      <c r="K350" s="132">
        <f t="shared" si="91"/>
        <v>0</v>
      </c>
      <c r="L350" s="132">
        <f t="shared" si="91"/>
        <v>0</v>
      </c>
      <c r="M350" s="132">
        <f t="shared" si="91"/>
        <v>0</v>
      </c>
      <c r="N350" s="132">
        <f t="shared" si="91"/>
        <v>0</v>
      </c>
      <c r="O350" s="132">
        <f t="shared" si="91"/>
        <v>0</v>
      </c>
      <c r="P350" s="132">
        <f t="shared" si="91"/>
        <v>0</v>
      </c>
      <c r="Q350" s="132">
        <f t="shared" si="91"/>
        <v>0</v>
      </c>
    </row>
    <row r="351" spans="1:17" ht="12" customHeight="1" x14ac:dyDescent="0.25">
      <c r="A351" s="166" t="s">
        <v>79</v>
      </c>
      <c r="B351" s="165"/>
      <c r="C351" s="165">
        <f>RES_hhdet_in_emi!C$114</f>
        <v>0</v>
      </c>
      <c r="D351" s="165">
        <f>RES_hhdet_in_emi!D$114</f>
        <v>0</v>
      </c>
      <c r="E351" s="165">
        <f>RES_hhdet_in_emi!E$114</f>
        <v>0</v>
      </c>
      <c r="F351" s="165">
        <f>RES_hhdet_in_emi!F$114</f>
        <v>0</v>
      </c>
      <c r="G351" s="165">
        <f>RES_hhdet_in_emi!G$114</f>
        <v>0</v>
      </c>
      <c r="H351" s="165">
        <f>RES_hhdet_in_emi!H$114</f>
        <v>0</v>
      </c>
      <c r="I351" s="165">
        <f>RES_hhdet_in_emi!I$114</f>
        <v>0</v>
      </c>
      <c r="J351" s="165">
        <f>RES_hhdet_in_emi!J$114</f>
        <v>0</v>
      </c>
      <c r="K351" s="165">
        <f>RES_hhdet_in_emi!K$114</f>
        <v>0</v>
      </c>
      <c r="L351" s="165">
        <f>RES_hhdet_in_emi!L$114</f>
        <v>0</v>
      </c>
      <c r="M351" s="165">
        <f>RES_hhdet_in_emi!M$114</f>
        <v>0</v>
      </c>
      <c r="N351" s="165">
        <f>RES_hhdet_in_emi!N$114</f>
        <v>0</v>
      </c>
      <c r="O351" s="165">
        <f>RES_hhdet_in_emi!O$114</f>
        <v>0</v>
      </c>
      <c r="P351" s="165">
        <f>RES_hhdet_in_emi!P$114</f>
        <v>0</v>
      </c>
      <c r="Q351" s="165">
        <f>RES_hhdet_in_emi!Q$114</f>
        <v>0</v>
      </c>
    </row>
    <row r="352" spans="1:17" ht="12" customHeight="1" x14ac:dyDescent="0.25">
      <c r="A352" s="147" t="s">
        <v>59</v>
      </c>
      <c r="B352" s="164"/>
      <c r="C352" s="164">
        <f>RES_hhdet_in_emi!C$115</f>
        <v>0</v>
      </c>
      <c r="D352" s="164">
        <f>RES_hhdet_in_emi!D$115</f>
        <v>0</v>
      </c>
      <c r="E352" s="164">
        <f>RES_hhdet_in_emi!E$115</f>
        <v>0</v>
      </c>
      <c r="F352" s="164">
        <f>RES_hhdet_in_emi!F$115</f>
        <v>0</v>
      </c>
      <c r="G352" s="164">
        <f>RES_hhdet_in_emi!G$115</f>
        <v>0</v>
      </c>
      <c r="H352" s="164">
        <f>RES_hhdet_in_emi!H$115</f>
        <v>0</v>
      </c>
      <c r="I352" s="164">
        <f>RES_hhdet_in_emi!I$115</f>
        <v>0</v>
      </c>
      <c r="J352" s="164">
        <f>RES_hhdet_in_emi!J$115</f>
        <v>0</v>
      </c>
      <c r="K352" s="164">
        <f>RES_hhdet_in_emi!K$115</f>
        <v>0</v>
      </c>
      <c r="L352" s="164">
        <f>RES_hhdet_in_emi!L$115</f>
        <v>0</v>
      </c>
      <c r="M352" s="164">
        <f>RES_hhdet_in_emi!M$115</f>
        <v>0</v>
      </c>
      <c r="N352" s="164">
        <f>RES_hhdet_in_emi!N$115</f>
        <v>0</v>
      </c>
      <c r="O352" s="164">
        <f>RES_hhdet_in_emi!O$115</f>
        <v>0</v>
      </c>
      <c r="P352" s="164">
        <f>RES_hhdet_in_emi!P$115</f>
        <v>0</v>
      </c>
      <c r="Q352" s="164">
        <f>RES_hhdet_in_emi!Q$115</f>
        <v>0</v>
      </c>
    </row>
    <row r="353" spans="1:17" ht="12" customHeight="1" x14ac:dyDescent="0.25">
      <c r="A353" s="163" t="s">
        <v>142</v>
      </c>
      <c r="B353" s="162"/>
      <c r="C353" s="162">
        <f>RES_hhdet_in_emi!C$116</f>
        <v>0</v>
      </c>
      <c r="D353" s="162">
        <f>RES_hhdet_in_emi!D$116</f>
        <v>0</v>
      </c>
      <c r="E353" s="162">
        <f>RES_hhdet_in_emi!E$116</f>
        <v>0</v>
      </c>
      <c r="F353" s="162">
        <f>RES_hhdet_in_emi!F$116</f>
        <v>0</v>
      </c>
      <c r="G353" s="162">
        <f>RES_hhdet_in_emi!G$116</f>
        <v>0</v>
      </c>
      <c r="H353" s="162">
        <f>RES_hhdet_in_emi!H$116</f>
        <v>0</v>
      </c>
      <c r="I353" s="162">
        <f>RES_hhdet_in_emi!I$116</f>
        <v>0</v>
      </c>
      <c r="J353" s="162">
        <f>RES_hhdet_in_emi!J$116</f>
        <v>0</v>
      </c>
      <c r="K353" s="162">
        <f>RES_hhdet_in_emi!K$116</f>
        <v>0</v>
      </c>
      <c r="L353" s="162">
        <f>RES_hhdet_in_emi!L$116</f>
        <v>0</v>
      </c>
      <c r="M353" s="162">
        <f>RES_hhdet_in_emi!M$116</f>
        <v>0</v>
      </c>
      <c r="N353" s="162">
        <f>RES_hhdet_in_emi!N$116</f>
        <v>0</v>
      </c>
      <c r="O353" s="162">
        <f>RES_hhdet_in_emi!O$116</f>
        <v>0</v>
      </c>
      <c r="P353" s="162">
        <f>RES_hhdet_in_emi!P$116</f>
        <v>0</v>
      </c>
      <c r="Q353" s="162">
        <f>RES_hhdet_in_emi!Q$116</f>
        <v>0</v>
      </c>
    </row>
    <row r="354" spans="1:17" ht="12" customHeight="1" x14ac:dyDescent="0.25">
      <c r="A354" s="161" t="s">
        <v>141</v>
      </c>
      <c r="B354" s="160"/>
      <c r="C354" s="160">
        <f>SUM(C355:C356)</f>
        <v>0</v>
      </c>
      <c r="D354" s="160">
        <f t="shared" ref="D354:Q354" si="92">SUM(D355:D356)</f>
        <v>0</v>
      </c>
      <c r="E354" s="160">
        <f t="shared" si="92"/>
        <v>0</v>
      </c>
      <c r="F354" s="160">
        <f t="shared" si="92"/>
        <v>0</v>
      </c>
      <c r="G354" s="160">
        <f t="shared" si="92"/>
        <v>0</v>
      </c>
      <c r="H354" s="160">
        <f t="shared" si="92"/>
        <v>0</v>
      </c>
      <c r="I354" s="160">
        <f t="shared" si="92"/>
        <v>0</v>
      </c>
      <c r="J354" s="160">
        <f t="shared" si="92"/>
        <v>0</v>
      </c>
      <c r="K354" s="160">
        <f t="shared" si="92"/>
        <v>0</v>
      </c>
      <c r="L354" s="160">
        <f t="shared" si="92"/>
        <v>0</v>
      </c>
      <c r="M354" s="160">
        <f t="shared" si="92"/>
        <v>0</v>
      </c>
      <c r="N354" s="160">
        <f t="shared" si="92"/>
        <v>0</v>
      </c>
      <c r="O354" s="160">
        <f t="shared" si="92"/>
        <v>0</v>
      </c>
      <c r="P354" s="160">
        <f t="shared" si="92"/>
        <v>0</v>
      </c>
      <c r="Q354" s="160">
        <f t="shared" si="92"/>
        <v>0</v>
      </c>
    </row>
    <row r="355" spans="1:17" ht="12" customHeight="1" x14ac:dyDescent="0.25">
      <c r="A355" s="148" t="s">
        <v>60</v>
      </c>
      <c r="B355" s="156"/>
      <c r="C355" s="156">
        <f>RES_hhdet_in_emi!C$118</f>
        <v>0</v>
      </c>
      <c r="D355" s="156">
        <f>RES_hhdet_in_emi!D$118</f>
        <v>0</v>
      </c>
      <c r="E355" s="156">
        <f>RES_hhdet_in_emi!E$118</f>
        <v>0</v>
      </c>
      <c r="F355" s="156">
        <f>RES_hhdet_in_emi!F$118</f>
        <v>0</v>
      </c>
      <c r="G355" s="156">
        <f>RES_hhdet_in_emi!G$118</f>
        <v>0</v>
      </c>
      <c r="H355" s="156">
        <f>RES_hhdet_in_emi!H$118</f>
        <v>0</v>
      </c>
      <c r="I355" s="156">
        <f>RES_hhdet_in_emi!I$118</f>
        <v>0</v>
      </c>
      <c r="J355" s="156">
        <f>RES_hhdet_in_emi!J$118</f>
        <v>0</v>
      </c>
      <c r="K355" s="156">
        <f>RES_hhdet_in_emi!K$118</f>
        <v>0</v>
      </c>
      <c r="L355" s="156">
        <f>RES_hhdet_in_emi!L$118</f>
        <v>0</v>
      </c>
      <c r="M355" s="156">
        <f>RES_hhdet_in_emi!M$118</f>
        <v>0</v>
      </c>
      <c r="N355" s="156">
        <f>RES_hhdet_in_emi!N$118</f>
        <v>0</v>
      </c>
      <c r="O355" s="156">
        <f>RES_hhdet_in_emi!O$118</f>
        <v>0</v>
      </c>
      <c r="P355" s="156">
        <f>RES_hhdet_in_emi!P$118</f>
        <v>0</v>
      </c>
      <c r="Q355" s="156">
        <f>RES_hhdet_in_emi!Q$118</f>
        <v>0</v>
      </c>
    </row>
    <row r="356" spans="1:17" ht="12" customHeight="1" x14ac:dyDescent="0.25">
      <c r="A356" s="148" t="s">
        <v>59</v>
      </c>
      <c r="B356" s="156"/>
      <c r="C356" s="156">
        <f>RES_hhdet_in_emi!C$119</f>
        <v>0</v>
      </c>
      <c r="D356" s="156">
        <f>RES_hhdet_in_emi!D$119</f>
        <v>0</v>
      </c>
      <c r="E356" s="156">
        <f>RES_hhdet_in_emi!E$119</f>
        <v>0</v>
      </c>
      <c r="F356" s="156">
        <f>RES_hhdet_in_emi!F$119</f>
        <v>0</v>
      </c>
      <c r="G356" s="156">
        <f>RES_hhdet_in_emi!G$119</f>
        <v>0</v>
      </c>
      <c r="H356" s="156">
        <f>RES_hhdet_in_emi!H$119</f>
        <v>0</v>
      </c>
      <c r="I356" s="156">
        <f>RES_hhdet_in_emi!I$119</f>
        <v>0</v>
      </c>
      <c r="J356" s="156">
        <f>RES_hhdet_in_emi!J$119</f>
        <v>0</v>
      </c>
      <c r="K356" s="156">
        <f>RES_hhdet_in_emi!K$119</f>
        <v>0</v>
      </c>
      <c r="L356" s="156">
        <f>RES_hhdet_in_emi!L$119</f>
        <v>0</v>
      </c>
      <c r="M356" s="156">
        <f>RES_hhdet_in_emi!M$119</f>
        <v>0</v>
      </c>
      <c r="N356" s="156">
        <f>RES_hhdet_in_emi!N$119</f>
        <v>0</v>
      </c>
      <c r="O356" s="156">
        <f>RES_hhdet_in_emi!O$119</f>
        <v>0</v>
      </c>
      <c r="P356" s="156">
        <f>RES_hhdet_in_emi!P$119</f>
        <v>0</v>
      </c>
      <c r="Q356" s="156">
        <f>RES_hhdet_in_emi!Q$119</f>
        <v>0</v>
      </c>
    </row>
    <row r="357" spans="1:17" ht="12" customHeight="1" x14ac:dyDescent="0.25">
      <c r="A357" s="158" t="s">
        <v>62</v>
      </c>
      <c r="B357" s="157"/>
      <c r="C357" s="157">
        <f>SUM(C358:C359)</f>
        <v>0</v>
      </c>
      <c r="D357" s="157">
        <f t="shared" ref="D357:Q357" si="93">SUM(D358:D359)</f>
        <v>0</v>
      </c>
      <c r="E357" s="157">
        <f t="shared" si="93"/>
        <v>0</v>
      </c>
      <c r="F357" s="157">
        <f t="shared" si="93"/>
        <v>0</v>
      </c>
      <c r="G357" s="157">
        <f t="shared" si="93"/>
        <v>0</v>
      </c>
      <c r="H357" s="157">
        <f t="shared" si="93"/>
        <v>0</v>
      </c>
      <c r="I357" s="157">
        <f t="shared" si="93"/>
        <v>0</v>
      </c>
      <c r="J357" s="157">
        <f t="shared" si="93"/>
        <v>0</v>
      </c>
      <c r="K357" s="157">
        <f t="shared" si="93"/>
        <v>0</v>
      </c>
      <c r="L357" s="157">
        <f t="shared" si="93"/>
        <v>0</v>
      </c>
      <c r="M357" s="157">
        <f t="shared" si="93"/>
        <v>0</v>
      </c>
      <c r="N357" s="157">
        <f t="shared" si="93"/>
        <v>0</v>
      </c>
      <c r="O357" s="157">
        <f t="shared" si="93"/>
        <v>0</v>
      </c>
      <c r="P357" s="157">
        <f t="shared" si="93"/>
        <v>0</v>
      </c>
      <c r="Q357" s="157">
        <f t="shared" si="93"/>
        <v>0</v>
      </c>
    </row>
    <row r="358" spans="1:17" ht="12" customHeight="1" x14ac:dyDescent="0.25">
      <c r="A358" s="23" t="s">
        <v>57</v>
      </c>
      <c r="B358" s="156"/>
      <c r="C358" s="156">
        <f>RES_hhdet_in_emi!C$121</f>
        <v>0</v>
      </c>
      <c r="D358" s="156">
        <f>RES_hhdet_in_emi!D$121</f>
        <v>0</v>
      </c>
      <c r="E358" s="156">
        <f>RES_hhdet_in_emi!E$121</f>
        <v>0</v>
      </c>
      <c r="F358" s="156">
        <f>RES_hhdet_in_emi!F$121</f>
        <v>0</v>
      </c>
      <c r="G358" s="156">
        <f>RES_hhdet_in_emi!G$121</f>
        <v>0</v>
      </c>
      <c r="H358" s="156">
        <f>RES_hhdet_in_emi!H$121</f>
        <v>0</v>
      </c>
      <c r="I358" s="156">
        <f>RES_hhdet_in_emi!I$121</f>
        <v>0</v>
      </c>
      <c r="J358" s="156">
        <f>RES_hhdet_in_emi!J$121</f>
        <v>0</v>
      </c>
      <c r="K358" s="156">
        <f>RES_hhdet_in_emi!K$121</f>
        <v>0</v>
      </c>
      <c r="L358" s="156">
        <f>RES_hhdet_in_emi!L$121</f>
        <v>0</v>
      </c>
      <c r="M358" s="156">
        <f>RES_hhdet_in_emi!M$121</f>
        <v>0</v>
      </c>
      <c r="N358" s="156">
        <f>RES_hhdet_in_emi!N$121</f>
        <v>0</v>
      </c>
      <c r="O358" s="156">
        <f>RES_hhdet_in_emi!O$121</f>
        <v>0</v>
      </c>
      <c r="P358" s="156">
        <f>RES_hhdet_in_emi!P$121</f>
        <v>0</v>
      </c>
      <c r="Q358" s="156">
        <f>RES_hhdet_in_emi!Q$121</f>
        <v>0</v>
      </c>
    </row>
    <row r="359" spans="1:17" ht="12" customHeight="1" x14ac:dyDescent="0.25">
      <c r="A359" s="29" t="s">
        <v>140</v>
      </c>
      <c r="B359" s="57"/>
      <c r="C359" s="57">
        <f>RES_hhdet_in_emi!C$122</f>
        <v>0</v>
      </c>
      <c r="D359" s="57">
        <f>RES_hhdet_in_emi!D$122</f>
        <v>0</v>
      </c>
      <c r="E359" s="57">
        <f>RES_hhdet_in_emi!E$122</f>
        <v>0</v>
      </c>
      <c r="F359" s="57">
        <f>RES_hhdet_in_emi!F$122</f>
        <v>0</v>
      </c>
      <c r="G359" s="57">
        <f>RES_hhdet_in_emi!G$122</f>
        <v>0</v>
      </c>
      <c r="H359" s="57">
        <f>RES_hhdet_in_emi!H$122</f>
        <v>0</v>
      </c>
      <c r="I359" s="57">
        <f>RES_hhdet_in_emi!I$122</f>
        <v>0</v>
      </c>
      <c r="J359" s="57">
        <f>RES_hhdet_in_emi!J$122</f>
        <v>0</v>
      </c>
      <c r="K359" s="57">
        <f>RES_hhdet_in_emi!K$122</f>
        <v>0</v>
      </c>
      <c r="L359" s="57">
        <f>RES_hhdet_in_emi!L$122</f>
        <v>0</v>
      </c>
      <c r="M359" s="57">
        <f>RES_hhdet_in_emi!M$122</f>
        <v>0</v>
      </c>
      <c r="N359" s="57">
        <f>RES_hhdet_in_emi!N$122</f>
        <v>0</v>
      </c>
      <c r="O359" s="57">
        <f>RES_hhdet_in_emi!O$122</f>
        <v>0</v>
      </c>
      <c r="P359" s="57">
        <f>RES_hhdet_in_emi!P$122</f>
        <v>0</v>
      </c>
      <c r="Q359" s="57">
        <f>RES_hhdet_in_emi!Q$122</f>
        <v>0</v>
      </c>
    </row>
    <row r="361" spans="1:17" ht="12" customHeight="1" x14ac:dyDescent="0.25">
      <c r="A361" s="152" t="s">
        <v>189</v>
      </c>
      <c r="B361" s="168"/>
      <c r="C361" s="168">
        <f t="shared" ref="C361:Q361" si="94">SUM(C362,C365,C367,C376)</f>
        <v>0</v>
      </c>
      <c r="D361" s="168">
        <f t="shared" si="94"/>
        <v>0</v>
      </c>
      <c r="E361" s="168">
        <f t="shared" si="94"/>
        <v>0</v>
      </c>
      <c r="F361" s="168">
        <f t="shared" si="94"/>
        <v>0</v>
      </c>
      <c r="G361" s="168">
        <f t="shared" si="94"/>
        <v>0</v>
      </c>
      <c r="H361" s="168">
        <f t="shared" si="94"/>
        <v>0</v>
      </c>
      <c r="I361" s="168">
        <f t="shared" si="94"/>
        <v>0</v>
      </c>
      <c r="J361" s="168">
        <f t="shared" si="94"/>
        <v>0</v>
      </c>
      <c r="K361" s="168">
        <f t="shared" si="94"/>
        <v>0</v>
      </c>
      <c r="L361" s="168">
        <f t="shared" si="94"/>
        <v>0</v>
      </c>
      <c r="M361" s="168">
        <f t="shared" si="94"/>
        <v>0</v>
      </c>
      <c r="N361" s="168">
        <f t="shared" si="94"/>
        <v>0</v>
      </c>
      <c r="O361" s="168">
        <f t="shared" si="94"/>
        <v>0</v>
      </c>
      <c r="P361" s="168">
        <f t="shared" si="94"/>
        <v>0</v>
      </c>
      <c r="Q361" s="168">
        <f t="shared" si="94"/>
        <v>0</v>
      </c>
    </row>
    <row r="362" spans="1:17" ht="12" customHeight="1" x14ac:dyDescent="0.25">
      <c r="A362" s="158" t="s">
        <v>65</v>
      </c>
      <c r="B362" s="157"/>
      <c r="C362" s="157">
        <f t="shared" ref="C362:Q362" si="95">SUM(C363:C364)</f>
        <v>0</v>
      </c>
      <c r="D362" s="157">
        <f t="shared" si="95"/>
        <v>0</v>
      </c>
      <c r="E362" s="157">
        <f t="shared" si="95"/>
        <v>0</v>
      </c>
      <c r="F362" s="157">
        <f t="shared" si="95"/>
        <v>0</v>
      </c>
      <c r="G362" s="157">
        <f t="shared" si="95"/>
        <v>0</v>
      </c>
      <c r="H362" s="157">
        <f t="shared" si="95"/>
        <v>0</v>
      </c>
      <c r="I362" s="157">
        <f t="shared" si="95"/>
        <v>0</v>
      </c>
      <c r="J362" s="157">
        <f t="shared" si="95"/>
        <v>0</v>
      </c>
      <c r="K362" s="157">
        <f t="shared" si="95"/>
        <v>0</v>
      </c>
      <c r="L362" s="157">
        <f t="shared" si="95"/>
        <v>0</v>
      </c>
      <c r="M362" s="157">
        <f t="shared" si="95"/>
        <v>0</v>
      </c>
      <c r="N362" s="157">
        <f t="shared" si="95"/>
        <v>0</v>
      </c>
      <c r="O362" s="157">
        <f t="shared" si="95"/>
        <v>0</v>
      </c>
      <c r="P362" s="157">
        <f t="shared" si="95"/>
        <v>0</v>
      </c>
      <c r="Q362" s="157">
        <f t="shared" si="95"/>
        <v>0</v>
      </c>
    </row>
    <row r="363" spans="1:17" ht="12" customHeight="1" x14ac:dyDescent="0.25">
      <c r="A363" s="23" t="s">
        <v>153</v>
      </c>
      <c r="B363" s="156"/>
      <c r="C363" s="156">
        <f t="shared" ref="C363:Q366" si="96">IF(C287=0,0,C287/0.086*1000000/C$49)</f>
        <v>0</v>
      </c>
      <c r="D363" s="156">
        <f t="shared" si="96"/>
        <v>0</v>
      </c>
      <c r="E363" s="156">
        <f t="shared" si="96"/>
        <v>0</v>
      </c>
      <c r="F363" s="156">
        <f t="shared" si="96"/>
        <v>0</v>
      </c>
      <c r="G363" s="156">
        <f t="shared" si="96"/>
        <v>0</v>
      </c>
      <c r="H363" s="156">
        <f t="shared" si="96"/>
        <v>0</v>
      </c>
      <c r="I363" s="156">
        <f t="shared" si="96"/>
        <v>0</v>
      </c>
      <c r="J363" s="156">
        <f t="shared" si="96"/>
        <v>0</v>
      </c>
      <c r="K363" s="156">
        <f t="shared" si="96"/>
        <v>0</v>
      </c>
      <c r="L363" s="156">
        <f t="shared" si="96"/>
        <v>0</v>
      </c>
      <c r="M363" s="156">
        <f t="shared" si="96"/>
        <v>0</v>
      </c>
      <c r="N363" s="156">
        <f t="shared" si="96"/>
        <v>0</v>
      </c>
      <c r="O363" s="156">
        <f t="shared" si="96"/>
        <v>0</v>
      </c>
      <c r="P363" s="156">
        <f t="shared" si="96"/>
        <v>0</v>
      </c>
      <c r="Q363" s="156">
        <f t="shared" si="96"/>
        <v>0</v>
      </c>
    </row>
    <row r="364" spans="1:17" ht="12" customHeight="1" x14ac:dyDescent="0.25">
      <c r="A364" s="23" t="s">
        <v>60</v>
      </c>
      <c r="B364" s="156"/>
      <c r="C364" s="156">
        <f t="shared" si="96"/>
        <v>0</v>
      </c>
      <c r="D364" s="156">
        <f t="shared" si="96"/>
        <v>0</v>
      </c>
      <c r="E364" s="156">
        <f t="shared" si="96"/>
        <v>0</v>
      </c>
      <c r="F364" s="156">
        <f t="shared" si="96"/>
        <v>0</v>
      </c>
      <c r="G364" s="156">
        <f t="shared" si="96"/>
        <v>0</v>
      </c>
      <c r="H364" s="156">
        <f t="shared" si="96"/>
        <v>0</v>
      </c>
      <c r="I364" s="156">
        <f t="shared" si="96"/>
        <v>0</v>
      </c>
      <c r="J364" s="156">
        <f t="shared" si="96"/>
        <v>0</v>
      </c>
      <c r="K364" s="156">
        <f t="shared" si="96"/>
        <v>0</v>
      </c>
      <c r="L364" s="156">
        <f t="shared" si="96"/>
        <v>0</v>
      </c>
      <c r="M364" s="156">
        <f t="shared" si="96"/>
        <v>0</v>
      </c>
      <c r="N364" s="156">
        <f t="shared" si="96"/>
        <v>0</v>
      </c>
      <c r="O364" s="156">
        <f t="shared" si="96"/>
        <v>0</v>
      </c>
      <c r="P364" s="156">
        <f t="shared" si="96"/>
        <v>0</v>
      </c>
      <c r="Q364" s="156">
        <f t="shared" si="96"/>
        <v>0</v>
      </c>
    </row>
    <row r="365" spans="1:17" ht="12" customHeight="1" x14ac:dyDescent="0.25">
      <c r="A365" s="158" t="s">
        <v>112</v>
      </c>
      <c r="B365" s="157"/>
      <c r="C365" s="157">
        <f t="shared" ref="C365:Q365" si="97">C366</f>
        <v>0</v>
      </c>
      <c r="D365" s="157">
        <f t="shared" si="97"/>
        <v>0</v>
      </c>
      <c r="E365" s="157">
        <f t="shared" si="97"/>
        <v>0</v>
      </c>
      <c r="F365" s="157">
        <f t="shared" si="97"/>
        <v>0</v>
      </c>
      <c r="G365" s="157">
        <f t="shared" si="97"/>
        <v>0</v>
      </c>
      <c r="H365" s="157">
        <f t="shared" si="97"/>
        <v>0</v>
      </c>
      <c r="I365" s="157">
        <f t="shared" si="97"/>
        <v>0</v>
      </c>
      <c r="J365" s="157">
        <f t="shared" si="97"/>
        <v>0</v>
      </c>
      <c r="K365" s="157">
        <f t="shared" si="97"/>
        <v>0</v>
      </c>
      <c r="L365" s="157">
        <f t="shared" si="97"/>
        <v>0</v>
      </c>
      <c r="M365" s="157">
        <f t="shared" si="97"/>
        <v>0</v>
      </c>
      <c r="N365" s="157">
        <f t="shared" si="97"/>
        <v>0</v>
      </c>
      <c r="O365" s="157">
        <f t="shared" si="97"/>
        <v>0</v>
      </c>
      <c r="P365" s="157">
        <f t="shared" si="97"/>
        <v>0</v>
      </c>
      <c r="Q365" s="157">
        <f t="shared" si="97"/>
        <v>0</v>
      </c>
    </row>
    <row r="366" spans="1:17" ht="12" customHeight="1" x14ac:dyDescent="0.25">
      <c r="A366" s="23" t="s">
        <v>60</v>
      </c>
      <c r="B366" s="156"/>
      <c r="C366" s="156">
        <f t="shared" si="96"/>
        <v>0</v>
      </c>
      <c r="D366" s="156">
        <f t="shared" si="96"/>
        <v>0</v>
      </c>
      <c r="E366" s="156">
        <f t="shared" si="96"/>
        <v>0</v>
      </c>
      <c r="F366" s="156">
        <f t="shared" si="96"/>
        <v>0</v>
      </c>
      <c r="G366" s="156">
        <f t="shared" si="96"/>
        <v>0</v>
      </c>
      <c r="H366" s="156">
        <f t="shared" si="96"/>
        <v>0</v>
      </c>
      <c r="I366" s="156">
        <f t="shared" si="96"/>
        <v>0</v>
      </c>
      <c r="J366" s="156">
        <f t="shared" si="96"/>
        <v>0</v>
      </c>
      <c r="K366" s="156">
        <f t="shared" si="96"/>
        <v>0</v>
      </c>
      <c r="L366" s="156">
        <f t="shared" si="96"/>
        <v>0</v>
      </c>
      <c r="M366" s="156">
        <f t="shared" si="96"/>
        <v>0</v>
      </c>
      <c r="N366" s="156">
        <f t="shared" si="96"/>
        <v>0</v>
      </c>
      <c r="O366" s="156">
        <f t="shared" si="96"/>
        <v>0</v>
      </c>
      <c r="P366" s="156">
        <f t="shared" si="96"/>
        <v>0</v>
      </c>
      <c r="Q366" s="156">
        <f t="shared" si="96"/>
        <v>0</v>
      </c>
    </row>
    <row r="367" spans="1:17" ht="12" customHeight="1" x14ac:dyDescent="0.25">
      <c r="A367" s="158" t="s">
        <v>63</v>
      </c>
      <c r="B367" s="157"/>
      <c r="C367" s="157">
        <f t="shared" ref="C367:Q367" si="98">IF(C291=0,0,C291/0.086*1000000/SUM(C$53:C$56))</f>
        <v>0</v>
      </c>
      <c r="D367" s="157">
        <f t="shared" si="98"/>
        <v>0</v>
      </c>
      <c r="E367" s="157">
        <f t="shared" si="98"/>
        <v>0</v>
      </c>
      <c r="F367" s="157">
        <f t="shared" si="98"/>
        <v>0</v>
      </c>
      <c r="G367" s="157">
        <f t="shared" si="98"/>
        <v>0</v>
      </c>
      <c r="H367" s="157">
        <f t="shared" si="98"/>
        <v>0</v>
      </c>
      <c r="I367" s="157">
        <f t="shared" si="98"/>
        <v>0</v>
      </c>
      <c r="J367" s="157">
        <f t="shared" si="98"/>
        <v>0</v>
      </c>
      <c r="K367" s="157">
        <f t="shared" si="98"/>
        <v>0</v>
      </c>
      <c r="L367" s="157">
        <f t="shared" si="98"/>
        <v>0</v>
      </c>
      <c r="M367" s="157">
        <f t="shared" si="98"/>
        <v>0</v>
      </c>
      <c r="N367" s="157">
        <f t="shared" si="98"/>
        <v>0</v>
      </c>
      <c r="O367" s="157">
        <f t="shared" si="98"/>
        <v>0</v>
      </c>
      <c r="P367" s="157">
        <f t="shared" si="98"/>
        <v>0</v>
      </c>
      <c r="Q367" s="157">
        <f t="shared" si="98"/>
        <v>0</v>
      </c>
    </row>
    <row r="368" spans="1:17" ht="12" customHeight="1" x14ac:dyDescent="0.25">
      <c r="A368" s="167" t="s">
        <v>152</v>
      </c>
      <c r="B368" s="132"/>
      <c r="C368" s="132">
        <f t="shared" ref="C368:Q368" si="99">IF(C292=0,0,C292/0.086*1000000/C$53)</f>
        <v>0</v>
      </c>
      <c r="D368" s="132">
        <f t="shared" si="99"/>
        <v>0</v>
      </c>
      <c r="E368" s="132">
        <f t="shared" si="99"/>
        <v>0</v>
      </c>
      <c r="F368" s="132">
        <f t="shared" si="99"/>
        <v>0</v>
      </c>
      <c r="G368" s="132">
        <f t="shared" si="99"/>
        <v>0</v>
      </c>
      <c r="H368" s="132">
        <f t="shared" si="99"/>
        <v>0</v>
      </c>
      <c r="I368" s="132">
        <f t="shared" si="99"/>
        <v>0</v>
      </c>
      <c r="J368" s="132">
        <f t="shared" si="99"/>
        <v>0</v>
      </c>
      <c r="K368" s="132">
        <f t="shared" si="99"/>
        <v>0</v>
      </c>
      <c r="L368" s="132">
        <f t="shared" si="99"/>
        <v>0</v>
      </c>
      <c r="M368" s="132">
        <f t="shared" si="99"/>
        <v>0</v>
      </c>
      <c r="N368" s="132">
        <f t="shared" si="99"/>
        <v>0</v>
      </c>
      <c r="O368" s="132">
        <f t="shared" si="99"/>
        <v>0</v>
      </c>
      <c r="P368" s="132">
        <f t="shared" si="99"/>
        <v>0</v>
      </c>
      <c r="Q368" s="132">
        <f t="shared" si="99"/>
        <v>0</v>
      </c>
    </row>
    <row r="369" spans="1:17" ht="12" customHeight="1" x14ac:dyDescent="0.25">
      <c r="A369" s="167" t="s">
        <v>151</v>
      </c>
      <c r="B369" s="132"/>
      <c r="C369" s="132">
        <f t="shared" ref="C369:Q369" si="100">IF(C293=0,0,C293/0.086*1000000/C$54)</f>
        <v>0</v>
      </c>
      <c r="D369" s="132">
        <f t="shared" si="100"/>
        <v>0</v>
      </c>
      <c r="E369" s="132">
        <f t="shared" si="100"/>
        <v>0</v>
      </c>
      <c r="F369" s="132">
        <f t="shared" si="100"/>
        <v>0</v>
      </c>
      <c r="G369" s="132">
        <f t="shared" si="100"/>
        <v>0</v>
      </c>
      <c r="H369" s="132">
        <f t="shared" si="100"/>
        <v>0</v>
      </c>
      <c r="I369" s="132">
        <f t="shared" si="100"/>
        <v>0</v>
      </c>
      <c r="J369" s="132">
        <f t="shared" si="100"/>
        <v>0</v>
      </c>
      <c r="K369" s="132">
        <f t="shared" si="100"/>
        <v>0</v>
      </c>
      <c r="L369" s="132">
        <f t="shared" si="100"/>
        <v>0</v>
      </c>
      <c r="M369" s="132">
        <f t="shared" si="100"/>
        <v>0</v>
      </c>
      <c r="N369" s="132">
        <f t="shared" si="100"/>
        <v>0</v>
      </c>
      <c r="O369" s="132">
        <f t="shared" si="100"/>
        <v>0</v>
      </c>
      <c r="P369" s="132">
        <f t="shared" si="100"/>
        <v>0</v>
      </c>
      <c r="Q369" s="132">
        <f t="shared" si="100"/>
        <v>0</v>
      </c>
    </row>
    <row r="370" spans="1:17" ht="12" customHeight="1" x14ac:dyDescent="0.25">
      <c r="A370" s="166" t="s">
        <v>79</v>
      </c>
      <c r="B370" s="165"/>
      <c r="C370" s="165">
        <f t="shared" ref="C370:Q371" si="101">IF(C294=0,0,C294/0.086*1000000/C$54)</f>
        <v>0</v>
      </c>
      <c r="D370" s="165">
        <f t="shared" si="101"/>
        <v>0</v>
      </c>
      <c r="E370" s="165">
        <f t="shared" si="101"/>
        <v>0</v>
      </c>
      <c r="F370" s="165">
        <f t="shared" si="101"/>
        <v>0</v>
      </c>
      <c r="G370" s="165">
        <f t="shared" si="101"/>
        <v>0</v>
      </c>
      <c r="H370" s="165">
        <f t="shared" si="101"/>
        <v>0</v>
      </c>
      <c r="I370" s="165">
        <f t="shared" si="101"/>
        <v>0</v>
      </c>
      <c r="J370" s="165">
        <f t="shared" si="101"/>
        <v>0</v>
      </c>
      <c r="K370" s="165">
        <f t="shared" si="101"/>
        <v>0</v>
      </c>
      <c r="L370" s="165">
        <f t="shared" si="101"/>
        <v>0</v>
      </c>
      <c r="M370" s="165">
        <f t="shared" si="101"/>
        <v>0</v>
      </c>
      <c r="N370" s="165">
        <f t="shared" si="101"/>
        <v>0</v>
      </c>
      <c r="O370" s="165">
        <f t="shared" si="101"/>
        <v>0</v>
      </c>
      <c r="P370" s="165">
        <f t="shared" si="101"/>
        <v>0</v>
      </c>
      <c r="Q370" s="165">
        <f t="shared" si="101"/>
        <v>0</v>
      </c>
    </row>
    <row r="371" spans="1:17" ht="12" customHeight="1" x14ac:dyDescent="0.25">
      <c r="A371" s="147" t="s">
        <v>59</v>
      </c>
      <c r="B371" s="164"/>
      <c r="C371" s="164">
        <f t="shared" si="101"/>
        <v>0</v>
      </c>
      <c r="D371" s="164">
        <f t="shared" si="101"/>
        <v>0</v>
      </c>
      <c r="E371" s="164">
        <f t="shared" si="101"/>
        <v>0</v>
      </c>
      <c r="F371" s="164">
        <f t="shared" si="101"/>
        <v>0</v>
      </c>
      <c r="G371" s="164">
        <f t="shared" si="101"/>
        <v>0</v>
      </c>
      <c r="H371" s="164">
        <f t="shared" si="101"/>
        <v>0</v>
      </c>
      <c r="I371" s="164">
        <f t="shared" si="101"/>
        <v>0</v>
      </c>
      <c r="J371" s="164">
        <f t="shared" si="101"/>
        <v>0</v>
      </c>
      <c r="K371" s="164">
        <f t="shared" si="101"/>
        <v>0</v>
      </c>
      <c r="L371" s="164">
        <f t="shared" si="101"/>
        <v>0</v>
      </c>
      <c r="M371" s="164">
        <f t="shared" si="101"/>
        <v>0</v>
      </c>
      <c r="N371" s="164">
        <f t="shared" si="101"/>
        <v>0</v>
      </c>
      <c r="O371" s="164">
        <f t="shared" si="101"/>
        <v>0</v>
      </c>
      <c r="P371" s="164">
        <f t="shared" si="101"/>
        <v>0</v>
      </c>
      <c r="Q371" s="164">
        <f t="shared" si="101"/>
        <v>0</v>
      </c>
    </row>
    <row r="372" spans="1:17" ht="12" customHeight="1" x14ac:dyDescent="0.25">
      <c r="A372" s="163" t="s">
        <v>142</v>
      </c>
      <c r="B372" s="162"/>
      <c r="C372" s="162">
        <f t="shared" ref="C372:Q372" si="102">IF(C296=0,0,C296/0.086*1000000/C$55)</f>
        <v>0</v>
      </c>
      <c r="D372" s="162">
        <f t="shared" si="102"/>
        <v>0</v>
      </c>
      <c r="E372" s="162">
        <f t="shared" si="102"/>
        <v>0</v>
      </c>
      <c r="F372" s="162">
        <f t="shared" si="102"/>
        <v>0</v>
      </c>
      <c r="G372" s="162">
        <f t="shared" si="102"/>
        <v>0</v>
      </c>
      <c r="H372" s="162">
        <f t="shared" si="102"/>
        <v>0</v>
      </c>
      <c r="I372" s="162">
        <f t="shared" si="102"/>
        <v>0</v>
      </c>
      <c r="J372" s="162">
        <f t="shared" si="102"/>
        <v>0</v>
      </c>
      <c r="K372" s="162">
        <f t="shared" si="102"/>
        <v>0</v>
      </c>
      <c r="L372" s="162">
        <f t="shared" si="102"/>
        <v>0</v>
      </c>
      <c r="M372" s="162">
        <f t="shared" si="102"/>
        <v>0</v>
      </c>
      <c r="N372" s="162">
        <f t="shared" si="102"/>
        <v>0</v>
      </c>
      <c r="O372" s="162">
        <f t="shared" si="102"/>
        <v>0</v>
      </c>
      <c r="P372" s="162">
        <f t="shared" si="102"/>
        <v>0</v>
      </c>
      <c r="Q372" s="162">
        <f t="shared" si="102"/>
        <v>0</v>
      </c>
    </row>
    <row r="373" spans="1:17" ht="12" customHeight="1" x14ac:dyDescent="0.25">
      <c r="A373" s="161" t="s">
        <v>141</v>
      </c>
      <c r="B373" s="160"/>
      <c r="C373" s="160">
        <f t="shared" ref="C373:Q373" si="103">IF(C297=0,0,C297/0.086*1000000/C$56)</f>
        <v>0</v>
      </c>
      <c r="D373" s="160">
        <f t="shared" si="103"/>
        <v>0</v>
      </c>
      <c r="E373" s="160">
        <f t="shared" si="103"/>
        <v>0</v>
      </c>
      <c r="F373" s="160">
        <f t="shared" si="103"/>
        <v>0</v>
      </c>
      <c r="G373" s="160">
        <f t="shared" si="103"/>
        <v>0</v>
      </c>
      <c r="H373" s="160">
        <f t="shared" si="103"/>
        <v>0</v>
      </c>
      <c r="I373" s="160">
        <f t="shared" si="103"/>
        <v>0</v>
      </c>
      <c r="J373" s="160">
        <f t="shared" si="103"/>
        <v>0</v>
      </c>
      <c r="K373" s="160">
        <f t="shared" si="103"/>
        <v>0</v>
      </c>
      <c r="L373" s="160">
        <f t="shared" si="103"/>
        <v>0</v>
      </c>
      <c r="M373" s="160">
        <f t="shared" si="103"/>
        <v>0</v>
      </c>
      <c r="N373" s="160">
        <f t="shared" si="103"/>
        <v>0</v>
      </c>
      <c r="O373" s="160">
        <f t="shared" si="103"/>
        <v>0</v>
      </c>
      <c r="P373" s="160">
        <f t="shared" si="103"/>
        <v>0</v>
      </c>
      <c r="Q373" s="160">
        <f t="shared" si="103"/>
        <v>0</v>
      </c>
    </row>
    <row r="374" spans="1:17" ht="12" customHeight="1" x14ac:dyDescent="0.25">
      <c r="A374" s="148" t="s">
        <v>60</v>
      </c>
      <c r="B374" s="156"/>
      <c r="C374" s="156">
        <f t="shared" ref="C374:Q375" si="104">IF(C298=0,0,C298/0.086*1000000/C$56)</f>
        <v>0</v>
      </c>
      <c r="D374" s="156">
        <f t="shared" si="104"/>
        <v>0</v>
      </c>
      <c r="E374" s="156">
        <f t="shared" si="104"/>
        <v>0</v>
      </c>
      <c r="F374" s="156">
        <f t="shared" si="104"/>
        <v>0</v>
      </c>
      <c r="G374" s="156">
        <f t="shared" si="104"/>
        <v>0</v>
      </c>
      <c r="H374" s="156">
        <f t="shared" si="104"/>
        <v>0</v>
      </c>
      <c r="I374" s="156">
        <f t="shared" si="104"/>
        <v>0</v>
      </c>
      <c r="J374" s="156">
        <f t="shared" si="104"/>
        <v>0</v>
      </c>
      <c r="K374" s="156">
        <f t="shared" si="104"/>
        <v>0</v>
      </c>
      <c r="L374" s="156">
        <f t="shared" si="104"/>
        <v>0</v>
      </c>
      <c r="M374" s="156">
        <f t="shared" si="104"/>
        <v>0</v>
      </c>
      <c r="N374" s="156">
        <f t="shared" si="104"/>
        <v>0</v>
      </c>
      <c r="O374" s="156">
        <f t="shared" si="104"/>
        <v>0</v>
      </c>
      <c r="P374" s="156">
        <f t="shared" si="104"/>
        <v>0</v>
      </c>
      <c r="Q374" s="156">
        <f t="shared" si="104"/>
        <v>0</v>
      </c>
    </row>
    <row r="375" spans="1:17" ht="12" customHeight="1" x14ac:dyDescent="0.25">
      <c r="A375" s="148" t="s">
        <v>59</v>
      </c>
      <c r="B375" s="156"/>
      <c r="C375" s="156">
        <f t="shared" si="104"/>
        <v>0</v>
      </c>
      <c r="D375" s="156">
        <f t="shared" si="104"/>
        <v>0</v>
      </c>
      <c r="E375" s="156">
        <f t="shared" si="104"/>
        <v>0</v>
      </c>
      <c r="F375" s="156">
        <f t="shared" si="104"/>
        <v>0</v>
      </c>
      <c r="G375" s="156">
        <f t="shared" si="104"/>
        <v>0</v>
      </c>
      <c r="H375" s="156">
        <f t="shared" si="104"/>
        <v>0</v>
      </c>
      <c r="I375" s="156">
        <f t="shared" si="104"/>
        <v>0</v>
      </c>
      <c r="J375" s="156">
        <f t="shared" si="104"/>
        <v>0</v>
      </c>
      <c r="K375" s="156">
        <f t="shared" si="104"/>
        <v>0</v>
      </c>
      <c r="L375" s="156">
        <f t="shared" si="104"/>
        <v>0</v>
      </c>
      <c r="M375" s="156">
        <f t="shared" si="104"/>
        <v>0</v>
      </c>
      <c r="N375" s="156">
        <f t="shared" si="104"/>
        <v>0</v>
      </c>
      <c r="O375" s="156">
        <f t="shared" si="104"/>
        <v>0</v>
      </c>
      <c r="P375" s="156">
        <f t="shared" si="104"/>
        <v>0</v>
      </c>
      <c r="Q375" s="156">
        <f t="shared" si="104"/>
        <v>0</v>
      </c>
    </row>
    <row r="376" spans="1:17" ht="12" customHeight="1" x14ac:dyDescent="0.25">
      <c r="A376" s="158" t="s">
        <v>62</v>
      </c>
      <c r="B376" s="157"/>
      <c r="C376" s="157">
        <f t="shared" ref="C376:Q376" si="105">IF(C300=0,0,C300/0.086*1000000/SUM(C$58:C$59))</f>
        <v>0</v>
      </c>
      <c r="D376" s="157">
        <f t="shared" si="105"/>
        <v>0</v>
      </c>
      <c r="E376" s="157">
        <f t="shared" si="105"/>
        <v>0</v>
      </c>
      <c r="F376" s="157">
        <f t="shared" si="105"/>
        <v>0</v>
      </c>
      <c r="G376" s="157">
        <f t="shared" si="105"/>
        <v>0</v>
      </c>
      <c r="H376" s="157">
        <f t="shared" si="105"/>
        <v>0</v>
      </c>
      <c r="I376" s="157">
        <f t="shared" si="105"/>
        <v>0</v>
      </c>
      <c r="J376" s="157">
        <f t="shared" si="105"/>
        <v>0</v>
      </c>
      <c r="K376" s="157">
        <f t="shared" si="105"/>
        <v>0</v>
      </c>
      <c r="L376" s="157">
        <f t="shared" si="105"/>
        <v>0</v>
      </c>
      <c r="M376" s="157">
        <f t="shared" si="105"/>
        <v>0</v>
      </c>
      <c r="N376" s="157">
        <f t="shared" si="105"/>
        <v>0</v>
      </c>
      <c r="O376" s="157">
        <f t="shared" si="105"/>
        <v>0</v>
      </c>
      <c r="P376" s="157">
        <f t="shared" si="105"/>
        <v>0</v>
      </c>
      <c r="Q376" s="157">
        <f t="shared" si="105"/>
        <v>0</v>
      </c>
    </row>
    <row r="377" spans="1:17" ht="12" customHeight="1" x14ac:dyDescent="0.25">
      <c r="A377" s="23" t="s">
        <v>57</v>
      </c>
      <c r="B377" s="156"/>
      <c r="C377" s="156">
        <f t="shared" ref="C377:Q377" si="106">IF(C301=0,0,C301/0.086*1000000/C$58)</f>
        <v>0</v>
      </c>
      <c r="D377" s="156">
        <f t="shared" si="106"/>
        <v>0</v>
      </c>
      <c r="E377" s="156">
        <f t="shared" si="106"/>
        <v>0</v>
      </c>
      <c r="F377" s="156">
        <f t="shared" si="106"/>
        <v>0</v>
      </c>
      <c r="G377" s="156">
        <f t="shared" si="106"/>
        <v>0</v>
      </c>
      <c r="H377" s="156">
        <f t="shared" si="106"/>
        <v>0</v>
      </c>
      <c r="I377" s="156">
        <f t="shared" si="106"/>
        <v>0</v>
      </c>
      <c r="J377" s="156">
        <f t="shared" si="106"/>
        <v>0</v>
      </c>
      <c r="K377" s="156">
        <f t="shared" si="106"/>
        <v>0</v>
      </c>
      <c r="L377" s="156">
        <f t="shared" si="106"/>
        <v>0</v>
      </c>
      <c r="M377" s="156">
        <f t="shared" si="106"/>
        <v>0</v>
      </c>
      <c r="N377" s="156">
        <f t="shared" si="106"/>
        <v>0</v>
      </c>
      <c r="O377" s="156">
        <f t="shared" si="106"/>
        <v>0</v>
      </c>
      <c r="P377" s="156">
        <f t="shared" si="106"/>
        <v>0</v>
      </c>
      <c r="Q377" s="156">
        <f t="shared" si="106"/>
        <v>0</v>
      </c>
    </row>
    <row r="378" spans="1:17" ht="12" customHeight="1" x14ac:dyDescent="0.25">
      <c r="A378" s="29" t="s">
        <v>140</v>
      </c>
      <c r="B378" s="57"/>
      <c r="C378" s="57">
        <f t="shared" ref="C378:Q378" si="107">IF(C302=0,0,C302/0.086*1000000/C$59)</f>
        <v>0</v>
      </c>
      <c r="D378" s="57">
        <f t="shared" si="107"/>
        <v>0</v>
      </c>
      <c r="E378" s="57">
        <f t="shared" si="107"/>
        <v>0</v>
      </c>
      <c r="F378" s="57">
        <f t="shared" si="107"/>
        <v>0</v>
      </c>
      <c r="G378" s="57">
        <f t="shared" si="107"/>
        <v>0</v>
      </c>
      <c r="H378" s="57">
        <f t="shared" si="107"/>
        <v>0</v>
      </c>
      <c r="I378" s="57">
        <f t="shared" si="107"/>
        <v>0</v>
      </c>
      <c r="J378" s="57">
        <f t="shared" si="107"/>
        <v>0</v>
      </c>
      <c r="K378" s="57">
        <f t="shared" si="107"/>
        <v>0</v>
      </c>
      <c r="L378" s="57">
        <f t="shared" si="107"/>
        <v>0</v>
      </c>
      <c r="M378" s="57">
        <f t="shared" si="107"/>
        <v>0</v>
      </c>
      <c r="N378" s="57">
        <f t="shared" si="107"/>
        <v>0</v>
      </c>
      <c r="O378" s="57">
        <f t="shared" si="107"/>
        <v>0</v>
      </c>
      <c r="P378" s="57">
        <f t="shared" si="107"/>
        <v>0</v>
      </c>
      <c r="Q378" s="57">
        <f t="shared" si="107"/>
        <v>0</v>
      </c>
    </row>
    <row r="380" spans="1:17" ht="12" customHeight="1" x14ac:dyDescent="0.25">
      <c r="A380" s="152" t="s">
        <v>188</v>
      </c>
      <c r="B380" s="168"/>
      <c r="C380" s="168">
        <f t="shared" ref="C380:Q380" si="108">SUM(C381,C384,C386,C395)</f>
        <v>0</v>
      </c>
      <c r="D380" s="168">
        <f t="shared" si="108"/>
        <v>0</v>
      </c>
      <c r="E380" s="168">
        <f t="shared" si="108"/>
        <v>0</v>
      </c>
      <c r="F380" s="168">
        <f t="shared" si="108"/>
        <v>0</v>
      </c>
      <c r="G380" s="168">
        <f t="shared" si="108"/>
        <v>0</v>
      </c>
      <c r="H380" s="168">
        <f t="shared" si="108"/>
        <v>0</v>
      </c>
      <c r="I380" s="168">
        <f t="shared" si="108"/>
        <v>0</v>
      </c>
      <c r="J380" s="168">
        <f t="shared" si="108"/>
        <v>0</v>
      </c>
      <c r="K380" s="168">
        <f t="shared" si="108"/>
        <v>0</v>
      </c>
      <c r="L380" s="168">
        <f t="shared" si="108"/>
        <v>0</v>
      </c>
      <c r="M380" s="168">
        <f t="shared" si="108"/>
        <v>0</v>
      </c>
      <c r="N380" s="168">
        <f t="shared" si="108"/>
        <v>0</v>
      </c>
      <c r="O380" s="168">
        <f t="shared" si="108"/>
        <v>0</v>
      </c>
      <c r="P380" s="168">
        <f t="shared" si="108"/>
        <v>0</v>
      </c>
      <c r="Q380" s="168">
        <f t="shared" si="108"/>
        <v>0</v>
      </c>
    </row>
    <row r="381" spans="1:17" ht="12" customHeight="1" x14ac:dyDescent="0.25">
      <c r="A381" s="158" t="s">
        <v>65</v>
      </c>
      <c r="B381" s="157"/>
      <c r="C381" s="157">
        <f t="shared" ref="C381:Q381" si="109">SUM(C382:C383)</f>
        <v>0</v>
      </c>
      <c r="D381" s="157">
        <f t="shared" si="109"/>
        <v>0</v>
      </c>
      <c r="E381" s="157">
        <f t="shared" si="109"/>
        <v>0</v>
      </c>
      <c r="F381" s="157">
        <f t="shared" si="109"/>
        <v>0</v>
      </c>
      <c r="G381" s="157">
        <f t="shared" si="109"/>
        <v>0</v>
      </c>
      <c r="H381" s="157">
        <f t="shared" si="109"/>
        <v>0</v>
      </c>
      <c r="I381" s="157">
        <f t="shared" si="109"/>
        <v>0</v>
      </c>
      <c r="J381" s="157">
        <f t="shared" si="109"/>
        <v>0</v>
      </c>
      <c r="K381" s="157">
        <f t="shared" si="109"/>
        <v>0</v>
      </c>
      <c r="L381" s="157">
        <f t="shared" si="109"/>
        <v>0</v>
      </c>
      <c r="M381" s="157">
        <f t="shared" si="109"/>
        <v>0</v>
      </c>
      <c r="N381" s="157">
        <f t="shared" si="109"/>
        <v>0</v>
      </c>
      <c r="O381" s="157">
        <f t="shared" si="109"/>
        <v>0</v>
      </c>
      <c r="P381" s="157">
        <f t="shared" si="109"/>
        <v>0</v>
      </c>
      <c r="Q381" s="157">
        <f t="shared" si="109"/>
        <v>0</v>
      </c>
    </row>
    <row r="382" spans="1:17" ht="12" customHeight="1" x14ac:dyDescent="0.25">
      <c r="A382" s="23" t="s">
        <v>153</v>
      </c>
      <c r="B382" s="156"/>
      <c r="C382" s="156">
        <f t="shared" ref="C382:Q383" si="110">IF(C306=0,0,C306/0.086*1000000/C$49)</f>
        <v>0</v>
      </c>
      <c r="D382" s="156">
        <f t="shared" si="110"/>
        <v>0</v>
      </c>
      <c r="E382" s="156">
        <f t="shared" si="110"/>
        <v>0</v>
      </c>
      <c r="F382" s="156">
        <f t="shared" si="110"/>
        <v>0</v>
      </c>
      <c r="G382" s="156">
        <f t="shared" si="110"/>
        <v>0</v>
      </c>
      <c r="H382" s="156">
        <f t="shared" si="110"/>
        <v>0</v>
      </c>
      <c r="I382" s="156">
        <f t="shared" si="110"/>
        <v>0</v>
      </c>
      <c r="J382" s="156">
        <f t="shared" si="110"/>
        <v>0</v>
      </c>
      <c r="K382" s="156">
        <f t="shared" si="110"/>
        <v>0</v>
      </c>
      <c r="L382" s="156">
        <f t="shared" si="110"/>
        <v>0</v>
      </c>
      <c r="M382" s="156">
        <f t="shared" si="110"/>
        <v>0</v>
      </c>
      <c r="N382" s="156">
        <f t="shared" si="110"/>
        <v>0</v>
      </c>
      <c r="O382" s="156">
        <f t="shared" si="110"/>
        <v>0</v>
      </c>
      <c r="P382" s="156">
        <f t="shared" si="110"/>
        <v>0</v>
      </c>
      <c r="Q382" s="156">
        <f t="shared" si="110"/>
        <v>0</v>
      </c>
    </row>
    <row r="383" spans="1:17" ht="12" customHeight="1" x14ac:dyDescent="0.25">
      <c r="A383" s="23" t="s">
        <v>60</v>
      </c>
      <c r="B383" s="156"/>
      <c r="C383" s="156">
        <f t="shared" si="110"/>
        <v>0</v>
      </c>
      <c r="D383" s="156">
        <f t="shared" si="110"/>
        <v>0</v>
      </c>
      <c r="E383" s="156">
        <f t="shared" si="110"/>
        <v>0</v>
      </c>
      <c r="F383" s="156">
        <f t="shared" si="110"/>
        <v>0</v>
      </c>
      <c r="G383" s="156">
        <f t="shared" si="110"/>
        <v>0</v>
      </c>
      <c r="H383" s="156">
        <f t="shared" si="110"/>
        <v>0</v>
      </c>
      <c r="I383" s="156">
        <f t="shared" si="110"/>
        <v>0</v>
      </c>
      <c r="J383" s="156">
        <f t="shared" si="110"/>
        <v>0</v>
      </c>
      <c r="K383" s="156">
        <f t="shared" si="110"/>
        <v>0</v>
      </c>
      <c r="L383" s="156">
        <f t="shared" si="110"/>
        <v>0</v>
      </c>
      <c r="M383" s="156">
        <f t="shared" si="110"/>
        <v>0</v>
      </c>
      <c r="N383" s="156">
        <f t="shared" si="110"/>
        <v>0</v>
      </c>
      <c r="O383" s="156">
        <f t="shared" si="110"/>
        <v>0</v>
      </c>
      <c r="P383" s="156">
        <f t="shared" si="110"/>
        <v>0</v>
      </c>
      <c r="Q383" s="156">
        <f t="shared" si="110"/>
        <v>0</v>
      </c>
    </row>
    <row r="384" spans="1:17" ht="12" customHeight="1" x14ac:dyDescent="0.25">
      <c r="A384" s="158" t="s">
        <v>112</v>
      </c>
      <c r="B384" s="157"/>
      <c r="C384" s="157">
        <f t="shared" ref="C384:Q384" si="111">C385</f>
        <v>0</v>
      </c>
      <c r="D384" s="157">
        <f t="shared" si="111"/>
        <v>0</v>
      </c>
      <c r="E384" s="157">
        <f t="shared" si="111"/>
        <v>0</v>
      </c>
      <c r="F384" s="157">
        <f t="shared" si="111"/>
        <v>0</v>
      </c>
      <c r="G384" s="157">
        <f t="shared" si="111"/>
        <v>0</v>
      </c>
      <c r="H384" s="157">
        <f t="shared" si="111"/>
        <v>0</v>
      </c>
      <c r="I384" s="157">
        <f t="shared" si="111"/>
        <v>0</v>
      </c>
      <c r="J384" s="157">
        <f t="shared" si="111"/>
        <v>0</v>
      </c>
      <c r="K384" s="157">
        <f t="shared" si="111"/>
        <v>0</v>
      </c>
      <c r="L384" s="157">
        <f t="shared" si="111"/>
        <v>0</v>
      </c>
      <c r="M384" s="157">
        <f t="shared" si="111"/>
        <v>0</v>
      </c>
      <c r="N384" s="157">
        <f t="shared" si="111"/>
        <v>0</v>
      </c>
      <c r="O384" s="157">
        <f t="shared" si="111"/>
        <v>0</v>
      </c>
      <c r="P384" s="157">
        <f t="shared" si="111"/>
        <v>0</v>
      </c>
      <c r="Q384" s="157">
        <f t="shared" si="111"/>
        <v>0</v>
      </c>
    </row>
    <row r="385" spans="1:17" ht="12" customHeight="1" x14ac:dyDescent="0.25">
      <c r="A385" s="23" t="s">
        <v>60</v>
      </c>
      <c r="B385" s="156"/>
      <c r="C385" s="156">
        <f t="shared" ref="C385:Q385" si="112">IF(C309=0,0,C309/0.086*1000000/C$49)</f>
        <v>0</v>
      </c>
      <c r="D385" s="156">
        <f t="shared" si="112"/>
        <v>0</v>
      </c>
      <c r="E385" s="156">
        <f t="shared" si="112"/>
        <v>0</v>
      </c>
      <c r="F385" s="156">
        <f t="shared" si="112"/>
        <v>0</v>
      </c>
      <c r="G385" s="156">
        <f t="shared" si="112"/>
        <v>0</v>
      </c>
      <c r="H385" s="156">
        <f t="shared" si="112"/>
        <v>0</v>
      </c>
      <c r="I385" s="156">
        <f t="shared" si="112"/>
        <v>0</v>
      </c>
      <c r="J385" s="156">
        <f t="shared" si="112"/>
        <v>0</v>
      </c>
      <c r="K385" s="156">
        <f t="shared" si="112"/>
        <v>0</v>
      </c>
      <c r="L385" s="156">
        <f t="shared" si="112"/>
        <v>0</v>
      </c>
      <c r="M385" s="156">
        <f t="shared" si="112"/>
        <v>0</v>
      </c>
      <c r="N385" s="156">
        <f t="shared" si="112"/>
        <v>0</v>
      </c>
      <c r="O385" s="156">
        <f t="shared" si="112"/>
        <v>0</v>
      </c>
      <c r="P385" s="156">
        <f t="shared" si="112"/>
        <v>0</v>
      </c>
      <c r="Q385" s="156">
        <f t="shared" si="112"/>
        <v>0</v>
      </c>
    </row>
    <row r="386" spans="1:17" ht="12" customHeight="1" x14ac:dyDescent="0.25">
      <c r="A386" s="158" t="s">
        <v>63</v>
      </c>
      <c r="B386" s="157"/>
      <c r="C386" s="157">
        <f t="shared" ref="C386:Q386" si="113">IF(C310=0,0,C310/0.086*1000000/SUM(C$53:C$56))</f>
        <v>0</v>
      </c>
      <c r="D386" s="157">
        <f t="shared" si="113"/>
        <v>0</v>
      </c>
      <c r="E386" s="157">
        <f t="shared" si="113"/>
        <v>0</v>
      </c>
      <c r="F386" s="157">
        <f t="shared" si="113"/>
        <v>0</v>
      </c>
      <c r="G386" s="157">
        <f t="shared" si="113"/>
        <v>0</v>
      </c>
      <c r="H386" s="157">
        <f t="shared" si="113"/>
        <v>0</v>
      </c>
      <c r="I386" s="157">
        <f t="shared" si="113"/>
        <v>0</v>
      </c>
      <c r="J386" s="157">
        <f t="shared" si="113"/>
        <v>0</v>
      </c>
      <c r="K386" s="157">
        <f t="shared" si="113"/>
        <v>0</v>
      </c>
      <c r="L386" s="157">
        <f t="shared" si="113"/>
        <v>0</v>
      </c>
      <c r="M386" s="157">
        <f t="shared" si="113"/>
        <v>0</v>
      </c>
      <c r="N386" s="157">
        <f t="shared" si="113"/>
        <v>0</v>
      </c>
      <c r="O386" s="157">
        <f t="shared" si="113"/>
        <v>0</v>
      </c>
      <c r="P386" s="157">
        <f t="shared" si="113"/>
        <v>0</v>
      </c>
      <c r="Q386" s="157">
        <f t="shared" si="113"/>
        <v>0</v>
      </c>
    </row>
    <row r="387" spans="1:17" ht="12" customHeight="1" x14ac:dyDescent="0.25">
      <c r="A387" s="167" t="s">
        <v>152</v>
      </c>
      <c r="B387" s="132"/>
      <c r="C387" s="132">
        <f t="shared" ref="C387:Q387" si="114">IF(C311=0,0,C311/0.086*1000000/C$53)</f>
        <v>0</v>
      </c>
      <c r="D387" s="132">
        <f t="shared" si="114"/>
        <v>0</v>
      </c>
      <c r="E387" s="132">
        <f t="shared" si="114"/>
        <v>0</v>
      </c>
      <c r="F387" s="132">
        <f t="shared" si="114"/>
        <v>0</v>
      </c>
      <c r="G387" s="132">
        <f t="shared" si="114"/>
        <v>0</v>
      </c>
      <c r="H387" s="132">
        <f t="shared" si="114"/>
        <v>0</v>
      </c>
      <c r="I387" s="132">
        <f t="shared" si="114"/>
        <v>0</v>
      </c>
      <c r="J387" s="132">
        <f t="shared" si="114"/>
        <v>0</v>
      </c>
      <c r="K387" s="132">
        <f t="shared" si="114"/>
        <v>0</v>
      </c>
      <c r="L387" s="132">
        <f t="shared" si="114"/>
        <v>0</v>
      </c>
      <c r="M387" s="132">
        <f t="shared" si="114"/>
        <v>0</v>
      </c>
      <c r="N387" s="132">
        <f t="shared" si="114"/>
        <v>0</v>
      </c>
      <c r="O387" s="132">
        <f t="shared" si="114"/>
        <v>0</v>
      </c>
      <c r="P387" s="132">
        <f t="shared" si="114"/>
        <v>0</v>
      </c>
      <c r="Q387" s="132">
        <f t="shared" si="114"/>
        <v>0</v>
      </c>
    </row>
    <row r="388" spans="1:17" ht="12" customHeight="1" x14ac:dyDescent="0.25">
      <c r="A388" s="167" t="s">
        <v>151</v>
      </c>
      <c r="B388" s="132"/>
      <c r="C388" s="132">
        <f t="shared" ref="C388:Q390" si="115">IF(C312=0,0,C312/0.086*1000000/C$54)</f>
        <v>0</v>
      </c>
      <c r="D388" s="132">
        <f t="shared" si="115"/>
        <v>0</v>
      </c>
      <c r="E388" s="132">
        <f t="shared" si="115"/>
        <v>0</v>
      </c>
      <c r="F388" s="132">
        <f t="shared" si="115"/>
        <v>0</v>
      </c>
      <c r="G388" s="132">
        <f t="shared" si="115"/>
        <v>0</v>
      </c>
      <c r="H388" s="132">
        <f t="shared" si="115"/>
        <v>0</v>
      </c>
      <c r="I388" s="132">
        <f t="shared" si="115"/>
        <v>0</v>
      </c>
      <c r="J388" s="132">
        <f t="shared" si="115"/>
        <v>0</v>
      </c>
      <c r="K388" s="132">
        <f t="shared" si="115"/>
        <v>0</v>
      </c>
      <c r="L388" s="132">
        <f t="shared" si="115"/>
        <v>0</v>
      </c>
      <c r="M388" s="132">
        <f t="shared" si="115"/>
        <v>0</v>
      </c>
      <c r="N388" s="132">
        <f t="shared" si="115"/>
        <v>0</v>
      </c>
      <c r="O388" s="132">
        <f t="shared" si="115"/>
        <v>0</v>
      </c>
      <c r="P388" s="132">
        <f t="shared" si="115"/>
        <v>0</v>
      </c>
      <c r="Q388" s="132">
        <f t="shared" si="115"/>
        <v>0</v>
      </c>
    </row>
    <row r="389" spans="1:17" ht="12" customHeight="1" x14ac:dyDescent="0.25">
      <c r="A389" s="166" t="s">
        <v>79</v>
      </c>
      <c r="B389" s="165"/>
      <c r="C389" s="165">
        <f t="shared" si="115"/>
        <v>0</v>
      </c>
      <c r="D389" s="165">
        <f t="shared" si="115"/>
        <v>0</v>
      </c>
      <c r="E389" s="165">
        <f t="shared" si="115"/>
        <v>0</v>
      </c>
      <c r="F389" s="165">
        <f t="shared" si="115"/>
        <v>0</v>
      </c>
      <c r="G389" s="165">
        <f t="shared" si="115"/>
        <v>0</v>
      </c>
      <c r="H389" s="165">
        <f t="shared" si="115"/>
        <v>0</v>
      </c>
      <c r="I389" s="165">
        <f t="shared" si="115"/>
        <v>0</v>
      </c>
      <c r="J389" s="165">
        <f t="shared" si="115"/>
        <v>0</v>
      </c>
      <c r="K389" s="165">
        <f t="shared" si="115"/>
        <v>0</v>
      </c>
      <c r="L389" s="165">
        <f t="shared" si="115"/>
        <v>0</v>
      </c>
      <c r="M389" s="165">
        <f t="shared" si="115"/>
        <v>0</v>
      </c>
      <c r="N389" s="165">
        <f t="shared" si="115"/>
        <v>0</v>
      </c>
      <c r="O389" s="165">
        <f t="shared" si="115"/>
        <v>0</v>
      </c>
      <c r="P389" s="165">
        <f t="shared" si="115"/>
        <v>0</v>
      </c>
      <c r="Q389" s="165">
        <f t="shared" si="115"/>
        <v>0</v>
      </c>
    </row>
    <row r="390" spans="1:17" ht="12" customHeight="1" x14ac:dyDescent="0.25">
      <c r="A390" s="147" t="s">
        <v>59</v>
      </c>
      <c r="B390" s="164"/>
      <c r="C390" s="164">
        <f t="shared" si="115"/>
        <v>0</v>
      </c>
      <c r="D390" s="164">
        <f t="shared" si="115"/>
        <v>0</v>
      </c>
      <c r="E390" s="164">
        <f t="shared" si="115"/>
        <v>0</v>
      </c>
      <c r="F390" s="164">
        <f t="shared" si="115"/>
        <v>0</v>
      </c>
      <c r="G390" s="164">
        <f t="shared" si="115"/>
        <v>0</v>
      </c>
      <c r="H390" s="164">
        <f t="shared" si="115"/>
        <v>0</v>
      </c>
      <c r="I390" s="164">
        <f t="shared" si="115"/>
        <v>0</v>
      </c>
      <c r="J390" s="164">
        <f t="shared" si="115"/>
        <v>0</v>
      </c>
      <c r="K390" s="164">
        <f t="shared" si="115"/>
        <v>0</v>
      </c>
      <c r="L390" s="164">
        <f t="shared" si="115"/>
        <v>0</v>
      </c>
      <c r="M390" s="164">
        <f t="shared" si="115"/>
        <v>0</v>
      </c>
      <c r="N390" s="164">
        <f t="shared" si="115"/>
        <v>0</v>
      </c>
      <c r="O390" s="164">
        <f t="shared" si="115"/>
        <v>0</v>
      </c>
      <c r="P390" s="164">
        <f t="shared" si="115"/>
        <v>0</v>
      </c>
      <c r="Q390" s="164">
        <f t="shared" si="115"/>
        <v>0</v>
      </c>
    </row>
    <row r="391" spans="1:17" ht="12" customHeight="1" x14ac:dyDescent="0.25">
      <c r="A391" s="163" t="s">
        <v>142</v>
      </c>
      <c r="B391" s="162"/>
      <c r="C391" s="162">
        <f t="shared" ref="C391:Q391" si="116">IF(C315=0,0,C315/0.086*1000000/C$55)</f>
        <v>0</v>
      </c>
      <c r="D391" s="162">
        <f t="shared" si="116"/>
        <v>0</v>
      </c>
      <c r="E391" s="162">
        <f t="shared" si="116"/>
        <v>0</v>
      </c>
      <c r="F391" s="162">
        <f t="shared" si="116"/>
        <v>0</v>
      </c>
      <c r="G391" s="162">
        <f t="shared" si="116"/>
        <v>0</v>
      </c>
      <c r="H391" s="162">
        <f t="shared" si="116"/>
        <v>0</v>
      </c>
      <c r="I391" s="162">
        <f t="shared" si="116"/>
        <v>0</v>
      </c>
      <c r="J391" s="162">
        <f t="shared" si="116"/>
        <v>0</v>
      </c>
      <c r="K391" s="162">
        <f t="shared" si="116"/>
        <v>0</v>
      </c>
      <c r="L391" s="162">
        <f t="shared" si="116"/>
        <v>0</v>
      </c>
      <c r="M391" s="162">
        <f t="shared" si="116"/>
        <v>0</v>
      </c>
      <c r="N391" s="162">
        <f t="shared" si="116"/>
        <v>0</v>
      </c>
      <c r="O391" s="162">
        <f t="shared" si="116"/>
        <v>0</v>
      </c>
      <c r="P391" s="162">
        <f t="shared" si="116"/>
        <v>0</v>
      </c>
      <c r="Q391" s="162">
        <f t="shared" si="116"/>
        <v>0</v>
      </c>
    </row>
    <row r="392" spans="1:17" ht="12" customHeight="1" x14ac:dyDescent="0.25">
      <c r="A392" s="161" t="s">
        <v>141</v>
      </c>
      <c r="B392" s="160"/>
      <c r="C392" s="160">
        <f t="shared" ref="C392:Q394" si="117">IF(C316=0,0,C316/0.086*1000000/C$56)</f>
        <v>0</v>
      </c>
      <c r="D392" s="160">
        <f t="shared" si="117"/>
        <v>0</v>
      </c>
      <c r="E392" s="160">
        <f t="shared" si="117"/>
        <v>0</v>
      </c>
      <c r="F392" s="160">
        <f t="shared" si="117"/>
        <v>0</v>
      </c>
      <c r="G392" s="160">
        <f t="shared" si="117"/>
        <v>0</v>
      </c>
      <c r="H392" s="160">
        <f t="shared" si="117"/>
        <v>0</v>
      </c>
      <c r="I392" s="160">
        <f t="shared" si="117"/>
        <v>0</v>
      </c>
      <c r="J392" s="160">
        <f t="shared" si="117"/>
        <v>0</v>
      </c>
      <c r="K392" s="160">
        <f t="shared" si="117"/>
        <v>0</v>
      </c>
      <c r="L392" s="160">
        <f t="shared" si="117"/>
        <v>0</v>
      </c>
      <c r="M392" s="160">
        <f t="shared" si="117"/>
        <v>0</v>
      </c>
      <c r="N392" s="160">
        <f t="shared" si="117"/>
        <v>0</v>
      </c>
      <c r="O392" s="160">
        <f t="shared" si="117"/>
        <v>0</v>
      </c>
      <c r="P392" s="160">
        <f t="shared" si="117"/>
        <v>0</v>
      </c>
      <c r="Q392" s="160">
        <f t="shared" si="117"/>
        <v>0</v>
      </c>
    </row>
    <row r="393" spans="1:17" ht="12" customHeight="1" x14ac:dyDescent="0.25">
      <c r="A393" s="148" t="s">
        <v>60</v>
      </c>
      <c r="B393" s="156"/>
      <c r="C393" s="156">
        <f t="shared" si="117"/>
        <v>0</v>
      </c>
      <c r="D393" s="156">
        <f t="shared" si="117"/>
        <v>0</v>
      </c>
      <c r="E393" s="156">
        <f t="shared" si="117"/>
        <v>0</v>
      </c>
      <c r="F393" s="156">
        <f t="shared" si="117"/>
        <v>0</v>
      </c>
      <c r="G393" s="156">
        <f t="shared" si="117"/>
        <v>0</v>
      </c>
      <c r="H393" s="156">
        <f t="shared" si="117"/>
        <v>0</v>
      </c>
      <c r="I393" s="156">
        <f t="shared" si="117"/>
        <v>0</v>
      </c>
      <c r="J393" s="156">
        <f t="shared" si="117"/>
        <v>0</v>
      </c>
      <c r="K393" s="156">
        <f t="shared" si="117"/>
        <v>0</v>
      </c>
      <c r="L393" s="156">
        <f t="shared" si="117"/>
        <v>0</v>
      </c>
      <c r="M393" s="156">
        <f t="shared" si="117"/>
        <v>0</v>
      </c>
      <c r="N393" s="156">
        <f t="shared" si="117"/>
        <v>0</v>
      </c>
      <c r="O393" s="156">
        <f t="shared" si="117"/>
        <v>0</v>
      </c>
      <c r="P393" s="156">
        <f t="shared" si="117"/>
        <v>0</v>
      </c>
      <c r="Q393" s="156">
        <f t="shared" si="117"/>
        <v>0</v>
      </c>
    </row>
    <row r="394" spans="1:17" ht="12" customHeight="1" x14ac:dyDescent="0.25">
      <c r="A394" s="148" t="s">
        <v>59</v>
      </c>
      <c r="B394" s="156"/>
      <c r="C394" s="156">
        <f t="shared" si="117"/>
        <v>0</v>
      </c>
      <c r="D394" s="156">
        <f t="shared" si="117"/>
        <v>0</v>
      </c>
      <c r="E394" s="156">
        <f t="shared" si="117"/>
        <v>0</v>
      </c>
      <c r="F394" s="156">
        <f t="shared" si="117"/>
        <v>0</v>
      </c>
      <c r="G394" s="156">
        <f t="shared" si="117"/>
        <v>0</v>
      </c>
      <c r="H394" s="156">
        <f t="shared" si="117"/>
        <v>0</v>
      </c>
      <c r="I394" s="156">
        <f t="shared" si="117"/>
        <v>0</v>
      </c>
      <c r="J394" s="156">
        <f t="shared" si="117"/>
        <v>0</v>
      </c>
      <c r="K394" s="156">
        <f t="shared" si="117"/>
        <v>0</v>
      </c>
      <c r="L394" s="156">
        <f t="shared" si="117"/>
        <v>0</v>
      </c>
      <c r="M394" s="156">
        <f t="shared" si="117"/>
        <v>0</v>
      </c>
      <c r="N394" s="156">
        <f t="shared" si="117"/>
        <v>0</v>
      </c>
      <c r="O394" s="156">
        <f t="shared" si="117"/>
        <v>0</v>
      </c>
      <c r="P394" s="156">
        <f t="shared" si="117"/>
        <v>0</v>
      </c>
      <c r="Q394" s="156">
        <f t="shared" si="117"/>
        <v>0</v>
      </c>
    </row>
    <row r="395" spans="1:17" ht="12" customHeight="1" x14ac:dyDescent="0.25">
      <c r="A395" s="158" t="s">
        <v>62</v>
      </c>
      <c r="B395" s="157"/>
      <c r="C395" s="157">
        <f t="shared" ref="C395:Q395" si="118">IF(C319=0,0,C319/0.086*1000000/SUM(C$58:C$59))</f>
        <v>0</v>
      </c>
      <c r="D395" s="157">
        <f t="shared" si="118"/>
        <v>0</v>
      </c>
      <c r="E395" s="157">
        <f t="shared" si="118"/>
        <v>0</v>
      </c>
      <c r="F395" s="157">
        <f t="shared" si="118"/>
        <v>0</v>
      </c>
      <c r="G395" s="157">
        <f t="shared" si="118"/>
        <v>0</v>
      </c>
      <c r="H395" s="157">
        <f t="shared" si="118"/>
        <v>0</v>
      </c>
      <c r="I395" s="157">
        <f t="shared" si="118"/>
        <v>0</v>
      </c>
      <c r="J395" s="157">
        <f t="shared" si="118"/>
        <v>0</v>
      </c>
      <c r="K395" s="157">
        <f t="shared" si="118"/>
        <v>0</v>
      </c>
      <c r="L395" s="157">
        <f t="shared" si="118"/>
        <v>0</v>
      </c>
      <c r="M395" s="157">
        <f t="shared" si="118"/>
        <v>0</v>
      </c>
      <c r="N395" s="157">
        <f t="shared" si="118"/>
        <v>0</v>
      </c>
      <c r="O395" s="157">
        <f t="shared" si="118"/>
        <v>0</v>
      </c>
      <c r="P395" s="157">
        <f t="shared" si="118"/>
        <v>0</v>
      </c>
      <c r="Q395" s="157">
        <f t="shared" si="118"/>
        <v>0</v>
      </c>
    </row>
    <row r="396" spans="1:17" ht="12" customHeight="1" x14ac:dyDescent="0.25">
      <c r="A396" s="23" t="s">
        <v>57</v>
      </c>
      <c r="B396" s="156"/>
      <c r="C396" s="156">
        <f t="shared" ref="C396:Q396" si="119">IF(C320=0,0,C320/0.086*1000000/C$58)</f>
        <v>0</v>
      </c>
      <c r="D396" s="156">
        <f t="shared" si="119"/>
        <v>0</v>
      </c>
      <c r="E396" s="156">
        <f t="shared" si="119"/>
        <v>0</v>
      </c>
      <c r="F396" s="156">
        <f t="shared" si="119"/>
        <v>0</v>
      </c>
      <c r="G396" s="156">
        <f t="shared" si="119"/>
        <v>0</v>
      </c>
      <c r="H396" s="156">
        <f t="shared" si="119"/>
        <v>0</v>
      </c>
      <c r="I396" s="156">
        <f t="shared" si="119"/>
        <v>0</v>
      </c>
      <c r="J396" s="156">
        <f t="shared" si="119"/>
        <v>0</v>
      </c>
      <c r="K396" s="156">
        <f t="shared" si="119"/>
        <v>0</v>
      </c>
      <c r="L396" s="156">
        <f t="shared" si="119"/>
        <v>0</v>
      </c>
      <c r="M396" s="156">
        <f t="shared" si="119"/>
        <v>0</v>
      </c>
      <c r="N396" s="156">
        <f t="shared" si="119"/>
        <v>0</v>
      </c>
      <c r="O396" s="156">
        <f t="shared" si="119"/>
        <v>0</v>
      </c>
      <c r="P396" s="156">
        <f t="shared" si="119"/>
        <v>0</v>
      </c>
      <c r="Q396" s="156">
        <f t="shared" si="119"/>
        <v>0</v>
      </c>
    </row>
    <row r="397" spans="1:17" ht="12" customHeight="1" x14ac:dyDescent="0.25">
      <c r="A397" s="29" t="s">
        <v>140</v>
      </c>
      <c r="B397" s="57"/>
      <c r="C397" s="57">
        <f t="shared" ref="C397:Q397" si="120">IF(C321=0,0,C321/0.086*1000000/C$59)</f>
        <v>0</v>
      </c>
      <c r="D397" s="57">
        <f t="shared" si="120"/>
        <v>0</v>
      </c>
      <c r="E397" s="57">
        <f t="shared" si="120"/>
        <v>0</v>
      </c>
      <c r="F397" s="57">
        <f t="shared" si="120"/>
        <v>0</v>
      </c>
      <c r="G397" s="57">
        <f t="shared" si="120"/>
        <v>0</v>
      </c>
      <c r="H397" s="57">
        <f t="shared" si="120"/>
        <v>0</v>
      </c>
      <c r="I397" s="57">
        <f t="shared" si="120"/>
        <v>0</v>
      </c>
      <c r="J397" s="57">
        <f t="shared" si="120"/>
        <v>0</v>
      </c>
      <c r="K397" s="57">
        <f t="shared" si="120"/>
        <v>0</v>
      </c>
      <c r="L397" s="57">
        <f t="shared" si="120"/>
        <v>0</v>
      </c>
      <c r="M397" s="57">
        <f t="shared" si="120"/>
        <v>0</v>
      </c>
      <c r="N397" s="57">
        <f t="shared" si="120"/>
        <v>0</v>
      </c>
      <c r="O397" s="57">
        <f t="shared" si="120"/>
        <v>0</v>
      </c>
      <c r="P397" s="57">
        <f t="shared" si="120"/>
        <v>0</v>
      </c>
      <c r="Q397" s="57">
        <f t="shared" si="120"/>
        <v>0</v>
      </c>
    </row>
    <row r="399" spans="1:17" ht="12" customHeight="1" x14ac:dyDescent="0.25">
      <c r="A399" s="152" t="s">
        <v>187</v>
      </c>
      <c r="B399" s="168"/>
      <c r="C399" s="168">
        <f t="shared" ref="C399:Q399" si="121">SUM(C400,C403,C405,C414)</f>
        <v>0</v>
      </c>
      <c r="D399" s="168">
        <f t="shared" si="121"/>
        <v>0</v>
      </c>
      <c r="E399" s="168">
        <f t="shared" si="121"/>
        <v>0</v>
      </c>
      <c r="F399" s="168">
        <f t="shared" si="121"/>
        <v>0</v>
      </c>
      <c r="G399" s="168">
        <f t="shared" si="121"/>
        <v>0</v>
      </c>
      <c r="H399" s="168">
        <f t="shared" si="121"/>
        <v>0</v>
      </c>
      <c r="I399" s="168">
        <f t="shared" si="121"/>
        <v>0</v>
      </c>
      <c r="J399" s="168">
        <f t="shared" si="121"/>
        <v>0</v>
      </c>
      <c r="K399" s="168">
        <f t="shared" si="121"/>
        <v>0</v>
      </c>
      <c r="L399" s="168">
        <f t="shared" si="121"/>
        <v>0</v>
      </c>
      <c r="M399" s="168">
        <f t="shared" si="121"/>
        <v>0</v>
      </c>
      <c r="N399" s="168">
        <f t="shared" si="121"/>
        <v>0</v>
      </c>
      <c r="O399" s="168">
        <f t="shared" si="121"/>
        <v>0</v>
      </c>
      <c r="P399" s="168">
        <f t="shared" si="121"/>
        <v>0</v>
      </c>
      <c r="Q399" s="168">
        <f t="shared" si="121"/>
        <v>0</v>
      </c>
    </row>
    <row r="400" spans="1:17" ht="12" customHeight="1" x14ac:dyDescent="0.25">
      <c r="A400" s="158" t="s">
        <v>65</v>
      </c>
      <c r="B400" s="157"/>
      <c r="C400" s="157">
        <f t="shared" ref="C400:Q400" si="122">SUM(C401:C402)</f>
        <v>0</v>
      </c>
      <c r="D400" s="157">
        <f t="shared" si="122"/>
        <v>0</v>
      </c>
      <c r="E400" s="157">
        <f t="shared" si="122"/>
        <v>0</v>
      </c>
      <c r="F400" s="157">
        <f t="shared" si="122"/>
        <v>0</v>
      </c>
      <c r="G400" s="157">
        <f t="shared" si="122"/>
        <v>0</v>
      </c>
      <c r="H400" s="157">
        <f t="shared" si="122"/>
        <v>0</v>
      </c>
      <c r="I400" s="157">
        <f t="shared" si="122"/>
        <v>0</v>
      </c>
      <c r="J400" s="157">
        <f t="shared" si="122"/>
        <v>0</v>
      </c>
      <c r="K400" s="157">
        <f t="shared" si="122"/>
        <v>0</v>
      </c>
      <c r="L400" s="157">
        <f t="shared" si="122"/>
        <v>0</v>
      </c>
      <c r="M400" s="157">
        <f t="shared" si="122"/>
        <v>0</v>
      </c>
      <c r="N400" s="157">
        <f t="shared" si="122"/>
        <v>0</v>
      </c>
      <c r="O400" s="157">
        <f t="shared" si="122"/>
        <v>0</v>
      </c>
      <c r="P400" s="157">
        <f t="shared" si="122"/>
        <v>0</v>
      </c>
      <c r="Q400" s="157">
        <f t="shared" si="122"/>
        <v>0</v>
      </c>
    </row>
    <row r="401" spans="1:17" ht="12" customHeight="1" x14ac:dyDescent="0.25">
      <c r="A401" s="23" t="s">
        <v>153</v>
      </c>
      <c r="B401" s="156"/>
      <c r="C401" s="156">
        <f t="shared" ref="C401:Q401" si="123">IF(C344=0,0,C344*1000000/C$49)</f>
        <v>0</v>
      </c>
      <c r="D401" s="156">
        <f t="shared" si="123"/>
        <v>0</v>
      </c>
      <c r="E401" s="156">
        <f t="shared" si="123"/>
        <v>0</v>
      </c>
      <c r="F401" s="156">
        <f t="shared" si="123"/>
        <v>0</v>
      </c>
      <c r="G401" s="156">
        <f t="shared" si="123"/>
        <v>0</v>
      </c>
      <c r="H401" s="156">
        <f t="shared" si="123"/>
        <v>0</v>
      </c>
      <c r="I401" s="156">
        <f t="shared" si="123"/>
        <v>0</v>
      </c>
      <c r="J401" s="156">
        <f t="shared" si="123"/>
        <v>0</v>
      </c>
      <c r="K401" s="156">
        <f t="shared" si="123"/>
        <v>0</v>
      </c>
      <c r="L401" s="156">
        <f t="shared" si="123"/>
        <v>0</v>
      </c>
      <c r="M401" s="156">
        <f t="shared" si="123"/>
        <v>0</v>
      </c>
      <c r="N401" s="156">
        <f t="shared" si="123"/>
        <v>0</v>
      </c>
      <c r="O401" s="156">
        <f t="shared" si="123"/>
        <v>0</v>
      </c>
      <c r="P401" s="156">
        <f t="shared" si="123"/>
        <v>0</v>
      </c>
      <c r="Q401" s="156">
        <f t="shared" si="123"/>
        <v>0</v>
      </c>
    </row>
    <row r="402" spans="1:17" ht="12" customHeight="1" x14ac:dyDescent="0.25">
      <c r="A402" s="23" t="s">
        <v>60</v>
      </c>
      <c r="B402" s="156"/>
      <c r="C402" s="156">
        <f t="shared" ref="C402:Q402" si="124">IF(C345=0,0,C345*1000000/C$49)</f>
        <v>0</v>
      </c>
      <c r="D402" s="156">
        <f t="shared" si="124"/>
        <v>0</v>
      </c>
      <c r="E402" s="156">
        <f t="shared" si="124"/>
        <v>0</v>
      </c>
      <c r="F402" s="156">
        <f t="shared" si="124"/>
        <v>0</v>
      </c>
      <c r="G402" s="156">
        <f t="shared" si="124"/>
        <v>0</v>
      </c>
      <c r="H402" s="156">
        <f t="shared" si="124"/>
        <v>0</v>
      </c>
      <c r="I402" s="156">
        <f t="shared" si="124"/>
        <v>0</v>
      </c>
      <c r="J402" s="156">
        <f t="shared" si="124"/>
        <v>0</v>
      </c>
      <c r="K402" s="156">
        <f t="shared" si="124"/>
        <v>0</v>
      </c>
      <c r="L402" s="156">
        <f t="shared" si="124"/>
        <v>0</v>
      </c>
      <c r="M402" s="156">
        <f t="shared" si="124"/>
        <v>0</v>
      </c>
      <c r="N402" s="156">
        <f t="shared" si="124"/>
        <v>0</v>
      </c>
      <c r="O402" s="156">
        <f t="shared" si="124"/>
        <v>0</v>
      </c>
      <c r="P402" s="156">
        <f t="shared" si="124"/>
        <v>0</v>
      </c>
      <c r="Q402" s="156">
        <f t="shared" si="124"/>
        <v>0</v>
      </c>
    </row>
    <row r="403" spans="1:17" ht="12" customHeight="1" x14ac:dyDescent="0.25">
      <c r="A403" s="158" t="s">
        <v>112</v>
      </c>
      <c r="B403" s="157"/>
      <c r="C403" s="157">
        <f t="shared" ref="C403:Q403" si="125">C404</f>
        <v>0</v>
      </c>
      <c r="D403" s="157">
        <f t="shared" si="125"/>
        <v>0</v>
      </c>
      <c r="E403" s="157">
        <f t="shared" si="125"/>
        <v>0</v>
      </c>
      <c r="F403" s="157">
        <f t="shared" si="125"/>
        <v>0</v>
      </c>
      <c r="G403" s="157">
        <f t="shared" si="125"/>
        <v>0</v>
      </c>
      <c r="H403" s="157">
        <f t="shared" si="125"/>
        <v>0</v>
      </c>
      <c r="I403" s="157">
        <f t="shared" si="125"/>
        <v>0</v>
      </c>
      <c r="J403" s="157">
        <f t="shared" si="125"/>
        <v>0</v>
      </c>
      <c r="K403" s="157">
        <f t="shared" si="125"/>
        <v>0</v>
      </c>
      <c r="L403" s="157">
        <f t="shared" si="125"/>
        <v>0</v>
      </c>
      <c r="M403" s="157">
        <f t="shared" si="125"/>
        <v>0</v>
      </c>
      <c r="N403" s="157">
        <f t="shared" si="125"/>
        <v>0</v>
      </c>
      <c r="O403" s="157">
        <f t="shared" si="125"/>
        <v>0</v>
      </c>
      <c r="P403" s="157">
        <f t="shared" si="125"/>
        <v>0</v>
      </c>
      <c r="Q403" s="157">
        <f t="shared" si="125"/>
        <v>0</v>
      </c>
    </row>
    <row r="404" spans="1:17" ht="12" customHeight="1" x14ac:dyDescent="0.25">
      <c r="A404" s="23" t="s">
        <v>60</v>
      </c>
      <c r="B404" s="156"/>
      <c r="C404" s="156">
        <f t="shared" ref="C404:Q404" si="126">IF(C347=0,0,C347*1000000/C$49)</f>
        <v>0</v>
      </c>
      <c r="D404" s="156">
        <f t="shared" si="126"/>
        <v>0</v>
      </c>
      <c r="E404" s="156">
        <f t="shared" si="126"/>
        <v>0</v>
      </c>
      <c r="F404" s="156">
        <f t="shared" si="126"/>
        <v>0</v>
      </c>
      <c r="G404" s="156">
        <f t="shared" si="126"/>
        <v>0</v>
      </c>
      <c r="H404" s="156">
        <f t="shared" si="126"/>
        <v>0</v>
      </c>
      <c r="I404" s="156">
        <f t="shared" si="126"/>
        <v>0</v>
      </c>
      <c r="J404" s="156">
        <f t="shared" si="126"/>
        <v>0</v>
      </c>
      <c r="K404" s="156">
        <f t="shared" si="126"/>
        <v>0</v>
      </c>
      <c r="L404" s="156">
        <f t="shared" si="126"/>
        <v>0</v>
      </c>
      <c r="M404" s="156">
        <f t="shared" si="126"/>
        <v>0</v>
      </c>
      <c r="N404" s="156">
        <f t="shared" si="126"/>
        <v>0</v>
      </c>
      <c r="O404" s="156">
        <f t="shared" si="126"/>
        <v>0</v>
      </c>
      <c r="P404" s="156">
        <f t="shared" si="126"/>
        <v>0</v>
      </c>
      <c r="Q404" s="156">
        <f t="shared" si="126"/>
        <v>0</v>
      </c>
    </row>
    <row r="405" spans="1:17" ht="12" customHeight="1" x14ac:dyDescent="0.25">
      <c r="A405" s="158" t="s">
        <v>63</v>
      </c>
      <c r="B405" s="157"/>
      <c r="C405" s="157">
        <f t="shared" ref="C405:Q405" si="127">IF(C348=0,0,C348*1000000/SUM(C$53:C$56))</f>
        <v>0</v>
      </c>
      <c r="D405" s="157">
        <f t="shared" si="127"/>
        <v>0</v>
      </c>
      <c r="E405" s="157">
        <f t="shared" si="127"/>
        <v>0</v>
      </c>
      <c r="F405" s="157">
        <f t="shared" si="127"/>
        <v>0</v>
      </c>
      <c r="G405" s="157">
        <f t="shared" si="127"/>
        <v>0</v>
      </c>
      <c r="H405" s="157">
        <f t="shared" si="127"/>
        <v>0</v>
      </c>
      <c r="I405" s="157">
        <f t="shared" si="127"/>
        <v>0</v>
      </c>
      <c r="J405" s="157">
        <f t="shared" si="127"/>
        <v>0</v>
      </c>
      <c r="K405" s="157">
        <f t="shared" si="127"/>
        <v>0</v>
      </c>
      <c r="L405" s="157">
        <f t="shared" si="127"/>
        <v>0</v>
      </c>
      <c r="M405" s="157">
        <f t="shared" si="127"/>
        <v>0</v>
      </c>
      <c r="N405" s="157">
        <f t="shared" si="127"/>
        <v>0</v>
      </c>
      <c r="O405" s="157">
        <f t="shared" si="127"/>
        <v>0</v>
      </c>
      <c r="P405" s="157">
        <f t="shared" si="127"/>
        <v>0</v>
      </c>
      <c r="Q405" s="157">
        <f t="shared" si="127"/>
        <v>0</v>
      </c>
    </row>
    <row r="406" spans="1:17" ht="12" customHeight="1" x14ac:dyDescent="0.25">
      <c r="A406" s="167" t="s">
        <v>152</v>
      </c>
      <c r="B406" s="132"/>
      <c r="C406" s="132">
        <f t="shared" ref="C406:Q406" si="128">IF(C349=0,0,C349*1000000/C$53)</f>
        <v>0</v>
      </c>
      <c r="D406" s="132">
        <f t="shared" si="128"/>
        <v>0</v>
      </c>
      <c r="E406" s="132">
        <f t="shared" si="128"/>
        <v>0</v>
      </c>
      <c r="F406" s="132">
        <f t="shared" si="128"/>
        <v>0</v>
      </c>
      <c r="G406" s="132">
        <f t="shared" si="128"/>
        <v>0</v>
      </c>
      <c r="H406" s="132">
        <f t="shared" si="128"/>
        <v>0</v>
      </c>
      <c r="I406" s="132">
        <f t="shared" si="128"/>
        <v>0</v>
      </c>
      <c r="J406" s="132">
        <f t="shared" si="128"/>
        <v>0</v>
      </c>
      <c r="K406" s="132">
        <f t="shared" si="128"/>
        <v>0</v>
      </c>
      <c r="L406" s="132">
        <f t="shared" si="128"/>
        <v>0</v>
      </c>
      <c r="M406" s="132">
        <f t="shared" si="128"/>
        <v>0</v>
      </c>
      <c r="N406" s="132">
        <f t="shared" si="128"/>
        <v>0</v>
      </c>
      <c r="O406" s="132">
        <f t="shared" si="128"/>
        <v>0</v>
      </c>
      <c r="P406" s="132">
        <f t="shared" si="128"/>
        <v>0</v>
      </c>
      <c r="Q406" s="132">
        <f t="shared" si="128"/>
        <v>0</v>
      </c>
    </row>
    <row r="407" spans="1:17" ht="12" customHeight="1" x14ac:dyDescent="0.25">
      <c r="A407" s="167" t="s">
        <v>151</v>
      </c>
      <c r="B407" s="132"/>
      <c r="C407" s="132">
        <f t="shared" ref="C407:Q407" si="129">IF(C350=0,0,C350*1000000/C$54)</f>
        <v>0</v>
      </c>
      <c r="D407" s="132">
        <f t="shared" si="129"/>
        <v>0</v>
      </c>
      <c r="E407" s="132">
        <f t="shared" si="129"/>
        <v>0</v>
      </c>
      <c r="F407" s="132">
        <f t="shared" si="129"/>
        <v>0</v>
      </c>
      <c r="G407" s="132">
        <f t="shared" si="129"/>
        <v>0</v>
      </c>
      <c r="H407" s="132">
        <f t="shared" si="129"/>
        <v>0</v>
      </c>
      <c r="I407" s="132">
        <f t="shared" si="129"/>
        <v>0</v>
      </c>
      <c r="J407" s="132">
        <f t="shared" si="129"/>
        <v>0</v>
      </c>
      <c r="K407" s="132">
        <f t="shared" si="129"/>
        <v>0</v>
      </c>
      <c r="L407" s="132">
        <f t="shared" si="129"/>
        <v>0</v>
      </c>
      <c r="M407" s="132">
        <f t="shared" si="129"/>
        <v>0</v>
      </c>
      <c r="N407" s="132">
        <f t="shared" si="129"/>
        <v>0</v>
      </c>
      <c r="O407" s="132">
        <f t="shared" si="129"/>
        <v>0</v>
      </c>
      <c r="P407" s="132">
        <f t="shared" si="129"/>
        <v>0</v>
      </c>
      <c r="Q407" s="132">
        <f t="shared" si="129"/>
        <v>0</v>
      </c>
    </row>
    <row r="408" spans="1:17" ht="12" customHeight="1" x14ac:dyDescent="0.25">
      <c r="A408" s="166" t="s">
        <v>79</v>
      </c>
      <c r="B408" s="165"/>
      <c r="C408" s="165">
        <f t="shared" ref="C408:Q408" si="130">IF(C351=0,0,C351*1000000/C$54)</f>
        <v>0</v>
      </c>
      <c r="D408" s="165">
        <f t="shared" si="130"/>
        <v>0</v>
      </c>
      <c r="E408" s="165">
        <f t="shared" si="130"/>
        <v>0</v>
      </c>
      <c r="F408" s="165">
        <f t="shared" si="130"/>
        <v>0</v>
      </c>
      <c r="G408" s="165">
        <f t="shared" si="130"/>
        <v>0</v>
      </c>
      <c r="H408" s="165">
        <f t="shared" si="130"/>
        <v>0</v>
      </c>
      <c r="I408" s="165">
        <f t="shared" si="130"/>
        <v>0</v>
      </c>
      <c r="J408" s="165">
        <f t="shared" si="130"/>
        <v>0</v>
      </c>
      <c r="K408" s="165">
        <f t="shared" si="130"/>
        <v>0</v>
      </c>
      <c r="L408" s="165">
        <f t="shared" si="130"/>
        <v>0</v>
      </c>
      <c r="M408" s="165">
        <f t="shared" si="130"/>
        <v>0</v>
      </c>
      <c r="N408" s="165">
        <f t="shared" si="130"/>
        <v>0</v>
      </c>
      <c r="O408" s="165">
        <f t="shared" si="130"/>
        <v>0</v>
      </c>
      <c r="P408" s="165">
        <f t="shared" si="130"/>
        <v>0</v>
      </c>
      <c r="Q408" s="165">
        <f t="shared" si="130"/>
        <v>0</v>
      </c>
    </row>
    <row r="409" spans="1:17" ht="12" customHeight="1" x14ac:dyDescent="0.25">
      <c r="A409" s="147" t="s">
        <v>59</v>
      </c>
      <c r="B409" s="164"/>
      <c r="C409" s="164">
        <f t="shared" ref="C409:Q409" si="131">IF(C352=0,0,C352*1000000/C$54)</f>
        <v>0</v>
      </c>
      <c r="D409" s="164">
        <f t="shared" si="131"/>
        <v>0</v>
      </c>
      <c r="E409" s="164">
        <f t="shared" si="131"/>
        <v>0</v>
      </c>
      <c r="F409" s="164">
        <f t="shared" si="131"/>
        <v>0</v>
      </c>
      <c r="G409" s="164">
        <f t="shared" si="131"/>
        <v>0</v>
      </c>
      <c r="H409" s="164">
        <f t="shared" si="131"/>
        <v>0</v>
      </c>
      <c r="I409" s="164">
        <f t="shared" si="131"/>
        <v>0</v>
      </c>
      <c r="J409" s="164">
        <f t="shared" si="131"/>
        <v>0</v>
      </c>
      <c r="K409" s="164">
        <f t="shared" si="131"/>
        <v>0</v>
      </c>
      <c r="L409" s="164">
        <f t="shared" si="131"/>
        <v>0</v>
      </c>
      <c r="M409" s="164">
        <f t="shared" si="131"/>
        <v>0</v>
      </c>
      <c r="N409" s="164">
        <f t="shared" si="131"/>
        <v>0</v>
      </c>
      <c r="O409" s="164">
        <f t="shared" si="131"/>
        <v>0</v>
      </c>
      <c r="P409" s="164">
        <f t="shared" si="131"/>
        <v>0</v>
      </c>
      <c r="Q409" s="164">
        <f t="shared" si="131"/>
        <v>0</v>
      </c>
    </row>
    <row r="410" spans="1:17" ht="12" customHeight="1" x14ac:dyDescent="0.25">
      <c r="A410" s="163" t="s">
        <v>142</v>
      </c>
      <c r="B410" s="162"/>
      <c r="C410" s="162">
        <f t="shared" ref="C410:Q410" si="132">IF(C353=0,0,C353*1000000/C$55)</f>
        <v>0</v>
      </c>
      <c r="D410" s="162">
        <f t="shared" si="132"/>
        <v>0</v>
      </c>
      <c r="E410" s="162">
        <f t="shared" si="132"/>
        <v>0</v>
      </c>
      <c r="F410" s="162">
        <f t="shared" si="132"/>
        <v>0</v>
      </c>
      <c r="G410" s="162">
        <f t="shared" si="132"/>
        <v>0</v>
      </c>
      <c r="H410" s="162">
        <f t="shared" si="132"/>
        <v>0</v>
      </c>
      <c r="I410" s="162">
        <f t="shared" si="132"/>
        <v>0</v>
      </c>
      <c r="J410" s="162">
        <f t="shared" si="132"/>
        <v>0</v>
      </c>
      <c r="K410" s="162">
        <f t="shared" si="132"/>
        <v>0</v>
      </c>
      <c r="L410" s="162">
        <f t="shared" si="132"/>
        <v>0</v>
      </c>
      <c r="M410" s="162">
        <f t="shared" si="132"/>
        <v>0</v>
      </c>
      <c r="N410" s="162">
        <f t="shared" si="132"/>
        <v>0</v>
      </c>
      <c r="O410" s="162">
        <f t="shared" si="132"/>
        <v>0</v>
      </c>
      <c r="P410" s="162">
        <f t="shared" si="132"/>
        <v>0</v>
      </c>
      <c r="Q410" s="162">
        <f t="shared" si="132"/>
        <v>0</v>
      </c>
    </row>
    <row r="411" spans="1:17" ht="12" customHeight="1" x14ac:dyDescent="0.25">
      <c r="A411" s="161" t="s">
        <v>141</v>
      </c>
      <c r="B411" s="160"/>
      <c r="C411" s="160">
        <f t="shared" ref="C411:Q411" si="133">IF(C354=0,0,C354*1000000/C$56)</f>
        <v>0</v>
      </c>
      <c r="D411" s="160">
        <f t="shared" si="133"/>
        <v>0</v>
      </c>
      <c r="E411" s="160">
        <f t="shared" si="133"/>
        <v>0</v>
      </c>
      <c r="F411" s="160">
        <f t="shared" si="133"/>
        <v>0</v>
      </c>
      <c r="G411" s="160">
        <f t="shared" si="133"/>
        <v>0</v>
      </c>
      <c r="H411" s="160">
        <f t="shared" si="133"/>
        <v>0</v>
      </c>
      <c r="I411" s="160">
        <f t="shared" si="133"/>
        <v>0</v>
      </c>
      <c r="J411" s="160">
        <f t="shared" si="133"/>
        <v>0</v>
      </c>
      <c r="K411" s="160">
        <f t="shared" si="133"/>
        <v>0</v>
      </c>
      <c r="L411" s="160">
        <f t="shared" si="133"/>
        <v>0</v>
      </c>
      <c r="M411" s="160">
        <f t="shared" si="133"/>
        <v>0</v>
      </c>
      <c r="N411" s="160">
        <f t="shared" si="133"/>
        <v>0</v>
      </c>
      <c r="O411" s="160">
        <f t="shared" si="133"/>
        <v>0</v>
      </c>
      <c r="P411" s="160">
        <f t="shared" si="133"/>
        <v>0</v>
      </c>
      <c r="Q411" s="160">
        <f t="shared" si="133"/>
        <v>0</v>
      </c>
    </row>
    <row r="412" spans="1:17" ht="12" customHeight="1" x14ac:dyDescent="0.25">
      <c r="A412" s="148" t="s">
        <v>60</v>
      </c>
      <c r="B412" s="156"/>
      <c r="C412" s="156">
        <f t="shared" ref="C412:Q412" si="134">IF(C355=0,0,C355*1000000/C$56)</f>
        <v>0</v>
      </c>
      <c r="D412" s="156">
        <f t="shared" si="134"/>
        <v>0</v>
      </c>
      <c r="E412" s="156">
        <f t="shared" si="134"/>
        <v>0</v>
      </c>
      <c r="F412" s="156">
        <f t="shared" si="134"/>
        <v>0</v>
      </c>
      <c r="G412" s="156">
        <f t="shared" si="134"/>
        <v>0</v>
      </c>
      <c r="H412" s="156">
        <f t="shared" si="134"/>
        <v>0</v>
      </c>
      <c r="I412" s="156">
        <f t="shared" si="134"/>
        <v>0</v>
      </c>
      <c r="J412" s="156">
        <f t="shared" si="134"/>
        <v>0</v>
      </c>
      <c r="K412" s="156">
        <f t="shared" si="134"/>
        <v>0</v>
      </c>
      <c r="L412" s="156">
        <f t="shared" si="134"/>
        <v>0</v>
      </c>
      <c r="M412" s="156">
        <f t="shared" si="134"/>
        <v>0</v>
      </c>
      <c r="N412" s="156">
        <f t="shared" si="134"/>
        <v>0</v>
      </c>
      <c r="O412" s="156">
        <f t="shared" si="134"/>
        <v>0</v>
      </c>
      <c r="P412" s="156">
        <f t="shared" si="134"/>
        <v>0</v>
      </c>
      <c r="Q412" s="156">
        <f t="shared" si="134"/>
        <v>0</v>
      </c>
    </row>
    <row r="413" spans="1:17" ht="12" customHeight="1" x14ac:dyDescent="0.25">
      <c r="A413" s="148" t="s">
        <v>59</v>
      </c>
      <c r="B413" s="156"/>
      <c r="C413" s="156">
        <f t="shared" ref="C413:Q413" si="135">IF(C356=0,0,C356*1000000/C$56)</f>
        <v>0</v>
      </c>
      <c r="D413" s="156">
        <f t="shared" si="135"/>
        <v>0</v>
      </c>
      <c r="E413" s="156">
        <f t="shared" si="135"/>
        <v>0</v>
      </c>
      <c r="F413" s="156">
        <f t="shared" si="135"/>
        <v>0</v>
      </c>
      <c r="G413" s="156">
        <f t="shared" si="135"/>
        <v>0</v>
      </c>
      <c r="H413" s="156">
        <f t="shared" si="135"/>
        <v>0</v>
      </c>
      <c r="I413" s="156">
        <f t="shared" si="135"/>
        <v>0</v>
      </c>
      <c r="J413" s="156">
        <f t="shared" si="135"/>
        <v>0</v>
      </c>
      <c r="K413" s="156">
        <f t="shared" si="135"/>
        <v>0</v>
      </c>
      <c r="L413" s="156">
        <f t="shared" si="135"/>
        <v>0</v>
      </c>
      <c r="M413" s="156">
        <f t="shared" si="135"/>
        <v>0</v>
      </c>
      <c r="N413" s="156">
        <f t="shared" si="135"/>
        <v>0</v>
      </c>
      <c r="O413" s="156">
        <f t="shared" si="135"/>
        <v>0</v>
      </c>
      <c r="P413" s="156">
        <f t="shared" si="135"/>
        <v>0</v>
      </c>
      <c r="Q413" s="156">
        <f t="shared" si="135"/>
        <v>0</v>
      </c>
    </row>
    <row r="414" spans="1:17" ht="12" customHeight="1" x14ac:dyDescent="0.25">
      <c r="A414" s="158" t="s">
        <v>62</v>
      </c>
      <c r="B414" s="157"/>
      <c r="C414" s="157">
        <f t="shared" ref="C414:Q414" si="136">IF(C357=0,0,C357*1000000/SUM(C$58:C$59))</f>
        <v>0</v>
      </c>
      <c r="D414" s="157">
        <f t="shared" si="136"/>
        <v>0</v>
      </c>
      <c r="E414" s="157">
        <f t="shared" si="136"/>
        <v>0</v>
      </c>
      <c r="F414" s="157">
        <f t="shared" si="136"/>
        <v>0</v>
      </c>
      <c r="G414" s="157">
        <f t="shared" si="136"/>
        <v>0</v>
      </c>
      <c r="H414" s="157">
        <f t="shared" si="136"/>
        <v>0</v>
      </c>
      <c r="I414" s="157">
        <f t="shared" si="136"/>
        <v>0</v>
      </c>
      <c r="J414" s="157">
        <f t="shared" si="136"/>
        <v>0</v>
      </c>
      <c r="K414" s="157">
        <f t="shared" si="136"/>
        <v>0</v>
      </c>
      <c r="L414" s="157">
        <f t="shared" si="136"/>
        <v>0</v>
      </c>
      <c r="M414" s="157">
        <f t="shared" si="136"/>
        <v>0</v>
      </c>
      <c r="N414" s="157">
        <f t="shared" si="136"/>
        <v>0</v>
      </c>
      <c r="O414" s="157">
        <f t="shared" si="136"/>
        <v>0</v>
      </c>
      <c r="P414" s="157">
        <f t="shared" si="136"/>
        <v>0</v>
      </c>
      <c r="Q414" s="157">
        <f t="shared" si="136"/>
        <v>0</v>
      </c>
    </row>
    <row r="415" spans="1:17" ht="12" customHeight="1" x14ac:dyDescent="0.25">
      <c r="A415" s="23" t="s">
        <v>57</v>
      </c>
      <c r="B415" s="156"/>
      <c r="C415" s="156">
        <f t="shared" ref="C415:Q415" si="137">IF(C358=0,0,C358*1000000/C$58)</f>
        <v>0</v>
      </c>
      <c r="D415" s="156">
        <f t="shared" si="137"/>
        <v>0</v>
      </c>
      <c r="E415" s="156">
        <f t="shared" si="137"/>
        <v>0</v>
      </c>
      <c r="F415" s="156">
        <f t="shared" si="137"/>
        <v>0</v>
      </c>
      <c r="G415" s="156">
        <f t="shared" si="137"/>
        <v>0</v>
      </c>
      <c r="H415" s="156">
        <f t="shared" si="137"/>
        <v>0</v>
      </c>
      <c r="I415" s="156">
        <f t="shared" si="137"/>
        <v>0</v>
      </c>
      <c r="J415" s="156">
        <f t="shared" si="137"/>
        <v>0</v>
      </c>
      <c r="K415" s="156">
        <f t="shared" si="137"/>
        <v>0</v>
      </c>
      <c r="L415" s="156">
        <f t="shared" si="137"/>
        <v>0</v>
      </c>
      <c r="M415" s="156">
        <f t="shared" si="137"/>
        <v>0</v>
      </c>
      <c r="N415" s="156">
        <f t="shared" si="137"/>
        <v>0</v>
      </c>
      <c r="O415" s="156">
        <f t="shared" si="137"/>
        <v>0</v>
      </c>
      <c r="P415" s="156">
        <f t="shared" si="137"/>
        <v>0</v>
      </c>
      <c r="Q415" s="156">
        <f t="shared" si="137"/>
        <v>0</v>
      </c>
    </row>
    <row r="416" spans="1:17" ht="12" customHeight="1" x14ac:dyDescent="0.25">
      <c r="A416" s="29" t="s">
        <v>140</v>
      </c>
      <c r="B416" s="57"/>
      <c r="C416" s="57">
        <f t="shared" ref="C416:Q416" si="138">IF(C359=0,0,C359*1000000/C$59)</f>
        <v>0</v>
      </c>
      <c r="D416" s="57">
        <f t="shared" si="138"/>
        <v>0</v>
      </c>
      <c r="E416" s="57">
        <f t="shared" si="138"/>
        <v>0</v>
      </c>
      <c r="F416" s="57">
        <f t="shared" si="138"/>
        <v>0</v>
      </c>
      <c r="G416" s="57">
        <f t="shared" si="138"/>
        <v>0</v>
      </c>
      <c r="H416" s="57">
        <f t="shared" si="138"/>
        <v>0</v>
      </c>
      <c r="I416" s="57">
        <f t="shared" si="138"/>
        <v>0</v>
      </c>
      <c r="J416" s="57">
        <f t="shared" si="138"/>
        <v>0</v>
      </c>
      <c r="K416" s="57">
        <f t="shared" si="138"/>
        <v>0</v>
      </c>
      <c r="L416" s="57">
        <f t="shared" si="138"/>
        <v>0</v>
      </c>
      <c r="M416" s="57">
        <f t="shared" si="138"/>
        <v>0</v>
      </c>
      <c r="N416" s="57">
        <f t="shared" si="138"/>
        <v>0</v>
      </c>
      <c r="O416" s="57">
        <f t="shared" si="138"/>
        <v>0</v>
      </c>
      <c r="P416" s="57">
        <f t="shared" si="138"/>
        <v>0</v>
      </c>
      <c r="Q416" s="57">
        <f t="shared" si="138"/>
        <v>0</v>
      </c>
    </row>
    <row r="418" spans="1:17" ht="12" customHeight="1" x14ac:dyDescent="0.25">
      <c r="A418" s="152" t="s">
        <v>186</v>
      </c>
      <c r="B418" s="168"/>
      <c r="C418" s="184">
        <f>C361/RES_summary!C$21</f>
        <v>0</v>
      </c>
      <c r="D418" s="184">
        <f>D361/RES_summary!D$21</f>
        <v>0</v>
      </c>
      <c r="E418" s="184">
        <f>E361/RES_summary!E$21</f>
        <v>0</v>
      </c>
      <c r="F418" s="184">
        <f>F361/RES_summary!F$21</f>
        <v>0</v>
      </c>
      <c r="G418" s="184">
        <f>G361/RES_summary!G$21</f>
        <v>0</v>
      </c>
      <c r="H418" s="184">
        <f>H361/RES_summary!H$21</f>
        <v>0</v>
      </c>
      <c r="I418" s="184">
        <f>I361/RES_summary!I$21</f>
        <v>0</v>
      </c>
      <c r="J418" s="184">
        <f>J361/RES_summary!J$21</f>
        <v>0</v>
      </c>
      <c r="K418" s="184">
        <f>K361/RES_summary!K$21</f>
        <v>0</v>
      </c>
      <c r="L418" s="184">
        <f>L361/RES_summary!L$21</f>
        <v>0</v>
      </c>
      <c r="M418" s="184">
        <f>M361/RES_summary!M$21</f>
        <v>0</v>
      </c>
      <c r="N418" s="184">
        <f>N361/RES_summary!N$21</f>
        <v>0</v>
      </c>
      <c r="O418" s="184">
        <f>O361/RES_summary!O$21</f>
        <v>0</v>
      </c>
      <c r="P418" s="184">
        <f>P361/RES_summary!P$21</f>
        <v>0</v>
      </c>
      <c r="Q418" s="184">
        <f>Q361/RES_summary!Q$21</f>
        <v>0</v>
      </c>
    </row>
    <row r="419" spans="1:17" ht="12" customHeight="1" x14ac:dyDescent="0.25">
      <c r="A419" s="158" t="s">
        <v>65</v>
      </c>
      <c r="B419" s="157"/>
      <c r="C419" s="178">
        <f>C362/RES_summary!C$21</f>
        <v>0</v>
      </c>
      <c r="D419" s="178">
        <f>D362/RES_summary!D$21</f>
        <v>0</v>
      </c>
      <c r="E419" s="178">
        <f>E362/RES_summary!E$21</f>
        <v>0</v>
      </c>
      <c r="F419" s="178">
        <f>F362/RES_summary!F$21</f>
        <v>0</v>
      </c>
      <c r="G419" s="178">
        <f>G362/RES_summary!G$21</f>
        <v>0</v>
      </c>
      <c r="H419" s="178">
        <f>H362/RES_summary!H$21</f>
        <v>0</v>
      </c>
      <c r="I419" s="178">
        <f>I362/RES_summary!I$21</f>
        <v>0</v>
      </c>
      <c r="J419" s="178">
        <f>J362/RES_summary!J$21</f>
        <v>0</v>
      </c>
      <c r="K419" s="178">
        <f>K362/RES_summary!K$21</f>
        <v>0</v>
      </c>
      <c r="L419" s="178">
        <f>L362/RES_summary!L$21</f>
        <v>0</v>
      </c>
      <c r="M419" s="178">
        <f>M362/RES_summary!M$21</f>
        <v>0</v>
      </c>
      <c r="N419" s="178">
        <f>N362/RES_summary!N$21</f>
        <v>0</v>
      </c>
      <c r="O419" s="178">
        <f>O362/RES_summary!O$21</f>
        <v>0</v>
      </c>
      <c r="P419" s="178">
        <f>P362/RES_summary!P$21</f>
        <v>0</v>
      </c>
      <c r="Q419" s="178">
        <f>Q362/RES_summary!Q$21</f>
        <v>0</v>
      </c>
    </row>
    <row r="420" spans="1:17" ht="12" customHeight="1" x14ac:dyDescent="0.25">
      <c r="A420" s="23" t="s">
        <v>153</v>
      </c>
      <c r="B420" s="156"/>
      <c r="C420" s="177">
        <f>C363/RES_summary!C$21</f>
        <v>0</v>
      </c>
      <c r="D420" s="177">
        <f>D363/RES_summary!D$21</f>
        <v>0</v>
      </c>
      <c r="E420" s="177">
        <f>E363/RES_summary!E$21</f>
        <v>0</v>
      </c>
      <c r="F420" s="177">
        <f>F363/RES_summary!F$21</f>
        <v>0</v>
      </c>
      <c r="G420" s="177">
        <f>G363/RES_summary!G$21</f>
        <v>0</v>
      </c>
      <c r="H420" s="177">
        <f>H363/RES_summary!H$21</f>
        <v>0</v>
      </c>
      <c r="I420" s="177">
        <f>I363/RES_summary!I$21</f>
        <v>0</v>
      </c>
      <c r="J420" s="177">
        <f>J363/RES_summary!J$21</f>
        <v>0</v>
      </c>
      <c r="K420" s="177">
        <f>K363/RES_summary!K$21</f>
        <v>0</v>
      </c>
      <c r="L420" s="177">
        <f>L363/RES_summary!L$21</f>
        <v>0</v>
      </c>
      <c r="M420" s="177">
        <f>M363/RES_summary!M$21</f>
        <v>0</v>
      </c>
      <c r="N420" s="177">
        <f>N363/RES_summary!N$21</f>
        <v>0</v>
      </c>
      <c r="O420" s="177">
        <f>O363/RES_summary!O$21</f>
        <v>0</v>
      </c>
      <c r="P420" s="177">
        <f>P363/RES_summary!P$21</f>
        <v>0</v>
      </c>
      <c r="Q420" s="177">
        <f>Q363/RES_summary!Q$21</f>
        <v>0</v>
      </c>
    </row>
    <row r="421" spans="1:17" ht="12" customHeight="1" x14ac:dyDescent="0.25">
      <c r="A421" s="23" t="s">
        <v>60</v>
      </c>
      <c r="B421" s="156"/>
      <c r="C421" s="177">
        <f>C364/RES_summary!C$21</f>
        <v>0</v>
      </c>
      <c r="D421" s="177">
        <f>D364/RES_summary!D$21</f>
        <v>0</v>
      </c>
      <c r="E421" s="177">
        <f>E364/RES_summary!E$21</f>
        <v>0</v>
      </c>
      <c r="F421" s="177">
        <f>F364/RES_summary!F$21</f>
        <v>0</v>
      </c>
      <c r="G421" s="177">
        <f>G364/RES_summary!G$21</f>
        <v>0</v>
      </c>
      <c r="H421" s="177">
        <f>H364/RES_summary!H$21</f>
        <v>0</v>
      </c>
      <c r="I421" s="177">
        <f>I364/RES_summary!I$21</f>
        <v>0</v>
      </c>
      <c r="J421" s="177">
        <f>J364/RES_summary!J$21</f>
        <v>0</v>
      </c>
      <c r="K421" s="177">
        <f>K364/RES_summary!K$21</f>
        <v>0</v>
      </c>
      <c r="L421" s="177">
        <f>L364/RES_summary!L$21</f>
        <v>0</v>
      </c>
      <c r="M421" s="177">
        <f>M364/RES_summary!M$21</f>
        <v>0</v>
      </c>
      <c r="N421" s="177">
        <f>N364/RES_summary!N$21</f>
        <v>0</v>
      </c>
      <c r="O421" s="177">
        <f>O364/RES_summary!O$21</f>
        <v>0</v>
      </c>
      <c r="P421" s="177">
        <f>P364/RES_summary!P$21</f>
        <v>0</v>
      </c>
      <c r="Q421" s="177">
        <f>Q364/RES_summary!Q$21</f>
        <v>0</v>
      </c>
    </row>
    <row r="422" spans="1:17" ht="12" customHeight="1" x14ac:dyDescent="0.25">
      <c r="A422" s="158" t="s">
        <v>112</v>
      </c>
      <c r="B422" s="157"/>
      <c r="C422" s="178">
        <f>C365/RES_summary!C$21</f>
        <v>0</v>
      </c>
      <c r="D422" s="178">
        <f>D365/RES_summary!D$21</f>
        <v>0</v>
      </c>
      <c r="E422" s="178">
        <f>E365/RES_summary!E$21</f>
        <v>0</v>
      </c>
      <c r="F422" s="178">
        <f>F365/RES_summary!F$21</f>
        <v>0</v>
      </c>
      <c r="G422" s="178">
        <f>G365/RES_summary!G$21</f>
        <v>0</v>
      </c>
      <c r="H422" s="178">
        <f>H365/RES_summary!H$21</f>
        <v>0</v>
      </c>
      <c r="I422" s="178">
        <f>I365/RES_summary!I$21</f>
        <v>0</v>
      </c>
      <c r="J422" s="178">
        <f>J365/RES_summary!J$21</f>
        <v>0</v>
      </c>
      <c r="K422" s="178">
        <f>K365/RES_summary!K$21</f>
        <v>0</v>
      </c>
      <c r="L422" s="178">
        <f>L365/RES_summary!L$21</f>
        <v>0</v>
      </c>
      <c r="M422" s="178">
        <f>M365/RES_summary!M$21</f>
        <v>0</v>
      </c>
      <c r="N422" s="178">
        <f>N365/RES_summary!N$21</f>
        <v>0</v>
      </c>
      <c r="O422" s="178">
        <f>O365/RES_summary!O$21</f>
        <v>0</v>
      </c>
      <c r="P422" s="178">
        <f>P365/RES_summary!P$21</f>
        <v>0</v>
      </c>
      <c r="Q422" s="178">
        <f>Q365/RES_summary!Q$21</f>
        <v>0</v>
      </c>
    </row>
    <row r="423" spans="1:17" ht="12" customHeight="1" x14ac:dyDescent="0.25">
      <c r="A423" s="23" t="s">
        <v>60</v>
      </c>
      <c r="B423" s="156"/>
      <c r="C423" s="177">
        <f>C366/RES_summary!C$21</f>
        <v>0</v>
      </c>
      <c r="D423" s="177">
        <f>D366/RES_summary!D$21</f>
        <v>0</v>
      </c>
      <c r="E423" s="177">
        <f>E366/RES_summary!E$21</f>
        <v>0</v>
      </c>
      <c r="F423" s="177">
        <f>F366/RES_summary!F$21</f>
        <v>0</v>
      </c>
      <c r="G423" s="177">
        <f>G366/RES_summary!G$21</f>
        <v>0</v>
      </c>
      <c r="H423" s="177">
        <f>H366/RES_summary!H$21</f>
        <v>0</v>
      </c>
      <c r="I423" s="177">
        <f>I366/RES_summary!I$21</f>
        <v>0</v>
      </c>
      <c r="J423" s="177">
        <f>J366/RES_summary!J$21</f>
        <v>0</v>
      </c>
      <c r="K423" s="177">
        <f>K366/RES_summary!K$21</f>
        <v>0</v>
      </c>
      <c r="L423" s="177">
        <f>L366/RES_summary!L$21</f>
        <v>0</v>
      </c>
      <c r="M423" s="177">
        <f>M366/RES_summary!M$21</f>
        <v>0</v>
      </c>
      <c r="N423" s="177">
        <f>N366/RES_summary!N$21</f>
        <v>0</v>
      </c>
      <c r="O423" s="177">
        <f>O366/RES_summary!O$21</f>
        <v>0</v>
      </c>
      <c r="P423" s="177">
        <f>P366/RES_summary!P$21</f>
        <v>0</v>
      </c>
      <c r="Q423" s="177">
        <f>Q366/RES_summary!Q$21</f>
        <v>0</v>
      </c>
    </row>
    <row r="424" spans="1:17" ht="12" customHeight="1" x14ac:dyDescent="0.25">
      <c r="A424" s="158" t="s">
        <v>63</v>
      </c>
      <c r="B424" s="157"/>
      <c r="C424" s="178">
        <f>C367/RES_summary!C$21</f>
        <v>0</v>
      </c>
      <c r="D424" s="178">
        <f>D367/RES_summary!D$21</f>
        <v>0</v>
      </c>
      <c r="E424" s="178">
        <f>E367/RES_summary!E$21</f>
        <v>0</v>
      </c>
      <c r="F424" s="178">
        <f>F367/RES_summary!F$21</f>
        <v>0</v>
      </c>
      <c r="G424" s="178">
        <f>G367/RES_summary!G$21</f>
        <v>0</v>
      </c>
      <c r="H424" s="178">
        <f>H367/RES_summary!H$21</f>
        <v>0</v>
      </c>
      <c r="I424" s="178">
        <f>I367/RES_summary!I$21</f>
        <v>0</v>
      </c>
      <c r="J424" s="178">
        <f>J367/RES_summary!J$21</f>
        <v>0</v>
      </c>
      <c r="K424" s="178">
        <f>K367/RES_summary!K$21</f>
        <v>0</v>
      </c>
      <c r="L424" s="178">
        <f>L367/RES_summary!L$21</f>
        <v>0</v>
      </c>
      <c r="M424" s="178">
        <f>M367/RES_summary!M$21</f>
        <v>0</v>
      </c>
      <c r="N424" s="178">
        <f>N367/RES_summary!N$21</f>
        <v>0</v>
      </c>
      <c r="O424" s="178">
        <f>O367/RES_summary!O$21</f>
        <v>0</v>
      </c>
      <c r="P424" s="178">
        <f>P367/RES_summary!P$21</f>
        <v>0</v>
      </c>
      <c r="Q424" s="178">
        <f>Q367/RES_summary!Q$21</f>
        <v>0</v>
      </c>
    </row>
    <row r="425" spans="1:17" ht="12" customHeight="1" x14ac:dyDescent="0.25">
      <c r="A425" s="167" t="s">
        <v>152</v>
      </c>
      <c r="B425" s="132"/>
      <c r="C425" s="183">
        <f>C368/RES_summary!C$21</f>
        <v>0</v>
      </c>
      <c r="D425" s="183">
        <f>D368/RES_summary!D$21</f>
        <v>0</v>
      </c>
      <c r="E425" s="183">
        <f>E368/RES_summary!E$21</f>
        <v>0</v>
      </c>
      <c r="F425" s="183">
        <f>F368/RES_summary!F$21</f>
        <v>0</v>
      </c>
      <c r="G425" s="183">
        <f>G368/RES_summary!G$21</f>
        <v>0</v>
      </c>
      <c r="H425" s="183">
        <f>H368/RES_summary!H$21</f>
        <v>0</v>
      </c>
      <c r="I425" s="183">
        <f>I368/RES_summary!I$21</f>
        <v>0</v>
      </c>
      <c r="J425" s="183">
        <f>J368/RES_summary!J$21</f>
        <v>0</v>
      </c>
      <c r="K425" s="183">
        <f>K368/RES_summary!K$21</f>
        <v>0</v>
      </c>
      <c r="L425" s="183">
        <f>L368/RES_summary!L$21</f>
        <v>0</v>
      </c>
      <c r="M425" s="183">
        <f>M368/RES_summary!M$21</f>
        <v>0</v>
      </c>
      <c r="N425" s="183">
        <f>N368/RES_summary!N$21</f>
        <v>0</v>
      </c>
      <c r="O425" s="183">
        <f>O368/RES_summary!O$21</f>
        <v>0</v>
      </c>
      <c r="P425" s="183">
        <f>P368/RES_summary!P$21</f>
        <v>0</v>
      </c>
      <c r="Q425" s="183">
        <f>Q368/RES_summary!Q$21</f>
        <v>0</v>
      </c>
    </row>
    <row r="426" spans="1:17" ht="12" customHeight="1" x14ac:dyDescent="0.25">
      <c r="A426" s="167" t="s">
        <v>151</v>
      </c>
      <c r="B426" s="132"/>
      <c r="C426" s="183">
        <f>C369/RES_summary!C$21</f>
        <v>0</v>
      </c>
      <c r="D426" s="183">
        <f>D369/RES_summary!D$21</f>
        <v>0</v>
      </c>
      <c r="E426" s="183">
        <f>E369/RES_summary!E$21</f>
        <v>0</v>
      </c>
      <c r="F426" s="183">
        <f>F369/RES_summary!F$21</f>
        <v>0</v>
      </c>
      <c r="G426" s="183">
        <f>G369/RES_summary!G$21</f>
        <v>0</v>
      </c>
      <c r="H426" s="183">
        <f>H369/RES_summary!H$21</f>
        <v>0</v>
      </c>
      <c r="I426" s="183">
        <f>I369/RES_summary!I$21</f>
        <v>0</v>
      </c>
      <c r="J426" s="183">
        <f>J369/RES_summary!J$21</f>
        <v>0</v>
      </c>
      <c r="K426" s="183">
        <f>K369/RES_summary!K$21</f>
        <v>0</v>
      </c>
      <c r="L426" s="183">
        <f>L369/RES_summary!L$21</f>
        <v>0</v>
      </c>
      <c r="M426" s="183">
        <f>M369/RES_summary!M$21</f>
        <v>0</v>
      </c>
      <c r="N426" s="183">
        <f>N369/RES_summary!N$21</f>
        <v>0</v>
      </c>
      <c r="O426" s="183">
        <f>O369/RES_summary!O$21</f>
        <v>0</v>
      </c>
      <c r="P426" s="183">
        <f>P369/RES_summary!P$21</f>
        <v>0</v>
      </c>
      <c r="Q426" s="183">
        <f>Q369/RES_summary!Q$21</f>
        <v>0</v>
      </c>
    </row>
    <row r="427" spans="1:17" ht="12" customHeight="1" x14ac:dyDescent="0.25">
      <c r="A427" s="166" t="s">
        <v>79</v>
      </c>
      <c r="B427" s="165"/>
      <c r="C427" s="182">
        <f>C370/RES_summary!C$21</f>
        <v>0</v>
      </c>
      <c r="D427" s="182">
        <f>D370/RES_summary!D$21</f>
        <v>0</v>
      </c>
      <c r="E427" s="182">
        <f>E370/RES_summary!E$21</f>
        <v>0</v>
      </c>
      <c r="F427" s="182">
        <f>F370/RES_summary!F$21</f>
        <v>0</v>
      </c>
      <c r="G427" s="182">
        <f>G370/RES_summary!G$21</f>
        <v>0</v>
      </c>
      <c r="H427" s="182">
        <f>H370/RES_summary!H$21</f>
        <v>0</v>
      </c>
      <c r="I427" s="182">
        <f>I370/RES_summary!I$21</f>
        <v>0</v>
      </c>
      <c r="J427" s="182">
        <f>J370/RES_summary!J$21</f>
        <v>0</v>
      </c>
      <c r="K427" s="182">
        <f>K370/RES_summary!K$21</f>
        <v>0</v>
      </c>
      <c r="L427" s="182">
        <f>L370/RES_summary!L$21</f>
        <v>0</v>
      </c>
      <c r="M427" s="182">
        <f>M370/RES_summary!M$21</f>
        <v>0</v>
      </c>
      <c r="N427" s="182">
        <f>N370/RES_summary!N$21</f>
        <v>0</v>
      </c>
      <c r="O427" s="182">
        <f>O370/RES_summary!O$21</f>
        <v>0</v>
      </c>
      <c r="P427" s="182">
        <f>P370/RES_summary!P$21</f>
        <v>0</v>
      </c>
      <c r="Q427" s="182">
        <f>Q370/RES_summary!Q$21</f>
        <v>0</v>
      </c>
    </row>
    <row r="428" spans="1:17" ht="12" customHeight="1" x14ac:dyDescent="0.25">
      <c r="A428" s="147" t="s">
        <v>59</v>
      </c>
      <c r="B428" s="164"/>
      <c r="C428" s="181">
        <f>C371/RES_summary!C$21</f>
        <v>0</v>
      </c>
      <c r="D428" s="181">
        <f>D371/RES_summary!D$21</f>
        <v>0</v>
      </c>
      <c r="E428" s="181">
        <f>E371/RES_summary!E$21</f>
        <v>0</v>
      </c>
      <c r="F428" s="181">
        <f>F371/RES_summary!F$21</f>
        <v>0</v>
      </c>
      <c r="G428" s="181">
        <f>G371/RES_summary!G$21</f>
        <v>0</v>
      </c>
      <c r="H428" s="181">
        <f>H371/RES_summary!H$21</f>
        <v>0</v>
      </c>
      <c r="I428" s="181">
        <f>I371/RES_summary!I$21</f>
        <v>0</v>
      </c>
      <c r="J428" s="181">
        <f>J371/RES_summary!J$21</f>
        <v>0</v>
      </c>
      <c r="K428" s="181">
        <f>K371/RES_summary!K$21</f>
        <v>0</v>
      </c>
      <c r="L428" s="181">
        <f>L371/RES_summary!L$21</f>
        <v>0</v>
      </c>
      <c r="M428" s="181">
        <f>M371/RES_summary!M$21</f>
        <v>0</v>
      </c>
      <c r="N428" s="181">
        <f>N371/RES_summary!N$21</f>
        <v>0</v>
      </c>
      <c r="O428" s="181">
        <f>O371/RES_summary!O$21</f>
        <v>0</v>
      </c>
      <c r="P428" s="181">
        <f>P371/RES_summary!P$21</f>
        <v>0</v>
      </c>
      <c r="Q428" s="181">
        <f>Q371/RES_summary!Q$21</f>
        <v>0</v>
      </c>
    </row>
    <row r="429" spans="1:17" ht="12" customHeight="1" x14ac:dyDescent="0.25">
      <c r="A429" s="163" t="s">
        <v>142</v>
      </c>
      <c r="B429" s="162"/>
      <c r="C429" s="180">
        <f>C372/RES_summary!C$21</f>
        <v>0</v>
      </c>
      <c r="D429" s="180">
        <f>D372/RES_summary!D$21</f>
        <v>0</v>
      </c>
      <c r="E429" s="180">
        <f>E372/RES_summary!E$21</f>
        <v>0</v>
      </c>
      <c r="F429" s="180">
        <f>F372/RES_summary!F$21</f>
        <v>0</v>
      </c>
      <c r="G429" s="180">
        <f>G372/RES_summary!G$21</f>
        <v>0</v>
      </c>
      <c r="H429" s="180">
        <f>H372/RES_summary!H$21</f>
        <v>0</v>
      </c>
      <c r="I429" s="180">
        <f>I372/RES_summary!I$21</f>
        <v>0</v>
      </c>
      <c r="J429" s="180">
        <f>J372/RES_summary!J$21</f>
        <v>0</v>
      </c>
      <c r="K429" s="180">
        <f>K372/RES_summary!K$21</f>
        <v>0</v>
      </c>
      <c r="L429" s="180">
        <f>L372/RES_summary!L$21</f>
        <v>0</v>
      </c>
      <c r="M429" s="180">
        <f>M372/RES_summary!M$21</f>
        <v>0</v>
      </c>
      <c r="N429" s="180">
        <f>N372/RES_summary!N$21</f>
        <v>0</v>
      </c>
      <c r="O429" s="180">
        <f>O372/RES_summary!O$21</f>
        <v>0</v>
      </c>
      <c r="P429" s="180">
        <f>P372/RES_summary!P$21</f>
        <v>0</v>
      </c>
      <c r="Q429" s="180">
        <f>Q372/RES_summary!Q$21</f>
        <v>0</v>
      </c>
    </row>
    <row r="430" spans="1:17" ht="12" customHeight="1" x14ac:dyDescent="0.25">
      <c r="A430" s="161" t="s">
        <v>141</v>
      </c>
      <c r="B430" s="160"/>
      <c r="C430" s="179">
        <f>C373/RES_summary!C$21</f>
        <v>0</v>
      </c>
      <c r="D430" s="179">
        <f>D373/RES_summary!D$21</f>
        <v>0</v>
      </c>
      <c r="E430" s="179">
        <f>E373/RES_summary!E$21</f>
        <v>0</v>
      </c>
      <c r="F430" s="179">
        <f>F373/RES_summary!F$21</f>
        <v>0</v>
      </c>
      <c r="G430" s="179">
        <f>G373/RES_summary!G$21</f>
        <v>0</v>
      </c>
      <c r="H430" s="179">
        <f>H373/RES_summary!H$21</f>
        <v>0</v>
      </c>
      <c r="I430" s="179">
        <f>I373/RES_summary!I$21</f>
        <v>0</v>
      </c>
      <c r="J430" s="179">
        <f>J373/RES_summary!J$21</f>
        <v>0</v>
      </c>
      <c r="K430" s="179">
        <f>K373/RES_summary!K$21</f>
        <v>0</v>
      </c>
      <c r="L430" s="179">
        <f>L373/RES_summary!L$21</f>
        <v>0</v>
      </c>
      <c r="M430" s="179">
        <f>M373/RES_summary!M$21</f>
        <v>0</v>
      </c>
      <c r="N430" s="179">
        <f>N373/RES_summary!N$21</f>
        <v>0</v>
      </c>
      <c r="O430" s="179">
        <f>O373/RES_summary!O$21</f>
        <v>0</v>
      </c>
      <c r="P430" s="179">
        <f>P373/RES_summary!P$21</f>
        <v>0</v>
      </c>
      <c r="Q430" s="179">
        <f>Q373/RES_summary!Q$21</f>
        <v>0</v>
      </c>
    </row>
    <row r="431" spans="1:17" ht="12" customHeight="1" x14ac:dyDescent="0.25">
      <c r="A431" s="148" t="s">
        <v>60</v>
      </c>
      <c r="B431" s="156"/>
      <c r="C431" s="177">
        <f>C374/RES_summary!C$21</f>
        <v>0</v>
      </c>
      <c r="D431" s="177">
        <f>D374/RES_summary!D$21</f>
        <v>0</v>
      </c>
      <c r="E431" s="177">
        <f>E374/RES_summary!E$21</f>
        <v>0</v>
      </c>
      <c r="F431" s="177">
        <f>F374/RES_summary!F$21</f>
        <v>0</v>
      </c>
      <c r="G431" s="177">
        <f>G374/RES_summary!G$21</f>
        <v>0</v>
      </c>
      <c r="H431" s="177">
        <f>H374/RES_summary!H$21</f>
        <v>0</v>
      </c>
      <c r="I431" s="177">
        <f>I374/RES_summary!I$21</f>
        <v>0</v>
      </c>
      <c r="J431" s="177">
        <f>J374/RES_summary!J$21</f>
        <v>0</v>
      </c>
      <c r="K431" s="177">
        <f>K374/RES_summary!K$21</f>
        <v>0</v>
      </c>
      <c r="L431" s="177">
        <f>L374/RES_summary!L$21</f>
        <v>0</v>
      </c>
      <c r="M431" s="177">
        <f>M374/RES_summary!M$21</f>
        <v>0</v>
      </c>
      <c r="N431" s="177">
        <f>N374/RES_summary!N$21</f>
        <v>0</v>
      </c>
      <c r="O431" s="177">
        <f>O374/RES_summary!O$21</f>
        <v>0</v>
      </c>
      <c r="P431" s="177">
        <f>P374/RES_summary!P$21</f>
        <v>0</v>
      </c>
      <c r="Q431" s="177">
        <f>Q374/RES_summary!Q$21</f>
        <v>0</v>
      </c>
    </row>
    <row r="432" spans="1:17" ht="12" customHeight="1" x14ac:dyDescent="0.25">
      <c r="A432" s="148" t="s">
        <v>59</v>
      </c>
      <c r="B432" s="156"/>
      <c r="C432" s="177">
        <f>C375/RES_summary!C$21</f>
        <v>0</v>
      </c>
      <c r="D432" s="177">
        <f>D375/RES_summary!D$21</f>
        <v>0</v>
      </c>
      <c r="E432" s="177">
        <f>E375/RES_summary!E$21</f>
        <v>0</v>
      </c>
      <c r="F432" s="177">
        <f>F375/RES_summary!F$21</f>
        <v>0</v>
      </c>
      <c r="G432" s="177">
        <f>G375/RES_summary!G$21</f>
        <v>0</v>
      </c>
      <c r="H432" s="177">
        <f>H375/RES_summary!H$21</f>
        <v>0</v>
      </c>
      <c r="I432" s="177">
        <f>I375/RES_summary!I$21</f>
        <v>0</v>
      </c>
      <c r="J432" s="177">
        <f>J375/RES_summary!J$21</f>
        <v>0</v>
      </c>
      <c r="K432" s="177">
        <f>K375/RES_summary!K$21</f>
        <v>0</v>
      </c>
      <c r="L432" s="177">
        <f>L375/RES_summary!L$21</f>
        <v>0</v>
      </c>
      <c r="M432" s="177">
        <f>M375/RES_summary!M$21</f>
        <v>0</v>
      </c>
      <c r="N432" s="177">
        <f>N375/RES_summary!N$21</f>
        <v>0</v>
      </c>
      <c r="O432" s="177">
        <f>O375/RES_summary!O$21</f>
        <v>0</v>
      </c>
      <c r="P432" s="177">
        <f>P375/RES_summary!P$21</f>
        <v>0</v>
      </c>
      <c r="Q432" s="177">
        <f>Q375/RES_summary!Q$21</f>
        <v>0</v>
      </c>
    </row>
    <row r="433" spans="1:17" ht="12" customHeight="1" x14ac:dyDescent="0.25">
      <c r="A433" s="158" t="s">
        <v>62</v>
      </c>
      <c r="B433" s="157"/>
      <c r="C433" s="178">
        <f>C376/RES_summary!C$21</f>
        <v>0</v>
      </c>
      <c r="D433" s="178">
        <f>D376/RES_summary!D$21</f>
        <v>0</v>
      </c>
      <c r="E433" s="178">
        <f>E376/RES_summary!E$21</f>
        <v>0</v>
      </c>
      <c r="F433" s="178">
        <f>F376/RES_summary!F$21</f>
        <v>0</v>
      </c>
      <c r="G433" s="178">
        <f>G376/RES_summary!G$21</f>
        <v>0</v>
      </c>
      <c r="H433" s="178">
        <f>H376/RES_summary!H$21</f>
        <v>0</v>
      </c>
      <c r="I433" s="178">
        <f>I376/RES_summary!I$21</f>
        <v>0</v>
      </c>
      <c r="J433" s="178">
        <f>J376/RES_summary!J$21</f>
        <v>0</v>
      </c>
      <c r="K433" s="178">
        <f>K376/RES_summary!K$21</f>
        <v>0</v>
      </c>
      <c r="L433" s="178">
        <f>L376/RES_summary!L$21</f>
        <v>0</v>
      </c>
      <c r="M433" s="178">
        <f>M376/RES_summary!M$21</f>
        <v>0</v>
      </c>
      <c r="N433" s="178">
        <f>N376/RES_summary!N$21</f>
        <v>0</v>
      </c>
      <c r="O433" s="178">
        <f>O376/RES_summary!O$21</f>
        <v>0</v>
      </c>
      <c r="P433" s="178">
        <f>P376/RES_summary!P$21</f>
        <v>0</v>
      </c>
      <c r="Q433" s="178">
        <f>Q376/RES_summary!Q$21</f>
        <v>0</v>
      </c>
    </row>
    <row r="434" spans="1:17" ht="12" customHeight="1" x14ac:dyDescent="0.25">
      <c r="A434" s="23" t="s">
        <v>57</v>
      </c>
      <c r="B434" s="156"/>
      <c r="C434" s="177">
        <f>C377/RES_summary!C$21</f>
        <v>0</v>
      </c>
      <c r="D434" s="177">
        <f>D377/RES_summary!D$21</f>
        <v>0</v>
      </c>
      <c r="E434" s="177">
        <f>E377/RES_summary!E$21</f>
        <v>0</v>
      </c>
      <c r="F434" s="177">
        <f>F377/RES_summary!F$21</f>
        <v>0</v>
      </c>
      <c r="G434" s="177">
        <f>G377/RES_summary!G$21</f>
        <v>0</v>
      </c>
      <c r="H434" s="177">
        <f>H377/RES_summary!H$21</f>
        <v>0</v>
      </c>
      <c r="I434" s="177">
        <f>I377/RES_summary!I$21</f>
        <v>0</v>
      </c>
      <c r="J434" s="177">
        <f>J377/RES_summary!J$21</f>
        <v>0</v>
      </c>
      <c r="K434" s="177">
        <f>K377/RES_summary!K$21</f>
        <v>0</v>
      </c>
      <c r="L434" s="177">
        <f>L377/RES_summary!L$21</f>
        <v>0</v>
      </c>
      <c r="M434" s="177">
        <f>M377/RES_summary!M$21</f>
        <v>0</v>
      </c>
      <c r="N434" s="177">
        <f>N377/RES_summary!N$21</f>
        <v>0</v>
      </c>
      <c r="O434" s="177">
        <f>O377/RES_summary!O$21</f>
        <v>0</v>
      </c>
      <c r="P434" s="177">
        <f>P377/RES_summary!P$21</f>
        <v>0</v>
      </c>
      <c r="Q434" s="177">
        <f>Q377/RES_summary!Q$21</f>
        <v>0</v>
      </c>
    </row>
    <row r="435" spans="1:17" ht="12" customHeight="1" x14ac:dyDescent="0.25">
      <c r="A435" s="29" t="s">
        <v>140</v>
      </c>
      <c r="B435" s="57"/>
      <c r="C435" s="176">
        <f>C378/RES_summary!C$21</f>
        <v>0</v>
      </c>
      <c r="D435" s="176">
        <f>D378/RES_summary!D$21</f>
        <v>0</v>
      </c>
      <c r="E435" s="176">
        <f>E378/RES_summary!E$21</f>
        <v>0</v>
      </c>
      <c r="F435" s="176">
        <f>F378/RES_summary!F$21</f>
        <v>0</v>
      </c>
      <c r="G435" s="176">
        <f>G378/RES_summary!G$21</f>
        <v>0</v>
      </c>
      <c r="H435" s="176">
        <f>H378/RES_summary!H$21</f>
        <v>0</v>
      </c>
      <c r="I435" s="176">
        <f>I378/RES_summary!I$21</f>
        <v>0</v>
      </c>
      <c r="J435" s="176">
        <f>J378/RES_summary!J$21</f>
        <v>0</v>
      </c>
      <c r="K435" s="176">
        <f>K378/RES_summary!K$21</f>
        <v>0</v>
      </c>
      <c r="L435" s="176">
        <f>L378/RES_summary!L$21</f>
        <v>0</v>
      </c>
      <c r="M435" s="176">
        <f>M378/RES_summary!M$21</f>
        <v>0</v>
      </c>
      <c r="N435" s="176">
        <f>N378/RES_summary!N$21</f>
        <v>0</v>
      </c>
      <c r="O435" s="176">
        <f>O378/RES_summary!O$21</f>
        <v>0</v>
      </c>
      <c r="P435" s="176">
        <f>P378/RES_summary!P$21</f>
        <v>0</v>
      </c>
      <c r="Q435" s="176">
        <f>Q378/RES_summary!Q$21</f>
        <v>0</v>
      </c>
    </row>
    <row r="437" spans="1:17" ht="12" customHeight="1" x14ac:dyDescent="0.25">
      <c r="A437" s="152" t="s">
        <v>185</v>
      </c>
      <c r="B437" s="168"/>
      <c r="C437" s="184">
        <f>C380/RES_summary!C$21</f>
        <v>0</v>
      </c>
      <c r="D437" s="184">
        <f>D380/RES_summary!D$21</f>
        <v>0</v>
      </c>
      <c r="E437" s="184">
        <f>E380/RES_summary!E$21</f>
        <v>0</v>
      </c>
      <c r="F437" s="184">
        <f>F380/RES_summary!F$21</f>
        <v>0</v>
      </c>
      <c r="G437" s="184">
        <f>G380/RES_summary!G$21</f>
        <v>0</v>
      </c>
      <c r="H437" s="184">
        <f>H380/RES_summary!H$21</f>
        <v>0</v>
      </c>
      <c r="I437" s="184">
        <f>I380/RES_summary!I$21</f>
        <v>0</v>
      </c>
      <c r="J437" s="184">
        <f>J380/RES_summary!J$21</f>
        <v>0</v>
      </c>
      <c r="K437" s="184">
        <f>K380/RES_summary!K$21</f>
        <v>0</v>
      </c>
      <c r="L437" s="184">
        <f>L380/RES_summary!L$21</f>
        <v>0</v>
      </c>
      <c r="M437" s="184">
        <f>M380/RES_summary!M$21</f>
        <v>0</v>
      </c>
      <c r="N437" s="184">
        <f>N380/RES_summary!N$21</f>
        <v>0</v>
      </c>
      <c r="O437" s="184">
        <f>O380/RES_summary!O$21</f>
        <v>0</v>
      </c>
      <c r="P437" s="184">
        <f>P380/RES_summary!P$21</f>
        <v>0</v>
      </c>
      <c r="Q437" s="184">
        <f>Q380/RES_summary!Q$21</f>
        <v>0</v>
      </c>
    </row>
    <row r="438" spans="1:17" ht="12" customHeight="1" x14ac:dyDescent="0.25">
      <c r="A438" s="158" t="s">
        <v>65</v>
      </c>
      <c r="B438" s="157"/>
      <c r="C438" s="178">
        <f>C381/RES_summary!C$21</f>
        <v>0</v>
      </c>
      <c r="D438" s="178">
        <f>D381/RES_summary!D$21</f>
        <v>0</v>
      </c>
      <c r="E438" s="178">
        <f>E381/RES_summary!E$21</f>
        <v>0</v>
      </c>
      <c r="F438" s="178">
        <f>F381/RES_summary!F$21</f>
        <v>0</v>
      </c>
      <c r="G438" s="178">
        <f>G381/RES_summary!G$21</f>
        <v>0</v>
      </c>
      <c r="H438" s="178">
        <f>H381/RES_summary!H$21</f>
        <v>0</v>
      </c>
      <c r="I438" s="178">
        <f>I381/RES_summary!I$21</f>
        <v>0</v>
      </c>
      <c r="J438" s="178">
        <f>J381/RES_summary!J$21</f>
        <v>0</v>
      </c>
      <c r="K438" s="178">
        <f>K381/RES_summary!K$21</f>
        <v>0</v>
      </c>
      <c r="L438" s="178">
        <f>L381/RES_summary!L$21</f>
        <v>0</v>
      </c>
      <c r="M438" s="178">
        <f>M381/RES_summary!M$21</f>
        <v>0</v>
      </c>
      <c r="N438" s="178">
        <f>N381/RES_summary!N$21</f>
        <v>0</v>
      </c>
      <c r="O438" s="178">
        <f>O381/RES_summary!O$21</f>
        <v>0</v>
      </c>
      <c r="P438" s="178">
        <f>P381/RES_summary!P$21</f>
        <v>0</v>
      </c>
      <c r="Q438" s="178">
        <f>Q381/RES_summary!Q$21</f>
        <v>0</v>
      </c>
    </row>
    <row r="439" spans="1:17" ht="12" customHeight="1" x14ac:dyDescent="0.25">
      <c r="A439" s="23" t="s">
        <v>153</v>
      </c>
      <c r="B439" s="156"/>
      <c r="C439" s="177">
        <f>C382/RES_summary!C$21</f>
        <v>0</v>
      </c>
      <c r="D439" s="177">
        <f>D382/RES_summary!D$21</f>
        <v>0</v>
      </c>
      <c r="E439" s="177">
        <f>E382/RES_summary!E$21</f>
        <v>0</v>
      </c>
      <c r="F439" s="177">
        <f>F382/RES_summary!F$21</f>
        <v>0</v>
      </c>
      <c r="G439" s="177">
        <f>G382/RES_summary!G$21</f>
        <v>0</v>
      </c>
      <c r="H439" s="177">
        <f>H382/RES_summary!H$21</f>
        <v>0</v>
      </c>
      <c r="I439" s="177">
        <f>I382/RES_summary!I$21</f>
        <v>0</v>
      </c>
      <c r="J439" s="177">
        <f>J382/RES_summary!J$21</f>
        <v>0</v>
      </c>
      <c r="K439" s="177">
        <f>K382/RES_summary!K$21</f>
        <v>0</v>
      </c>
      <c r="L439" s="177">
        <f>L382/RES_summary!L$21</f>
        <v>0</v>
      </c>
      <c r="M439" s="177">
        <f>M382/RES_summary!M$21</f>
        <v>0</v>
      </c>
      <c r="N439" s="177">
        <f>N382/RES_summary!N$21</f>
        <v>0</v>
      </c>
      <c r="O439" s="177">
        <f>O382/RES_summary!O$21</f>
        <v>0</v>
      </c>
      <c r="P439" s="177">
        <f>P382/RES_summary!P$21</f>
        <v>0</v>
      </c>
      <c r="Q439" s="177">
        <f>Q382/RES_summary!Q$21</f>
        <v>0</v>
      </c>
    </row>
    <row r="440" spans="1:17" ht="12" customHeight="1" x14ac:dyDescent="0.25">
      <c r="A440" s="23" t="s">
        <v>60</v>
      </c>
      <c r="B440" s="156"/>
      <c r="C440" s="177">
        <f>C383/RES_summary!C$21</f>
        <v>0</v>
      </c>
      <c r="D440" s="177">
        <f>D383/RES_summary!D$21</f>
        <v>0</v>
      </c>
      <c r="E440" s="177">
        <f>E383/RES_summary!E$21</f>
        <v>0</v>
      </c>
      <c r="F440" s="177">
        <f>F383/RES_summary!F$21</f>
        <v>0</v>
      </c>
      <c r="G440" s="177">
        <f>G383/RES_summary!G$21</f>
        <v>0</v>
      </c>
      <c r="H440" s="177">
        <f>H383/RES_summary!H$21</f>
        <v>0</v>
      </c>
      <c r="I440" s="177">
        <f>I383/RES_summary!I$21</f>
        <v>0</v>
      </c>
      <c r="J440" s="177">
        <f>J383/RES_summary!J$21</f>
        <v>0</v>
      </c>
      <c r="K440" s="177">
        <f>K383/RES_summary!K$21</f>
        <v>0</v>
      </c>
      <c r="L440" s="177">
        <f>L383/RES_summary!L$21</f>
        <v>0</v>
      </c>
      <c r="M440" s="177">
        <f>M383/RES_summary!M$21</f>
        <v>0</v>
      </c>
      <c r="N440" s="177">
        <f>N383/RES_summary!N$21</f>
        <v>0</v>
      </c>
      <c r="O440" s="177">
        <f>O383/RES_summary!O$21</f>
        <v>0</v>
      </c>
      <c r="P440" s="177">
        <f>P383/RES_summary!P$21</f>
        <v>0</v>
      </c>
      <c r="Q440" s="177">
        <f>Q383/RES_summary!Q$21</f>
        <v>0</v>
      </c>
    </row>
    <row r="441" spans="1:17" ht="12" customHeight="1" x14ac:dyDescent="0.25">
      <c r="A441" s="158" t="s">
        <v>112</v>
      </c>
      <c r="B441" s="157"/>
      <c r="C441" s="178">
        <f>C384/RES_summary!C$21</f>
        <v>0</v>
      </c>
      <c r="D441" s="178">
        <f>D384/RES_summary!D$21</f>
        <v>0</v>
      </c>
      <c r="E441" s="178">
        <f>E384/RES_summary!E$21</f>
        <v>0</v>
      </c>
      <c r="F441" s="178">
        <f>F384/RES_summary!F$21</f>
        <v>0</v>
      </c>
      <c r="G441" s="178">
        <f>G384/RES_summary!G$21</f>
        <v>0</v>
      </c>
      <c r="H441" s="178">
        <f>H384/RES_summary!H$21</f>
        <v>0</v>
      </c>
      <c r="I441" s="178">
        <f>I384/RES_summary!I$21</f>
        <v>0</v>
      </c>
      <c r="J441" s="178">
        <f>J384/RES_summary!J$21</f>
        <v>0</v>
      </c>
      <c r="K441" s="178">
        <f>K384/RES_summary!K$21</f>
        <v>0</v>
      </c>
      <c r="L441" s="178">
        <f>L384/RES_summary!L$21</f>
        <v>0</v>
      </c>
      <c r="M441" s="178">
        <f>M384/RES_summary!M$21</f>
        <v>0</v>
      </c>
      <c r="N441" s="178">
        <f>N384/RES_summary!N$21</f>
        <v>0</v>
      </c>
      <c r="O441" s="178">
        <f>O384/RES_summary!O$21</f>
        <v>0</v>
      </c>
      <c r="P441" s="178">
        <f>P384/RES_summary!P$21</f>
        <v>0</v>
      </c>
      <c r="Q441" s="178">
        <f>Q384/RES_summary!Q$21</f>
        <v>0</v>
      </c>
    </row>
    <row r="442" spans="1:17" ht="12" customHeight="1" x14ac:dyDescent="0.25">
      <c r="A442" s="23" t="s">
        <v>60</v>
      </c>
      <c r="B442" s="156"/>
      <c r="C442" s="177">
        <f>C385/RES_summary!C$21</f>
        <v>0</v>
      </c>
      <c r="D442" s="177">
        <f>D385/RES_summary!D$21</f>
        <v>0</v>
      </c>
      <c r="E442" s="177">
        <f>E385/RES_summary!E$21</f>
        <v>0</v>
      </c>
      <c r="F442" s="177">
        <f>F385/RES_summary!F$21</f>
        <v>0</v>
      </c>
      <c r="G442" s="177">
        <f>G385/RES_summary!G$21</f>
        <v>0</v>
      </c>
      <c r="H442" s="177">
        <f>H385/RES_summary!H$21</f>
        <v>0</v>
      </c>
      <c r="I442" s="177">
        <f>I385/RES_summary!I$21</f>
        <v>0</v>
      </c>
      <c r="J442" s="177">
        <f>J385/RES_summary!J$21</f>
        <v>0</v>
      </c>
      <c r="K442" s="177">
        <f>K385/RES_summary!K$21</f>
        <v>0</v>
      </c>
      <c r="L442" s="177">
        <f>L385/RES_summary!L$21</f>
        <v>0</v>
      </c>
      <c r="M442" s="177">
        <f>M385/RES_summary!M$21</f>
        <v>0</v>
      </c>
      <c r="N442" s="177">
        <f>N385/RES_summary!N$21</f>
        <v>0</v>
      </c>
      <c r="O442" s="177">
        <f>O385/RES_summary!O$21</f>
        <v>0</v>
      </c>
      <c r="P442" s="177">
        <f>P385/RES_summary!P$21</f>
        <v>0</v>
      </c>
      <c r="Q442" s="177">
        <f>Q385/RES_summary!Q$21</f>
        <v>0</v>
      </c>
    </row>
    <row r="443" spans="1:17" ht="12" customHeight="1" x14ac:dyDescent="0.25">
      <c r="A443" s="158" t="s">
        <v>63</v>
      </c>
      <c r="B443" s="157"/>
      <c r="C443" s="178">
        <f>C386/RES_summary!C$21</f>
        <v>0</v>
      </c>
      <c r="D443" s="178">
        <f>D386/RES_summary!D$21</f>
        <v>0</v>
      </c>
      <c r="E443" s="178">
        <f>E386/RES_summary!E$21</f>
        <v>0</v>
      </c>
      <c r="F443" s="178">
        <f>F386/RES_summary!F$21</f>
        <v>0</v>
      </c>
      <c r="G443" s="178">
        <f>G386/RES_summary!G$21</f>
        <v>0</v>
      </c>
      <c r="H443" s="178">
        <f>H386/RES_summary!H$21</f>
        <v>0</v>
      </c>
      <c r="I443" s="178">
        <f>I386/RES_summary!I$21</f>
        <v>0</v>
      </c>
      <c r="J443" s="178">
        <f>J386/RES_summary!J$21</f>
        <v>0</v>
      </c>
      <c r="K443" s="178">
        <f>K386/RES_summary!K$21</f>
        <v>0</v>
      </c>
      <c r="L443" s="178">
        <f>L386/RES_summary!L$21</f>
        <v>0</v>
      </c>
      <c r="M443" s="178">
        <f>M386/RES_summary!M$21</f>
        <v>0</v>
      </c>
      <c r="N443" s="178">
        <f>N386/RES_summary!N$21</f>
        <v>0</v>
      </c>
      <c r="O443" s="178">
        <f>O386/RES_summary!O$21</f>
        <v>0</v>
      </c>
      <c r="P443" s="178">
        <f>P386/RES_summary!P$21</f>
        <v>0</v>
      </c>
      <c r="Q443" s="178">
        <f>Q386/RES_summary!Q$21</f>
        <v>0</v>
      </c>
    </row>
    <row r="444" spans="1:17" ht="12" customHeight="1" x14ac:dyDescent="0.25">
      <c r="A444" s="167" t="s">
        <v>152</v>
      </c>
      <c r="B444" s="132"/>
      <c r="C444" s="183">
        <f>C387/RES_summary!C$21</f>
        <v>0</v>
      </c>
      <c r="D444" s="183">
        <f>D387/RES_summary!D$21</f>
        <v>0</v>
      </c>
      <c r="E444" s="183">
        <f>E387/RES_summary!E$21</f>
        <v>0</v>
      </c>
      <c r="F444" s="183">
        <f>F387/RES_summary!F$21</f>
        <v>0</v>
      </c>
      <c r="G444" s="183">
        <f>G387/RES_summary!G$21</f>
        <v>0</v>
      </c>
      <c r="H444" s="183">
        <f>H387/RES_summary!H$21</f>
        <v>0</v>
      </c>
      <c r="I444" s="183">
        <f>I387/RES_summary!I$21</f>
        <v>0</v>
      </c>
      <c r="J444" s="183">
        <f>J387/RES_summary!J$21</f>
        <v>0</v>
      </c>
      <c r="K444" s="183">
        <f>K387/RES_summary!K$21</f>
        <v>0</v>
      </c>
      <c r="L444" s="183">
        <f>L387/RES_summary!L$21</f>
        <v>0</v>
      </c>
      <c r="M444" s="183">
        <f>M387/RES_summary!M$21</f>
        <v>0</v>
      </c>
      <c r="N444" s="183">
        <f>N387/RES_summary!N$21</f>
        <v>0</v>
      </c>
      <c r="O444" s="183">
        <f>O387/RES_summary!O$21</f>
        <v>0</v>
      </c>
      <c r="P444" s="183">
        <f>P387/RES_summary!P$21</f>
        <v>0</v>
      </c>
      <c r="Q444" s="183">
        <f>Q387/RES_summary!Q$21</f>
        <v>0</v>
      </c>
    </row>
    <row r="445" spans="1:17" ht="12" customHeight="1" x14ac:dyDescent="0.25">
      <c r="A445" s="167" t="s">
        <v>151</v>
      </c>
      <c r="B445" s="132"/>
      <c r="C445" s="183">
        <f>C388/RES_summary!C$21</f>
        <v>0</v>
      </c>
      <c r="D445" s="183">
        <f>D388/RES_summary!D$21</f>
        <v>0</v>
      </c>
      <c r="E445" s="183">
        <f>E388/RES_summary!E$21</f>
        <v>0</v>
      </c>
      <c r="F445" s="183">
        <f>F388/RES_summary!F$21</f>
        <v>0</v>
      </c>
      <c r="G445" s="183">
        <f>G388/RES_summary!G$21</f>
        <v>0</v>
      </c>
      <c r="H445" s="183">
        <f>H388/RES_summary!H$21</f>
        <v>0</v>
      </c>
      <c r="I445" s="183">
        <f>I388/RES_summary!I$21</f>
        <v>0</v>
      </c>
      <c r="J445" s="183">
        <f>J388/RES_summary!J$21</f>
        <v>0</v>
      </c>
      <c r="K445" s="183">
        <f>K388/RES_summary!K$21</f>
        <v>0</v>
      </c>
      <c r="L445" s="183">
        <f>L388/RES_summary!L$21</f>
        <v>0</v>
      </c>
      <c r="M445" s="183">
        <f>M388/RES_summary!M$21</f>
        <v>0</v>
      </c>
      <c r="N445" s="183">
        <f>N388/RES_summary!N$21</f>
        <v>0</v>
      </c>
      <c r="O445" s="183">
        <f>O388/RES_summary!O$21</f>
        <v>0</v>
      </c>
      <c r="P445" s="183">
        <f>P388/RES_summary!P$21</f>
        <v>0</v>
      </c>
      <c r="Q445" s="183">
        <f>Q388/RES_summary!Q$21</f>
        <v>0</v>
      </c>
    </row>
    <row r="446" spans="1:17" ht="12" customHeight="1" x14ac:dyDescent="0.25">
      <c r="A446" s="166" t="s">
        <v>79</v>
      </c>
      <c r="B446" s="165"/>
      <c r="C446" s="182">
        <f>C389/RES_summary!C$21</f>
        <v>0</v>
      </c>
      <c r="D446" s="182">
        <f>D389/RES_summary!D$21</f>
        <v>0</v>
      </c>
      <c r="E446" s="182">
        <f>E389/RES_summary!E$21</f>
        <v>0</v>
      </c>
      <c r="F446" s="182">
        <f>F389/RES_summary!F$21</f>
        <v>0</v>
      </c>
      <c r="G446" s="182">
        <f>G389/RES_summary!G$21</f>
        <v>0</v>
      </c>
      <c r="H446" s="182">
        <f>H389/RES_summary!H$21</f>
        <v>0</v>
      </c>
      <c r="I446" s="182">
        <f>I389/RES_summary!I$21</f>
        <v>0</v>
      </c>
      <c r="J446" s="182">
        <f>J389/RES_summary!J$21</f>
        <v>0</v>
      </c>
      <c r="K446" s="182">
        <f>K389/RES_summary!K$21</f>
        <v>0</v>
      </c>
      <c r="L446" s="182">
        <f>L389/RES_summary!L$21</f>
        <v>0</v>
      </c>
      <c r="M446" s="182">
        <f>M389/RES_summary!M$21</f>
        <v>0</v>
      </c>
      <c r="N446" s="182">
        <f>N389/RES_summary!N$21</f>
        <v>0</v>
      </c>
      <c r="O446" s="182">
        <f>O389/RES_summary!O$21</f>
        <v>0</v>
      </c>
      <c r="P446" s="182">
        <f>P389/RES_summary!P$21</f>
        <v>0</v>
      </c>
      <c r="Q446" s="182">
        <f>Q389/RES_summary!Q$21</f>
        <v>0</v>
      </c>
    </row>
    <row r="447" spans="1:17" ht="12" customHeight="1" x14ac:dyDescent="0.25">
      <c r="A447" s="147" t="s">
        <v>59</v>
      </c>
      <c r="B447" s="164"/>
      <c r="C447" s="181">
        <f>C390/RES_summary!C$21</f>
        <v>0</v>
      </c>
      <c r="D447" s="181">
        <f>D390/RES_summary!D$21</f>
        <v>0</v>
      </c>
      <c r="E447" s="181">
        <f>E390/RES_summary!E$21</f>
        <v>0</v>
      </c>
      <c r="F447" s="181">
        <f>F390/RES_summary!F$21</f>
        <v>0</v>
      </c>
      <c r="G447" s="181">
        <f>G390/RES_summary!G$21</f>
        <v>0</v>
      </c>
      <c r="H447" s="181">
        <f>H390/RES_summary!H$21</f>
        <v>0</v>
      </c>
      <c r="I447" s="181">
        <f>I390/RES_summary!I$21</f>
        <v>0</v>
      </c>
      <c r="J447" s="181">
        <f>J390/RES_summary!J$21</f>
        <v>0</v>
      </c>
      <c r="K447" s="181">
        <f>K390/RES_summary!K$21</f>
        <v>0</v>
      </c>
      <c r="L447" s="181">
        <f>L390/RES_summary!L$21</f>
        <v>0</v>
      </c>
      <c r="M447" s="181">
        <f>M390/RES_summary!M$21</f>
        <v>0</v>
      </c>
      <c r="N447" s="181">
        <f>N390/RES_summary!N$21</f>
        <v>0</v>
      </c>
      <c r="O447" s="181">
        <f>O390/RES_summary!O$21</f>
        <v>0</v>
      </c>
      <c r="P447" s="181">
        <f>P390/RES_summary!P$21</f>
        <v>0</v>
      </c>
      <c r="Q447" s="181">
        <f>Q390/RES_summary!Q$21</f>
        <v>0</v>
      </c>
    </row>
    <row r="448" spans="1:17" ht="12" customHeight="1" x14ac:dyDescent="0.25">
      <c r="A448" s="163" t="s">
        <v>142</v>
      </c>
      <c r="B448" s="162"/>
      <c r="C448" s="180">
        <f>C391/RES_summary!C$21</f>
        <v>0</v>
      </c>
      <c r="D448" s="180">
        <f>D391/RES_summary!D$21</f>
        <v>0</v>
      </c>
      <c r="E448" s="180">
        <f>E391/RES_summary!E$21</f>
        <v>0</v>
      </c>
      <c r="F448" s="180">
        <f>F391/RES_summary!F$21</f>
        <v>0</v>
      </c>
      <c r="G448" s="180">
        <f>G391/RES_summary!G$21</f>
        <v>0</v>
      </c>
      <c r="H448" s="180">
        <f>H391/RES_summary!H$21</f>
        <v>0</v>
      </c>
      <c r="I448" s="180">
        <f>I391/RES_summary!I$21</f>
        <v>0</v>
      </c>
      <c r="J448" s="180">
        <f>J391/RES_summary!J$21</f>
        <v>0</v>
      </c>
      <c r="K448" s="180">
        <f>K391/RES_summary!K$21</f>
        <v>0</v>
      </c>
      <c r="L448" s="180">
        <f>L391/RES_summary!L$21</f>
        <v>0</v>
      </c>
      <c r="M448" s="180">
        <f>M391/RES_summary!M$21</f>
        <v>0</v>
      </c>
      <c r="N448" s="180">
        <f>N391/RES_summary!N$21</f>
        <v>0</v>
      </c>
      <c r="O448" s="180">
        <f>O391/RES_summary!O$21</f>
        <v>0</v>
      </c>
      <c r="P448" s="180">
        <f>P391/RES_summary!P$21</f>
        <v>0</v>
      </c>
      <c r="Q448" s="180">
        <f>Q391/RES_summary!Q$21</f>
        <v>0</v>
      </c>
    </row>
    <row r="449" spans="1:17" ht="12" customHeight="1" x14ac:dyDescent="0.25">
      <c r="A449" s="161" t="s">
        <v>141</v>
      </c>
      <c r="B449" s="160"/>
      <c r="C449" s="179">
        <f>C392/RES_summary!C$21</f>
        <v>0</v>
      </c>
      <c r="D449" s="179">
        <f>D392/RES_summary!D$21</f>
        <v>0</v>
      </c>
      <c r="E449" s="179">
        <f>E392/RES_summary!E$21</f>
        <v>0</v>
      </c>
      <c r="F449" s="179">
        <f>F392/RES_summary!F$21</f>
        <v>0</v>
      </c>
      <c r="G449" s="179">
        <f>G392/RES_summary!G$21</f>
        <v>0</v>
      </c>
      <c r="H449" s="179">
        <f>H392/RES_summary!H$21</f>
        <v>0</v>
      </c>
      <c r="I449" s="179">
        <f>I392/RES_summary!I$21</f>
        <v>0</v>
      </c>
      <c r="J449" s="179">
        <f>J392/RES_summary!J$21</f>
        <v>0</v>
      </c>
      <c r="K449" s="179">
        <f>K392/RES_summary!K$21</f>
        <v>0</v>
      </c>
      <c r="L449" s="179">
        <f>L392/RES_summary!L$21</f>
        <v>0</v>
      </c>
      <c r="M449" s="179">
        <f>M392/RES_summary!M$21</f>
        <v>0</v>
      </c>
      <c r="N449" s="179">
        <f>N392/RES_summary!N$21</f>
        <v>0</v>
      </c>
      <c r="O449" s="179">
        <f>O392/RES_summary!O$21</f>
        <v>0</v>
      </c>
      <c r="P449" s="179">
        <f>P392/RES_summary!P$21</f>
        <v>0</v>
      </c>
      <c r="Q449" s="179">
        <f>Q392/RES_summary!Q$21</f>
        <v>0</v>
      </c>
    </row>
    <row r="450" spans="1:17" ht="12" customHeight="1" x14ac:dyDescent="0.25">
      <c r="A450" s="148" t="s">
        <v>60</v>
      </c>
      <c r="B450" s="156"/>
      <c r="C450" s="177">
        <f>C393/RES_summary!C$21</f>
        <v>0</v>
      </c>
      <c r="D450" s="177">
        <f>D393/RES_summary!D$21</f>
        <v>0</v>
      </c>
      <c r="E450" s="177">
        <f>E393/RES_summary!E$21</f>
        <v>0</v>
      </c>
      <c r="F450" s="177">
        <f>F393/RES_summary!F$21</f>
        <v>0</v>
      </c>
      <c r="G450" s="177">
        <f>G393/RES_summary!G$21</f>
        <v>0</v>
      </c>
      <c r="H450" s="177">
        <f>H393/RES_summary!H$21</f>
        <v>0</v>
      </c>
      <c r="I450" s="177">
        <f>I393/RES_summary!I$21</f>
        <v>0</v>
      </c>
      <c r="J450" s="177">
        <f>J393/RES_summary!J$21</f>
        <v>0</v>
      </c>
      <c r="K450" s="177">
        <f>K393/RES_summary!K$21</f>
        <v>0</v>
      </c>
      <c r="L450" s="177">
        <f>L393/RES_summary!L$21</f>
        <v>0</v>
      </c>
      <c r="M450" s="177">
        <f>M393/RES_summary!M$21</f>
        <v>0</v>
      </c>
      <c r="N450" s="177">
        <f>N393/RES_summary!N$21</f>
        <v>0</v>
      </c>
      <c r="O450" s="177">
        <f>O393/RES_summary!O$21</f>
        <v>0</v>
      </c>
      <c r="P450" s="177">
        <f>P393/RES_summary!P$21</f>
        <v>0</v>
      </c>
      <c r="Q450" s="177">
        <f>Q393/RES_summary!Q$21</f>
        <v>0</v>
      </c>
    </row>
    <row r="451" spans="1:17" ht="12" customHeight="1" x14ac:dyDescent="0.25">
      <c r="A451" s="148" t="s">
        <v>59</v>
      </c>
      <c r="B451" s="156"/>
      <c r="C451" s="177">
        <f>C394/RES_summary!C$21</f>
        <v>0</v>
      </c>
      <c r="D451" s="177">
        <f>D394/RES_summary!D$21</f>
        <v>0</v>
      </c>
      <c r="E451" s="177">
        <f>E394/RES_summary!E$21</f>
        <v>0</v>
      </c>
      <c r="F451" s="177">
        <f>F394/RES_summary!F$21</f>
        <v>0</v>
      </c>
      <c r="G451" s="177">
        <f>G394/RES_summary!G$21</f>
        <v>0</v>
      </c>
      <c r="H451" s="177">
        <f>H394/RES_summary!H$21</f>
        <v>0</v>
      </c>
      <c r="I451" s="177">
        <f>I394/RES_summary!I$21</f>
        <v>0</v>
      </c>
      <c r="J451" s="177">
        <f>J394/RES_summary!J$21</f>
        <v>0</v>
      </c>
      <c r="K451" s="177">
        <f>K394/RES_summary!K$21</f>
        <v>0</v>
      </c>
      <c r="L451" s="177">
        <f>L394/RES_summary!L$21</f>
        <v>0</v>
      </c>
      <c r="M451" s="177">
        <f>M394/RES_summary!M$21</f>
        <v>0</v>
      </c>
      <c r="N451" s="177">
        <f>N394/RES_summary!N$21</f>
        <v>0</v>
      </c>
      <c r="O451" s="177">
        <f>O394/RES_summary!O$21</f>
        <v>0</v>
      </c>
      <c r="P451" s="177">
        <f>P394/RES_summary!P$21</f>
        <v>0</v>
      </c>
      <c r="Q451" s="177">
        <f>Q394/RES_summary!Q$21</f>
        <v>0</v>
      </c>
    </row>
    <row r="452" spans="1:17" ht="12" customHeight="1" x14ac:dyDescent="0.25">
      <c r="A452" s="158" t="s">
        <v>62</v>
      </c>
      <c r="B452" s="157"/>
      <c r="C452" s="178">
        <f>C395/RES_summary!C$21</f>
        <v>0</v>
      </c>
      <c r="D452" s="178">
        <f>D395/RES_summary!D$21</f>
        <v>0</v>
      </c>
      <c r="E452" s="178">
        <f>E395/RES_summary!E$21</f>
        <v>0</v>
      </c>
      <c r="F452" s="178">
        <f>F395/RES_summary!F$21</f>
        <v>0</v>
      </c>
      <c r="G452" s="178">
        <f>G395/RES_summary!G$21</f>
        <v>0</v>
      </c>
      <c r="H452" s="178">
        <f>H395/RES_summary!H$21</f>
        <v>0</v>
      </c>
      <c r="I452" s="178">
        <f>I395/RES_summary!I$21</f>
        <v>0</v>
      </c>
      <c r="J452" s="178">
        <f>J395/RES_summary!J$21</f>
        <v>0</v>
      </c>
      <c r="K452" s="178">
        <f>K395/RES_summary!K$21</f>
        <v>0</v>
      </c>
      <c r="L452" s="178">
        <f>L395/RES_summary!L$21</f>
        <v>0</v>
      </c>
      <c r="M452" s="178">
        <f>M395/RES_summary!M$21</f>
        <v>0</v>
      </c>
      <c r="N452" s="178">
        <f>N395/RES_summary!N$21</f>
        <v>0</v>
      </c>
      <c r="O452" s="178">
        <f>O395/RES_summary!O$21</f>
        <v>0</v>
      </c>
      <c r="P452" s="178">
        <f>P395/RES_summary!P$21</f>
        <v>0</v>
      </c>
      <c r="Q452" s="178">
        <f>Q395/RES_summary!Q$21</f>
        <v>0</v>
      </c>
    </row>
    <row r="453" spans="1:17" ht="12" customHeight="1" x14ac:dyDescent="0.25">
      <c r="A453" s="23" t="s">
        <v>57</v>
      </c>
      <c r="B453" s="156"/>
      <c r="C453" s="177">
        <f>C396/RES_summary!C$21</f>
        <v>0</v>
      </c>
      <c r="D453" s="177">
        <f>D396/RES_summary!D$21</f>
        <v>0</v>
      </c>
      <c r="E453" s="177">
        <f>E396/RES_summary!E$21</f>
        <v>0</v>
      </c>
      <c r="F453" s="177">
        <f>F396/RES_summary!F$21</f>
        <v>0</v>
      </c>
      <c r="G453" s="177">
        <f>G396/RES_summary!G$21</f>
        <v>0</v>
      </c>
      <c r="H453" s="177">
        <f>H396/RES_summary!H$21</f>
        <v>0</v>
      </c>
      <c r="I453" s="177">
        <f>I396/RES_summary!I$21</f>
        <v>0</v>
      </c>
      <c r="J453" s="177">
        <f>J396/RES_summary!J$21</f>
        <v>0</v>
      </c>
      <c r="K453" s="177">
        <f>K396/RES_summary!K$21</f>
        <v>0</v>
      </c>
      <c r="L453" s="177">
        <f>L396/RES_summary!L$21</f>
        <v>0</v>
      </c>
      <c r="M453" s="177">
        <f>M396/RES_summary!M$21</f>
        <v>0</v>
      </c>
      <c r="N453" s="177">
        <f>N396/RES_summary!N$21</f>
        <v>0</v>
      </c>
      <c r="O453" s="177">
        <f>O396/RES_summary!O$21</f>
        <v>0</v>
      </c>
      <c r="P453" s="177">
        <f>P396/RES_summary!P$21</f>
        <v>0</v>
      </c>
      <c r="Q453" s="177">
        <f>Q396/RES_summary!Q$21</f>
        <v>0</v>
      </c>
    </row>
    <row r="454" spans="1:17" ht="12" customHeight="1" x14ac:dyDescent="0.25">
      <c r="A454" s="29" t="s">
        <v>140</v>
      </c>
      <c r="B454" s="57"/>
      <c r="C454" s="176">
        <f>C397/RES_summary!C$21</f>
        <v>0</v>
      </c>
      <c r="D454" s="176">
        <f>D397/RES_summary!D$21</f>
        <v>0</v>
      </c>
      <c r="E454" s="176">
        <f>E397/RES_summary!E$21</f>
        <v>0</v>
      </c>
      <c r="F454" s="176">
        <f>F397/RES_summary!F$21</f>
        <v>0</v>
      </c>
      <c r="G454" s="176">
        <f>G397/RES_summary!G$21</f>
        <v>0</v>
      </c>
      <c r="H454" s="176">
        <f>H397/RES_summary!H$21</f>
        <v>0</v>
      </c>
      <c r="I454" s="176">
        <f>I397/RES_summary!I$21</f>
        <v>0</v>
      </c>
      <c r="J454" s="176">
        <f>J397/RES_summary!J$21</f>
        <v>0</v>
      </c>
      <c r="K454" s="176">
        <f>K397/RES_summary!K$21</f>
        <v>0</v>
      </c>
      <c r="L454" s="176">
        <f>L397/RES_summary!L$21</f>
        <v>0</v>
      </c>
      <c r="M454" s="176">
        <f>M397/RES_summary!M$21</f>
        <v>0</v>
      </c>
      <c r="N454" s="176">
        <f>N397/RES_summary!N$21</f>
        <v>0</v>
      </c>
      <c r="O454" s="176">
        <f>O397/RES_summary!O$21</f>
        <v>0</v>
      </c>
      <c r="P454" s="176">
        <f>P397/RES_summary!P$21</f>
        <v>0</v>
      </c>
      <c r="Q454" s="176">
        <f>Q397/RES_summary!Q$21</f>
        <v>0</v>
      </c>
    </row>
    <row r="456" spans="1:17" ht="12" customHeight="1" x14ac:dyDescent="0.25">
      <c r="A456" s="152" t="s">
        <v>184</v>
      </c>
      <c r="B456" s="168"/>
      <c r="C456" s="184">
        <f>C399/RES_summary!C$21</f>
        <v>0</v>
      </c>
      <c r="D456" s="184">
        <f>D399/RES_summary!D$21</f>
        <v>0</v>
      </c>
      <c r="E456" s="184">
        <f>E399/RES_summary!E$21</f>
        <v>0</v>
      </c>
      <c r="F456" s="184">
        <f>F399/RES_summary!F$21</f>
        <v>0</v>
      </c>
      <c r="G456" s="184">
        <f>G399/RES_summary!G$21</f>
        <v>0</v>
      </c>
      <c r="H456" s="184">
        <f>H399/RES_summary!H$21</f>
        <v>0</v>
      </c>
      <c r="I456" s="184">
        <f>I399/RES_summary!I$21</f>
        <v>0</v>
      </c>
      <c r="J456" s="184">
        <f>J399/RES_summary!J$21</f>
        <v>0</v>
      </c>
      <c r="K456" s="184">
        <f>K399/RES_summary!K$21</f>
        <v>0</v>
      </c>
      <c r="L456" s="184">
        <f>L399/RES_summary!L$21</f>
        <v>0</v>
      </c>
      <c r="M456" s="184">
        <f>M399/RES_summary!M$21</f>
        <v>0</v>
      </c>
      <c r="N456" s="184">
        <f>N399/RES_summary!N$21</f>
        <v>0</v>
      </c>
      <c r="O456" s="184">
        <f>O399/RES_summary!O$21</f>
        <v>0</v>
      </c>
      <c r="P456" s="184">
        <f>P399/RES_summary!P$21</f>
        <v>0</v>
      </c>
      <c r="Q456" s="184">
        <f>Q399/RES_summary!Q$21</f>
        <v>0</v>
      </c>
    </row>
    <row r="457" spans="1:17" ht="12" customHeight="1" x14ac:dyDescent="0.25">
      <c r="A457" s="158" t="s">
        <v>65</v>
      </c>
      <c r="B457" s="157"/>
      <c r="C457" s="178">
        <f>C400/RES_summary!C$21</f>
        <v>0</v>
      </c>
      <c r="D457" s="178">
        <f>D400/RES_summary!D$21</f>
        <v>0</v>
      </c>
      <c r="E457" s="178">
        <f>E400/RES_summary!E$21</f>
        <v>0</v>
      </c>
      <c r="F457" s="178">
        <f>F400/RES_summary!F$21</f>
        <v>0</v>
      </c>
      <c r="G457" s="178">
        <f>G400/RES_summary!G$21</f>
        <v>0</v>
      </c>
      <c r="H457" s="178">
        <f>H400/RES_summary!H$21</f>
        <v>0</v>
      </c>
      <c r="I457" s="178">
        <f>I400/RES_summary!I$21</f>
        <v>0</v>
      </c>
      <c r="J457" s="178">
        <f>J400/RES_summary!J$21</f>
        <v>0</v>
      </c>
      <c r="K457" s="178">
        <f>K400/RES_summary!K$21</f>
        <v>0</v>
      </c>
      <c r="L457" s="178">
        <f>L400/RES_summary!L$21</f>
        <v>0</v>
      </c>
      <c r="M457" s="178">
        <f>M400/RES_summary!M$21</f>
        <v>0</v>
      </c>
      <c r="N457" s="178">
        <f>N400/RES_summary!N$21</f>
        <v>0</v>
      </c>
      <c r="O457" s="178">
        <f>O400/RES_summary!O$21</f>
        <v>0</v>
      </c>
      <c r="P457" s="178">
        <f>P400/RES_summary!P$21</f>
        <v>0</v>
      </c>
      <c r="Q457" s="178">
        <f>Q400/RES_summary!Q$21</f>
        <v>0</v>
      </c>
    </row>
    <row r="458" spans="1:17" ht="12" customHeight="1" x14ac:dyDescent="0.25">
      <c r="A458" s="23" t="s">
        <v>153</v>
      </c>
      <c r="B458" s="156"/>
      <c r="C458" s="177">
        <f>C401/RES_summary!C$21</f>
        <v>0</v>
      </c>
      <c r="D458" s="177">
        <f>D401/RES_summary!D$21</f>
        <v>0</v>
      </c>
      <c r="E458" s="177">
        <f>E401/RES_summary!E$21</f>
        <v>0</v>
      </c>
      <c r="F458" s="177">
        <f>F401/RES_summary!F$21</f>
        <v>0</v>
      </c>
      <c r="G458" s="177">
        <f>G401/RES_summary!G$21</f>
        <v>0</v>
      </c>
      <c r="H458" s="177">
        <f>H401/RES_summary!H$21</f>
        <v>0</v>
      </c>
      <c r="I458" s="177">
        <f>I401/RES_summary!I$21</f>
        <v>0</v>
      </c>
      <c r="J458" s="177">
        <f>J401/RES_summary!J$21</f>
        <v>0</v>
      </c>
      <c r="K458" s="177">
        <f>K401/RES_summary!K$21</f>
        <v>0</v>
      </c>
      <c r="L458" s="177">
        <f>L401/RES_summary!L$21</f>
        <v>0</v>
      </c>
      <c r="M458" s="177">
        <f>M401/RES_summary!M$21</f>
        <v>0</v>
      </c>
      <c r="N458" s="177">
        <f>N401/RES_summary!N$21</f>
        <v>0</v>
      </c>
      <c r="O458" s="177">
        <f>O401/RES_summary!O$21</f>
        <v>0</v>
      </c>
      <c r="P458" s="177">
        <f>P401/RES_summary!P$21</f>
        <v>0</v>
      </c>
      <c r="Q458" s="177">
        <f>Q401/RES_summary!Q$21</f>
        <v>0</v>
      </c>
    </row>
    <row r="459" spans="1:17" ht="12" customHeight="1" x14ac:dyDescent="0.25">
      <c r="A459" s="23" t="s">
        <v>60</v>
      </c>
      <c r="B459" s="156"/>
      <c r="C459" s="177">
        <f>C402/RES_summary!C$21</f>
        <v>0</v>
      </c>
      <c r="D459" s="177">
        <f>D402/RES_summary!D$21</f>
        <v>0</v>
      </c>
      <c r="E459" s="177">
        <f>E402/RES_summary!E$21</f>
        <v>0</v>
      </c>
      <c r="F459" s="177">
        <f>F402/RES_summary!F$21</f>
        <v>0</v>
      </c>
      <c r="G459" s="177">
        <f>G402/RES_summary!G$21</f>
        <v>0</v>
      </c>
      <c r="H459" s="177">
        <f>H402/RES_summary!H$21</f>
        <v>0</v>
      </c>
      <c r="I459" s="177">
        <f>I402/RES_summary!I$21</f>
        <v>0</v>
      </c>
      <c r="J459" s="177">
        <f>J402/RES_summary!J$21</f>
        <v>0</v>
      </c>
      <c r="K459" s="177">
        <f>K402/RES_summary!K$21</f>
        <v>0</v>
      </c>
      <c r="L459" s="177">
        <f>L402/RES_summary!L$21</f>
        <v>0</v>
      </c>
      <c r="M459" s="177">
        <f>M402/RES_summary!M$21</f>
        <v>0</v>
      </c>
      <c r="N459" s="177">
        <f>N402/RES_summary!N$21</f>
        <v>0</v>
      </c>
      <c r="O459" s="177">
        <f>O402/RES_summary!O$21</f>
        <v>0</v>
      </c>
      <c r="P459" s="177">
        <f>P402/RES_summary!P$21</f>
        <v>0</v>
      </c>
      <c r="Q459" s="177">
        <f>Q402/RES_summary!Q$21</f>
        <v>0</v>
      </c>
    </row>
    <row r="460" spans="1:17" ht="12" customHeight="1" x14ac:dyDescent="0.25">
      <c r="A460" s="158" t="s">
        <v>112</v>
      </c>
      <c r="B460" s="157"/>
      <c r="C460" s="178">
        <f>C403/RES_summary!C$21</f>
        <v>0</v>
      </c>
      <c r="D460" s="178">
        <f>D403/RES_summary!D$21</f>
        <v>0</v>
      </c>
      <c r="E460" s="178">
        <f>E403/RES_summary!E$21</f>
        <v>0</v>
      </c>
      <c r="F460" s="178">
        <f>F403/RES_summary!F$21</f>
        <v>0</v>
      </c>
      <c r="G460" s="178">
        <f>G403/RES_summary!G$21</f>
        <v>0</v>
      </c>
      <c r="H460" s="178">
        <f>H403/RES_summary!H$21</f>
        <v>0</v>
      </c>
      <c r="I460" s="178">
        <f>I403/RES_summary!I$21</f>
        <v>0</v>
      </c>
      <c r="J460" s="178">
        <f>J403/RES_summary!J$21</f>
        <v>0</v>
      </c>
      <c r="K460" s="178">
        <f>K403/RES_summary!K$21</f>
        <v>0</v>
      </c>
      <c r="L460" s="178">
        <f>L403/RES_summary!L$21</f>
        <v>0</v>
      </c>
      <c r="M460" s="178">
        <f>M403/RES_summary!M$21</f>
        <v>0</v>
      </c>
      <c r="N460" s="178">
        <f>N403/RES_summary!N$21</f>
        <v>0</v>
      </c>
      <c r="O460" s="178">
        <f>O403/RES_summary!O$21</f>
        <v>0</v>
      </c>
      <c r="P460" s="178">
        <f>P403/RES_summary!P$21</f>
        <v>0</v>
      </c>
      <c r="Q460" s="178">
        <f>Q403/RES_summary!Q$21</f>
        <v>0</v>
      </c>
    </row>
    <row r="461" spans="1:17" ht="12" customHeight="1" x14ac:dyDescent="0.25">
      <c r="A461" s="23" t="s">
        <v>60</v>
      </c>
      <c r="B461" s="156"/>
      <c r="C461" s="177">
        <f>C404/RES_summary!C$21</f>
        <v>0</v>
      </c>
      <c r="D461" s="177">
        <f>D404/RES_summary!D$21</f>
        <v>0</v>
      </c>
      <c r="E461" s="177">
        <f>E404/RES_summary!E$21</f>
        <v>0</v>
      </c>
      <c r="F461" s="177">
        <f>F404/RES_summary!F$21</f>
        <v>0</v>
      </c>
      <c r="G461" s="177">
        <f>G404/RES_summary!G$21</f>
        <v>0</v>
      </c>
      <c r="H461" s="177">
        <f>H404/RES_summary!H$21</f>
        <v>0</v>
      </c>
      <c r="I461" s="177">
        <f>I404/RES_summary!I$21</f>
        <v>0</v>
      </c>
      <c r="J461" s="177">
        <f>J404/RES_summary!J$21</f>
        <v>0</v>
      </c>
      <c r="K461" s="177">
        <f>K404/RES_summary!K$21</f>
        <v>0</v>
      </c>
      <c r="L461" s="177">
        <f>L404/RES_summary!L$21</f>
        <v>0</v>
      </c>
      <c r="M461" s="177">
        <f>M404/RES_summary!M$21</f>
        <v>0</v>
      </c>
      <c r="N461" s="177">
        <f>N404/RES_summary!N$21</f>
        <v>0</v>
      </c>
      <c r="O461" s="177">
        <f>O404/RES_summary!O$21</f>
        <v>0</v>
      </c>
      <c r="P461" s="177">
        <f>P404/RES_summary!P$21</f>
        <v>0</v>
      </c>
      <c r="Q461" s="177">
        <f>Q404/RES_summary!Q$21</f>
        <v>0</v>
      </c>
    </row>
    <row r="462" spans="1:17" ht="12" customHeight="1" x14ac:dyDescent="0.25">
      <c r="A462" s="158" t="s">
        <v>63</v>
      </c>
      <c r="B462" s="157"/>
      <c r="C462" s="178">
        <f>C405/RES_summary!C$21</f>
        <v>0</v>
      </c>
      <c r="D462" s="178">
        <f>D405/RES_summary!D$21</f>
        <v>0</v>
      </c>
      <c r="E462" s="178">
        <f>E405/RES_summary!E$21</f>
        <v>0</v>
      </c>
      <c r="F462" s="178">
        <f>F405/RES_summary!F$21</f>
        <v>0</v>
      </c>
      <c r="G462" s="178">
        <f>G405/RES_summary!G$21</f>
        <v>0</v>
      </c>
      <c r="H462" s="178">
        <f>H405/RES_summary!H$21</f>
        <v>0</v>
      </c>
      <c r="I462" s="178">
        <f>I405/RES_summary!I$21</f>
        <v>0</v>
      </c>
      <c r="J462" s="178">
        <f>J405/RES_summary!J$21</f>
        <v>0</v>
      </c>
      <c r="K462" s="178">
        <f>K405/RES_summary!K$21</f>
        <v>0</v>
      </c>
      <c r="L462" s="178">
        <f>L405/RES_summary!L$21</f>
        <v>0</v>
      </c>
      <c r="M462" s="178">
        <f>M405/RES_summary!M$21</f>
        <v>0</v>
      </c>
      <c r="N462" s="178">
        <f>N405/RES_summary!N$21</f>
        <v>0</v>
      </c>
      <c r="O462" s="178">
        <f>O405/RES_summary!O$21</f>
        <v>0</v>
      </c>
      <c r="P462" s="178">
        <f>P405/RES_summary!P$21</f>
        <v>0</v>
      </c>
      <c r="Q462" s="178">
        <f>Q405/RES_summary!Q$21</f>
        <v>0</v>
      </c>
    </row>
    <row r="463" spans="1:17" ht="12" customHeight="1" x14ac:dyDescent="0.25">
      <c r="A463" s="167" t="s">
        <v>152</v>
      </c>
      <c r="B463" s="132"/>
      <c r="C463" s="183">
        <f>C406/RES_summary!C$21</f>
        <v>0</v>
      </c>
      <c r="D463" s="183">
        <f>D406/RES_summary!D$21</f>
        <v>0</v>
      </c>
      <c r="E463" s="183">
        <f>E406/RES_summary!E$21</f>
        <v>0</v>
      </c>
      <c r="F463" s="183">
        <f>F406/RES_summary!F$21</f>
        <v>0</v>
      </c>
      <c r="G463" s="183">
        <f>G406/RES_summary!G$21</f>
        <v>0</v>
      </c>
      <c r="H463" s="183">
        <f>H406/RES_summary!H$21</f>
        <v>0</v>
      </c>
      <c r="I463" s="183">
        <f>I406/RES_summary!I$21</f>
        <v>0</v>
      </c>
      <c r="J463" s="183">
        <f>J406/RES_summary!J$21</f>
        <v>0</v>
      </c>
      <c r="K463" s="183">
        <f>K406/RES_summary!K$21</f>
        <v>0</v>
      </c>
      <c r="L463" s="183">
        <f>L406/RES_summary!L$21</f>
        <v>0</v>
      </c>
      <c r="M463" s="183">
        <f>M406/RES_summary!M$21</f>
        <v>0</v>
      </c>
      <c r="N463" s="183">
        <f>N406/RES_summary!N$21</f>
        <v>0</v>
      </c>
      <c r="O463" s="183">
        <f>O406/RES_summary!O$21</f>
        <v>0</v>
      </c>
      <c r="P463" s="183">
        <f>P406/RES_summary!P$21</f>
        <v>0</v>
      </c>
      <c r="Q463" s="183">
        <f>Q406/RES_summary!Q$21</f>
        <v>0</v>
      </c>
    </row>
    <row r="464" spans="1:17" ht="12" customHeight="1" x14ac:dyDescent="0.25">
      <c r="A464" s="167" t="s">
        <v>151</v>
      </c>
      <c r="B464" s="132"/>
      <c r="C464" s="183">
        <f>C407/RES_summary!C$21</f>
        <v>0</v>
      </c>
      <c r="D464" s="183">
        <f>D407/RES_summary!D$21</f>
        <v>0</v>
      </c>
      <c r="E464" s="183">
        <f>E407/RES_summary!E$21</f>
        <v>0</v>
      </c>
      <c r="F464" s="183">
        <f>F407/RES_summary!F$21</f>
        <v>0</v>
      </c>
      <c r="G464" s="183">
        <f>G407/RES_summary!G$21</f>
        <v>0</v>
      </c>
      <c r="H464" s="183">
        <f>H407/RES_summary!H$21</f>
        <v>0</v>
      </c>
      <c r="I464" s="183">
        <f>I407/RES_summary!I$21</f>
        <v>0</v>
      </c>
      <c r="J464" s="183">
        <f>J407/RES_summary!J$21</f>
        <v>0</v>
      </c>
      <c r="K464" s="183">
        <f>K407/RES_summary!K$21</f>
        <v>0</v>
      </c>
      <c r="L464" s="183">
        <f>L407/RES_summary!L$21</f>
        <v>0</v>
      </c>
      <c r="M464" s="183">
        <f>M407/RES_summary!M$21</f>
        <v>0</v>
      </c>
      <c r="N464" s="183">
        <f>N407/RES_summary!N$21</f>
        <v>0</v>
      </c>
      <c r="O464" s="183">
        <f>O407/RES_summary!O$21</f>
        <v>0</v>
      </c>
      <c r="P464" s="183">
        <f>P407/RES_summary!P$21</f>
        <v>0</v>
      </c>
      <c r="Q464" s="183">
        <f>Q407/RES_summary!Q$21</f>
        <v>0</v>
      </c>
    </row>
    <row r="465" spans="1:17" ht="12" customHeight="1" x14ac:dyDescent="0.25">
      <c r="A465" s="166" t="s">
        <v>79</v>
      </c>
      <c r="B465" s="165"/>
      <c r="C465" s="182">
        <f>C408/RES_summary!C$21</f>
        <v>0</v>
      </c>
      <c r="D465" s="182">
        <f>D408/RES_summary!D$21</f>
        <v>0</v>
      </c>
      <c r="E465" s="182">
        <f>E408/RES_summary!E$21</f>
        <v>0</v>
      </c>
      <c r="F465" s="182">
        <f>F408/RES_summary!F$21</f>
        <v>0</v>
      </c>
      <c r="G465" s="182">
        <f>G408/RES_summary!G$21</f>
        <v>0</v>
      </c>
      <c r="H465" s="182">
        <f>H408/RES_summary!H$21</f>
        <v>0</v>
      </c>
      <c r="I465" s="182">
        <f>I408/RES_summary!I$21</f>
        <v>0</v>
      </c>
      <c r="J465" s="182">
        <f>J408/RES_summary!J$21</f>
        <v>0</v>
      </c>
      <c r="K465" s="182">
        <f>K408/RES_summary!K$21</f>
        <v>0</v>
      </c>
      <c r="L465" s="182">
        <f>L408/RES_summary!L$21</f>
        <v>0</v>
      </c>
      <c r="M465" s="182">
        <f>M408/RES_summary!M$21</f>
        <v>0</v>
      </c>
      <c r="N465" s="182">
        <f>N408/RES_summary!N$21</f>
        <v>0</v>
      </c>
      <c r="O465" s="182">
        <f>O408/RES_summary!O$21</f>
        <v>0</v>
      </c>
      <c r="P465" s="182">
        <f>P408/RES_summary!P$21</f>
        <v>0</v>
      </c>
      <c r="Q465" s="182">
        <f>Q408/RES_summary!Q$21</f>
        <v>0</v>
      </c>
    </row>
    <row r="466" spans="1:17" ht="12" customHeight="1" x14ac:dyDescent="0.25">
      <c r="A466" s="147" t="s">
        <v>59</v>
      </c>
      <c r="B466" s="164"/>
      <c r="C466" s="181">
        <f>C409/RES_summary!C$21</f>
        <v>0</v>
      </c>
      <c r="D466" s="181">
        <f>D409/RES_summary!D$21</f>
        <v>0</v>
      </c>
      <c r="E466" s="181">
        <f>E409/RES_summary!E$21</f>
        <v>0</v>
      </c>
      <c r="F466" s="181">
        <f>F409/RES_summary!F$21</f>
        <v>0</v>
      </c>
      <c r="G466" s="181">
        <f>G409/RES_summary!G$21</f>
        <v>0</v>
      </c>
      <c r="H466" s="181">
        <f>H409/RES_summary!H$21</f>
        <v>0</v>
      </c>
      <c r="I466" s="181">
        <f>I409/RES_summary!I$21</f>
        <v>0</v>
      </c>
      <c r="J466" s="181">
        <f>J409/RES_summary!J$21</f>
        <v>0</v>
      </c>
      <c r="K466" s="181">
        <f>K409/RES_summary!K$21</f>
        <v>0</v>
      </c>
      <c r="L466" s="181">
        <f>L409/RES_summary!L$21</f>
        <v>0</v>
      </c>
      <c r="M466" s="181">
        <f>M409/RES_summary!M$21</f>
        <v>0</v>
      </c>
      <c r="N466" s="181">
        <f>N409/RES_summary!N$21</f>
        <v>0</v>
      </c>
      <c r="O466" s="181">
        <f>O409/RES_summary!O$21</f>
        <v>0</v>
      </c>
      <c r="P466" s="181">
        <f>P409/RES_summary!P$21</f>
        <v>0</v>
      </c>
      <c r="Q466" s="181">
        <f>Q409/RES_summary!Q$21</f>
        <v>0</v>
      </c>
    </row>
    <row r="467" spans="1:17" ht="12" customHeight="1" x14ac:dyDescent="0.25">
      <c r="A467" s="163" t="s">
        <v>142</v>
      </c>
      <c r="B467" s="162"/>
      <c r="C467" s="180">
        <f>C410/RES_summary!C$21</f>
        <v>0</v>
      </c>
      <c r="D467" s="180">
        <f>D410/RES_summary!D$21</f>
        <v>0</v>
      </c>
      <c r="E467" s="180">
        <f>E410/RES_summary!E$21</f>
        <v>0</v>
      </c>
      <c r="F467" s="180">
        <f>F410/RES_summary!F$21</f>
        <v>0</v>
      </c>
      <c r="G467" s="180">
        <f>G410/RES_summary!G$21</f>
        <v>0</v>
      </c>
      <c r="H467" s="180">
        <f>H410/RES_summary!H$21</f>
        <v>0</v>
      </c>
      <c r="I467" s="180">
        <f>I410/RES_summary!I$21</f>
        <v>0</v>
      </c>
      <c r="J467" s="180">
        <f>J410/RES_summary!J$21</f>
        <v>0</v>
      </c>
      <c r="K467" s="180">
        <f>K410/RES_summary!K$21</f>
        <v>0</v>
      </c>
      <c r="L467" s="180">
        <f>L410/RES_summary!L$21</f>
        <v>0</v>
      </c>
      <c r="M467" s="180">
        <f>M410/RES_summary!M$21</f>
        <v>0</v>
      </c>
      <c r="N467" s="180">
        <f>N410/RES_summary!N$21</f>
        <v>0</v>
      </c>
      <c r="O467" s="180">
        <f>O410/RES_summary!O$21</f>
        <v>0</v>
      </c>
      <c r="P467" s="180">
        <f>P410/RES_summary!P$21</f>
        <v>0</v>
      </c>
      <c r="Q467" s="180">
        <f>Q410/RES_summary!Q$21</f>
        <v>0</v>
      </c>
    </row>
    <row r="468" spans="1:17" ht="12" customHeight="1" x14ac:dyDescent="0.25">
      <c r="A468" s="161" t="s">
        <v>141</v>
      </c>
      <c r="B468" s="160"/>
      <c r="C468" s="179">
        <f>C411/RES_summary!C$21</f>
        <v>0</v>
      </c>
      <c r="D468" s="179">
        <f>D411/RES_summary!D$21</f>
        <v>0</v>
      </c>
      <c r="E468" s="179">
        <f>E411/RES_summary!E$21</f>
        <v>0</v>
      </c>
      <c r="F468" s="179">
        <f>F411/RES_summary!F$21</f>
        <v>0</v>
      </c>
      <c r="G468" s="179">
        <f>G411/RES_summary!G$21</f>
        <v>0</v>
      </c>
      <c r="H468" s="179">
        <f>H411/RES_summary!H$21</f>
        <v>0</v>
      </c>
      <c r="I468" s="179">
        <f>I411/RES_summary!I$21</f>
        <v>0</v>
      </c>
      <c r="J468" s="179">
        <f>J411/RES_summary!J$21</f>
        <v>0</v>
      </c>
      <c r="K468" s="179">
        <f>K411/RES_summary!K$21</f>
        <v>0</v>
      </c>
      <c r="L468" s="179">
        <f>L411/RES_summary!L$21</f>
        <v>0</v>
      </c>
      <c r="M468" s="179">
        <f>M411/RES_summary!M$21</f>
        <v>0</v>
      </c>
      <c r="N468" s="179">
        <f>N411/RES_summary!N$21</f>
        <v>0</v>
      </c>
      <c r="O468" s="179">
        <f>O411/RES_summary!O$21</f>
        <v>0</v>
      </c>
      <c r="P468" s="179">
        <f>P411/RES_summary!P$21</f>
        <v>0</v>
      </c>
      <c r="Q468" s="179">
        <f>Q411/RES_summary!Q$21</f>
        <v>0</v>
      </c>
    </row>
    <row r="469" spans="1:17" ht="12" customHeight="1" x14ac:dyDescent="0.25">
      <c r="A469" s="148" t="s">
        <v>60</v>
      </c>
      <c r="B469" s="156"/>
      <c r="C469" s="177">
        <f>C412/RES_summary!C$21</f>
        <v>0</v>
      </c>
      <c r="D469" s="177">
        <f>D412/RES_summary!D$21</f>
        <v>0</v>
      </c>
      <c r="E469" s="177">
        <f>E412/RES_summary!E$21</f>
        <v>0</v>
      </c>
      <c r="F469" s="177">
        <f>F412/RES_summary!F$21</f>
        <v>0</v>
      </c>
      <c r="G469" s="177">
        <f>G412/RES_summary!G$21</f>
        <v>0</v>
      </c>
      <c r="H469" s="177">
        <f>H412/RES_summary!H$21</f>
        <v>0</v>
      </c>
      <c r="I469" s="177">
        <f>I412/RES_summary!I$21</f>
        <v>0</v>
      </c>
      <c r="J469" s="177">
        <f>J412/RES_summary!J$21</f>
        <v>0</v>
      </c>
      <c r="K469" s="177">
        <f>K412/RES_summary!K$21</f>
        <v>0</v>
      </c>
      <c r="L469" s="177">
        <f>L412/RES_summary!L$21</f>
        <v>0</v>
      </c>
      <c r="M469" s="177">
        <f>M412/RES_summary!M$21</f>
        <v>0</v>
      </c>
      <c r="N469" s="177">
        <f>N412/RES_summary!N$21</f>
        <v>0</v>
      </c>
      <c r="O469" s="177">
        <f>O412/RES_summary!O$21</f>
        <v>0</v>
      </c>
      <c r="P469" s="177">
        <f>P412/RES_summary!P$21</f>
        <v>0</v>
      </c>
      <c r="Q469" s="177">
        <f>Q412/RES_summary!Q$21</f>
        <v>0</v>
      </c>
    </row>
    <row r="470" spans="1:17" ht="12" customHeight="1" x14ac:dyDescent="0.25">
      <c r="A470" s="148" t="s">
        <v>59</v>
      </c>
      <c r="B470" s="156"/>
      <c r="C470" s="177">
        <f>C413/RES_summary!C$21</f>
        <v>0</v>
      </c>
      <c r="D470" s="177">
        <f>D413/RES_summary!D$21</f>
        <v>0</v>
      </c>
      <c r="E470" s="177">
        <f>E413/RES_summary!E$21</f>
        <v>0</v>
      </c>
      <c r="F470" s="177">
        <f>F413/RES_summary!F$21</f>
        <v>0</v>
      </c>
      <c r="G470" s="177">
        <f>G413/RES_summary!G$21</f>
        <v>0</v>
      </c>
      <c r="H470" s="177">
        <f>H413/RES_summary!H$21</f>
        <v>0</v>
      </c>
      <c r="I470" s="177">
        <f>I413/RES_summary!I$21</f>
        <v>0</v>
      </c>
      <c r="J470" s="177">
        <f>J413/RES_summary!J$21</f>
        <v>0</v>
      </c>
      <c r="K470" s="177">
        <f>K413/RES_summary!K$21</f>
        <v>0</v>
      </c>
      <c r="L470" s="177">
        <f>L413/RES_summary!L$21</f>
        <v>0</v>
      </c>
      <c r="M470" s="177">
        <f>M413/RES_summary!M$21</f>
        <v>0</v>
      </c>
      <c r="N470" s="177">
        <f>N413/RES_summary!N$21</f>
        <v>0</v>
      </c>
      <c r="O470" s="177">
        <f>O413/RES_summary!O$21</f>
        <v>0</v>
      </c>
      <c r="P470" s="177">
        <f>P413/RES_summary!P$21</f>
        <v>0</v>
      </c>
      <c r="Q470" s="177">
        <f>Q413/RES_summary!Q$21</f>
        <v>0</v>
      </c>
    </row>
    <row r="471" spans="1:17" ht="12" customHeight="1" x14ac:dyDescent="0.25">
      <c r="A471" s="158" t="s">
        <v>62</v>
      </c>
      <c r="B471" s="157"/>
      <c r="C471" s="178">
        <f>C414/RES_summary!C$21</f>
        <v>0</v>
      </c>
      <c r="D471" s="178">
        <f>D414/RES_summary!D$21</f>
        <v>0</v>
      </c>
      <c r="E471" s="178">
        <f>E414/RES_summary!E$21</f>
        <v>0</v>
      </c>
      <c r="F471" s="178">
        <f>F414/RES_summary!F$21</f>
        <v>0</v>
      </c>
      <c r="G471" s="178">
        <f>G414/RES_summary!G$21</f>
        <v>0</v>
      </c>
      <c r="H471" s="178">
        <f>H414/RES_summary!H$21</f>
        <v>0</v>
      </c>
      <c r="I471" s="178">
        <f>I414/RES_summary!I$21</f>
        <v>0</v>
      </c>
      <c r="J471" s="178">
        <f>J414/RES_summary!J$21</f>
        <v>0</v>
      </c>
      <c r="K471" s="178">
        <f>K414/RES_summary!K$21</f>
        <v>0</v>
      </c>
      <c r="L471" s="178">
        <f>L414/RES_summary!L$21</f>
        <v>0</v>
      </c>
      <c r="M471" s="178">
        <f>M414/RES_summary!M$21</f>
        <v>0</v>
      </c>
      <c r="N471" s="178">
        <f>N414/RES_summary!N$21</f>
        <v>0</v>
      </c>
      <c r="O471" s="178">
        <f>O414/RES_summary!O$21</f>
        <v>0</v>
      </c>
      <c r="P471" s="178">
        <f>P414/RES_summary!P$21</f>
        <v>0</v>
      </c>
      <c r="Q471" s="178">
        <f>Q414/RES_summary!Q$21</f>
        <v>0</v>
      </c>
    </row>
    <row r="472" spans="1:17" ht="12" customHeight="1" x14ac:dyDescent="0.25">
      <c r="A472" s="23" t="s">
        <v>57</v>
      </c>
      <c r="B472" s="156"/>
      <c r="C472" s="177">
        <f>C415/RES_summary!C$21</f>
        <v>0</v>
      </c>
      <c r="D472" s="177">
        <f>D415/RES_summary!D$21</f>
        <v>0</v>
      </c>
      <c r="E472" s="177">
        <f>E415/RES_summary!E$21</f>
        <v>0</v>
      </c>
      <c r="F472" s="177">
        <f>F415/RES_summary!F$21</f>
        <v>0</v>
      </c>
      <c r="G472" s="177">
        <f>G415/RES_summary!G$21</f>
        <v>0</v>
      </c>
      <c r="H472" s="177">
        <f>H415/RES_summary!H$21</f>
        <v>0</v>
      </c>
      <c r="I472" s="177">
        <f>I415/RES_summary!I$21</f>
        <v>0</v>
      </c>
      <c r="J472" s="177">
        <f>J415/RES_summary!J$21</f>
        <v>0</v>
      </c>
      <c r="K472" s="177">
        <f>K415/RES_summary!K$21</f>
        <v>0</v>
      </c>
      <c r="L472" s="177">
        <f>L415/RES_summary!L$21</f>
        <v>0</v>
      </c>
      <c r="M472" s="177">
        <f>M415/RES_summary!M$21</f>
        <v>0</v>
      </c>
      <c r="N472" s="177">
        <f>N415/RES_summary!N$21</f>
        <v>0</v>
      </c>
      <c r="O472" s="177">
        <f>O415/RES_summary!O$21</f>
        <v>0</v>
      </c>
      <c r="P472" s="177">
        <f>P415/RES_summary!P$21</f>
        <v>0</v>
      </c>
      <c r="Q472" s="177">
        <f>Q415/RES_summary!Q$21</f>
        <v>0</v>
      </c>
    </row>
    <row r="473" spans="1:17" ht="12" customHeight="1" x14ac:dyDescent="0.25">
      <c r="A473" s="29" t="s">
        <v>140</v>
      </c>
      <c r="B473" s="57"/>
      <c r="C473" s="176">
        <f>C416/RES_summary!C$21</f>
        <v>0</v>
      </c>
      <c r="D473" s="176">
        <f>D416/RES_summary!D$21</f>
        <v>0</v>
      </c>
      <c r="E473" s="176">
        <f>E416/RES_summary!E$21</f>
        <v>0</v>
      </c>
      <c r="F473" s="176">
        <f>F416/RES_summary!F$21</f>
        <v>0</v>
      </c>
      <c r="G473" s="176">
        <f>G416/RES_summary!G$21</f>
        <v>0</v>
      </c>
      <c r="H473" s="176">
        <f>H416/RES_summary!H$21</f>
        <v>0</v>
      </c>
      <c r="I473" s="176">
        <f>I416/RES_summary!I$21</f>
        <v>0</v>
      </c>
      <c r="J473" s="176">
        <f>J416/RES_summary!J$21</f>
        <v>0</v>
      </c>
      <c r="K473" s="176">
        <f>K416/RES_summary!K$21</f>
        <v>0</v>
      </c>
      <c r="L473" s="176">
        <f>L416/RES_summary!L$21</f>
        <v>0</v>
      </c>
      <c r="M473" s="176">
        <f>M416/RES_summary!M$21</f>
        <v>0</v>
      </c>
      <c r="N473" s="176">
        <f>N416/RES_summary!N$21</f>
        <v>0</v>
      </c>
      <c r="O473" s="176">
        <f>O416/RES_summary!O$21</f>
        <v>0</v>
      </c>
      <c r="P473" s="176">
        <f>P416/RES_summary!P$21</f>
        <v>0</v>
      </c>
      <c r="Q473" s="176">
        <f>Q416/RES_summary!Q$21</f>
        <v>0</v>
      </c>
    </row>
  </sheetData>
  <mergeCells count="1">
    <mergeCell ref="B75:Q75"/>
  </mergeCells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6">
    <tabColor theme="9" tint="0.59999389629810485"/>
    <pageSetUpPr fitToPage="1"/>
  </sheetPr>
  <dimension ref="A1:Q47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286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RES_hhdet_num!B$124</f>
        <v>316242</v>
      </c>
      <c r="C5" s="151">
        <f>RES_hhdet_num!C$124</f>
        <v>322919.00000000006</v>
      </c>
      <c r="D5" s="151">
        <f>RES_hhdet_num!D$124</f>
        <v>345695</v>
      </c>
      <c r="E5" s="151">
        <f>RES_hhdet_num!E$124</f>
        <v>372701</v>
      </c>
      <c r="F5" s="151">
        <f>RES_hhdet_num!F$124</f>
        <v>416338</v>
      </c>
      <c r="G5" s="151">
        <f>RES_hhdet_num!G$124</f>
        <v>429349</v>
      </c>
      <c r="H5" s="151">
        <f>RES_hhdet_num!H$124</f>
        <v>438787</v>
      </c>
      <c r="I5" s="151">
        <f>RES_hhdet_num!I$124</f>
        <v>488229.00000000012</v>
      </c>
      <c r="J5" s="151">
        <f>RES_hhdet_num!J$124</f>
        <v>517304.00000000012</v>
      </c>
      <c r="K5" s="151">
        <f>RES_hhdet_num!K$124</f>
        <v>554038</v>
      </c>
      <c r="L5" s="151">
        <f>RES_hhdet_num!L$124</f>
        <v>563071</v>
      </c>
      <c r="M5" s="151">
        <f>RES_hhdet_num!M$124</f>
        <v>612719.00000000023</v>
      </c>
      <c r="N5" s="151">
        <f>RES_hhdet_num!N$124</f>
        <v>618649.00000000023</v>
      </c>
      <c r="O5" s="151">
        <f>RES_hhdet_num!O$124</f>
        <v>721852.00000000035</v>
      </c>
      <c r="P5" s="151">
        <f>RES_hhdet_num!P$124</f>
        <v>746098.00000000023</v>
      </c>
      <c r="Q5" s="151">
        <f>RES_hhdet_num!Q$124</f>
        <v>749111.00000000023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149</v>
      </c>
      <c r="B7" s="67">
        <f>RES_hhdet_num!B$126</f>
        <v>316242</v>
      </c>
      <c r="C7" s="67">
        <f>RES_hhdet_num!C$126</f>
        <v>322919.00000000006</v>
      </c>
      <c r="D7" s="67">
        <f>RES_hhdet_num!D$126</f>
        <v>345695</v>
      </c>
      <c r="E7" s="67">
        <f>RES_hhdet_num!E$126</f>
        <v>372701</v>
      </c>
      <c r="F7" s="67">
        <f>RES_hhdet_num!F$126</f>
        <v>416338</v>
      </c>
      <c r="G7" s="67">
        <f>RES_hhdet_num!G$126</f>
        <v>429349</v>
      </c>
      <c r="H7" s="67">
        <f>RES_hhdet_num!H$126</f>
        <v>438787</v>
      </c>
      <c r="I7" s="67">
        <f>RES_hhdet_num!I$126</f>
        <v>488229.00000000012</v>
      </c>
      <c r="J7" s="67">
        <f>RES_hhdet_num!J$126</f>
        <v>517304.00000000012</v>
      </c>
      <c r="K7" s="67">
        <f>RES_hhdet_num!K$126</f>
        <v>554038</v>
      </c>
      <c r="L7" s="67">
        <f>RES_hhdet_num!L$126</f>
        <v>563071</v>
      </c>
      <c r="M7" s="67">
        <f>RES_hhdet_num!M$126</f>
        <v>612719.00000000023</v>
      </c>
      <c r="N7" s="67">
        <f>RES_hhdet_num!N$126</f>
        <v>618649.00000000023</v>
      </c>
      <c r="O7" s="67">
        <f>RES_hhdet_num!O$126</f>
        <v>721852.00000000035</v>
      </c>
      <c r="P7" s="67">
        <f>RES_hhdet_num!P$126</f>
        <v>746098.00000000023</v>
      </c>
      <c r="Q7" s="67">
        <f>RES_hhdet_num!Q$126</f>
        <v>749111.00000000023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RES_hhdet_num!B$129</f>
        <v>1698</v>
      </c>
      <c r="C9" s="67">
        <f>RES_hhdet_num!C$129</f>
        <v>2109</v>
      </c>
      <c r="D9" s="67">
        <f>RES_hhdet_num!D$129</f>
        <v>2369</v>
      </c>
      <c r="E9" s="67">
        <f>RES_hhdet_num!E$129</f>
        <v>2537</v>
      </c>
      <c r="F9" s="67">
        <f>RES_hhdet_num!F$129</f>
        <v>3038</v>
      </c>
      <c r="G9" s="67">
        <f>RES_hhdet_num!G$129</f>
        <v>3444</v>
      </c>
      <c r="H9" s="67">
        <f>RES_hhdet_num!H$129</f>
        <v>3857</v>
      </c>
      <c r="I9" s="67">
        <f>RES_hhdet_num!I$129</f>
        <v>4821</v>
      </c>
      <c r="J9" s="67">
        <f>RES_hhdet_num!J$129</f>
        <v>5618</v>
      </c>
      <c r="K9" s="67">
        <f>RES_hhdet_num!K$129</f>
        <v>6449</v>
      </c>
      <c r="L9" s="67">
        <f>RES_hhdet_num!L$129</f>
        <v>7047</v>
      </c>
      <c r="M9" s="67">
        <f>RES_hhdet_num!M$129</f>
        <v>8337.0000000000018</v>
      </c>
      <c r="N9" s="67">
        <f>RES_hhdet_num!N$129</f>
        <v>7834.0000000000009</v>
      </c>
      <c r="O9" s="67">
        <f>RES_hhdet_num!O$129</f>
        <v>9091.0000000000018</v>
      </c>
      <c r="P9" s="67">
        <f>RES_hhdet_num!P$129</f>
        <v>8004.0000000000009</v>
      </c>
      <c r="Q9" s="67">
        <f>RES_hhdet_num!Q$129</f>
        <v>7445.0000000000009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148</v>
      </c>
      <c r="B11" s="67">
        <f>RES_hhdet_num!B$131</f>
        <v>232223</v>
      </c>
      <c r="C11" s="67">
        <f>RES_hhdet_num!C$131</f>
        <v>228241</v>
      </c>
      <c r="D11" s="67">
        <f>RES_hhdet_num!D$131</f>
        <v>249737</v>
      </c>
      <c r="E11" s="67">
        <f>RES_hhdet_num!E$131</f>
        <v>259905</v>
      </c>
      <c r="F11" s="67">
        <f>RES_hhdet_num!F$131</f>
        <v>285963</v>
      </c>
      <c r="G11" s="67">
        <f>RES_hhdet_num!G$131</f>
        <v>256088.00000000006</v>
      </c>
      <c r="H11" s="67">
        <f>RES_hhdet_num!H$131</f>
        <v>235305</v>
      </c>
      <c r="I11" s="67">
        <f>RES_hhdet_num!I$131</f>
        <v>270556.00000000006</v>
      </c>
      <c r="J11" s="67">
        <f>RES_hhdet_num!J$131</f>
        <v>278104.00000000006</v>
      </c>
      <c r="K11" s="67">
        <f>RES_hhdet_num!K$131</f>
        <v>242700.00000000003</v>
      </c>
      <c r="L11" s="67">
        <f>RES_hhdet_num!L$131</f>
        <v>190881.00000000003</v>
      </c>
      <c r="M11" s="67">
        <f>RES_hhdet_num!M$131</f>
        <v>204423.00000000009</v>
      </c>
      <c r="N11" s="67">
        <f>RES_hhdet_num!N$131</f>
        <v>195270.00000000003</v>
      </c>
      <c r="O11" s="67">
        <f>RES_hhdet_num!O$131</f>
        <v>210118.00000000009</v>
      </c>
      <c r="P11" s="67">
        <f>RES_hhdet_num!P$131</f>
        <v>220706.00000000003</v>
      </c>
      <c r="Q11" s="67">
        <f>RES_hhdet_num!Q$131</f>
        <v>215028.00000000006</v>
      </c>
    </row>
    <row r="12" spans="1:17" ht="12" customHeight="1" x14ac:dyDescent="0.25">
      <c r="A12" s="23" t="s">
        <v>147</v>
      </c>
      <c r="B12" s="67">
        <f>RES_hhdet_num!B$132</f>
        <v>66388</v>
      </c>
      <c r="C12" s="67">
        <f>RES_hhdet_num!C$132</f>
        <v>70722</v>
      </c>
      <c r="D12" s="67">
        <f>RES_hhdet_num!D$132</f>
        <v>80644</v>
      </c>
      <c r="E12" s="67">
        <f>RES_hhdet_num!E$132</f>
        <v>92896</v>
      </c>
      <c r="F12" s="67">
        <f>RES_hhdet_num!F$132</f>
        <v>111643</v>
      </c>
      <c r="G12" s="67">
        <f>RES_hhdet_num!G$132</f>
        <v>153868.99999999997</v>
      </c>
      <c r="H12" s="67">
        <f>RES_hhdet_num!H$132</f>
        <v>174837.00000000003</v>
      </c>
      <c r="I12" s="67">
        <f>RES_hhdet_num!I$132</f>
        <v>209583.00000000003</v>
      </c>
      <c r="J12" s="67">
        <f>RES_hhdet_num!J$132</f>
        <v>217655.00000000003</v>
      </c>
      <c r="K12" s="67">
        <f>RES_hhdet_num!K$132</f>
        <v>296222</v>
      </c>
      <c r="L12" s="67">
        <f>RES_hhdet_num!L$132</f>
        <v>357562</v>
      </c>
      <c r="M12" s="67">
        <f>RES_hhdet_num!M$132</f>
        <v>392508.00000000012</v>
      </c>
      <c r="N12" s="67">
        <f>RES_hhdet_num!N$132</f>
        <v>409099.00000000017</v>
      </c>
      <c r="O12" s="67">
        <f>RES_hhdet_num!O$132</f>
        <v>501220.00000000023</v>
      </c>
      <c r="P12" s="67">
        <f>RES_hhdet_num!P$132</f>
        <v>505899.00000000017</v>
      </c>
      <c r="Q12" s="67">
        <f>RES_hhdet_num!Q$132</f>
        <v>512292.00000000012</v>
      </c>
    </row>
    <row r="13" spans="1:17" ht="12" customHeight="1" x14ac:dyDescent="0.25">
      <c r="A13" s="23" t="s">
        <v>142</v>
      </c>
      <c r="B13" s="67">
        <f>RES_hhdet_num!B$135</f>
        <v>13711</v>
      </c>
      <c r="C13" s="67">
        <f>RES_hhdet_num!C$135</f>
        <v>18289.00000000004</v>
      </c>
      <c r="D13" s="67">
        <f>RES_hhdet_num!D$135</f>
        <v>11576</v>
      </c>
      <c r="E13" s="67">
        <f>RES_hhdet_num!E$135</f>
        <v>14660.000000000002</v>
      </c>
      <c r="F13" s="67">
        <f>RES_hhdet_num!F$135</f>
        <v>13472</v>
      </c>
      <c r="G13" s="67">
        <f>RES_hhdet_num!G$135</f>
        <v>12114</v>
      </c>
      <c r="H13" s="67">
        <f>RES_hhdet_num!H$135</f>
        <v>16434</v>
      </c>
      <c r="I13" s="67">
        <f>RES_hhdet_num!I$135</f>
        <v>4559</v>
      </c>
      <c r="J13" s="67">
        <f>RES_hhdet_num!J$135</f>
        <v>12085.999999999995</v>
      </c>
      <c r="K13" s="67">
        <f>RES_hhdet_num!K$135</f>
        <v>6807</v>
      </c>
      <c r="L13" s="67">
        <f>RES_hhdet_num!L$135</f>
        <v>5091</v>
      </c>
      <c r="M13" s="67">
        <f>RES_hhdet_num!M$135</f>
        <v>5407.0000000000009</v>
      </c>
      <c r="N13" s="67">
        <f>RES_hhdet_num!N$135</f>
        <v>4614.0000000000009</v>
      </c>
      <c r="O13" s="67">
        <f>RES_hhdet_num!O$135</f>
        <v>3106.0000000000009</v>
      </c>
      <c r="P13" s="67">
        <f>RES_hhdet_num!P$135</f>
        <v>5920.9999999999809</v>
      </c>
      <c r="Q13" s="67">
        <f>RES_hhdet_num!Q$135</f>
        <v>6441.9999999999964</v>
      </c>
    </row>
    <row r="14" spans="1:17" ht="12" customHeight="1" x14ac:dyDescent="0.25">
      <c r="A14" s="23" t="s">
        <v>141</v>
      </c>
      <c r="B14" s="67">
        <f>RES_hhdet_num!B$136</f>
        <v>3920</v>
      </c>
      <c r="C14" s="67">
        <f>RES_hhdet_num!C$136</f>
        <v>5667</v>
      </c>
      <c r="D14" s="67">
        <f>RES_hhdet_num!D$136</f>
        <v>3738</v>
      </c>
      <c r="E14" s="67">
        <f>RES_hhdet_num!E$136</f>
        <v>5240</v>
      </c>
      <c r="F14" s="67">
        <f>RES_hhdet_num!F$136</f>
        <v>5260</v>
      </c>
      <c r="G14" s="67">
        <f>RES_hhdet_num!G$136</f>
        <v>7278</v>
      </c>
      <c r="H14" s="67">
        <f>RES_hhdet_num!H$136</f>
        <v>12211</v>
      </c>
      <c r="I14" s="67">
        <f>RES_hhdet_num!I$136</f>
        <v>3531</v>
      </c>
      <c r="J14" s="67">
        <f>RES_hhdet_num!J$136</f>
        <v>9459</v>
      </c>
      <c r="K14" s="67">
        <f>RES_hhdet_num!K$136</f>
        <v>8309</v>
      </c>
      <c r="L14" s="67">
        <f>RES_hhdet_num!L$136</f>
        <v>9537</v>
      </c>
      <c r="M14" s="67">
        <f>RES_hhdet_num!M$136</f>
        <v>10381.000000000002</v>
      </c>
      <c r="N14" s="67">
        <f>RES_hhdet_num!N$136</f>
        <v>9666.0000000000018</v>
      </c>
      <c r="O14" s="67">
        <f>RES_hhdet_num!O$136</f>
        <v>7408.0000000000018</v>
      </c>
      <c r="P14" s="67">
        <f>RES_hhdet_num!P$136</f>
        <v>13572.000000000004</v>
      </c>
      <c r="Q14" s="67">
        <f>RES_hhdet_num!Q$136</f>
        <v>15349.000000000004</v>
      </c>
    </row>
    <row r="15" spans="1:17" ht="12" customHeight="1" x14ac:dyDescent="0.25">
      <c r="A15" s="146" t="s">
        <v>62</v>
      </c>
      <c r="B15" s="145"/>
      <c r="C15" s="145"/>
      <c r="D15" s="145"/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5"/>
    </row>
    <row r="16" spans="1:17" ht="12" customHeight="1" x14ac:dyDescent="0.25">
      <c r="A16" s="23" t="s">
        <v>57</v>
      </c>
      <c r="B16" s="67">
        <f>RES_hhdet_num!B$140</f>
        <v>17515</v>
      </c>
      <c r="C16" s="67">
        <f>RES_hhdet_num!C$140</f>
        <v>13771</v>
      </c>
      <c r="D16" s="67">
        <f>RES_hhdet_num!D$140</f>
        <v>13053</v>
      </c>
      <c r="E16" s="67">
        <f>RES_hhdet_num!E$140</f>
        <v>8199</v>
      </c>
      <c r="F16" s="67">
        <f>RES_hhdet_num!F$140</f>
        <v>9867.9999999999964</v>
      </c>
      <c r="G16" s="67">
        <f>RES_hhdet_num!G$140</f>
        <v>18421.999999999949</v>
      </c>
      <c r="H16" s="67">
        <f>RES_hhdet_num!H$140</f>
        <v>18904.999999999993</v>
      </c>
      <c r="I16" s="67">
        <f>RES_hhdet_num!I$140</f>
        <v>36417</v>
      </c>
      <c r="J16" s="67">
        <f>RES_hhdet_num!J$140</f>
        <v>35984</v>
      </c>
      <c r="K16" s="67">
        <f>RES_hhdet_num!K$140</f>
        <v>24171.000000000004</v>
      </c>
      <c r="L16" s="67">
        <f>RES_hhdet_num!L$140</f>
        <v>23833</v>
      </c>
      <c r="M16" s="67">
        <f>RES_hhdet_num!M$140</f>
        <v>24781.000000000007</v>
      </c>
      <c r="N16" s="67">
        <f>RES_hhdet_num!N$140</f>
        <v>17869.000000000007</v>
      </c>
      <c r="O16" s="67">
        <f>RES_hhdet_num!O$140</f>
        <v>21136.000000000011</v>
      </c>
      <c r="P16" s="67">
        <f>RES_hhdet_num!P$140</f>
        <v>23595</v>
      </c>
      <c r="Q16" s="67">
        <f>RES_hhdet_num!Q$140</f>
        <v>32878.000000000007</v>
      </c>
    </row>
    <row r="17" spans="1:17" ht="12" customHeight="1" x14ac:dyDescent="0.25">
      <c r="A17" s="29" t="s">
        <v>140</v>
      </c>
      <c r="B17" s="83">
        <f>RES_hhdet_num!B$141</f>
        <v>298727</v>
      </c>
      <c r="C17" s="83">
        <f>RES_hhdet_num!C$141</f>
        <v>309147.99999999994</v>
      </c>
      <c r="D17" s="83">
        <f>RES_hhdet_num!D$141</f>
        <v>332641.99999999994</v>
      </c>
      <c r="E17" s="83">
        <f>RES_hhdet_num!E$141</f>
        <v>364502</v>
      </c>
      <c r="F17" s="83">
        <f>RES_hhdet_num!F$141</f>
        <v>406470</v>
      </c>
      <c r="G17" s="83">
        <f>RES_hhdet_num!G$141</f>
        <v>410927.00000000006</v>
      </c>
      <c r="H17" s="83">
        <f>RES_hhdet_num!H$141</f>
        <v>419882</v>
      </c>
      <c r="I17" s="83">
        <f>RES_hhdet_num!I$141</f>
        <v>451812.00000000006</v>
      </c>
      <c r="J17" s="83">
        <f>RES_hhdet_num!J$141</f>
        <v>481320</v>
      </c>
      <c r="K17" s="83">
        <f>RES_hhdet_num!K$141</f>
        <v>529867</v>
      </c>
      <c r="L17" s="83">
        <f>RES_hhdet_num!L$141</f>
        <v>539238</v>
      </c>
      <c r="M17" s="83">
        <f>RES_hhdet_num!M$141</f>
        <v>587938.00000000012</v>
      </c>
      <c r="N17" s="83">
        <f>RES_hhdet_num!N$141</f>
        <v>600780</v>
      </c>
      <c r="O17" s="83">
        <f>RES_hhdet_num!O$141</f>
        <v>700716.00000000012</v>
      </c>
      <c r="P17" s="83">
        <f>RES_hhdet_num!P$141</f>
        <v>722503.00000000012</v>
      </c>
      <c r="Q17" s="83">
        <f>RES_hhdet_num!Q$141</f>
        <v>716233.00000000012</v>
      </c>
    </row>
    <row r="19" spans="1:17" ht="12" customHeight="1" x14ac:dyDescent="0.25">
      <c r="A19" s="152" t="s">
        <v>23</v>
      </c>
      <c r="B19" s="151"/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</row>
    <row r="20" spans="1:17" ht="12" customHeight="1" x14ac:dyDescent="0.25">
      <c r="A20" s="150" t="s">
        <v>65</v>
      </c>
      <c r="B20" s="149"/>
      <c r="C20" s="149"/>
      <c r="D20" s="149"/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</row>
    <row r="21" spans="1:17" ht="12" customHeight="1" x14ac:dyDescent="0.25">
      <c r="A21" s="23" t="s">
        <v>149</v>
      </c>
      <c r="B21" s="67"/>
      <c r="C21" s="67">
        <f t="shared" ref="C21:Q21" si="0">B7+C35-C7</f>
        <v>19765.124999999942</v>
      </c>
      <c r="D21" s="67">
        <f t="shared" si="0"/>
        <v>19765.125000000058</v>
      </c>
      <c r="E21" s="67">
        <f t="shared" si="0"/>
        <v>19765.125</v>
      </c>
      <c r="F21" s="67">
        <f t="shared" si="0"/>
        <v>19765.125</v>
      </c>
      <c r="G21" s="67">
        <f t="shared" si="0"/>
        <v>19765.125</v>
      </c>
      <c r="H21" s="67">
        <f t="shared" si="0"/>
        <v>19765.125</v>
      </c>
      <c r="I21" s="67">
        <f t="shared" si="0"/>
        <v>19765.124999999884</v>
      </c>
      <c r="J21" s="67">
        <f t="shared" si="0"/>
        <v>19765.125</v>
      </c>
      <c r="K21" s="67">
        <f t="shared" si="0"/>
        <v>19765.125000000116</v>
      </c>
      <c r="L21" s="67">
        <f t="shared" si="0"/>
        <v>19765.125</v>
      </c>
      <c r="M21" s="67">
        <f t="shared" si="0"/>
        <v>19765.124999999767</v>
      </c>
      <c r="N21" s="67">
        <f t="shared" si="0"/>
        <v>19765.125</v>
      </c>
      <c r="O21" s="67">
        <f t="shared" si="0"/>
        <v>19765.124999999884</v>
      </c>
      <c r="P21" s="67">
        <f t="shared" si="0"/>
        <v>19765.125000000116</v>
      </c>
      <c r="Q21" s="67">
        <f t="shared" si="0"/>
        <v>19765.125</v>
      </c>
    </row>
    <row r="22" spans="1:17" ht="12" customHeight="1" x14ac:dyDescent="0.25">
      <c r="A22" s="146" t="s">
        <v>112</v>
      </c>
      <c r="B22" s="145"/>
      <c r="C22" s="145"/>
      <c r="D22" s="145"/>
      <c r="E22" s="145"/>
      <c r="F22" s="145"/>
      <c r="G22" s="145"/>
      <c r="H22" s="145"/>
      <c r="I22" s="145"/>
      <c r="J22" s="145"/>
      <c r="K22" s="145"/>
      <c r="L22" s="145"/>
      <c r="M22" s="145"/>
      <c r="N22" s="145"/>
      <c r="O22" s="145"/>
      <c r="P22" s="145"/>
      <c r="Q22" s="145"/>
    </row>
    <row r="23" spans="1:17" ht="12" customHeight="1" x14ac:dyDescent="0.25">
      <c r="A23" s="23" t="s">
        <v>60</v>
      </c>
      <c r="B23" s="67"/>
      <c r="C23" s="67">
        <f t="shared" ref="C23:Q23" si="1">B9+C37-C9</f>
        <v>169</v>
      </c>
      <c r="D23" s="67">
        <f t="shared" si="1"/>
        <v>159</v>
      </c>
      <c r="E23" s="67">
        <f t="shared" si="1"/>
        <v>173</v>
      </c>
      <c r="F23" s="67">
        <f t="shared" si="1"/>
        <v>202</v>
      </c>
      <c r="G23" s="67">
        <f t="shared" si="1"/>
        <v>185</v>
      </c>
      <c r="H23" s="67">
        <f t="shared" si="1"/>
        <v>201</v>
      </c>
      <c r="I23" s="67">
        <f t="shared" si="1"/>
        <v>159</v>
      </c>
      <c r="J23" s="67">
        <f t="shared" si="1"/>
        <v>729</v>
      </c>
      <c r="K23" s="67">
        <f t="shared" si="1"/>
        <v>1036</v>
      </c>
      <c r="L23" s="67">
        <f t="shared" si="1"/>
        <v>1150</v>
      </c>
      <c r="M23" s="67">
        <f t="shared" si="1"/>
        <v>1028.9999999999982</v>
      </c>
      <c r="N23" s="67">
        <f t="shared" si="1"/>
        <v>1079.0000000000009</v>
      </c>
      <c r="O23" s="67">
        <f t="shared" si="1"/>
        <v>1473.9999999999982</v>
      </c>
      <c r="P23" s="67">
        <f t="shared" si="1"/>
        <v>1123.0000000000009</v>
      </c>
      <c r="Q23" s="67">
        <f t="shared" si="1"/>
        <v>3392.9999999999991</v>
      </c>
    </row>
    <row r="24" spans="1:17" ht="12" customHeight="1" x14ac:dyDescent="0.25">
      <c r="A24" s="146" t="s">
        <v>63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148</v>
      </c>
      <c r="B25" s="67"/>
      <c r="C25" s="67">
        <f t="shared" ref="C25:Q28" si="2">B11+C39-C11</f>
        <v>16223.637374307582</v>
      </c>
      <c r="D25" s="67">
        <f t="shared" si="2"/>
        <v>10885.5</v>
      </c>
      <c r="E25" s="67">
        <f t="shared" si="2"/>
        <v>12018.272602362151</v>
      </c>
      <c r="F25" s="67">
        <f t="shared" si="2"/>
        <v>10885.5</v>
      </c>
      <c r="G25" s="67">
        <f t="shared" si="2"/>
        <v>42084.081338540418</v>
      </c>
      <c r="H25" s="67">
        <f t="shared" si="2"/>
        <v>30261.816248391406</v>
      </c>
      <c r="I25" s="67">
        <f t="shared" si="2"/>
        <v>10885.499999999942</v>
      </c>
      <c r="J25" s="67">
        <f t="shared" si="2"/>
        <v>12212.116290543461</v>
      </c>
      <c r="K25" s="67">
        <f t="shared" si="2"/>
        <v>47184.973010610644</v>
      </c>
      <c r="L25" s="67">
        <f t="shared" si="2"/>
        <v>52134.645902615099</v>
      </c>
      <c r="M25" s="67">
        <f t="shared" si="2"/>
        <v>2643.1062991838553</v>
      </c>
      <c r="N25" s="67">
        <f t="shared" si="2"/>
        <v>11863.753082364186</v>
      </c>
      <c r="O25" s="67">
        <f t="shared" si="2"/>
        <v>0</v>
      </c>
      <c r="P25" s="67">
        <f t="shared" si="2"/>
        <v>0</v>
      </c>
      <c r="Q25" s="67">
        <f t="shared" si="2"/>
        <v>8679.1800237504067</v>
      </c>
    </row>
    <row r="26" spans="1:17" ht="12" customHeight="1" x14ac:dyDescent="0.25">
      <c r="A26" s="23" t="s">
        <v>147</v>
      </c>
      <c r="B26" s="67"/>
      <c r="C26" s="67">
        <f t="shared" si="2"/>
        <v>3595.5742504302179</v>
      </c>
      <c r="D26" s="67">
        <f t="shared" si="2"/>
        <v>6739.343622676126</v>
      </c>
      <c r="E26" s="67">
        <f t="shared" si="2"/>
        <v>5837.2284518406086</v>
      </c>
      <c r="F26" s="67">
        <f t="shared" si="2"/>
        <v>7797.1883086826419</v>
      </c>
      <c r="G26" s="67">
        <f t="shared" si="2"/>
        <v>3111.75</v>
      </c>
      <c r="H26" s="67">
        <f t="shared" si="2"/>
        <v>3111.75</v>
      </c>
      <c r="I26" s="67">
        <f t="shared" si="2"/>
        <v>8752.4203311043384</v>
      </c>
      <c r="J26" s="67">
        <f t="shared" si="2"/>
        <v>9677.6434641941159</v>
      </c>
      <c r="K26" s="67">
        <f t="shared" si="2"/>
        <v>3111.75</v>
      </c>
      <c r="L26" s="67">
        <f t="shared" si="2"/>
        <v>3111.75</v>
      </c>
      <c r="M26" s="67">
        <f t="shared" si="2"/>
        <v>22383.022686549637</v>
      </c>
      <c r="N26" s="67">
        <f t="shared" si="2"/>
        <v>14504.121014266217</v>
      </c>
      <c r="O26" s="67">
        <f t="shared" si="2"/>
        <v>19765.124999999942</v>
      </c>
      <c r="P26" s="67">
        <f t="shared" si="2"/>
        <v>21992.062347501342</v>
      </c>
      <c r="Q26" s="67">
        <f t="shared" si="2"/>
        <v>17538.187652498833</v>
      </c>
    </row>
    <row r="27" spans="1:17" ht="12" customHeight="1" x14ac:dyDescent="0.25">
      <c r="A27" s="23" t="s">
        <v>142</v>
      </c>
      <c r="B27" s="67"/>
      <c r="C27" s="67">
        <f t="shared" si="2"/>
        <v>1285.5</v>
      </c>
      <c r="D27" s="67">
        <f t="shared" si="2"/>
        <v>8216.6517432648689</v>
      </c>
      <c r="E27" s="67">
        <f t="shared" si="2"/>
        <v>1295.2969967972767</v>
      </c>
      <c r="F27" s="67">
        <f t="shared" si="2"/>
        <v>6332.0175271921507</v>
      </c>
      <c r="G27" s="67">
        <f t="shared" si="2"/>
        <v>2574.2209525904436</v>
      </c>
      <c r="H27" s="67">
        <f t="shared" si="2"/>
        <v>0</v>
      </c>
      <c r="I27" s="67">
        <f t="shared" si="2"/>
        <v>11875</v>
      </c>
      <c r="J27" s="67">
        <f t="shared" si="2"/>
        <v>0</v>
      </c>
      <c r="K27" s="67">
        <f t="shared" si="2"/>
        <v>5425.9368592340397</v>
      </c>
      <c r="L27" s="67">
        <f t="shared" si="2"/>
        <v>2931.8890690755434</v>
      </c>
      <c r="M27" s="67">
        <f t="shared" si="2"/>
        <v>2066.1653230543388</v>
      </c>
      <c r="N27" s="67">
        <f t="shared" si="2"/>
        <v>2005.2620626328799</v>
      </c>
      <c r="O27" s="67">
        <f t="shared" si="2"/>
        <v>2921.9723448415934</v>
      </c>
      <c r="P27" s="67">
        <f t="shared" si="2"/>
        <v>0</v>
      </c>
      <c r="Q27" s="67">
        <f t="shared" si="2"/>
        <v>686.43496586894526</v>
      </c>
    </row>
    <row r="28" spans="1:17" ht="12" customHeight="1" x14ac:dyDescent="0.25">
      <c r="A28" s="23" t="s">
        <v>141</v>
      </c>
      <c r="B28" s="67"/>
      <c r="C28" s="67">
        <f t="shared" si="2"/>
        <v>1009.3686829852504</v>
      </c>
      <c r="D28" s="67">
        <f t="shared" si="2"/>
        <v>2296.3043680147885</v>
      </c>
      <c r="E28" s="67">
        <f t="shared" si="2"/>
        <v>1302.6073905335234</v>
      </c>
      <c r="F28" s="67">
        <f t="shared" si="2"/>
        <v>2008.4272708603548</v>
      </c>
      <c r="G28" s="67">
        <f t="shared" si="2"/>
        <v>730.69639202189683</v>
      </c>
      <c r="H28" s="67">
        <f t="shared" si="2"/>
        <v>852.83998979003445</v>
      </c>
      <c r="I28" s="67">
        <f t="shared" si="2"/>
        <v>8680</v>
      </c>
      <c r="J28" s="67">
        <f t="shared" si="2"/>
        <v>2101.2594987282355</v>
      </c>
      <c r="K28" s="67">
        <f t="shared" si="2"/>
        <v>1329.3592424527214</v>
      </c>
      <c r="L28" s="67">
        <f t="shared" si="2"/>
        <v>2277.7320863825298</v>
      </c>
      <c r="M28" s="67">
        <f t="shared" si="2"/>
        <v>4573.5635691931002</v>
      </c>
      <c r="N28" s="67">
        <f t="shared" si="2"/>
        <v>3254.6023184675796</v>
      </c>
      <c r="O28" s="67">
        <f t="shared" si="2"/>
        <v>5630.4105378578661</v>
      </c>
      <c r="P28" s="67">
        <f t="shared" si="2"/>
        <v>2170.963925187385</v>
      </c>
      <c r="Q28" s="67">
        <f t="shared" si="2"/>
        <v>611.31506197148519</v>
      </c>
    </row>
    <row r="29" spans="1:17" ht="12" customHeight="1" x14ac:dyDescent="0.25">
      <c r="A29" s="146" t="s">
        <v>62</v>
      </c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</row>
    <row r="30" spans="1:17" ht="12" customHeight="1" x14ac:dyDescent="0.25">
      <c r="A30" s="23" t="s">
        <v>57</v>
      </c>
      <c r="B30" s="67"/>
      <c r="C30" s="67">
        <f t="shared" ref="C30:Q31" si="3">B16+C44-C16</f>
        <v>4371.7941038346908</v>
      </c>
      <c r="D30" s="67">
        <f t="shared" si="3"/>
        <v>1641.75</v>
      </c>
      <c r="E30" s="67">
        <f t="shared" si="3"/>
        <v>5428.0112877282572</v>
      </c>
      <c r="F30" s="67">
        <f t="shared" si="3"/>
        <v>1641.75</v>
      </c>
      <c r="G30" s="67">
        <f t="shared" si="3"/>
        <v>1641.75</v>
      </c>
      <c r="H30" s="67">
        <f t="shared" si="3"/>
        <v>1641.75</v>
      </c>
      <c r="I30" s="67">
        <f t="shared" si="3"/>
        <v>1641.75</v>
      </c>
      <c r="J30" s="67">
        <f t="shared" si="3"/>
        <v>4003.3246947573716</v>
      </c>
      <c r="K30" s="67">
        <f t="shared" si="3"/>
        <v>13619.535951316106</v>
      </c>
      <c r="L30" s="67">
        <f t="shared" si="3"/>
        <v>2547.7963490260372</v>
      </c>
      <c r="M30" s="67">
        <f t="shared" si="3"/>
        <v>2215.7612877282481</v>
      </c>
      <c r="N30" s="67">
        <f t="shared" si="3"/>
        <v>6912</v>
      </c>
      <c r="O30" s="67">
        <f t="shared" si="3"/>
        <v>1160.4636017043122</v>
      </c>
      <c r="P30" s="67">
        <f t="shared" si="3"/>
        <v>1750.2871446396202</v>
      </c>
      <c r="Q30" s="67">
        <f t="shared" si="3"/>
        <v>13352.902967972979</v>
      </c>
    </row>
    <row r="31" spans="1:17" ht="12" customHeight="1" x14ac:dyDescent="0.25">
      <c r="A31" s="29" t="s">
        <v>140</v>
      </c>
      <c r="B31" s="83"/>
      <c r="C31" s="83">
        <f t="shared" si="3"/>
        <v>28005.750000000058</v>
      </c>
      <c r="D31" s="83">
        <f t="shared" si="3"/>
        <v>28005.75</v>
      </c>
      <c r="E31" s="83">
        <f t="shared" si="3"/>
        <v>28005.75</v>
      </c>
      <c r="F31" s="83">
        <f t="shared" si="3"/>
        <v>28005.75</v>
      </c>
      <c r="G31" s="83">
        <f t="shared" si="3"/>
        <v>28005.749999999942</v>
      </c>
      <c r="H31" s="83">
        <f t="shared" si="3"/>
        <v>28005.75</v>
      </c>
      <c r="I31" s="83">
        <f t="shared" si="3"/>
        <v>31739.586942522612</v>
      </c>
      <c r="J31" s="83">
        <f t="shared" si="3"/>
        <v>28005.750000000058</v>
      </c>
      <c r="K31" s="83">
        <f t="shared" si="3"/>
        <v>53820.080896165338</v>
      </c>
      <c r="L31" s="83">
        <f t="shared" si="3"/>
        <v>69640.82865097397</v>
      </c>
      <c r="M31" s="83">
        <f t="shared" si="3"/>
        <v>74202.863712271675</v>
      </c>
      <c r="N31" s="83">
        <f t="shared" si="3"/>
        <v>90636.509142322</v>
      </c>
      <c r="O31" s="83">
        <f t="shared" si="3"/>
        <v>59621.411398295546</v>
      </c>
      <c r="P31" s="83">
        <f t="shared" si="3"/>
        <v>56119.738163642702</v>
      </c>
      <c r="Q31" s="83">
        <f t="shared" si="3"/>
        <v>91675.33694252267</v>
      </c>
    </row>
    <row r="33" spans="1:17" ht="12" customHeight="1" x14ac:dyDescent="0.25">
      <c r="A33" s="152" t="s">
        <v>22</v>
      </c>
      <c r="B33" s="151"/>
      <c r="C33" s="151"/>
      <c r="D33" s="151"/>
      <c r="E33" s="151"/>
      <c r="F33" s="151"/>
      <c r="G33" s="151"/>
      <c r="H33" s="151"/>
      <c r="I33" s="151"/>
      <c r="J33" s="151"/>
      <c r="K33" s="151"/>
      <c r="L33" s="151"/>
      <c r="M33" s="151"/>
      <c r="N33" s="151"/>
      <c r="O33" s="151"/>
      <c r="P33" s="151"/>
      <c r="Q33" s="151"/>
    </row>
    <row r="34" spans="1:17" ht="12" customHeight="1" x14ac:dyDescent="0.25">
      <c r="A34" s="150" t="s">
        <v>65</v>
      </c>
      <c r="B34" s="149"/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</row>
    <row r="35" spans="1:17" ht="12" customHeight="1" x14ac:dyDescent="0.25">
      <c r="A35" s="23" t="s">
        <v>149</v>
      </c>
      <c r="B35" s="67"/>
      <c r="C35" s="67">
        <f>RES_hhdet_in!C$126</f>
        <v>26442.125000000004</v>
      </c>
      <c r="D35" s="67">
        <f>RES_hhdet_in!D$126</f>
        <v>42541.124999999993</v>
      </c>
      <c r="E35" s="67">
        <f>RES_hhdet_in!E$126</f>
        <v>46771.125</v>
      </c>
      <c r="F35" s="67">
        <f>RES_hhdet_in!F$126</f>
        <v>63402.125</v>
      </c>
      <c r="G35" s="67">
        <f>RES_hhdet_in!G$126</f>
        <v>32776.125</v>
      </c>
      <c r="H35" s="67">
        <f>RES_hhdet_in!H$126</f>
        <v>29203.125000000004</v>
      </c>
      <c r="I35" s="67">
        <f>RES_hhdet_in!I$126</f>
        <v>69207.125</v>
      </c>
      <c r="J35" s="67">
        <f>RES_hhdet_in!J$126</f>
        <v>48840.125</v>
      </c>
      <c r="K35" s="67">
        <f>RES_hhdet_in!K$126</f>
        <v>56499.125</v>
      </c>
      <c r="L35" s="67">
        <f>RES_hhdet_in!L$126</f>
        <v>28798.125</v>
      </c>
      <c r="M35" s="67">
        <f>RES_hhdet_in!M$126</f>
        <v>69413.125</v>
      </c>
      <c r="N35" s="67">
        <f>RES_hhdet_in!N$126</f>
        <v>25695.125</v>
      </c>
      <c r="O35" s="67">
        <f>RES_hhdet_in!O$126</f>
        <v>122968.125</v>
      </c>
      <c r="P35" s="67">
        <f>RES_hhdet_in!P$126</f>
        <v>44011.125</v>
      </c>
      <c r="Q35" s="67">
        <f>RES_hhdet_in!Q$126</f>
        <v>22778.125</v>
      </c>
    </row>
    <row r="36" spans="1:17" ht="12" customHeight="1" x14ac:dyDescent="0.25">
      <c r="A36" s="146" t="s">
        <v>112</v>
      </c>
      <c r="B36" s="145"/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145"/>
      <c r="Q36" s="145"/>
    </row>
    <row r="37" spans="1:17" ht="12" customHeight="1" x14ac:dyDescent="0.25">
      <c r="A37" s="23" t="s">
        <v>60</v>
      </c>
      <c r="B37" s="67"/>
      <c r="C37" s="67">
        <f>RES_hhdet_in!C$129</f>
        <v>580</v>
      </c>
      <c r="D37" s="67">
        <f>RES_hhdet_in!D$129</f>
        <v>419</v>
      </c>
      <c r="E37" s="67">
        <f>RES_hhdet_in!E$129</f>
        <v>341</v>
      </c>
      <c r="F37" s="67">
        <f>RES_hhdet_in!F$129</f>
        <v>703</v>
      </c>
      <c r="G37" s="67">
        <f>RES_hhdet_in!G$129</f>
        <v>591</v>
      </c>
      <c r="H37" s="67">
        <f>RES_hhdet_in!H$129</f>
        <v>614</v>
      </c>
      <c r="I37" s="67">
        <f>RES_hhdet_in!I$129</f>
        <v>1123</v>
      </c>
      <c r="J37" s="67">
        <f>RES_hhdet_in!J$129</f>
        <v>1526</v>
      </c>
      <c r="K37" s="67">
        <f>RES_hhdet_in!K$129</f>
        <v>1867</v>
      </c>
      <c r="L37" s="67">
        <f>RES_hhdet_in!L$129</f>
        <v>1748</v>
      </c>
      <c r="M37" s="67">
        <f>RES_hhdet_in!M$129</f>
        <v>2319</v>
      </c>
      <c r="N37" s="67">
        <f>RES_hhdet_in!N$129</f>
        <v>576</v>
      </c>
      <c r="O37" s="67">
        <f>RES_hhdet_in!O$129</f>
        <v>2731</v>
      </c>
      <c r="P37" s="67">
        <f>RES_hhdet_in!P$129</f>
        <v>36</v>
      </c>
      <c r="Q37" s="67">
        <f>RES_hhdet_in!Q$129</f>
        <v>2834</v>
      </c>
    </row>
    <row r="38" spans="1:17" ht="12" customHeight="1" x14ac:dyDescent="0.25">
      <c r="A38" s="146" t="s">
        <v>63</v>
      </c>
      <c r="B38" s="145"/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5"/>
      <c r="Q38" s="145"/>
    </row>
    <row r="39" spans="1:17" ht="12" customHeight="1" x14ac:dyDescent="0.25">
      <c r="A39" s="23" t="s">
        <v>148</v>
      </c>
      <c r="B39" s="67"/>
      <c r="C39" s="67">
        <f>RES_hhdet_in!C$131</f>
        <v>12241.637374307575</v>
      </c>
      <c r="D39" s="67">
        <f>RES_hhdet_in!D$131</f>
        <v>32381.500000000015</v>
      </c>
      <c r="E39" s="67">
        <f>RES_hhdet_in!E$131</f>
        <v>22186.272602362158</v>
      </c>
      <c r="F39" s="67">
        <f>RES_hhdet_in!F$131</f>
        <v>36943.499999999993</v>
      </c>
      <c r="G39" s="67">
        <f>RES_hhdet_in!G$131</f>
        <v>12209.081338540451</v>
      </c>
      <c r="H39" s="67">
        <f>RES_hhdet_in!H$131</f>
        <v>9478.8162483913602</v>
      </c>
      <c r="I39" s="67">
        <f>RES_hhdet_in!I$131</f>
        <v>46136.500000000015</v>
      </c>
      <c r="J39" s="67">
        <f>RES_hhdet_in!J$131</f>
        <v>19760.116290543468</v>
      </c>
      <c r="K39" s="67">
        <f>RES_hhdet_in!K$131</f>
        <v>11780.973010610609</v>
      </c>
      <c r="L39" s="67">
        <f>RES_hhdet_in!L$131</f>
        <v>315.64590261510688</v>
      </c>
      <c r="M39" s="67">
        <f>RES_hhdet_in!M$131</f>
        <v>16185.106299183914</v>
      </c>
      <c r="N39" s="67">
        <f>RES_hhdet_in!N$131</f>
        <v>2710.7530823641341</v>
      </c>
      <c r="O39" s="67">
        <f>RES_hhdet_in!O$131</f>
        <v>14848.000000000058</v>
      </c>
      <c r="P39" s="67">
        <f>RES_hhdet_in!P$131</f>
        <v>10587.999999999958</v>
      </c>
      <c r="Q39" s="67">
        <f>RES_hhdet_in!Q$131</f>
        <v>3001.1800237504413</v>
      </c>
    </row>
    <row r="40" spans="1:17" ht="12" customHeight="1" x14ac:dyDescent="0.25">
      <c r="A40" s="23" t="s">
        <v>147</v>
      </c>
      <c r="B40" s="67"/>
      <c r="C40" s="67">
        <f>RES_hhdet_in!C$132</f>
        <v>7929.5742504302161</v>
      </c>
      <c r="D40" s="67">
        <f>RES_hhdet_in!D$132</f>
        <v>16661.34362267613</v>
      </c>
      <c r="E40" s="67">
        <f>RES_hhdet_in!E$132</f>
        <v>18089.228451840601</v>
      </c>
      <c r="F40" s="67">
        <f>RES_hhdet_in!F$132</f>
        <v>26544.188308682642</v>
      </c>
      <c r="G40" s="67">
        <f>RES_hhdet_in!G$132</f>
        <v>45337.749999999971</v>
      </c>
      <c r="H40" s="67">
        <f>RES_hhdet_in!H$132</f>
        <v>24079.750000000051</v>
      </c>
      <c r="I40" s="67">
        <f>RES_hhdet_in!I$132</f>
        <v>43498.420331104324</v>
      </c>
      <c r="J40" s="67">
        <f>RES_hhdet_in!J$132</f>
        <v>17749.643464194123</v>
      </c>
      <c r="K40" s="67">
        <f>RES_hhdet_in!K$132</f>
        <v>81678.75</v>
      </c>
      <c r="L40" s="67">
        <f>RES_hhdet_in!L$132</f>
        <v>64451.749999999993</v>
      </c>
      <c r="M40" s="67">
        <f>RES_hhdet_in!M$132</f>
        <v>57329.022686549753</v>
      </c>
      <c r="N40" s="67">
        <f>RES_hhdet_in!N$132</f>
        <v>31095.121014266297</v>
      </c>
      <c r="O40" s="67">
        <f>RES_hhdet_in!O$132</f>
        <v>111886.12500000001</v>
      </c>
      <c r="P40" s="67">
        <f>RES_hhdet_in!P$132</f>
        <v>26671.062347501302</v>
      </c>
      <c r="Q40" s="67">
        <f>RES_hhdet_in!Q$132</f>
        <v>23931.187652498749</v>
      </c>
    </row>
    <row r="41" spans="1:17" ht="12" customHeight="1" x14ac:dyDescent="0.25">
      <c r="A41" s="23" t="s">
        <v>142</v>
      </c>
      <c r="B41" s="67"/>
      <c r="C41" s="67">
        <f>RES_hhdet_in!C$135</f>
        <v>5863.50000000004</v>
      </c>
      <c r="D41" s="67">
        <f>RES_hhdet_in!D$135</f>
        <v>1503.6517432648279</v>
      </c>
      <c r="E41" s="67">
        <f>RES_hhdet_in!E$135</f>
        <v>4379.2969967972786</v>
      </c>
      <c r="F41" s="67">
        <f>RES_hhdet_in!F$135</f>
        <v>5144.0175271921489</v>
      </c>
      <c r="G41" s="67">
        <f>RES_hhdet_in!G$135</f>
        <v>1216.2209525904441</v>
      </c>
      <c r="H41" s="67">
        <f>RES_hhdet_in!H$135</f>
        <v>4320</v>
      </c>
      <c r="I41" s="67">
        <f>RES_hhdet_in!I$135</f>
        <v>0</v>
      </c>
      <c r="J41" s="67">
        <f>RES_hhdet_in!J$135</f>
        <v>7526.9999999999955</v>
      </c>
      <c r="K41" s="67">
        <f>RES_hhdet_in!K$135</f>
        <v>146.93685923404473</v>
      </c>
      <c r="L41" s="67">
        <f>RES_hhdet_in!L$135</f>
        <v>1215.8890690755434</v>
      </c>
      <c r="M41" s="67">
        <f>RES_hhdet_in!M$135</f>
        <v>2382.1653230543402</v>
      </c>
      <c r="N41" s="67">
        <f>RES_hhdet_in!N$135</f>
        <v>1212.2620626328796</v>
      </c>
      <c r="O41" s="67">
        <f>RES_hhdet_in!O$135</f>
        <v>1413.9723448415937</v>
      </c>
      <c r="P41" s="67">
        <f>RES_hhdet_in!P$135</f>
        <v>2814.99999999998</v>
      </c>
      <c r="Q41" s="67">
        <f>RES_hhdet_in!Q$135</f>
        <v>1207.4349658689605</v>
      </c>
    </row>
    <row r="42" spans="1:17" ht="12" customHeight="1" x14ac:dyDescent="0.25">
      <c r="A42" s="23" t="s">
        <v>141</v>
      </c>
      <c r="B42" s="67"/>
      <c r="C42" s="67">
        <f>RES_hhdet_in!C$136</f>
        <v>2756.3686829852509</v>
      </c>
      <c r="D42" s="67">
        <f>RES_hhdet_in!D$136</f>
        <v>367.30436801478885</v>
      </c>
      <c r="E42" s="67">
        <f>RES_hhdet_in!E$136</f>
        <v>2804.6073905335229</v>
      </c>
      <c r="F42" s="67">
        <f>RES_hhdet_in!F$136</f>
        <v>2028.4272708603548</v>
      </c>
      <c r="G42" s="67">
        <f>RES_hhdet_in!G$136</f>
        <v>2748.6963920218964</v>
      </c>
      <c r="H42" s="67">
        <f>RES_hhdet_in!H$136</f>
        <v>5785.8399897900335</v>
      </c>
      <c r="I42" s="67">
        <f>RES_hhdet_in!I$136</f>
        <v>0</v>
      </c>
      <c r="J42" s="67">
        <f>RES_hhdet_in!J$136</f>
        <v>8029.2594987282355</v>
      </c>
      <c r="K42" s="67">
        <f>RES_hhdet_in!K$136</f>
        <v>179.3592424527219</v>
      </c>
      <c r="L42" s="67">
        <f>RES_hhdet_in!L$136</f>
        <v>3505.7320863825298</v>
      </c>
      <c r="M42" s="67">
        <f>RES_hhdet_in!M$136</f>
        <v>5417.5635691931011</v>
      </c>
      <c r="N42" s="67">
        <f>RES_hhdet_in!N$136</f>
        <v>2539.6023184675796</v>
      </c>
      <c r="O42" s="67">
        <f>RES_hhdet_in!O$136</f>
        <v>3372.4105378578652</v>
      </c>
      <c r="P42" s="67">
        <f>RES_hhdet_in!P$136</f>
        <v>8334.9639251873868</v>
      </c>
      <c r="Q42" s="67">
        <f>RES_hhdet_in!Q$136</f>
        <v>2388.3150619714856</v>
      </c>
    </row>
    <row r="43" spans="1:17" ht="12" customHeight="1" x14ac:dyDescent="0.25">
      <c r="A43" s="146" t="s">
        <v>62</v>
      </c>
      <c r="B43" s="145"/>
      <c r="C43" s="145"/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</row>
    <row r="44" spans="1:17" ht="12" customHeight="1" x14ac:dyDescent="0.25">
      <c r="A44" s="23" t="s">
        <v>57</v>
      </c>
      <c r="B44" s="67"/>
      <c r="C44" s="67">
        <f>RES_hhdet_in!C$140</f>
        <v>627.79410383469121</v>
      </c>
      <c r="D44" s="67">
        <f>RES_hhdet_in!D$140</f>
        <v>923.74999999999932</v>
      </c>
      <c r="E44" s="67">
        <f>RES_hhdet_in!E$140</f>
        <v>574.01128772825723</v>
      </c>
      <c r="F44" s="67">
        <f>RES_hhdet_in!F$140</f>
        <v>3310.7499999999973</v>
      </c>
      <c r="G44" s="67">
        <f>RES_hhdet_in!G$140</f>
        <v>10195.749999999953</v>
      </c>
      <c r="H44" s="67">
        <f>RES_hhdet_in!H$140</f>
        <v>2124.7500000000427</v>
      </c>
      <c r="I44" s="67">
        <f>RES_hhdet_in!I$140</f>
        <v>19153.750000000007</v>
      </c>
      <c r="J44" s="67">
        <f>RES_hhdet_in!J$140</f>
        <v>3570.3246947573743</v>
      </c>
      <c r="K44" s="67">
        <f>RES_hhdet_in!K$140</f>
        <v>1806.5359513161095</v>
      </c>
      <c r="L44" s="67">
        <f>RES_hhdet_in!L$140</f>
        <v>2209.7963490260336</v>
      </c>
      <c r="M44" s="67">
        <f>RES_hhdet_in!M$140</f>
        <v>3163.7612877282554</v>
      </c>
      <c r="N44" s="67">
        <f>RES_hhdet_in!N$140</f>
        <v>1.1368683772161603E-13</v>
      </c>
      <c r="O44" s="67">
        <f>RES_hhdet_in!O$140</f>
        <v>4427.4636017043167</v>
      </c>
      <c r="P44" s="67">
        <f>RES_hhdet_in!P$140</f>
        <v>4209.2871446396084</v>
      </c>
      <c r="Q44" s="67">
        <f>RES_hhdet_in!Q$140</f>
        <v>22635.902967972987</v>
      </c>
    </row>
    <row r="45" spans="1:17" ht="12" customHeight="1" x14ac:dyDescent="0.25">
      <c r="A45" s="29" t="s">
        <v>140</v>
      </c>
      <c r="B45" s="83"/>
      <c r="C45" s="83">
        <f>RES_hhdet_in!C$141</f>
        <v>38426.749999999971</v>
      </c>
      <c r="D45" s="83">
        <f>RES_hhdet_in!D$141</f>
        <v>51499.75</v>
      </c>
      <c r="E45" s="83">
        <f>RES_hhdet_in!E$141</f>
        <v>59865.750000000044</v>
      </c>
      <c r="F45" s="83">
        <f>RES_hhdet_in!F$141</f>
        <v>69973.75</v>
      </c>
      <c r="G45" s="83">
        <f>RES_hhdet_in!G$141</f>
        <v>32462.750000000015</v>
      </c>
      <c r="H45" s="83">
        <f>RES_hhdet_in!H$141</f>
        <v>36960.749999999956</v>
      </c>
      <c r="I45" s="83">
        <f>RES_hhdet_in!I$141</f>
        <v>63669.586942522648</v>
      </c>
      <c r="J45" s="83">
        <f>RES_hhdet_in!J$141</f>
        <v>57513.75</v>
      </c>
      <c r="K45" s="83">
        <f>RES_hhdet_in!K$141</f>
        <v>102367.08089616529</v>
      </c>
      <c r="L45" s="83">
        <f>RES_hhdet_in!L$141</f>
        <v>79011.82865097397</v>
      </c>
      <c r="M45" s="83">
        <f>RES_hhdet_in!M$141</f>
        <v>122902.86371227175</v>
      </c>
      <c r="N45" s="83">
        <f>RES_hhdet_in!N$141</f>
        <v>103478.50914232188</v>
      </c>
      <c r="O45" s="83">
        <f>RES_hhdet_in!O$141</f>
        <v>159557.41139829569</v>
      </c>
      <c r="P45" s="83">
        <f>RES_hhdet_in!P$141</f>
        <v>77906.738163642702</v>
      </c>
      <c r="Q45" s="83">
        <f>RES_hhdet_in!Q$141</f>
        <v>85405.336942522656</v>
      </c>
    </row>
    <row r="47" spans="1:17" ht="12" customHeight="1" x14ac:dyDescent="0.25">
      <c r="A47" s="193" t="s">
        <v>21</v>
      </c>
      <c r="B47" s="151"/>
      <c r="C47" s="151"/>
      <c r="D47" s="151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151"/>
      <c r="Q47" s="151"/>
    </row>
    <row r="48" spans="1:17" ht="12" customHeight="1" x14ac:dyDescent="0.25">
      <c r="A48" s="192" t="s">
        <v>65</v>
      </c>
      <c r="B48" s="149"/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</row>
    <row r="49" spans="1:17" ht="12" customHeight="1" x14ac:dyDescent="0.25">
      <c r="A49" s="148" t="s">
        <v>149</v>
      </c>
      <c r="B49" s="67"/>
      <c r="C49" s="67">
        <f>RES_hhdet_in_new!C$126</f>
        <v>12280.706886430049</v>
      </c>
      <c r="D49" s="67">
        <f>RES_hhdet_in_new!D$126</f>
        <v>20776.197637537414</v>
      </c>
      <c r="E49" s="67">
        <f>RES_hhdet_in_new!E$126</f>
        <v>22557.256479265448</v>
      </c>
      <c r="F49" s="67">
        <f>RES_hhdet_in_new!F$126</f>
        <v>37223.929621143354</v>
      </c>
      <c r="G49" s="67">
        <f>RES_hhdet_in_new!G$126</f>
        <v>15233.488578848364</v>
      </c>
      <c r="H49" s="67">
        <f>RES_hhdet_in_new!H$126</f>
        <v>13576.9335273008</v>
      </c>
      <c r="I49" s="67">
        <f>RES_hhdet_in_new!I$126</f>
        <v>30953.666536084191</v>
      </c>
      <c r="J49" s="67">
        <f>RES_hhdet_in_new!J$126</f>
        <v>22880.911104668587</v>
      </c>
      <c r="K49" s="67">
        <f>RES_hhdet_in_new!K$126</f>
        <v>25747.214637223606</v>
      </c>
      <c r="L49" s="67">
        <f>RES_hhdet_in_new!L$126</f>
        <v>13460.592343621816</v>
      </c>
      <c r="M49" s="67">
        <f>RES_hhdet_in_new!M$126</f>
        <v>29569.114858070581</v>
      </c>
      <c r="N49" s="67">
        <f>RES_hhdet_in_new!N$126</f>
        <v>11894.891016860762</v>
      </c>
      <c r="O49" s="67">
        <f>RES_hhdet_in_new!O$126</f>
        <v>57386.751110984442</v>
      </c>
      <c r="P49" s="67">
        <f>RES_hhdet_in_new!P$126</f>
        <v>25021.087821215915</v>
      </c>
      <c r="Q49" s="67">
        <f>RES_hhdet_in_new!Q$126</f>
        <v>11871.751463802317</v>
      </c>
    </row>
    <row r="50" spans="1:17" ht="12" customHeight="1" x14ac:dyDescent="0.25">
      <c r="A50" s="191" t="s">
        <v>112</v>
      </c>
      <c r="B50" s="145"/>
      <c r="C50" s="145"/>
      <c r="D50" s="145"/>
      <c r="E50" s="145"/>
      <c r="F50" s="145"/>
      <c r="G50" s="145"/>
      <c r="H50" s="145"/>
      <c r="I50" s="145"/>
      <c r="J50" s="145"/>
      <c r="K50" s="145"/>
      <c r="L50" s="145"/>
      <c r="M50" s="145"/>
      <c r="N50" s="145"/>
      <c r="O50" s="145"/>
      <c r="P50" s="145"/>
      <c r="Q50" s="145"/>
    </row>
    <row r="51" spans="1:17" ht="12" customHeight="1" x14ac:dyDescent="0.25">
      <c r="A51" s="148" t="s">
        <v>60</v>
      </c>
      <c r="B51" s="67"/>
      <c r="C51" s="67">
        <f>RES_hhdet_in_new!C$129</f>
        <v>269</v>
      </c>
      <c r="D51" s="67">
        <f>RES_hhdet_in_new!D$129</f>
        <v>198</v>
      </c>
      <c r="E51" s="67">
        <f>RES_hhdet_in_new!E$129</f>
        <v>144</v>
      </c>
      <c r="F51" s="67">
        <f>RES_hhdet_in_new!F$129</f>
        <v>397</v>
      </c>
      <c r="G51" s="67">
        <f>RES_hhdet_in_new!G$129</f>
        <v>255</v>
      </c>
      <c r="H51" s="67">
        <f>RES_hhdet_in_new!H$129</f>
        <v>285</v>
      </c>
      <c r="I51" s="67">
        <f>RES_hhdet_in_new!I$129</f>
        <v>433</v>
      </c>
      <c r="J51" s="67">
        <f>RES_hhdet_in_new!J$129</f>
        <v>715</v>
      </c>
      <c r="K51" s="67">
        <f>RES_hhdet_in_new!K$129</f>
        <v>851</v>
      </c>
      <c r="L51" s="67">
        <f>RES_hhdet_in_new!L$129</f>
        <v>817</v>
      </c>
      <c r="M51" s="67">
        <f>RES_hhdet_in_new!M$129</f>
        <v>988.00000000000023</v>
      </c>
      <c r="N51" s="67">
        <f>RES_hhdet_in_new!N$129</f>
        <v>267.00000000000006</v>
      </c>
      <c r="O51" s="67">
        <f>RES_hhdet_in_new!O$129</f>
        <v>1275.0000000000002</v>
      </c>
      <c r="P51" s="67">
        <f>RES_hhdet_in_new!P$129</f>
        <v>20.000000000000004</v>
      </c>
      <c r="Q51" s="67">
        <f>RES_hhdet_in_new!Q$129</f>
        <v>1477.0000000000002</v>
      </c>
    </row>
    <row r="52" spans="1:17" ht="12" customHeight="1" x14ac:dyDescent="0.25">
      <c r="A52" s="191" t="s">
        <v>63</v>
      </c>
      <c r="B52" s="145"/>
      <c r="C52" s="145"/>
      <c r="D52" s="145"/>
      <c r="E52" s="145"/>
      <c r="F52" s="145"/>
      <c r="G52" s="145"/>
      <c r="H52" s="145"/>
      <c r="I52" s="145"/>
      <c r="J52" s="145"/>
      <c r="K52" s="145"/>
      <c r="L52" s="145"/>
      <c r="M52" s="145"/>
      <c r="N52" s="145"/>
      <c r="O52" s="145"/>
      <c r="P52" s="145"/>
      <c r="Q52" s="145"/>
    </row>
    <row r="53" spans="1:17" ht="12" customHeight="1" x14ac:dyDescent="0.25">
      <c r="A53" s="148" t="s">
        <v>148</v>
      </c>
      <c r="B53" s="67"/>
      <c r="C53" s="67">
        <f>RES_hhdet_in_new!C$131</f>
        <v>1924.2819771723171</v>
      </c>
      <c r="D53" s="67">
        <f>RES_hhdet_in_new!D$131</f>
        <v>7216.9146280016048</v>
      </c>
      <c r="E53" s="67">
        <f>RES_hhdet_in_new!E$131</f>
        <v>2840.9211696289531</v>
      </c>
      <c r="F53" s="67">
        <f>RES_hhdet_in_new!F$131</f>
        <v>8130.3209545769641</v>
      </c>
      <c r="G53" s="67">
        <f>RES_hhdet_in_new!G$131</f>
        <v>0</v>
      </c>
      <c r="H53" s="67">
        <f>RES_hhdet_in_new!H$131</f>
        <v>0</v>
      </c>
      <c r="I53" s="67">
        <f>RES_hhdet_in_new!I$131</f>
        <v>0</v>
      </c>
      <c r="J53" s="67">
        <f>RES_hhdet_in_new!J$131</f>
        <v>2297.0552569560878</v>
      </c>
      <c r="K53" s="67">
        <f>RES_hhdet_in_new!K$131</f>
        <v>0</v>
      </c>
      <c r="L53" s="67">
        <f>RES_hhdet_in_new!L$131</f>
        <v>0</v>
      </c>
      <c r="M53" s="67">
        <f>RES_hhdet_in_new!M$131</f>
        <v>0</v>
      </c>
      <c r="N53" s="67">
        <f>RES_hhdet_in_new!N$131</f>
        <v>0</v>
      </c>
      <c r="O53" s="67">
        <f>RES_hhdet_in_new!O$131</f>
        <v>0</v>
      </c>
      <c r="P53" s="67">
        <f>RES_hhdet_in_new!P$131</f>
        <v>3359.4728813152806</v>
      </c>
      <c r="Q53" s="67">
        <f>RES_hhdet_in_new!Q$131</f>
        <v>837.81642588658383</v>
      </c>
    </row>
    <row r="54" spans="1:17" ht="12" customHeight="1" x14ac:dyDescent="0.25">
      <c r="A54" s="148" t="s">
        <v>147</v>
      </c>
      <c r="B54" s="67"/>
      <c r="C54" s="67">
        <f>RES_hhdet_in_new!C$132</f>
        <v>4930.2516374778443</v>
      </c>
      <c r="D54" s="67">
        <f>RES_hhdet_in_new!D$132</f>
        <v>12252.455091798818</v>
      </c>
      <c r="E54" s="67">
        <f>RES_hhdet_in_new!E$132</f>
        <v>13267.410295969108</v>
      </c>
      <c r="F54" s="67">
        <f>RES_hhdet_in_new!F$132</f>
        <v>21921.163868513886</v>
      </c>
      <c r="G54" s="67">
        <f>RES_hhdet_in_new!G$132</f>
        <v>11268.571234236024</v>
      </c>
      <c r="H54" s="67">
        <f>RES_hhdet_in_new!H$132</f>
        <v>6643.3110141949528</v>
      </c>
      <c r="I54" s="67">
        <f>RES_hhdet_in_new!I$132</f>
        <v>30953.666536084191</v>
      </c>
      <c r="J54" s="67">
        <f>RES_hhdet_in_new!J$132</f>
        <v>9869.7647281332793</v>
      </c>
      <c r="K54" s="67">
        <f>RES_hhdet_in_new!K$132</f>
        <v>25420.918535536839</v>
      </c>
      <c r="L54" s="67">
        <f>RES_hhdet_in_new!L$132</f>
        <v>8738.9711881637431</v>
      </c>
      <c r="M54" s="67">
        <f>RES_hhdet_in_new!M$132</f>
        <v>21769.385965823138</v>
      </c>
      <c r="N54" s="67">
        <f>RES_hhdet_in_new!N$132</f>
        <v>8143.0266357603032</v>
      </c>
      <c r="O54" s="67">
        <f>RES_hhdet_in_new!O$132</f>
        <v>52600.368228284977</v>
      </c>
      <c r="P54" s="67">
        <f>RES_hhdet_in_new!P$132</f>
        <v>12379.533611159273</v>
      </c>
      <c r="Q54" s="67">
        <f>RES_hhdet_in_new!Q$132</f>
        <v>8389.0500606911173</v>
      </c>
    </row>
    <row r="55" spans="1:17" ht="12" customHeight="1" x14ac:dyDescent="0.25">
      <c r="A55" s="148" t="s">
        <v>142</v>
      </c>
      <c r="B55" s="67"/>
      <c r="C55" s="67">
        <f>RES_hhdet_in_new!C$135</f>
        <v>2808.8328588905647</v>
      </c>
      <c r="D55" s="67">
        <f>RES_hhdet_in_new!D$135</f>
        <v>987.84380147077263</v>
      </c>
      <c r="E55" s="67">
        <f>RES_hhdet_in_new!E$135</f>
        <v>3644.3176231338643</v>
      </c>
      <c r="F55" s="67">
        <f>RES_hhdet_in_new!F$135</f>
        <v>5144.0175271921489</v>
      </c>
      <c r="G55" s="67">
        <f>RES_hhdet_in_new!G$135</f>
        <v>1216.2209525904441</v>
      </c>
      <c r="H55" s="67">
        <f>RES_hhdet_in_new!H$135</f>
        <v>1147.7825233158137</v>
      </c>
      <c r="I55" s="67">
        <f>RES_hhdet_in_new!I$135</f>
        <v>0</v>
      </c>
      <c r="J55" s="67">
        <f>RES_hhdet_in_new!J$135</f>
        <v>2684.8316208509841</v>
      </c>
      <c r="K55" s="67">
        <f>RES_hhdet_in_new!K$135</f>
        <v>146.93685923404473</v>
      </c>
      <c r="L55" s="67">
        <f>RES_hhdet_in_new!L$135</f>
        <v>1215.8890690755434</v>
      </c>
      <c r="M55" s="67">
        <f>RES_hhdet_in_new!M$135</f>
        <v>2382.1653230543402</v>
      </c>
      <c r="N55" s="67">
        <f>RES_hhdet_in_new!N$135</f>
        <v>1212.2620626328796</v>
      </c>
      <c r="O55" s="67">
        <f>RES_hhdet_in_new!O$135</f>
        <v>1413.9723448415937</v>
      </c>
      <c r="P55" s="67">
        <f>RES_hhdet_in_new!P$135</f>
        <v>947.11740355397365</v>
      </c>
      <c r="Q55" s="67">
        <f>RES_hhdet_in_new!Q$135</f>
        <v>256.56991525313066</v>
      </c>
    </row>
    <row r="56" spans="1:17" ht="12" customHeight="1" x14ac:dyDescent="0.25">
      <c r="A56" s="148" t="s">
        <v>141</v>
      </c>
      <c r="B56" s="67"/>
      <c r="C56" s="67">
        <f>RES_hhdet_in_new!C$136</f>
        <v>2617.340412889323</v>
      </c>
      <c r="D56" s="67">
        <f>RES_hhdet_in_new!D$136</f>
        <v>318.98411626621873</v>
      </c>
      <c r="E56" s="67">
        <f>RES_hhdet_in_new!E$136</f>
        <v>2804.6073905335229</v>
      </c>
      <c r="F56" s="67">
        <f>RES_hhdet_in_new!F$136</f>
        <v>2028.4272708603548</v>
      </c>
      <c r="G56" s="67">
        <f>RES_hhdet_in_new!G$136</f>
        <v>2748.6963920218964</v>
      </c>
      <c r="H56" s="67">
        <f>RES_hhdet_in_new!H$136</f>
        <v>5785.8399897900335</v>
      </c>
      <c r="I56" s="67">
        <f>RES_hhdet_in_new!I$136</f>
        <v>0</v>
      </c>
      <c r="J56" s="67">
        <f>RES_hhdet_in_new!J$136</f>
        <v>8029.2594987282355</v>
      </c>
      <c r="K56" s="67">
        <f>RES_hhdet_in_new!K$136</f>
        <v>179.3592424527219</v>
      </c>
      <c r="L56" s="67">
        <f>RES_hhdet_in_new!L$136</f>
        <v>3505.7320863825298</v>
      </c>
      <c r="M56" s="67">
        <f>RES_hhdet_in_new!M$136</f>
        <v>5417.5635691931011</v>
      </c>
      <c r="N56" s="67">
        <f>RES_hhdet_in_new!N$136</f>
        <v>2539.6023184675796</v>
      </c>
      <c r="O56" s="67">
        <f>RES_hhdet_in_new!O$136</f>
        <v>3372.4105378578652</v>
      </c>
      <c r="P56" s="67">
        <f>RES_hhdet_in_new!P$136</f>
        <v>8334.9639251873868</v>
      </c>
      <c r="Q56" s="67">
        <f>RES_hhdet_in_new!Q$136</f>
        <v>2388.3150619714856</v>
      </c>
    </row>
    <row r="57" spans="1:17" ht="12" customHeight="1" x14ac:dyDescent="0.25">
      <c r="A57" s="191" t="s">
        <v>62</v>
      </c>
      <c r="B57" s="145"/>
      <c r="C57" s="145"/>
      <c r="D57" s="145"/>
      <c r="E57" s="145"/>
      <c r="F57" s="145"/>
      <c r="G57" s="145"/>
      <c r="H57" s="145"/>
      <c r="I57" s="145"/>
      <c r="J57" s="145"/>
      <c r="K57" s="145"/>
      <c r="L57" s="145"/>
      <c r="M57" s="145"/>
      <c r="N57" s="145"/>
      <c r="O57" s="145"/>
      <c r="P57" s="145"/>
      <c r="Q57" s="145"/>
    </row>
    <row r="58" spans="1:17" ht="12" customHeight="1" x14ac:dyDescent="0.25">
      <c r="A58" s="148" t="s">
        <v>57</v>
      </c>
      <c r="B58" s="67"/>
      <c r="C58" s="67">
        <f>RES_hhdet_in_new!C$140</f>
        <v>0</v>
      </c>
      <c r="D58" s="67">
        <f>RES_hhdet_in_new!D$140</f>
        <v>0</v>
      </c>
      <c r="E58" s="67">
        <f>RES_hhdet_in_new!E$140</f>
        <v>0</v>
      </c>
      <c r="F58" s="67">
        <f>RES_hhdet_in_new!F$140</f>
        <v>0</v>
      </c>
      <c r="G58" s="67">
        <f>RES_hhdet_in_new!G$140</f>
        <v>0</v>
      </c>
      <c r="H58" s="67">
        <f>RES_hhdet_in_new!H$140</f>
        <v>0</v>
      </c>
      <c r="I58" s="67">
        <f>RES_hhdet_in_new!I$140</f>
        <v>0</v>
      </c>
      <c r="J58" s="67">
        <f>RES_hhdet_in_new!J$140</f>
        <v>0</v>
      </c>
      <c r="K58" s="67">
        <f>RES_hhdet_in_new!K$140</f>
        <v>0</v>
      </c>
      <c r="L58" s="67">
        <f>RES_hhdet_in_new!L$140</f>
        <v>0</v>
      </c>
      <c r="M58" s="67">
        <f>RES_hhdet_in_new!M$140</f>
        <v>0</v>
      </c>
      <c r="N58" s="67">
        <f>RES_hhdet_in_new!N$140</f>
        <v>0</v>
      </c>
      <c r="O58" s="67">
        <f>RES_hhdet_in_new!O$140</f>
        <v>0</v>
      </c>
      <c r="P58" s="67">
        <f>RES_hhdet_in_new!P$140</f>
        <v>0</v>
      </c>
      <c r="Q58" s="67">
        <f>RES_hhdet_in_new!Q$140</f>
        <v>0</v>
      </c>
    </row>
    <row r="59" spans="1:17" ht="12" customHeight="1" x14ac:dyDescent="0.25">
      <c r="A59" s="159" t="s">
        <v>140</v>
      </c>
      <c r="B59" s="83"/>
      <c r="C59" s="83">
        <f>RES_hhdet_in_new!C$141</f>
        <v>12280.706886430049</v>
      </c>
      <c r="D59" s="83">
        <f>RES_hhdet_in_new!D$141</f>
        <v>20776.197637537414</v>
      </c>
      <c r="E59" s="83">
        <f>RES_hhdet_in_new!E$141</f>
        <v>22557.256479265448</v>
      </c>
      <c r="F59" s="83">
        <f>RES_hhdet_in_new!F$141</f>
        <v>37223.929621143354</v>
      </c>
      <c r="G59" s="83">
        <f>RES_hhdet_in_new!G$141</f>
        <v>15233.488578848364</v>
      </c>
      <c r="H59" s="83">
        <f>RES_hhdet_in_new!H$141</f>
        <v>13576.9335273008</v>
      </c>
      <c r="I59" s="83">
        <f>RES_hhdet_in_new!I$141</f>
        <v>30953.666536084191</v>
      </c>
      <c r="J59" s="83">
        <f>RES_hhdet_in_new!J$141</f>
        <v>22880.911104668587</v>
      </c>
      <c r="K59" s="83">
        <f>RES_hhdet_in_new!K$141</f>
        <v>25747.214637223606</v>
      </c>
      <c r="L59" s="83">
        <f>RES_hhdet_in_new!L$141</f>
        <v>13460.592343621816</v>
      </c>
      <c r="M59" s="83">
        <f>RES_hhdet_in_new!M$141</f>
        <v>29569.114858070581</v>
      </c>
      <c r="N59" s="83">
        <f>RES_hhdet_in_new!N$141</f>
        <v>11894.891016860762</v>
      </c>
      <c r="O59" s="83">
        <f>RES_hhdet_in_new!O$141</f>
        <v>57386.751110984434</v>
      </c>
      <c r="P59" s="83">
        <f>RES_hhdet_in_new!P$141</f>
        <v>25021.087821215915</v>
      </c>
      <c r="Q59" s="83">
        <f>RES_hhdet_in_new!Q$141</f>
        <v>11871.751463802317</v>
      </c>
    </row>
    <row r="61" spans="1:17" ht="12" customHeight="1" x14ac:dyDescent="0.25">
      <c r="A61" s="193" t="s">
        <v>202</v>
      </c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</row>
    <row r="62" spans="1:17" ht="12" customHeight="1" x14ac:dyDescent="0.25">
      <c r="A62" s="192" t="s">
        <v>65</v>
      </c>
      <c r="B62" s="149"/>
      <c r="C62" s="149"/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</row>
    <row r="63" spans="1:17" ht="12" customHeight="1" x14ac:dyDescent="0.25">
      <c r="A63" s="148" t="s">
        <v>149</v>
      </c>
      <c r="B63" s="67"/>
      <c r="C63" s="67">
        <f>C35-C49</f>
        <v>14161.418113569955</v>
      </c>
      <c r="D63" s="67">
        <f t="shared" ref="D63:Q63" si="4">D35-D49</f>
        <v>21764.927362462578</v>
      </c>
      <c r="E63" s="67">
        <f t="shared" si="4"/>
        <v>24213.868520734552</v>
      </c>
      <c r="F63" s="67">
        <f t="shared" si="4"/>
        <v>26178.195378856646</v>
      </c>
      <c r="G63" s="67">
        <f t="shared" si="4"/>
        <v>17542.636421151634</v>
      </c>
      <c r="H63" s="67">
        <f t="shared" si="4"/>
        <v>15626.191472699204</v>
      </c>
      <c r="I63" s="67">
        <f t="shared" si="4"/>
        <v>38253.458463915813</v>
      </c>
      <c r="J63" s="67">
        <f t="shared" si="4"/>
        <v>25959.213895331413</v>
      </c>
      <c r="K63" s="67">
        <f t="shared" si="4"/>
        <v>30751.910362776394</v>
      </c>
      <c r="L63" s="67">
        <f t="shared" si="4"/>
        <v>15337.532656378184</v>
      </c>
      <c r="M63" s="67">
        <f t="shared" si="4"/>
        <v>39844.010141929422</v>
      </c>
      <c r="N63" s="67">
        <f t="shared" si="4"/>
        <v>13800.233983139238</v>
      </c>
      <c r="O63" s="67">
        <f t="shared" si="4"/>
        <v>65581.373889015551</v>
      </c>
      <c r="P63" s="67">
        <f t="shared" si="4"/>
        <v>18990.037178784085</v>
      </c>
      <c r="Q63" s="67">
        <f t="shared" si="4"/>
        <v>10906.373536197683</v>
      </c>
    </row>
    <row r="64" spans="1:17" ht="12" customHeight="1" x14ac:dyDescent="0.25">
      <c r="A64" s="191" t="s">
        <v>112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60</v>
      </c>
      <c r="B65" s="67"/>
      <c r="C65" s="67">
        <f>C37-C51</f>
        <v>311</v>
      </c>
      <c r="D65" s="67">
        <f t="shared" ref="D65:Q65" si="5">D37-D51</f>
        <v>221</v>
      </c>
      <c r="E65" s="67">
        <f t="shared" si="5"/>
        <v>197</v>
      </c>
      <c r="F65" s="67">
        <f t="shared" si="5"/>
        <v>306</v>
      </c>
      <c r="G65" s="67">
        <f t="shared" si="5"/>
        <v>336</v>
      </c>
      <c r="H65" s="67">
        <f t="shared" si="5"/>
        <v>329</v>
      </c>
      <c r="I65" s="67">
        <f t="shared" si="5"/>
        <v>690</v>
      </c>
      <c r="J65" s="67">
        <f t="shared" si="5"/>
        <v>811</v>
      </c>
      <c r="K65" s="67">
        <f t="shared" si="5"/>
        <v>1016</v>
      </c>
      <c r="L65" s="67">
        <f t="shared" si="5"/>
        <v>931</v>
      </c>
      <c r="M65" s="67">
        <f t="shared" si="5"/>
        <v>1330.9999999999998</v>
      </c>
      <c r="N65" s="67">
        <f t="shared" si="5"/>
        <v>308.99999999999994</v>
      </c>
      <c r="O65" s="67">
        <f t="shared" si="5"/>
        <v>1455.9999999999998</v>
      </c>
      <c r="P65" s="67">
        <f t="shared" si="5"/>
        <v>15.999999999999996</v>
      </c>
      <c r="Q65" s="67">
        <f t="shared" si="5"/>
        <v>1356.9999999999998</v>
      </c>
    </row>
    <row r="66" spans="1:17" ht="12" customHeight="1" x14ac:dyDescent="0.25">
      <c r="A66" s="191" t="s">
        <v>63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148" t="s">
        <v>148</v>
      </c>
      <c r="B67" s="67"/>
      <c r="C67" s="67">
        <f t="shared" ref="C67:Q70" si="6">C39-C53</f>
        <v>10317.355397135258</v>
      </c>
      <c r="D67" s="67">
        <f t="shared" si="6"/>
        <v>25164.585371998408</v>
      </c>
      <c r="E67" s="67">
        <f t="shared" si="6"/>
        <v>19345.351432733205</v>
      </c>
      <c r="F67" s="67">
        <f t="shared" si="6"/>
        <v>28813.179045423029</v>
      </c>
      <c r="G67" s="67">
        <f t="shared" si="6"/>
        <v>12209.081338540451</v>
      </c>
      <c r="H67" s="67">
        <f t="shared" si="6"/>
        <v>9478.8162483913602</v>
      </c>
      <c r="I67" s="67">
        <f t="shared" si="6"/>
        <v>46136.500000000015</v>
      </c>
      <c r="J67" s="67">
        <f t="shared" si="6"/>
        <v>17463.061033587379</v>
      </c>
      <c r="K67" s="67">
        <f t="shared" si="6"/>
        <v>11780.973010610609</v>
      </c>
      <c r="L67" s="67">
        <f t="shared" si="6"/>
        <v>315.64590261510688</v>
      </c>
      <c r="M67" s="67">
        <f t="shared" si="6"/>
        <v>16185.106299183914</v>
      </c>
      <c r="N67" s="67">
        <f t="shared" si="6"/>
        <v>2710.7530823641341</v>
      </c>
      <c r="O67" s="67">
        <f t="shared" si="6"/>
        <v>14848.000000000058</v>
      </c>
      <c r="P67" s="67">
        <f t="shared" si="6"/>
        <v>7228.5271186846776</v>
      </c>
      <c r="Q67" s="67">
        <f t="shared" si="6"/>
        <v>2163.3635978638576</v>
      </c>
    </row>
    <row r="68" spans="1:17" ht="12" customHeight="1" x14ac:dyDescent="0.25">
      <c r="A68" s="148" t="s">
        <v>147</v>
      </c>
      <c r="B68" s="67"/>
      <c r="C68" s="67">
        <f t="shared" si="6"/>
        <v>2999.3226129523719</v>
      </c>
      <c r="D68" s="67">
        <f t="shared" si="6"/>
        <v>4408.8885308773115</v>
      </c>
      <c r="E68" s="67">
        <f t="shared" si="6"/>
        <v>4821.8181558714932</v>
      </c>
      <c r="F68" s="67">
        <f t="shared" si="6"/>
        <v>4623.024440168756</v>
      </c>
      <c r="G68" s="67">
        <f t="shared" si="6"/>
        <v>34069.178765763951</v>
      </c>
      <c r="H68" s="67">
        <f t="shared" si="6"/>
        <v>17436.4389858051</v>
      </c>
      <c r="I68" s="67">
        <f t="shared" si="6"/>
        <v>12544.753795020133</v>
      </c>
      <c r="J68" s="67">
        <f t="shared" si="6"/>
        <v>7879.8787360608439</v>
      </c>
      <c r="K68" s="67">
        <f t="shared" si="6"/>
        <v>56257.831464463161</v>
      </c>
      <c r="L68" s="67">
        <f t="shared" si="6"/>
        <v>55712.778811836251</v>
      </c>
      <c r="M68" s="67">
        <f t="shared" si="6"/>
        <v>35559.636720726616</v>
      </c>
      <c r="N68" s="67">
        <f t="shared" si="6"/>
        <v>22952.094378505994</v>
      </c>
      <c r="O68" s="67">
        <f t="shared" si="6"/>
        <v>59285.756771715038</v>
      </c>
      <c r="P68" s="67">
        <f t="shared" si="6"/>
        <v>14291.528736342028</v>
      </c>
      <c r="Q68" s="67">
        <f t="shared" si="6"/>
        <v>15542.137591807632</v>
      </c>
    </row>
    <row r="69" spans="1:17" ht="12" customHeight="1" x14ac:dyDescent="0.25">
      <c r="A69" s="148" t="s">
        <v>142</v>
      </c>
      <c r="B69" s="67"/>
      <c r="C69" s="67">
        <f t="shared" si="6"/>
        <v>3054.6671411094753</v>
      </c>
      <c r="D69" s="67">
        <f t="shared" si="6"/>
        <v>515.8079417940553</v>
      </c>
      <c r="E69" s="67">
        <f t="shared" si="6"/>
        <v>734.97937366341421</v>
      </c>
      <c r="F69" s="67">
        <f t="shared" si="6"/>
        <v>0</v>
      </c>
      <c r="G69" s="67">
        <f t="shared" si="6"/>
        <v>0</v>
      </c>
      <c r="H69" s="67">
        <f t="shared" si="6"/>
        <v>3172.2174766841863</v>
      </c>
      <c r="I69" s="67">
        <f t="shared" si="6"/>
        <v>0</v>
      </c>
      <c r="J69" s="67">
        <f t="shared" si="6"/>
        <v>4842.1683791490113</v>
      </c>
      <c r="K69" s="67">
        <f t="shared" si="6"/>
        <v>0</v>
      </c>
      <c r="L69" s="67">
        <f t="shared" si="6"/>
        <v>0</v>
      </c>
      <c r="M69" s="67">
        <f t="shared" si="6"/>
        <v>0</v>
      </c>
      <c r="N69" s="67">
        <f t="shared" si="6"/>
        <v>0</v>
      </c>
      <c r="O69" s="67">
        <f t="shared" si="6"/>
        <v>0</v>
      </c>
      <c r="P69" s="67">
        <f t="shared" si="6"/>
        <v>1867.8825964460063</v>
      </c>
      <c r="Q69" s="67">
        <f t="shared" si="6"/>
        <v>950.86505061582989</v>
      </c>
    </row>
    <row r="70" spans="1:17" ht="12" customHeight="1" x14ac:dyDescent="0.25">
      <c r="A70" s="148" t="s">
        <v>141</v>
      </c>
      <c r="B70" s="67"/>
      <c r="C70" s="67">
        <f t="shared" si="6"/>
        <v>139.02827009592784</v>
      </c>
      <c r="D70" s="67">
        <f t="shared" si="6"/>
        <v>48.320251748570115</v>
      </c>
      <c r="E70" s="67">
        <f t="shared" si="6"/>
        <v>0</v>
      </c>
      <c r="F70" s="67">
        <f t="shared" si="6"/>
        <v>0</v>
      </c>
      <c r="G70" s="67">
        <f t="shared" si="6"/>
        <v>0</v>
      </c>
      <c r="H70" s="67">
        <f t="shared" si="6"/>
        <v>0</v>
      </c>
      <c r="I70" s="67">
        <f t="shared" si="6"/>
        <v>0</v>
      </c>
      <c r="J70" s="67">
        <f t="shared" si="6"/>
        <v>0</v>
      </c>
      <c r="K70" s="67">
        <f t="shared" si="6"/>
        <v>0</v>
      </c>
      <c r="L70" s="67">
        <f t="shared" si="6"/>
        <v>0</v>
      </c>
      <c r="M70" s="67">
        <f t="shared" si="6"/>
        <v>0</v>
      </c>
      <c r="N70" s="67">
        <f t="shared" si="6"/>
        <v>0</v>
      </c>
      <c r="O70" s="67">
        <f t="shared" si="6"/>
        <v>0</v>
      </c>
      <c r="P70" s="67">
        <f t="shared" si="6"/>
        <v>0</v>
      </c>
      <c r="Q70" s="67">
        <f t="shared" si="6"/>
        <v>0</v>
      </c>
    </row>
    <row r="71" spans="1:17" ht="12" customHeight="1" x14ac:dyDescent="0.25">
      <c r="A71" s="191" t="s">
        <v>62</v>
      </c>
      <c r="B71" s="145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</row>
    <row r="72" spans="1:17" ht="12" customHeight="1" x14ac:dyDescent="0.25">
      <c r="A72" s="148" t="s">
        <v>57</v>
      </c>
      <c r="B72" s="67"/>
      <c r="C72" s="67">
        <f t="shared" ref="C72:Q73" si="7">C44-C58</f>
        <v>627.79410383469121</v>
      </c>
      <c r="D72" s="67">
        <f t="shared" si="7"/>
        <v>923.74999999999932</v>
      </c>
      <c r="E72" s="67">
        <f t="shared" si="7"/>
        <v>574.01128772825723</v>
      </c>
      <c r="F72" s="67">
        <f t="shared" si="7"/>
        <v>3310.7499999999973</v>
      </c>
      <c r="G72" s="67">
        <f t="shared" si="7"/>
        <v>10195.749999999953</v>
      </c>
      <c r="H72" s="67">
        <f t="shared" si="7"/>
        <v>2124.7500000000427</v>
      </c>
      <c r="I72" s="67">
        <f t="shared" si="7"/>
        <v>19153.750000000007</v>
      </c>
      <c r="J72" s="67">
        <f t="shared" si="7"/>
        <v>3570.3246947573743</v>
      </c>
      <c r="K72" s="67">
        <f t="shared" si="7"/>
        <v>1806.5359513161095</v>
      </c>
      <c r="L72" s="67">
        <f t="shared" si="7"/>
        <v>2209.7963490260336</v>
      </c>
      <c r="M72" s="67">
        <f t="shared" si="7"/>
        <v>3163.7612877282554</v>
      </c>
      <c r="N72" s="67">
        <f t="shared" si="7"/>
        <v>1.1368683772161603E-13</v>
      </c>
      <c r="O72" s="67">
        <f t="shared" si="7"/>
        <v>4427.4636017043167</v>
      </c>
      <c r="P72" s="67">
        <f t="shared" si="7"/>
        <v>4209.2871446396084</v>
      </c>
      <c r="Q72" s="67">
        <f t="shared" si="7"/>
        <v>22635.902967972987</v>
      </c>
    </row>
    <row r="73" spans="1:17" ht="12" customHeight="1" x14ac:dyDescent="0.25">
      <c r="A73" s="159" t="s">
        <v>140</v>
      </c>
      <c r="B73" s="83"/>
      <c r="C73" s="83">
        <f t="shared" si="7"/>
        <v>26146.043113569922</v>
      </c>
      <c r="D73" s="83">
        <f t="shared" si="7"/>
        <v>30723.552362462586</v>
      </c>
      <c r="E73" s="83">
        <f t="shared" si="7"/>
        <v>37308.493520734599</v>
      </c>
      <c r="F73" s="83">
        <f t="shared" si="7"/>
        <v>32749.820378856646</v>
      </c>
      <c r="G73" s="83">
        <f t="shared" si="7"/>
        <v>17229.261421151648</v>
      </c>
      <c r="H73" s="83">
        <f t="shared" si="7"/>
        <v>23383.816472699156</v>
      </c>
      <c r="I73" s="83">
        <f t="shared" si="7"/>
        <v>32715.920406438458</v>
      </c>
      <c r="J73" s="83">
        <f t="shared" si="7"/>
        <v>34632.838895331413</v>
      </c>
      <c r="K73" s="83">
        <f t="shared" si="7"/>
        <v>76619.866258941693</v>
      </c>
      <c r="L73" s="83">
        <f t="shared" si="7"/>
        <v>65551.236307352156</v>
      </c>
      <c r="M73" s="83">
        <f t="shared" si="7"/>
        <v>93333.748854201171</v>
      </c>
      <c r="N73" s="83">
        <f t="shared" si="7"/>
        <v>91583.618125461129</v>
      </c>
      <c r="O73" s="83">
        <f t="shared" si="7"/>
        <v>102170.66028731126</v>
      </c>
      <c r="P73" s="83">
        <f t="shared" si="7"/>
        <v>52885.650342426787</v>
      </c>
      <c r="Q73" s="83">
        <f t="shared" si="7"/>
        <v>73533.585478720343</v>
      </c>
    </row>
    <row r="75" spans="1:17" ht="12" customHeight="1" x14ac:dyDescent="0.25">
      <c r="A75" s="190" t="s">
        <v>201</v>
      </c>
      <c r="B75" s="215">
        <v>2015</v>
      </c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</row>
    <row r="76" spans="1:17" s="28" customFormat="1" ht="12" customHeight="1" x14ac:dyDescent="0.25">
      <c r="A76" s="155" t="s">
        <v>174</v>
      </c>
      <c r="B76" s="154" t="s">
        <v>173</v>
      </c>
      <c r="C76" s="154">
        <v>2001</v>
      </c>
      <c r="D76" s="154">
        <v>2002</v>
      </c>
      <c r="E76" s="154">
        <v>2003</v>
      </c>
      <c r="F76" s="154">
        <v>2004</v>
      </c>
      <c r="G76" s="154">
        <v>2005</v>
      </c>
      <c r="H76" s="154">
        <v>2006</v>
      </c>
      <c r="I76" s="154">
        <v>2007</v>
      </c>
      <c r="J76" s="154">
        <v>2008</v>
      </c>
      <c r="K76" s="154">
        <v>2009</v>
      </c>
      <c r="L76" s="154">
        <v>2010</v>
      </c>
      <c r="M76" s="154">
        <v>2011</v>
      </c>
      <c r="N76" s="154">
        <v>2012</v>
      </c>
      <c r="O76" s="154">
        <v>2013</v>
      </c>
      <c r="P76" s="154">
        <v>2014</v>
      </c>
      <c r="Q76" s="154">
        <v>2015</v>
      </c>
    </row>
    <row r="77" spans="1:17" ht="12" customHeight="1" x14ac:dyDescent="0.25">
      <c r="A77" s="152" t="s">
        <v>20</v>
      </c>
      <c r="B77" s="151"/>
      <c r="C77" s="151"/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</row>
    <row r="78" spans="1:17" ht="12.95" customHeight="1" x14ac:dyDescent="0.25">
      <c r="A78" s="150" t="s">
        <v>65</v>
      </c>
      <c r="B78" s="189">
        <f>RES_hhdet_numvin!B125</f>
        <v>0</v>
      </c>
      <c r="C78" s="189">
        <f>RES_hhdet_numvin!C125</f>
        <v>0</v>
      </c>
      <c r="D78" s="189">
        <f>RES_hhdet_numvin!D125</f>
        <v>0</v>
      </c>
      <c r="E78" s="189">
        <f>RES_hhdet_numvin!E125</f>
        <v>0</v>
      </c>
      <c r="F78" s="189">
        <f>RES_hhdet_numvin!F125</f>
        <v>0</v>
      </c>
      <c r="G78" s="189">
        <f>RES_hhdet_numvin!G125</f>
        <v>0</v>
      </c>
      <c r="H78" s="189">
        <f>RES_hhdet_numvin!H125</f>
        <v>0</v>
      </c>
      <c r="I78" s="189">
        <f>RES_hhdet_numvin!I125</f>
        <v>0</v>
      </c>
      <c r="J78" s="189">
        <f>RES_hhdet_numvin!J125</f>
        <v>0</v>
      </c>
      <c r="K78" s="189">
        <f>RES_hhdet_numvin!K125</f>
        <v>0</v>
      </c>
      <c r="L78" s="189">
        <f>RES_hhdet_numvin!L125</f>
        <v>0</v>
      </c>
      <c r="M78" s="189">
        <f>RES_hhdet_numvin!M125</f>
        <v>0</v>
      </c>
      <c r="N78" s="189">
        <f>RES_hhdet_numvin!N125</f>
        <v>0</v>
      </c>
      <c r="O78" s="189">
        <f>RES_hhdet_numvin!O125</f>
        <v>0</v>
      </c>
      <c r="P78" s="189">
        <f>RES_hhdet_numvin!P125</f>
        <v>0</v>
      </c>
      <c r="Q78" s="189">
        <f>RES_hhdet_numvin!Q125</f>
        <v>0</v>
      </c>
    </row>
    <row r="79" spans="1:17" ht="12" customHeight="1" x14ac:dyDescent="0.25">
      <c r="A79" s="23" t="s">
        <v>149</v>
      </c>
      <c r="B79" s="80">
        <f>RES_hhdet_numvin!B126</f>
        <v>19765.125000000004</v>
      </c>
      <c r="C79" s="80">
        <f>RES_hhdet_numvin!C126</f>
        <v>26442.125000000007</v>
      </c>
      <c r="D79" s="80">
        <f>RES_hhdet_numvin!D126</f>
        <v>42541.125000000015</v>
      </c>
      <c r="E79" s="80">
        <f>RES_hhdet_numvin!E126</f>
        <v>46771.125000000015</v>
      </c>
      <c r="F79" s="80">
        <f>RES_hhdet_numvin!F126</f>
        <v>63402.125000000015</v>
      </c>
      <c r="G79" s="80">
        <f>RES_hhdet_numvin!G126</f>
        <v>32776.125000000007</v>
      </c>
      <c r="H79" s="80">
        <f>RES_hhdet_numvin!H126</f>
        <v>29203.125000000004</v>
      </c>
      <c r="I79" s="80">
        <f>RES_hhdet_numvin!I126</f>
        <v>69207.125000000029</v>
      </c>
      <c r="J79" s="80">
        <f>RES_hhdet_numvin!J126</f>
        <v>48840.125000000015</v>
      </c>
      <c r="K79" s="80">
        <f>RES_hhdet_numvin!K126</f>
        <v>56499.125000000015</v>
      </c>
      <c r="L79" s="80">
        <f>RES_hhdet_numvin!L126</f>
        <v>28798.125000000007</v>
      </c>
      <c r="M79" s="80">
        <f>RES_hhdet_numvin!M126</f>
        <v>69413.125000000015</v>
      </c>
      <c r="N79" s="80">
        <f>RES_hhdet_numvin!N126</f>
        <v>25695.125000000007</v>
      </c>
      <c r="O79" s="80">
        <f>RES_hhdet_numvin!O126</f>
        <v>122968.12500000003</v>
      </c>
      <c r="P79" s="80">
        <f>RES_hhdet_numvin!P126</f>
        <v>44011.125000000015</v>
      </c>
      <c r="Q79" s="80">
        <f>RES_hhdet_numvin!Q126</f>
        <v>22778.125000000007</v>
      </c>
    </row>
    <row r="80" spans="1:17" ht="12.95" customHeight="1" x14ac:dyDescent="0.25">
      <c r="A80" s="146" t="s">
        <v>112</v>
      </c>
      <c r="B80" s="188">
        <f>RES_hhdet_numvin!B128</f>
        <v>0</v>
      </c>
      <c r="C80" s="188">
        <f>RES_hhdet_numvin!C128</f>
        <v>0</v>
      </c>
      <c r="D80" s="188">
        <f>RES_hhdet_numvin!D128</f>
        <v>0</v>
      </c>
      <c r="E80" s="188">
        <f>RES_hhdet_numvin!E128</f>
        <v>0</v>
      </c>
      <c r="F80" s="188">
        <f>RES_hhdet_numvin!F128</f>
        <v>0</v>
      </c>
      <c r="G80" s="188">
        <f>RES_hhdet_numvin!G128</f>
        <v>0</v>
      </c>
      <c r="H80" s="188">
        <f>RES_hhdet_numvin!H128</f>
        <v>0</v>
      </c>
      <c r="I80" s="188">
        <f>RES_hhdet_numvin!I128</f>
        <v>0</v>
      </c>
      <c r="J80" s="188">
        <f>RES_hhdet_numvin!J128</f>
        <v>0</v>
      </c>
      <c r="K80" s="188">
        <f>RES_hhdet_numvin!K128</f>
        <v>0</v>
      </c>
      <c r="L80" s="188">
        <f>RES_hhdet_numvin!L128</f>
        <v>0</v>
      </c>
      <c r="M80" s="188">
        <f>RES_hhdet_numvin!M128</f>
        <v>0</v>
      </c>
      <c r="N80" s="188">
        <f>RES_hhdet_numvin!N128</f>
        <v>0</v>
      </c>
      <c r="O80" s="188">
        <f>RES_hhdet_numvin!O128</f>
        <v>0</v>
      </c>
      <c r="P80" s="188">
        <f>RES_hhdet_numvin!P128</f>
        <v>0</v>
      </c>
      <c r="Q80" s="188">
        <f>RES_hhdet_numvin!Q128</f>
        <v>0</v>
      </c>
    </row>
    <row r="81" spans="1:17" ht="12" customHeight="1" x14ac:dyDescent="0.25">
      <c r="A81" s="23" t="s">
        <v>60</v>
      </c>
      <c r="B81" s="80">
        <f>RES_hhdet_numvin!B129</f>
        <v>0</v>
      </c>
      <c r="C81" s="80">
        <f>RES_hhdet_numvin!C129</f>
        <v>0</v>
      </c>
      <c r="D81" s="80">
        <f>RES_hhdet_numvin!D129</f>
        <v>0</v>
      </c>
      <c r="E81" s="80">
        <f>RES_hhdet_numvin!E129</f>
        <v>0</v>
      </c>
      <c r="F81" s="80">
        <f>RES_hhdet_numvin!F129</f>
        <v>0</v>
      </c>
      <c r="G81" s="80">
        <f>RES_hhdet_numvin!G129</f>
        <v>0</v>
      </c>
      <c r="H81" s="80">
        <f>RES_hhdet_numvin!H129</f>
        <v>0</v>
      </c>
      <c r="I81" s="80">
        <f>RES_hhdet_numvin!I129</f>
        <v>0</v>
      </c>
      <c r="J81" s="80">
        <f>RES_hhdet_numvin!J129</f>
        <v>0</v>
      </c>
      <c r="K81" s="80">
        <f>RES_hhdet_numvin!K129</f>
        <v>0</v>
      </c>
      <c r="L81" s="80">
        <f>RES_hhdet_numvin!L129</f>
        <v>0</v>
      </c>
      <c r="M81" s="80">
        <f>RES_hhdet_numvin!M129</f>
        <v>1268.0000000000002</v>
      </c>
      <c r="N81" s="80">
        <f>RES_hhdet_numvin!N129</f>
        <v>576.00000000000011</v>
      </c>
      <c r="O81" s="80">
        <f>RES_hhdet_numvin!O129</f>
        <v>2731.0000000000005</v>
      </c>
      <c r="P81" s="80">
        <f>RES_hhdet_numvin!P129</f>
        <v>36.000000000000007</v>
      </c>
      <c r="Q81" s="80">
        <f>RES_hhdet_numvin!Q129</f>
        <v>2834.0000000000005</v>
      </c>
    </row>
    <row r="82" spans="1:17" ht="12" customHeight="1" x14ac:dyDescent="0.25">
      <c r="A82" s="146" t="s">
        <v>63</v>
      </c>
      <c r="B82" s="188">
        <f>RES_hhdet_numvin!B130</f>
        <v>0</v>
      </c>
      <c r="C82" s="188">
        <f>RES_hhdet_numvin!C130</f>
        <v>0</v>
      </c>
      <c r="D82" s="188">
        <f>RES_hhdet_numvin!D130</f>
        <v>0</v>
      </c>
      <c r="E82" s="188">
        <f>RES_hhdet_numvin!E130</f>
        <v>0</v>
      </c>
      <c r="F82" s="188">
        <f>RES_hhdet_numvin!F130</f>
        <v>0</v>
      </c>
      <c r="G82" s="188">
        <f>RES_hhdet_numvin!G130</f>
        <v>0</v>
      </c>
      <c r="H82" s="188">
        <f>RES_hhdet_numvin!H130</f>
        <v>0</v>
      </c>
      <c r="I82" s="188">
        <f>RES_hhdet_numvin!I130</f>
        <v>0</v>
      </c>
      <c r="J82" s="188">
        <f>RES_hhdet_numvin!J130</f>
        <v>0</v>
      </c>
      <c r="K82" s="188">
        <f>RES_hhdet_numvin!K130</f>
        <v>0</v>
      </c>
      <c r="L82" s="188">
        <f>RES_hhdet_numvin!L130</f>
        <v>0</v>
      </c>
      <c r="M82" s="188">
        <f>RES_hhdet_numvin!M130</f>
        <v>0</v>
      </c>
      <c r="N82" s="188">
        <f>RES_hhdet_numvin!N130</f>
        <v>0</v>
      </c>
      <c r="O82" s="188">
        <f>RES_hhdet_numvin!O130</f>
        <v>0</v>
      </c>
      <c r="P82" s="188">
        <f>RES_hhdet_numvin!P130</f>
        <v>0</v>
      </c>
      <c r="Q82" s="188">
        <f>RES_hhdet_numvin!Q130</f>
        <v>0</v>
      </c>
    </row>
    <row r="83" spans="1:17" ht="12" customHeight="1" x14ac:dyDescent="0.25">
      <c r="A83" s="23" t="s">
        <v>148</v>
      </c>
      <c r="B83" s="80">
        <f>RES_hhdet_numvin!B131</f>
        <v>0</v>
      </c>
      <c r="C83" s="80">
        <f>RES_hhdet_numvin!C131</f>
        <v>6555.9109873358411</v>
      </c>
      <c r="D83" s="80">
        <f>RES_hhdet_numvin!D131</f>
        <v>25512.477009309085</v>
      </c>
      <c r="E83" s="80">
        <f>RES_hhdet_numvin!E131</f>
        <v>27792.444205396925</v>
      </c>
      <c r="F83" s="80">
        <f>RES_hhdet_numvin!F131</f>
        <v>34890.914653211446</v>
      </c>
      <c r="G83" s="80">
        <f>RES_hhdet_numvin!G131</f>
        <v>14957.777730562291</v>
      </c>
      <c r="H83" s="80">
        <f>RES_hhdet_numvin!H131</f>
        <v>12160.724563337622</v>
      </c>
      <c r="I83" s="80">
        <f>RES_hhdet_numvin!I131</f>
        <v>25708.704668895691</v>
      </c>
      <c r="J83" s="80">
        <f>RES_hhdet_numvin!J131</f>
        <v>25972.77685763469</v>
      </c>
      <c r="K83" s="80">
        <f>RES_hhdet_numvin!K131</f>
        <v>11780.973010610613</v>
      </c>
      <c r="L83" s="80">
        <f>RES_hhdet_numvin!L131</f>
        <v>2879.2592055061245</v>
      </c>
      <c r="M83" s="80">
        <f>RES_hhdet_numvin!M131</f>
        <v>10791.447932931307</v>
      </c>
      <c r="N83" s="80">
        <f>RES_hhdet_numvin!N131</f>
        <v>828.88373289052538</v>
      </c>
      <c r="O83" s="80">
        <f>RES_hhdet_numvin!O131</f>
        <v>6812.1737005945324</v>
      </c>
      <c r="P83" s="80">
        <f>RES_hhdet_numvin!P131</f>
        <v>7545.7153158967903</v>
      </c>
      <c r="Q83" s="80">
        <f>RES_hhdet_numvin!Q131</f>
        <v>837.81642588658383</v>
      </c>
    </row>
    <row r="84" spans="1:17" ht="12" customHeight="1" x14ac:dyDescent="0.25">
      <c r="A84" s="23" t="s">
        <v>147</v>
      </c>
      <c r="B84" s="80">
        <f>RES_hhdet_numvin!B132</f>
        <v>19765.125000000004</v>
      </c>
      <c r="C84" s="80">
        <f>RES_hhdet_numvin!C132</f>
        <v>19465.516050186929</v>
      </c>
      <c r="D84" s="80">
        <f>RES_hhdet_numvin!D132</f>
        <v>17028.64799069093</v>
      </c>
      <c r="E84" s="80">
        <f>RES_hhdet_numvin!E132</f>
        <v>18978.680794603086</v>
      </c>
      <c r="F84" s="80">
        <f>RES_hhdet_numvin!F132</f>
        <v>28511.210346788564</v>
      </c>
      <c r="G84" s="80">
        <f>RES_hhdet_numvin!G132</f>
        <v>17818.347269437716</v>
      </c>
      <c r="H84" s="80">
        <f>RES_hhdet_numvin!H132</f>
        <v>17042.400436662381</v>
      </c>
      <c r="I84" s="80">
        <f>RES_hhdet_numvin!I132</f>
        <v>43498.420331104338</v>
      </c>
      <c r="J84" s="80">
        <f>RES_hhdet_numvin!J132</f>
        <v>22867.348142365321</v>
      </c>
      <c r="K84" s="80">
        <f>RES_hhdet_numvin!K132</f>
        <v>44718.1519893894</v>
      </c>
      <c r="L84" s="80">
        <f>RES_hhdet_numvin!L132</f>
        <v>25918.865794493882</v>
      </c>
      <c r="M84" s="80">
        <f>RES_hhdet_numvin!M132</f>
        <v>57680.785846082697</v>
      </c>
      <c r="N84" s="80">
        <f>RES_hhdet_numvin!N132</f>
        <v>22140.921726646666</v>
      </c>
      <c r="O84" s="80">
        <f>RES_hhdet_numvin!O132</f>
        <v>111369.56841670604</v>
      </c>
      <c r="P84" s="80">
        <f>RES_hhdet_numvin!P132</f>
        <v>26671.062347501243</v>
      </c>
      <c r="Q84" s="80">
        <f>RES_hhdet_numvin!Q132</f>
        <v>18816.947517340926</v>
      </c>
    </row>
    <row r="85" spans="1:17" ht="12" customHeight="1" x14ac:dyDescent="0.25">
      <c r="A85" s="23" t="s">
        <v>142</v>
      </c>
      <c r="B85" s="80">
        <f>RES_hhdet_numvin!B135</f>
        <v>0</v>
      </c>
      <c r="C85" s="80">
        <f>RES_hhdet_numvin!C135</f>
        <v>420.6979624772361</v>
      </c>
      <c r="D85" s="80">
        <f>RES_hhdet_numvin!D135</f>
        <v>0</v>
      </c>
      <c r="E85" s="80">
        <f>RES_hhdet_numvin!E135</f>
        <v>0</v>
      </c>
      <c r="F85" s="80">
        <f>RES_hhdet_numvin!F135</f>
        <v>0</v>
      </c>
      <c r="G85" s="80">
        <f>RES_hhdet_numvin!G135</f>
        <v>0</v>
      </c>
      <c r="H85" s="80">
        <f>RES_hhdet_numvin!H135</f>
        <v>0</v>
      </c>
      <c r="I85" s="80">
        <f>RES_hhdet_numvin!I135</f>
        <v>0</v>
      </c>
      <c r="J85" s="80">
        <f>RES_hhdet_numvin!J135</f>
        <v>0</v>
      </c>
      <c r="K85" s="80">
        <f>RES_hhdet_numvin!K135</f>
        <v>0</v>
      </c>
      <c r="L85" s="80">
        <f>RES_hhdet_numvin!L135</f>
        <v>0</v>
      </c>
      <c r="M85" s="80">
        <f>RES_hhdet_numvin!M135</f>
        <v>940.89122098601251</v>
      </c>
      <c r="N85" s="80">
        <f>RES_hhdet_numvin!N135</f>
        <v>1472.0090654795504</v>
      </c>
      <c r="O85" s="80">
        <f>RES_hhdet_numvin!O135</f>
        <v>1413.9723448415937</v>
      </c>
      <c r="P85" s="80">
        <f>RES_hhdet_numvin!P135</f>
        <v>1459.3834114145925</v>
      </c>
      <c r="Q85" s="80">
        <f>RES_hhdet_numvin!Q135</f>
        <v>735.04599480101024</v>
      </c>
    </row>
    <row r="86" spans="1:17" ht="12" customHeight="1" x14ac:dyDescent="0.25">
      <c r="A86" s="23" t="s">
        <v>141</v>
      </c>
      <c r="B86" s="80">
        <f>RES_hhdet_numvin!B136</f>
        <v>0</v>
      </c>
      <c r="C86" s="80">
        <f>RES_hhdet_numvin!C136</f>
        <v>0</v>
      </c>
      <c r="D86" s="80">
        <f>RES_hhdet_numvin!D136</f>
        <v>0</v>
      </c>
      <c r="E86" s="80">
        <f>RES_hhdet_numvin!E136</f>
        <v>0</v>
      </c>
      <c r="F86" s="80">
        <f>RES_hhdet_numvin!F136</f>
        <v>0</v>
      </c>
      <c r="G86" s="80">
        <f>RES_hhdet_numvin!G136</f>
        <v>0</v>
      </c>
      <c r="H86" s="80">
        <f>RES_hhdet_numvin!H136</f>
        <v>0</v>
      </c>
      <c r="I86" s="80">
        <f>RES_hhdet_numvin!I136</f>
        <v>0</v>
      </c>
      <c r="J86" s="80">
        <f>RES_hhdet_numvin!J136</f>
        <v>0</v>
      </c>
      <c r="K86" s="80">
        <f>RES_hhdet_numvin!K136</f>
        <v>0</v>
      </c>
      <c r="L86" s="80">
        <f>RES_hhdet_numvin!L136</f>
        <v>0</v>
      </c>
      <c r="M86" s="80">
        <f>RES_hhdet_numvin!M136</f>
        <v>0</v>
      </c>
      <c r="N86" s="80">
        <f>RES_hhdet_numvin!N136</f>
        <v>1253.3104749832657</v>
      </c>
      <c r="O86" s="80">
        <f>RES_hhdet_numvin!O136</f>
        <v>3372.4105378578652</v>
      </c>
      <c r="P86" s="80">
        <f>RES_hhdet_numvin!P136</f>
        <v>8334.9639251873868</v>
      </c>
      <c r="Q86" s="80">
        <f>RES_hhdet_numvin!Q136</f>
        <v>2388.3150619714856</v>
      </c>
    </row>
    <row r="87" spans="1:17" ht="12" customHeight="1" x14ac:dyDescent="0.25">
      <c r="A87" s="146" t="s">
        <v>62</v>
      </c>
      <c r="B87" s="188">
        <f>RES_hhdet_numvin!B139</f>
        <v>0</v>
      </c>
      <c r="C87" s="188">
        <f>RES_hhdet_numvin!C139</f>
        <v>0</v>
      </c>
      <c r="D87" s="188">
        <f>RES_hhdet_numvin!D139</f>
        <v>0</v>
      </c>
      <c r="E87" s="188">
        <f>RES_hhdet_numvin!E139</f>
        <v>0</v>
      </c>
      <c r="F87" s="188">
        <f>RES_hhdet_numvin!F139</f>
        <v>0</v>
      </c>
      <c r="G87" s="188">
        <f>RES_hhdet_numvin!G139</f>
        <v>0</v>
      </c>
      <c r="H87" s="188">
        <f>RES_hhdet_numvin!H139</f>
        <v>0</v>
      </c>
      <c r="I87" s="188">
        <f>RES_hhdet_numvin!I139</f>
        <v>0</v>
      </c>
      <c r="J87" s="188">
        <f>RES_hhdet_numvin!J139</f>
        <v>0</v>
      </c>
      <c r="K87" s="188">
        <f>RES_hhdet_numvin!K139</f>
        <v>0</v>
      </c>
      <c r="L87" s="188">
        <f>RES_hhdet_numvin!L139</f>
        <v>0</v>
      </c>
      <c r="M87" s="188">
        <f>RES_hhdet_numvin!M139</f>
        <v>0</v>
      </c>
      <c r="N87" s="188">
        <f>RES_hhdet_numvin!N139</f>
        <v>0</v>
      </c>
      <c r="O87" s="188">
        <f>RES_hhdet_numvin!O139</f>
        <v>0</v>
      </c>
      <c r="P87" s="188">
        <f>RES_hhdet_numvin!P139</f>
        <v>0</v>
      </c>
      <c r="Q87" s="188">
        <f>RES_hhdet_numvin!Q139</f>
        <v>0</v>
      </c>
    </row>
    <row r="88" spans="1:17" ht="12" customHeight="1" x14ac:dyDescent="0.25">
      <c r="A88" s="23" t="s">
        <v>57</v>
      </c>
      <c r="B88" s="80">
        <f>RES_hhdet_numvin!B140</f>
        <v>1520.4487393591219</v>
      </c>
      <c r="C88" s="80">
        <f>RES_hhdet_numvin!C140</f>
        <v>0</v>
      </c>
      <c r="D88" s="80">
        <f>RES_hhdet_numvin!D140</f>
        <v>924.98599348674566</v>
      </c>
      <c r="E88" s="80">
        <f>RES_hhdet_numvin!E140</f>
        <v>893.49306245829564</v>
      </c>
      <c r="F88" s="80">
        <f>RES_hhdet_numvin!F140</f>
        <v>0</v>
      </c>
      <c r="G88" s="80">
        <f>RES_hhdet_numvin!G140</f>
        <v>2629.6482545982562</v>
      </c>
      <c r="H88" s="80">
        <f>RES_hhdet_numvin!H140</f>
        <v>2309.3596566663423</v>
      </c>
      <c r="I88" s="80">
        <f>RES_hhdet_numvin!I140</f>
        <v>11764.219315694914</v>
      </c>
      <c r="J88" s="80">
        <f>RES_hhdet_numvin!J140</f>
        <v>3570.3246947573753</v>
      </c>
      <c r="K88" s="80">
        <f>RES_hhdet_numvin!K140</f>
        <v>1806.53595131611</v>
      </c>
      <c r="L88" s="80">
        <f>RES_hhdet_numvin!L140</f>
        <v>805.04171308138859</v>
      </c>
      <c r="M88" s="80">
        <f>RES_hhdet_numvin!M140</f>
        <v>2081.4800893610786</v>
      </c>
      <c r="N88" s="80">
        <f>RES_hhdet_numvin!N140</f>
        <v>0</v>
      </c>
      <c r="O88" s="80">
        <f>RES_hhdet_numvin!O140</f>
        <v>1136.6650388237756</v>
      </c>
      <c r="P88" s="80">
        <f>RES_hhdet_numvin!P140</f>
        <v>1195.9822502750517</v>
      </c>
      <c r="Q88" s="80">
        <f>RES_hhdet_numvin!Q140</f>
        <v>2239.8152401215452</v>
      </c>
    </row>
    <row r="89" spans="1:17" ht="12" customHeight="1" x14ac:dyDescent="0.25">
      <c r="A89" s="29" t="s">
        <v>140</v>
      </c>
      <c r="B89" s="78">
        <f>RES_hhdet_numvin!B141</f>
        <v>18244.676260640881</v>
      </c>
      <c r="C89" s="78">
        <f>RES_hhdet_numvin!C141</f>
        <v>26442.125</v>
      </c>
      <c r="D89" s="78">
        <f>RES_hhdet_numvin!D141</f>
        <v>41616.139006513265</v>
      </c>
      <c r="E89" s="78">
        <f>RES_hhdet_numvin!E141</f>
        <v>45877.631937541708</v>
      </c>
      <c r="F89" s="78">
        <f>RES_hhdet_numvin!F141</f>
        <v>63402.125000000007</v>
      </c>
      <c r="G89" s="78">
        <f>RES_hhdet_numvin!G141</f>
        <v>30146.476745401753</v>
      </c>
      <c r="H89" s="78">
        <f>RES_hhdet_numvin!H141</f>
        <v>26893.765343333664</v>
      </c>
      <c r="I89" s="78">
        <f>RES_hhdet_numvin!I141</f>
        <v>57442.905684305115</v>
      </c>
      <c r="J89" s="78">
        <f>RES_hhdet_numvin!J141</f>
        <v>45269.800305242628</v>
      </c>
      <c r="K89" s="78">
        <f>RES_hhdet_numvin!K141</f>
        <v>54692.589048683905</v>
      </c>
      <c r="L89" s="78">
        <f>RES_hhdet_numvin!L141</f>
        <v>27993.08328691862</v>
      </c>
      <c r="M89" s="78">
        <f>RES_hhdet_numvin!M141</f>
        <v>67331.644910638934</v>
      </c>
      <c r="N89" s="78">
        <f>RES_hhdet_numvin!N141</f>
        <v>25695.125000000007</v>
      </c>
      <c r="O89" s="78">
        <f>RES_hhdet_numvin!O141</f>
        <v>121831.45996117625</v>
      </c>
      <c r="P89" s="78">
        <f>RES_hhdet_numvin!P141</f>
        <v>42815.142749724968</v>
      </c>
      <c r="Q89" s="78">
        <f>RES_hhdet_numvin!Q141</f>
        <v>20538.309759878459</v>
      </c>
    </row>
    <row r="91" spans="1:17" s="28" customFormat="1" ht="12" customHeight="1" x14ac:dyDescent="0.25">
      <c r="A91" s="187" t="s">
        <v>200</v>
      </c>
      <c r="B91" s="186"/>
      <c r="C91" s="185"/>
      <c r="D91" s="185"/>
      <c r="E91" s="185"/>
      <c r="F91" s="185"/>
      <c r="G91" s="185"/>
      <c r="H91" s="185"/>
      <c r="I91" s="185"/>
      <c r="J91" s="185"/>
      <c r="K91" s="185"/>
      <c r="L91" s="185"/>
      <c r="M91" s="185"/>
      <c r="N91" s="185"/>
      <c r="O91" s="185"/>
      <c r="P91" s="185"/>
      <c r="Q91" s="185"/>
    </row>
    <row r="93" spans="1:17" ht="12" customHeight="1" x14ac:dyDescent="0.25">
      <c r="A93" s="152" t="s">
        <v>118</v>
      </c>
      <c r="B93" s="168">
        <f>SUM(B94,B97,B99,B108)</f>
        <v>413.43677182948807</v>
      </c>
      <c r="C93" s="168">
        <f t="shared" ref="C93:Q93" si="8">SUM(C94,C97,C99,C108)</f>
        <v>431.65245458665652</v>
      </c>
      <c r="D93" s="168">
        <f t="shared" si="8"/>
        <v>447.57351680074481</v>
      </c>
      <c r="E93" s="168">
        <f t="shared" si="8"/>
        <v>478.1514549753694</v>
      </c>
      <c r="F93" s="168">
        <f t="shared" si="8"/>
        <v>504.13890867998953</v>
      </c>
      <c r="G93" s="168">
        <f t="shared" si="8"/>
        <v>511.26538367022528</v>
      </c>
      <c r="H93" s="168">
        <f t="shared" si="8"/>
        <v>471.39043829365579</v>
      </c>
      <c r="I93" s="168">
        <f t="shared" si="8"/>
        <v>536.4350907260914</v>
      </c>
      <c r="J93" s="168">
        <f t="shared" si="8"/>
        <v>558.41548174364391</v>
      </c>
      <c r="K93" s="168">
        <f t="shared" si="8"/>
        <v>581.37627842060101</v>
      </c>
      <c r="L93" s="168">
        <f t="shared" si="8"/>
        <v>649.2723581090454</v>
      </c>
      <c r="M93" s="168">
        <f t="shared" si="8"/>
        <v>645.47376245594137</v>
      </c>
      <c r="N93" s="168">
        <f t="shared" si="8"/>
        <v>676.20001306880738</v>
      </c>
      <c r="O93" s="168">
        <f t="shared" si="8"/>
        <v>852.27117826535618</v>
      </c>
      <c r="P93" s="168">
        <f t="shared" si="8"/>
        <v>743.48917493154613</v>
      </c>
      <c r="Q93" s="168">
        <f t="shared" si="8"/>
        <v>804.61753321696972</v>
      </c>
    </row>
    <row r="94" spans="1:17" ht="12" customHeight="1" x14ac:dyDescent="0.25">
      <c r="A94" s="158" t="s">
        <v>65</v>
      </c>
      <c r="B94" s="157">
        <f>SUM(B95:B96)</f>
        <v>336.53296611793189</v>
      </c>
      <c r="C94" s="157">
        <f t="shared" ref="C94:Q94" si="9">SUM(C95:C96)</f>
        <v>352.66770209594011</v>
      </c>
      <c r="D94" s="157">
        <f t="shared" si="9"/>
        <v>363.53642843861093</v>
      </c>
      <c r="E94" s="157">
        <f t="shared" si="9"/>
        <v>387.90005833979956</v>
      </c>
      <c r="F94" s="157">
        <f t="shared" si="9"/>
        <v>404.86916035095669</v>
      </c>
      <c r="G94" s="157">
        <f t="shared" si="9"/>
        <v>408.1318941490461</v>
      </c>
      <c r="H94" s="157">
        <f t="shared" si="9"/>
        <v>369.10110991524238</v>
      </c>
      <c r="I94" s="157">
        <f t="shared" si="9"/>
        <v>421.88010231919213</v>
      </c>
      <c r="J94" s="157">
        <f t="shared" si="9"/>
        <v>438.97604433438562</v>
      </c>
      <c r="K94" s="157">
        <f t="shared" si="9"/>
        <v>453.04506511342561</v>
      </c>
      <c r="L94" s="157">
        <f t="shared" si="9"/>
        <v>519.43246968088738</v>
      </c>
      <c r="M94" s="157">
        <f t="shared" si="9"/>
        <v>503.49631611574904</v>
      </c>
      <c r="N94" s="157">
        <f t="shared" si="9"/>
        <v>532.19592899533836</v>
      </c>
      <c r="O94" s="157">
        <f t="shared" si="9"/>
        <v>688.01596629681535</v>
      </c>
      <c r="P94" s="157">
        <f t="shared" si="9"/>
        <v>570.03379426536981</v>
      </c>
      <c r="Q94" s="157">
        <f t="shared" si="9"/>
        <v>632.3660954770977</v>
      </c>
    </row>
    <row r="95" spans="1:17" ht="12" customHeight="1" x14ac:dyDescent="0.25">
      <c r="A95" s="23" t="s">
        <v>149</v>
      </c>
      <c r="B95" s="156">
        <f>RES_hhdet_fec!B$126</f>
        <v>335.45244976500982</v>
      </c>
      <c r="C95" s="156">
        <f>RES_hhdet_fec!C$126</f>
        <v>351.20470400236161</v>
      </c>
      <c r="D95" s="156">
        <f>RES_hhdet_fec!D$126</f>
        <v>361.8249431584178</v>
      </c>
      <c r="E95" s="156">
        <f>RES_hhdet_fec!E$126</f>
        <v>386.06416028002872</v>
      </c>
      <c r="F95" s="156">
        <f>RES_hhdet_fec!F$126</f>
        <v>403.295867281749</v>
      </c>
      <c r="G95" s="156">
        <f>RES_hhdet_fec!G$126</f>
        <v>406.58044678212497</v>
      </c>
      <c r="H95" s="156">
        <f>RES_hhdet_fec!H$126</f>
        <v>367.98675999101062</v>
      </c>
      <c r="I95" s="156">
        <f>RES_hhdet_fec!I$126</f>
        <v>419.4503224848948</v>
      </c>
      <c r="J95" s="156">
        <f>RES_hhdet_fec!J$126</f>
        <v>437.2334735373347</v>
      </c>
      <c r="K95" s="156">
        <f>RES_hhdet_fec!K$126</f>
        <v>450.9952307669945</v>
      </c>
      <c r="L95" s="156">
        <f>RES_hhdet_fec!L$126</f>
        <v>517.34335420720606</v>
      </c>
      <c r="M95" s="156">
        <f>RES_hhdet_fec!M$126</f>
        <v>501.11626942359277</v>
      </c>
      <c r="N95" s="156">
        <f>RES_hhdet_fec!N$126</f>
        <v>529.41108600343432</v>
      </c>
      <c r="O95" s="156">
        <f>RES_hhdet_fec!O$126</f>
        <v>686.28794392418502</v>
      </c>
      <c r="P95" s="156">
        <f>RES_hhdet_fec!P$126</f>
        <v>566.14814537045027</v>
      </c>
      <c r="Q95" s="156">
        <f>RES_hhdet_fec!Q$126</f>
        <v>629.30968888687141</v>
      </c>
    </row>
    <row r="96" spans="1:17" ht="12" customHeight="1" x14ac:dyDescent="0.25">
      <c r="A96" s="23" t="s">
        <v>60</v>
      </c>
      <c r="B96" s="156">
        <f>RES_hhdet_fec!B$127</f>
        <v>1.0805163529220734</v>
      </c>
      <c r="C96" s="156">
        <f>RES_hhdet_fec!C$127</f>
        <v>1.462998093578515</v>
      </c>
      <c r="D96" s="156">
        <f>RES_hhdet_fec!D$127</f>
        <v>1.711485280193112</v>
      </c>
      <c r="E96" s="156">
        <f>RES_hhdet_fec!E$127</f>
        <v>1.8358980597708345</v>
      </c>
      <c r="F96" s="156">
        <f>RES_hhdet_fec!F$127</f>
        <v>1.573293069207707</v>
      </c>
      <c r="G96" s="156">
        <f>RES_hhdet_fec!G$127</f>
        <v>1.5514473669211395</v>
      </c>
      <c r="H96" s="156">
        <f>RES_hhdet_fec!H$127</f>
        <v>1.1143499242317576</v>
      </c>
      <c r="I96" s="156">
        <f>RES_hhdet_fec!I$127</f>
        <v>2.4297798342973547</v>
      </c>
      <c r="J96" s="156">
        <f>RES_hhdet_fec!J$127</f>
        <v>1.742570797050919</v>
      </c>
      <c r="K96" s="156">
        <f>RES_hhdet_fec!K$127</f>
        <v>2.0498343464311142</v>
      </c>
      <c r="L96" s="156">
        <f>RES_hhdet_fec!L$127</f>
        <v>2.0891154736812916</v>
      </c>
      <c r="M96" s="156">
        <f>RES_hhdet_fec!M$127</f>
        <v>2.3800466921562911</v>
      </c>
      <c r="N96" s="156">
        <f>RES_hhdet_fec!N$127</f>
        <v>2.7848429919040658</v>
      </c>
      <c r="O96" s="156">
        <f>RES_hhdet_fec!O$127</f>
        <v>1.7280223726302846</v>
      </c>
      <c r="P96" s="156">
        <f>RES_hhdet_fec!P$127</f>
        <v>3.8856488949194965</v>
      </c>
      <c r="Q96" s="156">
        <f>RES_hhdet_fec!Q$127</f>
        <v>3.0564065902263109</v>
      </c>
    </row>
    <row r="97" spans="1:17" ht="12" customHeight="1" x14ac:dyDescent="0.25">
      <c r="A97" s="158" t="s">
        <v>112</v>
      </c>
      <c r="B97" s="157">
        <f>B98</f>
        <v>0.12162298676465862</v>
      </c>
      <c r="C97" s="157">
        <f t="shared" ref="C97:Q97" si="10">C98</f>
        <v>0.14537313997289547</v>
      </c>
      <c r="D97" s="157">
        <f t="shared" si="10"/>
        <v>0.15898709306431111</v>
      </c>
      <c r="E97" s="157">
        <f t="shared" si="10"/>
        <v>0.16735704529526624</v>
      </c>
      <c r="F97" s="157">
        <f t="shared" si="10"/>
        <v>0.19321638051564105</v>
      </c>
      <c r="G97" s="157">
        <f t="shared" si="10"/>
        <v>0.212963248428515</v>
      </c>
      <c r="H97" s="157">
        <f t="shared" si="10"/>
        <v>0.22954592171403615</v>
      </c>
      <c r="I97" s="157">
        <f t="shared" si="10"/>
        <v>0.27839973809934709</v>
      </c>
      <c r="J97" s="157">
        <f t="shared" si="10"/>
        <v>0.30111714455973193</v>
      </c>
      <c r="K97" s="157">
        <f t="shared" si="10"/>
        <v>0.32660144638538624</v>
      </c>
      <c r="L97" s="157">
        <f t="shared" si="10"/>
        <v>0.3263486369779508</v>
      </c>
      <c r="M97" s="157">
        <f t="shared" si="10"/>
        <v>0.36372767065390338</v>
      </c>
      <c r="N97" s="157">
        <f t="shared" si="10"/>
        <v>0.33099565757276517</v>
      </c>
      <c r="O97" s="157">
        <f t="shared" si="10"/>
        <v>0.3606324461082086</v>
      </c>
      <c r="P97" s="157">
        <f t="shared" si="10"/>
        <v>0.31258549857522322</v>
      </c>
      <c r="Q97" s="157">
        <f t="shared" si="10"/>
        <v>0.28445563631697263</v>
      </c>
    </row>
    <row r="98" spans="1:17" ht="12" customHeight="1" x14ac:dyDescent="0.25">
      <c r="A98" s="23" t="s">
        <v>60</v>
      </c>
      <c r="B98" s="156">
        <f>RES_hhdet_fec!B$129</f>
        <v>0.12162298676465862</v>
      </c>
      <c r="C98" s="156">
        <f>RES_hhdet_fec!C$129</f>
        <v>0.14537313997289547</v>
      </c>
      <c r="D98" s="156">
        <f>RES_hhdet_fec!D$129</f>
        <v>0.15898709306431111</v>
      </c>
      <c r="E98" s="156">
        <f>RES_hhdet_fec!E$129</f>
        <v>0.16735704529526624</v>
      </c>
      <c r="F98" s="156">
        <f>RES_hhdet_fec!F$129</f>
        <v>0.19321638051564105</v>
      </c>
      <c r="G98" s="156">
        <f>RES_hhdet_fec!G$129</f>
        <v>0.212963248428515</v>
      </c>
      <c r="H98" s="156">
        <f>RES_hhdet_fec!H$129</f>
        <v>0.22954592171403615</v>
      </c>
      <c r="I98" s="156">
        <f>RES_hhdet_fec!I$129</f>
        <v>0.27839973809934709</v>
      </c>
      <c r="J98" s="156">
        <f>RES_hhdet_fec!J$129</f>
        <v>0.30111714455973193</v>
      </c>
      <c r="K98" s="156">
        <f>RES_hhdet_fec!K$129</f>
        <v>0.32660144638538624</v>
      </c>
      <c r="L98" s="156">
        <f>RES_hhdet_fec!L$129</f>
        <v>0.3263486369779508</v>
      </c>
      <c r="M98" s="156">
        <f>RES_hhdet_fec!M$129</f>
        <v>0.36372767065390338</v>
      </c>
      <c r="N98" s="156">
        <f>RES_hhdet_fec!N$129</f>
        <v>0.33099565757276517</v>
      </c>
      <c r="O98" s="156">
        <f>RES_hhdet_fec!O$129</f>
        <v>0.3606324461082086</v>
      </c>
      <c r="P98" s="156">
        <f>RES_hhdet_fec!P$129</f>
        <v>0.31258549857522322</v>
      </c>
      <c r="Q98" s="156">
        <f>RES_hhdet_fec!Q$129</f>
        <v>0.28445563631697263</v>
      </c>
    </row>
    <row r="99" spans="1:17" ht="12" customHeight="1" x14ac:dyDescent="0.25">
      <c r="A99" s="158" t="s">
        <v>63</v>
      </c>
      <c r="B99" s="157">
        <f>SUM(B100:B101,B104:B105)</f>
        <v>54.17487156748156</v>
      </c>
      <c r="C99" s="157">
        <f t="shared" ref="C99:Q99" si="11">SUM(C100:C101,C104:C105)</f>
        <v>55.541233848856457</v>
      </c>
      <c r="D99" s="157">
        <f t="shared" si="11"/>
        <v>58.844336825575951</v>
      </c>
      <c r="E99" s="157">
        <f t="shared" si="11"/>
        <v>63.331219850508894</v>
      </c>
      <c r="F99" s="157">
        <f t="shared" si="11"/>
        <v>69.997242594278731</v>
      </c>
      <c r="G99" s="157">
        <f t="shared" si="11"/>
        <v>72.905121216660163</v>
      </c>
      <c r="H99" s="157">
        <f t="shared" si="11"/>
        <v>72.176822158568385</v>
      </c>
      <c r="I99" s="157">
        <f t="shared" si="11"/>
        <v>79.283258047161112</v>
      </c>
      <c r="J99" s="157">
        <f t="shared" si="11"/>
        <v>83.349306613772441</v>
      </c>
      <c r="K99" s="157">
        <f t="shared" si="11"/>
        <v>89.311079840339318</v>
      </c>
      <c r="L99" s="157">
        <f t="shared" si="11"/>
        <v>90.473986352711307</v>
      </c>
      <c r="M99" s="157">
        <f t="shared" si="11"/>
        <v>98.537132421412281</v>
      </c>
      <c r="N99" s="157">
        <f t="shared" si="11"/>
        <v>99.096730973951509</v>
      </c>
      <c r="O99" s="157">
        <f t="shared" si="11"/>
        <v>114.46605535592764</v>
      </c>
      <c r="P99" s="157">
        <f t="shared" si="11"/>
        <v>118.8064166932911</v>
      </c>
      <c r="Q99" s="157">
        <f t="shared" si="11"/>
        <v>118.82824406696044</v>
      </c>
    </row>
    <row r="100" spans="1:17" ht="12" customHeight="1" x14ac:dyDescent="0.25">
      <c r="A100" s="167" t="s">
        <v>148</v>
      </c>
      <c r="B100" s="132">
        <f>RES_hhdet_fec!B$131</f>
        <v>39.664771980835212</v>
      </c>
      <c r="C100" s="132">
        <f>RES_hhdet_fec!C$131</f>
        <v>38.832412302626793</v>
      </c>
      <c r="D100" s="132">
        <f>RES_hhdet_fec!D$131</f>
        <v>42.454401362364976</v>
      </c>
      <c r="E100" s="132">
        <f>RES_hhdet_fec!E$131</f>
        <v>44.018318749251875</v>
      </c>
      <c r="F100" s="132">
        <f>RES_hhdet_fec!F$131</f>
        <v>48.136325590047917</v>
      </c>
      <c r="G100" s="132">
        <f>RES_hhdet_fec!G$131</f>
        <v>43.820412642545996</v>
      </c>
      <c r="H100" s="132">
        <f>RES_hhdet_fec!H$131</f>
        <v>38.735914088647618</v>
      </c>
      <c r="I100" s="132">
        <f>RES_hhdet_fec!I$131</f>
        <v>44.501914815031299</v>
      </c>
      <c r="J100" s="132">
        <f>RES_hhdet_fec!J$131</f>
        <v>45.119472210022124</v>
      </c>
      <c r="K100" s="132">
        <f>RES_hhdet_fec!K$131</f>
        <v>39.662399645096855</v>
      </c>
      <c r="L100" s="132">
        <f>RES_hhdet_fec!L$131</f>
        <v>31.245826383168573</v>
      </c>
      <c r="M100" s="132">
        <f>RES_hhdet_fec!M$131</f>
        <v>33.433524627674323</v>
      </c>
      <c r="N100" s="132">
        <f>RES_hhdet_fec!N$131</f>
        <v>31.872033651602784</v>
      </c>
      <c r="O100" s="132">
        <f>RES_hhdet_fec!O$131</f>
        <v>34.095466020160821</v>
      </c>
      <c r="P100" s="132">
        <f>RES_hhdet_fec!P$131</f>
        <v>35.731479938532125</v>
      </c>
      <c r="Q100" s="132">
        <f>RES_hhdet_fec!Q$131</f>
        <v>34.702672575990057</v>
      </c>
    </row>
    <row r="101" spans="1:17" ht="12" customHeight="1" x14ac:dyDescent="0.25">
      <c r="A101" s="167" t="s">
        <v>147</v>
      </c>
      <c r="B101" s="132">
        <f>SUM(B102:B103)</f>
        <v>10.74553120649588</v>
      </c>
      <c r="C101" s="132">
        <f t="shared" ref="C101:Q101" si="12">SUM(C102:C103)</f>
        <v>11.421308187883406</v>
      </c>
      <c r="D101" s="132">
        <f t="shared" si="12"/>
        <v>13.035815879254155</v>
      </c>
      <c r="E101" s="132">
        <f t="shared" si="12"/>
        <v>14.986562142806434</v>
      </c>
      <c r="F101" s="132">
        <f t="shared" si="12"/>
        <v>17.93328046467941</v>
      </c>
      <c r="G101" s="132">
        <f t="shared" si="12"/>
        <v>25.02839044818441</v>
      </c>
      <c r="H101" s="132">
        <f t="shared" si="12"/>
        <v>27.64729854451447</v>
      </c>
      <c r="I101" s="132">
        <f t="shared" si="12"/>
        <v>33.043097173888469</v>
      </c>
      <c r="J101" s="132">
        <f t="shared" si="12"/>
        <v>33.900462718736129</v>
      </c>
      <c r="K101" s="132">
        <f t="shared" si="12"/>
        <v>46.542336636778991</v>
      </c>
      <c r="L101" s="132">
        <f t="shared" si="12"/>
        <v>56.325764891310612</v>
      </c>
      <c r="M101" s="132">
        <f t="shared" si="12"/>
        <v>61.845431879700975</v>
      </c>
      <c r="N101" s="132">
        <f t="shared" si="12"/>
        <v>64.301455403566507</v>
      </c>
      <c r="O101" s="132">
        <f t="shared" si="12"/>
        <v>78.270425580539666</v>
      </c>
      <c r="P101" s="132">
        <f t="shared" si="12"/>
        <v>78.954105692938796</v>
      </c>
      <c r="Q101" s="132">
        <f t="shared" si="12"/>
        <v>79.669467497012192</v>
      </c>
    </row>
    <row r="102" spans="1:17" ht="12" customHeight="1" x14ac:dyDescent="0.25">
      <c r="A102" s="166" t="s">
        <v>61</v>
      </c>
      <c r="B102" s="165">
        <f>RES_hhdet_fec!B$133</f>
        <v>7.3705971134271637</v>
      </c>
      <c r="C102" s="165">
        <f>RES_hhdet_fec!C$133</f>
        <v>7.8211136950115892</v>
      </c>
      <c r="D102" s="165">
        <f>RES_hhdet_fec!D$133</f>
        <v>8.9109754792171909</v>
      </c>
      <c r="E102" s="165">
        <f>RES_hhdet_fec!E$133</f>
        <v>10.226550970719398</v>
      </c>
      <c r="F102" s="165">
        <f>RES_hhdet_fec!F$133</f>
        <v>12.215407128203028</v>
      </c>
      <c r="G102" s="165">
        <f>RES_hhdet_fec!G$133</f>
        <v>17.114007674636618</v>
      </c>
      <c r="H102" s="165">
        <f>RES_hhdet_fec!H$133</f>
        <v>18.708085920341574</v>
      </c>
      <c r="I102" s="165">
        <f>RES_hhdet_fec!I$133</f>
        <v>22.407372700073783</v>
      </c>
      <c r="J102" s="165">
        <f>RES_hhdet_fec!J$133</f>
        <v>22.952964252643046</v>
      </c>
      <c r="K102" s="165">
        <f>RES_hhdet_fec!K$133</f>
        <v>31.465879587908617</v>
      </c>
      <c r="L102" s="165">
        <f>RES_hhdet_fec!L$133</f>
        <v>37.752036670626943</v>
      </c>
      <c r="M102" s="165">
        <f>RES_hhdet_fec!M$133</f>
        <v>42.047697442979853</v>
      </c>
      <c r="N102" s="165">
        <f>RES_hhdet_fec!N$133</f>
        <v>43.40262770340594</v>
      </c>
      <c r="O102" s="165">
        <f>RES_hhdet_fec!O$133</f>
        <v>52.255847619035798</v>
      </c>
      <c r="P102" s="165">
        <f>RES_hhdet_fec!P$133</f>
        <v>53.728476343831979</v>
      </c>
      <c r="Q102" s="165">
        <f>RES_hhdet_fec!Q$133</f>
        <v>53.740145471959053</v>
      </c>
    </row>
    <row r="103" spans="1:17" ht="12" customHeight="1" x14ac:dyDescent="0.25">
      <c r="A103" s="147" t="s">
        <v>59</v>
      </c>
      <c r="B103" s="164">
        <f>RES_hhdet_fec!B$134</f>
        <v>3.3749340930687168</v>
      </c>
      <c r="C103" s="164">
        <f>RES_hhdet_fec!C$134</f>
        <v>3.6001944928718173</v>
      </c>
      <c r="D103" s="164">
        <f>RES_hhdet_fec!D$134</f>
        <v>4.1248404000369652</v>
      </c>
      <c r="E103" s="164">
        <f>RES_hhdet_fec!E$134</f>
        <v>4.7600111720870357</v>
      </c>
      <c r="F103" s="164">
        <f>RES_hhdet_fec!F$134</f>
        <v>5.7178733364763819</v>
      </c>
      <c r="G103" s="164">
        <f>RES_hhdet_fec!G$134</f>
        <v>7.9143827735477945</v>
      </c>
      <c r="H103" s="164">
        <f>RES_hhdet_fec!H$134</f>
        <v>8.939212624172896</v>
      </c>
      <c r="I103" s="164">
        <f>RES_hhdet_fec!I$134</f>
        <v>10.635724473814685</v>
      </c>
      <c r="J103" s="164">
        <f>RES_hhdet_fec!J$134</f>
        <v>10.947498466093085</v>
      </c>
      <c r="K103" s="164">
        <f>RES_hhdet_fec!K$134</f>
        <v>15.076457048870374</v>
      </c>
      <c r="L103" s="164">
        <f>RES_hhdet_fec!L$134</f>
        <v>18.573728220683666</v>
      </c>
      <c r="M103" s="164">
        <f>RES_hhdet_fec!M$134</f>
        <v>19.797734436721122</v>
      </c>
      <c r="N103" s="164">
        <f>RES_hhdet_fec!N$134</f>
        <v>20.89882770016056</v>
      </c>
      <c r="O103" s="164">
        <f>RES_hhdet_fec!O$134</f>
        <v>26.014577961503871</v>
      </c>
      <c r="P103" s="164">
        <f>RES_hhdet_fec!P$134</f>
        <v>25.225629349106818</v>
      </c>
      <c r="Q103" s="164">
        <f>RES_hhdet_fec!Q$134</f>
        <v>25.929322025053132</v>
      </c>
    </row>
    <row r="104" spans="1:17" ht="12" customHeight="1" x14ac:dyDescent="0.25">
      <c r="A104" s="163" t="s">
        <v>142</v>
      </c>
      <c r="B104" s="162">
        <f>RES_hhdet_fec!B$135</f>
        <v>3.0065613607487904</v>
      </c>
      <c r="C104" s="162">
        <f>RES_hhdet_fec!C$135</f>
        <v>4.1609741505863287</v>
      </c>
      <c r="D104" s="162">
        <f>RES_hhdet_fec!D$135</f>
        <v>2.6142232031886956</v>
      </c>
      <c r="E104" s="162">
        <f>RES_hhdet_fec!E$135</f>
        <v>3.2928117827453902</v>
      </c>
      <c r="F104" s="162">
        <f>RES_hhdet_fec!F$135</f>
        <v>2.9177571679633139</v>
      </c>
      <c r="G104" s="162">
        <f>RES_hhdet_fec!G$135</f>
        <v>2.6479165842017562</v>
      </c>
      <c r="H104" s="162">
        <f>RES_hhdet_fec!H$135</f>
        <v>3.4857554959813646</v>
      </c>
      <c r="I104" s="162">
        <f>RES_hhdet_fec!I$135</f>
        <v>1.0369989020382928</v>
      </c>
      <c r="J104" s="162">
        <f>RES_hhdet_fec!J$135</f>
        <v>2.5542289082485357</v>
      </c>
      <c r="K104" s="162">
        <f>RES_hhdet_fec!K$135</f>
        <v>1.4962705399682581</v>
      </c>
      <c r="L104" s="162">
        <f>RES_hhdet_fec!L$135</f>
        <v>1.0899834301008851</v>
      </c>
      <c r="M104" s="162">
        <f>RES_hhdet_fec!M$135</f>
        <v>1.2113007615961171</v>
      </c>
      <c r="N104" s="162">
        <f>RES_hhdet_fec!N$135</f>
        <v>1.0286872050350584</v>
      </c>
      <c r="O104" s="162">
        <f>RES_hhdet_fec!O$135</f>
        <v>0.67748724987829345</v>
      </c>
      <c r="P104" s="162">
        <f>RES_hhdet_fec!P$135</f>
        <v>1.3756167196336164</v>
      </c>
      <c r="Q104" s="162">
        <f>RES_hhdet_fec!Q$135</f>
        <v>1.4435581086618352</v>
      </c>
    </row>
    <row r="105" spans="1:17" ht="12" customHeight="1" x14ac:dyDescent="0.25">
      <c r="A105" s="161" t="s">
        <v>141</v>
      </c>
      <c r="B105" s="160">
        <f>SUM(B106:B107)</f>
        <v>0.75800701940167092</v>
      </c>
      <c r="C105" s="160">
        <f t="shared" ref="C105:Q105" si="13">SUM(C106:C107)</f>
        <v>1.126539207759931</v>
      </c>
      <c r="D105" s="160">
        <f t="shared" si="13"/>
        <v>0.73989638076812203</v>
      </c>
      <c r="E105" s="160">
        <f t="shared" si="13"/>
        <v>1.033527175705196</v>
      </c>
      <c r="F105" s="160">
        <f t="shared" si="13"/>
        <v>1.0098793715880774</v>
      </c>
      <c r="G105" s="160">
        <f t="shared" si="13"/>
        <v>1.408401541728012</v>
      </c>
      <c r="H105" s="160">
        <f t="shared" si="13"/>
        <v>2.3078540294249295</v>
      </c>
      <c r="I105" s="160">
        <f t="shared" si="13"/>
        <v>0.70124715620304923</v>
      </c>
      <c r="J105" s="160">
        <f t="shared" si="13"/>
        <v>1.7751427767656494</v>
      </c>
      <c r="K105" s="160">
        <f t="shared" si="13"/>
        <v>1.6100730184952008</v>
      </c>
      <c r="L105" s="160">
        <f t="shared" si="13"/>
        <v>1.8124116481312345</v>
      </c>
      <c r="M105" s="160">
        <f t="shared" si="13"/>
        <v>2.0468751524408608</v>
      </c>
      <c r="N105" s="160">
        <f t="shared" si="13"/>
        <v>1.8945547137471654</v>
      </c>
      <c r="O105" s="160">
        <f t="shared" si="13"/>
        <v>1.4226765053488608</v>
      </c>
      <c r="P105" s="160">
        <f t="shared" si="13"/>
        <v>2.7452143421865585</v>
      </c>
      <c r="Q105" s="160">
        <f t="shared" si="13"/>
        <v>3.012545885296364</v>
      </c>
    </row>
    <row r="106" spans="1:17" ht="12" customHeight="1" x14ac:dyDescent="0.25">
      <c r="A106" s="148" t="s">
        <v>60</v>
      </c>
      <c r="B106" s="156">
        <f>RES_hhdet_fec!B$137</f>
        <v>0.55872790804375427</v>
      </c>
      <c r="C106" s="156">
        <f>RES_hhdet_fec!C$137</f>
        <v>0.83805327422998843</v>
      </c>
      <c r="D106" s="156">
        <f>RES_hhdet_fec!D$137</f>
        <v>0.54870232522352869</v>
      </c>
      <c r="E106" s="156">
        <f>RES_hhdet_fec!E$137</f>
        <v>0.76502844011124083</v>
      </c>
      <c r="F106" s="156">
        <f>RES_hhdet_fec!F$137</f>
        <v>0.74048483946456078</v>
      </c>
      <c r="G106" s="156">
        <f>RES_hhdet_fec!G$137</f>
        <v>1.0340514268518459</v>
      </c>
      <c r="H106" s="156">
        <f>RES_hhdet_fec!H$137</f>
        <v>1.6835197903692651</v>
      </c>
      <c r="I106" s="156">
        <f>RES_hhdet_fec!I$137</f>
        <v>0.52205923009721222</v>
      </c>
      <c r="J106" s="156">
        <f>RES_hhdet_fec!J$137</f>
        <v>1.2993788935983688</v>
      </c>
      <c r="K106" s="156">
        <f>RES_hhdet_fec!K$137</f>
        <v>1.1871797775506931</v>
      </c>
      <c r="L106" s="156">
        <f>RES_hhdet_fec!L$137</f>
        <v>1.3170076453550441</v>
      </c>
      <c r="M106" s="156">
        <f>RES_hhdet_fec!M$137</f>
        <v>1.5232672739069151</v>
      </c>
      <c r="N106" s="156">
        <f>RES_hhdet_fec!N$137</f>
        <v>1.4007669788718615</v>
      </c>
      <c r="O106" s="156">
        <f>RES_hhdet_fec!O$137</f>
        <v>1.0381826831972694</v>
      </c>
      <c r="P106" s="156">
        <f>RES_hhdet_fec!P$137</f>
        <v>2.0684740412053784</v>
      </c>
      <c r="Q106" s="156">
        <f>RES_hhdet_fec!Q$137</f>
        <v>2.2356663639246848</v>
      </c>
    </row>
    <row r="107" spans="1:17" ht="12" customHeight="1" x14ac:dyDescent="0.25">
      <c r="A107" s="148" t="s">
        <v>59</v>
      </c>
      <c r="B107" s="156">
        <f>RES_hhdet_fec!B$138</f>
        <v>0.19927911135791662</v>
      </c>
      <c r="C107" s="156">
        <f>RES_hhdet_fec!C$138</f>
        <v>0.28848593352994251</v>
      </c>
      <c r="D107" s="156">
        <f>RES_hhdet_fec!D$138</f>
        <v>0.19119405554459332</v>
      </c>
      <c r="E107" s="156">
        <f>RES_hhdet_fec!E$138</f>
        <v>0.26849873559395521</v>
      </c>
      <c r="F107" s="156">
        <f>RES_hhdet_fec!F$138</f>
        <v>0.26939453212351661</v>
      </c>
      <c r="G107" s="156">
        <f>RES_hhdet_fec!G$138</f>
        <v>0.3743501148761661</v>
      </c>
      <c r="H107" s="156">
        <f>RES_hhdet_fec!H$138</f>
        <v>0.62433423905566443</v>
      </c>
      <c r="I107" s="156">
        <f>RES_hhdet_fec!I$138</f>
        <v>0.17918792610583703</v>
      </c>
      <c r="J107" s="156">
        <f>RES_hhdet_fec!J$138</f>
        <v>0.47576388316728063</v>
      </c>
      <c r="K107" s="156">
        <f>RES_hhdet_fec!K$138</f>
        <v>0.4228932409445077</v>
      </c>
      <c r="L107" s="156">
        <f>RES_hhdet_fec!L$138</f>
        <v>0.49540400277619023</v>
      </c>
      <c r="M107" s="156">
        <f>RES_hhdet_fec!M$138</f>
        <v>0.52360787853394586</v>
      </c>
      <c r="N107" s="156">
        <f>RES_hhdet_fec!N$138</f>
        <v>0.49378773487530386</v>
      </c>
      <c r="O107" s="156">
        <f>RES_hhdet_fec!O$138</f>
        <v>0.38449382215159139</v>
      </c>
      <c r="P107" s="156">
        <f>RES_hhdet_fec!P$138</f>
        <v>0.6767403009811801</v>
      </c>
      <c r="Q107" s="156">
        <f>RES_hhdet_fec!Q$138</f>
        <v>0.77687952137167915</v>
      </c>
    </row>
    <row r="108" spans="1:17" ht="12" customHeight="1" x14ac:dyDescent="0.25">
      <c r="A108" s="158" t="s">
        <v>62</v>
      </c>
      <c r="B108" s="157">
        <f>SUM(B109:B110)</f>
        <v>22.607311157309983</v>
      </c>
      <c r="C108" s="157">
        <f t="shared" ref="C108:Q108" si="14">SUM(C109:C110)</f>
        <v>23.298145501887046</v>
      </c>
      <c r="D108" s="157">
        <f t="shared" si="14"/>
        <v>25.033764443493631</v>
      </c>
      <c r="E108" s="157">
        <f t="shared" si="14"/>
        <v>26.752819739765719</v>
      </c>
      <c r="F108" s="157">
        <f t="shared" si="14"/>
        <v>29.079289354238416</v>
      </c>
      <c r="G108" s="157">
        <f t="shared" si="14"/>
        <v>30.015405056090444</v>
      </c>
      <c r="H108" s="157">
        <f t="shared" si="14"/>
        <v>29.882960298131017</v>
      </c>
      <c r="I108" s="157">
        <f t="shared" si="14"/>
        <v>34.993330621638904</v>
      </c>
      <c r="J108" s="157">
        <f t="shared" si="14"/>
        <v>35.789013650926094</v>
      </c>
      <c r="K108" s="157">
        <f t="shared" si="14"/>
        <v>38.693532020450697</v>
      </c>
      <c r="L108" s="157">
        <f t="shared" si="14"/>
        <v>39.039553438468722</v>
      </c>
      <c r="M108" s="157">
        <f t="shared" si="14"/>
        <v>43.076586248126127</v>
      </c>
      <c r="N108" s="157">
        <f t="shared" si="14"/>
        <v>44.576357441944758</v>
      </c>
      <c r="O108" s="157">
        <f t="shared" si="14"/>
        <v>49.428524166505014</v>
      </c>
      <c r="P108" s="157">
        <f t="shared" si="14"/>
        <v>54.336378474309932</v>
      </c>
      <c r="Q108" s="157">
        <f t="shared" si="14"/>
        <v>53.138738036594674</v>
      </c>
    </row>
    <row r="109" spans="1:17" ht="12" customHeight="1" x14ac:dyDescent="0.25">
      <c r="A109" s="23" t="s">
        <v>57</v>
      </c>
      <c r="B109" s="156">
        <f>RES_hhdet_fec!B$140</f>
        <v>2.146972858685777</v>
      </c>
      <c r="C109" s="156">
        <f>RES_hhdet_fec!C$140</f>
        <v>1.6858309279717929</v>
      </c>
      <c r="D109" s="156">
        <f>RES_hhdet_fec!D$140</f>
        <v>1.5857278544775337</v>
      </c>
      <c r="E109" s="156">
        <f>RES_hhdet_fec!E$140</f>
        <v>0.9571958401894628</v>
      </c>
      <c r="F109" s="156">
        <f>RES_hhdet_fec!F$140</f>
        <v>1.2097796951603004</v>
      </c>
      <c r="G109" s="156">
        <f>RES_hhdet_fec!G$140</f>
        <v>2.4303290925644223</v>
      </c>
      <c r="H109" s="156">
        <f>RES_hhdet_fec!H$140</f>
        <v>2.0390533199383412</v>
      </c>
      <c r="I109" s="156">
        <f>RES_hhdet_fec!I$140</f>
        <v>4.3590329379241917</v>
      </c>
      <c r="J109" s="156">
        <f>RES_hhdet_fec!J$140</f>
        <v>4.2899259224123911</v>
      </c>
      <c r="K109" s="156">
        <f>RES_hhdet_fec!K$140</f>
        <v>2.1539959337215491</v>
      </c>
      <c r="L109" s="156">
        <f>RES_hhdet_fec!L$140</f>
        <v>3.057811554466431</v>
      </c>
      <c r="M109" s="156">
        <f>RES_hhdet_fec!M$140</f>
        <v>3.1658838685922412</v>
      </c>
      <c r="N109" s="156">
        <f>RES_hhdet_fec!N$140</f>
        <v>1.7516816460103373</v>
      </c>
      <c r="O109" s="156">
        <f>RES_hhdet_fec!O$140</f>
        <v>2.2589749117617313</v>
      </c>
      <c r="P109" s="156">
        <f>RES_hhdet_fec!P$140</f>
        <v>2.4894648683178238</v>
      </c>
      <c r="Q109" s="156">
        <f>RES_hhdet_fec!Q$140</f>
        <v>3.4356078344254777</v>
      </c>
    </row>
    <row r="110" spans="1:17" ht="12" customHeight="1" x14ac:dyDescent="0.25">
      <c r="A110" s="29" t="s">
        <v>140</v>
      </c>
      <c r="B110" s="57">
        <f>RES_hhdet_fec!B$141</f>
        <v>20.460338298624205</v>
      </c>
      <c r="C110" s="57">
        <f>RES_hhdet_fec!C$141</f>
        <v>21.612314573915253</v>
      </c>
      <c r="D110" s="57">
        <f>RES_hhdet_fec!D$141</f>
        <v>23.448036589016098</v>
      </c>
      <c r="E110" s="57">
        <f>RES_hhdet_fec!E$141</f>
        <v>25.795623899576256</v>
      </c>
      <c r="F110" s="57">
        <f>RES_hhdet_fec!F$141</f>
        <v>27.869509659078116</v>
      </c>
      <c r="G110" s="57">
        <f>RES_hhdet_fec!G$141</f>
        <v>27.58507596352602</v>
      </c>
      <c r="H110" s="57">
        <f>RES_hhdet_fec!H$141</f>
        <v>27.843906978192678</v>
      </c>
      <c r="I110" s="57">
        <f>RES_hhdet_fec!I$141</f>
        <v>30.634297683714713</v>
      </c>
      <c r="J110" s="57">
        <f>RES_hhdet_fec!J$141</f>
        <v>31.4990877285137</v>
      </c>
      <c r="K110" s="57">
        <f>RES_hhdet_fec!K$141</f>
        <v>36.53953608672915</v>
      </c>
      <c r="L110" s="57">
        <f>RES_hhdet_fec!L$141</f>
        <v>35.98174188400229</v>
      </c>
      <c r="M110" s="57">
        <f>RES_hhdet_fec!M$141</f>
        <v>39.910702379533888</v>
      </c>
      <c r="N110" s="57">
        <f>RES_hhdet_fec!N$141</f>
        <v>42.824675795934418</v>
      </c>
      <c r="O110" s="57">
        <f>RES_hhdet_fec!O$141</f>
        <v>47.169549254743281</v>
      </c>
      <c r="P110" s="57">
        <f>RES_hhdet_fec!P$141</f>
        <v>51.846913605992107</v>
      </c>
      <c r="Q110" s="57">
        <f>RES_hhdet_fec!Q$141</f>
        <v>49.703130202169199</v>
      </c>
    </row>
    <row r="112" spans="1:17" ht="12" customHeight="1" x14ac:dyDescent="0.25">
      <c r="A112" s="152" t="s">
        <v>119</v>
      </c>
      <c r="B112" s="168">
        <f>SUM(B113,B116,B118,B127)</f>
        <v>333.14615106347577</v>
      </c>
      <c r="C112" s="168">
        <f t="shared" ref="C112:Q112" si="15">SUM(C113,C116,C118,C127)</f>
        <v>348.82962947317856</v>
      </c>
      <c r="D112" s="168">
        <f t="shared" si="15"/>
        <v>363.82382300437791</v>
      </c>
      <c r="E112" s="168">
        <f t="shared" si="15"/>
        <v>390.85260069299136</v>
      </c>
      <c r="F112" s="168">
        <f t="shared" si="15"/>
        <v>414.87197714328903</v>
      </c>
      <c r="G112" s="168">
        <f t="shared" si="15"/>
        <v>422.25247258570397</v>
      </c>
      <c r="H112" s="168">
        <f t="shared" si="15"/>
        <v>391.00678689049778</v>
      </c>
      <c r="I112" s="168">
        <f t="shared" si="15"/>
        <v>447.74458669774441</v>
      </c>
      <c r="J112" s="168">
        <f t="shared" si="15"/>
        <v>468.0371802929759</v>
      </c>
      <c r="K112" s="168">
        <f t="shared" si="15"/>
        <v>491.46715049519196</v>
      </c>
      <c r="L112" s="168">
        <f t="shared" si="15"/>
        <v>550.46687852008984</v>
      </c>
      <c r="M112" s="168">
        <f t="shared" si="15"/>
        <v>550.7822790106344</v>
      </c>
      <c r="N112" s="168">
        <f t="shared" si="15"/>
        <v>579.16496532911617</v>
      </c>
      <c r="O112" s="168">
        <f t="shared" si="15"/>
        <v>734.32426254305437</v>
      </c>
      <c r="P112" s="168">
        <f t="shared" si="15"/>
        <v>643.32903664861567</v>
      </c>
      <c r="Q112" s="168">
        <f t="shared" si="15"/>
        <v>696.92313849202515</v>
      </c>
    </row>
    <row r="113" spans="1:17" ht="12" customHeight="1" x14ac:dyDescent="0.25">
      <c r="A113" s="158" t="s">
        <v>65</v>
      </c>
      <c r="B113" s="157">
        <f>SUM(B114:B115)</f>
        <v>269.62462252835314</v>
      </c>
      <c r="C113" s="157">
        <f t="shared" ref="C113:Q113" si="16">SUM(C114:C115)</f>
        <v>283.34522232466031</v>
      </c>
      <c r="D113" s="157">
        <f t="shared" si="16"/>
        <v>293.43542272371462</v>
      </c>
      <c r="E113" s="157">
        <f t="shared" si="16"/>
        <v>314.6911851431708</v>
      </c>
      <c r="F113" s="157">
        <f t="shared" si="16"/>
        <v>330.53086126767954</v>
      </c>
      <c r="G113" s="157">
        <f t="shared" si="16"/>
        <v>334.44064378118389</v>
      </c>
      <c r="H113" s="157">
        <f t="shared" si="16"/>
        <v>303.51008651636675</v>
      </c>
      <c r="I113" s="157">
        <f t="shared" si="16"/>
        <v>349.50974849578751</v>
      </c>
      <c r="J113" s="157">
        <f t="shared" si="16"/>
        <v>365.36125437319555</v>
      </c>
      <c r="K113" s="157">
        <f t="shared" si="16"/>
        <v>379.16519681998562</v>
      </c>
      <c r="L113" s="157">
        <f t="shared" si="16"/>
        <v>436.22575525030732</v>
      </c>
      <c r="M113" s="157">
        <f t="shared" si="16"/>
        <v>425.4854126694367</v>
      </c>
      <c r="N113" s="157">
        <f t="shared" si="16"/>
        <v>451.23278336798398</v>
      </c>
      <c r="O113" s="157">
        <f t="shared" si="16"/>
        <v>587.68077224107378</v>
      </c>
      <c r="P113" s="157">
        <f t="shared" si="16"/>
        <v>488.97094600306184</v>
      </c>
      <c r="Q113" s="157">
        <f t="shared" si="16"/>
        <v>543.68665652419713</v>
      </c>
    </row>
    <row r="114" spans="1:17" ht="12" customHeight="1" x14ac:dyDescent="0.25">
      <c r="A114" s="23" t="s">
        <v>149</v>
      </c>
      <c r="B114" s="156">
        <f>RES_hhdet_tes!B$126</f>
        <v>268.54410617543107</v>
      </c>
      <c r="C114" s="156">
        <f>RES_hhdet_tes!C$126</f>
        <v>281.88222423108181</v>
      </c>
      <c r="D114" s="156">
        <f>RES_hhdet_tes!D$126</f>
        <v>291.72393744352149</v>
      </c>
      <c r="E114" s="156">
        <f>RES_hhdet_tes!E$126</f>
        <v>312.85528708339996</v>
      </c>
      <c r="F114" s="156">
        <f>RES_hhdet_tes!F$126</f>
        <v>328.95756819847185</v>
      </c>
      <c r="G114" s="156">
        <f>RES_hhdet_tes!G$126</f>
        <v>332.88919641426276</v>
      </c>
      <c r="H114" s="156">
        <f>RES_hhdet_tes!H$126</f>
        <v>302.39573659213499</v>
      </c>
      <c r="I114" s="156">
        <f>RES_hhdet_tes!I$126</f>
        <v>347.07996866149017</v>
      </c>
      <c r="J114" s="156">
        <f>RES_hhdet_tes!J$126</f>
        <v>363.61868357614463</v>
      </c>
      <c r="K114" s="156">
        <f>RES_hhdet_tes!K$126</f>
        <v>377.11536247355451</v>
      </c>
      <c r="L114" s="156">
        <f>RES_hhdet_tes!L$126</f>
        <v>434.136639776626</v>
      </c>
      <c r="M114" s="156">
        <f>RES_hhdet_tes!M$126</f>
        <v>423.10536597728043</v>
      </c>
      <c r="N114" s="156">
        <f>RES_hhdet_tes!N$126</f>
        <v>448.44794037607994</v>
      </c>
      <c r="O114" s="156">
        <f>RES_hhdet_tes!O$126</f>
        <v>585.95274986844345</v>
      </c>
      <c r="P114" s="156">
        <f>RES_hhdet_tes!P$126</f>
        <v>485.08529710814236</v>
      </c>
      <c r="Q114" s="156">
        <f>RES_hhdet_tes!Q$126</f>
        <v>540.63024993397084</v>
      </c>
    </row>
    <row r="115" spans="1:17" ht="12" customHeight="1" x14ac:dyDescent="0.25">
      <c r="A115" s="23" t="s">
        <v>60</v>
      </c>
      <c r="B115" s="156">
        <f>RES_hhdet_tes!B$127</f>
        <v>1.0805163529220736</v>
      </c>
      <c r="C115" s="156">
        <f>RES_hhdet_tes!C$127</f>
        <v>1.462998093578515</v>
      </c>
      <c r="D115" s="156">
        <f>RES_hhdet_tes!D$127</f>
        <v>1.711485280193112</v>
      </c>
      <c r="E115" s="156">
        <f>RES_hhdet_tes!E$127</f>
        <v>1.8358980597708345</v>
      </c>
      <c r="F115" s="156">
        <f>RES_hhdet_tes!F$127</f>
        <v>1.5732930692077076</v>
      </c>
      <c r="G115" s="156">
        <f>RES_hhdet_tes!G$127</f>
        <v>1.551447366921139</v>
      </c>
      <c r="H115" s="156">
        <f>RES_hhdet_tes!H$127</f>
        <v>1.1143499242317576</v>
      </c>
      <c r="I115" s="156">
        <f>RES_hhdet_tes!I$127</f>
        <v>2.4297798342973542</v>
      </c>
      <c r="J115" s="156">
        <f>RES_hhdet_tes!J$127</f>
        <v>1.742570797050919</v>
      </c>
      <c r="K115" s="156">
        <f>RES_hhdet_tes!K$127</f>
        <v>2.0498343464311137</v>
      </c>
      <c r="L115" s="156">
        <f>RES_hhdet_tes!L$127</f>
        <v>2.089115473681292</v>
      </c>
      <c r="M115" s="156">
        <f>RES_hhdet_tes!M$127</f>
        <v>2.3800466921562902</v>
      </c>
      <c r="N115" s="156">
        <f>RES_hhdet_tes!N$127</f>
        <v>2.7848429919040663</v>
      </c>
      <c r="O115" s="156">
        <f>RES_hhdet_tes!O$127</f>
        <v>1.7280223726302848</v>
      </c>
      <c r="P115" s="156">
        <f>RES_hhdet_tes!P$127</f>
        <v>3.8856488949194974</v>
      </c>
      <c r="Q115" s="156">
        <f>RES_hhdet_tes!Q$127</f>
        <v>3.0564065902263118</v>
      </c>
    </row>
    <row r="116" spans="1:17" ht="12" customHeight="1" x14ac:dyDescent="0.25">
      <c r="A116" s="158" t="s">
        <v>112</v>
      </c>
      <c r="B116" s="157">
        <f>B117</f>
        <v>0.19815451205187176</v>
      </c>
      <c r="C116" s="157">
        <f t="shared" ref="C116:Q116" si="17">C117</f>
        <v>0.24858997581030443</v>
      </c>
      <c r="D116" s="157">
        <f t="shared" si="17"/>
        <v>0.28005413534548845</v>
      </c>
      <c r="E116" s="157">
        <f t="shared" si="17"/>
        <v>0.30167294210930046</v>
      </c>
      <c r="F116" s="157">
        <f t="shared" si="17"/>
        <v>0.36472826533487818</v>
      </c>
      <c r="G116" s="157">
        <f t="shared" si="17"/>
        <v>0.41634003985496892</v>
      </c>
      <c r="H116" s="157">
        <f t="shared" si="17"/>
        <v>0.46770840676005454</v>
      </c>
      <c r="I116" s="157">
        <f t="shared" si="17"/>
        <v>0.59416607872045746</v>
      </c>
      <c r="J116" s="157">
        <f t="shared" si="17"/>
        <v>0.70835838653647709</v>
      </c>
      <c r="K116" s="157">
        <f t="shared" si="17"/>
        <v>0.84227576580901009</v>
      </c>
      <c r="L116" s="157">
        <f t="shared" si="17"/>
        <v>0.91304659178804259</v>
      </c>
      <c r="M116" s="157">
        <f t="shared" si="17"/>
        <v>1.0959443014867074</v>
      </c>
      <c r="N116" s="157">
        <f t="shared" si="17"/>
        <v>1.030609814828011</v>
      </c>
      <c r="O116" s="157">
        <f t="shared" si="17"/>
        <v>1.2006918842449377</v>
      </c>
      <c r="P116" s="157">
        <f t="shared" si="17"/>
        <v>1.0595066666913784</v>
      </c>
      <c r="Q116" s="157">
        <f t="shared" si="17"/>
        <v>1.0289627837185524</v>
      </c>
    </row>
    <row r="117" spans="1:17" ht="12" customHeight="1" x14ac:dyDescent="0.25">
      <c r="A117" s="23" t="s">
        <v>60</v>
      </c>
      <c r="B117" s="156">
        <f>RES_hhdet_tes!B$129</f>
        <v>0.19815451205187176</v>
      </c>
      <c r="C117" s="156">
        <f>RES_hhdet_tes!C$129</f>
        <v>0.24858997581030443</v>
      </c>
      <c r="D117" s="156">
        <f>RES_hhdet_tes!D$129</f>
        <v>0.28005413534548845</v>
      </c>
      <c r="E117" s="156">
        <f>RES_hhdet_tes!E$129</f>
        <v>0.30167294210930046</v>
      </c>
      <c r="F117" s="156">
        <f>RES_hhdet_tes!F$129</f>
        <v>0.36472826533487818</v>
      </c>
      <c r="G117" s="156">
        <f>RES_hhdet_tes!G$129</f>
        <v>0.41634003985496892</v>
      </c>
      <c r="H117" s="156">
        <f>RES_hhdet_tes!H$129</f>
        <v>0.46770840676005454</v>
      </c>
      <c r="I117" s="156">
        <f>RES_hhdet_tes!I$129</f>
        <v>0.59416607872045746</v>
      </c>
      <c r="J117" s="156">
        <f>RES_hhdet_tes!J$129</f>
        <v>0.70835838653647709</v>
      </c>
      <c r="K117" s="156">
        <f>RES_hhdet_tes!K$129</f>
        <v>0.84227576580901009</v>
      </c>
      <c r="L117" s="156">
        <f>RES_hhdet_tes!L$129</f>
        <v>0.91304659178804259</v>
      </c>
      <c r="M117" s="156">
        <f>RES_hhdet_tes!M$129</f>
        <v>1.0959443014867074</v>
      </c>
      <c r="N117" s="156">
        <f>RES_hhdet_tes!N$129</f>
        <v>1.030609814828011</v>
      </c>
      <c r="O117" s="156">
        <f>RES_hhdet_tes!O$129</f>
        <v>1.2006918842449377</v>
      </c>
      <c r="P117" s="156">
        <f>RES_hhdet_tes!P$129</f>
        <v>1.0595066666913784</v>
      </c>
      <c r="Q117" s="156">
        <f>RES_hhdet_tes!Q$129</f>
        <v>1.0289627837185524</v>
      </c>
    </row>
    <row r="118" spans="1:17" ht="12" customHeight="1" x14ac:dyDescent="0.25">
      <c r="A118" s="158" t="s">
        <v>63</v>
      </c>
      <c r="B118" s="157">
        <f>SUM(B119:B120,B123:B124)</f>
        <v>46.075382465130218</v>
      </c>
      <c r="C118" s="157">
        <f t="shared" ref="C118:Q118" si="18">SUM(C119:C120,C123:C124)</f>
        <v>47.154290009900706</v>
      </c>
      <c r="D118" s="157">
        <f t="shared" si="18"/>
        <v>50.448774281558904</v>
      </c>
      <c r="E118" s="157">
        <f t="shared" si="18"/>
        <v>54.404540836474673</v>
      </c>
      <c r="F118" s="157">
        <f t="shared" si="18"/>
        <v>60.540909954791772</v>
      </c>
      <c r="G118" s="157">
        <f t="shared" si="18"/>
        <v>63.513148680850989</v>
      </c>
      <c r="H118" s="157">
        <f t="shared" si="18"/>
        <v>62.981683187249317</v>
      </c>
      <c r="I118" s="157">
        <f t="shared" si="18"/>
        <v>70.036267250678776</v>
      </c>
      <c r="J118" s="157">
        <f t="shared" si="18"/>
        <v>73.520865895099845</v>
      </c>
      <c r="K118" s="157">
        <f t="shared" si="18"/>
        <v>79.668919947526547</v>
      </c>
      <c r="L118" s="157">
        <f t="shared" si="18"/>
        <v>81.501007980063051</v>
      </c>
      <c r="M118" s="157">
        <f t="shared" si="18"/>
        <v>88.883415650329255</v>
      </c>
      <c r="N118" s="157">
        <f t="shared" si="18"/>
        <v>89.665110236649767</v>
      </c>
      <c r="O118" s="157">
        <f t="shared" si="18"/>
        <v>104.1699257268825</v>
      </c>
      <c r="P118" s="157">
        <f t="shared" si="18"/>
        <v>107.86191529064001</v>
      </c>
      <c r="Q118" s="157">
        <f t="shared" si="18"/>
        <v>108.04334856795843</v>
      </c>
    </row>
    <row r="119" spans="1:17" ht="12" customHeight="1" x14ac:dyDescent="0.25">
      <c r="A119" s="167" t="s">
        <v>148</v>
      </c>
      <c r="B119" s="132">
        <f>RES_hhdet_tes!B$131</f>
        <v>33.729821206101526</v>
      </c>
      <c r="C119" s="132">
        <f>RES_hhdet_tes!C$131</f>
        <v>33.05257070023189</v>
      </c>
      <c r="D119" s="132">
        <f>RES_hhdet_tes!D$131</f>
        <v>36.232810963586275</v>
      </c>
      <c r="E119" s="132">
        <f>RES_hhdet_tes!E$131</f>
        <v>37.644231920313231</v>
      </c>
      <c r="F119" s="132">
        <f>RES_hhdet_tes!F$131</f>
        <v>41.286799836301988</v>
      </c>
      <c r="G119" s="132">
        <f>RES_hhdet_tes!G$131</f>
        <v>37.622505676216534</v>
      </c>
      <c r="H119" s="132">
        <f>RES_hhdet_tes!H$131</f>
        <v>33.285169364802677</v>
      </c>
      <c r="I119" s="132">
        <f>RES_hhdet_tes!I$131</f>
        <v>38.390163109094843</v>
      </c>
      <c r="J119" s="132">
        <f>RES_hhdet_tes!J$131</f>
        <v>38.998063482516919</v>
      </c>
      <c r="K119" s="132">
        <f>RES_hhdet_tes!K$131</f>
        <v>34.362108017539725</v>
      </c>
      <c r="L119" s="132">
        <f>RES_hhdet_tes!L$131</f>
        <v>27.20594032800917</v>
      </c>
      <c r="M119" s="132">
        <f>RES_hhdet_tes!M$131</f>
        <v>29.167229960313737</v>
      </c>
      <c r="N119" s="132">
        <f>RES_hhdet_tes!N$131</f>
        <v>27.861795508979622</v>
      </c>
      <c r="O119" s="132">
        <f>RES_hhdet_tes!O$131</f>
        <v>29.866484578220881</v>
      </c>
      <c r="P119" s="132">
        <f>RES_hhdet_tes!P$131</f>
        <v>31.341942292925708</v>
      </c>
      <c r="Q119" s="132">
        <f>RES_hhdet_tes!Q$131</f>
        <v>30.495816234169023</v>
      </c>
    </row>
    <row r="120" spans="1:17" ht="12" customHeight="1" x14ac:dyDescent="0.25">
      <c r="A120" s="167" t="s">
        <v>147</v>
      </c>
      <c r="B120" s="132">
        <f>SUM(B121:B122)</f>
        <v>9.6426853091409122</v>
      </c>
      <c r="C120" s="132">
        <f t="shared" ref="C120:Q120" si="19">SUM(C121:C122)</f>
        <v>10.264890799081776</v>
      </c>
      <c r="D120" s="132">
        <f t="shared" si="19"/>
        <v>11.758643835469584</v>
      </c>
      <c r="E120" s="132">
        <f t="shared" si="19"/>
        <v>13.562128478987194</v>
      </c>
      <c r="F120" s="132">
        <f t="shared" si="19"/>
        <v>16.30046136196902</v>
      </c>
      <c r="G120" s="132">
        <f t="shared" si="19"/>
        <v>22.803033257631341</v>
      </c>
      <c r="H120" s="132">
        <f t="shared" si="19"/>
        <v>25.242740274121545</v>
      </c>
      <c r="I120" s="132">
        <f t="shared" si="19"/>
        <v>30.301806866799627</v>
      </c>
      <c r="J120" s="132">
        <f t="shared" si="19"/>
        <v>31.143763644415749</v>
      </c>
      <c r="K120" s="132">
        <f t="shared" si="19"/>
        <v>42.856263294678932</v>
      </c>
      <c r="L120" s="132">
        <f t="shared" si="19"/>
        <v>51.974843347234867</v>
      </c>
      <c r="M120" s="132">
        <f t="shared" si="19"/>
        <v>57.104240209959869</v>
      </c>
      <c r="N120" s="132">
        <f t="shared" si="19"/>
        <v>59.444983055336124</v>
      </c>
      <c r="O120" s="132">
        <f t="shared" si="19"/>
        <v>72.595481379348413</v>
      </c>
      <c r="P120" s="132">
        <f t="shared" si="19"/>
        <v>73.17592428004528</v>
      </c>
      <c r="Q120" s="132">
        <f t="shared" si="19"/>
        <v>73.918893395737882</v>
      </c>
    </row>
    <row r="121" spans="1:17" ht="12" customHeight="1" x14ac:dyDescent="0.25">
      <c r="A121" s="166" t="s">
        <v>61</v>
      </c>
      <c r="B121" s="165">
        <f>RES_hhdet_tes!B$133</f>
        <v>6.2677512160721962</v>
      </c>
      <c r="C121" s="165">
        <f>RES_hhdet_tes!C$133</f>
        <v>6.664696306209958</v>
      </c>
      <c r="D121" s="165">
        <f>RES_hhdet_tes!D$133</f>
        <v>7.6338034354326165</v>
      </c>
      <c r="E121" s="165">
        <f>RES_hhdet_tes!E$133</f>
        <v>8.8021173069001577</v>
      </c>
      <c r="F121" s="165">
        <f>RES_hhdet_tes!F$133</f>
        <v>10.582588025492639</v>
      </c>
      <c r="G121" s="165">
        <f>RES_hhdet_tes!G$133</f>
        <v>14.88865048408355</v>
      </c>
      <c r="H121" s="165">
        <f>RES_hhdet_tes!H$133</f>
        <v>16.303527649948652</v>
      </c>
      <c r="I121" s="165">
        <f>RES_hhdet_tes!I$133</f>
        <v>19.666082392984944</v>
      </c>
      <c r="J121" s="165">
        <f>RES_hhdet_tes!J$133</f>
        <v>20.196265178322662</v>
      </c>
      <c r="K121" s="165">
        <f>RES_hhdet_tes!K$133</f>
        <v>27.779806245808569</v>
      </c>
      <c r="L121" s="165">
        <f>RES_hhdet_tes!L$133</f>
        <v>33.401115126551197</v>
      </c>
      <c r="M121" s="165">
        <f>RES_hhdet_tes!M$133</f>
        <v>37.306505773238754</v>
      </c>
      <c r="N121" s="165">
        <f>RES_hhdet_tes!N$133</f>
        <v>38.546155355175571</v>
      </c>
      <c r="O121" s="165">
        <f>RES_hhdet_tes!O$133</f>
        <v>46.580903417844539</v>
      </c>
      <c r="P121" s="165">
        <f>RES_hhdet_tes!P$133</f>
        <v>47.950294930938441</v>
      </c>
      <c r="Q121" s="165">
        <f>RES_hhdet_tes!Q$133</f>
        <v>47.989571370684764</v>
      </c>
    </row>
    <row r="122" spans="1:17" ht="12" customHeight="1" x14ac:dyDescent="0.25">
      <c r="A122" s="147" t="s">
        <v>59</v>
      </c>
      <c r="B122" s="164">
        <f>RES_hhdet_tes!B$134</f>
        <v>3.3749340930687159</v>
      </c>
      <c r="C122" s="164">
        <f>RES_hhdet_tes!C$134</f>
        <v>3.6001944928718186</v>
      </c>
      <c r="D122" s="164">
        <f>RES_hhdet_tes!D$134</f>
        <v>4.1248404000369678</v>
      </c>
      <c r="E122" s="164">
        <f>RES_hhdet_tes!E$134</f>
        <v>4.7600111720870357</v>
      </c>
      <c r="F122" s="164">
        <f>RES_hhdet_tes!F$134</f>
        <v>5.7178733364763827</v>
      </c>
      <c r="G122" s="164">
        <f>RES_hhdet_tes!G$134</f>
        <v>7.9143827735477918</v>
      </c>
      <c r="H122" s="164">
        <f>RES_hhdet_tes!H$134</f>
        <v>8.9392126241728942</v>
      </c>
      <c r="I122" s="164">
        <f>RES_hhdet_tes!I$134</f>
        <v>10.635724473814683</v>
      </c>
      <c r="J122" s="164">
        <f>RES_hhdet_tes!J$134</f>
        <v>10.947498466093085</v>
      </c>
      <c r="K122" s="164">
        <f>RES_hhdet_tes!K$134</f>
        <v>15.076457048870365</v>
      </c>
      <c r="L122" s="164">
        <f>RES_hhdet_tes!L$134</f>
        <v>18.573728220683666</v>
      </c>
      <c r="M122" s="164">
        <f>RES_hhdet_tes!M$134</f>
        <v>19.797734436721111</v>
      </c>
      <c r="N122" s="164">
        <f>RES_hhdet_tes!N$134</f>
        <v>20.898827700160552</v>
      </c>
      <c r="O122" s="164">
        <f>RES_hhdet_tes!O$134</f>
        <v>26.014577961503871</v>
      </c>
      <c r="P122" s="164">
        <f>RES_hhdet_tes!P$134</f>
        <v>25.225629349106832</v>
      </c>
      <c r="Q122" s="164">
        <f>RES_hhdet_tes!Q$134</f>
        <v>25.929322025053121</v>
      </c>
    </row>
    <row r="123" spans="1:17" ht="12" customHeight="1" x14ac:dyDescent="0.25">
      <c r="A123" s="163" t="s">
        <v>142</v>
      </c>
      <c r="B123" s="162">
        <f>RES_hhdet_tes!B$135</f>
        <v>2.1112501539506114</v>
      </c>
      <c r="C123" s="162">
        <f>RES_hhdet_tes!C$135</f>
        <v>2.9486099748049814</v>
      </c>
      <c r="D123" s="162">
        <f>RES_hhdet_tes!D$135</f>
        <v>1.8683784510173032</v>
      </c>
      <c r="E123" s="162">
        <f>RES_hhdet_tes!E$135</f>
        <v>2.3710238819310372</v>
      </c>
      <c r="F123" s="162">
        <f>RES_hhdet_tes!F$135</f>
        <v>2.1394554482541688</v>
      </c>
      <c r="G123" s="162">
        <f>RES_hhdet_tes!G$135</f>
        <v>1.9489882967945218</v>
      </c>
      <c r="H123" s="162">
        <f>RES_hhdet_tes!H$135</f>
        <v>2.5761336781575177</v>
      </c>
      <c r="I123" s="162">
        <f>RES_hhdet_tes!I$135</f>
        <v>0.77489166451371772</v>
      </c>
      <c r="J123" s="162">
        <f>RES_hhdet_tes!J$135</f>
        <v>1.921809424034213</v>
      </c>
      <c r="K123" s="162">
        <f>RES_hhdet_tes!K$135</f>
        <v>1.1306045101661284</v>
      </c>
      <c r="L123" s="162">
        <f>RES_hhdet_tes!L$135</f>
        <v>0.82575367029180535</v>
      </c>
      <c r="M123" s="162">
        <f>RES_hhdet_tes!M$135</f>
        <v>0.92380938918588718</v>
      </c>
      <c r="N123" s="162">
        <f>RES_hhdet_tes!N$135</f>
        <v>0.78939484793252512</v>
      </c>
      <c r="O123" s="162">
        <f>RES_hhdet_tes!O$135</f>
        <v>0.5226775797257045</v>
      </c>
      <c r="P123" s="162">
        <f>RES_hhdet_tes!P$135</f>
        <v>1.0644583658045208</v>
      </c>
      <c r="Q123" s="162">
        <f>RES_hhdet_tes!Q$135</f>
        <v>1.1176151158787226</v>
      </c>
    </row>
    <row r="124" spans="1:17" ht="12" customHeight="1" x14ac:dyDescent="0.25">
      <c r="A124" s="161" t="s">
        <v>141</v>
      </c>
      <c r="B124" s="160">
        <f>SUM(B125:B126)</f>
        <v>0.59162579593717091</v>
      </c>
      <c r="C124" s="160">
        <f t="shared" ref="C124:Q124" si="20">SUM(C125:C126)</f>
        <v>0.88821853578206045</v>
      </c>
      <c r="D124" s="160">
        <f t="shared" si="20"/>
        <v>0.58894103148574428</v>
      </c>
      <c r="E124" s="160">
        <f t="shared" si="20"/>
        <v>0.82715655524321685</v>
      </c>
      <c r="F124" s="160">
        <f t="shared" si="20"/>
        <v>0.81419330826659453</v>
      </c>
      <c r="G124" s="160">
        <f t="shared" si="20"/>
        <v>1.1386214502085905</v>
      </c>
      <c r="H124" s="160">
        <f t="shared" si="20"/>
        <v>1.8776398701675738</v>
      </c>
      <c r="I124" s="160">
        <f t="shared" si="20"/>
        <v>0.56940561027059666</v>
      </c>
      <c r="J124" s="160">
        <f t="shared" si="20"/>
        <v>1.457229344132968</v>
      </c>
      <c r="K124" s="160">
        <f t="shared" si="20"/>
        <v>1.319944125141765</v>
      </c>
      <c r="L124" s="160">
        <f t="shared" si="20"/>
        <v>1.4944706345271987</v>
      </c>
      <c r="M124" s="160">
        <f t="shared" si="20"/>
        <v>1.6881360908697594</v>
      </c>
      <c r="N124" s="160">
        <f t="shared" si="20"/>
        <v>1.5689368244014852</v>
      </c>
      <c r="O124" s="160">
        <f t="shared" si="20"/>
        <v>1.1852821895874908</v>
      </c>
      <c r="P124" s="160">
        <f t="shared" si="20"/>
        <v>2.2795903518645031</v>
      </c>
      <c r="Q124" s="160">
        <f t="shared" si="20"/>
        <v>2.5110238221727994</v>
      </c>
    </row>
    <row r="125" spans="1:17" ht="12" customHeight="1" x14ac:dyDescent="0.25">
      <c r="A125" s="148" t="s">
        <v>60</v>
      </c>
      <c r="B125" s="156">
        <f>RES_hhdet_tes!B$137</f>
        <v>0.39234668457925431</v>
      </c>
      <c r="C125" s="156">
        <f>RES_hhdet_tes!C$137</f>
        <v>0.59973260225211789</v>
      </c>
      <c r="D125" s="156">
        <f>RES_hhdet_tes!D$137</f>
        <v>0.39774697594115099</v>
      </c>
      <c r="E125" s="156">
        <f>RES_hhdet_tes!E$137</f>
        <v>0.55865781964926164</v>
      </c>
      <c r="F125" s="156">
        <f>RES_hhdet_tes!F$137</f>
        <v>0.54479877614307792</v>
      </c>
      <c r="G125" s="156">
        <f>RES_hhdet_tes!G$137</f>
        <v>0.7642713353324242</v>
      </c>
      <c r="H125" s="156">
        <f>RES_hhdet_tes!H$137</f>
        <v>1.2533056311119095</v>
      </c>
      <c r="I125" s="156">
        <f>RES_hhdet_tes!I$137</f>
        <v>0.39021768416475955</v>
      </c>
      <c r="J125" s="156">
        <f>RES_hhdet_tes!J$137</f>
        <v>0.98146546096568765</v>
      </c>
      <c r="K125" s="156">
        <f>RES_hhdet_tes!K$137</f>
        <v>0.89705088419725754</v>
      </c>
      <c r="L125" s="156">
        <f>RES_hhdet_tes!L$137</f>
        <v>0.99906663175100863</v>
      </c>
      <c r="M125" s="156">
        <f>RES_hhdet_tes!M$137</f>
        <v>1.1645282123358138</v>
      </c>
      <c r="N125" s="156">
        <f>RES_hhdet_tes!N$137</f>
        <v>1.0751490895261813</v>
      </c>
      <c r="O125" s="156">
        <f>RES_hhdet_tes!O$137</f>
        <v>0.80078836743589943</v>
      </c>
      <c r="P125" s="156">
        <f>RES_hhdet_tes!P$137</f>
        <v>1.6028500508833232</v>
      </c>
      <c r="Q125" s="156">
        <f>RES_hhdet_tes!Q$137</f>
        <v>1.7341443008011199</v>
      </c>
    </row>
    <row r="126" spans="1:17" ht="12" customHeight="1" x14ac:dyDescent="0.25">
      <c r="A126" s="148" t="s">
        <v>59</v>
      </c>
      <c r="B126" s="156">
        <f>RES_hhdet_tes!B$138</f>
        <v>0.19927911135791665</v>
      </c>
      <c r="C126" s="156">
        <f>RES_hhdet_tes!C$138</f>
        <v>0.28848593352994251</v>
      </c>
      <c r="D126" s="156">
        <f>RES_hhdet_tes!D$138</f>
        <v>0.19119405554459332</v>
      </c>
      <c r="E126" s="156">
        <f>RES_hhdet_tes!E$138</f>
        <v>0.26849873559395521</v>
      </c>
      <c r="F126" s="156">
        <f>RES_hhdet_tes!F$138</f>
        <v>0.26939453212351661</v>
      </c>
      <c r="G126" s="156">
        <f>RES_hhdet_tes!G$138</f>
        <v>0.37435011487616621</v>
      </c>
      <c r="H126" s="156">
        <f>RES_hhdet_tes!H$138</f>
        <v>0.62433423905566443</v>
      </c>
      <c r="I126" s="156">
        <f>RES_hhdet_tes!I$138</f>
        <v>0.17918792610583706</v>
      </c>
      <c r="J126" s="156">
        <f>RES_hhdet_tes!J$138</f>
        <v>0.47576388316728041</v>
      </c>
      <c r="K126" s="156">
        <f>RES_hhdet_tes!K$138</f>
        <v>0.42289324094450753</v>
      </c>
      <c r="L126" s="156">
        <f>RES_hhdet_tes!L$138</f>
        <v>0.49540400277619018</v>
      </c>
      <c r="M126" s="156">
        <f>RES_hhdet_tes!M$138</f>
        <v>0.52360787853394564</v>
      </c>
      <c r="N126" s="156">
        <f>RES_hhdet_tes!N$138</f>
        <v>0.49378773487530403</v>
      </c>
      <c r="O126" s="156">
        <f>RES_hhdet_tes!O$138</f>
        <v>0.38449382215159139</v>
      </c>
      <c r="P126" s="156">
        <f>RES_hhdet_tes!P$138</f>
        <v>0.67674030098117988</v>
      </c>
      <c r="Q126" s="156">
        <f>RES_hhdet_tes!Q$138</f>
        <v>0.77687952137167948</v>
      </c>
    </row>
    <row r="127" spans="1:17" ht="12" customHeight="1" x14ac:dyDescent="0.25">
      <c r="A127" s="158" t="s">
        <v>62</v>
      </c>
      <c r="B127" s="157">
        <f>SUM(B128:B129)</f>
        <v>17.247991557940569</v>
      </c>
      <c r="C127" s="157">
        <f t="shared" ref="C127:Q127" si="21">SUM(C128:C129)</f>
        <v>18.081527162807223</v>
      </c>
      <c r="D127" s="157">
        <f t="shared" si="21"/>
        <v>19.659571863758895</v>
      </c>
      <c r="E127" s="157">
        <f t="shared" si="21"/>
        <v>21.455201771236613</v>
      </c>
      <c r="F127" s="157">
        <f t="shared" si="21"/>
        <v>23.435477655482877</v>
      </c>
      <c r="G127" s="157">
        <f t="shared" si="21"/>
        <v>23.88234008381415</v>
      </c>
      <c r="H127" s="157">
        <f t="shared" si="21"/>
        <v>24.047308780121707</v>
      </c>
      <c r="I127" s="157">
        <f t="shared" si="21"/>
        <v>27.604404872557737</v>
      </c>
      <c r="J127" s="157">
        <f t="shared" si="21"/>
        <v>28.446701638143995</v>
      </c>
      <c r="K127" s="157">
        <f t="shared" si="21"/>
        <v>31.790757961870757</v>
      </c>
      <c r="L127" s="157">
        <f t="shared" si="21"/>
        <v>31.827068697931413</v>
      </c>
      <c r="M127" s="157">
        <f t="shared" si="21"/>
        <v>35.317506389381712</v>
      </c>
      <c r="N127" s="157">
        <f t="shared" si="21"/>
        <v>37.236461909654395</v>
      </c>
      <c r="O127" s="157">
        <f t="shared" si="21"/>
        <v>41.272872690853077</v>
      </c>
      <c r="P127" s="157">
        <f t="shared" si="21"/>
        <v>45.436668688222426</v>
      </c>
      <c r="Q127" s="157">
        <f t="shared" si="21"/>
        <v>44.164170616151125</v>
      </c>
    </row>
    <row r="128" spans="1:17" ht="12" customHeight="1" x14ac:dyDescent="0.25">
      <c r="A128" s="23" t="s">
        <v>57</v>
      </c>
      <c r="B128" s="156">
        <f>RES_hhdet_tes!B$140</f>
        <v>0.89182073540865003</v>
      </c>
      <c r="C128" s="156">
        <f>RES_hhdet_tes!C$140</f>
        <v>0.70026920548905325</v>
      </c>
      <c r="D128" s="156">
        <f>RES_hhdet_tes!D$140</f>
        <v>0.66452597054651585</v>
      </c>
      <c r="E128" s="156">
        <f>RES_hhdet_tes!E$140</f>
        <v>0.40321536945733655</v>
      </c>
      <c r="F128" s="156">
        <f>RES_hhdet_tes!F$140</f>
        <v>0.52506863892230593</v>
      </c>
      <c r="G128" s="156">
        <f>RES_hhdet_tes!G$140</f>
        <v>1.0954589907665431</v>
      </c>
      <c r="H128" s="156">
        <f>RES_hhdet_tes!H$140</f>
        <v>0.92726221672871445</v>
      </c>
      <c r="I128" s="156">
        <f>RES_hhdet_tes!I$140</f>
        <v>2.0173160391901446</v>
      </c>
      <c r="J128" s="156">
        <f>RES_hhdet_tes!J$140</f>
        <v>1.9940073012055337</v>
      </c>
      <c r="K128" s="156">
        <f>RES_hhdet_tes!K$140</f>
        <v>1.0054040849737966</v>
      </c>
      <c r="L128" s="156">
        <f>RES_hhdet_tes!L$140</f>
        <v>1.4274603158415617</v>
      </c>
      <c r="M128" s="156">
        <f>RES_hhdet_tes!M$140</f>
        <v>1.4791793271374718</v>
      </c>
      <c r="N128" s="156">
        <f>RES_hhdet_tes!N$140</f>
        <v>0.81980777405484229</v>
      </c>
      <c r="O128" s="156">
        <f>RES_hhdet_tes!O$140</f>
        <v>1.061841920548265</v>
      </c>
      <c r="P128" s="156">
        <f>RES_hhdet_tes!P$140</f>
        <v>1.1735213281648766</v>
      </c>
      <c r="Q128" s="156">
        <f>RES_hhdet_tes!Q$140</f>
        <v>1.6606961330724901</v>
      </c>
    </row>
    <row r="129" spans="1:17" ht="12" customHeight="1" x14ac:dyDescent="0.25">
      <c r="A129" s="29" t="s">
        <v>140</v>
      </c>
      <c r="B129" s="57">
        <f>RES_hhdet_tes!B$141</f>
        <v>16.356170822531919</v>
      </c>
      <c r="C129" s="57">
        <f>RES_hhdet_tes!C$141</f>
        <v>17.381257957318169</v>
      </c>
      <c r="D129" s="57">
        <f>RES_hhdet_tes!D$141</f>
        <v>18.995045893212378</v>
      </c>
      <c r="E129" s="57">
        <f>RES_hhdet_tes!E$141</f>
        <v>21.051986401779278</v>
      </c>
      <c r="F129" s="57">
        <f>RES_hhdet_tes!F$141</f>
        <v>22.910409016560571</v>
      </c>
      <c r="G129" s="57">
        <f>RES_hhdet_tes!G$141</f>
        <v>22.786881093047608</v>
      </c>
      <c r="H129" s="57">
        <f>RES_hhdet_tes!H$141</f>
        <v>23.120046563392993</v>
      </c>
      <c r="I129" s="57">
        <f>RES_hhdet_tes!I$141</f>
        <v>25.587088833367591</v>
      </c>
      <c r="J129" s="57">
        <f>RES_hhdet_tes!J$141</f>
        <v>26.45269433693846</v>
      </c>
      <c r="K129" s="57">
        <f>RES_hhdet_tes!K$141</f>
        <v>30.785353876896959</v>
      </c>
      <c r="L129" s="57">
        <f>RES_hhdet_tes!L$141</f>
        <v>30.399608382089852</v>
      </c>
      <c r="M129" s="57">
        <f>RES_hhdet_tes!M$141</f>
        <v>33.83832706224424</v>
      </c>
      <c r="N129" s="57">
        <f>RES_hhdet_tes!N$141</f>
        <v>36.416654135599551</v>
      </c>
      <c r="O129" s="57">
        <f>RES_hhdet_tes!O$141</f>
        <v>40.211030770304809</v>
      </c>
      <c r="P129" s="57">
        <f>RES_hhdet_tes!P$141</f>
        <v>44.263147360057552</v>
      </c>
      <c r="Q129" s="57">
        <f>RES_hhdet_tes!Q$141</f>
        <v>42.503474483078634</v>
      </c>
    </row>
    <row r="131" spans="1:17" ht="12" customHeight="1" x14ac:dyDescent="0.25">
      <c r="A131" s="152" t="s">
        <v>199</v>
      </c>
      <c r="B131" s="175">
        <f t="shared" ref="B131:Q146" si="22">IF(B112=0,"",B112/B93)</f>
        <v>0.80579709828247637</v>
      </c>
      <c r="C131" s="175">
        <f t="shared" si="22"/>
        <v>0.80812613426978475</v>
      </c>
      <c r="D131" s="175">
        <f t="shared" si="22"/>
        <v>0.81288058686981823</v>
      </c>
      <c r="E131" s="175">
        <f t="shared" si="22"/>
        <v>0.81742426301541837</v>
      </c>
      <c r="F131" s="175">
        <f t="shared" si="22"/>
        <v>0.82293187452951755</v>
      </c>
      <c r="G131" s="175">
        <f t="shared" si="22"/>
        <v>0.82589685527793111</v>
      </c>
      <c r="H131" s="175">
        <f t="shared" si="22"/>
        <v>0.82947543082517405</v>
      </c>
      <c r="I131" s="175">
        <f t="shared" si="22"/>
        <v>0.83466684868005181</v>
      </c>
      <c r="J131" s="175">
        <f t="shared" si="22"/>
        <v>0.83815222821462054</v>
      </c>
      <c r="K131" s="175">
        <f t="shared" si="22"/>
        <v>0.84535122731587675</v>
      </c>
      <c r="L131" s="175">
        <f t="shared" si="22"/>
        <v>0.84782121346314709</v>
      </c>
      <c r="M131" s="175">
        <f t="shared" si="22"/>
        <v>0.85329925249785743</v>
      </c>
      <c r="N131" s="175">
        <f t="shared" si="22"/>
        <v>0.8564994885177305</v>
      </c>
      <c r="O131" s="175">
        <f t="shared" si="22"/>
        <v>0.86160870069270512</v>
      </c>
      <c r="P131" s="175">
        <f t="shared" si="22"/>
        <v>0.86528366295023418</v>
      </c>
      <c r="Q131" s="175">
        <f t="shared" si="22"/>
        <v>0.86615455135017028</v>
      </c>
    </row>
    <row r="132" spans="1:17" ht="12" customHeight="1" x14ac:dyDescent="0.25">
      <c r="A132" s="158" t="s">
        <v>65</v>
      </c>
      <c r="B132" s="169">
        <f t="shared" si="22"/>
        <v>0.80118338966491642</v>
      </c>
      <c r="C132" s="169">
        <f t="shared" si="22"/>
        <v>0.80343399931638415</v>
      </c>
      <c r="D132" s="169">
        <f t="shared" si="22"/>
        <v>0.80716924018872016</v>
      </c>
      <c r="E132" s="169">
        <f t="shared" si="22"/>
        <v>0.81126872341819045</v>
      </c>
      <c r="F132" s="169">
        <f t="shared" si="22"/>
        <v>0.816389326816501</v>
      </c>
      <c r="G132" s="169">
        <f t="shared" si="22"/>
        <v>0.81944255907392816</v>
      </c>
      <c r="H132" s="169">
        <f t="shared" si="22"/>
        <v>0.82229524204373849</v>
      </c>
      <c r="I132" s="169">
        <f t="shared" si="22"/>
        <v>0.82845753230464136</v>
      </c>
      <c r="J132" s="169">
        <f t="shared" si="22"/>
        <v>0.83230340035340344</v>
      </c>
      <c r="K132" s="169">
        <f t="shared" si="22"/>
        <v>0.83692600586005006</v>
      </c>
      <c r="L132" s="169">
        <f t="shared" si="22"/>
        <v>0.83981225801748971</v>
      </c>
      <c r="M132" s="169">
        <f t="shared" si="22"/>
        <v>0.84506162021575071</v>
      </c>
      <c r="N132" s="169">
        <f t="shared" si="22"/>
        <v>0.847869663752983</v>
      </c>
      <c r="O132" s="169">
        <f t="shared" si="22"/>
        <v>0.85416734644141068</v>
      </c>
      <c r="P132" s="169">
        <f t="shared" si="22"/>
        <v>0.85779290793315577</v>
      </c>
      <c r="Q132" s="169">
        <f t="shared" si="22"/>
        <v>0.85976566487804018</v>
      </c>
    </row>
    <row r="133" spans="1:17" ht="12" customHeight="1" x14ac:dyDescent="0.25">
      <c r="A133" s="23" t="s">
        <v>149</v>
      </c>
      <c r="B133" s="73">
        <f t="shared" si="22"/>
        <v>0.80054298713141259</v>
      </c>
      <c r="C133" s="73">
        <f t="shared" si="22"/>
        <v>0.80261517291404605</v>
      </c>
      <c r="D133" s="73">
        <f t="shared" si="22"/>
        <v>0.8062571222896483</v>
      </c>
      <c r="E133" s="73">
        <f t="shared" si="22"/>
        <v>0.81037122652481586</v>
      </c>
      <c r="F133" s="73">
        <f t="shared" si="22"/>
        <v>0.81567304524015072</v>
      </c>
      <c r="G133" s="73">
        <f t="shared" si="22"/>
        <v>0.81875358013133548</v>
      </c>
      <c r="H133" s="73">
        <f t="shared" si="22"/>
        <v>0.82175711049908995</v>
      </c>
      <c r="I133" s="73">
        <f t="shared" si="22"/>
        <v>0.82746382600287349</v>
      </c>
      <c r="J133" s="73">
        <f t="shared" si="22"/>
        <v>0.83163505445814356</v>
      </c>
      <c r="K133" s="73">
        <f t="shared" si="22"/>
        <v>0.83618481249170939</v>
      </c>
      <c r="L133" s="73">
        <f t="shared" si="22"/>
        <v>0.83916539421272984</v>
      </c>
      <c r="M133" s="73">
        <f t="shared" si="22"/>
        <v>0.84432574193600995</v>
      </c>
      <c r="N133" s="73">
        <f t="shared" si="22"/>
        <v>0.84706941775898292</v>
      </c>
      <c r="O133" s="73">
        <f t="shared" si="22"/>
        <v>0.8538001505869004</v>
      </c>
      <c r="P133" s="73">
        <f t="shared" si="22"/>
        <v>0.85681689691085061</v>
      </c>
      <c r="Q133" s="73">
        <f t="shared" si="22"/>
        <v>0.85908458026483348</v>
      </c>
    </row>
    <row r="134" spans="1:17" ht="12" customHeight="1" x14ac:dyDescent="0.25">
      <c r="A134" s="23" t="s">
        <v>60</v>
      </c>
      <c r="B134" s="73">
        <f t="shared" si="22"/>
        <v>1.0000000000000002</v>
      </c>
      <c r="C134" s="73">
        <f t="shared" si="22"/>
        <v>1</v>
      </c>
      <c r="D134" s="73">
        <f t="shared" si="22"/>
        <v>1</v>
      </c>
      <c r="E134" s="73">
        <f t="shared" si="22"/>
        <v>1</v>
      </c>
      <c r="F134" s="73">
        <f t="shared" si="22"/>
        <v>1.0000000000000004</v>
      </c>
      <c r="G134" s="73">
        <f t="shared" si="22"/>
        <v>0.99999999999999967</v>
      </c>
      <c r="H134" s="73">
        <f t="shared" si="22"/>
        <v>1</v>
      </c>
      <c r="I134" s="73">
        <f t="shared" si="22"/>
        <v>0.99999999999999978</v>
      </c>
      <c r="J134" s="73">
        <f t="shared" si="22"/>
        <v>1</v>
      </c>
      <c r="K134" s="73">
        <f t="shared" si="22"/>
        <v>0.99999999999999978</v>
      </c>
      <c r="L134" s="73">
        <f t="shared" si="22"/>
        <v>1.0000000000000002</v>
      </c>
      <c r="M134" s="73">
        <f t="shared" si="22"/>
        <v>0.99999999999999967</v>
      </c>
      <c r="N134" s="73">
        <f t="shared" si="22"/>
        <v>1.0000000000000002</v>
      </c>
      <c r="O134" s="73">
        <f t="shared" si="22"/>
        <v>1.0000000000000002</v>
      </c>
      <c r="P134" s="73">
        <f t="shared" si="22"/>
        <v>1.0000000000000002</v>
      </c>
      <c r="Q134" s="73">
        <f t="shared" si="22"/>
        <v>1.0000000000000002</v>
      </c>
    </row>
    <row r="135" spans="1:17" ht="12" customHeight="1" x14ac:dyDescent="0.25">
      <c r="A135" s="158" t="s">
        <v>112</v>
      </c>
      <c r="B135" s="169">
        <f t="shared" si="22"/>
        <v>1.6292521448704611</v>
      </c>
      <c r="C135" s="169">
        <f t="shared" si="22"/>
        <v>1.7100131142290351</v>
      </c>
      <c r="D135" s="169">
        <f t="shared" si="22"/>
        <v>1.7614897533361724</v>
      </c>
      <c r="E135" s="169">
        <f t="shared" si="22"/>
        <v>1.802570914042263</v>
      </c>
      <c r="F135" s="169">
        <f t="shared" si="22"/>
        <v>1.8876674139196654</v>
      </c>
      <c r="G135" s="169">
        <f t="shared" si="22"/>
        <v>1.9549853926778407</v>
      </c>
      <c r="H135" s="169">
        <f t="shared" si="22"/>
        <v>2.0375374272286857</v>
      </c>
      <c r="I135" s="169">
        <f t="shared" si="22"/>
        <v>2.1342192445182149</v>
      </c>
      <c r="J135" s="169">
        <f t="shared" si="22"/>
        <v>2.3524345901067139</v>
      </c>
      <c r="K135" s="169">
        <f t="shared" si="22"/>
        <v>2.5789100909710414</v>
      </c>
      <c r="L135" s="169">
        <f t="shared" si="22"/>
        <v>2.7977643793552325</v>
      </c>
      <c r="M135" s="169">
        <f t="shared" si="22"/>
        <v>3.0130902593042688</v>
      </c>
      <c r="N135" s="169">
        <f t="shared" si="22"/>
        <v>3.1136656667510647</v>
      </c>
      <c r="O135" s="169">
        <f t="shared" si="22"/>
        <v>3.3294061507839681</v>
      </c>
      <c r="P135" s="169">
        <f t="shared" si="22"/>
        <v>3.3894939833122479</v>
      </c>
      <c r="Q135" s="169">
        <f t="shared" si="22"/>
        <v>3.6173049584855677</v>
      </c>
    </row>
    <row r="136" spans="1:17" ht="12" customHeight="1" x14ac:dyDescent="0.25">
      <c r="A136" s="23" t="s">
        <v>60</v>
      </c>
      <c r="B136" s="73">
        <f t="shared" si="22"/>
        <v>1.6292521448704611</v>
      </c>
      <c r="C136" s="73">
        <f t="shared" si="22"/>
        <v>1.7100131142290351</v>
      </c>
      <c r="D136" s="73">
        <f t="shared" si="22"/>
        <v>1.7614897533361724</v>
      </c>
      <c r="E136" s="73">
        <f t="shared" si="22"/>
        <v>1.802570914042263</v>
      </c>
      <c r="F136" s="73">
        <f t="shared" si="22"/>
        <v>1.8876674139196654</v>
      </c>
      <c r="G136" s="73">
        <f t="shared" si="22"/>
        <v>1.9549853926778407</v>
      </c>
      <c r="H136" s="73">
        <f t="shared" si="22"/>
        <v>2.0375374272286857</v>
      </c>
      <c r="I136" s="73">
        <f t="shared" si="22"/>
        <v>2.1342192445182149</v>
      </c>
      <c r="J136" s="73">
        <f t="shared" si="22"/>
        <v>2.3524345901067139</v>
      </c>
      <c r="K136" s="73">
        <f t="shared" si="22"/>
        <v>2.5789100909710414</v>
      </c>
      <c r="L136" s="73">
        <f t="shared" si="22"/>
        <v>2.7977643793552325</v>
      </c>
      <c r="M136" s="73">
        <f t="shared" si="22"/>
        <v>3.0130902593042688</v>
      </c>
      <c r="N136" s="73">
        <f t="shared" si="22"/>
        <v>3.1136656667510647</v>
      </c>
      <c r="O136" s="73">
        <f t="shared" si="22"/>
        <v>3.3294061507839681</v>
      </c>
      <c r="P136" s="73">
        <f t="shared" si="22"/>
        <v>3.3894939833122479</v>
      </c>
      <c r="Q136" s="73">
        <f t="shared" si="22"/>
        <v>3.6173049584855677</v>
      </c>
    </row>
    <row r="137" spans="1:17" ht="12" customHeight="1" x14ac:dyDescent="0.25">
      <c r="A137" s="158" t="s">
        <v>63</v>
      </c>
      <c r="B137" s="169">
        <f t="shared" si="22"/>
        <v>0.85049361691125713</v>
      </c>
      <c r="C137" s="169">
        <f t="shared" si="22"/>
        <v>0.8489960834903485</v>
      </c>
      <c r="D137" s="169">
        <f t="shared" si="22"/>
        <v>0.8573259042938518</v>
      </c>
      <c r="E137" s="169">
        <f t="shared" si="22"/>
        <v>0.85904773293321479</v>
      </c>
      <c r="F137" s="169">
        <f t="shared" si="22"/>
        <v>0.86490421209449353</v>
      </c>
      <c r="G137" s="169">
        <f t="shared" si="22"/>
        <v>0.87117540744637101</v>
      </c>
      <c r="H137" s="169">
        <f t="shared" si="22"/>
        <v>0.87260260709292703</v>
      </c>
      <c r="I137" s="169">
        <f t="shared" si="22"/>
        <v>0.88336767403047656</v>
      </c>
      <c r="J137" s="169">
        <f t="shared" si="22"/>
        <v>0.88208131395482337</v>
      </c>
      <c r="K137" s="169">
        <f t="shared" si="22"/>
        <v>0.89203848044330025</v>
      </c>
      <c r="L137" s="169">
        <f t="shared" si="22"/>
        <v>0.90082255978345804</v>
      </c>
      <c r="M137" s="169">
        <f t="shared" si="22"/>
        <v>0.90202965588853223</v>
      </c>
      <c r="N137" s="169">
        <f t="shared" si="22"/>
        <v>0.90482409818563103</v>
      </c>
      <c r="O137" s="169">
        <f t="shared" si="22"/>
        <v>0.91005080417046136</v>
      </c>
      <c r="P137" s="169">
        <f t="shared" si="22"/>
        <v>0.90787954298036566</v>
      </c>
      <c r="Q137" s="169">
        <f t="shared" si="22"/>
        <v>0.90923962914974443</v>
      </c>
    </row>
    <row r="138" spans="1:17" ht="12" customHeight="1" x14ac:dyDescent="0.25">
      <c r="A138" s="167" t="s">
        <v>148</v>
      </c>
      <c r="B138" s="174">
        <f t="shared" si="22"/>
        <v>0.85037224523561439</v>
      </c>
      <c r="C138" s="174">
        <f t="shared" si="22"/>
        <v>0.85115934705905638</v>
      </c>
      <c r="D138" s="174">
        <f t="shared" si="22"/>
        <v>0.85345240542494083</v>
      </c>
      <c r="E138" s="174">
        <f t="shared" si="22"/>
        <v>0.85519467780565839</v>
      </c>
      <c r="F138" s="174">
        <f t="shared" si="22"/>
        <v>0.85770567923942131</v>
      </c>
      <c r="G138" s="174">
        <f t="shared" si="22"/>
        <v>0.85856119117619156</v>
      </c>
      <c r="H138" s="174">
        <f t="shared" si="22"/>
        <v>0.85928446889440002</v>
      </c>
      <c r="I138" s="174">
        <f t="shared" si="22"/>
        <v>0.86266317457710595</v>
      </c>
      <c r="J138" s="174">
        <f t="shared" si="22"/>
        <v>0.86432889332101959</v>
      </c>
      <c r="K138" s="174">
        <f t="shared" si="22"/>
        <v>0.86636482726752106</v>
      </c>
      <c r="L138" s="174">
        <f t="shared" si="22"/>
        <v>0.87070637832975994</v>
      </c>
      <c r="M138" s="174">
        <f t="shared" si="22"/>
        <v>0.87239470815980924</v>
      </c>
      <c r="N138" s="174">
        <f t="shared" si="22"/>
        <v>0.87417689795199205</v>
      </c>
      <c r="O138" s="174">
        <f t="shared" si="22"/>
        <v>0.87596645725741595</v>
      </c>
      <c r="P138" s="174">
        <f t="shared" si="22"/>
        <v>0.87715208960956514</v>
      </c>
      <c r="Q138" s="174">
        <f t="shared" si="22"/>
        <v>0.87877428366333787</v>
      </c>
    </row>
    <row r="139" spans="1:17" ht="12" customHeight="1" x14ac:dyDescent="0.25">
      <c r="A139" s="167" t="s">
        <v>147</v>
      </c>
      <c r="B139" s="174">
        <f t="shared" si="22"/>
        <v>0.89736701926022266</v>
      </c>
      <c r="C139" s="174">
        <f t="shared" si="22"/>
        <v>0.89874913015407065</v>
      </c>
      <c r="D139" s="174">
        <f t="shared" si="22"/>
        <v>0.90202592184374697</v>
      </c>
      <c r="E139" s="174">
        <f t="shared" si="22"/>
        <v>0.90495260685900736</v>
      </c>
      <c r="F139" s="174">
        <f t="shared" si="22"/>
        <v>0.90895033923512669</v>
      </c>
      <c r="G139" s="174">
        <f t="shared" si="22"/>
        <v>0.91108668393358472</v>
      </c>
      <c r="H139" s="174">
        <f t="shared" si="22"/>
        <v>0.91302736987046362</v>
      </c>
      <c r="I139" s="174">
        <f t="shared" si="22"/>
        <v>0.91703894182004575</v>
      </c>
      <c r="J139" s="174">
        <f t="shared" si="22"/>
        <v>0.91868255317952319</v>
      </c>
      <c r="K139" s="174">
        <f t="shared" si="22"/>
        <v>0.92080171283907508</v>
      </c>
      <c r="L139" s="174">
        <f t="shared" si="22"/>
        <v>0.92275432828171033</v>
      </c>
      <c r="M139" s="174">
        <f t="shared" si="22"/>
        <v>0.92333804574340328</v>
      </c>
      <c r="N139" s="174">
        <f t="shared" si="22"/>
        <v>0.92447336817261194</v>
      </c>
      <c r="O139" s="174">
        <f t="shared" si="22"/>
        <v>0.92749567721013881</v>
      </c>
      <c r="P139" s="174">
        <f t="shared" si="22"/>
        <v>0.92681594754089802</v>
      </c>
      <c r="Q139" s="174">
        <f t="shared" si="22"/>
        <v>0.92781959912698087</v>
      </c>
    </row>
    <row r="140" spans="1:17" ht="12" customHeight="1" x14ac:dyDescent="0.25">
      <c r="A140" s="166" t="s">
        <v>61</v>
      </c>
      <c r="B140" s="173">
        <f t="shared" si="22"/>
        <v>0.8503722452356145</v>
      </c>
      <c r="C140" s="173">
        <f t="shared" si="22"/>
        <v>0.85214159595465166</v>
      </c>
      <c r="D140" s="173">
        <f t="shared" si="22"/>
        <v>0.85667427244488714</v>
      </c>
      <c r="E140" s="173">
        <f t="shared" si="22"/>
        <v>0.86071221197668013</v>
      </c>
      <c r="F140" s="173">
        <f t="shared" si="22"/>
        <v>0.86633117622903266</v>
      </c>
      <c r="G140" s="173">
        <f t="shared" si="22"/>
        <v>0.86996866935784412</v>
      </c>
      <c r="H140" s="173">
        <f t="shared" si="22"/>
        <v>0.87146957306955652</v>
      </c>
      <c r="I140" s="173">
        <f t="shared" si="22"/>
        <v>0.8776612348184929</v>
      </c>
      <c r="J140" s="173">
        <f t="shared" si="22"/>
        <v>0.8798979058226456</v>
      </c>
      <c r="K140" s="173">
        <f t="shared" si="22"/>
        <v>0.88285490854301452</v>
      </c>
      <c r="L140" s="173">
        <f t="shared" si="22"/>
        <v>0.88475001807091935</v>
      </c>
      <c r="M140" s="173">
        <f t="shared" si="22"/>
        <v>0.88724253744998649</v>
      </c>
      <c r="N140" s="173">
        <f t="shared" si="22"/>
        <v>0.88810649020106991</v>
      </c>
      <c r="O140" s="173">
        <f t="shared" si="22"/>
        <v>0.89140078173521031</v>
      </c>
      <c r="P140" s="173">
        <f t="shared" si="22"/>
        <v>0.89245588548023524</v>
      </c>
      <c r="Q140" s="173">
        <f t="shared" si="22"/>
        <v>0.89299295618254571</v>
      </c>
    </row>
    <row r="141" spans="1:17" ht="12" customHeight="1" x14ac:dyDescent="0.25">
      <c r="A141" s="147" t="s">
        <v>59</v>
      </c>
      <c r="B141" s="172">
        <f t="shared" si="22"/>
        <v>0.99999999999999978</v>
      </c>
      <c r="C141" s="172">
        <f t="shared" si="22"/>
        <v>1.0000000000000004</v>
      </c>
      <c r="D141" s="172">
        <f t="shared" si="22"/>
        <v>1.0000000000000007</v>
      </c>
      <c r="E141" s="172">
        <f t="shared" si="22"/>
        <v>1</v>
      </c>
      <c r="F141" s="172">
        <f t="shared" si="22"/>
        <v>1.0000000000000002</v>
      </c>
      <c r="G141" s="172">
        <f t="shared" si="22"/>
        <v>0.99999999999999967</v>
      </c>
      <c r="H141" s="172">
        <f t="shared" si="22"/>
        <v>0.99999999999999978</v>
      </c>
      <c r="I141" s="172">
        <f t="shared" si="22"/>
        <v>0.99999999999999978</v>
      </c>
      <c r="J141" s="172">
        <f t="shared" si="22"/>
        <v>1</v>
      </c>
      <c r="K141" s="172">
        <f t="shared" si="22"/>
        <v>0.99999999999999944</v>
      </c>
      <c r="L141" s="172">
        <f t="shared" si="22"/>
        <v>1</v>
      </c>
      <c r="M141" s="172">
        <f t="shared" si="22"/>
        <v>0.99999999999999944</v>
      </c>
      <c r="N141" s="172">
        <f t="shared" si="22"/>
        <v>0.99999999999999967</v>
      </c>
      <c r="O141" s="172">
        <f t="shared" si="22"/>
        <v>1</v>
      </c>
      <c r="P141" s="172">
        <f t="shared" si="22"/>
        <v>1.0000000000000007</v>
      </c>
      <c r="Q141" s="172">
        <f t="shared" si="22"/>
        <v>0.99999999999999956</v>
      </c>
    </row>
    <row r="142" spans="1:17" ht="12" customHeight="1" x14ac:dyDescent="0.25">
      <c r="A142" s="163" t="s">
        <v>142</v>
      </c>
      <c r="B142" s="171">
        <f t="shared" si="22"/>
        <v>0.70221422436720204</v>
      </c>
      <c r="C142" s="171">
        <f t="shared" si="22"/>
        <v>0.70863453318725589</v>
      </c>
      <c r="D142" s="171">
        <f t="shared" si="22"/>
        <v>0.71469737118787358</v>
      </c>
      <c r="E142" s="171">
        <f t="shared" si="22"/>
        <v>0.72006055564894444</v>
      </c>
      <c r="F142" s="171">
        <f t="shared" si="22"/>
        <v>0.7332534289505579</v>
      </c>
      <c r="G142" s="171">
        <f t="shared" si="22"/>
        <v>0.73604595719621801</v>
      </c>
      <c r="H142" s="171">
        <f t="shared" si="22"/>
        <v>0.73904600627538974</v>
      </c>
      <c r="I142" s="171">
        <f t="shared" si="22"/>
        <v>0.74724444065525497</v>
      </c>
      <c r="J142" s="171">
        <f t="shared" si="22"/>
        <v>0.75240297290034974</v>
      </c>
      <c r="K142" s="171">
        <f t="shared" si="22"/>
        <v>0.75561503081529169</v>
      </c>
      <c r="L142" s="171">
        <f t="shared" si="22"/>
        <v>0.75758369117168733</v>
      </c>
      <c r="M142" s="171">
        <f t="shared" si="22"/>
        <v>0.76265896833796598</v>
      </c>
      <c r="N142" s="171">
        <f t="shared" si="22"/>
        <v>0.76738083653487454</v>
      </c>
      <c r="O142" s="171">
        <f t="shared" si="22"/>
        <v>0.77149434150915819</v>
      </c>
      <c r="P142" s="171">
        <f t="shared" si="22"/>
        <v>0.77380446937867264</v>
      </c>
      <c r="Q142" s="171">
        <f t="shared" si="22"/>
        <v>0.77420860938860392</v>
      </c>
    </row>
    <row r="143" spans="1:17" ht="12" customHeight="1" x14ac:dyDescent="0.25">
      <c r="A143" s="161" t="s">
        <v>141</v>
      </c>
      <c r="B143" s="170">
        <f t="shared" si="22"/>
        <v>0.78050173783900811</v>
      </c>
      <c r="C143" s="170">
        <f t="shared" si="22"/>
        <v>0.78844884373642021</v>
      </c>
      <c r="D143" s="170">
        <f t="shared" si="22"/>
        <v>0.79597771633148995</v>
      </c>
      <c r="E143" s="170">
        <f t="shared" si="22"/>
        <v>0.80032395343531393</v>
      </c>
      <c r="F143" s="170">
        <f t="shared" si="22"/>
        <v>0.80622827950851361</v>
      </c>
      <c r="G143" s="170">
        <f t="shared" si="22"/>
        <v>0.80844944887775405</v>
      </c>
      <c r="H143" s="170">
        <f t="shared" si="22"/>
        <v>0.81358692804130417</v>
      </c>
      <c r="I143" s="170">
        <f t="shared" si="22"/>
        <v>0.81198990289484008</v>
      </c>
      <c r="J143" s="170">
        <f t="shared" si="22"/>
        <v>0.82090824648374094</v>
      </c>
      <c r="K143" s="170">
        <f t="shared" si="22"/>
        <v>0.81980389086664229</v>
      </c>
      <c r="L143" s="170">
        <f t="shared" si="22"/>
        <v>0.82457571714910205</v>
      </c>
      <c r="M143" s="170">
        <f t="shared" si="22"/>
        <v>0.82473818144535505</v>
      </c>
      <c r="N143" s="170">
        <f t="shared" si="22"/>
        <v>0.82812959320575474</v>
      </c>
      <c r="O143" s="170">
        <f t="shared" si="22"/>
        <v>0.83313542125083628</v>
      </c>
      <c r="P143" s="170">
        <f t="shared" si="22"/>
        <v>0.83038701817680771</v>
      </c>
      <c r="Q143" s="170">
        <f t="shared" si="22"/>
        <v>0.83352218282503387</v>
      </c>
    </row>
    <row r="144" spans="1:17" ht="12" customHeight="1" x14ac:dyDescent="0.25">
      <c r="A144" s="148" t="s">
        <v>60</v>
      </c>
      <c r="B144" s="73">
        <f t="shared" si="22"/>
        <v>0.70221422436720204</v>
      </c>
      <c r="C144" s="73">
        <f t="shared" si="22"/>
        <v>0.71562586853820009</v>
      </c>
      <c r="D144" s="73">
        <f t="shared" si="22"/>
        <v>0.72488662368820478</v>
      </c>
      <c r="E144" s="73">
        <f t="shared" si="22"/>
        <v>0.73024451165244086</v>
      </c>
      <c r="F144" s="73">
        <f t="shared" si="22"/>
        <v>0.73573251889534697</v>
      </c>
      <c r="G144" s="73">
        <f t="shared" si="22"/>
        <v>0.73910379647097135</v>
      </c>
      <c r="H144" s="73">
        <f t="shared" si="22"/>
        <v>0.74445553790431418</v>
      </c>
      <c r="I144" s="73">
        <f t="shared" si="22"/>
        <v>0.74745864390156924</v>
      </c>
      <c r="J144" s="73">
        <f t="shared" si="22"/>
        <v>0.75533431072419244</v>
      </c>
      <c r="K144" s="73">
        <f t="shared" si="22"/>
        <v>0.75561503081529113</v>
      </c>
      <c r="L144" s="73">
        <f t="shared" si="22"/>
        <v>0.75858833111153001</v>
      </c>
      <c r="M144" s="73">
        <f t="shared" si="22"/>
        <v>0.76449368556904784</v>
      </c>
      <c r="N144" s="73">
        <f t="shared" si="22"/>
        <v>0.7675431429659173</v>
      </c>
      <c r="O144" s="73">
        <f t="shared" si="22"/>
        <v>0.77133666395756895</v>
      </c>
      <c r="P144" s="73">
        <f t="shared" si="22"/>
        <v>0.77489493170012502</v>
      </c>
      <c r="Q144" s="73">
        <f t="shared" si="22"/>
        <v>0.77567222407767988</v>
      </c>
    </row>
    <row r="145" spans="1:17" ht="12" customHeight="1" x14ac:dyDescent="0.25">
      <c r="A145" s="148" t="s">
        <v>59</v>
      </c>
      <c r="B145" s="73">
        <f t="shared" si="22"/>
        <v>1.0000000000000002</v>
      </c>
      <c r="C145" s="73">
        <f t="shared" si="22"/>
        <v>1</v>
      </c>
      <c r="D145" s="73">
        <f t="shared" si="22"/>
        <v>1</v>
      </c>
      <c r="E145" s="73">
        <f t="shared" si="22"/>
        <v>1</v>
      </c>
      <c r="F145" s="73">
        <f t="shared" si="22"/>
        <v>1</v>
      </c>
      <c r="G145" s="73">
        <f t="shared" si="22"/>
        <v>1.0000000000000002</v>
      </c>
      <c r="H145" s="73">
        <f t="shared" si="22"/>
        <v>1</v>
      </c>
      <c r="I145" s="73">
        <f t="shared" si="22"/>
        <v>1.0000000000000002</v>
      </c>
      <c r="J145" s="73">
        <f t="shared" si="22"/>
        <v>0.99999999999999956</v>
      </c>
      <c r="K145" s="73">
        <f t="shared" si="22"/>
        <v>0.99999999999999956</v>
      </c>
      <c r="L145" s="73">
        <f t="shared" si="22"/>
        <v>0.99999999999999989</v>
      </c>
      <c r="M145" s="73">
        <f t="shared" si="22"/>
        <v>0.99999999999999956</v>
      </c>
      <c r="N145" s="73">
        <f t="shared" si="22"/>
        <v>1.0000000000000004</v>
      </c>
      <c r="O145" s="73">
        <f t="shared" si="22"/>
        <v>1</v>
      </c>
      <c r="P145" s="73">
        <f t="shared" si="22"/>
        <v>0.99999999999999967</v>
      </c>
      <c r="Q145" s="73">
        <f t="shared" si="22"/>
        <v>1.0000000000000004</v>
      </c>
    </row>
    <row r="146" spans="1:17" ht="12" customHeight="1" x14ac:dyDescent="0.25">
      <c r="A146" s="158" t="s">
        <v>62</v>
      </c>
      <c r="B146" s="169">
        <f t="shared" si="22"/>
        <v>0.76293865457606624</v>
      </c>
      <c r="C146" s="169">
        <f t="shared" si="22"/>
        <v>0.77609297964692947</v>
      </c>
      <c r="D146" s="169">
        <f t="shared" si="22"/>
        <v>0.78532223582013017</v>
      </c>
      <c r="E146" s="169">
        <f t="shared" si="22"/>
        <v>0.80197908033392595</v>
      </c>
      <c r="F146" s="169">
        <f t="shared" si="22"/>
        <v>0.80591645036425441</v>
      </c>
      <c r="G146" s="169">
        <f t="shared" si="22"/>
        <v>0.79566942505639016</v>
      </c>
      <c r="H146" s="169">
        <f t="shared" si="22"/>
        <v>0.80471641832705942</v>
      </c>
      <c r="I146" s="169">
        <f t="shared" si="22"/>
        <v>0.7888475998763016</v>
      </c>
      <c r="J146" s="169">
        <f t="shared" si="22"/>
        <v>0.79484452730671706</v>
      </c>
      <c r="K146" s="169">
        <f t="shared" si="22"/>
        <v>0.821603929697304</v>
      </c>
      <c r="L146" s="169">
        <f t="shared" si="22"/>
        <v>0.81525186367961155</v>
      </c>
      <c r="M146" s="169">
        <f t="shared" si="22"/>
        <v>0.81987709485493543</v>
      </c>
      <c r="N146" s="169">
        <f t="shared" si="22"/>
        <v>0.83534106523060625</v>
      </c>
      <c r="O146" s="169">
        <f t="shared" si="22"/>
        <v>0.83500111295698831</v>
      </c>
      <c r="P146" s="169">
        <f t="shared" si="22"/>
        <v>0.83621084003058355</v>
      </c>
      <c r="Q146" s="169">
        <f t="shared" ref="Q146" si="23">IF(Q127=0,"",Q127/Q108)</f>
        <v>0.83111064071067897</v>
      </c>
    </row>
    <row r="147" spans="1:17" ht="12" customHeight="1" x14ac:dyDescent="0.25">
      <c r="A147" s="23" t="s">
        <v>57</v>
      </c>
      <c r="B147" s="73">
        <f t="shared" ref="B147:Q148" si="24">IF(B128=0,"",B128/B109)</f>
        <v>0.41538519306413535</v>
      </c>
      <c r="C147" s="73">
        <f t="shared" si="24"/>
        <v>0.41538519306413513</v>
      </c>
      <c r="D147" s="73">
        <f t="shared" si="24"/>
        <v>0.419066845972422</v>
      </c>
      <c r="E147" s="73">
        <f t="shared" si="24"/>
        <v>0.42124647070919785</v>
      </c>
      <c r="F147" s="73">
        <f t="shared" si="24"/>
        <v>0.43402004598261368</v>
      </c>
      <c r="G147" s="73">
        <f t="shared" si="24"/>
        <v>0.45074512506067327</v>
      </c>
      <c r="H147" s="73">
        <f t="shared" si="24"/>
        <v>0.45475133370065768</v>
      </c>
      <c r="I147" s="73">
        <f t="shared" si="24"/>
        <v>0.46278981322651064</v>
      </c>
      <c r="J147" s="73">
        <f t="shared" si="24"/>
        <v>0.4648115928501223</v>
      </c>
      <c r="K147" s="73">
        <f t="shared" si="24"/>
        <v>0.46676229478145664</v>
      </c>
      <c r="L147" s="73">
        <f t="shared" si="24"/>
        <v>0.46682416179523023</v>
      </c>
      <c r="M147" s="73">
        <f t="shared" si="24"/>
        <v>0.46722475887759318</v>
      </c>
      <c r="N147" s="73">
        <f t="shared" si="24"/>
        <v>0.46801185359340364</v>
      </c>
      <c r="O147" s="73">
        <f t="shared" si="24"/>
        <v>0.47005476467206747</v>
      </c>
      <c r="P147" s="73">
        <f t="shared" si="24"/>
        <v>0.47139501468757267</v>
      </c>
      <c r="Q147" s="73">
        <f t="shared" si="24"/>
        <v>0.48337767670453613</v>
      </c>
    </row>
    <row r="148" spans="1:17" ht="12" customHeight="1" x14ac:dyDescent="0.25">
      <c r="A148" s="29" t="s">
        <v>140</v>
      </c>
      <c r="B148" s="65">
        <f t="shared" si="24"/>
        <v>0.79940862090397313</v>
      </c>
      <c r="C148" s="65">
        <f t="shared" si="24"/>
        <v>0.80422936182394311</v>
      </c>
      <c r="D148" s="65">
        <f t="shared" si="24"/>
        <v>0.81009110596962897</v>
      </c>
      <c r="E148" s="65">
        <f t="shared" si="24"/>
        <v>0.81610689021268834</v>
      </c>
      <c r="F148" s="65">
        <f t="shared" si="24"/>
        <v>0.82205999663498974</v>
      </c>
      <c r="G148" s="65">
        <f t="shared" si="24"/>
        <v>0.82605830497538746</v>
      </c>
      <c r="H148" s="65">
        <f t="shared" si="24"/>
        <v>0.83034491465226457</v>
      </c>
      <c r="I148" s="65">
        <f t="shared" si="24"/>
        <v>0.83524320020464404</v>
      </c>
      <c r="J148" s="65">
        <f t="shared" si="24"/>
        <v>0.83979239541572093</v>
      </c>
      <c r="K148" s="65">
        <f t="shared" si="24"/>
        <v>0.84252174969670557</v>
      </c>
      <c r="L148" s="65">
        <f t="shared" si="24"/>
        <v>0.8448620547635497</v>
      </c>
      <c r="M148" s="65">
        <f t="shared" si="24"/>
        <v>0.84785095337225769</v>
      </c>
      <c r="N148" s="65">
        <f t="shared" si="24"/>
        <v>0.85036613725063581</v>
      </c>
      <c r="O148" s="65">
        <f t="shared" si="24"/>
        <v>0.85247858853052882</v>
      </c>
      <c r="P148" s="65">
        <f t="shared" si="24"/>
        <v>0.85372772035058853</v>
      </c>
      <c r="Q148" s="65">
        <f t="shared" si="24"/>
        <v>0.85514683502214617</v>
      </c>
    </row>
    <row r="150" spans="1:17" ht="12" customHeight="1" x14ac:dyDescent="0.25">
      <c r="A150" s="152" t="s">
        <v>121</v>
      </c>
      <c r="B150" s="168">
        <f>SUM(B151,B154,B156,B165)</f>
        <v>5.6720249037544823</v>
      </c>
      <c r="C150" s="168">
        <f t="shared" ref="C150:Q150" si="25">SUM(C151,C154,C156,C165)</f>
        <v>4.4537475023455846</v>
      </c>
      <c r="D150" s="168">
        <f t="shared" si="25"/>
        <v>4.1892881154908475</v>
      </c>
      <c r="E150" s="168">
        <f t="shared" si="25"/>
        <v>2.528787740078009</v>
      </c>
      <c r="F150" s="168">
        <f t="shared" si="25"/>
        <v>3.1960816510768995</v>
      </c>
      <c r="G150" s="168">
        <f t="shared" si="25"/>
        <v>6.4206154640364463</v>
      </c>
      <c r="H150" s="168">
        <f t="shared" si="25"/>
        <v>5.3869154255881631</v>
      </c>
      <c r="I150" s="168">
        <f t="shared" si="25"/>
        <v>11.516001834940138</v>
      </c>
      <c r="J150" s="168">
        <f t="shared" si="25"/>
        <v>11.333430028584365</v>
      </c>
      <c r="K150" s="168">
        <f t="shared" si="25"/>
        <v>5.6905789606176969</v>
      </c>
      <c r="L150" s="168">
        <f t="shared" si="25"/>
        <v>8.0783430576474764</v>
      </c>
      <c r="M150" s="168">
        <f t="shared" si="25"/>
        <v>8.3638561486248815</v>
      </c>
      <c r="N150" s="168">
        <f t="shared" si="25"/>
        <v>4.627716591490648</v>
      </c>
      <c r="O150" s="168">
        <f t="shared" si="25"/>
        <v>5.9679198573158967</v>
      </c>
      <c r="P150" s="168">
        <f t="shared" si="25"/>
        <v>6.5768445432347065</v>
      </c>
      <c r="Q150" s="168">
        <f t="shared" si="25"/>
        <v>9.0764320180199061</v>
      </c>
    </row>
    <row r="151" spans="1:17" ht="12" customHeight="1" x14ac:dyDescent="0.25">
      <c r="A151" s="158" t="s">
        <v>65</v>
      </c>
      <c r="B151" s="157">
        <f>SUM(B152:B153)</f>
        <v>0</v>
      </c>
      <c r="C151" s="157">
        <f t="shared" ref="C151:Q151" si="26">SUM(C152:C153)</f>
        <v>0</v>
      </c>
      <c r="D151" s="157">
        <f t="shared" si="26"/>
        <v>0</v>
      </c>
      <c r="E151" s="157">
        <f t="shared" si="26"/>
        <v>0</v>
      </c>
      <c r="F151" s="157">
        <f t="shared" si="26"/>
        <v>0</v>
      </c>
      <c r="G151" s="157">
        <f t="shared" si="26"/>
        <v>0</v>
      </c>
      <c r="H151" s="157">
        <f t="shared" si="26"/>
        <v>0</v>
      </c>
      <c r="I151" s="157">
        <f t="shared" si="26"/>
        <v>0</v>
      </c>
      <c r="J151" s="157">
        <f t="shared" si="26"/>
        <v>0</v>
      </c>
      <c r="K151" s="157">
        <f t="shared" si="26"/>
        <v>0</v>
      </c>
      <c r="L151" s="157">
        <f t="shared" si="26"/>
        <v>0</v>
      </c>
      <c r="M151" s="157">
        <f t="shared" si="26"/>
        <v>0</v>
      </c>
      <c r="N151" s="157">
        <f t="shared" si="26"/>
        <v>0</v>
      </c>
      <c r="O151" s="157">
        <f t="shared" si="26"/>
        <v>0</v>
      </c>
      <c r="P151" s="157">
        <f t="shared" si="26"/>
        <v>0</v>
      </c>
      <c r="Q151" s="157">
        <f t="shared" si="26"/>
        <v>0</v>
      </c>
    </row>
    <row r="152" spans="1:17" ht="12" customHeight="1" x14ac:dyDescent="0.25">
      <c r="A152" s="23" t="s">
        <v>149</v>
      </c>
      <c r="B152" s="156">
        <f>RES_hhdet_emi!B$126</f>
        <v>0</v>
      </c>
      <c r="C152" s="156">
        <f>RES_hhdet_emi!C$126</f>
        <v>0</v>
      </c>
      <c r="D152" s="156">
        <f>RES_hhdet_emi!D$126</f>
        <v>0</v>
      </c>
      <c r="E152" s="156">
        <f>RES_hhdet_emi!E$126</f>
        <v>0</v>
      </c>
      <c r="F152" s="156">
        <f>RES_hhdet_emi!F$126</f>
        <v>0</v>
      </c>
      <c r="G152" s="156">
        <f>RES_hhdet_emi!G$126</f>
        <v>0</v>
      </c>
      <c r="H152" s="156">
        <f>RES_hhdet_emi!H$126</f>
        <v>0</v>
      </c>
      <c r="I152" s="156">
        <f>RES_hhdet_emi!I$126</f>
        <v>0</v>
      </c>
      <c r="J152" s="156">
        <f>RES_hhdet_emi!J$126</f>
        <v>0</v>
      </c>
      <c r="K152" s="156">
        <f>RES_hhdet_emi!K$126</f>
        <v>0</v>
      </c>
      <c r="L152" s="156">
        <f>RES_hhdet_emi!L$126</f>
        <v>0</v>
      </c>
      <c r="M152" s="156">
        <f>RES_hhdet_emi!M$126</f>
        <v>0</v>
      </c>
      <c r="N152" s="156">
        <f>RES_hhdet_emi!N$126</f>
        <v>0</v>
      </c>
      <c r="O152" s="156">
        <f>RES_hhdet_emi!O$126</f>
        <v>0</v>
      </c>
      <c r="P152" s="156">
        <f>RES_hhdet_emi!P$126</f>
        <v>0</v>
      </c>
      <c r="Q152" s="156">
        <f>RES_hhdet_emi!Q$126</f>
        <v>0</v>
      </c>
    </row>
    <row r="153" spans="1:17" ht="12" customHeight="1" x14ac:dyDescent="0.25">
      <c r="A153" s="23" t="s">
        <v>60</v>
      </c>
      <c r="B153" s="156">
        <f>RES_hhdet_emi!B$127</f>
        <v>0</v>
      </c>
      <c r="C153" s="156">
        <f>RES_hhdet_emi!C$127</f>
        <v>0</v>
      </c>
      <c r="D153" s="156">
        <f>RES_hhdet_emi!D$127</f>
        <v>0</v>
      </c>
      <c r="E153" s="156">
        <f>RES_hhdet_emi!E$127</f>
        <v>0</v>
      </c>
      <c r="F153" s="156">
        <f>RES_hhdet_emi!F$127</f>
        <v>0</v>
      </c>
      <c r="G153" s="156">
        <f>RES_hhdet_emi!G$127</f>
        <v>0</v>
      </c>
      <c r="H153" s="156">
        <f>RES_hhdet_emi!H$127</f>
        <v>0</v>
      </c>
      <c r="I153" s="156">
        <f>RES_hhdet_emi!I$127</f>
        <v>0</v>
      </c>
      <c r="J153" s="156">
        <f>RES_hhdet_emi!J$127</f>
        <v>0</v>
      </c>
      <c r="K153" s="156">
        <f>RES_hhdet_emi!K$127</f>
        <v>0</v>
      </c>
      <c r="L153" s="156">
        <f>RES_hhdet_emi!L$127</f>
        <v>0</v>
      </c>
      <c r="M153" s="156">
        <f>RES_hhdet_emi!M$127</f>
        <v>0</v>
      </c>
      <c r="N153" s="156">
        <f>RES_hhdet_emi!N$127</f>
        <v>0</v>
      </c>
      <c r="O153" s="156">
        <f>RES_hhdet_emi!O$127</f>
        <v>0</v>
      </c>
      <c r="P153" s="156">
        <f>RES_hhdet_emi!P$127</f>
        <v>0</v>
      </c>
      <c r="Q153" s="156">
        <f>RES_hhdet_emi!Q$127</f>
        <v>0</v>
      </c>
    </row>
    <row r="154" spans="1:17" ht="12" customHeight="1" x14ac:dyDescent="0.25">
      <c r="A154" s="158" t="s">
        <v>112</v>
      </c>
      <c r="B154" s="157">
        <f>B155</f>
        <v>0</v>
      </c>
      <c r="C154" s="157">
        <f t="shared" ref="C154:Q154" si="27">C155</f>
        <v>0</v>
      </c>
      <c r="D154" s="157">
        <f t="shared" si="27"/>
        <v>0</v>
      </c>
      <c r="E154" s="157">
        <f t="shared" si="27"/>
        <v>0</v>
      </c>
      <c r="F154" s="157">
        <f t="shared" si="27"/>
        <v>0</v>
      </c>
      <c r="G154" s="157">
        <f t="shared" si="27"/>
        <v>0</v>
      </c>
      <c r="H154" s="157">
        <f t="shared" si="27"/>
        <v>0</v>
      </c>
      <c r="I154" s="157">
        <f t="shared" si="27"/>
        <v>0</v>
      </c>
      <c r="J154" s="157">
        <f t="shared" si="27"/>
        <v>0</v>
      </c>
      <c r="K154" s="157">
        <f t="shared" si="27"/>
        <v>0</v>
      </c>
      <c r="L154" s="157">
        <f t="shared" si="27"/>
        <v>0</v>
      </c>
      <c r="M154" s="157">
        <f t="shared" si="27"/>
        <v>0</v>
      </c>
      <c r="N154" s="157">
        <f t="shared" si="27"/>
        <v>0</v>
      </c>
      <c r="O154" s="157">
        <f t="shared" si="27"/>
        <v>0</v>
      </c>
      <c r="P154" s="157">
        <f t="shared" si="27"/>
        <v>0</v>
      </c>
      <c r="Q154" s="157">
        <f t="shared" si="27"/>
        <v>0</v>
      </c>
    </row>
    <row r="155" spans="1:17" ht="12" customHeight="1" x14ac:dyDescent="0.25">
      <c r="A155" s="23" t="s">
        <v>60</v>
      </c>
      <c r="B155" s="156">
        <f>RES_hhdet_emi!B$129</f>
        <v>0</v>
      </c>
      <c r="C155" s="156">
        <f>RES_hhdet_emi!C$129</f>
        <v>0</v>
      </c>
      <c r="D155" s="156">
        <f>RES_hhdet_emi!D$129</f>
        <v>0</v>
      </c>
      <c r="E155" s="156">
        <f>RES_hhdet_emi!E$129</f>
        <v>0</v>
      </c>
      <c r="F155" s="156">
        <f>RES_hhdet_emi!F$129</f>
        <v>0</v>
      </c>
      <c r="G155" s="156">
        <f>RES_hhdet_emi!G$129</f>
        <v>0</v>
      </c>
      <c r="H155" s="156">
        <f>RES_hhdet_emi!H$129</f>
        <v>0</v>
      </c>
      <c r="I155" s="156">
        <f>RES_hhdet_emi!I$129</f>
        <v>0</v>
      </c>
      <c r="J155" s="156">
        <f>RES_hhdet_emi!J$129</f>
        <v>0</v>
      </c>
      <c r="K155" s="156">
        <f>RES_hhdet_emi!K$129</f>
        <v>0</v>
      </c>
      <c r="L155" s="156">
        <f>RES_hhdet_emi!L$129</f>
        <v>0</v>
      </c>
      <c r="M155" s="156">
        <f>RES_hhdet_emi!M$129</f>
        <v>0</v>
      </c>
      <c r="N155" s="156">
        <f>RES_hhdet_emi!N$129</f>
        <v>0</v>
      </c>
      <c r="O155" s="156">
        <f>RES_hhdet_emi!O$129</f>
        <v>0</v>
      </c>
      <c r="P155" s="156">
        <f>RES_hhdet_emi!P$129</f>
        <v>0</v>
      </c>
      <c r="Q155" s="156">
        <f>RES_hhdet_emi!Q$129</f>
        <v>0</v>
      </c>
    </row>
    <row r="156" spans="1:17" ht="12" customHeight="1" x14ac:dyDescent="0.25">
      <c r="A156" s="158" t="s">
        <v>63</v>
      </c>
      <c r="B156" s="157">
        <f>SUM(B157:B158,B161:B162)</f>
        <v>0</v>
      </c>
      <c r="C156" s="157">
        <f t="shared" ref="C156:Q156" si="28">SUM(C157:C158,C161:C162)</f>
        <v>0</v>
      </c>
      <c r="D156" s="157">
        <f t="shared" si="28"/>
        <v>0</v>
      </c>
      <c r="E156" s="157">
        <f t="shared" si="28"/>
        <v>0</v>
      </c>
      <c r="F156" s="157">
        <f t="shared" si="28"/>
        <v>0</v>
      </c>
      <c r="G156" s="157">
        <f t="shared" si="28"/>
        <v>0</v>
      </c>
      <c r="H156" s="157">
        <f t="shared" si="28"/>
        <v>0</v>
      </c>
      <c r="I156" s="157">
        <f t="shared" si="28"/>
        <v>0</v>
      </c>
      <c r="J156" s="157">
        <f t="shared" si="28"/>
        <v>0</v>
      </c>
      <c r="K156" s="157">
        <f t="shared" si="28"/>
        <v>0</v>
      </c>
      <c r="L156" s="157">
        <f t="shared" si="28"/>
        <v>0</v>
      </c>
      <c r="M156" s="157">
        <f t="shared" si="28"/>
        <v>0</v>
      </c>
      <c r="N156" s="157">
        <f t="shared" si="28"/>
        <v>0</v>
      </c>
      <c r="O156" s="157">
        <f t="shared" si="28"/>
        <v>0</v>
      </c>
      <c r="P156" s="157">
        <f t="shared" si="28"/>
        <v>0</v>
      </c>
      <c r="Q156" s="157">
        <f t="shared" si="28"/>
        <v>0</v>
      </c>
    </row>
    <row r="157" spans="1:17" ht="12" customHeight="1" x14ac:dyDescent="0.25">
      <c r="A157" s="167" t="s">
        <v>148</v>
      </c>
      <c r="B157" s="132">
        <f>RES_hhdet_emi!B$131</f>
        <v>0</v>
      </c>
      <c r="C157" s="132">
        <f>RES_hhdet_emi!C$131</f>
        <v>0</v>
      </c>
      <c r="D157" s="132">
        <f>RES_hhdet_emi!D$131</f>
        <v>0</v>
      </c>
      <c r="E157" s="132">
        <f>RES_hhdet_emi!E$131</f>
        <v>0</v>
      </c>
      <c r="F157" s="132">
        <f>RES_hhdet_emi!F$131</f>
        <v>0</v>
      </c>
      <c r="G157" s="132">
        <f>RES_hhdet_emi!G$131</f>
        <v>0</v>
      </c>
      <c r="H157" s="132">
        <f>RES_hhdet_emi!H$131</f>
        <v>0</v>
      </c>
      <c r="I157" s="132">
        <f>RES_hhdet_emi!I$131</f>
        <v>0</v>
      </c>
      <c r="J157" s="132">
        <f>RES_hhdet_emi!J$131</f>
        <v>0</v>
      </c>
      <c r="K157" s="132">
        <f>RES_hhdet_emi!K$131</f>
        <v>0</v>
      </c>
      <c r="L157" s="132">
        <f>RES_hhdet_emi!L$131</f>
        <v>0</v>
      </c>
      <c r="M157" s="132">
        <f>RES_hhdet_emi!M$131</f>
        <v>0</v>
      </c>
      <c r="N157" s="132">
        <f>RES_hhdet_emi!N$131</f>
        <v>0</v>
      </c>
      <c r="O157" s="132">
        <f>RES_hhdet_emi!O$131</f>
        <v>0</v>
      </c>
      <c r="P157" s="132">
        <f>RES_hhdet_emi!P$131</f>
        <v>0</v>
      </c>
      <c r="Q157" s="132">
        <f>RES_hhdet_emi!Q$131</f>
        <v>0</v>
      </c>
    </row>
    <row r="158" spans="1:17" ht="12" customHeight="1" x14ac:dyDescent="0.25">
      <c r="A158" s="167" t="s">
        <v>147</v>
      </c>
      <c r="B158" s="132">
        <f>SUM(B159:B160)</f>
        <v>0</v>
      </c>
      <c r="C158" s="132">
        <f t="shared" ref="C158:Q158" si="29">SUM(C159:C160)</f>
        <v>0</v>
      </c>
      <c r="D158" s="132">
        <f t="shared" si="29"/>
        <v>0</v>
      </c>
      <c r="E158" s="132">
        <f t="shared" si="29"/>
        <v>0</v>
      </c>
      <c r="F158" s="132">
        <f t="shared" si="29"/>
        <v>0</v>
      </c>
      <c r="G158" s="132">
        <f t="shared" si="29"/>
        <v>0</v>
      </c>
      <c r="H158" s="132">
        <f t="shared" si="29"/>
        <v>0</v>
      </c>
      <c r="I158" s="132">
        <f t="shared" si="29"/>
        <v>0</v>
      </c>
      <c r="J158" s="132">
        <f t="shared" si="29"/>
        <v>0</v>
      </c>
      <c r="K158" s="132">
        <f t="shared" si="29"/>
        <v>0</v>
      </c>
      <c r="L158" s="132">
        <f t="shared" si="29"/>
        <v>0</v>
      </c>
      <c r="M158" s="132">
        <f t="shared" si="29"/>
        <v>0</v>
      </c>
      <c r="N158" s="132">
        <f t="shared" si="29"/>
        <v>0</v>
      </c>
      <c r="O158" s="132">
        <f t="shared" si="29"/>
        <v>0</v>
      </c>
      <c r="P158" s="132">
        <f t="shared" si="29"/>
        <v>0</v>
      </c>
      <c r="Q158" s="132">
        <f t="shared" si="29"/>
        <v>0</v>
      </c>
    </row>
    <row r="159" spans="1:17" ht="12" customHeight="1" x14ac:dyDescent="0.25">
      <c r="A159" s="166" t="s">
        <v>61</v>
      </c>
      <c r="B159" s="165">
        <f>RES_hhdet_emi!B$133</f>
        <v>0</v>
      </c>
      <c r="C159" s="165">
        <f>RES_hhdet_emi!C$133</f>
        <v>0</v>
      </c>
      <c r="D159" s="165">
        <f>RES_hhdet_emi!D$133</f>
        <v>0</v>
      </c>
      <c r="E159" s="165">
        <f>RES_hhdet_emi!E$133</f>
        <v>0</v>
      </c>
      <c r="F159" s="165">
        <f>RES_hhdet_emi!F$133</f>
        <v>0</v>
      </c>
      <c r="G159" s="165">
        <f>RES_hhdet_emi!G$133</f>
        <v>0</v>
      </c>
      <c r="H159" s="165">
        <f>RES_hhdet_emi!H$133</f>
        <v>0</v>
      </c>
      <c r="I159" s="165">
        <f>RES_hhdet_emi!I$133</f>
        <v>0</v>
      </c>
      <c r="J159" s="165">
        <f>RES_hhdet_emi!J$133</f>
        <v>0</v>
      </c>
      <c r="K159" s="165">
        <f>RES_hhdet_emi!K$133</f>
        <v>0</v>
      </c>
      <c r="L159" s="165">
        <f>RES_hhdet_emi!L$133</f>
        <v>0</v>
      </c>
      <c r="M159" s="165">
        <f>RES_hhdet_emi!M$133</f>
        <v>0</v>
      </c>
      <c r="N159" s="165">
        <f>RES_hhdet_emi!N$133</f>
        <v>0</v>
      </c>
      <c r="O159" s="165">
        <f>RES_hhdet_emi!O$133</f>
        <v>0</v>
      </c>
      <c r="P159" s="165">
        <f>RES_hhdet_emi!P$133</f>
        <v>0</v>
      </c>
      <c r="Q159" s="165">
        <f>RES_hhdet_emi!Q$133</f>
        <v>0</v>
      </c>
    </row>
    <row r="160" spans="1:17" ht="12" customHeight="1" x14ac:dyDescent="0.25">
      <c r="A160" s="147" t="s">
        <v>59</v>
      </c>
      <c r="B160" s="164">
        <f>RES_hhdet_emi!B$134</f>
        <v>0</v>
      </c>
      <c r="C160" s="164">
        <f>RES_hhdet_emi!C$134</f>
        <v>0</v>
      </c>
      <c r="D160" s="164">
        <f>RES_hhdet_emi!D$134</f>
        <v>0</v>
      </c>
      <c r="E160" s="164">
        <f>RES_hhdet_emi!E$134</f>
        <v>0</v>
      </c>
      <c r="F160" s="164">
        <f>RES_hhdet_emi!F$134</f>
        <v>0</v>
      </c>
      <c r="G160" s="164">
        <f>RES_hhdet_emi!G$134</f>
        <v>0</v>
      </c>
      <c r="H160" s="164">
        <f>RES_hhdet_emi!H$134</f>
        <v>0</v>
      </c>
      <c r="I160" s="164">
        <f>RES_hhdet_emi!I$134</f>
        <v>0</v>
      </c>
      <c r="J160" s="164">
        <f>RES_hhdet_emi!J$134</f>
        <v>0</v>
      </c>
      <c r="K160" s="164">
        <f>RES_hhdet_emi!K$134</f>
        <v>0</v>
      </c>
      <c r="L160" s="164">
        <f>RES_hhdet_emi!L$134</f>
        <v>0</v>
      </c>
      <c r="M160" s="164">
        <f>RES_hhdet_emi!M$134</f>
        <v>0</v>
      </c>
      <c r="N160" s="164">
        <f>RES_hhdet_emi!N$134</f>
        <v>0</v>
      </c>
      <c r="O160" s="164">
        <f>RES_hhdet_emi!O$134</f>
        <v>0</v>
      </c>
      <c r="P160" s="164">
        <f>RES_hhdet_emi!P$134</f>
        <v>0</v>
      </c>
      <c r="Q160" s="164">
        <f>RES_hhdet_emi!Q$134</f>
        <v>0</v>
      </c>
    </row>
    <row r="161" spans="1:17" ht="12" customHeight="1" x14ac:dyDescent="0.25">
      <c r="A161" s="163" t="s">
        <v>142</v>
      </c>
      <c r="B161" s="162">
        <f>RES_hhdet_emi!B$135</f>
        <v>0</v>
      </c>
      <c r="C161" s="162">
        <f>RES_hhdet_emi!C$135</f>
        <v>0</v>
      </c>
      <c r="D161" s="162">
        <f>RES_hhdet_emi!D$135</f>
        <v>0</v>
      </c>
      <c r="E161" s="162">
        <f>RES_hhdet_emi!E$135</f>
        <v>0</v>
      </c>
      <c r="F161" s="162">
        <f>RES_hhdet_emi!F$135</f>
        <v>0</v>
      </c>
      <c r="G161" s="162">
        <f>RES_hhdet_emi!G$135</f>
        <v>0</v>
      </c>
      <c r="H161" s="162">
        <f>RES_hhdet_emi!H$135</f>
        <v>0</v>
      </c>
      <c r="I161" s="162">
        <f>RES_hhdet_emi!I$135</f>
        <v>0</v>
      </c>
      <c r="J161" s="162">
        <f>RES_hhdet_emi!J$135</f>
        <v>0</v>
      </c>
      <c r="K161" s="162">
        <f>RES_hhdet_emi!K$135</f>
        <v>0</v>
      </c>
      <c r="L161" s="162">
        <f>RES_hhdet_emi!L$135</f>
        <v>0</v>
      </c>
      <c r="M161" s="162">
        <f>RES_hhdet_emi!M$135</f>
        <v>0</v>
      </c>
      <c r="N161" s="162">
        <f>RES_hhdet_emi!N$135</f>
        <v>0</v>
      </c>
      <c r="O161" s="162">
        <f>RES_hhdet_emi!O$135</f>
        <v>0</v>
      </c>
      <c r="P161" s="162">
        <f>RES_hhdet_emi!P$135</f>
        <v>0</v>
      </c>
      <c r="Q161" s="162">
        <f>RES_hhdet_emi!Q$135</f>
        <v>0</v>
      </c>
    </row>
    <row r="162" spans="1:17" ht="12" customHeight="1" x14ac:dyDescent="0.25">
      <c r="A162" s="161" t="s">
        <v>141</v>
      </c>
      <c r="B162" s="160">
        <f>SUM(B163:B164)</f>
        <v>0</v>
      </c>
      <c r="C162" s="160">
        <f t="shared" ref="C162:Q162" si="30">SUM(C163:C164)</f>
        <v>0</v>
      </c>
      <c r="D162" s="160">
        <f t="shared" si="30"/>
        <v>0</v>
      </c>
      <c r="E162" s="160">
        <f t="shared" si="30"/>
        <v>0</v>
      </c>
      <c r="F162" s="160">
        <f t="shared" si="30"/>
        <v>0</v>
      </c>
      <c r="G162" s="160">
        <f t="shared" si="30"/>
        <v>0</v>
      </c>
      <c r="H162" s="160">
        <f t="shared" si="30"/>
        <v>0</v>
      </c>
      <c r="I162" s="160">
        <f t="shared" si="30"/>
        <v>0</v>
      </c>
      <c r="J162" s="160">
        <f t="shared" si="30"/>
        <v>0</v>
      </c>
      <c r="K162" s="160">
        <f t="shared" si="30"/>
        <v>0</v>
      </c>
      <c r="L162" s="160">
        <f t="shared" si="30"/>
        <v>0</v>
      </c>
      <c r="M162" s="160">
        <f t="shared" si="30"/>
        <v>0</v>
      </c>
      <c r="N162" s="160">
        <f t="shared" si="30"/>
        <v>0</v>
      </c>
      <c r="O162" s="160">
        <f t="shared" si="30"/>
        <v>0</v>
      </c>
      <c r="P162" s="160">
        <f t="shared" si="30"/>
        <v>0</v>
      </c>
      <c r="Q162" s="160">
        <f t="shared" si="30"/>
        <v>0</v>
      </c>
    </row>
    <row r="163" spans="1:17" ht="12" customHeight="1" x14ac:dyDescent="0.25">
      <c r="A163" s="148" t="s">
        <v>60</v>
      </c>
      <c r="B163" s="156">
        <f>RES_hhdet_emi!B$137</f>
        <v>0</v>
      </c>
      <c r="C163" s="156">
        <f>RES_hhdet_emi!C$137</f>
        <v>0</v>
      </c>
      <c r="D163" s="156">
        <f>RES_hhdet_emi!D$137</f>
        <v>0</v>
      </c>
      <c r="E163" s="156">
        <f>RES_hhdet_emi!E$137</f>
        <v>0</v>
      </c>
      <c r="F163" s="156">
        <f>RES_hhdet_emi!F$137</f>
        <v>0</v>
      </c>
      <c r="G163" s="156">
        <f>RES_hhdet_emi!G$137</f>
        <v>0</v>
      </c>
      <c r="H163" s="156">
        <f>RES_hhdet_emi!H$137</f>
        <v>0</v>
      </c>
      <c r="I163" s="156">
        <f>RES_hhdet_emi!I$137</f>
        <v>0</v>
      </c>
      <c r="J163" s="156">
        <f>RES_hhdet_emi!J$137</f>
        <v>0</v>
      </c>
      <c r="K163" s="156">
        <f>RES_hhdet_emi!K$137</f>
        <v>0</v>
      </c>
      <c r="L163" s="156">
        <f>RES_hhdet_emi!L$137</f>
        <v>0</v>
      </c>
      <c r="M163" s="156">
        <f>RES_hhdet_emi!M$137</f>
        <v>0</v>
      </c>
      <c r="N163" s="156">
        <f>RES_hhdet_emi!N$137</f>
        <v>0</v>
      </c>
      <c r="O163" s="156">
        <f>RES_hhdet_emi!O$137</f>
        <v>0</v>
      </c>
      <c r="P163" s="156">
        <f>RES_hhdet_emi!P$137</f>
        <v>0</v>
      </c>
      <c r="Q163" s="156">
        <f>RES_hhdet_emi!Q$137</f>
        <v>0</v>
      </c>
    </row>
    <row r="164" spans="1:17" ht="12" customHeight="1" x14ac:dyDescent="0.25">
      <c r="A164" s="148" t="s">
        <v>59</v>
      </c>
      <c r="B164" s="156">
        <f>RES_hhdet_emi!B$138</f>
        <v>0</v>
      </c>
      <c r="C164" s="156">
        <f>RES_hhdet_emi!C$138</f>
        <v>0</v>
      </c>
      <c r="D164" s="156">
        <f>RES_hhdet_emi!D$138</f>
        <v>0</v>
      </c>
      <c r="E164" s="156">
        <f>RES_hhdet_emi!E$138</f>
        <v>0</v>
      </c>
      <c r="F164" s="156">
        <f>RES_hhdet_emi!F$138</f>
        <v>0</v>
      </c>
      <c r="G164" s="156">
        <f>RES_hhdet_emi!G$138</f>
        <v>0</v>
      </c>
      <c r="H164" s="156">
        <f>RES_hhdet_emi!H$138</f>
        <v>0</v>
      </c>
      <c r="I164" s="156">
        <f>RES_hhdet_emi!I$138</f>
        <v>0</v>
      </c>
      <c r="J164" s="156">
        <f>RES_hhdet_emi!J$138</f>
        <v>0</v>
      </c>
      <c r="K164" s="156">
        <f>RES_hhdet_emi!K$138</f>
        <v>0</v>
      </c>
      <c r="L164" s="156">
        <f>RES_hhdet_emi!L$138</f>
        <v>0</v>
      </c>
      <c r="M164" s="156">
        <f>RES_hhdet_emi!M$138</f>
        <v>0</v>
      </c>
      <c r="N164" s="156">
        <f>RES_hhdet_emi!N$138</f>
        <v>0</v>
      </c>
      <c r="O164" s="156">
        <f>RES_hhdet_emi!O$138</f>
        <v>0</v>
      </c>
      <c r="P164" s="156">
        <f>RES_hhdet_emi!P$138</f>
        <v>0</v>
      </c>
      <c r="Q164" s="156">
        <f>RES_hhdet_emi!Q$138</f>
        <v>0</v>
      </c>
    </row>
    <row r="165" spans="1:17" ht="12" customHeight="1" x14ac:dyDescent="0.25">
      <c r="A165" s="158" t="s">
        <v>62</v>
      </c>
      <c r="B165" s="157">
        <f>SUM(B166:B167)</f>
        <v>5.6720249037544823</v>
      </c>
      <c r="C165" s="157">
        <f t="shared" ref="C165:Q165" si="31">SUM(C166:C167)</f>
        <v>4.4537475023455846</v>
      </c>
      <c r="D165" s="157">
        <f t="shared" si="31"/>
        <v>4.1892881154908475</v>
      </c>
      <c r="E165" s="157">
        <f t="shared" si="31"/>
        <v>2.528787740078009</v>
      </c>
      <c r="F165" s="157">
        <f t="shared" si="31"/>
        <v>3.1960816510768995</v>
      </c>
      <c r="G165" s="157">
        <f t="shared" si="31"/>
        <v>6.4206154640364463</v>
      </c>
      <c r="H165" s="157">
        <f t="shared" si="31"/>
        <v>5.3869154255881631</v>
      </c>
      <c r="I165" s="157">
        <f t="shared" si="31"/>
        <v>11.516001834940138</v>
      </c>
      <c r="J165" s="157">
        <f t="shared" si="31"/>
        <v>11.333430028584365</v>
      </c>
      <c r="K165" s="157">
        <f t="shared" si="31"/>
        <v>5.6905789606176969</v>
      </c>
      <c r="L165" s="157">
        <f t="shared" si="31"/>
        <v>8.0783430576474764</v>
      </c>
      <c r="M165" s="157">
        <f t="shared" si="31"/>
        <v>8.3638561486248815</v>
      </c>
      <c r="N165" s="157">
        <f t="shared" si="31"/>
        <v>4.627716591490648</v>
      </c>
      <c r="O165" s="157">
        <f t="shared" si="31"/>
        <v>5.9679198573158967</v>
      </c>
      <c r="P165" s="157">
        <f t="shared" si="31"/>
        <v>6.5768445432347065</v>
      </c>
      <c r="Q165" s="157">
        <f t="shared" si="31"/>
        <v>9.0764320180199061</v>
      </c>
    </row>
    <row r="166" spans="1:17" ht="12" customHeight="1" x14ac:dyDescent="0.25">
      <c r="A166" s="23" t="s">
        <v>57</v>
      </c>
      <c r="B166" s="156">
        <f>RES_hhdet_emi!B$140</f>
        <v>5.6720249037544823</v>
      </c>
      <c r="C166" s="156">
        <f>RES_hhdet_emi!C$140</f>
        <v>4.4537475023455846</v>
      </c>
      <c r="D166" s="156">
        <f>RES_hhdet_emi!D$140</f>
        <v>4.1892881154908475</v>
      </c>
      <c r="E166" s="156">
        <f>RES_hhdet_emi!E$140</f>
        <v>2.528787740078009</v>
      </c>
      <c r="F166" s="156">
        <f>RES_hhdet_emi!F$140</f>
        <v>3.1960816510768995</v>
      </c>
      <c r="G166" s="156">
        <f>RES_hhdet_emi!G$140</f>
        <v>6.4206154640364463</v>
      </c>
      <c r="H166" s="156">
        <f>RES_hhdet_emi!H$140</f>
        <v>5.3869154255881631</v>
      </c>
      <c r="I166" s="156">
        <f>RES_hhdet_emi!I$140</f>
        <v>11.516001834940138</v>
      </c>
      <c r="J166" s="156">
        <f>RES_hhdet_emi!J$140</f>
        <v>11.333430028584365</v>
      </c>
      <c r="K166" s="156">
        <f>RES_hhdet_emi!K$140</f>
        <v>5.6905789606176969</v>
      </c>
      <c r="L166" s="156">
        <f>RES_hhdet_emi!L$140</f>
        <v>8.0783430576474764</v>
      </c>
      <c r="M166" s="156">
        <f>RES_hhdet_emi!M$140</f>
        <v>8.3638561486248815</v>
      </c>
      <c r="N166" s="156">
        <f>RES_hhdet_emi!N$140</f>
        <v>4.627716591490648</v>
      </c>
      <c r="O166" s="156">
        <f>RES_hhdet_emi!O$140</f>
        <v>5.9679198573158967</v>
      </c>
      <c r="P166" s="156">
        <f>RES_hhdet_emi!P$140</f>
        <v>6.5768445432347065</v>
      </c>
      <c r="Q166" s="156">
        <f>RES_hhdet_emi!Q$140</f>
        <v>9.0764320180199061</v>
      </c>
    </row>
    <row r="167" spans="1:17" ht="12" customHeight="1" x14ac:dyDescent="0.25">
      <c r="A167" s="29" t="s">
        <v>140</v>
      </c>
      <c r="B167" s="57">
        <f>RES_hhdet_emi!B$141</f>
        <v>0</v>
      </c>
      <c r="C167" s="57">
        <f>RES_hhdet_emi!C$141</f>
        <v>0</v>
      </c>
      <c r="D167" s="57">
        <f>RES_hhdet_emi!D$141</f>
        <v>0</v>
      </c>
      <c r="E167" s="57">
        <f>RES_hhdet_emi!E$141</f>
        <v>0</v>
      </c>
      <c r="F167" s="57">
        <f>RES_hhdet_emi!F$141</f>
        <v>0</v>
      </c>
      <c r="G167" s="57">
        <f>RES_hhdet_emi!G$141</f>
        <v>0</v>
      </c>
      <c r="H167" s="57">
        <f>RES_hhdet_emi!H$141</f>
        <v>0</v>
      </c>
      <c r="I167" s="57">
        <f>RES_hhdet_emi!I$141</f>
        <v>0</v>
      </c>
      <c r="J167" s="57">
        <f>RES_hhdet_emi!J$141</f>
        <v>0</v>
      </c>
      <c r="K167" s="57">
        <f>RES_hhdet_emi!K$141</f>
        <v>0</v>
      </c>
      <c r="L167" s="57">
        <f>RES_hhdet_emi!L$141</f>
        <v>0</v>
      </c>
      <c r="M167" s="57">
        <f>RES_hhdet_emi!M$141</f>
        <v>0</v>
      </c>
      <c r="N167" s="57">
        <f>RES_hhdet_emi!N$141</f>
        <v>0</v>
      </c>
      <c r="O167" s="57">
        <f>RES_hhdet_emi!O$141</f>
        <v>0</v>
      </c>
      <c r="P167" s="57">
        <f>RES_hhdet_emi!P$141</f>
        <v>0</v>
      </c>
      <c r="Q167" s="57">
        <f>RES_hhdet_emi!Q$141</f>
        <v>0</v>
      </c>
    </row>
    <row r="169" spans="1:17" ht="12" customHeight="1" x14ac:dyDescent="0.25">
      <c r="A169" s="152" t="s">
        <v>198</v>
      </c>
      <c r="B169" s="168">
        <f>SUM(B170,B173,B175,B184)</f>
        <v>15201.663041590617</v>
      </c>
      <c r="C169" s="168">
        <f t="shared" ref="C169:Q169" si="32">SUM(C170,C173,C175,C184)</f>
        <v>15543.261896069715</v>
      </c>
      <c r="D169" s="168">
        <f t="shared" si="32"/>
        <v>15054.725172806411</v>
      </c>
      <c r="E169" s="168">
        <f t="shared" si="32"/>
        <v>14917.85812017806</v>
      </c>
      <c r="F169" s="168">
        <f t="shared" si="32"/>
        <v>14080.09918260704</v>
      </c>
      <c r="G169" s="168">
        <f t="shared" si="32"/>
        <v>13846.419397149652</v>
      </c>
      <c r="H169" s="168">
        <f t="shared" si="32"/>
        <v>12491.901916431663</v>
      </c>
      <c r="I169" s="168">
        <f t="shared" si="32"/>
        <v>12776.007435085421</v>
      </c>
      <c r="J169" s="168">
        <f t="shared" si="32"/>
        <v>12552.006704160187</v>
      </c>
      <c r="K169" s="168">
        <f t="shared" si="32"/>
        <v>12201.67079507268</v>
      </c>
      <c r="L169" s="168">
        <f t="shared" si="32"/>
        <v>13408.040163075915</v>
      </c>
      <c r="M169" s="168">
        <f t="shared" si="32"/>
        <v>12249.512200154977</v>
      </c>
      <c r="N169" s="168">
        <f t="shared" si="32"/>
        <v>12709.615387137606</v>
      </c>
      <c r="O169" s="168">
        <f t="shared" si="32"/>
        <v>13728.756005150253</v>
      </c>
      <c r="P169" s="168">
        <f t="shared" si="32"/>
        <v>11587.248544186288</v>
      </c>
      <c r="Q169" s="168">
        <f t="shared" si="32"/>
        <v>12489.494651799665</v>
      </c>
    </row>
    <row r="170" spans="1:17" ht="12" customHeight="1" x14ac:dyDescent="0.25">
      <c r="A170" s="158" t="s">
        <v>65</v>
      </c>
      <c r="B170" s="157">
        <f>SUM(B171:B172)</f>
        <v>12373.98582296822</v>
      </c>
      <c r="C170" s="157">
        <f t="shared" ref="C170:Q170" si="33">SUM(C171:C172)</f>
        <v>12699.120317087945</v>
      </c>
      <c r="D170" s="157">
        <f t="shared" si="33"/>
        <v>12228.026938607696</v>
      </c>
      <c r="E170" s="157">
        <f t="shared" si="33"/>
        <v>12102.10274361709</v>
      </c>
      <c r="F170" s="157">
        <f t="shared" si="33"/>
        <v>11307.593672240944</v>
      </c>
      <c r="G170" s="157">
        <f t="shared" si="33"/>
        <v>11053.291609873351</v>
      </c>
      <c r="H170" s="157">
        <f t="shared" si="33"/>
        <v>9781.2227142268785</v>
      </c>
      <c r="I170" s="157">
        <f t="shared" si="33"/>
        <v>10047.70831947075</v>
      </c>
      <c r="J170" s="157">
        <f t="shared" si="33"/>
        <v>9867.2591136727478</v>
      </c>
      <c r="K170" s="157">
        <f t="shared" si="33"/>
        <v>9508.3114757686781</v>
      </c>
      <c r="L170" s="157">
        <f t="shared" si="33"/>
        <v>10726.73328612174</v>
      </c>
      <c r="M170" s="157">
        <f t="shared" si="33"/>
        <v>9555.1277615469953</v>
      </c>
      <c r="N170" s="157">
        <f t="shared" si="33"/>
        <v>10002.965745939535</v>
      </c>
      <c r="O170" s="157">
        <f t="shared" si="33"/>
        <v>11082.861382408208</v>
      </c>
      <c r="P170" s="157">
        <f t="shared" si="33"/>
        <v>8883.9534931312664</v>
      </c>
      <c r="Q170" s="157">
        <f t="shared" si="33"/>
        <v>9815.7604593372998</v>
      </c>
    </row>
    <row r="171" spans="1:17" ht="12" customHeight="1" x14ac:dyDescent="0.25">
      <c r="A171" s="23" t="s">
        <v>149</v>
      </c>
      <c r="B171" s="156">
        <f>IF(B95=0,0,B95/0.086*1000000/B$7)</f>
        <v>12334.256300518233</v>
      </c>
      <c r="C171" s="156">
        <f t="shared" ref="C171:Q172" si="34">IF(C95=0,0,C95/0.086*1000000/C$7)</f>
        <v>12646.439596104401</v>
      </c>
      <c r="D171" s="156">
        <f t="shared" si="34"/>
        <v>12170.458875343395</v>
      </c>
      <c r="E171" s="156">
        <f t="shared" si="34"/>
        <v>12044.824518289548</v>
      </c>
      <c r="F171" s="156">
        <f t="shared" si="34"/>
        <v>11263.653158869829</v>
      </c>
      <c r="G171" s="156">
        <f t="shared" si="34"/>
        <v>11011.274310049959</v>
      </c>
      <c r="H171" s="156">
        <f t="shared" si="34"/>
        <v>9751.6923105036403</v>
      </c>
      <c r="I171" s="156">
        <f t="shared" si="34"/>
        <v>9989.8394630792245</v>
      </c>
      <c r="J171" s="156">
        <f t="shared" si="34"/>
        <v>9828.089783591211</v>
      </c>
      <c r="K171" s="156">
        <f t="shared" si="34"/>
        <v>9465.2904499581091</v>
      </c>
      <c r="L171" s="156">
        <f t="shared" si="34"/>
        <v>10683.591230516598</v>
      </c>
      <c r="M171" s="156">
        <f t="shared" si="34"/>
        <v>9509.9603005465997</v>
      </c>
      <c r="N171" s="156">
        <f t="shared" si="34"/>
        <v>9950.6228257138519</v>
      </c>
      <c r="O171" s="156">
        <f t="shared" si="34"/>
        <v>11055.0256440537</v>
      </c>
      <c r="P171" s="156">
        <f t="shared" si="34"/>
        <v>8823.395813182502</v>
      </c>
      <c r="Q171" s="156">
        <f t="shared" si="34"/>
        <v>9768.3180756127786</v>
      </c>
    </row>
    <row r="172" spans="1:17" ht="12" customHeight="1" x14ac:dyDescent="0.25">
      <c r="A172" s="23" t="s">
        <v>60</v>
      </c>
      <c r="B172" s="156">
        <f>IF(B96=0,0,B96/0.086*1000000/B$7)</f>
        <v>39.729522449986916</v>
      </c>
      <c r="C172" s="156">
        <f t="shared" si="34"/>
        <v>52.680720983544035</v>
      </c>
      <c r="D172" s="156">
        <f t="shared" si="34"/>
        <v>57.568063264300797</v>
      </c>
      <c r="E172" s="156">
        <f t="shared" si="34"/>
        <v>57.278225327542465</v>
      </c>
      <c r="F172" s="156">
        <f t="shared" si="34"/>
        <v>43.940513371115699</v>
      </c>
      <c r="G172" s="156">
        <f t="shared" si="34"/>
        <v>42.017299823392428</v>
      </c>
      <c r="H172" s="156">
        <f t="shared" si="34"/>
        <v>29.530403723238862</v>
      </c>
      <c r="I172" s="156">
        <f t="shared" si="34"/>
        <v>57.868856391526386</v>
      </c>
      <c r="J172" s="156">
        <f t="shared" si="34"/>
        <v>39.169330081536295</v>
      </c>
      <c r="K172" s="156">
        <f t="shared" si="34"/>
        <v>43.021025810569334</v>
      </c>
      <c r="L172" s="156">
        <f t="shared" si="34"/>
        <v>43.142055605142033</v>
      </c>
      <c r="M172" s="156">
        <f t="shared" si="34"/>
        <v>45.167461000395043</v>
      </c>
      <c r="N172" s="156">
        <f t="shared" si="34"/>
        <v>52.342920225682782</v>
      </c>
      <c r="O172" s="156">
        <f t="shared" si="34"/>
        <v>27.835738354507185</v>
      </c>
      <c r="P172" s="156">
        <f t="shared" si="34"/>
        <v>60.557679948763756</v>
      </c>
      <c r="Q172" s="156">
        <f t="shared" si="34"/>
        <v>47.442383724520695</v>
      </c>
    </row>
    <row r="173" spans="1:17" ht="12" customHeight="1" x14ac:dyDescent="0.25">
      <c r="A173" s="158" t="s">
        <v>112</v>
      </c>
      <c r="B173" s="157">
        <f>B174</f>
        <v>4.4719574766578756</v>
      </c>
      <c r="C173" s="157">
        <f t="shared" ref="C173:Q173" si="35">C174</f>
        <v>5.2347038994981414</v>
      </c>
      <c r="D173" s="157">
        <f t="shared" si="35"/>
        <v>5.3477404320420616</v>
      </c>
      <c r="E173" s="157">
        <f t="shared" si="35"/>
        <v>5.2213762629993461</v>
      </c>
      <c r="F173" s="157">
        <f t="shared" si="35"/>
        <v>5.3963416719566366</v>
      </c>
      <c r="G173" s="157">
        <f t="shared" si="35"/>
        <v>5.767608267847451</v>
      </c>
      <c r="H173" s="157">
        <f t="shared" si="35"/>
        <v>6.0829938548357534</v>
      </c>
      <c r="I173" s="157">
        <f t="shared" si="35"/>
        <v>6.6305079316655746</v>
      </c>
      <c r="J173" s="157">
        <f t="shared" si="35"/>
        <v>6.7684807116190759</v>
      </c>
      <c r="K173" s="157">
        <f t="shared" si="35"/>
        <v>6.8545681650705816</v>
      </c>
      <c r="L173" s="157">
        <f t="shared" si="35"/>
        <v>6.7393838303994871</v>
      </c>
      <c r="M173" s="157">
        <f t="shared" si="35"/>
        <v>6.9026609575212019</v>
      </c>
      <c r="N173" s="157">
        <f t="shared" si="35"/>
        <v>6.2212768726085139</v>
      </c>
      <c r="O173" s="157">
        <f t="shared" si="35"/>
        <v>5.8092247941987534</v>
      </c>
      <c r="P173" s="157">
        <f t="shared" si="35"/>
        <v>4.8716322784833856</v>
      </c>
      <c r="Q173" s="157">
        <f t="shared" si="35"/>
        <v>4.4153986233072695</v>
      </c>
    </row>
    <row r="174" spans="1:17" ht="12" customHeight="1" x14ac:dyDescent="0.25">
      <c r="A174" s="23" t="s">
        <v>60</v>
      </c>
      <c r="B174" s="156">
        <f t="shared" ref="B174:Q184" si="36">IF(B98=0,0,B98/0.086*1000000/B$5)</f>
        <v>4.4719574766578756</v>
      </c>
      <c r="C174" s="156">
        <f t="shared" si="36"/>
        <v>5.2347038994981414</v>
      </c>
      <c r="D174" s="156">
        <f t="shared" si="36"/>
        <v>5.3477404320420616</v>
      </c>
      <c r="E174" s="156">
        <f t="shared" si="36"/>
        <v>5.2213762629993461</v>
      </c>
      <c r="F174" s="156">
        <f t="shared" si="36"/>
        <v>5.3963416719566366</v>
      </c>
      <c r="G174" s="156">
        <f t="shared" si="36"/>
        <v>5.767608267847451</v>
      </c>
      <c r="H174" s="156">
        <f t="shared" si="36"/>
        <v>6.0829938548357534</v>
      </c>
      <c r="I174" s="156">
        <f t="shared" si="36"/>
        <v>6.6305079316655746</v>
      </c>
      <c r="J174" s="156">
        <f t="shared" si="36"/>
        <v>6.7684807116190759</v>
      </c>
      <c r="K174" s="156">
        <f t="shared" si="36"/>
        <v>6.8545681650705816</v>
      </c>
      <c r="L174" s="156">
        <f t="shared" si="36"/>
        <v>6.7393838303994871</v>
      </c>
      <c r="M174" s="156">
        <f t="shared" si="36"/>
        <v>6.9026609575212019</v>
      </c>
      <c r="N174" s="156">
        <f t="shared" si="36"/>
        <v>6.2212768726085139</v>
      </c>
      <c r="O174" s="156">
        <f t="shared" si="36"/>
        <v>5.8092247941987534</v>
      </c>
      <c r="P174" s="156">
        <f t="shared" si="36"/>
        <v>4.8716322784833856</v>
      </c>
      <c r="Q174" s="156">
        <f t="shared" si="36"/>
        <v>4.4153986233072695</v>
      </c>
    </row>
    <row r="175" spans="1:17" ht="12" customHeight="1" x14ac:dyDescent="0.25">
      <c r="A175" s="158" t="s">
        <v>63</v>
      </c>
      <c r="B175" s="157">
        <f t="shared" si="36"/>
        <v>1991.9566884339815</v>
      </c>
      <c r="C175" s="157">
        <f t="shared" si="36"/>
        <v>1999.9699632666343</v>
      </c>
      <c r="D175" s="157">
        <f t="shared" si="36"/>
        <v>1979.3068303446664</v>
      </c>
      <c r="E175" s="157">
        <f t="shared" si="36"/>
        <v>1975.8721686967631</v>
      </c>
      <c r="F175" s="157">
        <f t="shared" si="36"/>
        <v>1954.953488547452</v>
      </c>
      <c r="G175" s="157">
        <f t="shared" si="36"/>
        <v>1974.4635893773673</v>
      </c>
      <c r="H175" s="157">
        <f t="shared" si="36"/>
        <v>1912.6942546995281</v>
      </c>
      <c r="I175" s="157">
        <f t="shared" si="36"/>
        <v>1888.2498773845762</v>
      </c>
      <c r="J175" s="157">
        <f t="shared" si="36"/>
        <v>1873.5172816778429</v>
      </c>
      <c r="K175" s="157">
        <f t="shared" si="36"/>
        <v>1874.4218417798754</v>
      </c>
      <c r="L175" s="157">
        <f t="shared" si="36"/>
        <v>1868.3666839964233</v>
      </c>
      <c r="M175" s="157">
        <f t="shared" si="36"/>
        <v>1869.9936015552073</v>
      </c>
      <c r="N175" s="157">
        <f t="shared" si="36"/>
        <v>1862.5869749479139</v>
      </c>
      <c r="O175" s="157">
        <f t="shared" si="36"/>
        <v>1843.8691638640285</v>
      </c>
      <c r="P175" s="157">
        <f t="shared" si="36"/>
        <v>1851.5931708031603</v>
      </c>
      <c r="Q175" s="157">
        <f t="shared" si="36"/>
        <v>1844.4846868093912</v>
      </c>
    </row>
    <row r="176" spans="1:17" ht="12" customHeight="1" x14ac:dyDescent="0.25">
      <c r="A176" s="167" t="s">
        <v>148</v>
      </c>
      <c r="B176" s="132">
        <f>IF(B100=0,0,B100/0.086*1000000/B$11)</f>
        <v>1986.1007688597647</v>
      </c>
      <c r="C176" s="132">
        <f t="shared" ref="C176:Q176" si="37">IF(C100=0,0,C100/0.086*1000000/C$11)</f>
        <v>1978.3460374670672</v>
      </c>
      <c r="D176" s="132">
        <f t="shared" si="37"/>
        <v>1976.7028105364507</v>
      </c>
      <c r="E176" s="132">
        <f t="shared" si="37"/>
        <v>1969.3384724763869</v>
      </c>
      <c r="F176" s="132">
        <f t="shared" si="37"/>
        <v>1957.3326485011976</v>
      </c>
      <c r="G176" s="132">
        <f t="shared" si="37"/>
        <v>1989.7054211445659</v>
      </c>
      <c r="H176" s="132">
        <f t="shared" si="37"/>
        <v>1914.1862930322311</v>
      </c>
      <c r="I176" s="132">
        <f t="shared" si="37"/>
        <v>1912.5952695788592</v>
      </c>
      <c r="J176" s="132">
        <f t="shared" si="37"/>
        <v>1886.5065791859577</v>
      </c>
      <c r="K176" s="132">
        <f t="shared" si="37"/>
        <v>1900.2500764220758</v>
      </c>
      <c r="L176" s="132">
        <f t="shared" si="37"/>
        <v>1903.4034953451805</v>
      </c>
      <c r="M176" s="132">
        <f t="shared" si="37"/>
        <v>1901.752318845153</v>
      </c>
      <c r="N176" s="132">
        <f t="shared" si="37"/>
        <v>1897.910802788434</v>
      </c>
      <c r="O176" s="132">
        <f t="shared" si="37"/>
        <v>1886.8393341416356</v>
      </c>
      <c r="P176" s="132">
        <f t="shared" si="37"/>
        <v>1882.5148607951421</v>
      </c>
      <c r="Q176" s="132">
        <f t="shared" si="37"/>
        <v>1876.5902513069173</v>
      </c>
    </row>
    <row r="177" spans="1:17" ht="12" customHeight="1" x14ac:dyDescent="0.25">
      <c r="A177" s="167" t="s">
        <v>147</v>
      </c>
      <c r="B177" s="132">
        <f>IF(B101=0,0,B101/0.086*1000000/B$12)</f>
        <v>1882.0876857991777</v>
      </c>
      <c r="C177" s="132">
        <f t="shared" ref="C177:Q177" si="38">IF(C101=0,0,C101/0.086*1000000/C$12)</f>
        <v>1877.858504587469</v>
      </c>
      <c r="D177" s="132">
        <f t="shared" si="38"/>
        <v>1879.6098210645807</v>
      </c>
      <c r="E177" s="132">
        <f t="shared" si="38"/>
        <v>1875.8864805562052</v>
      </c>
      <c r="F177" s="132">
        <f t="shared" si="38"/>
        <v>1867.7975066162317</v>
      </c>
      <c r="G177" s="132">
        <f t="shared" si="38"/>
        <v>1891.3998005389074</v>
      </c>
      <c r="H177" s="132">
        <f t="shared" si="38"/>
        <v>1838.7424608857916</v>
      </c>
      <c r="I177" s="132">
        <f t="shared" si="38"/>
        <v>1833.269206765309</v>
      </c>
      <c r="J177" s="132">
        <f t="shared" si="38"/>
        <v>1811.0837194736991</v>
      </c>
      <c r="K177" s="132">
        <f t="shared" si="38"/>
        <v>1826.9742318017534</v>
      </c>
      <c r="L177" s="132">
        <f t="shared" si="38"/>
        <v>1831.7124150500429</v>
      </c>
      <c r="M177" s="132">
        <f t="shared" si="38"/>
        <v>1832.1484627924326</v>
      </c>
      <c r="N177" s="132">
        <f t="shared" si="38"/>
        <v>1827.6537999406887</v>
      </c>
      <c r="O177" s="132">
        <f t="shared" si="38"/>
        <v>1815.8118743878804</v>
      </c>
      <c r="P177" s="132">
        <f t="shared" si="38"/>
        <v>1814.7317872332633</v>
      </c>
      <c r="Q177" s="132">
        <f t="shared" si="38"/>
        <v>1808.3225132190275</v>
      </c>
    </row>
    <row r="178" spans="1:17" ht="12" customHeight="1" x14ac:dyDescent="0.25">
      <c r="A178" s="166" t="s">
        <v>61</v>
      </c>
      <c r="B178" s="165">
        <f t="shared" ref="B178:Q179" si="39">IF(B102=0,0,B102/0.086*1000000/B$12)</f>
        <v>1290.9654997588461</v>
      </c>
      <c r="C178" s="165">
        <f t="shared" si="39"/>
        <v>1285.9249243535924</v>
      </c>
      <c r="D178" s="165">
        <f t="shared" si="39"/>
        <v>1284.8568268486924</v>
      </c>
      <c r="E178" s="165">
        <f t="shared" si="39"/>
        <v>1280.070007109651</v>
      </c>
      <c r="F178" s="165">
        <f t="shared" si="39"/>
        <v>1272.2662215257801</v>
      </c>
      <c r="G178" s="165">
        <f t="shared" si="39"/>
        <v>1293.3085237439689</v>
      </c>
      <c r="H178" s="165">
        <f t="shared" si="39"/>
        <v>1244.2210904709498</v>
      </c>
      <c r="I178" s="165">
        <f t="shared" si="39"/>
        <v>1243.1869252262595</v>
      </c>
      <c r="J178" s="165">
        <f t="shared" si="39"/>
        <v>1226.2292764708736</v>
      </c>
      <c r="K178" s="165">
        <f t="shared" si="39"/>
        <v>1235.1625496743493</v>
      </c>
      <c r="L178" s="165">
        <f t="shared" si="39"/>
        <v>1227.6952544976407</v>
      </c>
      <c r="M178" s="165">
        <f t="shared" si="39"/>
        <v>1245.6477688435752</v>
      </c>
      <c r="N178" s="165">
        <f t="shared" si="39"/>
        <v>1233.6420218124813</v>
      </c>
      <c r="O178" s="165">
        <f t="shared" si="39"/>
        <v>1212.2942721860004</v>
      </c>
      <c r="P178" s="165">
        <f t="shared" si="39"/>
        <v>1234.9297486816115</v>
      </c>
      <c r="Q178" s="165">
        <f t="shared" si="39"/>
        <v>1219.7836633494962</v>
      </c>
    </row>
    <row r="179" spans="1:17" ht="12" customHeight="1" x14ac:dyDescent="0.25">
      <c r="A179" s="147" t="s">
        <v>59</v>
      </c>
      <c r="B179" s="164">
        <f t="shared" si="39"/>
        <v>591.12218604033183</v>
      </c>
      <c r="C179" s="164">
        <f t="shared" si="39"/>
        <v>591.93358023387623</v>
      </c>
      <c r="D179" s="164">
        <f t="shared" si="39"/>
        <v>594.75299421588852</v>
      </c>
      <c r="E179" s="164">
        <f t="shared" si="39"/>
        <v>595.81647344655437</v>
      </c>
      <c r="F179" s="164">
        <f t="shared" si="39"/>
        <v>595.53128509045155</v>
      </c>
      <c r="G179" s="164">
        <f t="shared" si="39"/>
        <v>598.09127679493872</v>
      </c>
      <c r="H179" s="164">
        <f t="shared" si="39"/>
        <v>594.52137041484184</v>
      </c>
      <c r="I179" s="164">
        <f t="shared" si="39"/>
        <v>590.08228153904975</v>
      </c>
      <c r="J179" s="164">
        <f t="shared" si="39"/>
        <v>584.85444300282586</v>
      </c>
      <c r="K179" s="164">
        <f t="shared" si="39"/>
        <v>591.81168212740408</v>
      </c>
      <c r="L179" s="164">
        <f t="shared" si="39"/>
        <v>604.01716055240206</v>
      </c>
      <c r="M179" s="164">
        <f t="shared" si="39"/>
        <v>586.50069394885736</v>
      </c>
      <c r="N179" s="164">
        <f t="shared" si="39"/>
        <v>594.01177812820742</v>
      </c>
      <c r="O179" s="164">
        <f t="shared" si="39"/>
        <v>603.51760220187998</v>
      </c>
      <c r="P179" s="164">
        <f t="shared" si="39"/>
        <v>579.80203855165166</v>
      </c>
      <c r="Q179" s="164">
        <f t="shared" si="39"/>
        <v>588.53884986953142</v>
      </c>
    </row>
    <row r="180" spans="1:17" ht="12" customHeight="1" x14ac:dyDescent="0.25">
      <c r="A180" s="163" t="s">
        <v>142</v>
      </c>
      <c r="B180" s="162">
        <f>IF(B104=0,0,B104/0.086*1000000/B$13)</f>
        <v>2549.7787048836963</v>
      </c>
      <c r="C180" s="162">
        <f t="shared" ref="C180:Q180" si="40">IF(C104=0,0,C104/0.086*1000000/C$13)</f>
        <v>2645.492938687456</v>
      </c>
      <c r="D180" s="162">
        <f t="shared" si="40"/>
        <v>2625.9454235594653</v>
      </c>
      <c r="E180" s="162">
        <f t="shared" si="40"/>
        <v>2611.7673329939003</v>
      </c>
      <c r="F180" s="162">
        <f t="shared" si="40"/>
        <v>2518.3646770936743</v>
      </c>
      <c r="G180" s="162">
        <f t="shared" si="40"/>
        <v>2541.6648277427962</v>
      </c>
      <c r="H180" s="162">
        <f t="shared" si="40"/>
        <v>2466.3527230708351</v>
      </c>
      <c r="I180" s="162">
        <f t="shared" si="40"/>
        <v>2644.9060688499949</v>
      </c>
      <c r="J180" s="162">
        <f t="shared" si="40"/>
        <v>2457.4165267602884</v>
      </c>
      <c r="K180" s="162">
        <f t="shared" si="40"/>
        <v>2555.9710079027031</v>
      </c>
      <c r="L180" s="162">
        <f t="shared" si="40"/>
        <v>2489.5356376754353</v>
      </c>
      <c r="M180" s="162">
        <f t="shared" si="40"/>
        <v>2604.9366703715618</v>
      </c>
      <c r="N180" s="162">
        <f t="shared" si="40"/>
        <v>2592.431540597016</v>
      </c>
      <c r="O180" s="162">
        <f t="shared" si="40"/>
        <v>2536.3035156197807</v>
      </c>
      <c r="P180" s="162">
        <f t="shared" si="40"/>
        <v>2701.4935402049878</v>
      </c>
      <c r="Q180" s="162">
        <f t="shared" si="40"/>
        <v>2605.6441172065515</v>
      </c>
    </row>
    <row r="181" spans="1:17" ht="12" customHeight="1" x14ac:dyDescent="0.25">
      <c r="A181" s="161" t="s">
        <v>141</v>
      </c>
      <c r="B181" s="160">
        <f>IF(B105=0,0,B105/0.086*1000000/B$14)</f>
        <v>2248.4783442147336</v>
      </c>
      <c r="C181" s="160">
        <f t="shared" ref="C181:Q181" si="41">IF(C105=0,0,C105/0.086*1000000/C$14)</f>
        <v>2311.5039903807256</v>
      </c>
      <c r="D181" s="160">
        <f t="shared" si="41"/>
        <v>2301.61751952954</v>
      </c>
      <c r="E181" s="160">
        <f t="shared" si="41"/>
        <v>2293.4652398925887</v>
      </c>
      <c r="F181" s="160">
        <f t="shared" si="41"/>
        <v>2232.4683252013383</v>
      </c>
      <c r="G181" s="160">
        <f t="shared" si="41"/>
        <v>2250.1734148277578</v>
      </c>
      <c r="H181" s="160">
        <f t="shared" si="41"/>
        <v>2197.6506404108854</v>
      </c>
      <c r="I181" s="160">
        <f t="shared" si="41"/>
        <v>2309.2712262915484</v>
      </c>
      <c r="J181" s="160">
        <f t="shared" si="41"/>
        <v>2182.1751853970127</v>
      </c>
      <c r="K181" s="160">
        <f t="shared" si="41"/>
        <v>2253.1928372641614</v>
      </c>
      <c r="L181" s="160">
        <f t="shared" si="41"/>
        <v>2209.7676468530576</v>
      </c>
      <c r="M181" s="160">
        <f t="shared" si="41"/>
        <v>2292.7342130422312</v>
      </c>
      <c r="N181" s="160">
        <f t="shared" si="41"/>
        <v>2279.0922795162678</v>
      </c>
      <c r="O181" s="160">
        <f t="shared" si="41"/>
        <v>2233.0926109875877</v>
      </c>
      <c r="P181" s="160">
        <f t="shared" si="41"/>
        <v>2351.981800926118</v>
      </c>
      <c r="Q181" s="160">
        <f t="shared" si="41"/>
        <v>2282.2075260537868</v>
      </c>
    </row>
    <row r="182" spans="1:17" ht="12" customHeight="1" x14ac:dyDescent="0.25">
      <c r="A182" s="148" t="s">
        <v>60</v>
      </c>
      <c r="B182" s="156">
        <f t="shared" ref="B182:Q183" si="42">IF(B106=0,0,B106/0.086*1000000/B$14)</f>
        <v>1657.3561581744018</v>
      </c>
      <c r="C182" s="156">
        <f t="shared" si="42"/>
        <v>1719.5704101468489</v>
      </c>
      <c r="D182" s="156">
        <f t="shared" si="42"/>
        <v>1706.864525313651</v>
      </c>
      <c r="E182" s="156">
        <f t="shared" si="42"/>
        <v>1697.6487664460344</v>
      </c>
      <c r="F182" s="156">
        <f t="shared" si="42"/>
        <v>1636.9370401108868</v>
      </c>
      <c r="G182" s="156">
        <f t="shared" si="42"/>
        <v>1652.0821380328196</v>
      </c>
      <c r="H182" s="156">
        <f t="shared" si="42"/>
        <v>1603.1292699960436</v>
      </c>
      <c r="I182" s="156">
        <f t="shared" si="42"/>
        <v>1719.1889447524989</v>
      </c>
      <c r="J182" s="156">
        <f t="shared" si="42"/>
        <v>1597.3207423941869</v>
      </c>
      <c r="K182" s="156">
        <f t="shared" si="42"/>
        <v>1661.3811551367573</v>
      </c>
      <c r="L182" s="156">
        <f t="shared" si="42"/>
        <v>1605.7504863006554</v>
      </c>
      <c r="M182" s="156">
        <f t="shared" si="42"/>
        <v>1706.2335190933738</v>
      </c>
      <c r="N182" s="156">
        <f t="shared" si="42"/>
        <v>1685.0805013880604</v>
      </c>
      <c r="O182" s="156">
        <f t="shared" si="42"/>
        <v>1629.575008785708</v>
      </c>
      <c r="P182" s="156">
        <f t="shared" si="42"/>
        <v>1772.1797623744662</v>
      </c>
      <c r="Q182" s="156">
        <f t="shared" si="42"/>
        <v>1693.6686761842559</v>
      </c>
    </row>
    <row r="183" spans="1:17" ht="12" customHeight="1" x14ac:dyDescent="0.25">
      <c r="A183" s="148" t="s">
        <v>59</v>
      </c>
      <c r="B183" s="156">
        <f t="shared" si="42"/>
        <v>591.12218604033171</v>
      </c>
      <c r="C183" s="156">
        <f t="shared" si="42"/>
        <v>591.93358023387657</v>
      </c>
      <c r="D183" s="156">
        <f t="shared" si="42"/>
        <v>594.75299421588875</v>
      </c>
      <c r="E183" s="156">
        <f t="shared" si="42"/>
        <v>595.81647344655426</v>
      </c>
      <c r="F183" s="156">
        <f t="shared" si="42"/>
        <v>595.53128509045143</v>
      </c>
      <c r="G183" s="156">
        <f t="shared" si="42"/>
        <v>598.09127679493804</v>
      </c>
      <c r="H183" s="156">
        <f t="shared" si="42"/>
        <v>594.52137041484184</v>
      </c>
      <c r="I183" s="156">
        <f t="shared" si="42"/>
        <v>590.08228153904963</v>
      </c>
      <c r="J183" s="156">
        <f t="shared" si="42"/>
        <v>584.85444300282575</v>
      </c>
      <c r="K183" s="156">
        <f t="shared" si="42"/>
        <v>591.8116821274042</v>
      </c>
      <c r="L183" s="156">
        <f t="shared" si="42"/>
        <v>604.01716055240206</v>
      </c>
      <c r="M183" s="156">
        <f t="shared" si="42"/>
        <v>586.50069394885759</v>
      </c>
      <c r="N183" s="156">
        <f t="shared" si="42"/>
        <v>594.01177812820754</v>
      </c>
      <c r="O183" s="156">
        <f t="shared" si="42"/>
        <v>603.51760220188009</v>
      </c>
      <c r="P183" s="156">
        <f t="shared" si="42"/>
        <v>579.80203855165223</v>
      </c>
      <c r="Q183" s="156">
        <f t="shared" si="42"/>
        <v>588.53884986953096</v>
      </c>
    </row>
    <row r="184" spans="1:17" ht="12" customHeight="1" x14ac:dyDescent="0.25">
      <c r="A184" s="158" t="s">
        <v>62</v>
      </c>
      <c r="B184" s="157">
        <f t="shared" si="36"/>
        <v>831.24857271175688</v>
      </c>
      <c r="C184" s="157">
        <f t="shared" si="36"/>
        <v>838.93691181563656</v>
      </c>
      <c r="D184" s="157">
        <f t="shared" si="36"/>
        <v>842.04366342200535</v>
      </c>
      <c r="E184" s="157">
        <f t="shared" si="36"/>
        <v>834.66183160120693</v>
      </c>
      <c r="F184" s="157">
        <f t="shared" si="36"/>
        <v>812.15568014668816</v>
      </c>
      <c r="G184" s="157">
        <f t="shared" si="36"/>
        <v>812.89658963108525</v>
      </c>
      <c r="H184" s="157">
        <f t="shared" si="36"/>
        <v>791.90195365042086</v>
      </c>
      <c r="I184" s="157">
        <f t="shared" si="36"/>
        <v>833.41873029842748</v>
      </c>
      <c r="J184" s="157">
        <f t="shared" si="36"/>
        <v>804.4618280979779</v>
      </c>
      <c r="K184" s="157">
        <f t="shared" si="36"/>
        <v>812.08290935905711</v>
      </c>
      <c r="L184" s="157">
        <f t="shared" si="36"/>
        <v>806.20080912735341</v>
      </c>
      <c r="M184" s="157">
        <f t="shared" si="36"/>
        <v>817.48817609525463</v>
      </c>
      <c r="N184" s="157">
        <f t="shared" si="36"/>
        <v>837.84138937754994</v>
      </c>
      <c r="O184" s="157">
        <f t="shared" si="36"/>
        <v>796.21623408381788</v>
      </c>
      <c r="P184" s="157">
        <f t="shared" si="36"/>
        <v>846.83024797337748</v>
      </c>
      <c r="Q184" s="157">
        <f t="shared" si="36"/>
        <v>824.83410702966682</v>
      </c>
    </row>
    <row r="185" spans="1:17" ht="12" customHeight="1" x14ac:dyDescent="0.25">
      <c r="A185" s="23" t="s">
        <v>57</v>
      </c>
      <c r="B185" s="156">
        <f>IF(B109=0,0,B109/0.086*1000000/B$16)</f>
        <v>1425.3383204335005</v>
      </c>
      <c r="C185" s="156">
        <f t="shared" ref="C185:Q185" si="43">IF(C109=0,0,C109/0.086*1000000/C$16)</f>
        <v>1423.4757976163198</v>
      </c>
      <c r="D185" s="156">
        <f t="shared" si="43"/>
        <v>1412.6021590666442</v>
      </c>
      <c r="E185" s="156">
        <f t="shared" si="43"/>
        <v>1357.5050845529418</v>
      </c>
      <c r="F185" s="156">
        <f t="shared" si="43"/>
        <v>1425.5376730520793</v>
      </c>
      <c r="G185" s="156">
        <f t="shared" si="43"/>
        <v>1534.0158837918952</v>
      </c>
      <c r="H185" s="156">
        <f t="shared" si="43"/>
        <v>1254.1614559568602</v>
      </c>
      <c r="I185" s="156">
        <f t="shared" si="43"/>
        <v>1391.8342947180279</v>
      </c>
      <c r="J185" s="156">
        <f t="shared" si="43"/>
        <v>1386.2510994590591</v>
      </c>
      <c r="K185" s="156">
        <f t="shared" si="43"/>
        <v>1036.2196163005008</v>
      </c>
      <c r="L185" s="156">
        <f t="shared" si="43"/>
        <v>1491.8788363927829</v>
      </c>
      <c r="M185" s="156">
        <f t="shared" si="43"/>
        <v>1485.5172560899716</v>
      </c>
      <c r="N185" s="156">
        <f t="shared" si="43"/>
        <v>1139.8730333358517</v>
      </c>
      <c r="O185" s="156">
        <f t="shared" si="43"/>
        <v>1242.7682691504685</v>
      </c>
      <c r="P185" s="156">
        <f t="shared" si="43"/>
        <v>1226.8389875258474</v>
      </c>
      <c r="Q185" s="156">
        <f t="shared" si="43"/>
        <v>1215.0656459417542</v>
      </c>
    </row>
    <row r="186" spans="1:17" ht="12" customHeight="1" x14ac:dyDescent="0.25">
      <c r="A186" s="29" t="s">
        <v>140</v>
      </c>
      <c r="B186" s="57">
        <f>IF(B110=0,0,B110/0.086*1000000/B$17)</f>
        <v>796.41582598532671</v>
      </c>
      <c r="C186" s="57">
        <f t="shared" ref="C186:Q186" si="44">IF(C110=0,0,C110/0.086*1000000/C$17)</f>
        <v>812.89862272315952</v>
      </c>
      <c r="D186" s="57">
        <f t="shared" si="44"/>
        <v>819.65472864031995</v>
      </c>
      <c r="E186" s="57">
        <f t="shared" si="44"/>
        <v>822.90115036776706</v>
      </c>
      <c r="F186" s="57">
        <f t="shared" si="44"/>
        <v>797.2644126337342</v>
      </c>
      <c r="G186" s="57">
        <f t="shared" si="44"/>
        <v>780.56856144838991</v>
      </c>
      <c r="H186" s="57">
        <f t="shared" si="44"/>
        <v>771.08892548750077</v>
      </c>
      <c r="I186" s="57">
        <f t="shared" si="44"/>
        <v>788.40925819616245</v>
      </c>
      <c r="J186" s="57">
        <f t="shared" si="44"/>
        <v>760.96663749576521</v>
      </c>
      <c r="K186" s="57">
        <f t="shared" si="44"/>
        <v>801.85844106138688</v>
      </c>
      <c r="L186" s="57">
        <f t="shared" si="44"/>
        <v>775.89551828394644</v>
      </c>
      <c r="M186" s="57">
        <f t="shared" si="44"/>
        <v>789.33141699591249</v>
      </c>
      <c r="N186" s="57">
        <f t="shared" si="44"/>
        <v>828.85806196004137</v>
      </c>
      <c r="O186" s="57">
        <f t="shared" si="44"/>
        <v>782.7466917682882</v>
      </c>
      <c r="P186" s="57">
        <f t="shared" si="44"/>
        <v>834.42018710201717</v>
      </c>
      <c r="Q186" s="57">
        <f t="shared" si="44"/>
        <v>806.9208964733931</v>
      </c>
    </row>
    <row r="187" spans="1:17" ht="12" customHeight="1" x14ac:dyDescent="0.25"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</row>
    <row r="188" spans="1:17" ht="12" customHeight="1" x14ac:dyDescent="0.25">
      <c r="A188" s="152" t="s">
        <v>74</v>
      </c>
      <c r="B188" s="168">
        <f>SUM(B189,B192,B194,B203)</f>
        <v>12249.455967981681</v>
      </c>
      <c r="C188" s="168">
        <f t="shared" ref="C188:Q188" si="45">SUM(C189,C192,C194,C203)</f>
        <v>12560.916150013663</v>
      </c>
      <c r="D188" s="168">
        <f t="shared" si="45"/>
        <v>12237.693833634701</v>
      </c>
      <c r="E188" s="168">
        <f t="shared" si="45"/>
        <v>12194.219179655123</v>
      </c>
      <c r="F188" s="168">
        <f t="shared" si="45"/>
        <v>11586.962413904343</v>
      </c>
      <c r="G188" s="168">
        <f t="shared" si="45"/>
        <v>11435.714236965245</v>
      </c>
      <c r="H188" s="168">
        <f t="shared" si="45"/>
        <v>10361.725723957974</v>
      </c>
      <c r="I188" s="168">
        <f t="shared" si="45"/>
        <v>10663.709864555658</v>
      </c>
      <c r="J188" s="168">
        <f t="shared" si="45"/>
        <v>10520.492387656715</v>
      </c>
      <c r="K188" s="168">
        <f t="shared" si="45"/>
        <v>10314.697381918979</v>
      </c>
      <c r="L188" s="168">
        <f t="shared" si="45"/>
        <v>11367.620881221634</v>
      </c>
      <c r="M188" s="168">
        <f t="shared" si="45"/>
        <v>10452.499603855629</v>
      </c>
      <c r="N188" s="168">
        <f t="shared" si="45"/>
        <v>10885.779078340436</v>
      </c>
      <c r="O188" s="168">
        <f t="shared" si="45"/>
        <v>11828.815623724679</v>
      </c>
      <c r="P188" s="168">
        <f t="shared" si="45"/>
        <v>10026.256863828281</v>
      </c>
      <c r="Q188" s="168">
        <f t="shared" si="45"/>
        <v>10817.83263671989</v>
      </c>
    </row>
    <row r="189" spans="1:17" ht="12" customHeight="1" x14ac:dyDescent="0.25">
      <c r="A189" s="158" t="s">
        <v>65</v>
      </c>
      <c r="B189" s="157">
        <f>SUM(B190:B191)</f>
        <v>9913.8319053112973</v>
      </c>
      <c r="C189" s="157">
        <f t="shared" ref="C189:Q189" si="46">SUM(C190:C191)</f>
        <v>10202.905024157915</v>
      </c>
      <c r="D189" s="157">
        <f t="shared" si="46"/>
        <v>9870.0872130431762</v>
      </c>
      <c r="E189" s="157">
        <f t="shared" si="46"/>
        <v>9818.0574434900154</v>
      </c>
      <c r="F189" s="157">
        <f t="shared" si="46"/>
        <v>9231.3987859953122</v>
      </c>
      <c r="G189" s="157">
        <f t="shared" si="46"/>
        <v>9057.5375629849968</v>
      </c>
      <c r="H189" s="157">
        <f t="shared" si="46"/>
        <v>8043.052899278905</v>
      </c>
      <c r="I189" s="157">
        <f t="shared" si="46"/>
        <v>8324.0996396655519</v>
      </c>
      <c r="J189" s="157">
        <f t="shared" si="46"/>
        <v>8212.5533124779377</v>
      </c>
      <c r="K189" s="157">
        <f t="shared" si="46"/>
        <v>7957.7531458883568</v>
      </c>
      <c r="L189" s="157">
        <f t="shared" si="46"/>
        <v>9008.4421021692651</v>
      </c>
      <c r="M189" s="157">
        <f t="shared" si="46"/>
        <v>8074.6717475414025</v>
      </c>
      <c r="N189" s="157">
        <f t="shared" si="46"/>
        <v>8481.2112035423615</v>
      </c>
      <c r="O189" s="157">
        <f t="shared" si="46"/>
        <v>9466.6182979896021</v>
      </c>
      <c r="P189" s="157">
        <f t="shared" si="46"/>
        <v>7620.5923008159871</v>
      </c>
      <c r="Q189" s="157">
        <f t="shared" si="46"/>
        <v>8439.2538176057096</v>
      </c>
    </row>
    <row r="190" spans="1:17" ht="12" customHeight="1" x14ac:dyDescent="0.25">
      <c r="A190" s="23" t="s">
        <v>149</v>
      </c>
      <c r="B190" s="156">
        <f>IF(B114=0,0,B114/0.086*1000000/B$7)</f>
        <v>9874.1023828613106</v>
      </c>
      <c r="C190" s="156">
        <f t="shared" ref="C190:Q191" si="47">IF(C114=0,0,C114/0.086*1000000/C$7)</f>
        <v>10150.224303174371</v>
      </c>
      <c r="D190" s="156">
        <f t="shared" si="47"/>
        <v>9812.5191497788746</v>
      </c>
      <c r="E190" s="156">
        <f t="shared" si="47"/>
        <v>9760.7792181624736</v>
      </c>
      <c r="F190" s="156">
        <f t="shared" si="47"/>
        <v>9187.458272624197</v>
      </c>
      <c r="G190" s="156">
        <f t="shared" si="47"/>
        <v>9015.5202631616048</v>
      </c>
      <c r="H190" s="156">
        <f t="shared" si="47"/>
        <v>8013.522495555666</v>
      </c>
      <c r="I190" s="156">
        <f t="shared" si="47"/>
        <v>8266.2307832740262</v>
      </c>
      <c r="J190" s="156">
        <f t="shared" si="47"/>
        <v>8173.3839823964017</v>
      </c>
      <c r="K190" s="156">
        <f t="shared" si="47"/>
        <v>7914.7321200777878</v>
      </c>
      <c r="L190" s="156">
        <f t="shared" si="47"/>
        <v>8965.3000465641235</v>
      </c>
      <c r="M190" s="156">
        <f t="shared" si="47"/>
        <v>8029.5042865410078</v>
      </c>
      <c r="N190" s="156">
        <f t="shared" si="47"/>
        <v>8428.8682833166786</v>
      </c>
      <c r="O190" s="156">
        <f t="shared" si="47"/>
        <v>9438.782559635094</v>
      </c>
      <c r="P190" s="156">
        <f t="shared" si="47"/>
        <v>7560.0346208672236</v>
      </c>
      <c r="Q190" s="156">
        <f t="shared" si="47"/>
        <v>8391.8114338811883</v>
      </c>
    </row>
    <row r="191" spans="1:17" ht="12" customHeight="1" x14ac:dyDescent="0.25">
      <c r="A191" s="23" t="s">
        <v>60</v>
      </c>
      <c r="B191" s="156">
        <f>IF(B115=0,0,B115/0.086*1000000/B$7)</f>
        <v>39.729522449986924</v>
      </c>
      <c r="C191" s="156">
        <f t="shared" si="47"/>
        <v>52.680720983544035</v>
      </c>
      <c r="D191" s="156">
        <f t="shared" si="47"/>
        <v>57.568063264300797</v>
      </c>
      <c r="E191" s="156">
        <f t="shared" si="47"/>
        <v>57.278225327542465</v>
      </c>
      <c r="F191" s="156">
        <f t="shared" si="47"/>
        <v>43.940513371115728</v>
      </c>
      <c r="G191" s="156">
        <f t="shared" si="47"/>
        <v>42.017299823392413</v>
      </c>
      <c r="H191" s="156">
        <f t="shared" si="47"/>
        <v>29.530403723238862</v>
      </c>
      <c r="I191" s="156">
        <f t="shared" si="47"/>
        <v>57.868856391526379</v>
      </c>
      <c r="J191" s="156">
        <f t="shared" si="47"/>
        <v>39.169330081536295</v>
      </c>
      <c r="K191" s="156">
        <f t="shared" si="47"/>
        <v>43.021025810569327</v>
      </c>
      <c r="L191" s="156">
        <f t="shared" si="47"/>
        <v>43.142055605142033</v>
      </c>
      <c r="M191" s="156">
        <f t="shared" si="47"/>
        <v>45.167461000395022</v>
      </c>
      <c r="N191" s="156">
        <f t="shared" si="47"/>
        <v>52.342920225682796</v>
      </c>
      <c r="O191" s="156">
        <f t="shared" si="47"/>
        <v>27.835738354507185</v>
      </c>
      <c r="P191" s="156">
        <f t="shared" si="47"/>
        <v>60.55767994876377</v>
      </c>
      <c r="Q191" s="156">
        <f t="shared" si="47"/>
        <v>47.44238372452071</v>
      </c>
    </row>
    <row r="192" spans="1:17" ht="12" customHeight="1" x14ac:dyDescent="0.25">
      <c r="A192" s="158" t="s">
        <v>112</v>
      </c>
      <c r="B192" s="157">
        <f>B193</f>
        <v>7.2859463106143378</v>
      </c>
      <c r="C192" s="157">
        <f t="shared" ref="C192:Q192" si="48">C193</f>
        <v>8.9514123172476889</v>
      </c>
      <c r="D192" s="157">
        <f t="shared" si="48"/>
        <v>9.4199899745436468</v>
      </c>
      <c r="E192" s="157">
        <f t="shared" si="48"/>
        <v>9.4119009829533056</v>
      </c>
      <c r="F192" s="157">
        <f t="shared" si="48"/>
        <v>10.186498328529309</v>
      </c>
      <c r="G192" s="157">
        <f t="shared" si="48"/>
        <v>11.275589914329709</v>
      </c>
      <c r="H192" s="157">
        <f t="shared" si="48"/>
        <v>12.394327648829949</v>
      </c>
      <c r="I192" s="157">
        <f t="shared" si="48"/>
        <v>14.150957628691334</v>
      </c>
      <c r="J192" s="157">
        <f t="shared" si="48"/>
        <v>15.92240814848282</v>
      </c>
      <c r="K192" s="157">
        <f t="shared" si="48"/>
        <v>17.677315010149378</v>
      </c>
      <c r="L192" s="157">
        <f t="shared" si="48"/>
        <v>18.855208019494313</v>
      </c>
      <c r="M192" s="157">
        <f t="shared" si="48"/>
        <v>20.798340494387009</v>
      </c>
      <c r="N192" s="157">
        <f t="shared" si="48"/>
        <v>19.370976201593567</v>
      </c>
      <c r="O192" s="157">
        <f t="shared" si="48"/>
        <v>19.341268761092063</v>
      </c>
      <c r="P192" s="157">
        <f t="shared" si="48"/>
        <v>16.512368296829173</v>
      </c>
      <c r="Q192" s="157">
        <f t="shared" si="48"/>
        <v>15.971843333779736</v>
      </c>
    </row>
    <row r="193" spans="1:17" ht="12" customHeight="1" x14ac:dyDescent="0.25">
      <c r="A193" s="23" t="s">
        <v>60</v>
      </c>
      <c r="B193" s="156">
        <f t="shared" ref="B193:Q194" si="49">IF(B117=0,0,B117/0.086*1000000/B$5)</f>
        <v>7.2859463106143378</v>
      </c>
      <c r="C193" s="156">
        <f t="shared" si="49"/>
        <v>8.9514123172476889</v>
      </c>
      <c r="D193" s="156">
        <f t="shared" si="49"/>
        <v>9.4199899745436468</v>
      </c>
      <c r="E193" s="156">
        <f t="shared" si="49"/>
        <v>9.4119009829533056</v>
      </c>
      <c r="F193" s="156">
        <f t="shared" si="49"/>
        <v>10.186498328529309</v>
      </c>
      <c r="G193" s="156">
        <f t="shared" si="49"/>
        <v>11.275589914329709</v>
      </c>
      <c r="H193" s="156">
        <f t="shared" si="49"/>
        <v>12.394327648829949</v>
      </c>
      <c r="I193" s="156">
        <f t="shared" si="49"/>
        <v>14.150957628691334</v>
      </c>
      <c r="J193" s="156">
        <f t="shared" si="49"/>
        <v>15.92240814848282</v>
      </c>
      <c r="K193" s="156">
        <f t="shared" si="49"/>
        <v>17.677315010149378</v>
      </c>
      <c r="L193" s="156">
        <f t="shared" si="49"/>
        <v>18.855208019494313</v>
      </c>
      <c r="M193" s="156">
        <f t="shared" si="49"/>
        <v>20.798340494387009</v>
      </c>
      <c r="N193" s="156">
        <f t="shared" si="49"/>
        <v>19.370976201593567</v>
      </c>
      <c r="O193" s="156">
        <f t="shared" si="49"/>
        <v>19.341268761092063</v>
      </c>
      <c r="P193" s="156">
        <f t="shared" si="49"/>
        <v>16.512368296829173</v>
      </c>
      <c r="Q193" s="156">
        <f t="shared" si="49"/>
        <v>15.971843333779736</v>
      </c>
    </row>
    <row r="194" spans="1:17" ht="12" customHeight="1" x14ac:dyDescent="0.25">
      <c r="A194" s="158" t="s">
        <v>63</v>
      </c>
      <c r="B194" s="157">
        <f t="shared" si="49"/>
        <v>1694.146448676787</v>
      </c>
      <c r="C194" s="157">
        <f t="shared" si="49"/>
        <v>1697.9666659117086</v>
      </c>
      <c r="D194" s="157">
        <f t="shared" si="49"/>
        <v>1696.9110182002385</v>
      </c>
      <c r="E194" s="157">
        <f t="shared" si="49"/>
        <v>1697.3685070847887</v>
      </c>
      <c r="F194" s="157">
        <f t="shared" si="49"/>
        <v>1690.8475066935152</v>
      </c>
      <c r="G194" s="157">
        <f t="shared" si="49"/>
        <v>1720.1041219638523</v>
      </c>
      <c r="H194" s="157">
        <f t="shared" si="49"/>
        <v>1669.0219932224711</v>
      </c>
      <c r="I194" s="157">
        <f t="shared" si="49"/>
        <v>1668.0189021735455</v>
      </c>
      <c r="J194" s="157">
        <f t="shared" si="49"/>
        <v>1652.5945855394605</v>
      </c>
      <c r="K194" s="157">
        <f t="shared" si="49"/>
        <v>1672.0564114510523</v>
      </c>
      <c r="L194" s="157">
        <f t="shared" si="49"/>
        <v>1683.0668588917895</v>
      </c>
      <c r="M194" s="157">
        <f t="shared" si="49"/>
        <v>1686.7896849246013</v>
      </c>
      <c r="N194" s="157">
        <f t="shared" si="49"/>
        <v>1685.313579899549</v>
      </c>
      <c r="O194" s="157">
        <f t="shared" si="49"/>
        <v>1678.0146153595751</v>
      </c>
      <c r="P194" s="157">
        <f t="shared" si="49"/>
        <v>1681.0235616943394</v>
      </c>
      <c r="Q194" s="157">
        <f t="shared" si="49"/>
        <v>1677.0785726069535</v>
      </c>
    </row>
    <row r="195" spans="1:17" ht="12" customHeight="1" x14ac:dyDescent="0.25">
      <c r="A195" s="167" t="s">
        <v>148</v>
      </c>
      <c r="B195" s="132">
        <f>IF(B119=0,0,B119/0.086*1000000/B$11)</f>
        <v>1688.924970079458</v>
      </c>
      <c r="C195" s="132">
        <f t="shared" ref="C195:Q195" si="50">IF(C119=0,0,C119/0.086*1000000/C$11)</f>
        <v>1683.8877215073405</v>
      </c>
      <c r="D195" s="132">
        <f t="shared" si="50"/>
        <v>1687.021768462575</v>
      </c>
      <c r="E195" s="132">
        <f t="shared" si="50"/>
        <v>1684.1677804597311</v>
      </c>
      <c r="F195" s="132">
        <f t="shared" si="50"/>
        <v>1678.8153287802152</v>
      </c>
      <c r="G195" s="132">
        <f t="shared" si="50"/>
        <v>1708.2838564676044</v>
      </c>
      <c r="H195" s="132">
        <f t="shared" si="50"/>
        <v>1644.8305521731409</v>
      </c>
      <c r="I195" s="132">
        <f t="shared" si="50"/>
        <v>1649.9255069360545</v>
      </c>
      <c r="J195" s="132">
        <f t="shared" si="50"/>
        <v>1630.5621438306214</v>
      </c>
      <c r="K195" s="132">
        <f t="shared" si="50"/>
        <v>1646.3098292245056</v>
      </c>
      <c r="L195" s="132">
        <f t="shared" si="50"/>
        <v>1657.3055639322079</v>
      </c>
      <c r="M195" s="132">
        <f t="shared" si="50"/>
        <v>1659.0786591911578</v>
      </c>
      <c r="N195" s="132">
        <f t="shared" si="50"/>
        <v>1659.1097781711678</v>
      </c>
      <c r="O195" s="132">
        <f t="shared" si="50"/>
        <v>1652.8079669419903</v>
      </c>
      <c r="P195" s="132">
        <f t="shared" si="50"/>
        <v>1651.2518438675183</v>
      </c>
      <c r="Q195" s="132">
        <f t="shared" si="50"/>
        <v>1649.0992538218395</v>
      </c>
    </row>
    <row r="196" spans="1:17" ht="12" customHeight="1" x14ac:dyDescent="0.25">
      <c r="A196" s="167" t="s">
        <v>147</v>
      </c>
      <c r="B196" s="132">
        <f>IF(B120=0,0,B120/0.086*1000000/B$12)</f>
        <v>1688.9234165919788</v>
      </c>
      <c r="C196" s="132">
        <f t="shared" ref="C196:Q196" si="51">IF(C120=0,0,C120/0.086*1000000/C$12)</f>
        <v>1687.7236975504113</v>
      </c>
      <c r="D196" s="132">
        <f t="shared" si="51"/>
        <v>1695.4567815523387</v>
      </c>
      <c r="E196" s="132">
        <f t="shared" si="51"/>
        <v>1697.588360750907</v>
      </c>
      <c r="F196" s="132">
        <f t="shared" si="51"/>
        <v>1697.7351772613476</v>
      </c>
      <c r="G196" s="132">
        <f t="shared" si="51"/>
        <v>1723.2291722656366</v>
      </c>
      <c r="H196" s="132">
        <f t="shared" si="51"/>
        <v>1678.8221929316983</v>
      </c>
      <c r="I196" s="132">
        <f t="shared" si="51"/>
        <v>1681.1792534433339</v>
      </c>
      <c r="J196" s="132">
        <f t="shared" si="51"/>
        <v>1663.8110154279655</v>
      </c>
      <c r="K196" s="132">
        <f t="shared" si="51"/>
        <v>1682.2810019559081</v>
      </c>
      <c r="L196" s="132">
        <f t="shared" si="51"/>
        <v>1690.220559154772</v>
      </c>
      <c r="M196" s="132">
        <f t="shared" si="51"/>
        <v>1691.6923811465451</v>
      </c>
      <c r="N196" s="132">
        <f t="shared" si="51"/>
        <v>1689.6172642846416</v>
      </c>
      <c r="O196" s="132">
        <f t="shared" si="51"/>
        <v>1684.1576641215988</v>
      </c>
      <c r="P196" s="132">
        <f t="shared" si="51"/>
        <v>1681.9223609171841</v>
      </c>
      <c r="Q196" s="132">
        <f t="shared" si="51"/>
        <v>1677.7970693071727</v>
      </c>
    </row>
    <row r="197" spans="1:17" ht="12" customHeight="1" x14ac:dyDescent="0.25">
      <c r="A197" s="166" t="s">
        <v>61</v>
      </c>
      <c r="B197" s="165">
        <f t="shared" ref="B197:Q198" si="52">IF(B121=0,0,B121/0.086*1000000/B$12)</f>
        <v>1097.801230551647</v>
      </c>
      <c r="C197" s="165">
        <f t="shared" si="52"/>
        <v>1095.7901173165349</v>
      </c>
      <c r="D197" s="165">
        <f t="shared" si="52"/>
        <v>1100.70378733645</v>
      </c>
      <c r="E197" s="165">
        <f t="shared" si="52"/>
        <v>1101.771887304352</v>
      </c>
      <c r="F197" s="165">
        <f t="shared" si="52"/>
        <v>1102.2038921708961</v>
      </c>
      <c r="G197" s="165">
        <f t="shared" si="52"/>
        <v>1125.1378954706981</v>
      </c>
      <c r="H197" s="165">
        <f t="shared" si="52"/>
        <v>1084.3008225168567</v>
      </c>
      <c r="I197" s="165">
        <f t="shared" si="52"/>
        <v>1091.0969719042841</v>
      </c>
      <c r="J197" s="165">
        <f t="shared" si="52"/>
        <v>1078.9565724251395</v>
      </c>
      <c r="K197" s="165">
        <f t="shared" si="52"/>
        <v>1090.4693198285042</v>
      </c>
      <c r="L197" s="165">
        <f t="shared" si="52"/>
        <v>1086.2033986023696</v>
      </c>
      <c r="M197" s="165">
        <f t="shared" si="52"/>
        <v>1105.191687197688</v>
      </c>
      <c r="N197" s="165">
        <f t="shared" si="52"/>
        <v>1095.6054861564344</v>
      </c>
      <c r="O197" s="165">
        <f t="shared" si="52"/>
        <v>1080.6400619197186</v>
      </c>
      <c r="P197" s="165">
        <f t="shared" si="52"/>
        <v>1102.120322365532</v>
      </c>
      <c r="Q197" s="165">
        <f t="shared" si="52"/>
        <v>1089.2582194376419</v>
      </c>
    </row>
    <row r="198" spans="1:17" ht="12" customHeight="1" x14ac:dyDescent="0.25">
      <c r="A198" s="147" t="s">
        <v>59</v>
      </c>
      <c r="B198" s="164">
        <f t="shared" si="52"/>
        <v>591.1221860403316</v>
      </c>
      <c r="C198" s="164">
        <f t="shared" si="52"/>
        <v>591.93358023387657</v>
      </c>
      <c r="D198" s="164">
        <f t="shared" si="52"/>
        <v>594.75299421588886</v>
      </c>
      <c r="E198" s="164">
        <f t="shared" si="52"/>
        <v>595.81647344655437</v>
      </c>
      <c r="F198" s="164">
        <f t="shared" si="52"/>
        <v>595.53128509045155</v>
      </c>
      <c r="G198" s="164">
        <f t="shared" si="52"/>
        <v>598.09127679493849</v>
      </c>
      <c r="H198" s="164">
        <f t="shared" si="52"/>
        <v>594.52137041484173</v>
      </c>
      <c r="I198" s="164">
        <f t="shared" si="52"/>
        <v>590.08228153904963</v>
      </c>
      <c r="J198" s="164">
        <f t="shared" si="52"/>
        <v>584.85444300282586</v>
      </c>
      <c r="K198" s="164">
        <f t="shared" si="52"/>
        <v>591.81168212740386</v>
      </c>
      <c r="L198" s="164">
        <f t="shared" si="52"/>
        <v>604.01716055240206</v>
      </c>
      <c r="M198" s="164">
        <f t="shared" si="52"/>
        <v>586.50069394885702</v>
      </c>
      <c r="N198" s="164">
        <f t="shared" si="52"/>
        <v>594.01177812820731</v>
      </c>
      <c r="O198" s="164">
        <f t="shared" si="52"/>
        <v>603.51760220187998</v>
      </c>
      <c r="P198" s="164">
        <f t="shared" si="52"/>
        <v>579.802038551652</v>
      </c>
      <c r="Q198" s="164">
        <f t="shared" si="52"/>
        <v>588.53884986953119</v>
      </c>
    </row>
    <row r="199" spans="1:17" ht="12" customHeight="1" x14ac:dyDescent="0.25">
      <c r="A199" s="163" t="s">
        <v>142</v>
      </c>
      <c r="B199" s="162">
        <f>IF(B123=0,0,B123/0.086*1000000/B$13)</f>
        <v>1790.4908755579136</v>
      </c>
      <c r="C199" s="162">
        <f t="shared" ref="C199:Q199" si="53">IF(C123=0,0,C123/0.086*1000000/C$13)</f>
        <v>1874.6876536569669</v>
      </c>
      <c r="D199" s="162">
        <f t="shared" si="53"/>
        <v>1876.7562911007772</v>
      </c>
      <c r="E199" s="162">
        <f t="shared" si="53"/>
        <v>1880.6306370213499</v>
      </c>
      <c r="F199" s="162">
        <f t="shared" si="53"/>
        <v>1846.5995348269012</v>
      </c>
      <c r="G199" s="162">
        <f t="shared" si="53"/>
        <v>1870.7821210079071</v>
      </c>
      <c r="H199" s="162">
        <f t="shared" si="53"/>
        <v>1822.7481300519328</v>
      </c>
      <c r="I199" s="162">
        <f t="shared" si="53"/>
        <v>1976.3913560035039</v>
      </c>
      <c r="J199" s="162">
        <f t="shared" si="53"/>
        <v>1848.9675003888931</v>
      </c>
      <c r="K199" s="162">
        <f t="shared" si="53"/>
        <v>1931.3301118993932</v>
      </c>
      <c r="L199" s="162">
        <f t="shared" si="53"/>
        <v>1886.0315976936167</v>
      </c>
      <c r="M199" s="162">
        <f t="shared" si="53"/>
        <v>1986.6783136113115</v>
      </c>
      <c r="N199" s="162">
        <f t="shared" si="53"/>
        <v>1989.3822842827312</v>
      </c>
      <c r="O199" s="162">
        <f t="shared" si="53"/>
        <v>1956.7438106504455</v>
      </c>
      <c r="P199" s="162">
        <f t="shared" si="53"/>
        <v>2090.4277754082323</v>
      </c>
      <c r="Q199" s="162">
        <f t="shared" si="53"/>
        <v>2017.3121085440812</v>
      </c>
    </row>
    <row r="200" spans="1:17" ht="12" customHeight="1" x14ac:dyDescent="0.25">
      <c r="A200" s="161" t="s">
        <v>141</v>
      </c>
      <c r="B200" s="160">
        <f>IF(B124=0,0,B124/0.086*1000000/B$14)</f>
        <v>1754.9412551529751</v>
      </c>
      <c r="C200" s="160">
        <f t="shared" ref="C200:Q200" si="54">IF(C124=0,0,C124/0.086*1000000/C$14)</f>
        <v>1822.5026485078045</v>
      </c>
      <c r="D200" s="160">
        <f t="shared" si="54"/>
        <v>1832.0362570636714</v>
      </c>
      <c r="E200" s="160">
        <f t="shared" si="54"/>
        <v>1835.5151678573075</v>
      </c>
      <c r="F200" s="160">
        <f t="shared" si="54"/>
        <v>1799.879096884328</v>
      </c>
      <c r="G200" s="160">
        <f t="shared" si="54"/>
        <v>1819.1514570968745</v>
      </c>
      <c r="H200" s="160">
        <f t="shared" si="54"/>
        <v>1787.9798334398968</v>
      </c>
      <c r="I200" s="160">
        <f t="shared" si="54"/>
        <v>1875.1049187943224</v>
      </c>
      <c r="J200" s="160">
        <f t="shared" si="54"/>
        <v>1791.3656049645938</v>
      </c>
      <c r="K200" s="160">
        <f t="shared" si="54"/>
        <v>1847.1762548620086</v>
      </c>
      <c r="L200" s="160">
        <f t="shared" si="54"/>
        <v>1822.1207421367435</v>
      </c>
      <c r="M200" s="160">
        <f t="shared" si="54"/>
        <v>1890.905445401997</v>
      </c>
      <c r="N200" s="160">
        <f t="shared" si="54"/>
        <v>1887.3837623141831</v>
      </c>
      <c r="O200" s="160">
        <f t="shared" si="54"/>
        <v>1860.4685531472742</v>
      </c>
      <c r="P200" s="160">
        <f t="shared" si="54"/>
        <v>1953.0551544771577</v>
      </c>
      <c r="Q200" s="160">
        <f t="shared" si="54"/>
        <v>1902.270598776073</v>
      </c>
    </row>
    <row r="201" spans="1:17" ht="12" customHeight="1" x14ac:dyDescent="0.25">
      <c r="A201" s="148" t="s">
        <v>60</v>
      </c>
      <c r="B201" s="156">
        <f t="shared" ref="B201:Q202" si="55">IF(B125=0,0,B125/0.086*1000000/B$14)</f>
        <v>1163.8190691126435</v>
      </c>
      <c r="C201" s="156">
        <f t="shared" si="55"/>
        <v>1230.5690682739278</v>
      </c>
      <c r="D201" s="156">
        <f t="shared" si="55"/>
        <v>1237.2832628477827</v>
      </c>
      <c r="E201" s="156">
        <f t="shared" si="55"/>
        <v>1239.698694410753</v>
      </c>
      <c r="F201" s="156">
        <f t="shared" si="55"/>
        <v>1204.3478117938764</v>
      </c>
      <c r="G201" s="156">
        <f t="shared" si="55"/>
        <v>1221.0601803019363</v>
      </c>
      <c r="H201" s="156">
        <f t="shared" si="55"/>
        <v>1193.4584630250552</v>
      </c>
      <c r="I201" s="156">
        <f t="shared" si="55"/>
        <v>1285.0226372552725</v>
      </c>
      <c r="J201" s="156">
        <f t="shared" si="55"/>
        <v>1206.5111619617687</v>
      </c>
      <c r="K201" s="156">
        <f t="shared" si="55"/>
        <v>1255.364572734605</v>
      </c>
      <c r="L201" s="156">
        <f t="shared" si="55"/>
        <v>1218.1035815843418</v>
      </c>
      <c r="M201" s="156">
        <f t="shared" si="55"/>
        <v>1304.4047514531396</v>
      </c>
      <c r="N201" s="156">
        <f t="shared" si="55"/>
        <v>1293.3719841859759</v>
      </c>
      <c r="O201" s="156">
        <f t="shared" si="55"/>
        <v>1256.9509509453944</v>
      </c>
      <c r="P201" s="156">
        <f t="shared" si="55"/>
        <v>1373.2531159255057</v>
      </c>
      <c r="Q201" s="156">
        <f t="shared" si="55"/>
        <v>1313.7317489065417</v>
      </c>
    </row>
    <row r="202" spans="1:17" ht="12" customHeight="1" x14ac:dyDescent="0.25">
      <c r="A202" s="148" t="s">
        <v>59</v>
      </c>
      <c r="B202" s="156">
        <f t="shared" si="55"/>
        <v>591.12218604033183</v>
      </c>
      <c r="C202" s="156">
        <f t="shared" si="55"/>
        <v>591.93358023387657</v>
      </c>
      <c r="D202" s="156">
        <f t="shared" si="55"/>
        <v>594.75299421588875</v>
      </c>
      <c r="E202" s="156">
        <f t="shared" si="55"/>
        <v>595.81647344655426</v>
      </c>
      <c r="F202" s="156">
        <f t="shared" si="55"/>
        <v>595.53128509045143</v>
      </c>
      <c r="G202" s="156">
        <f t="shared" si="55"/>
        <v>598.09127679493827</v>
      </c>
      <c r="H202" s="156">
        <f t="shared" si="55"/>
        <v>594.52137041484184</v>
      </c>
      <c r="I202" s="156">
        <f t="shared" si="55"/>
        <v>590.08228153904963</v>
      </c>
      <c r="J202" s="156">
        <f t="shared" si="55"/>
        <v>584.85444300282552</v>
      </c>
      <c r="K202" s="156">
        <f t="shared" si="55"/>
        <v>591.81168212740408</v>
      </c>
      <c r="L202" s="156">
        <f t="shared" si="55"/>
        <v>604.01716055240195</v>
      </c>
      <c r="M202" s="156">
        <f t="shared" si="55"/>
        <v>586.50069394885736</v>
      </c>
      <c r="N202" s="156">
        <f t="shared" si="55"/>
        <v>594.01177812820777</v>
      </c>
      <c r="O202" s="156">
        <f t="shared" si="55"/>
        <v>603.51760220188009</v>
      </c>
      <c r="P202" s="156">
        <f t="shared" si="55"/>
        <v>579.802038551652</v>
      </c>
      <c r="Q202" s="156">
        <f t="shared" si="55"/>
        <v>588.53884986953119</v>
      </c>
    </row>
    <row r="203" spans="1:17" ht="12" customHeight="1" x14ac:dyDescent="0.25">
      <c r="A203" s="158" t="s">
        <v>62</v>
      </c>
      <c r="B203" s="157">
        <f t="shared" ref="B203:Q203" si="56">IF(B127=0,0,B127/0.086*1000000/B$5)</f>
        <v>634.19166768298317</v>
      </c>
      <c r="C203" s="157">
        <f t="shared" si="56"/>
        <v>651.09304762679062</v>
      </c>
      <c r="D203" s="157">
        <f t="shared" si="56"/>
        <v>661.27561241674243</v>
      </c>
      <c r="E203" s="157">
        <f t="shared" si="56"/>
        <v>669.38132809736612</v>
      </c>
      <c r="F203" s="157">
        <f t="shared" si="56"/>
        <v>654.52962288698575</v>
      </c>
      <c r="G203" s="157">
        <f t="shared" si="56"/>
        <v>646.79696210206589</v>
      </c>
      <c r="H203" s="157">
        <f t="shared" si="56"/>
        <v>637.25650380776767</v>
      </c>
      <c r="I203" s="157">
        <f t="shared" si="56"/>
        <v>657.44036508786905</v>
      </c>
      <c r="J203" s="157">
        <f t="shared" si="56"/>
        <v>639.42208149083478</v>
      </c>
      <c r="K203" s="157">
        <f t="shared" si="56"/>
        <v>667.21050956942088</v>
      </c>
      <c r="L203" s="157">
        <f t="shared" si="56"/>
        <v>657.25671214108559</v>
      </c>
      <c r="M203" s="157">
        <f t="shared" si="56"/>
        <v>670.23983089523722</v>
      </c>
      <c r="N203" s="157">
        <f t="shared" si="56"/>
        <v>699.88331869693377</v>
      </c>
      <c r="O203" s="157">
        <f t="shared" si="56"/>
        <v>664.84144161440975</v>
      </c>
      <c r="P203" s="157">
        <f t="shared" si="56"/>
        <v>708.12863302112521</v>
      </c>
      <c r="Q203" s="157">
        <f t="shared" si="56"/>
        <v>685.52840317344703</v>
      </c>
    </row>
    <row r="204" spans="1:17" ht="12" customHeight="1" x14ac:dyDescent="0.25">
      <c r="A204" s="23" t="s">
        <v>57</v>
      </c>
      <c r="B204" s="156">
        <f>IF(B128=0,0,B128/0.086*1000000/B$16)</f>
        <v>592.06443341497993</v>
      </c>
      <c r="C204" s="156">
        <f t="shared" ref="C204:Q204" si="57">IF(C128=0,0,C128/0.086*1000000/C$16)</f>
        <v>591.29076901497854</v>
      </c>
      <c r="D204" s="156">
        <f t="shared" si="57"/>
        <v>591.97473141389207</v>
      </c>
      <c r="E204" s="156">
        <f t="shared" si="57"/>
        <v>571.84422583771777</v>
      </c>
      <c r="F204" s="156">
        <f t="shared" si="57"/>
        <v>618.71192640801144</v>
      </c>
      <c r="G204" s="156">
        <f t="shared" si="57"/>
        <v>691.45018138483704</v>
      </c>
      <c r="H204" s="156">
        <f t="shared" si="57"/>
        <v>570.33159477234085</v>
      </c>
      <c r="I204" s="156">
        <f t="shared" si="57"/>
        <v>644.12673329480822</v>
      </c>
      <c r="J204" s="156">
        <f t="shared" si="57"/>
        <v>644.34558162979863</v>
      </c>
      <c r="K204" s="156">
        <f t="shared" si="57"/>
        <v>483.66824600198231</v>
      </c>
      <c r="L204" s="156">
        <f t="shared" si="57"/>
        <v>696.44508729910444</v>
      </c>
      <c r="M204" s="156">
        <f t="shared" si="57"/>
        <v>694.07044178514082</v>
      </c>
      <c r="N204" s="156">
        <f t="shared" si="57"/>
        <v>533.47409119264762</v>
      </c>
      <c r="O204" s="156">
        <f t="shared" si="57"/>
        <v>584.16914629743621</v>
      </c>
      <c r="P204" s="156">
        <f t="shared" si="57"/>
        <v>578.3257825440337</v>
      </c>
      <c r="Q204" s="156">
        <f t="shared" si="57"/>
        <v>587.3356089788216</v>
      </c>
    </row>
    <row r="205" spans="1:17" ht="12" customHeight="1" x14ac:dyDescent="0.25">
      <c r="A205" s="29" t="s">
        <v>140</v>
      </c>
      <c r="B205" s="57">
        <f>IF(B129=0,0,B129/0.086*1000000/B$17)</f>
        <v>636.6616771170286</v>
      </c>
      <c r="C205" s="57">
        <f t="shared" ref="C205:Q205" si="58">IF(C129=0,0,C129/0.086*1000000/C$17)</f>
        <v>653.75694058020883</v>
      </c>
      <c r="D205" s="57">
        <f t="shared" si="58"/>
        <v>663.9950056374729</v>
      </c>
      <c r="E205" s="57">
        <f t="shared" si="58"/>
        <v>671.57529877908223</v>
      </c>
      <c r="F205" s="57">
        <f t="shared" si="58"/>
        <v>655.39918036688471</v>
      </c>
      <c r="G205" s="57">
        <f t="shared" si="58"/>
        <v>644.79514278713361</v>
      </c>
      <c r="H205" s="57">
        <f t="shared" si="58"/>
        <v>640.2697680232252</v>
      </c>
      <c r="I205" s="57">
        <f t="shared" si="58"/>
        <v>658.51347188673219</v>
      </c>
      <c r="J205" s="57">
        <f t="shared" si="58"/>
        <v>639.05399533401521</v>
      </c>
      <c r="K205" s="57">
        <f t="shared" si="58"/>
        <v>675.58317677211232</v>
      </c>
      <c r="L205" s="57">
        <f t="shared" si="58"/>
        <v>655.52468185920441</v>
      </c>
      <c r="M205" s="57">
        <f t="shared" si="58"/>
        <v>669.23539442665947</v>
      </c>
      <c r="N205" s="57">
        <f t="shared" si="58"/>
        <v>704.83282847800876</v>
      </c>
      <c r="O205" s="57">
        <f t="shared" si="58"/>
        <v>667.27479497557124</v>
      </c>
      <c r="P205" s="57">
        <f t="shared" si="58"/>
        <v>712.36764414911659</v>
      </c>
      <c r="Q205" s="57">
        <f t="shared" si="58"/>
        <v>690.03585073245506</v>
      </c>
    </row>
    <row r="206" spans="1:17" ht="12" customHeight="1" x14ac:dyDescent="0.25"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</row>
    <row r="207" spans="1:17" ht="12" customHeight="1" x14ac:dyDescent="0.25">
      <c r="A207" s="152" t="s">
        <v>197</v>
      </c>
      <c r="B207" s="168">
        <f>SUM(B208,B211,B213,B222)</f>
        <v>17.935710322330628</v>
      </c>
      <c r="C207" s="168">
        <f t="shared" ref="C207:Q207" si="59">SUM(C208,C211,C213,C222)</f>
        <v>13.792150670433092</v>
      </c>
      <c r="D207" s="168">
        <f t="shared" si="59"/>
        <v>12.118451569999124</v>
      </c>
      <c r="E207" s="168">
        <f t="shared" si="59"/>
        <v>6.7850307353025858</v>
      </c>
      <c r="F207" s="168">
        <f t="shared" si="59"/>
        <v>7.6766513051340484</v>
      </c>
      <c r="G207" s="168">
        <f t="shared" si="59"/>
        <v>14.954303990544862</v>
      </c>
      <c r="H207" s="168">
        <f t="shared" si="59"/>
        <v>12.276834604462216</v>
      </c>
      <c r="I207" s="168">
        <f t="shared" si="59"/>
        <v>23.587295787305003</v>
      </c>
      <c r="J207" s="168">
        <f t="shared" si="59"/>
        <v>21.908645648563247</v>
      </c>
      <c r="K207" s="168">
        <f t="shared" si="59"/>
        <v>10.271098662217568</v>
      </c>
      <c r="L207" s="168">
        <f t="shared" si="59"/>
        <v>14.34693503598565</v>
      </c>
      <c r="M207" s="168">
        <f t="shared" si="59"/>
        <v>13.650394632163975</v>
      </c>
      <c r="N207" s="168">
        <f t="shared" si="59"/>
        <v>7.4803589620134296</v>
      </c>
      <c r="O207" s="168">
        <f t="shared" si="59"/>
        <v>8.2675117022823148</v>
      </c>
      <c r="P207" s="168">
        <f t="shared" si="59"/>
        <v>8.8149874992758388</v>
      </c>
      <c r="Q207" s="168">
        <f t="shared" si="59"/>
        <v>12.116271177462222</v>
      </c>
    </row>
    <row r="208" spans="1:17" ht="12" customHeight="1" x14ac:dyDescent="0.25">
      <c r="A208" s="158" t="s">
        <v>65</v>
      </c>
      <c r="B208" s="157">
        <f>SUM(B209:B210)</f>
        <v>0</v>
      </c>
      <c r="C208" s="157">
        <f t="shared" ref="C208:Q208" si="60">SUM(C209:C210)</f>
        <v>0</v>
      </c>
      <c r="D208" s="157">
        <f t="shared" si="60"/>
        <v>0</v>
      </c>
      <c r="E208" s="157">
        <f t="shared" si="60"/>
        <v>0</v>
      </c>
      <c r="F208" s="157">
        <f t="shared" si="60"/>
        <v>0</v>
      </c>
      <c r="G208" s="157">
        <f t="shared" si="60"/>
        <v>0</v>
      </c>
      <c r="H208" s="157">
        <f t="shared" si="60"/>
        <v>0</v>
      </c>
      <c r="I208" s="157">
        <f t="shared" si="60"/>
        <v>0</v>
      </c>
      <c r="J208" s="157">
        <f t="shared" si="60"/>
        <v>0</v>
      </c>
      <c r="K208" s="157">
        <f t="shared" si="60"/>
        <v>0</v>
      </c>
      <c r="L208" s="157">
        <f t="shared" si="60"/>
        <v>0</v>
      </c>
      <c r="M208" s="157">
        <f t="shared" si="60"/>
        <v>0</v>
      </c>
      <c r="N208" s="157">
        <f t="shared" si="60"/>
        <v>0</v>
      </c>
      <c r="O208" s="157">
        <f t="shared" si="60"/>
        <v>0</v>
      </c>
      <c r="P208" s="157">
        <f t="shared" si="60"/>
        <v>0</v>
      </c>
      <c r="Q208" s="157">
        <f t="shared" si="60"/>
        <v>0</v>
      </c>
    </row>
    <row r="209" spans="1:17" ht="12" customHeight="1" x14ac:dyDescent="0.25">
      <c r="A209" s="23" t="s">
        <v>149</v>
      </c>
      <c r="B209" s="156">
        <f>IF(B152=0,0,B152*1000000/B$7)</f>
        <v>0</v>
      </c>
      <c r="C209" s="156">
        <f t="shared" ref="C209:Q210" si="61">IF(C152=0,0,C152*1000000/C$7)</f>
        <v>0</v>
      </c>
      <c r="D209" s="156">
        <f t="shared" si="61"/>
        <v>0</v>
      </c>
      <c r="E209" s="156">
        <f t="shared" si="61"/>
        <v>0</v>
      </c>
      <c r="F209" s="156">
        <f t="shared" si="61"/>
        <v>0</v>
      </c>
      <c r="G209" s="156">
        <f t="shared" si="61"/>
        <v>0</v>
      </c>
      <c r="H209" s="156">
        <f t="shared" si="61"/>
        <v>0</v>
      </c>
      <c r="I209" s="156">
        <f t="shared" si="61"/>
        <v>0</v>
      </c>
      <c r="J209" s="156">
        <f t="shared" si="61"/>
        <v>0</v>
      </c>
      <c r="K209" s="156">
        <f t="shared" si="61"/>
        <v>0</v>
      </c>
      <c r="L209" s="156">
        <f t="shared" si="61"/>
        <v>0</v>
      </c>
      <c r="M209" s="156">
        <f t="shared" si="61"/>
        <v>0</v>
      </c>
      <c r="N209" s="156">
        <f t="shared" si="61"/>
        <v>0</v>
      </c>
      <c r="O209" s="156">
        <f t="shared" si="61"/>
        <v>0</v>
      </c>
      <c r="P209" s="156">
        <f t="shared" si="61"/>
        <v>0</v>
      </c>
      <c r="Q209" s="156">
        <f t="shared" si="61"/>
        <v>0</v>
      </c>
    </row>
    <row r="210" spans="1:17" ht="12" customHeight="1" x14ac:dyDescent="0.25">
      <c r="A210" s="23" t="s">
        <v>60</v>
      </c>
      <c r="B210" s="156">
        <f>IF(B153=0,0,B153*1000000/B$7)</f>
        <v>0</v>
      </c>
      <c r="C210" s="156">
        <f t="shared" si="61"/>
        <v>0</v>
      </c>
      <c r="D210" s="156">
        <f t="shared" si="61"/>
        <v>0</v>
      </c>
      <c r="E210" s="156">
        <f t="shared" si="61"/>
        <v>0</v>
      </c>
      <c r="F210" s="156">
        <f t="shared" si="61"/>
        <v>0</v>
      </c>
      <c r="G210" s="156">
        <f t="shared" si="61"/>
        <v>0</v>
      </c>
      <c r="H210" s="156">
        <f t="shared" si="61"/>
        <v>0</v>
      </c>
      <c r="I210" s="156">
        <f t="shared" si="61"/>
        <v>0</v>
      </c>
      <c r="J210" s="156">
        <f t="shared" si="61"/>
        <v>0</v>
      </c>
      <c r="K210" s="156">
        <f t="shared" si="61"/>
        <v>0</v>
      </c>
      <c r="L210" s="156">
        <f t="shared" si="61"/>
        <v>0</v>
      </c>
      <c r="M210" s="156">
        <f t="shared" si="61"/>
        <v>0</v>
      </c>
      <c r="N210" s="156">
        <f t="shared" si="61"/>
        <v>0</v>
      </c>
      <c r="O210" s="156">
        <f t="shared" si="61"/>
        <v>0</v>
      </c>
      <c r="P210" s="156">
        <f t="shared" si="61"/>
        <v>0</v>
      </c>
      <c r="Q210" s="156">
        <f t="shared" si="61"/>
        <v>0</v>
      </c>
    </row>
    <row r="211" spans="1:17" ht="12" customHeight="1" x14ac:dyDescent="0.25">
      <c r="A211" s="158" t="s">
        <v>112</v>
      </c>
      <c r="B211" s="157">
        <f>B212</f>
        <v>0</v>
      </c>
      <c r="C211" s="157">
        <f t="shared" ref="C211:Q211" si="62">C212</f>
        <v>0</v>
      </c>
      <c r="D211" s="157">
        <f t="shared" si="62"/>
        <v>0</v>
      </c>
      <c r="E211" s="157">
        <f t="shared" si="62"/>
        <v>0</v>
      </c>
      <c r="F211" s="157">
        <f t="shared" si="62"/>
        <v>0</v>
      </c>
      <c r="G211" s="157">
        <f t="shared" si="62"/>
        <v>0</v>
      </c>
      <c r="H211" s="157">
        <f t="shared" si="62"/>
        <v>0</v>
      </c>
      <c r="I211" s="157">
        <f t="shared" si="62"/>
        <v>0</v>
      </c>
      <c r="J211" s="157">
        <f t="shared" si="62"/>
        <v>0</v>
      </c>
      <c r="K211" s="157">
        <f t="shared" si="62"/>
        <v>0</v>
      </c>
      <c r="L211" s="157">
        <f t="shared" si="62"/>
        <v>0</v>
      </c>
      <c r="M211" s="157">
        <f t="shared" si="62"/>
        <v>0</v>
      </c>
      <c r="N211" s="157">
        <f t="shared" si="62"/>
        <v>0</v>
      </c>
      <c r="O211" s="157">
        <f t="shared" si="62"/>
        <v>0</v>
      </c>
      <c r="P211" s="157">
        <f t="shared" si="62"/>
        <v>0</v>
      </c>
      <c r="Q211" s="157">
        <f t="shared" si="62"/>
        <v>0</v>
      </c>
    </row>
    <row r="212" spans="1:17" ht="12" customHeight="1" x14ac:dyDescent="0.25">
      <c r="A212" s="23" t="s">
        <v>60</v>
      </c>
      <c r="B212" s="156">
        <f>IF(B155=0,0,B155*1000000/B$5)</f>
        <v>0</v>
      </c>
      <c r="C212" s="156">
        <f t="shared" ref="C212:Q213" si="63">IF(C155=0,0,C155*1000000/C$5)</f>
        <v>0</v>
      </c>
      <c r="D212" s="156">
        <f t="shared" si="63"/>
        <v>0</v>
      </c>
      <c r="E212" s="156">
        <f t="shared" si="63"/>
        <v>0</v>
      </c>
      <c r="F212" s="156">
        <f t="shared" si="63"/>
        <v>0</v>
      </c>
      <c r="G212" s="156">
        <f t="shared" si="63"/>
        <v>0</v>
      </c>
      <c r="H212" s="156">
        <f t="shared" si="63"/>
        <v>0</v>
      </c>
      <c r="I212" s="156">
        <f t="shared" si="63"/>
        <v>0</v>
      </c>
      <c r="J212" s="156">
        <f t="shared" si="63"/>
        <v>0</v>
      </c>
      <c r="K212" s="156">
        <f t="shared" si="63"/>
        <v>0</v>
      </c>
      <c r="L212" s="156">
        <f t="shared" si="63"/>
        <v>0</v>
      </c>
      <c r="M212" s="156">
        <f t="shared" si="63"/>
        <v>0</v>
      </c>
      <c r="N212" s="156">
        <f t="shared" si="63"/>
        <v>0</v>
      </c>
      <c r="O212" s="156">
        <f t="shared" si="63"/>
        <v>0</v>
      </c>
      <c r="P212" s="156">
        <f t="shared" si="63"/>
        <v>0</v>
      </c>
      <c r="Q212" s="156">
        <f t="shared" si="63"/>
        <v>0</v>
      </c>
    </row>
    <row r="213" spans="1:17" ht="12" customHeight="1" x14ac:dyDescent="0.25">
      <c r="A213" s="158" t="s">
        <v>63</v>
      </c>
      <c r="B213" s="157">
        <f>IF(B156=0,0,B156*1000000/B$5)</f>
        <v>0</v>
      </c>
      <c r="C213" s="157">
        <f t="shared" si="63"/>
        <v>0</v>
      </c>
      <c r="D213" s="157">
        <f t="shared" si="63"/>
        <v>0</v>
      </c>
      <c r="E213" s="157">
        <f t="shared" si="63"/>
        <v>0</v>
      </c>
      <c r="F213" s="157">
        <f t="shared" si="63"/>
        <v>0</v>
      </c>
      <c r="G213" s="157">
        <f t="shared" si="63"/>
        <v>0</v>
      </c>
      <c r="H213" s="157">
        <f t="shared" si="63"/>
        <v>0</v>
      </c>
      <c r="I213" s="157">
        <f t="shared" si="63"/>
        <v>0</v>
      </c>
      <c r="J213" s="157">
        <f t="shared" si="63"/>
        <v>0</v>
      </c>
      <c r="K213" s="157">
        <f t="shared" si="63"/>
        <v>0</v>
      </c>
      <c r="L213" s="157">
        <f t="shared" si="63"/>
        <v>0</v>
      </c>
      <c r="M213" s="157">
        <f t="shared" si="63"/>
        <v>0</v>
      </c>
      <c r="N213" s="157">
        <f t="shared" si="63"/>
        <v>0</v>
      </c>
      <c r="O213" s="157">
        <f t="shared" si="63"/>
        <v>0</v>
      </c>
      <c r="P213" s="157">
        <f t="shared" si="63"/>
        <v>0</v>
      </c>
      <c r="Q213" s="157">
        <f t="shared" si="63"/>
        <v>0</v>
      </c>
    </row>
    <row r="214" spans="1:17" ht="12" customHeight="1" x14ac:dyDescent="0.25">
      <c r="A214" s="167" t="s">
        <v>148</v>
      </c>
      <c r="B214" s="132">
        <f>IF(B157=0,0,B157*1000000/B$11)</f>
        <v>0</v>
      </c>
      <c r="C214" s="132">
        <f t="shared" ref="C214:Q214" si="64">IF(C157=0,0,C157*1000000/C$11)</f>
        <v>0</v>
      </c>
      <c r="D214" s="132">
        <f t="shared" si="64"/>
        <v>0</v>
      </c>
      <c r="E214" s="132">
        <f t="shared" si="64"/>
        <v>0</v>
      </c>
      <c r="F214" s="132">
        <f t="shared" si="64"/>
        <v>0</v>
      </c>
      <c r="G214" s="132">
        <f t="shared" si="64"/>
        <v>0</v>
      </c>
      <c r="H214" s="132">
        <f t="shared" si="64"/>
        <v>0</v>
      </c>
      <c r="I214" s="132">
        <f t="shared" si="64"/>
        <v>0</v>
      </c>
      <c r="J214" s="132">
        <f t="shared" si="64"/>
        <v>0</v>
      </c>
      <c r="K214" s="132">
        <f t="shared" si="64"/>
        <v>0</v>
      </c>
      <c r="L214" s="132">
        <f t="shared" si="64"/>
        <v>0</v>
      </c>
      <c r="M214" s="132">
        <f t="shared" si="64"/>
        <v>0</v>
      </c>
      <c r="N214" s="132">
        <f t="shared" si="64"/>
        <v>0</v>
      </c>
      <c r="O214" s="132">
        <f t="shared" si="64"/>
        <v>0</v>
      </c>
      <c r="P214" s="132">
        <f t="shared" si="64"/>
        <v>0</v>
      </c>
      <c r="Q214" s="132">
        <f t="shared" si="64"/>
        <v>0</v>
      </c>
    </row>
    <row r="215" spans="1:17" ht="12" customHeight="1" x14ac:dyDescent="0.25">
      <c r="A215" s="167" t="s">
        <v>147</v>
      </c>
      <c r="B215" s="132">
        <f>IF(B158=0,0,B158*1000000/B$12)</f>
        <v>0</v>
      </c>
      <c r="C215" s="132">
        <f t="shared" ref="C215:Q217" si="65">IF(C158=0,0,C158*1000000/C$12)</f>
        <v>0</v>
      </c>
      <c r="D215" s="132">
        <f t="shared" si="65"/>
        <v>0</v>
      </c>
      <c r="E215" s="132">
        <f t="shared" si="65"/>
        <v>0</v>
      </c>
      <c r="F215" s="132">
        <f t="shared" si="65"/>
        <v>0</v>
      </c>
      <c r="G215" s="132">
        <f t="shared" si="65"/>
        <v>0</v>
      </c>
      <c r="H215" s="132">
        <f t="shared" si="65"/>
        <v>0</v>
      </c>
      <c r="I215" s="132">
        <f t="shared" si="65"/>
        <v>0</v>
      </c>
      <c r="J215" s="132">
        <f t="shared" si="65"/>
        <v>0</v>
      </c>
      <c r="K215" s="132">
        <f t="shared" si="65"/>
        <v>0</v>
      </c>
      <c r="L215" s="132">
        <f t="shared" si="65"/>
        <v>0</v>
      </c>
      <c r="M215" s="132">
        <f t="shared" si="65"/>
        <v>0</v>
      </c>
      <c r="N215" s="132">
        <f t="shared" si="65"/>
        <v>0</v>
      </c>
      <c r="O215" s="132">
        <f t="shared" si="65"/>
        <v>0</v>
      </c>
      <c r="P215" s="132">
        <f t="shared" si="65"/>
        <v>0</v>
      </c>
      <c r="Q215" s="132">
        <f t="shared" si="65"/>
        <v>0</v>
      </c>
    </row>
    <row r="216" spans="1:17" ht="12" customHeight="1" x14ac:dyDescent="0.25">
      <c r="A216" s="166" t="s">
        <v>61</v>
      </c>
      <c r="B216" s="165">
        <f>IF(B159=0,0,B159*1000000/B$12)</f>
        <v>0</v>
      </c>
      <c r="C216" s="165">
        <f t="shared" si="65"/>
        <v>0</v>
      </c>
      <c r="D216" s="165">
        <f t="shared" si="65"/>
        <v>0</v>
      </c>
      <c r="E216" s="165">
        <f t="shared" si="65"/>
        <v>0</v>
      </c>
      <c r="F216" s="165">
        <f t="shared" si="65"/>
        <v>0</v>
      </c>
      <c r="G216" s="165">
        <f t="shared" si="65"/>
        <v>0</v>
      </c>
      <c r="H216" s="165">
        <f t="shared" si="65"/>
        <v>0</v>
      </c>
      <c r="I216" s="165">
        <f t="shared" si="65"/>
        <v>0</v>
      </c>
      <c r="J216" s="165">
        <f t="shared" si="65"/>
        <v>0</v>
      </c>
      <c r="K216" s="165">
        <f t="shared" si="65"/>
        <v>0</v>
      </c>
      <c r="L216" s="165">
        <f t="shared" si="65"/>
        <v>0</v>
      </c>
      <c r="M216" s="165">
        <f t="shared" si="65"/>
        <v>0</v>
      </c>
      <c r="N216" s="165">
        <f t="shared" si="65"/>
        <v>0</v>
      </c>
      <c r="O216" s="165">
        <f t="shared" si="65"/>
        <v>0</v>
      </c>
      <c r="P216" s="165">
        <f t="shared" si="65"/>
        <v>0</v>
      </c>
      <c r="Q216" s="165">
        <f t="shared" si="65"/>
        <v>0</v>
      </c>
    </row>
    <row r="217" spans="1:17" ht="12" customHeight="1" x14ac:dyDescent="0.25">
      <c r="A217" s="147" t="s">
        <v>59</v>
      </c>
      <c r="B217" s="164">
        <f>IF(B160=0,0,B160*1000000/B$12)</f>
        <v>0</v>
      </c>
      <c r="C217" s="164">
        <f t="shared" si="65"/>
        <v>0</v>
      </c>
      <c r="D217" s="164">
        <f t="shared" si="65"/>
        <v>0</v>
      </c>
      <c r="E217" s="164">
        <f t="shared" si="65"/>
        <v>0</v>
      </c>
      <c r="F217" s="164">
        <f t="shared" si="65"/>
        <v>0</v>
      </c>
      <c r="G217" s="164">
        <f t="shared" si="65"/>
        <v>0</v>
      </c>
      <c r="H217" s="164">
        <f t="shared" si="65"/>
        <v>0</v>
      </c>
      <c r="I217" s="164">
        <f t="shared" si="65"/>
        <v>0</v>
      </c>
      <c r="J217" s="164">
        <f t="shared" si="65"/>
        <v>0</v>
      </c>
      <c r="K217" s="164">
        <f t="shared" si="65"/>
        <v>0</v>
      </c>
      <c r="L217" s="164">
        <f t="shared" si="65"/>
        <v>0</v>
      </c>
      <c r="M217" s="164">
        <f t="shared" si="65"/>
        <v>0</v>
      </c>
      <c r="N217" s="164">
        <f t="shared" si="65"/>
        <v>0</v>
      </c>
      <c r="O217" s="164">
        <f t="shared" si="65"/>
        <v>0</v>
      </c>
      <c r="P217" s="164">
        <f t="shared" si="65"/>
        <v>0</v>
      </c>
      <c r="Q217" s="164">
        <f t="shared" si="65"/>
        <v>0</v>
      </c>
    </row>
    <row r="218" spans="1:17" ht="12" customHeight="1" x14ac:dyDescent="0.25">
      <c r="A218" s="163" t="s">
        <v>142</v>
      </c>
      <c r="B218" s="162">
        <f>IF(B161=0,0,B161*1000000/B$13)</f>
        <v>0</v>
      </c>
      <c r="C218" s="162">
        <f t="shared" ref="C218:Q218" si="66">IF(C161=0,0,C161*1000000/C$13)</f>
        <v>0</v>
      </c>
      <c r="D218" s="162">
        <f t="shared" si="66"/>
        <v>0</v>
      </c>
      <c r="E218" s="162">
        <f t="shared" si="66"/>
        <v>0</v>
      </c>
      <c r="F218" s="162">
        <f t="shared" si="66"/>
        <v>0</v>
      </c>
      <c r="G218" s="162">
        <f t="shared" si="66"/>
        <v>0</v>
      </c>
      <c r="H218" s="162">
        <f t="shared" si="66"/>
        <v>0</v>
      </c>
      <c r="I218" s="162">
        <f t="shared" si="66"/>
        <v>0</v>
      </c>
      <c r="J218" s="162">
        <f t="shared" si="66"/>
        <v>0</v>
      </c>
      <c r="K218" s="162">
        <f t="shared" si="66"/>
        <v>0</v>
      </c>
      <c r="L218" s="162">
        <f t="shared" si="66"/>
        <v>0</v>
      </c>
      <c r="M218" s="162">
        <f t="shared" si="66"/>
        <v>0</v>
      </c>
      <c r="N218" s="162">
        <f t="shared" si="66"/>
        <v>0</v>
      </c>
      <c r="O218" s="162">
        <f t="shared" si="66"/>
        <v>0</v>
      </c>
      <c r="P218" s="162">
        <f t="shared" si="66"/>
        <v>0</v>
      </c>
      <c r="Q218" s="162">
        <f t="shared" si="66"/>
        <v>0</v>
      </c>
    </row>
    <row r="219" spans="1:17" ht="12" customHeight="1" x14ac:dyDescent="0.25">
      <c r="A219" s="161" t="s">
        <v>141</v>
      </c>
      <c r="B219" s="160">
        <f>IF(B162=0,0,B162*1000000/B$14)</f>
        <v>0</v>
      </c>
      <c r="C219" s="160">
        <f t="shared" ref="C219:Q221" si="67">IF(C162=0,0,C162*1000000/C$14)</f>
        <v>0</v>
      </c>
      <c r="D219" s="160">
        <f t="shared" si="67"/>
        <v>0</v>
      </c>
      <c r="E219" s="160">
        <f t="shared" si="67"/>
        <v>0</v>
      </c>
      <c r="F219" s="160">
        <f t="shared" si="67"/>
        <v>0</v>
      </c>
      <c r="G219" s="160">
        <f t="shared" si="67"/>
        <v>0</v>
      </c>
      <c r="H219" s="160">
        <f t="shared" si="67"/>
        <v>0</v>
      </c>
      <c r="I219" s="160">
        <f t="shared" si="67"/>
        <v>0</v>
      </c>
      <c r="J219" s="160">
        <f t="shared" si="67"/>
        <v>0</v>
      </c>
      <c r="K219" s="160">
        <f t="shared" si="67"/>
        <v>0</v>
      </c>
      <c r="L219" s="160">
        <f t="shared" si="67"/>
        <v>0</v>
      </c>
      <c r="M219" s="160">
        <f t="shared" si="67"/>
        <v>0</v>
      </c>
      <c r="N219" s="160">
        <f t="shared" si="67"/>
        <v>0</v>
      </c>
      <c r="O219" s="160">
        <f t="shared" si="67"/>
        <v>0</v>
      </c>
      <c r="P219" s="160">
        <f t="shared" si="67"/>
        <v>0</v>
      </c>
      <c r="Q219" s="160">
        <f t="shared" si="67"/>
        <v>0</v>
      </c>
    </row>
    <row r="220" spans="1:17" ht="12" customHeight="1" x14ac:dyDescent="0.25">
      <c r="A220" s="148" t="s">
        <v>60</v>
      </c>
      <c r="B220" s="156">
        <f>IF(B163=0,0,B163*1000000/B$14)</f>
        <v>0</v>
      </c>
      <c r="C220" s="156">
        <f t="shared" si="67"/>
        <v>0</v>
      </c>
      <c r="D220" s="156">
        <f t="shared" si="67"/>
        <v>0</v>
      </c>
      <c r="E220" s="156">
        <f t="shared" si="67"/>
        <v>0</v>
      </c>
      <c r="F220" s="156">
        <f t="shared" si="67"/>
        <v>0</v>
      </c>
      <c r="G220" s="156">
        <f t="shared" si="67"/>
        <v>0</v>
      </c>
      <c r="H220" s="156">
        <f t="shared" si="67"/>
        <v>0</v>
      </c>
      <c r="I220" s="156">
        <f t="shared" si="67"/>
        <v>0</v>
      </c>
      <c r="J220" s="156">
        <f t="shared" si="67"/>
        <v>0</v>
      </c>
      <c r="K220" s="156">
        <f t="shared" si="67"/>
        <v>0</v>
      </c>
      <c r="L220" s="156">
        <f t="shared" si="67"/>
        <v>0</v>
      </c>
      <c r="M220" s="156">
        <f t="shared" si="67"/>
        <v>0</v>
      </c>
      <c r="N220" s="156">
        <f t="shared" si="67"/>
        <v>0</v>
      </c>
      <c r="O220" s="156">
        <f t="shared" si="67"/>
        <v>0</v>
      </c>
      <c r="P220" s="156">
        <f t="shared" si="67"/>
        <v>0</v>
      </c>
      <c r="Q220" s="156">
        <f t="shared" si="67"/>
        <v>0</v>
      </c>
    </row>
    <row r="221" spans="1:17" ht="12" customHeight="1" x14ac:dyDescent="0.25">
      <c r="A221" s="148" t="s">
        <v>59</v>
      </c>
      <c r="B221" s="156">
        <f>IF(B164=0,0,B164*1000000/B$14)</f>
        <v>0</v>
      </c>
      <c r="C221" s="156">
        <f t="shared" si="67"/>
        <v>0</v>
      </c>
      <c r="D221" s="156">
        <f t="shared" si="67"/>
        <v>0</v>
      </c>
      <c r="E221" s="156">
        <f t="shared" si="67"/>
        <v>0</v>
      </c>
      <c r="F221" s="156">
        <f t="shared" si="67"/>
        <v>0</v>
      </c>
      <c r="G221" s="156">
        <f t="shared" si="67"/>
        <v>0</v>
      </c>
      <c r="H221" s="156">
        <f t="shared" si="67"/>
        <v>0</v>
      </c>
      <c r="I221" s="156">
        <f t="shared" si="67"/>
        <v>0</v>
      </c>
      <c r="J221" s="156">
        <f t="shared" si="67"/>
        <v>0</v>
      </c>
      <c r="K221" s="156">
        <f t="shared" si="67"/>
        <v>0</v>
      </c>
      <c r="L221" s="156">
        <f t="shared" si="67"/>
        <v>0</v>
      </c>
      <c r="M221" s="156">
        <f t="shared" si="67"/>
        <v>0</v>
      </c>
      <c r="N221" s="156">
        <f t="shared" si="67"/>
        <v>0</v>
      </c>
      <c r="O221" s="156">
        <f t="shared" si="67"/>
        <v>0</v>
      </c>
      <c r="P221" s="156">
        <f t="shared" si="67"/>
        <v>0</v>
      </c>
      <c r="Q221" s="156">
        <f t="shared" si="67"/>
        <v>0</v>
      </c>
    </row>
    <row r="222" spans="1:17" ht="12" customHeight="1" x14ac:dyDescent="0.25">
      <c r="A222" s="158" t="s">
        <v>62</v>
      </c>
      <c r="B222" s="157">
        <f>IF(B165=0,0,B165*1000000/B$5)</f>
        <v>17.935710322330628</v>
      </c>
      <c r="C222" s="157">
        <f t="shared" ref="C222:Q222" si="68">IF(C165=0,0,C165*1000000/C$5)</f>
        <v>13.792150670433092</v>
      </c>
      <c r="D222" s="157">
        <f t="shared" si="68"/>
        <v>12.118451569999124</v>
      </c>
      <c r="E222" s="157">
        <f t="shared" si="68"/>
        <v>6.7850307353025858</v>
      </c>
      <c r="F222" s="157">
        <f t="shared" si="68"/>
        <v>7.6766513051340484</v>
      </c>
      <c r="G222" s="157">
        <f t="shared" si="68"/>
        <v>14.954303990544862</v>
      </c>
      <c r="H222" s="157">
        <f t="shared" si="68"/>
        <v>12.276834604462216</v>
      </c>
      <c r="I222" s="157">
        <f t="shared" si="68"/>
        <v>23.587295787305003</v>
      </c>
      <c r="J222" s="157">
        <f t="shared" si="68"/>
        <v>21.908645648563247</v>
      </c>
      <c r="K222" s="157">
        <f t="shared" si="68"/>
        <v>10.271098662217568</v>
      </c>
      <c r="L222" s="157">
        <f t="shared" si="68"/>
        <v>14.34693503598565</v>
      </c>
      <c r="M222" s="157">
        <f t="shared" si="68"/>
        <v>13.650394632163975</v>
      </c>
      <c r="N222" s="157">
        <f t="shared" si="68"/>
        <v>7.4803589620134296</v>
      </c>
      <c r="O222" s="157">
        <f t="shared" si="68"/>
        <v>8.2675117022823148</v>
      </c>
      <c r="P222" s="157">
        <f t="shared" si="68"/>
        <v>8.8149874992758388</v>
      </c>
      <c r="Q222" s="157">
        <f t="shared" si="68"/>
        <v>12.116271177462222</v>
      </c>
    </row>
    <row r="223" spans="1:17" ht="12" customHeight="1" x14ac:dyDescent="0.25">
      <c r="A223" s="23" t="s">
        <v>57</v>
      </c>
      <c r="B223" s="156">
        <f>IF(B166=0,0,B166*1000000/B$16)</f>
        <v>323.8381332431905</v>
      </c>
      <c r="C223" s="156">
        <f t="shared" ref="C223:Q223" si="69">IF(C166=0,0,C166*1000000/C$16)</f>
        <v>323.41496640371685</v>
      </c>
      <c r="D223" s="156">
        <f t="shared" si="69"/>
        <v>320.94446606074064</v>
      </c>
      <c r="E223" s="156">
        <f t="shared" si="69"/>
        <v>308.4263617609476</v>
      </c>
      <c r="F223" s="156">
        <f t="shared" si="69"/>
        <v>323.88342633531624</v>
      </c>
      <c r="G223" s="156">
        <f t="shared" si="69"/>
        <v>348.52977223083616</v>
      </c>
      <c r="H223" s="156">
        <f t="shared" si="69"/>
        <v>284.94659749210075</v>
      </c>
      <c r="I223" s="156">
        <f t="shared" si="69"/>
        <v>316.22598882225714</v>
      </c>
      <c r="J223" s="156">
        <f t="shared" si="69"/>
        <v>314.95748189707552</v>
      </c>
      <c r="K223" s="156">
        <f t="shared" si="69"/>
        <v>235.43001781546877</v>
      </c>
      <c r="L223" s="156">
        <f t="shared" si="69"/>
        <v>338.95619761035016</v>
      </c>
      <c r="M223" s="156">
        <f t="shared" si="69"/>
        <v>337.51084091137881</v>
      </c>
      <c r="N223" s="156">
        <f t="shared" si="69"/>
        <v>258.98016629305755</v>
      </c>
      <c r="O223" s="156">
        <f t="shared" si="69"/>
        <v>282.3580553234242</v>
      </c>
      <c r="P223" s="156">
        <f t="shared" si="69"/>
        <v>278.73890838036476</v>
      </c>
      <c r="Q223" s="156">
        <f t="shared" si="69"/>
        <v>276.06399470831263</v>
      </c>
    </row>
    <row r="224" spans="1:17" ht="12" customHeight="1" x14ac:dyDescent="0.25">
      <c r="A224" s="29" t="s">
        <v>140</v>
      </c>
      <c r="B224" s="57">
        <f>IF(B167=0,0,B167*1000000/B$17)</f>
        <v>0</v>
      </c>
      <c r="C224" s="57">
        <f t="shared" ref="C224:Q224" si="70">IF(C167=0,0,C167*1000000/C$17)</f>
        <v>0</v>
      </c>
      <c r="D224" s="57">
        <f t="shared" si="70"/>
        <v>0</v>
      </c>
      <c r="E224" s="57">
        <f t="shared" si="70"/>
        <v>0</v>
      </c>
      <c r="F224" s="57">
        <f t="shared" si="70"/>
        <v>0</v>
      </c>
      <c r="G224" s="57">
        <f t="shared" si="70"/>
        <v>0</v>
      </c>
      <c r="H224" s="57">
        <f t="shared" si="70"/>
        <v>0</v>
      </c>
      <c r="I224" s="57">
        <f t="shared" si="70"/>
        <v>0</v>
      </c>
      <c r="J224" s="57">
        <f t="shared" si="70"/>
        <v>0</v>
      </c>
      <c r="K224" s="57">
        <f t="shared" si="70"/>
        <v>0</v>
      </c>
      <c r="L224" s="57">
        <f t="shared" si="70"/>
        <v>0</v>
      </c>
      <c r="M224" s="57">
        <f t="shared" si="70"/>
        <v>0</v>
      </c>
      <c r="N224" s="57">
        <f t="shared" si="70"/>
        <v>0</v>
      </c>
      <c r="O224" s="57">
        <f t="shared" si="70"/>
        <v>0</v>
      </c>
      <c r="P224" s="57">
        <f t="shared" si="70"/>
        <v>0</v>
      </c>
      <c r="Q224" s="57">
        <f t="shared" si="70"/>
        <v>0</v>
      </c>
    </row>
    <row r="226" spans="1:17" ht="12" customHeight="1" x14ac:dyDescent="0.25">
      <c r="A226" s="152" t="s">
        <v>196</v>
      </c>
      <c r="B226" s="184">
        <f>B169/RES_summary!B$19</f>
        <v>155.31972574129483</v>
      </c>
      <c r="C226" s="184">
        <f>C169/RES_summary!C$19</f>
        <v>158.69627699443484</v>
      </c>
      <c r="D226" s="184">
        <f>D169/RES_summary!D$19</f>
        <v>153.58174958683492</v>
      </c>
      <c r="E226" s="184">
        <f>E169/RES_summary!E$19</f>
        <v>152.04284506332255</v>
      </c>
      <c r="F226" s="184">
        <f>F169/RES_summary!F$19</f>
        <v>143.29232219558884</v>
      </c>
      <c r="G226" s="184">
        <f>G169/RES_summary!G$19</f>
        <v>140.76964429711566</v>
      </c>
      <c r="H226" s="184">
        <f>H169/RES_summary!H$19</f>
        <v>126.83169671368269</v>
      </c>
      <c r="I226" s="184">
        <f>I169/RES_summary!I$19</f>
        <v>129.54133030492136</v>
      </c>
      <c r="J226" s="184">
        <f>J169/RES_summary!J$19</f>
        <v>127.08045801500813</v>
      </c>
      <c r="K226" s="184">
        <f>K169/RES_summary!K$19</f>
        <v>123.29320028167166</v>
      </c>
      <c r="L226" s="184">
        <f>L169/RES_summary!L$19</f>
        <v>135.15109738014149</v>
      </c>
      <c r="M226" s="184">
        <f>M169/RES_summary!M$19</f>
        <v>123.18013986377755</v>
      </c>
      <c r="N226" s="184">
        <f>N169/RES_summary!N$19</f>
        <v>127.47858964029695</v>
      </c>
      <c r="O226" s="184">
        <f>O169/RES_summary!O$19</f>
        <v>137.26197410276643</v>
      </c>
      <c r="P226" s="184">
        <f>P169/RES_summary!P$19</f>
        <v>115.42306853238449</v>
      </c>
      <c r="Q226" s="184">
        <f>Q169/RES_summary!Q$19</f>
        <v>124.01203167264937</v>
      </c>
    </row>
    <row r="227" spans="1:17" ht="12" customHeight="1" x14ac:dyDescent="0.25">
      <c r="A227" s="158" t="s">
        <v>65</v>
      </c>
      <c r="B227" s="178">
        <f>B170/RES_summary!B$19</f>
        <v>126.42854134392095</v>
      </c>
      <c r="C227" s="178">
        <f>C170/RES_summary!C$19</f>
        <v>129.65766959995929</v>
      </c>
      <c r="D227" s="178">
        <f>D170/RES_summary!D$19</f>
        <v>124.74500528369545</v>
      </c>
      <c r="E227" s="178">
        <f>E170/RES_summary!E$19</f>
        <v>123.34465963979963</v>
      </c>
      <c r="F227" s="178">
        <f>F170/RES_summary!F$19</f>
        <v>115.07670043553922</v>
      </c>
      <c r="G227" s="178">
        <f>G170/RES_summary!G$19</f>
        <v>112.37330631155572</v>
      </c>
      <c r="H227" s="178">
        <f>H170/RES_summary!H$19</f>
        <v>99.30986338821485</v>
      </c>
      <c r="I227" s="178">
        <f>I170/RES_summary!I$19</f>
        <v>101.87795434790026</v>
      </c>
      <c r="J227" s="178">
        <f>J170/RES_summary!J$19</f>
        <v>99.899230224494417</v>
      </c>
      <c r="K227" s="178">
        <f>K170/RES_summary!K$19</f>
        <v>96.077838093769174</v>
      </c>
      <c r="L227" s="178">
        <f>L170/RES_summary!L$19</f>
        <v>108.12391350943452</v>
      </c>
      <c r="M227" s="178">
        <f>M170/RES_summary!M$19</f>
        <v>96.085619970134928</v>
      </c>
      <c r="N227" s="178">
        <f>N170/RES_summary!N$19</f>
        <v>100.3306494076182</v>
      </c>
      <c r="O227" s="178">
        <f>O170/RES_summary!O$19</f>
        <v>110.80795896481636</v>
      </c>
      <c r="P227" s="178">
        <f>P170/RES_summary!P$19</f>
        <v>88.494966597630381</v>
      </c>
      <c r="Q227" s="178">
        <f>Q170/RES_summary!Q$19</f>
        <v>97.463702968884704</v>
      </c>
    </row>
    <row r="228" spans="1:17" ht="12" customHeight="1" x14ac:dyDescent="0.25">
      <c r="A228" s="23" t="s">
        <v>149</v>
      </c>
      <c r="B228" s="177">
        <f>B171/RES_summary!B$19</f>
        <v>126.0226134849833</v>
      </c>
      <c r="C228" s="177">
        <f>C171/RES_summary!C$19</f>
        <v>129.11980088582629</v>
      </c>
      <c r="D228" s="177">
        <f>D171/RES_summary!D$19</f>
        <v>124.15772097428625</v>
      </c>
      <c r="E228" s="177">
        <f>E171/RES_summary!E$19</f>
        <v>122.76087983248279</v>
      </c>
      <c r="F228" s="177">
        <f>F171/RES_summary!F$19</f>
        <v>114.62952047481912</v>
      </c>
      <c r="G228" s="177">
        <f>G171/RES_summary!G$19</f>
        <v>111.94613736767108</v>
      </c>
      <c r="H228" s="177">
        <f>H171/RES_summary!H$19</f>
        <v>99.010037850525364</v>
      </c>
      <c r="I228" s="177">
        <f>I171/RES_summary!I$19</f>
        <v>101.29119759480101</v>
      </c>
      <c r="J228" s="177">
        <f>J171/RES_summary!J$19</f>
        <v>99.502667625045447</v>
      </c>
      <c r="K228" s="177">
        <f>K171/RES_summary!K$19</f>
        <v>95.643127139780205</v>
      </c>
      <c r="L228" s="177">
        <f>L171/RES_summary!L$19</f>
        <v>107.68904785514397</v>
      </c>
      <c r="M228" s="177">
        <f>M171/RES_summary!M$19</f>
        <v>95.631419503013475</v>
      </c>
      <c r="N228" s="177">
        <f>N171/RES_summary!N$19</f>
        <v>99.805645192716668</v>
      </c>
      <c r="O228" s="177">
        <f>O171/RES_summary!O$19</f>
        <v>110.52965345806</v>
      </c>
      <c r="P228" s="177">
        <f>P171/RES_summary!P$19</f>
        <v>87.891738556371564</v>
      </c>
      <c r="Q228" s="177">
        <f>Q171/RES_summary!Q$19</f>
        <v>96.992632957078939</v>
      </c>
    </row>
    <row r="229" spans="1:17" ht="12" customHeight="1" x14ac:dyDescent="0.25">
      <c r="A229" s="23" t="s">
        <v>60</v>
      </c>
      <c r="B229" s="177">
        <f>B172/RES_summary!B$19</f>
        <v>0.40592785893765665</v>
      </c>
      <c r="C229" s="177">
        <f>C172/RES_summary!C$19</f>
        <v>0.5378687141329721</v>
      </c>
      <c r="D229" s="177">
        <f>D172/RES_summary!D$19</f>
        <v>0.58728430940920018</v>
      </c>
      <c r="E229" s="177">
        <f>E172/RES_summary!E$19</f>
        <v>0.58377980731684742</v>
      </c>
      <c r="F229" s="177">
        <f>F172/RES_summary!F$19</f>
        <v>0.44717996072011151</v>
      </c>
      <c r="G229" s="177">
        <f>G172/RES_summary!G$19</f>
        <v>0.42716894388464016</v>
      </c>
      <c r="H229" s="177">
        <f>H172/RES_summary!H$19</f>
        <v>0.2998255376894855</v>
      </c>
      <c r="I229" s="177">
        <f>I172/RES_summary!I$19</f>
        <v>0.58675675309926412</v>
      </c>
      <c r="J229" s="177">
        <f>J172/RES_summary!J$19</f>
        <v>0.39656259944897043</v>
      </c>
      <c r="K229" s="177">
        <f>K172/RES_summary!K$19</f>
        <v>0.43471095398897758</v>
      </c>
      <c r="L229" s="177">
        <f>L172/RES_summary!L$19</f>
        <v>0.43486565429055368</v>
      </c>
      <c r="M229" s="177">
        <f>M172/RES_summary!M$19</f>
        <v>0.45420046712145717</v>
      </c>
      <c r="N229" s="177">
        <f>N172/RES_summary!N$19</f>
        <v>0.52500421490153237</v>
      </c>
      <c r="O229" s="177">
        <f>O172/RES_summary!O$19</f>
        <v>0.27830550675635896</v>
      </c>
      <c r="P229" s="177">
        <f>P172/RES_summary!P$19</f>
        <v>0.60322804125879903</v>
      </c>
      <c r="Q229" s="177">
        <f>Q172/RES_summary!Q$19</f>
        <v>0.47107001180576008</v>
      </c>
    </row>
    <row r="230" spans="1:17" ht="12" customHeight="1" x14ac:dyDescent="0.25">
      <c r="A230" s="158" t="s">
        <v>112</v>
      </c>
      <c r="B230" s="178">
        <f>B173/RES_summary!B$19</f>
        <v>4.5691264626831048E-2</v>
      </c>
      <c r="C230" s="178">
        <f>C173/RES_summary!C$19</f>
        <v>5.344618301957995E-2</v>
      </c>
      <c r="D230" s="178">
        <f>D173/RES_summary!D$19</f>
        <v>5.4555318842540626E-2</v>
      </c>
      <c r="E230" s="178">
        <f>E173/RES_summary!E$19</f>
        <v>5.3216279158649349E-2</v>
      </c>
      <c r="F230" s="178">
        <f>F173/RES_summary!F$19</f>
        <v>5.4918244502899796E-2</v>
      </c>
      <c r="G230" s="178">
        <f>G173/RES_summary!G$19</f>
        <v>5.8636398409044527E-2</v>
      </c>
      <c r="H230" s="178">
        <f>H173/RES_summary!H$19</f>
        <v>6.1761326407220866E-2</v>
      </c>
      <c r="I230" s="178">
        <f>I173/RES_summary!I$19</f>
        <v>6.7229517705704775E-2</v>
      </c>
      <c r="J230" s="178">
        <f>J173/RES_summary!J$19</f>
        <v>6.8526224465225813E-2</v>
      </c>
      <c r="K230" s="178">
        <f>K173/RES_summary!K$19</f>
        <v>6.92627804678764E-2</v>
      </c>
      <c r="L230" s="178">
        <f>L173/RES_summary!L$19</f>
        <v>6.7932010142153318E-2</v>
      </c>
      <c r="M230" s="178">
        <f>M173/RES_summary!M$19</f>
        <v>6.9412620542468703E-2</v>
      </c>
      <c r="N230" s="178">
        <f>N173/RES_summary!N$19</f>
        <v>6.2399968631981079E-2</v>
      </c>
      <c r="O230" s="178">
        <f>O173/RES_summary!O$19</f>
        <v>5.8081421430996656E-2</v>
      </c>
      <c r="P230" s="178">
        <f>P173/RES_summary!P$19</f>
        <v>4.8527374225185528E-2</v>
      </c>
      <c r="Q230" s="178">
        <f>Q173/RES_summary!Q$19</f>
        <v>4.3841850225865855E-2</v>
      </c>
    </row>
    <row r="231" spans="1:17" ht="12" customHeight="1" x14ac:dyDescent="0.25">
      <c r="A231" s="23" t="s">
        <v>60</v>
      </c>
      <c r="B231" s="177">
        <f>B174/RES_summary!B$19</f>
        <v>4.5691264626831048E-2</v>
      </c>
      <c r="C231" s="177">
        <f>C174/RES_summary!C$19</f>
        <v>5.344618301957995E-2</v>
      </c>
      <c r="D231" s="177">
        <f>D174/RES_summary!D$19</f>
        <v>5.4555318842540626E-2</v>
      </c>
      <c r="E231" s="177">
        <f>E174/RES_summary!E$19</f>
        <v>5.3216279158649349E-2</v>
      </c>
      <c r="F231" s="177">
        <f>F174/RES_summary!F$19</f>
        <v>5.4918244502899796E-2</v>
      </c>
      <c r="G231" s="177">
        <f>G174/RES_summary!G$19</f>
        <v>5.8636398409044527E-2</v>
      </c>
      <c r="H231" s="177">
        <f>H174/RES_summary!H$19</f>
        <v>6.1761326407220866E-2</v>
      </c>
      <c r="I231" s="177">
        <f>I174/RES_summary!I$19</f>
        <v>6.7229517705704775E-2</v>
      </c>
      <c r="J231" s="177">
        <f>J174/RES_summary!J$19</f>
        <v>6.8526224465225813E-2</v>
      </c>
      <c r="K231" s="177">
        <f>K174/RES_summary!K$19</f>
        <v>6.92627804678764E-2</v>
      </c>
      <c r="L231" s="177">
        <f>L174/RES_summary!L$19</f>
        <v>6.7932010142153318E-2</v>
      </c>
      <c r="M231" s="177">
        <f>M174/RES_summary!M$19</f>
        <v>6.9412620542468703E-2</v>
      </c>
      <c r="N231" s="177">
        <f>N174/RES_summary!N$19</f>
        <v>6.2399968631981079E-2</v>
      </c>
      <c r="O231" s="177">
        <f>O174/RES_summary!O$19</f>
        <v>5.8081421430996656E-2</v>
      </c>
      <c r="P231" s="177">
        <f>P174/RES_summary!P$19</f>
        <v>4.8527374225185528E-2</v>
      </c>
      <c r="Q231" s="177">
        <f>Q174/RES_summary!Q$19</f>
        <v>4.3841850225865855E-2</v>
      </c>
    </row>
    <row r="232" spans="1:17" ht="12" customHeight="1" x14ac:dyDescent="0.25">
      <c r="A232" s="158" t="s">
        <v>63</v>
      </c>
      <c r="B232" s="178">
        <f>B175/RES_summary!B$19</f>
        <v>20.352389451709033</v>
      </c>
      <c r="C232" s="178">
        <f>C175/RES_summary!C$19</f>
        <v>20.419638386931283</v>
      </c>
      <c r="D232" s="178">
        <f>D175/RES_summary!D$19</f>
        <v>20.192026256487242</v>
      </c>
      <c r="E232" s="178">
        <f>E175/RES_summary!E$19</f>
        <v>20.138093792683641</v>
      </c>
      <c r="F232" s="178">
        <f>F175/RES_summary!F$19</f>
        <v>19.895444025307192</v>
      </c>
      <c r="G232" s="178">
        <f>G175/RES_summary!G$19</f>
        <v>20.073387146678105</v>
      </c>
      <c r="H232" s="178">
        <f>H175/RES_summary!H$19</f>
        <v>19.41980166358449</v>
      </c>
      <c r="I232" s="178">
        <f>I175/RES_summary!I$19</f>
        <v>19.145762266290291</v>
      </c>
      <c r="J232" s="178">
        <f>J175/RES_summary!J$19</f>
        <v>18.96807736533016</v>
      </c>
      <c r="K232" s="178">
        <f>K175/RES_summary!K$19</f>
        <v>18.940313292523108</v>
      </c>
      <c r="L232" s="178">
        <f>L175/RES_summary!L$19</f>
        <v>18.832864801971503</v>
      </c>
      <c r="M232" s="178">
        <f>M175/RES_summary!M$19</f>
        <v>18.804509895587945</v>
      </c>
      <c r="N232" s="178">
        <f>N175/RES_summary!N$19</f>
        <v>18.68191549596704</v>
      </c>
      <c r="O232" s="178">
        <f>O175/RES_summary!O$19</f>
        <v>18.435255264515419</v>
      </c>
      <c r="P232" s="178">
        <f>P175/RES_summary!P$19</f>
        <v>18.444116792069423</v>
      </c>
      <c r="Q232" s="178">
        <f>Q175/RES_summary!Q$19</f>
        <v>18.314455450554448</v>
      </c>
    </row>
    <row r="233" spans="1:17" ht="12" customHeight="1" x14ac:dyDescent="0.25">
      <c r="A233" s="167" t="s">
        <v>148</v>
      </c>
      <c r="B233" s="183">
        <f>B176/RES_summary!B$19</f>
        <v>20.292557851722766</v>
      </c>
      <c r="C233" s="183">
        <f>C176/RES_summary!C$19</f>
        <v>20.198858698514467</v>
      </c>
      <c r="D233" s="183">
        <f>D176/RES_summary!D$19</f>
        <v>20.165461180505186</v>
      </c>
      <c r="E233" s="183">
        <f>E176/RES_summary!E$19</f>
        <v>20.071502345431455</v>
      </c>
      <c r="F233" s="183">
        <f>F176/RES_summary!F$19</f>
        <v>19.919656593004731</v>
      </c>
      <c r="G233" s="183">
        <f>G176/RES_summary!G$19</f>
        <v>20.228343253001643</v>
      </c>
      <c r="H233" s="183">
        <f>H176/RES_summary!H$19</f>
        <v>19.434950497970522</v>
      </c>
      <c r="I233" s="183">
        <f>I176/RES_summary!I$19</f>
        <v>19.392610470446911</v>
      </c>
      <c r="J233" s="183">
        <f>J176/RES_summary!J$19</f>
        <v>19.099585092782004</v>
      </c>
      <c r="K233" s="183">
        <f>K176/RES_summary!K$19</f>
        <v>19.201297690491685</v>
      </c>
      <c r="L233" s="183">
        <f>L176/RES_summary!L$19</f>
        <v>19.18603077141168</v>
      </c>
      <c r="M233" s="183">
        <f>M176/RES_summary!M$19</f>
        <v>19.123873081137507</v>
      </c>
      <c r="N233" s="183">
        <f>N176/RES_summary!N$19</f>
        <v>19.036216677918095</v>
      </c>
      <c r="O233" s="183">
        <f>O176/RES_summary!O$19</f>
        <v>18.864876884830014</v>
      </c>
      <c r="P233" s="183">
        <f>P176/RES_summary!P$19</f>
        <v>18.752134379633159</v>
      </c>
      <c r="Q233" s="183">
        <f>Q176/RES_summary!Q$19</f>
        <v>18.633241469711898</v>
      </c>
    </row>
    <row r="234" spans="1:17" ht="12" customHeight="1" x14ac:dyDescent="0.25">
      <c r="A234" s="167" t="s">
        <v>147</v>
      </c>
      <c r="B234" s="183">
        <f>B177/RES_summary!B$19</f>
        <v>19.229826524875353</v>
      </c>
      <c r="C234" s="183">
        <f>C177/RES_summary!C$19</f>
        <v>19.172883748148326</v>
      </c>
      <c r="D234" s="183">
        <f>D177/RES_summary!D$19</f>
        <v>19.174960787801826</v>
      </c>
      <c r="E234" s="183">
        <f>E177/RES_summary!E$19</f>
        <v>19.119039423883741</v>
      </c>
      <c r="F234" s="183">
        <f>F177/RES_summary!F$19</f>
        <v>19.008462841283389</v>
      </c>
      <c r="G234" s="183">
        <f>G177/RES_summary!G$19</f>
        <v>19.228919008498806</v>
      </c>
      <c r="H234" s="183">
        <f>H177/RES_summary!H$19</f>
        <v>18.668960715011316</v>
      </c>
      <c r="I234" s="183">
        <f>I177/RES_summary!I$19</f>
        <v>18.588290047424994</v>
      </c>
      <c r="J234" s="183">
        <f>J177/RES_summary!J$19</f>
        <v>18.335980373398069</v>
      </c>
      <c r="K234" s="183">
        <f>K177/RES_summary!K$19</f>
        <v>18.460873404480758</v>
      </c>
      <c r="L234" s="183">
        <f>L177/RES_summary!L$19</f>
        <v>18.463395094876468</v>
      </c>
      <c r="M234" s="183">
        <f>M177/RES_summary!M$19</f>
        <v>18.423942130130015</v>
      </c>
      <c r="N234" s="183">
        <f>N177/RES_summary!N$19</f>
        <v>18.331532597198482</v>
      </c>
      <c r="O234" s="183">
        <f>O177/RES_summary!O$19</f>
        <v>18.154734659442088</v>
      </c>
      <c r="P234" s="183">
        <f>P177/RES_summary!P$19</f>
        <v>18.076932642548314</v>
      </c>
      <c r="Q234" s="183">
        <f>Q177/RES_summary!Q$19</f>
        <v>17.955390112711189</v>
      </c>
    </row>
    <row r="235" spans="1:17" ht="12" customHeight="1" x14ac:dyDescent="0.25">
      <c r="A235" s="166" t="s">
        <v>61</v>
      </c>
      <c r="B235" s="182">
        <f>B178/RES_summary!B$19</f>
        <v>13.19016260361979</v>
      </c>
      <c r="C235" s="182">
        <f>C178/RES_summary!C$19</f>
        <v>13.129258154034391</v>
      </c>
      <c r="D235" s="182">
        <f>D178/RES_summary!D$19</f>
        <v>13.107549767328367</v>
      </c>
      <c r="E235" s="182">
        <f>E178/RES_summary!E$19</f>
        <v>13.046476524530439</v>
      </c>
      <c r="F235" s="182">
        <f>F178/RES_summary!F$19</f>
        <v>12.947776785453092</v>
      </c>
      <c r="G235" s="182">
        <f>G178/RES_summary!G$19</f>
        <v>13.148423114451079</v>
      </c>
      <c r="H235" s="182">
        <f>H178/RES_summary!H$19</f>
        <v>12.632717823680835</v>
      </c>
      <c r="I235" s="182">
        <f>I178/RES_summary!I$19</f>
        <v>12.605196805790502</v>
      </c>
      <c r="J235" s="182">
        <f>J178/RES_summary!J$19</f>
        <v>12.414730310308315</v>
      </c>
      <c r="K235" s="182">
        <f>K178/RES_summary!K$19</f>
        <v>12.480843498819596</v>
      </c>
      <c r="L235" s="182">
        <f>L178/RES_summary!L$19</f>
        <v>12.374989847560526</v>
      </c>
      <c r="M235" s="182">
        <f>M178/RES_summary!M$19</f>
        <v>12.526136868145066</v>
      </c>
      <c r="N235" s="182">
        <f>N178/RES_summary!N$19</f>
        <v>12.373540840646752</v>
      </c>
      <c r="O235" s="182">
        <f>O178/RES_summary!O$19</f>
        <v>12.120683398503278</v>
      </c>
      <c r="P235" s="182">
        <f>P178/RES_summary!P$19</f>
        <v>12.301400153039333</v>
      </c>
      <c r="Q235" s="182">
        <f>Q178/RES_summary!Q$19</f>
        <v>12.111606955312734</v>
      </c>
    </row>
    <row r="236" spans="1:17" ht="12" customHeight="1" x14ac:dyDescent="0.25">
      <c r="A236" s="147" t="s">
        <v>59</v>
      </c>
      <c r="B236" s="181">
        <f>B179/RES_summary!B$19</f>
        <v>6.0396639212555669</v>
      </c>
      <c r="C236" s="181">
        <f>C179/RES_summary!C$19</f>
        <v>6.0436255941139301</v>
      </c>
      <c r="D236" s="181">
        <f>D179/RES_summary!D$19</f>
        <v>6.0674110204734619</v>
      </c>
      <c r="E236" s="181">
        <f>E179/RES_summary!E$19</f>
        <v>6.0725628993533034</v>
      </c>
      <c r="F236" s="181">
        <f>F179/RES_summary!F$19</f>
        <v>6.0606860558302973</v>
      </c>
      <c r="G236" s="181">
        <f>G179/RES_summary!G$19</f>
        <v>6.0804958940477274</v>
      </c>
      <c r="H236" s="181">
        <f>H179/RES_summary!H$19</f>
        <v>6.0362428913304802</v>
      </c>
      <c r="I236" s="181">
        <f>I179/RES_summary!I$19</f>
        <v>5.9830932416344949</v>
      </c>
      <c r="J236" s="181">
        <f>J179/RES_summary!J$19</f>
        <v>5.921250063089758</v>
      </c>
      <c r="K236" s="181">
        <f>K179/RES_summary!K$19</f>
        <v>5.980029905661163</v>
      </c>
      <c r="L236" s="181">
        <f>L179/RES_summary!L$19</f>
        <v>6.0884052473159382</v>
      </c>
      <c r="M236" s="181">
        <f>M179/RES_summary!M$19</f>
        <v>5.8978052619849475</v>
      </c>
      <c r="N236" s="181">
        <f>N179/RES_summary!N$19</f>
        <v>5.9579917565517295</v>
      </c>
      <c r="O236" s="181">
        <f>O179/RES_summary!O$19</f>
        <v>6.0340512609388099</v>
      </c>
      <c r="P236" s="181">
        <f>P179/RES_summary!P$19</f>
        <v>5.7755324895089792</v>
      </c>
      <c r="Q236" s="181">
        <f>Q179/RES_summary!Q$19</f>
        <v>5.8437831573984553</v>
      </c>
    </row>
    <row r="237" spans="1:17" ht="12" customHeight="1" x14ac:dyDescent="0.25">
      <c r="A237" s="163" t="s">
        <v>142</v>
      </c>
      <c r="B237" s="180">
        <f>B180/RES_summary!B$19</f>
        <v>26.051816045390467</v>
      </c>
      <c r="C237" s="180">
        <f>C180/RES_summary!C$19</f>
        <v>27.010410233834158</v>
      </c>
      <c r="D237" s="180">
        <f>D180/RES_summary!D$19</f>
        <v>26.788751560758296</v>
      </c>
      <c r="E237" s="180">
        <f>E180/RES_summary!E$19</f>
        <v>26.619138803493254</v>
      </c>
      <c r="F237" s="180">
        <f>F180/RES_summary!F$19</f>
        <v>25.629245791241676</v>
      </c>
      <c r="G237" s="180">
        <f>G180/RES_summary!G$19</f>
        <v>25.839839417076714</v>
      </c>
      <c r="H237" s="180">
        <f>H180/RES_summary!H$19</f>
        <v>25.041158876697367</v>
      </c>
      <c r="I237" s="180">
        <f>I180/RES_summary!I$19</f>
        <v>26.817818667628028</v>
      </c>
      <c r="J237" s="180">
        <f>J180/RES_summary!J$19</f>
        <v>24.879656704680048</v>
      </c>
      <c r="K237" s="180">
        <f>K180/RES_summary!K$19</f>
        <v>25.827106031966753</v>
      </c>
      <c r="L237" s="180">
        <f>L180/RES_summary!L$19</f>
        <v>25.094157632775012</v>
      </c>
      <c r="M237" s="180">
        <f>M180/RES_summary!M$19</f>
        <v>26.195040108502635</v>
      </c>
      <c r="N237" s="180">
        <f>N180/RES_summary!N$19</f>
        <v>26.002322373089427</v>
      </c>
      <c r="O237" s="180">
        <f>O180/RES_summary!O$19</f>
        <v>25.358308309008923</v>
      </c>
      <c r="P237" s="180">
        <f>P180/RES_summary!P$19</f>
        <v>26.910156698703265</v>
      </c>
      <c r="Q237" s="180">
        <f>Q180/RES_summary!Q$19</f>
        <v>25.872241415637262</v>
      </c>
    </row>
    <row r="238" spans="1:17" ht="12" customHeight="1" x14ac:dyDescent="0.25">
      <c r="A238" s="161" t="s">
        <v>141</v>
      </c>
      <c r="B238" s="179">
        <f>B181/RES_summary!B$19</f>
        <v>22.973344350759362</v>
      </c>
      <c r="C238" s="179">
        <f>C181/RES_summary!C$19</f>
        <v>23.600392246106161</v>
      </c>
      <c r="D238" s="179">
        <f>D181/RES_summary!D$19</f>
        <v>23.480099534966342</v>
      </c>
      <c r="E238" s="179">
        <f>E181/RES_summary!E$19</f>
        <v>23.375003121623909</v>
      </c>
      <c r="F238" s="179">
        <f>F181/RES_summary!F$19</f>
        <v>22.719695820137371</v>
      </c>
      <c r="G238" s="179">
        <f>G181/RES_summary!G$19</f>
        <v>22.87639151514761</v>
      </c>
      <c r="H238" s="179">
        <f>H181/RES_summary!H$19</f>
        <v>22.312996161183776</v>
      </c>
      <c r="I238" s="179">
        <f>I181/RES_summary!I$19</f>
        <v>23.414675375592733</v>
      </c>
      <c r="J238" s="179">
        <f>J181/RES_summary!J$19</f>
        <v>22.093026921131784</v>
      </c>
      <c r="K238" s="179">
        <f>K181/RES_summary!K$19</f>
        <v>22.767648826439554</v>
      </c>
      <c r="L238" s="179">
        <f>L181/RES_summary!L$19</f>
        <v>22.27413692045582</v>
      </c>
      <c r="M238" s="179">
        <f>M181/RES_summary!M$19</f>
        <v>23.055556533054183</v>
      </c>
      <c r="N238" s="179">
        <f>N181/RES_summary!N$19</f>
        <v>22.859501299059858</v>
      </c>
      <c r="O238" s="179">
        <f>O181/RES_summary!O$19</f>
        <v>22.326764349477028</v>
      </c>
      <c r="P238" s="179">
        <f>P181/RES_summary!P$19</f>
        <v>23.428595283858265</v>
      </c>
      <c r="Q238" s="179">
        <f>Q181/RES_summary!Q$19</f>
        <v>22.660740077562647</v>
      </c>
    </row>
    <row r="239" spans="1:17" ht="12" customHeight="1" x14ac:dyDescent="0.25">
      <c r="A239" s="148" t="s">
        <v>60</v>
      </c>
      <c r="B239" s="177">
        <f>B182/RES_summary!B$19</f>
        <v>16.933680429503795</v>
      </c>
      <c r="C239" s="177">
        <f>C182/RES_summary!C$19</f>
        <v>17.556766651992227</v>
      </c>
      <c r="D239" s="177">
        <f>D182/RES_summary!D$19</f>
        <v>17.412688514492878</v>
      </c>
      <c r="E239" s="177">
        <f>E182/RES_summary!E$19</f>
        <v>17.302440222270608</v>
      </c>
      <c r="F239" s="177">
        <f>F182/RES_summary!F$19</f>
        <v>16.659009764307072</v>
      </c>
      <c r="G239" s="177">
        <f>G182/RES_summary!G$19</f>
        <v>16.795895621099884</v>
      </c>
      <c r="H239" s="177">
        <f>H182/RES_summary!H$19</f>
        <v>16.276753269853298</v>
      </c>
      <c r="I239" s="177">
        <f>I182/RES_summary!I$19</f>
        <v>17.431582133958241</v>
      </c>
      <c r="J239" s="177">
        <f>J182/RES_summary!J$19</f>
        <v>16.171776858042026</v>
      </c>
      <c r="K239" s="177">
        <f>K182/RES_summary!K$19</f>
        <v>16.787618920778392</v>
      </c>
      <c r="L239" s="177">
        <f>L182/RES_summary!L$19</f>
        <v>16.18573167313988</v>
      </c>
      <c r="M239" s="177">
        <f>M182/RES_summary!M$19</f>
        <v>17.157751271069234</v>
      </c>
      <c r="N239" s="177">
        <f>N182/RES_summary!N$19</f>
        <v>16.901509542508126</v>
      </c>
      <c r="O239" s="177">
        <f>O182/RES_summary!O$19</f>
        <v>16.292713088538221</v>
      </c>
      <c r="P239" s="177">
        <f>P182/RES_summary!P$19</f>
        <v>17.653062794349285</v>
      </c>
      <c r="Q239" s="177">
        <f>Q182/RES_summary!Q$19</f>
        <v>16.816956920164195</v>
      </c>
    </row>
    <row r="240" spans="1:17" ht="12" customHeight="1" x14ac:dyDescent="0.25">
      <c r="A240" s="148" t="s">
        <v>59</v>
      </c>
      <c r="B240" s="177">
        <f>B183/RES_summary!B$19</f>
        <v>6.0396639212555652</v>
      </c>
      <c r="C240" s="177">
        <f>C183/RES_summary!C$19</f>
        <v>6.0436255941139336</v>
      </c>
      <c r="D240" s="177">
        <f>D183/RES_summary!D$19</f>
        <v>6.0674110204734646</v>
      </c>
      <c r="E240" s="177">
        <f>E183/RES_summary!E$19</f>
        <v>6.0725628993533016</v>
      </c>
      <c r="F240" s="177">
        <f>F183/RES_summary!F$19</f>
        <v>6.0606860558302964</v>
      </c>
      <c r="G240" s="177">
        <f>G183/RES_summary!G$19</f>
        <v>6.0804958940477212</v>
      </c>
      <c r="H240" s="177">
        <f>H183/RES_summary!H$19</f>
        <v>6.0362428913304802</v>
      </c>
      <c r="I240" s="177">
        <f>I183/RES_summary!I$19</f>
        <v>5.983093241634494</v>
      </c>
      <c r="J240" s="177">
        <f>J183/RES_summary!J$19</f>
        <v>5.9212500630897571</v>
      </c>
      <c r="K240" s="177">
        <f>K183/RES_summary!K$19</f>
        <v>5.9800299056611639</v>
      </c>
      <c r="L240" s="177">
        <f>L183/RES_summary!L$19</f>
        <v>6.0884052473159382</v>
      </c>
      <c r="M240" s="177">
        <f>M183/RES_summary!M$19</f>
        <v>5.8978052619849501</v>
      </c>
      <c r="N240" s="177">
        <f>N183/RES_summary!N$19</f>
        <v>5.9579917565517304</v>
      </c>
      <c r="O240" s="177">
        <f>O183/RES_summary!O$19</f>
        <v>6.0340512609388108</v>
      </c>
      <c r="P240" s="177">
        <f>P183/RES_summary!P$19</f>
        <v>5.7755324895089846</v>
      </c>
      <c r="Q240" s="177">
        <f>Q183/RES_summary!Q$19</f>
        <v>5.8437831573984509</v>
      </c>
    </row>
    <row r="241" spans="1:17" ht="12" customHeight="1" x14ac:dyDescent="0.25">
      <c r="A241" s="158" t="s">
        <v>62</v>
      </c>
      <c r="B241" s="178">
        <f>B184/RES_summary!B$19</f>
        <v>8.4931036810380185</v>
      </c>
      <c r="C241" s="178">
        <f>C184/RES_summary!C$19</f>
        <v>8.5655228245246882</v>
      </c>
      <c r="D241" s="178">
        <f>D184/RES_summary!D$19</f>
        <v>8.5901627278096626</v>
      </c>
      <c r="E241" s="178">
        <f>E184/RES_summary!E$19</f>
        <v>8.5068753516806197</v>
      </c>
      <c r="F241" s="178">
        <f>F184/RES_summary!F$19</f>
        <v>8.26525949023954</v>
      </c>
      <c r="G241" s="178">
        <f>G184/RES_summary!G$19</f>
        <v>8.2643144404727806</v>
      </c>
      <c r="H241" s="178">
        <f>H184/RES_summary!H$19</f>
        <v>8.0402703354761353</v>
      </c>
      <c r="I241" s="178">
        <f>I184/RES_summary!I$19</f>
        <v>8.4503841730250944</v>
      </c>
      <c r="J241" s="178">
        <f>J184/RES_summary!J$19</f>
        <v>8.1446242007183294</v>
      </c>
      <c r="K241" s="178">
        <f>K184/RES_summary!K$19</f>
        <v>8.2057861149115237</v>
      </c>
      <c r="L241" s="178">
        <f>L184/RES_summary!L$19</f>
        <v>8.1263870585933375</v>
      </c>
      <c r="M241" s="178">
        <f>M184/RES_summary!M$19</f>
        <v>8.2205973775122132</v>
      </c>
      <c r="N241" s="178">
        <f>N184/RES_summary!N$19</f>
        <v>8.4036247680797391</v>
      </c>
      <c r="O241" s="178">
        <f>O184/RES_summary!O$19</f>
        <v>7.9606784520036422</v>
      </c>
      <c r="P241" s="178">
        <f>P184/RES_summary!P$19</f>
        <v>8.4354577684595036</v>
      </c>
      <c r="Q241" s="178">
        <f>Q184/RES_summary!Q$19</f>
        <v>8.1900314029843635</v>
      </c>
    </row>
    <row r="242" spans="1:17" ht="12" customHeight="1" x14ac:dyDescent="0.25">
      <c r="A242" s="23" t="s">
        <v>57</v>
      </c>
      <c r="B242" s="177">
        <f>B185/RES_summary!B$19</f>
        <v>14.56308802613249</v>
      </c>
      <c r="C242" s="177">
        <f>C185/RES_summary!C$19</f>
        <v>14.533648791603706</v>
      </c>
      <c r="D242" s="177">
        <f>D185/RES_summary!D$19</f>
        <v>14.410752011034765</v>
      </c>
      <c r="E242" s="177">
        <f>E185/RES_summary!E$19</f>
        <v>13.835695016041077</v>
      </c>
      <c r="F242" s="177">
        <f>F185/RES_summary!F$19</f>
        <v>14.507611125442841</v>
      </c>
      <c r="G242" s="177">
        <f>G185/RES_summary!G$19</f>
        <v>15.595574864066549</v>
      </c>
      <c r="H242" s="177">
        <f>H185/RES_summary!H$19</f>
        <v>12.733643481676419</v>
      </c>
      <c r="I242" s="177">
        <f>I185/RES_summary!I$19</f>
        <v>14.112395207805374</v>
      </c>
      <c r="J242" s="177">
        <f>J185/RES_summary!J$19</f>
        <v>14.034841503444884</v>
      </c>
      <c r="K242" s="177">
        <f>K185/RES_summary!K$19</f>
        <v>10.47060151302612</v>
      </c>
      <c r="L242" s="177">
        <f>L185/RES_summary!L$19</f>
        <v>15.037921981465621</v>
      </c>
      <c r="M242" s="177">
        <f>M185/RES_summary!M$19</f>
        <v>14.938245734626287</v>
      </c>
      <c r="N242" s="177">
        <f>N185/RES_summary!N$19</f>
        <v>11.433029421623386</v>
      </c>
      <c r="O242" s="177">
        <f>O185/RES_summary!O$19</f>
        <v>12.425366574500828</v>
      </c>
      <c r="P242" s="177">
        <f>P185/RES_summary!P$19</f>
        <v>12.220806345475806</v>
      </c>
      <c r="Q242" s="177">
        <f>Q185/RES_summary!Q$19</f>
        <v>12.064760310151097</v>
      </c>
    </row>
    <row r="243" spans="1:17" ht="12" customHeight="1" x14ac:dyDescent="0.25">
      <c r="A243" s="29" t="s">
        <v>140</v>
      </c>
      <c r="B243" s="176">
        <f>B186/RES_summary!B$19</f>
        <v>8.1372075758840499</v>
      </c>
      <c r="C243" s="176">
        <f>C186/RES_summary!C$19</f>
        <v>8.2996726081472758</v>
      </c>
      <c r="D243" s="176">
        <f>D186/RES_summary!D$19</f>
        <v>8.3617605659842269</v>
      </c>
      <c r="E243" s="176">
        <f>E186/RES_summary!E$19</f>
        <v>8.3870104608759277</v>
      </c>
      <c r="F243" s="176">
        <f>F186/RES_summary!F$19</f>
        <v>8.1137119567532174</v>
      </c>
      <c r="G243" s="176">
        <f>G186/RES_summary!G$19</f>
        <v>7.9356514917654808</v>
      </c>
      <c r="H243" s="176">
        <f>H186/RES_summary!H$19</f>
        <v>7.8289533003831426</v>
      </c>
      <c r="I243" s="176">
        <f>I186/RES_summary!I$19</f>
        <v>7.9940141433366545</v>
      </c>
      <c r="J243" s="176">
        <f>J186/RES_summary!J$19</f>
        <v>7.7042652307579882</v>
      </c>
      <c r="K243" s="176">
        <f>K186/RES_summary!K$19</f>
        <v>8.1024717869993719</v>
      </c>
      <c r="L243" s="176">
        <f>L186/RES_summary!L$19</f>
        <v>7.820914128612853</v>
      </c>
      <c r="M243" s="176">
        <f>M186/RES_summary!M$19</f>
        <v>7.9374552027631022</v>
      </c>
      <c r="N243" s="176">
        <f>N186/RES_summary!N$19</f>
        <v>8.313521183149863</v>
      </c>
      <c r="O243" s="176">
        <f>O186/RES_summary!O$19</f>
        <v>7.8260081317068311</v>
      </c>
      <c r="P243" s="176">
        <f>P186/RES_summary!P$19</f>
        <v>8.3118384898202482</v>
      </c>
      <c r="Q243" s="176">
        <f>Q186/RES_summary!Q$19</f>
        <v>8.0121656288440661</v>
      </c>
    </row>
    <row r="245" spans="1:17" ht="12" customHeight="1" x14ac:dyDescent="0.25">
      <c r="A245" s="152" t="s">
        <v>71</v>
      </c>
      <c r="B245" s="184">
        <f>B188/RES_summary!B$19</f>
        <v>125.15618430836543</v>
      </c>
      <c r="C245" s="184">
        <f>C188/RES_summary!C$19</f>
        <v>128.24660885051961</v>
      </c>
      <c r="D245" s="184">
        <f>D188/RES_summary!D$19</f>
        <v>124.84362273663983</v>
      </c>
      <c r="E245" s="184">
        <f>E188/RES_summary!E$19</f>
        <v>124.28351057265385</v>
      </c>
      <c r="F245" s="184">
        <f>F188/RES_summary!F$19</f>
        <v>117.91981931010356</v>
      </c>
      <c r="G245" s="184">
        <f>G188/RES_summary!G$19</f>
        <v>116.26120654358078</v>
      </c>
      <c r="H245" s="184">
        <f>H188/RES_summary!H$19</f>
        <v>105.20377627386979</v>
      </c>
      <c r="I245" s="184">
        <f>I188/RES_summary!I$19</f>
        <v>108.12385393943039</v>
      </c>
      <c r="J245" s="184">
        <f>J188/RES_summary!J$19</f>
        <v>106.51276904781359</v>
      </c>
      <c r="K245" s="184">
        <f>K188/RES_summary!K$19</f>
        <v>104.22605817781334</v>
      </c>
      <c r="L245" s="184">
        <f>L188/RES_summary!L$19</f>
        <v>114.58396738170751</v>
      </c>
      <c r="M245" s="184">
        <f>M188/RES_summary!M$19</f>
        <v>105.10952126834293</v>
      </c>
      <c r="N245" s="184">
        <f>N188/RES_summary!N$19</f>
        <v>109.18534682387599</v>
      </c>
      <c r="O245" s="184">
        <f>O188/RES_summary!O$19</f>
        <v>118.26611116120029</v>
      </c>
      <c r="P245" s="184">
        <f>P188/RES_summary!P$19</f>
        <v>99.873695528657578</v>
      </c>
      <c r="Q245" s="184">
        <f>Q188/RES_summary!Q$19</f>
        <v>107.41358565544672</v>
      </c>
    </row>
    <row r="246" spans="1:17" ht="12" customHeight="1" x14ac:dyDescent="0.25">
      <c r="A246" s="158" t="s">
        <v>65</v>
      </c>
      <c r="B246" s="178">
        <f>B189/RES_summary!B$19</f>
        <v>101.2924473043136</v>
      </c>
      <c r="C246" s="178">
        <f>C189/RES_summary!C$19</f>
        <v>104.17138002873763</v>
      </c>
      <c r="D246" s="178">
        <f>D189/RES_summary!D$19</f>
        <v>100.69033113217834</v>
      </c>
      <c r="E246" s="178">
        <f>E189/RES_summary!E$19</f>
        <v>100.06566456643142</v>
      </c>
      <c r="F246" s="178">
        <f>F189/RES_summary!F$19</f>
        <v>93.947390000834034</v>
      </c>
      <c r="G246" s="178">
        <f>G189/RES_summary!G$19</f>
        <v>92.08346969553962</v>
      </c>
      <c r="H246" s="178">
        <f>H189/RES_summary!H$19</f>
        <v>81.662028152142739</v>
      </c>
      <c r="I246" s="178">
        <f>I189/RES_summary!I$19</f>
        <v>84.401558655306346</v>
      </c>
      <c r="J246" s="178">
        <f>J189/RES_summary!J$19</f>
        <v>83.146469008534197</v>
      </c>
      <c r="K246" s="178">
        <f>K189/RES_summary!K$19</f>
        <v>80.410041287486791</v>
      </c>
      <c r="L246" s="178">
        <f>L189/RES_summary!L$19</f>
        <v>90.803787950045958</v>
      </c>
      <c r="M246" s="178">
        <f>M189/RES_summary!M$19</f>
        <v>81.198269691397115</v>
      </c>
      <c r="N246" s="178">
        <f>N189/RES_summary!N$19</f>
        <v>85.067313977355681</v>
      </c>
      <c r="O246" s="178">
        <f>O189/RES_summary!O$19</f>
        <v>94.648540273565914</v>
      </c>
      <c r="P246" s="178">
        <f>P189/RES_summary!P$19</f>
        <v>75.910354735228864</v>
      </c>
      <c r="Q246" s="178">
        <f>Q189/RES_summary!Q$19</f>
        <v>83.795945384518959</v>
      </c>
    </row>
    <row r="247" spans="1:17" ht="12" customHeight="1" x14ac:dyDescent="0.25">
      <c r="A247" s="23" t="s">
        <v>149</v>
      </c>
      <c r="B247" s="177">
        <f>B190/RES_summary!B$19</f>
        <v>100.88651944537595</v>
      </c>
      <c r="C247" s="177">
        <f>C190/RES_summary!C$19</f>
        <v>103.63351131460466</v>
      </c>
      <c r="D247" s="177">
        <f>D190/RES_summary!D$19</f>
        <v>100.10304682276913</v>
      </c>
      <c r="E247" s="177">
        <f>E190/RES_summary!E$19</f>
        <v>99.481884759114592</v>
      </c>
      <c r="F247" s="177">
        <f>F190/RES_summary!F$19</f>
        <v>93.500210040113927</v>
      </c>
      <c r="G247" s="177">
        <f>G190/RES_summary!G$19</f>
        <v>91.656300751654982</v>
      </c>
      <c r="H247" s="177">
        <f>H190/RES_summary!H$19</f>
        <v>81.362202614453253</v>
      </c>
      <c r="I247" s="177">
        <f>I190/RES_summary!I$19</f>
        <v>83.814801902207094</v>
      </c>
      <c r="J247" s="177">
        <f>J190/RES_summary!J$19</f>
        <v>82.749906409085227</v>
      </c>
      <c r="K247" s="177">
        <f>K190/RES_summary!K$19</f>
        <v>79.975330333497823</v>
      </c>
      <c r="L247" s="177">
        <f>L190/RES_summary!L$19</f>
        <v>90.368922295755397</v>
      </c>
      <c r="M247" s="177">
        <f>M190/RES_summary!M$19</f>
        <v>80.744069224275663</v>
      </c>
      <c r="N247" s="177">
        <f>N190/RES_summary!N$19</f>
        <v>84.542309762454153</v>
      </c>
      <c r="O247" s="177">
        <f>O190/RES_summary!O$19</f>
        <v>94.370234766809546</v>
      </c>
      <c r="P247" s="177">
        <f>P190/RES_summary!P$19</f>
        <v>75.307126693970062</v>
      </c>
      <c r="Q247" s="177">
        <f>Q190/RES_summary!Q$19</f>
        <v>83.324875372713194</v>
      </c>
    </row>
    <row r="248" spans="1:17" ht="12" customHeight="1" x14ac:dyDescent="0.25">
      <c r="A248" s="23" t="s">
        <v>60</v>
      </c>
      <c r="B248" s="177">
        <f>B191/RES_summary!B$19</f>
        <v>0.4059278589376567</v>
      </c>
      <c r="C248" s="177">
        <f>C191/RES_summary!C$19</f>
        <v>0.5378687141329721</v>
      </c>
      <c r="D248" s="177">
        <f>D191/RES_summary!D$19</f>
        <v>0.58728430940920018</v>
      </c>
      <c r="E248" s="177">
        <f>E191/RES_summary!E$19</f>
        <v>0.58377980731684742</v>
      </c>
      <c r="F248" s="177">
        <f>F191/RES_summary!F$19</f>
        <v>0.44717996072011179</v>
      </c>
      <c r="G248" s="177">
        <f>G191/RES_summary!G$19</f>
        <v>0.42716894388464005</v>
      </c>
      <c r="H248" s="177">
        <f>H191/RES_summary!H$19</f>
        <v>0.2998255376894855</v>
      </c>
      <c r="I248" s="177">
        <f>I191/RES_summary!I$19</f>
        <v>0.58675675309926412</v>
      </c>
      <c r="J248" s="177">
        <f>J191/RES_summary!J$19</f>
        <v>0.39656259944897043</v>
      </c>
      <c r="K248" s="177">
        <f>K191/RES_summary!K$19</f>
        <v>0.43471095398897752</v>
      </c>
      <c r="L248" s="177">
        <f>L191/RES_summary!L$19</f>
        <v>0.43486565429055368</v>
      </c>
      <c r="M248" s="177">
        <f>M191/RES_summary!M$19</f>
        <v>0.45420046712145695</v>
      </c>
      <c r="N248" s="177">
        <f>N191/RES_summary!N$19</f>
        <v>0.5250042149015326</v>
      </c>
      <c r="O248" s="177">
        <f>O191/RES_summary!O$19</f>
        <v>0.27830550675635896</v>
      </c>
      <c r="P248" s="177">
        <f>P191/RES_summary!P$19</f>
        <v>0.60322804125879914</v>
      </c>
      <c r="Q248" s="177">
        <f>Q191/RES_summary!Q$19</f>
        <v>0.47107001180576025</v>
      </c>
    </row>
    <row r="249" spans="1:17" ht="12" customHeight="1" x14ac:dyDescent="0.25">
      <c r="A249" s="158" t="s">
        <v>112</v>
      </c>
      <c r="B249" s="178">
        <f>B192/RES_summary!B$19</f>
        <v>7.4442590895108296E-2</v>
      </c>
      <c r="C249" s="178">
        <f>C192/RES_summary!C$19</f>
        <v>9.1393673868966865E-2</v>
      </c>
      <c r="D249" s="178">
        <f>D192/RES_summary!D$19</f>
        <v>9.6098635131123114E-2</v>
      </c>
      <c r="E249" s="178">
        <f>E192/RES_summary!E$19</f>
        <v>9.5926116964934777E-2</v>
      </c>
      <c r="F249" s="178">
        <f>F192/RES_summary!F$19</f>
        <v>0.10366738057779674</v>
      </c>
      <c r="G249" s="178">
        <f>G192/RES_summary!G$19</f>
        <v>0.11463330236892022</v>
      </c>
      <c r="H249" s="178">
        <f>H192/RES_summary!H$19</f>
        <v>0.12584101410999993</v>
      </c>
      <c r="I249" s="178">
        <f>I192/RES_summary!I$19</f>
        <v>0.1434825304871932</v>
      </c>
      <c r="J249" s="178">
        <f>J192/RES_summary!J$19</f>
        <v>0.16120346076141417</v>
      </c>
      <c r="K249" s="178">
        <f>K192/RES_summary!K$19</f>
        <v>0.17862248347731841</v>
      </c>
      <c r="L249" s="178">
        <f>L192/RES_summary!L$19</f>
        <v>0.19005775819371495</v>
      </c>
      <c r="M249" s="178">
        <f>M192/RES_summary!M$19</f>
        <v>0.20914649082929582</v>
      </c>
      <c r="N249" s="178">
        <f>N192/RES_summary!N$19</f>
        <v>0.19429263993574289</v>
      </c>
      <c r="O249" s="178">
        <f>O192/RES_summary!O$19</f>
        <v>0.19337664175863609</v>
      </c>
      <c r="P249" s="178">
        <f>P192/RES_summary!P$19</f>
        <v>0.1644832429622082</v>
      </c>
      <c r="Q249" s="178">
        <f>Q192/RES_summary!Q$19</f>
        <v>0.15858934221120619</v>
      </c>
    </row>
    <row r="250" spans="1:17" ht="12" customHeight="1" x14ac:dyDescent="0.25">
      <c r="A250" s="23" t="s">
        <v>60</v>
      </c>
      <c r="B250" s="177">
        <f>B193/RES_summary!B$19</f>
        <v>7.4442590895108296E-2</v>
      </c>
      <c r="C250" s="177">
        <f>C193/RES_summary!C$19</f>
        <v>9.1393673868966865E-2</v>
      </c>
      <c r="D250" s="177">
        <f>D193/RES_summary!D$19</f>
        <v>9.6098635131123114E-2</v>
      </c>
      <c r="E250" s="177">
        <f>E193/RES_summary!E$19</f>
        <v>9.5926116964934777E-2</v>
      </c>
      <c r="F250" s="177">
        <f>F193/RES_summary!F$19</f>
        <v>0.10366738057779674</v>
      </c>
      <c r="G250" s="177">
        <f>G193/RES_summary!G$19</f>
        <v>0.11463330236892022</v>
      </c>
      <c r="H250" s="177">
        <f>H193/RES_summary!H$19</f>
        <v>0.12584101410999993</v>
      </c>
      <c r="I250" s="177">
        <f>I193/RES_summary!I$19</f>
        <v>0.1434825304871932</v>
      </c>
      <c r="J250" s="177">
        <f>J193/RES_summary!J$19</f>
        <v>0.16120346076141417</v>
      </c>
      <c r="K250" s="177">
        <f>K193/RES_summary!K$19</f>
        <v>0.17862248347731841</v>
      </c>
      <c r="L250" s="177">
        <f>L193/RES_summary!L$19</f>
        <v>0.19005775819371495</v>
      </c>
      <c r="M250" s="177">
        <f>M193/RES_summary!M$19</f>
        <v>0.20914649082929582</v>
      </c>
      <c r="N250" s="177">
        <f>N193/RES_summary!N$19</f>
        <v>0.19429263993574289</v>
      </c>
      <c r="O250" s="177">
        <f>O193/RES_summary!O$19</f>
        <v>0.19337664175863609</v>
      </c>
      <c r="P250" s="177">
        <f>P193/RES_summary!P$19</f>
        <v>0.1644832429622082</v>
      </c>
      <c r="Q250" s="177">
        <f>Q193/RES_summary!Q$19</f>
        <v>0.15858934221120619</v>
      </c>
    </row>
    <row r="251" spans="1:17" ht="12" customHeight="1" x14ac:dyDescent="0.25">
      <c r="A251" s="158" t="s">
        <v>63</v>
      </c>
      <c r="B251" s="178">
        <f>B194/RES_summary!B$19</f>
        <v>17.309577317570533</v>
      </c>
      <c r="C251" s="178">
        <f>C194/RES_summary!C$19</f>
        <v>17.336193016793835</v>
      </c>
      <c r="D251" s="178">
        <f>D194/RES_summary!D$19</f>
        <v>17.311147169868121</v>
      </c>
      <c r="E251" s="178">
        <f>E194/RES_summary!E$19</f>
        <v>17.299583818201327</v>
      </c>
      <c r="F251" s="178">
        <f>F194/RES_summary!F$19</f>
        <v>17.207653338978414</v>
      </c>
      <c r="G251" s="178">
        <f>G194/RES_summary!G$19</f>
        <v>17.487441226336049</v>
      </c>
      <c r="H251" s="178">
        <f>H194/RES_summary!H$19</f>
        <v>16.945769560871387</v>
      </c>
      <c r="I251" s="178">
        <f>I194/RES_summary!I$19</f>
        <v>16.912747480713318</v>
      </c>
      <c r="J251" s="178">
        <f>J194/RES_summary!J$19</f>
        <v>16.73138660560717</v>
      </c>
      <c r="K251" s="178">
        <f>K194/RES_summary!K$19</f>
        <v>16.895488288582353</v>
      </c>
      <c r="L251" s="178">
        <f>L194/RES_summary!L$19</f>
        <v>16.965069478967759</v>
      </c>
      <c r="M251" s="178">
        <f>M194/RES_summary!M$19</f>
        <v>16.9622255902697</v>
      </c>
      <c r="N251" s="178">
        <f>N194/RES_summary!N$19</f>
        <v>16.903847341018544</v>
      </c>
      <c r="O251" s="178">
        <f>O194/RES_summary!O$19</f>
        <v>16.777018878559986</v>
      </c>
      <c r="P251" s="178">
        <f>P194/RES_summary!P$19</f>
        <v>16.745036323860475</v>
      </c>
      <c r="Q251" s="178">
        <f>Q194/RES_summary!Q$19</f>
        <v>16.65222868194164</v>
      </c>
    </row>
    <row r="252" spans="1:17" ht="12" customHeight="1" x14ac:dyDescent="0.25">
      <c r="A252" s="167" t="s">
        <v>148</v>
      </c>
      <c r="B252" s="183">
        <f>B195/RES_summary!B$19</f>
        <v>17.256227981943084</v>
      </c>
      <c r="C252" s="183">
        <f>C195/RES_summary!C$19</f>
        <v>17.192447381165717</v>
      </c>
      <c r="D252" s="183">
        <f>D195/RES_summary!D$19</f>
        <v>17.210261351005421</v>
      </c>
      <c r="E252" s="183">
        <f>E195/RES_summary!E$19</f>
        <v>17.165041981376767</v>
      </c>
      <c r="F252" s="183">
        <f>F195/RES_summary!F$19</f>
        <v>17.085202588319142</v>
      </c>
      <c r="G252" s="183">
        <f>G195/RES_summary!G$19</f>
        <v>17.367270478817971</v>
      </c>
      <c r="H252" s="183">
        <f>H195/RES_summary!H$19</f>
        <v>16.700151116637553</v>
      </c>
      <c r="I252" s="183">
        <f>I195/RES_summary!I$19</f>
        <v>16.729290911772956</v>
      </c>
      <c r="J252" s="183">
        <f>J195/RES_summary!J$19</f>
        <v>16.508323246134914</v>
      </c>
      <c r="K252" s="183">
        <f>K195/RES_summary!K$19</f>
        <v>16.63532895693508</v>
      </c>
      <c r="L252" s="183">
        <f>L195/RES_summary!L$19</f>
        <v>16.70539936749919</v>
      </c>
      <c r="M252" s="183">
        <f>M195/RES_summary!M$19</f>
        <v>16.683565675504187</v>
      </c>
      <c r="N252" s="183">
        <f>N195/RES_summary!N$19</f>
        <v>16.641020844244412</v>
      </c>
      <c r="O252" s="183">
        <f>O195/RES_summary!O$19</f>
        <v>16.524999371401865</v>
      </c>
      <c r="P252" s="183">
        <f>P195/RES_summary!P$19</f>
        <v>16.448473855734587</v>
      </c>
      <c r="Q252" s="183">
        <f>Q195/RES_summary!Q$19</f>
        <v>16.374413424872074</v>
      </c>
    </row>
    <row r="253" spans="1:17" ht="12" customHeight="1" x14ac:dyDescent="0.25">
      <c r="A253" s="167" t="s">
        <v>147</v>
      </c>
      <c r="B253" s="183">
        <f>B196/RES_summary!B$19</f>
        <v>17.256212109518565</v>
      </c>
      <c r="C253" s="183">
        <f>C196/RES_summary!C$19</f>
        <v>17.231612591193421</v>
      </c>
      <c r="D253" s="183">
        <f>D196/RES_summary!D$19</f>
        <v>17.296311680934643</v>
      </c>
      <c r="E253" s="183">
        <f>E196/RES_summary!E$19</f>
        <v>17.301824567283731</v>
      </c>
      <c r="F253" s="183">
        <f>F196/RES_summary!F$19</f>
        <v>17.277748747922839</v>
      </c>
      <c r="G253" s="183">
        <f>G196/RES_summary!G$19</f>
        <v>17.519212055080651</v>
      </c>
      <c r="H253" s="183">
        <f>H196/RES_summary!H$19</f>
        <v>17.045272099841792</v>
      </c>
      <c r="I253" s="183">
        <f>I196/RES_summary!I$19</f>
        <v>17.046185835334708</v>
      </c>
      <c r="J253" s="183">
        <f>J196/RES_summary!J$19</f>
        <v>16.844945264482966</v>
      </c>
      <c r="K253" s="183">
        <f>K196/RES_summary!K$19</f>
        <v>16.998803851351212</v>
      </c>
      <c r="L253" s="183">
        <f>L196/RES_summary!L$19</f>
        <v>17.037177738572563</v>
      </c>
      <c r="M253" s="183">
        <f>M196/RES_summary!M$19</f>
        <v>17.011526721323801</v>
      </c>
      <c r="N253" s="183">
        <f>N196/RES_summary!N$19</f>
        <v>16.94701368389811</v>
      </c>
      <c r="O253" s="183">
        <f>O196/RES_summary!O$19</f>
        <v>16.838437917529621</v>
      </c>
      <c r="P253" s="183">
        <f>P196/RES_summary!P$19</f>
        <v>16.753989455736402</v>
      </c>
      <c r="Q253" s="183">
        <f>Q196/RES_summary!Q$19</f>
        <v>16.659362856544249</v>
      </c>
    </row>
    <row r="254" spans="1:17" ht="12" customHeight="1" x14ac:dyDescent="0.25">
      <c r="A254" s="166" t="s">
        <v>61</v>
      </c>
      <c r="B254" s="182">
        <f>B197/RES_summary!B$19</f>
        <v>11.216548188262998</v>
      </c>
      <c r="C254" s="182">
        <f>C197/RES_summary!C$19</f>
        <v>11.18798699707949</v>
      </c>
      <c r="D254" s="182">
        <f>D197/RES_summary!D$19</f>
        <v>11.228900660461179</v>
      </c>
      <c r="E254" s="182">
        <f>E197/RES_summary!E$19</f>
        <v>11.229261667930421</v>
      </c>
      <c r="F254" s="182">
        <f>F197/RES_summary!F$19</f>
        <v>11.21706269209254</v>
      </c>
      <c r="G254" s="182">
        <f>G197/RES_summary!G$19</f>
        <v>11.438716161032923</v>
      </c>
      <c r="H254" s="182">
        <f>H197/RES_summary!H$19</f>
        <v>11.009029208511315</v>
      </c>
      <c r="I254" s="182">
        <f>I197/RES_summary!I$19</f>
        <v>11.063092593700214</v>
      </c>
      <c r="J254" s="182">
        <f>J197/RES_summary!J$19</f>
        <v>10.923695201393208</v>
      </c>
      <c r="K254" s="182">
        <f>K197/RES_summary!K$19</f>
        <v>11.01877394569005</v>
      </c>
      <c r="L254" s="182">
        <f>L197/RES_summary!L$19</f>
        <v>10.948772491256619</v>
      </c>
      <c r="M254" s="182">
        <f>M197/RES_summary!M$19</f>
        <v>11.113721459338857</v>
      </c>
      <c r="N254" s="182">
        <f>N197/RES_summary!N$19</f>
        <v>10.989021927346382</v>
      </c>
      <c r="O254" s="182">
        <f>O197/RES_summary!O$19</f>
        <v>10.804386656590809</v>
      </c>
      <c r="P254" s="182">
        <f>P197/RES_summary!P$19</f>
        <v>10.978456966227421</v>
      </c>
      <c r="Q254" s="182">
        <f>Q197/RES_summary!Q$19</f>
        <v>10.8155796991458</v>
      </c>
    </row>
    <row r="255" spans="1:17" ht="12" customHeight="1" x14ac:dyDescent="0.25">
      <c r="A255" s="147" t="s">
        <v>59</v>
      </c>
      <c r="B255" s="181">
        <f>B198/RES_summary!B$19</f>
        <v>6.0396639212555643</v>
      </c>
      <c r="C255" s="181">
        <f>C198/RES_summary!C$19</f>
        <v>6.0436255941139336</v>
      </c>
      <c r="D255" s="181">
        <f>D198/RES_summary!D$19</f>
        <v>6.0674110204734655</v>
      </c>
      <c r="E255" s="181">
        <f>E198/RES_summary!E$19</f>
        <v>6.0725628993533034</v>
      </c>
      <c r="F255" s="181">
        <f>F198/RES_summary!F$19</f>
        <v>6.0606860558302973</v>
      </c>
      <c r="G255" s="181">
        <f>G198/RES_summary!G$19</f>
        <v>6.0804958940477256</v>
      </c>
      <c r="H255" s="181">
        <f>H198/RES_summary!H$19</f>
        <v>6.0362428913304784</v>
      </c>
      <c r="I255" s="181">
        <f>I198/RES_summary!I$19</f>
        <v>5.983093241634494</v>
      </c>
      <c r="J255" s="181">
        <f>J198/RES_summary!J$19</f>
        <v>5.921250063089758</v>
      </c>
      <c r="K255" s="181">
        <f>K198/RES_summary!K$19</f>
        <v>5.9800299056611603</v>
      </c>
      <c r="L255" s="181">
        <f>L198/RES_summary!L$19</f>
        <v>6.0884052473159382</v>
      </c>
      <c r="M255" s="181">
        <f>M198/RES_summary!M$19</f>
        <v>5.8978052619849448</v>
      </c>
      <c r="N255" s="181">
        <f>N198/RES_summary!N$19</f>
        <v>5.9579917565517277</v>
      </c>
      <c r="O255" s="181">
        <f>O198/RES_summary!O$19</f>
        <v>6.0340512609388099</v>
      </c>
      <c r="P255" s="181">
        <f>P198/RES_summary!P$19</f>
        <v>5.7755324895089828</v>
      </c>
      <c r="Q255" s="181">
        <f>Q198/RES_summary!Q$19</f>
        <v>5.8437831573984527</v>
      </c>
    </row>
    <row r="256" spans="1:17" ht="12" customHeight="1" x14ac:dyDescent="0.25">
      <c r="A256" s="163" t="s">
        <v>142</v>
      </c>
      <c r="B256" s="180">
        <f>B199/RES_summary!B$19</f>
        <v>18.293955797670893</v>
      </c>
      <c r="C256" s="180">
        <f>C199/RES_summary!C$19</f>
        <v>19.140509447249343</v>
      </c>
      <c r="D256" s="180">
        <f>D199/RES_summary!D$19</f>
        <v>19.145850317878999</v>
      </c>
      <c r="E256" s="180">
        <f>E199/RES_summary!E$19</f>
        <v>19.167391877739735</v>
      </c>
      <c r="F256" s="180">
        <f>F199/RES_summary!F$19</f>
        <v>18.792732357844613</v>
      </c>
      <c r="G256" s="180">
        <f>G199/RES_summary!G$19</f>
        <v>19.019309337538797</v>
      </c>
      <c r="H256" s="180">
        <f>H199/RES_summary!H$19</f>
        <v>18.506568460330712</v>
      </c>
      <c r="I256" s="180">
        <f>I199/RES_summary!I$19</f>
        <v>20.039465909885763</v>
      </c>
      <c r="J256" s="180">
        <f>J199/RES_summary!J$19</f>
        <v>18.719527669341389</v>
      </c>
      <c r="K256" s="180">
        <f>K199/RES_summary!K$19</f>
        <v>19.515349520214365</v>
      </c>
      <c r="L256" s="180">
        <f>L199/RES_summary!L$19</f>
        <v>19.010924566281869</v>
      </c>
      <c r="M256" s="180">
        <f>M199/RES_summary!M$19</f>
        <v>19.977882264722261</v>
      </c>
      <c r="N256" s="180">
        <f>N199/RES_summary!N$19</f>
        <v>19.953683894510846</v>
      </c>
      <c r="O256" s="180">
        <f>O199/RES_summary!O$19</f>
        <v>19.563791370645053</v>
      </c>
      <c r="P256" s="180">
        <f>P199/RES_summary!P$19</f>
        <v>20.823199525137014</v>
      </c>
      <c r="Q256" s="180">
        <f>Q199/RES_summary!Q$19</f>
        <v>20.030512048166774</v>
      </c>
    </row>
    <row r="257" spans="1:17" ht="12" customHeight="1" x14ac:dyDescent="0.25">
      <c r="A257" s="161" t="s">
        <v>141</v>
      </c>
      <c r="B257" s="179">
        <f>B200/RES_summary!B$19</f>
        <v>17.930735189741643</v>
      </c>
      <c r="C257" s="179">
        <f>C200/RES_summary!C$19</f>
        <v>18.607701978168379</v>
      </c>
      <c r="D257" s="179">
        <f>D200/RES_summary!D$19</f>
        <v>18.689636007078587</v>
      </c>
      <c r="E257" s="179">
        <f>E200/RES_summary!E$19</f>
        <v>18.707574909860853</v>
      </c>
      <c r="F257" s="179">
        <f>F200/RES_summary!F$19</f>
        <v>18.317261272026123</v>
      </c>
      <c r="G257" s="179">
        <f>G200/RES_summary!G$19</f>
        <v>18.494406112732811</v>
      </c>
      <c r="H257" s="179">
        <f>H200/RES_summary!H$19</f>
        <v>18.153562002174919</v>
      </c>
      <c r="I257" s="179">
        <f>I200/RES_summary!I$19</f>
        <v>19.012479984541745</v>
      </c>
      <c r="J257" s="179">
        <f>J200/RES_summary!J$19</f>
        <v>18.136347989344372</v>
      </c>
      <c r="K257" s="179">
        <f>K200/RES_summary!K$19</f>
        <v>18.665007093800487</v>
      </c>
      <c r="L257" s="179">
        <f>L200/RES_summary!L$19</f>
        <v>18.366712425062147</v>
      </c>
      <c r="M257" s="179">
        <f>M200/RES_summary!M$19</f>
        <v>19.014797767281681</v>
      </c>
      <c r="N257" s="179">
        <f>N200/RES_summary!N$19</f>
        <v>18.930629511676862</v>
      </c>
      <c r="O257" s="179">
        <f>O200/RES_summary!O$19</f>
        <v>18.601218221469701</v>
      </c>
      <c r="P257" s="179">
        <f>P200/RES_summary!P$19</f>
        <v>19.45480137783429</v>
      </c>
      <c r="Q257" s="179">
        <f>Q200/RES_summary!Q$19</f>
        <v>18.888229533880747</v>
      </c>
    </row>
    <row r="258" spans="1:17" ht="12" customHeight="1" x14ac:dyDescent="0.25">
      <c r="A258" s="148" t="s">
        <v>60</v>
      </c>
      <c r="B258" s="177">
        <f>B201/RES_summary!B$19</f>
        <v>11.891071268486078</v>
      </c>
      <c r="C258" s="177">
        <f>C201/RES_summary!C$19</f>
        <v>12.564076384054445</v>
      </c>
      <c r="D258" s="177">
        <f>D201/RES_summary!D$19</f>
        <v>12.622224986605122</v>
      </c>
      <c r="E258" s="177">
        <f>E201/RES_summary!E$19</f>
        <v>12.635012010507548</v>
      </c>
      <c r="F258" s="177">
        <f>F201/RES_summary!F$19</f>
        <v>12.256575216195825</v>
      </c>
      <c r="G258" s="177">
        <f>G201/RES_summary!G$19</f>
        <v>12.413910218685089</v>
      </c>
      <c r="H258" s="177">
        <f>H201/RES_summary!H$19</f>
        <v>12.117319110844441</v>
      </c>
      <c r="I258" s="177">
        <f>I201/RES_summary!I$19</f>
        <v>13.029386742907246</v>
      </c>
      <c r="J258" s="177">
        <f>J201/RES_summary!J$19</f>
        <v>12.215097926254623</v>
      </c>
      <c r="K258" s="177">
        <f>K201/RES_summary!K$19</f>
        <v>12.68497718813933</v>
      </c>
      <c r="L258" s="177">
        <f>L201/RES_summary!L$19</f>
        <v>12.278307177746212</v>
      </c>
      <c r="M258" s="177">
        <f>M201/RES_summary!M$19</f>
        <v>13.116992505296732</v>
      </c>
      <c r="N258" s="177">
        <f>N201/RES_summary!N$19</f>
        <v>12.972637755125133</v>
      </c>
      <c r="O258" s="177">
        <f>O201/RES_summary!O$19</f>
        <v>12.567166960530894</v>
      </c>
      <c r="P258" s="177">
        <f>P201/RES_summary!P$19</f>
        <v>13.679268888325305</v>
      </c>
      <c r="Q258" s="177">
        <f>Q201/RES_summary!Q$19</f>
        <v>13.044446376482293</v>
      </c>
    </row>
    <row r="259" spans="1:17" ht="12" customHeight="1" x14ac:dyDescent="0.25">
      <c r="A259" s="148" t="s">
        <v>59</v>
      </c>
      <c r="B259" s="177">
        <f>B202/RES_summary!B$19</f>
        <v>6.0396639212555669</v>
      </c>
      <c r="C259" s="177">
        <f>C202/RES_summary!C$19</f>
        <v>6.0436255941139336</v>
      </c>
      <c r="D259" s="177">
        <f>D202/RES_summary!D$19</f>
        <v>6.0674110204734646</v>
      </c>
      <c r="E259" s="177">
        <f>E202/RES_summary!E$19</f>
        <v>6.0725628993533016</v>
      </c>
      <c r="F259" s="177">
        <f>F202/RES_summary!F$19</f>
        <v>6.0606860558302964</v>
      </c>
      <c r="G259" s="177">
        <f>G202/RES_summary!G$19</f>
        <v>6.0804958940477229</v>
      </c>
      <c r="H259" s="177">
        <f>H202/RES_summary!H$19</f>
        <v>6.0362428913304802</v>
      </c>
      <c r="I259" s="177">
        <f>I202/RES_summary!I$19</f>
        <v>5.983093241634494</v>
      </c>
      <c r="J259" s="177">
        <f>J202/RES_summary!J$19</f>
        <v>5.9212500630897544</v>
      </c>
      <c r="K259" s="177">
        <f>K202/RES_summary!K$19</f>
        <v>5.980029905661163</v>
      </c>
      <c r="L259" s="177">
        <f>L202/RES_summary!L$19</f>
        <v>6.0884052473159374</v>
      </c>
      <c r="M259" s="177">
        <f>M202/RES_summary!M$19</f>
        <v>5.8978052619849475</v>
      </c>
      <c r="N259" s="177">
        <f>N202/RES_summary!N$19</f>
        <v>5.9579917565517331</v>
      </c>
      <c r="O259" s="177">
        <f>O202/RES_summary!O$19</f>
        <v>6.0340512609388108</v>
      </c>
      <c r="P259" s="177">
        <f>P202/RES_summary!P$19</f>
        <v>5.7755324895089828</v>
      </c>
      <c r="Q259" s="177">
        <f>Q202/RES_summary!Q$19</f>
        <v>5.8437831573984527</v>
      </c>
    </row>
    <row r="260" spans="1:17" ht="12" customHeight="1" x14ac:dyDescent="0.25">
      <c r="A260" s="158" t="s">
        <v>62</v>
      </c>
      <c r="B260" s="178">
        <f>B203/RES_summary!B$19</f>
        <v>6.4797170955861816</v>
      </c>
      <c r="C260" s="178">
        <f>C203/RES_summary!C$19</f>
        <v>6.6476421311191469</v>
      </c>
      <c r="D260" s="178">
        <f>D203/RES_summary!D$19</f>
        <v>6.7460457994622329</v>
      </c>
      <c r="E260" s="178">
        <f>E203/RES_summary!E$19</f>
        <v>6.8223360710561662</v>
      </c>
      <c r="F260" s="178">
        <f>F203/RES_summary!F$19</f>
        <v>6.6611085897133178</v>
      </c>
      <c r="G260" s="178">
        <f>G203/RES_summary!G$19</f>
        <v>6.5756623193361987</v>
      </c>
      <c r="H260" s="178">
        <f>H203/RES_summary!H$19</f>
        <v>6.4701375467456597</v>
      </c>
      <c r="I260" s="178">
        <f>I203/RES_summary!I$19</f>
        <v>6.6660652729235297</v>
      </c>
      <c r="J260" s="178">
        <f>J203/RES_summary!J$19</f>
        <v>6.4737099729108092</v>
      </c>
      <c r="K260" s="178">
        <f>K203/RES_summary!K$19</f>
        <v>6.7419061182668809</v>
      </c>
      <c r="L260" s="178">
        <f>L203/RES_summary!L$19</f>
        <v>6.6250521945000935</v>
      </c>
      <c r="M260" s="178">
        <f>M203/RES_summary!M$19</f>
        <v>6.7398794958468145</v>
      </c>
      <c r="N260" s="178">
        <f>N203/RES_summary!N$19</f>
        <v>7.0198928655660353</v>
      </c>
      <c r="O260" s="178">
        <f>O203/RES_summary!O$19</f>
        <v>6.6471753673157554</v>
      </c>
      <c r="P260" s="178">
        <f>P203/RES_summary!P$19</f>
        <v>7.0538212266060318</v>
      </c>
      <c r="Q260" s="178">
        <f>Q203/RES_summary!Q$19</f>
        <v>6.8068222467749138</v>
      </c>
    </row>
    <row r="261" spans="1:17" ht="12" customHeight="1" x14ac:dyDescent="0.25">
      <c r="A261" s="23" t="s">
        <v>57</v>
      </c>
      <c r="B261" s="177">
        <f>B204/RES_summary!B$19</f>
        <v>6.0492911313450417</v>
      </c>
      <c r="C261" s="177">
        <f>C204/RES_summary!C$19</f>
        <v>6.0370625092266375</v>
      </c>
      <c r="D261" s="177">
        <f>D204/RES_summary!D$19</f>
        <v>6.0390683933550759</v>
      </c>
      <c r="E261" s="177">
        <f>E204/RES_summary!E$19</f>
        <v>5.8282376953161403</v>
      </c>
      <c r="F261" s="177">
        <f>F204/RES_summary!F$19</f>
        <v>6.2965940477625777</v>
      </c>
      <c r="G261" s="177">
        <f>G204/RES_summary!G$19</f>
        <v>7.0296293424967686</v>
      </c>
      <c r="H261" s="177">
        <f>H204/RES_summary!H$19</f>
        <v>5.7906413561610375</v>
      </c>
      <c r="I261" s="177">
        <f>I204/RES_summary!I$19</f>
        <v>6.5310727423989521</v>
      </c>
      <c r="J261" s="177">
        <f>J204/RES_summary!J$19</f>
        <v>6.5235570346152221</v>
      </c>
      <c r="K261" s="177">
        <f>K204/RES_summary!K$19</f>
        <v>4.8872819899622639</v>
      </c>
      <c r="L261" s="177">
        <f>L204/RES_summary!L$19</f>
        <v>7.0200653241397575</v>
      </c>
      <c r="M261" s="177">
        <f>M204/RES_summary!M$19</f>
        <v>6.9795182614150013</v>
      </c>
      <c r="N261" s="177">
        <f>N204/RES_summary!N$19</f>
        <v>5.3507932918018817</v>
      </c>
      <c r="O261" s="177">
        <f>O204/RES_summary!O$19</f>
        <v>5.8406027611411613</v>
      </c>
      <c r="P261" s="177">
        <f>P204/RES_summary!P$19</f>
        <v>5.76082718671955</v>
      </c>
      <c r="Q261" s="177">
        <f>Q204/RES_summary!Q$19</f>
        <v>5.8318358087179361</v>
      </c>
    </row>
    <row r="262" spans="1:17" ht="12" customHeight="1" x14ac:dyDescent="0.25">
      <c r="A262" s="29" t="s">
        <v>140</v>
      </c>
      <c r="B262" s="176">
        <f>B205/RES_summary!B$19</f>
        <v>6.5049538862468301</v>
      </c>
      <c r="C262" s="176">
        <f>C205/RES_summary!C$19</f>
        <v>6.6748404049979451</v>
      </c>
      <c r="D262" s="176">
        <f>D205/RES_summary!D$19</f>
        <v>6.7737878647513936</v>
      </c>
      <c r="E262" s="176">
        <f>E205/RES_summary!E$19</f>
        <v>6.8446970254067399</v>
      </c>
      <c r="F262" s="176">
        <f>F205/RES_summary!F$19</f>
        <v>6.669958023865826</v>
      </c>
      <c r="G262" s="176">
        <f>G205/RES_summary!G$19</f>
        <v>6.5553108201631982</v>
      </c>
      <c r="H262" s="176">
        <f>H205/RES_summary!H$19</f>
        <v>6.5007315600232047</v>
      </c>
      <c r="I262" s="176">
        <f>I205/RES_summary!I$19</f>
        <v>6.6769459555616928</v>
      </c>
      <c r="J262" s="176">
        <f>J205/RES_summary!J$19</f>
        <v>6.4699833530563033</v>
      </c>
      <c r="K262" s="176">
        <f>K205/RES_summary!K$19</f>
        <v>6.8265087068509036</v>
      </c>
      <c r="L262" s="176">
        <f>L205/RES_summary!L$19</f>
        <v>6.607593580829132</v>
      </c>
      <c r="M262" s="176">
        <f>M205/RES_summary!M$19</f>
        <v>6.7297789610122827</v>
      </c>
      <c r="N262" s="176">
        <f>N205/RES_summary!N$19</f>
        <v>7.069536895466487</v>
      </c>
      <c r="O262" s="176">
        <f>O205/RES_summary!O$19</f>
        <v>6.6715043659458804</v>
      </c>
      <c r="P262" s="176">
        <f>P205/RES_summary!P$19</f>
        <v>7.096046925836518</v>
      </c>
      <c r="Q262" s="176">
        <f>Q205/RES_summary!Q$19</f>
        <v>6.8515780791792267</v>
      </c>
    </row>
    <row r="264" spans="1:17" ht="12" customHeight="1" x14ac:dyDescent="0.25">
      <c r="A264" s="152" t="s">
        <v>195</v>
      </c>
      <c r="B264" s="184">
        <f>B207/RES_summary!B$19</f>
        <v>0.1832542663666499</v>
      </c>
      <c r="C264" s="184">
        <f>C207/RES_summary!C$19</f>
        <v>0.14081747948270001</v>
      </c>
      <c r="D264" s="184">
        <f>D207/RES_summary!D$19</f>
        <v>0.12362716509535877</v>
      </c>
      <c r="E264" s="184">
        <f>E207/RES_summary!E$19</f>
        <v>6.9153049219721305E-2</v>
      </c>
      <c r="F264" s="184">
        <f>F207/RES_summary!F$19</f>
        <v>7.8124818435744939E-2</v>
      </c>
      <c r="G264" s="184">
        <f>G207/RES_summary!G$19</f>
        <v>0.1520329547358131</v>
      </c>
      <c r="H264" s="184">
        <f>H207/RES_summary!H$19</f>
        <v>0.12464809390706318</v>
      </c>
      <c r="I264" s="184">
        <f>I207/RES_summary!I$19</f>
        <v>0.23916154480249238</v>
      </c>
      <c r="J264" s="184">
        <f>J207/RES_summary!J$19</f>
        <v>0.22181000927805122</v>
      </c>
      <c r="K264" s="184">
        <f>K207/RES_summary!K$19</f>
        <v>0.10378550984878111</v>
      </c>
      <c r="L264" s="184">
        <f>L207/RES_summary!L$19</f>
        <v>0.14461502132838458</v>
      </c>
      <c r="M264" s="184">
        <f>M207/RES_summary!M$19</f>
        <v>0.13726730440453322</v>
      </c>
      <c r="N264" s="184">
        <f>N207/RES_summary!N$19</f>
        <v>7.5028675647075521E-2</v>
      </c>
      <c r="O264" s="184">
        <f>O207/RES_summary!O$19</f>
        <v>8.265970906229779E-2</v>
      </c>
      <c r="P264" s="184">
        <f>P207/RES_summary!P$19</f>
        <v>8.7807981537732532E-2</v>
      </c>
      <c r="Q264" s="184">
        <f>Q207/RES_summary!Q$19</f>
        <v>0.12030618106692915</v>
      </c>
    </row>
    <row r="265" spans="1:17" ht="12" customHeight="1" x14ac:dyDescent="0.25">
      <c r="A265" s="158" t="s">
        <v>65</v>
      </c>
      <c r="B265" s="178">
        <f>B208/RES_summary!B$19</f>
        <v>0</v>
      </c>
      <c r="C265" s="178">
        <f>C208/RES_summary!C$19</f>
        <v>0</v>
      </c>
      <c r="D265" s="178">
        <f>D208/RES_summary!D$19</f>
        <v>0</v>
      </c>
      <c r="E265" s="178">
        <f>E208/RES_summary!E$19</f>
        <v>0</v>
      </c>
      <c r="F265" s="178">
        <f>F208/RES_summary!F$19</f>
        <v>0</v>
      </c>
      <c r="G265" s="178">
        <f>G208/RES_summary!G$19</f>
        <v>0</v>
      </c>
      <c r="H265" s="178">
        <f>H208/RES_summary!H$19</f>
        <v>0</v>
      </c>
      <c r="I265" s="178">
        <f>I208/RES_summary!I$19</f>
        <v>0</v>
      </c>
      <c r="J265" s="178">
        <f>J208/RES_summary!J$19</f>
        <v>0</v>
      </c>
      <c r="K265" s="178">
        <f>K208/RES_summary!K$19</f>
        <v>0</v>
      </c>
      <c r="L265" s="178">
        <f>L208/RES_summary!L$19</f>
        <v>0</v>
      </c>
      <c r="M265" s="178">
        <f>M208/RES_summary!M$19</f>
        <v>0</v>
      </c>
      <c r="N265" s="178">
        <f>N208/RES_summary!N$19</f>
        <v>0</v>
      </c>
      <c r="O265" s="178">
        <f>O208/RES_summary!O$19</f>
        <v>0</v>
      </c>
      <c r="P265" s="178">
        <f>P208/RES_summary!P$19</f>
        <v>0</v>
      </c>
      <c r="Q265" s="178">
        <f>Q208/RES_summary!Q$19</f>
        <v>0</v>
      </c>
    </row>
    <row r="266" spans="1:17" ht="12" customHeight="1" x14ac:dyDescent="0.25">
      <c r="A266" s="23" t="s">
        <v>149</v>
      </c>
      <c r="B266" s="177">
        <f>B209/RES_summary!B$19</f>
        <v>0</v>
      </c>
      <c r="C266" s="177">
        <f>C209/RES_summary!C$19</f>
        <v>0</v>
      </c>
      <c r="D266" s="177">
        <f>D209/RES_summary!D$19</f>
        <v>0</v>
      </c>
      <c r="E266" s="177">
        <f>E209/RES_summary!E$19</f>
        <v>0</v>
      </c>
      <c r="F266" s="177">
        <f>F209/RES_summary!F$19</f>
        <v>0</v>
      </c>
      <c r="G266" s="177">
        <f>G209/RES_summary!G$19</f>
        <v>0</v>
      </c>
      <c r="H266" s="177">
        <f>H209/RES_summary!H$19</f>
        <v>0</v>
      </c>
      <c r="I266" s="177">
        <f>I209/RES_summary!I$19</f>
        <v>0</v>
      </c>
      <c r="J266" s="177">
        <f>J209/RES_summary!J$19</f>
        <v>0</v>
      </c>
      <c r="K266" s="177">
        <f>K209/RES_summary!K$19</f>
        <v>0</v>
      </c>
      <c r="L266" s="177">
        <f>L209/RES_summary!L$19</f>
        <v>0</v>
      </c>
      <c r="M266" s="177">
        <f>M209/RES_summary!M$19</f>
        <v>0</v>
      </c>
      <c r="N266" s="177">
        <f>N209/RES_summary!N$19</f>
        <v>0</v>
      </c>
      <c r="O266" s="177">
        <f>O209/RES_summary!O$19</f>
        <v>0</v>
      </c>
      <c r="P266" s="177">
        <f>P209/RES_summary!P$19</f>
        <v>0</v>
      </c>
      <c r="Q266" s="177">
        <f>Q209/RES_summary!Q$19</f>
        <v>0</v>
      </c>
    </row>
    <row r="267" spans="1:17" ht="12" customHeight="1" x14ac:dyDescent="0.25">
      <c r="A267" s="23" t="s">
        <v>60</v>
      </c>
      <c r="B267" s="177">
        <f>B210/RES_summary!B$19</f>
        <v>0</v>
      </c>
      <c r="C267" s="177">
        <f>C210/RES_summary!C$19</f>
        <v>0</v>
      </c>
      <c r="D267" s="177">
        <f>D210/RES_summary!D$19</f>
        <v>0</v>
      </c>
      <c r="E267" s="177">
        <f>E210/RES_summary!E$19</f>
        <v>0</v>
      </c>
      <c r="F267" s="177">
        <f>F210/RES_summary!F$19</f>
        <v>0</v>
      </c>
      <c r="G267" s="177">
        <f>G210/RES_summary!G$19</f>
        <v>0</v>
      </c>
      <c r="H267" s="177">
        <f>H210/RES_summary!H$19</f>
        <v>0</v>
      </c>
      <c r="I267" s="177">
        <f>I210/RES_summary!I$19</f>
        <v>0</v>
      </c>
      <c r="J267" s="177">
        <f>J210/RES_summary!J$19</f>
        <v>0</v>
      </c>
      <c r="K267" s="177">
        <f>K210/RES_summary!K$19</f>
        <v>0</v>
      </c>
      <c r="L267" s="177">
        <f>L210/RES_summary!L$19</f>
        <v>0</v>
      </c>
      <c r="M267" s="177">
        <f>M210/RES_summary!M$19</f>
        <v>0</v>
      </c>
      <c r="N267" s="177">
        <f>N210/RES_summary!N$19</f>
        <v>0</v>
      </c>
      <c r="O267" s="177">
        <f>O210/RES_summary!O$19</f>
        <v>0</v>
      </c>
      <c r="P267" s="177">
        <f>P210/RES_summary!P$19</f>
        <v>0</v>
      </c>
      <c r="Q267" s="177">
        <f>Q210/RES_summary!Q$19</f>
        <v>0</v>
      </c>
    </row>
    <row r="268" spans="1:17" ht="12" customHeight="1" x14ac:dyDescent="0.25">
      <c r="A268" s="158" t="s">
        <v>112</v>
      </c>
      <c r="B268" s="178">
        <f>B211/RES_summary!B$19</f>
        <v>0</v>
      </c>
      <c r="C268" s="178">
        <f>C211/RES_summary!C$19</f>
        <v>0</v>
      </c>
      <c r="D268" s="178">
        <f>D211/RES_summary!D$19</f>
        <v>0</v>
      </c>
      <c r="E268" s="178">
        <f>E211/RES_summary!E$19</f>
        <v>0</v>
      </c>
      <c r="F268" s="178">
        <f>F211/RES_summary!F$19</f>
        <v>0</v>
      </c>
      <c r="G268" s="178">
        <f>G211/RES_summary!G$19</f>
        <v>0</v>
      </c>
      <c r="H268" s="178">
        <f>H211/RES_summary!H$19</f>
        <v>0</v>
      </c>
      <c r="I268" s="178">
        <f>I211/RES_summary!I$19</f>
        <v>0</v>
      </c>
      <c r="J268" s="178">
        <f>J211/RES_summary!J$19</f>
        <v>0</v>
      </c>
      <c r="K268" s="178">
        <f>K211/RES_summary!K$19</f>
        <v>0</v>
      </c>
      <c r="L268" s="178">
        <f>L211/RES_summary!L$19</f>
        <v>0</v>
      </c>
      <c r="M268" s="178">
        <f>M211/RES_summary!M$19</f>
        <v>0</v>
      </c>
      <c r="N268" s="178">
        <f>N211/RES_summary!N$19</f>
        <v>0</v>
      </c>
      <c r="O268" s="178">
        <f>O211/RES_summary!O$19</f>
        <v>0</v>
      </c>
      <c r="P268" s="178">
        <f>P211/RES_summary!P$19</f>
        <v>0</v>
      </c>
      <c r="Q268" s="178">
        <f>Q211/RES_summary!Q$19</f>
        <v>0</v>
      </c>
    </row>
    <row r="269" spans="1:17" ht="12" customHeight="1" x14ac:dyDescent="0.25">
      <c r="A269" s="23" t="s">
        <v>60</v>
      </c>
      <c r="B269" s="177">
        <f>B212/RES_summary!B$19</f>
        <v>0</v>
      </c>
      <c r="C269" s="177">
        <f>C212/RES_summary!C$19</f>
        <v>0</v>
      </c>
      <c r="D269" s="177">
        <f>D212/RES_summary!D$19</f>
        <v>0</v>
      </c>
      <c r="E269" s="177">
        <f>E212/RES_summary!E$19</f>
        <v>0</v>
      </c>
      <c r="F269" s="177">
        <f>F212/RES_summary!F$19</f>
        <v>0</v>
      </c>
      <c r="G269" s="177">
        <f>G212/RES_summary!G$19</f>
        <v>0</v>
      </c>
      <c r="H269" s="177">
        <f>H212/RES_summary!H$19</f>
        <v>0</v>
      </c>
      <c r="I269" s="177">
        <f>I212/RES_summary!I$19</f>
        <v>0</v>
      </c>
      <c r="J269" s="177">
        <f>J212/RES_summary!J$19</f>
        <v>0</v>
      </c>
      <c r="K269" s="177">
        <f>K212/RES_summary!K$19</f>
        <v>0</v>
      </c>
      <c r="L269" s="177">
        <f>L212/RES_summary!L$19</f>
        <v>0</v>
      </c>
      <c r="M269" s="177">
        <f>M212/RES_summary!M$19</f>
        <v>0</v>
      </c>
      <c r="N269" s="177">
        <f>N212/RES_summary!N$19</f>
        <v>0</v>
      </c>
      <c r="O269" s="177">
        <f>O212/RES_summary!O$19</f>
        <v>0</v>
      </c>
      <c r="P269" s="177">
        <f>P212/RES_summary!P$19</f>
        <v>0</v>
      </c>
      <c r="Q269" s="177">
        <f>Q212/RES_summary!Q$19</f>
        <v>0</v>
      </c>
    </row>
    <row r="270" spans="1:17" ht="12" customHeight="1" x14ac:dyDescent="0.25">
      <c r="A270" s="158" t="s">
        <v>63</v>
      </c>
      <c r="B270" s="178">
        <f>B213/RES_summary!B$19</f>
        <v>0</v>
      </c>
      <c r="C270" s="178">
        <f>C213/RES_summary!C$19</f>
        <v>0</v>
      </c>
      <c r="D270" s="178">
        <f>D213/RES_summary!D$19</f>
        <v>0</v>
      </c>
      <c r="E270" s="178">
        <f>E213/RES_summary!E$19</f>
        <v>0</v>
      </c>
      <c r="F270" s="178">
        <f>F213/RES_summary!F$19</f>
        <v>0</v>
      </c>
      <c r="G270" s="178">
        <f>G213/RES_summary!G$19</f>
        <v>0</v>
      </c>
      <c r="H270" s="178">
        <f>H213/RES_summary!H$19</f>
        <v>0</v>
      </c>
      <c r="I270" s="178">
        <f>I213/RES_summary!I$19</f>
        <v>0</v>
      </c>
      <c r="J270" s="178">
        <f>J213/RES_summary!J$19</f>
        <v>0</v>
      </c>
      <c r="K270" s="178">
        <f>K213/RES_summary!K$19</f>
        <v>0</v>
      </c>
      <c r="L270" s="178">
        <f>L213/RES_summary!L$19</f>
        <v>0</v>
      </c>
      <c r="M270" s="178">
        <f>M213/RES_summary!M$19</f>
        <v>0</v>
      </c>
      <c r="N270" s="178">
        <f>N213/RES_summary!N$19</f>
        <v>0</v>
      </c>
      <c r="O270" s="178">
        <f>O213/RES_summary!O$19</f>
        <v>0</v>
      </c>
      <c r="P270" s="178">
        <f>P213/RES_summary!P$19</f>
        <v>0</v>
      </c>
      <c r="Q270" s="178">
        <f>Q213/RES_summary!Q$19</f>
        <v>0</v>
      </c>
    </row>
    <row r="271" spans="1:17" ht="12" customHeight="1" x14ac:dyDescent="0.25">
      <c r="A271" s="167" t="s">
        <v>148</v>
      </c>
      <c r="B271" s="183">
        <f>B214/RES_summary!B$19</f>
        <v>0</v>
      </c>
      <c r="C271" s="183">
        <f>C214/RES_summary!C$19</f>
        <v>0</v>
      </c>
      <c r="D271" s="183">
        <f>D214/RES_summary!D$19</f>
        <v>0</v>
      </c>
      <c r="E271" s="183">
        <f>E214/RES_summary!E$19</f>
        <v>0</v>
      </c>
      <c r="F271" s="183">
        <f>F214/RES_summary!F$19</f>
        <v>0</v>
      </c>
      <c r="G271" s="183">
        <f>G214/RES_summary!G$19</f>
        <v>0</v>
      </c>
      <c r="H271" s="183">
        <f>H214/RES_summary!H$19</f>
        <v>0</v>
      </c>
      <c r="I271" s="183">
        <f>I214/RES_summary!I$19</f>
        <v>0</v>
      </c>
      <c r="J271" s="183">
        <f>J214/RES_summary!J$19</f>
        <v>0</v>
      </c>
      <c r="K271" s="183">
        <f>K214/RES_summary!K$19</f>
        <v>0</v>
      </c>
      <c r="L271" s="183">
        <f>L214/RES_summary!L$19</f>
        <v>0</v>
      </c>
      <c r="M271" s="183">
        <f>M214/RES_summary!M$19</f>
        <v>0</v>
      </c>
      <c r="N271" s="183">
        <f>N214/RES_summary!N$19</f>
        <v>0</v>
      </c>
      <c r="O271" s="183">
        <f>O214/RES_summary!O$19</f>
        <v>0</v>
      </c>
      <c r="P271" s="183">
        <f>P214/RES_summary!P$19</f>
        <v>0</v>
      </c>
      <c r="Q271" s="183">
        <f>Q214/RES_summary!Q$19</f>
        <v>0</v>
      </c>
    </row>
    <row r="272" spans="1:17" ht="12" customHeight="1" x14ac:dyDescent="0.25">
      <c r="A272" s="167" t="s">
        <v>147</v>
      </c>
      <c r="B272" s="183">
        <f>B215/RES_summary!B$19</f>
        <v>0</v>
      </c>
      <c r="C272" s="183">
        <f>C215/RES_summary!C$19</f>
        <v>0</v>
      </c>
      <c r="D272" s="183">
        <f>D215/RES_summary!D$19</f>
        <v>0</v>
      </c>
      <c r="E272" s="183">
        <f>E215/RES_summary!E$19</f>
        <v>0</v>
      </c>
      <c r="F272" s="183">
        <f>F215/RES_summary!F$19</f>
        <v>0</v>
      </c>
      <c r="G272" s="183">
        <f>G215/RES_summary!G$19</f>
        <v>0</v>
      </c>
      <c r="H272" s="183">
        <f>H215/RES_summary!H$19</f>
        <v>0</v>
      </c>
      <c r="I272" s="183">
        <f>I215/RES_summary!I$19</f>
        <v>0</v>
      </c>
      <c r="J272" s="183">
        <f>J215/RES_summary!J$19</f>
        <v>0</v>
      </c>
      <c r="K272" s="183">
        <f>K215/RES_summary!K$19</f>
        <v>0</v>
      </c>
      <c r="L272" s="183">
        <f>L215/RES_summary!L$19</f>
        <v>0</v>
      </c>
      <c r="M272" s="183">
        <f>M215/RES_summary!M$19</f>
        <v>0</v>
      </c>
      <c r="N272" s="183">
        <f>N215/RES_summary!N$19</f>
        <v>0</v>
      </c>
      <c r="O272" s="183">
        <f>O215/RES_summary!O$19</f>
        <v>0</v>
      </c>
      <c r="P272" s="183">
        <f>P215/RES_summary!P$19</f>
        <v>0</v>
      </c>
      <c r="Q272" s="183">
        <f>Q215/RES_summary!Q$19</f>
        <v>0</v>
      </c>
    </row>
    <row r="273" spans="1:17" ht="12" customHeight="1" x14ac:dyDescent="0.25">
      <c r="A273" s="166" t="s">
        <v>61</v>
      </c>
      <c r="B273" s="182">
        <f>B216/RES_summary!B$19</f>
        <v>0</v>
      </c>
      <c r="C273" s="182">
        <f>C216/RES_summary!C$19</f>
        <v>0</v>
      </c>
      <c r="D273" s="182">
        <f>D216/RES_summary!D$19</f>
        <v>0</v>
      </c>
      <c r="E273" s="182">
        <f>E216/RES_summary!E$19</f>
        <v>0</v>
      </c>
      <c r="F273" s="182">
        <f>F216/RES_summary!F$19</f>
        <v>0</v>
      </c>
      <c r="G273" s="182">
        <f>G216/RES_summary!G$19</f>
        <v>0</v>
      </c>
      <c r="H273" s="182">
        <f>H216/RES_summary!H$19</f>
        <v>0</v>
      </c>
      <c r="I273" s="182">
        <f>I216/RES_summary!I$19</f>
        <v>0</v>
      </c>
      <c r="J273" s="182">
        <f>J216/RES_summary!J$19</f>
        <v>0</v>
      </c>
      <c r="K273" s="182">
        <f>K216/RES_summary!K$19</f>
        <v>0</v>
      </c>
      <c r="L273" s="182">
        <f>L216/RES_summary!L$19</f>
        <v>0</v>
      </c>
      <c r="M273" s="182">
        <f>M216/RES_summary!M$19</f>
        <v>0</v>
      </c>
      <c r="N273" s="182">
        <f>N216/RES_summary!N$19</f>
        <v>0</v>
      </c>
      <c r="O273" s="182">
        <f>O216/RES_summary!O$19</f>
        <v>0</v>
      </c>
      <c r="P273" s="182">
        <f>P216/RES_summary!P$19</f>
        <v>0</v>
      </c>
      <c r="Q273" s="182">
        <f>Q216/RES_summary!Q$19</f>
        <v>0</v>
      </c>
    </row>
    <row r="274" spans="1:17" ht="12" customHeight="1" x14ac:dyDescent="0.25">
      <c r="A274" s="147" t="s">
        <v>59</v>
      </c>
      <c r="B274" s="181">
        <f>B217/RES_summary!B$19</f>
        <v>0</v>
      </c>
      <c r="C274" s="181">
        <f>C217/RES_summary!C$19</f>
        <v>0</v>
      </c>
      <c r="D274" s="181">
        <f>D217/RES_summary!D$19</f>
        <v>0</v>
      </c>
      <c r="E274" s="181">
        <f>E217/RES_summary!E$19</f>
        <v>0</v>
      </c>
      <c r="F274" s="181">
        <f>F217/RES_summary!F$19</f>
        <v>0</v>
      </c>
      <c r="G274" s="181">
        <f>G217/RES_summary!G$19</f>
        <v>0</v>
      </c>
      <c r="H274" s="181">
        <f>H217/RES_summary!H$19</f>
        <v>0</v>
      </c>
      <c r="I274" s="181">
        <f>I217/RES_summary!I$19</f>
        <v>0</v>
      </c>
      <c r="J274" s="181">
        <f>J217/RES_summary!J$19</f>
        <v>0</v>
      </c>
      <c r="K274" s="181">
        <f>K217/RES_summary!K$19</f>
        <v>0</v>
      </c>
      <c r="L274" s="181">
        <f>L217/RES_summary!L$19</f>
        <v>0</v>
      </c>
      <c r="M274" s="181">
        <f>M217/RES_summary!M$19</f>
        <v>0</v>
      </c>
      <c r="N274" s="181">
        <f>N217/RES_summary!N$19</f>
        <v>0</v>
      </c>
      <c r="O274" s="181">
        <f>O217/RES_summary!O$19</f>
        <v>0</v>
      </c>
      <c r="P274" s="181">
        <f>P217/RES_summary!P$19</f>
        <v>0</v>
      </c>
      <c r="Q274" s="181">
        <f>Q217/RES_summary!Q$19</f>
        <v>0</v>
      </c>
    </row>
    <row r="275" spans="1:17" ht="12" customHeight="1" x14ac:dyDescent="0.25">
      <c r="A275" s="163" t="s">
        <v>142</v>
      </c>
      <c r="B275" s="180">
        <f>B218/RES_summary!B$19</f>
        <v>0</v>
      </c>
      <c r="C275" s="180">
        <f>C218/RES_summary!C$19</f>
        <v>0</v>
      </c>
      <c r="D275" s="180">
        <f>D218/RES_summary!D$19</f>
        <v>0</v>
      </c>
      <c r="E275" s="180">
        <f>E218/RES_summary!E$19</f>
        <v>0</v>
      </c>
      <c r="F275" s="180">
        <f>F218/RES_summary!F$19</f>
        <v>0</v>
      </c>
      <c r="G275" s="180">
        <f>G218/RES_summary!G$19</f>
        <v>0</v>
      </c>
      <c r="H275" s="180">
        <f>H218/RES_summary!H$19</f>
        <v>0</v>
      </c>
      <c r="I275" s="180">
        <f>I218/RES_summary!I$19</f>
        <v>0</v>
      </c>
      <c r="J275" s="180">
        <f>J218/RES_summary!J$19</f>
        <v>0</v>
      </c>
      <c r="K275" s="180">
        <f>K218/RES_summary!K$19</f>
        <v>0</v>
      </c>
      <c r="L275" s="180">
        <f>L218/RES_summary!L$19</f>
        <v>0</v>
      </c>
      <c r="M275" s="180">
        <f>M218/RES_summary!M$19</f>
        <v>0</v>
      </c>
      <c r="N275" s="180">
        <f>N218/RES_summary!N$19</f>
        <v>0</v>
      </c>
      <c r="O275" s="180">
        <f>O218/RES_summary!O$19</f>
        <v>0</v>
      </c>
      <c r="P275" s="180">
        <f>P218/RES_summary!P$19</f>
        <v>0</v>
      </c>
      <c r="Q275" s="180">
        <f>Q218/RES_summary!Q$19</f>
        <v>0</v>
      </c>
    </row>
    <row r="276" spans="1:17" ht="12" customHeight="1" x14ac:dyDescent="0.25">
      <c r="A276" s="161" t="s">
        <v>141</v>
      </c>
      <c r="B276" s="179">
        <f>B219/RES_summary!B$19</f>
        <v>0</v>
      </c>
      <c r="C276" s="179">
        <f>C219/RES_summary!C$19</f>
        <v>0</v>
      </c>
      <c r="D276" s="179">
        <f>D219/RES_summary!D$19</f>
        <v>0</v>
      </c>
      <c r="E276" s="179">
        <f>E219/RES_summary!E$19</f>
        <v>0</v>
      </c>
      <c r="F276" s="179">
        <f>F219/RES_summary!F$19</f>
        <v>0</v>
      </c>
      <c r="G276" s="179">
        <f>G219/RES_summary!G$19</f>
        <v>0</v>
      </c>
      <c r="H276" s="179">
        <f>H219/RES_summary!H$19</f>
        <v>0</v>
      </c>
      <c r="I276" s="179">
        <f>I219/RES_summary!I$19</f>
        <v>0</v>
      </c>
      <c r="J276" s="179">
        <f>J219/RES_summary!J$19</f>
        <v>0</v>
      </c>
      <c r="K276" s="179">
        <f>K219/RES_summary!K$19</f>
        <v>0</v>
      </c>
      <c r="L276" s="179">
        <f>L219/RES_summary!L$19</f>
        <v>0</v>
      </c>
      <c r="M276" s="179">
        <f>M219/RES_summary!M$19</f>
        <v>0</v>
      </c>
      <c r="N276" s="179">
        <f>N219/RES_summary!N$19</f>
        <v>0</v>
      </c>
      <c r="O276" s="179">
        <f>O219/RES_summary!O$19</f>
        <v>0</v>
      </c>
      <c r="P276" s="179">
        <f>P219/RES_summary!P$19</f>
        <v>0</v>
      </c>
      <c r="Q276" s="179">
        <f>Q219/RES_summary!Q$19</f>
        <v>0</v>
      </c>
    </row>
    <row r="277" spans="1:17" ht="12" customHeight="1" x14ac:dyDescent="0.25">
      <c r="A277" s="148" t="s">
        <v>60</v>
      </c>
      <c r="B277" s="177">
        <f>B220/RES_summary!B$19</f>
        <v>0</v>
      </c>
      <c r="C277" s="177">
        <f>C220/RES_summary!C$19</f>
        <v>0</v>
      </c>
      <c r="D277" s="177">
        <f>D220/RES_summary!D$19</f>
        <v>0</v>
      </c>
      <c r="E277" s="177">
        <f>E220/RES_summary!E$19</f>
        <v>0</v>
      </c>
      <c r="F277" s="177">
        <f>F220/RES_summary!F$19</f>
        <v>0</v>
      </c>
      <c r="G277" s="177">
        <f>G220/RES_summary!G$19</f>
        <v>0</v>
      </c>
      <c r="H277" s="177">
        <f>H220/RES_summary!H$19</f>
        <v>0</v>
      </c>
      <c r="I277" s="177">
        <f>I220/RES_summary!I$19</f>
        <v>0</v>
      </c>
      <c r="J277" s="177">
        <f>J220/RES_summary!J$19</f>
        <v>0</v>
      </c>
      <c r="K277" s="177">
        <f>K220/RES_summary!K$19</f>
        <v>0</v>
      </c>
      <c r="L277" s="177">
        <f>L220/RES_summary!L$19</f>
        <v>0</v>
      </c>
      <c r="M277" s="177">
        <f>M220/RES_summary!M$19</f>
        <v>0</v>
      </c>
      <c r="N277" s="177">
        <f>N220/RES_summary!N$19</f>
        <v>0</v>
      </c>
      <c r="O277" s="177">
        <f>O220/RES_summary!O$19</f>
        <v>0</v>
      </c>
      <c r="P277" s="177">
        <f>P220/RES_summary!P$19</f>
        <v>0</v>
      </c>
      <c r="Q277" s="177">
        <f>Q220/RES_summary!Q$19</f>
        <v>0</v>
      </c>
    </row>
    <row r="278" spans="1:17" ht="12" customHeight="1" x14ac:dyDescent="0.25">
      <c r="A278" s="148" t="s">
        <v>59</v>
      </c>
      <c r="B278" s="177">
        <f>B221/RES_summary!B$19</f>
        <v>0</v>
      </c>
      <c r="C278" s="177">
        <f>C221/RES_summary!C$19</f>
        <v>0</v>
      </c>
      <c r="D278" s="177">
        <f>D221/RES_summary!D$19</f>
        <v>0</v>
      </c>
      <c r="E278" s="177">
        <f>E221/RES_summary!E$19</f>
        <v>0</v>
      </c>
      <c r="F278" s="177">
        <f>F221/RES_summary!F$19</f>
        <v>0</v>
      </c>
      <c r="G278" s="177">
        <f>G221/RES_summary!G$19</f>
        <v>0</v>
      </c>
      <c r="H278" s="177">
        <f>H221/RES_summary!H$19</f>
        <v>0</v>
      </c>
      <c r="I278" s="177">
        <f>I221/RES_summary!I$19</f>
        <v>0</v>
      </c>
      <c r="J278" s="177">
        <f>J221/RES_summary!J$19</f>
        <v>0</v>
      </c>
      <c r="K278" s="177">
        <f>K221/RES_summary!K$19</f>
        <v>0</v>
      </c>
      <c r="L278" s="177">
        <f>L221/RES_summary!L$19</f>
        <v>0</v>
      </c>
      <c r="M278" s="177">
        <f>M221/RES_summary!M$19</f>
        <v>0</v>
      </c>
      <c r="N278" s="177">
        <f>N221/RES_summary!N$19</f>
        <v>0</v>
      </c>
      <c r="O278" s="177">
        <f>O221/RES_summary!O$19</f>
        <v>0</v>
      </c>
      <c r="P278" s="177">
        <f>P221/RES_summary!P$19</f>
        <v>0</v>
      </c>
      <c r="Q278" s="177">
        <f>Q221/RES_summary!Q$19</f>
        <v>0</v>
      </c>
    </row>
    <row r="279" spans="1:17" ht="12" customHeight="1" x14ac:dyDescent="0.25">
      <c r="A279" s="158" t="s">
        <v>62</v>
      </c>
      <c r="B279" s="178">
        <f>B222/RES_summary!B$19</f>
        <v>0.1832542663666499</v>
      </c>
      <c r="C279" s="178">
        <f>C222/RES_summary!C$19</f>
        <v>0.14081747948270001</v>
      </c>
      <c r="D279" s="178">
        <f>D222/RES_summary!D$19</f>
        <v>0.12362716509535877</v>
      </c>
      <c r="E279" s="178">
        <f>E222/RES_summary!E$19</f>
        <v>6.9153049219721305E-2</v>
      </c>
      <c r="F279" s="178">
        <f>F222/RES_summary!F$19</f>
        <v>7.8124818435744939E-2</v>
      </c>
      <c r="G279" s="178">
        <f>G222/RES_summary!G$19</f>
        <v>0.1520329547358131</v>
      </c>
      <c r="H279" s="178">
        <f>H222/RES_summary!H$19</f>
        <v>0.12464809390706318</v>
      </c>
      <c r="I279" s="178">
        <f>I222/RES_summary!I$19</f>
        <v>0.23916154480249238</v>
      </c>
      <c r="J279" s="178">
        <f>J222/RES_summary!J$19</f>
        <v>0.22181000927805122</v>
      </c>
      <c r="K279" s="178">
        <f>K222/RES_summary!K$19</f>
        <v>0.10378550984878111</v>
      </c>
      <c r="L279" s="178">
        <f>L222/RES_summary!L$19</f>
        <v>0.14461502132838458</v>
      </c>
      <c r="M279" s="178">
        <f>M222/RES_summary!M$19</f>
        <v>0.13726730440453322</v>
      </c>
      <c r="N279" s="178">
        <f>N222/RES_summary!N$19</f>
        <v>7.5028675647075521E-2</v>
      </c>
      <c r="O279" s="178">
        <f>O222/RES_summary!O$19</f>
        <v>8.265970906229779E-2</v>
      </c>
      <c r="P279" s="178">
        <f>P222/RES_summary!P$19</f>
        <v>8.7807981537732532E-2</v>
      </c>
      <c r="Q279" s="178">
        <f>Q222/RES_summary!Q$19</f>
        <v>0.12030618106692915</v>
      </c>
    </row>
    <row r="280" spans="1:17" ht="12" customHeight="1" x14ac:dyDescent="0.25">
      <c r="A280" s="23" t="s">
        <v>57</v>
      </c>
      <c r="B280" s="177">
        <f>B223/RES_summary!B$19</f>
        <v>3.3087465432099394</v>
      </c>
      <c r="C280" s="177">
        <f>C223/RES_summary!C$19</f>
        <v>3.3020579229594089</v>
      </c>
      <c r="D280" s="177">
        <f>D223/RES_summary!D$19</f>
        <v>3.2741356651834868</v>
      </c>
      <c r="E280" s="177">
        <f>E223/RES_summary!E$19</f>
        <v>3.143482204810264</v>
      </c>
      <c r="F280" s="177">
        <f>F223/RES_summary!F$19</f>
        <v>3.2961421420653818</v>
      </c>
      <c r="G280" s="177">
        <f>G223/RES_summary!G$19</f>
        <v>3.5433284704628596</v>
      </c>
      <c r="H280" s="177">
        <f>H223/RES_summary!H$19</f>
        <v>2.8930951166992092</v>
      </c>
      <c r="I280" s="177">
        <f>I223/RES_summary!I$19</f>
        <v>3.2063487343102421</v>
      </c>
      <c r="J280" s="177">
        <f>J223/RES_summary!J$19</f>
        <v>3.1887284637498068</v>
      </c>
      <c r="K280" s="177">
        <f>K223/RES_summary!K$19</f>
        <v>2.3789299700301592</v>
      </c>
      <c r="L280" s="177">
        <f>L223/RES_summary!L$19</f>
        <v>3.4166292398940472</v>
      </c>
      <c r="M280" s="177">
        <f>M223/RES_summary!M$19</f>
        <v>3.3939827080199017</v>
      </c>
      <c r="N280" s="177">
        <f>N223/RES_summary!N$19</f>
        <v>2.5975944462693836</v>
      </c>
      <c r="O280" s="177">
        <f>O223/RES_summary!O$19</f>
        <v>2.8230543293924009</v>
      </c>
      <c r="P280" s="177">
        <f>P223/RES_summary!P$19</f>
        <v>2.7765780635447843</v>
      </c>
      <c r="Q280" s="177">
        <f>Q223/RES_summary!Q$19</f>
        <v>2.7411242656252925</v>
      </c>
    </row>
    <row r="281" spans="1:17" ht="12" customHeight="1" x14ac:dyDescent="0.25">
      <c r="A281" s="29" t="s">
        <v>140</v>
      </c>
      <c r="B281" s="176">
        <f>B224/RES_summary!B$19</f>
        <v>0</v>
      </c>
      <c r="C281" s="176">
        <f>C224/RES_summary!C$19</f>
        <v>0</v>
      </c>
      <c r="D281" s="176">
        <f>D224/RES_summary!D$19</f>
        <v>0</v>
      </c>
      <c r="E281" s="176">
        <f>E224/RES_summary!E$19</f>
        <v>0</v>
      </c>
      <c r="F281" s="176">
        <f>F224/RES_summary!F$19</f>
        <v>0</v>
      </c>
      <c r="G281" s="176">
        <f>G224/RES_summary!G$19</f>
        <v>0</v>
      </c>
      <c r="H281" s="176">
        <f>H224/RES_summary!H$19</f>
        <v>0</v>
      </c>
      <c r="I281" s="176">
        <f>I224/RES_summary!I$19</f>
        <v>0</v>
      </c>
      <c r="J281" s="176">
        <f>J224/RES_summary!J$19</f>
        <v>0</v>
      </c>
      <c r="K281" s="176">
        <f>K224/RES_summary!K$19</f>
        <v>0</v>
      </c>
      <c r="L281" s="176">
        <f>L224/RES_summary!L$19</f>
        <v>0</v>
      </c>
      <c r="M281" s="176">
        <f>M224/RES_summary!M$19</f>
        <v>0</v>
      </c>
      <c r="N281" s="176">
        <f>N224/RES_summary!N$19</f>
        <v>0</v>
      </c>
      <c r="O281" s="176">
        <f>O224/RES_summary!O$19</f>
        <v>0</v>
      </c>
      <c r="P281" s="176">
        <f>P224/RES_summary!P$19</f>
        <v>0</v>
      </c>
      <c r="Q281" s="176">
        <f>Q224/RES_summary!Q$19</f>
        <v>0</v>
      </c>
    </row>
    <row r="283" spans="1:17" s="28" customFormat="1" ht="12" customHeight="1" x14ac:dyDescent="0.25">
      <c r="A283" s="187" t="s">
        <v>194</v>
      </c>
      <c r="B283" s="186"/>
      <c r="C283" s="185"/>
      <c r="D283" s="185"/>
      <c r="E283" s="185"/>
      <c r="F283" s="185"/>
      <c r="G283" s="185"/>
      <c r="H283" s="185"/>
      <c r="I283" s="185"/>
      <c r="J283" s="185"/>
      <c r="K283" s="185"/>
      <c r="L283" s="185"/>
      <c r="M283" s="185"/>
      <c r="N283" s="185"/>
      <c r="O283" s="185"/>
      <c r="P283" s="185"/>
      <c r="Q283" s="185"/>
    </row>
    <row r="285" spans="1:17" ht="12" customHeight="1" x14ac:dyDescent="0.25">
      <c r="A285" s="152" t="s">
        <v>193</v>
      </c>
      <c r="B285" s="168"/>
      <c r="C285" s="168">
        <f>SUM(C286,C289,C291,C300)</f>
        <v>16.399437353850526</v>
      </c>
      <c r="D285" s="168">
        <f t="shared" ref="D285:Q285" si="71">SUM(D286,D289,D291,D300)</f>
        <v>26.495842229472448</v>
      </c>
      <c r="E285" s="168">
        <f t="shared" si="71"/>
        <v>28.782121048253103</v>
      </c>
      <c r="F285" s="168">
        <f t="shared" si="71"/>
        <v>44.781826764818078</v>
      </c>
      <c r="G285" s="168">
        <f t="shared" si="71"/>
        <v>17.987263767069471</v>
      </c>
      <c r="H285" s="168">
        <f t="shared" si="71"/>
        <v>14.685037748148066</v>
      </c>
      <c r="I285" s="168">
        <f t="shared" si="71"/>
        <v>33.682408269113076</v>
      </c>
      <c r="J285" s="168">
        <f t="shared" si="71"/>
        <v>24.89360018855648</v>
      </c>
      <c r="K285" s="168">
        <f t="shared" si="71"/>
        <v>27.090608668213921</v>
      </c>
      <c r="L285" s="168">
        <f t="shared" si="71"/>
        <v>15.866083695841088</v>
      </c>
      <c r="M285" s="168">
        <f t="shared" si="71"/>
        <v>31.91726281761213</v>
      </c>
      <c r="N285" s="168">
        <f t="shared" si="71"/>
        <v>13.347419648181351</v>
      </c>
      <c r="O285" s="168">
        <f t="shared" si="71"/>
        <v>69.631257311705582</v>
      </c>
      <c r="P285" s="168">
        <f t="shared" si="71"/>
        <v>25.804740219843904</v>
      </c>
      <c r="Q285" s="168">
        <f t="shared" si="71"/>
        <v>13.202183932054394</v>
      </c>
    </row>
    <row r="286" spans="1:17" ht="12" customHeight="1" x14ac:dyDescent="0.25">
      <c r="A286" s="158" t="s">
        <v>65</v>
      </c>
      <c r="B286" s="157"/>
      <c r="C286" s="157">
        <f>SUM(C287:C288)</f>
        <v>13.304728205000595</v>
      </c>
      <c r="D286" s="157">
        <f t="shared" ref="D286:Q286" si="72">SUM(D287:D288)</f>
        <v>21.623220098778312</v>
      </c>
      <c r="E286" s="157">
        <f t="shared" si="72"/>
        <v>23.281791824530011</v>
      </c>
      <c r="F286" s="157">
        <f t="shared" si="72"/>
        <v>35.959801717377189</v>
      </c>
      <c r="G286" s="157">
        <f t="shared" si="72"/>
        <v>14.368033294485306</v>
      </c>
      <c r="H286" s="157">
        <f t="shared" si="72"/>
        <v>11.423909374094176</v>
      </c>
      <c r="I286" s="157">
        <f t="shared" si="72"/>
        <v>26.772924430757392</v>
      </c>
      <c r="J286" s="157">
        <f t="shared" si="72"/>
        <v>19.437338880078507</v>
      </c>
      <c r="K286" s="157">
        <f t="shared" si="72"/>
        <v>21.281354841479406</v>
      </c>
      <c r="L286" s="157">
        <f t="shared" si="72"/>
        <v>12.664015420955467</v>
      </c>
      <c r="M286" s="157">
        <f t="shared" si="72"/>
        <v>24.896138807908869</v>
      </c>
      <c r="N286" s="157">
        <f t="shared" si="72"/>
        <v>10.464720218577908</v>
      </c>
      <c r="O286" s="157">
        <f t="shared" si="72"/>
        <v>56.656067655923486</v>
      </c>
      <c r="P286" s="157">
        <f t="shared" si="72"/>
        <v>19.666730201779892</v>
      </c>
      <c r="Q286" s="157">
        <f t="shared" si="72"/>
        <v>10.382770177797013</v>
      </c>
    </row>
    <row r="287" spans="1:17" ht="12" customHeight="1" x14ac:dyDescent="0.25">
      <c r="A287" s="23" t="s">
        <v>149</v>
      </c>
      <c r="B287" s="156"/>
      <c r="C287" s="156">
        <f>RES_hhdet_in_fec!C$126</f>
        <v>13.249535195026008</v>
      </c>
      <c r="D287" s="156">
        <f>RES_hhdet_in_fec!D$126</f>
        <v>21.521420609058993</v>
      </c>
      <c r="E287" s="156">
        <f>RES_hhdet_in_fec!E$126</f>
        <v>23.171601079466498</v>
      </c>
      <c r="F287" s="156">
        <f>RES_hhdet_in_fec!F$126</f>
        <v>35.82006445815253</v>
      </c>
      <c r="G287" s="156">
        <f>RES_hhdet_in_fec!G$126</f>
        <v>14.313415540415775</v>
      </c>
      <c r="H287" s="156">
        <f>RES_hhdet_in_fec!H$126</f>
        <v>11.389419549481143</v>
      </c>
      <c r="I287" s="156">
        <f>RES_hhdet_in_fec!I$126</f>
        <v>26.618728223044798</v>
      </c>
      <c r="J287" s="156">
        <f>RES_hhdet_in_fec!J$126</f>
        <v>19.360179910831871</v>
      </c>
      <c r="K287" s="156">
        <f>RES_hhdet_in_fec!K$126</f>
        <v>21.185065850710394</v>
      </c>
      <c r="L287" s="156">
        <f>RES_hhdet_in_fec!L$126</f>
        <v>12.613081772947075</v>
      </c>
      <c r="M287" s="156">
        <f>RES_hhdet_in_fec!M$126</f>
        <v>24.77845379032156</v>
      </c>
      <c r="N287" s="156">
        <f>RES_hhdet_in_fec!N$126</f>
        <v>10.409961057195449</v>
      </c>
      <c r="O287" s="156">
        <f>RES_hhdet_in_fec!O$126</f>
        <v>56.513770155210466</v>
      </c>
      <c r="P287" s="156">
        <f>RES_hhdet_in_fec!P$126</f>
        <v>19.532671468343377</v>
      </c>
      <c r="Q287" s="156">
        <f>RES_hhdet_in_fec!Q$126</f>
        <v>10.332587273585045</v>
      </c>
    </row>
    <row r="288" spans="1:17" ht="12" customHeight="1" x14ac:dyDescent="0.25">
      <c r="A288" s="23" t="s">
        <v>60</v>
      </c>
      <c r="B288" s="156"/>
      <c r="C288" s="156">
        <f>RES_hhdet_in_fec!C$127</f>
        <v>5.5193009974587752E-2</v>
      </c>
      <c r="D288" s="156">
        <f>RES_hhdet_in_fec!D$127</f>
        <v>0.10179948971932068</v>
      </c>
      <c r="E288" s="156">
        <f>RES_hhdet_in_fec!E$127</f>
        <v>0.11019074506351421</v>
      </c>
      <c r="F288" s="156">
        <f>RES_hhdet_in_fec!F$127</f>
        <v>0.13973725922466212</v>
      </c>
      <c r="G288" s="156">
        <f>RES_hhdet_in_fec!G$127</f>
        <v>5.461775406953108E-2</v>
      </c>
      <c r="H288" s="156">
        <f>RES_hhdet_in_fec!H$127</f>
        <v>3.4489824613032405E-2</v>
      </c>
      <c r="I288" s="156">
        <f>RES_hhdet_in_fec!I$127</f>
        <v>0.15419620771259568</v>
      </c>
      <c r="J288" s="156">
        <f>RES_hhdet_in_fec!J$127</f>
        <v>7.7158969246636996E-2</v>
      </c>
      <c r="K288" s="156">
        <f>RES_hhdet_in_fec!K$127</f>
        <v>9.628899076901086E-2</v>
      </c>
      <c r="L288" s="156">
        <f>RES_hhdet_in_fec!L$127</f>
        <v>5.0933648008392958E-2</v>
      </c>
      <c r="M288" s="156">
        <f>RES_hhdet_in_fec!M$127</f>
        <v>0.11768501758730929</v>
      </c>
      <c r="N288" s="156">
        <f>RES_hhdet_in_fec!N$127</f>
        <v>5.4759161382459086E-2</v>
      </c>
      <c r="O288" s="156">
        <f>RES_hhdet_in_fec!O$127</f>
        <v>0.14229750071302091</v>
      </c>
      <c r="P288" s="156">
        <f>RES_hhdet_in_fec!P$127</f>
        <v>0.13405873343651412</v>
      </c>
      <c r="Q288" s="156">
        <f>RES_hhdet_in_fec!Q$127</f>
        <v>5.0182904211968957E-2</v>
      </c>
    </row>
    <row r="289" spans="1:17" ht="12" customHeight="1" x14ac:dyDescent="0.25">
      <c r="A289" s="158" t="s">
        <v>112</v>
      </c>
      <c r="B289" s="157"/>
      <c r="C289" s="157">
        <f>C290</f>
        <v>1.6217589652321077E-2</v>
      </c>
      <c r="D289" s="157">
        <f t="shared" ref="D289:Q289" si="73">D290</f>
        <v>1.1454558022907223E-2</v>
      </c>
      <c r="E289" s="157">
        <f t="shared" si="73"/>
        <v>8.0742532377692296E-3</v>
      </c>
      <c r="F289" s="157">
        <f t="shared" si="73"/>
        <v>2.1230688095224045E-2</v>
      </c>
      <c r="G289" s="157">
        <f t="shared" si="73"/>
        <v>1.3089930210974479E-2</v>
      </c>
      <c r="H289" s="157">
        <f t="shared" si="73"/>
        <v>1.3706814502074321E-2</v>
      </c>
      <c r="I289" s="157">
        <f t="shared" si="73"/>
        <v>2.1051194328380183E-2</v>
      </c>
      <c r="J289" s="157">
        <f t="shared" si="73"/>
        <v>3.439980960849788E-2</v>
      </c>
      <c r="K289" s="157">
        <f t="shared" si="73"/>
        <v>3.9406332684813188E-2</v>
      </c>
      <c r="L289" s="157">
        <f t="shared" si="73"/>
        <v>3.3960504279332261E-2</v>
      </c>
      <c r="M289" s="157">
        <f t="shared" si="73"/>
        <v>4.0422572740780781E-2</v>
      </c>
      <c r="N289" s="157">
        <f t="shared" si="73"/>
        <v>1.0377296656268751E-2</v>
      </c>
      <c r="O289" s="157">
        <f t="shared" si="73"/>
        <v>4.8736173581464572E-2</v>
      </c>
      <c r="P289" s="157">
        <f t="shared" si="73"/>
        <v>7.3989481270240077E-4</v>
      </c>
      <c r="Q289" s="157">
        <f t="shared" si="73"/>
        <v>5.0797525474135151E-2</v>
      </c>
    </row>
    <row r="290" spans="1:17" ht="12" customHeight="1" x14ac:dyDescent="0.25">
      <c r="A290" s="23" t="s">
        <v>60</v>
      </c>
      <c r="B290" s="156"/>
      <c r="C290" s="156">
        <f>RES_hhdet_in_fec!C$129</f>
        <v>1.6217589652321077E-2</v>
      </c>
      <c r="D290" s="156">
        <f>RES_hhdet_in_fec!D$129</f>
        <v>1.1454558022907223E-2</v>
      </c>
      <c r="E290" s="156">
        <f>RES_hhdet_in_fec!E$129</f>
        <v>8.0742532377692296E-3</v>
      </c>
      <c r="F290" s="156">
        <f>RES_hhdet_in_fec!F$129</f>
        <v>2.1230688095224045E-2</v>
      </c>
      <c r="G290" s="156">
        <f>RES_hhdet_in_fec!G$129</f>
        <v>1.3089930210974479E-2</v>
      </c>
      <c r="H290" s="156">
        <f>RES_hhdet_in_fec!H$129</f>
        <v>1.3706814502074321E-2</v>
      </c>
      <c r="I290" s="156">
        <f>RES_hhdet_in_fec!I$129</f>
        <v>2.1051194328380183E-2</v>
      </c>
      <c r="J290" s="156">
        <f>RES_hhdet_in_fec!J$129</f>
        <v>3.439980960849788E-2</v>
      </c>
      <c r="K290" s="156">
        <f>RES_hhdet_in_fec!K$129</f>
        <v>3.9406332684813188E-2</v>
      </c>
      <c r="L290" s="156">
        <f>RES_hhdet_in_fec!L$129</f>
        <v>3.3960504279332261E-2</v>
      </c>
      <c r="M290" s="156">
        <f>RES_hhdet_in_fec!M$129</f>
        <v>4.0422572740780781E-2</v>
      </c>
      <c r="N290" s="156">
        <f>RES_hhdet_in_fec!N$129</f>
        <v>1.0377296656268751E-2</v>
      </c>
      <c r="O290" s="156">
        <f>RES_hhdet_in_fec!O$129</f>
        <v>4.8736173581464572E-2</v>
      </c>
      <c r="P290" s="156">
        <f>RES_hhdet_in_fec!P$129</f>
        <v>7.3989481270240077E-4</v>
      </c>
      <c r="Q290" s="156">
        <f>RES_hhdet_in_fec!Q$129</f>
        <v>5.0797525474135151E-2</v>
      </c>
    </row>
    <row r="291" spans="1:17" ht="12" customHeight="1" x14ac:dyDescent="0.25">
      <c r="A291" s="158" t="s">
        <v>63</v>
      </c>
      <c r="B291" s="157"/>
      <c r="C291" s="157">
        <f>SUM(C292:C293,C296:C297)</f>
        <v>2.2484141082955533</v>
      </c>
      <c r="D291" s="157">
        <f t="shared" ref="D291:Q291" si="74">SUM(D292:D293,D296:D297)</f>
        <v>3.4415926866055653</v>
      </c>
      <c r="E291" s="157">
        <f t="shared" si="74"/>
        <v>3.940496032939131</v>
      </c>
      <c r="F291" s="157">
        <f t="shared" si="74"/>
        <v>6.3131415214746802</v>
      </c>
      <c r="G291" s="157">
        <f t="shared" si="74"/>
        <v>2.6089056445190568</v>
      </c>
      <c r="H291" s="157">
        <f t="shared" si="74"/>
        <v>2.3685506179450257</v>
      </c>
      <c r="I291" s="157">
        <f t="shared" si="74"/>
        <v>4.8342871046564664</v>
      </c>
      <c r="J291" s="157">
        <f t="shared" si="74"/>
        <v>3.9539373463255867</v>
      </c>
      <c r="K291" s="157">
        <f t="shared" si="74"/>
        <v>4.0239222484102113</v>
      </c>
      <c r="L291" s="157">
        <f t="shared" si="74"/>
        <v>2.283409814400688</v>
      </c>
      <c r="M291" s="157">
        <f t="shared" si="74"/>
        <v>4.9980690901843845</v>
      </c>
      <c r="N291" s="157">
        <f t="shared" si="74"/>
        <v>2.0329691163623087</v>
      </c>
      <c r="O291" s="157">
        <f t="shared" si="74"/>
        <v>9.0943828584191735</v>
      </c>
      <c r="P291" s="157">
        <f t="shared" si="74"/>
        <v>4.3552501667129651</v>
      </c>
      <c r="Q291" s="157">
        <f t="shared" si="74"/>
        <v>1.9501256154737341</v>
      </c>
    </row>
    <row r="292" spans="1:17" ht="12" customHeight="1" x14ac:dyDescent="0.25">
      <c r="A292" s="167" t="s">
        <v>148</v>
      </c>
      <c r="B292" s="132"/>
      <c r="C292" s="132">
        <f>RES_hhdet_in_fec!C$131</f>
        <v>0.32152446737029022</v>
      </c>
      <c r="D292" s="132">
        <f>RES_hhdet_in_fec!D$131</f>
        <v>1.2031381683401543</v>
      </c>
      <c r="E292" s="132">
        <f>RES_hhdet_in_fec!E$131</f>
        <v>0.47085400725469262</v>
      </c>
      <c r="F292" s="132">
        <f>RES_hhdet_in_fec!F$131</f>
        <v>1.3376265116921622</v>
      </c>
      <c r="G292" s="132">
        <f>RES_hhdet_in_fec!G$131</f>
        <v>0</v>
      </c>
      <c r="H292" s="132">
        <f>RES_hhdet_in_fec!H$131</f>
        <v>0</v>
      </c>
      <c r="I292" s="132">
        <f>RES_hhdet_in_fec!I$131</f>
        <v>0</v>
      </c>
      <c r="J292" s="132">
        <f>RES_hhdet_in_fec!J$131</f>
        <v>0.36370275399809321</v>
      </c>
      <c r="K292" s="132">
        <f>RES_hhdet_in_fec!K$131</f>
        <v>0</v>
      </c>
      <c r="L292" s="132">
        <f>RES_hhdet_in_fec!L$131</f>
        <v>0</v>
      </c>
      <c r="M292" s="132">
        <f>RES_hhdet_in_fec!M$131</f>
        <v>0</v>
      </c>
      <c r="N292" s="132">
        <f>RES_hhdet_in_fec!N$131</f>
        <v>0</v>
      </c>
      <c r="O292" s="132">
        <f>RES_hhdet_in_fec!O$131</f>
        <v>0</v>
      </c>
      <c r="P292" s="132">
        <f>RES_hhdet_in_fec!P$131</f>
        <v>0.53157718268498999</v>
      </c>
      <c r="Q292" s="132">
        <f>RES_hhdet_in_fec!Q$131</f>
        <v>0.13209370886156777</v>
      </c>
    </row>
    <row r="293" spans="1:17" ht="12" customHeight="1" x14ac:dyDescent="0.25">
      <c r="A293" s="167" t="s">
        <v>147</v>
      </c>
      <c r="B293" s="132"/>
      <c r="C293" s="132">
        <f>SUM(C294:C295)</f>
        <v>0.78685914671176582</v>
      </c>
      <c r="D293" s="132">
        <f t="shared" ref="D293:Q293" si="75">SUM(D294:D295)</f>
        <v>1.9574921871420456</v>
      </c>
      <c r="E293" s="132">
        <f t="shared" si="75"/>
        <v>2.1156778776467697</v>
      </c>
      <c r="F293" s="132">
        <f t="shared" si="75"/>
        <v>3.4827641914453693</v>
      </c>
      <c r="G293" s="132">
        <f t="shared" si="75"/>
        <v>1.8162118636896416</v>
      </c>
      <c r="H293" s="132">
        <f t="shared" si="75"/>
        <v>1.0394907321707183</v>
      </c>
      <c r="I293" s="132">
        <f t="shared" si="75"/>
        <v>4.8342871046564664</v>
      </c>
      <c r="J293" s="132">
        <f t="shared" si="75"/>
        <v>1.5212497400143425</v>
      </c>
      <c r="K293" s="132">
        <f t="shared" si="75"/>
        <v>3.957182322856764</v>
      </c>
      <c r="L293" s="132">
        <f t="shared" si="75"/>
        <v>1.3628264734227822</v>
      </c>
      <c r="M293" s="132">
        <f t="shared" si="75"/>
        <v>3.3997768354780256</v>
      </c>
      <c r="N293" s="132">
        <f t="shared" si="75"/>
        <v>1.2674590796310152</v>
      </c>
      <c r="O293" s="132">
        <f t="shared" si="75"/>
        <v>8.1416089188328229</v>
      </c>
      <c r="P293" s="132">
        <f t="shared" si="75"/>
        <v>1.9172195968371206</v>
      </c>
      <c r="Q293" s="132">
        <f t="shared" si="75"/>
        <v>1.2938672055585616</v>
      </c>
    </row>
    <row r="294" spans="1:17" ht="12" customHeight="1" x14ac:dyDescent="0.25">
      <c r="A294" s="166" t="s">
        <v>61</v>
      </c>
      <c r="B294" s="165"/>
      <c r="C294" s="165">
        <f>RES_hhdet_in_fec!C$133</f>
        <v>0.53882749218879133</v>
      </c>
      <c r="D294" s="165">
        <f>RES_hhdet_in_fec!D$133</f>
        <v>1.3380953706274659</v>
      </c>
      <c r="E294" s="165">
        <f>RES_hhdet_in_fec!E$133</f>
        <v>1.4436991917965307</v>
      </c>
      <c r="F294" s="165">
        <f>RES_hhdet_in_fec!F$133</f>
        <v>2.3723145697644985</v>
      </c>
      <c r="G294" s="165">
        <f>RES_hhdet_in_fec!G$133</f>
        <v>1.2418962313337802</v>
      </c>
      <c r="H294" s="165">
        <f>RES_hhdet_in_fec!H$133</f>
        <v>0.70339175813280486</v>
      </c>
      <c r="I294" s="165">
        <f>RES_hhdet_in_fec!I$133</f>
        <v>3.2782542242680046</v>
      </c>
      <c r="J294" s="165">
        <f>RES_hhdet_in_fec!J$133</f>
        <v>1.029991572433425</v>
      </c>
      <c r="K294" s="165">
        <f>RES_hhdet_in_fec!K$133</f>
        <v>2.675332427981612</v>
      </c>
      <c r="L294" s="165">
        <f>RES_hhdet_in_fec!L$133</f>
        <v>0.9134270098175834</v>
      </c>
      <c r="M294" s="165">
        <f>RES_hhdet_in_fec!M$133</f>
        <v>2.3114526555477375</v>
      </c>
      <c r="N294" s="165">
        <f>RES_hhdet_in_fec!N$133</f>
        <v>0.85551803170345186</v>
      </c>
      <c r="O294" s="165">
        <f>RES_hhdet_in_fec!O$133</f>
        <v>5.4355993580043771</v>
      </c>
      <c r="P294" s="165">
        <f>RES_hhdet_in_fec!P$133</f>
        <v>1.3046729723620551</v>
      </c>
      <c r="Q294" s="165">
        <f>RES_hhdet_in_fec!Q$133</f>
        <v>0.87276360734709202</v>
      </c>
    </row>
    <row r="295" spans="1:17" ht="12" customHeight="1" x14ac:dyDescent="0.25">
      <c r="A295" s="147" t="s">
        <v>59</v>
      </c>
      <c r="B295" s="164"/>
      <c r="C295" s="164">
        <f>RES_hhdet_in_fec!C$134</f>
        <v>0.24803165452297449</v>
      </c>
      <c r="D295" s="164">
        <f>RES_hhdet_in_fec!D$134</f>
        <v>0.61939681651457978</v>
      </c>
      <c r="E295" s="164">
        <f>RES_hhdet_in_fec!E$134</f>
        <v>0.67197868585023901</v>
      </c>
      <c r="F295" s="164">
        <f>RES_hhdet_in_fec!F$134</f>
        <v>1.1104496216808708</v>
      </c>
      <c r="G295" s="164">
        <f>RES_hhdet_in_fec!G$134</f>
        <v>0.57431563235586147</v>
      </c>
      <c r="H295" s="164">
        <f>RES_hhdet_in_fec!H$134</f>
        <v>0.33609897403791339</v>
      </c>
      <c r="I295" s="164">
        <f>RES_hhdet_in_fec!I$134</f>
        <v>1.5560328803884615</v>
      </c>
      <c r="J295" s="164">
        <f>RES_hhdet_in_fec!J$134</f>
        <v>0.49125816758091762</v>
      </c>
      <c r="K295" s="164">
        <f>RES_hhdet_in_fec!K$134</f>
        <v>1.281849894875152</v>
      </c>
      <c r="L295" s="164">
        <f>RES_hhdet_in_fec!L$134</f>
        <v>0.44939946360519872</v>
      </c>
      <c r="M295" s="164">
        <f>RES_hhdet_in_fec!M$134</f>
        <v>1.0883241799302881</v>
      </c>
      <c r="N295" s="164">
        <f>RES_hhdet_in_fec!N$134</f>
        <v>0.41194104792756336</v>
      </c>
      <c r="O295" s="164">
        <f>RES_hhdet_in_fec!O$134</f>
        <v>2.7060095608284467</v>
      </c>
      <c r="P295" s="164">
        <f>RES_hhdet_in_fec!P$134</f>
        <v>0.61254662447506547</v>
      </c>
      <c r="Q295" s="164">
        <f>RES_hhdet_in_fec!Q$134</f>
        <v>0.42110359821146953</v>
      </c>
    </row>
    <row r="296" spans="1:17" ht="12" customHeight="1" x14ac:dyDescent="0.25">
      <c r="A296" s="163" t="s">
        <v>142</v>
      </c>
      <c r="B296" s="162"/>
      <c r="C296" s="162">
        <f>RES_hhdet_in_fec!C$135</f>
        <v>0.62510520202005426</v>
      </c>
      <c r="D296" s="162">
        <f>RES_hhdet_in_fec!D$135</f>
        <v>0.21832738752761868</v>
      </c>
      <c r="E296" s="162">
        <f>RES_hhdet_in_fec!E$135</f>
        <v>0.80324775592232778</v>
      </c>
      <c r="F296" s="162">
        <f>RES_hhdet_in_fec!F$135</f>
        <v>1.1052802454342836</v>
      </c>
      <c r="G296" s="162">
        <f>RES_hhdet_in_fec!G$135</f>
        <v>0.26331727177783754</v>
      </c>
      <c r="H296" s="162">
        <f>RES_hhdet_in_fec!H$135</f>
        <v>0.24069058340520905</v>
      </c>
      <c r="I296" s="162">
        <f>RES_hhdet_in_fec!I$135</f>
        <v>0</v>
      </c>
      <c r="J296" s="162">
        <f>RES_hhdet_in_fec!J$135</f>
        <v>0.56357260345548255</v>
      </c>
      <c r="K296" s="162">
        <f>RES_hhdet_in_fec!K$135</f>
        <v>3.2066194151359688E-2</v>
      </c>
      <c r="L296" s="162">
        <f>RES_hhdet_in_fec!L$135</f>
        <v>0.2581624336107895</v>
      </c>
      <c r="M296" s="162">
        <f>RES_hhdet_in_fec!M$135</f>
        <v>0.53041494393817246</v>
      </c>
      <c r="N296" s="162">
        <f>RES_hhdet_in_fec!N$135</f>
        <v>0.26914147660815546</v>
      </c>
      <c r="O296" s="162">
        <f>RES_hhdet_in_fec!O$135</f>
        <v>0.30754873852700199</v>
      </c>
      <c r="P296" s="162">
        <f>RES_hhdet_in_fec!P$135</f>
        <v>0.21923351455574433</v>
      </c>
      <c r="Q296" s="162">
        <f>RES_hhdet_in_fec!Q$135</f>
        <v>5.7160968157892116E-2</v>
      </c>
    </row>
    <row r="297" spans="1:17" ht="12" customHeight="1" x14ac:dyDescent="0.25">
      <c r="A297" s="161" t="s">
        <v>141</v>
      </c>
      <c r="B297" s="160"/>
      <c r="C297" s="160">
        <f>SUM(C298:C299)</f>
        <v>0.51492529219344285</v>
      </c>
      <c r="D297" s="160">
        <f t="shared" ref="D297:Q297" si="76">SUM(D298:D299)</f>
        <v>6.2634943595746437E-2</v>
      </c>
      <c r="E297" s="160">
        <f t="shared" si="76"/>
        <v>0.55071639211534096</v>
      </c>
      <c r="F297" s="160">
        <f t="shared" si="76"/>
        <v>0.38747057290286469</v>
      </c>
      <c r="G297" s="160">
        <f t="shared" si="76"/>
        <v>0.52937650905157763</v>
      </c>
      <c r="H297" s="160">
        <f t="shared" si="76"/>
        <v>1.0883693023690981</v>
      </c>
      <c r="I297" s="160">
        <f t="shared" si="76"/>
        <v>0</v>
      </c>
      <c r="J297" s="160">
        <f t="shared" si="76"/>
        <v>1.5054122488576687</v>
      </c>
      <c r="K297" s="160">
        <f t="shared" si="76"/>
        <v>3.4673731402087536E-2</v>
      </c>
      <c r="L297" s="160">
        <f t="shared" si="76"/>
        <v>0.66242090736711656</v>
      </c>
      <c r="M297" s="160">
        <f t="shared" si="76"/>
        <v>1.0678773107681863</v>
      </c>
      <c r="N297" s="160">
        <f t="shared" si="76"/>
        <v>0.49636856012313813</v>
      </c>
      <c r="O297" s="160">
        <f t="shared" si="76"/>
        <v>0.64522520105934911</v>
      </c>
      <c r="P297" s="160">
        <f t="shared" si="76"/>
        <v>1.6872198726351104</v>
      </c>
      <c r="Q297" s="160">
        <f t="shared" si="76"/>
        <v>0.46700373289571251</v>
      </c>
    </row>
    <row r="298" spans="1:17" ht="12" customHeight="1" x14ac:dyDescent="0.25">
      <c r="A298" s="148" t="s">
        <v>60</v>
      </c>
      <c r="B298" s="156"/>
      <c r="C298" s="156">
        <f>RES_hhdet_in_fec!C$137</f>
        <v>0.3830624128605648</v>
      </c>
      <c r="D298" s="156">
        <f>RES_hhdet_in_fec!D$137</f>
        <v>4.6449665229544211E-2</v>
      </c>
      <c r="E298" s="156">
        <f>RES_hhdet_in_fec!E$137</f>
        <v>0.40764646765695256</v>
      </c>
      <c r="F298" s="156">
        <f>RES_hhdet_in_fec!F$137</f>
        <v>0.28410926398271868</v>
      </c>
      <c r="G298" s="156">
        <f>RES_hhdet_in_fec!G$137</f>
        <v>0.38866936616315234</v>
      </c>
      <c r="H298" s="156">
        <f>RES_hhdet_in_fec!H$137</f>
        <v>0.79393724057380577</v>
      </c>
      <c r="I298" s="156">
        <f>RES_hhdet_in_fec!I$137</f>
        <v>0</v>
      </c>
      <c r="J298" s="156">
        <f>RES_hhdet_in_fec!J$137</f>
        <v>1.1019400399409958</v>
      </c>
      <c r="K298" s="156">
        <f>RES_hhdet_in_fec!K$137</f>
        <v>2.5566512984147288E-2</v>
      </c>
      <c r="L298" s="156">
        <f>RES_hhdet_in_fec!L$137</f>
        <v>0.48135499479108829</v>
      </c>
      <c r="M298" s="156">
        <f>RES_hhdet_in_fec!M$137</f>
        <v>0.79470531365879227</v>
      </c>
      <c r="N298" s="156">
        <f>RES_hhdet_in_fec!N$137</f>
        <v>0.36699741808747455</v>
      </c>
      <c r="O298" s="156">
        <f>RES_hhdet_in_fec!O$137</f>
        <v>0.47084606232253273</v>
      </c>
      <c r="P298" s="156">
        <f>RES_hhdet_in_fec!P$137</f>
        <v>1.2712925379705744</v>
      </c>
      <c r="Q298" s="156">
        <f>RES_hhdet_in_fec!Q$137</f>
        <v>0.34657216096129295</v>
      </c>
    </row>
    <row r="299" spans="1:17" ht="12" customHeight="1" x14ac:dyDescent="0.25">
      <c r="A299" s="148" t="s">
        <v>59</v>
      </c>
      <c r="B299" s="156"/>
      <c r="C299" s="156">
        <f>RES_hhdet_in_fec!C$138</f>
        <v>0.13186287933287802</v>
      </c>
      <c r="D299" s="156">
        <f>RES_hhdet_in_fec!D$138</f>
        <v>1.6185278366202229E-2</v>
      </c>
      <c r="E299" s="156">
        <f>RES_hhdet_in_fec!E$138</f>
        <v>0.14306992445838837</v>
      </c>
      <c r="F299" s="156">
        <f>RES_hhdet_in_fec!F$138</f>
        <v>0.10336130892014599</v>
      </c>
      <c r="G299" s="156">
        <f>RES_hhdet_in_fec!G$138</f>
        <v>0.14070714288842534</v>
      </c>
      <c r="H299" s="156">
        <f>RES_hhdet_in_fec!H$138</f>
        <v>0.2944320617952923</v>
      </c>
      <c r="I299" s="156">
        <f>RES_hhdet_in_fec!I$138</f>
        <v>0</v>
      </c>
      <c r="J299" s="156">
        <f>RES_hhdet_in_fec!J$138</f>
        <v>0.4034722089166729</v>
      </c>
      <c r="K299" s="156">
        <f>RES_hhdet_in_fec!K$138</f>
        <v>9.1072184179402486E-3</v>
      </c>
      <c r="L299" s="156">
        <f>RES_hhdet_in_fec!L$138</f>
        <v>0.1810659125760283</v>
      </c>
      <c r="M299" s="156">
        <f>RES_hhdet_in_fec!M$138</f>
        <v>0.27317199710939394</v>
      </c>
      <c r="N299" s="156">
        <f>RES_hhdet_in_fec!N$138</f>
        <v>0.12937114203566358</v>
      </c>
      <c r="O299" s="156">
        <f>RES_hhdet_in_fec!O$138</f>
        <v>0.17437913873681643</v>
      </c>
      <c r="P299" s="156">
        <f>RES_hhdet_in_fec!P$138</f>
        <v>0.41592733466453607</v>
      </c>
      <c r="Q299" s="156">
        <f>RES_hhdet_in_fec!Q$138</f>
        <v>0.12043157193441953</v>
      </c>
    </row>
    <row r="300" spans="1:17" ht="12" customHeight="1" x14ac:dyDescent="0.25">
      <c r="A300" s="158" t="s">
        <v>62</v>
      </c>
      <c r="B300" s="157"/>
      <c r="C300" s="157">
        <f>SUM(C301:C302)</f>
        <v>0.83007745090205476</v>
      </c>
      <c r="D300" s="157">
        <f t="shared" ref="D300:Q300" si="77">SUM(D301:D302)</f>
        <v>1.4195748860656636</v>
      </c>
      <c r="E300" s="157">
        <f t="shared" si="77"/>
        <v>1.5517589375461927</v>
      </c>
      <c r="F300" s="157">
        <f t="shared" si="77"/>
        <v>2.4876528378709786</v>
      </c>
      <c r="G300" s="157">
        <f t="shared" si="77"/>
        <v>0.99723489785413522</v>
      </c>
      <c r="H300" s="157">
        <f t="shared" si="77"/>
        <v>0.87887094160678958</v>
      </c>
      <c r="I300" s="157">
        <f t="shared" si="77"/>
        <v>2.0541455393708379</v>
      </c>
      <c r="J300" s="157">
        <f t="shared" si="77"/>
        <v>1.4679241525438891</v>
      </c>
      <c r="K300" s="157">
        <f t="shared" si="77"/>
        <v>1.7459252456394923</v>
      </c>
      <c r="L300" s="157">
        <f t="shared" si="77"/>
        <v>0.88469795620560177</v>
      </c>
      <c r="M300" s="157">
        <f t="shared" si="77"/>
        <v>1.9826323467780975</v>
      </c>
      <c r="N300" s="157">
        <f t="shared" si="77"/>
        <v>0.83935301658486627</v>
      </c>
      <c r="O300" s="157">
        <f t="shared" si="77"/>
        <v>3.8320706237814499</v>
      </c>
      <c r="P300" s="157">
        <f t="shared" si="77"/>
        <v>1.7820199565383446</v>
      </c>
      <c r="Q300" s="157">
        <f t="shared" si="77"/>
        <v>0.81849061330951212</v>
      </c>
    </row>
    <row r="301" spans="1:17" ht="12" customHeight="1" x14ac:dyDescent="0.25">
      <c r="A301" s="23" t="s">
        <v>57</v>
      </c>
      <c r="B301" s="156"/>
      <c r="C301" s="156">
        <f>RES_hhdet_in_fec!C$140</f>
        <v>0</v>
      </c>
      <c r="D301" s="156">
        <f>RES_hhdet_in_fec!D$140</f>
        <v>0</v>
      </c>
      <c r="E301" s="156">
        <f>RES_hhdet_in_fec!E$140</f>
        <v>0</v>
      </c>
      <c r="F301" s="156">
        <f>RES_hhdet_in_fec!F$140</f>
        <v>0</v>
      </c>
      <c r="G301" s="156">
        <f>RES_hhdet_in_fec!G$140</f>
        <v>0</v>
      </c>
      <c r="H301" s="156">
        <f>RES_hhdet_in_fec!H$140</f>
        <v>0</v>
      </c>
      <c r="I301" s="156">
        <f>RES_hhdet_in_fec!I$140</f>
        <v>0</v>
      </c>
      <c r="J301" s="156">
        <f>RES_hhdet_in_fec!J$140</f>
        <v>0</v>
      </c>
      <c r="K301" s="156">
        <f>RES_hhdet_in_fec!K$140</f>
        <v>0</v>
      </c>
      <c r="L301" s="156">
        <f>RES_hhdet_in_fec!L$140</f>
        <v>0</v>
      </c>
      <c r="M301" s="156">
        <f>RES_hhdet_in_fec!M$140</f>
        <v>0</v>
      </c>
      <c r="N301" s="156">
        <f>RES_hhdet_in_fec!N$140</f>
        <v>0</v>
      </c>
      <c r="O301" s="156">
        <f>RES_hhdet_in_fec!O$140</f>
        <v>0</v>
      </c>
      <c r="P301" s="156">
        <f>RES_hhdet_in_fec!P$140</f>
        <v>0</v>
      </c>
      <c r="Q301" s="156">
        <f>RES_hhdet_in_fec!Q$140</f>
        <v>0</v>
      </c>
    </row>
    <row r="302" spans="1:17" ht="12" customHeight="1" x14ac:dyDescent="0.25">
      <c r="A302" s="29" t="s">
        <v>140</v>
      </c>
      <c r="B302" s="57"/>
      <c r="C302" s="57">
        <f>RES_hhdet_in_fec!C$141</f>
        <v>0.83007745090205476</v>
      </c>
      <c r="D302" s="57">
        <f>RES_hhdet_in_fec!D$141</f>
        <v>1.4195748860656636</v>
      </c>
      <c r="E302" s="57">
        <f>RES_hhdet_in_fec!E$141</f>
        <v>1.5517589375461927</v>
      </c>
      <c r="F302" s="57">
        <f>RES_hhdet_in_fec!F$141</f>
        <v>2.4876528378709786</v>
      </c>
      <c r="G302" s="57">
        <f>RES_hhdet_in_fec!G$141</f>
        <v>0.99723489785413522</v>
      </c>
      <c r="H302" s="57">
        <f>RES_hhdet_in_fec!H$141</f>
        <v>0.87887094160678958</v>
      </c>
      <c r="I302" s="57">
        <f>RES_hhdet_in_fec!I$141</f>
        <v>2.0541455393708379</v>
      </c>
      <c r="J302" s="57">
        <f>RES_hhdet_in_fec!J$141</f>
        <v>1.4679241525438891</v>
      </c>
      <c r="K302" s="57">
        <f>RES_hhdet_in_fec!K$141</f>
        <v>1.7459252456394923</v>
      </c>
      <c r="L302" s="57">
        <f>RES_hhdet_in_fec!L$141</f>
        <v>0.88469795620560177</v>
      </c>
      <c r="M302" s="57">
        <f>RES_hhdet_in_fec!M$141</f>
        <v>1.9826323467780975</v>
      </c>
      <c r="N302" s="57">
        <f>RES_hhdet_in_fec!N$141</f>
        <v>0.83935301658486627</v>
      </c>
      <c r="O302" s="57">
        <f>RES_hhdet_in_fec!O$141</f>
        <v>3.8320706237814499</v>
      </c>
      <c r="P302" s="57">
        <f>RES_hhdet_in_fec!P$141</f>
        <v>1.7820199565383446</v>
      </c>
      <c r="Q302" s="57">
        <f>RES_hhdet_in_fec!Q$141</f>
        <v>0.81849061330951212</v>
      </c>
    </row>
    <row r="304" spans="1:17" ht="12" customHeight="1" x14ac:dyDescent="0.25">
      <c r="A304" s="152" t="s">
        <v>192</v>
      </c>
      <c r="B304" s="168"/>
      <c r="C304" s="168">
        <f>SUM(C305,C308,C310,C319)</f>
        <v>13.53013313394316</v>
      </c>
      <c r="D304" s="168">
        <f t="shared" ref="D304:Q304" si="78">SUM(D305,D308,D310,D319)</f>
        <v>22.196236953629541</v>
      </c>
      <c r="E304" s="168">
        <f t="shared" si="78"/>
        <v>24.031710026794588</v>
      </c>
      <c r="F304" s="168">
        <f t="shared" si="78"/>
        <v>37.68437175198072</v>
      </c>
      <c r="G304" s="168">
        <f t="shared" si="78"/>
        <v>15.22389668556497</v>
      </c>
      <c r="H304" s="168">
        <f t="shared" si="78"/>
        <v>12.38968257133333</v>
      </c>
      <c r="I304" s="168">
        <f t="shared" si="78"/>
        <v>29.124982838738593</v>
      </c>
      <c r="J304" s="168">
        <f t="shared" si="78"/>
        <v>21.234149929237418</v>
      </c>
      <c r="K304" s="168">
        <f t="shared" si="78"/>
        <v>23.771573193782622</v>
      </c>
      <c r="L304" s="168">
        <f t="shared" si="78"/>
        <v>13.834592084407026</v>
      </c>
      <c r="M304" s="168">
        <f t="shared" si="78"/>
        <v>27.928727305019752</v>
      </c>
      <c r="N304" s="168">
        <f t="shared" si="78"/>
        <v>11.664522102583945</v>
      </c>
      <c r="O304" s="168">
        <f t="shared" si="78"/>
        <v>61.513910153309759</v>
      </c>
      <c r="P304" s="168">
        <f t="shared" si="78"/>
        <v>22.552585933502453</v>
      </c>
      <c r="Q304" s="168">
        <f t="shared" si="78"/>
        <v>11.771500529176096</v>
      </c>
    </row>
    <row r="305" spans="1:17" ht="12" customHeight="1" x14ac:dyDescent="0.25">
      <c r="A305" s="158" t="s">
        <v>65</v>
      </c>
      <c r="B305" s="157"/>
      <c r="C305" s="157">
        <f>SUM(C306:C307)</f>
        <v>10.951652577094613</v>
      </c>
      <c r="D305" s="157">
        <f t="shared" ref="D305:Q305" si="79">SUM(D306:D307)</f>
        <v>17.945878056600726</v>
      </c>
      <c r="E305" s="157">
        <f t="shared" si="79"/>
        <v>19.33448034043143</v>
      </c>
      <c r="F305" s="157">
        <f t="shared" si="79"/>
        <v>30.042353344685811</v>
      </c>
      <c r="G305" s="157">
        <f t="shared" si="79"/>
        <v>12.056219899952824</v>
      </c>
      <c r="H305" s="157">
        <f t="shared" si="79"/>
        <v>9.5815947019528789</v>
      </c>
      <c r="I305" s="157">
        <f t="shared" si="79"/>
        <v>22.84731877064667</v>
      </c>
      <c r="J305" s="157">
        <f t="shared" si="79"/>
        <v>16.486166208622951</v>
      </c>
      <c r="K305" s="157">
        <f t="shared" si="79"/>
        <v>18.431549981741576</v>
      </c>
      <c r="L305" s="157">
        <f t="shared" si="79"/>
        <v>10.950472838226489</v>
      </c>
      <c r="M305" s="157">
        <f t="shared" si="79"/>
        <v>21.636042180479823</v>
      </c>
      <c r="N305" s="157">
        <f t="shared" si="79"/>
        <v>9.1043575467561517</v>
      </c>
      <c r="O305" s="157">
        <f t="shared" si="79"/>
        <v>49.649919698259389</v>
      </c>
      <c r="P305" s="157">
        <f t="shared" si="79"/>
        <v>17.180287656080676</v>
      </c>
      <c r="Q305" s="157">
        <f t="shared" si="79"/>
        <v>9.110780176246756</v>
      </c>
    </row>
    <row r="306" spans="1:17" ht="12" customHeight="1" x14ac:dyDescent="0.25">
      <c r="A306" s="23" t="s">
        <v>149</v>
      </c>
      <c r="B306" s="156"/>
      <c r="C306" s="156">
        <f>RES_hhdet_in_tes!C$126</f>
        <v>10.895105843359801</v>
      </c>
      <c r="D306" s="156">
        <f>RES_hhdet_in_tes!D$126</f>
        <v>17.841207305370627</v>
      </c>
      <c r="E306" s="156">
        <f>RES_hhdet_in_tes!E$126</f>
        <v>19.2216836158345</v>
      </c>
      <c r="F306" s="156">
        <f>RES_hhdet_in_tes!F$126</f>
        <v>29.899354817653851</v>
      </c>
      <c r="G306" s="156">
        <f>RES_hhdet_in_tes!G$126</f>
        <v>12.000291917015911</v>
      </c>
      <c r="H306" s="156">
        <f>RES_hhdet_in_tes!H$126</f>
        <v>9.5464154779188704</v>
      </c>
      <c r="I306" s="156">
        <f>RES_hhdet_in_tes!I$126</f>
        <v>22.688484990886305</v>
      </c>
      <c r="J306" s="156">
        <f>RES_hhdet_in_tes!J$126</f>
        <v>16.407536328068815</v>
      </c>
      <c r="K306" s="156">
        <f>RES_hhdet_in_tes!K$126</f>
        <v>18.331905751397109</v>
      </c>
      <c r="L306" s="156">
        <f>RES_hhdet_in_tes!L$126</f>
        <v>10.898030262392471</v>
      </c>
      <c r="M306" s="156">
        <f>RES_hhdet_in_tes!M$126</f>
        <v>21.515016196768808</v>
      </c>
      <c r="N306" s="156">
        <f>RES_hhdet_in_tes!N$126</f>
        <v>9.0481687961945685</v>
      </c>
      <c r="O306" s="156">
        <f>RES_hhdet_in_tes!O$126</f>
        <v>49.503928581839652</v>
      </c>
      <c r="P306" s="156">
        <f>RES_hhdet_in_tes!P$126</f>
        <v>17.043763050087357</v>
      </c>
      <c r="Q306" s="156">
        <f>RES_hhdet_in_tes!Q$126</f>
        <v>9.0595627181049547</v>
      </c>
    </row>
    <row r="307" spans="1:17" ht="12" customHeight="1" x14ac:dyDescent="0.25">
      <c r="A307" s="23" t="s">
        <v>60</v>
      </c>
      <c r="B307" s="156"/>
      <c r="C307" s="156">
        <f>RES_hhdet_in_tes!C$127</f>
        <v>5.6546733734811894E-2</v>
      </c>
      <c r="D307" s="156">
        <f>RES_hhdet_in_tes!D$127</f>
        <v>0.10467075123009845</v>
      </c>
      <c r="E307" s="156">
        <f>RES_hhdet_in_tes!E$127</f>
        <v>0.11279672459692892</v>
      </c>
      <c r="F307" s="156">
        <f>RES_hhdet_in_tes!F$127</f>
        <v>0.14299852703195962</v>
      </c>
      <c r="G307" s="156">
        <f>RES_hhdet_in_tes!G$127</f>
        <v>5.5927982936912382E-2</v>
      </c>
      <c r="H307" s="156">
        <f>RES_hhdet_in_tes!H$127</f>
        <v>3.517922403400861E-2</v>
      </c>
      <c r="I307" s="156">
        <f>RES_hhdet_in_tes!I$127</f>
        <v>0.15883377976036561</v>
      </c>
      <c r="J307" s="156">
        <f>RES_hhdet_in_tes!J$127</f>
        <v>7.8629880554136958E-2</v>
      </c>
      <c r="K307" s="156">
        <f>RES_hhdet_in_tes!K$127</f>
        <v>9.9644230344466567E-2</v>
      </c>
      <c r="L307" s="156">
        <f>RES_hhdet_in_tes!L$127</f>
        <v>5.2442575834017138E-2</v>
      </c>
      <c r="M307" s="156">
        <f>RES_hhdet_in_tes!M$127</f>
        <v>0.1210259837110132</v>
      </c>
      <c r="N307" s="156">
        <f>RES_hhdet_in_tes!N$127</f>
        <v>5.618875056158365E-2</v>
      </c>
      <c r="O307" s="156">
        <f>RES_hhdet_in_tes!O$127</f>
        <v>0.14599111641974002</v>
      </c>
      <c r="P307" s="156">
        <f>RES_hhdet_in_tes!P$127</f>
        <v>0.13652460599332</v>
      </c>
      <c r="Q307" s="156">
        <f>RES_hhdet_in_tes!Q$127</f>
        <v>5.121745814180105E-2</v>
      </c>
    </row>
    <row r="308" spans="1:17" ht="12" customHeight="1" x14ac:dyDescent="0.25">
      <c r="A308" s="158" t="s">
        <v>112</v>
      </c>
      <c r="B308" s="157"/>
      <c r="C308" s="157">
        <f>C309</f>
        <v>3.1384160607695902E-2</v>
      </c>
      <c r="D308" s="157">
        <f t="shared" ref="D308:Q308" si="80">D309</f>
        <v>2.2912095261313235E-2</v>
      </c>
      <c r="E308" s="157">
        <f t="shared" si="80"/>
        <v>1.6718019770788645E-2</v>
      </c>
      <c r="F308" s="157">
        <f t="shared" si="80"/>
        <v>4.6033059731034866E-2</v>
      </c>
      <c r="G308" s="157">
        <f t="shared" si="80"/>
        <v>2.9783919355942202E-2</v>
      </c>
      <c r="H308" s="157">
        <f t="shared" si="80"/>
        <v>3.3223828609169372E-2</v>
      </c>
      <c r="I308" s="157">
        <f t="shared" si="80"/>
        <v>5.3392173980681898E-2</v>
      </c>
      <c r="J308" s="157">
        <f t="shared" si="80"/>
        <v>9.3970902755798086E-2</v>
      </c>
      <c r="K308" s="157">
        <f t="shared" si="80"/>
        <v>0.11633264460143741</v>
      </c>
      <c r="L308" s="157">
        <f t="shared" si="80"/>
        <v>0.10957706417703691</v>
      </c>
      <c r="M308" s="157">
        <f t="shared" si="80"/>
        <v>0.13766554964668951</v>
      </c>
      <c r="N308" s="157">
        <f t="shared" si="80"/>
        <v>3.6836534013021005E-2</v>
      </c>
      <c r="O308" s="157">
        <f t="shared" si="80"/>
        <v>0.17766680328661918</v>
      </c>
      <c r="P308" s="157">
        <f t="shared" si="80"/>
        <v>2.7579160347833663E-3</v>
      </c>
      <c r="Q308" s="157">
        <f t="shared" si="80"/>
        <v>0.19220942111066189</v>
      </c>
    </row>
    <row r="309" spans="1:17" ht="12" customHeight="1" x14ac:dyDescent="0.25">
      <c r="A309" s="23" t="s">
        <v>60</v>
      </c>
      <c r="B309" s="156"/>
      <c r="C309" s="156">
        <f>RES_hhdet_in_tes!C$129</f>
        <v>3.1384160607695902E-2</v>
      </c>
      <c r="D309" s="156">
        <f>RES_hhdet_in_tes!D$129</f>
        <v>2.2912095261313235E-2</v>
      </c>
      <c r="E309" s="156">
        <f>RES_hhdet_in_tes!E$129</f>
        <v>1.6718019770788645E-2</v>
      </c>
      <c r="F309" s="156">
        <f>RES_hhdet_in_tes!F$129</f>
        <v>4.6033059731034866E-2</v>
      </c>
      <c r="G309" s="156">
        <f>RES_hhdet_in_tes!G$129</f>
        <v>2.9783919355942202E-2</v>
      </c>
      <c r="H309" s="156">
        <f>RES_hhdet_in_tes!H$129</f>
        <v>3.3223828609169372E-2</v>
      </c>
      <c r="I309" s="156">
        <f>RES_hhdet_in_tes!I$129</f>
        <v>5.3392173980681898E-2</v>
      </c>
      <c r="J309" s="156">
        <f>RES_hhdet_in_tes!J$129</f>
        <v>9.3970902755798086E-2</v>
      </c>
      <c r="K309" s="156">
        <f>RES_hhdet_in_tes!K$129</f>
        <v>0.11633264460143741</v>
      </c>
      <c r="L309" s="156">
        <f>RES_hhdet_in_tes!L$129</f>
        <v>0.10957706417703691</v>
      </c>
      <c r="M309" s="156">
        <f>RES_hhdet_in_tes!M$129</f>
        <v>0.13766554964668951</v>
      </c>
      <c r="N309" s="156">
        <f>RES_hhdet_in_tes!N$129</f>
        <v>3.6836534013021005E-2</v>
      </c>
      <c r="O309" s="156">
        <f>RES_hhdet_in_tes!O$129</f>
        <v>0.17766680328661918</v>
      </c>
      <c r="P309" s="156">
        <f>RES_hhdet_in_tes!P$129</f>
        <v>2.7579160347833663E-3</v>
      </c>
      <c r="Q309" s="156">
        <f>RES_hhdet_in_tes!Q$129</f>
        <v>0.19220942111066189</v>
      </c>
    </row>
    <row r="310" spans="1:17" ht="12" customHeight="1" x14ac:dyDescent="0.25">
      <c r="A310" s="158" t="s">
        <v>63</v>
      </c>
      <c r="B310" s="157"/>
      <c r="C310" s="157">
        <f>SUM(C311:C312,C315:C316)</f>
        <v>1.856705169451518</v>
      </c>
      <c r="D310" s="157">
        <f t="shared" ref="D310:Q310" si="81">SUM(D311:D312,D315:D316)</f>
        <v>3.0412611368381088</v>
      </c>
      <c r="E310" s="157">
        <f t="shared" si="81"/>
        <v>3.3780155068217841</v>
      </c>
      <c r="F310" s="157">
        <f t="shared" si="81"/>
        <v>5.4986738542873876</v>
      </c>
      <c r="G310" s="157">
        <f t="shared" si="81"/>
        <v>2.2934426244583777</v>
      </c>
      <c r="H310" s="157">
        <f t="shared" si="81"/>
        <v>2.0274922367899144</v>
      </c>
      <c r="I310" s="157">
        <f t="shared" si="81"/>
        <v>4.47169635269693</v>
      </c>
      <c r="J310" s="157">
        <f t="shared" si="81"/>
        <v>3.3967646238803275</v>
      </c>
      <c r="K310" s="157">
        <f t="shared" si="81"/>
        <v>3.7280390411725639</v>
      </c>
      <c r="L310" s="157">
        <f t="shared" si="81"/>
        <v>2.0158241619005586</v>
      </c>
      <c r="M310" s="157">
        <f t="shared" si="81"/>
        <v>4.453394177438744</v>
      </c>
      <c r="N310" s="157">
        <f t="shared" si="81"/>
        <v>1.8023785004379227</v>
      </c>
      <c r="O310" s="157">
        <f t="shared" si="81"/>
        <v>8.3934191697434599</v>
      </c>
      <c r="P310" s="157">
        <f t="shared" si="81"/>
        <v>3.8368200626148936</v>
      </c>
      <c r="Q310" s="157">
        <f t="shared" si="81"/>
        <v>1.7640628604224462</v>
      </c>
    </row>
    <row r="311" spans="1:17" ht="12" customHeight="1" x14ac:dyDescent="0.25">
      <c r="A311" s="167" t="s">
        <v>148</v>
      </c>
      <c r="B311" s="132"/>
      <c r="C311" s="132">
        <f>RES_hhdet_in_tes!C$131</f>
        <v>0.27855026396054899</v>
      </c>
      <c r="D311" s="132">
        <f>RES_hhdet_in_tes!D$131</f>
        <v>1.0462816485658997</v>
      </c>
      <c r="E311" s="132">
        <f>RES_hhdet_in_tes!E$131</f>
        <v>0.41105186025076185</v>
      </c>
      <c r="F311" s="132">
        <f>RES_hhdet_in_tes!F$131</f>
        <v>1.1718776973268028</v>
      </c>
      <c r="G311" s="132">
        <f>RES_hhdet_in_tes!G$131</f>
        <v>0</v>
      </c>
      <c r="H311" s="132">
        <f>RES_hhdet_in_tes!H$131</f>
        <v>0</v>
      </c>
      <c r="I311" s="132">
        <f>RES_hhdet_in_tes!I$131</f>
        <v>0</v>
      </c>
      <c r="J311" s="132">
        <f>RES_hhdet_in_tes!J$131</f>
        <v>0.32179260758079858</v>
      </c>
      <c r="K311" s="132">
        <f>RES_hhdet_in_tes!K$131</f>
        <v>0</v>
      </c>
      <c r="L311" s="132">
        <f>RES_hhdet_in_tes!L$131</f>
        <v>0</v>
      </c>
      <c r="M311" s="132">
        <f>RES_hhdet_in_tes!M$131</f>
        <v>0</v>
      </c>
      <c r="N311" s="132">
        <f>RES_hhdet_in_tes!N$131</f>
        <v>0</v>
      </c>
      <c r="O311" s="132">
        <f>RES_hhdet_in_tes!O$131</f>
        <v>0</v>
      </c>
      <c r="P311" s="132">
        <f>RES_hhdet_in_tes!P$131</f>
        <v>0.47685202916211927</v>
      </c>
      <c r="Q311" s="132">
        <f>RES_hhdet_in_tes!Q$131</f>
        <v>0.11877578716584647</v>
      </c>
    </row>
    <row r="312" spans="1:17" ht="12" customHeight="1" x14ac:dyDescent="0.25">
      <c r="A312" s="167" t="s">
        <v>147</v>
      </c>
      <c r="B312" s="132"/>
      <c r="C312" s="132">
        <f>SUM(C313:C314)</f>
        <v>0.71532447709589508</v>
      </c>
      <c r="D312" s="132">
        <f t="shared" ref="D312:Q312" si="82">SUM(D313:D314)</f>
        <v>1.7854014206914324</v>
      </c>
      <c r="E312" s="132">
        <f t="shared" si="82"/>
        <v>1.9353886391898043</v>
      </c>
      <c r="F312" s="132">
        <f t="shared" si="82"/>
        <v>3.1966748506761768</v>
      </c>
      <c r="G312" s="132">
        <f t="shared" si="82"/>
        <v>1.6679512589296728</v>
      </c>
      <c r="H312" s="132">
        <f t="shared" si="82"/>
        <v>0.95808854612102445</v>
      </c>
      <c r="I312" s="132">
        <f t="shared" si="82"/>
        <v>4.47169635269693</v>
      </c>
      <c r="J312" s="132">
        <f t="shared" si="82"/>
        <v>1.4112250801892257</v>
      </c>
      <c r="K312" s="132">
        <f t="shared" si="82"/>
        <v>3.6751407660924191</v>
      </c>
      <c r="L312" s="132">
        <f t="shared" si="82"/>
        <v>1.2692636238525759</v>
      </c>
      <c r="M312" s="132">
        <f t="shared" si="82"/>
        <v>3.1653590303007269</v>
      </c>
      <c r="N312" s="132">
        <f t="shared" si="82"/>
        <v>1.1827280883485671</v>
      </c>
      <c r="O312" s="132">
        <f t="shared" si="82"/>
        <v>7.6159155549778408</v>
      </c>
      <c r="P312" s="132">
        <f t="shared" si="82"/>
        <v>1.7899060758018401</v>
      </c>
      <c r="Q312" s="132">
        <f t="shared" si="82"/>
        <v>1.2100785569948966</v>
      </c>
    </row>
    <row r="313" spans="1:17" ht="12" customHeight="1" x14ac:dyDescent="0.25">
      <c r="A313" s="166" t="s">
        <v>61</v>
      </c>
      <c r="B313" s="165"/>
      <c r="C313" s="165">
        <f>RES_hhdet_in_tes!C$133</f>
        <v>0.46443946589953405</v>
      </c>
      <c r="D313" s="165">
        <f>RES_hhdet_in_tes!D$133</f>
        <v>1.1590965497048102</v>
      </c>
      <c r="E313" s="165">
        <f>RES_hhdet_in_tes!E$133</f>
        <v>1.2561094567851134</v>
      </c>
      <c r="F313" s="165">
        <f>RES_hhdet_in_tes!F$133</f>
        <v>2.0753457368443944</v>
      </c>
      <c r="G313" s="165">
        <f>RES_hhdet_in_tes!G$133</f>
        <v>1.089045612402471</v>
      </c>
      <c r="H313" s="165">
        <f>RES_hhdet_in_tes!H$133</f>
        <v>0.6188006109145302</v>
      </c>
      <c r="I313" s="165">
        <f>RES_hhdet_in_tes!I$133</f>
        <v>2.9021618841119654</v>
      </c>
      <c r="J313" s="165">
        <f>RES_hhdet_in_tes!J$133</f>
        <v>0.91515836914308646</v>
      </c>
      <c r="K313" s="165">
        <f>RES_hhdet_in_tes!K$133</f>
        <v>2.3822585209101983</v>
      </c>
      <c r="L313" s="165">
        <f>RES_hhdet_in_tes!L$133</f>
        <v>0.81567961913826392</v>
      </c>
      <c r="M313" s="165">
        <f>RES_hhdet_in_tes!M$133</f>
        <v>2.0679459967263694</v>
      </c>
      <c r="N313" s="165">
        <f>RES_hhdet_in_tes!N$133</f>
        <v>0.7669212487448307</v>
      </c>
      <c r="O313" s="165">
        <f>RES_hhdet_in_tes!O$133</f>
        <v>4.8867535577193921</v>
      </c>
      <c r="P313" s="165">
        <f>RES_hhdet_in_tes!P$133</f>
        <v>1.1728792642907742</v>
      </c>
      <c r="Q313" s="165">
        <f>RES_hhdet_in_tes!Q$133</f>
        <v>0.78560633969650562</v>
      </c>
    </row>
    <row r="314" spans="1:17" ht="12" customHeight="1" x14ac:dyDescent="0.25">
      <c r="A314" s="147" t="s">
        <v>59</v>
      </c>
      <c r="B314" s="164"/>
      <c r="C314" s="164">
        <f>RES_hhdet_in_tes!C$134</f>
        <v>0.25088501119636103</v>
      </c>
      <c r="D314" s="164">
        <f>RES_hhdet_in_tes!D$134</f>
        <v>0.62630487098662213</v>
      </c>
      <c r="E314" s="164">
        <f>RES_hhdet_in_tes!E$134</f>
        <v>0.67927918240469098</v>
      </c>
      <c r="F314" s="164">
        <f>RES_hhdet_in_tes!F$134</f>
        <v>1.1213291138317825</v>
      </c>
      <c r="G314" s="164">
        <f>RES_hhdet_in_tes!G$134</f>
        <v>0.57890564652720178</v>
      </c>
      <c r="H314" s="164">
        <f>RES_hhdet_in_tes!H$134</f>
        <v>0.33928793520649431</v>
      </c>
      <c r="I314" s="164">
        <f>RES_hhdet_in_tes!I$134</f>
        <v>1.5695344685849648</v>
      </c>
      <c r="J314" s="164">
        <f>RES_hhdet_in_tes!J$134</f>
        <v>0.49606671104613914</v>
      </c>
      <c r="K314" s="164">
        <f>RES_hhdet_in_tes!K$134</f>
        <v>1.2928822451822208</v>
      </c>
      <c r="L314" s="164">
        <f>RES_hhdet_in_tes!L$134</f>
        <v>0.45358400471431204</v>
      </c>
      <c r="M314" s="164">
        <f>RES_hhdet_in_tes!M$134</f>
        <v>1.0974130335743575</v>
      </c>
      <c r="N314" s="164">
        <f>RES_hhdet_in_tes!N$134</f>
        <v>0.41580683960373632</v>
      </c>
      <c r="O314" s="164">
        <f>RES_hhdet_in_tes!O$134</f>
        <v>2.7291619972584487</v>
      </c>
      <c r="P314" s="164">
        <f>RES_hhdet_in_tes!P$134</f>
        <v>0.61702681151106609</v>
      </c>
      <c r="Q314" s="164">
        <f>RES_hhdet_in_tes!Q$134</f>
        <v>0.42447221729839113</v>
      </c>
    </row>
    <row r="315" spans="1:17" ht="12" customHeight="1" x14ac:dyDescent="0.25">
      <c r="A315" s="163" t="s">
        <v>142</v>
      </c>
      <c r="B315" s="162"/>
      <c r="C315" s="162">
        <f>RES_hhdet_in_tes!C$135</f>
        <v>0.45269157554629524</v>
      </c>
      <c r="D315" s="162">
        <f>RES_hhdet_in_tes!D$135</f>
        <v>0.15934279058602693</v>
      </c>
      <c r="E315" s="162">
        <f>RES_hhdet_in_tes!E$135</f>
        <v>0.58900738626023719</v>
      </c>
      <c r="F315" s="162">
        <f>RES_hhdet_in_tes!F$135</f>
        <v>0.81631660195172462</v>
      </c>
      <c r="G315" s="162">
        <f>RES_hhdet_in_tes!G$135</f>
        <v>0.19558756349304615</v>
      </c>
      <c r="H315" s="162">
        <f>RES_hhdet_in_tes!H$135</f>
        <v>0.17980839850440278</v>
      </c>
      <c r="I315" s="162">
        <f>RES_hhdet_in_tes!I$135</f>
        <v>0</v>
      </c>
      <c r="J315" s="162">
        <f>RES_hhdet_in_tes!J$135</f>
        <v>0.42677791921031083</v>
      </c>
      <c r="K315" s="162">
        <f>RES_hhdet_in_tes!K$135</f>
        <v>2.4405628966367086E-2</v>
      </c>
      <c r="L315" s="162">
        <f>RES_hhdet_in_tes!L$135</f>
        <v>0.19721223120811313</v>
      </c>
      <c r="M315" s="162">
        <f>RES_hhdet_in_tes!M$135</f>
        <v>0.40701596603539486</v>
      </c>
      <c r="N315" s="162">
        <f>RES_hhdet_in_tes!N$135</f>
        <v>0.20741351061005395</v>
      </c>
      <c r="O315" s="162">
        <f>RES_hhdet_in_tes!O$135</f>
        <v>0.23793475689862478</v>
      </c>
      <c r="P315" s="162">
        <f>RES_hhdet_in_tes!P$135</f>
        <v>0.17020503051026933</v>
      </c>
      <c r="Q315" s="162">
        <f>RES_hhdet_in_tes!Q$135</f>
        <v>4.4502889599414813E-2</v>
      </c>
    </row>
    <row r="316" spans="1:17" ht="12" customHeight="1" x14ac:dyDescent="0.25">
      <c r="A316" s="161" t="s">
        <v>141</v>
      </c>
      <c r="B316" s="160"/>
      <c r="C316" s="160">
        <f>SUM(C317:C318)</f>
        <v>0.41013885284877849</v>
      </c>
      <c r="D316" s="160">
        <f t="shared" ref="D316:Q316" si="83">SUM(D317:D318)</f>
        <v>5.023527699474982E-2</v>
      </c>
      <c r="E316" s="160">
        <f t="shared" si="83"/>
        <v>0.4425676211209808</v>
      </c>
      <c r="F316" s="160">
        <f t="shared" si="83"/>
        <v>0.31380470433268431</v>
      </c>
      <c r="G316" s="160">
        <f t="shared" si="83"/>
        <v>0.42990380203565881</v>
      </c>
      <c r="H316" s="160">
        <f t="shared" si="83"/>
        <v>0.88959529216448741</v>
      </c>
      <c r="I316" s="160">
        <f t="shared" si="83"/>
        <v>0</v>
      </c>
      <c r="J316" s="160">
        <f t="shared" si="83"/>
        <v>1.2369690168999923</v>
      </c>
      <c r="K316" s="160">
        <f t="shared" si="83"/>
        <v>2.8492646113777591E-2</v>
      </c>
      <c r="L316" s="160">
        <f t="shared" si="83"/>
        <v>0.54934830683986968</v>
      </c>
      <c r="M316" s="160">
        <f t="shared" si="83"/>
        <v>0.88101918110262256</v>
      </c>
      <c r="N316" s="160">
        <f t="shared" si="83"/>
        <v>0.41223690147930164</v>
      </c>
      <c r="O316" s="160">
        <f t="shared" si="83"/>
        <v>0.53956885786699449</v>
      </c>
      <c r="P316" s="160">
        <f t="shared" si="83"/>
        <v>1.3998569271406649</v>
      </c>
      <c r="Q316" s="160">
        <f t="shared" si="83"/>
        <v>0.39070562666228814</v>
      </c>
    </row>
    <row r="317" spans="1:17" ht="12" customHeight="1" x14ac:dyDescent="0.25">
      <c r="A317" s="148" t="s">
        <v>60</v>
      </c>
      <c r="B317" s="156"/>
      <c r="C317" s="156">
        <f>RES_hhdet_in_tes!C$137</f>
        <v>0.27692919207897526</v>
      </c>
      <c r="D317" s="156">
        <f>RES_hhdet_in_tes!D$137</f>
        <v>3.3926876277954598E-2</v>
      </c>
      <c r="E317" s="156">
        <f>RES_hhdet_in_tes!E$137</f>
        <v>0.2989081821277571</v>
      </c>
      <c r="F317" s="156">
        <f>RES_hhdet_in_tes!F$137</f>
        <v>0.20997521980665626</v>
      </c>
      <c r="G317" s="156">
        <f>RES_hhdet_in_tes!G$137</f>
        <v>0.28856223706841971</v>
      </c>
      <c r="H317" s="156">
        <f>RES_hhdet_in_tes!H$137</f>
        <v>0.59379586404974016</v>
      </c>
      <c r="I317" s="156">
        <f>RES_hhdet_in_tes!I$137</f>
        <v>0</v>
      </c>
      <c r="J317" s="156">
        <f>RES_hhdet_in_tes!J$137</f>
        <v>0.8331168811964621</v>
      </c>
      <c r="K317" s="156">
        <f>RES_hhdet_in_tes!K$137</f>
        <v>1.9363966172991305E-2</v>
      </c>
      <c r="L317" s="156">
        <f>RES_hhdet_in_tes!L$137</f>
        <v>0.36724412637673648</v>
      </c>
      <c r="M317" s="156">
        <f>RES_hhdet_in_tes!M$137</f>
        <v>0.60775413638268916</v>
      </c>
      <c r="N317" s="156">
        <f>RES_hhdet_in_tes!N$137</f>
        <v>0.28249456727720212</v>
      </c>
      <c r="O317" s="156">
        <f>RES_hhdet_in_tes!O$137</f>
        <v>0.36453805566836256</v>
      </c>
      <c r="P317" s="156">
        <f>RES_hhdet_in_tes!P$137</f>
        <v>0.98428243700083629</v>
      </c>
      <c r="Q317" s="156">
        <f>RES_hhdet_in_tes!Q$137</f>
        <v>0.26982616802936538</v>
      </c>
    </row>
    <row r="318" spans="1:17" ht="12" customHeight="1" x14ac:dyDescent="0.25">
      <c r="A318" s="148" t="s">
        <v>59</v>
      </c>
      <c r="B318" s="156"/>
      <c r="C318" s="156">
        <f>RES_hhdet_in_tes!C$138</f>
        <v>0.13320966076980326</v>
      </c>
      <c r="D318" s="156">
        <f>RES_hhdet_in_tes!D$138</f>
        <v>1.6308400716795218E-2</v>
      </c>
      <c r="E318" s="156">
        <f>RES_hhdet_in_tes!E$138</f>
        <v>0.14365943899322367</v>
      </c>
      <c r="F318" s="156">
        <f>RES_hhdet_in_tes!F$138</f>
        <v>0.10382948452602804</v>
      </c>
      <c r="G318" s="156">
        <f>RES_hhdet_in_tes!G$138</f>
        <v>0.1413415649672391</v>
      </c>
      <c r="H318" s="156">
        <f>RES_hhdet_in_tes!H$138</f>
        <v>0.2957994281147473</v>
      </c>
      <c r="I318" s="156">
        <f>RES_hhdet_in_tes!I$138</f>
        <v>0</v>
      </c>
      <c r="J318" s="156">
        <f>RES_hhdet_in_tes!J$138</f>
        <v>0.40385213570353012</v>
      </c>
      <c r="K318" s="156">
        <f>RES_hhdet_in_tes!K$138</f>
        <v>9.1286799407862863E-3</v>
      </c>
      <c r="L318" s="156">
        <f>RES_hhdet_in_tes!L$138</f>
        <v>0.1821041804631332</v>
      </c>
      <c r="M318" s="156">
        <f>RES_hhdet_in_tes!M$138</f>
        <v>0.2732650447199334</v>
      </c>
      <c r="N318" s="156">
        <f>RES_hhdet_in_tes!N$138</f>
        <v>0.12974233420209952</v>
      </c>
      <c r="O318" s="156">
        <f>RES_hhdet_in_tes!O$138</f>
        <v>0.17503080219863193</v>
      </c>
      <c r="P318" s="156">
        <f>RES_hhdet_in_tes!P$138</f>
        <v>0.4155744901398285</v>
      </c>
      <c r="Q318" s="156">
        <f>RES_hhdet_in_tes!Q$138</f>
        <v>0.12087945863292276</v>
      </c>
    </row>
    <row r="319" spans="1:17" ht="12" customHeight="1" x14ac:dyDescent="0.25">
      <c r="A319" s="158" t="s">
        <v>62</v>
      </c>
      <c r="B319" s="157"/>
      <c r="C319" s="157">
        <f>SUM(C320:C321)</f>
        <v>0.69039122678933307</v>
      </c>
      <c r="D319" s="157">
        <f t="shared" ref="D319:Q319" si="84">SUM(D320:D321)</f>
        <v>1.1861856649293934</v>
      </c>
      <c r="E319" s="157">
        <f t="shared" si="84"/>
        <v>1.3024961597705864</v>
      </c>
      <c r="F319" s="157">
        <f t="shared" si="84"/>
        <v>2.0973114932764894</v>
      </c>
      <c r="G319" s="157">
        <f t="shared" si="84"/>
        <v>0.84445024179782646</v>
      </c>
      <c r="H319" s="157">
        <f t="shared" si="84"/>
        <v>0.74737180398136538</v>
      </c>
      <c r="I319" s="157">
        <f t="shared" si="84"/>
        <v>1.7525755414143085</v>
      </c>
      <c r="J319" s="157">
        <f t="shared" si="84"/>
        <v>1.2572481939783406</v>
      </c>
      <c r="K319" s="157">
        <f t="shared" si="84"/>
        <v>1.4956515262670442</v>
      </c>
      <c r="L319" s="157">
        <f t="shared" si="84"/>
        <v>0.75871802010294176</v>
      </c>
      <c r="M319" s="157">
        <f t="shared" si="84"/>
        <v>1.7016253974544946</v>
      </c>
      <c r="N319" s="157">
        <f t="shared" si="84"/>
        <v>0.72094952137684853</v>
      </c>
      <c r="O319" s="157">
        <f t="shared" si="84"/>
        <v>3.2929044820202935</v>
      </c>
      <c r="P319" s="157">
        <f t="shared" si="84"/>
        <v>1.5327202987720976</v>
      </c>
      <c r="Q319" s="157">
        <f t="shared" si="84"/>
        <v>0.704448071396234</v>
      </c>
    </row>
    <row r="320" spans="1:17" ht="12" customHeight="1" x14ac:dyDescent="0.25">
      <c r="A320" s="23" t="s">
        <v>57</v>
      </c>
      <c r="B320" s="156"/>
      <c r="C320" s="156">
        <f>RES_hhdet_in_tes!C$140</f>
        <v>0</v>
      </c>
      <c r="D320" s="156">
        <f>RES_hhdet_in_tes!D$140</f>
        <v>0</v>
      </c>
      <c r="E320" s="156">
        <f>RES_hhdet_in_tes!E$140</f>
        <v>0</v>
      </c>
      <c r="F320" s="156">
        <f>RES_hhdet_in_tes!F$140</f>
        <v>0</v>
      </c>
      <c r="G320" s="156">
        <f>RES_hhdet_in_tes!G$140</f>
        <v>0</v>
      </c>
      <c r="H320" s="156">
        <f>RES_hhdet_in_tes!H$140</f>
        <v>0</v>
      </c>
      <c r="I320" s="156">
        <f>RES_hhdet_in_tes!I$140</f>
        <v>0</v>
      </c>
      <c r="J320" s="156">
        <f>RES_hhdet_in_tes!J$140</f>
        <v>0</v>
      </c>
      <c r="K320" s="156">
        <f>RES_hhdet_in_tes!K$140</f>
        <v>0</v>
      </c>
      <c r="L320" s="156">
        <f>RES_hhdet_in_tes!L$140</f>
        <v>0</v>
      </c>
      <c r="M320" s="156">
        <f>RES_hhdet_in_tes!M$140</f>
        <v>0</v>
      </c>
      <c r="N320" s="156">
        <f>RES_hhdet_in_tes!N$140</f>
        <v>0</v>
      </c>
      <c r="O320" s="156">
        <f>RES_hhdet_in_tes!O$140</f>
        <v>0</v>
      </c>
      <c r="P320" s="156">
        <f>RES_hhdet_in_tes!P$140</f>
        <v>0</v>
      </c>
      <c r="Q320" s="156">
        <f>RES_hhdet_in_tes!Q$140</f>
        <v>0</v>
      </c>
    </row>
    <row r="321" spans="1:17" ht="12" customHeight="1" x14ac:dyDescent="0.25">
      <c r="A321" s="29" t="s">
        <v>140</v>
      </c>
      <c r="B321" s="57"/>
      <c r="C321" s="57">
        <f>RES_hhdet_in_tes!C$141</f>
        <v>0.69039122678933307</v>
      </c>
      <c r="D321" s="57">
        <f>RES_hhdet_in_tes!D$141</f>
        <v>1.1861856649293934</v>
      </c>
      <c r="E321" s="57">
        <f>RES_hhdet_in_tes!E$141</f>
        <v>1.3024961597705864</v>
      </c>
      <c r="F321" s="57">
        <f>RES_hhdet_in_tes!F$141</f>
        <v>2.0973114932764894</v>
      </c>
      <c r="G321" s="57">
        <f>RES_hhdet_in_tes!G$141</f>
        <v>0.84445024179782646</v>
      </c>
      <c r="H321" s="57">
        <f>RES_hhdet_in_tes!H$141</f>
        <v>0.74737180398136538</v>
      </c>
      <c r="I321" s="57">
        <f>RES_hhdet_in_tes!I$141</f>
        <v>1.7525755414143085</v>
      </c>
      <c r="J321" s="57">
        <f>RES_hhdet_in_tes!J$141</f>
        <v>1.2572481939783406</v>
      </c>
      <c r="K321" s="57">
        <f>RES_hhdet_in_tes!K$141</f>
        <v>1.4956515262670442</v>
      </c>
      <c r="L321" s="57">
        <f>RES_hhdet_in_tes!L$141</f>
        <v>0.75871802010294176</v>
      </c>
      <c r="M321" s="57">
        <f>RES_hhdet_in_tes!M$141</f>
        <v>1.7016253974544946</v>
      </c>
      <c r="N321" s="57">
        <f>RES_hhdet_in_tes!N$141</f>
        <v>0.72094952137684853</v>
      </c>
      <c r="O321" s="57">
        <f>RES_hhdet_in_tes!O$141</f>
        <v>3.2929044820202935</v>
      </c>
      <c r="P321" s="57">
        <f>RES_hhdet_in_tes!P$141</f>
        <v>1.5327202987720976</v>
      </c>
      <c r="Q321" s="57">
        <f>RES_hhdet_in_tes!Q$141</f>
        <v>0.704448071396234</v>
      </c>
    </row>
    <row r="323" spans="1:17" ht="12" customHeight="1" x14ac:dyDescent="0.25">
      <c r="A323" s="152" t="s">
        <v>191</v>
      </c>
      <c r="B323" s="175"/>
      <c r="C323" s="175">
        <f t="shared" ref="C323:Q338" si="85">IF(C304=0,"",C304/C285)</f>
        <v>0.82503642301888702</v>
      </c>
      <c r="D323" s="175">
        <f t="shared" si="85"/>
        <v>0.8377252838915128</v>
      </c>
      <c r="E323" s="175">
        <f t="shared" si="85"/>
        <v>0.83495271201540455</v>
      </c>
      <c r="F323" s="175">
        <f t="shared" si="85"/>
        <v>0.84151037316741784</v>
      </c>
      <c r="G323" s="175">
        <f t="shared" si="85"/>
        <v>0.84637090347429111</v>
      </c>
      <c r="H323" s="175">
        <f t="shared" si="85"/>
        <v>0.84369429509269023</v>
      </c>
      <c r="I323" s="175">
        <f t="shared" si="85"/>
        <v>0.86469419306476181</v>
      </c>
      <c r="J323" s="175">
        <f t="shared" si="85"/>
        <v>0.85299634317251949</v>
      </c>
      <c r="K323" s="175">
        <f t="shared" si="85"/>
        <v>0.87748390908892326</v>
      </c>
      <c r="L323" s="175">
        <f t="shared" si="85"/>
        <v>0.87196010998186224</v>
      </c>
      <c r="M323" s="175">
        <f t="shared" si="85"/>
        <v>0.87503516403068615</v>
      </c>
      <c r="N323" s="175">
        <f t="shared" si="85"/>
        <v>0.87391588861696512</v>
      </c>
      <c r="O323" s="175">
        <f t="shared" si="85"/>
        <v>0.88342380316273239</v>
      </c>
      <c r="P323" s="175">
        <f t="shared" si="85"/>
        <v>0.87397066358216868</v>
      </c>
      <c r="Q323" s="175">
        <f t="shared" si="85"/>
        <v>0.89163282300554425</v>
      </c>
    </row>
    <row r="324" spans="1:17" ht="12" customHeight="1" x14ac:dyDescent="0.25">
      <c r="A324" s="158" t="s">
        <v>65</v>
      </c>
      <c r="B324" s="169"/>
      <c r="C324" s="169">
        <f t="shared" si="85"/>
        <v>0.82313989495692397</v>
      </c>
      <c r="D324" s="169">
        <f t="shared" si="85"/>
        <v>0.82993550334414112</v>
      </c>
      <c r="E324" s="169">
        <f t="shared" si="85"/>
        <v>0.83045499616830865</v>
      </c>
      <c r="F324" s="169">
        <f t="shared" si="85"/>
        <v>0.8354426862751072</v>
      </c>
      <c r="G324" s="169">
        <f t="shared" si="85"/>
        <v>0.83910022011016672</v>
      </c>
      <c r="H324" s="169">
        <f t="shared" si="85"/>
        <v>0.83873168003948928</v>
      </c>
      <c r="I324" s="169">
        <f t="shared" si="85"/>
        <v>0.8533740432329876</v>
      </c>
      <c r="J324" s="169">
        <f t="shared" si="85"/>
        <v>0.84816992235082977</v>
      </c>
      <c r="K324" s="169">
        <f t="shared" si="85"/>
        <v>0.86608912444882102</v>
      </c>
      <c r="L324" s="169">
        <f t="shared" si="85"/>
        <v>0.86469200125155121</v>
      </c>
      <c r="M324" s="169">
        <f t="shared" si="85"/>
        <v>0.86905211878102973</v>
      </c>
      <c r="N324" s="169">
        <f t="shared" si="85"/>
        <v>0.87000486936987398</v>
      </c>
      <c r="O324" s="169">
        <f t="shared" si="85"/>
        <v>0.87633896513586229</v>
      </c>
      <c r="P324" s="169">
        <f t="shared" si="85"/>
        <v>0.87357112645628376</v>
      </c>
      <c r="Q324" s="169">
        <f t="shared" si="85"/>
        <v>0.87749030559586705</v>
      </c>
    </row>
    <row r="325" spans="1:17" ht="12" customHeight="1" x14ac:dyDescent="0.25">
      <c r="A325" s="23" t="s">
        <v>149</v>
      </c>
      <c r="B325" s="73"/>
      <c r="C325" s="73">
        <f t="shared" si="85"/>
        <v>0.82230098512813643</v>
      </c>
      <c r="D325" s="73">
        <f t="shared" si="85"/>
        <v>0.82899765909787315</v>
      </c>
      <c r="E325" s="73">
        <f t="shared" si="85"/>
        <v>0.82953627373068251</v>
      </c>
      <c r="F325" s="73">
        <f t="shared" si="85"/>
        <v>0.83470968771104082</v>
      </c>
      <c r="G325" s="73">
        <f t="shared" si="85"/>
        <v>0.83839471320674919</v>
      </c>
      <c r="H325" s="73">
        <f t="shared" si="85"/>
        <v>0.83818279205929924</v>
      </c>
      <c r="I325" s="73">
        <f t="shared" si="85"/>
        <v>0.85235045043376867</v>
      </c>
      <c r="J325" s="73">
        <f t="shared" si="85"/>
        <v>0.84748883551897813</v>
      </c>
      <c r="K325" s="73">
        <f t="shared" si="85"/>
        <v>0.86532210381505092</v>
      </c>
      <c r="L325" s="73">
        <f t="shared" si="85"/>
        <v>0.86402597387157998</v>
      </c>
      <c r="M325" s="73">
        <f t="shared" si="85"/>
        <v>0.86829534961429078</v>
      </c>
      <c r="N325" s="73">
        <f t="shared" si="85"/>
        <v>0.86918373147423078</v>
      </c>
      <c r="O325" s="73">
        <f t="shared" si="85"/>
        <v>0.8759622379798967</v>
      </c>
      <c r="P325" s="73">
        <f t="shared" si="85"/>
        <v>0.87257716271479824</v>
      </c>
      <c r="Q325" s="73">
        <f t="shared" si="85"/>
        <v>0.87679517997060241</v>
      </c>
    </row>
    <row r="326" spans="1:17" ht="12" customHeight="1" x14ac:dyDescent="0.25">
      <c r="A326" s="23" t="s">
        <v>60</v>
      </c>
      <c r="B326" s="73"/>
      <c r="C326" s="73">
        <f t="shared" si="85"/>
        <v>1.0245270870504695</v>
      </c>
      <c r="D326" s="73">
        <f t="shared" si="85"/>
        <v>1.0282050678121701</v>
      </c>
      <c r="E326" s="73">
        <f t="shared" si="85"/>
        <v>1.0236497133394697</v>
      </c>
      <c r="F326" s="73">
        <f t="shared" si="85"/>
        <v>1.0233385700091211</v>
      </c>
      <c r="G326" s="73">
        <f t="shared" si="85"/>
        <v>1.0239890652719501</v>
      </c>
      <c r="H326" s="73">
        <f t="shared" si="85"/>
        <v>1.0199884872918636</v>
      </c>
      <c r="I326" s="73">
        <f t="shared" si="85"/>
        <v>1.0300757853683007</v>
      </c>
      <c r="J326" s="73">
        <f t="shared" si="85"/>
        <v>1.0190633872103478</v>
      </c>
      <c r="K326" s="73">
        <f t="shared" si="85"/>
        <v>1.0348455160725969</v>
      </c>
      <c r="L326" s="73">
        <f t="shared" si="85"/>
        <v>1.0296253632839245</v>
      </c>
      <c r="M326" s="73">
        <f t="shared" si="85"/>
        <v>1.0283890523381642</v>
      </c>
      <c r="N326" s="73">
        <f t="shared" si="85"/>
        <v>1.0261068493934697</v>
      </c>
      <c r="O326" s="73">
        <f t="shared" si="85"/>
        <v>1.0259569963506825</v>
      </c>
      <c r="P326" s="73">
        <f t="shared" si="85"/>
        <v>1.018393971758458</v>
      </c>
      <c r="Q326" s="73">
        <f t="shared" si="85"/>
        <v>1.0206156647583051</v>
      </c>
    </row>
    <row r="327" spans="1:17" ht="12" customHeight="1" x14ac:dyDescent="0.25">
      <c r="A327" s="158" t="s">
        <v>112</v>
      </c>
      <c r="B327" s="169"/>
      <c r="C327" s="169">
        <f t="shared" si="85"/>
        <v>1.9351926692265378</v>
      </c>
      <c r="D327" s="169">
        <f t="shared" si="85"/>
        <v>2.0002600899565772</v>
      </c>
      <c r="E327" s="169">
        <f t="shared" si="85"/>
        <v>2.0705344851690004</v>
      </c>
      <c r="F327" s="169">
        <f t="shared" si="85"/>
        <v>2.1682321140307388</v>
      </c>
      <c r="G327" s="169">
        <f t="shared" si="85"/>
        <v>2.2753306454584177</v>
      </c>
      <c r="H327" s="169">
        <f t="shared" si="85"/>
        <v>2.4238913136339186</v>
      </c>
      <c r="I327" s="169">
        <f t="shared" si="85"/>
        <v>2.536301415863194</v>
      </c>
      <c r="J327" s="169">
        <f t="shared" si="85"/>
        <v>2.731727408531476</v>
      </c>
      <c r="K327" s="169">
        <f t="shared" si="85"/>
        <v>2.9521307027454213</v>
      </c>
      <c r="L327" s="169">
        <f t="shared" si="85"/>
        <v>3.2266029760848842</v>
      </c>
      <c r="M327" s="169">
        <f t="shared" si="85"/>
        <v>3.4056602613965743</v>
      </c>
      <c r="N327" s="169">
        <f t="shared" si="85"/>
        <v>3.549723519831022</v>
      </c>
      <c r="O327" s="169">
        <f t="shared" si="85"/>
        <v>3.645481174053224</v>
      </c>
      <c r="P327" s="169">
        <f t="shared" si="85"/>
        <v>3.7274433979477708</v>
      </c>
      <c r="Q327" s="169">
        <f t="shared" si="85"/>
        <v>3.7838343367440248</v>
      </c>
    </row>
    <row r="328" spans="1:17" ht="12" customHeight="1" x14ac:dyDescent="0.25">
      <c r="A328" s="23" t="s">
        <v>60</v>
      </c>
      <c r="B328" s="73"/>
      <c r="C328" s="73">
        <f t="shared" si="85"/>
        <v>1.9351926692265378</v>
      </c>
      <c r="D328" s="73">
        <f t="shared" si="85"/>
        <v>2.0002600899565772</v>
      </c>
      <c r="E328" s="73">
        <f t="shared" si="85"/>
        <v>2.0705344851690004</v>
      </c>
      <c r="F328" s="73">
        <f t="shared" si="85"/>
        <v>2.1682321140307388</v>
      </c>
      <c r="G328" s="73">
        <f t="shared" si="85"/>
        <v>2.2753306454584177</v>
      </c>
      <c r="H328" s="73">
        <f t="shared" si="85"/>
        <v>2.4238913136339186</v>
      </c>
      <c r="I328" s="73">
        <f t="shared" si="85"/>
        <v>2.536301415863194</v>
      </c>
      <c r="J328" s="73">
        <f t="shared" si="85"/>
        <v>2.731727408531476</v>
      </c>
      <c r="K328" s="73">
        <f t="shared" si="85"/>
        <v>2.9521307027454213</v>
      </c>
      <c r="L328" s="73">
        <f t="shared" si="85"/>
        <v>3.2266029760848842</v>
      </c>
      <c r="M328" s="73">
        <f t="shared" si="85"/>
        <v>3.4056602613965743</v>
      </c>
      <c r="N328" s="73">
        <f t="shared" si="85"/>
        <v>3.549723519831022</v>
      </c>
      <c r="O328" s="73">
        <f t="shared" si="85"/>
        <v>3.645481174053224</v>
      </c>
      <c r="P328" s="73">
        <f t="shared" si="85"/>
        <v>3.7274433979477708</v>
      </c>
      <c r="Q328" s="73">
        <f t="shared" si="85"/>
        <v>3.7838343367440248</v>
      </c>
    </row>
    <row r="329" spans="1:17" ht="12" customHeight="1" x14ac:dyDescent="0.25">
      <c r="A329" s="158" t="s">
        <v>63</v>
      </c>
      <c r="B329" s="169"/>
      <c r="C329" s="169">
        <f t="shared" si="85"/>
        <v>0.82578434399658851</v>
      </c>
      <c r="D329" s="169">
        <f t="shared" si="85"/>
        <v>0.8836784052553579</v>
      </c>
      <c r="E329" s="169">
        <f t="shared" si="85"/>
        <v>0.85725641609190895</v>
      </c>
      <c r="F329" s="169">
        <f t="shared" si="85"/>
        <v>0.87098853012928468</v>
      </c>
      <c r="G329" s="169">
        <f t="shared" si="85"/>
        <v>0.87908224250140188</v>
      </c>
      <c r="H329" s="169">
        <f t="shared" si="85"/>
        <v>0.85600544967410641</v>
      </c>
      <c r="I329" s="169">
        <f t="shared" si="85"/>
        <v>0.92499602441686124</v>
      </c>
      <c r="J329" s="169">
        <f t="shared" si="85"/>
        <v>0.85908407907296702</v>
      </c>
      <c r="K329" s="169">
        <f t="shared" si="85"/>
        <v>0.92646895517065564</v>
      </c>
      <c r="L329" s="169">
        <f t="shared" si="85"/>
        <v>0.88281312850082461</v>
      </c>
      <c r="M329" s="169">
        <f t="shared" si="85"/>
        <v>0.89102293247299891</v>
      </c>
      <c r="N329" s="169">
        <f t="shared" si="85"/>
        <v>0.88657446191952338</v>
      </c>
      <c r="O329" s="169">
        <f t="shared" si="85"/>
        <v>0.92292344630875167</v>
      </c>
      <c r="P329" s="169">
        <f t="shared" si="85"/>
        <v>0.88096433402140351</v>
      </c>
      <c r="Q329" s="169">
        <f t="shared" si="85"/>
        <v>0.90458934871942154</v>
      </c>
    </row>
    <row r="330" spans="1:17" ht="12" customHeight="1" x14ac:dyDescent="0.25">
      <c r="A330" s="167" t="s">
        <v>148</v>
      </c>
      <c r="B330" s="174"/>
      <c r="C330" s="174">
        <f t="shared" si="85"/>
        <v>0.86634235409447358</v>
      </c>
      <c r="D330" s="174">
        <f t="shared" si="85"/>
        <v>0.86962717674342138</v>
      </c>
      <c r="E330" s="174">
        <f t="shared" si="85"/>
        <v>0.87299216724817463</v>
      </c>
      <c r="F330" s="174">
        <f t="shared" si="85"/>
        <v>0.8760873734808986</v>
      </c>
      <c r="G330" s="174" t="str">
        <f t="shared" si="85"/>
        <v/>
      </c>
      <c r="H330" s="174" t="str">
        <f t="shared" si="85"/>
        <v/>
      </c>
      <c r="I330" s="174" t="str">
        <f t="shared" si="85"/>
        <v/>
      </c>
      <c r="J330" s="174">
        <f t="shared" si="85"/>
        <v>0.88476813563662393</v>
      </c>
      <c r="K330" s="174" t="str">
        <f t="shared" si="85"/>
        <v/>
      </c>
      <c r="L330" s="174" t="str">
        <f t="shared" si="85"/>
        <v/>
      </c>
      <c r="M330" s="174" t="str">
        <f t="shared" si="85"/>
        <v/>
      </c>
      <c r="N330" s="174" t="str">
        <f t="shared" si="85"/>
        <v/>
      </c>
      <c r="O330" s="174" t="str">
        <f t="shared" si="85"/>
        <v/>
      </c>
      <c r="P330" s="174">
        <f t="shared" si="85"/>
        <v>0.89705134963383004</v>
      </c>
      <c r="Q330" s="174">
        <f t="shared" si="85"/>
        <v>0.89917822877031728</v>
      </c>
    </row>
    <row r="331" spans="1:17" ht="12" customHeight="1" x14ac:dyDescent="0.25">
      <c r="A331" s="167" t="s">
        <v>147</v>
      </c>
      <c r="B331" s="174"/>
      <c r="C331" s="174">
        <f t="shared" si="85"/>
        <v>0.90908834203070576</v>
      </c>
      <c r="D331" s="174">
        <f t="shared" si="85"/>
        <v>0.91208610303478799</v>
      </c>
      <c r="E331" s="174">
        <f t="shared" si="85"/>
        <v>0.91478417373371701</v>
      </c>
      <c r="F331" s="174">
        <f t="shared" si="85"/>
        <v>0.91785566721057177</v>
      </c>
      <c r="G331" s="174">
        <f t="shared" si="85"/>
        <v>0.91836822139308305</v>
      </c>
      <c r="H331" s="174">
        <f t="shared" si="85"/>
        <v>0.92169032052868272</v>
      </c>
      <c r="I331" s="174">
        <f t="shared" si="85"/>
        <v>0.92499602441686124</v>
      </c>
      <c r="J331" s="174">
        <f t="shared" si="85"/>
        <v>0.92767482095077991</v>
      </c>
      <c r="K331" s="174">
        <f t="shared" si="85"/>
        <v>0.92872667121368979</v>
      </c>
      <c r="L331" s="174">
        <f t="shared" si="85"/>
        <v>0.93134646897838702</v>
      </c>
      <c r="M331" s="174">
        <f t="shared" si="85"/>
        <v>0.9310490610056944</v>
      </c>
      <c r="N331" s="174">
        <f t="shared" si="85"/>
        <v>0.93314893344950034</v>
      </c>
      <c r="O331" s="174">
        <f t="shared" si="85"/>
        <v>0.93543126805821264</v>
      </c>
      <c r="P331" s="174">
        <f t="shared" si="85"/>
        <v>0.93359471119254545</v>
      </c>
      <c r="Q331" s="174">
        <f t="shared" si="85"/>
        <v>0.93524169388968059</v>
      </c>
    </row>
    <row r="332" spans="1:17" ht="12" customHeight="1" x14ac:dyDescent="0.25">
      <c r="A332" s="166" t="s">
        <v>61</v>
      </c>
      <c r="B332" s="173"/>
      <c r="C332" s="173">
        <f t="shared" si="85"/>
        <v>0.86194463466018989</v>
      </c>
      <c r="D332" s="173">
        <f t="shared" si="85"/>
        <v>0.86622865241756375</v>
      </c>
      <c r="E332" s="173">
        <f t="shared" si="85"/>
        <v>0.87006314329373435</v>
      </c>
      <c r="F332" s="173">
        <f t="shared" si="85"/>
        <v>0.87481894825205053</v>
      </c>
      <c r="G332" s="173">
        <f t="shared" si="85"/>
        <v>0.87692158565683886</v>
      </c>
      <c r="H332" s="173">
        <f t="shared" si="85"/>
        <v>0.87973821666203922</v>
      </c>
      <c r="I332" s="173">
        <f t="shared" si="85"/>
        <v>0.88527663981276006</v>
      </c>
      <c r="J332" s="173">
        <f t="shared" si="85"/>
        <v>0.88851054089788595</v>
      </c>
      <c r="K332" s="173">
        <f t="shared" si="85"/>
        <v>0.8904532745141801</v>
      </c>
      <c r="L332" s="173">
        <f t="shared" si="85"/>
        <v>0.89298828518455986</v>
      </c>
      <c r="M332" s="173">
        <f t="shared" si="85"/>
        <v>0.89465211055181004</v>
      </c>
      <c r="N332" s="173">
        <f t="shared" si="85"/>
        <v>0.89644077661085297</v>
      </c>
      <c r="O332" s="173">
        <f t="shared" si="85"/>
        <v>0.89902754707688981</v>
      </c>
      <c r="P332" s="173">
        <f t="shared" si="85"/>
        <v>0.89898333845862222</v>
      </c>
      <c r="Q332" s="173">
        <f t="shared" si="85"/>
        <v>0.90013645514446328</v>
      </c>
    </row>
    <row r="333" spans="1:17" ht="12" customHeight="1" x14ac:dyDescent="0.25">
      <c r="A333" s="147" t="s">
        <v>59</v>
      </c>
      <c r="B333" s="172"/>
      <c r="C333" s="172">
        <f t="shared" si="85"/>
        <v>1.0115040020955157</v>
      </c>
      <c r="D333" s="172">
        <f t="shared" si="85"/>
        <v>1.0111528737117423</v>
      </c>
      <c r="E333" s="172">
        <f t="shared" si="85"/>
        <v>1.0108641787428345</v>
      </c>
      <c r="F333" s="172">
        <f t="shared" si="85"/>
        <v>1.0097973757102492</v>
      </c>
      <c r="G333" s="172">
        <f t="shared" si="85"/>
        <v>1.0079921456299421</v>
      </c>
      <c r="H333" s="172">
        <f t="shared" si="85"/>
        <v>1.0094881609731459</v>
      </c>
      <c r="I333" s="172">
        <f t="shared" si="85"/>
        <v>1.0086769298815412</v>
      </c>
      <c r="J333" s="172">
        <f t="shared" si="85"/>
        <v>1.009788220904092</v>
      </c>
      <c r="K333" s="172">
        <f t="shared" si="85"/>
        <v>1.0086065851791042</v>
      </c>
      <c r="L333" s="172">
        <f t="shared" si="85"/>
        <v>1.0093114065502968</v>
      </c>
      <c r="M333" s="172">
        <f t="shared" si="85"/>
        <v>1.0083512374453094</v>
      </c>
      <c r="N333" s="172">
        <f t="shared" si="85"/>
        <v>1.0093843322864313</v>
      </c>
      <c r="O333" s="172">
        <f t="shared" si="85"/>
        <v>1.0085559329742035</v>
      </c>
      <c r="P333" s="172">
        <f t="shared" si="85"/>
        <v>1.0073140343232485</v>
      </c>
      <c r="Q333" s="172">
        <f t="shared" si="85"/>
        <v>1.0079995020256987</v>
      </c>
    </row>
    <row r="334" spans="1:17" ht="12" customHeight="1" x14ac:dyDescent="0.25">
      <c r="A334" s="163" t="s">
        <v>142</v>
      </c>
      <c r="B334" s="171"/>
      <c r="C334" s="171">
        <f t="shared" si="85"/>
        <v>0.72418462377757054</v>
      </c>
      <c r="D334" s="171">
        <f t="shared" si="85"/>
        <v>0.72983418338145911</v>
      </c>
      <c r="E334" s="171">
        <f t="shared" si="85"/>
        <v>0.73328233028663803</v>
      </c>
      <c r="F334" s="171">
        <f t="shared" si="85"/>
        <v>0.73856074540713412</v>
      </c>
      <c r="G334" s="171">
        <f t="shared" si="85"/>
        <v>0.742782887626394</v>
      </c>
      <c r="H334" s="171">
        <f t="shared" si="85"/>
        <v>0.74705206975916683</v>
      </c>
      <c r="I334" s="171" t="str">
        <f t="shared" si="85"/>
        <v/>
      </c>
      <c r="J334" s="171">
        <f t="shared" si="85"/>
        <v>0.75727229569636567</v>
      </c>
      <c r="K334" s="171">
        <f t="shared" si="85"/>
        <v>0.76110151554521865</v>
      </c>
      <c r="L334" s="171">
        <f t="shared" si="85"/>
        <v>0.76390754630642332</v>
      </c>
      <c r="M334" s="171">
        <f t="shared" si="85"/>
        <v>0.76735388149780048</v>
      </c>
      <c r="N334" s="171">
        <f t="shared" si="85"/>
        <v>0.77064863143345386</v>
      </c>
      <c r="O334" s="171">
        <f t="shared" si="85"/>
        <v>0.77364894435336706</v>
      </c>
      <c r="P334" s="171">
        <f t="shared" si="85"/>
        <v>0.77636410133356426</v>
      </c>
      <c r="Q334" s="171">
        <f t="shared" si="85"/>
        <v>0.77855381099367149</v>
      </c>
    </row>
    <row r="335" spans="1:17" ht="12" customHeight="1" x14ac:dyDescent="0.25">
      <c r="A335" s="161" t="s">
        <v>141</v>
      </c>
      <c r="B335" s="170"/>
      <c r="C335" s="170">
        <f t="shared" si="85"/>
        <v>0.79650166551675405</v>
      </c>
      <c r="D335" s="170">
        <f t="shared" si="85"/>
        <v>0.80203276495265041</v>
      </c>
      <c r="E335" s="170">
        <f t="shared" si="85"/>
        <v>0.80362165981849021</v>
      </c>
      <c r="F335" s="170">
        <f t="shared" si="85"/>
        <v>0.80988009484620205</v>
      </c>
      <c r="G335" s="170">
        <f t="shared" si="85"/>
        <v>0.81209459559485841</v>
      </c>
      <c r="H335" s="170">
        <f t="shared" si="85"/>
        <v>0.81736529156791615</v>
      </c>
      <c r="I335" s="170" t="str">
        <f t="shared" si="85"/>
        <v/>
      </c>
      <c r="J335" s="170">
        <f t="shared" si="85"/>
        <v>0.82168124899915251</v>
      </c>
      <c r="K335" s="170">
        <f t="shared" si="85"/>
        <v>0.82173579137958563</v>
      </c>
      <c r="L335" s="170">
        <f t="shared" si="85"/>
        <v>0.82930399800231314</v>
      </c>
      <c r="M335" s="170">
        <f t="shared" si="85"/>
        <v>0.82501910305487647</v>
      </c>
      <c r="N335" s="170">
        <f t="shared" si="85"/>
        <v>0.83050566574368601</v>
      </c>
      <c r="O335" s="170">
        <f t="shared" si="85"/>
        <v>0.83624888950573373</v>
      </c>
      <c r="P335" s="170">
        <f t="shared" si="85"/>
        <v>0.82968257418303148</v>
      </c>
      <c r="Q335" s="170">
        <f t="shared" si="85"/>
        <v>0.83662206346761125</v>
      </c>
    </row>
    <row r="336" spans="1:17" ht="12" customHeight="1" x14ac:dyDescent="0.25">
      <c r="A336" s="148" t="s">
        <v>60</v>
      </c>
      <c r="B336" s="73"/>
      <c r="C336" s="73">
        <f t="shared" si="85"/>
        <v>0.7229349129061583</v>
      </c>
      <c r="D336" s="73">
        <f t="shared" si="85"/>
        <v>0.73040087824735234</v>
      </c>
      <c r="E336" s="73">
        <f t="shared" si="85"/>
        <v>0.73325345818842669</v>
      </c>
      <c r="F336" s="73">
        <f t="shared" si="85"/>
        <v>0.73906502330535861</v>
      </c>
      <c r="G336" s="73">
        <f t="shared" si="85"/>
        <v>0.74243627666629508</v>
      </c>
      <c r="H336" s="73">
        <f t="shared" si="85"/>
        <v>0.74791284966124461</v>
      </c>
      <c r="I336" s="73" t="str">
        <f t="shared" si="85"/>
        <v/>
      </c>
      <c r="J336" s="73">
        <f t="shared" si="85"/>
        <v>0.75604556600109751</v>
      </c>
      <c r="K336" s="73">
        <f t="shared" si="85"/>
        <v>0.75739566772356015</v>
      </c>
      <c r="L336" s="73">
        <f t="shared" si="85"/>
        <v>0.7629382271936811</v>
      </c>
      <c r="M336" s="73">
        <f t="shared" si="85"/>
        <v>0.76475408675023548</v>
      </c>
      <c r="N336" s="73">
        <f t="shared" si="85"/>
        <v>0.7697453806333564</v>
      </c>
      <c r="O336" s="73">
        <f t="shared" si="85"/>
        <v>0.77421918720146699</v>
      </c>
      <c r="P336" s="73">
        <f t="shared" si="85"/>
        <v>0.77423756342666328</v>
      </c>
      <c r="Q336" s="73">
        <f t="shared" si="85"/>
        <v>0.7785569599154879</v>
      </c>
    </row>
    <row r="337" spans="1:17" ht="12" customHeight="1" x14ac:dyDescent="0.25">
      <c r="A337" s="148" t="s">
        <v>59</v>
      </c>
      <c r="B337" s="73"/>
      <c r="C337" s="73">
        <f t="shared" si="85"/>
        <v>1.0102134993846554</v>
      </c>
      <c r="D337" s="73">
        <f t="shared" si="85"/>
        <v>1.0076070579576863</v>
      </c>
      <c r="E337" s="73">
        <f t="shared" si="85"/>
        <v>1.0041204644307109</v>
      </c>
      <c r="F337" s="73">
        <f t="shared" si="85"/>
        <v>1.0045295053901044</v>
      </c>
      <c r="G337" s="73">
        <f t="shared" si="85"/>
        <v>1.0045088121739265</v>
      </c>
      <c r="H337" s="73">
        <f t="shared" si="85"/>
        <v>1.0046440809167232</v>
      </c>
      <c r="I337" s="73" t="str">
        <f t="shared" si="85"/>
        <v/>
      </c>
      <c r="J337" s="73">
        <f t="shared" si="85"/>
        <v>1.0009416430139695</v>
      </c>
      <c r="K337" s="73">
        <f t="shared" si="85"/>
        <v>1.0023565398194207</v>
      </c>
      <c r="L337" s="73">
        <f t="shared" si="85"/>
        <v>1.0057341985155208</v>
      </c>
      <c r="M337" s="73">
        <f t="shared" si="85"/>
        <v>1.0003406191393118</v>
      </c>
      <c r="N337" s="73">
        <f t="shared" si="85"/>
        <v>1.0028692037543707</v>
      </c>
      <c r="O337" s="73">
        <f t="shared" si="85"/>
        <v>1.0037370494345601</v>
      </c>
      <c r="P337" s="73">
        <f t="shared" si="85"/>
        <v>0.99915166786286802</v>
      </c>
      <c r="Q337" s="73">
        <f t="shared" si="85"/>
        <v>1.0037190139704157</v>
      </c>
    </row>
    <row r="338" spans="1:17" ht="12" customHeight="1" x14ac:dyDescent="0.25">
      <c r="A338" s="158" t="s">
        <v>62</v>
      </c>
      <c r="B338" s="169"/>
      <c r="C338" s="169">
        <f t="shared" si="85"/>
        <v>0.83171904746849457</v>
      </c>
      <c r="D338" s="169">
        <f t="shared" si="85"/>
        <v>0.83559217380697259</v>
      </c>
      <c r="E338" s="169">
        <f t="shared" si="85"/>
        <v>0.83936759006539563</v>
      </c>
      <c r="F338" s="169">
        <f t="shared" si="85"/>
        <v>0.84308849745748404</v>
      </c>
      <c r="G338" s="169">
        <f t="shared" si="85"/>
        <v>0.84679170736496179</v>
      </c>
      <c r="H338" s="169">
        <f t="shared" si="85"/>
        <v>0.85037719260007405</v>
      </c>
      <c r="I338" s="169">
        <f t="shared" si="85"/>
        <v>0.8531895660864921</v>
      </c>
      <c r="J338" s="169">
        <f t="shared" si="85"/>
        <v>0.85648035138569634</v>
      </c>
      <c r="K338" s="169">
        <f t="shared" si="85"/>
        <v>0.85665267170085591</v>
      </c>
      <c r="L338" s="169">
        <f t="shared" si="85"/>
        <v>0.85760119007963143</v>
      </c>
      <c r="M338" s="169">
        <f t="shared" si="85"/>
        <v>0.85826572950841995</v>
      </c>
      <c r="N338" s="169">
        <f t="shared" si="85"/>
        <v>0.85893480708537362</v>
      </c>
      <c r="O338" s="169">
        <f t="shared" si="85"/>
        <v>0.859301616620752</v>
      </c>
      <c r="P338" s="169">
        <f t="shared" si="85"/>
        <v>0.86010276885421477</v>
      </c>
      <c r="Q338" s="169">
        <f t="shared" si="85"/>
        <v>0.86066725743847605</v>
      </c>
    </row>
    <row r="339" spans="1:17" ht="12" customHeight="1" x14ac:dyDescent="0.25">
      <c r="A339" s="23" t="s">
        <v>57</v>
      </c>
      <c r="B339" s="73"/>
      <c r="C339" s="73" t="str">
        <f t="shared" ref="C339:Q340" si="86">IF(C320=0,"",C320/C301)</f>
        <v/>
      </c>
      <c r="D339" s="73" t="str">
        <f t="shared" si="86"/>
        <v/>
      </c>
      <c r="E339" s="73" t="str">
        <f t="shared" si="86"/>
        <v/>
      </c>
      <c r="F339" s="73" t="str">
        <f t="shared" si="86"/>
        <v/>
      </c>
      <c r="G339" s="73" t="str">
        <f t="shared" si="86"/>
        <v/>
      </c>
      <c r="H339" s="73" t="str">
        <f t="shared" si="86"/>
        <v/>
      </c>
      <c r="I339" s="73" t="str">
        <f t="shared" si="86"/>
        <v/>
      </c>
      <c r="J339" s="73" t="str">
        <f t="shared" si="86"/>
        <v/>
      </c>
      <c r="K339" s="73" t="str">
        <f t="shared" si="86"/>
        <v/>
      </c>
      <c r="L339" s="73" t="str">
        <f t="shared" si="86"/>
        <v/>
      </c>
      <c r="M339" s="73" t="str">
        <f t="shared" si="86"/>
        <v/>
      </c>
      <c r="N339" s="73" t="str">
        <f t="shared" si="86"/>
        <v/>
      </c>
      <c r="O339" s="73" t="str">
        <f t="shared" si="86"/>
        <v/>
      </c>
      <c r="P339" s="73" t="str">
        <f t="shared" si="86"/>
        <v/>
      </c>
      <c r="Q339" s="73" t="str">
        <f t="shared" si="86"/>
        <v/>
      </c>
    </row>
    <row r="340" spans="1:17" ht="12" customHeight="1" x14ac:dyDescent="0.25">
      <c r="A340" s="29" t="s">
        <v>140</v>
      </c>
      <c r="B340" s="65"/>
      <c r="C340" s="65">
        <f t="shared" si="86"/>
        <v>0.83171904746849457</v>
      </c>
      <c r="D340" s="65">
        <f t="shared" si="86"/>
        <v>0.83559217380697259</v>
      </c>
      <c r="E340" s="65">
        <f t="shared" si="86"/>
        <v>0.83936759006539563</v>
      </c>
      <c r="F340" s="65">
        <f t="shared" si="86"/>
        <v>0.84308849745748404</v>
      </c>
      <c r="G340" s="65">
        <f t="shared" si="86"/>
        <v>0.84679170736496179</v>
      </c>
      <c r="H340" s="65">
        <f t="shared" si="86"/>
        <v>0.85037719260007405</v>
      </c>
      <c r="I340" s="65">
        <f t="shared" si="86"/>
        <v>0.8531895660864921</v>
      </c>
      <c r="J340" s="65">
        <f t="shared" si="86"/>
        <v>0.85648035138569634</v>
      </c>
      <c r="K340" s="65">
        <f t="shared" si="86"/>
        <v>0.85665267170085591</v>
      </c>
      <c r="L340" s="65">
        <f t="shared" si="86"/>
        <v>0.85760119007963143</v>
      </c>
      <c r="M340" s="65">
        <f t="shared" si="86"/>
        <v>0.85826572950841995</v>
      </c>
      <c r="N340" s="65">
        <f t="shared" si="86"/>
        <v>0.85893480708537362</v>
      </c>
      <c r="O340" s="65">
        <f t="shared" si="86"/>
        <v>0.859301616620752</v>
      </c>
      <c r="P340" s="65">
        <f t="shared" si="86"/>
        <v>0.86010276885421477</v>
      </c>
      <c r="Q340" s="65">
        <f t="shared" si="86"/>
        <v>0.86066725743847605</v>
      </c>
    </row>
    <row r="342" spans="1:17" ht="12" customHeight="1" x14ac:dyDescent="0.25">
      <c r="A342" s="152" t="s">
        <v>190</v>
      </c>
      <c r="B342" s="168"/>
      <c r="C342" s="168">
        <f>SUM(C343,C346,C348,C357)</f>
        <v>0</v>
      </c>
      <c r="D342" s="168">
        <f t="shared" ref="D342:Q342" si="87">SUM(D343,D346,D348,D357)</f>
        <v>0</v>
      </c>
      <c r="E342" s="168">
        <f t="shared" si="87"/>
        <v>0</v>
      </c>
      <c r="F342" s="168">
        <f t="shared" si="87"/>
        <v>0</v>
      </c>
      <c r="G342" s="168">
        <f t="shared" si="87"/>
        <v>0</v>
      </c>
      <c r="H342" s="168">
        <f t="shared" si="87"/>
        <v>0</v>
      </c>
      <c r="I342" s="168">
        <f t="shared" si="87"/>
        <v>0</v>
      </c>
      <c r="J342" s="168">
        <f t="shared" si="87"/>
        <v>0</v>
      </c>
      <c r="K342" s="168">
        <f t="shared" si="87"/>
        <v>0</v>
      </c>
      <c r="L342" s="168">
        <f t="shared" si="87"/>
        <v>0</v>
      </c>
      <c r="M342" s="168">
        <f t="shared" si="87"/>
        <v>0</v>
      </c>
      <c r="N342" s="168">
        <f t="shared" si="87"/>
        <v>0</v>
      </c>
      <c r="O342" s="168">
        <f t="shared" si="87"/>
        <v>0</v>
      </c>
      <c r="P342" s="168">
        <f t="shared" si="87"/>
        <v>0</v>
      </c>
      <c r="Q342" s="168">
        <f t="shared" si="87"/>
        <v>0</v>
      </c>
    </row>
    <row r="343" spans="1:17" ht="12" customHeight="1" x14ac:dyDescent="0.25">
      <c r="A343" s="158" t="s">
        <v>65</v>
      </c>
      <c r="B343" s="157"/>
      <c r="C343" s="157">
        <f>SUM(C344:C345)</f>
        <v>0</v>
      </c>
      <c r="D343" s="157">
        <f t="shared" ref="D343:Q343" si="88">SUM(D344:D345)</f>
        <v>0</v>
      </c>
      <c r="E343" s="157">
        <f t="shared" si="88"/>
        <v>0</v>
      </c>
      <c r="F343" s="157">
        <f t="shared" si="88"/>
        <v>0</v>
      </c>
      <c r="G343" s="157">
        <f t="shared" si="88"/>
        <v>0</v>
      </c>
      <c r="H343" s="157">
        <f t="shared" si="88"/>
        <v>0</v>
      </c>
      <c r="I343" s="157">
        <f t="shared" si="88"/>
        <v>0</v>
      </c>
      <c r="J343" s="157">
        <f t="shared" si="88"/>
        <v>0</v>
      </c>
      <c r="K343" s="157">
        <f t="shared" si="88"/>
        <v>0</v>
      </c>
      <c r="L343" s="157">
        <f t="shared" si="88"/>
        <v>0</v>
      </c>
      <c r="M343" s="157">
        <f t="shared" si="88"/>
        <v>0</v>
      </c>
      <c r="N343" s="157">
        <f t="shared" si="88"/>
        <v>0</v>
      </c>
      <c r="O343" s="157">
        <f t="shared" si="88"/>
        <v>0</v>
      </c>
      <c r="P343" s="157">
        <f t="shared" si="88"/>
        <v>0</v>
      </c>
      <c r="Q343" s="157">
        <f t="shared" si="88"/>
        <v>0</v>
      </c>
    </row>
    <row r="344" spans="1:17" ht="12" customHeight="1" x14ac:dyDescent="0.25">
      <c r="A344" s="23" t="s">
        <v>149</v>
      </c>
      <c r="B344" s="156"/>
      <c r="C344" s="156">
        <f>RES_hhdet_in_emi!C$126</f>
        <v>0</v>
      </c>
      <c r="D344" s="156">
        <f>RES_hhdet_in_emi!D$126</f>
        <v>0</v>
      </c>
      <c r="E344" s="156">
        <f>RES_hhdet_in_emi!E$126</f>
        <v>0</v>
      </c>
      <c r="F344" s="156">
        <f>RES_hhdet_in_emi!F$126</f>
        <v>0</v>
      </c>
      <c r="G344" s="156">
        <f>RES_hhdet_in_emi!G$126</f>
        <v>0</v>
      </c>
      <c r="H344" s="156">
        <f>RES_hhdet_in_emi!H$126</f>
        <v>0</v>
      </c>
      <c r="I344" s="156">
        <f>RES_hhdet_in_emi!I$126</f>
        <v>0</v>
      </c>
      <c r="J344" s="156">
        <f>RES_hhdet_in_emi!J$126</f>
        <v>0</v>
      </c>
      <c r="K344" s="156">
        <f>RES_hhdet_in_emi!K$126</f>
        <v>0</v>
      </c>
      <c r="L344" s="156">
        <f>RES_hhdet_in_emi!L$126</f>
        <v>0</v>
      </c>
      <c r="M344" s="156">
        <f>RES_hhdet_in_emi!M$126</f>
        <v>0</v>
      </c>
      <c r="N344" s="156">
        <f>RES_hhdet_in_emi!N$126</f>
        <v>0</v>
      </c>
      <c r="O344" s="156">
        <f>RES_hhdet_in_emi!O$126</f>
        <v>0</v>
      </c>
      <c r="P344" s="156">
        <f>RES_hhdet_in_emi!P$126</f>
        <v>0</v>
      </c>
      <c r="Q344" s="156">
        <f>RES_hhdet_in_emi!Q$126</f>
        <v>0</v>
      </c>
    </row>
    <row r="345" spans="1:17" ht="12" customHeight="1" x14ac:dyDescent="0.25">
      <c r="A345" s="23" t="s">
        <v>60</v>
      </c>
      <c r="B345" s="156"/>
      <c r="C345" s="156">
        <f>RES_hhdet_in_emi!C$127</f>
        <v>0</v>
      </c>
      <c r="D345" s="156">
        <f>RES_hhdet_in_emi!D$127</f>
        <v>0</v>
      </c>
      <c r="E345" s="156">
        <f>RES_hhdet_in_emi!E$127</f>
        <v>0</v>
      </c>
      <c r="F345" s="156">
        <f>RES_hhdet_in_emi!F$127</f>
        <v>0</v>
      </c>
      <c r="G345" s="156">
        <f>RES_hhdet_in_emi!G$127</f>
        <v>0</v>
      </c>
      <c r="H345" s="156">
        <f>RES_hhdet_in_emi!H$127</f>
        <v>0</v>
      </c>
      <c r="I345" s="156">
        <f>RES_hhdet_in_emi!I$127</f>
        <v>0</v>
      </c>
      <c r="J345" s="156">
        <f>RES_hhdet_in_emi!J$127</f>
        <v>0</v>
      </c>
      <c r="K345" s="156">
        <f>RES_hhdet_in_emi!K$127</f>
        <v>0</v>
      </c>
      <c r="L345" s="156">
        <f>RES_hhdet_in_emi!L$127</f>
        <v>0</v>
      </c>
      <c r="M345" s="156">
        <f>RES_hhdet_in_emi!M$127</f>
        <v>0</v>
      </c>
      <c r="N345" s="156">
        <f>RES_hhdet_in_emi!N$127</f>
        <v>0</v>
      </c>
      <c r="O345" s="156">
        <f>RES_hhdet_in_emi!O$127</f>
        <v>0</v>
      </c>
      <c r="P345" s="156">
        <f>RES_hhdet_in_emi!P$127</f>
        <v>0</v>
      </c>
      <c r="Q345" s="156">
        <f>RES_hhdet_in_emi!Q$127</f>
        <v>0</v>
      </c>
    </row>
    <row r="346" spans="1:17" ht="12" customHeight="1" x14ac:dyDescent="0.25">
      <c r="A346" s="158" t="s">
        <v>112</v>
      </c>
      <c r="B346" s="157"/>
      <c r="C346" s="157">
        <f>C347</f>
        <v>0</v>
      </c>
      <c r="D346" s="157">
        <f t="shared" ref="D346:Q346" si="89">D347</f>
        <v>0</v>
      </c>
      <c r="E346" s="157">
        <f t="shared" si="89"/>
        <v>0</v>
      </c>
      <c r="F346" s="157">
        <f t="shared" si="89"/>
        <v>0</v>
      </c>
      <c r="G346" s="157">
        <f t="shared" si="89"/>
        <v>0</v>
      </c>
      <c r="H346" s="157">
        <f t="shared" si="89"/>
        <v>0</v>
      </c>
      <c r="I346" s="157">
        <f t="shared" si="89"/>
        <v>0</v>
      </c>
      <c r="J346" s="157">
        <f t="shared" si="89"/>
        <v>0</v>
      </c>
      <c r="K346" s="157">
        <f t="shared" si="89"/>
        <v>0</v>
      </c>
      <c r="L346" s="157">
        <f t="shared" si="89"/>
        <v>0</v>
      </c>
      <c r="M346" s="157">
        <f t="shared" si="89"/>
        <v>0</v>
      </c>
      <c r="N346" s="157">
        <f t="shared" si="89"/>
        <v>0</v>
      </c>
      <c r="O346" s="157">
        <f t="shared" si="89"/>
        <v>0</v>
      </c>
      <c r="P346" s="157">
        <f t="shared" si="89"/>
        <v>0</v>
      </c>
      <c r="Q346" s="157">
        <f t="shared" si="89"/>
        <v>0</v>
      </c>
    </row>
    <row r="347" spans="1:17" ht="12" customHeight="1" x14ac:dyDescent="0.25">
      <c r="A347" s="23" t="s">
        <v>60</v>
      </c>
      <c r="B347" s="156"/>
      <c r="C347" s="156">
        <f>RES_hhdet_in_emi!C$129</f>
        <v>0</v>
      </c>
      <c r="D347" s="156">
        <f>RES_hhdet_in_emi!D$129</f>
        <v>0</v>
      </c>
      <c r="E347" s="156">
        <f>RES_hhdet_in_emi!E$129</f>
        <v>0</v>
      </c>
      <c r="F347" s="156">
        <f>RES_hhdet_in_emi!F$129</f>
        <v>0</v>
      </c>
      <c r="G347" s="156">
        <f>RES_hhdet_in_emi!G$129</f>
        <v>0</v>
      </c>
      <c r="H347" s="156">
        <f>RES_hhdet_in_emi!H$129</f>
        <v>0</v>
      </c>
      <c r="I347" s="156">
        <f>RES_hhdet_in_emi!I$129</f>
        <v>0</v>
      </c>
      <c r="J347" s="156">
        <f>RES_hhdet_in_emi!J$129</f>
        <v>0</v>
      </c>
      <c r="K347" s="156">
        <f>RES_hhdet_in_emi!K$129</f>
        <v>0</v>
      </c>
      <c r="L347" s="156">
        <f>RES_hhdet_in_emi!L$129</f>
        <v>0</v>
      </c>
      <c r="M347" s="156">
        <f>RES_hhdet_in_emi!M$129</f>
        <v>0</v>
      </c>
      <c r="N347" s="156">
        <f>RES_hhdet_in_emi!N$129</f>
        <v>0</v>
      </c>
      <c r="O347" s="156">
        <f>RES_hhdet_in_emi!O$129</f>
        <v>0</v>
      </c>
      <c r="P347" s="156">
        <f>RES_hhdet_in_emi!P$129</f>
        <v>0</v>
      </c>
      <c r="Q347" s="156">
        <f>RES_hhdet_in_emi!Q$129</f>
        <v>0</v>
      </c>
    </row>
    <row r="348" spans="1:17" ht="12" customHeight="1" x14ac:dyDescent="0.25">
      <c r="A348" s="158" t="s">
        <v>63</v>
      </c>
      <c r="B348" s="157"/>
      <c r="C348" s="157">
        <f>SUM(C349:C350,C353:C354)</f>
        <v>0</v>
      </c>
      <c r="D348" s="157">
        <f t="shared" ref="D348:Q348" si="90">SUM(D349:D350,D353:D354)</f>
        <v>0</v>
      </c>
      <c r="E348" s="157">
        <f t="shared" si="90"/>
        <v>0</v>
      </c>
      <c r="F348" s="157">
        <f t="shared" si="90"/>
        <v>0</v>
      </c>
      <c r="G348" s="157">
        <f t="shared" si="90"/>
        <v>0</v>
      </c>
      <c r="H348" s="157">
        <f t="shared" si="90"/>
        <v>0</v>
      </c>
      <c r="I348" s="157">
        <f t="shared" si="90"/>
        <v>0</v>
      </c>
      <c r="J348" s="157">
        <f t="shared" si="90"/>
        <v>0</v>
      </c>
      <c r="K348" s="157">
        <f t="shared" si="90"/>
        <v>0</v>
      </c>
      <c r="L348" s="157">
        <f t="shared" si="90"/>
        <v>0</v>
      </c>
      <c r="M348" s="157">
        <f t="shared" si="90"/>
        <v>0</v>
      </c>
      <c r="N348" s="157">
        <f t="shared" si="90"/>
        <v>0</v>
      </c>
      <c r="O348" s="157">
        <f t="shared" si="90"/>
        <v>0</v>
      </c>
      <c r="P348" s="157">
        <f t="shared" si="90"/>
        <v>0</v>
      </c>
      <c r="Q348" s="157">
        <f t="shared" si="90"/>
        <v>0</v>
      </c>
    </row>
    <row r="349" spans="1:17" ht="12" customHeight="1" x14ac:dyDescent="0.25">
      <c r="A349" s="167" t="s">
        <v>148</v>
      </c>
      <c r="B349" s="132"/>
      <c r="C349" s="132">
        <f>RES_hhdet_in_emi!C$131</f>
        <v>0</v>
      </c>
      <c r="D349" s="132">
        <f>RES_hhdet_in_emi!D$131</f>
        <v>0</v>
      </c>
      <c r="E349" s="132">
        <f>RES_hhdet_in_emi!E$131</f>
        <v>0</v>
      </c>
      <c r="F349" s="132">
        <f>RES_hhdet_in_emi!F$131</f>
        <v>0</v>
      </c>
      <c r="G349" s="132">
        <f>RES_hhdet_in_emi!G$131</f>
        <v>0</v>
      </c>
      <c r="H349" s="132">
        <f>RES_hhdet_in_emi!H$131</f>
        <v>0</v>
      </c>
      <c r="I349" s="132">
        <f>RES_hhdet_in_emi!I$131</f>
        <v>0</v>
      </c>
      <c r="J349" s="132">
        <f>RES_hhdet_in_emi!J$131</f>
        <v>0</v>
      </c>
      <c r="K349" s="132">
        <f>RES_hhdet_in_emi!K$131</f>
        <v>0</v>
      </c>
      <c r="L349" s="132">
        <f>RES_hhdet_in_emi!L$131</f>
        <v>0</v>
      </c>
      <c r="M349" s="132">
        <f>RES_hhdet_in_emi!M$131</f>
        <v>0</v>
      </c>
      <c r="N349" s="132">
        <f>RES_hhdet_in_emi!N$131</f>
        <v>0</v>
      </c>
      <c r="O349" s="132">
        <f>RES_hhdet_in_emi!O$131</f>
        <v>0</v>
      </c>
      <c r="P349" s="132">
        <f>RES_hhdet_in_emi!P$131</f>
        <v>0</v>
      </c>
      <c r="Q349" s="132">
        <f>RES_hhdet_in_emi!Q$131</f>
        <v>0</v>
      </c>
    </row>
    <row r="350" spans="1:17" ht="12" customHeight="1" x14ac:dyDescent="0.25">
      <c r="A350" s="167" t="s">
        <v>147</v>
      </c>
      <c r="B350" s="132"/>
      <c r="C350" s="132">
        <f>SUM(C351:C352)</f>
        <v>0</v>
      </c>
      <c r="D350" s="132">
        <f t="shared" ref="D350:Q350" si="91">SUM(D351:D352)</f>
        <v>0</v>
      </c>
      <c r="E350" s="132">
        <f t="shared" si="91"/>
        <v>0</v>
      </c>
      <c r="F350" s="132">
        <f t="shared" si="91"/>
        <v>0</v>
      </c>
      <c r="G350" s="132">
        <f t="shared" si="91"/>
        <v>0</v>
      </c>
      <c r="H350" s="132">
        <f t="shared" si="91"/>
        <v>0</v>
      </c>
      <c r="I350" s="132">
        <f t="shared" si="91"/>
        <v>0</v>
      </c>
      <c r="J350" s="132">
        <f t="shared" si="91"/>
        <v>0</v>
      </c>
      <c r="K350" s="132">
        <f t="shared" si="91"/>
        <v>0</v>
      </c>
      <c r="L350" s="132">
        <f t="shared" si="91"/>
        <v>0</v>
      </c>
      <c r="M350" s="132">
        <f t="shared" si="91"/>
        <v>0</v>
      </c>
      <c r="N350" s="132">
        <f t="shared" si="91"/>
        <v>0</v>
      </c>
      <c r="O350" s="132">
        <f t="shared" si="91"/>
        <v>0</v>
      </c>
      <c r="P350" s="132">
        <f t="shared" si="91"/>
        <v>0</v>
      </c>
      <c r="Q350" s="132">
        <f t="shared" si="91"/>
        <v>0</v>
      </c>
    </row>
    <row r="351" spans="1:17" ht="12" customHeight="1" x14ac:dyDescent="0.25">
      <c r="A351" s="166" t="s">
        <v>61</v>
      </c>
      <c r="B351" s="165"/>
      <c r="C351" s="165">
        <f>RES_hhdet_in_emi!C$133</f>
        <v>0</v>
      </c>
      <c r="D351" s="165">
        <f>RES_hhdet_in_emi!D$133</f>
        <v>0</v>
      </c>
      <c r="E351" s="165">
        <f>RES_hhdet_in_emi!E$133</f>
        <v>0</v>
      </c>
      <c r="F351" s="165">
        <f>RES_hhdet_in_emi!F$133</f>
        <v>0</v>
      </c>
      <c r="G351" s="165">
        <f>RES_hhdet_in_emi!G$133</f>
        <v>0</v>
      </c>
      <c r="H351" s="165">
        <f>RES_hhdet_in_emi!H$133</f>
        <v>0</v>
      </c>
      <c r="I351" s="165">
        <f>RES_hhdet_in_emi!I$133</f>
        <v>0</v>
      </c>
      <c r="J351" s="165">
        <f>RES_hhdet_in_emi!J$133</f>
        <v>0</v>
      </c>
      <c r="K351" s="165">
        <f>RES_hhdet_in_emi!K$133</f>
        <v>0</v>
      </c>
      <c r="L351" s="165">
        <f>RES_hhdet_in_emi!L$133</f>
        <v>0</v>
      </c>
      <c r="M351" s="165">
        <f>RES_hhdet_in_emi!M$133</f>
        <v>0</v>
      </c>
      <c r="N351" s="165">
        <f>RES_hhdet_in_emi!N$133</f>
        <v>0</v>
      </c>
      <c r="O351" s="165">
        <f>RES_hhdet_in_emi!O$133</f>
        <v>0</v>
      </c>
      <c r="P351" s="165">
        <f>RES_hhdet_in_emi!P$133</f>
        <v>0</v>
      </c>
      <c r="Q351" s="165">
        <f>RES_hhdet_in_emi!Q$133</f>
        <v>0</v>
      </c>
    </row>
    <row r="352" spans="1:17" ht="12" customHeight="1" x14ac:dyDescent="0.25">
      <c r="A352" s="147" t="s">
        <v>59</v>
      </c>
      <c r="B352" s="164"/>
      <c r="C352" s="164">
        <f>RES_hhdet_in_emi!C$134</f>
        <v>0</v>
      </c>
      <c r="D352" s="164">
        <f>RES_hhdet_in_emi!D$134</f>
        <v>0</v>
      </c>
      <c r="E352" s="164">
        <f>RES_hhdet_in_emi!E$134</f>
        <v>0</v>
      </c>
      <c r="F352" s="164">
        <f>RES_hhdet_in_emi!F$134</f>
        <v>0</v>
      </c>
      <c r="G352" s="164">
        <f>RES_hhdet_in_emi!G$134</f>
        <v>0</v>
      </c>
      <c r="H352" s="164">
        <f>RES_hhdet_in_emi!H$134</f>
        <v>0</v>
      </c>
      <c r="I352" s="164">
        <f>RES_hhdet_in_emi!I$134</f>
        <v>0</v>
      </c>
      <c r="J352" s="164">
        <f>RES_hhdet_in_emi!J$134</f>
        <v>0</v>
      </c>
      <c r="K352" s="164">
        <f>RES_hhdet_in_emi!K$134</f>
        <v>0</v>
      </c>
      <c r="L352" s="164">
        <f>RES_hhdet_in_emi!L$134</f>
        <v>0</v>
      </c>
      <c r="M352" s="164">
        <f>RES_hhdet_in_emi!M$134</f>
        <v>0</v>
      </c>
      <c r="N352" s="164">
        <f>RES_hhdet_in_emi!N$134</f>
        <v>0</v>
      </c>
      <c r="O352" s="164">
        <f>RES_hhdet_in_emi!O$134</f>
        <v>0</v>
      </c>
      <c r="P352" s="164">
        <f>RES_hhdet_in_emi!P$134</f>
        <v>0</v>
      </c>
      <c r="Q352" s="164">
        <f>RES_hhdet_in_emi!Q$134</f>
        <v>0</v>
      </c>
    </row>
    <row r="353" spans="1:17" ht="12" customHeight="1" x14ac:dyDescent="0.25">
      <c r="A353" s="163" t="s">
        <v>142</v>
      </c>
      <c r="B353" s="162"/>
      <c r="C353" s="162">
        <f>RES_hhdet_in_emi!C$135</f>
        <v>0</v>
      </c>
      <c r="D353" s="162">
        <f>RES_hhdet_in_emi!D$135</f>
        <v>0</v>
      </c>
      <c r="E353" s="162">
        <f>RES_hhdet_in_emi!E$135</f>
        <v>0</v>
      </c>
      <c r="F353" s="162">
        <f>RES_hhdet_in_emi!F$135</f>
        <v>0</v>
      </c>
      <c r="G353" s="162">
        <f>RES_hhdet_in_emi!G$135</f>
        <v>0</v>
      </c>
      <c r="H353" s="162">
        <f>RES_hhdet_in_emi!H$135</f>
        <v>0</v>
      </c>
      <c r="I353" s="162">
        <f>RES_hhdet_in_emi!I$135</f>
        <v>0</v>
      </c>
      <c r="J353" s="162">
        <f>RES_hhdet_in_emi!J$135</f>
        <v>0</v>
      </c>
      <c r="K353" s="162">
        <f>RES_hhdet_in_emi!K$135</f>
        <v>0</v>
      </c>
      <c r="L353" s="162">
        <f>RES_hhdet_in_emi!L$135</f>
        <v>0</v>
      </c>
      <c r="M353" s="162">
        <f>RES_hhdet_in_emi!M$135</f>
        <v>0</v>
      </c>
      <c r="N353" s="162">
        <f>RES_hhdet_in_emi!N$135</f>
        <v>0</v>
      </c>
      <c r="O353" s="162">
        <f>RES_hhdet_in_emi!O$135</f>
        <v>0</v>
      </c>
      <c r="P353" s="162">
        <f>RES_hhdet_in_emi!P$135</f>
        <v>0</v>
      </c>
      <c r="Q353" s="162">
        <f>RES_hhdet_in_emi!Q$135</f>
        <v>0</v>
      </c>
    </row>
    <row r="354" spans="1:17" ht="12" customHeight="1" x14ac:dyDescent="0.25">
      <c r="A354" s="161" t="s">
        <v>141</v>
      </c>
      <c r="B354" s="160"/>
      <c r="C354" s="160">
        <f>SUM(C355:C356)</f>
        <v>0</v>
      </c>
      <c r="D354" s="160">
        <f t="shared" ref="D354:Q354" si="92">SUM(D355:D356)</f>
        <v>0</v>
      </c>
      <c r="E354" s="160">
        <f t="shared" si="92"/>
        <v>0</v>
      </c>
      <c r="F354" s="160">
        <f t="shared" si="92"/>
        <v>0</v>
      </c>
      <c r="G354" s="160">
        <f t="shared" si="92"/>
        <v>0</v>
      </c>
      <c r="H354" s="160">
        <f t="shared" si="92"/>
        <v>0</v>
      </c>
      <c r="I354" s="160">
        <f t="shared" si="92"/>
        <v>0</v>
      </c>
      <c r="J354" s="160">
        <f t="shared" si="92"/>
        <v>0</v>
      </c>
      <c r="K354" s="160">
        <f t="shared" si="92"/>
        <v>0</v>
      </c>
      <c r="L354" s="160">
        <f t="shared" si="92"/>
        <v>0</v>
      </c>
      <c r="M354" s="160">
        <f t="shared" si="92"/>
        <v>0</v>
      </c>
      <c r="N354" s="160">
        <f t="shared" si="92"/>
        <v>0</v>
      </c>
      <c r="O354" s="160">
        <f t="shared" si="92"/>
        <v>0</v>
      </c>
      <c r="P354" s="160">
        <f t="shared" si="92"/>
        <v>0</v>
      </c>
      <c r="Q354" s="160">
        <f t="shared" si="92"/>
        <v>0</v>
      </c>
    </row>
    <row r="355" spans="1:17" ht="12" customHeight="1" x14ac:dyDescent="0.25">
      <c r="A355" s="148" t="s">
        <v>60</v>
      </c>
      <c r="B355" s="156"/>
      <c r="C355" s="156">
        <f>RES_hhdet_in_emi!C$137</f>
        <v>0</v>
      </c>
      <c r="D355" s="156">
        <f>RES_hhdet_in_emi!D$137</f>
        <v>0</v>
      </c>
      <c r="E355" s="156">
        <f>RES_hhdet_in_emi!E$137</f>
        <v>0</v>
      </c>
      <c r="F355" s="156">
        <f>RES_hhdet_in_emi!F$137</f>
        <v>0</v>
      </c>
      <c r="G355" s="156">
        <f>RES_hhdet_in_emi!G$137</f>
        <v>0</v>
      </c>
      <c r="H355" s="156">
        <f>RES_hhdet_in_emi!H$137</f>
        <v>0</v>
      </c>
      <c r="I355" s="156">
        <f>RES_hhdet_in_emi!I$137</f>
        <v>0</v>
      </c>
      <c r="J355" s="156">
        <f>RES_hhdet_in_emi!J$137</f>
        <v>0</v>
      </c>
      <c r="K355" s="156">
        <f>RES_hhdet_in_emi!K$137</f>
        <v>0</v>
      </c>
      <c r="L355" s="156">
        <f>RES_hhdet_in_emi!L$137</f>
        <v>0</v>
      </c>
      <c r="M355" s="156">
        <f>RES_hhdet_in_emi!M$137</f>
        <v>0</v>
      </c>
      <c r="N355" s="156">
        <f>RES_hhdet_in_emi!N$137</f>
        <v>0</v>
      </c>
      <c r="O355" s="156">
        <f>RES_hhdet_in_emi!O$137</f>
        <v>0</v>
      </c>
      <c r="P355" s="156">
        <f>RES_hhdet_in_emi!P$137</f>
        <v>0</v>
      </c>
      <c r="Q355" s="156">
        <f>RES_hhdet_in_emi!Q$137</f>
        <v>0</v>
      </c>
    </row>
    <row r="356" spans="1:17" ht="12" customHeight="1" x14ac:dyDescent="0.25">
      <c r="A356" s="148" t="s">
        <v>59</v>
      </c>
      <c r="B356" s="156"/>
      <c r="C356" s="156">
        <f>RES_hhdet_in_emi!C$138</f>
        <v>0</v>
      </c>
      <c r="D356" s="156">
        <f>RES_hhdet_in_emi!D$138</f>
        <v>0</v>
      </c>
      <c r="E356" s="156">
        <f>RES_hhdet_in_emi!E$138</f>
        <v>0</v>
      </c>
      <c r="F356" s="156">
        <f>RES_hhdet_in_emi!F$138</f>
        <v>0</v>
      </c>
      <c r="G356" s="156">
        <f>RES_hhdet_in_emi!G$138</f>
        <v>0</v>
      </c>
      <c r="H356" s="156">
        <f>RES_hhdet_in_emi!H$138</f>
        <v>0</v>
      </c>
      <c r="I356" s="156">
        <f>RES_hhdet_in_emi!I$138</f>
        <v>0</v>
      </c>
      <c r="J356" s="156">
        <f>RES_hhdet_in_emi!J$138</f>
        <v>0</v>
      </c>
      <c r="K356" s="156">
        <f>RES_hhdet_in_emi!K$138</f>
        <v>0</v>
      </c>
      <c r="L356" s="156">
        <f>RES_hhdet_in_emi!L$138</f>
        <v>0</v>
      </c>
      <c r="M356" s="156">
        <f>RES_hhdet_in_emi!M$138</f>
        <v>0</v>
      </c>
      <c r="N356" s="156">
        <f>RES_hhdet_in_emi!N$138</f>
        <v>0</v>
      </c>
      <c r="O356" s="156">
        <f>RES_hhdet_in_emi!O$138</f>
        <v>0</v>
      </c>
      <c r="P356" s="156">
        <f>RES_hhdet_in_emi!P$138</f>
        <v>0</v>
      </c>
      <c r="Q356" s="156">
        <f>RES_hhdet_in_emi!Q$138</f>
        <v>0</v>
      </c>
    </row>
    <row r="357" spans="1:17" ht="12" customHeight="1" x14ac:dyDescent="0.25">
      <c r="A357" s="158" t="s">
        <v>62</v>
      </c>
      <c r="B357" s="157"/>
      <c r="C357" s="157">
        <f>SUM(C358:C359)</f>
        <v>0</v>
      </c>
      <c r="D357" s="157">
        <f t="shared" ref="D357:Q357" si="93">SUM(D358:D359)</f>
        <v>0</v>
      </c>
      <c r="E357" s="157">
        <f t="shared" si="93"/>
        <v>0</v>
      </c>
      <c r="F357" s="157">
        <f t="shared" si="93"/>
        <v>0</v>
      </c>
      <c r="G357" s="157">
        <f t="shared" si="93"/>
        <v>0</v>
      </c>
      <c r="H357" s="157">
        <f t="shared" si="93"/>
        <v>0</v>
      </c>
      <c r="I357" s="157">
        <f t="shared" si="93"/>
        <v>0</v>
      </c>
      <c r="J357" s="157">
        <f t="shared" si="93"/>
        <v>0</v>
      </c>
      <c r="K357" s="157">
        <f t="shared" si="93"/>
        <v>0</v>
      </c>
      <c r="L357" s="157">
        <f t="shared" si="93"/>
        <v>0</v>
      </c>
      <c r="M357" s="157">
        <f t="shared" si="93"/>
        <v>0</v>
      </c>
      <c r="N357" s="157">
        <f t="shared" si="93"/>
        <v>0</v>
      </c>
      <c r="O357" s="157">
        <f t="shared" si="93"/>
        <v>0</v>
      </c>
      <c r="P357" s="157">
        <f t="shared" si="93"/>
        <v>0</v>
      </c>
      <c r="Q357" s="157">
        <f t="shared" si="93"/>
        <v>0</v>
      </c>
    </row>
    <row r="358" spans="1:17" ht="12" customHeight="1" x14ac:dyDescent="0.25">
      <c r="A358" s="23" t="s">
        <v>57</v>
      </c>
      <c r="B358" s="156"/>
      <c r="C358" s="156">
        <f>RES_hhdet_in_emi!C$140</f>
        <v>0</v>
      </c>
      <c r="D358" s="156">
        <f>RES_hhdet_in_emi!D$140</f>
        <v>0</v>
      </c>
      <c r="E358" s="156">
        <f>RES_hhdet_in_emi!E$140</f>
        <v>0</v>
      </c>
      <c r="F358" s="156">
        <f>RES_hhdet_in_emi!F$140</f>
        <v>0</v>
      </c>
      <c r="G358" s="156">
        <f>RES_hhdet_in_emi!G$140</f>
        <v>0</v>
      </c>
      <c r="H358" s="156">
        <f>RES_hhdet_in_emi!H$140</f>
        <v>0</v>
      </c>
      <c r="I358" s="156">
        <f>RES_hhdet_in_emi!I$140</f>
        <v>0</v>
      </c>
      <c r="J358" s="156">
        <f>RES_hhdet_in_emi!J$140</f>
        <v>0</v>
      </c>
      <c r="K358" s="156">
        <f>RES_hhdet_in_emi!K$140</f>
        <v>0</v>
      </c>
      <c r="L358" s="156">
        <f>RES_hhdet_in_emi!L$140</f>
        <v>0</v>
      </c>
      <c r="M358" s="156">
        <f>RES_hhdet_in_emi!M$140</f>
        <v>0</v>
      </c>
      <c r="N358" s="156">
        <f>RES_hhdet_in_emi!N$140</f>
        <v>0</v>
      </c>
      <c r="O358" s="156">
        <f>RES_hhdet_in_emi!O$140</f>
        <v>0</v>
      </c>
      <c r="P358" s="156">
        <f>RES_hhdet_in_emi!P$140</f>
        <v>0</v>
      </c>
      <c r="Q358" s="156">
        <f>RES_hhdet_in_emi!Q$140</f>
        <v>0</v>
      </c>
    </row>
    <row r="359" spans="1:17" ht="12" customHeight="1" x14ac:dyDescent="0.25">
      <c r="A359" s="29" t="s">
        <v>140</v>
      </c>
      <c r="B359" s="57"/>
      <c r="C359" s="57">
        <f>RES_hhdet_in_emi!C$141</f>
        <v>0</v>
      </c>
      <c r="D359" s="57">
        <f>RES_hhdet_in_emi!D$141</f>
        <v>0</v>
      </c>
      <c r="E359" s="57">
        <f>RES_hhdet_in_emi!E$141</f>
        <v>0</v>
      </c>
      <c r="F359" s="57">
        <f>RES_hhdet_in_emi!F$141</f>
        <v>0</v>
      </c>
      <c r="G359" s="57">
        <f>RES_hhdet_in_emi!G$141</f>
        <v>0</v>
      </c>
      <c r="H359" s="57">
        <f>RES_hhdet_in_emi!H$141</f>
        <v>0</v>
      </c>
      <c r="I359" s="57">
        <f>RES_hhdet_in_emi!I$141</f>
        <v>0</v>
      </c>
      <c r="J359" s="57">
        <f>RES_hhdet_in_emi!J$141</f>
        <v>0</v>
      </c>
      <c r="K359" s="57">
        <f>RES_hhdet_in_emi!K$141</f>
        <v>0</v>
      </c>
      <c r="L359" s="57">
        <f>RES_hhdet_in_emi!L$141</f>
        <v>0</v>
      </c>
      <c r="M359" s="57">
        <f>RES_hhdet_in_emi!M$141</f>
        <v>0</v>
      </c>
      <c r="N359" s="57">
        <f>RES_hhdet_in_emi!N$141</f>
        <v>0</v>
      </c>
      <c r="O359" s="57">
        <f>RES_hhdet_in_emi!O$141</f>
        <v>0</v>
      </c>
      <c r="P359" s="57">
        <f>RES_hhdet_in_emi!P$141</f>
        <v>0</v>
      </c>
      <c r="Q359" s="57">
        <f>RES_hhdet_in_emi!Q$141</f>
        <v>0</v>
      </c>
    </row>
    <row r="361" spans="1:17" ht="12" customHeight="1" x14ac:dyDescent="0.25">
      <c r="A361" s="152" t="s">
        <v>189</v>
      </c>
      <c r="B361" s="168"/>
      <c r="C361" s="168">
        <f>SUM(C362,C365,C367,C376)</f>
        <v>15527.699975660838</v>
      </c>
      <c r="D361" s="168">
        <f t="shared" ref="D361:Q361" si="94">SUM(D362,D365,D367,D376)</f>
        <v>14829.045915415814</v>
      </c>
      <c r="E361" s="168">
        <f t="shared" si="94"/>
        <v>14836.725665202717</v>
      </c>
      <c r="F361" s="168">
        <f t="shared" si="94"/>
        <v>13988.821738320908</v>
      </c>
      <c r="G361" s="168">
        <f t="shared" si="94"/>
        <v>13729.897046698472</v>
      </c>
      <c r="H361" s="168">
        <f t="shared" si="94"/>
        <v>12576.93812392041</v>
      </c>
      <c r="I361" s="168">
        <f t="shared" si="94"/>
        <v>12652.97310253678</v>
      </c>
      <c r="J361" s="168">
        <f t="shared" si="94"/>
        <v>12650.740435320133</v>
      </c>
      <c r="K361" s="168">
        <f t="shared" si="94"/>
        <v>12234.607975107139</v>
      </c>
      <c r="L361" s="168">
        <f t="shared" si="94"/>
        <v>13705.886085161506</v>
      </c>
      <c r="M361" s="168">
        <f t="shared" si="94"/>
        <v>12551.304453206978</v>
      </c>
      <c r="N361" s="168">
        <f t="shared" si="94"/>
        <v>13047.833210798148</v>
      </c>
      <c r="O361" s="168">
        <f t="shared" si="94"/>
        <v>14108.932236438668</v>
      </c>
      <c r="P361" s="168">
        <f t="shared" si="94"/>
        <v>11992.089272032812</v>
      </c>
      <c r="Q361" s="168">
        <f t="shared" si="94"/>
        <v>12931.012506441695</v>
      </c>
    </row>
    <row r="362" spans="1:17" ht="12" customHeight="1" x14ac:dyDescent="0.25">
      <c r="A362" s="158" t="s">
        <v>65</v>
      </c>
      <c r="B362" s="157"/>
      <c r="C362" s="157">
        <f>SUM(C363:C364)</f>
        <v>12597.494863228027</v>
      </c>
      <c r="D362" s="157">
        <f t="shared" ref="D362:Q362" si="95">SUM(D363:D364)</f>
        <v>12101.963806504373</v>
      </c>
      <c r="E362" s="157">
        <f t="shared" si="95"/>
        <v>12001.393424612688</v>
      </c>
      <c r="F362" s="157">
        <f t="shared" si="95"/>
        <v>11233.022239390979</v>
      </c>
      <c r="G362" s="157">
        <f t="shared" si="95"/>
        <v>10967.294439634443</v>
      </c>
      <c r="H362" s="157">
        <f t="shared" si="95"/>
        <v>9783.9585975443642</v>
      </c>
      <c r="I362" s="157">
        <f t="shared" si="95"/>
        <v>10057.389305184122</v>
      </c>
      <c r="J362" s="157">
        <f t="shared" si="95"/>
        <v>9877.9094651912728</v>
      </c>
      <c r="K362" s="157">
        <f t="shared" si="95"/>
        <v>9611.0440652500456</v>
      </c>
      <c r="L362" s="157">
        <f t="shared" si="95"/>
        <v>10939.785524126653</v>
      </c>
      <c r="M362" s="157">
        <f t="shared" si="95"/>
        <v>9790.2824459915137</v>
      </c>
      <c r="N362" s="157">
        <f t="shared" si="95"/>
        <v>10229.836748129528</v>
      </c>
      <c r="O362" s="157">
        <f t="shared" si="95"/>
        <v>11479.853304417222</v>
      </c>
      <c r="P362" s="157">
        <f t="shared" si="95"/>
        <v>9139.6069969874316</v>
      </c>
      <c r="Q362" s="157">
        <f t="shared" si="95"/>
        <v>10169.509204808577</v>
      </c>
    </row>
    <row r="363" spans="1:17" ht="12" customHeight="1" x14ac:dyDescent="0.25">
      <c r="A363" s="23" t="s">
        <v>149</v>
      </c>
      <c r="B363" s="156"/>
      <c r="C363" s="156">
        <f t="shared" ref="C363:Q366" si="96">IF(C287=0,0,C287/0.086*1000000/C$49)</f>
        <v>12545.235722798563</v>
      </c>
      <c r="D363" s="156">
        <f t="shared" si="96"/>
        <v>12044.989233130196</v>
      </c>
      <c r="E363" s="156">
        <f t="shared" si="96"/>
        <v>11944.591847946022</v>
      </c>
      <c r="F363" s="156">
        <f t="shared" si="96"/>
        <v>11189.371505360828</v>
      </c>
      <c r="G363" s="156">
        <f t="shared" si="96"/>
        <v>10925.604044140859</v>
      </c>
      <c r="H363" s="156">
        <f t="shared" si="96"/>
        <v>9754.4199339397928</v>
      </c>
      <c r="I363" s="156">
        <f t="shared" si="96"/>
        <v>9999.4646920414871</v>
      </c>
      <c r="J363" s="156">
        <f t="shared" si="96"/>
        <v>9838.6978571955442</v>
      </c>
      <c r="K363" s="156">
        <f t="shared" si="96"/>
        <v>9567.5582185935327</v>
      </c>
      <c r="L363" s="156">
        <f t="shared" si="96"/>
        <v>10895.786589614054</v>
      </c>
      <c r="M363" s="156">
        <f t="shared" si="96"/>
        <v>9744.0033996409511</v>
      </c>
      <c r="N363" s="156">
        <f t="shared" si="96"/>
        <v>10176.306670907534</v>
      </c>
      <c r="O363" s="156">
        <f t="shared" si="96"/>
        <v>11451.020480302224</v>
      </c>
      <c r="P363" s="156">
        <f t="shared" si="96"/>
        <v>9077.3066488587556</v>
      </c>
      <c r="Q363" s="156">
        <f t="shared" si="96"/>
        <v>10120.357052004601</v>
      </c>
    </row>
    <row r="364" spans="1:17" ht="12" customHeight="1" x14ac:dyDescent="0.25">
      <c r="A364" s="23" t="s">
        <v>60</v>
      </c>
      <c r="B364" s="156"/>
      <c r="C364" s="156">
        <f t="shared" si="96"/>
        <v>52.259140429462931</v>
      </c>
      <c r="D364" s="156">
        <f t="shared" si="96"/>
        <v>56.974573374177417</v>
      </c>
      <c r="E364" s="156">
        <f t="shared" si="96"/>
        <v>56.80157666666743</v>
      </c>
      <c r="F364" s="156">
        <f t="shared" si="96"/>
        <v>43.650734030150247</v>
      </c>
      <c r="G364" s="156">
        <f t="shared" si="96"/>
        <v>41.690395493585015</v>
      </c>
      <c r="H364" s="156">
        <f t="shared" si="96"/>
        <v>29.538663604571219</v>
      </c>
      <c r="I364" s="156">
        <f t="shared" si="96"/>
        <v>57.92461314263447</v>
      </c>
      <c r="J364" s="156">
        <f t="shared" si="96"/>
        <v>39.211607995727832</v>
      </c>
      <c r="K364" s="156">
        <f t="shared" si="96"/>
        <v>43.485846656513196</v>
      </c>
      <c r="L364" s="156">
        <f t="shared" si="96"/>
        <v>43.998934512600286</v>
      </c>
      <c r="M364" s="156">
        <f t="shared" si="96"/>
        <v>46.279046350561863</v>
      </c>
      <c r="N364" s="156">
        <f t="shared" si="96"/>
        <v>53.530077221993793</v>
      </c>
      <c r="O364" s="156">
        <f t="shared" si="96"/>
        <v>28.832824114998285</v>
      </c>
      <c r="P364" s="156">
        <f t="shared" si="96"/>
        <v>62.300348128676191</v>
      </c>
      <c r="Q364" s="156">
        <f t="shared" si="96"/>
        <v>49.152152803976151</v>
      </c>
    </row>
    <row r="365" spans="1:17" ht="12" customHeight="1" x14ac:dyDescent="0.25">
      <c r="A365" s="158" t="s">
        <v>112</v>
      </c>
      <c r="B365" s="157"/>
      <c r="C365" s="157">
        <f>C366</f>
        <v>15.355518669089985</v>
      </c>
      <c r="D365" s="157">
        <f t="shared" ref="D365:Q365" si="97">D366</f>
        <v>6.4108234564268036</v>
      </c>
      <c r="E365" s="157">
        <f t="shared" si="97"/>
        <v>4.1621491355456479</v>
      </c>
      <c r="F365" s="157">
        <f t="shared" si="97"/>
        <v>6.631982940439288</v>
      </c>
      <c r="G365" s="157">
        <f t="shared" si="97"/>
        <v>9.9917028222035444</v>
      </c>
      <c r="H365" s="157">
        <f t="shared" si="97"/>
        <v>11.739142985205048</v>
      </c>
      <c r="I365" s="157">
        <f t="shared" si="97"/>
        <v>7.9079914204805473</v>
      </c>
      <c r="J365" s="157">
        <f t="shared" si="97"/>
        <v>17.48172458323608</v>
      </c>
      <c r="K365" s="157">
        <f t="shared" si="97"/>
        <v>17.796611292127409</v>
      </c>
      <c r="L365" s="157">
        <f t="shared" si="97"/>
        <v>29.33671673301312</v>
      </c>
      <c r="M365" s="157">
        <f t="shared" si="97"/>
        <v>15.895975170260618</v>
      </c>
      <c r="N365" s="157">
        <f t="shared" si="97"/>
        <v>10.144375431277986</v>
      </c>
      <c r="O365" s="157">
        <f t="shared" si="97"/>
        <v>9.875096286802254</v>
      </c>
      <c r="P365" s="157">
        <f t="shared" si="97"/>
        <v>0.34384708275489323</v>
      </c>
      <c r="Q365" s="157">
        <f t="shared" si="97"/>
        <v>49.754149812099897</v>
      </c>
    </row>
    <row r="366" spans="1:17" ht="12" customHeight="1" x14ac:dyDescent="0.25">
      <c r="A366" s="23" t="s">
        <v>60</v>
      </c>
      <c r="B366" s="156"/>
      <c r="C366" s="156">
        <f t="shared" si="96"/>
        <v>15.355518669089985</v>
      </c>
      <c r="D366" s="156">
        <f t="shared" si="96"/>
        <v>6.4108234564268036</v>
      </c>
      <c r="E366" s="156">
        <f t="shared" si="96"/>
        <v>4.1621491355456479</v>
      </c>
      <c r="F366" s="156">
        <f t="shared" si="96"/>
        <v>6.631982940439288</v>
      </c>
      <c r="G366" s="156">
        <f t="shared" si="96"/>
        <v>9.9917028222035444</v>
      </c>
      <c r="H366" s="156">
        <f t="shared" si="96"/>
        <v>11.739142985205048</v>
      </c>
      <c r="I366" s="156">
        <f t="shared" si="96"/>
        <v>7.9079914204805473</v>
      </c>
      <c r="J366" s="156">
        <f t="shared" si="96"/>
        <v>17.48172458323608</v>
      </c>
      <c r="K366" s="156">
        <f t="shared" si="96"/>
        <v>17.796611292127409</v>
      </c>
      <c r="L366" s="156">
        <f t="shared" si="96"/>
        <v>29.33671673301312</v>
      </c>
      <c r="M366" s="156">
        <f t="shared" si="96"/>
        <v>15.895975170260618</v>
      </c>
      <c r="N366" s="156">
        <f t="shared" si="96"/>
        <v>10.144375431277986</v>
      </c>
      <c r="O366" s="156">
        <f t="shared" si="96"/>
        <v>9.875096286802254</v>
      </c>
      <c r="P366" s="156">
        <f t="shared" si="96"/>
        <v>0.34384708275489323</v>
      </c>
      <c r="Q366" s="156">
        <f t="shared" si="96"/>
        <v>49.754149812099897</v>
      </c>
    </row>
    <row r="367" spans="1:17" ht="12" customHeight="1" x14ac:dyDescent="0.25">
      <c r="A367" s="158" t="s">
        <v>63</v>
      </c>
      <c r="B367" s="157"/>
      <c r="C367" s="157">
        <f>IF(C291=0,0,C291/0.086*1000000/SUM(C$53:C$56))</f>
        <v>2128.8961896280534</v>
      </c>
      <c r="D367" s="157">
        <f t="shared" ref="D367:Q367" si="98">IF(D291=0,0,D291/0.086*1000000/SUM(D$53:D$56))</f>
        <v>1926.1714924866292</v>
      </c>
      <c r="E367" s="157">
        <f t="shared" si="98"/>
        <v>2031.263037478119</v>
      </c>
      <c r="F367" s="157">
        <f t="shared" si="98"/>
        <v>1972.0814833324969</v>
      </c>
      <c r="G367" s="157">
        <f t="shared" si="98"/>
        <v>1991.409386533561</v>
      </c>
      <c r="H367" s="157">
        <f t="shared" si="98"/>
        <v>2028.5351032907461</v>
      </c>
      <c r="I367" s="157">
        <f t="shared" si="98"/>
        <v>1816.025273978111</v>
      </c>
      <c r="J367" s="157">
        <f t="shared" si="98"/>
        <v>2009.361228870288</v>
      </c>
      <c r="K367" s="157">
        <f t="shared" si="98"/>
        <v>1817.2759362684492</v>
      </c>
      <c r="L367" s="157">
        <f t="shared" si="98"/>
        <v>1972.519205235199</v>
      </c>
      <c r="M367" s="157">
        <f t="shared" si="98"/>
        <v>1965.465747722307</v>
      </c>
      <c r="N367" s="157">
        <f t="shared" si="98"/>
        <v>1987.3385757084041</v>
      </c>
      <c r="O367" s="157">
        <f t="shared" si="98"/>
        <v>1842.7360992100776</v>
      </c>
      <c r="P367" s="157">
        <f t="shared" si="98"/>
        <v>2023.9904899757059</v>
      </c>
      <c r="Q367" s="157">
        <f t="shared" si="98"/>
        <v>1910.0702469079397</v>
      </c>
    </row>
    <row r="368" spans="1:17" ht="12" customHeight="1" x14ac:dyDescent="0.25">
      <c r="A368" s="167" t="s">
        <v>148</v>
      </c>
      <c r="B368" s="132"/>
      <c r="C368" s="132">
        <f>IF(C292=0,0,C292/0.086*1000000/C$53)</f>
        <v>1942.883964866114</v>
      </c>
      <c r="D368" s="132">
        <f t="shared" ref="D368:Q368" si="99">IF(D292=0,0,D292/0.086*1000000/D$53)</f>
        <v>1938.4985721389346</v>
      </c>
      <c r="E368" s="132">
        <f t="shared" si="99"/>
        <v>1927.2082078574122</v>
      </c>
      <c r="F368" s="132">
        <f t="shared" si="99"/>
        <v>1913.0605955755379</v>
      </c>
      <c r="G368" s="132">
        <f t="shared" si="99"/>
        <v>0</v>
      </c>
      <c r="H368" s="132">
        <f t="shared" si="99"/>
        <v>0</v>
      </c>
      <c r="I368" s="132">
        <f t="shared" si="99"/>
        <v>0</v>
      </c>
      <c r="J368" s="132">
        <f t="shared" si="99"/>
        <v>1841.0971080772524</v>
      </c>
      <c r="K368" s="132">
        <f t="shared" si="99"/>
        <v>0</v>
      </c>
      <c r="L368" s="132">
        <f t="shared" si="99"/>
        <v>0</v>
      </c>
      <c r="M368" s="132">
        <f t="shared" si="99"/>
        <v>0</v>
      </c>
      <c r="N368" s="132">
        <f t="shared" si="99"/>
        <v>0</v>
      </c>
      <c r="O368" s="132">
        <f t="shared" si="99"/>
        <v>0</v>
      </c>
      <c r="P368" s="132">
        <f t="shared" si="99"/>
        <v>1839.9106793208628</v>
      </c>
      <c r="Q368" s="132">
        <f t="shared" si="99"/>
        <v>1833.3053774041971</v>
      </c>
    </row>
    <row r="369" spans="1:17" ht="12" customHeight="1" x14ac:dyDescent="0.25">
      <c r="A369" s="167" t="s">
        <v>147</v>
      </c>
      <c r="B369" s="132"/>
      <c r="C369" s="132">
        <f>IF(C293=0,0,C293/0.086*1000000/C$54)</f>
        <v>1855.7926926515495</v>
      </c>
      <c r="D369" s="132">
        <f t="shared" ref="D369:Q369" si="100">IF(D293=0,0,D293/0.086*1000000/D$54)</f>
        <v>1857.712343302255</v>
      </c>
      <c r="E369" s="132">
        <f t="shared" si="100"/>
        <v>1854.2356801542826</v>
      </c>
      <c r="F369" s="132">
        <f t="shared" si="100"/>
        <v>1847.4045576672152</v>
      </c>
      <c r="G369" s="132">
        <f t="shared" si="100"/>
        <v>1874.1277986404932</v>
      </c>
      <c r="H369" s="132">
        <f t="shared" si="100"/>
        <v>1819.4393595365266</v>
      </c>
      <c r="I369" s="132">
        <f t="shared" si="100"/>
        <v>1816.025273978111</v>
      </c>
      <c r="J369" s="132">
        <f t="shared" si="100"/>
        <v>1792.23628450449</v>
      </c>
      <c r="K369" s="132">
        <f t="shared" si="100"/>
        <v>1810.0741669059134</v>
      </c>
      <c r="L369" s="132">
        <f t="shared" si="100"/>
        <v>1813.3506927986818</v>
      </c>
      <c r="M369" s="132">
        <f t="shared" si="100"/>
        <v>1815.957916621624</v>
      </c>
      <c r="N369" s="132">
        <f t="shared" si="100"/>
        <v>1809.8794138849321</v>
      </c>
      <c r="O369" s="132">
        <f t="shared" si="100"/>
        <v>1799.7948367652627</v>
      </c>
      <c r="P369" s="132">
        <f t="shared" si="100"/>
        <v>1800.8151054993903</v>
      </c>
      <c r="Q369" s="132">
        <f t="shared" si="100"/>
        <v>1793.4053793517892</v>
      </c>
    </row>
    <row r="370" spans="1:17" ht="12" customHeight="1" x14ac:dyDescent="0.25">
      <c r="A370" s="166" t="s">
        <v>61</v>
      </c>
      <c r="B370" s="165"/>
      <c r="C370" s="165">
        <f t="shared" ref="C370:Q371" si="101">IF(C294=0,0,C294/0.086*1000000/C$54)</f>
        <v>1270.8146391669397</v>
      </c>
      <c r="D370" s="165">
        <f t="shared" si="101"/>
        <v>1269.8882288565001</v>
      </c>
      <c r="E370" s="165">
        <f t="shared" si="101"/>
        <v>1265.295904032688</v>
      </c>
      <c r="F370" s="165">
        <f t="shared" si="101"/>
        <v>1258.3753902053461</v>
      </c>
      <c r="G370" s="165">
        <f t="shared" si="101"/>
        <v>1281.4982088274839</v>
      </c>
      <c r="H370" s="165">
        <f t="shared" si="101"/>
        <v>1231.159268970029</v>
      </c>
      <c r="I370" s="165">
        <f t="shared" si="101"/>
        <v>1231.4933716000846</v>
      </c>
      <c r="J370" s="165">
        <f t="shared" si="101"/>
        <v>1213.4682559299006</v>
      </c>
      <c r="K370" s="165">
        <f t="shared" si="101"/>
        <v>1223.7369220529781</v>
      </c>
      <c r="L370" s="165">
        <f t="shared" si="101"/>
        <v>1215.3884103188382</v>
      </c>
      <c r="M370" s="165">
        <f t="shared" si="101"/>
        <v>1234.6400813533985</v>
      </c>
      <c r="N370" s="165">
        <f t="shared" si="101"/>
        <v>1221.6445474817242</v>
      </c>
      <c r="O370" s="165">
        <f t="shared" si="101"/>
        <v>1201.6007839226129</v>
      </c>
      <c r="P370" s="165">
        <f t="shared" si="101"/>
        <v>1225.4594102012923</v>
      </c>
      <c r="Q370" s="165">
        <f t="shared" si="101"/>
        <v>1209.7214780577453</v>
      </c>
    </row>
    <row r="371" spans="1:17" ht="12" customHeight="1" x14ac:dyDescent="0.25">
      <c r="A371" s="147" t="s">
        <v>59</v>
      </c>
      <c r="B371" s="164"/>
      <c r="C371" s="164">
        <f t="shared" si="101"/>
        <v>584.97805348460975</v>
      </c>
      <c r="D371" s="164">
        <f t="shared" si="101"/>
        <v>587.82411444575496</v>
      </c>
      <c r="E371" s="164">
        <f t="shared" si="101"/>
        <v>588.93977612159449</v>
      </c>
      <c r="F371" s="164">
        <f t="shared" si="101"/>
        <v>589.02916746186918</v>
      </c>
      <c r="G371" s="164">
        <f t="shared" si="101"/>
        <v>592.62958981300937</v>
      </c>
      <c r="H371" s="164">
        <f t="shared" si="101"/>
        <v>588.28009056649739</v>
      </c>
      <c r="I371" s="164">
        <f t="shared" si="101"/>
        <v>584.5319023780263</v>
      </c>
      <c r="J371" s="164">
        <f t="shared" si="101"/>
        <v>578.76802857458949</v>
      </c>
      <c r="K371" s="164">
        <f t="shared" si="101"/>
        <v>586.33724485293521</v>
      </c>
      <c r="L371" s="164">
        <f t="shared" si="101"/>
        <v>597.96228247984391</v>
      </c>
      <c r="M371" s="164">
        <f t="shared" si="101"/>
        <v>581.31783526822539</v>
      </c>
      <c r="N371" s="164">
        <f t="shared" si="101"/>
        <v>588.23486640320789</v>
      </c>
      <c r="O371" s="164">
        <f t="shared" si="101"/>
        <v>598.19405284265031</v>
      </c>
      <c r="P371" s="164">
        <f t="shared" si="101"/>
        <v>575.35569529809788</v>
      </c>
      <c r="Q371" s="164">
        <f t="shared" si="101"/>
        <v>583.68390129404384</v>
      </c>
    </row>
    <row r="372" spans="1:17" ht="12" customHeight="1" x14ac:dyDescent="0.25">
      <c r="A372" s="163" t="s">
        <v>142</v>
      </c>
      <c r="B372" s="162"/>
      <c r="C372" s="162">
        <f>IF(C296=0,0,C296/0.086*1000000/C$55)</f>
        <v>2587.7884177982228</v>
      </c>
      <c r="D372" s="162">
        <f t="shared" ref="D372:Q372" si="102">IF(D296=0,0,D296/0.086*1000000/D$55)</f>
        <v>2569.9311458622756</v>
      </c>
      <c r="E372" s="162">
        <f t="shared" si="102"/>
        <v>2562.9188097802266</v>
      </c>
      <c r="F372" s="162">
        <f t="shared" si="102"/>
        <v>2498.4549156771873</v>
      </c>
      <c r="G372" s="162">
        <f t="shared" si="102"/>
        <v>2517.4938279770095</v>
      </c>
      <c r="H372" s="162">
        <f t="shared" si="102"/>
        <v>2438.3780526025535</v>
      </c>
      <c r="I372" s="162">
        <f t="shared" si="102"/>
        <v>0</v>
      </c>
      <c r="J372" s="162">
        <f t="shared" si="102"/>
        <v>2440.8122121061724</v>
      </c>
      <c r="K372" s="162">
        <f t="shared" si="102"/>
        <v>2537.5710671501683</v>
      </c>
      <c r="L372" s="162">
        <f t="shared" si="102"/>
        <v>2468.8837487440633</v>
      </c>
      <c r="M372" s="162">
        <f t="shared" si="102"/>
        <v>2589.0795938881865</v>
      </c>
      <c r="N372" s="162">
        <f t="shared" si="102"/>
        <v>2581.5804602399353</v>
      </c>
      <c r="O372" s="162">
        <f t="shared" si="102"/>
        <v>2529.1499762731451</v>
      </c>
      <c r="P372" s="162">
        <f t="shared" si="102"/>
        <v>2691.5637954419813</v>
      </c>
      <c r="Q372" s="162">
        <f t="shared" si="102"/>
        <v>2590.5703705941255</v>
      </c>
    </row>
    <row r="373" spans="1:17" ht="12" customHeight="1" x14ac:dyDescent="0.25">
      <c r="A373" s="161" t="s">
        <v>141</v>
      </c>
      <c r="B373" s="160"/>
      <c r="C373" s="160">
        <f>IF(C297=0,0,C297/0.086*1000000/C$56)</f>
        <v>2287.6288342594589</v>
      </c>
      <c r="D373" s="160">
        <f t="shared" ref="D373:Q373" si="103">IF(D297=0,0,D297/0.086*1000000/D$56)</f>
        <v>2283.2274727344752</v>
      </c>
      <c r="E373" s="160">
        <f t="shared" si="103"/>
        <v>2283.2710915973103</v>
      </c>
      <c r="F373" s="160">
        <f t="shared" si="103"/>
        <v>2221.1650585969974</v>
      </c>
      <c r="G373" s="160">
        <f t="shared" si="103"/>
        <v>2239.4400563088043</v>
      </c>
      <c r="H373" s="160">
        <f t="shared" si="103"/>
        <v>2187.3154160198446</v>
      </c>
      <c r="I373" s="160">
        <f t="shared" si="103"/>
        <v>0</v>
      </c>
      <c r="J373" s="160">
        <f t="shared" si="103"/>
        <v>2180.1255264125971</v>
      </c>
      <c r="K373" s="160">
        <f t="shared" si="103"/>
        <v>2247.9071486174703</v>
      </c>
      <c r="L373" s="160">
        <f t="shared" si="103"/>
        <v>2197.1355769697111</v>
      </c>
      <c r="M373" s="160">
        <f t="shared" si="103"/>
        <v>2292.0225805560126</v>
      </c>
      <c r="N373" s="160">
        <f t="shared" si="103"/>
        <v>2272.6894684735603</v>
      </c>
      <c r="O373" s="160">
        <f t="shared" si="103"/>
        <v>2224.70500929427</v>
      </c>
      <c r="P373" s="160">
        <f t="shared" si="103"/>
        <v>2353.7997170004751</v>
      </c>
      <c r="Q373" s="160">
        <f t="shared" si="103"/>
        <v>2273.6849297517292</v>
      </c>
    </row>
    <row r="374" spans="1:17" ht="12" customHeight="1" x14ac:dyDescent="0.25">
      <c r="A374" s="148" t="s">
        <v>60</v>
      </c>
      <c r="B374" s="156"/>
      <c r="C374" s="156">
        <f t="shared" ref="C374:Q375" si="104">IF(C298=0,0,C298/0.086*1000000/C$56)</f>
        <v>1701.8092415853337</v>
      </c>
      <c r="D374" s="156">
        <f t="shared" si="104"/>
        <v>1693.2265866783171</v>
      </c>
      <c r="E374" s="156">
        <f t="shared" si="104"/>
        <v>1690.1029432186206</v>
      </c>
      <c r="F374" s="156">
        <f t="shared" si="104"/>
        <v>1628.6490229551559</v>
      </c>
      <c r="G374" s="156">
        <f t="shared" si="104"/>
        <v>1644.2016832316847</v>
      </c>
      <c r="H374" s="156">
        <f t="shared" si="104"/>
        <v>1595.5899912642078</v>
      </c>
      <c r="I374" s="156">
        <f t="shared" si="104"/>
        <v>0</v>
      </c>
      <c r="J374" s="156">
        <f t="shared" si="104"/>
        <v>1595.8204215984276</v>
      </c>
      <c r="K374" s="156">
        <f t="shared" si="104"/>
        <v>1657.4837774404059</v>
      </c>
      <c r="L374" s="156">
        <f t="shared" si="104"/>
        <v>1596.5712622374137</v>
      </c>
      <c r="M374" s="156">
        <f t="shared" si="104"/>
        <v>1705.7039281820701</v>
      </c>
      <c r="N374" s="156">
        <f t="shared" si="104"/>
        <v>1680.3464885799308</v>
      </c>
      <c r="O374" s="156">
        <f t="shared" si="104"/>
        <v>1623.4542478124163</v>
      </c>
      <c r="P374" s="156">
        <f t="shared" si="104"/>
        <v>1773.5495323596767</v>
      </c>
      <c r="Q374" s="156">
        <f t="shared" si="104"/>
        <v>1687.3438988659029</v>
      </c>
    </row>
    <row r="375" spans="1:17" ht="12" customHeight="1" x14ac:dyDescent="0.25">
      <c r="A375" s="148" t="s">
        <v>59</v>
      </c>
      <c r="B375" s="156"/>
      <c r="C375" s="156">
        <f t="shared" si="104"/>
        <v>585.81959267412492</v>
      </c>
      <c r="D375" s="156">
        <f t="shared" si="104"/>
        <v>590.00088605615815</v>
      </c>
      <c r="E375" s="156">
        <f t="shared" si="104"/>
        <v>593.16814837868958</v>
      </c>
      <c r="F375" s="156">
        <f t="shared" si="104"/>
        <v>592.51603564184109</v>
      </c>
      <c r="G375" s="156">
        <f t="shared" si="104"/>
        <v>595.2383730771196</v>
      </c>
      <c r="H375" s="156">
        <f t="shared" si="104"/>
        <v>591.72542475563648</v>
      </c>
      <c r="I375" s="156">
        <f t="shared" si="104"/>
        <v>0</v>
      </c>
      <c r="J375" s="156">
        <f t="shared" si="104"/>
        <v>584.30510481416968</v>
      </c>
      <c r="K375" s="156">
        <f t="shared" si="104"/>
        <v>590.42337117706484</v>
      </c>
      <c r="L375" s="156">
        <f t="shared" si="104"/>
        <v>600.5643147322977</v>
      </c>
      <c r="M375" s="156">
        <f t="shared" si="104"/>
        <v>586.31865237394243</v>
      </c>
      <c r="N375" s="156">
        <f t="shared" si="104"/>
        <v>592.34297989362926</v>
      </c>
      <c r="O375" s="156">
        <f t="shared" si="104"/>
        <v>601.25076148185394</v>
      </c>
      <c r="P375" s="156">
        <f t="shared" si="104"/>
        <v>580.25018464079824</v>
      </c>
      <c r="Q375" s="156">
        <f t="shared" si="104"/>
        <v>586.34103088582606</v>
      </c>
    </row>
    <row r="376" spans="1:17" ht="12" customHeight="1" x14ac:dyDescent="0.25">
      <c r="A376" s="158" t="s">
        <v>62</v>
      </c>
      <c r="B376" s="157"/>
      <c r="C376" s="157">
        <f>IF(C300=0,0,C300/0.086*1000000/SUM(C$58:C$59))</f>
        <v>785.9534041356676</v>
      </c>
      <c r="D376" s="157">
        <f t="shared" ref="D376:Q376" si="105">IF(D300=0,0,D300/0.086*1000000/SUM(D$58:D$59))</f>
        <v>794.49979296838694</v>
      </c>
      <c r="E376" s="157">
        <f t="shared" si="105"/>
        <v>799.90705397636611</v>
      </c>
      <c r="F376" s="157">
        <f t="shared" si="105"/>
        <v>777.08603265699344</v>
      </c>
      <c r="G376" s="157">
        <f t="shared" si="105"/>
        <v>761.20151770826374</v>
      </c>
      <c r="H376" s="157">
        <f t="shared" si="105"/>
        <v>752.70528010009514</v>
      </c>
      <c r="I376" s="157">
        <f t="shared" si="105"/>
        <v>771.6505319540654</v>
      </c>
      <c r="J376" s="157">
        <f t="shared" si="105"/>
        <v>745.98801667533587</v>
      </c>
      <c r="K376" s="157">
        <f t="shared" si="105"/>
        <v>788.49136229651674</v>
      </c>
      <c r="L376" s="157">
        <f t="shared" si="105"/>
        <v>764.2446390666405</v>
      </c>
      <c r="M376" s="157">
        <f t="shared" si="105"/>
        <v>779.66028432289818</v>
      </c>
      <c r="N376" s="157">
        <f t="shared" si="105"/>
        <v>820.51351152893824</v>
      </c>
      <c r="O376" s="157">
        <f t="shared" si="105"/>
        <v>776.46773652456704</v>
      </c>
      <c r="P376" s="157">
        <f t="shared" si="105"/>
        <v>828.14793798691983</v>
      </c>
      <c r="Q376" s="157">
        <f t="shared" si="105"/>
        <v>801.6789049130806</v>
      </c>
    </row>
    <row r="377" spans="1:17" ht="12" customHeight="1" x14ac:dyDescent="0.25">
      <c r="A377" s="23" t="s">
        <v>57</v>
      </c>
      <c r="B377" s="156"/>
      <c r="C377" s="156">
        <f>IF(C301=0,0,C301/0.086*1000000/C$58)</f>
        <v>0</v>
      </c>
      <c r="D377" s="156">
        <f t="shared" ref="D377:Q377" si="106">IF(D301=0,0,D301/0.086*1000000/D$58)</f>
        <v>0</v>
      </c>
      <c r="E377" s="156">
        <f t="shared" si="106"/>
        <v>0</v>
      </c>
      <c r="F377" s="156">
        <f t="shared" si="106"/>
        <v>0</v>
      </c>
      <c r="G377" s="156">
        <f t="shared" si="106"/>
        <v>0</v>
      </c>
      <c r="H377" s="156">
        <f t="shared" si="106"/>
        <v>0</v>
      </c>
      <c r="I377" s="156">
        <f t="shared" si="106"/>
        <v>0</v>
      </c>
      <c r="J377" s="156">
        <f t="shared" si="106"/>
        <v>0</v>
      </c>
      <c r="K377" s="156">
        <f t="shared" si="106"/>
        <v>0</v>
      </c>
      <c r="L377" s="156">
        <f t="shared" si="106"/>
        <v>0</v>
      </c>
      <c r="M377" s="156">
        <f t="shared" si="106"/>
        <v>0</v>
      </c>
      <c r="N377" s="156">
        <f t="shared" si="106"/>
        <v>0</v>
      </c>
      <c r="O377" s="156">
        <f t="shared" si="106"/>
        <v>0</v>
      </c>
      <c r="P377" s="156">
        <f t="shared" si="106"/>
        <v>0</v>
      </c>
      <c r="Q377" s="156">
        <f t="shared" si="106"/>
        <v>0</v>
      </c>
    </row>
    <row r="378" spans="1:17" ht="12" customHeight="1" x14ac:dyDescent="0.25">
      <c r="A378" s="29" t="s">
        <v>140</v>
      </c>
      <c r="B378" s="57"/>
      <c r="C378" s="57">
        <f>IF(C302=0,0,C302/0.086*1000000/C$59)</f>
        <v>785.9534041356676</v>
      </c>
      <c r="D378" s="57">
        <f t="shared" ref="D378:Q378" si="107">IF(D302=0,0,D302/0.086*1000000/D$59)</f>
        <v>794.49979296838694</v>
      </c>
      <c r="E378" s="57">
        <f t="shared" si="107"/>
        <v>799.90705397636611</v>
      </c>
      <c r="F378" s="57">
        <f t="shared" si="107"/>
        <v>777.08603265699344</v>
      </c>
      <c r="G378" s="57">
        <f t="shared" si="107"/>
        <v>761.20151770826374</v>
      </c>
      <c r="H378" s="57">
        <f t="shared" si="107"/>
        <v>752.70528010009514</v>
      </c>
      <c r="I378" s="57">
        <f t="shared" si="107"/>
        <v>771.6505319540654</v>
      </c>
      <c r="J378" s="57">
        <f t="shared" si="107"/>
        <v>745.98801667533587</v>
      </c>
      <c r="K378" s="57">
        <f t="shared" si="107"/>
        <v>788.49136229651674</v>
      </c>
      <c r="L378" s="57">
        <f t="shared" si="107"/>
        <v>764.2446390666405</v>
      </c>
      <c r="M378" s="57">
        <f t="shared" si="107"/>
        <v>779.66028432289818</v>
      </c>
      <c r="N378" s="57">
        <f t="shared" si="107"/>
        <v>820.51351152893824</v>
      </c>
      <c r="O378" s="57">
        <f t="shared" si="107"/>
        <v>776.46773652456704</v>
      </c>
      <c r="P378" s="57">
        <f t="shared" si="107"/>
        <v>828.14793798691983</v>
      </c>
      <c r="Q378" s="57">
        <f t="shared" si="107"/>
        <v>801.6789049130806</v>
      </c>
    </row>
    <row r="380" spans="1:17" ht="12" customHeight="1" x14ac:dyDescent="0.25">
      <c r="A380" s="152" t="s">
        <v>188</v>
      </c>
      <c r="B380" s="168"/>
      <c r="C380" s="168">
        <f t="shared" ref="C380:Q380" si="108">SUM(C381,C384,C386,C395)</f>
        <v>12810.918045629676</v>
      </c>
      <c r="D380" s="168">
        <f t="shared" si="108"/>
        <v>12422.666699331994</v>
      </c>
      <c r="E380" s="168">
        <f t="shared" si="108"/>
        <v>12387.964331589568</v>
      </c>
      <c r="F380" s="168">
        <f t="shared" si="108"/>
        <v>11771.738601186913</v>
      </c>
      <c r="G380" s="168">
        <f t="shared" si="108"/>
        <v>11620.585368023187</v>
      </c>
      <c r="H380" s="168">
        <f t="shared" si="108"/>
        <v>10611.090944885413</v>
      </c>
      <c r="I380" s="168">
        <f t="shared" si="108"/>
        <v>10940.952366768175</v>
      </c>
      <c r="J380" s="168">
        <f t="shared" si="108"/>
        <v>10791.0353297528</v>
      </c>
      <c r="K380" s="168">
        <f t="shared" si="108"/>
        <v>10735.67163216753</v>
      </c>
      <c r="L380" s="168">
        <f t="shared" si="108"/>
        <v>11950.985938216303</v>
      </c>
      <c r="M380" s="168">
        <f t="shared" si="108"/>
        <v>10982.83275101105</v>
      </c>
      <c r="N380" s="168">
        <f t="shared" si="108"/>
        <v>11402.708754940608</v>
      </c>
      <c r="O380" s="168">
        <f t="shared" si="108"/>
        <v>12464.166574879926</v>
      </c>
      <c r="P380" s="168">
        <f t="shared" si="108"/>
        <v>10480.734218815123</v>
      </c>
      <c r="Q380" s="168">
        <f t="shared" si="108"/>
        <v>11529.715185438614</v>
      </c>
    </row>
    <row r="381" spans="1:17" ht="12" customHeight="1" x14ac:dyDescent="0.25">
      <c r="A381" s="158" t="s">
        <v>65</v>
      </c>
      <c r="B381" s="157"/>
      <c r="C381" s="157">
        <f t="shared" ref="C381:Q381" si="109">SUM(C382:C383)</f>
        <v>10369.500598437906</v>
      </c>
      <c r="D381" s="157">
        <f t="shared" si="109"/>
        <v>10043.849423203785</v>
      </c>
      <c r="E381" s="157">
        <f t="shared" si="109"/>
        <v>9966.6171304510935</v>
      </c>
      <c r="F381" s="157">
        <f t="shared" si="109"/>
        <v>9384.5462746648172</v>
      </c>
      <c r="G381" s="157">
        <f t="shared" si="109"/>
        <v>9202.6591783102685</v>
      </c>
      <c r="H381" s="157">
        <f t="shared" si="109"/>
        <v>8206.1160319551909</v>
      </c>
      <c r="I381" s="157">
        <f t="shared" si="109"/>
        <v>8582.7149757331827</v>
      </c>
      <c r="J381" s="157">
        <f t="shared" si="109"/>
        <v>8378.1457040798086</v>
      </c>
      <c r="K381" s="157">
        <f t="shared" si="109"/>
        <v>8324.0207395114503</v>
      </c>
      <c r="L381" s="157">
        <f t="shared" si="109"/>
        <v>9459.545038119828</v>
      </c>
      <c r="M381" s="157">
        <f t="shared" si="109"/>
        <v>8508.2657031536455</v>
      </c>
      <c r="N381" s="157">
        <f t="shared" si="109"/>
        <v>8900.0077837315639</v>
      </c>
      <c r="O381" s="157">
        <f t="shared" si="109"/>
        <v>10060.242764704499</v>
      </c>
      <c r="P381" s="157">
        <f t="shared" si="109"/>
        <v>7984.0967797260446</v>
      </c>
      <c r="Q381" s="157">
        <f t="shared" si="109"/>
        <v>8923.6457398874627</v>
      </c>
    </row>
    <row r="382" spans="1:17" ht="12" customHeight="1" x14ac:dyDescent="0.25">
      <c r="A382" s="23" t="s">
        <v>149</v>
      </c>
      <c r="B382" s="156"/>
      <c r="C382" s="156">
        <f t="shared" ref="C382:Q383" si="110">IF(C306=0,0,C306/0.086*1000000/C$49)</f>
        <v>10315.959693521947</v>
      </c>
      <c r="D382" s="156">
        <f t="shared" si="110"/>
        <v>9985.2678781240193</v>
      </c>
      <c r="E382" s="156">
        <f t="shared" si="110"/>
        <v>9908.4722127790301</v>
      </c>
      <c r="F382" s="156">
        <f t="shared" si="110"/>
        <v>9339.8767949225548</v>
      </c>
      <c r="G382" s="156">
        <f t="shared" si="110"/>
        <v>9159.968669197975</v>
      </c>
      <c r="H382" s="156">
        <f t="shared" si="110"/>
        <v>8175.9869351485404</v>
      </c>
      <c r="I382" s="156">
        <f t="shared" si="110"/>
        <v>8523.048234358128</v>
      </c>
      <c r="J382" s="156">
        <f t="shared" si="110"/>
        <v>8338.1865900177181</v>
      </c>
      <c r="K382" s="156">
        <f t="shared" si="110"/>
        <v>8279.0196060863364</v>
      </c>
      <c r="L382" s="156">
        <f t="shared" si="110"/>
        <v>9414.2426191881859</v>
      </c>
      <c r="M382" s="156">
        <f t="shared" si="110"/>
        <v>8460.6728385340775</v>
      </c>
      <c r="N382" s="156">
        <f t="shared" si="110"/>
        <v>8845.0802048455153</v>
      </c>
      <c r="O382" s="156">
        <f t="shared" si="110"/>
        <v>10030.661527079168</v>
      </c>
      <c r="P382" s="156">
        <f t="shared" si="110"/>
        <v>7920.6504807533474</v>
      </c>
      <c r="Q382" s="156">
        <f t="shared" si="110"/>
        <v>8873.48028277913</v>
      </c>
    </row>
    <row r="383" spans="1:17" ht="12" customHeight="1" x14ac:dyDescent="0.25">
      <c r="A383" s="23" t="s">
        <v>60</v>
      </c>
      <c r="B383" s="156"/>
      <c r="C383" s="156">
        <f t="shared" si="110"/>
        <v>53.540904915959068</v>
      </c>
      <c r="D383" s="156">
        <f t="shared" si="110"/>
        <v>58.581545079765576</v>
      </c>
      <c r="E383" s="156">
        <f t="shared" si="110"/>
        <v>58.144917672064025</v>
      </c>
      <c r="F383" s="156">
        <f t="shared" si="110"/>
        <v>44.669479742262425</v>
      </c>
      <c r="G383" s="156">
        <f t="shared" si="110"/>
        <v>42.690509112294045</v>
      </c>
      <c r="H383" s="156">
        <f t="shared" si="110"/>
        <v>30.129096806649823</v>
      </c>
      <c r="I383" s="156">
        <f t="shared" si="110"/>
        <v>59.666741375054187</v>
      </c>
      <c r="J383" s="156">
        <f t="shared" si="110"/>
        <v>39.959114062090762</v>
      </c>
      <c r="K383" s="156">
        <f t="shared" si="110"/>
        <v>45.001133425113224</v>
      </c>
      <c r="L383" s="156">
        <f t="shared" si="110"/>
        <v>45.302418931641682</v>
      </c>
      <c r="M383" s="156">
        <f t="shared" si="110"/>
        <v>47.592864619568303</v>
      </c>
      <c r="N383" s="156">
        <f t="shared" si="110"/>
        <v>54.927578886049197</v>
      </c>
      <c r="O383" s="156">
        <f t="shared" si="110"/>
        <v>29.581237625331163</v>
      </c>
      <c r="P383" s="156">
        <f t="shared" si="110"/>
        <v>63.446298972697171</v>
      </c>
      <c r="Q383" s="156">
        <f t="shared" si="110"/>
        <v>50.165457108331921</v>
      </c>
    </row>
    <row r="384" spans="1:17" ht="12" customHeight="1" x14ac:dyDescent="0.25">
      <c r="A384" s="158" t="s">
        <v>112</v>
      </c>
      <c r="B384" s="157"/>
      <c r="C384" s="157">
        <f t="shared" ref="C384:Q384" si="111">C385</f>
        <v>29.715887160594178</v>
      </c>
      <c r="D384" s="157">
        <f t="shared" si="111"/>
        <v>12.823314303648015</v>
      </c>
      <c r="E384" s="157">
        <f t="shared" si="111"/>
        <v>8.6178733175636104</v>
      </c>
      <c r="F384" s="157">
        <f t="shared" si="111"/>
        <v>14.379678391164472</v>
      </c>
      <c r="G384" s="157">
        <f t="shared" si="111"/>
        <v>22.734427631673082</v>
      </c>
      <c r="H384" s="157">
        <f t="shared" si="111"/>
        <v>28.454406711345065</v>
      </c>
      <c r="I384" s="157">
        <f t="shared" si="111"/>
        <v>20.0570498363988</v>
      </c>
      <c r="J384" s="157">
        <f t="shared" si="111"/>
        <v>47.755306192424491</v>
      </c>
      <c r="K384" s="157">
        <f t="shared" si="111"/>
        <v>52.537922600315191</v>
      </c>
      <c r="L384" s="157">
        <f t="shared" si="111"/>
        <v>94.657937519299338</v>
      </c>
      <c r="M384" s="157">
        <f t="shared" si="111"/>
        <v>54.136290953503227</v>
      </c>
      <c r="N384" s="157">
        <f t="shared" si="111"/>
        <v>36.009728062403433</v>
      </c>
      <c r="O384" s="157">
        <f t="shared" si="111"/>
        <v>35.999477605500509</v>
      </c>
      <c r="P384" s="157">
        <f t="shared" si="111"/>
        <v>1.2816705385183276</v>
      </c>
      <c r="Q384" s="157">
        <f t="shared" si="111"/>
        <v>188.26146045452987</v>
      </c>
    </row>
    <row r="385" spans="1:17" ht="12" customHeight="1" x14ac:dyDescent="0.25">
      <c r="A385" s="23" t="s">
        <v>60</v>
      </c>
      <c r="B385" s="156"/>
      <c r="C385" s="156">
        <f t="shared" ref="C385:Q385" si="112">IF(C309=0,0,C309/0.086*1000000/C$49)</f>
        <v>29.715887160594178</v>
      </c>
      <c r="D385" s="156">
        <f t="shared" si="112"/>
        <v>12.823314303648015</v>
      </c>
      <c r="E385" s="156">
        <f t="shared" si="112"/>
        <v>8.6178733175636104</v>
      </c>
      <c r="F385" s="156">
        <f t="shared" si="112"/>
        <v>14.379678391164472</v>
      </c>
      <c r="G385" s="156">
        <f t="shared" si="112"/>
        <v>22.734427631673082</v>
      </c>
      <c r="H385" s="156">
        <f t="shared" si="112"/>
        <v>28.454406711345065</v>
      </c>
      <c r="I385" s="156">
        <f t="shared" si="112"/>
        <v>20.0570498363988</v>
      </c>
      <c r="J385" s="156">
        <f t="shared" si="112"/>
        <v>47.755306192424491</v>
      </c>
      <c r="K385" s="156">
        <f t="shared" si="112"/>
        <v>52.537922600315191</v>
      </c>
      <c r="L385" s="156">
        <f t="shared" si="112"/>
        <v>94.657937519299338</v>
      </c>
      <c r="M385" s="156">
        <f t="shared" si="112"/>
        <v>54.136290953503227</v>
      </c>
      <c r="N385" s="156">
        <f t="shared" si="112"/>
        <v>36.009728062403433</v>
      </c>
      <c r="O385" s="156">
        <f t="shared" si="112"/>
        <v>35.999477605500509</v>
      </c>
      <c r="P385" s="156">
        <f t="shared" si="112"/>
        <v>1.2816705385183276</v>
      </c>
      <c r="Q385" s="156">
        <f t="shared" si="112"/>
        <v>188.26146045452987</v>
      </c>
    </row>
    <row r="386" spans="1:17" ht="12" customHeight="1" x14ac:dyDescent="0.25">
      <c r="A386" s="158" t="s">
        <v>63</v>
      </c>
      <c r="B386" s="157"/>
      <c r="C386" s="157">
        <f t="shared" ref="C386:Q386" si="113">IF(C310=0,0,C310/0.086*1000000/SUM(C$53:C$56))</f>
        <v>1758.0091433888388</v>
      </c>
      <c r="D386" s="157">
        <f t="shared" si="113"/>
        <v>1702.1161527289173</v>
      </c>
      <c r="E386" s="157">
        <f t="shared" si="113"/>
        <v>1741.3132716484572</v>
      </c>
      <c r="F386" s="157">
        <f t="shared" si="113"/>
        <v>1717.6603524629506</v>
      </c>
      <c r="G386" s="157">
        <f t="shared" si="113"/>
        <v>1750.6126292522638</v>
      </c>
      <c r="H386" s="157">
        <f t="shared" si="113"/>
        <v>1736.4371032721049</v>
      </c>
      <c r="I386" s="157">
        <f t="shared" si="113"/>
        <v>1679.816158670294</v>
      </c>
      <c r="J386" s="157">
        <f t="shared" si="113"/>
        <v>1726.2102408289566</v>
      </c>
      <c r="K386" s="157">
        <f t="shared" si="113"/>
        <v>1683.6497379314053</v>
      </c>
      <c r="L386" s="157">
        <f t="shared" si="113"/>
        <v>1741.3658506016459</v>
      </c>
      <c r="M386" s="157">
        <f t="shared" si="113"/>
        <v>1751.2750542107653</v>
      </c>
      <c r="N386" s="157">
        <f t="shared" si="113"/>
        <v>1761.9236284105903</v>
      </c>
      <c r="O386" s="157">
        <f t="shared" si="113"/>
        <v>1700.7043513205106</v>
      </c>
      <c r="P386" s="157">
        <f t="shared" si="113"/>
        <v>1783.0634340671018</v>
      </c>
      <c r="Q386" s="157">
        <f t="shared" si="113"/>
        <v>1727.8292006587976</v>
      </c>
    </row>
    <row r="387" spans="1:17" ht="12" customHeight="1" x14ac:dyDescent="0.25">
      <c r="A387" s="167" t="s">
        <v>148</v>
      </c>
      <c r="B387" s="132"/>
      <c r="C387" s="132">
        <f t="shared" ref="C387:Q387" si="114">IF(C311=0,0,C311/0.086*1000000/C$53)</f>
        <v>1683.2026678545137</v>
      </c>
      <c r="D387" s="132">
        <f t="shared" si="114"/>
        <v>1685.7710404103354</v>
      </c>
      <c r="E387" s="132">
        <f t="shared" si="114"/>
        <v>1682.4376701159131</v>
      </c>
      <c r="F387" s="132">
        <f t="shared" si="114"/>
        <v>1676.0082324875764</v>
      </c>
      <c r="G387" s="132">
        <f t="shared" si="114"/>
        <v>0</v>
      </c>
      <c r="H387" s="132">
        <f t="shared" si="114"/>
        <v>0</v>
      </c>
      <c r="I387" s="132">
        <f t="shared" si="114"/>
        <v>0</v>
      </c>
      <c r="J387" s="132">
        <f t="shared" si="114"/>
        <v>1628.9440558394904</v>
      </c>
      <c r="K387" s="132">
        <f t="shared" si="114"/>
        <v>0</v>
      </c>
      <c r="L387" s="132">
        <f t="shared" si="114"/>
        <v>0</v>
      </c>
      <c r="M387" s="132">
        <f t="shared" si="114"/>
        <v>0</v>
      </c>
      <c r="N387" s="132">
        <f t="shared" si="114"/>
        <v>0</v>
      </c>
      <c r="O387" s="132">
        <f t="shared" si="114"/>
        <v>0</v>
      </c>
      <c r="P387" s="132">
        <f t="shared" si="114"/>
        <v>1650.4943580904767</v>
      </c>
      <c r="Q387" s="132">
        <f t="shared" si="114"/>
        <v>1648.468282049404</v>
      </c>
    </row>
    <row r="388" spans="1:17" ht="12" customHeight="1" x14ac:dyDescent="0.25">
      <c r="A388" s="167" t="s">
        <v>147</v>
      </c>
      <c r="B388" s="132"/>
      <c r="C388" s="132">
        <f t="shared" ref="C388:Q390" si="115">IF(C312=0,0,C312/0.086*1000000/C$54)</f>
        <v>1687.0795021152962</v>
      </c>
      <c r="D388" s="132">
        <f t="shared" si="115"/>
        <v>1694.3936117621781</v>
      </c>
      <c r="E388" s="132">
        <f t="shared" si="115"/>
        <v>1696.225454577512</v>
      </c>
      <c r="F388" s="132">
        <f t="shared" si="115"/>
        <v>1695.6507428854932</v>
      </c>
      <c r="G388" s="132">
        <f t="shared" si="115"/>
        <v>1721.1394131008039</v>
      </c>
      <c r="H388" s="132">
        <f t="shared" si="115"/>
        <v>1676.9596464737226</v>
      </c>
      <c r="I388" s="132">
        <f t="shared" si="115"/>
        <v>1679.816158670294</v>
      </c>
      <c r="J388" s="132">
        <f t="shared" si="115"/>
        <v>1662.6124743291934</v>
      </c>
      <c r="K388" s="132">
        <f t="shared" si="115"/>
        <v>1681.0641556804214</v>
      </c>
      <c r="L388" s="132">
        <f t="shared" si="115"/>
        <v>1688.8577647575644</v>
      </c>
      <c r="M388" s="132">
        <f t="shared" si="115"/>
        <v>1690.7459130964203</v>
      </c>
      <c r="N388" s="132">
        <f t="shared" si="115"/>
        <v>1688.8870447389311</v>
      </c>
      <c r="O388" s="132">
        <f t="shared" si="115"/>
        <v>1683.5843663999535</v>
      </c>
      <c r="P388" s="132">
        <f t="shared" si="115"/>
        <v>1681.2314583298764</v>
      </c>
      <c r="Q388" s="132">
        <f t="shared" si="115"/>
        <v>1677.2674848158324</v>
      </c>
    </row>
    <row r="389" spans="1:17" ht="12" customHeight="1" x14ac:dyDescent="0.25">
      <c r="A389" s="166" t="s">
        <v>61</v>
      </c>
      <c r="B389" s="165"/>
      <c r="C389" s="165">
        <f t="shared" si="115"/>
        <v>1095.371859877569</v>
      </c>
      <c r="D389" s="165">
        <f t="shared" si="115"/>
        <v>1100.0135692032929</v>
      </c>
      <c r="E389" s="165">
        <f t="shared" si="115"/>
        <v>1100.8873314593677</v>
      </c>
      <c r="F389" s="165">
        <f t="shared" si="115"/>
        <v>1100.8506353657046</v>
      </c>
      <c r="G389" s="165">
        <f t="shared" si="115"/>
        <v>1123.7734413013964</v>
      </c>
      <c r="H389" s="165">
        <f t="shared" si="115"/>
        <v>1083.0978597106334</v>
      </c>
      <c r="I389" s="165">
        <f t="shared" si="115"/>
        <v>1090.2123139618097</v>
      </c>
      <c r="J389" s="165">
        <f t="shared" si="115"/>
        <v>1078.1793364386901</v>
      </c>
      <c r="K389" s="165">
        <f t="shared" si="115"/>
        <v>1089.6805493859783</v>
      </c>
      <c r="L389" s="165">
        <f t="shared" si="115"/>
        <v>1085.3276123638075</v>
      </c>
      <c r="M389" s="165">
        <f t="shared" si="115"/>
        <v>1104.5733545546766</v>
      </c>
      <c r="N389" s="165">
        <f t="shared" si="115"/>
        <v>1095.1319868869309</v>
      </c>
      <c r="O389" s="165">
        <f t="shared" si="115"/>
        <v>1080.2722053356144</v>
      </c>
      <c r="P389" s="165">
        <f t="shared" si="115"/>
        <v>1101.6675917282919</v>
      </c>
      <c r="Q389" s="165">
        <f t="shared" si="115"/>
        <v>1088.9144029710194</v>
      </c>
    </row>
    <row r="390" spans="1:17" ht="12" customHeight="1" x14ac:dyDescent="0.25">
      <c r="A390" s="147" t="s">
        <v>59</v>
      </c>
      <c r="B390" s="164"/>
      <c r="C390" s="164">
        <f t="shared" si="115"/>
        <v>591.70764223772733</v>
      </c>
      <c r="D390" s="164">
        <f t="shared" si="115"/>
        <v>594.38004255888518</v>
      </c>
      <c r="E390" s="164">
        <f t="shared" si="115"/>
        <v>595.33812311814438</v>
      </c>
      <c r="F390" s="164">
        <f t="shared" si="115"/>
        <v>594.80010751978841</v>
      </c>
      <c r="G390" s="164">
        <f t="shared" si="115"/>
        <v>597.3659717994077</v>
      </c>
      <c r="H390" s="164">
        <f t="shared" si="115"/>
        <v>593.86178676308919</v>
      </c>
      <c r="I390" s="164">
        <f t="shared" si="115"/>
        <v>589.6038447084843</v>
      </c>
      <c r="J390" s="164">
        <f t="shared" si="115"/>
        <v>584.43313789050342</v>
      </c>
      <c r="K390" s="164">
        <f t="shared" si="115"/>
        <v>591.38360629444333</v>
      </c>
      <c r="L390" s="164">
        <f t="shared" si="115"/>
        <v>603.53015239375713</v>
      </c>
      <c r="M390" s="164">
        <f t="shared" si="115"/>
        <v>586.17255854174346</v>
      </c>
      <c r="N390" s="164">
        <f t="shared" si="115"/>
        <v>593.75505785200005</v>
      </c>
      <c r="O390" s="164">
        <f t="shared" si="115"/>
        <v>603.31216106433919</v>
      </c>
      <c r="P390" s="164">
        <f t="shared" si="115"/>
        <v>579.56386660158466</v>
      </c>
      <c r="Q390" s="164">
        <f t="shared" si="115"/>
        <v>588.35308184481335</v>
      </c>
    </row>
    <row r="391" spans="1:17" ht="12" customHeight="1" x14ac:dyDescent="0.25">
      <c r="A391" s="163" t="s">
        <v>142</v>
      </c>
      <c r="B391" s="162"/>
      <c r="C391" s="162">
        <f t="shared" ref="C391:Q391" si="116">IF(C315=0,0,C315/0.086*1000000/C$55)</f>
        <v>1874.0365817591608</v>
      </c>
      <c r="D391" s="162">
        <f t="shared" si="116"/>
        <v>1875.6235991869712</v>
      </c>
      <c r="E391" s="162">
        <f t="shared" si="116"/>
        <v>1879.3430771711012</v>
      </c>
      <c r="F391" s="162">
        <f t="shared" si="116"/>
        <v>1845.2607248886616</v>
      </c>
      <c r="G391" s="162">
        <f t="shared" si="116"/>
        <v>1869.9513351263874</v>
      </c>
      <c r="H391" s="162">
        <f t="shared" si="116"/>
        <v>1821.5953710520641</v>
      </c>
      <c r="I391" s="162">
        <f t="shared" si="116"/>
        <v>0</v>
      </c>
      <c r="J391" s="162">
        <f t="shared" si="116"/>
        <v>1848.359467225366</v>
      </c>
      <c r="K391" s="162">
        <f t="shared" si="116"/>
        <v>1931.3491850116911</v>
      </c>
      <c r="L391" s="162">
        <f t="shared" si="116"/>
        <v>1885.9989266188818</v>
      </c>
      <c r="M391" s="162">
        <f t="shared" si="116"/>
        <v>1986.7402758768492</v>
      </c>
      <c r="N391" s="162">
        <f t="shared" si="116"/>
        <v>1989.4914486192527</v>
      </c>
      <c r="O391" s="162">
        <f t="shared" si="116"/>
        <v>1956.6742092550621</v>
      </c>
      <c r="P391" s="162">
        <f t="shared" si="116"/>
        <v>2089.6335072302713</v>
      </c>
      <c r="Q391" s="162">
        <f t="shared" si="116"/>
        <v>2016.8984346733444</v>
      </c>
    </row>
    <row r="392" spans="1:17" ht="12" customHeight="1" x14ac:dyDescent="0.25">
      <c r="A392" s="161" t="s">
        <v>141</v>
      </c>
      <c r="B392" s="160"/>
      <c r="C392" s="160">
        <f t="shared" ref="C392:Q394" si="117">IF(C316=0,0,C316/0.086*1000000/C$56)</f>
        <v>1822.1001765718099</v>
      </c>
      <c r="D392" s="160">
        <f t="shared" si="117"/>
        <v>1831.2232429730834</v>
      </c>
      <c r="E392" s="160">
        <f t="shared" si="117"/>
        <v>1834.8861044450064</v>
      </c>
      <c r="F392" s="160">
        <f t="shared" si="117"/>
        <v>1798.8773683256061</v>
      </c>
      <c r="G392" s="160">
        <f t="shared" si="117"/>
        <v>1818.6371668870247</v>
      </c>
      <c r="H392" s="160">
        <f t="shared" si="117"/>
        <v>1787.8357027660579</v>
      </c>
      <c r="I392" s="160">
        <f t="shared" si="117"/>
        <v>0</v>
      </c>
      <c r="J392" s="160">
        <f t="shared" si="117"/>
        <v>1791.3682655176381</v>
      </c>
      <c r="K392" s="160">
        <f t="shared" si="117"/>
        <v>1847.1857597170051</v>
      </c>
      <c r="L392" s="160">
        <f t="shared" si="117"/>
        <v>1822.0933181341009</v>
      </c>
      <c r="M392" s="160">
        <f t="shared" si="117"/>
        <v>1890.9624135918448</v>
      </c>
      <c r="N392" s="160">
        <f t="shared" si="117"/>
        <v>1887.4814800432978</v>
      </c>
      <c r="O392" s="160">
        <f t="shared" si="117"/>
        <v>1860.4070935001764</v>
      </c>
      <c r="P392" s="160">
        <f t="shared" si="117"/>
        <v>1952.906608312245</v>
      </c>
      <c r="Q392" s="160">
        <f t="shared" si="117"/>
        <v>1902.2149776041026</v>
      </c>
    </row>
    <row r="393" spans="1:17" ht="12" customHeight="1" x14ac:dyDescent="0.25">
      <c r="A393" s="148" t="s">
        <v>60</v>
      </c>
      <c r="B393" s="156"/>
      <c r="C393" s="156">
        <f t="shared" si="117"/>
        <v>1230.2973158483885</v>
      </c>
      <c r="D393" s="156">
        <f t="shared" si="117"/>
        <v>1236.7341859816097</v>
      </c>
      <c r="E393" s="156">
        <f t="shared" si="117"/>
        <v>1239.2738278094916</v>
      </c>
      <c r="F393" s="156">
        <f t="shared" si="117"/>
        <v>1203.677528106602</v>
      </c>
      <c r="G393" s="156">
        <f t="shared" si="117"/>
        <v>1220.714975786987</v>
      </c>
      <c r="H393" s="156">
        <f t="shared" si="117"/>
        <v>1193.362257257374</v>
      </c>
      <c r="I393" s="156">
        <f t="shared" si="117"/>
        <v>0</v>
      </c>
      <c r="J393" s="156">
        <f t="shared" si="117"/>
        <v>1206.5129538834933</v>
      </c>
      <c r="K393" s="156">
        <f t="shared" si="117"/>
        <v>1255.3710323554449</v>
      </c>
      <c r="L393" s="156">
        <f t="shared" si="117"/>
        <v>1218.0852483997901</v>
      </c>
      <c r="M393" s="156">
        <f t="shared" si="117"/>
        <v>1304.4440498631684</v>
      </c>
      <c r="N393" s="156">
        <f t="shared" si="117"/>
        <v>1293.4389474478826</v>
      </c>
      <c r="O393" s="156">
        <f t="shared" si="117"/>
        <v>1256.9094282000981</v>
      </c>
      <c r="P393" s="156">
        <f t="shared" si="117"/>
        <v>1373.1486685506541</v>
      </c>
      <c r="Q393" s="156">
        <f t="shared" si="117"/>
        <v>1313.6933362329839</v>
      </c>
    </row>
    <row r="394" spans="1:17" ht="12" customHeight="1" x14ac:dyDescent="0.25">
      <c r="A394" s="148" t="s">
        <v>59</v>
      </c>
      <c r="B394" s="156"/>
      <c r="C394" s="156">
        <f t="shared" si="117"/>
        <v>591.80286072342119</v>
      </c>
      <c r="D394" s="156">
        <f t="shared" si="117"/>
        <v>594.48905699147383</v>
      </c>
      <c r="E394" s="156">
        <f t="shared" si="117"/>
        <v>595.6122766355146</v>
      </c>
      <c r="F394" s="156">
        <f t="shared" si="117"/>
        <v>595.19984021900416</v>
      </c>
      <c r="G394" s="156">
        <f t="shared" si="117"/>
        <v>597.92219110003794</v>
      </c>
      <c r="H394" s="156">
        <f t="shared" si="117"/>
        <v>594.47344550868411</v>
      </c>
      <c r="I394" s="156">
        <f t="shared" si="117"/>
        <v>0</v>
      </c>
      <c r="J394" s="156">
        <f t="shared" si="117"/>
        <v>584.85531163414453</v>
      </c>
      <c r="K394" s="156">
        <f t="shared" si="117"/>
        <v>591.81472736156013</v>
      </c>
      <c r="L394" s="156">
        <f t="shared" si="117"/>
        <v>604.00806973431054</v>
      </c>
      <c r="M394" s="156">
        <f t="shared" si="117"/>
        <v>586.51836372867638</v>
      </c>
      <c r="N394" s="156">
        <f t="shared" si="117"/>
        <v>594.04253259541508</v>
      </c>
      <c r="O394" s="156">
        <f t="shared" si="117"/>
        <v>603.49766530007867</v>
      </c>
      <c r="P394" s="156">
        <f t="shared" si="117"/>
        <v>579.75793976159059</v>
      </c>
      <c r="Q394" s="156">
        <f t="shared" si="117"/>
        <v>588.52164137111833</v>
      </c>
    </row>
    <row r="395" spans="1:17" ht="12" customHeight="1" x14ac:dyDescent="0.25">
      <c r="A395" s="158" t="s">
        <v>62</v>
      </c>
      <c r="B395" s="157"/>
      <c r="C395" s="157">
        <f t="shared" ref="C395:Q395" si="118">IF(C319=0,0,C319/0.086*1000000/SUM(C$58:C$59))</f>
        <v>653.69241664233823</v>
      </c>
      <c r="D395" s="157">
        <f t="shared" si="118"/>
        <v>663.87780909564412</v>
      </c>
      <c r="E395" s="157">
        <f t="shared" si="118"/>
        <v>671.41605617245273</v>
      </c>
      <c r="F395" s="157">
        <f t="shared" si="118"/>
        <v>655.15229566798189</v>
      </c>
      <c r="G395" s="157">
        <f t="shared" si="118"/>
        <v>644.57913282898085</v>
      </c>
      <c r="H395" s="157">
        <f t="shared" si="118"/>
        <v>640.08340294677134</v>
      </c>
      <c r="I395" s="157">
        <f t="shared" si="118"/>
        <v>658.36418252829981</v>
      </c>
      <c r="J395" s="157">
        <f t="shared" si="118"/>
        <v>638.92407865161033</v>
      </c>
      <c r="K395" s="157">
        <f t="shared" si="118"/>
        <v>675.4632321243588</v>
      </c>
      <c r="L395" s="157">
        <f t="shared" si="118"/>
        <v>655.41711197552945</v>
      </c>
      <c r="M395" s="157">
        <f t="shared" si="118"/>
        <v>669.15570269313434</v>
      </c>
      <c r="N395" s="157">
        <f t="shared" si="118"/>
        <v>704.76761473605097</v>
      </c>
      <c r="O395" s="157">
        <f t="shared" si="118"/>
        <v>667.21998124941661</v>
      </c>
      <c r="P395" s="157">
        <f t="shared" si="118"/>
        <v>712.29233448345815</v>
      </c>
      <c r="Q395" s="157">
        <f t="shared" si="118"/>
        <v>689.97878443782201</v>
      </c>
    </row>
    <row r="396" spans="1:17" ht="12" customHeight="1" x14ac:dyDescent="0.25">
      <c r="A396" s="23" t="s">
        <v>57</v>
      </c>
      <c r="B396" s="156"/>
      <c r="C396" s="156">
        <f t="shared" ref="C396:Q396" si="119">IF(C320=0,0,C320/0.086*1000000/C$58)</f>
        <v>0</v>
      </c>
      <c r="D396" s="156">
        <f t="shared" si="119"/>
        <v>0</v>
      </c>
      <c r="E396" s="156">
        <f t="shared" si="119"/>
        <v>0</v>
      </c>
      <c r="F396" s="156">
        <f t="shared" si="119"/>
        <v>0</v>
      </c>
      <c r="G396" s="156">
        <f t="shared" si="119"/>
        <v>0</v>
      </c>
      <c r="H396" s="156">
        <f t="shared" si="119"/>
        <v>0</v>
      </c>
      <c r="I396" s="156">
        <f t="shared" si="119"/>
        <v>0</v>
      </c>
      <c r="J396" s="156">
        <f t="shared" si="119"/>
        <v>0</v>
      </c>
      <c r="K396" s="156">
        <f t="shared" si="119"/>
        <v>0</v>
      </c>
      <c r="L396" s="156">
        <f t="shared" si="119"/>
        <v>0</v>
      </c>
      <c r="M396" s="156">
        <f t="shared" si="119"/>
        <v>0</v>
      </c>
      <c r="N396" s="156">
        <f t="shared" si="119"/>
        <v>0</v>
      </c>
      <c r="O396" s="156">
        <f t="shared" si="119"/>
        <v>0</v>
      </c>
      <c r="P396" s="156">
        <f t="shared" si="119"/>
        <v>0</v>
      </c>
      <c r="Q396" s="156">
        <f t="shared" si="119"/>
        <v>0</v>
      </c>
    </row>
    <row r="397" spans="1:17" ht="12" customHeight="1" x14ac:dyDescent="0.25">
      <c r="A397" s="29" t="s">
        <v>140</v>
      </c>
      <c r="B397" s="57"/>
      <c r="C397" s="57">
        <f t="shared" ref="C397:Q397" si="120">IF(C321=0,0,C321/0.086*1000000/C$59)</f>
        <v>653.69241664233823</v>
      </c>
      <c r="D397" s="57">
        <f t="shared" si="120"/>
        <v>663.87780909564412</v>
      </c>
      <c r="E397" s="57">
        <f t="shared" si="120"/>
        <v>671.41605617245273</v>
      </c>
      <c r="F397" s="57">
        <f t="shared" si="120"/>
        <v>655.15229566798189</v>
      </c>
      <c r="G397" s="57">
        <f t="shared" si="120"/>
        <v>644.57913282898085</v>
      </c>
      <c r="H397" s="57">
        <f t="shared" si="120"/>
        <v>640.08340294677134</v>
      </c>
      <c r="I397" s="57">
        <f t="shared" si="120"/>
        <v>658.36418252829981</v>
      </c>
      <c r="J397" s="57">
        <f t="shared" si="120"/>
        <v>638.92407865161033</v>
      </c>
      <c r="K397" s="57">
        <f t="shared" si="120"/>
        <v>675.4632321243588</v>
      </c>
      <c r="L397" s="57">
        <f t="shared" si="120"/>
        <v>655.41711197552945</v>
      </c>
      <c r="M397" s="57">
        <f t="shared" si="120"/>
        <v>669.15570269313434</v>
      </c>
      <c r="N397" s="57">
        <f t="shared" si="120"/>
        <v>704.76761473605097</v>
      </c>
      <c r="O397" s="57">
        <f t="shared" si="120"/>
        <v>667.21998124941661</v>
      </c>
      <c r="P397" s="57">
        <f t="shared" si="120"/>
        <v>712.29233448345815</v>
      </c>
      <c r="Q397" s="57">
        <f t="shared" si="120"/>
        <v>689.97878443782201</v>
      </c>
    </row>
    <row r="399" spans="1:17" ht="12" customHeight="1" x14ac:dyDescent="0.25">
      <c r="A399" s="152" t="s">
        <v>187</v>
      </c>
      <c r="B399" s="168"/>
      <c r="C399" s="168">
        <f t="shared" ref="C399:Q399" si="121">SUM(C400,C403,C405,C414)</f>
        <v>0</v>
      </c>
      <c r="D399" s="168">
        <f t="shared" si="121"/>
        <v>0</v>
      </c>
      <c r="E399" s="168">
        <f t="shared" si="121"/>
        <v>0</v>
      </c>
      <c r="F399" s="168">
        <f t="shared" si="121"/>
        <v>0</v>
      </c>
      <c r="G399" s="168">
        <f t="shared" si="121"/>
        <v>0</v>
      </c>
      <c r="H399" s="168">
        <f t="shared" si="121"/>
        <v>0</v>
      </c>
      <c r="I399" s="168">
        <f t="shared" si="121"/>
        <v>0</v>
      </c>
      <c r="J399" s="168">
        <f t="shared" si="121"/>
        <v>0</v>
      </c>
      <c r="K399" s="168">
        <f t="shared" si="121"/>
        <v>0</v>
      </c>
      <c r="L399" s="168">
        <f t="shared" si="121"/>
        <v>0</v>
      </c>
      <c r="M399" s="168">
        <f t="shared" si="121"/>
        <v>0</v>
      </c>
      <c r="N399" s="168">
        <f t="shared" si="121"/>
        <v>0</v>
      </c>
      <c r="O399" s="168">
        <f t="shared" si="121"/>
        <v>0</v>
      </c>
      <c r="P399" s="168">
        <f t="shared" si="121"/>
        <v>0</v>
      </c>
      <c r="Q399" s="168">
        <f t="shared" si="121"/>
        <v>0</v>
      </c>
    </row>
    <row r="400" spans="1:17" ht="12" customHeight="1" x14ac:dyDescent="0.25">
      <c r="A400" s="158" t="s">
        <v>65</v>
      </c>
      <c r="B400" s="157"/>
      <c r="C400" s="157">
        <f t="shared" ref="C400:Q400" si="122">SUM(C401:C402)</f>
        <v>0</v>
      </c>
      <c r="D400" s="157">
        <f t="shared" si="122"/>
        <v>0</v>
      </c>
      <c r="E400" s="157">
        <f t="shared" si="122"/>
        <v>0</v>
      </c>
      <c r="F400" s="157">
        <f t="shared" si="122"/>
        <v>0</v>
      </c>
      <c r="G400" s="157">
        <f t="shared" si="122"/>
        <v>0</v>
      </c>
      <c r="H400" s="157">
        <f t="shared" si="122"/>
        <v>0</v>
      </c>
      <c r="I400" s="157">
        <f t="shared" si="122"/>
        <v>0</v>
      </c>
      <c r="J400" s="157">
        <f t="shared" si="122"/>
        <v>0</v>
      </c>
      <c r="K400" s="157">
        <f t="shared" si="122"/>
        <v>0</v>
      </c>
      <c r="L400" s="157">
        <f t="shared" si="122"/>
        <v>0</v>
      </c>
      <c r="M400" s="157">
        <f t="shared" si="122"/>
        <v>0</v>
      </c>
      <c r="N400" s="157">
        <f t="shared" si="122"/>
        <v>0</v>
      </c>
      <c r="O400" s="157">
        <f t="shared" si="122"/>
        <v>0</v>
      </c>
      <c r="P400" s="157">
        <f t="shared" si="122"/>
        <v>0</v>
      </c>
      <c r="Q400" s="157">
        <f t="shared" si="122"/>
        <v>0</v>
      </c>
    </row>
    <row r="401" spans="1:17" ht="12" customHeight="1" x14ac:dyDescent="0.25">
      <c r="A401" s="23" t="s">
        <v>149</v>
      </c>
      <c r="B401" s="156"/>
      <c r="C401" s="156">
        <f t="shared" ref="C401:Q401" si="123">IF(C344=0,0,C344*1000000/C$49)</f>
        <v>0</v>
      </c>
      <c r="D401" s="156">
        <f t="shared" si="123"/>
        <v>0</v>
      </c>
      <c r="E401" s="156">
        <f t="shared" si="123"/>
        <v>0</v>
      </c>
      <c r="F401" s="156">
        <f t="shared" si="123"/>
        <v>0</v>
      </c>
      <c r="G401" s="156">
        <f t="shared" si="123"/>
        <v>0</v>
      </c>
      <c r="H401" s="156">
        <f t="shared" si="123"/>
        <v>0</v>
      </c>
      <c r="I401" s="156">
        <f t="shared" si="123"/>
        <v>0</v>
      </c>
      <c r="J401" s="156">
        <f t="shared" si="123"/>
        <v>0</v>
      </c>
      <c r="K401" s="156">
        <f t="shared" si="123"/>
        <v>0</v>
      </c>
      <c r="L401" s="156">
        <f t="shared" si="123"/>
        <v>0</v>
      </c>
      <c r="M401" s="156">
        <f t="shared" si="123"/>
        <v>0</v>
      </c>
      <c r="N401" s="156">
        <f t="shared" si="123"/>
        <v>0</v>
      </c>
      <c r="O401" s="156">
        <f t="shared" si="123"/>
        <v>0</v>
      </c>
      <c r="P401" s="156">
        <f t="shared" si="123"/>
        <v>0</v>
      </c>
      <c r="Q401" s="156">
        <f t="shared" si="123"/>
        <v>0</v>
      </c>
    </row>
    <row r="402" spans="1:17" ht="12" customHeight="1" x14ac:dyDescent="0.25">
      <c r="A402" s="23" t="s">
        <v>60</v>
      </c>
      <c r="B402" s="156"/>
      <c r="C402" s="156">
        <f t="shared" ref="C402:Q402" si="124">IF(C345=0,0,C345*1000000/C$49)</f>
        <v>0</v>
      </c>
      <c r="D402" s="156">
        <f t="shared" si="124"/>
        <v>0</v>
      </c>
      <c r="E402" s="156">
        <f t="shared" si="124"/>
        <v>0</v>
      </c>
      <c r="F402" s="156">
        <f t="shared" si="124"/>
        <v>0</v>
      </c>
      <c r="G402" s="156">
        <f t="shared" si="124"/>
        <v>0</v>
      </c>
      <c r="H402" s="156">
        <f t="shared" si="124"/>
        <v>0</v>
      </c>
      <c r="I402" s="156">
        <f t="shared" si="124"/>
        <v>0</v>
      </c>
      <c r="J402" s="156">
        <f t="shared" si="124"/>
        <v>0</v>
      </c>
      <c r="K402" s="156">
        <f t="shared" si="124"/>
        <v>0</v>
      </c>
      <c r="L402" s="156">
        <f t="shared" si="124"/>
        <v>0</v>
      </c>
      <c r="M402" s="156">
        <f t="shared" si="124"/>
        <v>0</v>
      </c>
      <c r="N402" s="156">
        <f t="shared" si="124"/>
        <v>0</v>
      </c>
      <c r="O402" s="156">
        <f t="shared" si="124"/>
        <v>0</v>
      </c>
      <c r="P402" s="156">
        <f t="shared" si="124"/>
        <v>0</v>
      </c>
      <c r="Q402" s="156">
        <f t="shared" si="124"/>
        <v>0</v>
      </c>
    </row>
    <row r="403" spans="1:17" ht="12" customHeight="1" x14ac:dyDescent="0.25">
      <c r="A403" s="158" t="s">
        <v>112</v>
      </c>
      <c r="B403" s="157"/>
      <c r="C403" s="157">
        <f t="shared" ref="C403:Q403" si="125">C404</f>
        <v>0</v>
      </c>
      <c r="D403" s="157">
        <f t="shared" si="125"/>
        <v>0</v>
      </c>
      <c r="E403" s="157">
        <f t="shared" si="125"/>
        <v>0</v>
      </c>
      <c r="F403" s="157">
        <f t="shared" si="125"/>
        <v>0</v>
      </c>
      <c r="G403" s="157">
        <f t="shared" si="125"/>
        <v>0</v>
      </c>
      <c r="H403" s="157">
        <f t="shared" si="125"/>
        <v>0</v>
      </c>
      <c r="I403" s="157">
        <f t="shared" si="125"/>
        <v>0</v>
      </c>
      <c r="J403" s="157">
        <f t="shared" si="125"/>
        <v>0</v>
      </c>
      <c r="K403" s="157">
        <f t="shared" si="125"/>
        <v>0</v>
      </c>
      <c r="L403" s="157">
        <f t="shared" si="125"/>
        <v>0</v>
      </c>
      <c r="M403" s="157">
        <f t="shared" si="125"/>
        <v>0</v>
      </c>
      <c r="N403" s="157">
        <f t="shared" si="125"/>
        <v>0</v>
      </c>
      <c r="O403" s="157">
        <f t="shared" si="125"/>
        <v>0</v>
      </c>
      <c r="P403" s="157">
        <f t="shared" si="125"/>
        <v>0</v>
      </c>
      <c r="Q403" s="157">
        <f t="shared" si="125"/>
        <v>0</v>
      </c>
    </row>
    <row r="404" spans="1:17" ht="12" customHeight="1" x14ac:dyDescent="0.25">
      <c r="A404" s="23" t="s">
        <v>60</v>
      </c>
      <c r="B404" s="156"/>
      <c r="C404" s="156">
        <f t="shared" ref="C404:Q404" si="126">IF(C347=0,0,C347*1000000/C$49)</f>
        <v>0</v>
      </c>
      <c r="D404" s="156">
        <f t="shared" si="126"/>
        <v>0</v>
      </c>
      <c r="E404" s="156">
        <f t="shared" si="126"/>
        <v>0</v>
      </c>
      <c r="F404" s="156">
        <f t="shared" si="126"/>
        <v>0</v>
      </c>
      <c r="G404" s="156">
        <f t="shared" si="126"/>
        <v>0</v>
      </c>
      <c r="H404" s="156">
        <f t="shared" si="126"/>
        <v>0</v>
      </c>
      <c r="I404" s="156">
        <f t="shared" si="126"/>
        <v>0</v>
      </c>
      <c r="J404" s="156">
        <f t="shared" si="126"/>
        <v>0</v>
      </c>
      <c r="K404" s="156">
        <f t="shared" si="126"/>
        <v>0</v>
      </c>
      <c r="L404" s="156">
        <f t="shared" si="126"/>
        <v>0</v>
      </c>
      <c r="M404" s="156">
        <f t="shared" si="126"/>
        <v>0</v>
      </c>
      <c r="N404" s="156">
        <f t="shared" si="126"/>
        <v>0</v>
      </c>
      <c r="O404" s="156">
        <f t="shared" si="126"/>
        <v>0</v>
      </c>
      <c r="P404" s="156">
        <f t="shared" si="126"/>
        <v>0</v>
      </c>
      <c r="Q404" s="156">
        <f t="shared" si="126"/>
        <v>0</v>
      </c>
    </row>
    <row r="405" spans="1:17" ht="12" customHeight="1" x14ac:dyDescent="0.25">
      <c r="A405" s="158" t="s">
        <v>63</v>
      </c>
      <c r="B405" s="157"/>
      <c r="C405" s="157">
        <f t="shared" ref="C405:Q405" si="127">IF(C348=0,0,C348*1000000/SUM(C$53:C$56))</f>
        <v>0</v>
      </c>
      <c r="D405" s="157">
        <f t="shared" si="127"/>
        <v>0</v>
      </c>
      <c r="E405" s="157">
        <f t="shared" si="127"/>
        <v>0</v>
      </c>
      <c r="F405" s="157">
        <f t="shared" si="127"/>
        <v>0</v>
      </c>
      <c r="G405" s="157">
        <f t="shared" si="127"/>
        <v>0</v>
      </c>
      <c r="H405" s="157">
        <f t="shared" si="127"/>
        <v>0</v>
      </c>
      <c r="I405" s="157">
        <f t="shared" si="127"/>
        <v>0</v>
      </c>
      <c r="J405" s="157">
        <f t="shared" si="127"/>
        <v>0</v>
      </c>
      <c r="K405" s="157">
        <f t="shared" si="127"/>
        <v>0</v>
      </c>
      <c r="L405" s="157">
        <f t="shared" si="127"/>
        <v>0</v>
      </c>
      <c r="M405" s="157">
        <f t="shared" si="127"/>
        <v>0</v>
      </c>
      <c r="N405" s="157">
        <f t="shared" si="127"/>
        <v>0</v>
      </c>
      <c r="O405" s="157">
        <f t="shared" si="127"/>
        <v>0</v>
      </c>
      <c r="P405" s="157">
        <f t="shared" si="127"/>
        <v>0</v>
      </c>
      <c r="Q405" s="157">
        <f t="shared" si="127"/>
        <v>0</v>
      </c>
    </row>
    <row r="406" spans="1:17" ht="12" customHeight="1" x14ac:dyDescent="0.25">
      <c r="A406" s="167" t="s">
        <v>148</v>
      </c>
      <c r="B406" s="132"/>
      <c r="C406" s="132">
        <f t="shared" ref="C406:Q406" si="128">IF(C349=0,0,C349*1000000/C$53)</f>
        <v>0</v>
      </c>
      <c r="D406" s="132">
        <f t="shared" si="128"/>
        <v>0</v>
      </c>
      <c r="E406" s="132">
        <f t="shared" si="128"/>
        <v>0</v>
      </c>
      <c r="F406" s="132">
        <f t="shared" si="128"/>
        <v>0</v>
      </c>
      <c r="G406" s="132">
        <f t="shared" si="128"/>
        <v>0</v>
      </c>
      <c r="H406" s="132">
        <f t="shared" si="128"/>
        <v>0</v>
      </c>
      <c r="I406" s="132">
        <f t="shared" si="128"/>
        <v>0</v>
      </c>
      <c r="J406" s="132">
        <f t="shared" si="128"/>
        <v>0</v>
      </c>
      <c r="K406" s="132">
        <f t="shared" si="128"/>
        <v>0</v>
      </c>
      <c r="L406" s="132">
        <f t="shared" si="128"/>
        <v>0</v>
      </c>
      <c r="M406" s="132">
        <f t="shared" si="128"/>
        <v>0</v>
      </c>
      <c r="N406" s="132">
        <f t="shared" si="128"/>
        <v>0</v>
      </c>
      <c r="O406" s="132">
        <f t="shared" si="128"/>
        <v>0</v>
      </c>
      <c r="P406" s="132">
        <f t="shared" si="128"/>
        <v>0</v>
      </c>
      <c r="Q406" s="132">
        <f t="shared" si="128"/>
        <v>0</v>
      </c>
    </row>
    <row r="407" spans="1:17" ht="12" customHeight="1" x14ac:dyDescent="0.25">
      <c r="A407" s="167" t="s">
        <v>147</v>
      </c>
      <c r="B407" s="132"/>
      <c r="C407" s="132">
        <f t="shared" ref="C407:Q407" si="129">IF(C350=0,0,C350*1000000/C$54)</f>
        <v>0</v>
      </c>
      <c r="D407" s="132">
        <f t="shared" si="129"/>
        <v>0</v>
      </c>
      <c r="E407" s="132">
        <f t="shared" si="129"/>
        <v>0</v>
      </c>
      <c r="F407" s="132">
        <f t="shared" si="129"/>
        <v>0</v>
      </c>
      <c r="G407" s="132">
        <f t="shared" si="129"/>
        <v>0</v>
      </c>
      <c r="H407" s="132">
        <f t="shared" si="129"/>
        <v>0</v>
      </c>
      <c r="I407" s="132">
        <f t="shared" si="129"/>
        <v>0</v>
      </c>
      <c r="J407" s="132">
        <f t="shared" si="129"/>
        <v>0</v>
      </c>
      <c r="K407" s="132">
        <f t="shared" si="129"/>
        <v>0</v>
      </c>
      <c r="L407" s="132">
        <f t="shared" si="129"/>
        <v>0</v>
      </c>
      <c r="M407" s="132">
        <f t="shared" si="129"/>
        <v>0</v>
      </c>
      <c r="N407" s="132">
        <f t="shared" si="129"/>
        <v>0</v>
      </c>
      <c r="O407" s="132">
        <f t="shared" si="129"/>
        <v>0</v>
      </c>
      <c r="P407" s="132">
        <f t="shared" si="129"/>
        <v>0</v>
      </c>
      <c r="Q407" s="132">
        <f t="shared" si="129"/>
        <v>0</v>
      </c>
    </row>
    <row r="408" spans="1:17" ht="12" customHeight="1" x14ac:dyDescent="0.25">
      <c r="A408" s="166" t="s">
        <v>61</v>
      </c>
      <c r="B408" s="165"/>
      <c r="C408" s="165">
        <f t="shared" ref="C408:Q408" si="130">IF(C351=0,0,C351*1000000/C$54)</f>
        <v>0</v>
      </c>
      <c r="D408" s="165">
        <f t="shared" si="130"/>
        <v>0</v>
      </c>
      <c r="E408" s="165">
        <f t="shared" si="130"/>
        <v>0</v>
      </c>
      <c r="F408" s="165">
        <f t="shared" si="130"/>
        <v>0</v>
      </c>
      <c r="G408" s="165">
        <f t="shared" si="130"/>
        <v>0</v>
      </c>
      <c r="H408" s="165">
        <f t="shared" si="130"/>
        <v>0</v>
      </c>
      <c r="I408" s="165">
        <f t="shared" si="130"/>
        <v>0</v>
      </c>
      <c r="J408" s="165">
        <f t="shared" si="130"/>
        <v>0</v>
      </c>
      <c r="K408" s="165">
        <f t="shared" si="130"/>
        <v>0</v>
      </c>
      <c r="L408" s="165">
        <f t="shared" si="130"/>
        <v>0</v>
      </c>
      <c r="M408" s="165">
        <f t="shared" si="130"/>
        <v>0</v>
      </c>
      <c r="N408" s="165">
        <f t="shared" si="130"/>
        <v>0</v>
      </c>
      <c r="O408" s="165">
        <f t="shared" si="130"/>
        <v>0</v>
      </c>
      <c r="P408" s="165">
        <f t="shared" si="130"/>
        <v>0</v>
      </c>
      <c r="Q408" s="165">
        <f t="shared" si="130"/>
        <v>0</v>
      </c>
    </row>
    <row r="409" spans="1:17" ht="12" customHeight="1" x14ac:dyDescent="0.25">
      <c r="A409" s="147" t="s">
        <v>59</v>
      </c>
      <c r="B409" s="164"/>
      <c r="C409" s="164">
        <f t="shared" ref="C409:Q409" si="131">IF(C352=0,0,C352*1000000/C$54)</f>
        <v>0</v>
      </c>
      <c r="D409" s="164">
        <f t="shared" si="131"/>
        <v>0</v>
      </c>
      <c r="E409" s="164">
        <f t="shared" si="131"/>
        <v>0</v>
      </c>
      <c r="F409" s="164">
        <f t="shared" si="131"/>
        <v>0</v>
      </c>
      <c r="G409" s="164">
        <f t="shared" si="131"/>
        <v>0</v>
      </c>
      <c r="H409" s="164">
        <f t="shared" si="131"/>
        <v>0</v>
      </c>
      <c r="I409" s="164">
        <f t="shared" si="131"/>
        <v>0</v>
      </c>
      <c r="J409" s="164">
        <f t="shared" si="131"/>
        <v>0</v>
      </c>
      <c r="K409" s="164">
        <f t="shared" si="131"/>
        <v>0</v>
      </c>
      <c r="L409" s="164">
        <f t="shared" si="131"/>
        <v>0</v>
      </c>
      <c r="M409" s="164">
        <f t="shared" si="131"/>
        <v>0</v>
      </c>
      <c r="N409" s="164">
        <f t="shared" si="131"/>
        <v>0</v>
      </c>
      <c r="O409" s="164">
        <f t="shared" si="131"/>
        <v>0</v>
      </c>
      <c r="P409" s="164">
        <f t="shared" si="131"/>
        <v>0</v>
      </c>
      <c r="Q409" s="164">
        <f t="shared" si="131"/>
        <v>0</v>
      </c>
    </row>
    <row r="410" spans="1:17" ht="12" customHeight="1" x14ac:dyDescent="0.25">
      <c r="A410" s="163" t="s">
        <v>142</v>
      </c>
      <c r="B410" s="162"/>
      <c r="C410" s="162">
        <f t="shared" ref="C410:Q410" si="132">IF(C353=0,0,C353*1000000/C$55)</f>
        <v>0</v>
      </c>
      <c r="D410" s="162">
        <f t="shared" si="132"/>
        <v>0</v>
      </c>
      <c r="E410" s="162">
        <f t="shared" si="132"/>
        <v>0</v>
      </c>
      <c r="F410" s="162">
        <f t="shared" si="132"/>
        <v>0</v>
      </c>
      <c r="G410" s="162">
        <f t="shared" si="132"/>
        <v>0</v>
      </c>
      <c r="H410" s="162">
        <f t="shared" si="132"/>
        <v>0</v>
      </c>
      <c r="I410" s="162">
        <f t="shared" si="132"/>
        <v>0</v>
      </c>
      <c r="J410" s="162">
        <f t="shared" si="132"/>
        <v>0</v>
      </c>
      <c r="K410" s="162">
        <f t="shared" si="132"/>
        <v>0</v>
      </c>
      <c r="L410" s="162">
        <f t="shared" si="132"/>
        <v>0</v>
      </c>
      <c r="M410" s="162">
        <f t="shared" si="132"/>
        <v>0</v>
      </c>
      <c r="N410" s="162">
        <f t="shared" si="132"/>
        <v>0</v>
      </c>
      <c r="O410" s="162">
        <f t="shared" si="132"/>
        <v>0</v>
      </c>
      <c r="P410" s="162">
        <f t="shared" si="132"/>
        <v>0</v>
      </c>
      <c r="Q410" s="162">
        <f t="shared" si="132"/>
        <v>0</v>
      </c>
    </row>
    <row r="411" spans="1:17" ht="12" customHeight="1" x14ac:dyDescent="0.25">
      <c r="A411" s="161" t="s">
        <v>141</v>
      </c>
      <c r="B411" s="160"/>
      <c r="C411" s="160">
        <f t="shared" ref="C411:Q411" si="133">IF(C354=0,0,C354*1000000/C$56)</f>
        <v>0</v>
      </c>
      <c r="D411" s="160">
        <f t="shared" si="133"/>
        <v>0</v>
      </c>
      <c r="E411" s="160">
        <f t="shared" si="133"/>
        <v>0</v>
      </c>
      <c r="F411" s="160">
        <f t="shared" si="133"/>
        <v>0</v>
      </c>
      <c r="G411" s="160">
        <f t="shared" si="133"/>
        <v>0</v>
      </c>
      <c r="H411" s="160">
        <f t="shared" si="133"/>
        <v>0</v>
      </c>
      <c r="I411" s="160">
        <f t="shared" si="133"/>
        <v>0</v>
      </c>
      <c r="J411" s="160">
        <f t="shared" si="133"/>
        <v>0</v>
      </c>
      <c r="K411" s="160">
        <f t="shared" si="133"/>
        <v>0</v>
      </c>
      <c r="L411" s="160">
        <f t="shared" si="133"/>
        <v>0</v>
      </c>
      <c r="M411" s="160">
        <f t="shared" si="133"/>
        <v>0</v>
      </c>
      <c r="N411" s="160">
        <f t="shared" si="133"/>
        <v>0</v>
      </c>
      <c r="O411" s="160">
        <f t="shared" si="133"/>
        <v>0</v>
      </c>
      <c r="P411" s="160">
        <f t="shared" si="133"/>
        <v>0</v>
      </c>
      <c r="Q411" s="160">
        <f t="shared" si="133"/>
        <v>0</v>
      </c>
    </row>
    <row r="412" spans="1:17" ht="12" customHeight="1" x14ac:dyDescent="0.25">
      <c r="A412" s="148" t="s">
        <v>60</v>
      </c>
      <c r="B412" s="156"/>
      <c r="C412" s="156">
        <f t="shared" ref="C412:Q412" si="134">IF(C355=0,0,C355*1000000/C$56)</f>
        <v>0</v>
      </c>
      <c r="D412" s="156">
        <f t="shared" si="134"/>
        <v>0</v>
      </c>
      <c r="E412" s="156">
        <f t="shared" si="134"/>
        <v>0</v>
      </c>
      <c r="F412" s="156">
        <f t="shared" si="134"/>
        <v>0</v>
      </c>
      <c r="G412" s="156">
        <f t="shared" si="134"/>
        <v>0</v>
      </c>
      <c r="H412" s="156">
        <f t="shared" si="134"/>
        <v>0</v>
      </c>
      <c r="I412" s="156">
        <f t="shared" si="134"/>
        <v>0</v>
      </c>
      <c r="J412" s="156">
        <f t="shared" si="134"/>
        <v>0</v>
      </c>
      <c r="K412" s="156">
        <f t="shared" si="134"/>
        <v>0</v>
      </c>
      <c r="L412" s="156">
        <f t="shared" si="134"/>
        <v>0</v>
      </c>
      <c r="M412" s="156">
        <f t="shared" si="134"/>
        <v>0</v>
      </c>
      <c r="N412" s="156">
        <f t="shared" si="134"/>
        <v>0</v>
      </c>
      <c r="O412" s="156">
        <f t="shared" si="134"/>
        <v>0</v>
      </c>
      <c r="P412" s="156">
        <f t="shared" si="134"/>
        <v>0</v>
      </c>
      <c r="Q412" s="156">
        <f t="shared" si="134"/>
        <v>0</v>
      </c>
    </row>
    <row r="413" spans="1:17" ht="12" customHeight="1" x14ac:dyDescent="0.25">
      <c r="A413" s="148" t="s">
        <v>59</v>
      </c>
      <c r="B413" s="156"/>
      <c r="C413" s="156">
        <f t="shared" ref="C413:Q413" si="135">IF(C356=0,0,C356*1000000/C$56)</f>
        <v>0</v>
      </c>
      <c r="D413" s="156">
        <f t="shared" si="135"/>
        <v>0</v>
      </c>
      <c r="E413" s="156">
        <f t="shared" si="135"/>
        <v>0</v>
      </c>
      <c r="F413" s="156">
        <f t="shared" si="135"/>
        <v>0</v>
      </c>
      <c r="G413" s="156">
        <f t="shared" si="135"/>
        <v>0</v>
      </c>
      <c r="H413" s="156">
        <f t="shared" si="135"/>
        <v>0</v>
      </c>
      <c r="I413" s="156">
        <f t="shared" si="135"/>
        <v>0</v>
      </c>
      <c r="J413" s="156">
        <f t="shared" si="135"/>
        <v>0</v>
      </c>
      <c r="K413" s="156">
        <f t="shared" si="135"/>
        <v>0</v>
      </c>
      <c r="L413" s="156">
        <f t="shared" si="135"/>
        <v>0</v>
      </c>
      <c r="M413" s="156">
        <f t="shared" si="135"/>
        <v>0</v>
      </c>
      <c r="N413" s="156">
        <f t="shared" si="135"/>
        <v>0</v>
      </c>
      <c r="O413" s="156">
        <f t="shared" si="135"/>
        <v>0</v>
      </c>
      <c r="P413" s="156">
        <f t="shared" si="135"/>
        <v>0</v>
      </c>
      <c r="Q413" s="156">
        <f t="shared" si="135"/>
        <v>0</v>
      </c>
    </row>
    <row r="414" spans="1:17" ht="12" customHeight="1" x14ac:dyDescent="0.25">
      <c r="A414" s="158" t="s">
        <v>62</v>
      </c>
      <c r="B414" s="157"/>
      <c r="C414" s="157">
        <f t="shared" ref="C414:Q414" si="136">IF(C357=0,0,C357*1000000/SUM(C$58:C$59))</f>
        <v>0</v>
      </c>
      <c r="D414" s="157">
        <f t="shared" si="136"/>
        <v>0</v>
      </c>
      <c r="E414" s="157">
        <f t="shared" si="136"/>
        <v>0</v>
      </c>
      <c r="F414" s="157">
        <f t="shared" si="136"/>
        <v>0</v>
      </c>
      <c r="G414" s="157">
        <f t="shared" si="136"/>
        <v>0</v>
      </c>
      <c r="H414" s="157">
        <f t="shared" si="136"/>
        <v>0</v>
      </c>
      <c r="I414" s="157">
        <f t="shared" si="136"/>
        <v>0</v>
      </c>
      <c r="J414" s="157">
        <f t="shared" si="136"/>
        <v>0</v>
      </c>
      <c r="K414" s="157">
        <f t="shared" si="136"/>
        <v>0</v>
      </c>
      <c r="L414" s="157">
        <f t="shared" si="136"/>
        <v>0</v>
      </c>
      <c r="M414" s="157">
        <f t="shared" si="136"/>
        <v>0</v>
      </c>
      <c r="N414" s="157">
        <f t="shared" si="136"/>
        <v>0</v>
      </c>
      <c r="O414" s="157">
        <f t="shared" si="136"/>
        <v>0</v>
      </c>
      <c r="P414" s="157">
        <f t="shared" si="136"/>
        <v>0</v>
      </c>
      <c r="Q414" s="157">
        <f t="shared" si="136"/>
        <v>0</v>
      </c>
    </row>
    <row r="415" spans="1:17" ht="12" customHeight="1" x14ac:dyDescent="0.25">
      <c r="A415" s="23" t="s">
        <v>57</v>
      </c>
      <c r="B415" s="156"/>
      <c r="C415" s="156">
        <f t="shared" ref="C415:Q415" si="137">IF(C358=0,0,C358*1000000/C$58)</f>
        <v>0</v>
      </c>
      <c r="D415" s="156">
        <f t="shared" si="137"/>
        <v>0</v>
      </c>
      <c r="E415" s="156">
        <f t="shared" si="137"/>
        <v>0</v>
      </c>
      <c r="F415" s="156">
        <f t="shared" si="137"/>
        <v>0</v>
      </c>
      <c r="G415" s="156">
        <f t="shared" si="137"/>
        <v>0</v>
      </c>
      <c r="H415" s="156">
        <f t="shared" si="137"/>
        <v>0</v>
      </c>
      <c r="I415" s="156">
        <f t="shared" si="137"/>
        <v>0</v>
      </c>
      <c r="J415" s="156">
        <f t="shared" si="137"/>
        <v>0</v>
      </c>
      <c r="K415" s="156">
        <f t="shared" si="137"/>
        <v>0</v>
      </c>
      <c r="L415" s="156">
        <f t="shared" si="137"/>
        <v>0</v>
      </c>
      <c r="M415" s="156">
        <f t="shared" si="137"/>
        <v>0</v>
      </c>
      <c r="N415" s="156">
        <f t="shared" si="137"/>
        <v>0</v>
      </c>
      <c r="O415" s="156">
        <f t="shared" si="137"/>
        <v>0</v>
      </c>
      <c r="P415" s="156">
        <f t="shared" si="137"/>
        <v>0</v>
      </c>
      <c r="Q415" s="156">
        <f t="shared" si="137"/>
        <v>0</v>
      </c>
    </row>
    <row r="416" spans="1:17" ht="12" customHeight="1" x14ac:dyDescent="0.25">
      <c r="A416" s="29" t="s">
        <v>140</v>
      </c>
      <c r="B416" s="57"/>
      <c r="C416" s="57">
        <f t="shared" ref="C416:Q416" si="138">IF(C359=0,0,C359*1000000/C$59)</f>
        <v>0</v>
      </c>
      <c r="D416" s="57">
        <f t="shared" si="138"/>
        <v>0</v>
      </c>
      <c r="E416" s="57">
        <f t="shared" si="138"/>
        <v>0</v>
      </c>
      <c r="F416" s="57">
        <f t="shared" si="138"/>
        <v>0</v>
      </c>
      <c r="G416" s="57">
        <f t="shared" si="138"/>
        <v>0</v>
      </c>
      <c r="H416" s="57">
        <f t="shared" si="138"/>
        <v>0</v>
      </c>
      <c r="I416" s="57">
        <f t="shared" si="138"/>
        <v>0</v>
      </c>
      <c r="J416" s="57">
        <f t="shared" si="138"/>
        <v>0</v>
      </c>
      <c r="K416" s="57">
        <f t="shared" si="138"/>
        <v>0</v>
      </c>
      <c r="L416" s="57">
        <f t="shared" si="138"/>
        <v>0</v>
      </c>
      <c r="M416" s="57">
        <f t="shared" si="138"/>
        <v>0</v>
      </c>
      <c r="N416" s="57">
        <f t="shared" si="138"/>
        <v>0</v>
      </c>
      <c r="O416" s="57">
        <f t="shared" si="138"/>
        <v>0</v>
      </c>
      <c r="P416" s="57">
        <f t="shared" si="138"/>
        <v>0</v>
      </c>
      <c r="Q416" s="57">
        <f t="shared" si="138"/>
        <v>0</v>
      </c>
    </row>
    <row r="418" spans="1:17" ht="12" customHeight="1" x14ac:dyDescent="0.25">
      <c r="A418" s="152" t="s">
        <v>186</v>
      </c>
      <c r="B418" s="168"/>
      <c r="C418" s="184">
        <f>C361/RES_summary!C$21</f>
        <v>155.61948378409596</v>
      </c>
      <c r="D418" s="184">
        <f>D361/RES_summary!D$21</f>
        <v>148.332525301202</v>
      </c>
      <c r="E418" s="184">
        <f>E361/RES_summary!E$21</f>
        <v>147.82359882790868</v>
      </c>
      <c r="F418" s="184">
        <f>F361/RES_summary!F$21</f>
        <v>138.6482347735417</v>
      </c>
      <c r="G418" s="184">
        <f>G361/RES_summary!G$21</f>
        <v>135.49444441583097</v>
      </c>
      <c r="H418" s="184">
        <f>H361/RES_summary!H$21</f>
        <v>122.56037765849831</v>
      </c>
      <c r="I418" s="184">
        <f>I361/RES_summary!I$21</f>
        <v>122.56175702780244</v>
      </c>
      <c r="J418" s="184">
        <f>J361/RES_summary!J$21</f>
        <v>122.21684009290465</v>
      </c>
      <c r="K418" s="184">
        <f>K361/RES_summary!K$21</f>
        <v>116.0932785540181</v>
      </c>
      <c r="L418" s="184">
        <f>L361/RES_summary!L$21</f>
        <v>127.74517911004226</v>
      </c>
      <c r="M418" s="184">
        <f>M361/RES_summary!M$21</f>
        <v>115.96859561379689</v>
      </c>
      <c r="N418" s="184">
        <f>N361/RES_summary!N$21</f>
        <v>120.04236215896094</v>
      </c>
      <c r="O418" s="184">
        <f>O361/RES_summary!O$21</f>
        <v>129.23881847174434</v>
      </c>
      <c r="P418" s="184">
        <f>P361/RES_summary!P$21</f>
        <v>109.34958174525441</v>
      </c>
      <c r="Q418" s="184">
        <f>Q361/RES_summary!Q$21</f>
        <v>117.41754656003826</v>
      </c>
    </row>
    <row r="419" spans="1:17" ht="12" customHeight="1" x14ac:dyDescent="0.25">
      <c r="A419" s="158" t="s">
        <v>65</v>
      </c>
      <c r="B419" s="157"/>
      <c r="C419" s="178">
        <f>C362/RES_summary!C$21</f>
        <v>126.25280309776936</v>
      </c>
      <c r="D419" s="178">
        <f>D362/RES_summary!D$21</f>
        <v>121.05396818930848</v>
      </c>
      <c r="E419" s="178">
        <f>E362/RES_summary!E$21</f>
        <v>119.57417067680258</v>
      </c>
      <c r="F419" s="178">
        <f>F362/RES_summary!F$21</f>
        <v>111.33451650163327</v>
      </c>
      <c r="G419" s="178">
        <f>G362/RES_summary!G$21</f>
        <v>108.23150834917809</v>
      </c>
      <c r="H419" s="178">
        <f>H362/RES_summary!H$21</f>
        <v>95.343210636418746</v>
      </c>
      <c r="I419" s="178">
        <f>I362/RES_summary!I$21</f>
        <v>97.419894468033164</v>
      </c>
      <c r="J419" s="178">
        <f>J362/RES_summary!J$21</f>
        <v>95.428950402690091</v>
      </c>
      <c r="K419" s="178">
        <f>K362/RES_summary!K$21</f>
        <v>91.198477150408664</v>
      </c>
      <c r="L419" s="178">
        <f>L362/RES_summary!L$21</f>
        <v>101.96384622793536</v>
      </c>
      <c r="M419" s="178">
        <f>M362/RES_summary!M$21</f>
        <v>90.457952809355007</v>
      </c>
      <c r="N419" s="178">
        <f>N362/RES_summary!N$21</f>
        <v>94.116298691627236</v>
      </c>
      <c r="O419" s="178">
        <f>O362/RES_summary!O$21</f>
        <v>105.15626926466324</v>
      </c>
      <c r="P419" s="178">
        <f>P362/RES_summary!P$21</f>
        <v>83.339289740557717</v>
      </c>
      <c r="Q419" s="178">
        <f>Q362/RES_summary!Q$21</f>
        <v>92.34225239156703</v>
      </c>
    </row>
    <row r="420" spans="1:17" ht="12" customHeight="1" x14ac:dyDescent="0.25">
      <c r="A420" s="23" t="s">
        <v>149</v>
      </c>
      <c r="B420" s="156"/>
      <c r="C420" s="177">
        <f>C363/RES_summary!C$21</f>
        <v>125.72905904878715</v>
      </c>
      <c r="D420" s="177">
        <f>D363/RES_summary!D$21</f>
        <v>120.484060833518</v>
      </c>
      <c r="E420" s="177">
        <f>E363/RES_summary!E$21</f>
        <v>119.00823627379215</v>
      </c>
      <c r="F420" s="177">
        <f>F363/RES_summary!F$21</f>
        <v>110.90187840436803</v>
      </c>
      <c r="G420" s="177">
        <f>G363/RES_summary!G$21</f>
        <v>107.82008378017611</v>
      </c>
      <c r="H420" s="177">
        <f>H363/RES_summary!H$21</f>
        <v>95.055360785267922</v>
      </c>
      <c r="I420" s="177">
        <f>I363/RES_summary!I$21</f>
        <v>96.858813502762331</v>
      </c>
      <c r="J420" s="177">
        <f>J363/RES_summary!J$21</f>
        <v>95.050133143044192</v>
      </c>
      <c r="K420" s="177">
        <f>K363/RES_summary!K$21</f>
        <v>90.785843209106787</v>
      </c>
      <c r="L420" s="177">
        <f>L363/RES_summary!L$21</f>
        <v>101.55375586711965</v>
      </c>
      <c r="M420" s="177">
        <f>M363/RES_summary!M$21</f>
        <v>90.030354544040904</v>
      </c>
      <c r="N420" s="177">
        <f>N363/RES_summary!N$21</f>
        <v>93.623812559066792</v>
      </c>
      <c r="O420" s="177">
        <f>O363/RES_summary!O$21</f>
        <v>104.89215855384685</v>
      </c>
      <c r="P420" s="177">
        <f>P363/RES_summary!P$21</f>
        <v>82.771205493024453</v>
      </c>
      <c r="Q420" s="177">
        <f>Q363/RES_summary!Q$21</f>
        <v>91.895935818327928</v>
      </c>
    </row>
    <row r="421" spans="1:17" ht="12" customHeight="1" x14ac:dyDescent="0.25">
      <c r="A421" s="23" t="s">
        <v>60</v>
      </c>
      <c r="B421" s="156"/>
      <c r="C421" s="177">
        <f>C364/RES_summary!C$21</f>
        <v>0.52374404898221183</v>
      </c>
      <c r="D421" s="177">
        <f>D364/RES_summary!D$21</f>
        <v>0.5699073557904879</v>
      </c>
      <c r="E421" s="177">
        <f>E364/RES_summary!E$21</f>
        <v>0.56593440301043807</v>
      </c>
      <c r="F421" s="177">
        <f>F364/RES_summary!F$21</f>
        <v>0.43263809726523372</v>
      </c>
      <c r="G421" s="177">
        <f>G364/RES_summary!G$21</f>
        <v>0.41142456900198643</v>
      </c>
      <c r="H421" s="177">
        <f>H364/RES_summary!H$21</f>
        <v>0.28784985115082196</v>
      </c>
      <c r="I421" s="177">
        <f>I364/RES_summary!I$21</f>
        <v>0.56108096527081674</v>
      </c>
      <c r="J421" s="177">
        <f>J364/RES_summary!J$21</f>
        <v>0.37881725964589819</v>
      </c>
      <c r="K421" s="177">
        <f>K364/RES_summary!K$21</f>
        <v>0.41263394130188252</v>
      </c>
      <c r="L421" s="177">
        <f>L364/RES_summary!L$21</f>
        <v>0.41009036081572769</v>
      </c>
      <c r="M421" s="177">
        <f>M364/RES_summary!M$21</f>
        <v>0.42759826531410233</v>
      </c>
      <c r="N421" s="177">
        <f>N364/RES_summary!N$21</f>
        <v>0.49248613256044588</v>
      </c>
      <c r="O421" s="177">
        <f>O364/RES_summary!O$21</f>
        <v>0.26411071081638293</v>
      </c>
      <c r="P421" s="177">
        <f>P364/RES_summary!P$21</f>
        <v>0.56808424753326381</v>
      </c>
      <c r="Q421" s="177">
        <f>Q364/RES_summary!Q$21</f>
        <v>0.44631657323909857</v>
      </c>
    </row>
    <row r="422" spans="1:17" ht="12" customHeight="1" x14ac:dyDescent="0.25">
      <c r="A422" s="158" t="s">
        <v>112</v>
      </c>
      <c r="B422" s="157"/>
      <c r="C422" s="178">
        <f>C365/RES_summary!C$21</f>
        <v>0.15389387303119453</v>
      </c>
      <c r="D422" s="178">
        <f>D365/RES_summary!D$21</f>
        <v>6.412642040331179E-2</v>
      </c>
      <c r="E422" s="178">
        <f>E365/RES_summary!E$21</f>
        <v>4.1468978935010878E-2</v>
      </c>
      <c r="F422" s="178">
        <f>F365/RES_summary!F$21</f>
        <v>6.573196405964922E-2</v>
      </c>
      <c r="G422" s="178">
        <f>G365/RES_summary!G$21</f>
        <v>9.8603814584910007E-2</v>
      </c>
      <c r="H422" s="178">
        <f>H365/RES_summary!H$21</f>
        <v>0.11439618955566284</v>
      </c>
      <c r="I422" s="178">
        <f>I365/RES_summary!I$21</f>
        <v>7.6599967074976696E-2</v>
      </c>
      <c r="J422" s="178">
        <f>J365/RES_summary!J$21</f>
        <v>0.16888822823148039</v>
      </c>
      <c r="K422" s="178">
        <f>K365/RES_summary!K$21</f>
        <v>0.16887071136714854</v>
      </c>
      <c r="L422" s="178">
        <f>L365/RES_summary!L$21</f>
        <v>0.27343172927846304</v>
      </c>
      <c r="M422" s="178">
        <f>M365/RES_summary!M$21</f>
        <v>0.14687189871614459</v>
      </c>
      <c r="N422" s="178">
        <f>N365/RES_summary!N$21</f>
        <v>9.3330039534084946E-2</v>
      </c>
      <c r="O422" s="178">
        <f>O365/RES_summary!O$21</f>
        <v>9.0456581335397995E-2</v>
      </c>
      <c r="P422" s="178">
        <f>P365/RES_summary!P$21</f>
        <v>3.135361472938723E-3</v>
      </c>
      <c r="Q422" s="178">
        <f>Q365/RES_summary!Q$21</f>
        <v>0.45178289010292971</v>
      </c>
    </row>
    <row r="423" spans="1:17" ht="12" customHeight="1" x14ac:dyDescent="0.25">
      <c r="A423" s="23" t="s">
        <v>60</v>
      </c>
      <c r="B423" s="156"/>
      <c r="C423" s="177">
        <f>C366/RES_summary!C$21</f>
        <v>0.15389387303119453</v>
      </c>
      <c r="D423" s="177">
        <f>D366/RES_summary!D$21</f>
        <v>6.412642040331179E-2</v>
      </c>
      <c r="E423" s="177">
        <f>E366/RES_summary!E$21</f>
        <v>4.1468978935010878E-2</v>
      </c>
      <c r="F423" s="177">
        <f>F366/RES_summary!F$21</f>
        <v>6.573196405964922E-2</v>
      </c>
      <c r="G423" s="177">
        <f>G366/RES_summary!G$21</f>
        <v>9.8603814584910007E-2</v>
      </c>
      <c r="H423" s="177">
        <f>H366/RES_summary!H$21</f>
        <v>0.11439618955566284</v>
      </c>
      <c r="I423" s="177">
        <f>I366/RES_summary!I$21</f>
        <v>7.6599967074976696E-2</v>
      </c>
      <c r="J423" s="177">
        <f>J366/RES_summary!J$21</f>
        <v>0.16888822823148039</v>
      </c>
      <c r="K423" s="177">
        <f>K366/RES_summary!K$21</f>
        <v>0.16887071136714854</v>
      </c>
      <c r="L423" s="177">
        <f>L366/RES_summary!L$21</f>
        <v>0.27343172927846304</v>
      </c>
      <c r="M423" s="177">
        <f>M366/RES_summary!M$21</f>
        <v>0.14687189871614459</v>
      </c>
      <c r="N423" s="177">
        <f>N366/RES_summary!N$21</f>
        <v>9.3330039534084946E-2</v>
      </c>
      <c r="O423" s="177">
        <f>O366/RES_summary!O$21</f>
        <v>9.0456581335397995E-2</v>
      </c>
      <c r="P423" s="177">
        <f>P366/RES_summary!P$21</f>
        <v>3.135361472938723E-3</v>
      </c>
      <c r="Q423" s="177">
        <f>Q366/RES_summary!Q$21</f>
        <v>0.45178289010292971</v>
      </c>
    </row>
    <row r="424" spans="1:17" ht="12" customHeight="1" x14ac:dyDescent="0.25">
      <c r="A424" s="158" t="s">
        <v>63</v>
      </c>
      <c r="B424" s="157"/>
      <c r="C424" s="178">
        <f>C367/RES_summary!C$21</f>
        <v>21.33591752668746</v>
      </c>
      <c r="D424" s="178">
        <f>D367/RES_summary!D$21</f>
        <v>19.267178972499348</v>
      </c>
      <c r="E424" s="178">
        <f>E367/RES_summary!E$21</f>
        <v>20.238199393978082</v>
      </c>
      <c r="F424" s="178">
        <f>F367/RES_summary!F$21</f>
        <v>19.546007634411239</v>
      </c>
      <c r="G424" s="178">
        <f>G367/RES_summary!G$21</f>
        <v>19.652362105491424</v>
      </c>
      <c r="H424" s="178">
        <f>H367/RES_summary!H$21</f>
        <v>19.767770653175237</v>
      </c>
      <c r="I424" s="178">
        <f>I367/RES_summary!I$21</f>
        <v>17.590746979540306</v>
      </c>
      <c r="J424" s="178">
        <f>J367/RES_summary!J$21</f>
        <v>19.412127001838048</v>
      </c>
      <c r="K424" s="178">
        <f>K367/RES_summary!K$21</f>
        <v>17.243995223057372</v>
      </c>
      <c r="L424" s="178">
        <f>L367/RES_summary!L$21</f>
        <v>18.384788667080144</v>
      </c>
      <c r="M424" s="178">
        <f>M367/RES_summary!M$21</f>
        <v>18.160048888953394</v>
      </c>
      <c r="N424" s="178">
        <f>N367/RES_summary!N$21</f>
        <v>18.283864698717178</v>
      </c>
      <c r="O424" s="178">
        <f>O367/RES_summary!O$21</f>
        <v>16.879593170209692</v>
      </c>
      <c r="P424" s="178">
        <f>P367/RES_summary!P$21</f>
        <v>18.455709302579184</v>
      </c>
      <c r="Q424" s="178">
        <f>Q367/RES_summary!Q$21</f>
        <v>17.344021749072773</v>
      </c>
    </row>
    <row r="425" spans="1:17" ht="12" customHeight="1" x14ac:dyDescent="0.25">
      <c r="A425" s="167" t="s">
        <v>148</v>
      </c>
      <c r="B425" s="132"/>
      <c r="C425" s="183">
        <f>C368/RES_summary!C$21</f>
        <v>19.471692532621503</v>
      </c>
      <c r="D425" s="183">
        <f>D368/RES_summary!D$21</f>
        <v>19.390484737741783</v>
      </c>
      <c r="E425" s="183">
        <f>E368/RES_summary!E$21</f>
        <v>19.201463948634281</v>
      </c>
      <c r="F425" s="183">
        <f>F368/RES_summary!F$21</f>
        <v>18.961030425083248</v>
      </c>
      <c r="G425" s="183">
        <f>G368/RES_summary!G$21</f>
        <v>0</v>
      </c>
      <c r="H425" s="183">
        <f>H368/RES_summary!H$21</f>
        <v>0</v>
      </c>
      <c r="I425" s="183">
        <f>I368/RES_summary!I$21</f>
        <v>0</v>
      </c>
      <c r="J425" s="183">
        <f>J368/RES_summary!J$21</f>
        <v>17.786553443556812</v>
      </c>
      <c r="K425" s="183">
        <f>K368/RES_summary!K$21</f>
        <v>0</v>
      </c>
      <c r="L425" s="183">
        <f>L368/RES_summary!L$21</f>
        <v>0</v>
      </c>
      <c r="M425" s="183">
        <f>M368/RES_summary!M$21</f>
        <v>0</v>
      </c>
      <c r="N425" s="183">
        <f>N368/RES_summary!N$21</f>
        <v>0</v>
      </c>
      <c r="O425" s="183">
        <f>O368/RES_summary!O$21</f>
        <v>0</v>
      </c>
      <c r="P425" s="183">
        <f>P368/RES_summary!P$21</f>
        <v>16.777181912877673</v>
      </c>
      <c r="Q425" s="183">
        <f>Q368/RES_summary!Q$21</f>
        <v>16.646973267011465</v>
      </c>
    </row>
    <row r="426" spans="1:17" ht="12" customHeight="1" x14ac:dyDescent="0.25">
      <c r="A426" s="167" t="s">
        <v>147</v>
      </c>
      <c r="B426" s="132"/>
      <c r="C426" s="183">
        <f>C369/RES_summary!C$21</f>
        <v>18.598858896901163</v>
      </c>
      <c r="D426" s="183">
        <f>D369/RES_summary!D$21</f>
        <v>18.582393279851825</v>
      </c>
      <c r="E426" s="183">
        <f>E369/RES_summary!E$21</f>
        <v>18.474412582715633</v>
      </c>
      <c r="F426" s="183">
        <f>F369/RES_summary!F$21</f>
        <v>18.310289860330982</v>
      </c>
      <c r="G426" s="183">
        <f>G369/RES_summary!G$21</f>
        <v>18.494960594196122</v>
      </c>
      <c r="H426" s="183">
        <f>H369/RES_summary!H$21</f>
        <v>17.730163958381905</v>
      </c>
      <c r="I426" s="183">
        <f>I369/RES_summary!I$21</f>
        <v>17.590746979540306</v>
      </c>
      <c r="J426" s="183">
        <f>J369/RES_summary!J$21</f>
        <v>17.314516609670985</v>
      </c>
      <c r="K426" s="183">
        <f>K369/RES_summary!K$21</f>
        <v>17.175658173076876</v>
      </c>
      <c r="L426" s="183">
        <f>L369/RES_summary!L$21</f>
        <v>16.901264726815157</v>
      </c>
      <c r="M426" s="183">
        <f>M369/RES_summary!M$21</f>
        <v>16.778661538287952</v>
      </c>
      <c r="N426" s="183">
        <f>N369/RES_summary!N$21</f>
        <v>16.65120917439539</v>
      </c>
      <c r="O426" s="183">
        <f>O369/RES_summary!O$21</f>
        <v>16.486248165141202</v>
      </c>
      <c r="P426" s="183">
        <f>P369/RES_summary!P$21</f>
        <v>16.420689849777474</v>
      </c>
      <c r="Q426" s="183">
        <f>Q369/RES_summary!Q$21</f>
        <v>16.284669087293892</v>
      </c>
    </row>
    <row r="427" spans="1:17" ht="12" customHeight="1" x14ac:dyDescent="0.25">
      <c r="A427" s="166" t="s">
        <v>61</v>
      </c>
      <c r="B427" s="165"/>
      <c r="C427" s="182">
        <f>C370/RES_summary!C$21</f>
        <v>12.73617589484722</v>
      </c>
      <c r="D427" s="182">
        <f>D370/RES_summary!D$21</f>
        <v>12.702484631242273</v>
      </c>
      <c r="E427" s="182">
        <f>E370/RES_summary!E$21</f>
        <v>12.606595170455929</v>
      </c>
      <c r="F427" s="182">
        <f>F370/RES_summary!F$21</f>
        <v>12.472210297489998</v>
      </c>
      <c r="G427" s="182">
        <f>G370/RES_summary!G$21</f>
        <v>12.646554248323037</v>
      </c>
      <c r="H427" s="182">
        <f>H370/RES_summary!H$21</f>
        <v>11.997462615781119</v>
      </c>
      <c r="I427" s="182">
        <f>I370/RES_summary!I$21</f>
        <v>11.928737235767791</v>
      </c>
      <c r="J427" s="182">
        <f>J370/RES_summary!J$21</f>
        <v>11.723128503904649</v>
      </c>
      <c r="K427" s="182">
        <f>K370/RES_summary!K$21</f>
        <v>11.61194798049825</v>
      </c>
      <c r="L427" s="182">
        <f>L370/RES_summary!L$21</f>
        <v>11.327980489531406</v>
      </c>
      <c r="M427" s="182">
        <f>M370/RES_summary!M$21</f>
        <v>11.407537507902125</v>
      </c>
      <c r="N427" s="182">
        <f>N370/RES_summary!N$21</f>
        <v>11.23934486508894</v>
      </c>
      <c r="O427" s="182">
        <f>O370/RES_summary!O$21</f>
        <v>11.006748277364961</v>
      </c>
      <c r="P427" s="182">
        <f>P370/RES_summary!P$21</f>
        <v>11.174322581454748</v>
      </c>
      <c r="Q427" s="182">
        <f>Q370/RES_summary!Q$21</f>
        <v>10.984640831780489</v>
      </c>
    </row>
    <row r="428" spans="1:17" ht="12" customHeight="1" x14ac:dyDescent="0.25">
      <c r="A428" s="147" t="s">
        <v>59</v>
      </c>
      <c r="B428" s="164"/>
      <c r="C428" s="181">
        <f>C371/RES_summary!C$21</f>
        <v>5.8626830020539442</v>
      </c>
      <c r="D428" s="181">
        <f>D371/RES_summary!D$21</f>
        <v>5.8799086486095531</v>
      </c>
      <c r="E428" s="181">
        <f>E371/RES_summary!E$21</f>
        <v>5.8678174122597033</v>
      </c>
      <c r="F428" s="181">
        <f>F371/RES_summary!F$21</f>
        <v>5.8380795628409885</v>
      </c>
      <c r="G428" s="181">
        <f>G371/RES_summary!G$21</f>
        <v>5.8484063458730882</v>
      </c>
      <c r="H428" s="181">
        <f>H371/RES_summary!H$21</f>
        <v>5.7327013426007829</v>
      </c>
      <c r="I428" s="181">
        <f>I371/RES_summary!I$21</f>
        <v>5.662009743772515</v>
      </c>
      <c r="J428" s="181">
        <f>J371/RES_summary!J$21</f>
        <v>5.591388105766339</v>
      </c>
      <c r="K428" s="181">
        <f>K371/RES_summary!K$21</f>
        <v>5.5637101925786254</v>
      </c>
      <c r="L428" s="181">
        <f>L371/RES_summary!L$21</f>
        <v>5.5732842372837528</v>
      </c>
      <c r="M428" s="181">
        <f>M371/RES_summary!M$21</f>
        <v>5.3711240303858263</v>
      </c>
      <c r="N428" s="181">
        <f>N371/RES_summary!N$21</f>
        <v>5.4118643093064511</v>
      </c>
      <c r="O428" s="181">
        <f>O371/RES_summary!O$21</f>
        <v>5.4794998877762451</v>
      </c>
      <c r="P428" s="181">
        <f>P371/RES_summary!P$21</f>
        <v>5.2463672683227252</v>
      </c>
      <c r="Q428" s="181">
        <f>Q371/RES_summary!Q$21</f>
        <v>5.3000282555134026</v>
      </c>
    </row>
    <row r="429" spans="1:17" ht="12" customHeight="1" x14ac:dyDescent="0.25">
      <c r="A429" s="163" t="s">
        <v>142</v>
      </c>
      <c r="B429" s="162"/>
      <c r="C429" s="180">
        <f>C372/RES_summary!C$21</f>
        <v>25.934961285409756</v>
      </c>
      <c r="D429" s="180">
        <f>D372/RES_summary!D$21</f>
        <v>25.706601684986008</v>
      </c>
      <c r="E429" s="180">
        <f>E372/RES_summary!E$21</f>
        <v>25.535275809137026</v>
      </c>
      <c r="F429" s="180">
        <f>F372/RES_summary!F$21</f>
        <v>24.763083710687091</v>
      </c>
      <c r="G429" s="180">
        <f>G372/RES_summary!G$21</f>
        <v>24.844063024059736</v>
      </c>
      <c r="H429" s="180">
        <f>H372/RES_summary!H$21</f>
        <v>23.761628788868311</v>
      </c>
      <c r="I429" s="180">
        <f>I372/RES_summary!I$21</f>
        <v>0</v>
      </c>
      <c r="J429" s="180">
        <f>J372/RES_summary!J$21</f>
        <v>23.580307994536771</v>
      </c>
      <c r="K429" s="180">
        <f>K372/RES_summary!K$21</f>
        <v>24.07882176107908</v>
      </c>
      <c r="L429" s="180">
        <f>L372/RES_summary!L$21</f>
        <v>23.011135122933315</v>
      </c>
      <c r="M429" s="180">
        <f>M372/RES_summary!M$21</f>
        <v>23.921969668964199</v>
      </c>
      <c r="N429" s="180">
        <f>N372/RES_summary!N$21</f>
        <v>23.750994632131917</v>
      </c>
      <c r="O429" s="180">
        <f>O372/RES_summary!O$21</f>
        <v>23.167192895519044</v>
      </c>
      <c r="P429" s="180">
        <f>P372/RES_summary!P$21</f>
        <v>24.542960663130465</v>
      </c>
      <c r="Q429" s="180">
        <f>Q372/RES_summary!Q$21</f>
        <v>23.523170900558807</v>
      </c>
    </row>
    <row r="430" spans="1:17" ht="12" customHeight="1" x14ac:dyDescent="0.25">
      <c r="A430" s="161" t="s">
        <v>141</v>
      </c>
      <c r="B430" s="160"/>
      <c r="C430" s="179">
        <f>C373/RES_summary!C$21</f>
        <v>22.926745032109583</v>
      </c>
      <c r="D430" s="179">
        <f>D373/RES_summary!D$21</f>
        <v>22.838751649943177</v>
      </c>
      <c r="E430" s="179">
        <f>E373/RES_summary!E$21</f>
        <v>22.749045677325348</v>
      </c>
      <c r="F430" s="179">
        <f>F373/RES_summary!F$21</f>
        <v>22.014764379441495</v>
      </c>
      <c r="G430" s="179">
        <f>G373/RES_summary!G$21</f>
        <v>22.100070029664401</v>
      </c>
      <c r="H430" s="179">
        <f>H373/RES_summary!H$21</f>
        <v>21.31506101121564</v>
      </c>
      <c r="I430" s="179">
        <f>I373/RES_summary!I$21</f>
        <v>0</v>
      </c>
      <c r="J430" s="179">
        <f>J373/RES_summary!J$21</f>
        <v>21.06185437969468</v>
      </c>
      <c r="K430" s="179">
        <f>K373/RES_summary!K$21</f>
        <v>21.330222537492563</v>
      </c>
      <c r="L430" s="179">
        <f>L373/RES_summary!L$21</f>
        <v>20.478316838844091</v>
      </c>
      <c r="M430" s="179">
        <f>M373/RES_summary!M$21</f>
        <v>21.177292031528751</v>
      </c>
      <c r="N430" s="179">
        <f>N373/RES_summary!N$21</f>
        <v>20.909143138308938</v>
      </c>
      <c r="O430" s="179">
        <f>O373/RES_summary!O$21</f>
        <v>20.378455437385878</v>
      </c>
      <c r="P430" s="179">
        <f>P373/RES_summary!P$21</f>
        <v>21.463066920821028</v>
      </c>
      <c r="Q430" s="179">
        <f>Q373/RES_summary!Q$21</f>
        <v>20.645754226050538</v>
      </c>
    </row>
    <row r="431" spans="1:17" ht="12" customHeight="1" x14ac:dyDescent="0.25">
      <c r="A431" s="148" t="s">
        <v>60</v>
      </c>
      <c r="B431" s="156"/>
      <c r="C431" s="177">
        <f>C374/RES_summary!C$21</f>
        <v>17.055628076896976</v>
      </c>
      <c r="D431" s="177">
        <f>D374/RES_summary!D$21</f>
        <v>16.937069110294591</v>
      </c>
      <c r="E431" s="177">
        <f>E374/RES_summary!E$21</f>
        <v>16.839099481509724</v>
      </c>
      <c r="F431" s="177">
        <f>F374/RES_summary!F$21</f>
        <v>16.142125214149011</v>
      </c>
      <c r="G431" s="177">
        <f>G374/RES_summary!G$21</f>
        <v>16.225918724614296</v>
      </c>
      <c r="H431" s="177">
        <f>H374/RES_summary!H$21</f>
        <v>15.548785403144189</v>
      </c>
      <c r="I431" s="177">
        <f>I374/RES_summary!I$21</f>
        <v>0</v>
      </c>
      <c r="J431" s="177">
        <f>J374/RES_summary!J$21</f>
        <v>15.416973439669757</v>
      </c>
      <c r="K431" s="177">
        <f>K374/RES_summary!K$21</f>
        <v>15.727739398325113</v>
      </c>
      <c r="L431" s="177">
        <f>L374/RES_summary!L$21</f>
        <v>14.880780460978224</v>
      </c>
      <c r="M431" s="177">
        <f>M374/RES_summary!M$21</f>
        <v>15.759962625531683</v>
      </c>
      <c r="N431" s="177">
        <f>N374/RES_summary!N$21</f>
        <v>15.459483461799358</v>
      </c>
      <c r="O431" s="177">
        <f>O374/RES_summary!O$21</f>
        <v>14.87095588200029</v>
      </c>
      <c r="P431" s="177">
        <f>P374/RES_summary!P$21</f>
        <v>16.172069367454554</v>
      </c>
      <c r="Q431" s="177">
        <f>Q374/RES_summary!Q$21</f>
        <v>15.321598421561079</v>
      </c>
    </row>
    <row r="432" spans="1:17" ht="12" customHeight="1" x14ac:dyDescent="0.25">
      <c r="A432" s="148" t="s">
        <v>59</v>
      </c>
      <c r="B432" s="156"/>
      <c r="C432" s="177">
        <f>C375/RES_summary!C$21</f>
        <v>5.8711169552126039</v>
      </c>
      <c r="D432" s="177">
        <f>D375/RES_summary!D$21</f>
        <v>5.9016825396485846</v>
      </c>
      <c r="E432" s="177">
        <f>E375/RES_summary!E$21</f>
        <v>5.909946195815623</v>
      </c>
      <c r="F432" s="177">
        <f>F375/RES_summary!F$21</f>
        <v>5.8726391652924788</v>
      </c>
      <c r="G432" s="177">
        <f>G375/RES_summary!G$21</f>
        <v>5.8741513050501073</v>
      </c>
      <c r="H432" s="177">
        <f>H375/RES_summary!H$21</f>
        <v>5.7662756080714477</v>
      </c>
      <c r="I432" s="177">
        <f>I375/RES_summary!I$21</f>
        <v>0</v>
      </c>
      <c r="J432" s="177">
        <f>J375/RES_summary!J$21</f>
        <v>5.6448809400249269</v>
      </c>
      <c r="K432" s="177">
        <f>K375/RES_summary!K$21</f>
        <v>5.6024831391674539</v>
      </c>
      <c r="L432" s="177">
        <f>L375/RES_summary!L$21</f>
        <v>5.59753637786587</v>
      </c>
      <c r="M432" s="177">
        <f>M375/RES_summary!M$21</f>
        <v>5.4173294059970658</v>
      </c>
      <c r="N432" s="177">
        <f>N375/RES_summary!N$21</f>
        <v>5.4496596765095777</v>
      </c>
      <c r="O432" s="177">
        <f>O375/RES_summary!O$21</f>
        <v>5.5074995553855901</v>
      </c>
      <c r="P432" s="177">
        <f>P375/RES_summary!P$21</f>
        <v>5.2909975533664726</v>
      </c>
      <c r="Q432" s="177">
        <f>Q375/RES_summary!Q$21</f>
        <v>5.3241558044894566</v>
      </c>
    </row>
    <row r="433" spans="1:17" ht="12" customHeight="1" x14ac:dyDescent="0.25">
      <c r="A433" s="158" t="s">
        <v>62</v>
      </c>
      <c r="B433" s="157"/>
      <c r="C433" s="178">
        <f>C376/RES_summary!C$21</f>
        <v>7.8768692866079286</v>
      </c>
      <c r="D433" s="178">
        <f>D376/RES_summary!D$21</f>
        <v>7.9472517189908789</v>
      </c>
      <c r="E433" s="178">
        <f>E376/RES_summary!E$21</f>
        <v>7.9697597781930156</v>
      </c>
      <c r="F433" s="178">
        <f>F376/RES_summary!F$21</f>
        <v>7.7019786734375266</v>
      </c>
      <c r="G433" s="178">
        <f>G376/RES_summary!G$21</f>
        <v>7.5119701465765543</v>
      </c>
      <c r="H433" s="178">
        <f>H376/RES_summary!H$21</f>
        <v>7.3350001793486763</v>
      </c>
      <c r="I433" s="178">
        <f>I376/RES_summary!I$21</f>
        <v>7.4745156131539918</v>
      </c>
      <c r="J433" s="178">
        <f>J376/RES_summary!J$21</f>
        <v>7.2068744601450243</v>
      </c>
      <c r="K433" s="178">
        <f>K376/RES_summary!K$21</f>
        <v>7.481935469184914</v>
      </c>
      <c r="L433" s="178">
        <f>L376/RES_summary!L$21</f>
        <v>7.1231124857482842</v>
      </c>
      <c r="M433" s="178">
        <f>M376/RES_summary!M$21</f>
        <v>7.2037220167723612</v>
      </c>
      <c r="N433" s="178">
        <f>N376/RES_summary!N$21</f>
        <v>7.5488687290824483</v>
      </c>
      <c r="O433" s="178">
        <f>O376/RES_summary!O$21</f>
        <v>7.1124994555360281</v>
      </c>
      <c r="P433" s="178">
        <f>P376/RES_summary!P$21</f>
        <v>7.5514473406445797</v>
      </c>
      <c r="Q433" s="178">
        <f>Q376/RES_summary!Q$21</f>
        <v>7.2794895292955495</v>
      </c>
    </row>
    <row r="434" spans="1:17" ht="12" customHeight="1" x14ac:dyDescent="0.25">
      <c r="A434" s="23" t="s">
        <v>57</v>
      </c>
      <c r="B434" s="156"/>
      <c r="C434" s="177">
        <f>C377/RES_summary!C$21</f>
        <v>0</v>
      </c>
      <c r="D434" s="177">
        <f>D377/RES_summary!D$21</f>
        <v>0</v>
      </c>
      <c r="E434" s="177">
        <f>E377/RES_summary!E$21</f>
        <v>0</v>
      </c>
      <c r="F434" s="177">
        <f>F377/RES_summary!F$21</f>
        <v>0</v>
      </c>
      <c r="G434" s="177">
        <f>G377/RES_summary!G$21</f>
        <v>0</v>
      </c>
      <c r="H434" s="177">
        <f>H377/RES_summary!H$21</f>
        <v>0</v>
      </c>
      <c r="I434" s="177">
        <f>I377/RES_summary!I$21</f>
        <v>0</v>
      </c>
      <c r="J434" s="177">
        <f>J377/RES_summary!J$21</f>
        <v>0</v>
      </c>
      <c r="K434" s="177">
        <f>K377/RES_summary!K$21</f>
        <v>0</v>
      </c>
      <c r="L434" s="177">
        <f>L377/RES_summary!L$21</f>
        <v>0</v>
      </c>
      <c r="M434" s="177">
        <f>M377/RES_summary!M$21</f>
        <v>0</v>
      </c>
      <c r="N434" s="177">
        <f>N377/RES_summary!N$21</f>
        <v>0</v>
      </c>
      <c r="O434" s="177">
        <f>O377/RES_summary!O$21</f>
        <v>0</v>
      </c>
      <c r="P434" s="177">
        <f>P377/RES_summary!P$21</f>
        <v>0</v>
      </c>
      <c r="Q434" s="177">
        <f>Q377/RES_summary!Q$21</f>
        <v>0</v>
      </c>
    </row>
    <row r="435" spans="1:17" ht="12" customHeight="1" x14ac:dyDescent="0.25">
      <c r="A435" s="29" t="s">
        <v>140</v>
      </c>
      <c r="B435" s="57"/>
      <c r="C435" s="176">
        <f>C378/RES_summary!C$21</f>
        <v>7.8768692866079286</v>
      </c>
      <c r="D435" s="176">
        <f>D378/RES_summary!D$21</f>
        <v>7.9472517189908789</v>
      </c>
      <c r="E435" s="176">
        <f>E378/RES_summary!E$21</f>
        <v>7.9697597781930156</v>
      </c>
      <c r="F435" s="176">
        <f>F378/RES_summary!F$21</f>
        <v>7.7019786734375266</v>
      </c>
      <c r="G435" s="176">
        <f>G378/RES_summary!G$21</f>
        <v>7.5119701465765543</v>
      </c>
      <c r="H435" s="176">
        <f>H378/RES_summary!H$21</f>
        <v>7.3350001793486763</v>
      </c>
      <c r="I435" s="176">
        <f>I378/RES_summary!I$21</f>
        <v>7.4745156131539918</v>
      </c>
      <c r="J435" s="176">
        <f>J378/RES_summary!J$21</f>
        <v>7.2068744601450243</v>
      </c>
      <c r="K435" s="176">
        <f>K378/RES_summary!K$21</f>
        <v>7.481935469184914</v>
      </c>
      <c r="L435" s="176">
        <f>L378/RES_summary!L$21</f>
        <v>7.1231124857482842</v>
      </c>
      <c r="M435" s="176">
        <f>M378/RES_summary!M$21</f>
        <v>7.2037220167723612</v>
      </c>
      <c r="N435" s="176">
        <f>N378/RES_summary!N$21</f>
        <v>7.5488687290824483</v>
      </c>
      <c r="O435" s="176">
        <f>O378/RES_summary!O$21</f>
        <v>7.1124994555360281</v>
      </c>
      <c r="P435" s="176">
        <f>P378/RES_summary!P$21</f>
        <v>7.5514473406445797</v>
      </c>
      <c r="Q435" s="176">
        <f>Q378/RES_summary!Q$21</f>
        <v>7.2794895292955495</v>
      </c>
    </row>
    <row r="437" spans="1:17" ht="12" customHeight="1" x14ac:dyDescent="0.25">
      <c r="A437" s="152" t="s">
        <v>185</v>
      </c>
      <c r="B437" s="168"/>
      <c r="C437" s="184">
        <f>C380/RES_summary!C$21</f>
        <v>128.39174225327622</v>
      </c>
      <c r="D437" s="184">
        <f>D380/RES_summary!D$21</f>
        <v>124.26190686829447</v>
      </c>
      <c r="E437" s="184">
        <f>E380/RES_summary!E$21</f>
        <v>123.42571474123955</v>
      </c>
      <c r="F437" s="184">
        <f>F380/RES_summary!F$21</f>
        <v>116.67392778328681</v>
      </c>
      <c r="G437" s="184">
        <f>G380/RES_summary!G$21</f>
        <v>114.67855533597398</v>
      </c>
      <c r="H437" s="184">
        <f>H380/RES_summary!H$21</f>
        <v>103.40349143488064</v>
      </c>
      <c r="I437" s="184">
        <f>I380/RES_summary!I$21</f>
        <v>105.97843959375501</v>
      </c>
      <c r="J437" s="184">
        <f>J380/RES_summary!J$21</f>
        <v>104.25051767334823</v>
      </c>
      <c r="K437" s="184">
        <f>K380/RES_summary!K$21</f>
        <v>101.86998388452908</v>
      </c>
      <c r="L437" s="184">
        <f>L380/RES_summary!L$21</f>
        <v>111.38870042644514</v>
      </c>
      <c r="M437" s="184">
        <f>M380/RES_summary!M$21</f>
        <v>101.47659908532708</v>
      </c>
      <c r="N437" s="184">
        <f>N380/RES_summary!N$21</f>
        <v>104.90692759782786</v>
      </c>
      <c r="O437" s="184">
        <f>O380/RES_summary!O$21</f>
        <v>114.17264853056641</v>
      </c>
      <c r="P437" s="184">
        <f>P380/RES_summary!P$21</f>
        <v>95.568326520332604</v>
      </c>
      <c r="Q437" s="184">
        <f>Q380/RES_summary!Q$21</f>
        <v>104.69333850971191</v>
      </c>
    </row>
    <row r="438" spans="1:17" ht="12" customHeight="1" x14ac:dyDescent="0.25">
      <c r="A438" s="158" t="s">
        <v>65</v>
      </c>
      <c r="B438" s="157"/>
      <c r="C438" s="178">
        <f>C381/RES_summary!C$21</f>
        <v>103.92371907991506</v>
      </c>
      <c r="D438" s="178">
        <f>D381/RES_summary!D$21</f>
        <v>100.46698602099937</v>
      </c>
      <c r="E438" s="178">
        <f>E381/RES_summary!E$21</f>
        <v>99.300967451232765</v>
      </c>
      <c r="F438" s="178">
        <f>F381/RES_summary!F$21</f>
        <v>93.013607541264733</v>
      </c>
      <c r="G438" s="178">
        <f>G381/RES_summary!G$21</f>
        <v>90.817082478650676</v>
      </c>
      <c r="H438" s="178">
        <f>H381/RES_summary!H$21</f>
        <v>79.967371237442407</v>
      </c>
      <c r="I438" s="178">
        <f>I381/RES_summary!I$21</f>
        <v>83.135609233516419</v>
      </c>
      <c r="J438" s="178">
        <f>J381/RES_summary!J$21</f>
        <v>80.93996545307084</v>
      </c>
      <c r="K438" s="178">
        <f>K381/RES_summary!K$21</f>
        <v>78.986009226263263</v>
      </c>
      <c r="L438" s="178">
        <f>L381/RES_summary!L$21</f>
        <v>88.167322250138881</v>
      </c>
      <c r="M438" s="178">
        <f>M381/RES_summary!M$21</f>
        <v>78.612675549564358</v>
      </c>
      <c r="N438" s="178">
        <f>N381/RES_summary!N$21</f>
        <v>81.881638148785171</v>
      </c>
      <c r="O438" s="178">
        <f>O381/RES_summary!O$21</f>
        <v>92.152536184943074</v>
      </c>
      <c r="P438" s="178">
        <f>P381/RES_summary!P$21</f>
        <v>72.802797216725622</v>
      </c>
      <c r="Q438" s="178">
        <f>Q381/RES_summary!Q$21</f>
        <v>81.029431270486853</v>
      </c>
    </row>
    <row r="439" spans="1:17" ht="12" customHeight="1" x14ac:dyDescent="0.25">
      <c r="A439" s="23" t="s">
        <v>149</v>
      </c>
      <c r="B439" s="156"/>
      <c r="C439" s="177">
        <f>C382/RES_summary!C$21</f>
        <v>103.38712911505131</v>
      </c>
      <c r="D439" s="177">
        <f>D382/RES_summary!D$21</f>
        <v>99.881004389592164</v>
      </c>
      <c r="E439" s="177">
        <f>E382/RES_summary!E$21</f>
        <v>98.721648861822189</v>
      </c>
      <c r="F439" s="177">
        <f>F382/RES_summary!F$21</f>
        <v>92.570872289477862</v>
      </c>
      <c r="G439" s="177">
        <f>G382/RES_summary!G$21</f>
        <v>90.39578821880842</v>
      </c>
      <c r="H439" s="177">
        <f>H382/RES_summary!H$21</f>
        <v>79.673767703199886</v>
      </c>
      <c r="I439" s="177">
        <f>I382/RES_summary!I$21</f>
        <v>82.557653317559883</v>
      </c>
      <c r="J439" s="177">
        <f>J382/RES_summary!J$21</f>
        <v>80.55392665332235</v>
      </c>
      <c r="K439" s="177">
        <f>K382/RES_summary!K$21</f>
        <v>78.55899684232763</v>
      </c>
      <c r="L439" s="177">
        <f>L382/RES_summary!L$21</f>
        <v>87.74508281340475</v>
      </c>
      <c r="M439" s="177">
        <f>M382/RES_summary!M$21</f>
        <v>78.172938174716549</v>
      </c>
      <c r="N439" s="177">
        <f>N382/RES_summary!N$21</f>
        <v>81.376294754933596</v>
      </c>
      <c r="O439" s="177">
        <f>O382/RES_summary!O$21</f>
        <v>91.881569953369862</v>
      </c>
      <c r="P439" s="177">
        <f>P382/RES_summary!P$21</f>
        <v>72.224263643586809</v>
      </c>
      <c r="Q439" s="177">
        <f>Q382/RES_summary!Q$21</f>
        <v>80.573913584397772</v>
      </c>
    </row>
    <row r="440" spans="1:17" ht="12" customHeight="1" x14ac:dyDescent="0.25">
      <c r="A440" s="23" t="s">
        <v>60</v>
      </c>
      <c r="B440" s="156"/>
      <c r="C440" s="177">
        <f>C383/RES_summary!C$21</f>
        <v>0.53658996486376376</v>
      </c>
      <c r="D440" s="177">
        <f>D383/RES_summary!D$21</f>
        <v>0.58598163140721338</v>
      </c>
      <c r="E440" s="177">
        <f>E383/RES_summary!E$21</f>
        <v>0.57931858941057879</v>
      </c>
      <c r="F440" s="177">
        <f>F383/RES_summary!F$21</f>
        <v>0.44273525178687123</v>
      </c>
      <c r="G440" s="177">
        <f>G383/RES_summary!G$21</f>
        <v>0.42129425984225904</v>
      </c>
      <c r="H440" s="177">
        <f>H383/RES_summary!H$21</f>
        <v>0.29360353424251495</v>
      </c>
      <c r="I440" s="177">
        <f>I383/RES_summary!I$21</f>
        <v>0.57795591595654083</v>
      </c>
      <c r="J440" s="177">
        <f>J383/RES_summary!J$21</f>
        <v>0.38603879974849081</v>
      </c>
      <c r="K440" s="177">
        <f>K383/RES_summary!K$21</f>
        <v>0.42701238393561641</v>
      </c>
      <c r="L440" s="177">
        <f>L383/RES_summary!L$21</f>
        <v>0.42223943673412939</v>
      </c>
      <c r="M440" s="177">
        <f>M383/RES_summary!M$21</f>
        <v>0.43973737484781272</v>
      </c>
      <c r="N440" s="177">
        <f>N383/RES_summary!N$21</f>
        <v>0.5053433938515739</v>
      </c>
      <c r="O440" s="177">
        <f>O383/RES_summary!O$21</f>
        <v>0.27096623157321992</v>
      </c>
      <c r="P440" s="177">
        <f>P383/RES_summary!P$21</f>
        <v>0.57853357313881559</v>
      </c>
      <c r="Q440" s="177">
        <f>Q383/RES_summary!Q$21</f>
        <v>0.45551768608907151</v>
      </c>
    </row>
    <row r="441" spans="1:17" ht="12" customHeight="1" x14ac:dyDescent="0.25">
      <c r="A441" s="158" t="s">
        <v>112</v>
      </c>
      <c r="B441" s="157"/>
      <c r="C441" s="178">
        <f>C384/RES_summary!C$21</f>
        <v>0.29781429492884726</v>
      </c>
      <c r="D441" s="178">
        <f>D384/RES_summary!D$21</f>
        <v>0.12826951944452175</v>
      </c>
      <c r="E441" s="178">
        <f>E384/RES_summary!E$21</f>
        <v>8.5862950949686892E-2</v>
      </c>
      <c r="F441" s="178">
        <f>F384/RES_summary!F$21</f>
        <v>0.14252215539244578</v>
      </c>
      <c r="G441" s="178">
        <f>G384/RES_summary!G$21</f>
        <v>0.2243562810841454</v>
      </c>
      <c r="H441" s="178">
        <f>H384/RES_summary!H$21</f>
        <v>0.27728393017679037</v>
      </c>
      <c r="I441" s="178">
        <f>I384/RES_summary!I$21</f>
        <v>0.19428060494733743</v>
      </c>
      <c r="J441" s="178">
        <f>J384/RES_summary!J$21</f>
        <v>0.46135660203825435</v>
      </c>
      <c r="K441" s="178">
        <f>K384/RES_summary!K$21</f>
        <v>0.49852841182141944</v>
      </c>
      <c r="L441" s="178">
        <f>L384/RES_summary!L$21</f>
        <v>0.88225563144592511</v>
      </c>
      <c r="M441" s="178">
        <f>M384/RES_summary!M$21</f>
        <v>0.5001957889734362</v>
      </c>
      <c r="N441" s="178">
        <f>N384/RES_summary!N$21</f>
        <v>0.33129583644090044</v>
      </c>
      <c r="O441" s="178">
        <f>O384/RES_summary!O$21</f>
        <v>0.32975776432740761</v>
      </c>
      <c r="P441" s="178">
        <f>P384/RES_summary!P$21</f>
        <v>1.1686882422485242E-2</v>
      </c>
      <c r="Q441" s="178">
        <f>Q384/RES_summary!Q$21</f>
        <v>1.7094716123249178</v>
      </c>
    </row>
    <row r="442" spans="1:17" ht="12" customHeight="1" x14ac:dyDescent="0.25">
      <c r="A442" s="23" t="s">
        <v>60</v>
      </c>
      <c r="B442" s="156"/>
      <c r="C442" s="177">
        <f>C385/RES_summary!C$21</f>
        <v>0.29781429492884726</v>
      </c>
      <c r="D442" s="177">
        <f>D385/RES_summary!D$21</f>
        <v>0.12826951944452175</v>
      </c>
      <c r="E442" s="177">
        <f>E385/RES_summary!E$21</f>
        <v>8.5862950949686892E-2</v>
      </c>
      <c r="F442" s="177">
        <f>F385/RES_summary!F$21</f>
        <v>0.14252215539244578</v>
      </c>
      <c r="G442" s="177">
        <f>G385/RES_summary!G$21</f>
        <v>0.2243562810841454</v>
      </c>
      <c r="H442" s="177">
        <f>H385/RES_summary!H$21</f>
        <v>0.27728393017679037</v>
      </c>
      <c r="I442" s="177">
        <f>I385/RES_summary!I$21</f>
        <v>0.19428060494733743</v>
      </c>
      <c r="J442" s="177">
        <f>J385/RES_summary!J$21</f>
        <v>0.46135660203825435</v>
      </c>
      <c r="K442" s="177">
        <f>K385/RES_summary!K$21</f>
        <v>0.49852841182141944</v>
      </c>
      <c r="L442" s="177">
        <f>L385/RES_summary!L$21</f>
        <v>0.88225563144592511</v>
      </c>
      <c r="M442" s="177">
        <f>M385/RES_summary!M$21</f>
        <v>0.5001957889734362</v>
      </c>
      <c r="N442" s="177">
        <f>N385/RES_summary!N$21</f>
        <v>0.33129583644090044</v>
      </c>
      <c r="O442" s="177">
        <f>O385/RES_summary!O$21</f>
        <v>0.32975776432740761</v>
      </c>
      <c r="P442" s="177">
        <f>P385/RES_summary!P$21</f>
        <v>1.1686882422485242E-2</v>
      </c>
      <c r="Q442" s="177">
        <f>Q385/RES_summary!Q$21</f>
        <v>1.7094716123249178</v>
      </c>
    </row>
    <row r="443" spans="1:17" ht="12" customHeight="1" x14ac:dyDescent="0.25">
      <c r="A443" s="158" t="s">
        <v>63</v>
      </c>
      <c r="B443" s="157"/>
      <c r="C443" s="178">
        <f>C386/RES_summary!C$21</f>
        <v>17.618866658340917</v>
      </c>
      <c r="D443" s="178">
        <f>D386/RES_summary!D$21</f>
        <v>17.025989988187792</v>
      </c>
      <c r="E443" s="178">
        <f>E386/RES_summary!E$21</f>
        <v>17.349326280635093</v>
      </c>
      <c r="F443" s="178">
        <f>F386/RES_summary!F$21</f>
        <v>17.024348459391618</v>
      </c>
      <c r="G443" s="178">
        <f>G386/RES_summary!G$21</f>
        <v>17.276042550144972</v>
      </c>
      <c r="H443" s="178">
        <f>H386/RES_summary!H$21</f>
        <v>16.921319407025873</v>
      </c>
      <c r="I443" s="178">
        <f>I386/RES_summary!I$21</f>
        <v>16.271371022597695</v>
      </c>
      <c r="J443" s="178">
        <f>J386/RES_summary!J$21</f>
        <v>16.676649248221512</v>
      </c>
      <c r="K443" s="178">
        <f>K386/RES_summary!K$21</f>
        <v>15.976026237273741</v>
      </c>
      <c r="L443" s="178">
        <f>L386/RES_summary!L$21</f>
        <v>16.230332800011524</v>
      </c>
      <c r="M443" s="178">
        <f>M386/RES_summary!M$21</f>
        <v>16.181020014888279</v>
      </c>
      <c r="N443" s="178">
        <f>N386/RES_summary!N$21</f>
        <v>16.21000750707455</v>
      </c>
      <c r="O443" s="178">
        <f>O386/RES_summary!O$21</f>
        <v>15.578572300939596</v>
      </c>
      <c r="P443" s="178">
        <f>P386/RES_summary!P$21</f>
        <v>16.258821654639291</v>
      </c>
      <c r="Q443" s="178">
        <f>Q386/RES_summary!Q$21</f>
        <v>15.689217338169218</v>
      </c>
    </row>
    <row r="444" spans="1:17" ht="12" customHeight="1" x14ac:dyDescent="0.25">
      <c r="A444" s="167" t="s">
        <v>148</v>
      </c>
      <c r="B444" s="132"/>
      <c r="C444" s="183">
        <f>C387/RES_summary!C$21</f>
        <v>16.869151946915096</v>
      </c>
      <c r="D444" s="183">
        <f>D387/RES_summary!D$21</f>
        <v>16.862492498168791</v>
      </c>
      <c r="E444" s="183">
        <f>E387/RES_summary!E$21</f>
        <v>16.762727626855934</v>
      </c>
      <c r="F444" s="183">
        <f>F387/RES_summary!F$21</f>
        <v>16.611519343602588</v>
      </c>
      <c r="G444" s="183">
        <f>G387/RES_summary!G$21</f>
        <v>0</v>
      </c>
      <c r="H444" s="183">
        <f>H387/RES_summary!H$21</f>
        <v>0</v>
      </c>
      <c r="I444" s="183">
        <f>I387/RES_summary!I$21</f>
        <v>0</v>
      </c>
      <c r="J444" s="183">
        <f>J387/RES_summary!J$21</f>
        <v>15.736975729656933</v>
      </c>
      <c r="K444" s="183">
        <f>K387/RES_summary!K$21</f>
        <v>0</v>
      </c>
      <c r="L444" s="183">
        <f>L387/RES_summary!L$21</f>
        <v>0</v>
      </c>
      <c r="M444" s="183">
        <f>M387/RES_summary!M$21</f>
        <v>0</v>
      </c>
      <c r="N444" s="183">
        <f>N387/RES_summary!N$21</f>
        <v>0</v>
      </c>
      <c r="O444" s="183">
        <f>O387/RES_summary!O$21</f>
        <v>0</v>
      </c>
      <c r="P444" s="183">
        <f>P387/RES_summary!P$21</f>
        <v>15.049993677999195</v>
      </c>
      <c r="Q444" s="183">
        <f>Q387/RES_summary!Q$21</f>
        <v>14.968595936618192</v>
      </c>
    </row>
    <row r="445" spans="1:17" ht="12" customHeight="1" x14ac:dyDescent="0.25">
      <c r="A445" s="167" t="s">
        <v>147</v>
      </c>
      <c r="B445" s="132"/>
      <c r="C445" s="183">
        <f>C388/RES_summary!C$21</f>
        <v>16.908005798246919</v>
      </c>
      <c r="D445" s="183">
        <f>D388/RES_summary!D$21</f>
        <v>16.948742671679884</v>
      </c>
      <c r="E445" s="183">
        <f>E388/RES_summary!E$21</f>
        <v>16.900100249695303</v>
      </c>
      <c r="F445" s="183">
        <f>F388/RES_summary!F$21</f>
        <v>16.806203316573065</v>
      </c>
      <c r="G445" s="183">
        <f>G388/RES_summary!G$21</f>
        <v>16.985184065627053</v>
      </c>
      <c r="H445" s="183">
        <f>H388/RES_summary!H$21</f>
        <v>16.341720501827119</v>
      </c>
      <c r="I445" s="183">
        <f>I388/RES_summary!I$21</f>
        <v>16.271371022597695</v>
      </c>
      <c r="J445" s="183">
        <f>J388/RES_summary!J$21</f>
        <v>16.062241095725835</v>
      </c>
      <c r="K445" s="183">
        <f>K388/RES_summary!K$21</f>
        <v>15.951491840985888</v>
      </c>
      <c r="L445" s="183">
        <f>L388/RES_summary!L$21</f>
        <v>15.740933224588261</v>
      </c>
      <c r="M445" s="183">
        <f>M388/RES_summary!M$21</f>
        <v>15.621757070155359</v>
      </c>
      <c r="N445" s="183">
        <f>N388/RES_summary!N$21</f>
        <v>15.538058081731593</v>
      </c>
      <c r="O445" s="183">
        <f>O388/RES_summary!O$21</f>
        <v>15.421752026640416</v>
      </c>
      <c r="P445" s="183">
        <f>P388/RES_summary!P$21</f>
        <v>15.330269197885363</v>
      </c>
      <c r="Q445" s="183">
        <f>Q388/RES_summary!Q$21</f>
        <v>15.230101501633657</v>
      </c>
    </row>
    <row r="446" spans="1:17" ht="12" customHeight="1" x14ac:dyDescent="0.25">
      <c r="A446" s="166" t="s">
        <v>61</v>
      </c>
      <c r="B446" s="165"/>
      <c r="C446" s="182">
        <f>C389/RES_summary!C$21</f>
        <v>10.977878478652006</v>
      </c>
      <c r="D446" s="182">
        <f>D389/RES_summary!D$21</f>
        <v>11.003256144475809</v>
      </c>
      <c r="E446" s="182">
        <f>E389/RES_summary!E$21</f>
        <v>10.968533820238497</v>
      </c>
      <c r="F446" s="182">
        <f>F389/RES_summary!F$21</f>
        <v>10.910925894828594</v>
      </c>
      <c r="G446" s="182">
        <f>G389/RES_summary!G$21</f>
        <v>11.090036404534672</v>
      </c>
      <c r="H446" s="182">
        <f>H389/RES_summary!H$21</f>
        <v>10.55462636607677</v>
      </c>
      <c r="I446" s="182">
        <f>I389/RES_summary!I$21</f>
        <v>10.560232417289862</v>
      </c>
      <c r="J446" s="182">
        <f>J389/RES_summary!J$21</f>
        <v>10.416123248019742</v>
      </c>
      <c r="K446" s="182">
        <f>K389/RES_summary!K$21</f>
        <v>10.339897102722986</v>
      </c>
      <c r="L446" s="182">
        <f>L389/RES_summary!L$21</f>
        <v>10.115753871950799</v>
      </c>
      <c r="M446" s="182">
        <f>M389/RES_summary!M$21</f>
        <v>10.205777507643573</v>
      </c>
      <c r="N446" s="182">
        <f>N389/RES_summary!N$21</f>
        <v>10.075407039457533</v>
      </c>
      <c r="O446" s="182">
        <f>O389/RES_summary!O$21</f>
        <v>9.8953699050922026</v>
      </c>
      <c r="P446" s="182">
        <f>P389/RES_summary!P$21</f>
        <v>10.045529819289758</v>
      </c>
      <c r="Q446" s="182">
        <f>Q389/RES_summary!Q$21</f>
        <v>9.8876756593540165</v>
      </c>
    </row>
    <row r="447" spans="1:17" ht="12" customHeight="1" x14ac:dyDescent="0.25">
      <c r="A447" s="147" t="s">
        <v>59</v>
      </c>
      <c r="B447" s="164"/>
      <c r="C447" s="181">
        <f>C390/RES_summary!C$21</f>
        <v>5.9301273195949165</v>
      </c>
      <c r="D447" s="181">
        <f>D390/RES_summary!D$21</f>
        <v>5.9454865272040758</v>
      </c>
      <c r="E447" s="181">
        <f>E390/RES_summary!E$21</f>
        <v>5.9315664294568089</v>
      </c>
      <c r="F447" s="181">
        <f>F390/RES_summary!F$21</f>
        <v>5.8952774217444688</v>
      </c>
      <c r="G447" s="181">
        <f>G390/RES_summary!G$21</f>
        <v>5.8951476610923823</v>
      </c>
      <c r="H447" s="181">
        <f>H390/RES_summary!H$21</f>
        <v>5.7870941357503494</v>
      </c>
      <c r="I447" s="181">
        <f>I390/RES_summary!I$21</f>
        <v>5.7111386053078315</v>
      </c>
      <c r="J447" s="181">
        <f>J390/RES_summary!J$21</f>
        <v>5.6461178477060923</v>
      </c>
      <c r="K447" s="181">
        <f>K390/RES_summary!K$21</f>
        <v>5.6115947382629034</v>
      </c>
      <c r="L447" s="181">
        <f>L390/RES_summary!L$21</f>
        <v>5.6251793526374625</v>
      </c>
      <c r="M447" s="181">
        <f>M390/RES_summary!M$21</f>
        <v>5.4159795625117839</v>
      </c>
      <c r="N447" s="181">
        <f>N390/RES_summary!N$21</f>
        <v>5.46265104227406</v>
      </c>
      <c r="O447" s="181">
        <f>O390/RES_summary!O$21</f>
        <v>5.526382121548215</v>
      </c>
      <c r="P447" s="181">
        <f>P390/RES_summary!P$21</f>
        <v>5.2847393785956056</v>
      </c>
      <c r="Q447" s="181">
        <f>Q390/RES_summary!Q$21</f>
        <v>5.3424258422796429</v>
      </c>
    </row>
    <row r="448" spans="1:17" ht="12" customHeight="1" x14ac:dyDescent="0.25">
      <c r="A448" s="163" t="s">
        <v>142</v>
      </c>
      <c r="B448" s="162"/>
      <c r="C448" s="180">
        <f>C391/RES_summary!C$21</f>
        <v>18.781700181160325</v>
      </c>
      <c r="D448" s="180">
        <f>D391/RES_summary!D$21</f>
        <v>18.761556648274201</v>
      </c>
      <c r="E448" s="180">
        <f>E391/RES_summary!E$21</f>
        <v>18.724566549836013</v>
      </c>
      <c r="F448" s="180">
        <f>F391/RES_summary!F$21</f>
        <v>18.289041563944316</v>
      </c>
      <c r="G448" s="180">
        <f>G391/RES_summary!G$21</f>
        <v>18.453744873383211</v>
      </c>
      <c r="H448" s="180">
        <f>H391/RES_summary!H$21</f>
        <v>17.751173967573077</v>
      </c>
      <c r="I448" s="180">
        <f>I391/RES_summary!I$21</f>
        <v>0</v>
      </c>
      <c r="J448" s="180">
        <f>J391/RES_summary!J$21</f>
        <v>17.856713968250226</v>
      </c>
      <c r="K448" s="180">
        <f>K391/RES_summary!K$21</f>
        <v>18.326427734900481</v>
      </c>
      <c r="L448" s="180">
        <f>L391/RES_summary!L$21</f>
        <v>17.578379769485547</v>
      </c>
      <c r="M448" s="180">
        <f>M391/RES_summary!M$21</f>
        <v>18.356616278552334</v>
      </c>
      <c r="N448" s="180">
        <f>N391/RES_summary!N$21</f>
        <v>18.303671508435777</v>
      </c>
      <c r="O448" s="180">
        <f>O391/RES_summary!O$21</f>
        <v>17.923274327249135</v>
      </c>
      <c r="P448" s="180">
        <f>P391/RES_summary!P$21</f>
        <v>19.054273599296305</v>
      </c>
      <c r="Q448" s="180">
        <f>Q391/RES_summary!Q$21</f>
        <v>18.314054351285495</v>
      </c>
    </row>
    <row r="449" spans="1:17" ht="12" customHeight="1" x14ac:dyDescent="0.25">
      <c r="A449" s="161" t="s">
        <v>141</v>
      </c>
      <c r="B449" s="160"/>
      <c r="C449" s="179">
        <f>C392/RES_summary!C$21</f>
        <v>18.261190602953253</v>
      </c>
      <c r="D449" s="179">
        <f>D392/RES_summary!D$21</f>
        <v>18.317427133870833</v>
      </c>
      <c r="E449" s="179">
        <f>E392/RES_summary!E$21</f>
        <v>18.281625846498844</v>
      </c>
      <c r="F449" s="179">
        <f>F392/RES_summary!F$21</f>
        <v>17.829319463638868</v>
      </c>
      <c r="G449" s="179">
        <f>G392/RES_summary!G$21</f>
        <v>17.947347433358356</v>
      </c>
      <c r="H449" s="179">
        <f>H392/RES_summary!H$21</f>
        <v>17.422191058220193</v>
      </c>
      <c r="I449" s="179">
        <f>I392/RES_summary!I$21</f>
        <v>0</v>
      </c>
      <c r="J449" s="179">
        <f>J392/RES_summary!J$21</f>
        <v>17.306130812945799</v>
      </c>
      <c r="K449" s="179">
        <f>K392/RES_summary!K$21</f>
        <v>17.527807297149128</v>
      </c>
      <c r="L449" s="179">
        <f>L392/RES_summary!L$21</f>
        <v>16.982750026811498</v>
      </c>
      <c r="M449" s="179">
        <f>M392/RES_summary!M$21</f>
        <v>17.471670476983032</v>
      </c>
      <c r="N449" s="179">
        <f>N392/RES_summary!N$21</f>
        <v>17.365161842211286</v>
      </c>
      <c r="O449" s="179">
        <f>O392/RES_summary!O$21</f>
        <v>17.041460729356022</v>
      </c>
      <c r="P449" s="179">
        <f>P392/RES_summary!P$21</f>
        <v>17.80753261272946</v>
      </c>
      <c r="Q449" s="179">
        <f>Q392/RES_summary!Q$21</f>
        <v>17.272693502443559</v>
      </c>
    </row>
    <row r="450" spans="1:17" ht="12" customHeight="1" x14ac:dyDescent="0.25">
      <c r="A450" s="148" t="s">
        <v>60</v>
      </c>
      <c r="B450" s="156"/>
      <c r="C450" s="177">
        <f>C393/RES_summary!C$21</f>
        <v>12.330108998331342</v>
      </c>
      <c r="D450" s="177">
        <f>D393/RES_summary!D$21</f>
        <v>12.370850153095274</v>
      </c>
      <c r="E450" s="177">
        <f>E393/RES_summary!E$21</f>
        <v>12.347327927595947</v>
      </c>
      <c r="F450" s="177">
        <f>F393/RES_summary!F$21</f>
        <v>11.930080147593058</v>
      </c>
      <c r="G450" s="177">
        <f>G393/RES_summary!G$21</f>
        <v>12.046710683392554</v>
      </c>
      <c r="H450" s="177">
        <f>H393/RES_summary!H$21</f>
        <v>11.629136399636735</v>
      </c>
      <c r="I450" s="177">
        <f>I393/RES_summary!I$21</f>
        <v>0</v>
      </c>
      <c r="J450" s="177">
        <f>J393/RES_summary!J$21</f>
        <v>11.655934410219009</v>
      </c>
      <c r="K450" s="177">
        <f>K393/RES_summary!K$21</f>
        <v>11.912121683376592</v>
      </c>
      <c r="L450" s="177">
        <f>L393/RES_summary!L$21</f>
        <v>11.353116264157094</v>
      </c>
      <c r="M450" s="177">
        <f>M393/RES_summary!M$21</f>
        <v>12.052495824906327</v>
      </c>
      <c r="N450" s="177">
        <f>N393/RES_summary!N$21</f>
        <v>11.899865981697824</v>
      </c>
      <c r="O450" s="177">
        <f>O393/RES_summary!O$21</f>
        <v>11.513379375871141</v>
      </c>
      <c r="P450" s="177">
        <f>P393/RES_summary!P$21</f>
        <v>12.521023582624991</v>
      </c>
      <c r="Q450" s="177">
        <f>Q393/RES_summary!Q$21</f>
        <v>11.928737088136533</v>
      </c>
    </row>
    <row r="451" spans="1:17" ht="12" customHeight="1" x14ac:dyDescent="0.25">
      <c r="A451" s="148" t="s">
        <v>59</v>
      </c>
      <c r="B451" s="156"/>
      <c r="C451" s="177">
        <f>C394/RES_summary!C$21</f>
        <v>5.9310816046219079</v>
      </c>
      <c r="D451" s="177">
        <f>D394/RES_summary!D$21</f>
        <v>5.9465769807755589</v>
      </c>
      <c r="E451" s="177">
        <f>E394/RES_summary!E$21</f>
        <v>5.9342979189028959</v>
      </c>
      <c r="F451" s="177">
        <f>F394/RES_summary!F$21</f>
        <v>5.8992393160458096</v>
      </c>
      <c r="G451" s="177">
        <f>G394/RES_summary!G$21</f>
        <v>5.9006367499658037</v>
      </c>
      <c r="H451" s="177">
        <f>H394/RES_summary!H$21</f>
        <v>5.7930546585834595</v>
      </c>
      <c r="I451" s="177">
        <f>I394/RES_summary!I$21</f>
        <v>0</v>
      </c>
      <c r="J451" s="177">
        <f>J394/RES_summary!J$21</f>
        <v>5.6501964027267899</v>
      </c>
      <c r="K451" s="177">
        <f>K394/RES_summary!K$21</f>
        <v>5.6156856137725342</v>
      </c>
      <c r="L451" s="177">
        <f>L394/RES_summary!L$21</f>
        <v>5.6296337626544029</v>
      </c>
      <c r="M451" s="177">
        <f>M394/RES_summary!M$21</f>
        <v>5.4191746520767046</v>
      </c>
      <c r="N451" s="177">
        <f>N394/RES_summary!N$21</f>
        <v>5.4652958605134607</v>
      </c>
      <c r="O451" s="177">
        <f>O394/RES_summary!O$21</f>
        <v>5.5280813534848852</v>
      </c>
      <c r="P451" s="177">
        <f>P394/RES_summary!P$21</f>
        <v>5.2865090301044644</v>
      </c>
      <c r="Q451" s="177">
        <f>Q394/RES_summary!Q$21</f>
        <v>5.3439564143070228</v>
      </c>
    </row>
    <row r="452" spans="1:17" ht="12" customHeight="1" x14ac:dyDescent="0.25">
      <c r="A452" s="158" t="s">
        <v>62</v>
      </c>
      <c r="B452" s="157"/>
      <c r="C452" s="178">
        <f>C395/RES_summary!C$21</f>
        <v>6.5513422200913869</v>
      </c>
      <c r="D452" s="178">
        <f>D395/RES_summary!D$21</f>
        <v>6.6406613396627883</v>
      </c>
      <c r="E452" s="178">
        <f>E395/RES_summary!E$21</f>
        <v>6.6895580584219934</v>
      </c>
      <c r="F452" s="178">
        <f>F395/RES_summary!F$21</f>
        <v>6.4934496272380295</v>
      </c>
      <c r="G452" s="178">
        <f>G395/RES_summary!G$21</f>
        <v>6.3610740260941823</v>
      </c>
      <c r="H452" s="178">
        <f>H395/RES_summary!H$21</f>
        <v>6.2375168602355675</v>
      </c>
      <c r="I452" s="178">
        <f>I395/RES_summary!I$21</f>
        <v>6.3771787326935643</v>
      </c>
      <c r="J452" s="178">
        <f>J395/RES_summary!J$21</f>
        <v>6.17254637001761</v>
      </c>
      <c r="K452" s="178">
        <f>K395/RES_summary!K$21</f>
        <v>6.4094200091706552</v>
      </c>
      <c r="L452" s="178">
        <f>L395/RES_summary!L$21</f>
        <v>6.1087897448488118</v>
      </c>
      <c r="M452" s="178">
        <f>M395/RES_summary!M$21</f>
        <v>6.1827077319009973</v>
      </c>
      <c r="N452" s="178">
        <f>N395/RES_summary!N$21</f>
        <v>6.4839861055272419</v>
      </c>
      <c r="O452" s="178">
        <f>O395/RES_summary!O$21</f>
        <v>6.1117822803563273</v>
      </c>
      <c r="P452" s="178">
        <f>P395/RES_summary!P$21</f>
        <v>6.4950207665451982</v>
      </c>
      <c r="Q452" s="178">
        <f>Q395/RES_summary!Q$21</f>
        <v>6.2652182887309049</v>
      </c>
    </row>
    <row r="453" spans="1:17" ht="12" customHeight="1" x14ac:dyDescent="0.25">
      <c r="A453" s="23" t="s">
        <v>57</v>
      </c>
      <c r="B453" s="156"/>
      <c r="C453" s="177">
        <f>C396/RES_summary!C$21</f>
        <v>0</v>
      </c>
      <c r="D453" s="177">
        <f>D396/RES_summary!D$21</f>
        <v>0</v>
      </c>
      <c r="E453" s="177">
        <f>E396/RES_summary!E$21</f>
        <v>0</v>
      </c>
      <c r="F453" s="177">
        <f>F396/RES_summary!F$21</f>
        <v>0</v>
      </c>
      <c r="G453" s="177">
        <f>G396/RES_summary!G$21</f>
        <v>0</v>
      </c>
      <c r="H453" s="177">
        <f>H396/RES_summary!H$21</f>
        <v>0</v>
      </c>
      <c r="I453" s="177">
        <f>I396/RES_summary!I$21</f>
        <v>0</v>
      </c>
      <c r="J453" s="177">
        <f>J396/RES_summary!J$21</f>
        <v>0</v>
      </c>
      <c r="K453" s="177">
        <f>K396/RES_summary!K$21</f>
        <v>0</v>
      </c>
      <c r="L453" s="177">
        <f>L396/RES_summary!L$21</f>
        <v>0</v>
      </c>
      <c r="M453" s="177">
        <f>M396/RES_summary!M$21</f>
        <v>0</v>
      </c>
      <c r="N453" s="177">
        <f>N396/RES_summary!N$21</f>
        <v>0</v>
      </c>
      <c r="O453" s="177">
        <f>O396/RES_summary!O$21</f>
        <v>0</v>
      </c>
      <c r="P453" s="177">
        <f>P396/RES_summary!P$21</f>
        <v>0</v>
      </c>
      <c r="Q453" s="177">
        <f>Q396/RES_summary!Q$21</f>
        <v>0</v>
      </c>
    </row>
    <row r="454" spans="1:17" ht="12" customHeight="1" x14ac:dyDescent="0.25">
      <c r="A454" s="29" t="s">
        <v>140</v>
      </c>
      <c r="B454" s="57"/>
      <c r="C454" s="176">
        <f>C397/RES_summary!C$21</f>
        <v>6.5513422200913869</v>
      </c>
      <c r="D454" s="176">
        <f>D397/RES_summary!D$21</f>
        <v>6.6406613396627883</v>
      </c>
      <c r="E454" s="176">
        <f>E397/RES_summary!E$21</f>
        <v>6.6895580584219934</v>
      </c>
      <c r="F454" s="176">
        <f>F397/RES_summary!F$21</f>
        <v>6.4934496272380295</v>
      </c>
      <c r="G454" s="176">
        <f>G397/RES_summary!G$21</f>
        <v>6.3610740260941823</v>
      </c>
      <c r="H454" s="176">
        <f>H397/RES_summary!H$21</f>
        <v>6.2375168602355675</v>
      </c>
      <c r="I454" s="176">
        <f>I397/RES_summary!I$21</f>
        <v>6.3771787326935643</v>
      </c>
      <c r="J454" s="176">
        <f>J397/RES_summary!J$21</f>
        <v>6.17254637001761</v>
      </c>
      <c r="K454" s="176">
        <f>K397/RES_summary!K$21</f>
        <v>6.4094200091706552</v>
      </c>
      <c r="L454" s="176">
        <f>L397/RES_summary!L$21</f>
        <v>6.1087897448488118</v>
      </c>
      <c r="M454" s="176">
        <f>M397/RES_summary!M$21</f>
        <v>6.1827077319009973</v>
      </c>
      <c r="N454" s="176">
        <f>N397/RES_summary!N$21</f>
        <v>6.4839861055272419</v>
      </c>
      <c r="O454" s="176">
        <f>O397/RES_summary!O$21</f>
        <v>6.1117822803563273</v>
      </c>
      <c r="P454" s="176">
        <f>P397/RES_summary!P$21</f>
        <v>6.4950207665451982</v>
      </c>
      <c r="Q454" s="176">
        <f>Q397/RES_summary!Q$21</f>
        <v>6.2652182887309049</v>
      </c>
    </row>
    <row r="456" spans="1:17" ht="12" customHeight="1" x14ac:dyDescent="0.25">
      <c r="A456" s="152" t="s">
        <v>184</v>
      </c>
      <c r="B456" s="168"/>
      <c r="C456" s="184">
        <f>C399/RES_summary!C$21</f>
        <v>0</v>
      </c>
      <c r="D456" s="184">
        <f>D399/RES_summary!D$21</f>
        <v>0</v>
      </c>
      <c r="E456" s="184">
        <f>E399/RES_summary!E$21</f>
        <v>0</v>
      </c>
      <c r="F456" s="184">
        <f>F399/RES_summary!F$21</f>
        <v>0</v>
      </c>
      <c r="G456" s="184">
        <f>G399/RES_summary!G$21</f>
        <v>0</v>
      </c>
      <c r="H456" s="184">
        <f>H399/RES_summary!H$21</f>
        <v>0</v>
      </c>
      <c r="I456" s="184">
        <f>I399/RES_summary!I$21</f>
        <v>0</v>
      </c>
      <c r="J456" s="184">
        <f>J399/RES_summary!J$21</f>
        <v>0</v>
      </c>
      <c r="K456" s="184">
        <f>K399/RES_summary!K$21</f>
        <v>0</v>
      </c>
      <c r="L456" s="184">
        <f>L399/RES_summary!L$21</f>
        <v>0</v>
      </c>
      <c r="M456" s="184">
        <f>M399/RES_summary!M$21</f>
        <v>0</v>
      </c>
      <c r="N456" s="184">
        <f>N399/RES_summary!N$21</f>
        <v>0</v>
      </c>
      <c r="O456" s="184">
        <f>O399/RES_summary!O$21</f>
        <v>0</v>
      </c>
      <c r="P456" s="184">
        <f>P399/RES_summary!P$21</f>
        <v>0</v>
      </c>
      <c r="Q456" s="184">
        <f>Q399/RES_summary!Q$21</f>
        <v>0</v>
      </c>
    </row>
    <row r="457" spans="1:17" ht="12" customHeight="1" x14ac:dyDescent="0.25">
      <c r="A457" s="158" t="s">
        <v>65</v>
      </c>
      <c r="B457" s="157"/>
      <c r="C457" s="178">
        <f>C400/RES_summary!C$21</f>
        <v>0</v>
      </c>
      <c r="D457" s="178">
        <f>D400/RES_summary!D$21</f>
        <v>0</v>
      </c>
      <c r="E457" s="178">
        <f>E400/RES_summary!E$21</f>
        <v>0</v>
      </c>
      <c r="F457" s="178">
        <f>F400/RES_summary!F$21</f>
        <v>0</v>
      </c>
      <c r="G457" s="178">
        <f>G400/RES_summary!G$21</f>
        <v>0</v>
      </c>
      <c r="H457" s="178">
        <f>H400/RES_summary!H$21</f>
        <v>0</v>
      </c>
      <c r="I457" s="178">
        <f>I400/RES_summary!I$21</f>
        <v>0</v>
      </c>
      <c r="J457" s="178">
        <f>J400/RES_summary!J$21</f>
        <v>0</v>
      </c>
      <c r="K457" s="178">
        <f>K400/RES_summary!K$21</f>
        <v>0</v>
      </c>
      <c r="L457" s="178">
        <f>L400/RES_summary!L$21</f>
        <v>0</v>
      </c>
      <c r="M457" s="178">
        <f>M400/RES_summary!M$21</f>
        <v>0</v>
      </c>
      <c r="N457" s="178">
        <f>N400/RES_summary!N$21</f>
        <v>0</v>
      </c>
      <c r="O457" s="178">
        <f>O400/RES_summary!O$21</f>
        <v>0</v>
      </c>
      <c r="P457" s="178">
        <f>P400/RES_summary!P$21</f>
        <v>0</v>
      </c>
      <c r="Q457" s="178">
        <f>Q400/RES_summary!Q$21</f>
        <v>0</v>
      </c>
    </row>
    <row r="458" spans="1:17" ht="12" customHeight="1" x14ac:dyDescent="0.25">
      <c r="A458" s="23" t="s">
        <v>149</v>
      </c>
      <c r="B458" s="156"/>
      <c r="C458" s="177">
        <f>C401/RES_summary!C$21</f>
        <v>0</v>
      </c>
      <c r="D458" s="177">
        <f>D401/RES_summary!D$21</f>
        <v>0</v>
      </c>
      <c r="E458" s="177">
        <f>E401/RES_summary!E$21</f>
        <v>0</v>
      </c>
      <c r="F458" s="177">
        <f>F401/RES_summary!F$21</f>
        <v>0</v>
      </c>
      <c r="G458" s="177">
        <f>G401/RES_summary!G$21</f>
        <v>0</v>
      </c>
      <c r="H458" s="177">
        <f>H401/RES_summary!H$21</f>
        <v>0</v>
      </c>
      <c r="I458" s="177">
        <f>I401/RES_summary!I$21</f>
        <v>0</v>
      </c>
      <c r="J458" s="177">
        <f>J401/RES_summary!J$21</f>
        <v>0</v>
      </c>
      <c r="K458" s="177">
        <f>K401/RES_summary!K$21</f>
        <v>0</v>
      </c>
      <c r="L458" s="177">
        <f>L401/RES_summary!L$21</f>
        <v>0</v>
      </c>
      <c r="M458" s="177">
        <f>M401/RES_summary!M$21</f>
        <v>0</v>
      </c>
      <c r="N458" s="177">
        <f>N401/RES_summary!N$21</f>
        <v>0</v>
      </c>
      <c r="O458" s="177">
        <f>O401/RES_summary!O$21</f>
        <v>0</v>
      </c>
      <c r="P458" s="177">
        <f>P401/RES_summary!P$21</f>
        <v>0</v>
      </c>
      <c r="Q458" s="177">
        <f>Q401/RES_summary!Q$21</f>
        <v>0</v>
      </c>
    </row>
    <row r="459" spans="1:17" ht="12" customHeight="1" x14ac:dyDescent="0.25">
      <c r="A459" s="23" t="s">
        <v>60</v>
      </c>
      <c r="B459" s="156"/>
      <c r="C459" s="177">
        <f>C402/RES_summary!C$21</f>
        <v>0</v>
      </c>
      <c r="D459" s="177">
        <f>D402/RES_summary!D$21</f>
        <v>0</v>
      </c>
      <c r="E459" s="177">
        <f>E402/RES_summary!E$21</f>
        <v>0</v>
      </c>
      <c r="F459" s="177">
        <f>F402/RES_summary!F$21</f>
        <v>0</v>
      </c>
      <c r="G459" s="177">
        <f>G402/RES_summary!G$21</f>
        <v>0</v>
      </c>
      <c r="H459" s="177">
        <f>H402/RES_summary!H$21</f>
        <v>0</v>
      </c>
      <c r="I459" s="177">
        <f>I402/RES_summary!I$21</f>
        <v>0</v>
      </c>
      <c r="J459" s="177">
        <f>J402/RES_summary!J$21</f>
        <v>0</v>
      </c>
      <c r="K459" s="177">
        <f>K402/RES_summary!K$21</f>
        <v>0</v>
      </c>
      <c r="L459" s="177">
        <f>L402/RES_summary!L$21</f>
        <v>0</v>
      </c>
      <c r="M459" s="177">
        <f>M402/RES_summary!M$21</f>
        <v>0</v>
      </c>
      <c r="N459" s="177">
        <f>N402/RES_summary!N$21</f>
        <v>0</v>
      </c>
      <c r="O459" s="177">
        <f>O402/RES_summary!O$21</f>
        <v>0</v>
      </c>
      <c r="P459" s="177">
        <f>P402/RES_summary!P$21</f>
        <v>0</v>
      </c>
      <c r="Q459" s="177">
        <f>Q402/RES_summary!Q$21</f>
        <v>0</v>
      </c>
    </row>
    <row r="460" spans="1:17" ht="12" customHeight="1" x14ac:dyDescent="0.25">
      <c r="A460" s="158" t="s">
        <v>112</v>
      </c>
      <c r="B460" s="157"/>
      <c r="C460" s="178">
        <f>C403/RES_summary!C$21</f>
        <v>0</v>
      </c>
      <c r="D460" s="178">
        <f>D403/RES_summary!D$21</f>
        <v>0</v>
      </c>
      <c r="E460" s="178">
        <f>E403/RES_summary!E$21</f>
        <v>0</v>
      </c>
      <c r="F460" s="178">
        <f>F403/RES_summary!F$21</f>
        <v>0</v>
      </c>
      <c r="G460" s="178">
        <f>G403/RES_summary!G$21</f>
        <v>0</v>
      </c>
      <c r="H460" s="178">
        <f>H403/RES_summary!H$21</f>
        <v>0</v>
      </c>
      <c r="I460" s="178">
        <f>I403/RES_summary!I$21</f>
        <v>0</v>
      </c>
      <c r="J460" s="178">
        <f>J403/RES_summary!J$21</f>
        <v>0</v>
      </c>
      <c r="K460" s="178">
        <f>K403/RES_summary!K$21</f>
        <v>0</v>
      </c>
      <c r="L460" s="178">
        <f>L403/RES_summary!L$21</f>
        <v>0</v>
      </c>
      <c r="M460" s="178">
        <f>M403/RES_summary!M$21</f>
        <v>0</v>
      </c>
      <c r="N460" s="178">
        <f>N403/RES_summary!N$21</f>
        <v>0</v>
      </c>
      <c r="O460" s="178">
        <f>O403/RES_summary!O$21</f>
        <v>0</v>
      </c>
      <c r="P460" s="178">
        <f>P403/RES_summary!P$21</f>
        <v>0</v>
      </c>
      <c r="Q460" s="178">
        <f>Q403/RES_summary!Q$21</f>
        <v>0</v>
      </c>
    </row>
    <row r="461" spans="1:17" ht="12" customHeight="1" x14ac:dyDescent="0.25">
      <c r="A461" s="23" t="s">
        <v>60</v>
      </c>
      <c r="B461" s="156"/>
      <c r="C461" s="177">
        <f>C404/RES_summary!C$21</f>
        <v>0</v>
      </c>
      <c r="D461" s="177">
        <f>D404/RES_summary!D$21</f>
        <v>0</v>
      </c>
      <c r="E461" s="177">
        <f>E404/RES_summary!E$21</f>
        <v>0</v>
      </c>
      <c r="F461" s="177">
        <f>F404/RES_summary!F$21</f>
        <v>0</v>
      </c>
      <c r="G461" s="177">
        <f>G404/RES_summary!G$21</f>
        <v>0</v>
      </c>
      <c r="H461" s="177">
        <f>H404/RES_summary!H$21</f>
        <v>0</v>
      </c>
      <c r="I461" s="177">
        <f>I404/RES_summary!I$21</f>
        <v>0</v>
      </c>
      <c r="J461" s="177">
        <f>J404/RES_summary!J$21</f>
        <v>0</v>
      </c>
      <c r="K461" s="177">
        <f>K404/RES_summary!K$21</f>
        <v>0</v>
      </c>
      <c r="L461" s="177">
        <f>L404/RES_summary!L$21</f>
        <v>0</v>
      </c>
      <c r="M461" s="177">
        <f>M404/RES_summary!M$21</f>
        <v>0</v>
      </c>
      <c r="N461" s="177">
        <f>N404/RES_summary!N$21</f>
        <v>0</v>
      </c>
      <c r="O461" s="177">
        <f>O404/RES_summary!O$21</f>
        <v>0</v>
      </c>
      <c r="P461" s="177">
        <f>P404/RES_summary!P$21</f>
        <v>0</v>
      </c>
      <c r="Q461" s="177">
        <f>Q404/RES_summary!Q$21</f>
        <v>0</v>
      </c>
    </row>
    <row r="462" spans="1:17" ht="12" customHeight="1" x14ac:dyDescent="0.25">
      <c r="A462" s="158" t="s">
        <v>63</v>
      </c>
      <c r="B462" s="157"/>
      <c r="C462" s="178">
        <f>C405/RES_summary!C$21</f>
        <v>0</v>
      </c>
      <c r="D462" s="178">
        <f>D405/RES_summary!D$21</f>
        <v>0</v>
      </c>
      <c r="E462" s="178">
        <f>E405/RES_summary!E$21</f>
        <v>0</v>
      </c>
      <c r="F462" s="178">
        <f>F405/RES_summary!F$21</f>
        <v>0</v>
      </c>
      <c r="G462" s="178">
        <f>G405/RES_summary!G$21</f>
        <v>0</v>
      </c>
      <c r="H462" s="178">
        <f>H405/RES_summary!H$21</f>
        <v>0</v>
      </c>
      <c r="I462" s="178">
        <f>I405/RES_summary!I$21</f>
        <v>0</v>
      </c>
      <c r="J462" s="178">
        <f>J405/RES_summary!J$21</f>
        <v>0</v>
      </c>
      <c r="K462" s="178">
        <f>K405/RES_summary!K$21</f>
        <v>0</v>
      </c>
      <c r="L462" s="178">
        <f>L405/RES_summary!L$21</f>
        <v>0</v>
      </c>
      <c r="M462" s="178">
        <f>M405/RES_summary!M$21</f>
        <v>0</v>
      </c>
      <c r="N462" s="178">
        <f>N405/RES_summary!N$21</f>
        <v>0</v>
      </c>
      <c r="O462" s="178">
        <f>O405/RES_summary!O$21</f>
        <v>0</v>
      </c>
      <c r="P462" s="178">
        <f>P405/RES_summary!P$21</f>
        <v>0</v>
      </c>
      <c r="Q462" s="178">
        <f>Q405/RES_summary!Q$21</f>
        <v>0</v>
      </c>
    </row>
    <row r="463" spans="1:17" ht="12" customHeight="1" x14ac:dyDescent="0.25">
      <c r="A463" s="167" t="s">
        <v>148</v>
      </c>
      <c r="B463" s="132"/>
      <c r="C463" s="183">
        <f>C406/RES_summary!C$21</f>
        <v>0</v>
      </c>
      <c r="D463" s="183">
        <f>D406/RES_summary!D$21</f>
        <v>0</v>
      </c>
      <c r="E463" s="183">
        <f>E406/RES_summary!E$21</f>
        <v>0</v>
      </c>
      <c r="F463" s="183">
        <f>F406/RES_summary!F$21</f>
        <v>0</v>
      </c>
      <c r="G463" s="183">
        <f>G406/RES_summary!G$21</f>
        <v>0</v>
      </c>
      <c r="H463" s="183">
        <f>H406/RES_summary!H$21</f>
        <v>0</v>
      </c>
      <c r="I463" s="183">
        <f>I406/RES_summary!I$21</f>
        <v>0</v>
      </c>
      <c r="J463" s="183">
        <f>J406/RES_summary!J$21</f>
        <v>0</v>
      </c>
      <c r="K463" s="183">
        <f>K406/RES_summary!K$21</f>
        <v>0</v>
      </c>
      <c r="L463" s="183">
        <f>L406/RES_summary!L$21</f>
        <v>0</v>
      </c>
      <c r="M463" s="183">
        <f>M406/RES_summary!M$21</f>
        <v>0</v>
      </c>
      <c r="N463" s="183">
        <f>N406/RES_summary!N$21</f>
        <v>0</v>
      </c>
      <c r="O463" s="183">
        <f>O406/RES_summary!O$21</f>
        <v>0</v>
      </c>
      <c r="P463" s="183">
        <f>P406/RES_summary!P$21</f>
        <v>0</v>
      </c>
      <c r="Q463" s="183">
        <f>Q406/RES_summary!Q$21</f>
        <v>0</v>
      </c>
    </row>
    <row r="464" spans="1:17" ht="12" customHeight="1" x14ac:dyDescent="0.25">
      <c r="A464" s="167" t="s">
        <v>147</v>
      </c>
      <c r="B464" s="132"/>
      <c r="C464" s="183">
        <f>C407/RES_summary!C$21</f>
        <v>0</v>
      </c>
      <c r="D464" s="183">
        <f>D407/RES_summary!D$21</f>
        <v>0</v>
      </c>
      <c r="E464" s="183">
        <f>E407/RES_summary!E$21</f>
        <v>0</v>
      </c>
      <c r="F464" s="183">
        <f>F407/RES_summary!F$21</f>
        <v>0</v>
      </c>
      <c r="G464" s="183">
        <f>G407/RES_summary!G$21</f>
        <v>0</v>
      </c>
      <c r="H464" s="183">
        <f>H407/RES_summary!H$21</f>
        <v>0</v>
      </c>
      <c r="I464" s="183">
        <f>I407/RES_summary!I$21</f>
        <v>0</v>
      </c>
      <c r="J464" s="183">
        <f>J407/RES_summary!J$21</f>
        <v>0</v>
      </c>
      <c r="K464" s="183">
        <f>K407/RES_summary!K$21</f>
        <v>0</v>
      </c>
      <c r="L464" s="183">
        <f>L407/RES_summary!L$21</f>
        <v>0</v>
      </c>
      <c r="M464" s="183">
        <f>M407/RES_summary!M$21</f>
        <v>0</v>
      </c>
      <c r="N464" s="183">
        <f>N407/RES_summary!N$21</f>
        <v>0</v>
      </c>
      <c r="O464" s="183">
        <f>O407/RES_summary!O$21</f>
        <v>0</v>
      </c>
      <c r="P464" s="183">
        <f>P407/RES_summary!P$21</f>
        <v>0</v>
      </c>
      <c r="Q464" s="183">
        <f>Q407/RES_summary!Q$21</f>
        <v>0</v>
      </c>
    </row>
    <row r="465" spans="1:17" ht="12" customHeight="1" x14ac:dyDescent="0.25">
      <c r="A465" s="166" t="s">
        <v>61</v>
      </c>
      <c r="B465" s="165"/>
      <c r="C465" s="182">
        <f>C408/RES_summary!C$21</f>
        <v>0</v>
      </c>
      <c r="D465" s="182">
        <f>D408/RES_summary!D$21</f>
        <v>0</v>
      </c>
      <c r="E465" s="182">
        <f>E408/RES_summary!E$21</f>
        <v>0</v>
      </c>
      <c r="F465" s="182">
        <f>F408/RES_summary!F$21</f>
        <v>0</v>
      </c>
      <c r="G465" s="182">
        <f>G408/RES_summary!G$21</f>
        <v>0</v>
      </c>
      <c r="H465" s="182">
        <f>H408/RES_summary!H$21</f>
        <v>0</v>
      </c>
      <c r="I465" s="182">
        <f>I408/RES_summary!I$21</f>
        <v>0</v>
      </c>
      <c r="J465" s="182">
        <f>J408/RES_summary!J$21</f>
        <v>0</v>
      </c>
      <c r="K465" s="182">
        <f>K408/RES_summary!K$21</f>
        <v>0</v>
      </c>
      <c r="L465" s="182">
        <f>L408/RES_summary!L$21</f>
        <v>0</v>
      </c>
      <c r="M465" s="182">
        <f>M408/RES_summary!M$21</f>
        <v>0</v>
      </c>
      <c r="N465" s="182">
        <f>N408/RES_summary!N$21</f>
        <v>0</v>
      </c>
      <c r="O465" s="182">
        <f>O408/RES_summary!O$21</f>
        <v>0</v>
      </c>
      <c r="P465" s="182">
        <f>P408/RES_summary!P$21</f>
        <v>0</v>
      </c>
      <c r="Q465" s="182">
        <f>Q408/RES_summary!Q$21</f>
        <v>0</v>
      </c>
    </row>
    <row r="466" spans="1:17" ht="12" customHeight="1" x14ac:dyDescent="0.25">
      <c r="A466" s="147" t="s">
        <v>59</v>
      </c>
      <c r="B466" s="164"/>
      <c r="C466" s="181">
        <f>C409/RES_summary!C$21</f>
        <v>0</v>
      </c>
      <c r="D466" s="181">
        <f>D409/RES_summary!D$21</f>
        <v>0</v>
      </c>
      <c r="E466" s="181">
        <f>E409/RES_summary!E$21</f>
        <v>0</v>
      </c>
      <c r="F466" s="181">
        <f>F409/RES_summary!F$21</f>
        <v>0</v>
      </c>
      <c r="G466" s="181">
        <f>G409/RES_summary!G$21</f>
        <v>0</v>
      </c>
      <c r="H466" s="181">
        <f>H409/RES_summary!H$21</f>
        <v>0</v>
      </c>
      <c r="I466" s="181">
        <f>I409/RES_summary!I$21</f>
        <v>0</v>
      </c>
      <c r="J466" s="181">
        <f>J409/RES_summary!J$21</f>
        <v>0</v>
      </c>
      <c r="K466" s="181">
        <f>K409/RES_summary!K$21</f>
        <v>0</v>
      </c>
      <c r="L466" s="181">
        <f>L409/RES_summary!L$21</f>
        <v>0</v>
      </c>
      <c r="M466" s="181">
        <f>M409/RES_summary!M$21</f>
        <v>0</v>
      </c>
      <c r="N466" s="181">
        <f>N409/RES_summary!N$21</f>
        <v>0</v>
      </c>
      <c r="O466" s="181">
        <f>O409/RES_summary!O$21</f>
        <v>0</v>
      </c>
      <c r="P466" s="181">
        <f>P409/RES_summary!P$21</f>
        <v>0</v>
      </c>
      <c r="Q466" s="181">
        <f>Q409/RES_summary!Q$21</f>
        <v>0</v>
      </c>
    </row>
    <row r="467" spans="1:17" ht="12" customHeight="1" x14ac:dyDescent="0.25">
      <c r="A467" s="163" t="s">
        <v>142</v>
      </c>
      <c r="B467" s="162"/>
      <c r="C467" s="180">
        <f>C410/RES_summary!C$21</f>
        <v>0</v>
      </c>
      <c r="D467" s="180">
        <f>D410/RES_summary!D$21</f>
        <v>0</v>
      </c>
      <c r="E467" s="180">
        <f>E410/RES_summary!E$21</f>
        <v>0</v>
      </c>
      <c r="F467" s="180">
        <f>F410/RES_summary!F$21</f>
        <v>0</v>
      </c>
      <c r="G467" s="180">
        <f>G410/RES_summary!G$21</f>
        <v>0</v>
      </c>
      <c r="H467" s="180">
        <f>H410/RES_summary!H$21</f>
        <v>0</v>
      </c>
      <c r="I467" s="180">
        <f>I410/RES_summary!I$21</f>
        <v>0</v>
      </c>
      <c r="J467" s="180">
        <f>J410/RES_summary!J$21</f>
        <v>0</v>
      </c>
      <c r="K467" s="180">
        <f>K410/RES_summary!K$21</f>
        <v>0</v>
      </c>
      <c r="L467" s="180">
        <f>L410/RES_summary!L$21</f>
        <v>0</v>
      </c>
      <c r="M467" s="180">
        <f>M410/RES_summary!M$21</f>
        <v>0</v>
      </c>
      <c r="N467" s="180">
        <f>N410/RES_summary!N$21</f>
        <v>0</v>
      </c>
      <c r="O467" s="180">
        <f>O410/RES_summary!O$21</f>
        <v>0</v>
      </c>
      <c r="P467" s="180">
        <f>P410/RES_summary!P$21</f>
        <v>0</v>
      </c>
      <c r="Q467" s="180">
        <f>Q410/RES_summary!Q$21</f>
        <v>0</v>
      </c>
    </row>
    <row r="468" spans="1:17" ht="12" customHeight="1" x14ac:dyDescent="0.25">
      <c r="A468" s="161" t="s">
        <v>141</v>
      </c>
      <c r="B468" s="160"/>
      <c r="C468" s="179">
        <f>C411/RES_summary!C$21</f>
        <v>0</v>
      </c>
      <c r="D468" s="179">
        <f>D411/RES_summary!D$21</f>
        <v>0</v>
      </c>
      <c r="E468" s="179">
        <f>E411/RES_summary!E$21</f>
        <v>0</v>
      </c>
      <c r="F468" s="179">
        <f>F411/RES_summary!F$21</f>
        <v>0</v>
      </c>
      <c r="G468" s="179">
        <f>G411/RES_summary!G$21</f>
        <v>0</v>
      </c>
      <c r="H468" s="179">
        <f>H411/RES_summary!H$21</f>
        <v>0</v>
      </c>
      <c r="I468" s="179">
        <f>I411/RES_summary!I$21</f>
        <v>0</v>
      </c>
      <c r="J468" s="179">
        <f>J411/RES_summary!J$21</f>
        <v>0</v>
      </c>
      <c r="K468" s="179">
        <f>K411/RES_summary!K$21</f>
        <v>0</v>
      </c>
      <c r="L468" s="179">
        <f>L411/RES_summary!L$21</f>
        <v>0</v>
      </c>
      <c r="M468" s="179">
        <f>M411/RES_summary!M$21</f>
        <v>0</v>
      </c>
      <c r="N468" s="179">
        <f>N411/RES_summary!N$21</f>
        <v>0</v>
      </c>
      <c r="O468" s="179">
        <f>O411/RES_summary!O$21</f>
        <v>0</v>
      </c>
      <c r="P468" s="179">
        <f>P411/RES_summary!P$21</f>
        <v>0</v>
      </c>
      <c r="Q468" s="179">
        <f>Q411/RES_summary!Q$21</f>
        <v>0</v>
      </c>
    </row>
    <row r="469" spans="1:17" ht="12" customHeight="1" x14ac:dyDescent="0.25">
      <c r="A469" s="148" t="s">
        <v>60</v>
      </c>
      <c r="B469" s="156"/>
      <c r="C469" s="177">
        <f>C412/RES_summary!C$21</f>
        <v>0</v>
      </c>
      <c r="D469" s="177">
        <f>D412/RES_summary!D$21</f>
        <v>0</v>
      </c>
      <c r="E469" s="177">
        <f>E412/RES_summary!E$21</f>
        <v>0</v>
      </c>
      <c r="F469" s="177">
        <f>F412/RES_summary!F$21</f>
        <v>0</v>
      </c>
      <c r="G469" s="177">
        <f>G412/RES_summary!G$21</f>
        <v>0</v>
      </c>
      <c r="H469" s="177">
        <f>H412/RES_summary!H$21</f>
        <v>0</v>
      </c>
      <c r="I469" s="177">
        <f>I412/RES_summary!I$21</f>
        <v>0</v>
      </c>
      <c r="J469" s="177">
        <f>J412/RES_summary!J$21</f>
        <v>0</v>
      </c>
      <c r="K469" s="177">
        <f>K412/RES_summary!K$21</f>
        <v>0</v>
      </c>
      <c r="L469" s="177">
        <f>L412/RES_summary!L$21</f>
        <v>0</v>
      </c>
      <c r="M469" s="177">
        <f>M412/RES_summary!M$21</f>
        <v>0</v>
      </c>
      <c r="N469" s="177">
        <f>N412/RES_summary!N$21</f>
        <v>0</v>
      </c>
      <c r="O469" s="177">
        <f>O412/RES_summary!O$21</f>
        <v>0</v>
      </c>
      <c r="P469" s="177">
        <f>P412/RES_summary!P$21</f>
        <v>0</v>
      </c>
      <c r="Q469" s="177">
        <f>Q412/RES_summary!Q$21</f>
        <v>0</v>
      </c>
    </row>
    <row r="470" spans="1:17" ht="12" customHeight="1" x14ac:dyDescent="0.25">
      <c r="A470" s="148" t="s">
        <v>59</v>
      </c>
      <c r="B470" s="156"/>
      <c r="C470" s="177">
        <f>C413/RES_summary!C$21</f>
        <v>0</v>
      </c>
      <c r="D470" s="177">
        <f>D413/RES_summary!D$21</f>
        <v>0</v>
      </c>
      <c r="E470" s="177">
        <f>E413/RES_summary!E$21</f>
        <v>0</v>
      </c>
      <c r="F470" s="177">
        <f>F413/RES_summary!F$21</f>
        <v>0</v>
      </c>
      <c r="G470" s="177">
        <f>G413/RES_summary!G$21</f>
        <v>0</v>
      </c>
      <c r="H470" s="177">
        <f>H413/RES_summary!H$21</f>
        <v>0</v>
      </c>
      <c r="I470" s="177">
        <f>I413/RES_summary!I$21</f>
        <v>0</v>
      </c>
      <c r="J470" s="177">
        <f>J413/RES_summary!J$21</f>
        <v>0</v>
      </c>
      <c r="K470" s="177">
        <f>K413/RES_summary!K$21</f>
        <v>0</v>
      </c>
      <c r="L470" s="177">
        <f>L413/RES_summary!L$21</f>
        <v>0</v>
      </c>
      <c r="M470" s="177">
        <f>M413/RES_summary!M$21</f>
        <v>0</v>
      </c>
      <c r="N470" s="177">
        <f>N413/RES_summary!N$21</f>
        <v>0</v>
      </c>
      <c r="O470" s="177">
        <f>O413/RES_summary!O$21</f>
        <v>0</v>
      </c>
      <c r="P470" s="177">
        <f>P413/RES_summary!P$21</f>
        <v>0</v>
      </c>
      <c r="Q470" s="177">
        <f>Q413/RES_summary!Q$21</f>
        <v>0</v>
      </c>
    </row>
    <row r="471" spans="1:17" ht="12" customHeight="1" x14ac:dyDescent="0.25">
      <c r="A471" s="158" t="s">
        <v>62</v>
      </c>
      <c r="B471" s="157"/>
      <c r="C471" s="178">
        <f>C414/RES_summary!C$21</f>
        <v>0</v>
      </c>
      <c r="D471" s="178">
        <f>D414/RES_summary!D$21</f>
        <v>0</v>
      </c>
      <c r="E471" s="178">
        <f>E414/RES_summary!E$21</f>
        <v>0</v>
      </c>
      <c r="F471" s="178">
        <f>F414/RES_summary!F$21</f>
        <v>0</v>
      </c>
      <c r="G471" s="178">
        <f>G414/RES_summary!G$21</f>
        <v>0</v>
      </c>
      <c r="H471" s="178">
        <f>H414/RES_summary!H$21</f>
        <v>0</v>
      </c>
      <c r="I471" s="178">
        <f>I414/RES_summary!I$21</f>
        <v>0</v>
      </c>
      <c r="J471" s="178">
        <f>J414/RES_summary!J$21</f>
        <v>0</v>
      </c>
      <c r="K471" s="178">
        <f>K414/RES_summary!K$21</f>
        <v>0</v>
      </c>
      <c r="L471" s="178">
        <f>L414/RES_summary!L$21</f>
        <v>0</v>
      </c>
      <c r="M471" s="178">
        <f>M414/RES_summary!M$21</f>
        <v>0</v>
      </c>
      <c r="N471" s="178">
        <f>N414/RES_summary!N$21</f>
        <v>0</v>
      </c>
      <c r="O471" s="178">
        <f>O414/RES_summary!O$21</f>
        <v>0</v>
      </c>
      <c r="P471" s="178">
        <f>P414/RES_summary!P$21</f>
        <v>0</v>
      </c>
      <c r="Q471" s="178">
        <f>Q414/RES_summary!Q$21</f>
        <v>0</v>
      </c>
    </row>
    <row r="472" spans="1:17" ht="12" customHeight="1" x14ac:dyDescent="0.25">
      <c r="A472" s="23" t="s">
        <v>57</v>
      </c>
      <c r="B472" s="156"/>
      <c r="C472" s="177">
        <f>C415/RES_summary!C$21</f>
        <v>0</v>
      </c>
      <c r="D472" s="177">
        <f>D415/RES_summary!D$21</f>
        <v>0</v>
      </c>
      <c r="E472" s="177">
        <f>E415/RES_summary!E$21</f>
        <v>0</v>
      </c>
      <c r="F472" s="177">
        <f>F415/RES_summary!F$21</f>
        <v>0</v>
      </c>
      <c r="G472" s="177">
        <f>G415/RES_summary!G$21</f>
        <v>0</v>
      </c>
      <c r="H472" s="177">
        <f>H415/RES_summary!H$21</f>
        <v>0</v>
      </c>
      <c r="I472" s="177">
        <f>I415/RES_summary!I$21</f>
        <v>0</v>
      </c>
      <c r="J472" s="177">
        <f>J415/RES_summary!J$21</f>
        <v>0</v>
      </c>
      <c r="K472" s="177">
        <f>K415/RES_summary!K$21</f>
        <v>0</v>
      </c>
      <c r="L472" s="177">
        <f>L415/RES_summary!L$21</f>
        <v>0</v>
      </c>
      <c r="M472" s="177">
        <f>M415/RES_summary!M$21</f>
        <v>0</v>
      </c>
      <c r="N472" s="177">
        <f>N415/RES_summary!N$21</f>
        <v>0</v>
      </c>
      <c r="O472" s="177">
        <f>O415/RES_summary!O$21</f>
        <v>0</v>
      </c>
      <c r="P472" s="177">
        <f>P415/RES_summary!P$21</f>
        <v>0</v>
      </c>
      <c r="Q472" s="177">
        <f>Q415/RES_summary!Q$21</f>
        <v>0</v>
      </c>
    </row>
    <row r="473" spans="1:17" ht="12" customHeight="1" x14ac:dyDescent="0.25">
      <c r="A473" s="29" t="s">
        <v>140</v>
      </c>
      <c r="B473" s="57"/>
      <c r="C473" s="176">
        <f>C416/RES_summary!C$21</f>
        <v>0</v>
      </c>
      <c r="D473" s="176">
        <f>D416/RES_summary!D$21</f>
        <v>0</v>
      </c>
      <c r="E473" s="176">
        <f>E416/RES_summary!E$21</f>
        <v>0</v>
      </c>
      <c r="F473" s="176">
        <f>F416/RES_summary!F$21</f>
        <v>0</v>
      </c>
      <c r="G473" s="176">
        <f>G416/RES_summary!G$21</f>
        <v>0</v>
      </c>
      <c r="H473" s="176">
        <f>H416/RES_summary!H$21</f>
        <v>0</v>
      </c>
      <c r="I473" s="176">
        <f>I416/RES_summary!I$21</f>
        <v>0</v>
      </c>
      <c r="J473" s="176">
        <f>J416/RES_summary!J$21</f>
        <v>0</v>
      </c>
      <c r="K473" s="176">
        <f>K416/RES_summary!K$21</f>
        <v>0</v>
      </c>
      <c r="L473" s="176">
        <f>L416/RES_summary!L$21</f>
        <v>0</v>
      </c>
      <c r="M473" s="176">
        <f>M416/RES_summary!M$21</f>
        <v>0</v>
      </c>
      <c r="N473" s="176">
        <f>N416/RES_summary!N$21</f>
        <v>0</v>
      </c>
      <c r="O473" s="176">
        <f>O416/RES_summary!O$21</f>
        <v>0</v>
      </c>
      <c r="P473" s="176">
        <f>P416/RES_summary!P$21</f>
        <v>0</v>
      </c>
      <c r="Q473" s="176">
        <f>Q416/RES_summary!Q$21</f>
        <v>0</v>
      </c>
    </row>
  </sheetData>
  <mergeCells count="1">
    <mergeCell ref="B75:Q75"/>
  </mergeCells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7">
    <tabColor theme="9" tint="0.59999389629810485"/>
    <pageSetUpPr fitToPage="1"/>
  </sheetPr>
  <dimension ref="A1:Q45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287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RES_hhdet_num!B$143</f>
        <v>10537</v>
      </c>
      <c r="C5" s="151">
        <f>RES_hhdet_num!C$143</f>
        <v>17573</v>
      </c>
      <c r="D5" s="151">
        <f>RES_hhdet_num!D$143</f>
        <v>26387</v>
      </c>
      <c r="E5" s="151">
        <f>RES_hhdet_num!E$143</f>
        <v>36526</v>
      </c>
      <c r="F5" s="151">
        <f>RES_hhdet_num!F$143</f>
        <v>44762</v>
      </c>
      <c r="G5" s="151">
        <f>RES_hhdet_num!G$143</f>
        <v>56262</v>
      </c>
      <c r="H5" s="151">
        <f>RES_hhdet_num!H$143</f>
        <v>64066.000000000007</v>
      </c>
      <c r="I5" s="151">
        <f>RES_hhdet_num!I$143</f>
        <v>87681</v>
      </c>
      <c r="J5" s="151">
        <f>RES_hhdet_num!J$143</f>
        <v>92475.000000000015</v>
      </c>
      <c r="K5" s="151">
        <f>RES_hhdet_num!K$143</f>
        <v>103667</v>
      </c>
      <c r="L5" s="151">
        <f>RES_hhdet_num!L$143</f>
        <v>109023.00000000003</v>
      </c>
      <c r="M5" s="151">
        <f>RES_hhdet_num!M$143</f>
        <v>123129.00000000004</v>
      </c>
      <c r="N5" s="151">
        <f>RES_hhdet_num!N$143</f>
        <v>146896.00000000003</v>
      </c>
      <c r="O5" s="151">
        <f>RES_hhdet_num!O$143</f>
        <v>160219.00000000003</v>
      </c>
      <c r="P5" s="151">
        <f>RES_hhdet_num!P$143</f>
        <v>187362.00000000003</v>
      </c>
      <c r="Q5" s="151">
        <f>RES_hhdet_num!Q$143</f>
        <v>210056.00000000003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60</v>
      </c>
      <c r="B7" s="67">
        <f>RES_hhdet_num!B$145</f>
        <v>10537</v>
      </c>
      <c r="C7" s="67">
        <f>RES_hhdet_num!C$145</f>
        <v>17573</v>
      </c>
      <c r="D7" s="67">
        <f>RES_hhdet_num!D$145</f>
        <v>26387</v>
      </c>
      <c r="E7" s="67">
        <f>RES_hhdet_num!E$145</f>
        <v>36526</v>
      </c>
      <c r="F7" s="67">
        <f>RES_hhdet_num!F$145</f>
        <v>44762</v>
      </c>
      <c r="G7" s="67">
        <f>RES_hhdet_num!G$145</f>
        <v>56262</v>
      </c>
      <c r="H7" s="67">
        <f>RES_hhdet_num!H$145</f>
        <v>64066.000000000007</v>
      </c>
      <c r="I7" s="67">
        <f>RES_hhdet_num!I$145</f>
        <v>87681</v>
      </c>
      <c r="J7" s="67">
        <f>RES_hhdet_num!J$145</f>
        <v>92475.000000000015</v>
      </c>
      <c r="K7" s="67">
        <f>RES_hhdet_num!K$145</f>
        <v>103667</v>
      </c>
      <c r="L7" s="67">
        <f>RES_hhdet_num!L$145</f>
        <v>109023.00000000003</v>
      </c>
      <c r="M7" s="67">
        <f>RES_hhdet_num!M$145</f>
        <v>123129.00000000004</v>
      </c>
      <c r="N7" s="67">
        <f>RES_hhdet_num!N$145</f>
        <v>146896.00000000003</v>
      </c>
      <c r="O7" s="67">
        <f>RES_hhdet_num!O$145</f>
        <v>160219.00000000003</v>
      </c>
      <c r="P7" s="67">
        <f>RES_hhdet_num!P$145</f>
        <v>187362.00000000003</v>
      </c>
      <c r="Q7" s="67">
        <f>RES_hhdet_num!Q$145</f>
        <v>210056.00000000003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RES_hhdet_num!B$147</f>
        <v>5268.5</v>
      </c>
      <c r="C9" s="67">
        <f>RES_hhdet_num!C$147</f>
        <v>8786.5</v>
      </c>
      <c r="D9" s="67">
        <f>RES_hhdet_num!D$147</f>
        <v>13193.5</v>
      </c>
      <c r="E9" s="67">
        <f>RES_hhdet_num!E$147</f>
        <v>18263</v>
      </c>
      <c r="F9" s="67">
        <f>RES_hhdet_num!F$147</f>
        <v>22381</v>
      </c>
      <c r="G9" s="67">
        <f>RES_hhdet_num!G$147</f>
        <v>28131</v>
      </c>
      <c r="H9" s="67">
        <f>RES_hhdet_num!H$147</f>
        <v>32033</v>
      </c>
      <c r="I9" s="67">
        <f>RES_hhdet_num!I$147</f>
        <v>43840.5</v>
      </c>
      <c r="J9" s="67">
        <f>RES_hhdet_num!J$147</f>
        <v>46237.5</v>
      </c>
      <c r="K9" s="67">
        <f>RES_hhdet_num!K$147</f>
        <v>51833.5</v>
      </c>
      <c r="L9" s="67">
        <f>RES_hhdet_num!L$147</f>
        <v>54511.5</v>
      </c>
      <c r="M9" s="67">
        <f>RES_hhdet_num!M$147</f>
        <v>61564.500000000007</v>
      </c>
      <c r="N9" s="67">
        <f>RES_hhdet_num!N$147</f>
        <v>73448.000000000015</v>
      </c>
      <c r="O9" s="67">
        <f>RES_hhdet_num!O$147</f>
        <v>80109.500000000015</v>
      </c>
      <c r="P9" s="67">
        <f>RES_hhdet_num!P$147</f>
        <v>93681.000000000029</v>
      </c>
      <c r="Q9" s="67">
        <f>RES_hhdet_num!Q$147</f>
        <v>105028.00000000003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144</v>
      </c>
      <c r="B11" s="67">
        <f>RES_hhdet_num!B$149</f>
        <v>1546</v>
      </c>
      <c r="C11" s="67">
        <f>RES_hhdet_num!C$149</f>
        <v>1259</v>
      </c>
      <c r="D11" s="67">
        <f>RES_hhdet_num!D$149</f>
        <v>1102</v>
      </c>
      <c r="E11" s="67">
        <f>RES_hhdet_num!E$149</f>
        <v>1095</v>
      </c>
      <c r="F11" s="67">
        <f>RES_hhdet_num!F$149</f>
        <v>1024</v>
      </c>
      <c r="G11" s="67">
        <f>RES_hhdet_num!G$149</f>
        <v>925.00000000000011</v>
      </c>
      <c r="H11" s="67">
        <f>RES_hhdet_num!H$149</f>
        <v>959.99999999999977</v>
      </c>
      <c r="I11" s="67">
        <f>RES_hhdet_num!I$149</f>
        <v>1117</v>
      </c>
      <c r="J11" s="67">
        <f>RES_hhdet_num!J$149</f>
        <v>1212.9999999999984</v>
      </c>
      <c r="K11" s="67">
        <f>RES_hhdet_num!K$149</f>
        <v>975</v>
      </c>
      <c r="L11" s="67">
        <f>RES_hhdet_num!L$149</f>
        <v>737</v>
      </c>
      <c r="M11" s="67">
        <f>RES_hhdet_num!M$149</f>
        <v>661.00000000000011</v>
      </c>
      <c r="N11" s="67">
        <f>RES_hhdet_num!N$149</f>
        <v>480.00000000000023</v>
      </c>
      <c r="O11" s="67">
        <f>RES_hhdet_num!O$149</f>
        <v>430.00000000000011</v>
      </c>
      <c r="P11" s="67">
        <f>RES_hhdet_num!P$149</f>
        <v>422.00000000000017</v>
      </c>
      <c r="Q11" s="67">
        <f>RES_hhdet_num!Q$149</f>
        <v>403.00000000000023</v>
      </c>
    </row>
    <row r="12" spans="1:17" ht="12" customHeight="1" x14ac:dyDescent="0.25">
      <c r="A12" s="23" t="s">
        <v>143</v>
      </c>
      <c r="B12" s="67">
        <f>RES_hhdet_num!B$150</f>
        <v>442</v>
      </c>
      <c r="C12" s="67">
        <f>RES_hhdet_num!C$150</f>
        <v>390</v>
      </c>
      <c r="D12" s="67">
        <f>RES_hhdet_num!D$150</f>
        <v>356</v>
      </c>
      <c r="E12" s="67">
        <f>RES_hhdet_num!E$150</f>
        <v>391</v>
      </c>
      <c r="F12" s="67">
        <f>RES_hhdet_num!F$150</f>
        <v>400</v>
      </c>
      <c r="G12" s="67">
        <f>RES_hhdet_num!G$150</f>
        <v>555</v>
      </c>
      <c r="H12" s="67">
        <f>RES_hhdet_num!H$150</f>
        <v>713.99999999999955</v>
      </c>
      <c r="I12" s="67">
        <f>RES_hhdet_num!I$150</f>
        <v>865</v>
      </c>
      <c r="J12" s="67">
        <f>RES_hhdet_num!J$150</f>
        <v>948.99999999999943</v>
      </c>
      <c r="K12" s="67">
        <f>RES_hhdet_num!K$150</f>
        <v>1189</v>
      </c>
      <c r="L12" s="67">
        <f>RES_hhdet_num!L$150</f>
        <v>1380.9999999999998</v>
      </c>
      <c r="M12" s="67">
        <f>RES_hhdet_num!M$150</f>
        <v>1269.0000000000002</v>
      </c>
      <c r="N12" s="67">
        <f>RES_hhdet_num!N$150</f>
        <v>1005.0000000000003</v>
      </c>
      <c r="O12" s="67">
        <f>RES_hhdet_num!O$150</f>
        <v>1027.0000000000005</v>
      </c>
      <c r="P12" s="67">
        <f>RES_hhdet_num!P$150</f>
        <v>967.00000000000045</v>
      </c>
      <c r="Q12" s="67">
        <f>RES_hhdet_num!Q$150</f>
        <v>960.00000000000045</v>
      </c>
    </row>
    <row r="13" spans="1:17" ht="12" customHeight="1" x14ac:dyDescent="0.25">
      <c r="A13" s="23" t="s">
        <v>142</v>
      </c>
      <c r="B13" s="67">
        <f>RES_hhdet_num!B$153</f>
        <v>6648</v>
      </c>
      <c r="C13" s="67">
        <f>RES_hhdet_num!C$153</f>
        <v>12157</v>
      </c>
      <c r="D13" s="67">
        <f>RES_hhdet_num!D$153</f>
        <v>18844</v>
      </c>
      <c r="E13" s="67">
        <f>RES_hhdet_num!E$153</f>
        <v>25814.000000000004</v>
      </c>
      <c r="F13" s="67">
        <f>RES_hhdet_num!F$153</f>
        <v>31169</v>
      </c>
      <c r="G13" s="67">
        <f>RES_hhdet_num!G$153</f>
        <v>34221</v>
      </c>
      <c r="H13" s="67">
        <f>RES_hhdet_num!H$153</f>
        <v>35795.000000000007</v>
      </c>
      <c r="I13" s="67">
        <f>RES_hhdet_num!I$153</f>
        <v>48291</v>
      </c>
      <c r="J13" s="67">
        <f>RES_hhdet_num!J$153</f>
        <v>50663.000000000007</v>
      </c>
      <c r="K13" s="67">
        <f>RES_hhdet_num!K$153</f>
        <v>45711.000000000007</v>
      </c>
      <c r="L13" s="67">
        <f>RES_hhdet_num!L$153</f>
        <v>37207.000000000007</v>
      </c>
      <c r="M13" s="67">
        <f>RES_hhdet_num!M$153</f>
        <v>41505.000000000015</v>
      </c>
      <c r="N13" s="67">
        <f>RES_hhdet_num!N$153</f>
        <v>46981.999999999985</v>
      </c>
      <c r="O13" s="67">
        <f>RES_hhdet_num!O$153</f>
        <v>46896</v>
      </c>
      <c r="P13" s="67">
        <f>RES_hhdet_num!P$153</f>
        <v>56489.000000000007</v>
      </c>
      <c r="Q13" s="67">
        <f>RES_hhdet_num!Q$153</f>
        <v>61699.000000000007</v>
      </c>
    </row>
    <row r="14" spans="1:17" ht="12" customHeight="1" x14ac:dyDescent="0.25">
      <c r="A14" s="23" t="s">
        <v>141</v>
      </c>
      <c r="B14" s="67">
        <f>RES_hhdet_num!B$154</f>
        <v>1901</v>
      </c>
      <c r="C14" s="67">
        <f>RES_hhdet_num!C$154</f>
        <v>3767</v>
      </c>
      <c r="D14" s="67">
        <f>RES_hhdet_num!D$154</f>
        <v>6085</v>
      </c>
      <c r="E14" s="67">
        <f>RES_hhdet_num!E$154</f>
        <v>9226</v>
      </c>
      <c r="F14" s="67">
        <f>RES_hhdet_num!F$154</f>
        <v>12169</v>
      </c>
      <c r="G14" s="67">
        <f>RES_hhdet_num!G$154</f>
        <v>20561</v>
      </c>
      <c r="H14" s="67">
        <f>RES_hhdet_num!H$154</f>
        <v>26597</v>
      </c>
      <c r="I14" s="67">
        <f>RES_hhdet_num!I$154</f>
        <v>37408.000000000007</v>
      </c>
      <c r="J14" s="67">
        <f>RES_hhdet_num!J$154</f>
        <v>39650.000000000007</v>
      </c>
      <c r="K14" s="67">
        <f>RES_hhdet_num!K$154</f>
        <v>55791.999999999993</v>
      </c>
      <c r="L14" s="67">
        <f>RES_hhdet_num!L$154</f>
        <v>69698.000000000015</v>
      </c>
      <c r="M14" s="67">
        <f>RES_hhdet_num!M$154</f>
        <v>79694.000000000029</v>
      </c>
      <c r="N14" s="67">
        <f>RES_hhdet_num!N$154</f>
        <v>98429.000000000044</v>
      </c>
      <c r="O14" s="67">
        <f>RES_hhdet_num!O$154</f>
        <v>111866.00000000003</v>
      </c>
      <c r="P14" s="67">
        <f>RES_hhdet_num!P$154</f>
        <v>129484.00000000003</v>
      </c>
      <c r="Q14" s="67">
        <f>RES_hhdet_num!Q$154</f>
        <v>146994.00000000003</v>
      </c>
    </row>
    <row r="15" spans="1:17" ht="12" customHeight="1" x14ac:dyDescent="0.25">
      <c r="A15" s="146" t="s">
        <v>62</v>
      </c>
      <c r="B15" s="145"/>
      <c r="C15" s="145"/>
      <c r="D15" s="145"/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5"/>
    </row>
    <row r="16" spans="1:17" ht="12" customHeight="1" x14ac:dyDescent="0.25">
      <c r="A16" s="23" t="s">
        <v>57</v>
      </c>
      <c r="B16" s="67">
        <f>RES_hhdet_num!B$158</f>
        <v>584</v>
      </c>
      <c r="C16" s="67">
        <f>RES_hhdet_num!C$158</f>
        <v>749</v>
      </c>
      <c r="D16" s="67">
        <f>RES_hhdet_num!D$158</f>
        <v>995.99999999999977</v>
      </c>
      <c r="E16" s="67">
        <f>RES_hhdet_num!E$158</f>
        <v>804.00000000000011</v>
      </c>
      <c r="F16" s="67">
        <f>RES_hhdet_num!F$158</f>
        <v>1060.9999999999964</v>
      </c>
      <c r="G16" s="67">
        <f>RES_hhdet_num!G$158</f>
        <v>2413.9999999999964</v>
      </c>
      <c r="H16" s="67">
        <f>RES_hhdet_num!H$158</f>
        <v>2760</v>
      </c>
      <c r="I16" s="67">
        <f>RES_hhdet_num!I$158</f>
        <v>6539.9999999999854</v>
      </c>
      <c r="J16" s="67">
        <f>RES_hhdet_num!J$158</f>
        <v>6433</v>
      </c>
      <c r="K16" s="67">
        <f>RES_hhdet_num!K$158</f>
        <v>4523</v>
      </c>
      <c r="L16" s="67">
        <f>RES_hhdet_num!L$158</f>
        <v>4615</v>
      </c>
      <c r="M16" s="67">
        <f>RES_hhdet_num!M$158</f>
        <v>4980</v>
      </c>
      <c r="N16" s="67">
        <f>RES_hhdet_num!N$158</f>
        <v>4243.0000000000009</v>
      </c>
      <c r="O16" s="67">
        <f>RES_hhdet_num!O$158</f>
        <v>4691.0000000000009</v>
      </c>
      <c r="P16" s="67">
        <f>RES_hhdet_num!P$158</f>
        <v>5924.9999999999991</v>
      </c>
      <c r="Q16" s="67">
        <f>RES_hhdet_num!Q$158</f>
        <v>9218.9999999999982</v>
      </c>
    </row>
    <row r="17" spans="1:17" ht="12" customHeight="1" x14ac:dyDescent="0.25">
      <c r="A17" s="29" t="s">
        <v>140</v>
      </c>
      <c r="B17" s="83">
        <f>RES_hhdet_num!B$159</f>
        <v>9953</v>
      </c>
      <c r="C17" s="83">
        <f>RES_hhdet_num!C$159</f>
        <v>16823.999999999996</v>
      </c>
      <c r="D17" s="83">
        <f>RES_hhdet_num!D$159</f>
        <v>25390.999999999996</v>
      </c>
      <c r="E17" s="83">
        <f>RES_hhdet_num!E$159</f>
        <v>35722</v>
      </c>
      <c r="F17" s="83">
        <f>RES_hhdet_num!F$159</f>
        <v>43701.000000000007</v>
      </c>
      <c r="G17" s="83">
        <f>RES_hhdet_num!G$159</f>
        <v>53847.999999999993</v>
      </c>
      <c r="H17" s="83">
        <f>RES_hhdet_num!H$159</f>
        <v>61305.999999999993</v>
      </c>
      <c r="I17" s="83">
        <f>RES_hhdet_num!I$159</f>
        <v>81141</v>
      </c>
      <c r="J17" s="83">
        <f>RES_hhdet_num!J$159</f>
        <v>86042.000000000015</v>
      </c>
      <c r="K17" s="83">
        <f>RES_hhdet_num!K$159</f>
        <v>99143.999999999985</v>
      </c>
      <c r="L17" s="83">
        <f>RES_hhdet_num!L$159</f>
        <v>104408.00000000001</v>
      </c>
      <c r="M17" s="83">
        <f>RES_hhdet_num!M$159</f>
        <v>118149</v>
      </c>
      <c r="N17" s="83">
        <f>RES_hhdet_num!N$159</f>
        <v>142653.00000000003</v>
      </c>
      <c r="O17" s="83">
        <f>RES_hhdet_num!O$159</f>
        <v>155528.00000000003</v>
      </c>
      <c r="P17" s="83">
        <f>RES_hhdet_num!P$159</f>
        <v>181437.00000000003</v>
      </c>
      <c r="Q17" s="83">
        <f>RES_hhdet_num!Q$159</f>
        <v>200837.00000000006</v>
      </c>
    </row>
    <row r="19" spans="1:17" ht="12" customHeight="1" x14ac:dyDescent="0.25">
      <c r="A19" s="152" t="s">
        <v>23</v>
      </c>
      <c r="B19" s="151"/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</row>
    <row r="20" spans="1:17" ht="12" customHeight="1" x14ac:dyDescent="0.25">
      <c r="A20" s="150" t="s">
        <v>65</v>
      </c>
      <c r="B20" s="149"/>
      <c r="C20" s="149"/>
      <c r="D20" s="149"/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</row>
    <row r="21" spans="1:17" ht="12" customHeight="1" x14ac:dyDescent="0.25">
      <c r="A21" s="23" t="s">
        <v>60</v>
      </c>
      <c r="B21" s="67"/>
      <c r="C21" s="67">
        <f>B7+C35-C7</f>
        <v>658.5625</v>
      </c>
      <c r="D21" s="67">
        <f t="shared" ref="D21:Q21" si="0">C7+D35-D7</f>
        <v>658.5625</v>
      </c>
      <c r="E21" s="67">
        <f t="shared" si="0"/>
        <v>658.5625</v>
      </c>
      <c r="F21" s="67">
        <f t="shared" si="0"/>
        <v>658.5625</v>
      </c>
      <c r="G21" s="67">
        <f t="shared" si="0"/>
        <v>658.5625</v>
      </c>
      <c r="H21" s="67">
        <f t="shared" si="0"/>
        <v>658.56249999999272</v>
      </c>
      <c r="I21" s="67">
        <f t="shared" si="0"/>
        <v>658.5625</v>
      </c>
      <c r="J21" s="67">
        <f t="shared" si="0"/>
        <v>658.56249999998545</v>
      </c>
      <c r="K21" s="67">
        <f t="shared" si="0"/>
        <v>658.56250000001455</v>
      </c>
      <c r="L21" s="67">
        <f t="shared" si="0"/>
        <v>658.5624999999709</v>
      </c>
      <c r="M21" s="67">
        <f t="shared" si="0"/>
        <v>658.56249999998545</v>
      </c>
      <c r="N21" s="67">
        <f t="shared" si="0"/>
        <v>658.5625000000291</v>
      </c>
      <c r="O21" s="67">
        <f t="shared" si="0"/>
        <v>658.5625</v>
      </c>
      <c r="P21" s="67">
        <f t="shared" si="0"/>
        <v>658.5625</v>
      </c>
      <c r="Q21" s="67">
        <f t="shared" si="0"/>
        <v>658.5625</v>
      </c>
    </row>
    <row r="22" spans="1:17" ht="12" customHeight="1" x14ac:dyDescent="0.25">
      <c r="A22" s="146" t="s">
        <v>112</v>
      </c>
      <c r="B22" s="145"/>
      <c r="C22" s="145"/>
      <c r="D22" s="145"/>
      <c r="E22" s="145"/>
      <c r="F22" s="145"/>
      <c r="G22" s="145"/>
      <c r="H22" s="145"/>
      <c r="I22" s="145"/>
      <c r="J22" s="145"/>
      <c r="K22" s="145"/>
      <c r="L22" s="145"/>
      <c r="M22" s="145"/>
      <c r="N22" s="145"/>
      <c r="O22" s="145"/>
      <c r="P22" s="145"/>
      <c r="Q22" s="145"/>
    </row>
    <row r="23" spans="1:17" ht="12" customHeight="1" x14ac:dyDescent="0.25">
      <c r="A23" s="23" t="s">
        <v>60</v>
      </c>
      <c r="B23" s="67"/>
      <c r="C23" s="67">
        <f t="shared" ref="C23:Q23" si="1">B9+C37-C9</f>
        <v>1098</v>
      </c>
      <c r="D23" s="67">
        <f t="shared" si="1"/>
        <v>1276</v>
      </c>
      <c r="E23" s="67">
        <f t="shared" si="1"/>
        <v>1408.5</v>
      </c>
      <c r="F23" s="67">
        <f t="shared" si="1"/>
        <v>1218</v>
      </c>
      <c r="G23" s="67">
        <f t="shared" si="1"/>
        <v>1545</v>
      </c>
      <c r="H23" s="67">
        <f t="shared" si="1"/>
        <v>1175</v>
      </c>
      <c r="I23" s="67">
        <f t="shared" si="1"/>
        <v>2756.5</v>
      </c>
      <c r="J23" s="67">
        <f t="shared" si="1"/>
        <v>874</v>
      </c>
      <c r="K23" s="67">
        <f t="shared" si="1"/>
        <v>1514</v>
      </c>
      <c r="L23" s="67">
        <f t="shared" si="1"/>
        <v>930</v>
      </c>
      <c r="M23" s="67">
        <f t="shared" si="1"/>
        <v>1804.9999999999927</v>
      </c>
      <c r="N23" s="67">
        <f t="shared" si="1"/>
        <v>2771.4999999999854</v>
      </c>
      <c r="O23" s="67">
        <f t="shared" si="1"/>
        <v>1726.5</v>
      </c>
      <c r="P23" s="67">
        <f t="shared" si="1"/>
        <v>3108.4999999999854</v>
      </c>
      <c r="Q23" s="67">
        <f t="shared" si="1"/>
        <v>2664</v>
      </c>
    </row>
    <row r="24" spans="1:17" ht="12" customHeight="1" x14ac:dyDescent="0.25">
      <c r="A24" s="146" t="s">
        <v>63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144</v>
      </c>
      <c r="B25" s="67"/>
      <c r="C25" s="67">
        <f t="shared" ref="C25:Q28" si="2">B11+C39-C11</f>
        <v>657.60554073319327</v>
      </c>
      <c r="D25" s="67">
        <f t="shared" si="2"/>
        <v>408.99359809732005</v>
      </c>
      <c r="E25" s="67">
        <f t="shared" si="2"/>
        <v>190.73653929887746</v>
      </c>
      <c r="F25" s="67">
        <f t="shared" si="2"/>
        <v>135.27764489776428</v>
      </c>
      <c r="G25" s="67">
        <f t="shared" si="2"/>
        <v>159.55377254358666</v>
      </c>
      <c r="H25" s="67">
        <f t="shared" si="2"/>
        <v>91.135807059053377</v>
      </c>
      <c r="I25" s="67">
        <f t="shared" si="2"/>
        <v>38.394639724193667</v>
      </c>
      <c r="J25" s="67">
        <f t="shared" si="2"/>
        <v>59.869530789213513</v>
      </c>
      <c r="K25" s="67">
        <f t="shared" si="2"/>
        <v>237.99999999999841</v>
      </c>
      <c r="L25" s="67">
        <f t="shared" si="2"/>
        <v>238</v>
      </c>
      <c r="M25" s="67">
        <f t="shared" si="2"/>
        <v>101.39296817172442</v>
      </c>
      <c r="N25" s="67">
        <f t="shared" si="2"/>
        <v>180.99999999999989</v>
      </c>
      <c r="O25" s="67">
        <f t="shared" si="2"/>
        <v>50.000000000000114</v>
      </c>
      <c r="P25" s="67">
        <f t="shared" si="2"/>
        <v>115.46395145531216</v>
      </c>
      <c r="Q25" s="67">
        <f t="shared" si="2"/>
        <v>177.03102400167688</v>
      </c>
    </row>
    <row r="26" spans="1:17" ht="12" customHeight="1" x14ac:dyDescent="0.25">
      <c r="A26" s="23" t="s">
        <v>143</v>
      </c>
      <c r="B26" s="67"/>
      <c r="C26" s="67">
        <f t="shared" si="2"/>
        <v>166.80235177596933</v>
      </c>
      <c r="D26" s="67">
        <f t="shared" si="2"/>
        <v>117.1018918156899</v>
      </c>
      <c r="E26" s="67">
        <f t="shared" si="2"/>
        <v>40.103051141641743</v>
      </c>
      <c r="F26" s="67">
        <f t="shared" si="2"/>
        <v>28.501745548320514</v>
      </c>
      <c r="G26" s="67">
        <f t="shared" si="2"/>
        <v>21</v>
      </c>
      <c r="H26" s="67">
        <f t="shared" si="2"/>
        <v>21</v>
      </c>
      <c r="I26" s="67">
        <f t="shared" si="2"/>
        <v>74.130348439213321</v>
      </c>
      <c r="J26" s="67">
        <f t="shared" si="2"/>
        <v>80.438993816829111</v>
      </c>
      <c r="K26" s="67">
        <f t="shared" si="2"/>
        <v>21</v>
      </c>
      <c r="L26" s="67">
        <f t="shared" si="2"/>
        <v>21</v>
      </c>
      <c r="M26" s="67">
        <f t="shared" si="2"/>
        <v>159.16948965039069</v>
      </c>
      <c r="N26" s="67">
        <f t="shared" si="2"/>
        <v>263.99999999999989</v>
      </c>
      <c r="O26" s="67">
        <f t="shared" si="2"/>
        <v>0</v>
      </c>
      <c r="P26" s="67">
        <f t="shared" si="2"/>
        <v>306.25033425897368</v>
      </c>
      <c r="Q26" s="67">
        <f t="shared" si="2"/>
        <v>371.54040456975144</v>
      </c>
    </row>
    <row r="27" spans="1:17" ht="12" customHeight="1" x14ac:dyDescent="0.25">
      <c r="A27" s="23" t="s">
        <v>142</v>
      </c>
      <c r="B27" s="67"/>
      <c r="C27" s="67">
        <f t="shared" si="2"/>
        <v>623.25</v>
      </c>
      <c r="D27" s="67">
        <f t="shared" si="2"/>
        <v>623.25</v>
      </c>
      <c r="E27" s="67">
        <f t="shared" si="2"/>
        <v>623.24999999999636</v>
      </c>
      <c r="F27" s="67">
        <f t="shared" si="2"/>
        <v>623.25000000000364</v>
      </c>
      <c r="G27" s="67">
        <f t="shared" si="2"/>
        <v>2081.0139116041828</v>
      </c>
      <c r="H27" s="67">
        <f t="shared" si="2"/>
        <v>1340.3502071578478</v>
      </c>
      <c r="I27" s="67">
        <f t="shared" si="2"/>
        <v>623.25</v>
      </c>
      <c r="J27" s="67">
        <f t="shared" si="2"/>
        <v>623.24999999999272</v>
      </c>
      <c r="K27" s="67">
        <f t="shared" si="2"/>
        <v>6524.4231833049271</v>
      </c>
      <c r="L27" s="67">
        <f t="shared" si="2"/>
        <v>9050.2891106589959</v>
      </c>
      <c r="M27" s="67">
        <f t="shared" si="2"/>
        <v>7697.8656444543158</v>
      </c>
      <c r="N27" s="67">
        <f t="shared" si="2"/>
        <v>6473.0331095539441</v>
      </c>
      <c r="O27" s="67">
        <f t="shared" si="2"/>
        <v>5756.2639116041755</v>
      </c>
      <c r="P27" s="67">
        <f t="shared" si="2"/>
        <v>3048.3723924949518</v>
      </c>
      <c r="Q27" s="67">
        <f t="shared" si="2"/>
        <v>11614.87975866811</v>
      </c>
    </row>
    <row r="28" spans="1:17" ht="12" customHeight="1" x14ac:dyDescent="0.25">
      <c r="A28" s="23" t="s">
        <v>141</v>
      </c>
      <c r="B28" s="67"/>
      <c r="C28" s="67">
        <f t="shared" si="2"/>
        <v>844.63730620358911</v>
      </c>
      <c r="D28" s="67">
        <f t="shared" si="2"/>
        <v>733.25542869126002</v>
      </c>
      <c r="E28" s="67">
        <f t="shared" si="2"/>
        <v>544.12306213172087</v>
      </c>
      <c r="F28" s="67">
        <f t="shared" si="2"/>
        <v>639.94756721630984</v>
      </c>
      <c r="G28" s="67">
        <f t="shared" si="2"/>
        <v>0</v>
      </c>
      <c r="H28" s="67">
        <f t="shared" si="2"/>
        <v>178.49999999999272</v>
      </c>
      <c r="I28" s="67">
        <f t="shared" si="2"/>
        <v>1487.0272839576937</v>
      </c>
      <c r="J28" s="67">
        <f t="shared" si="2"/>
        <v>318.49191450139915</v>
      </c>
      <c r="K28" s="67">
        <f t="shared" si="2"/>
        <v>2028.1739419607256</v>
      </c>
      <c r="L28" s="67">
        <f t="shared" si="2"/>
        <v>3229.7554286912346</v>
      </c>
      <c r="M28" s="67">
        <f t="shared" si="2"/>
        <v>3863.6230621317081</v>
      </c>
      <c r="N28" s="67">
        <f t="shared" si="2"/>
        <v>3761.4475672162953</v>
      </c>
      <c r="O28" s="67">
        <f t="shared" si="2"/>
        <v>7068.9034683716745</v>
      </c>
      <c r="P28" s="67">
        <f t="shared" si="2"/>
        <v>5926.8400518790586</v>
      </c>
      <c r="Q28" s="67">
        <f t="shared" si="2"/>
        <v>12956.589783957694</v>
      </c>
    </row>
    <row r="29" spans="1:17" ht="12" customHeight="1" x14ac:dyDescent="0.25">
      <c r="A29" s="146" t="s">
        <v>62</v>
      </c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</row>
    <row r="30" spans="1:17" ht="12" customHeight="1" x14ac:dyDescent="0.25">
      <c r="A30" s="23" t="s">
        <v>57</v>
      </c>
      <c r="B30" s="67"/>
      <c r="C30" s="67">
        <f t="shared" ref="C30:Q31" si="3">B16+C44-C16</f>
        <v>55.47938841077189</v>
      </c>
      <c r="D30" s="67">
        <f t="shared" si="3"/>
        <v>54.750000000000227</v>
      </c>
      <c r="E30" s="67">
        <f t="shared" si="3"/>
        <v>316.95314689325926</v>
      </c>
      <c r="F30" s="67">
        <f t="shared" si="3"/>
        <v>54.750000000000227</v>
      </c>
      <c r="G30" s="67">
        <f t="shared" si="3"/>
        <v>54.75</v>
      </c>
      <c r="H30" s="67">
        <f t="shared" si="3"/>
        <v>151.07206637775471</v>
      </c>
      <c r="I30" s="67">
        <f t="shared" si="3"/>
        <v>54.75</v>
      </c>
      <c r="J30" s="67">
        <f t="shared" si="3"/>
        <v>558.65053998641451</v>
      </c>
      <c r="K30" s="67">
        <f t="shared" si="3"/>
        <v>1910</v>
      </c>
      <c r="L30" s="67">
        <f t="shared" si="3"/>
        <v>0</v>
      </c>
      <c r="M30" s="67">
        <f t="shared" si="3"/>
        <v>2.1205741265021061</v>
      </c>
      <c r="N30" s="67">
        <f t="shared" si="3"/>
        <v>736.99999999999909</v>
      </c>
      <c r="O30" s="67">
        <f t="shared" si="3"/>
        <v>0</v>
      </c>
      <c r="P30" s="67">
        <f t="shared" si="3"/>
        <v>478.69071368144614</v>
      </c>
      <c r="Q30" s="67">
        <f t="shared" si="3"/>
        <v>3154.815695065472</v>
      </c>
    </row>
    <row r="31" spans="1:17" ht="12" customHeight="1" x14ac:dyDescent="0.25">
      <c r="A31" s="29" t="s">
        <v>140</v>
      </c>
      <c r="B31" s="83"/>
      <c r="C31" s="83">
        <f t="shared" si="3"/>
        <v>933.00000000000364</v>
      </c>
      <c r="D31" s="83">
        <f t="shared" si="3"/>
        <v>932.99999999999636</v>
      </c>
      <c r="E31" s="83">
        <f t="shared" si="3"/>
        <v>933</v>
      </c>
      <c r="F31" s="83">
        <f t="shared" si="3"/>
        <v>932.99999999999272</v>
      </c>
      <c r="G31" s="83">
        <f t="shared" si="3"/>
        <v>1226.4396165442959</v>
      </c>
      <c r="H31" s="83">
        <f t="shared" si="3"/>
        <v>932.99999999999272</v>
      </c>
      <c r="I31" s="83">
        <f t="shared" si="3"/>
        <v>1315.3508429190551</v>
      </c>
      <c r="J31" s="83">
        <f t="shared" si="3"/>
        <v>932.9999999999709</v>
      </c>
      <c r="K31" s="83">
        <f t="shared" si="3"/>
        <v>8407.0831115892652</v>
      </c>
      <c r="L31" s="83">
        <f t="shared" si="3"/>
        <v>10138.365740663139</v>
      </c>
      <c r="M31" s="83">
        <f t="shared" si="3"/>
        <v>11605.60935310676</v>
      </c>
      <c r="N31" s="83">
        <f t="shared" si="3"/>
        <v>9685.3074306366907</v>
      </c>
      <c r="O31" s="83">
        <f t="shared" si="3"/>
        <v>12306.439616544289</v>
      </c>
      <c r="P31" s="83">
        <f t="shared" si="3"/>
        <v>8898.4904336222389</v>
      </c>
      <c r="Q31" s="83">
        <f t="shared" si="3"/>
        <v>22083.350842919026</v>
      </c>
    </row>
    <row r="33" spans="1:17" ht="12" customHeight="1" x14ac:dyDescent="0.25">
      <c r="A33" s="152" t="s">
        <v>22</v>
      </c>
      <c r="B33" s="151"/>
      <c r="C33" s="151"/>
      <c r="D33" s="151"/>
      <c r="E33" s="151"/>
      <c r="F33" s="151"/>
      <c r="G33" s="151"/>
      <c r="H33" s="151"/>
      <c r="I33" s="151"/>
      <c r="J33" s="151"/>
      <c r="K33" s="151"/>
      <c r="L33" s="151"/>
      <c r="M33" s="151"/>
      <c r="N33" s="151"/>
      <c r="O33" s="151"/>
      <c r="P33" s="151"/>
      <c r="Q33" s="151"/>
    </row>
    <row r="34" spans="1:17" ht="12" customHeight="1" x14ac:dyDescent="0.25">
      <c r="A34" s="150" t="s">
        <v>65</v>
      </c>
      <c r="B34" s="149"/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</row>
    <row r="35" spans="1:17" ht="12" customHeight="1" x14ac:dyDescent="0.25">
      <c r="A35" s="23" t="s">
        <v>60</v>
      </c>
      <c r="B35" s="67"/>
      <c r="C35" s="67">
        <f>RES_hhdet_in!C$145</f>
        <v>7694.5625</v>
      </c>
      <c r="D35" s="67">
        <f>RES_hhdet_in!D$145</f>
        <v>9472.5625</v>
      </c>
      <c r="E35" s="67">
        <f>RES_hhdet_in!E$145</f>
        <v>10797.5625</v>
      </c>
      <c r="F35" s="67">
        <f>RES_hhdet_in!F$145</f>
        <v>8894.5625</v>
      </c>
      <c r="G35" s="67">
        <f>RES_hhdet_in!G$145</f>
        <v>12158.5625</v>
      </c>
      <c r="H35" s="67">
        <f>RES_hhdet_in!H$145</f>
        <v>8462.5625</v>
      </c>
      <c r="I35" s="67">
        <f>RES_hhdet_in!I$145</f>
        <v>24273.5625</v>
      </c>
      <c r="J35" s="67">
        <f>RES_hhdet_in!J$145</f>
        <v>5452.5625</v>
      </c>
      <c r="K35" s="67">
        <f>RES_hhdet_in!K$145</f>
        <v>11850.5625</v>
      </c>
      <c r="L35" s="67">
        <f>RES_hhdet_in!L$145</f>
        <v>6014.5625</v>
      </c>
      <c r="M35" s="67">
        <f>RES_hhdet_in!M$145</f>
        <v>14764.5625</v>
      </c>
      <c r="N35" s="67">
        <f>RES_hhdet_in!N$145</f>
        <v>24425.5625</v>
      </c>
      <c r="O35" s="67">
        <f>RES_hhdet_in!O$145</f>
        <v>13981.562500000002</v>
      </c>
      <c r="P35" s="67">
        <f>RES_hhdet_in!P$145</f>
        <v>27801.5625</v>
      </c>
      <c r="Q35" s="67">
        <f>RES_hhdet_in!Q$145</f>
        <v>23352.5625</v>
      </c>
    </row>
    <row r="36" spans="1:17" ht="12" customHeight="1" x14ac:dyDescent="0.25">
      <c r="A36" s="146" t="s">
        <v>112</v>
      </c>
      <c r="B36" s="145"/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145"/>
      <c r="Q36" s="145"/>
    </row>
    <row r="37" spans="1:17" ht="12" customHeight="1" x14ac:dyDescent="0.25">
      <c r="A37" s="23" t="s">
        <v>60</v>
      </c>
      <c r="B37" s="67"/>
      <c r="C37" s="67">
        <f>RES_hhdet_in!C$147</f>
        <v>4616</v>
      </c>
      <c r="D37" s="67">
        <f>RES_hhdet_in!D$147</f>
        <v>5683</v>
      </c>
      <c r="E37" s="67">
        <f>RES_hhdet_in!E$147</f>
        <v>6478</v>
      </c>
      <c r="F37" s="67">
        <f>RES_hhdet_in!F$147</f>
        <v>5336</v>
      </c>
      <c r="G37" s="67">
        <f>RES_hhdet_in!G$147</f>
        <v>7295</v>
      </c>
      <c r="H37" s="67">
        <f>RES_hhdet_in!H$147</f>
        <v>5077</v>
      </c>
      <c r="I37" s="67">
        <f>RES_hhdet_in!I$147</f>
        <v>14564</v>
      </c>
      <c r="J37" s="67">
        <f>RES_hhdet_in!J$147</f>
        <v>3271</v>
      </c>
      <c r="K37" s="67">
        <f>RES_hhdet_in!K$147</f>
        <v>7110</v>
      </c>
      <c r="L37" s="67">
        <f>RES_hhdet_in!L$147</f>
        <v>3608</v>
      </c>
      <c r="M37" s="67">
        <f>RES_hhdet_in!M$147</f>
        <v>8858</v>
      </c>
      <c r="N37" s="67">
        <f>RES_hhdet_in!N$147</f>
        <v>14655</v>
      </c>
      <c r="O37" s="67">
        <f>RES_hhdet_in!O$147</f>
        <v>8388</v>
      </c>
      <c r="P37" s="67">
        <f>RES_hhdet_in!P$147</f>
        <v>16680</v>
      </c>
      <c r="Q37" s="67">
        <f>RES_hhdet_in!Q$147</f>
        <v>14011</v>
      </c>
    </row>
    <row r="38" spans="1:17" ht="12" customHeight="1" x14ac:dyDescent="0.25">
      <c r="A38" s="146" t="s">
        <v>63</v>
      </c>
      <c r="B38" s="145"/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5"/>
      <c r="Q38" s="145"/>
    </row>
    <row r="39" spans="1:17" ht="12" customHeight="1" x14ac:dyDescent="0.25">
      <c r="A39" s="23" t="s">
        <v>144</v>
      </c>
      <c r="B39" s="67"/>
      <c r="C39" s="67">
        <f>RES_hhdet_in!C$149</f>
        <v>370.60554073319327</v>
      </c>
      <c r="D39" s="67">
        <f>RES_hhdet_in!D$149</f>
        <v>251.9935980973201</v>
      </c>
      <c r="E39" s="67">
        <f>RES_hhdet_in!E$149</f>
        <v>183.73653929887743</v>
      </c>
      <c r="F39" s="67">
        <f>RES_hhdet_in!F$149</f>
        <v>64.277644897764276</v>
      </c>
      <c r="G39" s="67">
        <f>RES_hhdet_in!G$149</f>
        <v>60.55377254358676</v>
      </c>
      <c r="H39" s="67">
        <f>RES_hhdet_in!H$149</f>
        <v>126.13580705905308</v>
      </c>
      <c r="I39" s="67">
        <f>RES_hhdet_in!I$149</f>
        <v>195.39463972419395</v>
      </c>
      <c r="J39" s="67">
        <f>RES_hhdet_in!J$149</f>
        <v>155.86953078921192</v>
      </c>
      <c r="K39" s="67">
        <f>RES_hhdet_in!K$149</f>
        <v>0</v>
      </c>
      <c r="L39" s="67">
        <f>RES_hhdet_in!L$149</f>
        <v>0</v>
      </c>
      <c r="M39" s="67">
        <f>RES_hhdet_in!M$149</f>
        <v>25.392968171724554</v>
      </c>
      <c r="N39" s="67">
        <f>RES_hhdet_in!N$149</f>
        <v>0</v>
      </c>
      <c r="O39" s="67">
        <f>RES_hhdet_in!O$149</f>
        <v>0</v>
      </c>
      <c r="P39" s="67">
        <f>RES_hhdet_in!P$149</f>
        <v>107.46395145531216</v>
      </c>
      <c r="Q39" s="67">
        <f>RES_hhdet_in!Q$149</f>
        <v>158.03102400167694</v>
      </c>
    </row>
    <row r="40" spans="1:17" ht="12" customHeight="1" x14ac:dyDescent="0.25">
      <c r="A40" s="23" t="s">
        <v>143</v>
      </c>
      <c r="B40" s="67"/>
      <c r="C40" s="67">
        <f>RES_hhdet_in!C$150</f>
        <v>114.80235177596933</v>
      </c>
      <c r="D40" s="67">
        <f>RES_hhdet_in!D$150</f>
        <v>83.101891815689896</v>
      </c>
      <c r="E40" s="67">
        <f>RES_hhdet_in!E$150</f>
        <v>75.103051141641757</v>
      </c>
      <c r="F40" s="67">
        <f>RES_hhdet_in!F$150</f>
        <v>37.501745548320493</v>
      </c>
      <c r="G40" s="67">
        <f>RES_hhdet_in!G$150</f>
        <v>176.00000000000003</v>
      </c>
      <c r="H40" s="67">
        <f>RES_hhdet_in!H$150</f>
        <v>179.99999999999957</v>
      </c>
      <c r="I40" s="67">
        <f>RES_hhdet_in!I$150</f>
        <v>225.13034843921383</v>
      </c>
      <c r="J40" s="67">
        <f>RES_hhdet_in!J$150</f>
        <v>164.4389938168286</v>
      </c>
      <c r="K40" s="67">
        <f>RES_hhdet_in!K$150</f>
        <v>261.00000000000068</v>
      </c>
      <c r="L40" s="67">
        <f>RES_hhdet_in!L$150</f>
        <v>212.99999999999983</v>
      </c>
      <c r="M40" s="67">
        <f>RES_hhdet_in!M$150</f>
        <v>47.169489650391249</v>
      </c>
      <c r="N40" s="67">
        <f>RES_hhdet_in!N$150</f>
        <v>0</v>
      </c>
      <c r="O40" s="67">
        <f>RES_hhdet_in!O$150</f>
        <v>22.000000000000114</v>
      </c>
      <c r="P40" s="67">
        <f>RES_hhdet_in!P$150</f>
        <v>246.25033425897362</v>
      </c>
      <c r="Q40" s="67">
        <f>RES_hhdet_in!Q$150</f>
        <v>364.54040456975156</v>
      </c>
    </row>
    <row r="41" spans="1:17" ht="12" customHeight="1" x14ac:dyDescent="0.25">
      <c r="A41" s="23" t="s">
        <v>142</v>
      </c>
      <c r="B41" s="67"/>
      <c r="C41" s="67">
        <f>RES_hhdet_in!C$153</f>
        <v>6132.25</v>
      </c>
      <c r="D41" s="67">
        <f>RES_hhdet_in!D$153</f>
        <v>7310.2500000000009</v>
      </c>
      <c r="E41" s="67">
        <f>RES_hhdet_in!E$153</f>
        <v>7593.2499999999991</v>
      </c>
      <c r="F41" s="67">
        <f>RES_hhdet_in!F$153</f>
        <v>5978.25</v>
      </c>
      <c r="G41" s="67">
        <f>RES_hhdet_in!G$153</f>
        <v>5133.0139116041855</v>
      </c>
      <c r="H41" s="67">
        <f>RES_hhdet_in!H$153</f>
        <v>2914.3502071578582</v>
      </c>
      <c r="I41" s="67">
        <f>RES_hhdet_in!I$153</f>
        <v>13119.249999999991</v>
      </c>
      <c r="J41" s="67">
        <f>RES_hhdet_in!J$153</f>
        <v>2995.2500000000032</v>
      </c>
      <c r="K41" s="67">
        <f>RES_hhdet_in!K$153</f>
        <v>1572.4231833049271</v>
      </c>
      <c r="L41" s="67">
        <f>RES_hhdet_in!L$153</f>
        <v>546.28911065899592</v>
      </c>
      <c r="M41" s="67">
        <f>RES_hhdet_in!M$153</f>
        <v>11995.865644454327</v>
      </c>
      <c r="N41" s="67">
        <f>RES_hhdet_in!N$153</f>
        <v>11950.033109553911</v>
      </c>
      <c r="O41" s="67">
        <f>RES_hhdet_in!O$153</f>
        <v>5670.2639116041883</v>
      </c>
      <c r="P41" s="67">
        <f>RES_hhdet_in!P$153</f>
        <v>12641.372392494959</v>
      </c>
      <c r="Q41" s="67">
        <f>RES_hhdet_in!Q$153</f>
        <v>16824.879758668107</v>
      </c>
    </row>
    <row r="42" spans="1:17" ht="12" customHeight="1" x14ac:dyDescent="0.25">
      <c r="A42" s="23" t="s">
        <v>141</v>
      </c>
      <c r="B42" s="67"/>
      <c r="C42" s="67">
        <f>RES_hhdet_in!C$154</f>
        <v>2710.6373062035887</v>
      </c>
      <c r="D42" s="67">
        <f>RES_hhdet_in!D$154</f>
        <v>3051.2554286912596</v>
      </c>
      <c r="E42" s="67">
        <f>RES_hhdet_in!E$154</f>
        <v>3685.1230621317209</v>
      </c>
      <c r="F42" s="67">
        <f>RES_hhdet_in!F$154</f>
        <v>3582.9475672163103</v>
      </c>
      <c r="G42" s="67">
        <f>RES_hhdet_in!G$154</f>
        <v>8392.0000000000018</v>
      </c>
      <c r="H42" s="67">
        <f>RES_hhdet_in!H$154</f>
        <v>6214.4999999999945</v>
      </c>
      <c r="I42" s="67">
        <f>RES_hhdet_in!I$154</f>
        <v>12298.027283957703</v>
      </c>
      <c r="J42" s="67">
        <f>RES_hhdet_in!J$154</f>
        <v>2560.4919145013973</v>
      </c>
      <c r="K42" s="67">
        <f>RES_hhdet_in!K$154</f>
        <v>18170.173941960707</v>
      </c>
      <c r="L42" s="67">
        <f>RES_hhdet_in!L$154</f>
        <v>17135.75542869126</v>
      </c>
      <c r="M42" s="67">
        <f>RES_hhdet_in!M$154</f>
        <v>13859.623062131725</v>
      </c>
      <c r="N42" s="67">
        <f>RES_hhdet_in!N$154</f>
        <v>22496.44756721631</v>
      </c>
      <c r="O42" s="67">
        <f>RES_hhdet_in!O$154</f>
        <v>20505.903468371656</v>
      </c>
      <c r="P42" s="67">
        <f>RES_hhdet_in!P$154</f>
        <v>23544.840051879066</v>
      </c>
      <c r="Q42" s="67">
        <f>RES_hhdet_in!Q$154</f>
        <v>30466.589783957701</v>
      </c>
    </row>
    <row r="43" spans="1:17" ht="12" customHeight="1" x14ac:dyDescent="0.25">
      <c r="A43" s="146" t="s">
        <v>62</v>
      </c>
      <c r="B43" s="145"/>
      <c r="C43" s="145"/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</row>
    <row r="44" spans="1:17" ht="12" customHeight="1" x14ac:dyDescent="0.25">
      <c r="A44" s="23" t="s">
        <v>57</v>
      </c>
      <c r="B44" s="67"/>
      <c r="C44" s="67">
        <f>RES_hhdet_in!C$158</f>
        <v>220.47938841077186</v>
      </c>
      <c r="D44" s="67">
        <f>RES_hhdet_in!D$158</f>
        <v>301.74999999999989</v>
      </c>
      <c r="E44" s="67">
        <f>RES_hhdet_in!E$158</f>
        <v>124.9531468932595</v>
      </c>
      <c r="F44" s="67">
        <f>RES_hhdet_in!F$158</f>
        <v>311.74999999999642</v>
      </c>
      <c r="G44" s="67">
        <f>RES_hhdet_in!G$158</f>
        <v>1407.7499999999998</v>
      </c>
      <c r="H44" s="67">
        <f>RES_hhdet_in!H$158</f>
        <v>497.07206637775812</v>
      </c>
      <c r="I44" s="67">
        <f>RES_hhdet_in!I$158</f>
        <v>3834.7499999999859</v>
      </c>
      <c r="J44" s="67">
        <f>RES_hhdet_in!J$158</f>
        <v>451.6505399864289</v>
      </c>
      <c r="K44" s="67">
        <f>RES_hhdet_in!K$158</f>
        <v>0</v>
      </c>
      <c r="L44" s="67">
        <f>RES_hhdet_in!L$158</f>
        <v>92.000000000000156</v>
      </c>
      <c r="M44" s="67">
        <f>RES_hhdet_in!M$158</f>
        <v>367.12057412650171</v>
      </c>
      <c r="N44" s="67">
        <f>RES_hhdet_in!N$158</f>
        <v>0</v>
      </c>
      <c r="O44" s="67">
        <f>RES_hhdet_in!O$158</f>
        <v>448.00000000000028</v>
      </c>
      <c r="P44" s="67">
        <f>RES_hhdet_in!P$158</f>
        <v>1712.6907136814445</v>
      </c>
      <c r="Q44" s="67">
        <f>RES_hhdet_in!Q$158</f>
        <v>6448.8156950654702</v>
      </c>
    </row>
    <row r="45" spans="1:17" ht="12" customHeight="1" x14ac:dyDescent="0.25">
      <c r="A45" s="29" t="s">
        <v>140</v>
      </c>
      <c r="B45" s="83"/>
      <c r="C45" s="83">
        <f>RES_hhdet_in!C$159</f>
        <v>7803.9999999999982</v>
      </c>
      <c r="D45" s="83">
        <f>RES_hhdet_in!D$159</f>
        <v>9499.9999999999982</v>
      </c>
      <c r="E45" s="83">
        <f>RES_hhdet_in!E$159</f>
        <v>11264</v>
      </c>
      <c r="F45" s="83">
        <f>RES_hhdet_in!F$159</f>
        <v>8912.0000000000036</v>
      </c>
      <c r="G45" s="83">
        <f>RES_hhdet_in!G$159</f>
        <v>11373.439616544281</v>
      </c>
      <c r="H45" s="83">
        <f>RES_hhdet_in!H$159</f>
        <v>8390.9999999999964</v>
      </c>
      <c r="I45" s="83">
        <f>RES_hhdet_in!I$159</f>
        <v>21150.350842919062</v>
      </c>
      <c r="J45" s="83">
        <f>RES_hhdet_in!J$159</f>
        <v>5833.9999999999864</v>
      </c>
      <c r="K45" s="83">
        <f>RES_hhdet_in!K$159</f>
        <v>21509.083111589232</v>
      </c>
      <c r="L45" s="83">
        <f>RES_hhdet_in!L$159</f>
        <v>15402.365740663166</v>
      </c>
      <c r="M45" s="83">
        <f>RES_hhdet_in!M$159</f>
        <v>25346.609353106738</v>
      </c>
      <c r="N45" s="83">
        <f>RES_hhdet_in!N$159</f>
        <v>34189.307430636713</v>
      </c>
      <c r="O45" s="83">
        <f>RES_hhdet_in!O$159</f>
        <v>25181.439616544281</v>
      </c>
      <c r="P45" s="83">
        <f>RES_hhdet_in!P$159</f>
        <v>34807.490433622239</v>
      </c>
      <c r="Q45" s="83">
        <f>RES_hhdet_in!Q$159</f>
        <v>41483.35084291907</v>
      </c>
    </row>
    <row r="47" spans="1:17" ht="12" customHeight="1" x14ac:dyDescent="0.25">
      <c r="A47" s="193" t="s">
        <v>21</v>
      </c>
      <c r="B47" s="151"/>
      <c r="C47" s="151"/>
      <c r="D47" s="151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151"/>
      <c r="Q47" s="151"/>
    </row>
    <row r="48" spans="1:17" ht="12" customHeight="1" x14ac:dyDescent="0.25">
      <c r="A48" s="192" t="s">
        <v>65</v>
      </c>
      <c r="B48" s="149"/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</row>
    <row r="49" spans="1:17" ht="12" customHeight="1" x14ac:dyDescent="0.25">
      <c r="A49" s="148" t="s">
        <v>60</v>
      </c>
      <c r="B49" s="67"/>
      <c r="C49" s="67">
        <f>RES_hhdet_in_new!C$145</f>
        <v>3573.6411760331825</v>
      </c>
      <c r="D49" s="67">
        <f>RES_hhdet_in_new!D$145</f>
        <v>4626.201837255725</v>
      </c>
      <c r="E49" s="67">
        <f>RES_hhdet_in_new!E$145</f>
        <v>5207.558865932745</v>
      </c>
      <c r="F49" s="67">
        <f>RES_hhdet_in_new!F$145</f>
        <v>5222.0736846101117</v>
      </c>
      <c r="G49" s="67">
        <f>RES_hhdet_in_new!G$145</f>
        <v>5650.9829328196674</v>
      </c>
      <c r="H49" s="67">
        <f>RES_hhdet_in_new!H$145</f>
        <v>3934.3614264955709</v>
      </c>
      <c r="I49" s="67">
        <f>RES_hhdet_in_new!I$145</f>
        <v>10856.624361549453</v>
      </c>
      <c r="J49" s="67">
        <f>RES_hhdet_in_new!J$145</f>
        <v>2554.4487827406156</v>
      </c>
      <c r="K49" s="67">
        <f>RES_hhdet_in_new!K$145</f>
        <v>5400.4194978122787</v>
      </c>
      <c r="L49" s="67">
        <f>RES_hhdet_in_new!L$145</f>
        <v>2811.2793432813728</v>
      </c>
      <c r="M49" s="67">
        <f>RES_hhdet_in_new!M$145</f>
        <v>6289.5172115023179</v>
      </c>
      <c r="N49" s="67">
        <f>RES_hhdet_in_new!N$145</f>
        <v>11307.180018117098</v>
      </c>
      <c r="O49" s="67">
        <f>RES_hhdet_in_new!O$145</f>
        <v>6524.9140566319393</v>
      </c>
      <c r="P49" s="67">
        <f>RES_hhdet_in_new!P$145</f>
        <v>15805.670427182289</v>
      </c>
      <c r="Q49" s="67">
        <f>RES_hhdet_in_new!Q$145</f>
        <v>12171.143061288412</v>
      </c>
    </row>
    <row r="50" spans="1:17" ht="12" customHeight="1" x14ac:dyDescent="0.25">
      <c r="A50" s="191" t="s">
        <v>112</v>
      </c>
      <c r="B50" s="145"/>
      <c r="C50" s="145"/>
      <c r="D50" s="145"/>
      <c r="E50" s="145"/>
      <c r="F50" s="145"/>
      <c r="G50" s="145"/>
      <c r="H50" s="145"/>
      <c r="I50" s="145"/>
      <c r="J50" s="145"/>
      <c r="K50" s="145"/>
      <c r="L50" s="145"/>
      <c r="M50" s="145"/>
      <c r="N50" s="145"/>
      <c r="O50" s="145"/>
      <c r="P50" s="145"/>
      <c r="Q50" s="145"/>
    </row>
    <row r="51" spans="1:17" ht="12" customHeight="1" x14ac:dyDescent="0.25">
      <c r="A51" s="148" t="s">
        <v>60</v>
      </c>
      <c r="B51" s="67"/>
      <c r="C51" s="67">
        <f>RES_hhdet_in_new!C$147</f>
        <v>2144</v>
      </c>
      <c r="D51" s="67">
        <f>RES_hhdet_in_new!D$147</f>
        <v>2775</v>
      </c>
      <c r="E51" s="67">
        <f>RES_hhdet_in_new!E$147</f>
        <v>3124</v>
      </c>
      <c r="F51" s="67">
        <f>RES_hhdet_in_new!F$147</f>
        <v>3133</v>
      </c>
      <c r="G51" s="67">
        <f>RES_hhdet_in_new!G$147</f>
        <v>3391</v>
      </c>
      <c r="H51" s="67">
        <f>RES_hhdet_in_new!H$147</f>
        <v>2360</v>
      </c>
      <c r="I51" s="67">
        <f>RES_hhdet_in_new!I$147</f>
        <v>6514</v>
      </c>
      <c r="J51" s="67">
        <f>RES_hhdet_in_new!J$147</f>
        <v>1532</v>
      </c>
      <c r="K51" s="67">
        <f>RES_hhdet_in_new!K$147</f>
        <v>3240</v>
      </c>
      <c r="L51" s="67">
        <f>RES_hhdet_in_new!L$147</f>
        <v>1686</v>
      </c>
      <c r="M51" s="67">
        <f>RES_hhdet_in_new!M$147</f>
        <v>3773.0000000000009</v>
      </c>
      <c r="N51" s="67">
        <f>RES_hhdet_in_new!N$147</f>
        <v>6784.0000000000018</v>
      </c>
      <c r="O51" s="67">
        <f>RES_hhdet_in_new!O$147</f>
        <v>3915.0000000000009</v>
      </c>
      <c r="P51" s="67">
        <f>RES_hhdet_in_new!P$147</f>
        <v>9483.0000000000018</v>
      </c>
      <c r="Q51" s="67">
        <f>RES_hhdet_in_new!Q$147</f>
        <v>7302.0000000000018</v>
      </c>
    </row>
    <row r="52" spans="1:17" ht="12" customHeight="1" x14ac:dyDescent="0.25">
      <c r="A52" s="191" t="s">
        <v>63</v>
      </c>
      <c r="B52" s="145"/>
      <c r="C52" s="145"/>
      <c r="D52" s="145"/>
      <c r="E52" s="145"/>
      <c r="F52" s="145"/>
      <c r="G52" s="145"/>
      <c r="H52" s="145"/>
      <c r="I52" s="145"/>
      <c r="J52" s="145"/>
      <c r="K52" s="145"/>
      <c r="L52" s="145"/>
      <c r="M52" s="145"/>
      <c r="N52" s="145"/>
      <c r="O52" s="145"/>
      <c r="P52" s="145"/>
      <c r="Q52" s="145"/>
    </row>
    <row r="53" spans="1:17" ht="12" customHeight="1" x14ac:dyDescent="0.25">
      <c r="A53" s="148" t="s">
        <v>144</v>
      </c>
      <c r="B53" s="67"/>
      <c r="C53" s="67">
        <f>RES_hhdet_in_new!C$149</f>
        <v>0</v>
      </c>
      <c r="D53" s="67">
        <f>RES_hhdet_in_new!D$149</f>
        <v>0</v>
      </c>
      <c r="E53" s="67">
        <f>RES_hhdet_in_new!E$149</f>
        <v>0</v>
      </c>
      <c r="F53" s="67">
        <f>RES_hhdet_in_new!F$149</f>
        <v>0</v>
      </c>
      <c r="G53" s="67">
        <f>RES_hhdet_in_new!G$149</f>
        <v>0</v>
      </c>
      <c r="H53" s="67">
        <f>RES_hhdet_in_new!H$149</f>
        <v>0</v>
      </c>
      <c r="I53" s="67">
        <f>RES_hhdet_in_new!I$149</f>
        <v>0</v>
      </c>
      <c r="J53" s="67">
        <f>RES_hhdet_in_new!J$149</f>
        <v>0</v>
      </c>
      <c r="K53" s="67">
        <f>RES_hhdet_in_new!K$149</f>
        <v>0</v>
      </c>
      <c r="L53" s="67">
        <f>RES_hhdet_in_new!L$149</f>
        <v>0</v>
      </c>
      <c r="M53" s="67">
        <f>RES_hhdet_in_new!M$149</f>
        <v>0</v>
      </c>
      <c r="N53" s="67">
        <f>RES_hhdet_in_new!N$149</f>
        <v>0</v>
      </c>
      <c r="O53" s="67">
        <f>RES_hhdet_in_new!O$149</f>
        <v>0</v>
      </c>
      <c r="P53" s="67">
        <f>RES_hhdet_in_new!P$149</f>
        <v>0</v>
      </c>
      <c r="Q53" s="67">
        <f>RES_hhdet_in_new!Q$149</f>
        <v>0</v>
      </c>
    </row>
    <row r="54" spans="1:17" ht="12" customHeight="1" x14ac:dyDescent="0.25">
      <c r="A54" s="148" t="s">
        <v>143</v>
      </c>
      <c r="B54" s="67"/>
      <c r="C54" s="67">
        <f>RES_hhdet_in_new!C$150</f>
        <v>0</v>
      </c>
      <c r="D54" s="67">
        <f>RES_hhdet_in_new!D$150</f>
        <v>0</v>
      </c>
      <c r="E54" s="67">
        <f>RES_hhdet_in_new!E$150</f>
        <v>0</v>
      </c>
      <c r="F54" s="67">
        <f>RES_hhdet_in_new!F$150</f>
        <v>0</v>
      </c>
      <c r="G54" s="67">
        <f>RES_hhdet_in_new!G$150</f>
        <v>0</v>
      </c>
      <c r="H54" s="67">
        <f>RES_hhdet_in_new!H$150</f>
        <v>0</v>
      </c>
      <c r="I54" s="67">
        <f>RES_hhdet_in_new!I$150</f>
        <v>0</v>
      </c>
      <c r="J54" s="67">
        <f>RES_hhdet_in_new!J$150</f>
        <v>0</v>
      </c>
      <c r="K54" s="67">
        <f>RES_hhdet_in_new!K$150</f>
        <v>0</v>
      </c>
      <c r="L54" s="67">
        <f>RES_hhdet_in_new!L$150</f>
        <v>0</v>
      </c>
      <c r="M54" s="67">
        <f>RES_hhdet_in_new!M$150</f>
        <v>0</v>
      </c>
      <c r="N54" s="67">
        <f>RES_hhdet_in_new!N$150</f>
        <v>0</v>
      </c>
      <c r="O54" s="67">
        <f>RES_hhdet_in_new!O$150</f>
        <v>0</v>
      </c>
      <c r="P54" s="67">
        <f>RES_hhdet_in_new!P$150</f>
        <v>0</v>
      </c>
      <c r="Q54" s="67">
        <f>RES_hhdet_in_new!Q$150</f>
        <v>0</v>
      </c>
    </row>
    <row r="55" spans="1:17" ht="12" customHeight="1" x14ac:dyDescent="0.25">
      <c r="A55" s="148" t="s">
        <v>142</v>
      </c>
      <c r="B55" s="67"/>
      <c r="C55" s="67">
        <f>RES_hhdet_in_new!C$153</f>
        <v>1303.6795891129991</v>
      </c>
      <c r="D55" s="67">
        <f>RES_hhdet_in_new!D$153</f>
        <v>1744.785407406911</v>
      </c>
      <c r="E55" s="67">
        <f>RES_hhdet_in_new!E$153</f>
        <v>1522.4358038010241</v>
      </c>
      <c r="F55" s="67">
        <f>RES_hhdet_in_new!F$153</f>
        <v>1639.1261173938015</v>
      </c>
      <c r="G55" s="67">
        <f>RES_hhdet_in_new!G$153</f>
        <v>0</v>
      </c>
      <c r="H55" s="67">
        <f>RES_hhdet_in_new!H$153</f>
        <v>0</v>
      </c>
      <c r="I55" s="67">
        <f>RES_hhdet_in_new!I$153</f>
        <v>25.709121968571708</v>
      </c>
      <c r="J55" s="67">
        <f>RES_hhdet_in_new!J$153</f>
        <v>175.27479631933193</v>
      </c>
      <c r="K55" s="67">
        <f>RES_hhdet_in_new!K$153</f>
        <v>0</v>
      </c>
      <c r="L55" s="67">
        <f>RES_hhdet_in_new!L$153</f>
        <v>0</v>
      </c>
      <c r="M55" s="67">
        <f>RES_hhdet_in_new!M$153</f>
        <v>0</v>
      </c>
      <c r="N55" s="67">
        <f>RES_hhdet_in_new!N$153</f>
        <v>0</v>
      </c>
      <c r="O55" s="67">
        <f>RES_hhdet_in_new!O$153</f>
        <v>0</v>
      </c>
      <c r="P55" s="67">
        <f>RES_hhdet_in_new!P$153</f>
        <v>0</v>
      </c>
      <c r="Q55" s="67">
        <f>RES_hhdet_in_new!Q$153</f>
        <v>0</v>
      </c>
    </row>
    <row r="56" spans="1:17" ht="12" customHeight="1" x14ac:dyDescent="0.25">
      <c r="A56" s="148" t="s">
        <v>141</v>
      </c>
      <c r="B56" s="67"/>
      <c r="C56" s="67">
        <f>RES_hhdet_in_new!C$154</f>
        <v>2269.9615869201834</v>
      </c>
      <c r="D56" s="67">
        <f>RES_hhdet_in_new!D$154</f>
        <v>2881.416429848814</v>
      </c>
      <c r="E56" s="67">
        <f>RES_hhdet_in_new!E$154</f>
        <v>3685.1230621317209</v>
      </c>
      <c r="F56" s="67">
        <f>RES_hhdet_in_new!F$154</f>
        <v>3582.9475672163103</v>
      </c>
      <c r="G56" s="67">
        <f>RES_hhdet_in_new!G$154</f>
        <v>5650.9829328196674</v>
      </c>
      <c r="H56" s="67">
        <f>RES_hhdet_in_new!H$154</f>
        <v>3934.3614264955709</v>
      </c>
      <c r="I56" s="67">
        <f>RES_hhdet_in_new!I$154</f>
        <v>10830.915239580881</v>
      </c>
      <c r="J56" s="67">
        <f>RES_hhdet_in_new!J$154</f>
        <v>2379.1739864212836</v>
      </c>
      <c r="K56" s="67">
        <f>RES_hhdet_in_new!K$154</f>
        <v>5400.4194978122787</v>
      </c>
      <c r="L56" s="67">
        <f>RES_hhdet_in_new!L$154</f>
        <v>2811.2793432813728</v>
      </c>
      <c r="M56" s="67">
        <f>RES_hhdet_in_new!M$154</f>
        <v>6289.5172115023179</v>
      </c>
      <c r="N56" s="67">
        <f>RES_hhdet_in_new!N$154</f>
        <v>11307.180018117098</v>
      </c>
      <c r="O56" s="67">
        <f>RES_hhdet_in_new!O$154</f>
        <v>6524.9140566319393</v>
      </c>
      <c r="P56" s="67">
        <f>RES_hhdet_in_new!P$154</f>
        <v>15805.670427182289</v>
      </c>
      <c r="Q56" s="67">
        <f>RES_hhdet_in_new!Q$154</f>
        <v>12171.143061288412</v>
      </c>
    </row>
    <row r="57" spans="1:17" ht="12" customHeight="1" x14ac:dyDescent="0.25">
      <c r="A57" s="191" t="s">
        <v>62</v>
      </c>
      <c r="B57" s="145"/>
      <c r="C57" s="145"/>
      <c r="D57" s="145"/>
      <c r="E57" s="145"/>
      <c r="F57" s="145"/>
      <c r="G57" s="145"/>
      <c r="H57" s="145"/>
      <c r="I57" s="145"/>
      <c r="J57" s="145"/>
      <c r="K57" s="145"/>
      <c r="L57" s="145"/>
      <c r="M57" s="145"/>
      <c r="N57" s="145"/>
      <c r="O57" s="145"/>
      <c r="P57" s="145"/>
      <c r="Q57" s="145"/>
    </row>
    <row r="58" spans="1:17" ht="12" customHeight="1" x14ac:dyDescent="0.25">
      <c r="A58" s="148" t="s">
        <v>57</v>
      </c>
      <c r="B58" s="67"/>
      <c r="C58" s="67">
        <f>RES_hhdet_in_new!C$158</f>
        <v>0</v>
      </c>
      <c r="D58" s="67">
        <f>RES_hhdet_in_new!D$158</f>
        <v>0</v>
      </c>
      <c r="E58" s="67">
        <f>RES_hhdet_in_new!E$158</f>
        <v>0</v>
      </c>
      <c r="F58" s="67">
        <f>RES_hhdet_in_new!F$158</f>
        <v>0</v>
      </c>
      <c r="G58" s="67">
        <f>RES_hhdet_in_new!G$158</f>
        <v>0</v>
      </c>
      <c r="H58" s="67">
        <f>RES_hhdet_in_new!H$158</f>
        <v>0</v>
      </c>
      <c r="I58" s="67">
        <f>RES_hhdet_in_new!I$158</f>
        <v>0</v>
      </c>
      <c r="J58" s="67">
        <f>RES_hhdet_in_new!J$158</f>
        <v>0</v>
      </c>
      <c r="K58" s="67">
        <f>RES_hhdet_in_new!K$158</f>
        <v>0</v>
      </c>
      <c r="L58" s="67">
        <f>RES_hhdet_in_new!L$158</f>
        <v>0</v>
      </c>
      <c r="M58" s="67">
        <f>RES_hhdet_in_new!M$158</f>
        <v>0</v>
      </c>
      <c r="N58" s="67">
        <f>RES_hhdet_in_new!N$158</f>
        <v>0</v>
      </c>
      <c r="O58" s="67">
        <f>RES_hhdet_in_new!O$158</f>
        <v>0</v>
      </c>
      <c r="P58" s="67">
        <f>RES_hhdet_in_new!P$158</f>
        <v>0</v>
      </c>
      <c r="Q58" s="67">
        <f>RES_hhdet_in_new!Q$158</f>
        <v>0</v>
      </c>
    </row>
    <row r="59" spans="1:17" ht="12" customHeight="1" x14ac:dyDescent="0.25">
      <c r="A59" s="159" t="s">
        <v>140</v>
      </c>
      <c r="B59" s="83"/>
      <c r="C59" s="83">
        <f>RES_hhdet_in_new!C$159</f>
        <v>3573.6411760331825</v>
      </c>
      <c r="D59" s="83">
        <f>RES_hhdet_in_new!D$159</f>
        <v>4626.201837255725</v>
      </c>
      <c r="E59" s="83">
        <f>RES_hhdet_in_new!E$159</f>
        <v>5207.558865932745</v>
      </c>
      <c r="F59" s="83">
        <f>RES_hhdet_in_new!F$159</f>
        <v>5222.0736846101117</v>
      </c>
      <c r="G59" s="83">
        <f>RES_hhdet_in_new!G$159</f>
        <v>5650.9829328196674</v>
      </c>
      <c r="H59" s="83">
        <f>RES_hhdet_in_new!H$159</f>
        <v>3934.3614264955709</v>
      </c>
      <c r="I59" s="83">
        <f>RES_hhdet_in_new!I$159</f>
        <v>10856.624361549453</v>
      </c>
      <c r="J59" s="83">
        <f>RES_hhdet_in_new!J$159</f>
        <v>2554.4487827406156</v>
      </c>
      <c r="K59" s="83">
        <f>RES_hhdet_in_new!K$159</f>
        <v>5400.4194978122787</v>
      </c>
      <c r="L59" s="83">
        <f>RES_hhdet_in_new!L$159</f>
        <v>2811.2793432813728</v>
      </c>
      <c r="M59" s="83">
        <f>RES_hhdet_in_new!M$159</f>
        <v>6289.5172115023179</v>
      </c>
      <c r="N59" s="83">
        <f>RES_hhdet_in_new!N$159</f>
        <v>11307.180018117098</v>
      </c>
      <c r="O59" s="83">
        <f>RES_hhdet_in_new!O$159</f>
        <v>6524.9140566319393</v>
      </c>
      <c r="P59" s="83">
        <f>RES_hhdet_in_new!P$159</f>
        <v>15805.670427182289</v>
      </c>
      <c r="Q59" s="83">
        <f>RES_hhdet_in_new!Q$159</f>
        <v>12171.143061288412</v>
      </c>
    </row>
    <row r="61" spans="1:17" ht="12" customHeight="1" x14ac:dyDescent="0.25">
      <c r="A61" s="193" t="s">
        <v>202</v>
      </c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</row>
    <row r="62" spans="1:17" ht="12" customHeight="1" x14ac:dyDescent="0.25">
      <c r="A62" s="192" t="s">
        <v>65</v>
      </c>
      <c r="B62" s="149"/>
      <c r="C62" s="149"/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</row>
    <row r="63" spans="1:17" ht="12" customHeight="1" x14ac:dyDescent="0.25">
      <c r="A63" s="148" t="s">
        <v>60</v>
      </c>
      <c r="B63" s="67"/>
      <c r="C63" s="67">
        <f t="shared" ref="C63:Q63" si="4">C35-C49</f>
        <v>4120.921323966817</v>
      </c>
      <c r="D63" s="67">
        <f t="shared" si="4"/>
        <v>4846.360662744275</v>
      </c>
      <c r="E63" s="67">
        <f t="shared" si="4"/>
        <v>5590.003634067255</v>
      </c>
      <c r="F63" s="67">
        <f t="shared" si="4"/>
        <v>3672.4888153898883</v>
      </c>
      <c r="G63" s="67">
        <f t="shared" si="4"/>
        <v>6507.5795671803326</v>
      </c>
      <c r="H63" s="67">
        <f t="shared" si="4"/>
        <v>4528.2010735044296</v>
      </c>
      <c r="I63" s="67">
        <f t="shared" si="4"/>
        <v>13416.938138450547</v>
      </c>
      <c r="J63" s="67">
        <f t="shared" si="4"/>
        <v>2898.1137172593844</v>
      </c>
      <c r="K63" s="67">
        <f t="shared" si="4"/>
        <v>6450.1430021877213</v>
      </c>
      <c r="L63" s="67">
        <f t="shared" si="4"/>
        <v>3203.2831567186272</v>
      </c>
      <c r="M63" s="67">
        <f t="shared" si="4"/>
        <v>8475.0452884976821</v>
      </c>
      <c r="N63" s="67">
        <f t="shared" si="4"/>
        <v>13118.382481882902</v>
      </c>
      <c r="O63" s="67">
        <f t="shared" si="4"/>
        <v>7456.6484433680625</v>
      </c>
      <c r="P63" s="67">
        <f t="shared" si="4"/>
        <v>11995.892072817711</v>
      </c>
      <c r="Q63" s="67">
        <f t="shared" si="4"/>
        <v>11181.419438711588</v>
      </c>
    </row>
    <row r="64" spans="1:17" ht="12" customHeight="1" x14ac:dyDescent="0.25">
      <c r="A64" s="191" t="s">
        <v>112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60</v>
      </c>
      <c r="B65" s="67"/>
      <c r="C65" s="67">
        <f t="shared" ref="C65:Q65" si="5">C37-C51</f>
        <v>2472</v>
      </c>
      <c r="D65" s="67">
        <f t="shared" si="5"/>
        <v>2908</v>
      </c>
      <c r="E65" s="67">
        <f t="shared" si="5"/>
        <v>3354</v>
      </c>
      <c r="F65" s="67">
        <f t="shared" si="5"/>
        <v>2203</v>
      </c>
      <c r="G65" s="67">
        <f t="shared" si="5"/>
        <v>3904</v>
      </c>
      <c r="H65" s="67">
        <f t="shared" si="5"/>
        <v>2717</v>
      </c>
      <c r="I65" s="67">
        <f t="shared" si="5"/>
        <v>8050</v>
      </c>
      <c r="J65" s="67">
        <f t="shared" si="5"/>
        <v>1739</v>
      </c>
      <c r="K65" s="67">
        <f t="shared" si="5"/>
        <v>3870</v>
      </c>
      <c r="L65" s="67">
        <f t="shared" si="5"/>
        <v>1922</v>
      </c>
      <c r="M65" s="67">
        <f t="shared" si="5"/>
        <v>5084.9999999999991</v>
      </c>
      <c r="N65" s="67">
        <f t="shared" si="5"/>
        <v>7870.9999999999982</v>
      </c>
      <c r="O65" s="67">
        <f t="shared" si="5"/>
        <v>4472.9999999999991</v>
      </c>
      <c r="P65" s="67">
        <f t="shared" si="5"/>
        <v>7196.9999999999982</v>
      </c>
      <c r="Q65" s="67">
        <f t="shared" si="5"/>
        <v>6708.9999999999982</v>
      </c>
    </row>
    <row r="66" spans="1:17" ht="12" customHeight="1" x14ac:dyDescent="0.25">
      <c r="A66" s="191" t="s">
        <v>63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148" t="s">
        <v>144</v>
      </c>
      <c r="B67" s="67"/>
      <c r="C67" s="67">
        <f t="shared" ref="C67:Q70" si="6">C39-C53</f>
        <v>370.60554073319327</v>
      </c>
      <c r="D67" s="67">
        <f t="shared" si="6"/>
        <v>251.9935980973201</v>
      </c>
      <c r="E67" s="67">
        <f t="shared" si="6"/>
        <v>183.73653929887743</v>
      </c>
      <c r="F67" s="67">
        <f t="shared" si="6"/>
        <v>64.277644897764276</v>
      </c>
      <c r="G67" s="67">
        <f t="shared" si="6"/>
        <v>60.55377254358676</v>
      </c>
      <c r="H67" s="67">
        <f t="shared" si="6"/>
        <v>126.13580705905308</v>
      </c>
      <c r="I67" s="67">
        <f t="shared" si="6"/>
        <v>195.39463972419395</v>
      </c>
      <c r="J67" s="67">
        <f t="shared" si="6"/>
        <v>155.86953078921192</v>
      </c>
      <c r="K67" s="67">
        <f t="shared" si="6"/>
        <v>0</v>
      </c>
      <c r="L67" s="67">
        <f t="shared" si="6"/>
        <v>0</v>
      </c>
      <c r="M67" s="67">
        <f t="shared" si="6"/>
        <v>25.392968171724554</v>
      </c>
      <c r="N67" s="67">
        <f t="shared" si="6"/>
        <v>0</v>
      </c>
      <c r="O67" s="67">
        <f t="shared" si="6"/>
        <v>0</v>
      </c>
      <c r="P67" s="67">
        <f t="shared" si="6"/>
        <v>107.46395145531216</v>
      </c>
      <c r="Q67" s="67">
        <f t="shared" si="6"/>
        <v>158.03102400167694</v>
      </c>
    </row>
    <row r="68" spans="1:17" ht="12" customHeight="1" x14ac:dyDescent="0.25">
      <c r="A68" s="148" t="s">
        <v>143</v>
      </c>
      <c r="B68" s="67"/>
      <c r="C68" s="67">
        <f t="shared" si="6"/>
        <v>114.80235177596933</v>
      </c>
      <c r="D68" s="67">
        <f t="shared" si="6"/>
        <v>83.101891815689896</v>
      </c>
      <c r="E68" s="67">
        <f t="shared" si="6"/>
        <v>75.103051141641757</v>
      </c>
      <c r="F68" s="67">
        <f t="shared" si="6"/>
        <v>37.501745548320493</v>
      </c>
      <c r="G68" s="67">
        <f t="shared" si="6"/>
        <v>176.00000000000003</v>
      </c>
      <c r="H68" s="67">
        <f t="shared" si="6"/>
        <v>179.99999999999957</v>
      </c>
      <c r="I68" s="67">
        <f t="shared" si="6"/>
        <v>225.13034843921383</v>
      </c>
      <c r="J68" s="67">
        <f t="shared" si="6"/>
        <v>164.4389938168286</v>
      </c>
      <c r="K68" s="67">
        <f t="shared" si="6"/>
        <v>261.00000000000068</v>
      </c>
      <c r="L68" s="67">
        <f t="shared" si="6"/>
        <v>212.99999999999983</v>
      </c>
      <c r="M68" s="67">
        <f t="shared" si="6"/>
        <v>47.169489650391249</v>
      </c>
      <c r="N68" s="67">
        <f t="shared" si="6"/>
        <v>0</v>
      </c>
      <c r="O68" s="67">
        <f t="shared" si="6"/>
        <v>22.000000000000114</v>
      </c>
      <c r="P68" s="67">
        <f t="shared" si="6"/>
        <v>246.25033425897362</v>
      </c>
      <c r="Q68" s="67">
        <f t="shared" si="6"/>
        <v>364.54040456975156</v>
      </c>
    </row>
    <row r="69" spans="1:17" ht="12" customHeight="1" x14ac:dyDescent="0.25">
      <c r="A69" s="148" t="s">
        <v>142</v>
      </c>
      <c r="B69" s="67"/>
      <c r="C69" s="67">
        <f t="shared" si="6"/>
        <v>4828.5704108870013</v>
      </c>
      <c r="D69" s="67">
        <f t="shared" si="6"/>
        <v>5565.4645925930899</v>
      </c>
      <c r="E69" s="67">
        <f t="shared" si="6"/>
        <v>6070.814196198975</v>
      </c>
      <c r="F69" s="67">
        <f t="shared" si="6"/>
        <v>4339.1238826061981</v>
      </c>
      <c r="G69" s="67">
        <f t="shared" si="6"/>
        <v>5133.0139116041855</v>
      </c>
      <c r="H69" s="67">
        <f t="shared" si="6"/>
        <v>2914.3502071578582</v>
      </c>
      <c r="I69" s="67">
        <f t="shared" si="6"/>
        <v>13093.540878031419</v>
      </c>
      <c r="J69" s="67">
        <f t="shared" si="6"/>
        <v>2819.9752036806713</v>
      </c>
      <c r="K69" s="67">
        <f t="shared" si="6"/>
        <v>1572.4231833049271</v>
      </c>
      <c r="L69" s="67">
        <f t="shared" si="6"/>
        <v>546.28911065899592</v>
      </c>
      <c r="M69" s="67">
        <f t="shared" si="6"/>
        <v>11995.865644454327</v>
      </c>
      <c r="N69" s="67">
        <f t="shared" si="6"/>
        <v>11950.033109553911</v>
      </c>
      <c r="O69" s="67">
        <f t="shared" si="6"/>
        <v>5670.2639116041883</v>
      </c>
      <c r="P69" s="67">
        <f t="shared" si="6"/>
        <v>12641.372392494959</v>
      </c>
      <c r="Q69" s="67">
        <f t="shared" si="6"/>
        <v>16824.879758668107</v>
      </c>
    </row>
    <row r="70" spans="1:17" ht="12" customHeight="1" x14ac:dyDescent="0.25">
      <c r="A70" s="148" t="s">
        <v>141</v>
      </c>
      <c r="B70" s="67"/>
      <c r="C70" s="67">
        <f t="shared" si="6"/>
        <v>440.67571928340521</v>
      </c>
      <c r="D70" s="67">
        <f t="shared" si="6"/>
        <v>169.83899884244556</v>
      </c>
      <c r="E70" s="67">
        <f t="shared" si="6"/>
        <v>0</v>
      </c>
      <c r="F70" s="67">
        <f t="shared" si="6"/>
        <v>0</v>
      </c>
      <c r="G70" s="67">
        <f t="shared" si="6"/>
        <v>2741.0170671803344</v>
      </c>
      <c r="H70" s="67">
        <f t="shared" si="6"/>
        <v>2280.1385735044237</v>
      </c>
      <c r="I70" s="67">
        <f t="shared" si="6"/>
        <v>1467.1120443768214</v>
      </c>
      <c r="J70" s="67">
        <f t="shared" si="6"/>
        <v>181.31792808011369</v>
      </c>
      <c r="K70" s="67">
        <f t="shared" si="6"/>
        <v>12769.754444148428</v>
      </c>
      <c r="L70" s="67">
        <f t="shared" si="6"/>
        <v>14324.476085409888</v>
      </c>
      <c r="M70" s="67">
        <f t="shared" si="6"/>
        <v>7570.1058506294066</v>
      </c>
      <c r="N70" s="67">
        <f t="shared" si="6"/>
        <v>11189.267549099211</v>
      </c>
      <c r="O70" s="67">
        <f t="shared" si="6"/>
        <v>13980.989411739716</v>
      </c>
      <c r="P70" s="67">
        <f t="shared" si="6"/>
        <v>7739.1696246967767</v>
      </c>
      <c r="Q70" s="67">
        <f t="shared" si="6"/>
        <v>18295.446722669287</v>
      </c>
    </row>
    <row r="71" spans="1:17" ht="12" customHeight="1" x14ac:dyDescent="0.25">
      <c r="A71" s="191" t="s">
        <v>62</v>
      </c>
      <c r="B71" s="145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</row>
    <row r="72" spans="1:17" ht="12" customHeight="1" x14ac:dyDescent="0.25">
      <c r="A72" s="148" t="s">
        <v>57</v>
      </c>
      <c r="B72" s="67"/>
      <c r="C72" s="67">
        <f t="shared" ref="C72:Q73" si="7">C44-C58</f>
        <v>220.47938841077186</v>
      </c>
      <c r="D72" s="67">
        <f t="shared" si="7"/>
        <v>301.74999999999989</v>
      </c>
      <c r="E72" s="67">
        <f t="shared" si="7"/>
        <v>124.9531468932595</v>
      </c>
      <c r="F72" s="67">
        <f t="shared" si="7"/>
        <v>311.74999999999642</v>
      </c>
      <c r="G72" s="67">
        <f t="shared" si="7"/>
        <v>1407.7499999999998</v>
      </c>
      <c r="H72" s="67">
        <f t="shared" si="7"/>
        <v>497.07206637775812</v>
      </c>
      <c r="I72" s="67">
        <f t="shared" si="7"/>
        <v>3834.7499999999859</v>
      </c>
      <c r="J72" s="67">
        <f t="shared" si="7"/>
        <v>451.6505399864289</v>
      </c>
      <c r="K72" s="67">
        <f t="shared" si="7"/>
        <v>0</v>
      </c>
      <c r="L72" s="67">
        <f t="shared" si="7"/>
        <v>92.000000000000156</v>
      </c>
      <c r="M72" s="67">
        <f t="shared" si="7"/>
        <v>367.12057412650171</v>
      </c>
      <c r="N72" s="67">
        <f t="shared" si="7"/>
        <v>0</v>
      </c>
      <c r="O72" s="67">
        <f t="shared" si="7"/>
        <v>448.00000000000028</v>
      </c>
      <c r="P72" s="67">
        <f t="shared" si="7"/>
        <v>1712.6907136814445</v>
      </c>
      <c r="Q72" s="67">
        <f t="shared" si="7"/>
        <v>6448.8156950654702</v>
      </c>
    </row>
    <row r="73" spans="1:17" ht="12" customHeight="1" x14ac:dyDescent="0.25">
      <c r="A73" s="159" t="s">
        <v>140</v>
      </c>
      <c r="B73" s="83"/>
      <c r="C73" s="83">
        <f t="shared" si="7"/>
        <v>4230.3588239668152</v>
      </c>
      <c r="D73" s="83">
        <f t="shared" si="7"/>
        <v>4873.7981627442732</v>
      </c>
      <c r="E73" s="83">
        <f t="shared" si="7"/>
        <v>6056.441134067255</v>
      </c>
      <c r="F73" s="83">
        <f t="shared" si="7"/>
        <v>3689.9263153898919</v>
      </c>
      <c r="G73" s="83">
        <f t="shared" si="7"/>
        <v>5722.4566837246139</v>
      </c>
      <c r="H73" s="83">
        <f t="shared" si="7"/>
        <v>4456.6385735044259</v>
      </c>
      <c r="I73" s="83">
        <f t="shared" si="7"/>
        <v>10293.726481369609</v>
      </c>
      <c r="J73" s="83">
        <f t="shared" si="7"/>
        <v>3279.5512172593708</v>
      </c>
      <c r="K73" s="83">
        <f t="shared" si="7"/>
        <v>16108.663613776953</v>
      </c>
      <c r="L73" s="83">
        <f t="shared" si="7"/>
        <v>12591.086397381794</v>
      </c>
      <c r="M73" s="83">
        <f t="shared" si="7"/>
        <v>19057.092141604422</v>
      </c>
      <c r="N73" s="83">
        <f t="shared" si="7"/>
        <v>22882.127412519614</v>
      </c>
      <c r="O73" s="83">
        <f t="shared" si="7"/>
        <v>18656.525559912341</v>
      </c>
      <c r="P73" s="83">
        <f t="shared" si="7"/>
        <v>19001.82000643995</v>
      </c>
      <c r="Q73" s="83">
        <f t="shared" si="7"/>
        <v>29312.207781630656</v>
      </c>
    </row>
    <row r="75" spans="1:17" ht="12" customHeight="1" x14ac:dyDescent="0.25">
      <c r="A75" s="190" t="s">
        <v>201</v>
      </c>
      <c r="B75" s="215">
        <v>2015</v>
      </c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</row>
    <row r="76" spans="1:17" s="28" customFormat="1" ht="12" customHeight="1" x14ac:dyDescent="0.25">
      <c r="A76" s="155" t="s">
        <v>174</v>
      </c>
      <c r="B76" s="154" t="s">
        <v>173</v>
      </c>
      <c r="C76" s="154">
        <v>2001</v>
      </c>
      <c r="D76" s="154">
        <v>2002</v>
      </c>
      <c r="E76" s="154">
        <v>2003</v>
      </c>
      <c r="F76" s="154">
        <v>2004</v>
      </c>
      <c r="G76" s="154">
        <v>2005</v>
      </c>
      <c r="H76" s="154">
        <v>2006</v>
      </c>
      <c r="I76" s="154">
        <v>2007</v>
      </c>
      <c r="J76" s="154">
        <v>2008</v>
      </c>
      <c r="K76" s="154">
        <v>2009</v>
      </c>
      <c r="L76" s="154">
        <v>2010</v>
      </c>
      <c r="M76" s="154">
        <v>2011</v>
      </c>
      <c r="N76" s="154">
        <v>2012</v>
      </c>
      <c r="O76" s="154">
        <v>2013</v>
      </c>
      <c r="P76" s="154">
        <v>2014</v>
      </c>
      <c r="Q76" s="154">
        <v>2015</v>
      </c>
    </row>
    <row r="77" spans="1:17" ht="12" customHeight="1" x14ac:dyDescent="0.25">
      <c r="A77" s="152" t="s">
        <v>20</v>
      </c>
      <c r="B77" s="151"/>
      <c r="C77" s="151"/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</row>
    <row r="78" spans="1:17" ht="12.95" customHeight="1" x14ac:dyDescent="0.25">
      <c r="A78" s="150" t="s">
        <v>65</v>
      </c>
      <c r="B78" s="189">
        <f>RES_hhdet_numvin!B144</f>
        <v>0</v>
      </c>
      <c r="C78" s="189">
        <f>RES_hhdet_numvin!C144</f>
        <v>0</v>
      </c>
      <c r="D78" s="189">
        <f>RES_hhdet_numvin!D144</f>
        <v>0</v>
      </c>
      <c r="E78" s="189">
        <f>RES_hhdet_numvin!E144</f>
        <v>0</v>
      </c>
      <c r="F78" s="189">
        <f>RES_hhdet_numvin!F144</f>
        <v>0</v>
      </c>
      <c r="G78" s="189">
        <f>RES_hhdet_numvin!G144</f>
        <v>0</v>
      </c>
      <c r="H78" s="189">
        <f>RES_hhdet_numvin!H144</f>
        <v>0</v>
      </c>
      <c r="I78" s="189">
        <f>RES_hhdet_numvin!I144</f>
        <v>0</v>
      </c>
      <c r="J78" s="189">
        <f>RES_hhdet_numvin!J144</f>
        <v>0</v>
      </c>
      <c r="K78" s="189">
        <f>RES_hhdet_numvin!K144</f>
        <v>0</v>
      </c>
      <c r="L78" s="189">
        <f>RES_hhdet_numvin!L144</f>
        <v>0</v>
      </c>
      <c r="M78" s="189">
        <f>RES_hhdet_numvin!M144</f>
        <v>0</v>
      </c>
      <c r="N78" s="189">
        <f>RES_hhdet_numvin!N144</f>
        <v>0</v>
      </c>
      <c r="O78" s="189">
        <f>RES_hhdet_numvin!O144</f>
        <v>0</v>
      </c>
      <c r="P78" s="189">
        <f>RES_hhdet_numvin!P144</f>
        <v>0</v>
      </c>
      <c r="Q78" s="189">
        <f>RES_hhdet_numvin!Q144</f>
        <v>0</v>
      </c>
    </row>
    <row r="79" spans="1:17" ht="12" customHeight="1" x14ac:dyDescent="0.25">
      <c r="A79" s="23" t="s">
        <v>60</v>
      </c>
      <c r="B79" s="80">
        <f>RES_hhdet_numvin!B145</f>
        <v>658.56250000000011</v>
      </c>
      <c r="C79" s="80">
        <f>RES_hhdet_numvin!C145</f>
        <v>7694.5625000000018</v>
      </c>
      <c r="D79" s="80">
        <f>RES_hhdet_numvin!D145</f>
        <v>9472.5625</v>
      </c>
      <c r="E79" s="80">
        <f>RES_hhdet_numvin!E145</f>
        <v>10797.562500000004</v>
      </c>
      <c r="F79" s="80">
        <f>RES_hhdet_numvin!F145</f>
        <v>8894.5625</v>
      </c>
      <c r="G79" s="80">
        <f>RES_hhdet_numvin!G145</f>
        <v>12158.562500000004</v>
      </c>
      <c r="H79" s="80">
        <f>RES_hhdet_numvin!H145</f>
        <v>8462.5625000000036</v>
      </c>
      <c r="I79" s="80">
        <f>RES_hhdet_numvin!I145</f>
        <v>24273.562500000004</v>
      </c>
      <c r="J79" s="80">
        <f>RES_hhdet_numvin!J145</f>
        <v>5452.5625</v>
      </c>
      <c r="K79" s="80">
        <f>RES_hhdet_numvin!K145</f>
        <v>11850.562500000002</v>
      </c>
      <c r="L79" s="80">
        <f>RES_hhdet_numvin!L145</f>
        <v>6014.5625000000018</v>
      </c>
      <c r="M79" s="80">
        <f>RES_hhdet_numvin!M145</f>
        <v>14764.562500000002</v>
      </c>
      <c r="N79" s="80">
        <f>RES_hhdet_numvin!N145</f>
        <v>24425.562500000004</v>
      </c>
      <c r="O79" s="80">
        <f>RES_hhdet_numvin!O145</f>
        <v>13981.562500000005</v>
      </c>
      <c r="P79" s="80">
        <f>RES_hhdet_numvin!P145</f>
        <v>27801.562500000007</v>
      </c>
      <c r="Q79" s="80">
        <f>RES_hhdet_numvin!Q145</f>
        <v>23352.562500000007</v>
      </c>
    </row>
    <row r="80" spans="1:17" ht="12.95" customHeight="1" x14ac:dyDescent="0.25">
      <c r="A80" s="146" t="s">
        <v>112</v>
      </c>
      <c r="B80" s="188">
        <f>RES_hhdet_numvin!B146</f>
        <v>0</v>
      </c>
      <c r="C80" s="188">
        <f>RES_hhdet_numvin!C146</f>
        <v>0</v>
      </c>
      <c r="D80" s="188">
        <f>RES_hhdet_numvin!D146</f>
        <v>0</v>
      </c>
      <c r="E80" s="188">
        <f>RES_hhdet_numvin!E146</f>
        <v>0</v>
      </c>
      <c r="F80" s="188">
        <f>RES_hhdet_numvin!F146</f>
        <v>0</v>
      </c>
      <c r="G80" s="188">
        <f>RES_hhdet_numvin!G146</f>
        <v>0</v>
      </c>
      <c r="H80" s="188">
        <f>RES_hhdet_numvin!H146</f>
        <v>0</v>
      </c>
      <c r="I80" s="188">
        <f>RES_hhdet_numvin!I146</f>
        <v>0</v>
      </c>
      <c r="J80" s="188">
        <f>RES_hhdet_numvin!J146</f>
        <v>0</v>
      </c>
      <c r="K80" s="188">
        <f>RES_hhdet_numvin!K146</f>
        <v>0</v>
      </c>
      <c r="L80" s="188">
        <f>RES_hhdet_numvin!L146</f>
        <v>0</v>
      </c>
      <c r="M80" s="188">
        <f>RES_hhdet_numvin!M146</f>
        <v>0</v>
      </c>
      <c r="N80" s="188">
        <f>RES_hhdet_numvin!N146</f>
        <v>0</v>
      </c>
      <c r="O80" s="188">
        <f>RES_hhdet_numvin!O146</f>
        <v>0</v>
      </c>
      <c r="P80" s="188">
        <f>RES_hhdet_numvin!P146</f>
        <v>0</v>
      </c>
      <c r="Q80" s="188">
        <f>RES_hhdet_numvin!Q146</f>
        <v>0</v>
      </c>
    </row>
    <row r="81" spans="1:17" ht="12" customHeight="1" x14ac:dyDescent="0.25">
      <c r="A81" s="23" t="s">
        <v>60</v>
      </c>
      <c r="B81" s="80">
        <f>RES_hhdet_numvin!B147</f>
        <v>0</v>
      </c>
      <c r="C81" s="80">
        <f>RES_hhdet_numvin!C147</f>
        <v>0</v>
      </c>
      <c r="D81" s="80">
        <f>RES_hhdet_numvin!D147</f>
        <v>0</v>
      </c>
      <c r="E81" s="80">
        <f>RES_hhdet_numvin!E147</f>
        <v>0</v>
      </c>
      <c r="F81" s="80">
        <f>RES_hhdet_numvin!F147</f>
        <v>1511.0000000000002</v>
      </c>
      <c r="G81" s="80">
        <f>RES_hhdet_numvin!G147</f>
        <v>7295.0000000000018</v>
      </c>
      <c r="H81" s="80">
        <f>RES_hhdet_numvin!H147</f>
        <v>5077.0000000000009</v>
      </c>
      <c r="I81" s="80">
        <f>RES_hhdet_numvin!I147</f>
        <v>14564.000000000004</v>
      </c>
      <c r="J81" s="80">
        <f>RES_hhdet_numvin!J147</f>
        <v>3271.0000000000009</v>
      </c>
      <c r="K81" s="80">
        <f>RES_hhdet_numvin!K147</f>
        <v>7110.0000000000018</v>
      </c>
      <c r="L81" s="80">
        <f>RES_hhdet_numvin!L147</f>
        <v>3608.0000000000009</v>
      </c>
      <c r="M81" s="80">
        <f>RES_hhdet_numvin!M147</f>
        <v>8858.0000000000018</v>
      </c>
      <c r="N81" s="80">
        <f>RES_hhdet_numvin!N147</f>
        <v>14655.000000000004</v>
      </c>
      <c r="O81" s="80">
        <f>RES_hhdet_numvin!O147</f>
        <v>8388.0000000000036</v>
      </c>
      <c r="P81" s="80">
        <f>RES_hhdet_numvin!P147</f>
        <v>16680.000000000004</v>
      </c>
      <c r="Q81" s="80">
        <f>RES_hhdet_numvin!Q147</f>
        <v>14011.000000000004</v>
      </c>
    </row>
    <row r="82" spans="1:17" ht="12" customHeight="1" x14ac:dyDescent="0.25">
      <c r="A82" s="146" t="s">
        <v>63</v>
      </c>
      <c r="B82" s="188">
        <f>RES_hhdet_numvin!B148</f>
        <v>0</v>
      </c>
      <c r="C82" s="188">
        <f>RES_hhdet_numvin!C148</f>
        <v>0</v>
      </c>
      <c r="D82" s="188">
        <f>RES_hhdet_numvin!D148</f>
        <v>0</v>
      </c>
      <c r="E82" s="188">
        <f>RES_hhdet_numvin!E148</f>
        <v>0</v>
      </c>
      <c r="F82" s="188">
        <f>RES_hhdet_numvin!F148</f>
        <v>0</v>
      </c>
      <c r="G82" s="188">
        <f>RES_hhdet_numvin!G148</f>
        <v>0</v>
      </c>
      <c r="H82" s="188">
        <f>RES_hhdet_numvin!H148</f>
        <v>0</v>
      </c>
      <c r="I82" s="188">
        <f>RES_hhdet_numvin!I148</f>
        <v>0</v>
      </c>
      <c r="J82" s="188">
        <f>RES_hhdet_numvin!J148</f>
        <v>0</v>
      </c>
      <c r="K82" s="188">
        <f>RES_hhdet_numvin!K148</f>
        <v>0</v>
      </c>
      <c r="L82" s="188">
        <f>RES_hhdet_numvin!L148</f>
        <v>0</v>
      </c>
      <c r="M82" s="188">
        <f>RES_hhdet_numvin!M148</f>
        <v>0</v>
      </c>
      <c r="N82" s="188">
        <f>RES_hhdet_numvin!N148</f>
        <v>0</v>
      </c>
      <c r="O82" s="188">
        <f>RES_hhdet_numvin!O148</f>
        <v>0</v>
      </c>
      <c r="P82" s="188">
        <f>RES_hhdet_numvin!P148</f>
        <v>0</v>
      </c>
      <c r="Q82" s="188">
        <f>RES_hhdet_numvin!Q148</f>
        <v>0</v>
      </c>
    </row>
    <row r="83" spans="1:17" ht="12" customHeight="1" x14ac:dyDescent="0.25">
      <c r="A83" s="23" t="s">
        <v>144</v>
      </c>
      <c r="B83" s="80">
        <f>RES_hhdet_numvin!B149</f>
        <v>0</v>
      </c>
      <c r="C83" s="80">
        <f>RES_hhdet_numvin!C149</f>
        <v>0</v>
      </c>
      <c r="D83" s="80">
        <f>RES_hhdet_numvin!D149</f>
        <v>0</v>
      </c>
      <c r="E83" s="80">
        <f>RES_hhdet_numvin!E149</f>
        <v>96.891263515711131</v>
      </c>
      <c r="F83" s="80">
        <f>RES_hhdet_numvin!F149</f>
        <v>64.27764489776429</v>
      </c>
      <c r="G83" s="80">
        <f>RES_hhdet_numvin!G149</f>
        <v>24.59231834332164</v>
      </c>
      <c r="H83" s="80">
        <f>RES_hhdet_numvin!H149</f>
        <v>26.399718905329486</v>
      </c>
      <c r="I83" s="80">
        <f>RES_hhdet_numvin!I149</f>
        <v>135.52510893498047</v>
      </c>
      <c r="J83" s="80">
        <f>RES_hhdet_numvin!J149</f>
        <v>55.313945402893111</v>
      </c>
      <c r="K83" s="80">
        <f>RES_hhdet_numvin!K149</f>
        <v>0</v>
      </c>
      <c r="L83" s="80">
        <f>RES_hhdet_numvin!L149</f>
        <v>0</v>
      </c>
      <c r="M83" s="80">
        <f>RES_hhdet_numvin!M149</f>
        <v>0</v>
      </c>
      <c r="N83" s="80">
        <f>RES_hhdet_numvin!N149</f>
        <v>0</v>
      </c>
      <c r="O83" s="80">
        <f>RES_hhdet_numvin!O149</f>
        <v>0</v>
      </c>
      <c r="P83" s="80">
        <f>RES_hhdet_numvin!P149</f>
        <v>0</v>
      </c>
      <c r="Q83" s="80">
        <f>RES_hhdet_numvin!Q149</f>
        <v>0</v>
      </c>
    </row>
    <row r="84" spans="1:17" ht="12" customHeight="1" x14ac:dyDescent="0.25">
      <c r="A84" s="23" t="s">
        <v>143</v>
      </c>
      <c r="B84" s="80">
        <f>RES_hhdet_numvin!B150</f>
        <v>0</v>
      </c>
      <c r="C84" s="80">
        <f>RES_hhdet_numvin!C150</f>
        <v>0</v>
      </c>
      <c r="D84" s="80">
        <f>RES_hhdet_numvin!D150</f>
        <v>0</v>
      </c>
      <c r="E84" s="80">
        <f>RES_hhdet_numvin!E150</f>
        <v>69.615716080375265</v>
      </c>
      <c r="F84" s="80">
        <f>RES_hhdet_numvin!F150</f>
        <v>37.5017455483205</v>
      </c>
      <c r="G84" s="80">
        <f>RES_hhdet_numvin!G150</f>
        <v>123.8654641206795</v>
      </c>
      <c r="H84" s="80">
        <f>RES_hhdet_numvin!H150</f>
        <v>119.35429553449403</v>
      </c>
      <c r="I84" s="80">
        <f>RES_hhdet_numvin!I150</f>
        <v>225.13034843921386</v>
      </c>
      <c r="J84" s="80">
        <f>RES_hhdet_numvin!J150</f>
        <v>65.102766458049118</v>
      </c>
      <c r="K84" s="80">
        <f>RES_hhdet_numvin!K150</f>
        <v>202.23136566238648</v>
      </c>
      <c r="L84" s="80">
        <f>RES_hhdet_numvin!L150</f>
        <v>61.555373524030017</v>
      </c>
      <c r="M84" s="80">
        <f>RES_hhdet_numvin!M150</f>
        <v>47.169489650391256</v>
      </c>
      <c r="N84" s="80">
        <f>RES_hhdet_numvin!N150</f>
        <v>0</v>
      </c>
      <c r="O84" s="80">
        <f>RES_hhdet_numvin!O150</f>
        <v>8.4734349820602439</v>
      </c>
      <c r="P84" s="80">
        <f>RES_hhdet_numvin!P150</f>
        <v>0</v>
      </c>
      <c r="Q84" s="80">
        <f>RES_hhdet_numvin!Q150</f>
        <v>0</v>
      </c>
    </row>
    <row r="85" spans="1:17" ht="12" customHeight="1" x14ac:dyDescent="0.25">
      <c r="A85" s="23" t="s">
        <v>142</v>
      </c>
      <c r="B85" s="80">
        <f>RES_hhdet_numvin!B153</f>
        <v>0</v>
      </c>
      <c r="C85" s="80">
        <f>RES_hhdet_numvin!C153</f>
        <v>713.88249223086359</v>
      </c>
      <c r="D85" s="80">
        <f>RES_hhdet_numvin!D153</f>
        <v>240.73330026212255</v>
      </c>
      <c r="E85" s="80">
        <f>RES_hhdet_numvin!E153</f>
        <v>9125.6658198083278</v>
      </c>
      <c r="F85" s="80">
        <f>RES_hhdet_numvin!F153</f>
        <v>3624.6795348618643</v>
      </c>
      <c r="G85" s="80">
        <f>RES_hhdet_numvin!G153</f>
        <v>3799.7658148624678</v>
      </c>
      <c r="H85" s="80">
        <f>RES_hhdet_numvin!H153</f>
        <v>6205.1567462265357</v>
      </c>
      <c r="I85" s="80">
        <f>RES_hhdet_numvin!I153</f>
        <v>10482.636857502968</v>
      </c>
      <c r="J85" s="80">
        <f>RES_hhdet_numvin!J153</f>
        <v>2771.6538736376606</v>
      </c>
      <c r="K85" s="80">
        <f>RES_hhdet_numvin!K153</f>
        <v>0</v>
      </c>
      <c r="L85" s="80">
        <f>RES_hhdet_numvin!L153</f>
        <v>0</v>
      </c>
      <c r="M85" s="80">
        <f>RES_hhdet_numvin!M153</f>
        <v>2389.8608054725023</v>
      </c>
      <c r="N85" s="80">
        <f>RES_hhdet_numvin!N153</f>
        <v>7819.0751883472039</v>
      </c>
      <c r="O85" s="80">
        <f>RES_hhdet_numvin!O153</f>
        <v>1809.4449672395153</v>
      </c>
      <c r="P85" s="80">
        <f>RES_hhdet_numvin!P153</f>
        <v>6385.5992485765164</v>
      </c>
      <c r="Q85" s="80">
        <f>RES_hhdet_numvin!Q153</f>
        <v>6330.8453509714636</v>
      </c>
    </row>
    <row r="86" spans="1:17" ht="12" customHeight="1" x14ac:dyDescent="0.25">
      <c r="A86" s="23" t="s">
        <v>141</v>
      </c>
      <c r="B86" s="80">
        <f>RES_hhdet_numvin!B154</f>
        <v>658.56250000000011</v>
      </c>
      <c r="C86" s="80">
        <f>RES_hhdet_numvin!C154</f>
        <v>6980.6800077691387</v>
      </c>
      <c r="D86" s="80">
        <f>RES_hhdet_numvin!D154</f>
        <v>9231.8291997378783</v>
      </c>
      <c r="E86" s="80">
        <f>RES_hhdet_numvin!E154</f>
        <v>1505.3897005955891</v>
      </c>
      <c r="F86" s="80">
        <f>RES_hhdet_numvin!F154</f>
        <v>5168.1035746920516</v>
      </c>
      <c r="G86" s="80">
        <f>RES_hhdet_numvin!G154</f>
        <v>8210.3389026735349</v>
      </c>
      <c r="H86" s="80">
        <f>RES_hhdet_numvin!H154</f>
        <v>2111.6517393336435</v>
      </c>
      <c r="I86" s="80">
        <f>RES_hhdet_numvin!I154</f>
        <v>13430.270185122841</v>
      </c>
      <c r="J86" s="80">
        <f>RES_hhdet_numvin!J154</f>
        <v>2560.4919145013978</v>
      </c>
      <c r="K86" s="80">
        <f>RES_hhdet_numvin!K154</f>
        <v>11648.331134337615</v>
      </c>
      <c r="L86" s="80">
        <f>RES_hhdet_numvin!L154</f>
        <v>5953.0071264759717</v>
      </c>
      <c r="M86" s="80">
        <f>RES_hhdet_numvin!M154</f>
        <v>12327.532204877109</v>
      </c>
      <c r="N86" s="80">
        <f>RES_hhdet_numvin!N154</f>
        <v>16606.4873116528</v>
      </c>
      <c r="O86" s="80">
        <f>RES_hhdet_numvin!O154</f>
        <v>12163.64409777843</v>
      </c>
      <c r="P86" s="80">
        <f>RES_hhdet_numvin!P154</f>
        <v>21415.963251423491</v>
      </c>
      <c r="Q86" s="80">
        <f>RES_hhdet_numvin!Q154</f>
        <v>17021.717149028544</v>
      </c>
    </row>
    <row r="87" spans="1:17" ht="12" customHeight="1" x14ac:dyDescent="0.25">
      <c r="A87" s="146" t="s">
        <v>62</v>
      </c>
      <c r="B87" s="188">
        <f>RES_hhdet_numvin!B157</f>
        <v>0</v>
      </c>
      <c r="C87" s="188">
        <f>RES_hhdet_numvin!C157</f>
        <v>0</v>
      </c>
      <c r="D87" s="188">
        <f>RES_hhdet_numvin!D157</f>
        <v>0</v>
      </c>
      <c r="E87" s="188">
        <f>RES_hhdet_numvin!E157</f>
        <v>0</v>
      </c>
      <c r="F87" s="188">
        <f>RES_hhdet_numvin!F157</f>
        <v>0</v>
      </c>
      <c r="G87" s="188">
        <f>RES_hhdet_numvin!G157</f>
        <v>0</v>
      </c>
      <c r="H87" s="188">
        <f>RES_hhdet_numvin!H157</f>
        <v>0</v>
      </c>
      <c r="I87" s="188">
        <f>RES_hhdet_numvin!I157</f>
        <v>0</v>
      </c>
      <c r="J87" s="188">
        <f>RES_hhdet_numvin!J157</f>
        <v>0</v>
      </c>
      <c r="K87" s="188">
        <f>RES_hhdet_numvin!K157</f>
        <v>0</v>
      </c>
      <c r="L87" s="188">
        <f>RES_hhdet_numvin!L157</f>
        <v>0</v>
      </c>
      <c r="M87" s="188">
        <f>RES_hhdet_numvin!M157</f>
        <v>0</v>
      </c>
      <c r="N87" s="188">
        <f>RES_hhdet_numvin!N157</f>
        <v>0</v>
      </c>
      <c r="O87" s="188">
        <f>RES_hhdet_numvin!O157</f>
        <v>0</v>
      </c>
      <c r="P87" s="188">
        <f>RES_hhdet_numvin!P157</f>
        <v>0</v>
      </c>
      <c r="Q87" s="188">
        <f>RES_hhdet_numvin!Q157</f>
        <v>0</v>
      </c>
    </row>
    <row r="88" spans="1:17" ht="12" customHeight="1" x14ac:dyDescent="0.25">
      <c r="A88" s="23" t="s">
        <v>57</v>
      </c>
      <c r="B88" s="80">
        <f>RES_hhdet_numvin!B158</f>
        <v>50.942588139602968</v>
      </c>
      <c r="C88" s="80">
        <f>RES_hhdet_numvin!C158</f>
        <v>0</v>
      </c>
      <c r="D88" s="80">
        <f>RES_hhdet_numvin!D158</f>
        <v>0</v>
      </c>
      <c r="E88" s="80">
        <f>RES_hhdet_numvin!E158</f>
        <v>0</v>
      </c>
      <c r="F88" s="80">
        <f>RES_hhdet_numvin!F158</f>
        <v>0</v>
      </c>
      <c r="G88" s="80">
        <f>RES_hhdet_numvin!G158</f>
        <v>265.0125247149694</v>
      </c>
      <c r="H88" s="80">
        <f>RES_hhdet_numvin!H158</f>
        <v>949.56402579552343</v>
      </c>
      <c r="I88" s="80">
        <f>RES_hhdet_numvin!I158</f>
        <v>4040.4910564163347</v>
      </c>
      <c r="J88" s="80">
        <f>RES_hhdet_numvin!J158</f>
        <v>451.65053998642901</v>
      </c>
      <c r="K88" s="80">
        <f>RES_hhdet_numvin!K158</f>
        <v>0</v>
      </c>
      <c r="L88" s="80">
        <f>RES_hhdet_numvin!L158</f>
        <v>18.749713590597899</v>
      </c>
      <c r="M88" s="80">
        <f>RES_hhdet_numvin!M158</f>
        <v>177.09204404619118</v>
      </c>
      <c r="N88" s="80">
        <f>RES_hhdet_numvin!N158</f>
        <v>0</v>
      </c>
      <c r="O88" s="80">
        <f>RES_hhdet_numvin!O158</f>
        <v>176.59280689942935</v>
      </c>
      <c r="P88" s="80">
        <f>RES_hhdet_numvin!P158</f>
        <v>731.5226499013869</v>
      </c>
      <c r="Q88" s="80">
        <f>RES_hhdet_numvin!Q158</f>
        <v>2357.3820505095337</v>
      </c>
    </row>
    <row r="89" spans="1:17" ht="12" customHeight="1" x14ac:dyDescent="0.25">
      <c r="A89" s="29" t="s">
        <v>140</v>
      </c>
      <c r="B89" s="78">
        <f>RES_hhdet_numvin!B159</f>
        <v>607.61991186039722</v>
      </c>
      <c r="C89" s="78">
        <f>RES_hhdet_numvin!C159</f>
        <v>7694.5625000000036</v>
      </c>
      <c r="D89" s="78">
        <f>RES_hhdet_numvin!D159</f>
        <v>9472.5625000000018</v>
      </c>
      <c r="E89" s="78">
        <f>RES_hhdet_numvin!E159</f>
        <v>10797.562500000002</v>
      </c>
      <c r="F89" s="78">
        <f>RES_hhdet_numvin!F159</f>
        <v>8894.5625000000018</v>
      </c>
      <c r="G89" s="78">
        <f>RES_hhdet_numvin!G159</f>
        <v>11893.549975285034</v>
      </c>
      <c r="H89" s="78">
        <f>RES_hhdet_numvin!H159</f>
        <v>7512.998474204479</v>
      </c>
      <c r="I89" s="78">
        <f>RES_hhdet_numvin!I159</f>
        <v>20233.071443583671</v>
      </c>
      <c r="J89" s="78">
        <f>RES_hhdet_numvin!J159</f>
        <v>5000.9119600135718</v>
      </c>
      <c r="K89" s="78">
        <f>RES_hhdet_numvin!K159</f>
        <v>11850.562500000004</v>
      </c>
      <c r="L89" s="78">
        <f>RES_hhdet_numvin!L159</f>
        <v>5995.812786409404</v>
      </c>
      <c r="M89" s="78">
        <f>RES_hhdet_numvin!M159</f>
        <v>14587.470455953811</v>
      </c>
      <c r="N89" s="78">
        <f>RES_hhdet_numvin!N159</f>
        <v>24425.562500000007</v>
      </c>
      <c r="O89" s="78">
        <f>RES_hhdet_numvin!O159</f>
        <v>13804.969693100575</v>
      </c>
      <c r="P89" s="78">
        <f>RES_hhdet_numvin!P159</f>
        <v>27070.039850098619</v>
      </c>
      <c r="Q89" s="78">
        <f>RES_hhdet_numvin!Q159</f>
        <v>20995.180449490472</v>
      </c>
    </row>
    <row r="91" spans="1:17" s="28" customFormat="1" ht="12" customHeight="1" x14ac:dyDescent="0.25">
      <c r="A91" s="187" t="s">
        <v>200</v>
      </c>
      <c r="B91" s="186"/>
      <c r="C91" s="185"/>
      <c r="D91" s="185"/>
      <c r="E91" s="185"/>
      <c r="F91" s="185"/>
      <c r="G91" s="185"/>
      <c r="H91" s="185"/>
      <c r="I91" s="185"/>
      <c r="J91" s="185"/>
      <c r="K91" s="185"/>
      <c r="L91" s="185"/>
      <c r="M91" s="185"/>
      <c r="N91" s="185"/>
      <c r="O91" s="185"/>
      <c r="P91" s="185"/>
      <c r="Q91" s="185"/>
    </row>
    <row r="93" spans="1:17" ht="12" customHeight="1" x14ac:dyDescent="0.25">
      <c r="A93" s="152" t="s">
        <v>118</v>
      </c>
      <c r="B93" s="168">
        <f>SUM(B94,B96,B98,B107)</f>
        <v>11.71851473155888</v>
      </c>
      <c r="C93" s="168">
        <f t="shared" ref="C93:Q93" si="8">SUM(C94,C96,C98,C107)</f>
        <v>19.849684912980038</v>
      </c>
      <c r="D93" s="168">
        <f t="shared" si="8"/>
        <v>27.851122721386119</v>
      </c>
      <c r="E93" s="168">
        <f t="shared" si="8"/>
        <v>37.900291422111543</v>
      </c>
      <c r="F93" s="168">
        <f t="shared" si="8"/>
        <v>43.290266308851756</v>
      </c>
      <c r="G93" s="168">
        <f t="shared" si="8"/>
        <v>51.913769856729289</v>
      </c>
      <c r="H93" s="168">
        <f t="shared" si="8"/>
        <v>55.022061793818629</v>
      </c>
      <c r="I93" s="168">
        <f t="shared" si="8"/>
        <v>72.243871008808739</v>
      </c>
      <c r="J93" s="168">
        <f t="shared" si="8"/>
        <v>74.553959923477251</v>
      </c>
      <c r="K93" s="168">
        <f t="shared" si="8"/>
        <v>80.498247920530687</v>
      </c>
      <c r="L93" s="168">
        <f t="shared" si="8"/>
        <v>89.232292220171814</v>
      </c>
      <c r="M93" s="168">
        <f t="shared" si="8"/>
        <v>91.754162750230748</v>
      </c>
      <c r="N93" s="168">
        <f t="shared" si="8"/>
        <v>107.44372120348942</v>
      </c>
      <c r="O93" s="168">
        <f t="shared" si="8"/>
        <v>119.38576867753643</v>
      </c>
      <c r="P93" s="168">
        <f t="shared" si="8"/>
        <v>122.89452574949982</v>
      </c>
      <c r="Q93" s="168">
        <f t="shared" si="8"/>
        <v>140.05027706016136</v>
      </c>
    </row>
    <row r="94" spans="1:17" ht="12" customHeight="1" x14ac:dyDescent="0.25">
      <c r="A94" s="158" t="s">
        <v>65</v>
      </c>
      <c r="B94" s="157">
        <f>B95</f>
        <v>8.2554794344995166</v>
      </c>
      <c r="C94" s="157">
        <f t="shared" ref="C94:Q94" si="9">C95</f>
        <v>14.086999230384571</v>
      </c>
      <c r="D94" s="157">
        <f t="shared" si="9"/>
        <v>19.31774329732723</v>
      </c>
      <c r="E94" s="157">
        <f t="shared" si="9"/>
        <v>26.224554583992205</v>
      </c>
      <c r="F94" s="157">
        <f t="shared" si="9"/>
        <v>29.434831651417984</v>
      </c>
      <c r="G94" s="157">
        <f t="shared" si="9"/>
        <v>34.573840603169373</v>
      </c>
      <c r="H94" s="157">
        <f t="shared" si="9"/>
        <v>35.857465100144751</v>
      </c>
      <c r="I94" s="157">
        <f t="shared" si="9"/>
        <v>44.738456850886799</v>
      </c>
      <c r="J94" s="157">
        <f t="shared" si="9"/>
        <v>46.994268916767609</v>
      </c>
      <c r="K94" s="157">
        <f t="shared" si="9"/>
        <v>49.098998269667902</v>
      </c>
      <c r="L94" s="157">
        <f t="shared" si="9"/>
        <v>57.127592726801431</v>
      </c>
      <c r="M94" s="157">
        <f t="shared" si="9"/>
        <v>54.557970737518581</v>
      </c>
      <c r="N94" s="157">
        <f t="shared" si="9"/>
        <v>63.332127899610306</v>
      </c>
      <c r="O94" s="157">
        <f t="shared" si="9"/>
        <v>72.754422395085328</v>
      </c>
      <c r="P94" s="157">
        <f t="shared" si="9"/>
        <v>65.618485700483745</v>
      </c>
      <c r="Q94" s="157">
        <f t="shared" si="9"/>
        <v>77.660506989155635</v>
      </c>
    </row>
    <row r="95" spans="1:17" ht="12" customHeight="1" x14ac:dyDescent="0.25">
      <c r="A95" s="23" t="s">
        <v>60</v>
      </c>
      <c r="B95" s="156">
        <f>RES_hhdet_fec!B$145</f>
        <v>8.2554794344995166</v>
      </c>
      <c r="C95" s="156">
        <f>RES_hhdet_fec!C$145</f>
        <v>14.086999230384571</v>
      </c>
      <c r="D95" s="156">
        <f>RES_hhdet_fec!D$145</f>
        <v>19.31774329732723</v>
      </c>
      <c r="E95" s="156">
        <f>RES_hhdet_fec!E$145</f>
        <v>26.224554583992205</v>
      </c>
      <c r="F95" s="156">
        <f>RES_hhdet_fec!F$145</f>
        <v>29.434831651417984</v>
      </c>
      <c r="G95" s="156">
        <f>RES_hhdet_fec!G$145</f>
        <v>34.573840603169373</v>
      </c>
      <c r="H95" s="156">
        <f>RES_hhdet_fec!H$145</f>
        <v>35.857465100144751</v>
      </c>
      <c r="I95" s="156">
        <f>RES_hhdet_fec!I$145</f>
        <v>44.738456850886799</v>
      </c>
      <c r="J95" s="156">
        <f>RES_hhdet_fec!J$145</f>
        <v>46.994268916767609</v>
      </c>
      <c r="K95" s="156">
        <f>RES_hhdet_fec!K$145</f>
        <v>49.098998269667902</v>
      </c>
      <c r="L95" s="156">
        <f>RES_hhdet_fec!L$145</f>
        <v>57.127592726801431</v>
      </c>
      <c r="M95" s="156">
        <f>RES_hhdet_fec!M$145</f>
        <v>54.557970737518581</v>
      </c>
      <c r="N95" s="156">
        <f>RES_hhdet_fec!N$145</f>
        <v>63.332127899610306</v>
      </c>
      <c r="O95" s="156">
        <f>RES_hhdet_fec!O$145</f>
        <v>72.754422395085328</v>
      </c>
      <c r="P95" s="156">
        <f>RES_hhdet_fec!P$145</f>
        <v>65.618485700483745</v>
      </c>
      <c r="Q95" s="156">
        <f>RES_hhdet_fec!Q$145</f>
        <v>77.660506989155635</v>
      </c>
    </row>
    <row r="96" spans="1:17" ht="12" customHeight="1" x14ac:dyDescent="0.25">
      <c r="A96" s="158" t="s">
        <v>112</v>
      </c>
      <c r="B96" s="157">
        <f>B97</f>
        <v>0.3773679068136655</v>
      </c>
      <c r="C96" s="157">
        <f t="shared" ref="C96:Q96" si="10">C97</f>
        <v>0.5806879821060803</v>
      </c>
      <c r="D96" s="157">
        <f t="shared" si="10"/>
        <v>0.82784613414361141</v>
      </c>
      <c r="E96" s="157">
        <f t="shared" si="10"/>
        <v>1.1058080147084264</v>
      </c>
      <c r="F96" s="157">
        <f t="shared" si="10"/>
        <v>1.3276095092613085</v>
      </c>
      <c r="G96" s="157">
        <f t="shared" si="10"/>
        <v>1.6279273361150974</v>
      </c>
      <c r="H96" s="157">
        <f t="shared" si="10"/>
        <v>1.8158772289175347</v>
      </c>
      <c r="I96" s="157">
        <f t="shared" si="10"/>
        <v>2.3726178432132587</v>
      </c>
      <c r="J96" s="157">
        <f t="shared" si="10"/>
        <v>2.5210488826812258</v>
      </c>
      <c r="K96" s="157">
        <f t="shared" si="10"/>
        <v>2.8154426568874182</v>
      </c>
      <c r="L96" s="157">
        <f t="shared" si="10"/>
        <v>2.868032817702876</v>
      </c>
      <c r="M96" s="157">
        <f t="shared" si="10"/>
        <v>3.1042075272226008</v>
      </c>
      <c r="N96" s="157">
        <f t="shared" si="10"/>
        <v>3.43996315578155</v>
      </c>
      <c r="O96" s="157">
        <f t="shared" si="10"/>
        <v>3.6359367616105596</v>
      </c>
      <c r="P96" s="157">
        <f t="shared" si="10"/>
        <v>4.030317479724669</v>
      </c>
      <c r="Q96" s="157">
        <f t="shared" si="10"/>
        <v>4.5502953167812308</v>
      </c>
    </row>
    <row r="97" spans="1:17" ht="12" customHeight="1" x14ac:dyDescent="0.25">
      <c r="A97" s="23" t="s">
        <v>60</v>
      </c>
      <c r="B97" s="156">
        <f>RES_hhdet_fec!B$147</f>
        <v>0.3773679068136655</v>
      </c>
      <c r="C97" s="156">
        <f>RES_hhdet_fec!C$147</f>
        <v>0.5806879821060803</v>
      </c>
      <c r="D97" s="156">
        <f>RES_hhdet_fec!D$147</f>
        <v>0.82784613414361141</v>
      </c>
      <c r="E97" s="156">
        <f>RES_hhdet_fec!E$147</f>
        <v>1.1058080147084264</v>
      </c>
      <c r="F97" s="156">
        <f>RES_hhdet_fec!F$147</f>
        <v>1.3276095092613085</v>
      </c>
      <c r="G97" s="156">
        <f>RES_hhdet_fec!G$147</f>
        <v>1.6279273361150974</v>
      </c>
      <c r="H97" s="156">
        <f>RES_hhdet_fec!H$147</f>
        <v>1.8158772289175347</v>
      </c>
      <c r="I97" s="156">
        <f>RES_hhdet_fec!I$147</f>
        <v>2.3726178432132587</v>
      </c>
      <c r="J97" s="156">
        <f>RES_hhdet_fec!J$147</f>
        <v>2.5210488826812258</v>
      </c>
      <c r="K97" s="156">
        <f>RES_hhdet_fec!K$147</f>
        <v>2.8154426568874182</v>
      </c>
      <c r="L97" s="156">
        <f>RES_hhdet_fec!L$147</f>
        <v>2.868032817702876</v>
      </c>
      <c r="M97" s="156">
        <f>RES_hhdet_fec!M$147</f>
        <v>3.1042075272226008</v>
      </c>
      <c r="N97" s="156">
        <f>RES_hhdet_fec!N$147</f>
        <v>3.43996315578155</v>
      </c>
      <c r="O97" s="156">
        <f>RES_hhdet_fec!O$147</f>
        <v>3.6359367616105596</v>
      </c>
      <c r="P97" s="156">
        <f>RES_hhdet_fec!P$147</f>
        <v>4.030317479724669</v>
      </c>
      <c r="Q97" s="156">
        <f>RES_hhdet_fec!Q$147</f>
        <v>4.5502953167812308</v>
      </c>
    </row>
    <row r="98" spans="1:17" ht="12" customHeight="1" x14ac:dyDescent="0.25">
      <c r="A98" s="158" t="s">
        <v>63</v>
      </c>
      <c r="B98" s="157">
        <f>SUM(B99:B100,B103:B104)</f>
        <v>2.3323827008614977</v>
      </c>
      <c r="C98" s="157">
        <f t="shared" ref="C98:Q98" si="11">SUM(C99:C100,C103:C104)</f>
        <v>3.9313510848237887</v>
      </c>
      <c r="D98" s="157">
        <f t="shared" si="11"/>
        <v>5.8264488509053205</v>
      </c>
      <c r="E98" s="157">
        <f t="shared" si="11"/>
        <v>7.9876114994621163</v>
      </c>
      <c r="F98" s="157">
        <f t="shared" si="11"/>
        <v>9.4369775832468932</v>
      </c>
      <c r="G98" s="157">
        <f t="shared" si="11"/>
        <v>11.81632444358123</v>
      </c>
      <c r="H98" s="157">
        <f t="shared" si="11"/>
        <v>13.014778886401773</v>
      </c>
      <c r="I98" s="157">
        <f t="shared" si="11"/>
        <v>18.87466027170559</v>
      </c>
      <c r="J98" s="157">
        <f t="shared" si="11"/>
        <v>18.642799435234583</v>
      </c>
      <c r="K98" s="157">
        <f t="shared" si="11"/>
        <v>21.348303601425883</v>
      </c>
      <c r="L98" s="157">
        <f t="shared" si="11"/>
        <v>21.681968597179278</v>
      </c>
      <c r="M98" s="157">
        <f t="shared" si="11"/>
        <v>25.439930500061166</v>
      </c>
      <c r="N98" s="157">
        <f t="shared" si="11"/>
        <v>30.092533126820307</v>
      </c>
      <c r="O98" s="157">
        <f t="shared" si="11"/>
        <v>32.025947489609223</v>
      </c>
      <c r="P98" s="157">
        <f t="shared" si="11"/>
        <v>39.612246758647835</v>
      </c>
      <c r="Q98" s="157">
        <f t="shared" si="11"/>
        <v>42.964021687974409</v>
      </c>
    </row>
    <row r="99" spans="1:17" ht="12" customHeight="1" x14ac:dyDescent="0.25">
      <c r="A99" s="167" t="s">
        <v>144</v>
      </c>
      <c r="B99" s="132">
        <f>RES_hhdet_fec!B$149</f>
        <v>0.40860540873670442</v>
      </c>
      <c r="C99" s="132">
        <f>RES_hhdet_fec!C$149</f>
        <v>0.33028669963643259</v>
      </c>
      <c r="D99" s="132">
        <f>RES_hhdet_fec!D$149</f>
        <v>0.28778554856522781</v>
      </c>
      <c r="E99" s="132">
        <f>RES_hhdet_fec!E$149</f>
        <v>0.28384435737480856</v>
      </c>
      <c r="F99" s="132">
        <f>RES_hhdet_fec!F$149</f>
        <v>0.26283875644204702</v>
      </c>
      <c r="G99" s="132">
        <f>RES_hhdet_fec!G$149</f>
        <v>0.23653422217860923</v>
      </c>
      <c r="H99" s="132">
        <f>RES_hhdet_fec!H$149</f>
        <v>0.24210528108837992</v>
      </c>
      <c r="I99" s="132">
        <f>RES_hhdet_fec!I$149</f>
        <v>0.27755986837576441</v>
      </c>
      <c r="J99" s="132">
        <f>RES_hhdet_fec!J$149</f>
        <v>0.29635417235731298</v>
      </c>
      <c r="K99" s="132">
        <f>RES_hhdet_fec!K$149</f>
        <v>0.23920882952272396</v>
      </c>
      <c r="L99" s="132">
        <f>RES_hhdet_fec!L$149</f>
        <v>0.18056686038009348</v>
      </c>
      <c r="M99" s="132">
        <f>RES_hhdet_fec!M$149</f>
        <v>0.16128969742236549</v>
      </c>
      <c r="N99" s="132">
        <f>RES_hhdet_fec!N$149</f>
        <v>0.116192369956768</v>
      </c>
      <c r="O99" s="132">
        <f>RES_hhdet_fec!O$149</f>
        <v>0.10265245318197577</v>
      </c>
      <c r="P99" s="132">
        <f>RES_hhdet_fec!P$149</f>
        <v>9.956950906041051E-2</v>
      </c>
      <c r="Q99" s="132">
        <f>RES_hhdet_fec!Q$149</f>
        <v>9.3822977763457702E-2</v>
      </c>
    </row>
    <row r="100" spans="1:17" ht="12" customHeight="1" x14ac:dyDescent="0.25">
      <c r="A100" s="167" t="s">
        <v>143</v>
      </c>
      <c r="B100" s="132">
        <f>SUM(B101:B102)</f>
        <v>9.8402682156758084E-2</v>
      </c>
      <c r="C100" s="132">
        <f t="shared" ref="C100:Q100" si="12">SUM(C101:C102)</f>
        <v>8.6356771072017696E-2</v>
      </c>
      <c r="D100" s="132">
        <f t="shared" si="12"/>
        <v>7.8638699901397907E-2</v>
      </c>
      <c r="E100" s="132">
        <f t="shared" si="12"/>
        <v>8.5915329692102485E-2</v>
      </c>
      <c r="F100" s="132">
        <f t="shared" si="12"/>
        <v>8.7222679209975007E-2</v>
      </c>
      <c r="G100" s="132">
        <f t="shared" si="12"/>
        <v>0.12079524329108002</v>
      </c>
      <c r="H100" s="132">
        <f t="shared" si="12"/>
        <v>0.15354876205511669</v>
      </c>
      <c r="I100" s="132">
        <f t="shared" si="12"/>
        <v>0.18360798099018372</v>
      </c>
      <c r="J100" s="132">
        <f t="shared" si="12"/>
        <v>0.19843805759994534</v>
      </c>
      <c r="K100" s="132">
        <f t="shared" si="12"/>
        <v>0.25012797727926822</v>
      </c>
      <c r="L100" s="132">
        <f t="shared" si="12"/>
        <v>0.28997147556271252</v>
      </c>
      <c r="M100" s="132">
        <f t="shared" si="12"/>
        <v>0.26682591113429677</v>
      </c>
      <c r="N100" s="132">
        <f t="shared" si="12"/>
        <v>0.20947099147165987</v>
      </c>
      <c r="O100" s="132">
        <f t="shared" si="12"/>
        <v>0.21082705515235764</v>
      </c>
      <c r="P100" s="132">
        <f t="shared" si="12"/>
        <v>0.19789076066436787</v>
      </c>
      <c r="Q100" s="132">
        <f t="shared" si="12"/>
        <v>0.19386405559509845</v>
      </c>
    </row>
    <row r="101" spans="1:17" ht="12" customHeight="1" x14ac:dyDescent="0.25">
      <c r="A101" s="166" t="s">
        <v>57</v>
      </c>
      <c r="B101" s="165">
        <f>RES_hhdet_fec!B$151</f>
        <v>7.5932945620992995E-2</v>
      </c>
      <c r="C101" s="165">
        <f>RES_hhdet_fec!C$151</f>
        <v>6.6503318790973473E-2</v>
      </c>
      <c r="D101" s="165">
        <f>RES_hhdet_fec!D$151</f>
        <v>6.0429742230484265E-2</v>
      </c>
      <c r="E101" s="165">
        <f>RES_hhdet_fec!E$151</f>
        <v>6.5880404955988653E-2</v>
      </c>
      <c r="F101" s="165">
        <f>RES_hhdet_fec!F$151</f>
        <v>6.6736403002863473E-2</v>
      </c>
      <c r="G101" s="165">
        <f>RES_hhdet_fec!G$151</f>
        <v>9.2248346649657628E-2</v>
      </c>
      <c r="H101" s="165">
        <f>RES_hhdet_fec!H$151</f>
        <v>0.11704277182616375</v>
      </c>
      <c r="I101" s="165">
        <f>RES_hhdet_fec!I$151</f>
        <v>0.13971176006649383</v>
      </c>
      <c r="J101" s="165">
        <f>RES_hhdet_fec!J$151</f>
        <v>0.15070574708871273</v>
      </c>
      <c r="K101" s="165">
        <f>RES_hhdet_fec!K$151</f>
        <v>0.18961286553501264</v>
      </c>
      <c r="L101" s="165">
        <f>RES_hhdet_fec!L$151</f>
        <v>0.21823477347254591</v>
      </c>
      <c r="M101" s="165">
        <f>RES_hhdet_fec!M$151</f>
        <v>0.20281874440088216</v>
      </c>
      <c r="N101" s="165">
        <f>RES_hhdet_fec!N$151</f>
        <v>0.15813055348803892</v>
      </c>
      <c r="O101" s="165">
        <f>RES_hhdet_fec!O$151</f>
        <v>0.15752317349068318</v>
      </c>
      <c r="P101" s="165">
        <f>RES_hhdet_fec!P$151</f>
        <v>0.14967326353433538</v>
      </c>
      <c r="Q101" s="165">
        <f>RES_hhdet_fec!Q$151</f>
        <v>0.14527428814986998</v>
      </c>
    </row>
    <row r="102" spans="1:17" ht="12" customHeight="1" x14ac:dyDescent="0.25">
      <c r="A102" s="147" t="s">
        <v>59</v>
      </c>
      <c r="B102" s="164">
        <f>RES_hhdet_fec!B$152</f>
        <v>2.2469736535765089E-2</v>
      </c>
      <c r="C102" s="164">
        <f>RES_hhdet_fec!C$152</f>
        <v>1.985345228104422E-2</v>
      </c>
      <c r="D102" s="164">
        <f>RES_hhdet_fec!D$152</f>
        <v>1.8208957670913645E-2</v>
      </c>
      <c r="E102" s="164">
        <f>RES_hhdet_fec!E$152</f>
        <v>2.0034924736113836E-2</v>
      </c>
      <c r="F102" s="164">
        <f>RES_hhdet_fec!F$152</f>
        <v>2.0486276207111534E-2</v>
      </c>
      <c r="G102" s="164">
        <f>RES_hhdet_fec!G$152</f>
        <v>2.8546896641422393E-2</v>
      </c>
      <c r="H102" s="164">
        <f>RES_hhdet_fec!H$152</f>
        <v>3.6505990228952956E-2</v>
      </c>
      <c r="I102" s="164">
        <f>RES_hhdet_fec!I$152</f>
        <v>4.3896220923689895E-2</v>
      </c>
      <c r="J102" s="164">
        <f>RES_hhdet_fec!J$152</f>
        <v>4.7732310511232605E-2</v>
      </c>
      <c r="K102" s="164">
        <f>RES_hhdet_fec!K$152</f>
        <v>6.0515111744255563E-2</v>
      </c>
      <c r="L102" s="164">
        <f>RES_hhdet_fec!L$152</f>
        <v>7.1736702090166596E-2</v>
      </c>
      <c r="M102" s="164">
        <f>RES_hhdet_fec!M$152</f>
        <v>6.4007166733414597E-2</v>
      </c>
      <c r="N102" s="164">
        <f>RES_hhdet_fec!N$152</f>
        <v>5.1340437983620965E-2</v>
      </c>
      <c r="O102" s="164">
        <f>RES_hhdet_fec!O$152</f>
        <v>5.330388166167447E-2</v>
      </c>
      <c r="P102" s="164">
        <f>RES_hhdet_fec!P$152</f>
        <v>4.821749713003249E-2</v>
      </c>
      <c r="Q102" s="164">
        <f>RES_hhdet_fec!Q$152</f>
        <v>4.8589767445228485E-2</v>
      </c>
    </row>
    <row r="103" spans="1:17" ht="12" customHeight="1" x14ac:dyDescent="0.25">
      <c r="A103" s="163" t="s">
        <v>142</v>
      </c>
      <c r="B103" s="162">
        <f>RES_hhdet_fec!B$153</f>
        <v>1.4577798793857455</v>
      </c>
      <c r="C103" s="162">
        <f>RES_hhdet_fec!C$153</f>
        <v>2.7658681583836175</v>
      </c>
      <c r="D103" s="162">
        <f>RES_hhdet_fec!D$153</f>
        <v>4.2555651382936919</v>
      </c>
      <c r="E103" s="162">
        <f>RES_hhdet_fec!E$153</f>
        <v>5.7981339263157885</v>
      </c>
      <c r="F103" s="162">
        <f>RES_hhdet_fec!F$153</f>
        <v>6.7505621413486132</v>
      </c>
      <c r="G103" s="162">
        <f>RES_hhdet_fec!G$153</f>
        <v>7.4801348380360189</v>
      </c>
      <c r="H103" s="162">
        <f>RES_hhdet_fec!H$153</f>
        <v>7.5923462321195627</v>
      </c>
      <c r="I103" s="162">
        <f>RES_hhdet_fec!I$153</f>
        <v>10.984363671491819</v>
      </c>
      <c r="J103" s="162">
        <f>RES_hhdet_fec!J$153</f>
        <v>10.707008040592051</v>
      </c>
      <c r="K103" s="162">
        <f>RES_hhdet_fec!K$153</f>
        <v>10.047895203832674</v>
      </c>
      <c r="L103" s="162">
        <f>RES_hhdet_fec!L$153</f>
        <v>7.9660211125051328</v>
      </c>
      <c r="M103" s="162">
        <f>RES_hhdet_fec!M$153</f>
        <v>9.2981390993243718</v>
      </c>
      <c r="N103" s="162">
        <f>RES_hhdet_fec!N$153</f>
        <v>10.474595203068294</v>
      </c>
      <c r="O103" s="162">
        <f>RES_hhdet_fec!O$153</f>
        <v>10.229054111491447</v>
      </c>
      <c r="P103" s="162">
        <f>RES_hhdet_fec!P$153</f>
        <v>13.124001498966965</v>
      </c>
      <c r="Q103" s="162">
        <f>RES_hhdet_fec!Q$153</f>
        <v>13.825844729327306</v>
      </c>
    </row>
    <row r="104" spans="1:17" ht="12" customHeight="1" x14ac:dyDescent="0.25">
      <c r="A104" s="161" t="s">
        <v>141</v>
      </c>
      <c r="B104" s="160">
        <f>SUM(B105:B106)</f>
        <v>0.36759473058228986</v>
      </c>
      <c r="C104" s="160">
        <f t="shared" ref="C104:Q104" si="13">SUM(C105:C106)</f>
        <v>0.74883945573172062</v>
      </c>
      <c r="D104" s="160">
        <f t="shared" si="13"/>
        <v>1.2044594641450033</v>
      </c>
      <c r="E104" s="160">
        <f t="shared" si="13"/>
        <v>1.8197178860794168</v>
      </c>
      <c r="F104" s="160">
        <f t="shared" si="13"/>
        <v>2.3363540062462573</v>
      </c>
      <c r="G104" s="160">
        <f t="shared" si="13"/>
        <v>3.9788601400755228</v>
      </c>
      <c r="H104" s="160">
        <f t="shared" si="13"/>
        <v>5.026778611138714</v>
      </c>
      <c r="I104" s="160">
        <f t="shared" si="13"/>
        <v>7.4291287508478234</v>
      </c>
      <c r="J104" s="160">
        <f t="shared" si="13"/>
        <v>7.440999164685274</v>
      </c>
      <c r="K104" s="160">
        <f t="shared" si="13"/>
        <v>10.811071590791219</v>
      </c>
      <c r="L104" s="160">
        <f t="shared" si="13"/>
        <v>13.245409148731337</v>
      </c>
      <c r="M104" s="160">
        <f t="shared" si="13"/>
        <v>15.713675792180133</v>
      </c>
      <c r="N104" s="160">
        <f t="shared" si="13"/>
        <v>19.292274562323588</v>
      </c>
      <c r="O104" s="160">
        <f t="shared" si="13"/>
        <v>21.48341386978344</v>
      </c>
      <c r="P104" s="160">
        <f t="shared" si="13"/>
        <v>26.190784989956093</v>
      </c>
      <c r="Q104" s="160">
        <f t="shared" si="13"/>
        <v>28.850489925288542</v>
      </c>
    </row>
    <row r="105" spans="1:17" ht="12" customHeight="1" x14ac:dyDescent="0.25">
      <c r="A105" s="148" t="s">
        <v>60</v>
      </c>
      <c r="B105" s="156">
        <f>RES_hhdet_fec!B$155</f>
        <v>0.27095452887530019</v>
      </c>
      <c r="C105" s="156">
        <f>RES_hhdet_fec!C$155</f>
        <v>0.55707546921199347</v>
      </c>
      <c r="D105" s="156">
        <f>RES_hhdet_fec!D$155</f>
        <v>0.89321927474188656</v>
      </c>
      <c r="E105" s="156">
        <f>RES_hhdet_fec!E$155</f>
        <v>1.3469756466538763</v>
      </c>
      <c r="F105" s="156">
        <f>RES_hhdet_fec!F$155</f>
        <v>1.7131102683354067</v>
      </c>
      <c r="G105" s="156">
        <f>RES_hhdet_fec!G$155</f>
        <v>2.9212876322479806</v>
      </c>
      <c r="H105" s="156">
        <f>RES_hhdet_fec!H$155</f>
        <v>3.6669049106912892</v>
      </c>
      <c r="I105" s="156">
        <f>RES_hhdet_fec!I$155</f>
        <v>5.5307821238959258</v>
      </c>
      <c r="J105" s="156">
        <f>RES_hhdet_fec!J$155</f>
        <v>5.4467039994899391</v>
      </c>
      <c r="K105" s="156">
        <f>RES_hhdet_fec!K$155</f>
        <v>7.9714928570355355</v>
      </c>
      <c r="L105" s="156">
        <f>RES_hhdet_fec!L$155</f>
        <v>9.6249133758997445</v>
      </c>
      <c r="M105" s="156">
        <f>RES_hhdet_fec!M$155</f>
        <v>11.693985370073952</v>
      </c>
      <c r="N105" s="156">
        <f>RES_hhdet_fec!N$155</f>
        <v>14.26402782571679</v>
      </c>
      <c r="O105" s="156">
        <f>RES_hhdet_fec!O$155</f>
        <v>15.677287262222704</v>
      </c>
      <c r="P105" s="156">
        <f>RES_hhdet_fec!P$155</f>
        <v>19.734327494211392</v>
      </c>
      <c r="Q105" s="156">
        <f>RES_hhdet_fec!Q$155</f>
        <v>21.410485471284463</v>
      </c>
    </row>
    <row r="106" spans="1:17" ht="12" customHeight="1" x14ac:dyDescent="0.25">
      <c r="A106" s="148" t="s">
        <v>59</v>
      </c>
      <c r="B106" s="156">
        <f>RES_hhdet_fec!B$156</f>
        <v>9.6640201706989684E-2</v>
      </c>
      <c r="C106" s="156">
        <f>RES_hhdet_fec!C$156</f>
        <v>0.19176398651972712</v>
      </c>
      <c r="D106" s="156">
        <f>RES_hhdet_fec!D$156</f>
        <v>0.31124018940311665</v>
      </c>
      <c r="E106" s="156">
        <f>RES_hhdet_fec!E$156</f>
        <v>0.47274223942554039</v>
      </c>
      <c r="F106" s="156">
        <f>RES_hhdet_fec!F$156</f>
        <v>0.62324373791085053</v>
      </c>
      <c r="G106" s="156">
        <f>RES_hhdet_fec!G$156</f>
        <v>1.0575725078275424</v>
      </c>
      <c r="H106" s="156">
        <f>RES_hhdet_fec!H$156</f>
        <v>1.3598737004474251</v>
      </c>
      <c r="I106" s="156">
        <f>RES_hhdet_fec!I$156</f>
        <v>1.8983466269518976</v>
      </c>
      <c r="J106" s="156">
        <f>RES_hhdet_fec!J$156</f>
        <v>1.9942951651953349</v>
      </c>
      <c r="K106" s="156">
        <f>RES_hhdet_fec!K$156</f>
        <v>2.8395787337556824</v>
      </c>
      <c r="L106" s="156">
        <f>RES_hhdet_fec!L$156</f>
        <v>3.620495772831593</v>
      </c>
      <c r="M106" s="156">
        <f>RES_hhdet_fec!M$156</f>
        <v>4.0196904221061809</v>
      </c>
      <c r="N106" s="156">
        <f>RES_hhdet_fec!N$156</f>
        <v>5.0282467366067989</v>
      </c>
      <c r="O106" s="156">
        <f>RES_hhdet_fec!O$156</f>
        <v>5.8061266075607367</v>
      </c>
      <c r="P106" s="156">
        <f>RES_hhdet_fec!P$156</f>
        <v>6.4564574957447016</v>
      </c>
      <c r="Q106" s="156">
        <f>RES_hhdet_fec!Q$156</f>
        <v>7.4400044540040797</v>
      </c>
    </row>
    <row r="107" spans="1:17" ht="12" customHeight="1" x14ac:dyDescent="0.25">
      <c r="A107" s="158" t="s">
        <v>62</v>
      </c>
      <c r="B107" s="157">
        <f>SUM(B108:B109)</f>
        <v>0.75328468938420023</v>
      </c>
      <c r="C107" s="157">
        <f t="shared" ref="C107:Q107" si="14">SUM(C108:C109)</f>
        <v>1.2506466156655971</v>
      </c>
      <c r="D107" s="157">
        <f t="shared" si="14"/>
        <v>1.8790844390099575</v>
      </c>
      <c r="E107" s="157">
        <f t="shared" si="14"/>
        <v>2.5823173239487907</v>
      </c>
      <c r="F107" s="157">
        <f t="shared" si="14"/>
        <v>3.0908475649255669</v>
      </c>
      <c r="G107" s="157">
        <f t="shared" si="14"/>
        <v>3.8956774738635835</v>
      </c>
      <c r="H107" s="157">
        <f t="shared" si="14"/>
        <v>4.3339405783545741</v>
      </c>
      <c r="I107" s="157">
        <f t="shared" si="14"/>
        <v>6.2581360430030966</v>
      </c>
      <c r="J107" s="157">
        <f t="shared" si="14"/>
        <v>6.3958426887938327</v>
      </c>
      <c r="K107" s="157">
        <f t="shared" si="14"/>
        <v>7.235503392549484</v>
      </c>
      <c r="L107" s="157">
        <f t="shared" si="14"/>
        <v>7.5546980784882232</v>
      </c>
      <c r="M107" s="157">
        <f t="shared" si="14"/>
        <v>8.6520539854283918</v>
      </c>
      <c r="N107" s="157">
        <f t="shared" si="14"/>
        <v>10.579097021277242</v>
      </c>
      <c r="O107" s="157">
        <f t="shared" si="14"/>
        <v>10.969462031231314</v>
      </c>
      <c r="P107" s="157">
        <f t="shared" si="14"/>
        <v>13.63347581064358</v>
      </c>
      <c r="Q107" s="157">
        <f t="shared" si="14"/>
        <v>14.875453066250083</v>
      </c>
    </row>
    <row r="108" spans="1:17" ht="12" customHeight="1" x14ac:dyDescent="0.25">
      <c r="A108" s="23" t="s">
        <v>57</v>
      </c>
      <c r="B108" s="156">
        <f>RES_hhdet_fec!B$158</f>
        <v>7.1586191805452101E-2</v>
      </c>
      <c r="C108" s="156">
        <f>RES_hhdet_fec!C$158</f>
        <v>8.9266260669676592E-2</v>
      </c>
      <c r="D108" s="156">
        <f>RES_hhdet_fec!D$158</f>
        <v>0.11623678767847818</v>
      </c>
      <c r="E108" s="156">
        <f>RES_hhdet_fec!E$158</f>
        <v>8.9616247211930691E-2</v>
      </c>
      <c r="F108" s="156">
        <f>RES_hhdet_fec!F$158</f>
        <v>0.12608039022514633</v>
      </c>
      <c r="G108" s="156">
        <f>RES_hhdet_fec!G$158</f>
        <v>0.31415857953578524</v>
      </c>
      <c r="H108" s="156">
        <f>RES_hhdet_fec!H$158</f>
        <v>0.29505059198477301</v>
      </c>
      <c r="I108" s="156">
        <f>RES_hhdet_fec!I$158</f>
        <v>0.78055325268830444</v>
      </c>
      <c r="J108" s="156">
        <f>RES_hhdet_fec!J$158</f>
        <v>0.7672307607404858</v>
      </c>
      <c r="K108" s="156">
        <f>RES_hhdet_fec!K$158</f>
        <v>0.40302764272007696</v>
      </c>
      <c r="L108" s="156">
        <f>RES_hhdet_fec!L$158</f>
        <v>0.59192561614167893</v>
      </c>
      <c r="M108" s="156">
        <f>RES_hhdet_fec!M$158</f>
        <v>0.63553316843327767</v>
      </c>
      <c r="N108" s="156">
        <f>RES_hhdet_fec!N$158</f>
        <v>0.41562280142154301</v>
      </c>
      <c r="O108" s="156">
        <f>RES_hhdet_fec!O$158</f>
        <v>0.50185644956133169</v>
      </c>
      <c r="P108" s="156">
        <f>RES_hhdet_fec!P$158</f>
        <v>0.62384717083046837</v>
      </c>
      <c r="Q108" s="156">
        <f>RES_hhdet_fec!Q$158</f>
        <v>0.96270114761302683</v>
      </c>
    </row>
    <row r="109" spans="1:17" ht="12" customHeight="1" x14ac:dyDescent="0.25">
      <c r="A109" s="29" t="s">
        <v>140</v>
      </c>
      <c r="B109" s="57">
        <f>RES_hhdet_fec!B$159</f>
        <v>0.68169849757874812</v>
      </c>
      <c r="C109" s="57">
        <f>RES_hhdet_fec!C$159</f>
        <v>1.1613803549959205</v>
      </c>
      <c r="D109" s="57">
        <f>RES_hhdet_fec!D$159</f>
        <v>1.7628476513314792</v>
      </c>
      <c r="E109" s="57">
        <f>RES_hhdet_fec!E$159</f>
        <v>2.4927010767368598</v>
      </c>
      <c r="F109" s="57">
        <f>RES_hhdet_fec!F$159</f>
        <v>2.9647671747004205</v>
      </c>
      <c r="G109" s="57">
        <f>RES_hhdet_fec!G$159</f>
        <v>3.5815188943277985</v>
      </c>
      <c r="H109" s="57">
        <f>RES_hhdet_fec!H$159</f>
        <v>4.0388899863698011</v>
      </c>
      <c r="I109" s="57">
        <f>RES_hhdet_fec!I$159</f>
        <v>5.4775827903147922</v>
      </c>
      <c r="J109" s="57">
        <f>RES_hhdet_fec!J$159</f>
        <v>5.6286119280533473</v>
      </c>
      <c r="K109" s="57">
        <f>RES_hhdet_fec!K$159</f>
        <v>6.8324757498294071</v>
      </c>
      <c r="L109" s="57">
        <f>RES_hhdet_fec!L$159</f>
        <v>6.9627724623465443</v>
      </c>
      <c r="M109" s="57">
        <f>RES_hhdet_fec!M$159</f>
        <v>8.0165208169951132</v>
      </c>
      <c r="N109" s="57">
        <f>RES_hhdet_fec!N$159</f>
        <v>10.163474219855699</v>
      </c>
      <c r="O109" s="57">
        <f>RES_hhdet_fec!O$159</f>
        <v>10.467605581669982</v>
      </c>
      <c r="P109" s="57">
        <f>RES_hhdet_fec!P$159</f>
        <v>13.009628639813112</v>
      </c>
      <c r="Q109" s="57">
        <f>RES_hhdet_fec!Q$159</f>
        <v>13.912751918637056</v>
      </c>
    </row>
    <row r="111" spans="1:17" ht="12" customHeight="1" x14ac:dyDescent="0.25">
      <c r="A111" s="152" t="s">
        <v>119</v>
      </c>
      <c r="B111" s="168">
        <f>SUM(B112,B114,B116,B125)</f>
        <v>12.702152444656939</v>
      </c>
      <c r="C111" s="168">
        <f t="shared" ref="C111:Q111" si="15">SUM(C112,C114,C116,C125)</f>
        <v>22.375659214309852</v>
      </c>
      <c r="D111" s="168">
        <f t="shared" si="15"/>
        <v>32.14601667441849</v>
      </c>
      <c r="E111" s="168">
        <f t="shared" si="15"/>
        <v>44.947401979253627</v>
      </c>
      <c r="F111" s="168">
        <f t="shared" si="15"/>
        <v>52.293683969003489</v>
      </c>
      <c r="G111" s="168">
        <f t="shared" si="15"/>
        <v>64.232833127301149</v>
      </c>
      <c r="H111" s="168">
        <f t="shared" si="15"/>
        <v>69.302700846716263</v>
      </c>
      <c r="I111" s="168">
        <f t="shared" si="15"/>
        <v>94.400221789703778</v>
      </c>
      <c r="J111" s="168">
        <f t="shared" si="15"/>
        <v>99.636659224399921</v>
      </c>
      <c r="K111" s="168">
        <f t="shared" si="15"/>
        <v>110.53983451859592</v>
      </c>
      <c r="L111" s="168">
        <f t="shared" si="15"/>
        <v>127.3723112517888</v>
      </c>
      <c r="M111" s="168">
        <f t="shared" si="15"/>
        <v>133.86832899036989</v>
      </c>
      <c r="N111" s="168">
        <f t="shared" si="15"/>
        <v>166.56661223060783</v>
      </c>
      <c r="O111" s="168">
        <f t="shared" si="15"/>
        <v>193.58766250359835</v>
      </c>
      <c r="P111" s="168">
        <f t="shared" si="15"/>
        <v>197.50574600302403</v>
      </c>
      <c r="Q111" s="168">
        <f t="shared" si="15"/>
        <v>236.38444115892156</v>
      </c>
    </row>
    <row r="112" spans="1:17" ht="12" customHeight="1" x14ac:dyDescent="0.25">
      <c r="A112" s="158" t="s">
        <v>65</v>
      </c>
      <c r="B112" s="157">
        <f>B113</f>
        <v>9.913299250044286</v>
      </c>
      <c r="C112" s="157">
        <f t="shared" ref="C112:Q112" si="16">C113</f>
        <v>17.553003863733025</v>
      </c>
      <c r="D112" s="157">
        <f t="shared" si="16"/>
        <v>24.856113289129716</v>
      </c>
      <c r="E112" s="157">
        <f t="shared" si="16"/>
        <v>34.807554385020332</v>
      </c>
      <c r="F112" s="157">
        <f t="shared" si="16"/>
        <v>40.099028467875257</v>
      </c>
      <c r="G112" s="157">
        <f t="shared" si="16"/>
        <v>48.827442405017308</v>
      </c>
      <c r="H112" s="157">
        <f t="shared" si="16"/>
        <v>52.051886731905888</v>
      </c>
      <c r="I112" s="157">
        <f t="shared" si="16"/>
        <v>69.653488641854779</v>
      </c>
      <c r="J112" s="157">
        <f t="shared" si="16"/>
        <v>74.465423623205325</v>
      </c>
      <c r="K112" s="157">
        <f t="shared" si="16"/>
        <v>81.222960932972171</v>
      </c>
      <c r="L112" s="157">
        <f t="shared" si="16"/>
        <v>97.016280526086547</v>
      </c>
      <c r="M112" s="157">
        <f t="shared" si="16"/>
        <v>98.538896385221619</v>
      </c>
      <c r="N112" s="157">
        <f t="shared" si="16"/>
        <v>124.02623698905296</v>
      </c>
      <c r="O112" s="157">
        <f t="shared" si="16"/>
        <v>148.04636657012028</v>
      </c>
      <c r="P112" s="157">
        <f t="shared" si="16"/>
        <v>141.82716108924046</v>
      </c>
      <c r="Q112" s="157">
        <f t="shared" si="16"/>
        <v>174.60662396844205</v>
      </c>
    </row>
    <row r="113" spans="1:17" ht="12" customHeight="1" x14ac:dyDescent="0.25">
      <c r="A113" s="23" t="s">
        <v>60</v>
      </c>
      <c r="B113" s="156">
        <f>RES_hhdet_tes!B$145</f>
        <v>9.913299250044286</v>
      </c>
      <c r="C113" s="156">
        <f>RES_hhdet_tes!C$145</f>
        <v>17.553003863733025</v>
      </c>
      <c r="D113" s="156">
        <f>RES_hhdet_tes!D$145</f>
        <v>24.856113289129716</v>
      </c>
      <c r="E113" s="156">
        <f>RES_hhdet_tes!E$145</f>
        <v>34.807554385020332</v>
      </c>
      <c r="F113" s="156">
        <f>RES_hhdet_tes!F$145</f>
        <v>40.099028467875257</v>
      </c>
      <c r="G113" s="156">
        <f>RES_hhdet_tes!G$145</f>
        <v>48.827442405017308</v>
      </c>
      <c r="H113" s="156">
        <f>RES_hhdet_tes!H$145</f>
        <v>52.051886731905888</v>
      </c>
      <c r="I113" s="156">
        <f>RES_hhdet_tes!I$145</f>
        <v>69.653488641854779</v>
      </c>
      <c r="J113" s="156">
        <f>RES_hhdet_tes!J$145</f>
        <v>74.465423623205325</v>
      </c>
      <c r="K113" s="156">
        <f>RES_hhdet_tes!K$145</f>
        <v>81.222960932972171</v>
      </c>
      <c r="L113" s="156">
        <f>RES_hhdet_tes!L$145</f>
        <v>97.016280526086547</v>
      </c>
      <c r="M113" s="156">
        <f>RES_hhdet_tes!M$145</f>
        <v>98.538896385221619</v>
      </c>
      <c r="N113" s="156">
        <f>RES_hhdet_tes!N$145</f>
        <v>124.02623698905296</v>
      </c>
      <c r="O113" s="156">
        <f>RES_hhdet_tes!O$145</f>
        <v>148.04636657012028</v>
      </c>
      <c r="P113" s="156">
        <f>RES_hhdet_tes!P$145</f>
        <v>141.82716108924046</v>
      </c>
      <c r="Q113" s="156">
        <f>RES_hhdet_tes!Q$145</f>
        <v>174.60662396844205</v>
      </c>
    </row>
    <row r="114" spans="1:17" ht="12" customHeight="1" x14ac:dyDescent="0.25">
      <c r="A114" s="158" t="s">
        <v>112</v>
      </c>
      <c r="B114" s="157">
        <f>B115</f>
        <v>0.61482747158144069</v>
      </c>
      <c r="C114" s="157">
        <f t="shared" ref="C114:Q114" si="17">C115</f>
        <v>1.0356736948588146</v>
      </c>
      <c r="D114" s="157">
        <f t="shared" si="17"/>
        <v>1.5596851982611653</v>
      </c>
      <c r="E114" s="157">
        <f t="shared" si="17"/>
        <v>2.1716408915026237</v>
      </c>
      <c r="F114" s="157">
        <f t="shared" si="17"/>
        <v>2.6869596137129386</v>
      </c>
      <c r="G114" s="157">
        <f t="shared" si="17"/>
        <v>3.4007147680488186</v>
      </c>
      <c r="H114" s="157">
        <f t="shared" si="17"/>
        <v>3.8843928944114166</v>
      </c>
      <c r="I114" s="157">
        <f t="shared" si="17"/>
        <v>5.4031400070823929</v>
      </c>
      <c r="J114" s="157">
        <f t="shared" si="17"/>
        <v>5.8299609999075042</v>
      </c>
      <c r="K114" s="157">
        <f t="shared" si="17"/>
        <v>6.7697473882867607</v>
      </c>
      <c r="L114" s="157">
        <f t="shared" si="17"/>
        <v>7.0627982529095936</v>
      </c>
      <c r="M114" s="157">
        <f t="shared" si="17"/>
        <v>8.0929906379846948</v>
      </c>
      <c r="N114" s="157">
        <f t="shared" si="17"/>
        <v>9.6625261270727254</v>
      </c>
      <c r="O114" s="157">
        <f t="shared" si="17"/>
        <v>10.580445110650071</v>
      </c>
      <c r="P114" s="157">
        <f t="shared" si="17"/>
        <v>12.400755127725519</v>
      </c>
      <c r="Q114" s="157">
        <f t="shared" si="17"/>
        <v>14.515769408783358</v>
      </c>
    </row>
    <row r="115" spans="1:17" ht="12" customHeight="1" x14ac:dyDescent="0.25">
      <c r="A115" s="23" t="s">
        <v>60</v>
      </c>
      <c r="B115" s="156">
        <f>RES_hhdet_tes!B$147</f>
        <v>0.61482747158144069</v>
      </c>
      <c r="C115" s="156">
        <f>RES_hhdet_tes!C$147</f>
        <v>1.0356736948588146</v>
      </c>
      <c r="D115" s="156">
        <f>RES_hhdet_tes!D$147</f>
        <v>1.5596851982611653</v>
      </c>
      <c r="E115" s="156">
        <f>RES_hhdet_tes!E$147</f>
        <v>2.1716408915026237</v>
      </c>
      <c r="F115" s="156">
        <f>RES_hhdet_tes!F$147</f>
        <v>2.6869596137129386</v>
      </c>
      <c r="G115" s="156">
        <f>RES_hhdet_tes!G$147</f>
        <v>3.4007147680488186</v>
      </c>
      <c r="H115" s="156">
        <f>RES_hhdet_tes!H$147</f>
        <v>3.8843928944114166</v>
      </c>
      <c r="I115" s="156">
        <f>RES_hhdet_tes!I$147</f>
        <v>5.4031400070823929</v>
      </c>
      <c r="J115" s="156">
        <f>RES_hhdet_tes!J$147</f>
        <v>5.8299609999075042</v>
      </c>
      <c r="K115" s="156">
        <f>RES_hhdet_tes!K$147</f>
        <v>6.7697473882867607</v>
      </c>
      <c r="L115" s="156">
        <f>RES_hhdet_tes!L$147</f>
        <v>7.0627982529095936</v>
      </c>
      <c r="M115" s="156">
        <f>RES_hhdet_tes!M$147</f>
        <v>8.0929906379846948</v>
      </c>
      <c r="N115" s="156">
        <f>RES_hhdet_tes!N$147</f>
        <v>9.6625261270727254</v>
      </c>
      <c r="O115" s="156">
        <f>RES_hhdet_tes!O$147</f>
        <v>10.580445110650071</v>
      </c>
      <c r="P115" s="156">
        <f>RES_hhdet_tes!P$147</f>
        <v>12.400755127725519</v>
      </c>
      <c r="Q115" s="156">
        <f>RES_hhdet_tes!Q$147</f>
        <v>14.515769408783358</v>
      </c>
    </row>
    <row r="116" spans="1:17" ht="12" customHeight="1" x14ac:dyDescent="0.25">
      <c r="A116" s="158" t="s">
        <v>63</v>
      </c>
      <c r="B116" s="157">
        <f>SUM(B117:B118,B121:B122)</f>
        <v>1.5993342231056409</v>
      </c>
      <c r="C116" s="157">
        <f t="shared" ref="C116:Q116" si="18">SUM(C117:C118,C121:C122)</f>
        <v>2.8029968700470387</v>
      </c>
      <c r="D116" s="157">
        <f t="shared" si="18"/>
        <v>4.2295952412534916</v>
      </c>
      <c r="E116" s="157">
        <f t="shared" si="18"/>
        <v>5.86552600280252</v>
      </c>
      <c r="F116" s="157">
        <f t="shared" si="18"/>
        <v>6.9880633349939307</v>
      </c>
      <c r="G116" s="157">
        <f t="shared" si="18"/>
        <v>8.8751282497818629</v>
      </c>
      <c r="H116" s="157">
        <f t="shared" si="18"/>
        <v>9.8553427707986536</v>
      </c>
      <c r="I116" s="157">
        <f t="shared" si="18"/>
        <v>14.386120521369198</v>
      </c>
      <c r="J116" s="157">
        <f t="shared" si="18"/>
        <v>14.256046527875863</v>
      </c>
      <c r="K116" s="157">
        <f t="shared" si="18"/>
        <v>16.598708301244724</v>
      </c>
      <c r="L116" s="157">
        <f t="shared" si="18"/>
        <v>17.130806577508718</v>
      </c>
      <c r="M116" s="157">
        <f t="shared" si="18"/>
        <v>20.139209113369901</v>
      </c>
      <c r="N116" s="157">
        <f t="shared" si="18"/>
        <v>24.036184982199025</v>
      </c>
      <c r="O116" s="157">
        <f t="shared" si="18"/>
        <v>25.800109169899187</v>
      </c>
      <c r="P116" s="157">
        <f t="shared" si="18"/>
        <v>31.86765693393518</v>
      </c>
      <c r="Q116" s="157">
        <f t="shared" si="18"/>
        <v>34.878101348281369</v>
      </c>
    </row>
    <row r="117" spans="1:17" ht="12" customHeight="1" x14ac:dyDescent="0.25">
      <c r="A117" s="167" t="s">
        <v>144</v>
      </c>
      <c r="B117" s="132">
        <f>RES_hhdet_tes!B$149</f>
        <v>0.22455276274039976</v>
      </c>
      <c r="C117" s="132">
        <f>RES_hhdet_tes!C$149</f>
        <v>0.18151201455965268</v>
      </c>
      <c r="D117" s="132">
        <f>RES_hhdet_tes!D$149</f>
        <v>0.15850804654277403</v>
      </c>
      <c r="E117" s="132">
        <f>RES_hhdet_tes!E$149</f>
        <v>0.15825753567168449</v>
      </c>
      <c r="F117" s="132">
        <f>RES_hhdet_tes!F$149</f>
        <v>0.14814437891459648</v>
      </c>
      <c r="G117" s="132">
        <f>RES_hhdet_tes!G$149</f>
        <v>0.13479255518035399</v>
      </c>
      <c r="H117" s="132">
        <f>RES_hhdet_tes!H$149</f>
        <v>0.13992165073184587</v>
      </c>
      <c r="I117" s="132">
        <f>RES_hhdet_tes!I$149</f>
        <v>0.1624740900386209</v>
      </c>
      <c r="J117" s="132">
        <f>RES_hhdet_tes!J$149</f>
        <v>0.17541024337805711</v>
      </c>
      <c r="K117" s="132">
        <f>RES_hhdet_tes!K$149</f>
        <v>0.14405826388359119</v>
      </c>
      <c r="L117" s="132">
        <f>RES_hhdet_tes!L$149</f>
        <v>0.10932820159820153</v>
      </c>
      <c r="M117" s="132">
        <f>RES_hhdet_tes!M$149</f>
        <v>9.7937164459672474E-2</v>
      </c>
      <c r="N117" s="132">
        <f>RES_hhdet_tes!N$149</f>
        <v>7.0749161741975861E-2</v>
      </c>
      <c r="O117" s="132">
        <f>RES_hhdet_tes!O$149</f>
        <v>6.2560237947003328E-2</v>
      </c>
      <c r="P117" s="132">
        <f>RES_hhdet_tes!P$149</f>
        <v>6.1198570393844624E-2</v>
      </c>
      <c r="Q117" s="132">
        <f>RES_hhdet_tes!Q$149</f>
        <v>5.8458046481977319E-2</v>
      </c>
    </row>
    <row r="118" spans="1:17" ht="12" customHeight="1" x14ac:dyDescent="0.25">
      <c r="A118" s="167" t="s">
        <v>143</v>
      </c>
      <c r="B118" s="132">
        <f>SUM(B119:B120)</f>
        <v>6.4199367024327075E-2</v>
      </c>
      <c r="C118" s="132">
        <f t="shared" ref="C118:Q118" si="19">SUM(C119:C120)</f>
        <v>5.6400946872681941E-2</v>
      </c>
      <c r="D118" s="132">
        <f t="shared" si="19"/>
        <v>5.1492770710839117E-2</v>
      </c>
      <c r="E118" s="132">
        <f t="shared" si="19"/>
        <v>5.7017891897594056E-2</v>
      </c>
      <c r="F118" s="132">
        <f t="shared" si="19"/>
        <v>5.8372759747159372E-2</v>
      </c>
      <c r="G118" s="132">
        <f t="shared" si="19"/>
        <v>8.2204754683752809E-2</v>
      </c>
      <c r="H118" s="132">
        <f t="shared" si="19"/>
        <v>0.10620162118605692</v>
      </c>
      <c r="I118" s="132">
        <f t="shared" si="19"/>
        <v>0.12827467031580994</v>
      </c>
      <c r="J118" s="132">
        <f t="shared" si="19"/>
        <v>0.13910401308376408</v>
      </c>
      <c r="K118" s="132">
        <f t="shared" si="19"/>
        <v>0.17576641333179008</v>
      </c>
      <c r="L118" s="132">
        <f t="shared" si="19"/>
        <v>0.20466849097963971</v>
      </c>
      <c r="M118" s="132">
        <f t="shared" si="19"/>
        <v>0.18782877446341639</v>
      </c>
      <c r="N118" s="132">
        <f t="shared" si="19"/>
        <v>0.14813293473012568</v>
      </c>
      <c r="O118" s="132">
        <f t="shared" si="19"/>
        <v>0.14976893073177644</v>
      </c>
      <c r="P118" s="132">
        <f t="shared" si="19"/>
        <v>0.14068854055513336</v>
      </c>
      <c r="Q118" s="132">
        <f t="shared" si="19"/>
        <v>0.13931210904888564</v>
      </c>
    </row>
    <row r="119" spans="1:17" ht="12" customHeight="1" x14ac:dyDescent="0.25">
      <c r="A119" s="166" t="s">
        <v>57</v>
      </c>
      <c r="B119" s="165">
        <f>RES_hhdet_tes!B$151</f>
        <v>4.1729630488561986E-2</v>
      </c>
      <c r="C119" s="165">
        <f>RES_hhdet_tes!C$151</f>
        <v>3.6547494591637732E-2</v>
      </c>
      <c r="D119" s="165">
        <f>RES_hhdet_tes!D$151</f>
        <v>3.3283813039925475E-2</v>
      </c>
      <c r="E119" s="165">
        <f>RES_hhdet_tes!E$151</f>
        <v>3.6982967161480224E-2</v>
      </c>
      <c r="F119" s="165">
        <f>RES_hhdet_tes!F$151</f>
        <v>3.7886483540047838E-2</v>
      </c>
      <c r="G119" s="165">
        <f>RES_hhdet_tes!G$151</f>
        <v>5.3657858042330413E-2</v>
      </c>
      <c r="H119" s="165">
        <f>RES_hhdet_tes!H$151</f>
        <v>6.9695630957103974E-2</v>
      </c>
      <c r="I119" s="165">
        <f>RES_hhdet_tes!I$151</f>
        <v>8.4378449392120039E-2</v>
      </c>
      <c r="J119" s="165">
        <f>RES_hhdet_tes!J$151</f>
        <v>9.1371702572531466E-2</v>
      </c>
      <c r="K119" s="165">
        <f>RES_hhdet_tes!K$151</f>
        <v>0.11525130158753455</v>
      </c>
      <c r="L119" s="165">
        <f>RES_hhdet_tes!L$151</f>
        <v>0.13293178888947316</v>
      </c>
      <c r="M119" s="165">
        <f>RES_hhdet_tes!M$151</f>
        <v>0.1238216077300018</v>
      </c>
      <c r="N119" s="165">
        <f>RES_hhdet_tes!N$151</f>
        <v>9.6792496746504711E-2</v>
      </c>
      <c r="O119" s="165">
        <f>RES_hhdet_tes!O$151</f>
        <v>9.6465049070101977E-2</v>
      </c>
      <c r="P119" s="165">
        <f>RES_hhdet_tes!P$151</f>
        <v>9.247104342510086E-2</v>
      </c>
      <c r="Q119" s="165">
        <f>RES_hhdet_tes!Q$151</f>
        <v>9.0722341603657122E-2</v>
      </c>
    </row>
    <row r="120" spans="1:17" ht="12" customHeight="1" x14ac:dyDescent="0.25">
      <c r="A120" s="147" t="s">
        <v>59</v>
      </c>
      <c r="B120" s="164">
        <f>RES_hhdet_tes!B$152</f>
        <v>2.2469736535765086E-2</v>
      </c>
      <c r="C120" s="164">
        <f>RES_hhdet_tes!C$152</f>
        <v>1.9853452281044209E-2</v>
      </c>
      <c r="D120" s="164">
        <f>RES_hhdet_tes!D$152</f>
        <v>1.8208957670913645E-2</v>
      </c>
      <c r="E120" s="164">
        <f>RES_hhdet_tes!E$152</f>
        <v>2.0034924736113832E-2</v>
      </c>
      <c r="F120" s="164">
        <f>RES_hhdet_tes!F$152</f>
        <v>2.048627620711153E-2</v>
      </c>
      <c r="G120" s="164">
        <f>RES_hhdet_tes!G$152</f>
        <v>2.8546896641422393E-2</v>
      </c>
      <c r="H120" s="164">
        <f>RES_hhdet_tes!H$152</f>
        <v>3.6505990228952949E-2</v>
      </c>
      <c r="I120" s="164">
        <f>RES_hhdet_tes!I$152</f>
        <v>4.3896220923689895E-2</v>
      </c>
      <c r="J120" s="164">
        <f>RES_hhdet_tes!J$152</f>
        <v>4.7732310511232612E-2</v>
      </c>
      <c r="K120" s="164">
        <f>RES_hhdet_tes!K$152</f>
        <v>6.0515111744255529E-2</v>
      </c>
      <c r="L120" s="164">
        <f>RES_hhdet_tes!L$152</f>
        <v>7.1736702090166554E-2</v>
      </c>
      <c r="M120" s="164">
        <f>RES_hhdet_tes!M$152</f>
        <v>6.4007166733414597E-2</v>
      </c>
      <c r="N120" s="164">
        <f>RES_hhdet_tes!N$152</f>
        <v>5.1340437983620965E-2</v>
      </c>
      <c r="O120" s="164">
        <f>RES_hhdet_tes!O$152</f>
        <v>5.330388166167447E-2</v>
      </c>
      <c r="P120" s="164">
        <f>RES_hhdet_tes!P$152</f>
        <v>4.8217497130032504E-2</v>
      </c>
      <c r="Q120" s="164">
        <f>RES_hhdet_tes!Q$152</f>
        <v>4.8589767445228527E-2</v>
      </c>
    </row>
    <row r="121" spans="1:17" ht="12" customHeight="1" x14ac:dyDescent="0.25">
      <c r="A121" s="163" t="s">
        <v>142</v>
      </c>
      <c r="B121" s="162">
        <f>RES_hhdet_tes!B$153</f>
        <v>1.0236737673009748</v>
      </c>
      <c r="C121" s="162">
        <f>RES_hhdet_tes!C$153</f>
        <v>1.9706568194744354</v>
      </c>
      <c r="D121" s="162">
        <f>RES_hhdet_tes!D$153</f>
        <v>3.0579367941402498</v>
      </c>
      <c r="E121" s="162">
        <f>RES_hhdet_tes!E$153</f>
        <v>4.1910886848298654</v>
      </c>
      <c r="F121" s="162">
        <f>RES_hhdet_tes!F$153</f>
        <v>4.8984904831311251</v>
      </c>
      <c r="G121" s="162">
        <f>RES_hhdet_tes!G$153</f>
        <v>5.4397274627912848</v>
      </c>
      <c r="H121" s="162">
        <f>RES_hhdet_tes!H$153</f>
        <v>5.5280859073526978</v>
      </c>
      <c r="I121" s="162">
        <f>RES_hhdet_tes!I$153</f>
        <v>8.0638219939120948</v>
      </c>
      <c r="J121" s="162">
        <f>RES_hhdet_tes!J$153</f>
        <v>7.8709424284083997</v>
      </c>
      <c r="K121" s="162">
        <f>RES_hhdet_tes!K$153</f>
        <v>7.4420640736054491</v>
      </c>
      <c r="L121" s="162">
        <f>RES_hhdet_tes!L$153</f>
        <v>5.9304759503291971</v>
      </c>
      <c r="M121" s="162">
        <f>RES_hhdet_tes!M$153</f>
        <v>6.9526627924769464</v>
      </c>
      <c r="N121" s="162">
        <f>RES_hhdet_tes!N$153</f>
        <v>7.8942490272258512</v>
      </c>
      <c r="O121" s="162">
        <f>RES_hhdet_tes!O$153</f>
        <v>7.7614717881015061</v>
      </c>
      <c r="P121" s="162">
        <f>RES_hhdet_tes!P$153</f>
        <v>10.012804677604388</v>
      </c>
      <c r="Q121" s="162">
        <f>RES_hhdet_tes!Q$153</f>
        <v>10.6770498068372</v>
      </c>
    </row>
    <row r="122" spans="1:17" ht="12" customHeight="1" x14ac:dyDescent="0.25">
      <c r="A122" s="161" t="s">
        <v>141</v>
      </c>
      <c r="B122" s="160">
        <f>SUM(B123:B124)</f>
        <v>0.28690832603993927</v>
      </c>
      <c r="C122" s="160">
        <f t="shared" ref="C122:Q122" si="20">SUM(C123:C124)</f>
        <v>0.59442708914026865</v>
      </c>
      <c r="D122" s="160">
        <f t="shared" si="20"/>
        <v>0.96165762985962844</v>
      </c>
      <c r="E122" s="160">
        <f t="shared" si="20"/>
        <v>1.4591618904033763</v>
      </c>
      <c r="F122" s="160">
        <f t="shared" si="20"/>
        <v>1.8830557132010499</v>
      </c>
      <c r="G122" s="160">
        <f t="shared" si="20"/>
        <v>3.2184034771264711</v>
      </c>
      <c r="H122" s="160">
        <f t="shared" si="20"/>
        <v>4.0811335915280518</v>
      </c>
      <c r="I122" s="160">
        <f t="shared" si="20"/>
        <v>6.031549767102673</v>
      </c>
      <c r="J122" s="160">
        <f t="shared" si="20"/>
        <v>6.0705898430056422</v>
      </c>
      <c r="K122" s="160">
        <f t="shared" si="20"/>
        <v>8.8368195504238933</v>
      </c>
      <c r="L122" s="160">
        <f t="shared" si="20"/>
        <v>10.88633393460168</v>
      </c>
      <c r="M122" s="160">
        <f t="shared" si="20"/>
        <v>12.900780381969867</v>
      </c>
      <c r="N122" s="160">
        <f t="shared" si="20"/>
        <v>15.923053858501074</v>
      </c>
      <c r="O122" s="160">
        <f t="shared" si="20"/>
        <v>17.826308213118899</v>
      </c>
      <c r="P122" s="160">
        <f t="shared" si="20"/>
        <v>21.652965145381817</v>
      </c>
      <c r="Q122" s="160">
        <f t="shared" si="20"/>
        <v>24.003281385913308</v>
      </c>
    </row>
    <row r="123" spans="1:17" ht="12" customHeight="1" x14ac:dyDescent="0.25">
      <c r="A123" s="148" t="s">
        <v>60</v>
      </c>
      <c r="B123" s="156">
        <f>RES_hhdet_tes!B$155</f>
        <v>0.19026812433294957</v>
      </c>
      <c r="C123" s="156">
        <f>RES_hhdet_tes!C$155</f>
        <v>0.4026631026205415</v>
      </c>
      <c r="D123" s="156">
        <f>RES_hhdet_tes!D$155</f>
        <v>0.65041744045651184</v>
      </c>
      <c r="E123" s="156">
        <f>RES_hhdet_tes!E$155</f>
        <v>0.9864196509778359</v>
      </c>
      <c r="F123" s="156">
        <f>RES_hhdet_tes!F$155</f>
        <v>1.2598119752901993</v>
      </c>
      <c r="G123" s="156">
        <f>RES_hhdet_tes!G$155</f>
        <v>2.1608309692989289</v>
      </c>
      <c r="H123" s="156">
        <f>RES_hhdet_tes!H$155</f>
        <v>2.7212598910806265</v>
      </c>
      <c r="I123" s="156">
        <f>RES_hhdet_tes!I$155</f>
        <v>4.1332031401507754</v>
      </c>
      <c r="J123" s="156">
        <f>RES_hhdet_tes!J$155</f>
        <v>4.0762946778103082</v>
      </c>
      <c r="K123" s="156">
        <f>RES_hhdet_tes!K$155</f>
        <v>5.9972408166682101</v>
      </c>
      <c r="L123" s="156">
        <f>RES_hhdet_tes!L$155</f>
        <v>7.2658381617700876</v>
      </c>
      <c r="M123" s="156">
        <f>RES_hhdet_tes!M$155</f>
        <v>8.8810899598636865</v>
      </c>
      <c r="N123" s="156">
        <f>RES_hhdet_tes!N$155</f>
        <v>10.894807121894278</v>
      </c>
      <c r="O123" s="156">
        <f>RES_hhdet_tes!O$155</f>
        <v>12.020181605558165</v>
      </c>
      <c r="P123" s="156">
        <f>RES_hhdet_tes!P$155</f>
        <v>15.196507649637114</v>
      </c>
      <c r="Q123" s="156">
        <f>RES_hhdet_tes!Q$155</f>
        <v>16.563276931909229</v>
      </c>
    </row>
    <row r="124" spans="1:17" ht="12" customHeight="1" x14ac:dyDescent="0.25">
      <c r="A124" s="148" t="s">
        <v>59</v>
      </c>
      <c r="B124" s="156">
        <f>RES_hhdet_tes!B$156</f>
        <v>9.6640201706989684E-2</v>
      </c>
      <c r="C124" s="156">
        <f>RES_hhdet_tes!C$156</f>
        <v>0.19176398651972712</v>
      </c>
      <c r="D124" s="156">
        <f>RES_hhdet_tes!D$156</f>
        <v>0.31124018940311665</v>
      </c>
      <c r="E124" s="156">
        <f>RES_hhdet_tes!E$156</f>
        <v>0.47274223942554039</v>
      </c>
      <c r="F124" s="156">
        <f>RES_hhdet_tes!F$156</f>
        <v>0.62324373791085053</v>
      </c>
      <c r="G124" s="156">
        <f>RES_hhdet_tes!G$156</f>
        <v>1.0575725078275422</v>
      </c>
      <c r="H124" s="156">
        <f>RES_hhdet_tes!H$156</f>
        <v>1.3598737004474253</v>
      </c>
      <c r="I124" s="156">
        <f>RES_hhdet_tes!I$156</f>
        <v>1.8983466269518976</v>
      </c>
      <c r="J124" s="156">
        <f>RES_hhdet_tes!J$156</f>
        <v>1.9942951651953345</v>
      </c>
      <c r="K124" s="156">
        <f>RES_hhdet_tes!K$156</f>
        <v>2.8395787337556824</v>
      </c>
      <c r="L124" s="156">
        <f>RES_hhdet_tes!L$156</f>
        <v>3.6204957728315934</v>
      </c>
      <c r="M124" s="156">
        <f>RES_hhdet_tes!M$156</f>
        <v>4.0196904221061809</v>
      </c>
      <c r="N124" s="156">
        <f>RES_hhdet_tes!N$156</f>
        <v>5.0282467366067971</v>
      </c>
      <c r="O124" s="156">
        <f>RES_hhdet_tes!O$156</f>
        <v>5.8061266075607367</v>
      </c>
      <c r="P124" s="156">
        <f>RES_hhdet_tes!P$156</f>
        <v>6.4564574957447016</v>
      </c>
      <c r="Q124" s="156">
        <f>RES_hhdet_tes!Q$156</f>
        <v>7.4400044540040797</v>
      </c>
    </row>
    <row r="125" spans="1:17" ht="12" customHeight="1" x14ac:dyDescent="0.25">
      <c r="A125" s="158" t="s">
        <v>62</v>
      </c>
      <c r="B125" s="157">
        <f>SUM(B126:B127)</f>
        <v>0.57469149992557167</v>
      </c>
      <c r="C125" s="157">
        <f t="shared" ref="C125:Q125" si="21">SUM(C126:C127)</f>
        <v>0.98398478567097369</v>
      </c>
      <c r="D125" s="157">
        <f t="shared" si="21"/>
        <v>1.5006229457741205</v>
      </c>
      <c r="E125" s="157">
        <f t="shared" si="21"/>
        <v>2.1026806999281513</v>
      </c>
      <c r="F125" s="157">
        <f t="shared" si="21"/>
        <v>2.5196325524213643</v>
      </c>
      <c r="G125" s="157">
        <f t="shared" si="21"/>
        <v>3.1295477044531546</v>
      </c>
      <c r="H125" s="157">
        <f t="shared" si="21"/>
        <v>3.5110784496003005</v>
      </c>
      <c r="I125" s="157">
        <f t="shared" si="21"/>
        <v>4.9574726193974081</v>
      </c>
      <c r="J125" s="157">
        <f t="shared" si="21"/>
        <v>5.0852280734112281</v>
      </c>
      <c r="K125" s="157">
        <f t="shared" si="21"/>
        <v>5.9484178960922689</v>
      </c>
      <c r="L125" s="157">
        <f t="shared" si="21"/>
        <v>6.1624258952839401</v>
      </c>
      <c r="M125" s="157">
        <f t="shared" si="21"/>
        <v>7.0972328537936651</v>
      </c>
      <c r="N125" s="157">
        <f t="shared" si="21"/>
        <v>8.8416641322831264</v>
      </c>
      <c r="O125" s="157">
        <f t="shared" si="21"/>
        <v>9.1607416529288077</v>
      </c>
      <c r="P125" s="157">
        <f t="shared" si="21"/>
        <v>11.410172852122878</v>
      </c>
      <c r="Q125" s="157">
        <f t="shared" si="21"/>
        <v>12.383946433414762</v>
      </c>
    </row>
    <row r="126" spans="1:17" ht="12" customHeight="1" x14ac:dyDescent="0.25">
      <c r="A126" s="23" t="s">
        <v>57</v>
      </c>
      <c r="B126" s="156">
        <f>RES_hhdet_tes!B$158</f>
        <v>2.9735844103833942E-2</v>
      </c>
      <c r="C126" s="156">
        <f>RES_hhdet_tes!C$158</f>
        <v>3.8087403595330839E-2</v>
      </c>
      <c r="D126" s="156">
        <f>RES_hhdet_tes!D$158</f>
        <v>5.0706187593988351E-2</v>
      </c>
      <c r="E126" s="156">
        <f>RES_hhdet_tes!E$158</f>
        <v>3.9539597151323158E-2</v>
      </c>
      <c r="F126" s="156">
        <f>RES_hhdet_tes!F$158</f>
        <v>5.6454988437025393E-2</v>
      </c>
      <c r="G126" s="156">
        <f>RES_hhdet_tes!G$158</f>
        <v>0.1435478234562173</v>
      </c>
      <c r="H126" s="156">
        <f>RES_hhdet_tes!H$158</f>
        <v>0.13537390733516275</v>
      </c>
      <c r="I126" s="156">
        <f>RES_hhdet_tes!I$158</f>
        <v>0.36228263987433196</v>
      </c>
      <c r="J126" s="156">
        <f>RES_hhdet_tes!J$158</f>
        <v>0.35647646088970653</v>
      </c>
      <c r="K126" s="156">
        <f>RES_hhdet_tes!K$158</f>
        <v>0.18813630699335909</v>
      </c>
      <c r="L126" s="156">
        <f>RES_hhdet_tes!L$158</f>
        <v>0.27641209069814154</v>
      </c>
      <c r="M126" s="156">
        <f>RES_hhdet_tes!M$158</f>
        <v>0.29725648880774014</v>
      </c>
      <c r="N126" s="156">
        <f>RES_hhdet_tes!N$158</f>
        <v>0.19466362892801467</v>
      </c>
      <c r="O126" s="156">
        <f>RES_hhdet_tes!O$158</f>
        <v>0.23566902201418954</v>
      </c>
      <c r="P126" s="156">
        <f>RES_hhdet_tes!P$158</f>
        <v>0.2946859024953124</v>
      </c>
      <c r="Q126" s="156">
        <f>RES_hhdet_tes!Q$158</f>
        <v>0.46565964020911499</v>
      </c>
    </row>
    <row r="127" spans="1:17" ht="12" customHeight="1" x14ac:dyDescent="0.25">
      <c r="A127" s="29" t="s">
        <v>140</v>
      </c>
      <c r="B127" s="57">
        <f>RES_hhdet_tes!B$159</f>
        <v>0.54495565582173777</v>
      </c>
      <c r="C127" s="57">
        <f>RES_hhdet_tes!C$159</f>
        <v>0.94589738207564289</v>
      </c>
      <c r="D127" s="57">
        <f>RES_hhdet_tes!D$159</f>
        <v>1.4499167581801322</v>
      </c>
      <c r="E127" s="57">
        <f>RES_hhdet_tes!E$159</f>
        <v>2.0631411027768283</v>
      </c>
      <c r="F127" s="57">
        <f>RES_hhdet_tes!F$159</f>
        <v>2.4631775639843387</v>
      </c>
      <c r="G127" s="57">
        <f>RES_hhdet_tes!G$159</f>
        <v>2.9859998809969373</v>
      </c>
      <c r="H127" s="57">
        <f>RES_hhdet_tes!H$159</f>
        <v>3.3757045422651375</v>
      </c>
      <c r="I127" s="57">
        <f>RES_hhdet_tes!I$159</f>
        <v>4.5951899795230764</v>
      </c>
      <c r="J127" s="57">
        <f>RES_hhdet_tes!J$159</f>
        <v>4.7287516125215214</v>
      </c>
      <c r="K127" s="57">
        <f>RES_hhdet_tes!K$159</f>
        <v>5.7602815890989101</v>
      </c>
      <c r="L127" s="57">
        <f>RES_hhdet_tes!L$159</f>
        <v>5.886013804585799</v>
      </c>
      <c r="M127" s="57">
        <f>RES_hhdet_tes!M$159</f>
        <v>6.7999763649859251</v>
      </c>
      <c r="N127" s="57">
        <f>RES_hhdet_tes!N$159</f>
        <v>8.6470005033551125</v>
      </c>
      <c r="O127" s="57">
        <f>RES_hhdet_tes!O$159</f>
        <v>8.9250726309146184</v>
      </c>
      <c r="P127" s="57">
        <f>RES_hhdet_tes!P$159</f>
        <v>11.115486949627567</v>
      </c>
      <c r="Q127" s="57">
        <f>RES_hhdet_tes!Q$159</f>
        <v>11.918286793205647</v>
      </c>
    </row>
    <row r="129" spans="1:17" ht="12" customHeight="1" x14ac:dyDescent="0.25">
      <c r="A129" s="152" t="s">
        <v>199</v>
      </c>
      <c r="B129" s="175">
        <f t="shared" ref="B129:Q144" si="22">IF(B111=0,"",B111/B93)</f>
        <v>1.0839387700259526</v>
      </c>
      <c r="C129" s="175">
        <f t="shared" si="22"/>
        <v>1.1272551333889456</v>
      </c>
      <c r="D129" s="175">
        <f t="shared" si="22"/>
        <v>1.1542090060783956</v>
      </c>
      <c r="E129" s="175">
        <f t="shared" si="22"/>
        <v>1.1859381628139858</v>
      </c>
      <c r="F129" s="175">
        <f t="shared" si="22"/>
        <v>1.2079778765027085</v>
      </c>
      <c r="G129" s="175">
        <f t="shared" si="22"/>
        <v>1.2372985684640085</v>
      </c>
      <c r="H129" s="175">
        <f t="shared" si="22"/>
        <v>1.2595438736267417</v>
      </c>
      <c r="I129" s="175">
        <f t="shared" si="22"/>
        <v>1.3066883110152487</v>
      </c>
      <c r="J129" s="175">
        <f t="shared" si="22"/>
        <v>1.336436848246126</v>
      </c>
      <c r="K129" s="175">
        <f t="shared" si="22"/>
        <v>1.3731955337428317</v>
      </c>
      <c r="L129" s="175">
        <f t="shared" si="22"/>
        <v>1.4274239525026464</v>
      </c>
      <c r="M129" s="175">
        <f t="shared" si="22"/>
        <v>1.4589891616664905</v>
      </c>
      <c r="N129" s="175">
        <f t="shared" si="22"/>
        <v>1.5502684602215573</v>
      </c>
      <c r="O129" s="175">
        <f t="shared" si="22"/>
        <v>1.6215304776106343</v>
      </c>
      <c r="P129" s="175">
        <f t="shared" si="22"/>
        <v>1.6071158971361088</v>
      </c>
      <c r="Q129" s="175">
        <f t="shared" si="22"/>
        <v>1.6878541486738934</v>
      </c>
    </row>
    <row r="130" spans="1:17" ht="12" customHeight="1" x14ac:dyDescent="0.25">
      <c r="A130" s="158" t="s">
        <v>65</v>
      </c>
      <c r="B130" s="169">
        <f t="shared" si="22"/>
        <v>1.2008144806971195</v>
      </c>
      <c r="C130" s="169">
        <f t="shared" si="22"/>
        <v>1.2460427928378495</v>
      </c>
      <c r="D130" s="169">
        <f t="shared" si="22"/>
        <v>1.286698601723772</v>
      </c>
      <c r="E130" s="169">
        <f t="shared" si="22"/>
        <v>1.3272886780036026</v>
      </c>
      <c r="F130" s="169">
        <f t="shared" si="22"/>
        <v>1.3622985496485265</v>
      </c>
      <c r="G130" s="169">
        <f t="shared" si="22"/>
        <v>1.4122655034321328</v>
      </c>
      <c r="H130" s="169">
        <f t="shared" si="22"/>
        <v>1.451633197899864</v>
      </c>
      <c r="I130" s="169">
        <f t="shared" si="22"/>
        <v>1.5569041389605756</v>
      </c>
      <c r="J130" s="169">
        <f t="shared" si="22"/>
        <v>1.5845639338510058</v>
      </c>
      <c r="K130" s="169">
        <f t="shared" si="22"/>
        <v>1.6542692070186211</v>
      </c>
      <c r="L130" s="169">
        <f t="shared" si="22"/>
        <v>1.698238555054173</v>
      </c>
      <c r="M130" s="169">
        <f t="shared" si="22"/>
        <v>1.8061319923223997</v>
      </c>
      <c r="N130" s="169">
        <f t="shared" si="22"/>
        <v>1.9583462786162933</v>
      </c>
      <c r="O130" s="169">
        <f t="shared" si="22"/>
        <v>2.0348779042759748</v>
      </c>
      <c r="P130" s="169">
        <f t="shared" si="22"/>
        <v>2.1613903395548015</v>
      </c>
      <c r="Q130" s="169">
        <f t="shared" si="22"/>
        <v>2.2483322700020976</v>
      </c>
    </row>
    <row r="131" spans="1:17" ht="12" customHeight="1" x14ac:dyDescent="0.25">
      <c r="A131" s="23" t="s">
        <v>60</v>
      </c>
      <c r="B131" s="73">
        <f t="shared" si="22"/>
        <v>1.2008144806971195</v>
      </c>
      <c r="C131" s="73">
        <f t="shared" si="22"/>
        <v>1.2460427928378495</v>
      </c>
      <c r="D131" s="73">
        <f t="shared" si="22"/>
        <v>1.286698601723772</v>
      </c>
      <c r="E131" s="73">
        <f t="shared" si="22"/>
        <v>1.3272886780036026</v>
      </c>
      <c r="F131" s="73">
        <f t="shared" si="22"/>
        <v>1.3622985496485265</v>
      </c>
      <c r="G131" s="73">
        <f t="shared" si="22"/>
        <v>1.4122655034321328</v>
      </c>
      <c r="H131" s="73">
        <f t="shared" si="22"/>
        <v>1.451633197899864</v>
      </c>
      <c r="I131" s="73">
        <f t="shared" si="22"/>
        <v>1.5569041389605756</v>
      </c>
      <c r="J131" s="73">
        <f t="shared" si="22"/>
        <v>1.5845639338510058</v>
      </c>
      <c r="K131" s="73">
        <f t="shared" si="22"/>
        <v>1.6542692070186211</v>
      </c>
      <c r="L131" s="73">
        <f t="shared" si="22"/>
        <v>1.698238555054173</v>
      </c>
      <c r="M131" s="73">
        <f t="shared" si="22"/>
        <v>1.8061319923223997</v>
      </c>
      <c r="N131" s="73">
        <f t="shared" si="22"/>
        <v>1.9583462786162933</v>
      </c>
      <c r="O131" s="73">
        <f t="shared" si="22"/>
        <v>2.0348779042759748</v>
      </c>
      <c r="P131" s="73">
        <f t="shared" si="22"/>
        <v>2.1613903395548015</v>
      </c>
      <c r="Q131" s="73">
        <f t="shared" si="22"/>
        <v>2.2483322700020976</v>
      </c>
    </row>
    <row r="132" spans="1:17" ht="12" customHeight="1" x14ac:dyDescent="0.25">
      <c r="A132" s="158" t="s">
        <v>112</v>
      </c>
      <c r="B132" s="169">
        <f t="shared" si="22"/>
        <v>1.6292521448704609</v>
      </c>
      <c r="C132" s="169">
        <f t="shared" si="22"/>
        <v>1.7835287224346539</v>
      </c>
      <c r="D132" s="169">
        <f t="shared" si="22"/>
        <v>1.8840278814306781</v>
      </c>
      <c r="E132" s="169">
        <f t="shared" si="22"/>
        <v>1.9638498388666776</v>
      </c>
      <c r="F132" s="169">
        <f t="shared" si="22"/>
        <v>2.0239080806283032</v>
      </c>
      <c r="G132" s="169">
        <f t="shared" si="22"/>
        <v>2.0889843745509671</v>
      </c>
      <c r="H132" s="169">
        <f t="shared" si="22"/>
        <v>2.1391274875597994</v>
      </c>
      <c r="I132" s="169">
        <f t="shared" si="22"/>
        <v>2.2772904715935498</v>
      </c>
      <c r="J132" s="169">
        <f t="shared" si="22"/>
        <v>2.3125140650613374</v>
      </c>
      <c r="K132" s="169">
        <f t="shared" si="22"/>
        <v>2.4045055123839676</v>
      </c>
      <c r="L132" s="169">
        <f t="shared" si="22"/>
        <v>2.4625932483459083</v>
      </c>
      <c r="M132" s="169">
        <f t="shared" si="22"/>
        <v>2.607103605996878</v>
      </c>
      <c r="N132" s="169">
        <f t="shared" si="22"/>
        <v>2.8089039589952893</v>
      </c>
      <c r="O132" s="169">
        <f t="shared" si="22"/>
        <v>2.9099640077247662</v>
      </c>
      <c r="P132" s="169">
        <f t="shared" si="22"/>
        <v>3.0768680606701673</v>
      </c>
      <c r="Q132" s="169">
        <f t="shared" si="22"/>
        <v>3.1900719400013497</v>
      </c>
    </row>
    <row r="133" spans="1:17" ht="12" customHeight="1" x14ac:dyDescent="0.25">
      <c r="A133" s="23" t="s">
        <v>60</v>
      </c>
      <c r="B133" s="73">
        <f t="shared" si="22"/>
        <v>1.6292521448704609</v>
      </c>
      <c r="C133" s="73">
        <f t="shared" si="22"/>
        <v>1.7835287224346539</v>
      </c>
      <c r="D133" s="73">
        <f t="shared" si="22"/>
        <v>1.8840278814306781</v>
      </c>
      <c r="E133" s="73">
        <f t="shared" si="22"/>
        <v>1.9638498388666776</v>
      </c>
      <c r="F133" s="73">
        <f t="shared" si="22"/>
        <v>2.0239080806283032</v>
      </c>
      <c r="G133" s="73">
        <f t="shared" si="22"/>
        <v>2.0889843745509671</v>
      </c>
      <c r="H133" s="73">
        <f t="shared" si="22"/>
        <v>2.1391274875597994</v>
      </c>
      <c r="I133" s="73">
        <f t="shared" si="22"/>
        <v>2.2772904715935498</v>
      </c>
      <c r="J133" s="73">
        <f t="shared" si="22"/>
        <v>2.3125140650613374</v>
      </c>
      <c r="K133" s="73">
        <f t="shared" si="22"/>
        <v>2.4045055123839676</v>
      </c>
      <c r="L133" s="73">
        <f t="shared" si="22"/>
        <v>2.4625932483459083</v>
      </c>
      <c r="M133" s="73">
        <f t="shared" si="22"/>
        <v>2.607103605996878</v>
      </c>
      <c r="N133" s="73">
        <f t="shared" si="22"/>
        <v>2.8089039589952893</v>
      </c>
      <c r="O133" s="73">
        <f t="shared" si="22"/>
        <v>2.9099640077247662</v>
      </c>
      <c r="P133" s="73">
        <f t="shared" si="22"/>
        <v>3.0768680606701673</v>
      </c>
      <c r="Q133" s="73">
        <f t="shared" si="22"/>
        <v>3.1900719400013497</v>
      </c>
    </row>
    <row r="134" spans="1:17" ht="12" customHeight="1" x14ac:dyDescent="0.25">
      <c r="A134" s="158" t="s">
        <v>63</v>
      </c>
      <c r="B134" s="169">
        <f t="shared" si="22"/>
        <v>0.68570831987173664</v>
      </c>
      <c r="C134" s="169">
        <f t="shared" si="22"/>
        <v>0.71298564019567201</v>
      </c>
      <c r="D134" s="169">
        <f t="shared" si="22"/>
        <v>0.72593021057694385</v>
      </c>
      <c r="E134" s="169">
        <f t="shared" si="22"/>
        <v>0.73432790305305951</v>
      </c>
      <c r="F134" s="169">
        <f t="shared" si="22"/>
        <v>0.74049803269635539</v>
      </c>
      <c r="G134" s="169">
        <f t="shared" si="22"/>
        <v>0.75109043359104277</v>
      </c>
      <c r="H134" s="169">
        <f t="shared" si="22"/>
        <v>0.75724242853605517</v>
      </c>
      <c r="I134" s="169">
        <f t="shared" si="22"/>
        <v>0.76219228925327887</v>
      </c>
      <c r="J134" s="169">
        <f t="shared" si="22"/>
        <v>0.76469451797738974</v>
      </c>
      <c r="K134" s="169">
        <f t="shared" si="22"/>
        <v>0.77751884229977286</v>
      </c>
      <c r="L134" s="169">
        <f t="shared" si="22"/>
        <v>0.79009461252228519</v>
      </c>
      <c r="M134" s="169">
        <f t="shared" si="22"/>
        <v>0.79163774104341522</v>
      </c>
      <c r="N134" s="169">
        <f t="shared" si="22"/>
        <v>0.79874249472127379</v>
      </c>
      <c r="O134" s="169">
        <f t="shared" si="22"/>
        <v>0.80560018335975847</v>
      </c>
      <c r="P134" s="169">
        <f t="shared" si="22"/>
        <v>0.80449001360868488</v>
      </c>
      <c r="Q134" s="169">
        <f t="shared" si="22"/>
        <v>0.81179787128828584</v>
      </c>
    </row>
    <row r="135" spans="1:17" ht="12" customHeight="1" x14ac:dyDescent="0.25">
      <c r="A135" s="167" t="s">
        <v>144</v>
      </c>
      <c r="B135" s="174">
        <f t="shared" si="22"/>
        <v>0.54955895820041922</v>
      </c>
      <c r="C135" s="174">
        <f t="shared" si="22"/>
        <v>0.54955895820041922</v>
      </c>
      <c r="D135" s="174">
        <f t="shared" si="22"/>
        <v>0.55078528902172275</v>
      </c>
      <c r="E135" s="174">
        <f t="shared" si="22"/>
        <v>0.55755040239432985</v>
      </c>
      <c r="F135" s="174">
        <f t="shared" si="22"/>
        <v>0.56363217099324792</v>
      </c>
      <c r="G135" s="174">
        <f t="shared" si="22"/>
        <v>0.56986491822976404</v>
      </c>
      <c r="H135" s="174">
        <f t="shared" si="22"/>
        <v>0.57793721022040745</v>
      </c>
      <c r="I135" s="174">
        <f t="shared" si="22"/>
        <v>0.58536592840093593</v>
      </c>
      <c r="J135" s="174">
        <f t="shared" si="22"/>
        <v>0.59189395574483661</v>
      </c>
      <c r="K135" s="174">
        <f t="shared" si="22"/>
        <v>0.6022280371967047</v>
      </c>
      <c r="L135" s="174">
        <f t="shared" si="22"/>
        <v>0.60547213020188484</v>
      </c>
      <c r="M135" s="174">
        <f t="shared" si="22"/>
        <v>0.60721277319534406</v>
      </c>
      <c r="N135" s="174">
        <f t="shared" si="22"/>
        <v>0.60889679561833265</v>
      </c>
      <c r="O135" s="174">
        <f t="shared" si="22"/>
        <v>0.60943733936977129</v>
      </c>
      <c r="P135" s="174">
        <f t="shared" si="22"/>
        <v>0.61463163744951699</v>
      </c>
      <c r="Q135" s="174">
        <f t="shared" si="22"/>
        <v>0.62306748171390525</v>
      </c>
    </row>
    <row r="136" spans="1:17" ht="12" customHeight="1" x14ac:dyDescent="0.25">
      <c r="A136" s="167" t="s">
        <v>143</v>
      </c>
      <c r="B136" s="174">
        <f t="shared" si="22"/>
        <v>0.65241480838963084</v>
      </c>
      <c r="C136" s="174">
        <f t="shared" si="22"/>
        <v>0.65311551338164398</v>
      </c>
      <c r="D136" s="174">
        <f t="shared" si="22"/>
        <v>0.65480190765366109</v>
      </c>
      <c r="E136" s="174">
        <f t="shared" si="22"/>
        <v>0.66365213404791557</v>
      </c>
      <c r="F136" s="174">
        <f t="shared" si="22"/>
        <v>0.66923832512225467</v>
      </c>
      <c r="G136" s="174">
        <f t="shared" si="22"/>
        <v>0.68052973315898047</v>
      </c>
      <c r="H136" s="174">
        <f t="shared" si="22"/>
        <v>0.69164752463413282</v>
      </c>
      <c r="I136" s="174">
        <f t="shared" si="22"/>
        <v>0.69863341246951527</v>
      </c>
      <c r="J136" s="174">
        <f t="shared" si="22"/>
        <v>0.70099463160539621</v>
      </c>
      <c r="K136" s="174">
        <f t="shared" si="22"/>
        <v>0.70270593175407425</v>
      </c>
      <c r="L136" s="174">
        <f t="shared" si="22"/>
        <v>0.70582284199666312</v>
      </c>
      <c r="M136" s="174">
        <f t="shared" si="22"/>
        <v>0.70393753614460575</v>
      </c>
      <c r="N136" s="174">
        <f t="shared" si="22"/>
        <v>0.70717636694896313</v>
      </c>
      <c r="O136" s="174">
        <f t="shared" si="22"/>
        <v>0.71038762374944453</v>
      </c>
      <c r="P136" s="174">
        <f t="shared" si="22"/>
        <v>0.71094042027433413</v>
      </c>
      <c r="Q136" s="174">
        <f t="shared" si="22"/>
        <v>0.71860721484054169</v>
      </c>
    </row>
    <row r="137" spans="1:17" ht="12" customHeight="1" x14ac:dyDescent="0.25">
      <c r="A137" s="166" t="s">
        <v>57</v>
      </c>
      <c r="B137" s="173">
        <f t="shared" si="22"/>
        <v>0.54955895820041911</v>
      </c>
      <c r="C137" s="173">
        <f t="shared" si="22"/>
        <v>0.549558958200419</v>
      </c>
      <c r="D137" s="173">
        <f t="shared" si="22"/>
        <v>0.55078528902172263</v>
      </c>
      <c r="E137" s="173">
        <f t="shared" si="22"/>
        <v>0.56136520694107239</v>
      </c>
      <c r="F137" s="173">
        <f t="shared" si="22"/>
        <v>0.56770340976306788</v>
      </c>
      <c r="G137" s="173">
        <f t="shared" si="22"/>
        <v>0.58166742268144012</v>
      </c>
      <c r="H137" s="173">
        <f t="shared" si="22"/>
        <v>0.59547146628258685</v>
      </c>
      <c r="I137" s="173">
        <f t="shared" si="22"/>
        <v>0.60394664953015631</v>
      </c>
      <c r="J137" s="173">
        <f t="shared" si="22"/>
        <v>0.60629209129460493</v>
      </c>
      <c r="K137" s="173">
        <f t="shared" si="22"/>
        <v>0.60782427005857897</v>
      </c>
      <c r="L137" s="173">
        <f t="shared" si="22"/>
        <v>0.6091228578024761</v>
      </c>
      <c r="M137" s="173">
        <f t="shared" si="22"/>
        <v>0.61050376825754193</v>
      </c>
      <c r="N137" s="173">
        <f t="shared" si="22"/>
        <v>0.6121049639772882</v>
      </c>
      <c r="O137" s="173">
        <f t="shared" si="22"/>
        <v>0.61238639961635533</v>
      </c>
      <c r="P137" s="173">
        <f t="shared" si="22"/>
        <v>0.6178193836462168</v>
      </c>
      <c r="Q137" s="173">
        <f t="shared" si="22"/>
        <v>0.62449000961591228</v>
      </c>
    </row>
    <row r="138" spans="1:17" ht="12" customHeight="1" x14ac:dyDescent="0.25">
      <c r="A138" s="147" t="s">
        <v>59</v>
      </c>
      <c r="B138" s="172">
        <f t="shared" si="22"/>
        <v>0.99999999999999989</v>
      </c>
      <c r="C138" s="172">
        <f t="shared" si="22"/>
        <v>0.99999999999999944</v>
      </c>
      <c r="D138" s="172">
        <f t="shared" si="22"/>
        <v>1</v>
      </c>
      <c r="E138" s="172">
        <f t="shared" si="22"/>
        <v>0.99999999999999978</v>
      </c>
      <c r="F138" s="172">
        <f t="shared" si="22"/>
        <v>0.99999999999999978</v>
      </c>
      <c r="G138" s="172">
        <f t="shared" si="22"/>
        <v>1</v>
      </c>
      <c r="H138" s="172">
        <f t="shared" si="22"/>
        <v>0.99999999999999978</v>
      </c>
      <c r="I138" s="172">
        <f t="shared" si="22"/>
        <v>1</v>
      </c>
      <c r="J138" s="172">
        <f t="shared" si="22"/>
        <v>1.0000000000000002</v>
      </c>
      <c r="K138" s="172">
        <f t="shared" si="22"/>
        <v>0.99999999999999944</v>
      </c>
      <c r="L138" s="172">
        <f t="shared" si="22"/>
        <v>0.99999999999999944</v>
      </c>
      <c r="M138" s="172">
        <f t="shared" si="22"/>
        <v>1</v>
      </c>
      <c r="N138" s="172">
        <f t="shared" si="22"/>
        <v>1</v>
      </c>
      <c r="O138" s="172">
        <f t="shared" si="22"/>
        <v>1</v>
      </c>
      <c r="P138" s="172">
        <f t="shared" si="22"/>
        <v>1.0000000000000002</v>
      </c>
      <c r="Q138" s="172">
        <f t="shared" si="22"/>
        <v>1.0000000000000009</v>
      </c>
    </row>
    <row r="139" spans="1:17" ht="12" customHeight="1" x14ac:dyDescent="0.25">
      <c r="A139" s="163" t="s">
        <v>142</v>
      </c>
      <c r="B139" s="171">
        <f t="shared" si="22"/>
        <v>0.70221422436720216</v>
      </c>
      <c r="C139" s="171">
        <f t="shared" si="22"/>
        <v>0.71249123480494958</v>
      </c>
      <c r="D139" s="171">
        <f t="shared" si="22"/>
        <v>0.71857360767983869</v>
      </c>
      <c r="E139" s="171">
        <f t="shared" si="22"/>
        <v>0.72283405973220405</v>
      </c>
      <c r="F139" s="171">
        <f t="shared" si="22"/>
        <v>0.72564186219794058</v>
      </c>
      <c r="G139" s="171">
        <f t="shared" si="22"/>
        <v>0.72722318254620355</v>
      </c>
      <c r="H139" s="171">
        <f t="shared" si="22"/>
        <v>0.72811298883684028</v>
      </c>
      <c r="I139" s="171">
        <f t="shared" si="22"/>
        <v>0.7341182643870825</v>
      </c>
      <c r="J139" s="171">
        <f t="shared" si="22"/>
        <v>0.73512062366707354</v>
      </c>
      <c r="K139" s="171">
        <f t="shared" si="22"/>
        <v>0.74065900595447542</v>
      </c>
      <c r="L139" s="171">
        <f t="shared" si="22"/>
        <v>0.74447153309943925</v>
      </c>
      <c r="M139" s="171">
        <f t="shared" si="22"/>
        <v>0.74774777170005402</v>
      </c>
      <c r="N139" s="171">
        <f t="shared" si="22"/>
        <v>0.75365671648231436</v>
      </c>
      <c r="O139" s="171">
        <f t="shared" si="22"/>
        <v>0.75876730179598639</v>
      </c>
      <c r="P139" s="171">
        <f t="shared" si="22"/>
        <v>0.76293839789583451</v>
      </c>
      <c r="Q139" s="171">
        <f t="shared" si="22"/>
        <v>0.77225298098344042</v>
      </c>
    </row>
    <row r="140" spans="1:17" ht="12" customHeight="1" x14ac:dyDescent="0.25">
      <c r="A140" s="161" t="s">
        <v>141</v>
      </c>
      <c r="B140" s="170">
        <f t="shared" si="22"/>
        <v>0.78050173783900822</v>
      </c>
      <c r="C140" s="170">
        <f t="shared" si="22"/>
        <v>0.79379776878801134</v>
      </c>
      <c r="D140" s="170">
        <f t="shared" si="22"/>
        <v>0.79841427502275475</v>
      </c>
      <c r="E140" s="170">
        <f t="shared" si="22"/>
        <v>0.80186159710016447</v>
      </c>
      <c r="F140" s="170">
        <f t="shared" si="22"/>
        <v>0.80598047563284003</v>
      </c>
      <c r="G140" s="170">
        <f t="shared" si="22"/>
        <v>0.80887574929069572</v>
      </c>
      <c r="H140" s="170">
        <f t="shared" si="22"/>
        <v>0.81187852245666225</v>
      </c>
      <c r="I140" s="170">
        <f t="shared" si="22"/>
        <v>0.81187848123029815</v>
      </c>
      <c r="J140" s="170">
        <f t="shared" si="22"/>
        <v>0.81582993206294829</v>
      </c>
      <c r="K140" s="170">
        <f t="shared" si="22"/>
        <v>0.8173860913057891</v>
      </c>
      <c r="L140" s="170">
        <f t="shared" si="22"/>
        <v>0.82189487786750537</v>
      </c>
      <c r="M140" s="170">
        <f t="shared" si="22"/>
        <v>0.82099061687335462</v>
      </c>
      <c r="N140" s="170">
        <f t="shared" si="22"/>
        <v>0.82535907350176552</v>
      </c>
      <c r="O140" s="170">
        <f t="shared" si="22"/>
        <v>0.8297707394722641</v>
      </c>
      <c r="P140" s="170">
        <f t="shared" si="22"/>
        <v>0.82673983058108091</v>
      </c>
      <c r="Q140" s="170">
        <f t="shared" si="22"/>
        <v>0.83198869232627926</v>
      </c>
    </row>
    <row r="141" spans="1:17" ht="12" customHeight="1" x14ac:dyDescent="0.25">
      <c r="A141" s="148" t="s">
        <v>60</v>
      </c>
      <c r="B141" s="73">
        <f t="shared" si="22"/>
        <v>0.70221422436720204</v>
      </c>
      <c r="C141" s="73">
        <f t="shared" si="22"/>
        <v>0.72281607228213673</v>
      </c>
      <c r="D141" s="73">
        <f t="shared" si="22"/>
        <v>0.72817219561732238</v>
      </c>
      <c r="E141" s="73">
        <f t="shared" si="22"/>
        <v>0.73232181548959352</v>
      </c>
      <c r="F141" s="73">
        <f t="shared" si="22"/>
        <v>0.73539456191242858</v>
      </c>
      <c r="G141" s="73">
        <f t="shared" si="22"/>
        <v>0.73968442732088402</v>
      </c>
      <c r="H141" s="73">
        <f t="shared" si="22"/>
        <v>0.74211356917014015</v>
      </c>
      <c r="I141" s="73">
        <f t="shared" si="22"/>
        <v>0.74730897865116319</v>
      </c>
      <c r="J141" s="73">
        <f t="shared" si="22"/>
        <v>0.74839658593381175</v>
      </c>
      <c r="K141" s="73">
        <f t="shared" si="22"/>
        <v>0.75233597071784664</v>
      </c>
      <c r="L141" s="73">
        <f t="shared" si="22"/>
        <v>0.75489907056860872</v>
      </c>
      <c r="M141" s="73">
        <f t="shared" si="22"/>
        <v>0.75945793318600019</v>
      </c>
      <c r="N141" s="73">
        <f t="shared" si="22"/>
        <v>0.76379598070132038</v>
      </c>
      <c r="O141" s="73">
        <f t="shared" si="22"/>
        <v>0.76672586299563406</v>
      </c>
      <c r="P141" s="73">
        <f t="shared" si="22"/>
        <v>0.77005449788418978</v>
      </c>
      <c r="Q141" s="73">
        <f t="shared" si="22"/>
        <v>0.77360585560396267</v>
      </c>
    </row>
    <row r="142" spans="1:17" ht="12" customHeight="1" x14ac:dyDescent="0.25">
      <c r="A142" s="148" t="s">
        <v>59</v>
      </c>
      <c r="B142" s="73">
        <f t="shared" si="22"/>
        <v>1</v>
      </c>
      <c r="C142" s="73">
        <f t="shared" si="22"/>
        <v>1</v>
      </c>
      <c r="D142" s="73">
        <f t="shared" si="22"/>
        <v>1</v>
      </c>
      <c r="E142" s="73">
        <f t="shared" si="22"/>
        <v>1</v>
      </c>
      <c r="F142" s="73">
        <f t="shared" si="22"/>
        <v>1</v>
      </c>
      <c r="G142" s="73">
        <f t="shared" si="22"/>
        <v>0.99999999999999978</v>
      </c>
      <c r="H142" s="73">
        <f t="shared" si="22"/>
        <v>1.0000000000000002</v>
      </c>
      <c r="I142" s="73">
        <f t="shared" si="22"/>
        <v>1</v>
      </c>
      <c r="J142" s="73">
        <f t="shared" si="22"/>
        <v>0.99999999999999978</v>
      </c>
      <c r="K142" s="73">
        <f t="shared" si="22"/>
        <v>1</v>
      </c>
      <c r="L142" s="73">
        <f t="shared" si="22"/>
        <v>1.0000000000000002</v>
      </c>
      <c r="M142" s="73">
        <f t="shared" si="22"/>
        <v>1</v>
      </c>
      <c r="N142" s="73">
        <f t="shared" si="22"/>
        <v>0.99999999999999967</v>
      </c>
      <c r="O142" s="73">
        <f t="shared" si="22"/>
        <v>1</v>
      </c>
      <c r="P142" s="73">
        <f t="shared" si="22"/>
        <v>1</v>
      </c>
      <c r="Q142" s="73">
        <f t="shared" si="22"/>
        <v>1</v>
      </c>
    </row>
    <row r="143" spans="1:17" ht="12" customHeight="1" x14ac:dyDescent="0.25">
      <c r="A143" s="158" t="s">
        <v>62</v>
      </c>
      <c r="B143" s="169">
        <f t="shared" si="22"/>
        <v>0.7629140855038139</v>
      </c>
      <c r="C143" s="169">
        <f t="shared" si="22"/>
        <v>0.78678083268733323</v>
      </c>
      <c r="D143" s="169">
        <f t="shared" si="22"/>
        <v>0.79859260958212241</v>
      </c>
      <c r="E143" s="169">
        <f t="shared" si="22"/>
        <v>0.81426116009352578</v>
      </c>
      <c r="F143" s="169">
        <f t="shared" si="22"/>
        <v>0.81519146431345979</v>
      </c>
      <c r="G143" s="169">
        <f t="shared" si="22"/>
        <v>0.80333850156989228</v>
      </c>
      <c r="H143" s="169">
        <f t="shared" si="22"/>
        <v>0.81013534591037661</v>
      </c>
      <c r="I143" s="169">
        <f t="shared" si="22"/>
        <v>0.79216440571631641</v>
      </c>
      <c r="J143" s="169">
        <f t="shared" si="22"/>
        <v>0.79508335661867746</v>
      </c>
      <c r="K143" s="169">
        <f t="shared" si="22"/>
        <v>0.82211527980450561</v>
      </c>
      <c r="L143" s="169">
        <f t="shared" si="22"/>
        <v>0.81570776638066633</v>
      </c>
      <c r="M143" s="169">
        <f t="shared" si="22"/>
        <v>0.82029456424412928</v>
      </c>
      <c r="N143" s="169">
        <f t="shared" si="22"/>
        <v>0.83576737357643116</v>
      </c>
      <c r="O143" s="169">
        <f t="shared" si="22"/>
        <v>0.83511311920740761</v>
      </c>
      <c r="P143" s="169">
        <f t="shared" si="22"/>
        <v>0.83692324764423021</v>
      </c>
      <c r="Q143" s="169">
        <f t="shared" si="22"/>
        <v>0.8325088572604129</v>
      </c>
    </row>
    <row r="144" spans="1:17" ht="12" customHeight="1" x14ac:dyDescent="0.25">
      <c r="A144" s="23" t="s">
        <v>57</v>
      </c>
      <c r="B144" s="73">
        <f t="shared" si="22"/>
        <v>0.41538519306413529</v>
      </c>
      <c r="C144" s="73">
        <f t="shared" si="22"/>
        <v>0.42667188375091175</v>
      </c>
      <c r="D144" s="73">
        <f t="shared" si="22"/>
        <v>0.43623183853158781</v>
      </c>
      <c r="E144" s="73">
        <f t="shared" si="22"/>
        <v>0.44121014192680025</v>
      </c>
      <c r="F144" s="73">
        <f t="shared" si="22"/>
        <v>0.44776977875950152</v>
      </c>
      <c r="G144" s="73">
        <f t="shared" si="22"/>
        <v>0.45692791095608459</v>
      </c>
      <c r="H144" s="73">
        <f t="shared" si="22"/>
        <v>0.4588159150080578</v>
      </c>
      <c r="I144" s="73">
        <f t="shared" si="22"/>
        <v>0.46413571223564037</v>
      </c>
      <c r="J144" s="73">
        <f t="shared" si="22"/>
        <v>0.46462743561748815</v>
      </c>
      <c r="K144" s="73">
        <f t="shared" si="22"/>
        <v>0.46680745202390311</v>
      </c>
      <c r="L144" s="73">
        <f t="shared" si="22"/>
        <v>0.4669709895305183</v>
      </c>
      <c r="M144" s="73">
        <f t="shared" si="22"/>
        <v>0.46772773408591661</v>
      </c>
      <c r="N144" s="73">
        <f t="shared" si="22"/>
        <v>0.4683660960424022</v>
      </c>
      <c r="O144" s="73">
        <f t="shared" si="22"/>
        <v>0.46959448706933182</v>
      </c>
      <c r="P144" s="73">
        <f t="shared" si="22"/>
        <v>0.47236874073344776</v>
      </c>
      <c r="Q144" s="73">
        <f t="shared" ref="Q144" si="23">IF(Q126=0,"",Q126/Q108)</f>
        <v>0.48370113753753863</v>
      </c>
    </row>
    <row r="145" spans="1:17" ht="12" customHeight="1" x14ac:dyDescent="0.25">
      <c r="A145" s="29" t="s">
        <v>140</v>
      </c>
      <c r="B145" s="65">
        <f t="shared" ref="B145:Q145" si="24">IF(B127=0,"",B127/B109)</f>
        <v>0.79940862090397358</v>
      </c>
      <c r="C145" s="65">
        <f t="shared" si="24"/>
        <v>0.81445960232293191</v>
      </c>
      <c r="D145" s="65">
        <f t="shared" si="24"/>
        <v>0.8224855716176096</v>
      </c>
      <c r="E145" s="65">
        <f t="shared" si="24"/>
        <v>0.82767288947363116</v>
      </c>
      <c r="F145" s="65">
        <f t="shared" si="24"/>
        <v>0.83081652583165633</v>
      </c>
      <c r="G145" s="65">
        <f t="shared" si="24"/>
        <v>0.83372445297607956</v>
      </c>
      <c r="H145" s="65">
        <f t="shared" si="24"/>
        <v>0.83580007221223129</v>
      </c>
      <c r="I145" s="65">
        <f t="shared" si="24"/>
        <v>0.83890835710380829</v>
      </c>
      <c r="J145" s="65">
        <f t="shared" si="24"/>
        <v>0.84012749021710542</v>
      </c>
      <c r="K145" s="65">
        <f t="shared" si="24"/>
        <v>0.8430738432174798</v>
      </c>
      <c r="L145" s="65">
        <f t="shared" si="24"/>
        <v>0.84535489798299923</v>
      </c>
      <c r="M145" s="65">
        <f t="shared" si="24"/>
        <v>0.84824533238532851</v>
      </c>
      <c r="N145" s="65">
        <f t="shared" si="24"/>
        <v>0.85079179779509317</v>
      </c>
      <c r="O145" s="65">
        <f t="shared" si="24"/>
        <v>0.8526374595679721</v>
      </c>
      <c r="P145" s="65">
        <f t="shared" si="24"/>
        <v>0.85440463039898462</v>
      </c>
      <c r="Q145" s="65">
        <f t="shared" si="24"/>
        <v>0.85664481498015566</v>
      </c>
    </row>
    <row r="147" spans="1:17" ht="12" customHeight="1" x14ac:dyDescent="0.25">
      <c r="A147" s="152" t="s">
        <v>121</v>
      </c>
      <c r="B147" s="168">
        <f>SUM(B148,B150,B152,B161)</f>
        <v>1.4692091996716772</v>
      </c>
      <c r="C147" s="168">
        <f t="shared" ref="C147:Q147" si="25">SUM(C148,C150,C152,C161)</f>
        <v>1.2840978909032332</v>
      </c>
      <c r="D147" s="168">
        <f t="shared" si="25"/>
        <v>1.2270223841202721</v>
      </c>
      <c r="E147" s="168">
        <f t="shared" si="25"/>
        <v>1.1606821843534545</v>
      </c>
      <c r="F147" s="168">
        <f t="shared" si="25"/>
        <v>1.2037830915312733</v>
      </c>
      <c r="G147" s="168">
        <f t="shared" si="25"/>
        <v>1.6985674459814577</v>
      </c>
      <c r="H147" s="168">
        <f t="shared" si="25"/>
        <v>1.7283082973590744</v>
      </c>
      <c r="I147" s="168">
        <f t="shared" si="25"/>
        <v>3.1644985769723055</v>
      </c>
      <c r="J147" s="168">
        <f t="shared" si="25"/>
        <v>3.2079990906968838</v>
      </c>
      <c r="K147" s="168">
        <f t="shared" si="25"/>
        <v>2.1976384754745433</v>
      </c>
      <c r="L147" s="168">
        <f t="shared" si="25"/>
        <v>2.6173733925242901</v>
      </c>
      <c r="M147" s="168">
        <f t="shared" si="25"/>
        <v>2.6409239806016958</v>
      </c>
      <c r="N147" s="168">
        <f t="shared" si="25"/>
        <v>1.8227474641092445</v>
      </c>
      <c r="O147" s="168">
        <f t="shared" si="25"/>
        <v>2.0131902908659542</v>
      </c>
      <c r="P147" s="168">
        <f t="shared" si="25"/>
        <v>2.3065908273087263</v>
      </c>
      <c r="Q147" s="168">
        <f t="shared" si="25"/>
        <v>3.1749961361816021</v>
      </c>
    </row>
    <row r="148" spans="1:17" ht="12" customHeight="1" x14ac:dyDescent="0.25">
      <c r="A148" s="158" t="s">
        <v>65</v>
      </c>
      <c r="B148" s="157">
        <f>B149</f>
        <v>0</v>
      </c>
      <c r="C148" s="157">
        <f t="shared" ref="C148:Q148" si="26">C149</f>
        <v>0</v>
      </c>
      <c r="D148" s="157">
        <f t="shared" si="26"/>
        <v>0</v>
      </c>
      <c r="E148" s="157">
        <f t="shared" si="26"/>
        <v>0</v>
      </c>
      <c r="F148" s="157">
        <f t="shared" si="26"/>
        <v>0</v>
      </c>
      <c r="G148" s="157">
        <f t="shared" si="26"/>
        <v>0</v>
      </c>
      <c r="H148" s="157">
        <f t="shared" si="26"/>
        <v>0</v>
      </c>
      <c r="I148" s="157">
        <f t="shared" si="26"/>
        <v>0</v>
      </c>
      <c r="J148" s="157">
        <f t="shared" si="26"/>
        <v>0</v>
      </c>
      <c r="K148" s="157">
        <f t="shared" si="26"/>
        <v>0</v>
      </c>
      <c r="L148" s="157">
        <f t="shared" si="26"/>
        <v>0</v>
      </c>
      <c r="M148" s="157">
        <f t="shared" si="26"/>
        <v>0</v>
      </c>
      <c r="N148" s="157">
        <f t="shared" si="26"/>
        <v>0</v>
      </c>
      <c r="O148" s="157">
        <f t="shared" si="26"/>
        <v>0</v>
      </c>
      <c r="P148" s="157">
        <f t="shared" si="26"/>
        <v>0</v>
      </c>
      <c r="Q148" s="157">
        <f t="shared" si="26"/>
        <v>0</v>
      </c>
    </row>
    <row r="149" spans="1:17" ht="12" customHeight="1" x14ac:dyDescent="0.25">
      <c r="A149" s="23" t="s">
        <v>60</v>
      </c>
      <c r="B149" s="156">
        <f>RES_hhdet_emi!B$145</f>
        <v>0</v>
      </c>
      <c r="C149" s="156">
        <f>RES_hhdet_emi!C$145</f>
        <v>0</v>
      </c>
      <c r="D149" s="156">
        <f>RES_hhdet_emi!D$145</f>
        <v>0</v>
      </c>
      <c r="E149" s="156">
        <f>RES_hhdet_emi!E$145</f>
        <v>0</v>
      </c>
      <c r="F149" s="156">
        <f>RES_hhdet_emi!F$145</f>
        <v>0</v>
      </c>
      <c r="G149" s="156">
        <f>RES_hhdet_emi!G$145</f>
        <v>0</v>
      </c>
      <c r="H149" s="156">
        <f>RES_hhdet_emi!H$145</f>
        <v>0</v>
      </c>
      <c r="I149" s="156">
        <f>RES_hhdet_emi!I$145</f>
        <v>0</v>
      </c>
      <c r="J149" s="156">
        <f>RES_hhdet_emi!J$145</f>
        <v>0</v>
      </c>
      <c r="K149" s="156">
        <f>RES_hhdet_emi!K$145</f>
        <v>0</v>
      </c>
      <c r="L149" s="156">
        <f>RES_hhdet_emi!L$145</f>
        <v>0</v>
      </c>
      <c r="M149" s="156">
        <f>RES_hhdet_emi!M$145</f>
        <v>0</v>
      </c>
      <c r="N149" s="156">
        <f>RES_hhdet_emi!N$145</f>
        <v>0</v>
      </c>
      <c r="O149" s="156">
        <f>RES_hhdet_emi!O$145</f>
        <v>0</v>
      </c>
      <c r="P149" s="156">
        <f>RES_hhdet_emi!P$145</f>
        <v>0</v>
      </c>
      <c r="Q149" s="156">
        <f>RES_hhdet_emi!Q$145</f>
        <v>0</v>
      </c>
    </row>
    <row r="150" spans="1:17" ht="12" customHeight="1" x14ac:dyDescent="0.25">
      <c r="A150" s="158" t="s">
        <v>112</v>
      </c>
      <c r="B150" s="157">
        <f>B151</f>
        <v>0</v>
      </c>
      <c r="C150" s="157">
        <f t="shared" ref="C150:Q150" si="27">C151</f>
        <v>0</v>
      </c>
      <c r="D150" s="157">
        <f t="shared" si="27"/>
        <v>0</v>
      </c>
      <c r="E150" s="157">
        <f t="shared" si="27"/>
        <v>0</v>
      </c>
      <c r="F150" s="157">
        <f t="shared" si="27"/>
        <v>0</v>
      </c>
      <c r="G150" s="157">
        <f t="shared" si="27"/>
        <v>0</v>
      </c>
      <c r="H150" s="157">
        <f t="shared" si="27"/>
        <v>0</v>
      </c>
      <c r="I150" s="157">
        <f t="shared" si="27"/>
        <v>0</v>
      </c>
      <c r="J150" s="157">
        <f t="shared" si="27"/>
        <v>0</v>
      </c>
      <c r="K150" s="157">
        <f t="shared" si="27"/>
        <v>0</v>
      </c>
      <c r="L150" s="157">
        <f t="shared" si="27"/>
        <v>0</v>
      </c>
      <c r="M150" s="157">
        <f t="shared" si="27"/>
        <v>0</v>
      </c>
      <c r="N150" s="157">
        <f t="shared" si="27"/>
        <v>0</v>
      </c>
      <c r="O150" s="157">
        <f t="shared" si="27"/>
        <v>0</v>
      </c>
      <c r="P150" s="157">
        <f t="shared" si="27"/>
        <v>0</v>
      </c>
      <c r="Q150" s="157">
        <f t="shared" si="27"/>
        <v>0</v>
      </c>
    </row>
    <row r="151" spans="1:17" ht="12" customHeight="1" x14ac:dyDescent="0.25">
      <c r="A151" s="23" t="s">
        <v>60</v>
      </c>
      <c r="B151" s="156">
        <f>RES_hhdet_emi!B$147</f>
        <v>0</v>
      </c>
      <c r="C151" s="156">
        <f>RES_hhdet_emi!C$147</f>
        <v>0</v>
      </c>
      <c r="D151" s="156">
        <f>RES_hhdet_emi!D$147</f>
        <v>0</v>
      </c>
      <c r="E151" s="156">
        <f>RES_hhdet_emi!E$147</f>
        <v>0</v>
      </c>
      <c r="F151" s="156">
        <f>RES_hhdet_emi!F$147</f>
        <v>0</v>
      </c>
      <c r="G151" s="156">
        <f>RES_hhdet_emi!G$147</f>
        <v>0</v>
      </c>
      <c r="H151" s="156">
        <f>RES_hhdet_emi!H$147</f>
        <v>0</v>
      </c>
      <c r="I151" s="156">
        <f>RES_hhdet_emi!I$147</f>
        <v>0</v>
      </c>
      <c r="J151" s="156">
        <f>RES_hhdet_emi!J$147</f>
        <v>0</v>
      </c>
      <c r="K151" s="156">
        <f>RES_hhdet_emi!K$147</f>
        <v>0</v>
      </c>
      <c r="L151" s="156">
        <f>RES_hhdet_emi!L$147</f>
        <v>0</v>
      </c>
      <c r="M151" s="156">
        <f>RES_hhdet_emi!M$147</f>
        <v>0</v>
      </c>
      <c r="N151" s="156">
        <f>RES_hhdet_emi!N$147</f>
        <v>0</v>
      </c>
      <c r="O151" s="156">
        <f>RES_hhdet_emi!O$147</f>
        <v>0</v>
      </c>
      <c r="P151" s="156">
        <f>RES_hhdet_emi!P$147</f>
        <v>0</v>
      </c>
      <c r="Q151" s="156">
        <f>RES_hhdet_emi!Q$147</f>
        <v>0</v>
      </c>
    </row>
    <row r="152" spans="1:17" ht="12" customHeight="1" x14ac:dyDescent="0.25">
      <c r="A152" s="158" t="s">
        <v>63</v>
      </c>
      <c r="B152" s="157">
        <f>SUM(B153:B154,B157:B158)</f>
        <v>1.2800877298576538</v>
      </c>
      <c r="C152" s="157">
        <f t="shared" ref="C152:Q152" si="28">SUM(C153:C154,C157:C158)</f>
        <v>1.0482679634148262</v>
      </c>
      <c r="D152" s="157">
        <f t="shared" si="28"/>
        <v>0.91993980886670079</v>
      </c>
      <c r="E152" s="157">
        <f t="shared" si="28"/>
        <v>0.92392763763867336</v>
      </c>
      <c r="F152" s="157">
        <f t="shared" si="28"/>
        <v>0.87069499014285356</v>
      </c>
      <c r="G152" s="157">
        <f t="shared" si="28"/>
        <v>0.86860106813638882</v>
      </c>
      <c r="H152" s="157">
        <f t="shared" si="28"/>
        <v>0.94882275387178816</v>
      </c>
      <c r="I152" s="157">
        <f t="shared" si="28"/>
        <v>1.1023777308500518</v>
      </c>
      <c r="J152" s="157">
        <f t="shared" si="28"/>
        <v>1.1810745470348076</v>
      </c>
      <c r="K152" s="157">
        <f t="shared" si="28"/>
        <v>1.1328915145795388</v>
      </c>
      <c r="L152" s="157">
        <f t="shared" si="28"/>
        <v>1.0535823914675797</v>
      </c>
      <c r="M152" s="157">
        <f t="shared" si="28"/>
        <v>0.96192746048633704</v>
      </c>
      <c r="N152" s="157">
        <f t="shared" si="28"/>
        <v>0.7247257212194711</v>
      </c>
      <c r="O152" s="157">
        <f t="shared" si="28"/>
        <v>0.68735039097819906</v>
      </c>
      <c r="P152" s="157">
        <f t="shared" si="28"/>
        <v>0.65846720302909967</v>
      </c>
      <c r="Q152" s="157">
        <f t="shared" si="28"/>
        <v>0.63166408517625583</v>
      </c>
    </row>
    <row r="153" spans="1:17" ht="12" customHeight="1" x14ac:dyDescent="0.25">
      <c r="A153" s="167" t="s">
        <v>144</v>
      </c>
      <c r="B153" s="132">
        <f>RES_hhdet_emi!B$149</f>
        <v>1.0794826980635646</v>
      </c>
      <c r="C153" s="132">
        <f>RES_hhdet_emi!C$149</f>
        <v>0.87257478739786209</v>
      </c>
      <c r="D153" s="132">
        <f>RES_hhdet_emi!D$149</f>
        <v>0.76029223741645746</v>
      </c>
      <c r="E153" s="132">
        <f>RES_hhdet_emi!E$149</f>
        <v>0.7498801194932716</v>
      </c>
      <c r="F153" s="132">
        <f>RES_hhdet_emi!F$149</f>
        <v>0.6943860357525562</v>
      </c>
      <c r="G153" s="132">
        <f>RES_hhdet_emi!G$149</f>
        <v>0.62489285477438039</v>
      </c>
      <c r="H153" s="132">
        <f>RES_hhdet_emi!H$149</f>
        <v>0.63961087263318328</v>
      </c>
      <c r="I153" s="132">
        <f>RES_hhdet_emi!I$149</f>
        <v>0.73327731151377562</v>
      </c>
      <c r="J153" s="132">
        <f>RES_hhdet_emi!J$149</f>
        <v>0.78292943440895246</v>
      </c>
      <c r="K153" s="132">
        <f>RES_hhdet_emi!K$149</f>
        <v>0.63195882181826257</v>
      </c>
      <c r="L153" s="132">
        <f>RES_hhdet_emi!L$149</f>
        <v>0.47703431588584594</v>
      </c>
      <c r="M153" s="132">
        <f>RES_hhdet_emi!M$149</f>
        <v>0.4261065419609828</v>
      </c>
      <c r="N153" s="132">
        <f>RES_hhdet_emi!N$149</f>
        <v>0.30696522937158272</v>
      </c>
      <c r="O153" s="132">
        <f>RES_hhdet_emi!O$149</f>
        <v>0.27119451860982896</v>
      </c>
      <c r="P153" s="132">
        <f>RES_hhdet_emi!P$149</f>
        <v>0.2630497785570341</v>
      </c>
      <c r="Q153" s="132">
        <f>RES_hhdet_emi!Q$149</f>
        <v>0.24786818532232829</v>
      </c>
    </row>
    <row r="154" spans="1:17" ht="12" customHeight="1" x14ac:dyDescent="0.25">
      <c r="A154" s="167" t="s">
        <v>143</v>
      </c>
      <c r="B154" s="132">
        <f>SUM(B155:B156)</f>
        <v>0.20060503179408931</v>
      </c>
      <c r="C154" s="132">
        <f t="shared" ref="C154:Q154" si="29">SUM(C155:C156)</f>
        <v>0.17569317601696419</v>
      </c>
      <c r="D154" s="132">
        <f t="shared" si="29"/>
        <v>0.1596475714502433</v>
      </c>
      <c r="E154" s="132">
        <f t="shared" si="29"/>
        <v>0.17404751814540173</v>
      </c>
      <c r="F154" s="132">
        <f t="shared" si="29"/>
        <v>0.17630895439029737</v>
      </c>
      <c r="G154" s="132">
        <f t="shared" si="29"/>
        <v>0.2437082133620084</v>
      </c>
      <c r="H154" s="132">
        <f t="shared" si="29"/>
        <v>0.30921188123860482</v>
      </c>
      <c r="I154" s="132">
        <f t="shared" si="29"/>
        <v>0.36910041933627624</v>
      </c>
      <c r="J154" s="132">
        <f t="shared" si="29"/>
        <v>0.39814511262585522</v>
      </c>
      <c r="K154" s="132">
        <f t="shared" si="29"/>
        <v>0.50093269276127639</v>
      </c>
      <c r="L154" s="132">
        <f t="shared" si="29"/>
        <v>0.57654807558173382</v>
      </c>
      <c r="M154" s="132">
        <f t="shared" si="29"/>
        <v>0.53582091852535429</v>
      </c>
      <c r="N154" s="132">
        <f t="shared" si="29"/>
        <v>0.41776049184788833</v>
      </c>
      <c r="O154" s="132">
        <f t="shared" si="29"/>
        <v>0.41615587236837009</v>
      </c>
      <c r="P154" s="132">
        <f t="shared" si="29"/>
        <v>0.39541742447206563</v>
      </c>
      <c r="Q154" s="132">
        <f t="shared" si="29"/>
        <v>0.38379589985392759</v>
      </c>
    </row>
    <row r="155" spans="1:17" ht="12" customHeight="1" x14ac:dyDescent="0.25">
      <c r="A155" s="166" t="s">
        <v>57</v>
      </c>
      <c r="B155" s="165">
        <f>RES_hhdet_emi!B$151</f>
        <v>0.20060503179408931</v>
      </c>
      <c r="C155" s="165">
        <f>RES_hhdet_emi!C$151</f>
        <v>0.17569317601696419</v>
      </c>
      <c r="D155" s="165">
        <f>RES_hhdet_emi!D$151</f>
        <v>0.1596475714502433</v>
      </c>
      <c r="E155" s="165">
        <f>RES_hhdet_emi!E$151</f>
        <v>0.17404751814540173</v>
      </c>
      <c r="F155" s="165">
        <f>RES_hhdet_emi!F$151</f>
        <v>0.17630895439029737</v>
      </c>
      <c r="G155" s="165">
        <f>RES_hhdet_emi!G$151</f>
        <v>0.2437082133620084</v>
      </c>
      <c r="H155" s="165">
        <f>RES_hhdet_emi!H$151</f>
        <v>0.30921188123860482</v>
      </c>
      <c r="I155" s="165">
        <f>RES_hhdet_emi!I$151</f>
        <v>0.36910041933627624</v>
      </c>
      <c r="J155" s="165">
        <f>RES_hhdet_emi!J$151</f>
        <v>0.39814511262585522</v>
      </c>
      <c r="K155" s="165">
        <f>RES_hhdet_emi!K$151</f>
        <v>0.50093269276127639</v>
      </c>
      <c r="L155" s="165">
        <f>RES_hhdet_emi!L$151</f>
        <v>0.57654807558173382</v>
      </c>
      <c r="M155" s="165">
        <f>RES_hhdet_emi!M$151</f>
        <v>0.53582091852535429</v>
      </c>
      <c r="N155" s="165">
        <f>RES_hhdet_emi!N$151</f>
        <v>0.41776049184788833</v>
      </c>
      <c r="O155" s="165">
        <f>RES_hhdet_emi!O$151</f>
        <v>0.41615587236837009</v>
      </c>
      <c r="P155" s="165">
        <f>RES_hhdet_emi!P$151</f>
        <v>0.39541742447206563</v>
      </c>
      <c r="Q155" s="165">
        <f>RES_hhdet_emi!Q$151</f>
        <v>0.38379589985392759</v>
      </c>
    </row>
    <row r="156" spans="1:17" ht="12" customHeight="1" x14ac:dyDescent="0.25">
      <c r="A156" s="147" t="s">
        <v>59</v>
      </c>
      <c r="B156" s="164">
        <f>RES_hhdet_emi!B$152</f>
        <v>0</v>
      </c>
      <c r="C156" s="164">
        <f>RES_hhdet_emi!C$152</f>
        <v>0</v>
      </c>
      <c r="D156" s="164">
        <f>RES_hhdet_emi!D$152</f>
        <v>0</v>
      </c>
      <c r="E156" s="164">
        <f>RES_hhdet_emi!E$152</f>
        <v>0</v>
      </c>
      <c r="F156" s="164">
        <f>RES_hhdet_emi!F$152</f>
        <v>0</v>
      </c>
      <c r="G156" s="164">
        <f>RES_hhdet_emi!G$152</f>
        <v>0</v>
      </c>
      <c r="H156" s="164">
        <f>RES_hhdet_emi!H$152</f>
        <v>0</v>
      </c>
      <c r="I156" s="164">
        <f>RES_hhdet_emi!I$152</f>
        <v>0</v>
      </c>
      <c r="J156" s="164">
        <f>RES_hhdet_emi!J$152</f>
        <v>0</v>
      </c>
      <c r="K156" s="164">
        <f>RES_hhdet_emi!K$152</f>
        <v>0</v>
      </c>
      <c r="L156" s="164">
        <f>RES_hhdet_emi!L$152</f>
        <v>0</v>
      </c>
      <c r="M156" s="164">
        <f>RES_hhdet_emi!M$152</f>
        <v>0</v>
      </c>
      <c r="N156" s="164">
        <f>RES_hhdet_emi!N$152</f>
        <v>0</v>
      </c>
      <c r="O156" s="164">
        <f>RES_hhdet_emi!O$152</f>
        <v>0</v>
      </c>
      <c r="P156" s="164">
        <f>RES_hhdet_emi!P$152</f>
        <v>0</v>
      </c>
      <c r="Q156" s="164">
        <f>RES_hhdet_emi!Q$152</f>
        <v>0</v>
      </c>
    </row>
    <row r="157" spans="1:17" ht="12" customHeight="1" x14ac:dyDescent="0.25">
      <c r="A157" s="163" t="s">
        <v>142</v>
      </c>
      <c r="B157" s="162">
        <f>RES_hhdet_emi!B$153</f>
        <v>0</v>
      </c>
      <c r="C157" s="162">
        <f>RES_hhdet_emi!C$153</f>
        <v>0</v>
      </c>
      <c r="D157" s="162">
        <f>RES_hhdet_emi!D$153</f>
        <v>0</v>
      </c>
      <c r="E157" s="162">
        <f>RES_hhdet_emi!E$153</f>
        <v>0</v>
      </c>
      <c r="F157" s="162">
        <f>RES_hhdet_emi!F$153</f>
        <v>0</v>
      </c>
      <c r="G157" s="162">
        <f>RES_hhdet_emi!G$153</f>
        <v>0</v>
      </c>
      <c r="H157" s="162">
        <f>RES_hhdet_emi!H$153</f>
        <v>0</v>
      </c>
      <c r="I157" s="162">
        <f>RES_hhdet_emi!I$153</f>
        <v>0</v>
      </c>
      <c r="J157" s="162">
        <f>RES_hhdet_emi!J$153</f>
        <v>0</v>
      </c>
      <c r="K157" s="162">
        <f>RES_hhdet_emi!K$153</f>
        <v>0</v>
      </c>
      <c r="L157" s="162">
        <f>RES_hhdet_emi!L$153</f>
        <v>0</v>
      </c>
      <c r="M157" s="162">
        <f>RES_hhdet_emi!M$153</f>
        <v>0</v>
      </c>
      <c r="N157" s="162">
        <f>RES_hhdet_emi!N$153</f>
        <v>0</v>
      </c>
      <c r="O157" s="162">
        <f>RES_hhdet_emi!O$153</f>
        <v>0</v>
      </c>
      <c r="P157" s="162">
        <f>RES_hhdet_emi!P$153</f>
        <v>0</v>
      </c>
      <c r="Q157" s="162">
        <f>RES_hhdet_emi!Q$153</f>
        <v>0</v>
      </c>
    </row>
    <row r="158" spans="1:17" ht="12" customHeight="1" x14ac:dyDescent="0.25">
      <c r="A158" s="161" t="s">
        <v>141</v>
      </c>
      <c r="B158" s="160">
        <f>SUM(B159:B160)</f>
        <v>0</v>
      </c>
      <c r="C158" s="160">
        <f t="shared" ref="C158:Q158" si="30">SUM(C159:C160)</f>
        <v>0</v>
      </c>
      <c r="D158" s="160">
        <f t="shared" si="30"/>
        <v>0</v>
      </c>
      <c r="E158" s="160">
        <f t="shared" si="30"/>
        <v>0</v>
      </c>
      <c r="F158" s="160">
        <f t="shared" si="30"/>
        <v>0</v>
      </c>
      <c r="G158" s="160">
        <f t="shared" si="30"/>
        <v>0</v>
      </c>
      <c r="H158" s="160">
        <f t="shared" si="30"/>
        <v>0</v>
      </c>
      <c r="I158" s="160">
        <f t="shared" si="30"/>
        <v>0</v>
      </c>
      <c r="J158" s="160">
        <f t="shared" si="30"/>
        <v>0</v>
      </c>
      <c r="K158" s="160">
        <f t="shared" si="30"/>
        <v>0</v>
      </c>
      <c r="L158" s="160">
        <f t="shared" si="30"/>
        <v>0</v>
      </c>
      <c r="M158" s="160">
        <f t="shared" si="30"/>
        <v>0</v>
      </c>
      <c r="N158" s="160">
        <f t="shared" si="30"/>
        <v>0</v>
      </c>
      <c r="O158" s="160">
        <f t="shared" si="30"/>
        <v>0</v>
      </c>
      <c r="P158" s="160">
        <f t="shared" si="30"/>
        <v>0</v>
      </c>
      <c r="Q158" s="160">
        <f t="shared" si="30"/>
        <v>0</v>
      </c>
    </row>
    <row r="159" spans="1:17" ht="12" customHeight="1" x14ac:dyDescent="0.25">
      <c r="A159" s="148" t="s">
        <v>60</v>
      </c>
      <c r="B159" s="156">
        <f>RES_hhdet_emi!B$155</f>
        <v>0</v>
      </c>
      <c r="C159" s="156">
        <f>RES_hhdet_emi!C$155</f>
        <v>0</v>
      </c>
      <c r="D159" s="156">
        <f>RES_hhdet_emi!D$155</f>
        <v>0</v>
      </c>
      <c r="E159" s="156">
        <f>RES_hhdet_emi!E$155</f>
        <v>0</v>
      </c>
      <c r="F159" s="156">
        <f>RES_hhdet_emi!F$155</f>
        <v>0</v>
      </c>
      <c r="G159" s="156">
        <f>RES_hhdet_emi!G$155</f>
        <v>0</v>
      </c>
      <c r="H159" s="156">
        <f>RES_hhdet_emi!H$155</f>
        <v>0</v>
      </c>
      <c r="I159" s="156">
        <f>RES_hhdet_emi!I$155</f>
        <v>0</v>
      </c>
      <c r="J159" s="156">
        <f>RES_hhdet_emi!J$155</f>
        <v>0</v>
      </c>
      <c r="K159" s="156">
        <f>RES_hhdet_emi!K$155</f>
        <v>0</v>
      </c>
      <c r="L159" s="156">
        <f>RES_hhdet_emi!L$155</f>
        <v>0</v>
      </c>
      <c r="M159" s="156">
        <f>RES_hhdet_emi!M$155</f>
        <v>0</v>
      </c>
      <c r="N159" s="156">
        <f>RES_hhdet_emi!N$155</f>
        <v>0</v>
      </c>
      <c r="O159" s="156">
        <f>RES_hhdet_emi!O$155</f>
        <v>0</v>
      </c>
      <c r="P159" s="156">
        <f>RES_hhdet_emi!P$155</f>
        <v>0</v>
      </c>
      <c r="Q159" s="156">
        <f>RES_hhdet_emi!Q$155</f>
        <v>0</v>
      </c>
    </row>
    <row r="160" spans="1:17" ht="12" customHeight="1" x14ac:dyDescent="0.25">
      <c r="A160" s="148" t="s">
        <v>59</v>
      </c>
      <c r="B160" s="156">
        <f>RES_hhdet_emi!B$156</f>
        <v>0</v>
      </c>
      <c r="C160" s="156">
        <f>RES_hhdet_emi!C$156</f>
        <v>0</v>
      </c>
      <c r="D160" s="156">
        <f>RES_hhdet_emi!D$156</f>
        <v>0</v>
      </c>
      <c r="E160" s="156">
        <f>RES_hhdet_emi!E$156</f>
        <v>0</v>
      </c>
      <c r="F160" s="156">
        <f>RES_hhdet_emi!F$156</f>
        <v>0</v>
      </c>
      <c r="G160" s="156">
        <f>RES_hhdet_emi!G$156</f>
        <v>0</v>
      </c>
      <c r="H160" s="156">
        <f>RES_hhdet_emi!H$156</f>
        <v>0</v>
      </c>
      <c r="I160" s="156">
        <f>RES_hhdet_emi!I$156</f>
        <v>0</v>
      </c>
      <c r="J160" s="156">
        <f>RES_hhdet_emi!J$156</f>
        <v>0</v>
      </c>
      <c r="K160" s="156">
        <f>RES_hhdet_emi!K$156</f>
        <v>0</v>
      </c>
      <c r="L160" s="156">
        <f>RES_hhdet_emi!L$156</f>
        <v>0</v>
      </c>
      <c r="M160" s="156">
        <f>RES_hhdet_emi!M$156</f>
        <v>0</v>
      </c>
      <c r="N160" s="156">
        <f>RES_hhdet_emi!N$156</f>
        <v>0</v>
      </c>
      <c r="O160" s="156">
        <f>RES_hhdet_emi!O$156</f>
        <v>0</v>
      </c>
      <c r="P160" s="156">
        <f>RES_hhdet_emi!P$156</f>
        <v>0</v>
      </c>
      <c r="Q160" s="156">
        <f>RES_hhdet_emi!Q$156</f>
        <v>0</v>
      </c>
    </row>
    <row r="161" spans="1:17" ht="12" customHeight="1" x14ac:dyDescent="0.25">
      <c r="A161" s="158" t="s">
        <v>62</v>
      </c>
      <c r="B161" s="157">
        <f>SUM(B162:B163)</f>
        <v>0.18912146981402325</v>
      </c>
      <c r="C161" s="157">
        <f t="shared" ref="C161:Q161" si="31">SUM(C162:C163)</f>
        <v>0.23582992748840709</v>
      </c>
      <c r="D161" s="157">
        <f t="shared" si="31"/>
        <v>0.30708257525357135</v>
      </c>
      <c r="E161" s="157">
        <f t="shared" si="31"/>
        <v>0.23675454671478116</v>
      </c>
      <c r="F161" s="157">
        <f t="shared" si="31"/>
        <v>0.3330881013884196</v>
      </c>
      <c r="G161" s="157">
        <f t="shared" si="31"/>
        <v>0.82996637784506877</v>
      </c>
      <c r="H161" s="157">
        <f t="shared" si="31"/>
        <v>0.77948554348728616</v>
      </c>
      <c r="I161" s="157">
        <f t="shared" si="31"/>
        <v>2.0621208461222538</v>
      </c>
      <c r="J161" s="157">
        <f t="shared" si="31"/>
        <v>2.0269245436620764</v>
      </c>
      <c r="K161" s="157">
        <f t="shared" si="31"/>
        <v>1.0647469608950044</v>
      </c>
      <c r="L161" s="157">
        <f t="shared" si="31"/>
        <v>1.5637910010567107</v>
      </c>
      <c r="M161" s="157">
        <f t="shared" si="31"/>
        <v>1.6789965201153587</v>
      </c>
      <c r="N161" s="157">
        <f t="shared" si="31"/>
        <v>1.0980217428897734</v>
      </c>
      <c r="O161" s="157">
        <f t="shared" si="31"/>
        <v>1.3258398998877554</v>
      </c>
      <c r="P161" s="157">
        <f t="shared" si="31"/>
        <v>1.6481236242796264</v>
      </c>
      <c r="Q161" s="157">
        <f t="shared" si="31"/>
        <v>2.5433320510053461</v>
      </c>
    </row>
    <row r="162" spans="1:17" ht="12" customHeight="1" x14ac:dyDescent="0.25">
      <c r="A162" s="23" t="s">
        <v>57</v>
      </c>
      <c r="B162" s="156">
        <f>RES_hhdet_emi!B$158</f>
        <v>0.18912146981402325</v>
      </c>
      <c r="C162" s="156">
        <f>RES_hhdet_emi!C$158</f>
        <v>0.23582992748840709</v>
      </c>
      <c r="D162" s="156">
        <f>RES_hhdet_emi!D$158</f>
        <v>0.30708257525357135</v>
      </c>
      <c r="E162" s="156">
        <f>RES_hhdet_emi!E$158</f>
        <v>0.23675454671478116</v>
      </c>
      <c r="F162" s="156">
        <f>RES_hhdet_emi!F$158</f>
        <v>0.3330881013884196</v>
      </c>
      <c r="G162" s="156">
        <f>RES_hhdet_emi!G$158</f>
        <v>0.82996637784506877</v>
      </c>
      <c r="H162" s="156">
        <f>RES_hhdet_emi!H$158</f>
        <v>0.77948554348728616</v>
      </c>
      <c r="I162" s="156">
        <f>RES_hhdet_emi!I$158</f>
        <v>2.0621208461222538</v>
      </c>
      <c r="J162" s="156">
        <f>RES_hhdet_emi!J$158</f>
        <v>2.0269245436620764</v>
      </c>
      <c r="K162" s="156">
        <f>RES_hhdet_emi!K$158</f>
        <v>1.0647469608950044</v>
      </c>
      <c r="L162" s="156">
        <f>RES_hhdet_emi!L$158</f>
        <v>1.5637910010567107</v>
      </c>
      <c r="M162" s="156">
        <f>RES_hhdet_emi!M$158</f>
        <v>1.6789965201153587</v>
      </c>
      <c r="N162" s="156">
        <f>RES_hhdet_emi!N$158</f>
        <v>1.0980217428897734</v>
      </c>
      <c r="O162" s="156">
        <f>RES_hhdet_emi!O$158</f>
        <v>1.3258398998877554</v>
      </c>
      <c r="P162" s="156">
        <f>RES_hhdet_emi!P$158</f>
        <v>1.6481236242796264</v>
      </c>
      <c r="Q162" s="156">
        <f>RES_hhdet_emi!Q$158</f>
        <v>2.5433320510053461</v>
      </c>
    </row>
    <row r="163" spans="1:17" ht="12" customHeight="1" x14ac:dyDescent="0.25">
      <c r="A163" s="29" t="s">
        <v>140</v>
      </c>
      <c r="B163" s="57">
        <f>RES_hhdet_emi!B$159</f>
        <v>0</v>
      </c>
      <c r="C163" s="57">
        <f>RES_hhdet_emi!C$159</f>
        <v>0</v>
      </c>
      <c r="D163" s="57">
        <f>RES_hhdet_emi!D$159</f>
        <v>0</v>
      </c>
      <c r="E163" s="57">
        <f>RES_hhdet_emi!E$159</f>
        <v>0</v>
      </c>
      <c r="F163" s="57">
        <f>RES_hhdet_emi!F$159</f>
        <v>0</v>
      </c>
      <c r="G163" s="57">
        <f>RES_hhdet_emi!G$159</f>
        <v>0</v>
      </c>
      <c r="H163" s="57">
        <f>RES_hhdet_emi!H$159</f>
        <v>0</v>
      </c>
      <c r="I163" s="57">
        <f>RES_hhdet_emi!I$159</f>
        <v>0</v>
      </c>
      <c r="J163" s="57">
        <f>RES_hhdet_emi!J$159</f>
        <v>0</v>
      </c>
      <c r="K163" s="57">
        <f>RES_hhdet_emi!K$159</f>
        <v>0</v>
      </c>
      <c r="L163" s="57">
        <f>RES_hhdet_emi!L$159</f>
        <v>0</v>
      </c>
      <c r="M163" s="57">
        <f>RES_hhdet_emi!M$159</f>
        <v>0</v>
      </c>
      <c r="N163" s="57">
        <f>RES_hhdet_emi!N$159</f>
        <v>0</v>
      </c>
      <c r="O163" s="57">
        <f>RES_hhdet_emi!O$159</f>
        <v>0</v>
      </c>
      <c r="P163" s="57">
        <f>RES_hhdet_emi!P$159</f>
        <v>0</v>
      </c>
      <c r="Q163" s="57">
        <f>RES_hhdet_emi!Q$159</f>
        <v>0</v>
      </c>
    </row>
    <row r="165" spans="1:17" ht="12" customHeight="1" x14ac:dyDescent="0.25">
      <c r="A165" s="152" t="s">
        <v>198</v>
      </c>
      <c r="B165" s="168">
        <f>SUM(B166,B168,B170,B179)</f>
        <v>12931.745203015378</v>
      </c>
      <c r="C165" s="168">
        <f t="shared" ref="C165:Q165" si="32">SUM(C166,C168,C170,C179)</f>
        <v>13134.370322984942</v>
      </c>
      <c r="D165" s="168">
        <f t="shared" si="32"/>
        <v>12273.099033697055</v>
      </c>
      <c r="E165" s="168">
        <f t="shared" si="32"/>
        <v>12065.407190708223</v>
      </c>
      <c r="F165" s="168">
        <f t="shared" si="32"/>
        <v>11245.592011925542</v>
      </c>
      <c r="G165" s="168">
        <f t="shared" si="32"/>
        <v>10729.239748074269</v>
      </c>
      <c r="H165" s="168">
        <f t="shared" si="32"/>
        <v>9986.4423595541066</v>
      </c>
      <c r="I165" s="168">
        <f t="shared" si="32"/>
        <v>9580.6960656280626</v>
      </c>
      <c r="J165" s="168">
        <f t="shared" si="32"/>
        <v>9374.4959257973242</v>
      </c>
      <c r="K165" s="168">
        <f t="shared" si="32"/>
        <v>9029.1620150175277</v>
      </c>
      <c r="L165" s="168">
        <f t="shared" si="32"/>
        <v>9517.1183443659738</v>
      </c>
      <c r="M165" s="168">
        <f t="shared" si="32"/>
        <v>8664.9681974898631</v>
      </c>
      <c r="N165" s="168">
        <f t="shared" si="32"/>
        <v>8504.9667478311967</v>
      </c>
      <c r="O165" s="168">
        <f t="shared" si="32"/>
        <v>8664.431887163777</v>
      </c>
      <c r="P165" s="168">
        <f t="shared" si="32"/>
        <v>7626.9793947880416</v>
      </c>
      <c r="Q165" s="168">
        <f t="shared" si="32"/>
        <v>7752.6545003370829</v>
      </c>
    </row>
    <row r="166" spans="1:17" ht="12" customHeight="1" x14ac:dyDescent="0.25">
      <c r="A166" s="158" t="s">
        <v>65</v>
      </c>
      <c r="B166" s="157">
        <f>B167</f>
        <v>9110.1781259167783</v>
      </c>
      <c r="C166" s="157">
        <f t="shared" ref="C166:Q166" si="33">C167</f>
        <v>9321.2494527046456</v>
      </c>
      <c r="D166" s="157">
        <f t="shared" si="33"/>
        <v>8512.7116406542827</v>
      </c>
      <c r="E166" s="157">
        <f t="shared" si="33"/>
        <v>8348.4827577400119</v>
      </c>
      <c r="F166" s="157">
        <f t="shared" si="33"/>
        <v>7646.3402957601047</v>
      </c>
      <c r="G166" s="157">
        <f t="shared" si="33"/>
        <v>7145.5227749179658</v>
      </c>
      <c r="H166" s="157">
        <f t="shared" si="33"/>
        <v>6508.0896045692607</v>
      </c>
      <c r="I166" s="157">
        <f t="shared" si="33"/>
        <v>5933.0369697562228</v>
      </c>
      <c r="J166" s="157">
        <f t="shared" si="33"/>
        <v>5909.1104342176213</v>
      </c>
      <c r="K166" s="157">
        <f t="shared" si="33"/>
        <v>5507.2355188345582</v>
      </c>
      <c r="L166" s="157">
        <f t="shared" si="33"/>
        <v>6092.9742717827867</v>
      </c>
      <c r="M166" s="157">
        <f t="shared" si="33"/>
        <v>5152.2793864629566</v>
      </c>
      <c r="N166" s="157">
        <f t="shared" si="33"/>
        <v>5013.2072476849853</v>
      </c>
      <c r="O166" s="157">
        <f t="shared" si="33"/>
        <v>5280.1581320368123</v>
      </c>
      <c r="P166" s="157">
        <f t="shared" si="33"/>
        <v>4072.3607117774332</v>
      </c>
      <c r="Q166" s="157">
        <f t="shared" si="33"/>
        <v>4298.9924164827162</v>
      </c>
    </row>
    <row r="167" spans="1:17" ht="12" customHeight="1" x14ac:dyDescent="0.25">
      <c r="A167" s="23" t="s">
        <v>60</v>
      </c>
      <c r="B167" s="156">
        <f>IF(B95=0,0,B95/0.086*1000000/B$7)</f>
        <v>9110.1781259167783</v>
      </c>
      <c r="C167" s="156">
        <f t="shared" ref="C167:Q167" si="34">IF(C95=0,0,C95/0.086*1000000/C$7)</f>
        <v>9321.2494527046456</v>
      </c>
      <c r="D167" s="156">
        <f t="shared" si="34"/>
        <v>8512.7116406542827</v>
      </c>
      <c r="E167" s="156">
        <f t="shared" si="34"/>
        <v>8348.4827577400119</v>
      </c>
      <c r="F167" s="156">
        <f t="shared" si="34"/>
        <v>7646.3402957601047</v>
      </c>
      <c r="G167" s="156">
        <f t="shared" si="34"/>
        <v>7145.5227749179658</v>
      </c>
      <c r="H167" s="156">
        <f t="shared" si="34"/>
        <v>6508.0896045692607</v>
      </c>
      <c r="I167" s="156">
        <f t="shared" si="34"/>
        <v>5933.0369697562228</v>
      </c>
      <c r="J167" s="156">
        <f t="shared" si="34"/>
        <v>5909.1104342176213</v>
      </c>
      <c r="K167" s="156">
        <f t="shared" si="34"/>
        <v>5507.2355188345582</v>
      </c>
      <c r="L167" s="156">
        <f t="shared" si="34"/>
        <v>6092.9742717827867</v>
      </c>
      <c r="M167" s="156">
        <f t="shared" si="34"/>
        <v>5152.2793864629566</v>
      </c>
      <c r="N167" s="156">
        <f t="shared" si="34"/>
        <v>5013.2072476849853</v>
      </c>
      <c r="O167" s="156">
        <f t="shared" si="34"/>
        <v>5280.1581320368123</v>
      </c>
      <c r="P167" s="156">
        <f t="shared" si="34"/>
        <v>4072.3607117774332</v>
      </c>
      <c r="Q167" s="156">
        <f t="shared" si="34"/>
        <v>4298.9924164827162</v>
      </c>
    </row>
    <row r="168" spans="1:17" ht="12" customHeight="1" x14ac:dyDescent="0.25">
      <c r="A168" s="158" t="s">
        <v>112</v>
      </c>
      <c r="B168" s="157">
        <f>B169</f>
        <v>416.43721329011782</v>
      </c>
      <c r="C168" s="157">
        <f t="shared" ref="C168:Q168" si="35">C169</f>
        <v>384.23637617042027</v>
      </c>
      <c r="D168" s="157">
        <f t="shared" si="35"/>
        <v>364.80531469584275</v>
      </c>
      <c r="E168" s="157">
        <f t="shared" si="35"/>
        <v>352.02958794195229</v>
      </c>
      <c r="F168" s="157">
        <f t="shared" si="35"/>
        <v>344.87556130493488</v>
      </c>
      <c r="G168" s="157">
        <f t="shared" si="35"/>
        <v>336.45067059907785</v>
      </c>
      <c r="H168" s="157">
        <f t="shared" si="35"/>
        <v>329.57967563202169</v>
      </c>
      <c r="I168" s="157">
        <f t="shared" si="35"/>
        <v>314.64718208331567</v>
      </c>
      <c r="J168" s="157">
        <f t="shared" si="35"/>
        <v>316.99942570037479</v>
      </c>
      <c r="K168" s="157">
        <f t="shared" si="35"/>
        <v>315.79678501976906</v>
      </c>
      <c r="L168" s="157">
        <f t="shared" si="35"/>
        <v>305.8915899443104</v>
      </c>
      <c r="M168" s="157">
        <f t="shared" si="35"/>
        <v>293.15138077182053</v>
      </c>
      <c r="N168" s="157">
        <f t="shared" si="35"/>
        <v>272.29857571925191</v>
      </c>
      <c r="O168" s="157">
        <f t="shared" si="35"/>
        <v>263.87840666420391</v>
      </c>
      <c r="P168" s="157">
        <f t="shared" si="35"/>
        <v>250.12626221424046</v>
      </c>
      <c r="Q168" s="157">
        <f t="shared" si="35"/>
        <v>251.88716656628168</v>
      </c>
    </row>
    <row r="169" spans="1:17" ht="12" customHeight="1" x14ac:dyDescent="0.25">
      <c r="A169" s="23" t="s">
        <v>60</v>
      </c>
      <c r="B169" s="156">
        <f t="shared" ref="B169:Q179" si="36">IF(B97=0,0,B97/0.086*1000000/B$5)</f>
        <v>416.43721329011782</v>
      </c>
      <c r="C169" s="156">
        <f t="shared" si="36"/>
        <v>384.23637617042027</v>
      </c>
      <c r="D169" s="156">
        <f t="shared" si="36"/>
        <v>364.80531469584275</v>
      </c>
      <c r="E169" s="156">
        <f t="shared" si="36"/>
        <v>352.02958794195229</v>
      </c>
      <c r="F169" s="156">
        <f t="shared" si="36"/>
        <v>344.87556130493488</v>
      </c>
      <c r="G169" s="156">
        <f t="shared" si="36"/>
        <v>336.45067059907785</v>
      </c>
      <c r="H169" s="156">
        <f t="shared" si="36"/>
        <v>329.57967563202169</v>
      </c>
      <c r="I169" s="156">
        <f t="shared" si="36"/>
        <v>314.64718208331567</v>
      </c>
      <c r="J169" s="156">
        <f t="shared" si="36"/>
        <v>316.99942570037479</v>
      </c>
      <c r="K169" s="156">
        <f t="shared" si="36"/>
        <v>315.79678501976906</v>
      </c>
      <c r="L169" s="156">
        <f t="shared" si="36"/>
        <v>305.8915899443104</v>
      </c>
      <c r="M169" s="156">
        <f t="shared" si="36"/>
        <v>293.15138077182053</v>
      </c>
      <c r="N169" s="156">
        <f t="shared" si="36"/>
        <v>272.29857571925191</v>
      </c>
      <c r="O169" s="156">
        <f t="shared" si="36"/>
        <v>263.87840666420391</v>
      </c>
      <c r="P169" s="156">
        <f t="shared" si="36"/>
        <v>250.12626221424046</v>
      </c>
      <c r="Q169" s="156">
        <f t="shared" si="36"/>
        <v>251.88716656628168</v>
      </c>
    </row>
    <row r="170" spans="1:17" ht="12" customHeight="1" x14ac:dyDescent="0.25">
      <c r="A170" s="158" t="s">
        <v>63</v>
      </c>
      <c r="B170" s="157">
        <f t="shared" si="36"/>
        <v>2573.8567979296631</v>
      </c>
      <c r="C170" s="157">
        <f t="shared" si="36"/>
        <v>2601.3420990868581</v>
      </c>
      <c r="D170" s="157">
        <f t="shared" si="36"/>
        <v>2567.5296639665407</v>
      </c>
      <c r="E170" s="157">
        <f t="shared" si="36"/>
        <v>2542.8243848797474</v>
      </c>
      <c r="F170" s="157">
        <f t="shared" si="36"/>
        <v>2451.4610044147948</v>
      </c>
      <c r="G170" s="157">
        <f t="shared" si="36"/>
        <v>2442.1300600225918</v>
      </c>
      <c r="H170" s="157">
        <f t="shared" si="36"/>
        <v>2362.1677366149611</v>
      </c>
      <c r="I170" s="157">
        <f t="shared" si="36"/>
        <v>2503.082695875295</v>
      </c>
      <c r="J170" s="157">
        <f t="shared" si="36"/>
        <v>2344.165856923566</v>
      </c>
      <c r="K170" s="157">
        <f t="shared" si="36"/>
        <v>2394.5526386282336</v>
      </c>
      <c r="L170" s="157">
        <f t="shared" si="36"/>
        <v>2312.5020768158024</v>
      </c>
      <c r="M170" s="157">
        <f t="shared" si="36"/>
        <v>2402.4652628507365</v>
      </c>
      <c r="N170" s="157">
        <f t="shared" si="36"/>
        <v>2382.0469985109148</v>
      </c>
      <c r="O170" s="157">
        <f t="shared" si="36"/>
        <v>2324.2857479529271</v>
      </c>
      <c r="P170" s="157">
        <f t="shared" si="36"/>
        <v>2458.3828121465044</v>
      </c>
      <c r="Q170" s="157">
        <f t="shared" si="36"/>
        <v>2378.326006086882</v>
      </c>
    </row>
    <row r="171" spans="1:17" ht="12" customHeight="1" x14ac:dyDescent="0.25">
      <c r="A171" s="167" t="s">
        <v>144</v>
      </c>
      <c r="B171" s="132">
        <f>IF(B99=0,0,B99/0.086*1000000/B$11)</f>
        <v>3073.2378285801656</v>
      </c>
      <c r="C171" s="132">
        <f t="shared" ref="C171:Q171" si="37">IF(C99=0,0,C99/0.086*1000000/C$11)</f>
        <v>3050.4710238509028</v>
      </c>
      <c r="D171" s="132">
        <f t="shared" si="37"/>
        <v>3036.6094264680269</v>
      </c>
      <c r="E171" s="132">
        <f t="shared" si="37"/>
        <v>3014.1696652310566</v>
      </c>
      <c r="F171" s="132">
        <f t="shared" si="37"/>
        <v>2984.6334079992625</v>
      </c>
      <c r="G171" s="132">
        <f t="shared" si="37"/>
        <v>2973.4031700642263</v>
      </c>
      <c r="H171" s="132">
        <f t="shared" si="37"/>
        <v>2932.4767573689437</v>
      </c>
      <c r="I171" s="132">
        <f t="shared" si="37"/>
        <v>2889.3825693381818</v>
      </c>
      <c r="J171" s="132">
        <f t="shared" si="37"/>
        <v>2840.8728345761365</v>
      </c>
      <c r="K171" s="132">
        <f t="shared" si="37"/>
        <v>2852.8184796985565</v>
      </c>
      <c r="L171" s="132">
        <f t="shared" si="37"/>
        <v>2848.8665611702613</v>
      </c>
      <c r="M171" s="132">
        <f t="shared" si="37"/>
        <v>2837.3095278887781</v>
      </c>
      <c r="N171" s="132">
        <f t="shared" si="37"/>
        <v>2814.7376443015492</v>
      </c>
      <c r="O171" s="132">
        <f t="shared" si="37"/>
        <v>2775.8911082200038</v>
      </c>
      <c r="P171" s="132">
        <f t="shared" si="37"/>
        <v>2743.5663248211854</v>
      </c>
      <c r="Q171" s="132">
        <f t="shared" si="37"/>
        <v>2707.1088280759895</v>
      </c>
    </row>
    <row r="172" spans="1:17" ht="12" customHeight="1" x14ac:dyDescent="0.25">
      <c r="A172" s="167" t="s">
        <v>143</v>
      </c>
      <c r="B172" s="132">
        <f>IF(B100=0,0,B100/0.086*1000000/B$12)</f>
        <v>2588.7267746174389</v>
      </c>
      <c r="C172" s="132">
        <f t="shared" ref="C172:Q172" si="38">IF(C100=0,0,C100/0.086*1000000/C$12)</f>
        <v>2574.7397457369616</v>
      </c>
      <c r="D172" s="132">
        <f t="shared" si="38"/>
        <v>2568.5491214201043</v>
      </c>
      <c r="E172" s="132">
        <f t="shared" si="38"/>
        <v>2555.0267558467403</v>
      </c>
      <c r="F172" s="132">
        <f t="shared" si="38"/>
        <v>2535.5430002899716</v>
      </c>
      <c r="G172" s="132">
        <f t="shared" si="38"/>
        <v>2530.8033373366861</v>
      </c>
      <c r="H172" s="132">
        <f t="shared" si="38"/>
        <v>2500.6312627046577</v>
      </c>
      <c r="I172" s="132">
        <f t="shared" si="38"/>
        <v>2468.1809516088688</v>
      </c>
      <c r="J172" s="132">
        <f t="shared" si="38"/>
        <v>2431.4217854773133</v>
      </c>
      <c r="K172" s="132">
        <f t="shared" si="38"/>
        <v>2446.1436939314672</v>
      </c>
      <c r="L172" s="132">
        <f t="shared" si="38"/>
        <v>2441.5360925072209</v>
      </c>
      <c r="M172" s="132">
        <f t="shared" si="38"/>
        <v>2444.9384347160071</v>
      </c>
      <c r="N172" s="132">
        <f t="shared" si="38"/>
        <v>2423.5912469242139</v>
      </c>
      <c r="O172" s="132">
        <f t="shared" si="38"/>
        <v>2387.0276392332325</v>
      </c>
      <c r="P172" s="132">
        <f t="shared" si="38"/>
        <v>2379.5815476343496</v>
      </c>
      <c r="Q172" s="132">
        <f t="shared" si="38"/>
        <v>2348.1595881189237</v>
      </c>
    </row>
    <row r="173" spans="1:17" ht="12" customHeight="1" x14ac:dyDescent="0.25">
      <c r="A173" s="166" t="s">
        <v>57</v>
      </c>
      <c r="B173" s="165">
        <f t="shared" ref="B173:Q174" si="39">IF(B101=0,0,B101/0.086*1000000/B$12)</f>
        <v>1997.6045885771075</v>
      </c>
      <c r="C173" s="165">
        <f t="shared" si="39"/>
        <v>1982.8061655030851</v>
      </c>
      <c r="D173" s="165">
        <f t="shared" si="39"/>
        <v>1973.796127204216</v>
      </c>
      <c r="E173" s="165">
        <f t="shared" si="39"/>
        <v>1959.2102824001861</v>
      </c>
      <c r="F173" s="165">
        <f t="shared" si="39"/>
        <v>1940.0117151995198</v>
      </c>
      <c r="G173" s="165">
        <f t="shared" si="39"/>
        <v>1932.7120605417476</v>
      </c>
      <c r="H173" s="165">
        <f t="shared" si="39"/>
        <v>1906.1098922898159</v>
      </c>
      <c r="I173" s="165">
        <f t="shared" si="39"/>
        <v>1878.098670069819</v>
      </c>
      <c r="J173" s="165">
        <f t="shared" si="39"/>
        <v>1846.5673424744875</v>
      </c>
      <c r="K173" s="165">
        <f t="shared" si="39"/>
        <v>1854.3320118040629</v>
      </c>
      <c r="L173" s="165">
        <f t="shared" si="39"/>
        <v>1837.5189319548185</v>
      </c>
      <c r="M173" s="165">
        <f t="shared" si="39"/>
        <v>1858.43774076715</v>
      </c>
      <c r="N173" s="165">
        <f t="shared" si="39"/>
        <v>1829.5794687960069</v>
      </c>
      <c r="O173" s="165">
        <f t="shared" si="39"/>
        <v>1783.5100370313526</v>
      </c>
      <c r="P173" s="165">
        <f t="shared" si="39"/>
        <v>1799.7795090826978</v>
      </c>
      <c r="Q173" s="165">
        <f t="shared" si="39"/>
        <v>1759.6207382493933</v>
      </c>
    </row>
    <row r="174" spans="1:17" ht="12" customHeight="1" x14ac:dyDescent="0.25">
      <c r="A174" s="147" t="s">
        <v>59</v>
      </c>
      <c r="B174" s="164">
        <f t="shared" si="39"/>
        <v>591.12218604033183</v>
      </c>
      <c r="C174" s="164">
        <f t="shared" si="39"/>
        <v>591.93358023387657</v>
      </c>
      <c r="D174" s="164">
        <f t="shared" si="39"/>
        <v>594.75299421588863</v>
      </c>
      <c r="E174" s="164">
        <f t="shared" si="39"/>
        <v>595.81647344655437</v>
      </c>
      <c r="F174" s="164">
        <f t="shared" si="39"/>
        <v>595.53128509045166</v>
      </c>
      <c r="G174" s="164">
        <f t="shared" si="39"/>
        <v>598.09127679493804</v>
      </c>
      <c r="H174" s="164">
        <f t="shared" si="39"/>
        <v>594.52137041484241</v>
      </c>
      <c r="I174" s="164">
        <f t="shared" si="39"/>
        <v>590.08228153904963</v>
      </c>
      <c r="J174" s="164">
        <f t="shared" si="39"/>
        <v>584.85444300282597</v>
      </c>
      <c r="K174" s="164">
        <f t="shared" si="39"/>
        <v>591.81168212740397</v>
      </c>
      <c r="L174" s="164">
        <f t="shared" si="39"/>
        <v>604.01716055240229</v>
      </c>
      <c r="M174" s="164">
        <f t="shared" si="39"/>
        <v>586.50069394885736</v>
      </c>
      <c r="N174" s="164">
        <f t="shared" si="39"/>
        <v>594.0117781282072</v>
      </c>
      <c r="O174" s="164">
        <f t="shared" si="39"/>
        <v>603.51760220188009</v>
      </c>
      <c r="P174" s="164">
        <f t="shared" si="39"/>
        <v>579.80203855165178</v>
      </c>
      <c r="Q174" s="164">
        <f t="shared" si="39"/>
        <v>588.53884986953085</v>
      </c>
    </row>
    <row r="175" spans="1:17" ht="12" customHeight="1" x14ac:dyDescent="0.25">
      <c r="A175" s="163" t="s">
        <v>142</v>
      </c>
      <c r="B175" s="162">
        <f>IF(B103=0,0,B103/0.086*1000000/B$13)</f>
        <v>2549.7787048836963</v>
      </c>
      <c r="C175" s="162">
        <f t="shared" ref="C175:Q175" si="40">IF(C103=0,0,C103/0.086*1000000/C$13)</f>
        <v>2645.492938687461</v>
      </c>
      <c r="D175" s="162">
        <f t="shared" si="40"/>
        <v>2625.9454235594649</v>
      </c>
      <c r="E175" s="162">
        <f t="shared" si="40"/>
        <v>2611.7673329938993</v>
      </c>
      <c r="F175" s="162">
        <f t="shared" si="40"/>
        <v>2518.3646770936739</v>
      </c>
      <c r="G175" s="162">
        <f t="shared" si="40"/>
        <v>2541.6648277427976</v>
      </c>
      <c r="H175" s="162">
        <f t="shared" si="40"/>
        <v>2466.3527230708337</v>
      </c>
      <c r="I175" s="162">
        <f t="shared" si="40"/>
        <v>2644.9060688499949</v>
      </c>
      <c r="J175" s="162">
        <f t="shared" si="40"/>
        <v>2457.4165267602866</v>
      </c>
      <c r="K175" s="162">
        <f t="shared" si="40"/>
        <v>2555.9710079027013</v>
      </c>
      <c r="L175" s="162">
        <f t="shared" si="40"/>
        <v>2489.5356376754344</v>
      </c>
      <c r="M175" s="162">
        <f t="shared" si="40"/>
        <v>2604.9366703715637</v>
      </c>
      <c r="N175" s="162">
        <f t="shared" si="40"/>
        <v>2592.4315405970169</v>
      </c>
      <c r="O175" s="162">
        <f t="shared" si="40"/>
        <v>2536.3035156197802</v>
      </c>
      <c r="P175" s="162">
        <f t="shared" si="40"/>
        <v>2701.49354020498</v>
      </c>
      <c r="Q175" s="162">
        <f t="shared" si="40"/>
        <v>2605.6441172065483</v>
      </c>
    </row>
    <row r="176" spans="1:17" ht="12" customHeight="1" x14ac:dyDescent="0.25">
      <c r="A176" s="161" t="s">
        <v>141</v>
      </c>
      <c r="B176" s="160">
        <f>IF(B104=0,0,B104/0.086*1000000/B$14)</f>
        <v>2248.4783442147332</v>
      </c>
      <c r="C176" s="160">
        <f t="shared" ref="C176:Q176" si="41">IF(C104=0,0,C104/0.086*1000000/C$14)</f>
        <v>2311.503990380726</v>
      </c>
      <c r="D176" s="160">
        <f t="shared" si="41"/>
        <v>2301.6175195295395</v>
      </c>
      <c r="E176" s="160">
        <f t="shared" si="41"/>
        <v>2293.4652398925896</v>
      </c>
      <c r="F176" s="160">
        <f t="shared" si="41"/>
        <v>2232.4683252013383</v>
      </c>
      <c r="G176" s="160">
        <f t="shared" si="41"/>
        <v>2250.1734148277578</v>
      </c>
      <c r="H176" s="160">
        <f t="shared" si="41"/>
        <v>2197.650640410885</v>
      </c>
      <c r="I176" s="160">
        <f t="shared" si="41"/>
        <v>2309.2712262915475</v>
      </c>
      <c r="J176" s="160">
        <f t="shared" si="41"/>
        <v>2182.1751853970127</v>
      </c>
      <c r="K176" s="160">
        <f t="shared" si="41"/>
        <v>2253.1928372641619</v>
      </c>
      <c r="L176" s="160">
        <f t="shared" si="41"/>
        <v>2209.7676468530572</v>
      </c>
      <c r="M176" s="160">
        <f t="shared" si="41"/>
        <v>2292.7342130422307</v>
      </c>
      <c r="N176" s="160">
        <f t="shared" si="41"/>
        <v>2279.0922795162678</v>
      </c>
      <c r="O176" s="160">
        <f t="shared" si="41"/>
        <v>2233.0926109875891</v>
      </c>
      <c r="P176" s="160">
        <f t="shared" si="41"/>
        <v>2351.9818009261171</v>
      </c>
      <c r="Q176" s="160">
        <f t="shared" si="41"/>
        <v>2282.2075260537877</v>
      </c>
    </row>
    <row r="177" spans="1:17" ht="12" customHeight="1" x14ac:dyDescent="0.25">
      <c r="A177" s="148" t="s">
        <v>60</v>
      </c>
      <c r="B177" s="156">
        <f t="shared" ref="B177:Q178" si="42">IF(B105=0,0,B105/0.086*1000000/B$14)</f>
        <v>1657.3561581744013</v>
      </c>
      <c r="C177" s="156">
        <f t="shared" si="42"/>
        <v>1719.5704101468489</v>
      </c>
      <c r="D177" s="156">
        <f t="shared" si="42"/>
        <v>1706.8645253136508</v>
      </c>
      <c r="E177" s="156">
        <f t="shared" si="42"/>
        <v>1697.6487664460351</v>
      </c>
      <c r="F177" s="156">
        <f t="shared" si="42"/>
        <v>1636.9370401108868</v>
      </c>
      <c r="G177" s="156">
        <f t="shared" si="42"/>
        <v>1652.0821380328193</v>
      </c>
      <c r="H177" s="156">
        <f t="shared" si="42"/>
        <v>1603.1292699960434</v>
      </c>
      <c r="I177" s="156">
        <f t="shared" si="42"/>
        <v>1719.1889447524984</v>
      </c>
      <c r="J177" s="156">
        <f t="shared" si="42"/>
        <v>1597.3207423941872</v>
      </c>
      <c r="K177" s="156">
        <f t="shared" si="42"/>
        <v>1661.3811551367573</v>
      </c>
      <c r="L177" s="156">
        <f t="shared" si="42"/>
        <v>1605.7504863006552</v>
      </c>
      <c r="M177" s="156">
        <f t="shared" si="42"/>
        <v>1706.2335190933736</v>
      </c>
      <c r="N177" s="156">
        <f t="shared" si="42"/>
        <v>1685.0805013880604</v>
      </c>
      <c r="O177" s="156">
        <f t="shared" si="42"/>
        <v>1629.5750087857091</v>
      </c>
      <c r="P177" s="156">
        <f t="shared" si="42"/>
        <v>1772.1797623744649</v>
      </c>
      <c r="Q177" s="156">
        <f t="shared" si="42"/>
        <v>1693.6686761842566</v>
      </c>
    </row>
    <row r="178" spans="1:17" ht="12" customHeight="1" x14ac:dyDescent="0.25">
      <c r="A178" s="148" t="s">
        <v>59</v>
      </c>
      <c r="B178" s="156">
        <f t="shared" si="42"/>
        <v>591.12218604033183</v>
      </c>
      <c r="C178" s="156">
        <f t="shared" si="42"/>
        <v>591.93358023387668</v>
      </c>
      <c r="D178" s="156">
        <f t="shared" si="42"/>
        <v>594.75299421588863</v>
      </c>
      <c r="E178" s="156">
        <f t="shared" si="42"/>
        <v>595.81647344655448</v>
      </c>
      <c r="F178" s="156">
        <f t="shared" si="42"/>
        <v>595.53128509045143</v>
      </c>
      <c r="G178" s="156">
        <f t="shared" si="42"/>
        <v>598.09127679493827</v>
      </c>
      <c r="H178" s="156">
        <f t="shared" si="42"/>
        <v>594.52137041484184</v>
      </c>
      <c r="I178" s="156">
        <f t="shared" si="42"/>
        <v>590.0822815390494</v>
      </c>
      <c r="J178" s="156">
        <f t="shared" si="42"/>
        <v>584.85444300282552</v>
      </c>
      <c r="K178" s="156">
        <f t="shared" si="42"/>
        <v>591.81168212740408</v>
      </c>
      <c r="L178" s="156">
        <f t="shared" si="42"/>
        <v>604.01716055240195</v>
      </c>
      <c r="M178" s="156">
        <f t="shared" si="42"/>
        <v>586.50069394885725</v>
      </c>
      <c r="N178" s="156">
        <f t="shared" si="42"/>
        <v>594.01177812820777</v>
      </c>
      <c r="O178" s="156">
        <f t="shared" si="42"/>
        <v>603.51760220188009</v>
      </c>
      <c r="P178" s="156">
        <f t="shared" si="42"/>
        <v>579.802038551652</v>
      </c>
      <c r="Q178" s="156">
        <f t="shared" si="42"/>
        <v>588.53884986953096</v>
      </c>
    </row>
    <row r="179" spans="1:17" ht="12" customHeight="1" x14ac:dyDescent="0.25">
      <c r="A179" s="158" t="s">
        <v>62</v>
      </c>
      <c r="B179" s="157">
        <f t="shared" si="36"/>
        <v>831.27306587881935</v>
      </c>
      <c r="C179" s="157">
        <f t="shared" si="36"/>
        <v>827.54239502301846</v>
      </c>
      <c r="D179" s="157">
        <f t="shared" si="36"/>
        <v>828.05241438038888</v>
      </c>
      <c r="E179" s="157">
        <f t="shared" si="36"/>
        <v>822.07046014651269</v>
      </c>
      <c r="F179" s="157">
        <f t="shared" si="36"/>
        <v>802.91515044570804</v>
      </c>
      <c r="G179" s="157">
        <f t="shared" si="36"/>
        <v>805.13624253463331</v>
      </c>
      <c r="H179" s="157">
        <f t="shared" si="36"/>
        <v>786.60534273786232</v>
      </c>
      <c r="I179" s="157">
        <f t="shared" si="36"/>
        <v>829.92921791323056</v>
      </c>
      <c r="J179" s="157">
        <f t="shared" si="36"/>
        <v>804.22020895576202</v>
      </c>
      <c r="K179" s="157">
        <f t="shared" si="36"/>
        <v>811.57707253496653</v>
      </c>
      <c r="L179" s="157">
        <f t="shared" si="36"/>
        <v>805.75040582307486</v>
      </c>
      <c r="M179" s="157">
        <f t="shared" si="36"/>
        <v>817.0721674043491</v>
      </c>
      <c r="N179" s="157">
        <f t="shared" si="36"/>
        <v>837.41392591604449</v>
      </c>
      <c r="O179" s="157">
        <f t="shared" si="36"/>
        <v>796.10960050983363</v>
      </c>
      <c r="P179" s="157">
        <f t="shared" si="36"/>
        <v>846.10960864986271</v>
      </c>
      <c r="Q179" s="157">
        <f t="shared" si="36"/>
        <v>823.4489112012036</v>
      </c>
    </row>
    <row r="180" spans="1:17" ht="12" customHeight="1" x14ac:dyDescent="0.25">
      <c r="A180" s="23" t="s">
        <v>57</v>
      </c>
      <c r="B180" s="156">
        <f>IF(B108=0,0,B108/0.086*1000000/B$16)</f>
        <v>1425.3383204335</v>
      </c>
      <c r="C180" s="156">
        <f t="shared" ref="C180:Q180" si="43">IF(C108=0,0,C108/0.086*1000000/C$16)</f>
        <v>1385.8207946979942</v>
      </c>
      <c r="D180" s="156">
        <f t="shared" si="43"/>
        <v>1357.0186289165758</v>
      </c>
      <c r="E180" s="156">
        <f t="shared" si="43"/>
        <v>1296.0813261010455</v>
      </c>
      <c r="F180" s="156">
        <f t="shared" si="43"/>
        <v>1381.7634770307386</v>
      </c>
      <c r="G180" s="156">
        <f t="shared" si="43"/>
        <v>1513.2587981724137</v>
      </c>
      <c r="H180" s="156">
        <f t="shared" si="43"/>
        <v>1243.0510279102336</v>
      </c>
      <c r="I180" s="156">
        <f t="shared" si="43"/>
        <v>1387.7982588157072</v>
      </c>
      <c r="J180" s="156">
        <f t="shared" si="43"/>
        <v>1386.8005464926232</v>
      </c>
      <c r="K180" s="156">
        <f t="shared" si="43"/>
        <v>1036.1193762117061</v>
      </c>
      <c r="L180" s="156">
        <f t="shared" si="43"/>
        <v>1491.4097511695406</v>
      </c>
      <c r="M180" s="156">
        <f t="shared" si="43"/>
        <v>1483.9197918027405</v>
      </c>
      <c r="N180" s="156">
        <f t="shared" si="43"/>
        <v>1139.0109055723599</v>
      </c>
      <c r="O180" s="156">
        <f t="shared" si="43"/>
        <v>1243.9863805538851</v>
      </c>
      <c r="P180" s="156">
        <f t="shared" si="43"/>
        <v>1224.3100202737091</v>
      </c>
      <c r="Q180" s="156">
        <f t="shared" si="43"/>
        <v>1214.2531067197258</v>
      </c>
    </row>
    <row r="181" spans="1:17" ht="12" customHeight="1" x14ac:dyDescent="0.25">
      <c r="A181" s="29" t="s">
        <v>140</v>
      </c>
      <c r="B181" s="57">
        <f>IF(B109=0,0,B109/0.086*1000000/B$17)</f>
        <v>796.41582598532659</v>
      </c>
      <c r="C181" s="57">
        <f t="shared" ref="C181:Q181" si="44">IF(C109=0,0,C109/0.086*1000000/C$17)</f>
        <v>802.68798933135452</v>
      </c>
      <c r="D181" s="57">
        <f t="shared" si="44"/>
        <v>807.30292244710381</v>
      </c>
      <c r="E181" s="57">
        <f t="shared" si="44"/>
        <v>811.40183195583336</v>
      </c>
      <c r="F181" s="57">
        <f t="shared" si="44"/>
        <v>788.86151152424804</v>
      </c>
      <c r="G181" s="57">
        <f t="shared" si="44"/>
        <v>773.39118516370786</v>
      </c>
      <c r="H181" s="57">
        <f t="shared" si="44"/>
        <v>766.05612910337743</v>
      </c>
      <c r="I181" s="57">
        <f t="shared" si="44"/>
        <v>784.96472983072999</v>
      </c>
      <c r="J181" s="57">
        <f t="shared" si="44"/>
        <v>760.66311693820535</v>
      </c>
      <c r="K181" s="57">
        <f t="shared" si="44"/>
        <v>801.33333777008045</v>
      </c>
      <c r="L181" s="57">
        <f t="shared" si="44"/>
        <v>775.44316999082127</v>
      </c>
      <c r="M181" s="57">
        <f t="shared" si="44"/>
        <v>788.96442912891757</v>
      </c>
      <c r="N181" s="57">
        <f t="shared" si="44"/>
        <v>828.44337510616492</v>
      </c>
      <c r="O181" s="57">
        <f t="shared" si="44"/>
        <v>782.60084340380354</v>
      </c>
      <c r="P181" s="57">
        <f t="shared" si="44"/>
        <v>833.75910991547403</v>
      </c>
      <c r="Q181" s="57">
        <f t="shared" si="44"/>
        <v>805.50986670997304</v>
      </c>
    </row>
    <row r="183" spans="1:17" ht="12" customHeight="1" x14ac:dyDescent="0.25">
      <c r="A183" s="152" t="s">
        <v>74</v>
      </c>
      <c r="B183" s="168">
        <f t="shared" ref="B183:Q183" si="45">SUM(B184,B186,B188,B197)</f>
        <v>14017.219989645502</v>
      </c>
      <c r="C183" s="168">
        <f t="shared" si="45"/>
        <v>14805.786370416199</v>
      </c>
      <c r="D183" s="168">
        <f t="shared" si="45"/>
        <v>14165.721437185197</v>
      </c>
      <c r="E183" s="168">
        <f t="shared" si="45"/>
        <v>14308.826837351167</v>
      </c>
      <c r="F183" s="168">
        <f t="shared" si="45"/>
        <v>13584.426358581639</v>
      </c>
      <c r="G183" s="168">
        <f t="shared" si="45"/>
        <v>13275.272980999433</v>
      </c>
      <c r="H183" s="168">
        <f t="shared" si="45"/>
        <v>12578.362293302956</v>
      </c>
      <c r="I183" s="168">
        <f t="shared" si="45"/>
        <v>12518.983560345972</v>
      </c>
      <c r="J183" s="168">
        <f t="shared" si="45"/>
        <v>12528.421788968722</v>
      </c>
      <c r="K183" s="168">
        <f t="shared" si="45"/>
        <v>12398.804952462497</v>
      </c>
      <c r="L183" s="168">
        <f t="shared" si="45"/>
        <v>13584.96268355032</v>
      </c>
      <c r="M183" s="168">
        <f t="shared" si="45"/>
        <v>12642.094686322538</v>
      </c>
      <c r="N183" s="168">
        <f t="shared" si="45"/>
        <v>13184.981704395817</v>
      </c>
      <c r="O183" s="168">
        <f t="shared" si="45"/>
        <v>14049.64037621749</v>
      </c>
      <c r="P183" s="168">
        <f t="shared" si="45"/>
        <v>12257.439832493401</v>
      </c>
      <c r="Q183" s="168">
        <f t="shared" si="45"/>
        <v>13085.350061629275</v>
      </c>
    </row>
    <row r="184" spans="1:17" ht="12" customHeight="1" x14ac:dyDescent="0.25">
      <c r="A184" s="158" t="s">
        <v>65</v>
      </c>
      <c r="B184" s="157">
        <f t="shared" ref="B184:Q184" si="46">B185</f>
        <v>10939.633815331013</v>
      </c>
      <c r="C184" s="157">
        <f t="shared" si="46"/>
        <v>11614.675700786373</v>
      </c>
      <c r="D184" s="157">
        <f t="shared" si="46"/>
        <v>10953.294164907544</v>
      </c>
      <c r="E184" s="157">
        <f t="shared" si="46"/>
        <v>11080.846642856612</v>
      </c>
      <c r="F184" s="157">
        <f t="shared" si="46"/>
        <v>10416.598295033074</v>
      </c>
      <c r="G184" s="157">
        <f t="shared" si="46"/>
        <v>10091.375319005292</v>
      </c>
      <c r="H184" s="157">
        <f t="shared" si="46"/>
        <v>9447.3589248997378</v>
      </c>
      <c r="I184" s="157">
        <f t="shared" si="46"/>
        <v>9237.1698148195755</v>
      </c>
      <c r="J184" s="157">
        <f t="shared" si="46"/>
        <v>9363.3632752038975</v>
      </c>
      <c r="K184" s="157">
        <f t="shared" si="46"/>
        <v>9110.4501346072302</v>
      </c>
      <c r="L184" s="157">
        <f t="shared" si="46"/>
        <v>10347.32382329465</v>
      </c>
      <c r="M184" s="157">
        <f t="shared" si="46"/>
        <v>9305.6966332739703</v>
      </c>
      <c r="N184" s="157">
        <f t="shared" si="46"/>
        <v>9817.5957574361219</v>
      </c>
      <c r="O184" s="157">
        <f t="shared" si="46"/>
        <v>10744.477113964816</v>
      </c>
      <c r="P184" s="157">
        <f t="shared" si="46"/>
        <v>8801.9611016182625</v>
      </c>
      <c r="Q184" s="157">
        <f t="shared" si="46"/>
        <v>9665.5633784723868</v>
      </c>
    </row>
    <row r="185" spans="1:17" ht="12" customHeight="1" x14ac:dyDescent="0.25">
      <c r="A185" s="23" t="s">
        <v>60</v>
      </c>
      <c r="B185" s="156">
        <f t="shared" ref="B185:Q185" si="47">IF(B113=0,0,B113/0.086*1000000/B$7)</f>
        <v>10939.633815331013</v>
      </c>
      <c r="C185" s="156">
        <f t="shared" si="47"/>
        <v>11614.675700786373</v>
      </c>
      <c r="D185" s="156">
        <f t="shared" si="47"/>
        <v>10953.294164907544</v>
      </c>
      <c r="E185" s="156">
        <f t="shared" si="47"/>
        <v>11080.846642856612</v>
      </c>
      <c r="F185" s="156">
        <f t="shared" si="47"/>
        <v>10416.598295033074</v>
      </c>
      <c r="G185" s="156">
        <f t="shared" si="47"/>
        <v>10091.375319005292</v>
      </c>
      <c r="H185" s="156">
        <f t="shared" si="47"/>
        <v>9447.3589248997378</v>
      </c>
      <c r="I185" s="156">
        <f t="shared" si="47"/>
        <v>9237.1698148195755</v>
      </c>
      <c r="J185" s="156">
        <f t="shared" si="47"/>
        <v>9363.3632752038975</v>
      </c>
      <c r="K185" s="156">
        <f t="shared" si="47"/>
        <v>9110.4501346072302</v>
      </c>
      <c r="L185" s="156">
        <f t="shared" si="47"/>
        <v>10347.32382329465</v>
      </c>
      <c r="M185" s="156">
        <f t="shared" si="47"/>
        <v>9305.6966332739703</v>
      </c>
      <c r="N185" s="156">
        <f t="shared" si="47"/>
        <v>9817.5957574361219</v>
      </c>
      <c r="O185" s="156">
        <f t="shared" si="47"/>
        <v>10744.477113964816</v>
      </c>
      <c r="P185" s="156">
        <f t="shared" si="47"/>
        <v>8801.9611016182625</v>
      </c>
      <c r="Q185" s="156">
        <f t="shared" si="47"/>
        <v>9665.5633784723868</v>
      </c>
    </row>
    <row r="186" spans="1:17" ht="12" customHeight="1" x14ac:dyDescent="0.25">
      <c r="A186" s="158" t="s">
        <v>112</v>
      </c>
      <c r="B186" s="157">
        <f t="shared" ref="B186:Q186" si="48">B187</f>
        <v>678.48122295680207</v>
      </c>
      <c r="C186" s="157">
        <f t="shared" si="48"/>
        <v>685.29661310415065</v>
      </c>
      <c r="D186" s="157">
        <f t="shared" si="48"/>
        <v>687.30338418106055</v>
      </c>
      <c r="E186" s="157">
        <f t="shared" si="48"/>
        <v>691.3332495561059</v>
      </c>
      <c r="F186" s="157">
        <f t="shared" si="48"/>
        <v>697.99643533627955</v>
      </c>
      <c r="G186" s="157">
        <f t="shared" si="48"/>
        <v>702.84019368866814</v>
      </c>
      <c r="H186" s="157">
        <f t="shared" si="48"/>
        <v>705.01294348550005</v>
      </c>
      <c r="I186" s="157">
        <f t="shared" si="48"/>
        <v>716.54302967209537</v>
      </c>
      <c r="J186" s="157">
        <f t="shared" si="48"/>
        <v>733.06563054848311</v>
      </c>
      <c r="K186" s="157">
        <f t="shared" si="48"/>
        <v>759.33511037316941</v>
      </c>
      <c r="L186" s="157">
        <f t="shared" si="48"/>
        <v>753.28656412265389</v>
      </c>
      <c r="M186" s="157">
        <f t="shared" si="48"/>
        <v>764.27602191317715</v>
      </c>
      <c r="N186" s="157">
        <f t="shared" si="48"/>
        <v>764.86054736658525</v>
      </c>
      <c r="O186" s="157">
        <f t="shared" si="48"/>
        <v>767.87666580859241</v>
      </c>
      <c r="P186" s="157">
        <f t="shared" si="48"/>
        <v>769.60550734180788</v>
      </c>
      <c r="Q186" s="157">
        <f t="shared" si="48"/>
        <v>803.53818210954148</v>
      </c>
    </row>
    <row r="187" spans="1:17" ht="12" customHeight="1" x14ac:dyDescent="0.25">
      <c r="A187" s="23" t="s">
        <v>60</v>
      </c>
      <c r="B187" s="156">
        <f t="shared" ref="B187:Q188" si="49">IF(B115=0,0,B115/0.086*1000000/B$5)</f>
        <v>678.48122295680207</v>
      </c>
      <c r="C187" s="156">
        <f t="shared" si="49"/>
        <v>685.29661310415065</v>
      </c>
      <c r="D187" s="156">
        <f t="shared" si="49"/>
        <v>687.30338418106055</v>
      </c>
      <c r="E187" s="156">
        <f t="shared" si="49"/>
        <v>691.3332495561059</v>
      </c>
      <c r="F187" s="156">
        <f t="shared" si="49"/>
        <v>697.99643533627955</v>
      </c>
      <c r="G187" s="156">
        <f t="shared" si="49"/>
        <v>702.84019368866814</v>
      </c>
      <c r="H187" s="156">
        <f t="shared" si="49"/>
        <v>705.01294348550005</v>
      </c>
      <c r="I187" s="156">
        <f t="shared" si="49"/>
        <v>716.54302967209537</v>
      </c>
      <c r="J187" s="156">
        <f t="shared" si="49"/>
        <v>733.06563054848311</v>
      </c>
      <c r="K187" s="156">
        <f t="shared" si="49"/>
        <v>759.33511037316941</v>
      </c>
      <c r="L187" s="156">
        <f t="shared" si="49"/>
        <v>753.28656412265389</v>
      </c>
      <c r="M187" s="156">
        <f t="shared" si="49"/>
        <v>764.27602191317715</v>
      </c>
      <c r="N187" s="156">
        <f t="shared" si="49"/>
        <v>764.86054736658525</v>
      </c>
      <c r="O187" s="156">
        <f t="shared" si="49"/>
        <v>767.87666580859241</v>
      </c>
      <c r="P187" s="156">
        <f t="shared" si="49"/>
        <v>769.60550734180788</v>
      </c>
      <c r="Q187" s="156">
        <f t="shared" si="49"/>
        <v>803.53818210954148</v>
      </c>
    </row>
    <row r="188" spans="1:17" ht="12" customHeight="1" x14ac:dyDescent="0.25">
      <c r="A188" s="158" t="s">
        <v>63</v>
      </c>
      <c r="B188" s="157">
        <f t="shared" si="49"/>
        <v>1764.9150204987973</v>
      </c>
      <c r="C188" s="157">
        <f t="shared" si="49"/>
        <v>1854.7195618853968</v>
      </c>
      <c r="D188" s="157">
        <f t="shared" si="49"/>
        <v>1863.8473496257811</v>
      </c>
      <c r="E188" s="157">
        <f t="shared" si="49"/>
        <v>1867.2668983809308</v>
      </c>
      <c r="F188" s="157">
        <f t="shared" si="49"/>
        <v>1815.3020510009869</v>
      </c>
      <c r="G188" s="157">
        <f t="shared" si="49"/>
        <v>1834.2605256680877</v>
      </c>
      <c r="H188" s="157">
        <f t="shared" si="49"/>
        <v>1788.7336334838299</v>
      </c>
      <c r="I188" s="157">
        <f t="shared" si="49"/>
        <v>1907.8303301594601</v>
      </c>
      <c r="J188" s="157">
        <f t="shared" si="49"/>
        <v>1792.570780019221</v>
      </c>
      <c r="K188" s="157">
        <f t="shared" si="49"/>
        <v>1861.8097954120904</v>
      </c>
      <c r="L188" s="157">
        <f t="shared" si="49"/>
        <v>1827.0954323387614</v>
      </c>
      <c r="M188" s="157">
        <f t="shared" si="49"/>
        <v>1901.882173618432</v>
      </c>
      <c r="N188" s="157">
        <f t="shared" si="49"/>
        <v>1902.6421621339302</v>
      </c>
      <c r="O188" s="157">
        <f t="shared" si="49"/>
        <v>1872.4450247313514</v>
      </c>
      <c r="P188" s="157">
        <f t="shared" si="49"/>
        <v>1977.7444219990984</v>
      </c>
      <c r="Q188" s="157">
        <f t="shared" si="49"/>
        <v>1930.7199889709016</v>
      </c>
    </row>
    <row r="189" spans="1:17" ht="12" customHeight="1" x14ac:dyDescent="0.25">
      <c r="A189" s="167" t="s">
        <v>144</v>
      </c>
      <c r="B189" s="132">
        <f t="shared" ref="B189:Q189" si="50">IF(B117=0,0,B117/0.086*1000000/B$11)</f>
        <v>1688.9253793766343</v>
      </c>
      <c r="C189" s="132">
        <f t="shared" si="50"/>
        <v>1676.4136778880684</v>
      </c>
      <c r="D189" s="132">
        <f t="shared" si="50"/>
        <v>1672.5198006032799</v>
      </c>
      <c r="E189" s="132">
        <f t="shared" si="50"/>
        <v>1680.5515097343582</v>
      </c>
      <c r="F189" s="132">
        <f t="shared" si="50"/>
        <v>1682.2354073696004</v>
      </c>
      <c r="G189" s="132">
        <f t="shared" si="50"/>
        <v>1694.4381543727718</v>
      </c>
      <c r="H189" s="132">
        <f t="shared" si="50"/>
        <v>1694.7874361899942</v>
      </c>
      <c r="I189" s="132">
        <f t="shared" si="50"/>
        <v>1691.3461102061262</v>
      </c>
      <c r="J189" s="132">
        <f t="shared" si="50"/>
        <v>1681.4954598253162</v>
      </c>
      <c r="K189" s="132">
        <f t="shared" si="50"/>
        <v>1718.047273507349</v>
      </c>
      <c r="L189" s="132">
        <f t="shared" si="50"/>
        <v>1724.9093054526766</v>
      </c>
      <c r="M189" s="132">
        <f t="shared" si="50"/>
        <v>1722.8505868429172</v>
      </c>
      <c r="N189" s="132">
        <f t="shared" si="50"/>
        <v>1713.8847321215076</v>
      </c>
      <c r="O189" s="132">
        <f t="shared" si="50"/>
        <v>1691.7316913738052</v>
      </c>
      <c r="P189" s="132">
        <f t="shared" si="50"/>
        <v>1686.2826626761987</v>
      </c>
      <c r="Q189" s="132">
        <f t="shared" si="50"/>
        <v>1686.7114802347883</v>
      </c>
    </row>
    <row r="190" spans="1:17" ht="12" customHeight="1" x14ac:dyDescent="0.25">
      <c r="A190" s="167" t="s">
        <v>143</v>
      </c>
      <c r="B190" s="132">
        <f t="shared" ref="B190:Q192" si="51">IF(B118=0,0,B118/0.086*1000000/B$12)</f>
        <v>1688.9236826351435</v>
      </c>
      <c r="C190" s="132">
        <f t="shared" si="51"/>
        <v>1681.6024708611192</v>
      </c>
      <c r="D190" s="132">
        <f t="shared" si="51"/>
        <v>1681.8908646080192</v>
      </c>
      <c r="E190" s="132">
        <f t="shared" si="51"/>
        <v>1695.6489590672115</v>
      </c>
      <c r="F190" s="132">
        <f t="shared" si="51"/>
        <v>1696.8825507895169</v>
      </c>
      <c r="G190" s="132">
        <f t="shared" si="51"/>
        <v>1722.2869198355922</v>
      </c>
      <c r="H190" s="132">
        <f t="shared" si="51"/>
        <v>1729.5554228724022</v>
      </c>
      <c r="I190" s="132">
        <f t="shared" si="51"/>
        <v>1724.3536808147594</v>
      </c>
      <c r="J190" s="132">
        <f t="shared" si="51"/>
        <v>1704.4136187880042</v>
      </c>
      <c r="K190" s="132">
        <f t="shared" si="51"/>
        <v>1718.9196836484646</v>
      </c>
      <c r="L190" s="132">
        <f t="shared" si="51"/>
        <v>1723.2919436508744</v>
      </c>
      <c r="M190" s="132">
        <f t="shared" si="51"/>
        <v>1721.0839377592354</v>
      </c>
      <c r="N190" s="132">
        <f t="shared" si="51"/>
        <v>1713.9064529691732</v>
      </c>
      <c r="O190" s="132">
        <f t="shared" si="51"/>
        <v>1695.7148924591424</v>
      </c>
      <c r="P190" s="132">
        <f t="shared" si="51"/>
        <v>1691.7407055522149</v>
      </c>
      <c r="Q190" s="132">
        <f t="shared" si="51"/>
        <v>1687.4044216192538</v>
      </c>
    </row>
    <row r="191" spans="1:17" ht="12" customHeight="1" x14ac:dyDescent="0.25">
      <c r="A191" s="166" t="s">
        <v>57</v>
      </c>
      <c r="B191" s="165">
        <f t="shared" si="51"/>
        <v>1097.8014965948119</v>
      </c>
      <c r="C191" s="165">
        <f t="shared" si="51"/>
        <v>1089.6688906272432</v>
      </c>
      <c r="D191" s="165">
        <f t="shared" si="51"/>
        <v>1087.1378703921309</v>
      </c>
      <c r="E191" s="165">
        <f t="shared" si="51"/>
        <v>1099.8324856206575</v>
      </c>
      <c r="F191" s="165">
        <f t="shared" si="51"/>
        <v>1101.3512656990652</v>
      </c>
      <c r="G191" s="165">
        <f t="shared" si="51"/>
        <v>1124.195643040654</v>
      </c>
      <c r="H191" s="165">
        <f t="shared" si="51"/>
        <v>1135.0340524575602</v>
      </c>
      <c r="I191" s="165">
        <f t="shared" si="51"/>
        <v>1134.2713992757097</v>
      </c>
      <c r="J191" s="165">
        <f t="shared" si="51"/>
        <v>1119.559175785178</v>
      </c>
      <c r="K191" s="165">
        <f t="shared" si="51"/>
        <v>1127.1080015210609</v>
      </c>
      <c r="L191" s="165">
        <f t="shared" si="51"/>
        <v>1119.2747830984724</v>
      </c>
      <c r="M191" s="165">
        <f t="shared" si="51"/>
        <v>1134.583243810378</v>
      </c>
      <c r="N191" s="165">
        <f t="shared" si="51"/>
        <v>1119.894674840966</v>
      </c>
      <c r="O191" s="165">
        <f t="shared" si="51"/>
        <v>1092.1972902572625</v>
      </c>
      <c r="P191" s="165">
        <f t="shared" si="51"/>
        <v>1111.9386670005631</v>
      </c>
      <c r="Q191" s="165">
        <f t="shared" si="51"/>
        <v>1098.8655717497224</v>
      </c>
    </row>
    <row r="192" spans="1:17" ht="12" customHeight="1" x14ac:dyDescent="0.25">
      <c r="A192" s="147" t="s">
        <v>59</v>
      </c>
      <c r="B192" s="164">
        <f t="shared" si="51"/>
        <v>591.12218604033171</v>
      </c>
      <c r="C192" s="164">
        <f t="shared" si="51"/>
        <v>591.93358023387634</v>
      </c>
      <c r="D192" s="164">
        <f t="shared" si="51"/>
        <v>594.75299421588863</v>
      </c>
      <c r="E192" s="164">
        <f t="shared" si="51"/>
        <v>595.81647344655426</v>
      </c>
      <c r="F192" s="164">
        <f t="shared" si="51"/>
        <v>595.53128509045155</v>
      </c>
      <c r="G192" s="164">
        <f t="shared" si="51"/>
        <v>598.09127679493804</v>
      </c>
      <c r="H192" s="164">
        <f t="shared" si="51"/>
        <v>594.52137041484218</v>
      </c>
      <c r="I192" s="164">
        <f t="shared" si="51"/>
        <v>590.08228153904963</v>
      </c>
      <c r="J192" s="164">
        <f t="shared" si="51"/>
        <v>584.85444300282609</v>
      </c>
      <c r="K192" s="164">
        <f t="shared" si="51"/>
        <v>591.81168212740363</v>
      </c>
      <c r="L192" s="164">
        <f t="shared" si="51"/>
        <v>604.01716055240195</v>
      </c>
      <c r="M192" s="164">
        <f t="shared" si="51"/>
        <v>586.50069394885736</v>
      </c>
      <c r="N192" s="164">
        <f t="shared" si="51"/>
        <v>594.0117781282072</v>
      </c>
      <c r="O192" s="164">
        <f t="shared" si="51"/>
        <v>603.51760220188009</v>
      </c>
      <c r="P192" s="164">
        <f t="shared" si="51"/>
        <v>579.802038551652</v>
      </c>
      <c r="Q192" s="164">
        <f t="shared" si="51"/>
        <v>588.5388498695313</v>
      </c>
    </row>
    <row r="193" spans="1:17" ht="12" customHeight="1" x14ac:dyDescent="0.25">
      <c r="A193" s="163" t="s">
        <v>142</v>
      </c>
      <c r="B193" s="162">
        <f t="shared" ref="B193:Q193" si="52">IF(B121=0,0,B121/0.086*1000000/B$13)</f>
        <v>1790.4908755579136</v>
      </c>
      <c r="C193" s="162">
        <f t="shared" si="52"/>
        <v>1884.8905305532035</v>
      </c>
      <c r="D193" s="162">
        <f t="shared" si="52"/>
        <v>1886.9350765774868</v>
      </c>
      <c r="E193" s="162">
        <f t="shared" si="52"/>
        <v>1887.8743843839313</v>
      </c>
      <c r="F193" s="162">
        <f t="shared" si="52"/>
        <v>1827.4308339797687</v>
      </c>
      <c r="G193" s="162">
        <f t="shared" si="52"/>
        <v>1848.3575849968656</v>
      </c>
      <c r="H193" s="162">
        <f t="shared" si="52"/>
        <v>1795.7834527209848</v>
      </c>
      <c r="I193" s="162">
        <f t="shared" si="52"/>
        <v>1941.6738527310195</v>
      </c>
      <c r="J193" s="162">
        <f t="shared" si="52"/>
        <v>1806.4975697617958</v>
      </c>
      <c r="K193" s="162">
        <f t="shared" si="52"/>
        <v>1893.1029459616732</v>
      </c>
      <c r="L193" s="162">
        <f t="shared" si="52"/>
        <v>1853.3884128859213</v>
      </c>
      <c r="M193" s="162">
        <f t="shared" si="52"/>
        <v>1947.8355906900947</v>
      </c>
      <c r="N193" s="162">
        <f t="shared" si="52"/>
        <v>1953.8034425915353</v>
      </c>
      <c r="O193" s="162">
        <f t="shared" si="52"/>
        <v>1924.4641750824951</v>
      </c>
      <c r="P193" s="162">
        <f t="shared" si="52"/>
        <v>2061.0731534899337</v>
      </c>
      <c r="Q193" s="162">
        <f t="shared" si="52"/>
        <v>2012.2164368947217</v>
      </c>
    </row>
    <row r="194" spans="1:17" ht="12" customHeight="1" x14ac:dyDescent="0.25">
      <c r="A194" s="161" t="s">
        <v>141</v>
      </c>
      <c r="B194" s="160">
        <f t="shared" ref="B194:Q196" si="53">IF(B122=0,0,B122/0.086*1000000/B$14)</f>
        <v>1754.9412551529751</v>
      </c>
      <c r="C194" s="160">
        <f t="shared" si="53"/>
        <v>1834.8667101088049</v>
      </c>
      <c r="D194" s="160">
        <f t="shared" si="53"/>
        <v>1837.6442832348484</v>
      </c>
      <c r="E194" s="160">
        <f t="shared" si="53"/>
        <v>1839.041700153984</v>
      </c>
      <c r="F194" s="160">
        <f t="shared" si="53"/>
        <v>1799.3258825810246</v>
      </c>
      <c r="G194" s="160">
        <f t="shared" si="53"/>
        <v>1820.1107069528061</v>
      </c>
      <c r="H194" s="160">
        <f t="shared" si="53"/>
        <v>1784.2253548127267</v>
      </c>
      <c r="I194" s="160">
        <f t="shared" si="53"/>
        <v>1874.8476159504098</v>
      </c>
      <c r="J194" s="160">
        <f t="shared" si="53"/>
        <v>1780.2838332518961</v>
      </c>
      <c r="K194" s="160">
        <f t="shared" si="53"/>
        <v>1841.7284862095539</v>
      </c>
      <c r="L194" s="160">
        <f t="shared" si="53"/>
        <v>1816.1967102258579</v>
      </c>
      <c r="M194" s="160">
        <f t="shared" si="53"/>
        <v>1882.3132758921863</v>
      </c>
      <c r="N194" s="160">
        <f t="shared" si="53"/>
        <v>1881.0694922465734</v>
      </c>
      <c r="O194" s="160">
        <f t="shared" si="53"/>
        <v>1852.9549071292206</v>
      </c>
      <c r="P194" s="160">
        <f t="shared" si="53"/>
        <v>1944.4770356274435</v>
      </c>
      <c r="Q194" s="160">
        <f t="shared" si="53"/>
        <v>1898.7708552186839</v>
      </c>
    </row>
    <row r="195" spans="1:17" ht="12" customHeight="1" x14ac:dyDescent="0.25">
      <c r="A195" s="148" t="s">
        <v>60</v>
      </c>
      <c r="B195" s="156">
        <f t="shared" si="53"/>
        <v>1163.8190691126433</v>
      </c>
      <c r="C195" s="156">
        <f t="shared" si="53"/>
        <v>1242.9331298749282</v>
      </c>
      <c r="D195" s="156">
        <f t="shared" si="53"/>
        <v>1242.8912890189599</v>
      </c>
      <c r="E195" s="156">
        <f t="shared" si="53"/>
        <v>1243.2252267074296</v>
      </c>
      <c r="F195" s="156">
        <f t="shared" si="53"/>
        <v>1203.7945974905731</v>
      </c>
      <c r="G195" s="156">
        <f t="shared" si="53"/>
        <v>1222.0194301578679</v>
      </c>
      <c r="H195" s="156">
        <f t="shared" si="53"/>
        <v>1189.7039843978848</v>
      </c>
      <c r="I195" s="156">
        <f t="shared" si="53"/>
        <v>1284.7653344113605</v>
      </c>
      <c r="J195" s="156">
        <f t="shared" si="53"/>
        <v>1195.429390249071</v>
      </c>
      <c r="K195" s="156">
        <f t="shared" si="53"/>
        <v>1249.9168040821496</v>
      </c>
      <c r="L195" s="156">
        <f t="shared" si="53"/>
        <v>1212.179549673456</v>
      </c>
      <c r="M195" s="156">
        <f t="shared" si="53"/>
        <v>1295.8125819433292</v>
      </c>
      <c r="N195" s="156">
        <f t="shared" si="53"/>
        <v>1287.0577141183662</v>
      </c>
      <c r="O195" s="156">
        <f t="shared" si="53"/>
        <v>1249.4373049273406</v>
      </c>
      <c r="P195" s="156">
        <f t="shared" si="53"/>
        <v>1364.6749970757915</v>
      </c>
      <c r="Q195" s="156">
        <f t="shared" si="53"/>
        <v>1310.2320053491526</v>
      </c>
    </row>
    <row r="196" spans="1:17" ht="12" customHeight="1" x14ac:dyDescent="0.25">
      <c r="A196" s="148" t="s">
        <v>59</v>
      </c>
      <c r="B196" s="156">
        <f t="shared" si="53"/>
        <v>591.12218604033183</v>
      </c>
      <c r="C196" s="156">
        <f t="shared" si="53"/>
        <v>591.93358023387668</v>
      </c>
      <c r="D196" s="156">
        <f t="shared" si="53"/>
        <v>594.75299421588863</v>
      </c>
      <c r="E196" s="156">
        <f t="shared" si="53"/>
        <v>595.81647344655448</v>
      </c>
      <c r="F196" s="156">
        <f t="shared" si="53"/>
        <v>595.53128509045143</v>
      </c>
      <c r="G196" s="156">
        <f t="shared" si="53"/>
        <v>598.09127679493815</v>
      </c>
      <c r="H196" s="156">
        <f t="shared" si="53"/>
        <v>594.52137041484195</v>
      </c>
      <c r="I196" s="156">
        <f t="shared" si="53"/>
        <v>590.0822815390494</v>
      </c>
      <c r="J196" s="156">
        <f t="shared" si="53"/>
        <v>584.85444300282529</v>
      </c>
      <c r="K196" s="156">
        <f t="shared" si="53"/>
        <v>591.81168212740408</v>
      </c>
      <c r="L196" s="156">
        <f t="shared" si="53"/>
        <v>604.01716055240195</v>
      </c>
      <c r="M196" s="156">
        <f t="shared" si="53"/>
        <v>586.50069394885725</v>
      </c>
      <c r="N196" s="156">
        <f t="shared" si="53"/>
        <v>594.01177812820754</v>
      </c>
      <c r="O196" s="156">
        <f t="shared" si="53"/>
        <v>603.51760220188009</v>
      </c>
      <c r="P196" s="156">
        <f t="shared" si="53"/>
        <v>579.802038551652</v>
      </c>
      <c r="Q196" s="156">
        <f t="shared" si="53"/>
        <v>588.53884986953096</v>
      </c>
    </row>
    <row r="197" spans="1:17" ht="12" customHeight="1" x14ac:dyDescent="0.25">
      <c r="A197" s="158" t="s">
        <v>62</v>
      </c>
      <c r="B197" s="157">
        <f t="shared" ref="B197:Q197" si="54">IF(B125=0,0,B125/0.086*1000000/B$5)</f>
        <v>634.18993085889122</v>
      </c>
      <c r="C197" s="157">
        <f t="shared" si="54"/>
        <v>651.09449464028046</v>
      </c>
      <c r="D197" s="157">
        <f t="shared" si="54"/>
        <v>661.27653847081172</v>
      </c>
      <c r="E197" s="157">
        <f t="shared" si="54"/>
        <v>669.38004655751797</v>
      </c>
      <c r="F197" s="157">
        <f t="shared" si="54"/>
        <v>654.5295772112986</v>
      </c>
      <c r="G197" s="157">
        <f t="shared" si="54"/>
        <v>646.79694263738565</v>
      </c>
      <c r="H197" s="157">
        <f t="shared" si="54"/>
        <v>637.25679143388834</v>
      </c>
      <c r="I197" s="157">
        <f t="shared" si="54"/>
        <v>657.44038569484155</v>
      </c>
      <c r="J197" s="157">
        <f t="shared" si="54"/>
        <v>639.42210319712149</v>
      </c>
      <c r="K197" s="157">
        <f t="shared" si="54"/>
        <v>667.20991207000554</v>
      </c>
      <c r="L197" s="157">
        <f t="shared" si="54"/>
        <v>657.25686379425576</v>
      </c>
      <c r="M197" s="157">
        <f t="shared" si="54"/>
        <v>670.23985751695693</v>
      </c>
      <c r="N197" s="157">
        <f t="shared" si="54"/>
        <v>699.88323745918046</v>
      </c>
      <c r="O197" s="157">
        <f t="shared" si="54"/>
        <v>664.84157171273034</v>
      </c>
      <c r="P197" s="157">
        <f t="shared" si="54"/>
        <v>708.12880153423157</v>
      </c>
      <c r="Q197" s="157">
        <f t="shared" si="54"/>
        <v>685.52851207644528</v>
      </c>
    </row>
    <row r="198" spans="1:17" ht="12" customHeight="1" x14ac:dyDescent="0.25">
      <c r="A198" s="23" t="s">
        <v>57</v>
      </c>
      <c r="B198" s="156">
        <f t="shared" ref="B198:Q198" si="55">IF(B126=0,0,B126/0.086*1000000/B$16)</f>
        <v>592.06443341497982</v>
      </c>
      <c r="C198" s="156">
        <f t="shared" si="55"/>
        <v>591.29076901497876</v>
      </c>
      <c r="D198" s="156">
        <f t="shared" si="55"/>
        <v>591.9747314138923</v>
      </c>
      <c r="E198" s="156">
        <f t="shared" si="55"/>
        <v>571.84422583771777</v>
      </c>
      <c r="F198" s="156">
        <f t="shared" si="55"/>
        <v>618.71192640801337</v>
      </c>
      <c r="G198" s="156">
        <f t="shared" si="55"/>
        <v>691.45018138483624</v>
      </c>
      <c r="H198" s="156">
        <f t="shared" si="55"/>
        <v>570.33159477234051</v>
      </c>
      <c r="I198" s="156">
        <f t="shared" si="55"/>
        <v>644.1267332948097</v>
      </c>
      <c r="J198" s="156">
        <f t="shared" si="55"/>
        <v>644.34558162979874</v>
      </c>
      <c r="K198" s="156">
        <f t="shared" si="55"/>
        <v>483.66824600198242</v>
      </c>
      <c r="L198" s="156">
        <f t="shared" si="55"/>
        <v>696.44508729910444</v>
      </c>
      <c r="M198" s="156">
        <f t="shared" si="55"/>
        <v>694.07044178514093</v>
      </c>
      <c r="N198" s="156">
        <f t="shared" si="55"/>
        <v>533.47409119264739</v>
      </c>
      <c r="O198" s="156">
        <f t="shared" si="55"/>
        <v>584.16914629743633</v>
      </c>
      <c r="P198" s="156">
        <f t="shared" si="55"/>
        <v>578.32578254403393</v>
      </c>
      <c r="Q198" s="156">
        <f t="shared" si="55"/>
        <v>587.3356089788216</v>
      </c>
    </row>
    <row r="199" spans="1:17" ht="12" customHeight="1" x14ac:dyDescent="0.25">
      <c r="A199" s="29" t="s">
        <v>140</v>
      </c>
      <c r="B199" s="57">
        <f t="shared" ref="B199:Q199" si="56">IF(B127=0,0,B127/0.086*1000000/B$17)</f>
        <v>636.66167711702883</v>
      </c>
      <c r="C199" s="57">
        <f t="shared" si="56"/>
        <v>653.75694058020883</v>
      </c>
      <c r="D199" s="57">
        <f t="shared" si="56"/>
        <v>663.99500563747301</v>
      </c>
      <c r="E199" s="57">
        <f t="shared" si="56"/>
        <v>671.57529877908223</v>
      </c>
      <c r="F199" s="57">
        <f t="shared" si="56"/>
        <v>655.39918036688493</v>
      </c>
      <c r="G199" s="57">
        <f t="shared" si="56"/>
        <v>644.79514278713418</v>
      </c>
      <c r="H199" s="57">
        <f t="shared" si="56"/>
        <v>640.2697680232252</v>
      </c>
      <c r="I199" s="57">
        <f t="shared" si="56"/>
        <v>658.51347188673253</v>
      </c>
      <c r="J199" s="57">
        <f t="shared" si="56"/>
        <v>639.05399533401499</v>
      </c>
      <c r="K199" s="57">
        <f t="shared" si="56"/>
        <v>675.58317677211244</v>
      </c>
      <c r="L199" s="57">
        <f t="shared" si="56"/>
        <v>655.52468185920429</v>
      </c>
      <c r="M199" s="57">
        <f t="shared" si="56"/>
        <v>669.23539442665958</v>
      </c>
      <c r="N199" s="57">
        <f t="shared" si="56"/>
        <v>704.83282847800876</v>
      </c>
      <c r="O199" s="57">
        <f t="shared" si="56"/>
        <v>667.27479497557135</v>
      </c>
      <c r="P199" s="57">
        <f t="shared" si="56"/>
        <v>712.36764414911681</v>
      </c>
      <c r="Q199" s="57">
        <f t="shared" si="56"/>
        <v>690.03585073245461</v>
      </c>
    </row>
    <row r="201" spans="1:17" ht="12" customHeight="1" x14ac:dyDescent="0.25">
      <c r="A201" s="152" t="s">
        <v>197</v>
      </c>
      <c r="B201" s="168">
        <f t="shared" ref="B201:Q201" si="57">SUM(B202,B204,B206,B215)</f>
        <v>139.43334911945308</v>
      </c>
      <c r="C201" s="168">
        <f t="shared" si="57"/>
        <v>73.072206845913229</v>
      </c>
      <c r="D201" s="168">
        <f t="shared" si="57"/>
        <v>46.501018839590408</v>
      </c>
      <c r="E201" s="168">
        <f t="shared" si="57"/>
        <v>31.776876316964749</v>
      </c>
      <c r="F201" s="168">
        <f t="shared" si="57"/>
        <v>26.892969293849095</v>
      </c>
      <c r="G201" s="168">
        <f t="shared" si="57"/>
        <v>30.190313994907001</v>
      </c>
      <c r="H201" s="168">
        <f t="shared" si="57"/>
        <v>26.976997117957637</v>
      </c>
      <c r="I201" s="168">
        <f t="shared" si="57"/>
        <v>36.091041126039912</v>
      </c>
      <c r="J201" s="168">
        <f t="shared" si="57"/>
        <v>34.690447047276386</v>
      </c>
      <c r="K201" s="168">
        <f t="shared" si="57"/>
        <v>21.199016808382062</v>
      </c>
      <c r="L201" s="168">
        <f t="shared" si="57"/>
        <v>24.007534121463266</v>
      </c>
      <c r="M201" s="168">
        <f t="shared" si="57"/>
        <v>21.448431974609512</v>
      </c>
      <c r="N201" s="168">
        <f t="shared" si="57"/>
        <v>12.408421360072733</v>
      </c>
      <c r="O201" s="168">
        <f t="shared" si="57"/>
        <v>12.565240644779671</v>
      </c>
      <c r="P201" s="168">
        <f t="shared" si="57"/>
        <v>12.310878552261</v>
      </c>
      <c r="Q201" s="168">
        <f t="shared" si="57"/>
        <v>15.11499855363142</v>
      </c>
    </row>
    <row r="202" spans="1:17" ht="12" customHeight="1" x14ac:dyDescent="0.25">
      <c r="A202" s="158" t="s">
        <v>65</v>
      </c>
      <c r="B202" s="157">
        <f t="shared" ref="B202:Q202" si="58">B203</f>
        <v>0</v>
      </c>
      <c r="C202" s="157">
        <f t="shared" si="58"/>
        <v>0</v>
      </c>
      <c r="D202" s="157">
        <f t="shared" si="58"/>
        <v>0</v>
      </c>
      <c r="E202" s="157">
        <f t="shared" si="58"/>
        <v>0</v>
      </c>
      <c r="F202" s="157">
        <f t="shared" si="58"/>
        <v>0</v>
      </c>
      <c r="G202" s="157">
        <f t="shared" si="58"/>
        <v>0</v>
      </c>
      <c r="H202" s="157">
        <f t="shared" si="58"/>
        <v>0</v>
      </c>
      <c r="I202" s="157">
        <f t="shared" si="58"/>
        <v>0</v>
      </c>
      <c r="J202" s="157">
        <f t="shared" si="58"/>
        <v>0</v>
      </c>
      <c r="K202" s="157">
        <f t="shared" si="58"/>
        <v>0</v>
      </c>
      <c r="L202" s="157">
        <f t="shared" si="58"/>
        <v>0</v>
      </c>
      <c r="M202" s="157">
        <f t="shared" si="58"/>
        <v>0</v>
      </c>
      <c r="N202" s="157">
        <f t="shared" si="58"/>
        <v>0</v>
      </c>
      <c r="O202" s="157">
        <f t="shared" si="58"/>
        <v>0</v>
      </c>
      <c r="P202" s="157">
        <f t="shared" si="58"/>
        <v>0</v>
      </c>
      <c r="Q202" s="157">
        <f t="shared" si="58"/>
        <v>0</v>
      </c>
    </row>
    <row r="203" spans="1:17" ht="12" customHeight="1" x14ac:dyDescent="0.25">
      <c r="A203" s="23" t="s">
        <v>60</v>
      </c>
      <c r="B203" s="156">
        <f>IF(B149=0,0,B149*1000000/B$7)</f>
        <v>0</v>
      </c>
      <c r="C203" s="156">
        <f t="shared" ref="C203:Q203" si="59">IF(C149=0,0,C149*1000000/C$7)</f>
        <v>0</v>
      </c>
      <c r="D203" s="156">
        <f t="shared" si="59"/>
        <v>0</v>
      </c>
      <c r="E203" s="156">
        <f t="shared" si="59"/>
        <v>0</v>
      </c>
      <c r="F203" s="156">
        <f t="shared" si="59"/>
        <v>0</v>
      </c>
      <c r="G203" s="156">
        <f t="shared" si="59"/>
        <v>0</v>
      </c>
      <c r="H203" s="156">
        <f t="shared" si="59"/>
        <v>0</v>
      </c>
      <c r="I203" s="156">
        <f t="shared" si="59"/>
        <v>0</v>
      </c>
      <c r="J203" s="156">
        <f t="shared" si="59"/>
        <v>0</v>
      </c>
      <c r="K203" s="156">
        <f t="shared" si="59"/>
        <v>0</v>
      </c>
      <c r="L203" s="156">
        <f t="shared" si="59"/>
        <v>0</v>
      </c>
      <c r="M203" s="156">
        <f t="shared" si="59"/>
        <v>0</v>
      </c>
      <c r="N203" s="156">
        <f t="shared" si="59"/>
        <v>0</v>
      </c>
      <c r="O203" s="156">
        <f t="shared" si="59"/>
        <v>0</v>
      </c>
      <c r="P203" s="156">
        <f t="shared" si="59"/>
        <v>0</v>
      </c>
      <c r="Q203" s="156">
        <f t="shared" si="59"/>
        <v>0</v>
      </c>
    </row>
    <row r="204" spans="1:17" ht="12" customHeight="1" x14ac:dyDescent="0.25">
      <c r="A204" s="158" t="s">
        <v>112</v>
      </c>
      <c r="B204" s="157">
        <f t="shared" ref="B204:Q204" si="60">B205</f>
        <v>0</v>
      </c>
      <c r="C204" s="157">
        <f t="shared" si="60"/>
        <v>0</v>
      </c>
      <c r="D204" s="157">
        <f t="shared" si="60"/>
        <v>0</v>
      </c>
      <c r="E204" s="157">
        <f t="shared" si="60"/>
        <v>0</v>
      </c>
      <c r="F204" s="157">
        <f t="shared" si="60"/>
        <v>0</v>
      </c>
      <c r="G204" s="157">
        <f t="shared" si="60"/>
        <v>0</v>
      </c>
      <c r="H204" s="157">
        <f t="shared" si="60"/>
        <v>0</v>
      </c>
      <c r="I204" s="157">
        <f t="shared" si="60"/>
        <v>0</v>
      </c>
      <c r="J204" s="157">
        <f t="shared" si="60"/>
        <v>0</v>
      </c>
      <c r="K204" s="157">
        <f t="shared" si="60"/>
        <v>0</v>
      </c>
      <c r="L204" s="157">
        <f t="shared" si="60"/>
        <v>0</v>
      </c>
      <c r="M204" s="157">
        <f t="shared" si="60"/>
        <v>0</v>
      </c>
      <c r="N204" s="157">
        <f t="shared" si="60"/>
        <v>0</v>
      </c>
      <c r="O204" s="157">
        <f t="shared" si="60"/>
        <v>0</v>
      </c>
      <c r="P204" s="157">
        <f t="shared" si="60"/>
        <v>0</v>
      </c>
      <c r="Q204" s="157">
        <f t="shared" si="60"/>
        <v>0</v>
      </c>
    </row>
    <row r="205" spans="1:17" ht="12" customHeight="1" x14ac:dyDescent="0.25">
      <c r="A205" s="23" t="s">
        <v>60</v>
      </c>
      <c r="B205" s="156">
        <f>IF(B151=0,0,B151*1000000/B$5)</f>
        <v>0</v>
      </c>
      <c r="C205" s="156">
        <f t="shared" ref="C205:Q206" si="61">IF(C151=0,0,C151*1000000/C$5)</f>
        <v>0</v>
      </c>
      <c r="D205" s="156">
        <f t="shared" si="61"/>
        <v>0</v>
      </c>
      <c r="E205" s="156">
        <f t="shared" si="61"/>
        <v>0</v>
      </c>
      <c r="F205" s="156">
        <f t="shared" si="61"/>
        <v>0</v>
      </c>
      <c r="G205" s="156">
        <f t="shared" si="61"/>
        <v>0</v>
      </c>
      <c r="H205" s="156">
        <f t="shared" si="61"/>
        <v>0</v>
      </c>
      <c r="I205" s="156">
        <f t="shared" si="61"/>
        <v>0</v>
      </c>
      <c r="J205" s="156">
        <f t="shared" si="61"/>
        <v>0</v>
      </c>
      <c r="K205" s="156">
        <f t="shared" si="61"/>
        <v>0</v>
      </c>
      <c r="L205" s="156">
        <f t="shared" si="61"/>
        <v>0</v>
      </c>
      <c r="M205" s="156">
        <f t="shared" si="61"/>
        <v>0</v>
      </c>
      <c r="N205" s="156">
        <f t="shared" si="61"/>
        <v>0</v>
      </c>
      <c r="O205" s="156">
        <f t="shared" si="61"/>
        <v>0</v>
      </c>
      <c r="P205" s="156">
        <f t="shared" si="61"/>
        <v>0</v>
      </c>
      <c r="Q205" s="156">
        <f t="shared" si="61"/>
        <v>0</v>
      </c>
    </row>
    <row r="206" spans="1:17" ht="12" customHeight="1" x14ac:dyDescent="0.25">
      <c r="A206" s="158" t="s">
        <v>63</v>
      </c>
      <c r="B206" s="157">
        <f>IF(B152=0,0,B152*1000000/B$5)</f>
        <v>121.48502703403757</v>
      </c>
      <c r="C206" s="157">
        <f t="shared" si="61"/>
        <v>59.652191624357037</v>
      </c>
      <c r="D206" s="157">
        <f t="shared" si="61"/>
        <v>34.863372451082</v>
      </c>
      <c r="E206" s="157">
        <f t="shared" si="61"/>
        <v>25.295067558415191</v>
      </c>
      <c r="F206" s="157">
        <f t="shared" si="61"/>
        <v>19.451655201797365</v>
      </c>
      <c r="G206" s="157">
        <f t="shared" si="61"/>
        <v>15.438503219515637</v>
      </c>
      <c r="H206" s="157">
        <f t="shared" si="61"/>
        <v>14.81008263153292</v>
      </c>
      <c r="I206" s="157">
        <f t="shared" si="61"/>
        <v>12.572595326810276</v>
      </c>
      <c r="J206" s="157">
        <f t="shared" si="61"/>
        <v>12.771825326140119</v>
      </c>
      <c r="K206" s="157">
        <f t="shared" si="61"/>
        <v>10.928178828166523</v>
      </c>
      <c r="L206" s="157">
        <f t="shared" si="61"/>
        <v>9.6638543377780781</v>
      </c>
      <c r="M206" s="157">
        <f t="shared" si="61"/>
        <v>7.8123550137362985</v>
      </c>
      <c r="N206" s="157">
        <f t="shared" si="61"/>
        <v>4.9335973833152087</v>
      </c>
      <c r="O206" s="157">
        <f t="shared" si="61"/>
        <v>4.2900679131576087</v>
      </c>
      <c r="P206" s="157">
        <f t="shared" si="61"/>
        <v>3.5144116898255757</v>
      </c>
      <c r="Q206" s="157">
        <f t="shared" si="61"/>
        <v>3.0071223158408031</v>
      </c>
    </row>
    <row r="207" spans="1:17" ht="12" customHeight="1" x14ac:dyDescent="0.25">
      <c r="A207" s="167" t="s">
        <v>144</v>
      </c>
      <c r="B207" s="132">
        <f>IF(B153=0,0,B153*1000000/B$11)</f>
        <v>698.24236614719564</v>
      </c>
      <c r="C207" s="132">
        <f t="shared" ref="C207:Q207" si="62">IF(C153=0,0,C153*1000000/C$11)</f>
        <v>693.06972787757115</v>
      </c>
      <c r="D207" s="132">
        <f t="shared" si="62"/>
        <v>689.92036063199407</v>
      </c>
      <c r="E207" s="132">
        <f t="shared" si="62"/>
        <v>684.8220269344946</v>
      </c>
      <c r="F207" s="132">
        <f t="shared" si="62"/>
        <v>678.11136303960564</v>
      </c>
      <c r="G207" s="132">
        <f t="shared" si="62"/>
        <v>675.55984299933004</v>
      </c>
      <c r="H207" s="132">
        <f t="shared" si="62"/>
        <v>666.26132565956607</v>
      </c>
      <c r="I207" s="132">
        <f t="shared" si="62"/>
        <v>656.47028783686267</v>
      </c>
      <c r="J207" s="132">
        <f t="shared" si="62"/>
        <v>645.44883298347361</v>
      </c>
      <c r="K207" s="132">
        <f t="shared" si="62"/>
        <v>648.16289417257701</v>
      </c>
      <c r="L207" s="132">
        <f t="shared" si="62"/>
        <v>647.26501477048294</v>
      </c>
      <c r="M207" s="132">
        <f t="shared" si="62"/>
        <v>644.63924653703884</v>
      </c>
      <c r="N207" s="132">
        <f t="shared" si="62"/>
        <v>639.51089452413044</v>
      </c>
      <c r="O207" s="132">
        <f t="shared" si="62"/>
        <v>630.68492699960211</v>
      </c>
      <c r="P207" s="132">
        <f t="shared" si="62"/>
        <v>623.34070748112322</v>
      </c>
      <c r="Q207" s="132">
        <f t="shared" si="62"/>
        <v>615.05753181719149</v>
      </c>
    </row>
    <row r="208" spans="1:17" ht="12" customHeight="1" x14ac:dyDescent="0.25">
      <c r="A208" s="167" t="s">
        <v>143</v>
      </c>
      <c r="B208" s="132">
        <f>IF(B154=0,0,B154*1000000/B$12)</f>
        <v>453.85753799567715</v>
      </c>
      <c r="C208" s="132">
        <f t="shared" ref="C208:Q210" si="63">IF(C154=0,0,C154*1000000/C$12)</f>
        <v>450.49532312042101</v>
      </c>
      <c r="D208" s="132">
        <f t="shared" si="63"/>
        <v>448.44823441079575</v>
      </c>
      <c r="E208" s="132">
        <f t="shared" si="63"/>
        <v>445.13431750742131</v>
      </c>
      <c r="F208" s="132">
        <f t="shared" si="63"/>
        <v>440.77238597574348</v>
      </c>
      <c r="G208" s="132">
        <f t="shared" si="63"/>
        <v>439.11389794956466</v>
      </c>
      <c r="H208" s="132">
        <f t="shared" si="63"/>
        <v>433.06986167871855</v>
      </c>
      <c r="I208" s="132">
        <f t="shared" si="63"/>
        <v>426.70568709396099</v>
      </c>
      <c r="J208" s="132">
        <f t="shared" si="63"/>
        <v>419.54174143925758</v>
      </c>
      <c r="K208" s="132">
        <f t="shared" si="63"/>
        <v>421.30588121217528</v>
      </c>
      <c r="L208" s="132">
        <f t="shared" si="63"/>
        <v>417.48593452696156</v>
      </c>
      <c r="M208" s="132">
        <f t="shared" si="63"/>
        <v>422.23870648176057</v>
      </c>
      <c r="N208" s="132">
        <f t="shared" si="63"/>
        <v>415.68208144068478</v>
      </c>
      <c r="O208" s="132">
        <f t="shared" si="63"/>
        <v>405.21506559724429</v>
      </c>
      <c r="P208" s="132">
        <f t="shared" si="63"/>
        <v>408.91150410761679</v>
      </c>
      <c r="Q208" s="132">
        <f t="shared" si="63"/>
        <v>399.78739568117442</v>
      </c>
    </row>
    <row r="209" spans="1:17" ht="12" customHeight="1" x14ac:dyDescent="0.25">
      <c r="A209" s="166" t="s">
        <v>57</v>
      </c>
      <c r="B209" s="165">
        <f>IF(B155=0,0,B155*1000000/B$12)</f>
        <v>453.85753799567715</v>
      </c>
      <c r="C209" s="165">
        <f t="shared" si="63"/>
        <v>450.49532312042101</v>
      </c>
      <c r="D209" s="165">
        <f t="shared" si="63"/>
        <v>448.44823441079575</v>
      </c>
      <c r="E209" s="165">
        <f t="shared" si="63"/>
        <v>445.13431750742131</v>
      </c>
      <c r="F209" s="165">
        <f t="shared" si="63"/>
        <v>440.77238597574348</v>
      </c>
      <c r="G209" s="165">
        <f t="shared" si="63"/>
        <v>439.11389794956466</v>
      </c>
      <c r="H209" s="165">
        <f t="shared" si="63"/>
        <v>433.06986167871855</v>
      </c>
      <c r="I209" s="165">
        <f t="shared" si="63"/>
        <v>426.70568709396099</v>
      </c>
      <c r="J209" s="165">
        <f t="shared" si="63"/>
        <v>419.54174143925758</v>
      </c>
      <c r="K209" s="165">
        <f t="shared" si="63"/>
        <v>421.30588121217528</v>
      </c>
      <c r="L209" s="165">
        <f t="shared" si="63"/>
        <v>417.48593452696156</v>
      </c>
      <c r="M209" s="165">
        <f t="shared" si="63"/>
        <v>422.23870648176057</v>
      </c>
      <c r="N209" s="165">
        <f t="shared" si="63"/>
        <v>415.68208144068478</v>
      </c>
      <c r="O209" s="165">
        <f t="shared" si="63"/>
        <v>405.21506559724429</v>
      </c>
      <c r="P209" s="165">
        <f t="shared" si="63"/>
        <v>408.91150410761679</v>
      </c>
      <c r="Q209" s="165">
        <f t="shared" si="63"/>
        <v>399.78739568117442</v>
      </c>
    </row>
    <row r="210" spans="1:17" ht="12" customHeight="1" x14ac:dyDescent="0.25">
      <c r="A210" s="147" t="s">
        <v>59</v>
      </c>
      <c r="B210" s="164">
        <f>IF(B156=0,0,B156*1000000/B$12)</f>
        <v>0</v>
      </c>
      <c r="C210" s="164">
        <f t="shared" si="63"/>
        <v>0</v>
      </c>
      <c r="D210" s="164">
        <f t="shared" si="63"/>
        <v>0</v>
      </c>
      <c r="E210" s="164">
        <f t="shared" si="63"/>
        <v>0</v>
      </c>
      <c r="F210" s="164">
        <f t="shared" si="63"/>
        <v>0</v>
      </c>
      <c r="G210" s="164">
        <f t="shared" si="63"/>
        <v>0</v>
      </c>
      <c r="H210" s="164">
        <f t="shared" si="63"/>
        <v>0</v>
      </c>
      <c r="I210" s="164">
        <f t="shared" si="63"/>
        <v>0</v>
      </c>
      <c r="J210" s="164">
        <f t="shared" si="63"/>
        <v>0</v>
      </c>
      <c r="K210" s="164">
        <f t="shared" si="63"/>
        <v>0</v>
      </c>
      <c r="L210" s="164">
        <f t="shared" si="63"/>
        <v>0</v>
      </c>
      <c r="M210" s="164">
        <f t="shared" si="63"/>
        <v>0</v>
      </c>
      <c r="N210" s="164">
        <f t="shared" si="63"/>
        <v>0</v>
      </c>
      <c r="O210" s="164">
        <f t="shared" si="63"/>
        <v>0</v>
      </c>
      <c r="P210" s="164">
        <f t="shared" si="63"/>
        <v>0</v>
      </c>
      <c r="Q210" s="164">
        <f t="shared" si="63"/>
        <v>0</v>
      </c>
    </row>
    <row r="211" spans="1:17" ht="12" customHeight="1" x14ac:dyDescent="0.25">
      <c r="A211" s="163" t="s">
        <v>142</v>
      </c>
      <c r="B211" s="162">
        <f>IF(B157=0,0,B157*1000000/B$13)</f>
        <v>0</v>
      </c>
      <c r="C211" s="162">
        <f t="shared" ref="C211:Q211" si="64">IF(C157=0,0,C157*1000000/C$13)</f>
        <v>0</v>
      </c>
      <c r="D211" s="162">
        <f t="shared" si="64"/>
        <v>0</v>
      </c>
      <c r="E211" s="162">
        <f t="shared" si="64"/>
        <v>0</v>
      </c>
      <c r="F211" s="162">
        <f t="shared" si="64"/>
        <v>0</v>
      </c>
      <c r="G211" s="162">
        <f t="shared" si="64"/>
        <v>0</v>
      </c>
      <c r="H211" s="162">
        <f t="shared" si="64"/>
        <v>0</v>
      </c>
      <c r="I211" s="162">
        <f t="shared" si="64"/>
        <v>0</v>
      </c>
      <c r="J211" s="162">
        <f t="shared" si="64"/>
        <v>0</v>
      </c>
      <c r="K211" s="162">
        <f t="shared" si="64"/>
        <v>0</v>
      </c>
      <c r="L211" s="162">
        <f t="shared" si="64"/>
        <v>0</v>
      </c>
      <c r="M211" s="162">
        <f t="shared" si="64"/>
        <v>0</v>
      </c>
      <c r="N211" s="162">
        <f t="shared" si="64"/>
        <v>0</v>
      </c>
      <c r="O211" s="162">
        <f t="shared" si="64"/>
        <v>0</v>
      </c>
      <c r="P211" s="162">
        <f t="shared" si="64"/>
        <v>0</v>
      </c>
      <c r="Q211" s="162">
        <f t="shared" si="64"/>
        <v>0</v>
      </c>
    </row>
    <row r="212" spans="1:17" ht="12" customHeight="1" x14ac:dyDescent="0.25">
      <c r="A212" s="161" t="s">
        <v>141</v>
      </c>
      <c r="B212" s="160">
        <f>IF(B158=0,0,B158*1000000/B$14)</f>
        <v>0</v>
      </c>
      <c r="C212" s="160">
        <f t="shared" ref="C212:Q214" si="65">IF(C158=0,0,C158*1000000/C$14)</f>
        <v>0</v>
      </c>
      <c r="D212" s="160">
        <f t="shared" si="65"/>
        <v>0</v>
      </c>
      <c r="E212" s="160">
        <f t="shared" si="65"/>
        <v>0</v>
      </c>
      <c r="F212" s="160">
        <f t="shared" si="65"/>
        <v>0</v>
      </c>
      <c r="G212" s="160">
        <f t="shared" si="65"/>
        <v>0</v>
      </c>
      <c r="H212" s="160">
        <f t="shared" si="65"/>
        <v>0</v>
      </c>
      <c r="I212" s="160">
        <f t="shared" si="65"/>
        <v>0</v>
      </c>
      <c r="J212" s="160">
        <f t="shared" si="65"/>
        <v>0</v>
      </c>
      <c r="K212" s="160">
        <f t="shared" si="65"/>
        <v>0</v>
      </c>
      <c r="L212" s="160">
        <f t="shared" si="65"/>
        <v>0</v>
      </c>
      <c r="M212" s="160">
        <f t="shared" si="65"/>
        <v>0</v>
      </c>
      <c r="N212" s="160">
        <f t="shared" si="65"/>
        <v>0</v>
      </c>
      <c r="O212" s="160">
        <f t="shared" si="65"/>
        <v>0</v>
      </c>
      <c r="P212" s="160">
        <f t="shared" si="65"/>
        <v>0</v>
      </c>
      <c r="Q212" s="160">
        <f t="shared" si="65"/>
        <v>0</v>
      </c>
    </row>
    <row r="213" spans="1:17" ht="12" customHeight="1" x14ac:dyDescent="0.25">
      <c r="A213" s="148" t="s">
        <v>60</v>
      </c>
      <c r="B213" s="156">
        <f>IF(B159=0,0,B159*1000000/B$14)</f>
        <v>0</v>
      </c>
      <c r="C213" s="156">
        <f t="shared" si="65"/>
        <v>0</v>
      </c>
      <c r="D213" s="156">
        <f t="shared" si="65"/>
        <v>0</v>
      </c>
      <c r="E213" s="156">
        <f t="shared" si="65"/>
        <v>0</v>
      </c>
      <c r="F213" s="156">
        <f t="shared" si="65"/>
        <v>0</v>
      </c>
      <c r="G213" s="156">
        <f t="shared" si="65"/>
        <v>0</v>
      </c>
      <c r="H213" s="156">
        <f t="shared" si="65"/>
        <v>0</v>
      </c>
      <c r="I213" s="156">
        <f t="shared" si="65"/>
        <v>0</v>
      </c>
      <c r="J213" s="156">
        <f t="shared" si="65"/>
        <v>0</v>
      </c>
      <c r="K213" s="156">
        <f t="shared" si="65"/>
        <v>0</v>
      </c>
      <c r="L213" s="156">
        <f t="shared" si="65"/>
        <v>0</v>
      </c>
      <c r="M213" s="156">
        <f t="shared" si="65"/>
        <v>0</v>
      </c>
      <c r="N213" s="156">
        <f t="shared" si="65"/>
        <v>0</v>
      </c>
      <c r="O213" s="156">
        <f t="shared" si="65"/>
        <v>0</v>
      </c>
      <c r="P213" s="156">
        <f t="shared" si="65"/>
        <v>0</v>
      </c>
      <c r="Q213" s="156">
        <f t="shared" si="65"/>
        <v>0</v>
      </c>
    </row>
    <row r="214" spans="1:17" ht="12" customHeight="1" x14ac:dyDescent="0.25">
      <c r="A214" s="148" t="s">
        <v>59</v>
      </c>
      <c r="B214" s="156">
        <f>IF(B160=0,0,B160*1000000/B$14)</f>
        <v>0</v>
      </c>
      <c r="C214" s="156">
        <f t="shared" si="65"/>
        <v>0</v>
      </c>
      <c r="D214" s="156">
        <f t="shared" si="65"/>
        <v>0</v>
      </c>
      <c r="E214" s="156">
        <f t="shared" si="65"/>
        <v>0</v>
      </c>
      <c r="F214" s="156">
        <f t="shared" si="65"/>
        <v>0</v>
      </c>
      <c r="G214" s="156">
        <f t="shared" si="65"/>
        <v>0</v>
      </c>
      <c r="H214" s="156">
        <f t="shared" si="65"/>
        <v>0</v>
      </c>
      <c r="I214" s="156">
        <f t="shared" si="65"/>
        <v>0</v>
      </c>
      <c r="J214" s="156">
        <f t="shared" si="65"/>
        <v>0</v>
      </c>
      <c r="K214" s="156">
        <f t="shared" si="65"/>
        <v>0</v>
      </c>
      <c r="L214" s="156">
        <f t="shared" si="65"/>
        <v>0</v>
      </c>
      <c r="M214" s="156">
        <f t="shared" si="65"/>
        <v>0</v>
      </c>
      <c r="N214" s="156">
        <f t="shared" si="65"/>
        <v>0</v>
      </c>
      <c r="O214" s="156">
        <f t="shared" si="65"/>
        <v>0</v>
      </c>
      <c r="P214" s="156">
        <f t="shared" si="65"/>
        <v>0</v>
      </c>
      <c r="Q214" s="156">
        <f t="shared" si="65"/>
        <v>0</v>
      </c>
    </row>
    <row r="215" spans="1:17" ht="12" customHeight="1" x14ac:dyDescent="0.25">
      <c r="A215" s="158" t="s">
        <v>62</v>
      </c>
      <c r="B215" s="157">
        <f>IF(B161=0,0,B161*1000000/B$5)</f>
        <v>17.948322085415512</v>
      </c>
      <c r="C215" s="157">
        <f t="shared" ref="C215:Q215" si="66">IF(C161=0,0,C161*1000000/C$5)</f>
        <v>13.420015221556199</v>
      </c>
      <c r="D215" s="157">
        <f t="shared" si="66"/>
        <v>11.63764638850841</v>
      </c>
      <c r="E215" s="157">
        <f t="shared" si="66"/>
        <v>6.4818087585495583</v>
      </c>
      <c r="F215" s="157">
        <f t="shared" si="66"/>
        <v>7.4413140920517309</v>
      </c>
      <c r="G215" s="157">
        <f t="shared" si="66"/>
        <v>14.751810775391363</v>
      </c>
      <c r="H215" s="157">
        <f t="shared" si="66"/>
        <v>12.166914486424719</v>
      </c>
      <c r="I215" s="157">
        <f t="shared" si="66"/>
        <v>23.518445799229635</v>
      </c>
      <c r="J215" s="157">
        <f t="shared" si="66"/>
        <v>21.918621721136265</v>
      </c>
      <c r="K215" s="157">
        <f t="shared" si="66"/>
        <v>10.270837980215541</v>
      </c>
      <c r="L215" s="157">
        <f t="shared" si="66"/>
        <v>14.343679783685188</v>
      </c>
      <c r="M215" s="157">
        <f t="shared" si="66"/>
        <v>13.636076960873215</v>
      </c>
      <c r="N215" s="157">
        <f t="shared" si="66"/>
        <v>7.4748239767575235</v>
      </c>
      <c r="O215" s="157">
        <f t="shared" si="66"/>
        <v>8.275172731622062</v>
      </c>
      <c r="P215" s="157">
        <f t="shared" si="66"/>
        <v>8.796466862435425</v>
      </c>
      <c r="Q215" s="157">
        <f t="shared" si="66"/>
        <v>12.107876237790617</v>
      </c>
    </row>
    <row r="216" spans="1:17" ht="12" customHeight="1" x14ac:dyDescent="0.25">
      <c r="A216" s="23" t="s">
        <v>57</v>
      </c>
      <c r="B216" s="156">
        <f>IF(B162=0,0,B162*1000000/B$16)</f>
        <v>323.8381332431905</v>
      </c>
      <c r="C216" s="156">
        <f t="shared" ref="C216:Q216" si="67">IF(C162=0,0,C162*1000000/C$16)</f>
        <v>314.85971627290667</v>
      </c>
      <c r="D216" s="156">
        <f t="shared" si="67"/>
        <v>308.31583860800345</v>
      </c>
      <c r="E216" s="156">
        <f t="shared" si="67"/>
        <v>294.4708292472402</v>
      </c>
      <c r="F216" s="156">
        <f t="shared" si="67"/>
        <v>313.93789009276225</v>
      </c>
      <c r="G216" s="156">
        <f t="shared" si="67"/>
        <v>343.81374392919224</v>
      </c>
      <c r="H216" s="156">
        <f t="shared" si="67"/>
        <v>282.42229836495875</v>
      </c>
      <c r="I216" s="156">
        <f t="shared" si="67"/>
        <v>315.30899787802116</v>
      </c>
      <c r="J216" s="156">
        <f t="shared" si="67"/>
        <v>315.08231675144975</v>
      </c>
      <c r="K216" s="156">
        <f t="shared" si="67"/>
        <v>235.4072431782013</v>
      </c>
      <c r="L216" s="156">
        <f t="shared" si="67"/>
        <v>338.84962103070654</v>
      </c>
      <c r="M216" s="156">
        <f t="shared" si="67"/>
        <v>337.14789560549372</v>
      </c>
      <c r="N216" s="156">
        <f t="shared" si="67"/>
        <v>258.78429009893307</v>
      </c>
      <c r="O216" s="156">
        <f t="shared" si="67"/>
        <v>282.63481131693783</v>
      </c>
      <c r="P216" s="156">
        <f t="shared" si="67"/>
        <v>278.16432477293279</v>
      </c>
      <c r="Q216" s="156">
        <f t="shared" si="67"/>
        <v>275.87938507488303</v>
      </c>
    </row>
    <row r="217" spans="1:17" ht="12" customHeight="1" x14ac:dyDescent="0.25">
      <c r="A217" s="29" t="s">
        <v>140</v>
      </c>
      <c r="B217" s="57">
        <f>IF(B163=0,0,B163*1000000/B$17)</f>
        <v>0</v>
      </c>
      <c r="C217" s="57">
        <f t="shared" ref="C217:Q217" si="68">IF(C163=0,0,C163*1000000/C$17)</f>
        <v>0</v>
      </c>
      <c r="D217" s="57">
        <f t="shared" si="68"/>
        <v>0</v>
      </c>
      <c r="E217" s="57">
        <f t="shared" si="68"/>
        <v>0</v>
      </c>
      <c r="F217" s="57">
        <f t="shared" si="68"/>
        <v>0</v>
      </c>
      <c r="G217" s="57">
        <f t="shared" si="68"/>
        <v>0</v>
      </c>
      <c r="H217" s="57">
        <f t="shared" si="68"/>
        <v>0</v>
      </c>
      <c r="I217" s="57">
        <f t="shared" si="68"/>
        <v>0</v>
      </c>
      <c r="J217" s="57">
        <f t="shared" si="68"/>
        <v>0</v>
      </c>
      <c r="K217" s="57">
        <f t="shared" si="68"/>
        <v>0</v>
      </c>
      <c r="L217" s="57">
        <f t="shared" si="68"/>
        <v>0</v>
      </c>
      <c r="M217" s="57">
        <f t="shared" si="68"/>
        <v>0</v>
      </c>
      <c r="N217" s="57">
        <f t="shared" si="68"/>
        <v>0</v>
      </c>
      <c r="O217" s="57">
        <f t="shared" si="68"/>
        <v>0</v>
      </c>
      <c r="P217" s="57">
        <f t="shared" si="68"/>
        <v>0</v>
      </c>
      <c r="Q217" s="57">
        <f t="shared" si="68"/>
        <v>0</v>
      </c>
    </row>
    <row r="219" spans="1:17" ht="12" customHeight="1" x14ac:dyDescent="0.25">
      <c r="A219" s="152" t="s">
        <v>196</v>
      </c>
      <c r="B219" s="184">
        <f>B165/RES_summary!B$19</f>
        <v>132.12732796361797</v>
      </c>
      <c r="C219" s="184">
        <f>C165/RES_summary!C$19</f>
        <v>134.10156020410105</v>
      </c>
      <c r="D219" s="184">
        <f>D165/RES_summary!D$19</f>
        <v>125.20481116802151</v>
      </c>
      <c r="E219" s="184">
        <f>E165/RES_summary!E$19</f>
        <v>122.97065847820599</v>
      </c>
      <c r="F219" s="184">
        <f>F165/RES_summary!F$19</f>
        <v>114.44571326908867</v>
      </c>
      <c r="G219" s="184">
        <f>G165/RES_summary!G$19</f>
        <v>109.07883255549824</v>
      </c>
      <c r="H219" s="184">
        <f>H165/RES_summary!H$19</f>
        <v>101.39348171871063</v>
      </c>
      <c r="I219" s="184">
        <f>I165/RES_summary!I$19</f>
        <v>97.142720047288961</v>
      </c>
      <c r="J219" s="184">
        <f>J165/RES_summary!J$19</f>
        <v>94.910340950925942</v>
      </c>
      <c r="K219" s="184">
        <f>K165/RES_summary!K$19</f>
        <v>91.236216694419284</v>
      </c>
      <c r="L219" s="184">
        <f>L165/RES_summary!L$19</f>
        <v>95.9311705882197</v>
      </c>
      <c r="M219" s="184">
        <f>M165/RES_summary!M$19</f>
        <v>87.134244779843726</v>
      </c>
      <c r="N219" s="184">
        <f>N165/RES_summary!N$19</f>
        <v>85.305584231004985</v>
      </c>
      <c r="O219" s="184">
        <f>O165/RES_summary!O$19</f>
        <v>86.628171180615425</v>
      </c>
      <c r="P219" s="184">
        <f>P165/RES_summary!P$19</f>
        <v>75.97397794849195</v>
      </c>
      <c r="Q219" s="184">
        <f>Q165/RES_summary!Q$19</f>
        <v>76.978489702493647</v>
      </c>
    </row>
    <row r="220" spans="1:17" ht="12" customHeight="1" x14ac:dyDescent="0.25">
      <c r="A220" s="158" t="s">
        <v>65</v>
      </c>
      <c r="B220" s="178">
        <f>B166/RES_summary!B$19</f>
        <v>93.081287494692475</v>
      </c>
      <c r="C220" s="178">
        <f>C166/RES_summary!C$19</f>
        <v>95.169700862769645</v>
      </c>
      <c r="D220" s="178">
        <f>D166/RES_summary!D$19</f>
        <v>86.842976706175463</v>
      </c>
      <c r="E220" s="178">
        <f>E166/RES_summary!E$19</f>
        <v>85.087755911284518</v>
      </c>
      <c r="F220" s="178">
        <f>F166/RES_summary!F$19</f>
        <v>77.816345117130112</v>
      </c>
      <c r="G220" s="178">
        <f>G166/RES_summary!G$19</f>
        <v>72.64496838433223</v>
      </c>
      <c r="H220" s="178">
        <f>H166/RES_summary!H$19</f>
        <v>66.077371759254575</v>
      </c>
      <c r="I220" s="178">
        <f>I166/RES_summary!I$19</f>
        <v>60.157565320433918</v>
      </c>
      <c r="J220" s="178">
        <f>J166/RES_summary!J$19</f>
        <v>59.825689878954002</v>
      </c>
      <c r="K220" s="178">
        <f>K166/RES_summary!K$19</f>
        <v>55.648501195115273</v>
      </c>
      <c r="L220" s="178">
        <f>L166/RES_summary!L$19</f>
        <v>61.416295679673802</v>
      </c>
      <c r="M220" s="178">
        <f>M166/RES_summary!M$19</f>
        <v>51.810919902078666</v>
      </c>
      <c r="N220" s="178">
        <f>N166/RES_summary!N$19</f>
        <v>50.282921240571568</v>
      </c>
      <c r="O220" s="178">
        <f>O166/RES_summary!O$19</f>
        <v>52.791740818050641</v>
      </c>
      <c r="P220" s="178">
        <f>P166/RES_summary!P$19</f>
        <v>40.565658683477004</v>
      </c>
      <c r="Q220" s="178">
        <f>Q166/RES_summary!Q$19</f>
        <v>42.686017214997051</v>
      </c>
    </row>
    <row r="221" spans="1:17" ht="12" customHeight="1" x14ac:dyDescent="0.25">
      <c r="A221" s="23" t="s">
        <v>60</v>
      </c>
      <c r="B221" s="177">
        <f>B167/RES_summary!B$19</f>
        <v>93.081287494692475</v>
      </c>
      <c r="C221" s="177">
        <f>C167/RES_summary!C$19</f>
        <v>95.169700862769645</v>
      </c>
      <c r="D221" s="177">
        <f>D167/RES_summary!D$19</f>
        <v>86.842976706175463</v>
      </c>
      <c r="E221" s="177">
        <f>E167/RES_summary!E$19</f>
        <v>85.087755911284518</v>
      </c>
      <c r="F221" s="177">
        <f>F167/RES_summary!F$19</f>
        <v>77.816345117130112</v>
      </c>
      <c r="G221" s="177">
        <f>G167/RES_summary!G$19</f>
        <v>72.64496838433223</v>
      </c>
      <c r="H221" s="177">
        <f>H167/RES_summary!H$19</f>
        <v>66.077371759254575</v>
      </c>
      <c r="I221" s="177">
        <f>I167/RES_summary!I$19</f>
        <v>60.157565320433918</v>
      </c>
      <c r="J221" s="177">
        <f>J167/RES_summary!J$19</f>
        <v>59.825689878954002</v>
      </c>
      <c r="K221" s="177">
        <f>K167/RES_summary!K$19</f>
        <v>55.648501195115273</v>
      </c>
      <c r="L221" s="177">
        <f>L167/RES_summary!L$19</f>
        <v>61.416295679673802</v>
      </c>
      <c r="M221" s="177">
        <f>M167/RES_summary!M$19</f>
        <v>51.810919902078666</v>
      </c>
      <c r="N221" s="177">
        <f>N167/RES_summary!N$19</f>
        <v>50.282921240571568</v>
      </c>
      <c r="O221" s="177">
        <f>O167/RES_summary!O$19</f>
        <v>52.791740818050641</v>
      </c>
      <c r="P221" s="177">
        <f>P167/RES_summary!P$19</f>
        <v>40.565658683477004</v>
      </c>
      <c r="Q221" s="177">
        <f>Q167/RES_summary!Q$19</f>
        <v>42.686017214997051</v>
      </c>
    </row>
    <row r="222" spans="1:17" ht="12" customHeight="1" x14ac:dyDescent="0.25">
      <c r="A222" s="158" t="s">
        <v>112</v>
      </c>
      <c r="B222" s="178">
        <f>B168/RES_summary!B$19</f>
        <v>4.2548577467957323</v>
      </c>
      <c r="C222" s="178">
        <f>C168/RES_summary!C$19</f>
        <v>3.9230428459484141</v>
      </c>
      <c r="D222" s="178">
        <f>D168/RES_summary!D$19</f>
        <v>3.7215849407046417</v>
      </c>
      <c r="E222" s="178">
        <f>E168/RES_summary!E$19</f>
        <v>3.58788638864764</v>
      </c>
      <c r="F222" s="178">
        <f>F168/RES_summary!F$19</f>
        <v>3.5097778365749517</v>
      </c>
      <c r="G222" s="178">
        <f>G168/RES_summary!G$19</f>
        <v>3.4205262649712829</v>
      </c>
      <c r="H222" s="178">
        <f>H168/RES_summary!H$19</f>
        <v>3.3462598203536866</v>
      </c>
      <c r="I222" s="178">
        <f>I168/RES_summary!I$19</f>
        <v>3.1903405465961994</v>
      </c>
      <c r="J222" s="178">
        <f>J168/RES_summary!J$19</f>
        <v>3.2094017441168554</v>
      </c>
      <c r="K222" s="178">
        <f>K168/RES_summary!K$19</f>
        <v>3.1910053071972326</v>
      </c>
      <c r="L222" s="178">
        <f>L168/RES_summary!L$19</f>
        <v>3.0833427971210452</v>
      </c>
      <c r="M222" s="178">
        <f>M168/RES_summary!M$19</f>
        <v>2.9479074345732315</v>
      </c>
      <c r="N222" s="178">
        <f>N168/RES_summary!N$19</f>
        <v>2.7311792950777525</v>
      </c>
      <c r="O222" s="178">
        <f>O168/RES_summary!O$19</f>
        <v>2.6382922828720501</v>
      </c>
      <c r="P222" s="178">
        <f>P168/RES_summary!P$19</f>
        <v>2.4915613568838713</v>
      </c>
      <c r="Q222" s="178">
        <f>Q168/RES_summary!Q$19</f>
        <v>2.5010651070378218</v>
      </c>
    </row>
    <row r="223" spans="1:17" ht="12" customHeight="1" x14ac:dyDescent="0.25">
      <c r="A223" s="23" t="s">
        <v>60</v>
      </c>
      <c r="B223" s="177">
        <f>B169/RES_summary!B$19</f>
        <v>4.2548577467957323</v>
      </c>
      <c r="C223" s="177">
        <f>C169/RES_summary!C$19</f>
        <v>3.9230428459484141</v>
      </c>
      <c r="D223" s="177">
        <f>D169/RES_summary!D$19</f>
        <v>3.7215849407046417</v>
      </c>
      <c r="E223" s="177">
        <f>E169/RES_summary!E$19</f>
        <v>3.58788638864764</v>
      </c>
      <c r="F223" s="177">
        <f>F169/RES_summary!F$19</f>
        <v>3.5097778365749517</v>
      </c>
      <c r="G223" s="177">
        <f>G169/RES_summary!G$19</f>
        <v>3.4205262649712829</v>
      </c>
      <c r="H223" s="177">
        <f>H169/RES_summary!H$19</f>
        <v>3.3462598203536866</v>
      </c>
      <c r="I223" s="177">
        <f>I169/RES_summary!I$19</f>
        <v>3.1903405465961994</v>
      </c>
      <c r="J223" s="177">
        <f>J169/RES_summary!J$19</f>
        <v>3.2094017441168554</v>
      </c>
      <c r="K223" s="177">
        <f>K169/RES_summary!K$19</f>
        <v>3.1910053071972326</v>
      </c>
      <c r="L223" s="177">
        <f>L169/RES_summary!L$19</f>
        <v>3.0833427971210452</v>
      </c>
      <c r="M223" s="177">
        <f>M169/RES_summary!M$19</f>
        <v>2.9479074345732315</v>
      </c>
      <c r="N223" s="177">
        <f>N169/RES_summary!N$19</f>
        <v>2.7311792950777525</v>
      </c>
      <c r="O223" s="177">
        <f>O169/RES_summary!O$19</f>
        <v>2.6382922828720501</v>
      </c>
      <c r="P223" s="177">
        <f>P169/RES_summary!P$19</f>
        <v>2.4915613568838713</v>
      </c>
      <c r="Q223" s="177">
        <f>Q169/RES_summary!Q$19</f>
        <v>2.5010651070378218</v>
      </c>
    </row>
    <row r="224" spans="1:17" ht="12" customHeight="1" x14ac:dyDescent="0.25">
      <c r="A224" s="158" t="s">
        <v>63</v>
      </c>
      <c r="B224" s="178">
        <f>B170/RES_summary!B$19</f>
        <v>26.297828787420148</v>
      </c>
      <c r="C224" s="178">
        <f>C170/RES_summary!C$19</f>
        <v>26.559631374310143</v>
      </c>
      <c r="D224" s="178">
        <f>D170/RES_summary!D$19</f>
        <v>26.192819422592741</v>
      </c>
      <c r="E224" s="178">
        <f>E170/RES_summary!E$19</f>
        <v>25.916472114087597</v>
      </c>
      <c r="F224" s="178">
        <f>F170/RES_summary!F$19</f>
        <v>24.948371139917299</v>
      </c>
      <c r="G224" s="178">
        <f>G170/RES_summary!G$19</f>
        <v>24.827919046525643</v>
      </c>
      <c r="H224" s="178">
        <f>H170/RES_summary!H$19</f>
        <v>23.983356894846299</v>
      </c>
      <c r="I224" s="178">
        <f>I170/RES_summary!I$19</f>
        <v>25.379811645730047</v>
      </c>
      <c r="J224" s="178">
        <f>J170/RES_summary!J$19</f>
        <v>23.733071355216595</v>
      </c>
      <c r="K224" s="178">
        <f>K170/RES_summary!K$19</f>
        <v>24.196035364158305</v>
      </c>
      <c r="L224" s="178">
        <f>L170/RES_summary!L$19</f>
        <v>23.309685052719395</v>
      </c>
      <c r="M224" s="178">
        <f>M170/RES_summary!M$19</f>
        <v>24.159003416648439</v>
      </c>
      <c r="N224" s="178">
        <f>N170/RES_summary!N$19</f>
        <v>23.892146424382293</v>
      </c>
      <c r="O224" s="178">
        <f>O170/RES_summary!O$19</f>
        <v>23.238525764698526</v>
      </c>
      <c r="P224" s="178">
        <f>P170/RES_summary!P$19</f>
        <v>24.488478582570067</v>
      </c>
      <c r="Q224" s="178">
        <f>Q170/RES_summary!Q$19</f>
        <v>23.615130012664906</v>
      </c>
    </row>
    <row r="225" spans="1:17" ht="12" customHeight="1" x14ac:dyDescent="0.25">
      <c r="A225" s="167" t="s">
        <v>144</v>
      </c>
      <c r="B225" s="183">
        <f>B171/RES_summary!B$19</f>
        <v>31.400147165931276</v>
      </c>
      <c r="C225" s="183">
        <f>C171/RES_summary!C$19</f>
        <v>31.145225358838594</v>
      </c>
      <c r="D225" s="183">
        <f>D171/RES_summary!D$19</f>
        <v>30.978166866256874</v>
      </c>
      <c r="E225" s="183">
        <f>E171/RES_summary!E$19</f>
        <v>30.720424320527204</v>
      </c>
      <c r="F225" s="183">
        <f>F171/RES_summary!F$19</f>
        <v>30.374434610734138</v>
      </c>
      <c r="G225" s="183">
        <f>G171/RES_summary!G$19</f>
        <v>30.229107944543461</v>
      </c>
      <c r="H225" s="183">
        <f>H171/RES_summary!H$19</f>
        <v>29.7737690544391</v>
      </c>
      <c r="I225" s="183">
        <f>I171/RES_summary!I$19</f>
        <v>29.296669064549366</v>
      </c>
      <c r="J225" s="183">
        <f>J171/RES_summary!J$19</f>
        <v>28.761888795094016</v>
      </c>
      <c r="K225" s="183">
        <f>K171/RES_summary!K$19</f>
        <v>28.826635801940032</v>
      </c>
      <c r="L225" s="183">
        <f>L171/RES_summary!L$19</f>
        <v>28.716161150237959</v>
      </c>
      <c r="M225" s="183">
        <f>M171/RES_summary!M$19</f>
        <v>28.531763450772068</v>
      </c>
      <c r="N225" s="183">
        <f>N171/RES_summary!N$19</f>
        <v>28.232072660998487</v>
      </c>
      <c r="O225" s="183">
        <f>O171/RES_summary!O$19</f>
        <v>27.753737721440675</v>
      </c>
      <c r="P225" s="183">
        <f>P171/RES_summary!P$19</f>
        <v>27.329252732035538</v>
      </c>
      <c r="Q225" s="183">
        <f>Q171/RES_summary!Q$19</f>
        <v>26.879715720146763</v>
      </c>
    </row>
    <row r="226" spans="1:17" ht="12" customHeight="1" x14ac:dyDescent="0.25">
      <c r="A226" s="167" t="s">
        <v>143</v>
      </c>
      <c r="B226" s="183">
        <f>B172/RES_summary!B$19</f>
        <v>26.449759579110889</v>
      </c>
      <c r="C226" s="183">
        <f>C172/RES_summary!C$19</f>
        <v>26.288022077358999</v>
      </c>
      <c r="D226" s="183">
        <f>D172/RES_summary!D$19</f>
        <v>26.203219483540412</v>
      </c>
      <c r="E226" s="183">
        <f>E172/RES_summary!E$19</f>
        <v>26.040838707695979</v>
      </c>
      <c r="F226" s="183">
        <f>F172/RES_summary!F$19</f>
        <v>25.804068552807479</v>
      </c>
      <c r="G226" s="183">
        <f>G172/RES_summary!G$19</f>
        <v>25.729416058000982</v>
      </c>
      <c r="H226" s="183">
        <f>H172/RES_summary!H$19</f>
        <v>25.38919277671592</v>
      </c>
      <c r="I226" s="183">
        <f>I172/RES_summary!I$19</f>
        <v>25.025928133591592</v>
      </c>
      <c r="J226" s="183">
        <f>J172/RES_summary!J$19</f>
        <v>24.616477779900855</v>
      </c>
      <c r="K226" s="183">
        <f>K172/RES_summary!K$19</f>
        <v>24.717343176922196</v>
      </c>
      <c r="L226" s="183">
        <f>L172/RES_summary!L$19</f>
        <v>24.610329189219424</v>
      </c>
      <c r="M226" s="183">
        <f>M172/RES_summary!M$19</f>
        <v>24.586110322240653</v>
      </c>
      <c r="N226" s="183">
        <f>N172/RES_summary!N$19</f>
        <v>24.30883898620074</v>
      </c>
      <c r="O226" s="183">
        <f>O172/RES_summary!O$19</f>
        <v>23.865827746964445</v>
      </c>
      <c r="P226" s="183">
        <f>P172/RES_summary!P$19</f>
        <v>23.703522281724297</v>
      </c>
      <c r="Q226" s="183">
        <f>Q172/RES_summary!Q$19</f>
        <v>23.315598375493842</v>
      </c>
    </row>
    <row r="227" spans="1:17" ht="12" customHeight="1" x14ac:dyDescent="0.25">
      <c r="A227" s="166" t="s">
        <v>57</v>
      </c>
      <c r="B227" s="182">
        <f>B173/RES_summary!B$19</f>
        <v>20.410095657855329</v>
      </c>
      <c r="C227" s="182">
        <f>C173/RES_summary!C$19</f>
        <v>20.244396483245069</v>
      </c>
      <c r="D227" s="182">
        <f>D173/RES_summary!D$19</f>
        <v>20.135808463066954</v>
      </c>
      <c r="E227" s="182">
        <f>E173/RES_summary!E$19</f>
        <v>19.968275808342675</v>
      </c>
      <c r="F227" s="182">
        <f>F173/RES_summary!F$19</f>
        <v>19.74338249697718</v>
      </c>
      <c r="G227" s="182">
        <f>G173/RES_summary!G$19</f>
        <v>19.648920163953257</v>
      </c>
      <c r="H227" s="182">
        <f>H173/RES_summary!H$19</f>
        <v>19.352949885385438</v>
      </c>
      <c r="I227" s="182">
        <f>I173/RES_summary!I$19</f>
        <v>19.042834891957096</v>
      </c>
      <c r="J227" s="182">
        <f>J173/RES_summary!J$19</f>
        <v>18.695227716811097</v>
      </c>
      <c r="K227" s="182">
        <f>K173/RES_summary!K$19</f>
        <v>18.737313271261034</v>
      </c>
      <c r="L227" s="182">
        <f>L173/RES_summary!L$19</f>
        <v>18.521923941903484</v>
      </c>
      <c r="M227" s="182">
        <f>M173/RES_summary!M$19</f>
        <v>18.688305060255708</v>
      </c>
      <c r="N227" s="182">
        <f>N173/RES_summary!N$19</f>
        <v>18.350847229649016</v>
      </c>
      <c r="O227" s="182">
        <f>O173/RES_summary!O$19</f>
        <v>17.831776486025635</v>
      </c>
      <c r="P227" s="182">
        <f>P173/RES_summary!P$19</f>
        <v>17.927989792215314</v>
      </c>
      <c r="Q227" s="182">
        <f>Q173/RES_summary!Q$19</f>
        <v>17.471815218095397</v>
      </c>
    </row>
    <row r="228" spans="1:17" ht="12" customHeight="1" x14ac:dyDescent="0.25">
      <c r="A228" s="147" t="s">
        <v>59</v>
      </c>
      <c r="B228" s="181">
        <f>B174/RES_summary!B$19</f>
        <v>6.0396639212555669</v>
      </c>
      <c r="C228" s="181">
        <f>C174/RES_summary!C$19</f>
        <v>6.0436255941139336</v>
      </c>
      <c r="D228" s="181">
        <f>D174/RES_summary!D$19</f>
        <v>6.0674110204734628</v>
      </c>
      <c r="E228" s="181">
        <f>E174/RES_summary!E$19</f>
        <v>6.0725628993533034</v>
      </c>
      <c r="F228" s="181">
        <f>F174/RES_summary!F$19</f>
        <v>6.0606860558302991</v>
      </c>
      <c r="G228" s="181">
        <f>G174/RES_summary!G$19</f>
        <v>6.0804958940477212</v>
      </c>
      <c r="H228" s="181">
        <f>H174/RES_summary!H$19</f>
        <v>6.0362428913304855</v>
      </c>
      <c r="I228" s="181">
        <f>I174/RES_summary!I$19</f>
        <v>5.983093241634494</v>
      </c>
      <c r="J228" s="181">
        <f>J174/RES_summary!J$19</f>
        <v>5.9212500630897598</v>
      </c>
      <c r="K228" s="181">
        <f>K174/RES_summary!K$19</f>
        <v>5.9800299056611612</v>
      </c>
      <c r="L228" s="181">
        <f>L174/RES_summary!L$19</f>
        <v>6.0884052473159409</v>
      </c>
      <c r="M228" s="181">
        <f>M174/RES_summary!M$19</f>
        <v>5.8978052619849475</v>
      </c>
      <c r="N228" s="181">
        <f>N174/RES_summary!N$19</f>
        <v>5.9579917565517269</v>
      </c>
      <c r="O228" s="181">
        <f>O174/RES_summary!O$19</f>
        <v>6.0340512609388108</v>
      </c>
      <c r="P228" s="181">
        <f>P174/RES_summary!P$19</f>
        <v>5.7755324895089801</v>
      </c>
      <c r="Q228" s="181">
        <f>Q174/RES_summary!Q$19</f>
        <v>5.84378315739845</v>
      </c>
    </row>
    <row r="229" spans="1:17" ht="12" customHeight="1" x14ac:dyDescent="0.25">
      <c r="A229" s="163" t="s">
        <v>142</v>
      </c>
      <c r="B229" s="180">
        <f>B175/RES_summary!B$19</f>
        <v>26.051816045390467</v>
      </c>
      <c r="C229" s="180">
        <f>C175/RES_summary!C$19</f>
        <v>27.010410233834207</v>
      </c>
      <c r="D229" s="180">
        <f>D175/RES_summary!D$19</f>
        <v>26.788751560758289</v>
      </c>
      <c r="E229" s="180">
        <f>E175/RES_summary!E$19</f>
        <v>26.619138803493243</v>
      </c>
      <c r="F229" s="180">
        <f>F175/RES_summary!F$19</f>
        <v>25.629245791241672</v>
      </c>
      <c r="G229" s="180">
        <f>G175/RES_summary!G$19</f>
        <v>25.839839417076728</v>
      </c>
      <c r="H229" s="180">
        <f>H175/RES_summary!H$19</f>
        <v>25.041158876697352</v>
      </c>
      <c r="I229" s="180">
        <f>I175/RES_summary!I$19</f>
        <v>26.817818667628028</v>
      </c>
      <c r="J229" s="180">
        <f>J175/RES_summary!J$19</f>
        <v>24.879656704680031</v>
      </c>
      <c r="K229" s="180">
        <f>K175/RES_summary!K$19</f>
        <v>25.827106031966736</v>
      </c>
      <c r="L229" s="180">
        <f>L175/RES_summary!L$19</f>
        <v>25.094157632775005</v>
      </c>
      <c r="M229" s="180">
        <f>M175/RES_summary!M$19</f>
        <v>26.195040108502653</v>
      </c>
      <c r="N229" s="180">
        <f>N175/RES_summary!N$19</f>
        <v>26.002322373089438</v>
      </c>
      <c r="O229" s="180">
        <f>O175/RES_summary!O$19</f>
        <v>25.358308309008915</v>
      </c>
      <c r="P229" s="180">
        <f>P175/RES_summary!P$19</f>
        <v>26.91015669870319</v>
      </c>
      <c r="Q229" s="180">
        <f>Q175/RES_summary!Q$19</f>
        <v>25.87224141563723</v>
      </c>
    </row>
    <row r="230" spans="1:17" ht="12" customHeight="1" x14ac:dyDescent="0.25">
      <c r="A230" s="161" t="s">
        <v>141</v>
      </c>
      <c r="B230" s="179">
        <f>B176/RES_summary!B$19</f>
        <v>22.973344350759358</v>
      </c>
      <c r="C230" s="179">
        <f>C176/RES_summary!C$19</f>
        <v>23.600392246106168</v>
      </c>
      <c r="D230" s="179">
        <f>D176/RES_summary!D$19</f>
        <v>23.480099534966339</v>
      </c>
      <c r="E230" s="179">
        <f>E176/RES_summary!E$19</f>
        <v>23.375003121623919</v>
      </c>
      <c r="F230" s="179">
        <f>F176/RES_summary!F$19</f>
        <v>22.719695820137371</v>
      </c>
      <c r="G230" s="179">
        <f>G176/RES_summary!G$19</f>
        <v>22.87639151514761</v>
      </c>
      <c r="H230" s="179">
        <f>H176/RES_summary!H$19</f>
        <v>22.312996161183772</v>
      </c>
      <c r="I230" s="179">
        <f>I176/RES_summary!I$19</f>
        <v>23.414675375592722</v>
      </c>
      <c r="J230" s="179">
        <f>J176/RES_summary!J$19</f>
        <v>22.093026921131784</v>
      </c>
      <c r="K230" s="179">
        <f>K176/RES_summary!K$19</f>
        <v>22.767648826439558</v>
      </c>
      <c r="L230" s="179">
        <f>L176/RES_summary!L$19</f>
        <v>22.274136920455817</v>
      </c>
      <c r="M230" s="179">
        <f>M176/RES_summary!M$19</f>
        <v>23.055556533054176</v>
      </c>
      <c r="N230" s="179">
        <f>N176/RES_summary!N$19</f>
        <v>22.859501299059858</v>
      </c>
      <c r="O230" s="179">
        <f>O176/RES_summary!O$19</f>
        <v>22.326764349477042</v>
      </c>
      <c r="P230" s="179">
        <f>P176/RES_summary!P$19</f>
        <v>23.428595283858257</v>
      </c>
      <c r="Q230" s="179">
        <f>Q176/RES_summary!Q$19</f>
        <v>22.660740077562654</v>
      </c>
    </row>
    <row r="231" spans="1:17" ht="12" customHeight="1" x14ac:dyDescent="0.25">
      <c r="A231" s="148" t="s">
        <v>60</v>
      </c>
      <c r="B231" s="177">
        <f>B177/RES_summary!B$19</f>
        <v>16.933680429503791</v>
      </c>
      <c r="C231" s="177">
        <f>C177/RES_summary!C$19</f>
        <v>17.556766651992227</v>
      </c>
      <c r="D231" s="177">
        <f>D177/RES_summary!D$19</f>
        <v>17.412688514492874</v>
      </c>
      <c r="E231" s="177">
        <f>E177/RES_summary!E$19</f>
        <v>17.302440222270615</v>
      </c>
      <c r="F231" s="177">
        <f>F177/RES_summary!F$19</f>
        <v>16.659009764307072</v>
      </c>
      <c r="G231" s="177">
        <f>G177/RES_summary!G$19</f>
        <v>16.795895621099884</v>
      </c>
      <c r="H231" s="177">
        <f>H177/RES_summary!H$19</f>
        <v>16.276753269853295</v>
      </c>
      <c r="I231" s="177">
        <f>I177/RES_summary!I$19</f>
        <v>17.431582133958234</v>
      </c>
      <c r="J231" s="177">
        <f>J177/RES_summary!J$19</f>
        <v>16.17177685804203</v>
      </c>
      <c r="K231" s="177">
        <f>K177/RES_summary!K$19</f>
        <v>16.787618920778392</v>
      </c>
      <c r="L231" s="177">
        <f>L177/RES_summary!L$19</f>
        <v>16.185731673139877</v>
      </c>
      <c r="M231" s="177">
        <f>M177/RES_summary!M$19</f>
        <v>17.15775127106923</v>
      </c>
      <c r="N231" s="177">
        <f>N177/RES_summary!N$19</f>
        <v>16.901509542508126</v>
      </c>
      <c r="O231" s="177">
        <f>O177/RES_summary!O$19</f>
        <v>16.292713088538232</v>
      </c>
      <c r="P231" s="177">
        <f>P177/RES_summary!P$19</f>
        <v>17.653062794349271</v>
      </c>
      <c r="Q231" s="177">
        <f>Q177/RES_summary!Q$19</f>
        <v>16.816956920164202</v>
      </c>
    </row>
    <row r="232" spans="1:17" ht="12" customHeight="1" x14ac:dyDescent="0.25">
      <c r="A232" s="148" t="s">
        <v>59</v>
      </c>
      <c r="B232" s="177">
        <f>B178/RES_summary!B$19</f>
        <v>6.0396639212555669</v>
      </c>
      <c r="C232" s="177">
        <f>C178/RES_summary!C$19</f>
        <v>6.0436255941139345</v>
      </c>
      <c r="D232" s="177">
        <f>D178/RES_summary!D$19</f>
        <v>6.0674110204734628</v>
      </c>
      <c r="E232" s="177">
        <f>E178/RES_summary!E$19</f>
        <v>6.0725628993533043</v>
      </c>
      <c r="F232" s="177">
        <f>F178/RES_summary!F$19</f>
        <v>6.0606860558302964</v>
      </c>
      <c r="G232" s="177">
        <f>G178/RES_summary!G$19</f>
        <v>6.0804958940477229</v>
      </c>
      <c r="H232" s="177">
        <f>H178/RES_summary!H$19</f>
        <v>6.0362428913304802</v>
      </c>
      <c r="I232" s="177">
        <f>I178/RES_summary!I$19</f>
        <v>5.9830932416344922</v>
      </c>
      <c r="J232" s="177">
        <f>J178/RES_summary!J$19</f>
        <v>5.9212500630897544</v>
      </c>
      <c r="K232" s="177">
        <f>K178/RES_summary!K$19</f>
        <v>5.980029905661163</v>
      </c>
      <c r="L232" s="177">
        <f>L178/RES_summary!L$19</f>
        <v>6.0884052473159374</v>
      </c>
      <c r="M232" s="177">
        <f>M178/RES_summary!M$19</f>
        <v>5.8978052619849466</v>
      </c>
      <c r="N232" s="177">
        <f>N178/RES_summary!N$19</f>
        <v>5.9579917565517331</v>
      </c>
      <c r="O232" s="177">
        <f>O178/RES_summary!O$19</f>
        <v>6.0340512609388108</v>
      </c>
      <c r="P232" s="177">
        <f>P178/RES_summary!P$19</f>
        <v>5.7755324895089828</v>
      </c>
      <c r="Q232" s="177">
        <f>Q178/RES_summary!Q$19</f>
        <v>5.8437831573984509</v>
      </c>
    </row>
    <row r="233" spans="1:17" ht="12" customHeight="1" x14ac:dyDescent="0.25">
      <c r="A233" s="158" t="s">
        <v>62</v>
      </c>
      <c r="B233" s="178">
        <f>B179/RES_summary!B$19</f>
        <v>8.4933539347096243</v>
      </c>
      <c r="C233" s="178">
        <f>C179/RES_summary!C$19</f>
        <v>8.4491851210728584</v>
      </c>
      <c r="D233" s="178">
        <f>D179/RES_summary!D$19</f>
        <v>8.4474300985486526</v>
      </c>
      <c r="E233" s="178">
        <f>E179/RES_summary!E$19</f>
        <v>8.3785440641862472</v>
      </c>
      <c r="F233" s="178">
        <f>F179/RES_summary!F$19</f>
        <v>8.1712191754663053</v>
      </c>
      <c r="G233" s="178">
        <f>G179/RES_summary!G$19</f>
        <v>8.1854188596690829</v>
      </c>
      <c r="H233" s="178">
        <f>H179/RES_summary!H$19</f>
        <v>7.9864932442560734</v>
      </c>
      <c r="I233" s="178">
        <f>I179/RES_summary!I$19</f>
        <v>8.4150025345288189</v>
      </c>
      <c r="J233" s="178">
        <f>J179/RES_summary!J$19</f>
        <v>8.1421779726384944</v>
      </c>
      <c r="K233" s="178">
        <f>K179/RES_summary!K$19</f>
        <v>8.2006748279484611</v>
      </c>
      <c r="L233" s="178">
        <f>L179/RES_summary!L$19</f>
        <v>8.1218470587054696</v>
      </c>
      <c r="M233" s="178">
        <f>M179/RES_summary!M$19</f>
        <v>8.2164140265433776</v>
      </c>
      <c r="N233" s="178">
        <f>N179/RES_summary!N$19</f>
        <v>8.3993372709733656</v>
      </c>
      <c r="O233" s="178">
        <f>O179/RES_summary!O$19</f>
        <v>7.9596123149941986</v>
      </c>
      <c r="P233" s="178">
        <f>P179/RES_summary!P$19</f>
        <v>8.4282793255610038</v>
      </c>
      <c r="Q233" s="178">
        <f>Q179/RES_summary!Q$19</f>
        <v>8.1762773677938796</v>
      </c>
    </row>
    <row r="234" spans="1:17" ht="12" customHeight="1" x14ac:dyDescent="0.25">
      <c r="A234" s="23" t="s">
        <v>57</v>
      </c>
      <c r="B234" s="177">
        <f>B180/RES_summary!B$19</f>
        <v>14.563088026132485</v>
      </c>
      <c r="C234" s="177">
        <f>C180/RES_summary!C$19</f>
        <v>14.149192246168807</v>
      </c>
      <c r="D234" s="177">
        <f>D180/RES_summary!D$19</f>
        <v>13.843713044154127</v>
      </c>
      <c r="E234" s="177">
        <f>E180/RES_summary!E$19</f>
        <v>13.209663925366169</v>
      </c>
      <c r="F234" s="177">
        <f>F180/RES_summary!F$19</f>
        <v>14.062123766384238</v>
      </c>
      <c r="G234" s="177">
        <f>G180/RES_summary!G$19</f>
        <v>15.384547920891572</v>
      </c>
      <c r="H234" s="177">
        <f>H180/RES_summary!H$19</f>
        <v>12.62083804581918</v>
      </c>
      <c r="I234" s="177">
        <f>I180/RES_summary!I$19</f>
        <v>14.071472136759779</v>
      </c>
      <c r="J234" s="177">
        <f>J180/RES_summary!J$19</f>
        <v>14.040404277774599</v>
      </c>
      <c r="K234" s="177">
        <f>K180/RES_summary!K$19</f>
        <v>10.469588625401828</v>
      </c>
      <c r="L234" s="177">
        <f>L180/RES_summary!L$19</f>
        <v>15.033193670548073</v>
      </c>
      <c r="M234" s="177">
        <f>M180/RES_summary!M$19</f>
        <v>14.922181758272517</v>
      </c>
      <c r="N234" s="177">
        <f>N180/RES_summary!N$19</f>
        <v>11.424382202330591</v>
      </c>
      <c r="O234" s="177">
        <f>O180/RES_summary!O$19</f>
        <v>12.437545418370391</v>
      </c>
      <c r="P234" s="177">
        <f>P180/RES_summary!P$19</f>
        <v>12.195614760144172</v>
      </c>
      <c r="Q234" s="177">
        <f>Q180/RES_summary!Q$19</f>
        <v>12.056692358440742</v>
      </c>
    </row>
    <row r="235" spans="1:17" ht="12" customHeight="1" x14ac:dyDescent="0.25">
      <c r="A235" s="29" t="s">
        <v>140</v>
      </c>
      <c r="B235" s="176">
        <f>B181/RES_summary!B$19</f>
        <v>8.1372075758840499</v>
      </c>
      <c r="C235" s="176">
        <f>C181/RES_summary!C$19</f>
        <v>8.1954223216971549</v>
      </c>
      <c r="D235" s="176">
        <f>D181/RES_summary!D$19</f>
        <v>8.2357528186532942</v>
      </c>
      <c r="E235" s="176">
        <f>E181/RES_summary!E$19</f>
        <v>8.2698093805630268</v>
      </c>
      <c r="F235" s="176">
        <f>F181/RES_summary!F$19</f>
        <v>8.0281961377563213</v>
      </c>
      <c r="G235" s="176">
        <f>G181/RES_summary!G$19</f>
        <v>7.86268268462468</v>
      </c>
      <c r="H235" s="176">
        <f>H181/RES_summary!H$19</f>
        <v>7.7778547479863116</v>
      </c>
      <c r="I235" s="176">
        <f>I181/RES_summary!I$19</f>
        <v>7.9590886167980752</v>
      </c>
      <c r="J235" s="176">
        <f>J181/RES_summary!J$19</f>
        <v>7.7011922933081625</v>
      </c>
      <c r="K235" s="176">
        <f>K181/RES_summary!K$19</f>
        <v>8.0971658197797236</v>
      </c>
      <c r="L235" s="176">
        <f>L181/RES_summary!L$19</f>
        <v>7.8163545235199132</v>
      </c>
      <c r="M235" s="176">
        <f>M181/RES_summary!M$19</f>
        <v>7.9337648013784516</v>
      </c>
      <c r="N235" s="176">
        <f>N181/RES_summary!N$19</f>
        <v>8.3093618365713624</v>
      </c>
      <c r="O235" s="176">
        <f>O181/RES_summary!O$19</f>
        <v>7.8245499198760351</v>
      </c>
      <c r="P235" s="176">
        <f>P181/RES_summary!P$19</f>
        <v>8.3052533581458388</v>
      </c>
      <c r="Q235" s="176">
        <f>Q181/RES_summary!Q$19</f>
        <v>7.9981550805720349</v>
      </c>
    </row>
    <row r="237" spans="1:17" ht="12" customHeight="1" x14ac:dyDescent="0.25">
      <c r="A237" s="152" t="s">
        <v>71</v>
      </c>
      <c r="B237" s="184">
        <f>B183/RES_summary!B$19</f>
        <v>143.21793335969971</v>
      </c>
      <c r="C237" s="184">
        <f>C183/RES_summary!C$19</f>
        <v>151.16667213553967</v>
      </c>
      <c r="D237" s="184">
        <f>D183/RES_summary!D$19</f>
        <v>144.51252065447531</v>
      </c>
      <c r="E237" s="184">
        <f>E183/RES_summary!E$19</f>
        <v>145.83559679566972</v>
      </c>
      <c r="F237" s="184">
        <f>F183/RES_summary!F$19</f>
        <v>138.24788968963159</v>
      </c>
      <c r="G237" s="184">
        <f>G183/RES_summary!G$19</f>
        <v>134.96308337064326</v>
      </c>
      <c r="H237" s="184">
        <f>H183/RES_summary!H$19</f>
        <v>127.709538724487</v>
      </c>
      <c r="I237" s="184">
        <f>I183/RES_summary!I$19</f>
        <v>126.93525678601917</v>
      </c>
      <c r="J237" s="184">
        <f>J183/RES_summary!J$19</f>
        <v>126.84167692642067</v>
      </c>
      <c r="K237" s="184">
        <f>K183/RES_summary!K$19</f>
        <v>125.28516528036974</v>
      </c>
      <c r="L237" s="184">
        <f>L183/RES_summary!L$19</f>
        <v>136.9344506892422</v>
      </c>
      <c r="M237" s="184">
        <f>M183/RES_summary!M$19</f>
        <v>127.12791874378698</v>
      </c>
      <c r="N237" s="184">
        <f>N183/RES_summary!N$19</f>
        <v>132.24655671410048</v>
      </c>
      <c r="O237" s="184">
        <f>O183/RES_summary!O$19</f>
        <v>140.47021978903913</v>
      </c>
      <c r="P237" s="184">
        <f>P183/RES_summary!P$19</f>
        <v>122.0989877296896</v>
      </c>
      <c r="Q237" s="184">
        <f>Q183/RES_summary!Q$19</f>
        <v>129.9284632030045</v>
      </c>
    </row>
    <row r="238" spans="1:17" ht="12" customHeight="1" x14ac:dyDescent="0.25">
      <c r="A238" s="158" t="s">
        <v>65</v>
      </c>
      <c r="B238" s="178">
        <f>B184/RES_summary!B$19</f>
        <v>111.77335790555843</v>
      </c>
      <c r="C238" s="178">
        <f>C184/RES_summary!C$19</f>
        <v>118.58551985658819</v>
      </c>
      <c r="D238" s="178">
        <f>D184/RES_summary!D$19</f>
        <v>111.74073669736609</v>
      </c>
      <c r="E238" s="178">
        <f>E184/RES_summary!E$19</f>
        <v>112.93601505778204</v>
      </c>
      <c r="F238" s="178">
        <f>F184/RES_summary!F$19</f>
        <v>106.00909409201553</v>
      </c>
      <c r="G238" s="178">
        <f>G184/RES_summary!G$19</f>
        <v>102.59398284711033</v>
      </c>
      <c r="H238" s="178">
        <f>H184/RES_summary!H$19</f>
        <v>95.92010647570487</v>
      </c>
      <c r="I238" s="178">
        <f>I184/RES_summary!I$19</f>
        <v>93.659562437174756</v>
      </c>
      <c r="J238" s="178">
        <f>J184/RES_summary!J$19</f>
        <v>94.79763049994564</v>
      </c>
      <c r="K238" s="178">
        <f>K184/RES_summary!K$19</f>
        <v>92.057601943818142</v>
      </c>
      <c r="L238" s="178">
        <f>L184/RES_summary!L$19</f>
        <v>104.29952123182906</v>
      </c>
      <c r="M238" s="178">
        <f>M184/RES_summary!M$19</f>
        <v>93.577359986797603</v>
      </c>
      <c r="N238" s="178">
        <f>N184/RES_summary!N$19</f>
        <v>98.471371689429503</v>
      </c>
      <c r="O238" s="178">
        <f>O184/RES_summary!O$19</f>
        <v>107.42474691891535</v>
      </c>
      <c r="P238" s="178">
        <f>P184/RES_summary!P$19</f>
        <v>87.678222796144567</v>
      </c>
      <c r="Q238" s="178">
        <f>Q184/RES_summary!Q$19</f>
        <v>95.972349982342919</v>
      </c>
    </row>
    <row r="239" spans="1:17" ht="12" customHeight="1" x14ac:dyDescent="0.25">
      <c r="A239" s="23" t="s">
        <v>60</v>
      </c>
      <c r="B239" s="177">
        <f>B185/RES_summary!B$19</f>
        <v>111.77335790555843</v>
      </c>
      <c r="C239" s="177">
        <f>C185/RES_summary!C$19</f>
        <v>118.58551985658819</v>
      </c>
      <c r="D239" s="177">
        <f>D185/RES_summary!D$19</f>
        <v>111.74073669736609</v>
      </c>
      <c r="E239" s="177">
        <f>E185/RES_summary!E$19</f>
        <v>112.93601505778204</v>
      </c>
      <c r="F239" s="177">
        <f>F185/RES_summary!F$19</f>
        <v>106.00909409201553</v>
      </c>
      <c r="G239" s="177">
        <f>G185/RES_summary!G$19</f>
        <v>102.59398284711033</v>
      </c>
      <c r="H239" s="177">
        <f>H185/RES_summary!H$19</f>
        <v>95.92010647570487</v>
      </c>
      <c r="I239" s="177">
        <f>I185/RES_summary!I$19</f>
        <v>93.659562437174756</v>
      </c>
      <c r="J239" s="177">
        <f>J185/RES_summary!J$19</f>
        <v>94.79763049994564</v>
      </c>
      <c r="K239" s="177">
        <f>K185/RES_summary!K$19</f>
        <v>92.057601943818142</v>
      </c>
      <c r="L239" s="177">
        <f>L185/RES_summary!L$19</f>
        <v>104.29952123182906</v>
      </c>
      <c r="M239" s="177">
        <f>M185/RES_summary!M$19</f>
        <v>93.577359986797603</v>
      </c>
      <c r="N239" s="177">
        <f>N185/RES_summary!N$19</f>
        <v>98.471371689429503</v>
      </c>
      <c r="O239" s="177">
        <f>O185/RES_summary!O$19</f>
        <v>107.42474691891535</v>
      </c>
      <c r="P239" s="177">
        <f>P185/RES_summary!P$19</f>
        <v>87.678222796144567</v>
      </c>
      <c r="Q239" s="177">
        <f>Q185/RES_summary!Q$19</f>
        <v>95.972349982342919</v>
      </c>
    </row>
    <row r="240" spans="1:17" ht="12" customHeight="1" x14ac:dyDescent="0.25">
      <c r="A240" s="158" t="s">
        <v>112</v>
      </c>
      <c r="B240" s="178">
        <f>B186/RES_summary!B$19</f>
        <v>6.9322361100856424</v>
      </c>
      <c r="C240" s="178">
        <f>C186/RES_summary!C$19</f>
        <v>6.9968595950907826</v>
      </c>
      <c r="D240" s="178">
        <f>D186/RES_summary!D$19</f>
        <v>7.011569791400083</v>
      </c>
      <c r="E240" s="178">
        <f>E186/RES_summary!E$19</f>
        <v>7.0460701062176136</v>
      </c>
      <c r="F240" s="178">
        <f>F186/RES_summary!F$19</f>
        <v>7.1034677246541698</v>
      </c>
      <c r="G240" s="178">
        <f>G186/RES_summary!G$19</f>
        <v>7.1454259202661907</v>
      </c>
      <c r="H240" s="178">
        <f>H186/RES_summary!H$19</f>
        <v>7.1580763622354864</v>
      </c>
      <c r="I240" s="178">
        <f>I186/RES_summary!I$19</f>
        <v>7.2653321279020817</v>
      </c>
      <c r="J240" s="178">
        <f>J186/RES_summary!J$19</f>
        <v>7.4217866737026155</v>
      </c>
      <c r="K240" s="178">
        <f>K186/RES_summary!K$19</f>
        <v>7.672789851202241</v>
      </c>
      <c r="L240" s="178">
        <f>L186/RES_summary!L$19</f>
        <v>7.5930191545262726</v>
      </c>
      <c r="M240" s="178">
        <f>M186/RES_summary!M$19</f>
        <v>7.6855001028208783</v>
      </c>
      <c r="N240" s="178">
        <f>N186/RES_summary!N$19</f>
        <v>7.6716203346698615</v>
      </c>
      <c r="O240" s="178">
        <f>O186/RES_summary!O$19</f>
        <v>7.6773355850156726</v>
      </c>
      <c r="P240" s="178">
        <f>P186/RES_summary!P$19</f>
        <v>7.6662055601960084</v>
      </c>
      <c r="Q240" s="178">
        <f>Q186/RES_summary!Q$19</f>
        <v>7.9785776180778294</v>
      </c>
    </row>
    <row r="241" spans="1:17" ht="12" customHeight="1" x14ac:dyDescent="0.25">
      <c r="A241" s="23" t="s">
        <v>60</v>
      </c>
      <c r="B241" s="177">
        <f>B187/RES_summary!B$19</f>
        <v>6.9322361100856424</v>
      </c>
      <c r="C241" s="177">
        <f>C187/RES_summary!C$19</f>
        <v>6.9968595950907826</v>
      </c>
      <c r="D241" s="177">
        <f>D187/RES_summary!D$19</f>
        <v>7.011569791400083</v>
      </c>
      <c r="E241" s="177">
        <f>E187/RES_summary!E$19</f>
        <v>7.0460701062176136</v>
      </c>
      <c r="F241" s="177">
        <f>F187/RES_summary!F$19</f>
        <v>7.1034677246541698</v>
      </c>
      <c r="G241" s="177">
        <f>G187/RES_summary!G$19</f>
        <v>7.1454259202661907</v>
      </c>
      <c r="H241" s="177">
        <f>H187/RES_summary!H$19</f>
        <v>7.1580763622354864</v>
      </c>
      <c r="I241" s="177">
        <f>I187/RES_summary!I$19</f>
        <v>7.2653321279020817</v>
      </c>
      <c r="J241" s="177">
        <f>J187/RES_summary!J$19</f>
        <v>7.4217866737026155</v>
      </c>
      <c r="K241" s="177">
        <f>K187/RES_summary!K$19</f>
        <v>7.672789851202241</v>
      </c>
      <c r="L241" s="177">
        <f>L187/RES_summary!L$19</f>
        <v>7.5930191545262726</v>
      </c>
      <c r="M241" s="177">
        <f>M187/RES_summary!M$19</f>
        <v>7.6855001028208783</v>
      </c>
      <c r="N241" s="177">
        <f>N187/RES_summary!N$19</f>
        <v>7.6716203346698615</v>
      </c>
      <c r="O241" s="177">
        <f>O187/RES_summary!O$19</f>
        <v>7.6773355850156726</v>
      </c>
      <c r="P241" s="177">
        <f>P187/RES_summary!P$19</f>
        <v>7.6662055601960084</v>
      </c>
      <c r="Q241" s="177">
        <f>Q187/RES_summary!Q$19</f>
        <v>7.9785776180778294</v>
      </c>
    </row>
    <row r="242" spans="1:17" ht="12" customHeight="1" x14ac:dyDescent="0.25">
      <c r="A242" s="158" t="s">
        <v>63</v>
      </c>
      <c r="B242" s="178">
        <f>B188/RES_summary!B$19</f>
        <v>18.032639994096456</v>
      </c>
      <c r="C242" s="178">
        <f>C188/RES_summary!C$19</f>
        <v>18.936635778773574</v>
      </c>
      <c r="D242" s="178">
        <f>D188/RES_summary!D$19</f>
        <v>19.014158919046618</v>
      </c>
      <c r="E242" s="178">
        <f>E188/RES_summary!E$19</f>
        <v>19.031188622071035</v>
      </c>
      <c r="F242" s="178">
        <f>F188/RES_summary!F$19</f>
        <v>18.47421974808729</v>
      </c>
      <c r="G242" s="178">
        <f>G188/RES_summary!G$19</f>
        <v>18.648012481818256</v>
      </c>
      <c r="H242" s="178">
        <f>H188/RES_summary!H$19</f>
        <v>18.161215419500355</v>
      </c>
      <c r="I242" s="178">
        <f>I188/RES_summary!I$19</f>
        <v>19.344296739076011</v>
      </c>
      <c r="J242" s="178">
        <f>J188/RES_summary!J$19</f>
        <v>18.148549560100349</v>
      </c>
      <c r="K242" s="178">
        <f>K188/RES_summary!K$19</f>
        <v>18.812873404584728</v>
      </c>
      <c r="L242" s="178">
        <f>L188/RES_summary!L$19</f>
        <v>18.416856579744834</v>
      </c>
      <c r="M242" s="178">
        <f>M188/RES_summary!M$19</f>
        <v>19.125178890615722</v>
      </c>
      <c r="N242" s="178">
        <f>N188/RES_summary!N$19</f>
        <v>19.083672639257074</v>
      </c>
      <c r="O242" s="178">
        <f>O188/RES_summary!O$19</f>
        <v>18.720960617051606</v>
      </c>
      <c r="P242" s="178">
        <f>P188/RES_summary!P$19</f>
        <v>19.700736468147781</v>
      </c>
      <c r="Q242" s="178">
        <f>Q188/RES_summary!Q$19</f>
        <v>19.170712274477481</v>
      </c>
    </row>
    <row r="243" spans="1:17" ht="12" customHeight="1" x14ac:dyDescent="0.25">
      <c r="A243" s="167" t="s">
        <v>144</v>
      </c>
      <c r="B243" s="183">
        <f>B189/RES_summary!B$19</f>
        <v>17.256232163849038</v>
      </c>
      <c r="C243" s="183">
        <f>C189/RES_summary!C$19</f>
        <v>17.116137601120617</v>
      </c>
      <c r="D243" s="183">
        <f>D189/RES_summary!D$19</f>
        <v>17.062318590794447</v>
      </c>
      <c r="E243" s="183">
        <f>E189/RES_summary!E$19</f>
        <v>17.128184941634501</v>
      </c>
      <c r="F243" s="183">
        <f>F189/RES_summary!F$19</f>
        <v>17.120008522340527</v>
      </c>
      <c r="G243" s="183">
        <f>G189/RES_summary!G$19</f>
        <v>17.226508126975975</v>
      </c>
      <c r="H243" s="183">
        <f>H189/RES_summary!H$19</f>
        <v>17.207369025069234</v>
      </c>
      <c r="I243" s="183">
        <f>I189/RES_summary!I$19</f>
        <v>17.149271886024916</v>
      </c>
      <c r="J243" s="183">
        <f>J189/RES_summary!J$19</f>
        <v>17.023988133621287</v>
      </c>
      <c r="K243" s="183">
        <f>K189/RES_summary!K$19</f>
        <v>17.360208297986603</v>
      </c>
      <c r="L243" s="183">
        <f>L189/RES_summary!L$19</f>
        <v>17.386835262855186</v>
      </c>
      <c r="M243" s="183">
        <f>M189/RES_summary!M$19</f>
        <v>17.324851209096867</v>
      </c>
      <c r="N243" s="183">
        <f>N189/RES_summary!N$19</f>
        <v>17.190418576945913</v>
      </c>
      <c r="O243" s="183">
        <f>O189/RES_summary!O$19</f>
        <v>16.914164074521267</v>
      </c>
      <c r="P243" s="183">
        <f>P189/RES_summary!P$19</f>
        <v>16.797423356962689</v>
      </c>
      <c r="Q243" s="183">
        <f>Q189/RES_summary!Q$19</f>
        <v>16.747876782937514</v>
      </c>
    </row>
    <row r="244" spans="1:17" ht="12" customHeight="1" x14ac:dyDescent="0.25">
      <c r="A244" s="167" t="s">
        <v>143</v>
      </c>
      <c r="B244" s="183">
        <f>B190/RES_summary!B$19</f>
        <v>17.256214827757432</v>
      </c>
      <c r="C244" s="183">
        <f>C190/RES_summary!C$19</f>
        <v>17.169115034842314</v>
      </c>
      <c r="D244" s="183">
        <f>D190/RES_summary!D$19</f>
        <v>17.157918104489841</v>
      </c>
      <c r="E244" s="183">
        <f>E190/RES_summary!E$19</f>
        <v>17.282058180759996</v>
      </c>
      <c r="F244" s="183">
        <f>F190/RES_summary!F$19</f>
        <v>17.269071619620718</v>
      </c>
      <c r="G244" s="183">
        <f>G190/RES_summary!G$19</f>
        <v>17.509632644287795</v>
      </c>
      <c r="H244" s="183">
        <f>H190/RES_summary!H$19</f>
        <v>17.560372336474369</v>
      </c>
      <c r="I244" s="183">
        <f>I190/RES_summary!I$19</f>
        <v>17.483949572187939</v>
      </c>
      <c r="J244" s="183">
        <f>J190/RES_summary!J$19</f>
        <v>17.256018772744024</v>
      </c>
      <c r="K244" s="183">
        <f>K190/RES_summary!K$19</f>
        <v>17.369023667624322</v>
      </c>
      <c r="L244" s="183">
        <f>L190/RES_summary!L$19</f>
        <v>17.370532490808287</v>
      </c>
      <c r="M244" s="183">
        <f>M190/RES_summary!M$19</f>
        <v>17.307085923617549</v>
      </c>
      <c r="N244" s="183">
        <f>N190/RES_summary!N$19</f>
        <v>17.190636439008756</v>
      </c>
      <c r="O244" s="183">
        <f>O190/RES_summary!O$19</f>
        <v>16.953988661979633</v>
      </c>
      <c r="P244" s="183">
        <f>P190/RES_summary!P$19</f>
        <v>16.851792092951115</v>
      </c>
      <c r="Q244" s="183">
        <f>Q190/RES_summary!Q$19</f>
        <v>16.754757210954292</v>
      </c>
    </row>
    <row r="245" spans="1:17" ht="12" customHeight="1" x14ac:dyDescent="0.25">
      <c r="A245" s="166" t="s">
        <v>57</v>
      </c>
      <c r="B245" s="182">
        <f>B191/RES_summary!B$19</f>
        <v>11.216550906501869</v>
      </c>
      <c r="C245" s="182">
        <f>C191/RES_summary!C$19</f>
        <v>11.125489440728387</v>
      </c>
      <c r="D245" s="182">
        <f>D191/RES_summary!D$19</f>
        <v>11.09050708401638</v>
      </c>
      <c r="E245" s="182">
        <f>E191/RES_summary!E$19</f>
        <v>11.209495281406697</v>
      </c>
      <c r="F245" s="182">
        <f>F191/RES_summary!F$19</f>
        <v>11.208385563790419</v>
      </c>
      <c r="G245" s="182">
        <f>G191/RES_summary!G$19</f>
        <v>11.429136750240072</v>
      </c>
      <c r="H245" s="182">
        <f>H191/RES_summary!H$19</f>
        <v>11.524129445143886</v>
      </c>
      <c r="I245" s="182">
        <f>I191/RES_summary!I$19</f>
        <v>11.500856330553445</v>
      </c>
      <c r="J245" s="182">
        <f>J191/RES_summary!J$19</f>
        <v>11.334768709654263</v>
      </c>
      <c r="K245" s="182">
        <f>K191/RES_summary!K$19</f>
        <v>11.388993761963164</v>
      </c>
      <c r="L245" s="182">
        <f>L191/RES_summary!L$19</f>
        <v>11.282127243492351</v>
      </c>
      <c r="M245" s="182">
        <f>M191/RES_summary!M$19</f>
        <v>11.4092806616326</v>
      </c>
      <c r="N245" s="182">
        <f>N191/RES_summary!N$19</f>
        <v>11.23264468245703</v>
      </c>
      <c r="O245" s="182">
        <f>O191/RES_summary!O$19</f>
        <v>10.919937401040823</v>
      </c>
      <c r="P245" s="182">
        <f>P191/RES_summary!P$19</f>
        <v>11.076259603442134</v>
      </c>
      <c r="Q245" s="182">
        <f>Q191/RES_summary!Q$19</f>
        <v>10.910974053555838</v>
      </c>
    </row>
    <row r="246" spans="1:17" ht="12" customHeight="1" x14ac:dyDescent="0.25">
      <c r="A246" s="147" t="s">
        <v>59</v>
      </c>
      <c r="B246" s="181">
        <f>B192/RES_summary!B$19</f>
        <v>6.0396639212555652</v>
      </c>
      <c r="C246" s="181">
        <f>C192/RES_summary!C$19</f>
        <v>6.043625594113931</v>
      </c>
      <c r="D246" s="181">
        <f>D192/RES_summary!D$19</f>
        <v>6.0674110204734628</v>
      </c>
      <c r="E246" s="181">
        <f>E192/RES_summary!E$19</f>
        <v>6.0725628993533016</v>
      </c>
      <c r="F246" s="181">
        <f>F192/RES_summary!F$19</f>
        <v>6.0606860558302973</v>
      </c>
      <c r="G246" s="181">
        <f>G192/RES_summary!G$19</f>
        <v>6.0804958940477212</v>
      </c>
      <c r="H246" s="181">
        <f>H192/RES_summary!H$19</f>
        <v>6.0362428913304838</v>
      </c>
      <c r="I246" s="181">
        <f>I192/RES_summary!I$19</f>
        <v>5.983093241634494</v>
      </c>
      <c r="J246" s="181">
        <f>J192/RES_summary!J$19</f>
        <v>5.9212500630897607</v>
      </c>
      <c r="K246" s="181">
        <f>K192/RES_summary!K$19</f>
        <v>5.9800299056611577</v>
      </c>
      <c r="L246" s="181">
        <f>L192/RES_summary!L$19</f>
        <v>6.0884052473159374</v>
      </c>
      <c r="M246" s="181">
        <f>M192/RES_summary!M$19</f>
        <v>5.8978052619849475</v>
      </c>
      <c r="N246" s="181">
        <f>N192/RES_summary!N$19</f>
        <v>5.9579917565517269</v>
      </c>
      <c r="O246" s="181">
        <f>O192/RES_summary!O$19</f>
        <v>6.0340512609388108</v>
      </c>
      <c r="P246" s="181">
        <f>P192/RES_summary!P$19</f>
        <v>5.7755324895089828</v>
      </c>
      <c r="Q246" s="181">
        <f>Q192/RES_summary!Q$19</f>
        <v>5.8437831573984544</v>
      </c>
    </row>
    <row r="247" spans="1:17" ht="12" customHeight="1" x14ac:dyDescent="0.25">
      <c r="A247" s="163" t="s">
        <v>142</v>
      </c>
      <c r="B247" s="180">
        <f>B193/RES_summary!B$19</f>
        <v>18.293955797670893</v>
      </c>
      <c r="C247" s="180">
        <f>C193/RES_summary!C$19</f>
        <v>19.244680540092777</v>
      </c>
      <c r="D247" s="180">
        <f>D193/RES_summary!D$19</f>
        <v>19.249689854252996</v>
      </c>
      <c r="E247" s="180">
        <f>E193/RES_summary!E$19</f>
        <v>19.241220167904064</v>
      </c>
      <c r="F247" s="180">
        <f>F193/RES_summary!F$19</f>
        <v>18.597653642685337</v>
      </c>
      <c r="G247" s="180">
        <f>G193/RES_summary!G$19</f>
        <v>18.791330257369378</v>
      </c>
      <c r="H247" s="180">
        <f>H193/RES_summary!H$19</f>
        <v>18.232793033650285</v>
      </c>
      <c r="I247" s="180">
        <f>I193/RES_summary!I$19</f>
        <v>19.687450494926587</v>
      </c>
      <c r="J247" s="180">
        <f>J193/RES_summary!J$19</f>
        <v>18.289548753367075</v>
      </c>
      <c r="K247" s="180">
        <f>K193/RES_summary!K$19</f>
        <v>19.129078680317317</v>
      </c>
      <c r="L247" s="180">
        <f>L193/RES_summary!L$19</f>
        <v>18.681886004711007</v>
      </c>
      <c r="M247" s="180">
        <f>M193/RES_summary!M$19</f>
        <v>19.587282870726398</v>
      </c>
      <c r="N247" s="180">
        <f>N193/RES_summary!N$19</f>
        <v>19.596824900617204</v>
      </c>
      <c r="O247" s="180">
        <f>O193/RES_summary!O$19</f>
        <v>19.24105517373744</v>
      </c>
      <c r="P247" s="180">
        <f>P193/RES_summary!P$19</f>
        <v>20.530791838834471</v>
      </c>
      <c r="Q247" s="180">
        <f>Q193/RES_summary!Q$19</f>
        <v>19.979915557949077</v>
      </c>
    </row>
    <row r="248" spans="1:17" ht="12" customHeight="1" x14ac:dyDescent="0.25">
      <c r="A248" s="161" t="s">
        <v>141</v>
      </c>
      <c r="B248" s="179">
        <f>B194/RES_summary!B$19</f>
        <v>17.930735189741643</v>
      </c>
      <c r="C248" s="179">
        <f>C194/RES_summary!C$19</f>
        <v>18.733938707480956</v>
      </c>
      <c r="D248" s="179">
        <f>D194/RES_summary!D$19</f>
        <v>18.746846647672271</v>
      </c>
      <c r="E248" s="179">
        <f>E194/RES_summary!E$19</f>
        <v>18.74351733532669</v>
      </c>
      <c r="F248" s="179">
        <f>F194/RES_summary!F$19</f>
        <v>18.311631243347769</v>
      </c>
      <c r="G248" s="179">
        <f>G194/RES_summary!G$19</f>
        <v>18.504158327882337</v>
      </c>
      <c r="H248" s="179">
        <f>H194/RES_summary!H$19</f>
        <v>18.115442354923054</v>
      </c>
      <c r="I248" s="179">
        <f>I194/RES_summary!I$19</f>
        <v>19.009871082436682</v>
      </c>
      <c r="J248" s="179">
        <f>J194/RES_summary!J$19</f>
        <v>18.024152652131828</v>
      </c>
      <c r="K248" s="179">
        <f>K194/RES_summary!K$19</f>
        <v>18.609959482466266</v>
      </c>
      <c r="L248" s="179">
        <f>L194/RES_summary!L$19</f>
        <v>18.306999043842122</v>
      </c>
      <c r="M248" s="179">
        <f>M194/RES_summary!M$19</f>
        <v>18.928395580430649</v>
      </c>
      <c r="N248" s="179">
        <f>N194/RES_summary!N$19</f>
        <v>18.867296812904446</v>
      </c>
      <c r="O248" s="179">
        <f>O194/RES_summary!O$19</f>
        <v>18.526095764288545</v>
      </c>
      <c r="P248" s="179">
        <f>P194/RES_summary!P$19</f>
        <v>19.369352895729683</v>
      </c>
      <c r="Q248" s="179">
        <f>Q194/RES_summary!Q$19</f>
        <v>18.853479504277061</v>
      </c>
    </row>
    <row r="249" spans="1:17" ht="12" customHeight="1" x14ac:dyDescent="0.25">
      <c r="A249" s="148" t="s">
        <v>60</v>
      </c>
      <c r="B249" s="177">
        <f>B195/RES_summary!B$19</f>
        <v>11.891071268486076</v>
      </c>
      <c r="C249" s="177">
        <f>C195/RES_summary!C$19</f>
        <v>12.690313113367022</v>
      </c>
      <c r="D249" s="177">
        <f>D195/RES_summary!D$19</f>
        <v>12.679435627198808</v>
      </c>
      <c r="E249" s="177">
        <f>E195/RES_summary!E$19</f>
        <v>12.670954435973384</v>
      </c>
      <c r="F249" s="177">
        <f>F195/RES_summary!F$19</f>
        <v>12.25094518751747</v>
      </c>
      <c r="G249" s="177">
        <f>G195/RES_summary!G$19</f>
        <v>12.423662433834613</v>
      </c>
      <c r="H249" s="177">
        <f>H195/RES_summary!H$19</f>
        <v>12.079199463592575</v>
      </c>
      <c r="I249" s="177">
        <f>I195/RES_summary!I$19</f>
        <v>13.026777840802191</v>
      </c>
      <c r="J249" s="177">
        <f>J195/RES_summary!J$19</f>
        <v>12.102902589042078</v>
      </c>
      <c r="K249" s="177">
        <f>K195/RES_summary!K$19</f>
        <v>12.6299295768051</v>
      </c>
      <c r="L249" s="177">
        <f>L195/RES_summary!L$19</f>
        <v>12.218593796526186</v>
      </c>
      <c r="M249" s="177">
        <f>M195/RES_summary!M$19</f>
        <v>13.030590318445705</v>
      </c>
      <c r="N249" s="177">
        <f>N195/RES_summary!N$19</f>
        <v>12.90930505635272</v>
      </c>
      <c r="O249" s="177">
        <f>O195/RES_summary!O$19</f>
        <v>12.492044503349737</v>
      </c>
      <c r="P249" s="177">
        <f>P195/RES_summary!P$19</f>
        <v>13.593820406220702</v>
      </c>
      <c r="Q249" s="177">
        <f>Q195/RES_summary!Q$19</f>
        <v>13.009696346878608</v>
      </c>
    </row>
    <row r="250" spans="1:17" ht="12" customHeight="1" x14ac:dyDescent="0.25">
      <c r="A250" s="148" t="s">
        <v>59</v>
      </c>
      <c r="B250" s="177">
        <f>B196/RES_summary!B$19</f>
        <v>6.0396639212555669</v>
      </c>
      <c r="C250" s="177">
        <f>C196/RES_summary!C$19</f>
        <v>6.0436255941139345</v>
      </c>
      <c r="D250" s="177">
        <f>D196/RES_summary!D$19</f>
        <v>6.0674110204734628</v>
      </c>
      <c r="E250" s="177">
        <f>E196/RES_summary!E$19</f>
        <v>6.0725628993533043</v>
      </c>
      <c r="F250" s="177">
        <f>F196/RES_summary!F$19</f>
        <v>6.0606860558302964</v>
      </c>
      <c r="G250" s="177">
        <f>G196/RES_summary!G$19</f>
        <v>6.0804958940477221</v>
      </c>
      <c r="H250" s="177">
        <f>H196/RES_summary!H$19</f>
        <v>6.0362428913304811</v>
      </c>
      <c r="I250" s="177">
        <f>I196/RES_summary!I$19</f>
        <v>5.9830932416344922</v>
      </c>
      <c r="J250" s="177">
        <f>J196/RES_summary!J$19</f>
        <v>5.9212500630897527</v>
      </c>
      <c r="K250" s="177">
        <f>K196/RES_summary!K$19</f>
        <v>5.980029905661163</v>
      </c>
      <c r="L250" s="177">
        <f>L196/RES_summary!L$19</f>
        <v>6.0884052473159374</v>
      </c>
      <c r="M250" s="177">
        <f>M196/RES_summary!M$19</f>
        <v>5.8978052619849466</v>
      </c>
      <c r="N250" s="177">
        <f>N196/RES_summary!N$19</f>
        <v>5.9579917565517304</v>
      </c>
      <c r="O250" s="177">
        <f>O196/RES_summary!O$19</f>
        <v>6.0340512609388108</v>
      </c>
      <c r="P250" s="177">
        <f>P196/RES_summary!P$19</f>
        <v>5.7755324895089828</v>
      </c>
      <c r="Q250" s="177">
        <f>Q196/RES_summary!Q$19</f>
        <v>5.8437831573984509</v>
      </c>
    </row>
    <row r="251" spans="1:17" ht="12" customHeight="1" x14ac:dyDescent="0.25">
      <c r="A251" s="158" t="s">
        <v>62</v>
      </c>
      <c r="B251" s="178">
        <f>B197/RES_summary!B$19</f>
        <v>6.4796993499592137</v>
      </c>
      <c r="C251" s="178">
        <f>C197/RES_summary!C$19</f>
        <v>6.6476569050871301</v>
      </c>
      <c r="D251" s="178">
        <f>D197/RES_summary!D$19</f>
        <v>6.7460552466625332</v>
      </c>
      <c r="E251" s="178">
        <f>E197/RES_summary!E$19</f>
        <v>6.8223230095990184</v>
      </c>
      <c r="F251" s="178">
        <f>F197/RES_summary!F$19</f>
        <v>6.6611081248745982</v>
      </c>
      <c r="G251" s="178">
        <f>G197/RES_summary!G$19</f>
        <v>6.5756621214484969</v>
      </c>
      <c r="H251" s="178">
        <f>H197/RES_summary!H$19</f>
        <v>6.4701404670462797</v>
      </c>
      <c r="I251" s="178">
        <f>I197/RES_summary!I$19</f>
        <v>6.666065481866319</v>
      </c>
      <c r="J251" s="178">
        <f>J197/RES_summary!J$19</f>
        <v>6.4737101926720726</v>
      </c>
      <c r="K251" s="178">
        <f>K197/RES_summary!K$19</f>
        <v>6.7419000807646139</v>
      </c>
      <c r="L251" s="178">
        <f>L197/RES_summary!L$19</f>
        <v>6.6250537231420221</v>
      </c>
      <c r="M251" s="178">
        <f>M197/RES_summary!M$19</f>
        <v>6.7398797635527528</v>
      </c>
      <c r="N251" s="178">
        <f>N197/RES_summary!N$19</f>
        <v>7.0198920507440361</v>
      </c>
      <c r="O251" s="178">
        <f>O197/RES_summary!O$19</f>
        <v>6.6471766680564999</v>
      </c>
      <c r="P251" s="178">
        <f>P197/RES_summary!P$19</f>
        <v>7.0538229052012351</v>
      </c>
      <c r="Q251" s="178">
        <f>Q197/RES_summary!Q$19</f>
        <v>6.80682332810626</v>
      </c>
    </row>
    <row r="252" spans="1:17" ht="12" customHeight="1" x14ac:dyDescent="0.25">
      <c r="A252" s="23" t="s">
        <v>57</v>
      </c>
      <c r="B252" s="177">
        <f>B198/RES_summary!B$19</f>
        <v>6.0492911313450399</v>
      </c>
      <c r="C252" s="177">
        <f>C198/RES_summary!C$19</f>
        <v>6.0370625092266401</v>
      </c>
      <c r="D252" s="177">
        <f>D198/RES_summary!D$19</f>
        <v>6.0390683933550777</v>
      </c>
      <c r="E252" s="177">
        <f>E198/RES_summary!E$19</f>
        <v>5.8282376953161403</v>
      </c>
      <c r="F252" s="177">
        <f>F198/RES_summary!F$19</f>
        <v>6.2965940477625981</v>
      </c>
      <c r="G252" s="177">
        <f>G198/RES_summary!G$19</f>
        <v>7.0296293424967606</v>
      </c>
      <c r="H252" s="177">
        <f>H198/RES_summary!H$19</f>
        <v>5.7906413561610339</v>
      </c>
      <c r="I252" s="177">
        <f>I198/RES_summary!I$19</f>
        <v>6.5310727423989672</v>
      </c>
      <c r="J252" s="177">
        <f>J198/RES_summary!J$19</f>
        <v>6.523557034615223</v>
      </c>
      <c r="K252" s="177">
        <f>K198/RES_summary!K$19</f>
        <v>4.8872819899622648</v>
      </c>
      <c r="L252" s="177">
        <f>L198/RES_summary!L$19</f>
        <v>7.0200653241397575</v>
      </c>
      <c r="M252" s="177">
        <f>M198/RES_summary!M$19</f>
        <v>6.9795182614150031</v>
      </c>
      <c r="N252" s="177">
        <f>N198/RES_summary!N$19</f>
        <v>5.350793291801879</v>
      </c>
      <c r="O252" s="177">
        <f>O198/RES_summary!O$19</f>
        <v>5.8406027611411622</v>
      </c>
      <c r="P252" s="177">
        <f>P198/RES_summary!P$19</f>
        <v>5.7608271867195517</v>
      </c>
      <c r="Q252" s="177">
        <f>Q198/RES_summary!Q$19</f>
        <v>5.8318358087179361</v>
      </c>
    </row>
    <row r="253" spans="1:17" ht="12" customHeight="1" x14ac:dyDescent="0.25">
      <c r="A253" s="29" t="s">
        <v>140</v>
      </c>
      <c r="B253" s="176">
        <f>B199/RES_summary!B$19</f>
        <v>6.5049538862468328</v>
      </c>
      <c r="C253" s="176">
        <f>C199/RES_summary!C$19</f>
        <v>6.6748404049979451</v>
      </c>
      <c r="D253" s="176">
        <f>D199/RES_summary!D$19</f>
        <v>6.7737878647513945</v>
      </c>
      <c r="E253" s="176">
        <f>E199/RES_summary!E$19</f>
        <v>6.8446970254067399</v>
      </c>
      <c r="F253" s="176">
        <f>F199/RES_summary!F$19</f>
        <v>6.6699580238658287</v>
      </c>
      <c r="G253" s="176">
        <f>G199/RES_summary!G$19</f>
        <v>6.5553108201632044</v>
      </c>
      <c r="H253" s="176">
        <f>H199/RES_summary!H$19</f>
        <v>6.5007315600232047</v>
      </c>
      <c r="I253" s="176">
        <f>I199/RES_summary!I$19</f>
        <v>6.6769459555616963</v>
      </c>
      <c r="J253" s="176">
        <f>J199/RES_summary!J$19</f>
        <v>6.4699833530563007</v>
      </c>
      <c r="K253" s="176">
        <f>K199/RES_summary!K$19</f>
        <v>6.8265087068509054</v>
      </c>
      <c r="L253" s="176">
        <f>L199/RES_summary!L$19</f>
        <v>6.6075935808291311</v>
      </c>
      <c r="M253" s="176">
        <f>M199/RES_summary!M$19</f>
        <v>6.7297789610122845</v>
      </c>
      <c r="N253" s="176">
        <f>N199/RES_summary!N$19</f>
        <v>7.069536895466487</v>
      </c>
      <c r="O253" s="176">
        <f>O199/RES_summary!O$19</f>
        <v>6.6715043659458813</v>
      </c>
      <c r="P253" s="176">
        <f>P199/RES_summary!P$19</f>
        <v>7.0960469258365197</v>
      </c>
      <c r="Q253" s="176">
        <f>Q199/RES_summary!Q$19</f>
        <v>6.8515780791792222</v>
      </c>
    </row>
    <row r="255" spans="1:17" ht="12" customHeight="1" x14ac:dyDescent="0.25">
      <c r="A255" s="152" t="s">
        <v>195</v>
      </c>
      <c r="B255" s="184">
        <f>B201/RES_summary!B$19</f>
        <v>1.4246302845400807</v>
      </c>
      <c r="C255" s="184">
        <f>C201/RES_summary!C$19</f>
        <v>0.74606522464540936</v>
      </c>
      <c r="D255" s="184">
        <f>D201/RES_summary!D$19</f>
        <v>0.4743831421017799</v>
      </c>
      <c r="E255" s="184">
        <f>E201/RES_summary!E$19</f>
        <v>0.32386999819508716</v>
      </c>
      <c r="F255" s="184">
        <f>F201/RES_summary!F$19</f>
        <v>0.27368813037983059</v>
      </c>
      <c r="G255" s="184">
        <f>G201/RES_summary!G$19</f>
        <v>0.30692987409843647</v>
      </c>
      <c r="H255" s="184">
        <f>H201/RES_summary!H$19</f>
        <v>0.27390051087497369</v>
      </c>
      <c r="I255" s="184">
        <f>I201/RES_summary!I$19</f>
        <v>0.36594229482972884</v>
      </c>
      <c r="J255" s="184">
        <f>J201/RES_summary!J$19</f>
        <v>0.35121698095111287</v>
      </c>
      <c r="K255" s="184">
        <f>K201/RES_summary!K$19</f>
        <v>0.21420792849007569</v>
      </c>
      <c r="L255" s="184">
        <f>L201/RES_summary!L$19</f>
        <v>0.24199245694701166</v>
      </c>
      <c r="M255" s="184">
        <f>M201/RES_summary!M$19</f>
        <v>0.21568376008129467</v>
      </c>
      <c r="N255" s="184">
        <f>N201/RES_summary!N$19</f>
        <v>0.12445758635980675</v>
      </c>
      <c r="O255" s="184">
        <f>O201/RES_summary!O$19</f>
        <v>0.12562898891434549</v>
      </c>
      <c r="P255" s="184">
        <f>P201/RES_summary!P$19</f>
        <v>0.12263130228137092</v>
      </c>
      <c r="Q255" s="184">
        <f>Q201/RES_summary!Q$19</f>
        <v>0.15008146699473487</v>
      </c>
    </row>
    <row r="256" spans="1:17" ht="12" customHeight="1" x14ac:dyDescent="0.25">
      <c r="A256" s="158" t="s">
        <v>65</v>
      </c>
      <c r="B256" s="178">
        <f>B202/RES_summary!B$19</f>
        <v>0</v>
      </c>
      <c r="C256" s="178">
        <f>C202/RES_summary!C$19</f>
        <v>0</v>
      </c>
      <c r="D256" s="178">
        <f>D202/RES_summary!D$19</f>
        <v>0</v>
      </c>
      <c r="E256" s="178">
        <f>E202/RES_summary!E$19</f>
        <v>0</v>
      </c>
      <c r="F256" s="178">
        <f>F202/RES_summary!F$19</f>
        <v>0</v>
      </c>
      <c r="G256" s="178">
        <f>G202/RES_summary!G$19</f>
        <v>0</v>
      </c>
      <c r="H256" s="178">
        <f>H202/RES_summary!H$19</f>
        <v>0</v>
      </c>
      <c r="I256" s="178">
        <f>I202/RES_summary!I$19</f>
        <v>0</v>
      </c>
      <c r="J256" s="178">
        <f>J202/RES_summary!J$19</f>
        <v>0</v>
      </c>
      <c r="K256" s="178">
        <f>K202/RES_summary!K$19</f>
        <v>0</v>
      </c>
      <c r="L256" s="178">
        <f>L202/RES_summary!L$19</f>
        <v>0</v>
      </c>
      <c r="M256" s="178">
        <f>M202/RES_summary!M$19</f>
        <v>0</v>
      </c>
      <c r="N256" s="178">
        <f>N202/RES_summary!N$19</f>
        <v>0</v>
      </c>
      <c r="O256" s="178">
        <f>O202/RES_summary!O$19</f>
        <v>0</v>
      </c>
      <c r="P256" s="178">
        <f>P202/RES_summary!P$19</f>
        <v>0</v>
      </c>
      <c r="Q256" s="178">
        <f>Q202/RES_summary!Q$19</f>
        <v>0</v>
      </c>
    </row>
    <row r="257" spans="1:17" ht="12" customHeight="1" x14ac:dyDescent="0.25">
      <c r="A257" s="23" t="s">
        <v>60</v>
      </c>
      <c r="B257" s="177">
        <f>B203/RES_summary!B$19</f>
        <v>0</v>
      </c>
      <c r="C257" s="177">
        <f>C203/RES_summary!C$19</f>
        <v>0</v>
      </c>
      <c r="D257" s="177">
        <f>D203/RES_summary!D$19</f>
        <v>0</v>
      </c>
      <c r="E257" s="177">
        <f>E203/RES_summary!E$19</f>
        <v>0</v>
      </c>
      <c r="F257" s="177">
        <f>F203/RES_summary!F$19</f>
        <v>0</v>
      </c>
      <c r="G257" s="177">
        <f>G203/RES_summary!G$19</f>
        <v>0</v>
      </c>
      <c r="H257" s="177">
        <f>H203/RES_summary!H$19</f>
        <v>0</v>
      </c>
      <c r="I257" s="177">
        <f>I203/RES_summary!I$19</f>
        <v>0</v>
      </c>
      <c r="J257" s="177">
        <f>J203/RES_summary!J$19</f>
        <v>0</v>
      </c>
      <c r="K257" s="177">
        <f>K203/RES_summary!K$19</f>
        <v>0</v>
      </c>
      <c r="L257" s="177">
        <f>L203/RES_summary!L$19</f>
        <v>0</v>
      </c>
      <c r="M257" s="177">
        <f>M203/RES_summary!M$19</f>
        <v>0</v>
      </c>
      <c r="N257" s="177">
        <f>N203/RES_summary!N$19</f>
        <v>0</v>
      </c>
      <c r="O257" s="177">
        <f>O203/RES_summary!O$19</f>
        <v>0</v>
      </c>
      <c r="P257" s="177">
        <f>P203/RES_summary!P$19</f>
        <v>0</v>
      </c>
      <c r="Q257" s="177">
        <f>Q203/RES_summary!Q$19</f>
        <v>0</v>
      </c>
    </row>
    <row r="258" spans="1:17" ht="12" customHeight="1" x14ac:dyDescent="0.25">
      <c r="A258" s="158" t="s">
        <v>112</v>
      </c>
      <c r="B258" s="178">
        <f>B204/RES_summary!B$19</f>
        <v>0</v>
      </c>
      <c r="C258" s="178">
        <f>C204/RES_summary!C$19</f>
        <v>0</v>
      </c>
      <c r="D258" s="178">
        <f>D204/RES_summary!D$19</f>
        <v>0</v>
      </c>
      <c r="E258" s="178">
        <f>E204/RES_summary!E$19</f>
        <v>0</v>
      </c>
      <c r="F258" s="178">
        <f>F204/RES_summary!F$19</f>
        <v>0</v>
      </c>
      <c r="G258" s="178">
        <f>G204/RES_summary!G$19</f>
        <v>0</v>
      </c>
      <c r="H258" s="178">
        <f>H204/RES_summary!H$19</f>
        <v>0</v>
      </c>
      <c r="I258" s="178">
        <f>I204/RES_summary!I$19</f>
        <v>0</v>
      </c>
      <c r="J258" s="178">
        <f>J204/RES_summary!J$19</f>
        <v>0</v>
      </c>
      <c r="K258" s="178">
        <f>K204/RES_summary!K$19</f>
        <v>0</v>
      </c>
      <c r="L258" s="178">
        <f>L204/RES_summary!L$19</f>
        <v>0</v>
      </c>
      <c r="M258" s="178">
        <f>M204/RES_summary!M$19</f>
        <v>0</v>
      </c>
      <c r="N258" s="178">
        <f>N204/RES_summary!N$19</f>
        <v>0</v>
      </c>
      <c r="O258" s="178">
        <f>O204/RES_summary!O$19</f>
        <v>0</v>
      </c>
      <c r="P258" s="178">
        <f>P204/RES_summary!P$19</f>
        <v>0</v>
      </c>
      <c r="Q258" s="178">
        <f>Q204/RES_summary!Q$19</f>
        <v>0</v>
      </c>
    </row>
    <row r="259" spans="1:17" ht="12" customHeight="1" x14ac:dyDescent="0.25">
      <c r="A259" s="23" t="s">
        <v>60</v>
      </c>
      <c r="B259" s="177">
        <f>B205/RES_summary!B$19</f>
        <v>0</v>
      </c>
      <c r="C259" s="177">
        <f>C205/RES_summary!C$19</f>
        <v>0</v>
      </c>
      <c r="D259" s="177">
        <f>D205/RES_summary!D$19</f>
        <v>0</v>
      </c>
      <c r="E259" s="177">
        <f>E205/RES_summary!E$19</f>
        <v>0</v>
      </c>
      <c r="F259" s="177">
        <f>F205/RES_summary!F$19</f>
        <v>0</v>
      </c>
      <c r="G259" s="177">
        <f>G205/RES_summary!G$19</f>
        <v>0</v>
      </c>
      <c r="H259" s="177">
        <f>H205/RES_summary!H$19</f>
        <v>0</v>
      </c>
      <c r="I259" s="177">
        <f>I205/RES_summary!I$19</f>
        <v>0</v>
      </c>
      <c r="J259" s="177">
        <f>J205/RES_summary!J$19</f>
        <v>0</v>
      </c>
      <c r="K259" s="177">
        <f>K205/RES_summary!K$19</f>
        <v>0</v>
      </c>
      <c r="L259" s="177">
        <f>L205/RES_summary!L$19</f>
        <v>0</v>
      </c>
      <c r="M259" s="177">
        <f>M205/RES_summary!M$19</f>
        <v>0</v>
      </c>
      <c r="N259" s="177">
        <f>N205/RES_summary!N$19</f>
        <v>0</v>
      </c>
      <c r="O259" s="177">
        <f>O205/RES_summary!O$19</f>
        <v>0</v>
      </c>
      <c r="P259" s="177">
        <f>P205/RES_summary!P$19</f>
        <v>0</v>
      </c>
      <c r="Q259" s="177">
        <f>Q205/RES_summary!Q$19</f>
        <v>0</v>
      </c>
    </row>
    <row r="260" spans="1:17" ht="12" customHeight="1" x14ac:dyDescent="0.25">
      <c r="A260" s="158" t="s">
        <v>63</v>
      </c>
      <c r="B260" s="178">
        <f>B206/RES_summary!B$19</f>
        <v>1.2412471601940045</v>
      </c>
      <c r="C260" s="178">
        <f>C206/RES_summary!C$19</f>
        <v>0.60904723787339643</v>
      </c>
      <c r="D260" s="178">
        <f>D206/RES_summary!D$19</f>
        <v>0.35566094206796495</v>
      </c>
      <c r="E260" s="178">
        <f>E206/RES_summary!E$19</f>
        <v>0.25780738807592923</v>
      </c>
      <c r="F260" s="178">
        <f>F206/RES_summary!F$19</f>
        <v>0.19795832460161439</v>
      </c>
      <c r="G260" s="178">
        <f>G206/RES_summary!G$19</f>
        <v>0.15695556694884377</v>
      </c>
      <c r="H260" s="178">
        <f>H206/RES_summary!H$19</f>
        <v>0.150368448391062</v>
      </c>
      <c r="I260" s="178">
        <f>I206/RES_summary!I$19</f>
        <v>0.12747884910803917</v>
      </c>
      <c r="J260" s="178">
        <f>J206/RES_summary!J$19</f>
        <v>0.12930597078120026</v>
      </c>
      <c r="K260" s="178">
        <f>K206/RES_summary!K$19</f>
        <v>0.11042505273287316</v>
      </c>
      <c r="L260" s="178">
        <f>L206/RES_summary!L$19</f>
        <v>9.7410248089003504E-2</v>
      </c>
      <c r="M260" s="178">
        <f>M206/RES_summary!M$19</f>
        <v>7.8560433063232182E-2</v>
      </c>
      <c r="N260" s="178">
        <f>N206/RES_summary!N$19</f>
        <v>4.948442711449557E-2</v>
      </c>
      <c r="O260" s="178">
        <f>O206/RES_summary!O$19</f>
        <v>4.2892683836324337E-2</v>
      </c>
      <c r="P260" s="178">
        <f>P206/RES_summary!P$19</f>
        <v>3.5007808780392127E-2</v>
      </c>
      <c r="Q260" s="178">
        <f>Q206/RES_summary!Q$19</f>
        <v>2.9858641864412415E-2</v>
      </c>
    </row>
    <row r="261" spans="1:17" ht="12" customHeight="1" x14ac:dyDescent="0.25">
      <c r="A261" s="167" t="s">
        <v>144</v>
      </c>
      <c r="B261" s="183">
        <f>B207/RES_summary!B$19</f>
        <v>7.134141344550387</v>
      </c>
      <c r="C261" s="183">
        <f>C207/RES_summary!C$19</f>
        <v>7.0762228834044274</v>
      </c>
      <c r="D261" s="183">
        <f>D207/RES_summary!D$19</f>
        <v>7.0382670454082739</v>
      </c>
      <c r="E261" s="183">
        <f>E207/RES_summary!E$19</f>
        <v>6.9797077099369176</v>
      </c>
      <c r="F261" s="183">
        <f>F207/RES_summary!F$19</f>
        <v>6.9010985403562799</v>
      </c>
      <c r="G261" s="183">
        <f>G207/RES_summary!G$19</f>
        <v>6.8680801926314183</v>
      </c>
      <c r="H261" s="183">
        <f>H207/RES_summary!H$19</f>
        <v>6.7646267920945</v>
      </c>
      <c r="I261" s="183">
        <f>I207/RES_summary!I$19</f>
        <v>6.6562292503450822</v>
      </c>
      <c r="J261" s="183">
        <f>J207/RES_summary!J$19</f>
        <v>6.5347266978121219</v>
      </c>
      <c r="K261" s="183">
        <f>K207/RES_summary!K$19</f>
        <v>6.5494372753146779</v>
      </c>
      <c r="L261" s="183">
        <f>L207/RES_summary!L$19</f>
        <v>6.5243373362580943</v>
      </c>
      <c r="M261" s="183">
        <f>M207/RES_summary!M$19</f>
        <v>6.4824420150467699</v>
      </c>
      <c r="N261" s="183">
        <f>N207/RES_summary!N$19</f>
        <v>6.4143520012450397</v>
      </c>
      <c r="O261" s="183">
        <f>O207/RES_summary!O$19</f>
        <v>6.3056738778334109</v>
      </c>
      <c r="P261" s="183">
        <f>P207/RES_summary!P$19</f>
        <v>6.2092305109583066</v>
      </c>
      <c r="Q261" s="183">
        <f>Q207/RES_summary!Q$19</f>
        <v>6.1070953023086787</v>
      </c>
    </row>
    <row r="262" spans="1:17" ht="12" customHeight="1" x14ac:dyDescent="0.25">
      <c r="A262" s="167" t="s">
        <v>143</v>
      </c>
      <c r="B262" s="183">
        <f>B208/RES_summary!B$19</f>
        <v>4.6371918739577511</v>
      </c>
      <c r="C262" s="183">
        <f>C208/RES_summary!C$19</f>
        <v>4.5995448742128753</v>
      </c>
      <c r="D262" s="183">
        <f>D208/RES_summary!D$19</f>
        <v>4.5748735795153737</v>
      </c>
      <c r="E262" s="183">
        <f>E208/RES_summary!E$19</f>
        <v>4.5368100114589947</v>
      </c>
      <c r="F262" s="183">
        <f>F208/RES_summary!F$19</f>
        <v>4.4857140512315796</v>
      </c>
      <c r="G262" s="183">
        <f>G208/RES_summary!G$19</f>
        <v>4.4642521252104235</v>
      </c>
      <c r="H262" s="183">
        <f>H208/RES_summary!H$19</f>
        <v>4.3970074148614309</v>
      </c>
      <c r="I262" s="183">
        <f>I208/RES_summary!I$19</f>
        <v>4.326549012724306</v>
      </c>
      <c r="J262" s="183">
        <f>J208/RES_summary!J$19</f>
        <v>4.2475723535778762</v>
      </c>
      <c r="K262" s="183">
        <f>K208/RES_summary!K$19</f>
        <v>4.2571342289545431</v>
      </c>
      <c r="L262" s="183">
        <f>L208/RES_summary!L$19</f>
        <v>4.2081975818864716</v>
      </c>
      <c r="M262" s="183">
        <f>M208/RES_summary!M$19</f>
        <v>4.2459995198556353</v>
      </c>
      <c r="N262" s="183">
        <f>N208/RES_summary!N$19</f>
        <v>4.1693288008092759</v>
      </c>
      <c r="O262" s="183">
        <f>O208/RES_summary!O$19</f>
        <v>4.0513954665079659</v>
      </c>
      <c r="P262" s="183">
        <f>P208/RES_summary!P$19</f>
        <v>4.0732552151886487</v>
      </c>
      <c r="Q262" s="183">
        <f>Q208/RES_summary!Q$19</f>
        <v>3.9696119465006405</v>
      </c>
    </row>
    <row r="263" spans="1:17" ht="12" customHeight="1" x14ac:dyDescent="0.25">
      <c r="A263" s="166" t="s">
        <v>57</v>
      </c>
      <c r="B263" s="182">
        <f>B209/RES_summary!B$19</f>
        <v>4.6371918739577511</v>
      </c>
      <c r="C263" s="182">
        <f>C209/RES_summary!C$19</f>
        <v>4.5995448742128753</v>
      </c>
      <c r="D263" s="182">
        <f>D209/RES_summary!D$19</f>
        <v>4.5748735795153737</v>
      </c>
      <c r="E263" s="182">
        <f>E209/RES_summary!E$19</f>
        <v>4.5368100114589947</v>
      </c>
      <c r="F263" s="182">
        <f>F209/RES_summary!F$19</f>
        <v>4.4857140512315796</v>
      </c>
      <c r="G263" s="182">
        <f>G209/RES_summary!G$19</f>
        <v>4.4642521252104235</v>
      </c>
      <c r="H263" s="182">
        <f>H209/RES_summary!H$19</f>
        <v>4.3970074148614309</v>
      </c>
      <c r="I263" s="182">
        <f>I209/RES_summary!I$19</f>
        <v>4.326549012724306</v>
      </c>
      <c r="J263" s="182">
        <f>J209/RES_summary!J$19</f>
        <v>4.2475723535778762</v>
      </c>
      <c r="K263" s="182">
        <f>K209/RES_summary!K$19</f>
        <v>4.2571342289545431</v>
      </c>
      <c r="L263" s="182">
        <f>L209/RES_summary!L$19</f>
        <v>4.2081975818864716</v>
      </c>
      <c r="M263" s="182">
        <f>M209/RES_summary!M$19</f>
        <v>4.2459995198556353</v>
      </c>
      <c r="N263" s="182">
        <f>N209/RES_summary!N$19</f>
        <v>4.1693288008092759</v>
      </c>
      <c r="O263" s="182">
        <f>O209/RES_summary!O$19</f>
        <v>4.0513954665079659</v>
      </c>
      <c r="P263" s="182">
        <f>P209/RES_summary!P$19</f>
        <v>4.0732552151886487</v>
      </c>
      <c r="Q263" s="182">
        <f>Q209/RES_summary!Q$19</f>
        <v>3.9696119465006405</v>
      </c>
    </row>
    <row r="264" spans="1:17" ht="12" customHeight="1" x14ac:dyDescent="0.25">
      <c r="A264" s="147" t="s">
        <v>59</v>
      </c>
      <c r="B264" s="181">
        <f>B210/RES_summary!B$19</f>
        <v>0</v>
      </c>
      <c r="C264" s="181">
        <f>C210/RES_summary!C$19</f>
        <v>0</v>
      </c>
      <c r="D264" s="181">
        <f>D210/RES_summary!D$19</f>
        <v>0</v>
      </c>
      <c r="E264" s="181">
        <f>E210/RES_summary!E$19</f>
        <v>0</v>
      </c>
      <c r="F264" s="181">
        <f>F210/RES_summary!F$19</f>
        <v>0</v>
      </c>
      <c r="G264" s="181">
        <f>G210/RES_summary!G$19</f>
        <v>0</v>
      </c>
      <c r="H264" s="181">
        <f>H210/RES_summary!H$19</f>
        <v>0</v>
      </c>
      <c r="I264" s="181">
        <f>I210/RES_summary!I$19</f>
        <v>0</v>
      </c>
      <c r="J264" s="181">
        <f>J210/RES_summary!J$19</f>
        <v>0</v>
      </c>
      <c r="K264" s="181">
        <f>K210/RES_summary!K$19</f>
        <v>0</v>
      </c>
      <c r="L264" s="181">
        <f>L210/RES_summary!L$19</f>
        <v>0</v>
      </c>
      <c r="M264" s="181">
        <f>M210/RES_summary!M$19</f>
        <v>0</v>
      </c>
      <c r="N264" s="181">
        <f>N210/RES_summary!N$19</f>
        <v>0</v>
      </c>
      <c r="O264" s="181">
        <f>O210/RES_summary!O$19</f>
        <v>0</v>
      </c>
      <c r="P264" s="181">
        <f>P210/RES_summary!P$19</f>
        <v>0</v>
      </c>
      <c r="Q264" s="181">
        <f>Q210/RES_summary!Q$19</f>
        <v>0</v>
      </c>
    </row>
    <row r="265" spans="1:17" ht="12" customHeight="1" x14ac:dyDescent="0.25">
      <c r="A265" s="163" t="s">
        <v>142</v>
      </c>
      <c r="B265" s="180">
        <f>B211/RES_summary!B$19</f>
        <v>0</v>
      </c>
      <c r="C265" s="180">
        <f>C211/RES_summary!C$19</f>
        <v>0</v>
      </c>
      <c r="D265" s="180">
        <f>D211/RES_summary!D$19</f>
        <v>0</v>
      </c>
      <c r="E265" s="180">
        <f>E211/RES_summary!E$19</f>
        <v>0</v>
      </c>
      <c r="F265" s="180">
        <f>F211/RES_summary!F$19</f>
        <v>0</v>
      </c>
      <c r="G265" s="180">
        <f>G211/RES_summary!G$19</f>
        <v>0</v>
      </c>
      <c r="H265" s="180">
        <f>H211/RES_summary!H$19</f>
        <v>0</v>
      </c>
      <c r="I265" s="180">
        <f>I211/RES_summary!I$19</f>
        <v>0</v>
      </c>
      <c r="J265" s="180">
        <f>J211/RES_summary!J$19</f>
        <v>0</v>
      </c>
      <c r="K265" s="180">
        <f>K211/RES_summary!K$19</f>
        <v>0</v>
      </c>
      <c r="L265" s="180">
        <f>L211/RES_summary!L$19</f>
        <v>0</v>
      </c>
      <c r="M265" s="180">
        <f>M211/RES_summary!M$19</f>
        <v>0</v>
      </c>
      <c r="N265" s="180">
        <f>N211/RES_summary!N$19</f>
        <v>0</v>
      </c>
      <c r="O265" s="180">
        <f>O211/RES_summary!O$19</f>
        <v>0</v>
      </c>
      <c r="P265" s="180">
        <f>P211/RES_summary!P$19</f>
        <v>0</v>
      </c>
      <c r="Q265" s="180">
        <f>Q211/RES_summary!Q$19</f>
        <v>0</v>
      </c>
    </row>
    <row r="266" spans="1:17" ht="12" customHeight="1" x14ac:dyDescent="0.25">
      <c r="A266" s="161" t="s">
        <v>141</v>
      </c>
      <c r="B266" s="179">
        <f>B212/RES_summary!B$19</f>
        <v>0</v>
      </c>
      <c r="C266" s="179">
        <f>C212/RES_summary!C$19</f>
        <v>0</v>
      </c>
      <c r="D266" s="179">
        <f>D212/RES_summary!D$19</f>
        <v>0</v>
      </c>
      <c r="E266" s="179">
        <f>E212/RES_summary!E$19</f>
        <v>0</v>
      </c>
      <c r="F266" s="179">
        <f>F212/RES_summary!F$19</f>
        <v>0</v>
      </c>
      <c r="G266" s="179">
        <f>G212/RES_summary!G$19</f>
        <v>0</v>
      </c>
      <c r="H266" s="179">
        <f>H212/RES_summary!H$19</f>
        <v>0</v>
      </c>
      <c r="I266" s="179">
        <f>I212/RES_summary!I$19</f>
        <v>0</v>
      </c>
      <c r="J266" s="179">
        <f>J212/RES_summary!J$19</f>
        <v>0</v>
      </c>
      <c r="K266" s="179">
        <f>K212/RES_summary!K$19</f>
        <v>0</v>
      </c>
      <c r="L266" s="179">
        <f>L212/RES_summary!L$19</f>
        <v>0</v>
      </c>
      <c r="M266" s="179">
        <f>M212/RES_summary!M$19</f>
        <v>0</v>
      </c>
      <c r="N266" s="179">
        <f>N212/RES_summary!N$19</f>
        <v>0</v>
      </c>
      <c r="O266" s="179">
        <f>O212/RES_summary!O$19</f>
        <v>0</v>
      </c>
      <c r="P266" s="179">
        <f>P212/RES_summary!P$19</f>
        <v>0</v>
      </c>
      <c r="Q266" s="179">
        <f>Q212/RES_summary!Q$19</f>
        <v>0</v>
      </c>
    </row>
    <row r="267" spans="1:17" ht="12" customHeight="1" x14ac:dyDescent="0.25">
      <c r="A267" s="148" t="s">
        <v>60</v>
      </c>
      <c r="B267" s="177">
        <f>B213/RES_summary!B$19</f>
        <v>0</v>
      </c>
      <c r="C267" s="177">
        <f>C213/RES_summary!C$19</f>
        <v>0</v>
      </c>
      <c r="D267" s="177">
        <f>D213/RES_summary!D$19</f>
        <v>0</v>
      </c>
      <c r="E267" s="177">
        <f>E213/RES_summary!E$19</f>
        <v>0</v>
      </c>
      <c r="F267" s="177">
        <f>F213/RES_summary!F$19</f>
        <v>0</v>
      </c>
      <c r="G267" s="177">
        <f>G213/RES_summary!G$19</f>
        <v>0</v>
      </c>
      <c r="H267" s="177">
        <f>H213/RES_summary!H$19</f>
        <v>0</v>
      </c>
      <c r="I267" s="177">
        <f>I213/RES_summary!I$19</f>
        <v>0</v>
      </c>
      <c r="J267" s="177">
        <f>J213/RES_summary!J$19</f>
        <v>0</v>
      </c>
      <c r="K267" s="177">
        <f>K213/RES_summary!K$19</f>
        <v>0</v>
      </c>
      <c r="L267" s="177">
        <f>L213/RES_summary!L$19</f>
        <v>0</v>
      </c>
      <c r="M267" s="177">
        <f>M213/RES_summary!M$19</f>
        <v>0</v>
      </c>
      <c r="N267" s="177">
        <f>N213/RES_summary!N$19</f>
        <v>0</v>
      </c>
      <c r="O267" s="177">
        <f>O213/RES_summary!O$19</f>
        <v>0</v>
      </c>
      <c r="P267" s="177">
        <f>P213/RES_summary!P$19</f>
        <v>0</v>
      </c>
      <c r="Q267" s="177">
        <f>Q213/RES_summary!Q$19</f>
        <v>0</v>
      </c>
    </row>
    <row r="268" spans="1:17" ht="12" customHeight="1" x14ac:dyDescent="0.25">
      <c r="A268" s="148" t="s">
        <v>59</v>
      </c>
      <c r="B268" s="177">
        <f>B214/RES_summary!B$19</f>
        <v>0</v>
      </c>
      <c r="C268" s="177">
        <f>C214/RES_summary!C$19</f>
        <v>0</v>
      </c>
      <c r="D268" s="177">
        <f>D214/RES_summary!D$19</f>
        <v>0</v>
      </c>
      <c r="E268" s="177">
        <f>E214/RES_summary!E$19</f>
        <v>0</v>
      </c>
      <c r="F268" s="177">
        <f>F214/RES_summary!F$19</f>
        <v>0</v>
      </c>
      <c r="G268" s="177">
        <f>G214/RES_summary!G$19</f>
        <v>0</v>
      </c>
      <c r="H268" s="177">
        <f>H214/RES_summary!H$19</f>
        <v>0</v>
      </c>
      <c r="I268" s="177">
        <f>I214/RES_summary!I$19</f>
        <v>0</v>
      </c>
      <c r="J268" s="177">
        <f>J214/RES_summary!J$19</f>
        <v>0</v>
      </c>
      <c r="K268" s="177">
        <f>K214/RES_summary!K$19</f>
        <v>0</v>
      </c>
      <c r="L268" s="177">
        <f>L214/RES_summary!L$19</f>
        <v>0</v>
      </c>
      <c r="M268" s="177">
        <f>M214/RES_summary!M$19</f>
        <v>0</v>
      </c>
      <c r="N268" s="177">
        <f>N214/RES_summary!N$19</f>
        <v>0</v>
      </c>
      <c r="O268" s="177">
        <f>O214/RES_summary!O$19</f>
        <v>0</v>
      </c>
      <c r="P268" s="177">
        <f>P214/RES_summary!P$19</f>
        <v>0</v>
      </c>
      <c r="Q268" s="177">
        <f>Q214/RES_summary!Q$19</f>
        <v>0</v>
      </c>
    </row>
    <row r="269" spans="1:17" ht="12" customHeight="1" x14ac:dyDescent="0.25">
      <c r="A269" s="158" t="s">
        <v>62</v>
      </c>
      <c r="B269" s="178">
        <f>B215/RES_summary!B$19</f>
        <v>0.18338312434607618</v>
      </c>
      <c r="C269" s="178">
        <f>C215/RES_summary!C$19</f>
        <v>0.13701798677201302</v>
      </c>
      <c r="D269" s="178">
        <f>D215/RES_summary!D$19</f>
        <v>0.11872220003381496</v>
      </c>
      <c r="E269" s="178">
        <f>E215/RES_summary!E$19</f>
        <v>6.6062610119157941E-2</v>
      </c>
      <c r="F269" s="178">
        <f>F215/RES_summary!F$19</f>
        <v>7.5729805778216239E-2</v>
      </c>
      <c r="G269" s="178">
        <f>G215/RES_summary!G$19</f>
        <v>0.1499743071495927</v>
      </c>
      <c r="H269" s="178">
        <f>H215/RES_summary!H$19</f>
        <v>0.12353206248391169</v>
      </c>
      <c r="I269" s="178">
        <f>I215/RES_summary!I$19</f>
        <v>0.2384634457216897</v>
      </c>
      <c r="J269" s="178">
        <f>J215/RES_summary!J$19</f>
        <v>0.2219110101699126</v>
      </c>
      <c r="K269" s="178">
        <f>K215/RES_summary!K$19</f>
        <v>0.10378287575720255</v>
      </c>
      <c r="L269" s="178">
        <f>L215/RES_summary!L$19</f>
        <v>0.14458220885800815</v>
      </c>
      <c r="M269" s="178">
        <f>M215/RES_summary!M$19</f>
        <v>0.13712332701806251</v>
      </c>
      <c r="N269" s="178">
        <f>N215/RES_summary!N$19</f>
        <v>7.4973159245311172E-2</v>
      </c>
      <c r="O269" s="178">
        <f>O215/RES_summary!O$19</f>
        <v>8.2736305078021169E-2</v>
      </c>
      <c r="P269" s="178">
        <f>P215/RES_summary!P$19</f>
        <v>8.7623493500978797E-2</v>
      </c>
      <c r="Q269" s="178">
        <f>Q215/RES_summary!Q$19</f>
        <v>0.12022282513032247</v>
      </c>
    </row>
    <row r="270" spans="1:17" ht="12" customHeight="1" x14ac:dyDescent="0.25">
      <c r="A270" s="23" t="s">
        <v>57</v>
      </c>
      <c r="B270" s="177">
        <f>B216/RES_summary!B$19</f>
        <v>3.3087465432099394</v>
      </c>
      <c r="C270" s="177">
        <f>C216/RES_summary!C$19</f>
        <v>3.2147090541316223</v>
      </c>
      <c r="D270" s="177">
        <f>D216/RES_summary!D$19</f>
        <v>3.1453039079239713</v>
      </c>
      <c r="E270" s="177">
        <f>E216/RES_summary!E$19</f>
        <v>3.0012473845924905</v>
      </c>
      <c r="F270" s="177">
        <f>F216/RES_summary!F$19</f>
        <v>3.1949270181381029</v>
      </c>
      <c r="G270" s="177">
        <f>G216/RES_summary!G$19</f>
        <v>3.4953829614127576</v>
      </c>
      <c r="H270" s="177">
        <f>H216/RES_summary!H$19</f>
        <v>2.8674656214109735</v>
      </c>
      <c r="I270" s="177">
        <f>I216/RES_summary!I$19</f>
        <v>3.1970509761962576</v>
      </c>
      <c r="J270" s="177">
        <f>J216/RES_summary!J$19</f>
        <v>3.1899923310217111</v>
      </c>
      <c r="K270" s="177">
        <f>K216/RES_summary!K$19</f>
        <v>2.3786998410616662</v>
      </c>
      <c r="L270" s="177">
        <f>L216/RES_summary!L$19</f>
        <v>3.4155549634510569</v>
      </c>
      <c r="M270" s="177">
        <f>M216/RES_summary!M$19</f>
        <v>3.3903329583146635</v>
      </c>
      <c r="N270" s="177">
        <f>N216/RES_summary!N$19</f>
        <v>2.595629790360412</v>
      </c>
      <c r="O270" s="177">
        <f>O216/RES_summary!O$19</f>
        <v>2.8258213735441218</v>
      </c>
      <c r="P270" s="177">
        <f>P216/RES_summary!P$19</f>
        <v>2.7708545129671553</v>
      </c>
      <c r="Q270" s="177">
        <f>Q216/RES_summary!Q$19</f>
        <v>2.7392912198259056</v>
      </c>
    </row>
    <row r="271" spans="1:17" ht="12" customHeight="1" x14ac:dyDescent="0.25">
      <c r="A271" s="29" t="s">
        <v>140</v>
      </c>
      <c r="B271" s="176">
        <f>B217/RES_summary!B$19</f>
        <v>0</v>
      </c>
      <c r="C271" s="176">
        <f>C217/RES_summary!C$19</f>
        <v>0</v>
      </c>
      <c r="D271" s="176">
        <f>D217/RES_summary!D$19</f>
        <v>0</v>
      </c>
      <c r="E271" s="176">
        <f>E217/RES_summary!E$19</f>
        <v>0</v>
      </c>
      <c r="F271" s="176">
        <f>F217/RES_summary!F$19</f>
        <v>0</v>
      </c>
      <c r="G271" s="176">
        <f>G217/RES_summary!G$19</f>
        <v>0</v>
      </c>
      <c r="H271" s="176">
        <f>H217/RES_summary!H$19</f>
        <v>0</v>
      </c>
      <c r="I271" s="176">
        <f>I217/RES_summary!I$19</f>
        <v>0</v>
      </c>
      <c r="J271" s="176">
        <f>J217/RES_summary!J$19</f>
        <v>0</v>
      </c>
      <c r="K271" s="176">
        <f>K217/RES_summary!K$19</f>
        <v>0</v>
      </c>
      <c r="L271" s="176">
        <f>L217/RES_summary!L$19</f>
        <v>0</v>
      </c>
      <c r="M271" s="176">
        <f>M217/RES_summary!M$19</f>
        <v>0</v>
      </c>
      <c r="N271" s="176">
        <f>N217/RES_summary!N$19</f>
        <v>0</v>
      </c>
      <c r="O271" s="176">
        <f>O217/RES_summary!O$19</f>
        <v>0</v>
      </c>
      <c r="P271" s="176">
        <f>P217/RES_summary!P$19</f>
        <v>0</v>
      </c>
      <c r="Q271" s="176">
        <f>Q217/RES_summary!Q$19</f>
        <v>0</v>
      </c>
    </row>
    <row r="273" spans="1:17" s="28" customFormat="1" ht="12" customHeight="1" x14ac:dyDescent="0.25">
      <c r="A273" s="187" t="s">
        <v>194</v>
      </c>
      <c r="B273" s="186"/>
      <c r="C273" s="185"/>
      <c r="D273" s="185"/>
      <c r="E273" s="185"/>
      <c r="F273" s="185"/>
      <c r="G273" s="185"/>
      <c r="H273" s="185"/>
      <c r="I273" s="185"/>
      <c r="J273" s="185"/>
      <c r="K273" s="185"/>
      <c r="L273" s="185"/>
      <c r="M273" s="185"/>
      <c r="N273" s="185"/>
      <c r="O273" s="185"/>
      <c r="P273" s="185"/>
      <c r="Q273" s="185"/>
    </row>
    <row r="275" spans="1:17" ht="12" customHeight="1" x14ac:dyDescent="0.25">
      <c r="A275" s="152" t="s">
        <v>193</v>
      </c>
      <c r="B275" s="168"/>
      <c r="C275" s="168">
        <f>SUM(C276,C278,C280,C289)</f>
        <v>3.9031159636647312</v>
      </c>
      <c r="D275" s="168">
        <f t="shared" ref="D275:Q275" si="69">SUM(D276,D278,D280,D289)</f>
        <v>4.7050055061547305</v>
      </c>
      <c r="E275" s="168">
        <f t="shared" si="69"/>
        <v>5.1584088757215989</v>
      </c>
      <c r="F275" s="168">
        <f t="shared" si="69"/>
        <v>4.7445977527789012</v>
      </c>
      <c r="G275" s="168">
        <f t="shared" si="69"/>
        <v>4.8915217148693877</v>
      </c>
      <c r="H275" s="168">
        <f t="shared" si="69"/>
        <v>3.1163707309870308</v>
      </c>
      <c r="I275" s="168">
        <f t="shared" si="69"/>
        <v>8.1431983452649614</v>
      </c>
      <c r="J275" s="168">
        <f t="shared" si="69"/>
        <v>1.7913113389583559</v>
      </c>
      <c r="K275" s="168">
        <f t="shared" si="69"/>
        <v>3.668318091712055</v>
      </c>
      <c r="L275" s="168">
        <f t="shared" si="69"/>
        <v>1.9053946835303606</v>
      </c>
      <c r="M275" s="168">
        <f t="shared" si="69"/>
        <v>3.9288557312656733</v>
      </c>
      <c r="N275" s="168">
        <f t="shared" si="69"/>
        <v>7.0048185995883134</v>
      </c>
      <c r="O275" s="168">
        <f t="shared" si="69"/>
        <v>4.1003858214349567</v>
      </c>
      <c r="P275" s="168">
        <f t="shared" si="69"/>
        <v>9.0457484871410934</v>
      </c>
      <c r="Q275" s="168">
        <f t="shared" si="69"/>
        <v>7.1146209872703574</v>
      </c>
    </row>
    <row r="276" spans="1:17" ht="12" customHeight="1" x14ac:dyDescent="0.25">
      <c r="A276" s="158" t="s">
        <v>65</v>
      </c>
      <c r="B276" s="157"/>
      <c r="C276" s="157">
        <f>C277</f>
        <v>2.79963710599952</v>
      </c>
      <c r="D276" s="157">
        <f t="shared" ref="D276:Q276" si="70">D277</f>
        <v>3.2861231104094539</v>
      </c>
      <c r="E276" s="157">
        <f t="shared" si="70"/>
        <v>3.5834406796613187</v>
      </c>
      <c r="F276" s="157">
        <f t="shared" si="70"/>
        <v>3.2140189631988356</v>
      </c>
      <c r="G276" s="157">
        <f t="shared" si="70"/>
        <v>3.2558067892876705</v>
      </c>
      <c r="H276" s="157">
        <f t="shared" si="70"/>
        <v>2.0083170867108602</v>
      </c>
      <c r="I276" s="157">
        <f t="shared" si="70"/>
        <v>4.9483742177299277</v>
      </c>
      <c r="J276" s="157">
        <f t="shared" si="70"/>
        <v>1.0774221220907449</v>
      </c>
      <c r="K276" s="157">
        <f t="shared" si="70"/>
        <v>2.111097159254129</v>
      </c>
      <c r="L276" s="157">
        <f t="shared" si="70"/>
        <v>1.1198663990960291</v>
      </c>
      <c r="M276" s="157">
        <f t="shared" si="70"/>
        <v>2.1178442097039323</v>
      </c>
      <c r="N276" s="157">
        <f t="shared" si="70"/>
        <v>3.7513352352606306</v>
      </c>
      <c r="O276" s="157">
        <f t="shared" si="70"/>
        <v>2.2757820371331907</v>
      </c>
      <c r="P276" s="157">
        <f t="shared" si="70"/>
        <v>4.3840812215030329</v>
      </c>
      <c r="Q276" s="157">
        <f t="shared" si="70"/>
        <v>3.6223948104134465</v>
      </c>
    </row>
    <row r="277" spans="1:17" ht="12" customHeight="1" x14ac:dyDescent="0.25">
      <c r="A277" s="23" t="s">
        <v>60</v>
      </c>
      <c r="B277" s="156"/>
      <c r="C277" s="156">
        <f>RES_hhdet_in_fec!C$145</f>
        <v>2.79963710599952</v>
      </c>
      <c r="D277" s="156">
        <f>RES_hhdet_in_fec!D$145</f>
        <v>3.2861231104094539</v>
      </c>
      <c r="E277" s="156">
        <f>RES_hhdet_in_fec!E$145</f>
        <v>3.5834406796613187</v>
      </c>
      <c r="F277" s="156">
        <f>RES_hhdet_in_fec!F$145</f>
        <v>3.2140189631988356</v>
      </c>
      <c r="G277" s="156">
        <f>RES_hhdet_in_fec!G$145</f>
        <v>3.2558067892876705</v>
      </c>
      <c r="H277" s="156">
        <f>RES_hhdet_in_fec!H$145</f>
        <v>2.0083170867108602</v>
      </c>
      <c r="I277" s="156">
        <f>RES_hhdet_in_fec!I$145</f>
        <v>4.9483742177299277</v>
      </c>
      <c r="J277" s="156">
        <f>RES_hhdet_in_fec!J$145</f>
        <v>1.0774221220907449</v>
      </c>
      <c r="K277" s="156">
        <f>RES_hhdet_in_fec!K$145</f>
        <v>2.111097159254129</v>
      </c>
      <c r="L277" s="156">
        <f>RES_hhdet_in_fec!L$145</f>
        <v>1.1198663990960291</v>
      </c>
      <c r="M277" s="156">
        <f>RES_hhdet_in_fec!M$145</f>
        <v>2.1178442097039323</v>
      </c>
      <c r="N277" s="156">
        <f>RES_hhdet_in_fec!N$145</f>
        <v>3.7513352352606306</v>
      </c>
      <c r="O277" s="156">
        <f>RES_hhdet_in_fec!O$145</f>
        <v>2.2757820371331907</v>
      </c>
      <c r="P277" s="156">
        <f>RES_hhdet_in_fec!P$145</f>
        <v>4.3840812215030329</v>
      </c>
      <c r="Q277" s="156">
        <f>RES_hhdet_in_fec!Q$145</f>
        <v>3.6223948104134465</v>
      </c>
    </row>
    <row r="278" spans="1:17" ht="12" customHeight="1" x14ac:dyDescent="0.25">
      <c r="A278" s="158" t="s">
        <v>112</v>
      </c>
      <c r="B278" s="157"/>
      <c r="C278" s="157">
        <f>C279</f>
        <v>0.12123484389079769</v>
      </c>
      <c r="D278" s="157">
        <f t="shared" ref="D278:Q278" si="71">D279</f>
        <v>0.14559331398782027</v>
      </c>
      <c r="E278" s="157">
        <f t="shared" si="71"/>
        <v>0.15525361844702262</v>
      </c>
      <c r="F278" s="157">
        <f t="shared" si="71"/>
        <v>0.14928943510616047</v>
      </c>
      <c r="G278" s="157">
        <f t="shared" si="71"/>
        <v>0.17809451367993678</v>
      </c>
      <c r="H278" s="157">
        <f t="shared" si="71"/>
        <v>0.11521635527732899</v>
      </c>
      <c r="I278" s="157">
        <f t="shared" si="71"/>
        <v>0.3244913107579796</v>
      </c>
      <c r="J278" s="157">
        <f t="shared" si="71"/>
        <v>7.1563957582305313E-2</v>
      </c>
      <c r="K278" s="157">
        <f t="shared" si="71"/>
        <v>0.15205953828015423</v>
      </c>
      <c r="L278" s="157">
        <f t="shared" si="71"/>
        <v>7.1735163109665351E-2</v>
      </c>
      <c r="M278" s="157">
        <f t="shared" si="71"/>
        <v>0.15645674713002758</v>
      </c>
      <c r="N278" s="157">
        <f t="shared" si="71"/>
        <v>0.25549200864457333</v>
      </c>
      <c r="O278" s="157">
        <f t="shared" si="71"/>
        <v>0.1480139034723304</v>
      </c>
      <c r="P278" s="157">
        <f t="shared" si="71"/>
        <v>0.35314319749327855</v>
      </c>
      <c r="Q278" s="157">
        <f t="shared" si="71"/>
        <v>0.27974766040550131</v>
      </c>
    </row>
    <row r="279" spans="1:17" ht="12" customHeight="1" x14ac:dyDescent="0.25">
      <c r="A279" s="23" t="s">
        <v>60</v>
      </c>
      <c r="B279" s="156"/>
      <c r="C279" s="156">
        <f>RES_hhdet_in_fec!C$147</f>
        <v>0.12123484389079769</v>
      </c>
      <c r="D279" s="156">
        <f>RES_hhdet_in_fec!D$147</f>
        <v>0.14559331398782027</v>
      </c>
      <c r="E279" s="156">
        <f>RES_hhdet_in_fec!E$147</f>
        <v>0.15525361844702262</v>
      </c>
      <c r="F279" s="156">
        <f>RES_hhdet_in_fec!F$147</f>
        <v>0.14928943510616047</v>
      </c>
      <c r="G279" s="156">
        <f>RES_hhdet_in_fec!G$147</f>
        <v>0.17809451367993678</v>
      </c>
      <c r="H279" s="156">
        <f>RES_hhdet_in_fec!H$147</f>
        <v>0.11521635527732899</v>
      </c>
      <c r="I279" s="156">
        <f>RES_hhdet_in_fec!I$147</f>
        <v>0.3244913107579796</v>
      </c>
      <c r="J279" s="156">
        <f>RES_hhdet_in_fec!J$147</f>
        <v>7.1563957582305313E-2</v>
      </c>
      <c r="K279" s="156">
        <f>RES_hhdet_in_fec!K$147</f>
        <v>0.15205953828015423</v>
      </c>
      <c r="L279" s="156">
        <f>RES_hhdet_in_fec!L$147</f>
        <v>7.1735163109665351E-2</v>
      </c>
      <c r="M279" s="156">
        <f>RES_hhdet_in_fec!M$147</f>
        <v>0.15645674713002758</v>
      </c>
      <c r="N279" s="156">
        <f>RES_hhdet_in_fec!N$147</f>
        <v>0.25549200864457333</v>
      </c>
      <c r="O279" s="156">
        <f>RES_hhdet_in_fec!O$147</f>
        <v>0.1480139034723304</v>
      </c>
      <c r="P279" s="156">
        <f>RES_hhdet_in_fec!P$147</f>
        <v>0.35314319749327855</v>
      </c>
      <c r="Q279" s="156">
        <f>RES_hhdet_in_fec!Q$147</f>
        <v>0.27974766040550131</v>
      </c>
    </row>
    <row r="280" spans="1:17" ht="12" customHeight="1" x14ac:dyDescent="0.25">
      <c r="A280" s="158" t="s">
        <v>63</v>
      </c>
      <c r="B280" s="157"/>
      <c r="C280" s="157">
        <f>SUM(C281:C282,C285:C286)</f>
        <v>0.74062281016760034</v>
      </c>
      <c r="D280" s="157">
        <f t="shared" ref="D280:Q280" si="72">SUM(D281:D282,D285:D286)</f>
        <v>0.95674504141481576</v>
      </c>
      <c r="E280" s="157">
        <f t="shared" si="72"/>
        <v>1.0605310867279305</v>
      </c>
      <c r="F280" s="157">
        <f t="shared" si="72"/>
        <v>1.0310467799976157</v>
      </c>
      <c r="G280" s="157">
        <f t="shared" si="72"/>
        <v>1.0857152424987664</v>
      </c>
      <c r="H280" s="157">
        <f t="shared" si="72"/>
        <v>0.73646236914981933</v>
      </c>
      <c r="I280" s="157">
        <f t="shared" si="72"/>
        <v>2.1443375962209057</v>
      </c>
      <c r="J280" s="157">
        <f t="shared" si="72"/>
        <v>0.47705322088423752</v>
      </c>
      <c r="K280" s="157">
        <f t="shared" si="72"/>
        <v>1.0365983628954734</v>
      </c>
      <c r="L280" s="157">
        <f t="shared" si="72"/>
        <v>0.52808685279569501</v>
      </c>
      <c r="M280" s="157">
        <f t="shared" si="72"/>
        <v>1.2313122164848012</v>
      </c>
      <c r="N280" s="157">
        <f t="shared" si="72"/>
        <v>2.1981134135093083</v>
      </c>
      <c r="O280" s="157">
        <f t="shared" si="72"/>
        <v>1.2403871219765481</v>
      </c>
      <c r="P280" s="157">
        <f t="shared" si="72"/>
        <v>3.1823467029292942</v>
      </c>
      <c r="Q280" s="157">
        <f t="shared" si="72"/>
        <v>2.3736309796082287</v>
      </c>
    </row>
    <row r="281" spans="1:17" ht="12" customHeight="1" x14ac:dyDescent="0.25">
      <c r="A281" s="167" t="s">
        <v>144</v>
      </c>
      <c r="B281" s="132"/>
      <c r="C281" s="132">
        <f>RES_hhdet_in_fec!C$149</f>
        <v>0</v>
      </c>
      <c r="D281" s="132">
        <f>RES_hhdet_in_fec!D$149</f>
        <v>0</v>
      </c>
      <c r="E281" s="132">
        <f>RES_hhdet_in_fec!E$149</f>
        <v>0</v>
      </c>
      <c r="F281" s="132">
        <f>RES_hhdet_in_fec!F$149</f>
        <v>0</v>
      </c>
      <c r="G281" s="132">
        <f>RES_hhdet_in_fec!G$149</f>
        <v>0</v>
      </c>
      <c r="H281" s="132">
        <f>RES_hhdet_in_fec!H$149</f>
        <v>0</v>
      </c>
      <c r="I281" s="132">
        <f>RES_hhdet_in_fec!I$149</f>
        <v>0</v>
      </c>
      <c r="J281" s="132">
        <f>RES_hhdet_in_fec!J$149</f>
        <v>0</v>
      </c>
      <c r="K281" s="132">
        <f>RES_hhdet_in_fec!K$149</f>
        <v>0</v>
      </c>
      <c r="L281" s="132">
        <f>RES_hhdet_in_fec!L$149</f>
        <v>0</v>
      </c>
      <c r="M281" s="132">
        <f>RES_hhdet_in_fec!M$149</f>
        <v>0</v>
      </c>
      <c r="N281" s="132">
        <f>RES_hhdet_in_fec!N$149</f>
        <v>0</v>
      </c>
      <c r="O281" s="132">
        <f>RES_hhdet_in_fec!O$149</f>
        <v>0</v>
      </c>
      <c r="P281" s="132">
        <f>RES_hhdet_in_fec!P$149</f>
        <v>0</v>
      </c>
      <c r="Q281" s="132">
        <f>RES_hhdet_in_fec!Q$149</f>
        <v>0</v>
      </c>
    </row>
    <row r="282" spans="1:17" ht="12" customHeight="1" x14ac:dyDescent="0.25">
      <c r="A282" s="167" t="s">
        <v>143</v>
      </c>
      <c r="B282" s="132"/>
      <c r="C282" s="132">
        <f>SUM(C283:C284)</f>
        <v>0</v>
      </c>
      <c r="D282" s="132">
        <f t="shared" ref="D282:Q282" si="73">SUM(D283:D284)</f>
        <v>0</v>
      </c>
      <c r="E282" s="132">
        <f t="shared" si="73"/>
        <v>0</v>
      </c>
      <c r="F282" s="132">
        <f t="shared" si="73"/>
        <v>0</v>
      </c>
      <c r="G282" s="132">
        <f t="shared" si="73"/>
        <v>0</v>
      </c>
      <c r="H282" s="132">
        <f t="shared" si="73"/>
        <v>0</v>
      </c>
      <c r="I282" s="132">
        <f t="shared" si="73"/>
        <v>0</v>
      </c>
      <c r="J282" s="132">
        <f t="shared" si="73"/>
        <v>0</v>
      </c>
      <c r="K282" s="132">
        <f t="shared" si="73"/>
        <v>0</v>
      </c>
      <c r="L282" s="132">
        <f t="shared" si="73"/>
        <v>0</v>
      </c>
      <c r="M282" s="132">
        <f t="shared" si="73"/>
        <v>0</v>
      </c>
      <c r="N282" s="132">
        <f t="shared" si="73"/>
        <v>0</v>
      </c>
      <c r="O282" s="132">
        <f t="shared" si="73"/>
        <v>0</v>
      </c>
      <c r="P282" s="132">
        <f t="shared" si="73"/>
        <v>0</v>
      </c>
      <c r="Q282" s="132">
        <f t="shared" si="73"/>
        <v>0</v>
      </c>
    </row>
    <row r="283" spans="1:17" ht="12" customHeight="1" x14ac:dyDescent="0.25">
      <c r="A283" s="166" t="s">
        <v>57</v>
      </c>
      <c r="B283" s="165"/>
      <c r="C283" s="165">
        <f>RES_hhdet_in_fec!C$151</f>
        <v>0</v>
      </c>
      <c r="D283" s="165">
        <f>RES_hhdet_in_fec!D$151</f>
        <v>0</v>
      </c>
      <c r="E283" s="165">
        <f>RES_hhdet_in_fec!E$151</f>
        <v>0</v>
      </c>
      <c r="F283" s="165">
        <f>RES_hhdet_in_fec!F$151</f>
        <v>0</v>
      </c>
      <c r="G283" s="165">
        <f>RES_hhdet_in_fec!G$151</f>
        <v>0</v>
      </c>
      <c r="H283" s="165">
        <f>RES_hhdet_in_fec!H$151</f>
        <v>0</v>
      </c>
      <c r="I283" s="165">
        <f>RES_hhdet_in_fec!I$151</f>
        <v>0</v>
      </c>
      <c r="J283" s="165">
        <f>RES_hhdet_in_fec!J$151</f>
        <v>0</v>
      </c>
      <c r="K283" s="165">
        <f>RES_hhdet_in_fec!K$151</f>
        <v>0</v>
      </c>
      <c r="L283" s="165">
        <f>RES_hhdet_in_fec!L$151</f>
        <v>0</v>
      </c>
      <c r="M283" s="165">
        <f>RES_hhdet_in_fec!M$151</f>
        <v>0</v>
      </c>
      <c r="N283" s="165">
        <f>RES_hhdet_in_fec!N$151</f>
        <v>0</v>
      </c>
      <c r="O283" s="165">
        <f>RES_hhdet_in_fec!O$151</f>
        <v>0</v>
      </c>
      <c r="P283" s="165">
        <f>RES_hhdet_in_fec!P$151</f>
        <v>0</v>
      </c>
      <c r="Q283" s="165">
        <f>RES_hhdet_in_fec!Q$151</f>
        <v>0</v>
      </c>
    </row>
    <row r="284" spans="1:17" ht="12" customHeight="1" x14ac:dyDescent="0.25">
      <c r="A284" s="147" t="s">
        <v>59</v>
      </c>
      <c r="B284" s="164"/>
      <c r="C284" s="164">
        <f>RES_hhdet_in_fec!C$152</f>
        <v>0</v>
      </c>
      <c r="D284" s="164">
        <f>RES_hhdet_in_fec!D$152</f>
        <v>0</v>
      </c>
      <c r="E284" s="164">
        <f>RES_hhdet_in_fec!E$152</f>
        <v>0</v>
      </c>
      <c r="F284" s="164">
        <f>RES_hhdet_in_fec!F$152</f>
        <v>0</v>
      </c>
      <c r="G284" s="164">
        <f>RES_hhdet_in_fec!G$152</f>
        <v>0</v>
      </c>
      <c r="H284" s="164">
        <f>RES_hhdet_in_fec!H$152</f>
        <v>0</v>
      </c>
      <c r="I284" s="164">
        <f>RES_hhdet_in_fec!I$152</f>
        <v>0</v>
      </c>
      <c r="J284" s="164">
        <f>RES_hhdet_in_fec!J$152</f>
        <v>0</v>
      </c>
      <c r="K284" s="164">
        <f>RES_hhdet_in_fec!K$152</f>
        <v>0</v>
      </c>
      <c r="L284" s="164">
        <f>RES_hhdet_in_fec!L$152</f>
        <v>0</v>
      </c>
      <c r="M284" s="164">
        <f>RES_hhdet_in_fec!M$152</f>
        <v>0</v>
      </c>
      <c r="N284" s="164">
        <f>RES_hhdet_in_fec!N$152</f>
        <v>0</v>
      </c>
      <c r="O284" s="164">
        <f>RES_hhdet_in_fec!O$152</f>
        <v>0</v>
      </c>
      <c r="P284" s="164">
        <f>RES_hhdet_in_fec!P$152</f>
        <v>0</v>
      </c>
      <c r="Q284" s="164">
        <f>RES_hhdet_in_fec!Q$152</f>
        <v>0</v>
      </c>
    </row>
    <row r="285" spans="1:17" ht="12" customHeight="1" x14ac:dyDescent="0.25">
      <c r="A285" s="163" t="s">
        <v>142</v>
      </c>
      <c r="B285" s="162"/>
      <c r="C285" s="162">
        <f>RES_hhdet_in_fec!C$153</f>
        <v>0.29185102559684362</v>
      </c>
      <c r="D285" s="162">
        <f>RES_hhdet_in_fec!D$153</f>
        <v>0.38857631626615313</v>
      </c>
      <c r="E285" s="162">
        <f>RES_hhdet_in_fec!E$153</f>
        <v>0.33707066146487141</v>
      </c>
      <c r="F285" s="162">
        <f>RES_hhdet_in_fec!F$153</f>
        <v>0.34890531234248501</v>
      </c>
      <c r="G285" s="162">
        <f>RES_hhdet_in_fec!G$153</f>
        <v>0</v>
      </c>
      <c r="H285" s="162">
        <f>RES_hhdet_in_fec!H$153</f>
        <v>0</v>
      </c>
      <c r="I285" s="162">
        <f>RES_hhdet_in_fec!I$153</f>
        <v>5.7404606348741699E-3</v>
      </c>
      <c r="J285" s="162">
        <f>RES_hhdet_in_fec!J$153</f>
        <v>3.6218921030953276E-2</v>
      </c>
      <c r="K285" s="162">
        <f>RES_hhdet_in_fec!K$153</f>
        <v>0</v>
      </c>
      <c r="L285" s="162">
        <f>RES_hhdet_in_fec!L$153</f>
        <v>0</v>
      </c>
      <c r="M285" s="162">
        <f>RES_hhdet_in_fec!M$153</f>
        <v>0</v>
      </c>
      <c r="N285" s="162">
        <f>RES_hhdet_in_fec!N$153</f>
        <v>0</v>
      </c>
      <c r="O285" s="162">
        <f>RES_hhdet_in_fec!O$153</f>
        <v>0</v>
      </c>
      <c r="P285" s="162">
        <f>RES_hhdet_in_fec!P$153</f>
        <v>0</v>
      </c>
      <c r="Q285" s="162">
        <f>RES_hhdet_in_fec!Q$153</f>
        <v>0</v>
      </c>
    </row>
    <row r="286" spans="1:17" ht="12" customHeight="1" x14ac:dyDescent="0.25">
      <c r="A286" s="161" t="s">
        <v>141</v>
      </c>
      <c r="B286" s="160"/>
      <c r="C286" s="160">
        <f>SUM(C287:C288)</f>
        <v>0.44877178457075673</v>
      </c>
      <c r="D286" s="160">
        <f t="shared" ref="D286:Q286" si="74">SUM(D287:D288)</f>
        <v>0.56816872514866257</v>
      </c>
      <c r="E286" s="160">
        <f t="shared" si="74"/>
        <v>0.72346042526305909</v>
      </c>
      <c r="F286" s="160">
        <f t="shared" si="74"/>
        <v>0.68214146765513062</v>
      </c>
      <c r="G286" s="160">
        <f t="shared" si="74"/>
        <v>1.0857152424987664</v>
      </c>
      <c r="H286" s="160">
        <f t="shared" si="74"/>
        <v>0.73646236914981933</v>
      </c>
      <c r="I286" s="160">
        <f t="shared" si="74"/>
        <v>2.1385971355860316</v>
      </c>
      <c r="J286" s="160">
        <f t="shared" si="74"/>
        <v>0.44083429985328426</v>
      </c>
      <c r="K286" s="160">
        <f t="shared" si="74"/>
        <v>1.0365983628954734</v>
      </c>
      <c r="L286" s="160">
        <f t="shared" si="74"/>
        <v>0.52808685279569501</v>
      </c>
      <c r="M286" s="160">
        <f t="shared" si="74"/>
        <v>1.2313122164848012</v>
      </c>
      <c r="N286" s="160">
        <f t="shared" si="74"/>
        <v>2.1981134135093083</v>
      </c>
      <c r="O286" s="160">
        <f t="shared" si="74"/>
        <v>1.2403871219765481</v>
      </c>
      <c r="P286" s="160">
        <f t="shared" si="74"/>
        <v>3.1823467029292942</v>
      </c>
      <c r="Q286" s="160">
        <f t="shared" si="74"/>
        <v>2.3736309796082287</v>
      </c>
    </row>
    <row r="287" spans="1:17" ht="12" customHeight="1" x14ac:dyDescent="0.25">
      <c r="A287" s="148" t="s">
        <v>60</v>
      </c>
      <c r="B287" s="156"/>
      <c r="C287" s="156">
        <f>RES_hhdet_in_fec!C$155</f>
        <v>0.33384959959751764</v>
      </c>
      <c r="D287" s="156">
        <f>RES_hhdet_in_fec!D$155</f>
        <v>0.4213502170191869</v>
      </c>
      <c r="E287" s="156">
        <f>RES_hhdet_in_fec!E$155</f>
        <v>0.53551354394099127</v>
      </c>
      <c r="F287" s="156">
        <f>RES_hhdet_in_fec!F$155</f>
        <v>0.50017401026264574</v>
      </c>
      <c r="G287" s="156">
        <f>RES_hhdet_in_fec!G$155</f>
        <v>0.79713445519463821</v>
      </c>
      <c r="H287" s="156">
        <f>RES_hhdet_in_fec!H$155</f>
        <v>0.53723023965900529</v>
      </c>
      <c r="I287" s="156">
        <f>RES_hhdet_in_fec!I$155</f>
        <v>1.5921267761531812</v>
      </c>
      <c r="J287" s="156">
        <f>RES_hhdet_in_fec!J$155</f>
        <v>0.32268434533882756</v>
      </c>
      <c r="K287" s="156">
        <f>RES_hhdet_in_fec!K$155</f>
        <v>0.76433093389877771</v>
      </c>
      <c r="L287" s="156">
        <f>RES_hhdet_in_fec!L$155</f>
        <v>0.383739766438013</v>
      </c>
      <c r="M287" s="156">
        <f>RES_hhdet_in_fec!M$155</f>
        <v>0.91633219598002591</v>
      </c>
      <c r="N287" s="156">
        <f>RES_hhdet_in_fec!N$155</f>
        <v>1.6252075820862555</v>
      </c>
      <c r="O287" s="156">
        <f>RES_hhdet_in_fec!O$155</f>
        <v>0.90515899127832788</v>
      </c>
      <c r="P287" s="156">
        <f>RES_hhdet_in_fec!P$155</f>
        <v>2.3978461149528081</v>
      </c>
      <c r="Q287" s="156">
        <f>RES_hhdet_in_fec!Q$155</f>
        <v>1.7615157224261386</v>
      </c>
    </row>
    <row r="288" spans="1:17" ht="12" customHeight="1" x14ac:dyDescent="0.25">
      <c r="A288" s="148" t="s">
        <v>59</v>
      </c>
      <c r="B288" s="156"/>
      <c r="C288" s="156">
        <f>RES_hhdet_in_fec!C$156</f>
        <v>0.1149221849732391</v>
      </c>
      <c r="D288" s="156">
        <f>RES_hhdet_in_fec!D$156</f>
        <v>0.14681850812947569</v>
      </c>
      <c r="E288" s="156">
        <f>RES_hhdet_in_fec!E$156</f>
        <v>0.18794688132206785</v>
      </c>
      <c r="F288" s="156">
        <f>RES_hhdet_in_fec!F$156</f>
        <v>0.18196745739248485</v>
      </c>
      <c r="G288" s="156">
        <f>RES_hhdet_in_fec!G$156</f>
        <v>0.28858078730412828</v>
      </c>
      <c r="H288" s="156">
        <f>RES_hhdet_in_fec!H$156</f>
        <v>0.19923212949081401</v>
      </c>
      <c r="I288" s="156">
        <f>RES_hhdet_in_fec!I$156</f>
        <v>0.54647035943285049</v>
      </c>
      <c r="J288" s="156">
        <f>RES_hhdet_in_fec!J$156</f>
        <v>0.11814995451445669</v>
      </c>
      <c r="K288" s="156">
        <f>RES_hhdet_in_fec!K$156</f>
        <v>0.2722674289966957</v>
      </c>
      <c r="L288" s="156">
        <f>RES_hhdet_in_fec!L$156</f>
        <v>0.14434708635768195</v>
      </c>
      <c r="M288" s="156">
        <f>RES_hhdet_in_fec!M$156</f>
        <v>0.31498002050477519</v>
      </c>
      <c r="N288" s="156">
        <f>RES_hhdet_in_fec!N$156</f>
        <v>0.57290583142305285</v>
      </c>
      <c r="O288" s="156">
        <f>RES_hhdet_in_fec!O$156</f>
        <v>0.33522813069822016</v>
      </c>
      <c r="P288" s="156">
        <f>RES_hhdet_in_fec!P$156</f>
        <v>0.78450058797648592</v>
      </c>
      <c r="Q288" s="156">
        <f>RES_hhdet_in_fec!Q$156</f>
        <v>0.61211525718208992</v>
      </c>
    </row>
    <row r="289" spans="1:17" ht="12" customHeight="1" x14ac:dyDescent="0.25">
      <c r="A289" s="158" t="s">
        <v>62</v>
      </c>
      <c r="B289" s="157"/>
      <c r="C289" s="157">
        <f>SUM(C290:C291)</f>
        <v>0.24162120360681338</v>
      </c>
      <c r="D289" s="157">
        <f t="shared" ref="D289:Q289" si="75">SUM(D290:D291)</f>
        <v>0.31654404034263994</v>
      </c>
      <c r="E289" s="157">
        <f t="shared" si="75"/>
        <v>0.35918349088532664</v>
      </c>
      <c r="F289" s="157">
        <f t="shared" si="75"/>
        <v>0.35024257447628926</v>
      </c>
      <c r="G289" s="157">
        <f t="shared" si="75"/>
        <v>0.37190516940301399</v>
      </c>
      <c r="H289" s="157">
        <f t="shared" si="75"/>
        <v>0.256374919849022</v>
      </c>
      <c r="I289" s="157">
        <f t="shared" si="75"/>
        <v>0.72599522055614862</v>
      </c>
      <c r="J289" s="157">
        <f t="shared" si="75"/>
        <v>0.16527203840106811</v>
      </c>
      <c r="K289" s="157">
        <f t="shared" si="75"/>
        <v>0.36856303128229845</v>
      </c>
      <c r="L289" s="157">
        <f t="shared" si="75"/>
        <v>0.18570626852897093</v>
      </c>
      <c r="M289" s="157">
        <f t="shared" si="75"/>
        <v>0.42324255794691235</v>
      </c>
      <c r="N289" s="157">
        <f t="shared" si="75"/>
        <v>0.7998779421738007</v>
      </c>
      <c r="O289" s="157">
        <f t="shared" si="75"/>
        <v>0.43620275885288784</v>
      </c>
      <c r="P289" s="157">
        <f t="shared" si="75"/>
        <v>1.1261773652154869</v>
      </c>
      <c r="Q289" s="157">
        <f t="shared" si="75"/>
        <v>0.83884753684318092</v>
      </c>
    </row>
    <row r="290" spans="1:17" ht="12" customHeight="1" x14ac:dyDescent="0.25">
      <c r="A290" s="23" t="s">
        <v>57</v>
      </c>
      <c r="B290" s="156"/>
      <c r="C290" s="156">
        <f>RES_hhdet_in_fec!C$158</f>
        <v>0</v>
      </c>
      <c r="D290" s="156">
        <f>RES_hhdet_in_fec!D$158</f>
        <v>0</v>
      </c>
      <c r="E290" s="156">
        <f>RES_hhdet_in_fec!E$158</f>
        <v>0</v>
      </c>
      <c r="F290" s="156">
        <f>RES_hhdet_in_fec!F$158</f>
        <v>0</v>
      </c>
      <c r="G290" s="156">
        <f>RES_hhdet_in_fec!G$158</f>
        <v>0</v>
      </c>
      <c r="H290" s="156">
        <f>RES_hhdet_in_fec!H$158</f>
        <v>0</v>
      </c>
      <c r="I290" s="156">
        <f>RES_hhdet_in_fec!I$158</f>
        <v>0</v>
      </c>
      <c r="J290" s="156">
        <f>RES_hhdet_in_fec!J$158</f>
        <v>0</v>
      </c>
      <c r="K290" s="156">
        <f>RES_hhdet_in_fec!K$158</f>
        <v>0</v>
      </c>
      <c r="L290" s="156">
        <f>RES_hhdet_in_fec!L$158</f>
        <v>0</v>
      </c>
      <c r="M290" s="156">
        <f>RES_hhdet_in_fec!M$158</f>
        <v>0</v>
      </c>
      <c r="N290" s="156">
        <f>RES_hhdet_in_fec!N$158</f>
        <v>0</v>
      </c>
      <c r="O290" s="156">
        <f>RES_hhdet_in_fec!O$158</f>
        <v>0</v>
      </c>
      <c r="P290" s="156">
        <f>RES_hhdet_in_fec!P$158</f>
        <v>0</v>
      </c>
      <c r="Q290" s="156">
        <f>RES_hhdet_in_fec!Q$158</f>
        <v>0</v>
      </c>
    </row>
    <row r="291" spans="1:17" ht="12" customHeight="1" x14ac:dyDescent="0.25">
      <c r="A291" s="29" t="s">
        <v>140</v>
      </c>
      <c r="B291" s="57"/>
      <c r="C291" s="57">
        <f>RES_hhdet_in_fec!C$159</f>
        <v>0.24162120360681338</v>
      </c>
      <c r="D291" s="57">
        <f>RES_hhdet_in_fec!D$159</f>
        <v>0.31654404034263994</v>
      </c>
      <c r="E291" s="57">
        <f>RES_hhdet_in_fec!E$159</f>
        <v>0.35918349088532664</v>
      </c>
      <c r="F291" s="57">
        <f>RES_hhdet_in_fec!F$159</f>
        <v>0.35024257447628926</v>
      </c>
      <c r="G291" s="57">
        <f>RES_hhdet_in_fec!G$159</f>
        <v>0.37190516940301399</v>
      </c>
      <c r="H291" s="57">
        <f>RES_hhdet_in_fec!H$159</f>
        <v>0.256374919849022</v>
      </c>
      <c r="I291" s="57">
        <f>RES_hhdet_in_fec!I$159</f>
        <v>0.72599522055614862</v>
      </c>
      <c r="J291" s="57">
        <f>RES_hhdet_in_fec!J$159</f>
        <v>0.16527203840106811</v>
      </c>
      <c r="K291" s="57">
        <f>RES_hhdet_in_fec!K$159</f>
        <v>0.36856303128229845</v>
      </c>
      <c r="L291" s="57">
        <f>RES_hhdet_in_fec!L$159</f>
        <v>0.18570626852897093</v>
      </c>
      <c r="M291" s="57">
        <f>RES_hhdet_in_fec!M$159</f>
        <v>0.42324255794691235</v>
      </c>
      <c r="N291" s="57">
        <f>RES_hhdet_in_fec!N$159</f>
        <v>0.7998779421738007</v>
      </c>
      <c r="O291" s="57">
        <f>RES_hhdet_in_fec!O$159</f>
        <v>0.43620275885288784</v>
      </c>
      <c r="P291" s="57">
        <f>RES_hhdet_in_fec!P$159</f>
        <v>1.1261773652154869</v>
      </c>
      <c r="Q291" s="57">
        <f>RES_hhdet_in_fec!Q$159</f>
        <v>0.83884753684318092</v>
      </c>
    </row>
    <row r="293" spans="1:17" ht="12" customHeight="1" x14ac:dyDescent="0.25">
      <c r="A293" s="152" t="s">
        <v>192</v>
      </c>
      <c r="B293" s="168"/>
      <c r="C293" s="168">
        <f>SUM(C294,C296,C298,C307)</f>
        <v>4.6162230016661292</v>
      </c>
      <c r="D293" s="168">
        <f t="shared" ref="D293:Q293" si="76">SUM(D294,D296,D298,D307)</f>
        <v>5.6946429314227736</v>
      </c>
      <c r="E293" s="168">
        <f t="shared" si="76"/>
        <v>6.461820388049623</v>
      </c>
      <c r="F293" s="168">
        <f t="shared" si="76"/>
        <v>6.1641240306766507</v>
      </c>
      <c r="G293" s="168">
        <f t="shared" si="76"/>
        <v>6.5462559831489626</v>
      </c>
      <c r="H293" s="168">
        <f t="shared" si="76"/>
        <v>4.3535074937785794</v>
      </c>
      <c r="I293" s="168">
        <f t="shared" si="76"/>
        <v>11.959620228338109</v>
      </c>
      <c r="J293" s="168">
        <f t="shared" si="76"/>
        <v>2.8225258270847822</v>
      </c>
      <c r="K293" s="168">
        <f t="shared" si="76"/>
        <v>6.0030871146844023</v>
      </c>
      <c r="L293" s="168">
        <f t="shared" si="76"/>
        <v>3.4710096056416173</v>
      </c>
      <c r="M293" s="168">
        <f t="shared" si="76"/>
        <v>7.2604294867191825</v>
      </c>
      <c r="N293" s="168">
        <f t="shared" si="76"/>
        <v>13.560927639680461</v>
      </c>
      <c r="O293" s="168">
        <f t="shared" si="76"/>
        <v>8.3653206765490236</v>
      </c>
      <c r="P293" s="168">
        <f t="shared" si="76"/>
        <v>17.617689418395173</v>
      </c>
      <c r="Q293" s="168">
        <f t="shared" si="76"/>
        <v>14.504736175893155</v>
      </c>
    </row>
    <row r="294" spans="1:17" ht="12" customHeight="1" x14ac:dyDescent="0.25">
      <c r="A294" s="158" t="s">
        <v>65</v>
      </c>
      <c r="B294" s="157"/>
      <c r="C294" s="157">
        <f>C295</f>
        <v>3.6096363484105427</v>
      </c>
      <c r="D294" s="157">
        <f t="shared" ref="D294:Q294" si="77">D295</f>
        <v>4.3970994489185706</v>
      </c>
      <c r="E294" s="157">
        <f t="shared" si="77"/>
        <v>5.0030998434254803</v>
      </c>
      <c r="F294" s="157">
        <f t="shared" si="77"/>
        <v>4.7279553170736115</v>
      </c>
      <c r="G294" s="157">
        <f t="shared" si="77"/>
        <v>4.947090474627637</v>
      </c>
      <c r="H294" s="157">
        <f t="shared" si="77"/>
        <v>3.2576575529883338</v>
      </c>
      <c r="I294" s="157">
        <f t="shared" si="77"/>
        <v>8.7707820501489273</v>
      </c>
      <c r="J294" s="157">
        <f t="shared" si="77"/>
        <v>2.0953047452411435</v>
      </c>
      <c r="K294" s="157">
        <f t="shared" si="77"/>
        <v>4.3856845624748457</v>
      </c>
      <c r="L294" s="157">
        <f t="shared" si="77"/>
        <v>2.6415051167460981</v>
      </c>
      <c r="M294" s="157">
        <f t="shared" si="77"/>
        <v>5.3408952858778553</v>
      </c>
      <c r="N294" s="157">
        <f t="shared" si="77"/>
        <v>10.110469863368843</v>
      </c>
      <c r="O294" s="157">
        <f t="shared" si="77"/>
        <v>6.395537071266908</v>
      </c>
      <c r="P294" s="157">
        <f t="shared" si="77"/>
        <v>12.655580077973763</v>
      </c>
      <c r="Q294" s="157">
        <f t="shared" si="77"/>
        <v>10.709569060249894</v>
      </c>
    </row>
    <row r="295" spans="1:17" ht="12" customHeight="1" x14ac:dyDescent="0.25">
      <c r="A295" s="23" t="s">
        <v>60</v>
      </c>
      <c r="B295" s="156"/>
      <c r="C295" s="156">
        <f>RES_hhdet_in_tes!C$145</f>
        <v>3.6096363484105427</v>
      </c>
      <c r="D295" s="156">
        <f>RES_hhdet_in_tes!D$145</f>
        <v>4.3970994489185706</v>
      </c>
      <c r="E295" s="156">
        <f>RES_hhdet_in_tes!E$145</f>
        <v>5.0030998434254803</v>
      </c>
      <c r="F295" s="156">
        <f>RES_hhdet_in_tes!F$145</f>
        <v>4.7279553170736115</v>
      </c>
      <c r="G295" s="156">
        <f>RES_hhdet_in_tes!G$145</f>
        <v>4.947090474627637</v>
      </c>
      <c r="H295" s="156">
        <f>RES_hhdet_in_tes!H$145</f>
        <v>3.2576575529883338</v>
      </c>
      <c r="I295" s="156">
        <f>RES_hhdet_in_tes!I$145</f>
        <v>8.7707820501489273</v>
      </c>
      <c r="J295" s="156">
        <f>RES_hhdet_in_tes!J$145</f>
        <v>2.0953047452411435</v>
      </c>
      <c r="K295" s="156">
        <f>RES_hhdet_in_tes!K$145</f>
        <v>4.3856845624748457</v>
      </c>
      <c r="L295" s="156">
        <f>RES_hhdet_in_tes!L$145</f>
        <v>2.6415051167460981</v>
      </c>
      <c r="M295" s="156">
        <f>RES_hhdet_in_tes!M$145</f>
        <v>5.3408952858778553</v>
      </c>
      <c r="N295" s="156">
        <f>RES_hhdet_in_tes!N$145</f>
        <v>10.110469863368843</v>
      </c>
      <c r="O295" s="156">
        <f>RES_hhdet_in_tes!O$145</f>
        <v>6.395537071266908</v>
      </c>
      <c r="P295" s="156">
        <f>RES_hhdet_in_tes!P$145</f>
        <v>12.655580077973763</v>
      </c>
      <c r="Q295" s="156">
        <f>RES_hhdet_in_tes!Q$145</f>
        <v>10.709569060249894</v>
      </c>
    </row>
    <row r="296" spans="1:17" ht="12" customHeight="1" x14ac:dyDescent="0.25">
      <c r="A296" s="158" t="s">
        <v>112</v>
      </c>
      <c r="B296" s="157"/>
      <c r="C296" s="157">
        <f>C297</f>
        <v>0.23625409305003314</v>
      </c>
      <c r="D296" s="157">
        <f t="shared" ref="D296:Q296" si="78">D297</f>
        <v>0.29512597671710594</v>
      </c>
      <c r="E296" s="157">
        <f t="shared" si="78"/>
        <v>0.32834352458361055</v>
      </c>
      <c r="F296" s="157">
        <f t="shared" si="78"/>
        <v>0.3306425863951678</v>
      </c>
      <c r="G296" s="157">
        <f t="shared" si="78"/>
        <v>0.40187901562791195</v>
      </c>
      <c r="H296" s="157">
        <f t="shared" si="78"/>
        <v>0.27584087823366504</v>
      </c>
      <c r="I296" s="157">
        <f t="shared" si="78"/>
        <v>0.82386002422005478</v>
      </c>
      <c r="J296" s="157">
        <f t="shared" si="78"/>
        <v>0.19545825278607151</v>
      </c>
      <c r="K296" s="157">
        <f t="shared" si="78"/>
        <v>0.44855347468532436</v>
      </c>
      <c r="L296" s="157">
        <f t="shared" si="78"/>
        <v>0.23211362185821913</v>
      </c>
      <c r="M296" s="157">
        <f t="shared" si="78"/>
        <v>0.5397128610679881</v>
      </c>
      <c r="N296" s="157">
        <f t="shared" si="78"/>
        <v>0.93625040921585134</v>
      </c>
      <c r="O296" s="157">
        <f t="shared" si="78"/>
        <v>0.55583744385138711</v>
      </c>
      <c r="P296" s="157">
        <f t="shared" si="78"/>
        <v>1.3516548440281957</v>
      </c>
      <c r="Q296" s="157">
        <f t="shared" si="78"/>
        <v>1.085972141121947</v>
      </c>
    </row>
    <row r="297" spans="1:17" ht="12" customHeight="1" x14ac:dyDescent="0.25">
      <c r="A297" s="23" t="s">
        <v>60</v>
      </c>
      <c r="B297" s="156"/>
      <c r="C297" s="156">
        <f>RES_hhdet_in_tes!C$147</f>
        <v>0.23625409305003314</v>
      </c>
      <c r="D297" s="156">
        <f>RES_hhdet_in_tes!D$147</f>
        <v>0.29512597671710594</v>
      </c>
      <c r="E297" s="156">
        <f>RES_hhdet_in_tes!E$147</f>
        <v>0.32834352458361055</v>
      </c>
      <c r="F297" s="156">
        <f>RES_hhdet_in_tes!F$147</f>
        <v>0.3306425863951678</v>
      </c>
      <c r="G297" s="156">
        <f>RES_hhdet_in_tes!G$147</f>
        <v>0.40187901562791195</v>
      </c>
      <c r="H297" s="156">
        <f>RES_hhdet_in_tes!H$147</f>
        <v>0.27584087823366504</v>
      </c>
      <c r="I297" s="156">
        <f>RES_hhdet_in_tes!I$147</f>
        <v>0.82386002422005478</v>
      </c>
      <c r="J297" s="156">
        <f>RES_hhdet_in_tes!J$147</f>
        <v>0.19545825278607151</v>
      </c>
      <c r="K297" s="156">
        <f>RES_hhdet_in_tes!K$147</f>
        <v>0.44855347468532436</v>
      </c>
      <c r="L297" s="156">
        <f>RES_hhdet_in_tes!L$147</f>
        <v>0.23211362185821913</v>
      </c>
      <c r="M297" s="156">
        <f>RES_hhdet_in_tes!M$147</f>
        <v>0.5397128610679881</v>
      </c>
      <c r="N297" s="156">
        <f>RES_hhdet_in_tes!N$147</f>
        <v>0.93625040921585134</v>
      </c>
      <c r="O297" s="156">
        <f>RES_hhdet_in_tes!O$147</f>
        <v>0.55583744385138711</v>
      </c>
      <c r="P297" s="156">
        <f>RES_hhdet_in_tes!P$147</f>
        <v>1.3516548440281957</v>
      </c>
      <c r="Q297" s="156">
        <f>RES_hhdet_in_tes!Q$147</f>
        <v>1.085972141121947</v>
      </c>
    </row>
    <row r="298" spans="1:17" ht="12" customHeight="1" x14ac:dyDescent="0.25">
      <c r="A298" s="158" t="s">
        <v>63</v>
      </c>
      <c r="B298" s="157"/>
      <c r="C298" s="157">
        <f>SUM(C299:C300,C303:C304)</f>
        <v>0.56942341135916652</v>
      </c>
      <c r="D298" s="157">
        <f t="shared" ref="D298:Q298" si="79">SUM(D299:D300,D303:D304)</f>
        <v>0.73827207464381783</v>
      </c>
      <c r="E298" s="157">
        <f t="shared" si="79"/>
        <v>0.82965376869741381</v>
      </c>
      <c r="F298" s="157">
        <f t="shared" si="79"/>
        <v>0.8112692805436359</v>
      </c>
      <c r="G298" s="157">
        <f t="shared" si="79"/>
        <v>0.88399216004998049</v>
      </c>
      <c r="H298" s="157">
        <f t="shared" si="79"/>
        <v>0.60340709533332526</v>
      </c>
      <c r="I298" s="157">
        <f t="shared" si="79"/>
        <v>1.7502129820167178</v>
      </c>
      <c r="J298" s="157">
        <f t="shared" si="79"/>
        <v>0.39138951151074985</v>
      </c>
      <c r="K298" s="157">
        <f t="shared" si="79"/>
        <v>0.85511482803797878</v>
      </c>
      <c r="L298" s="157">
        <f t="shared" si="79"/>
        <v>0.43892003070916469</v>
      </c>
      <c r="M298" s="157">
        <f t="shared" si="79"/>
        <v>1.0178572642820283</v>
      </c>
      <c r="N298" s="157">
        <f t="shared" si="79"/>
        <v>1.8288448119942471</v>
      </c>
      <c r="O298" s="157">
        <f t="shared" si="79"/>
        <v>1.0395305911438921</v>
      </c>
      <c r="P298" s="157">
        <f t="shared" si="79"/>
        <v>2.6422208485102852</v>
      </c>
      <c r="Q298" s="157">
        <f t="shared" si="79"/>
        <v>1.9869681236727099</v>
      </c>
    </row>
    <row r="299" spans="1:17" ht="12" customHeight="1" x14ac:dyDescent="0.25">
      <c r="A299" s="167" t="s">
        <v>144</v>
      </c>
      <c r="B299" s="132"/>
      <c r="C299" s="132">
        <f>RES_hhdet_in_tes!C$149</f>
        <v>0</v>
      </c>
      <c r="D299" s="132">
        <f>RES_hhdet_in_tes!D$149</f>
        <v>0</v>
      </c>
      <c r="E299" s="132">
        <f>RES_hhdet_in_tes!E$149</f>
        <v>0</v>
      </c>
      <c r="F299" s="132">
        <f>RES_hhdet_in_tes!F$149</f>
        <v>0</v>
      </c>
      <c r="G299" s="132">
        <f>RES_hhdet_in_tes!G$149</f>
        <v>0</v>
      </c>
      <c r="H299" s="132">
        <f>RES_hhdet_in_tes!H$149</f>
        <v>0</v>
      </c>
      <c r="I299" s="132">
        <f>RES_hhdet_in_tes!I$149</f>
        <v>0</v>
      </c>
      <c r="J299" s="132">
        <f>RES_hhdet_in_tes!J$149</f>
        <v>0</v>
      </c>
      <c r="K299" s="132">
        <f>RES_hhdet_in_tes!K$149</f>
        <v>0</v>
      </c>
      <c r="L299" s="132">
        <f>RES_hhdet_in_tes!L$149</f>
        <v>0</v>
      </c>
      <c r="M299" s="132">
        <f>RES_hhdet_in_tes!M$149</f>
        <v>0</v>
      </c>
      <c r="N299" s="132">
        <f>RES_hhdet_in_tes!N$149</f>
        <v>0</v>
      </c>
      <c r="O299" s="132">
        <f>RES_hhdet_in_tes!O$149</f>
        <v>0</v>
      </c>
      <c r="P299" s="132">
        <f>RES_hhdet_in_tes!P$149</f>
        <v>0</v>
      </c>
      <c r="Q299" s="132">
        <f>RES_hhdet_in_tes!Q$149</f>
        <v>0</v>
      </c>
    </row>
    <row r="300" spans="1:17" ht="12" customHeight="1" x14ac:dyDescent="0.25">
      <c r="A300" s="167" t="s">
        <v>143</v>
      </c>
      <c r="B300" s="132"/>
      <c r="C300" s="132">
        <f>SUM(C301:C302)</f>
        <v>0</v>
      </c>
      <c r="D300" s="132">
        <f t="shared" ref="D300:Q300" si="80">SUM(D301:D302)</f>
        <v>0</v>
      </c>
      <c r="E300" s="132">
        <f t="shared" si="80"/>
        <v>0</v>
      </c>
      <c r="F300" s="132">
        <f t="shared" si="80"/>
        <v>0</v>
      </c>
      <c r="G300" s="132">
        <f t="shared" si="80"/>
        <v>0</v>
      </c>
      <c r="H300" s="132">
        <f t="shared" si="80"/>
        <v>0</v>
      </c>
      <c r="I300" s="132">
        <f t="shared" si="80"/>
        <v>0</v>
      </c>
      <c r="J300" s="132">
        <f t="shared" si="80"/>
        <v>0</v>
      </c>
      <c r="K300" s="132">
        <f t="shared" si="80"/>
        <v>0</v>
      </c>
      <c r="L300" s="132">
        <f t="shared" si="80"/>
        <v>0</v>
      </c>
      <c r="M300" s="132">
        <f t="shared" si="80"/>
        <v>0</v>
      </c>
      <c r="N300" s="132">
        <f t="shared" si="80"/>
        <v>0</v>
      </c>
      <c r="O300" s="132">
        <f t="shared" si="80"/>
        <v>0</v>
      </c>
      <c r="P300" s="132">
        <f t="shared" si="80"/>
        <v>0</v>
      </c>
      <c r="Q300" s="132">
        <f t="shared" si="80"/>
        <v>0</v>
      </c>
    </row>
    <row r="301" spans="1:17" ht="12" customHeight="1" x14ac:dyDescent="0.25">
      <c r="A301" s="166" t="s">
        <v>57</v>
      </c>
      <c r="B301" s="165"/>
      <c r="C301" s="165">
        <f>RES_hhdet_in_tes!C$151</f>
        <v>0</v>
      </c>
      <c r="D301" s="165">
        <f>RES_hhdet_in_tes!D$151</f>
        <v>0</v>
      </c>
      <c r="E301" s="165">
        <f>RES_hhdet_in_tes!E$151</f>
        <v>0</v>
      </c>
      <c r="F301" s="165">
        <f>RES_hhdet_in_tes!F$151</f>
        <v>0</v>
      </c>
      <c r="G301" s="165">
        <f>RES_hhdet_in_tes!G$151</f>
        <v>0</v>
      </c>
      <c r="H301" s="165">
        <f>RES_hhdet_in_tes!H$151</f>
        <v>0</v>
      </c>
      <c r="I301" s="165">
        <f>RES_hhdet_in_tes!I$151</f>
        <v>0</v>
      </c>
      <c r="J301" s="165">
        <f>RES_hhdet_in_tes!J$151</f>
        <v>0</v>
      </c>
      <c r="K301" s="165">
        <f>RES_hhdet_in_tes!K$151</f>
        <v>0</v>
      </c>
      <c r="L301" s="165">
        <f>RES_hhdet_in_tes!L$151</f>
        <v>0</v>
      </c>
      <c r="M301" s="165">
        <f>RES_hhdet_in_tes!M$151</f>
        <v>0</v>
      </c>
      <c r="N301" s="165">
        <f>RES_hhdet_in_tes!N$151</f>
        <v>0</v>
      </c>
      <c r="O301" s="165">
        <f>RES_hhdet_in_tes!O$151</f>
        <v>0</v>
      </c>
      <c r="P301" s="165">
        <f>RES_hhdet_in_tes!P$151</f>
        <v>0</v>
      </c>
      <c r="Q301" s="165">
        <f>RES_hhdet_in_tes!Q$151</f>
        <v>0</v>
      </c>
    </row>
    <row r="302" spans="1:17" ht="12" customHeight="1" x14ac:dyDescent="0.25">
      <c r="A302" s="147" t="s">
        <v>59</v>
      </c>
      <c r="B302" s="164"/>
      <c r="C302" s="164">
        <f>RES_hhdet_in_tes!C$152</f>
        <v>0</v>
      </c>
      <c r="D302" s="164">
        <f>RES_hhdet_in_tes!D$152</f>
        <v>0</v>
      </c>
      <c r="E302" s="164">
        <f>RES_hhdet_in_tes!E$152</f>
        <v>0</v>
      </c>
      <c r="F302" s="164">
        <f>RES_hhdet_in_tes!F$152</f>
        <v>0</v>
      </c>
      <c r="G302" s="164">
        <f>RES_hhdet_in_tes!G$152</f>
        <v>0</v>
      </c>
      <c r="H302" s="164">
        <f>RES_hhdet_in_tes!H$152</f>
        <v>0</v>
      </c>
      <c r="I302" s="164">
        <f>RES_hhdet_in_tes!I$152</f>
        <v>0</v>
      </c>
      <c r="J302" s="164">
        <f>RES_hhdet_in_tes!J$152</f>
        <v>0</v>
      </c>
      <c r="K302" s="164">
        <f>RES_hhdet_in_tes!K$152</f>
        <v>0</v>
      </c>
      <c r="L302" s="164">
        <f>RES_hhdet_in_tes!L$152</f>
        <v>0</v>
      </c>
      <c r="M302" s="164">
        <f>RES_hhdet_in_tes!M$152</f>
        <v>0</v>
      </c>
      <c r="N302" s="164">
        <f>RES_hhdet_in_tes!N$152</f>
        <v>0</v>
      </c>
      <c r="O302" s="164">
        <f>RES_hhdet_in_tes!O$152</f>
        <v>0</v>
      </c>
      <c r="P302" s="164">
        <f>RES_hhdet_in_tes!P$152</f>
        <v>0</v>
      </c>
      <c r="Q302" s="164">
        <f>RES_hhdet_in_tes!Q$152</f>
        <v>0</v>
      </c>
    </row>
    <row r="303" spans="1:17" ht="12" customHeight="1" x14ac:dyDescent="0.25">
      <c r="A303" s="163" t="s">
        <v>142</v>
      </c>
      <c r="B303" s="162"/>
      <c r="C303" s="162">
        <f>RES_hhdet_in_tes!C$153</f>
        <v>0.21126998699225538</v>
      </c>
      <c r="D303" s="162">
        <f>RES_hhdet_in_tes!D$153</f>
        <v>0.28300484579268426</v>
      </c>
      <c r="E303" s="162">
        <f>RES_hhdet_in_tes!E$153</f>
        <v>0.2470237715193967</v>
      </c>
      <c r="F303" s="162">
        <f>RES_hhdet_in_tes!F$153</f>
        <v>0.25728915049093765</v>
      </c>
      <c r="G303" s="162">
        <f>RES_hhdet_in_tes!G$153</f>
        <v>0</v>
      </c>
      <c r="H303" s="162">
        <f>RES_hhdet_in_tes!H$153</f>
        <v>0</v>
      </c>
      <c r="I303" s="162">
        <f>RES_hhdet_in_tes!I$153</f>
        <v>4.2904288716556511E-3</v>
      </c>
      <c r="J303" s="162">
        <f>RES_hhdet_in_tes!J$153</f>
        <v>2.7214534053403041E-2</v>
      </c>
      <c r="K303" s="162">
        <f>RES_hhdet_in_tes!K$153</f>
        <v>0</v>
      </c>
      <c r="L303" s="162">
        <f>RES_hhdet_in_tes!L$153</f>
        <v>0</v>
      </c>
      <c r="M303" s="162">
        <f>RES_hhdet_in_tes!M$153</f>
        <v>0</v>
      </c>
      <c r="N303" s="162">
        <f>RES_hhdet_in_tes!N$153</f>
        <v>0</v>
      </c>
      <c r="O303" s="162">
        <f>RES_hhdet_in_tes!O$153</f>
        <v>0</v>
      </c>
      <c r="P303" s="162">
        <f>RES_hhdet_in_tes!P$153</f>
        <v>0</v>
      </c>
      <c r="Q303" s="162">
        <f>RES_hhdet_in_tes!Q$153</f>
        <v>0</v>
      </c>
    </row>
    <row r="304" spans="1:17" ht="12" customHeight="1" x14ac:dyDescent="0.25">
      <c r="A304" s="161" t="s">
        <v>141</v>
      </c>
      <c r="B304" s="160"/>
      <c r="C304" s="160">
        <f>SUM(C305:C306)</f>
        <v>0.35815342436691117</v>
      </c>
      <c r="D304" s="160">
        <f t="shared" ref="D304:Q304" si="81">SUM(D305:D306)</f>
        <v>0.45526722885113358</v>
      </c>
      <c r="E304" s="160">
        <f t="shared" si="81"/>
        <v>0.58262999717801711</v>
      </c>
      <c r="F304" s="160">
        <f t="shared" si="81"/>
        <v>0.55398013005269831</v>
      </c>
      <c r="G304" s="160">
        <f t="shared" si="81"/>
        <v>0.88399216004998049</v>
      </c>
      <c r="H304" s="160">
        <f t="shared" si="81"/>
        <v>0.60340709533332526</v>
      </c>
      <c r="I304" s="160">
        <f t="shared" si="81"/>
        <v>1.7459225531450622</v>
      </c>
      <c r="J304" s="160">
        <f t="shared" si="81"/>
        <v>0.36417497745734684</v>
      </c>
      <c r="K304" s="160">
        <f t="shared" si="81"/>
        <v>0.85511482803797878</v>
      </c>
      <c r="L304" s="160">
        <f t="shared" si="81"/>
        <v>0.43892003070916469</v>
      </c>
      <c r="M304" s="160">
        <f t="shared" si="81"/>
        <v>1.0178572642820283</v>
      </c>
      <c r="N304" s="160">
        <f t="shared" si="81"/>
        <v>1.8288448119942471</v>
      </c>
      <c r="O304" s="160">
        <f t="shared" si="81"/>
        <v>1.0395305911438921</v>
      </c>
      <c r="P304" s="160">
        <f t="shared" si="81"/>
        <v>2.6422208485102852</v>
      </c>
      <c r="Q304" s="160">
        <f t="shared" si="81"/>
        <v>1.9869681236727099</v>
      </c>
    </row>
    <row r="305" spans="1:17" ht="12" customHeight="1" x14ac:dyDescent="0.25">
      <c r="A305" s="148" t="s">
        <v>60</v>
      </c>
      <c r="B305" s="156"/>
      <c r="C305" s="156">
        <f>RES_hhdet_in_tes!C$155</f>
        <v>0.24261204057562902</v>
      </c>
      <c r="D305" s="156">
        <f>RES_hhdet_in_tes!D$155</f>
        <v>0.30792013344323649</v>
      </c>
      <c r="E305" s="156">
        <f>RES_hhdet_in_tes!E$155</f>
        <v>0.39386834472950771</v>
      </c>
      <c r="F305" s="156">
        <f>RES_hhdet_in_tes!F$155</f>
        <v>0.37062674089807823</v>
      </c>
      <c r="G305" s="156">
        <f>RES_hhdet_in_tes!G$155</f>
        <v>0.59351092851755305</v>
      </c>
      <c r="H305" s="156">
        <f>RES_hhdet_in_tes!H$155</f>
        <v>0.4023459388667639</v>
      </c>
      <c r="I305" s="156">
        <f>RES_hhdet_in_tes!I$155</f>
        <v>1.1964176468340149</v>
      </c>
      <c r="J305" s="156">
        <f>RES_hhdet_in_tes!J$155</f>
        <v>0.24453711431541564</v>
      </c>
      <c r="K305" s="156">
        <f>RES_hhdet_in_tes!K$155</f>
        <v>0.58033657023149054</v>
      </c>
      <c r="L305" s="156">
        <f>RES_hhdet_in_tes!L$155</f>
        <v>0.29294727942852089</v>
      </c>
      <c r="M305" s="156">
        <f>RES_hhdet_in_tes!M$155</f>
        <v>0.70070814809182402</v>
      </c>
      <c r="N305" s="156">
        <f>RES_hhdet_in_tes!N$155</f>
        <v>1.2513247558926468</v>
      </c>
      <c r="O305" s="156">
        <f>RES_hhdet_in_tes!O$155</f>
        <v>0.70094976148157973</v>
      </c>
      <c r="P305" s="156">
        <f>RES_hhdet_in_tes!P$155</f>
        <v>1.8543663219714284</v>
      </c>
      <c r="Q305" s="156">
        <f>RES_hhdet_in_tes!Q$155</f>
        <v>1.3710918419088027</v>
      </c>
    </row>
    <row r="306" spans="1:17" ht="12" customHeight="1" x14ac:dyDescent="0.25">
      <c r="A306" s="148" t="s">
        <v>59</v>
      </c>
      <c r="B306" s="156"/>
      <c r="C306" s="156">
        <f>RES_hhdet_in_tes!C$156</f>
        <v>0.11554138379128213</v>
      </c>
      <c r="D306" s="156">
        <f>RES_hhdet_in_tes!D$156</f>
        <v>0.14734709540789709</v>
      </c>
      <c r="E306" s="156">
        <f>RES_hhdet_in_tes!E$156</f>
        <v>0.18876165244850934</v>
      </c>
      <c r="F306" s="156">
        <f>RES_hhdet_in_tes!F$156</f>
        <v>0.18335338915462013</v>
      </c>
      <c r="G306" s="156">
        <f>RES_hhdet_in_tes!G$156</f>
        <v>0.29048123153242739</v>
      </c>
      <c r="H306" s="156">
        <f>RES_hhdet_in_tes!H$156</f>
        <v>0.20106115646656142</v>
      </c>
      <c r="I306" s="156">
        <f>RES_hhdet_in_tes!I$156</f>
        <v>0.54950490631104731</v>
      </c>
      <c r="J306" s="156">
        <f>RES_hhdet_in_tes!J$156</f>
        <v>0.1196378631419312</v>
      </c>
      <c r="K306" s="156">
        <f>RES_hhdet_in_tes!K$156</f>
        <v>0.27477825780648829</v>
      </c>
      <c r="L306" s="156">
        <f>RES_hhdet_in_tes!L$156</f>
        <v>0.1459727512806438</v>
      </c>
      <c r="M306" s="156">
        <f>RES_hhdet_in_tes!M$156</f>
        <v>0.31714911619020431</v>
      </c>
      <c r="N306" s="156">
        <f>RES_hhdet_in_tes!N$156</f>
        <v>0.5775200561016004</v>
      </c>
      <c r="O306" s="156">
        <f>RES_hhdet_in_tes!O$156</f>
        <v>0.33858082966231251</v>
      </c>
      <c r="P306" s="156">
        <f>RES_hhdet_in_tes!P$156</f>
        <v>0.78785452653885679</v>
      </c>
      <c r="Q306" s="156">
        <f>RES_hhdet_in_tes!Q$156</f>
        <v>0.61587628176390707</v>
      </c>
    </row>
    <row r="307" spans="1:17" ht="12" customHeight="1" x14ac:dyDescent="0.25">
      <c r="A307" s="158" t="s">
        <v>62</v>
      </c>
      <c r="B307" s="157"/>
      <c r="C307" s="157">
        <f>SUM(C308:C309)</f>
        <v>0.20090914884638658</v>
      </c>
      <c r="D307" s="157">
        <f t="shared" ref="D307:Q307" si="82">SUM(D308:D309)</f>
        <v>0.26414543114327937</v>
      </c>
      <c r="E307" s="157">
        <f t="shared" si="82"/>
        <v>0.30072325134311861</v>
      </c>
      <c r="F307" s="157">
        <f t="shared" si="82"/>
        <v>0.29425684666423524</v>
      </c>
      <c r="G307" s="157">
        <f t="shared" si="82"/>
        <v>0.31329433284343378</v>
      </c>
      <c r="H307" s="157">
        <f t="shared" si="82"/>
        <v>0.21660196722325517</v>
      </c>
      <c r="I307" s="157">
        <f t="shared" si="82"/>
        <v>0.6147651719524081</v>
      </c>
      <c r="J307" s="157">
        <f t="shared" si="82"/>
        <v>0.14037331754681709</v>
      </c>
      <c r="K307" s="157">
        <f t="shared" si="82"/>
        <v>0.31373424948625311</v>
      </c>
      <c r="L307" s="157">
        <f t="shared" si="82"/>
        <v>0.15847083632813536</v>
      </c>
      <c r="M307" s="157">
        <f t="shared" si="82"/>
        <v>0.36196407549131016</v>
      </c>
      <c r="N307" s="157">
        <f t="shared" si="82"/>
        <v>0.68536255510151911</v>
      </c>
      <c r="O307" s="157">
        <f t="shared" si="82"/>
        <v>0.3744155702868357</v>
      </c>
      <c r="P307" s="157">
        <f t="shared" si="82"/>
        <v>0.96823364788292754</v>
      </c>
      <c r="Q307" s="157">
        <f t="shared" si="82"/>
        <v>0.72222685084860561</v>
      </c>
    </row>
    <row r="308" spans="1:17" ht="12" customHeight="1" x14ac:dyDescent="0.25">
      <c r="A308" s="23" t="s">
        <v>57</v>
      </c>
      <c r="B308" s="156"/>
      <c r="C308" s="156">
        <f>RES_hhdet_in_tes!C$158</f>
        <v>0</v>
      </c>
      <c r="D308" s="156">
        <f>RES_hhdet_in_tes!D$158</f>
        <v>0</v>
      </c>
      <c r="E308" s="156">
        <f>RES_hhdet_in_tes!E$158</f>
        <v>0</v>
      </c>
      <c r="F308" s="156">
        <f>RES_hhdet_in_tes!F$158</f>
        <v>0</v>
      </c>
      <c r="G308" s="156">
        <f>RES_hhdet_in_tes!G$158</f>
        <v>0</v>
      </c>
      <c r="H308" s="156">
        <f>RES_hhdet_in_tes!H$158</f>
        <v>0</v>
      </c>
      <c r="I308" s="156">
        <f>RES_hhdet_in_tes!I$158</f>
        <v>0</v>
      </c>
      <c r="J308" s="156">
        <f>RES_hhdet_in_tes!J$158</f>
        <v>0</v>
      </c>
      <c r="K308" s="156">
        <f>RES_hhdet_in_tes!K$158</f>
        <v>0</v>
      </c>
      <c r="L308" s="156">
        <f>RES_hhdet_in_tes!L$158</f>
        <v>0</v>
      </c>
      <c r="M308" s="156">
        <f>RES_hhdet_in_tes!M$158</f>
        <v>0</v>
      </c>
      <c r="N308" s="156">
        <f>RES_hhdet_in_tes!N$158</f>
        <v>0</v>
      </c>
      <c r="O308" s="156">
        <f>RES_hhdet_in_tes!O$158</f>
        <v>0</v>
      </c>
      <c r="P308" s="156">
        <f>RES_hhdet_in_tes!P$158</f>
        <v>0</v>
      </c>
      <c r="Q308" s="156">
        <f>RES_hhdet_in_tes!Q$158</f>
        <v>0</v>
      </c>
    </row>
    <row r="309" spans="1:17" ht="12" customHeight="1" x14ac:dyDescent="0.25">
      <c r="A309" s="29" t="s">
        <v>140</v>
      </c>
      <c r="B309" s="57"/>
      <c r="C309" s="57">
        <f>RES_hhdet_in_tes!C$159</f>
        <v>0.20090914884638658</v>
      </c>
      <c r="D309" s="57">
        <f>RES_hhdet_in_tes!D$159</f>
        <v>0.26414543114327937</v>
      </c>
      <c r="E309" s="57">
        <f>RES_hhdet_in_tes!E$159</f>
        <v>0.30072325134311861</v>
      </c>
      <c r="F309" s="57">
        <f>RES_hhdet_in_tes!F$159</f>
        <v>0.29425684666423524</v>
      </c>
      <c r="G309" s="57">
        <f>RES_hhdet_in_tes!G$159</f>
        <v>0.31329433284343378</v>
      </c>
      <c r="H309" s="57">
        <f>RES_hhdet_in_tes!H$159</f>
        <v>0.21660196722325517</v>
      </c>
      <c r="I309" s="57">
        <f>RES_hhdet_in_tes!I$159</f>
        <v>0.6147651719524081</v>
      </c>
      <c r="J309" s="57">
        <f>RES_hhdet_in_tes!J$159</f>
        <v>0.14037331754681709</v>
      </c>
      <c r="K309" s="57">
        <f>RES_hhdet_in_tes!K$159</f>
        <v>0.31373424948625311</v>
      </c>
      <c r="L309" s="57">
        <f>RES_hhdet_in_tes!L$159</f>
        <v>0.15847083632813536</v>
      </c>
      <c r="M309" s="57">
        <f>RES_hhdet_in_tes!M$159</f>
        <v>0.36196407549131016</v>
      </c>
      <c r="N309" s="57">
        <f>RES_hhdet_in_tes!N$159</f>
        <v>0.68536255510151911</v>
      </c>
      <c r="O309" s="57">
        <f>RES_hhdet_in_tes!O$159</f>
        <v>0.3744155702868357</v>
      </c>
      <c r="P309" s="57">
        <f>RES_hhdet_in_tes!P$159</f>
        <v>0.96823364788292754</v>
      </c>
      <c r="Q309" s="57">
        <f>RES_hhdet_in_tes!Q$159</f>
        <v>0.72222685084860561</v>
      </c>
    </row>
    <row r="311" spans="1:17" ht="12" customHeight="1" x14ac:dyDescent="0.25">
      <c r="A311" s="152" t="s">
        <v>191</v>
      </c>
      <c r="B311" s="175"/>
      <c r="C311" s="175">
        <f t="shared" ref="C311:Q326" si="83">IF(C293=0,"",C293/C275)</f>
        <v>1.1827019859619656</v>
      </c>
      <c r="D311" s="175">
        <f t="shared" si="83"/>
        <v>1.2103371449775084</v>
      </c>
      <c r="E311" s="175">
        <f t="shared" si="83"/>
        <v>1.2526770451374296</v>
      </c>
      <c r="F311" s="175">
        <f t="shared" si="83"/>
        <v>1.2991879084093769</v>
      </c>
      <c r="G311" s="175">
        <f t="shared" si="83"/>
        <v>1.3382861949175175</v>
      </c>
      <c r="H311" s="175">
        <f t="shared" si="83"/>
        <v>1.3969799711216377</v>
      </c>
      <c r="I311" s="175">
        <f t="shared" si="83"/>
        <v>1.4686637511773599</v>
      </c>
      <c r="J311" s="175">
        <f t="shared" si="83"/>
        <v>1.5756757441875378</v>
      </c>
      <c r="K311" s="175">
        <f t="shared" si="83"/>
        <v>1.6364685298822268</v>
      </c>
      <c r="L311" s="175">
        <f t="shared" si="83"/>
        <v>1.8216748664431288</v>
      </c>
      <c r="M311" s="175">
        <f t="shared" si="83"/>
        <v>1.8479755896713084</v>
      </c>
      <c r="N311" s="175">
        <f t="shared" si="83"/>
        <v>1.9359427295486942</v>
      </c>
      <c r="O311" s="175">
        <f t="shared" si="83"/>
        <v>2.0401301342958806</v>
      </c>
      <c r="P311" s="175">
        <f t="shared" si="83"/>
        <v>1.9476209672908162</v>
      </c>
      <c r="Q311" s="175">
        <f t="shared" si="83"/>
        <v>2.0387222596741781</v>
      </c>
    </row>
    <row r="312" spans="1:17" ht="12" customHeight="1" x14ac:dyDescent="0.25">
      <c r="A312" s="158" t="s">
        <v>65</v>
      </c>
      <c r="B312" s="169"/>
      <c r="C312" s="169">
        <f t="shared" si="83"/>
        <v>1.2893229414180944</v>
      </c>
      <c r="D312" s="169">
        <f t="shared" si="83"/>
        <v>1.3380811677413655</v>
      </c>
      <c r="E312" s="169">
        <f t="shared" si="83"/>
        <v>1.3961720845057599</v>
      </c>
      <c r="F312" s="169">
        <f t="shared" si="83"/>
        <v>1.4710415125765131</v>
      </c>
      <c r="G312" s="169">
        <f t="shared" si="83"/>
        <v>1.5194668464064471</v>
      </c>
      <c r="H312" s="169">
        <f t="shared" si="83"/>
        <v>1.6220832728777868</v>
      </c>
      <c r="I312" s="169">
        <f t="shared" si="83"/>
        <v>1.7724573090538276</v>
      </c>
      <c r="J312" s="169">
        <f t="shared" si="83"/>
        <v>1.9447389303416105</v>
      </c>
      <c r="K312" s="169">
        <f t="shared" si="83"/>
        <v>2.0774432589470919</v>
      </c>
      <c r="L312" s="169">
        <f t="shared" si="83"/>
        <v>2.3587680806195772</v>
      </c>
      <c r="M312" s="169">
        <f t="shared" si="83"/>
        <v>2.5218546583388659</v>
      </c>
      <c r="N312" s="169">
        <f t="shared" si="83"/>
        <v>2.6951656488430049</v>
      </c>
      <c r="O312" s="169">
        <f t="shared" si="83"/>
        <v>2.8102590524545068</v>
      </c>
      <c r="P312" s="169">
        <f t="shared" si="83"/>
        <v>2.8867120471903438</v>
      </c>
      <c r="Q312" s="169">
        <f t="shared" si="83"/>
        <v>2.9564886272094522</v>
      </c>
    </row>
    <row r="313" spans="1:17" ht="12" customHeight="1" x14ac:dyDescent="0.25">
      <c r="A313" s="23" t="s">
        <v>60</v>
      </c>
      <c r="B313" s="73"/>
      <c r="C313" s="73">
        <f t="shared" si="83"/>
        <v>1.2893229414180944</v>
      </c>
      <c r="D313" s="73">
        <f t="shared" si="83"/>
        <v>1.3380811677413655</v>
      </c>
      <c r="E313" s="73">
        <f t="shared" si="83"/>
        <v>1.3961720845057599</v>
      </c>
      <c r="F313" s="73">
        <f t="shared" si="83"/>
        <v>1.4710415125765131</v>
      </c>
      <c r="G313" s="73">
        <f t="shared" si="83"/>
        <v>1.5194668464064471</v>
      </c>
      <c r="H313" s="73">
        <f t="shared" si="83"/>
        <v>1.6220832728777868</v>
      </c>
      <c r="I313" s="73">
        <f t="shared" si="83"/>
        <v>1.7724573090538276</v>
      </c>
      <c r="J313" s="73">
        <f t="shared" si="83"/>
        <v>1.9447389303416105</v>
      </c>
      <c r="K313" s="73">
        <f t="shared" si="83"/>
        <v>2.0774432589470919</v>
      </c>
      <c r="L313" s="73">
        <f t="shared" si="83"/>
        <v>2.3587680806195772</v>
      </c>
      <c r="M313" s="73">
        <f t="shared" si="83"/>
        <v>2.5218546583388659</v>
      </c>
      <c r="N313" s="73">
        <f t="shared" si="83"/>
        <v>2.6951656488430049</v>
      </c>
      <c r="O313" s="73">
        <f t="shared" si="83"/>
        <v>2.8102590524545068</v>
      </c>
      <c r="P313" s="73">
        <f t="shared" si="83"/>
        <v>2.8867120471903438</v>
      </c>
      <c r="Q313" s="73">
        <f t="shared" si="83"/>
        <v>2.9564886272094522</v>
      </c>
    </row>
    <row r="314" spans="1:17" ht="12" customHeight="1" x14ac:dyDescent="0.25">
      <c r="A314" s="158" t="s">
        <v>112</v>
      </c>
      <c r="B314" s="169"/>
      <c r="C314" s="169">
        <f t="shared" si="83"/>
        <v>1.9487309544675049</v>
      </c>
      <c r="D314" s="169">
        <f t="shared" si="83"/>
        <v>2.0270572091091692</v>
      </c>
      <c r="E314" s="169">
        <f t="shared" si="83"/>
        <v>2.1148848437027032</v>
      </c>
      <c r="F314" s="169">
        <f t="shared" si="83"/>
        <v>2.2147755208534763</v>
      </c>
      <c r="G314" s="169">
        <f t="shared" si="83"/>
        <v>2.2565491059996958</v>
      </c>
      <c r="H314" s="169">
        <f t="shared" si="83"/>
        <v>2.3941121689686184</v>
      </c>
      <c r="I314" s="169">
        <f t="shared" si="83"/>
        <v>2.5389278446180863</v>
      </c>
      <c r="J314" s="169">
        <f t="shared" si="83"/>
        <v>2.7312387323084537</v>
      </c>
      <c r="K314" s="169">
        <f t="shared" si="83"/>
        <v>2.9498542462946995</v>
      </c>
      <c r="L314" s="169">
        <f t="shared" si="83"/>
        <v>3.2357021549302774</v>
      </c>
      <c r="M314" s="169">
        <f t="shared" si="83"/>
        <v>3.4495978663000404</v>
      </c>
      <c r="N314" s="169">
        <f t="shared" si="83"/>
        <v>3.6644997790060523</v>
      </c>
      <c r="O314" s="169">
        <f t="shared" si="83"/>
        <v>3.7553056220512078</v>
      </c>
      <c r="P314" s="169">
        <f t="shared" si="83"/>
        <v>3.8274978921374299</v>
      </c>
      <c r="Q314" s="169">
        <f t="shared" si="83"/>
        <v>3.8819704141503912</v>
      </c>
    </row>
    <row r="315" spans="1:17" ht="12" customHeight="1" x14ac:dyDescent="0.25">
      <c r="A315" s="23" t="s">
        <v>60</v>
      </c>
      <c r="B315" s="73"/>
      <c r="C315" s="73">
        <f t="shared" si="83"/>
        <v>1.9487309544675049</v>
      </c>
      <c r="D315" s="73">
        <f t="shared" si="83"/>
        <v>2.0270572091091692</v>
      </c>
      <c r="E315" s="73">
        <f t="shared" si="83"/>
        <v>2.1148848437027032</v>
      </c>
      <c r="F315" s="73">
        <f t="shared" si="83"/>
        <v>2.2147755208534763</v>
      </c>
      <c r="G315" s="73">
        <f t="shared" si="83"/>
        <v>2.2565491059996958</v>
      </c>
      <c r="H315" s="73">
        <f t="shared" si="83"/>
        <v>2.3941121689686184</v>
      </c>
      <c r="I315" s="73">
        <f t="shared" si="83"/>
        <v>2.5389278446180863</v>
      </c>
      <c r="J315" s="73">
        <f t="shared" si="83"/>
        <v>2.7312387323084537</v>
      </c>
      <c r="K315" s="73">
        <f t="shared" si="83"/>
        <v>2.9498542462946995</v>
      </c>
      <c r="L315" s="73">
        <f t="shared" si="83"/>
        <v>3.2357021549302774</v>
      </c>
      <c r="M315" s="73">
        <f t="shared" si="83"/>
        <v>3.4495978663000404</v>
      </c>
      <c r="N315" s="73">
        <f t="shared" si="83"/>
        <v>3.6644997790060523</v>
      </c>
      <c r="O315" s="73">
        <f t="shared" si="83"/>
        <v>3.7553056220512078</v>
      </c>
      <c r="P315" s="73">
        <f t="shared" si="83"/>
        <v>3.8274978921374299</v>
      </c>
      <c r="Q315" s="73">
        <f t="shared" si="83"/>
        <v>3.8819704141503912</v>
      </c>
    </row>
    <row r="316" spans="1:17" ht="12" customHeight="1" x14ac:dyDescent="0.25">
      <c r="A316" s="158" t="s">
        <v>63</v>
      </c>
      <c r="B316" s="169"/>
      <c r="C316" s="169">
        <f t="shared" si="83"/>
        <v>0.76884401012481374</v>
      </c>
      <c r="D316" s="169">
        <f t="shared" si="83"/>
        <v>0.77164975274089287</v>
      </c>
      <c r="E316" s="169">
        <f t="shared" si="83"/>
        <v>0.78230028245296868</v>
      </c>
      <c r="F316" s="169">
        <f t="shared" si="83"/>
        <v>0.78684041915684166</v>
      </c>
      <c r="G316" s="169">
        <f t="shared" si="83"/>
        <v>0.81420258779408716</v>
      </c>
      <c r="H316" s="169">
        <f t="shared" si="83"/>
        <v>0.819331877105826</v>
      </c>
      <c r="I316" s="169">
        <f t="shared" si="83"/>
        <v>0.81620216196424611</v>
      </c>
      <c r="J316" s="169">
        <f t="shared" si="83"/>
        <v>0.82043154595056189</v>
      </c>
      <c r="K316" s="169">
        <f t="shared" si="83"/>
        <v>0.82492396153263592</v>
      </c>
      <c r="L316" s="169">
        <f t="shared" si="83"/>
        <v>0.8311512176179342</v>
      </c>
      <c r="M316" s="169">
        <f t="shared" si="83"/>
        <v>0.8266443316771821</v>
      </c>
      <c r="N316" s="169">
        <f t="shared" si="83"/>
        <v>0.83200657470829931</v>
      </c>
      <c r="O316" s="169">
        <f t="shared" si="83"/>
        <v>0.83806948066939579</v>
      </c>
      <c r="P316" s="169">
        <f t="shared" si="83"/>
        <v>0.83027435259589011</v>
      </c>
      <c r="Q316" s="169">
        <f t="shared" si="83"/>
        <v>0.83710068698238083</v>
      </c>
    </row>
    <row r="317" spans="1:17" ht="12" customHeight="1" x14ac:dyDescent="0.25">
      <c r="A317" s="167" t="s">
        <v>144</v>
      </c>
      <c r="B317" s="174"/>
      <c r="C317" s="174" t="str">
        <f t="shared" si="83"/>
        <v/>
      </c>
      <c r="D317" s="174" t="str">
        <f t="shared" si="83"/>
        <v/>
      </c>
      <c r="E317" s="174" t="str">
        <f t="shared" si="83"/>
        <v/>
      </c>
      <c r="F317" s="174" t="str">
        <f t="shared" si="83"/>
        <v/>
      </c>
      <c r="G317" s="174" t="str">
        <f t="shared" si="83"/>
        <v/>
      </c>
      <c r="H317" s="174" t="str">
        <f t="shared" si="83"/>
        <v/>
      </c>
      <c r="I317" s="174" t="str">
        <f t="shared" si="83"/>
        <v/>
      </c>
      <c r="J317" s="174" t="str">
        <f t="shared" si="83"/>
        <v/>
      </c>
      <c r="K317" s="174" t="str">
        <f t="shared" si="83"/>
        <v/>
      </c>
      <c r="L317" s="174" t="str">
        <f t="shared" si="83"/>
        <v/>
      </c>
      <c r="M317" s="174" t="str">
        <f t="shared" si="83"/>
        <v/>
      </c>
      <c r="N317" s="174" t="str">
        <f t="shared" si="83"/>
        <v/>
      </c>
      <c r="O317" s="174" t="str">
        <f t="shared" si="83"/>
        <v/>
      </c>
      <c r="P317" s="174" t="str">
        <f t="shared" si="83"/>
        <v/>
      </c>
      <c r="Q317" s="174" t="str">
        <f t="shared" si="83"/>
        <v/>
      </c>
    </row>
    <row r="318" spans="1:17" ht="12" customHeight="1" x14ac:dyDescent="0.25">
      <c r="A318" s="167" t="s">
        <v>143</v>
      </c>
      <c r="B318" s="174"/>
      <c r="C318" s="174" t="str">
        <f t="shared" si="83"/>
        <v/>
      </c>
      <c r="D318" s="174" t="str">
        <f t="shared" si="83"/>
        <v/>
      </c>
      <c r="E318" s="174" t="str">
        <f t="shared" si="83"/>
        <v/>
      </c>
      <c r="F318" s="174" t="str">
        <f t="shared" si="83"/>
        <v/>
      </c>
      <c r="G318" s="174" t="str">
        <f t="shared" si="83"/>
        <v/>
      </c>
      <c r="H318" s="174" t="str">
        <f t="shared" si="83"/>
        <v/>
      </c>
      <c r="I318" s="174" t="str">
        <f t="shared" si="83"/>
        <v/>
      </c>
      <c r="J318" s="174" t="str">
        <f t="shared" si="83"/>
        <v/>
      </c>
      <c r="K318" s="174" t="str">
        <f t="shared" si="83"/>
        <v/>
      </c>
      <c r="L318" s="174" t="str">
        <f t="shared" si="83"/>
        <v/>
      </c>
      <c r="M318" s="174" t="str">
        <f t="shared" si="83"/>
        <v/>
      </c>
      <c r="N318" s="174" t="str">
        <f t="shared" si="83"/>
        <v/>
      </c>
      <c r="O318" s="174" t="str">
        <f t="shared" si="83"/>
        <v/>
      </c>
      <c r="P318" s="174" t="str">
        <f t="shared" si="83"/>
        <v/>
      </c>
      <c r="Q318" s="174" t="str">
        <f t="shared" si="83"/>
        <v/>
      </c>
    </row>
    <row r="319" spans="1:17" ht="12" customHeight="1" x14ac:dyDescent="0.25">
      <c r="A319" s="166" t="s">
        <v>57</v>
      </c>
      <c r="B319" s="173"/>
      <c r="C319" s="173" t="str">
        <f t="shared" si="83"/>
        <v/>
      </c>
      <c r="D319" s="173" t="str">
        <f t="shared" si="83"/>
        <v/>
      </c>
      <c r="E319" s="173" t="str">
        <f t="shared" si="83"/>
        <v/>
      </c>
      <c r="F319" s="173" t="str">
        <f t="shared" si="83"/>
        <v/>
      </c>
      <c r="G319" s="173" t="str">
        <f t="shared" si="83"/>
        <v/>
      </c>
      <c r="H319" s="173" t="str">
        <f t="shared" si="83"/>
        <v/>
      </c>
      <c r="I319" s="173" t="str">
        <f t="shared" si="83"/>
        <v/>
      </c>
      <c r="J319" s="173" t="str">
        <f t="shared" si="83"/>
        <v/>
      </c>
      <c r="K319" s="173" t="str">
        <f t="shared" si="83"/>
        <v/>
      </c>
      <c r="L319" s="173" t="str">
        <f t="shared" si="83"/>
        <v/>
      </c>
      <c r="M319" s="173" t="str">
        <f t="shared" si="83"/>
        <v/>
      </c>
      <c r="N319" s="173" t="str">
        <f t="shared" si="83"/>
        <v/>
      </c>
      <c r="O319" s="173" t="str">
        <f t="shared" si="83"/>
        <v/>
      </c>
      <c r="P319" s="173" t="str">
        <f t="shared" si="83"/>
        <v/>
      </c>
      <c r="Q319" s="173" t="str">
        <f t="shared" si="83"/>
        <v/>
      </c>
    </row>
    <row r="320" spans="1:17" ht="12" customHeight="1" x14ac:dyDescent="0.25">
      <c r="A320" s="147" t="s">
        <v>59</v>
      </c>
      <c r="B320" s="172"/>
      <c r="C320" s="172" t="str">
        <f t="shared" si="83"/>
        <v/>
      </c>
      <c r="D320" s="172" t="str">
        <f t="shared" si="83"/>
        <v/>
      </c>
      <c r="E320" s="172" t="str">
        <f t="shared" si="83"/>
        <v/>
      </c>
      <c r="F320" s="172" t="str">
        <f t="shared" si="83"/>
        <v/>
      </c>
      <c r="G320" s="172" t="str">
        <f t="shared" si="83"/>
        <v/>
      </c>
      <c r="H320" s="172" t="str">
        <f t="shared" si="83"/>
        <v/>
      </c>
      <c r="I320" s="172" t="str">
        <f t="shared" si="83"/>
        <v/>
      </c>
      <c r="J320" s="172" t="str">
        <f t="shared" si="83"/>
        <v/>
      </c>
      <c r="K320" s="172" t="str">
        <f t="shared" si="83"/>
        <v/>
      </c>
      <c r="L320" s="172" t="str">
        <f t="shared" si="83"/>
        <v/>
      </c>
      <c r="M320" s="172" t="str">
        <f t="shared" si="83"/>
        <v/>
      </c>
      <c r="N320" s="172" t="str">
        <f t="shared" si="83"/>
        <v/>
      </c>
      <c r="O320" s="172" t="str">
        <f t="shared" si="83"/>
        <v/>
      </c>
      <c r="P320" s="172" t="str">
        <f t="shared" si="83"/>
        <v/>
      </c>
      <c r="Q320" s="172" t="str">
        <f t="shared" si="83"/>
        <v/>
      </c>
    </row>
    <row r="321" spans="1:17" ht="12" customHeight="1" x14ac:dyDescent="0.25">
      <c r="A321" s="163" t="s">
        <v>142</v>
      </c>
      <c r="B321" s="171"/>
      <c r="C321" s="171">
        <f t="shared" si="83"/>
        <v>0.72389667488816345</v>
      </c>
      <c r="D321" s="171">
        <f t="shared" si="83"/>
        <v>0.72831213315337962</v>
      </c>
      <c r="E321" s="171">
        <f t="shared" si="83"/>
        <v>0.73285456066054222</v>
      </c>
      <c r="F321" s="171">
        <f t="shared" si="83"/>
        <v>0.73741826618673822</v>
      </c>
      <c r="G321" s="171" t="str">
        <f t="shared" si="83"/>
        <v/>
      </c>
      <c r="H321" s="171" t="str">
        <f t="shared" si="83"/>
        <v/>
      </c>
      <c r="I321" s="171">
        <f t="shared" si="83"/>
        <v>0.74740149694445146</v>
      </c>
      <c r="J321" s="171">
        <f t="shared" si="83"/>
        <v>0.75138997183668332</v>
      </c>
      <c r="K321" s="171" t="str">
        <f t="shared" si="83"/>
        <v/>
      </c>
      <c r="L321" s="171" t="str">
        <f t="shared" si="83"/>
        <v/>
      </c>
      <c r="M321" s="171" t="str">
        <f t="shared" si="83"/>
        <v/>
      </c>
      <c r="N321" s="171" t="str">
        <f t="shared" si="83"/>
        <v/>
      </c>
      <c r="O321" s="171" t="str">
        <f t="shared" si="83"/>
        <v/>
      </c>
      <c r="P321" s="171" t="str">
        <f t="shared" si="83"/>
        <v/>
      </c>
      <c r="Q321" s="171" t="str">
        <f t="shared" si="83"/>
        <v/>
      </c>
    </row>
    <row r="322" spans="1:17" ht="12" customHeight="1" x14ac:dyDescent="0.25">
      <c r="A322" s="161" t="s">
        <v>141</v>
      </c>
      <c r="B322" s="170"/>
      <c r="C322" s="170">
        <f t="shared" si="83"/>
        <v>0.7980747379416453</v>
      </c>
      <c r="D322" s="170">
        <f t="shared" si="83"/>
        <v>0.80128878746715937</v>
      </c>
      <c r="E322" s="170">
        <f t="shared" si="83"/>
        <v>0.80533775840767752</v>
      </c>
      <c r="F322" s="170">
        <f t="shared" si="83"/>
        <v>0.81211912238235795</v>
      </c>
      <c r="G322" s="170">
        <f t="shared" si="83"/>
        <v>0.81420258779408716</v>
      </c>
      <c r="H322" s="170">
        <f t="shared" si="83"/>
        <v>0.819331877105826</v>
      </c>
      <c r="I322" s="170">
        <f t="shared" si="83"/>
        <v>0.81638683793833555</v>
      </c>
      <c r="J322" s="170">
        <f t="shared" si="83"/>
        <v>0.82610399775731902</v>
      </c>
      <c r="K322" s="170">
        <f t="shared" si="83"/>
        <v>0.82492396153263592</v>
      </c>
      <c r="L322" s="170">
        <f t="shared" si="83"/>
        <v>0.8311512176179342</v>
      </c>
      <c r="M322" s="170">
        <f t="shared" si="83"/>
        <v>0.8266443316771821</v>
      </c>
      <c r="N322" s="170">
        <f t="shared" si="83"/>
        <v>0.83200657470829931</v>
      </c>
      <c r="O322" s="170">
        <f t="shared" si="83"/>
        <v>0.83806948066939579</v>
      </c>
      <c r="P322" s="170">
        <f t="shared" si="83"/>
        <v>0.83027435259589011</v>
      </c>
      <c r="Q322" s="170">
        <f t="shared" si="83"/>
        <v>0.83710068698238083</v>
      </c>
    </row>
    <row r="323" spans="1:17" ht="12" customHeight="1" x14ac:dyDescent="0.25">
      <c r="A323" s="148" t="s">
        <v>60</v>
      </c>
      <c r="B323" s="73"/>
      <c r="C323" s="73">
        <f t="shared" si="83"/>
        <v>0.72671059323754528</v>
      </c>
      <c r="D323" s="73">
        <f t="shared" si="83"/>
        <v>0.73079381712817493</v>
      </c>
      <c r="E323" s="73">
        <f t="shared" si="83"/>
        <v>0.73549651392740201</v>
      </c>
      <c r="F323" s="73">
        <f t="shared" si="83"/>
        <v>0.74099560011816468</v>
      </c>
      <c r="G323" s="73">
        <f t="shared" si="83"/>
        <v>0.74455560746352889</v>
      </c>
      <c r="H323" s="73">
        <f t="shared" si="83"/>
        <v>0.74892645492581333</v>
      </c>
      <c r="I323" s="73">
        <f t="shared" si="83"/>
        <v>0.75145878126912768</v>
      </c>
      <c r="J323" s="73">
        <f t="shared" si="83"/>
        <v>0.75782143710332417</v>
      </c>
      <c r="K323" s="73">
        <f t="shared" si="83"/>
        <v>0.75927395385039587</v>
      </c>
      <c r="L323" s="73">
        <f t="shared" si="83"/>
        <v>0.76340089052470361</v>
      </c>
      <c r="M323" s="73">
        <f t="shared" si="83"/>
        <v>0.76468790594268066</v>
      </c>
      <c r="N323" s="73">
        <f t="shared" si="83"/>
        <v>0.76994764834061336</v>
      </c>
      <c r="O323" s="73">
        <f t="shared" si="83"/>
        <v>0.77439407688106832</v>
      </c>
      <c r="P323" s="73">
        <f t="shared" si="83"/>
        <v>0.77334667575526383</v>
      </c>
      <c r="Q323" s="73">
        <f t="shared" si="83"/>
        <v>0.77835912813789454</v>
      </c>
    </row>
    <row r="324" spans="1:17" ht="12" customHeight="1" x14ac:dyDescent="0.25">
      <c r="A324" s="148" t="s">
        <v>59</v>
      </c>
      <c r="B324" s="73"/>
      <c r="C324" s="73">
        <f t="shared" si="83"/>
        <v>1.0053879833400943</v>
      </c>
      <c r="D324" s="73">
        <f t="shared" si="83"/>
        <v>1.0036002768666961</v>
      </c>
      <c r="E324" s="73">
        <f t="shared" si="83"/>
        <v>1.0043351138401988</v>
      </c>
      <c r="F324" s="73">
        <f t="shared" si="83"/>
        <v>1.0076163715314546</v>
      </c>
      <c r="G324" s="73">
        <f t="shared" si="83"/>
        <v>1.0065854842453399</v>
      </c>
      <c r="H324" s="73">
        <f t="shared" si="83"/>
        <v>1.0091803816002065</v>
      </c>
      <c r="I324" s="73">
        <f t="shared" si="83"/>
        <v>1.005552994459473</v>
      </c>
      <c r="J324" s="73">
        <f t="shared" si="83"/>
        <v>1.0125933914540142</v>
      </c>
      <c r="K324" s="73">
        <f t="shared" si="83"/>
        <v>1.0092219213258264</v>
      </c>
      <c r="L324" s="73">
        <f t="shared" si="83"/>
        <v>1.0112621942290789</v>
      </c>
      <c r="M324" s="73">
        <f t="shared" si="83"/>
        <v>1.0068864548359384</v>
      </c>
      <c r="N324" s="73">
        <f t="shared" si="83"/>
        <v>1.0080540717609492</v>
      </c>
      <c r="O324" s="73">
        <f t="shared" si="83"/>
        <v>1.0100012458892076</v>
      </c>
      <c r="P324" s="73">
        <f t="shared" si="83"/>
        <v>1.004275253089385</v>
      </c>
      <c r="Q324" s="73">
        <f t="shared" si="83"/>
        <v>1.0061443078532812</v>
      </c>
    </row>
    <row r="325" spans="1:17" ht="12" customHeight="1" x14ac:dyDescent="0.25">
      <c r="A325" s="158" t="s">
        <v>62</v>
      </c>
      <c r="B325" s="169"/>
      <c r="C325" s="169">
        <f t="shared" si="83"/>
        <v>0.83150462727320518</v>
      </c>
      <c r="D325" s="169">
        <f t="shared" si="83"/>
        <v>0.83446660647080195</v>
      </c>
      <c r="E325" s="169">
        <f t="shared" si="83"/>
        <v>0.837241295812028</v>
      </c>
      <c r="F325" s="169">
        <f t="shared" si="83"/>
        <v>0.84015156382467671</v>
      </c>
      <c r="G325" s="169">
        <f t="shared" si="83"/>
        <v>0.84240381317188218</v>
      </c>
      <c r="H325" s="169">
        <f t="shared" si="83"/>
        <v>0.84486410508021248</v>
      </c>
      <c r="I325" s="169">
        <f t="shared" si="83"/>
        <v>0.84678955803795408</v>
      </c>
      <c r="J325" s="169">
        <f t="shared" si="83"/>
        <v>0.84934704566401653</v>
      </c>
      <c r="K325" s="169">
        <f t="shared" si="83"/>
        <v>0.85123634997985032</v>
      </c>
      <c r="L325" s="169">
        <f t="shared" si="83"/>
        <v>0.85334134158973352</v>
      </c>
      <c r="M325" s="169">
        <f t="shared" si="83"/>
        <v>0.8552166333346648</v>
      </c>
      <c r="N325" s="169">
        <f t="shared" si="83"/>
        <v>0.85683392298446548</v>
      </c>
      <c r="O325" s="169">
        <f t="shared" si="83"/>
        <v>0.85835213713792613</v>
      </c>
      <c r="P325" s="169">
        <f t="shared" si="83"/>
        <v>0.85975236031995916</v>
      </c>
      <c r="Q325" s="169">
        <f t="shared" si="83"/>
        <v>0.86097511064590859</v>
      </c>
    </row>
    <row r="326" spans="1:17" ht="12" customHeight="1" x14ac:dyDescent="0.25">
      <c r="A326" s="23" t="s">
        <v>57</v>
      </c>
      <c r="B326" s="73"/>
      <c r="C326" s="73" t="str">
        <f t="shared" si="83"/>
        <v/>
      </c>
      <c r="D326" s="73" t="str">
        <f t="shared" si="83"/>
        <v/>
      </c>
      <c r="E326" s="73" t="str">
        <f t="shared" si="83"/>
        <v/>
      </c>
      <c r="F326" s="73" t="str">
        <f t="shared" si="83"/>
        <v/>
      </c>
      <c r="G326" s="73" t="str">
        <f t="shared" si="83"/>
        <v/>
      </c>
      <c r="H326" s="73" t="str">
        <f t="shared" si="83"/>
        <v/>
      </c>
      <c r="I326" s="73" t="str">
        <f t="shared" si="83"/>
        <v/>
      </c>
      <c r="J326" s="73" t="str">
        <f t="shared" si="83"/>
        <v/>
      </c>
      <c r="K326" s="73" t="str">
        <f t="shared" si="83"/>
        <v/>
      </c>
      <c r="L326" s="73" t="str">
        <f t="shared" si="83"/>
        <v/>
      </c>
      <c r="M326" s="73" t="str">
        <f t="shared" si="83"/>
        <v/>
      </c>
      <c r="N326" s="73" t="str">
        <f t="shared" si="83"/>
        <v/>
      </c>
      <c r="O326" s="73" t="str">
        <f t="shared" si="83"/>
        <v/>
      </c>
      <c r="P326" s="73" t="str">
        <f t="shared" si="83"/>
        <v/>
      </c>
      <c r="Q326" s="73" t="str">
        <f t="shared" si="83"/>
        <v/>
      </c>
    </row>
    <row r="327" spans="1:17" ht="12" customHeight="1" x14ac:dyDescent="0.25">
      <c r="A327" s="29" t="s">
        <v>140</v>
      </c>
      <c r="B327" s="65"/>
      <c r="C327" s="65">
        <f t="shared" ref="C327:Q327" si="84">IF(C309=0,"",C309/C291)</f>
        <v>0.83150462727320518</v>
      </c>
      <c r="D327" s="65">
        <f t="shared" si="84"/>
        <v>0.83446660647080195</v>
      </c>
      <c r="E327" s="65">
        <f t="shared" si="84"/>
        <v>0.837241295812028</v>
      </c>
      <c r="F327" s="65">
        <f t="shared" si="84"/>
        <v>0.84015156382467671</v>
      </c>
      <c r="G327" s="65">
        <f t="shared" si="84"/>
        <v>0.84240381317188218</v>
      </c>
      <c r="H327" s="65">
        <f t="shared" si="84"/>
        <v>0.84486410508021248</v>
      </c>
      <c r="I327" s="65">
        <f t="shared" si="84"/>
        <v>0.84678955803795408</v>
      </c>
      <c r="J327" s="65">
        <f t="shared" si="84"/>
        <v>0.84934704566401653</v>
      </c>
      <c r="K327" s="65">
        <f t="shared" si="84"/>
        <v>0.85123634997985032</v>
      </c>
      <c r="L327" s="65">
        <f t="shared" si="84"/>
        <v>0.85334134158973352</v>
      </c>
      <c r="M327" s="65">
        <f t="shared" si="84"/>
        <v>0.8552166333346648</v>
      </c>
      <c r="N327" s="65">
        <f t="shared" si="84"/>
        <v>0.85683392298446548</v>
      </c>
      <c r="O327" s="65">
        <f t="shared" si="84"/>
        <v>0.85835213713792613</v>
      </c>
      <c r="P327" s="65">
        <f t="shared" si="84"/>
        <v>0.85975236031995916</v>
      </c>
      <c r="Q327" s="65">
        <f t="shared" si="84"/>
        <v>0.86097511064590859</v>
      </c>
    </row>
    <row r="329" spans="1:17" ht="12" customHeight="1" x14ac:dyDescent="0.25">
      <c r="A329" s="152" t="s">
        <v>190</v>
      </c>
      <c r="B329" s="168"/>
      <c r="C329" s="168">
        <f>SUM(C330,C332,C334,C343)</f>
        <v>0</v>
      </c>
      <c r="D329" s="168">
        <f t="shared" ref="D329:Q329" si="85">SUM(D330,D332,D334,D343)</f>
        <v>0</v>
      </c>
      <c r="E329" s="168">
        <f t="shared" si="85"/>
        <v>0</v>
      </c>
      <c r="F329" s="168">
        <f t="shared" si="85"/>
        <v>0</v>
      </c>
      <c r="G329" s="168">
        <f t="shared" si="85"/>
        <v>0</v>
      </c>
      <c r="H329" s="168">
        <f t="shared" si="85"/>
        <v>0</v>
      </c>
      <c r="I329" s="168">
        <f t="shared" si="85"/>
        <v>0</v>
      </c>
      <c r="J329" s="168">
        <f t="shared" si="85"/>
        <v>0</v>
      </c>
      <c r="K329" s="168">
        <f t="shared" si="85"/>
        <v>0</v>
      </c>
      <c r="L329" s="168">
        <f t="shared" si="85"/>
        <v>0</v>
      </c>
      <c r="M329" s="168">
        <f t="shared" si="85"/>
        <v>0</v>
      </c>
      <c r="N329" s="168">
        <f t="shared" si="85"/>
        <v>0</v>
      </c>
      <c r="O329" s="168">
        <f t="shared" si="85"/>
        <v>0</v>
      </c>
      <c r="P329" s="168">
        <f t="shared" si="85"/>
        <v>0</v>
      </c>
      <c r="Q329" s="168">
        <f t="shared" si="85"/>
        <v>0</v>
      </c>
    </row>
    <row r="330" spans="1:17" ht="12" customHeight="1" x14ac:dyDescent="0.25">
      <c r="A330" s="158" t="s">
        <v>65</v>
      </c>
      <c r="B330" s="157"/>
      <c r="C330" s="157">
        <f>C331</f>
        <v>0</v>
      </c>
      <c r="D330" s="157">
        <f t="shared" ref="D330:Q330" si="86">D331</f>
        <v>0</v>
      </c>
      <c r="E330" s="157">
        <f t="shared" si="86"/>
        <v>0</v>
      </c>
      <c r="F330" s="157">
        <f t="shared" si="86"/>
        <v>0</v>
      </c>
      <c r="G330" s="157">
        <f t="shared" si="86"/>
        <v>0</v>
      </c>
      <c r="H330" s="157">
        <f t="shared" si="86"/>
        <v>0</v>
      </c>
      <c r="I330" s="157">
        <f t="shared" si="86"/>
        <v>0</v>
      </c>
      <c r="J330" s="157">
        <f t="shared" si="86"/>
        <v>0</v>
      </c>
      <c r="K330" s="157">
        <f t="shared" si="86"/>
        <v>0</v>
      </c>
      <c r="L330" s="157">
        <f t="shared" si="86"/>
        <v>0</v>
      </c>
      <c r="M330" s="157">
        <f t="shared" si="86"/>
        <v>0</v>
      </c>
      <c r="N330" s="157">
        <f t="shared" si="86"/>
        <v>0</v>
      </c>
      <c r="O330" s="157">
        <f t="shared" si="86"/>
        <v>0</v>
      </c>
      <c r="P330" s="157">
        <f t="shared" si="86"/>
        <v>0</v>
      </c>
      <c r="Q330" s="157">
        <f t="shared" si="86"/>
        <v>0</v>
      </c>
    </row>
    <row r="331" spans="1:17" ht="12" customHeight="1" x14ac:dyDescent="0.25">
      <c r="A331" s="23" t="s">
        <v>60</v>
      </c>
      <c r="B331" s="156"/>
      <c r="C331" s="156">
        <f>RES_hhdet_in_emi!C$145</f>
        <v>0</v>
      </c>
      <c r="D331" s="156">
        <f>RES_hhdet_in_emi!D$145</f>
        <v>0</v>
      </c>
      <c r="E331" s="156">
        <f>RES_hhdet_in_emi!E$145</f>
        <v>0</v>
      </c>
      <c r="F331" s="156">
        <f>RES_hhdet_in_emi!F$145</f>
        <v>0</v>
      </c>
      <c r="G331" s="156">
        <f>RES_hhdet_in_emi!G$145</f>
        <v>0</v>
      </c>
      <c r="H331" s="156">
        <f>RES_hhdet_in_emi!H$145</f>
        <v>0</v>
      </c>
      <c r="I331" s="156">
        <f>RES_hhdet_in_emi!I$145</f>
        <v>0</v>
      </c>
      <c r="J331" s="156">
        <f>RES_hhdet_in_emi!J$145</f>
        <v>0</v>
      </c>
      <c r="K331" s="156">
        <f>RES_hhdet_in_emi!K$145</f>
        <v>0</v>
      </c>
      <c r="L331" s="156">
        <f>RES_hhdet_in_emi!L$145</f>
        <v>0</v>
      </c>
      <c r="M331" s="156">
        <f>RES_hhdet_in_emi!M$145</f>
        <v>0</v>
      </c>
      <c r="N331" s="156">
        <f>RES_hhdet_in_emi!N$145</f>
        <v>0</v>
      </c>
      <c r="O331" s="156">
        <f>RES_hhdet_in_emi!O$145</f>
        <v>0</v>
      </c>
      <c r="P331" s="156">
        <f>RES_hhdet_in_emi!P$145</f>
        <v>0</v>
      </c>
      <c r="Q331" s="156">
        <f>RES_hhdet_in_emi!Q$145</f>
        <v>0</v>
      </c>
    </row>
    <row r="332" spans="1:17" ht="12" customHeight="1" x14ac:dyDescent="0.25">
      <c r="A332" s="158" t="s">
        <v>112</v>
      </c>
      <c r="B332" s="157"/>
      <c r="C332" s="157">
        <f>C333</f>
        <v>0</v>
      </c>
      <c r="D332" s="157">
        <f t="shared" ref="D332:Q332" si="87">D333</f>
        <v>0</v>
      </c>
      <c r="E332" s="157">
        <f t="shared" si="87"/>
        <v>0</v>
      </c>
      <c r="F332" s="157">
        <f t="shared" si="87"/>
        <v>0</v>
      </c>
      <c r="G332" s="157">
        <f t="shared" si="87"/>
        <v>0</v>
      </c>
      <c r="H332" s="157">
        <f t="shared" si="87"/>
        <v>0</v>
      </c>
      <c r="I332" s="157">
        <f t="shared" si="87"/>
        <v>0</v>
      </c>
      <c r="J332" s="157">
        <f t="shared" si="87"/>
        <v>0</v>
      </c>
      <c r="K332" s="157">
        <f t="shared" si="87"/>
        <v>0</v>
      </c>
      <c r="L332" s="157">
        <f t="shared" si="87"/>
        <v>0</v>
      </c>
      <c r="M332" s="157">
        <f t="shared" si="87"/>
        <v>0</v>
      </c>
      <c r="N332" s="157">
        <f t="shared" si="87"/>
        <v>0</v>
      </c>
      <c r="O332" s="157">
        <f t="shared" si="87"/>
        <v>0</v>
      </c>
      <c r="P332" s="157">
        <f t="shared" si="87"/>
        <v>0</v>
      </c>
      <c r="Q332" s="157">
        <f t="shared" si="87"/>
        <v>0</v>
      </c>
    </row>
    <row r="333" spans="1:17" ht="12" customHeight="1" x14ac:dyDescent="0.25">
      <c r="A333" s="23" t="s">
        <v>60</v>
      </c>
      <c r="B333" s="156"/>
      <c r="C333" s="156">
        <f>RES_hhdet_in_emi!C$147</f>
        <v>0</v>
      </c>
      <c r="D333" s="156">
        <f>RES_hhdet_in_emi!D$147</f>
        <v>0</v>
      </c>
      <c r="E333" s="156">
        <f>RES_hhdet_in_emi!E$147</f>
        <v>0</v>
      </c>
      <c r="F333" s="156">
        <f>RES_hhdet_in_emi!F$147</f>
        <v>0</v>
      </c>
      <c r="G333" s="156">
        <f>RES_hhdet_in_emi!G$147</f>
        <v>0</v>
      </c>
      <c r="H333" s="156">
        <f>RES_hhdet_in_emi!H$147</f>
        <v>0</v>
      </c>
      <c r="I333" s="156">
        <f>RES_hhdet_in_emi!I$147</f>
        <v>0</v>
      </c>
      <c r="J333" s="156">
        <f>RES_hhdet_in_emi!J$147</f>
        <v>0</v>
      </c>
      <c r="K333" s="156">
        <f>RES_hhdet_in_emi!K$147</f>
        <v>0</v>
      </c>
      <c r="L333" s="156">
        <f>RES_hhdet_in_emi!L$147</f>
        <v>0</v>
      </c>
      <c r="M333" s="156">
        <f>RES_hhdet_in_emi!M$147</f>
        <v>0</v>
      </c>
      <c r="N333" s="156">
        <f>RES_hhdet_in_emi!N$147</f>
        <v>0</v>
      </c>
      <c r="O333" s="156">
        <f>RES_hhdet_in_emi!O$147</f>
        <v>0</v>
      </c>
      <c r="P333" s="156">
        <f>RES_hhdet_in_emi!P$147</f>
        <v>0</v>
      </c>
      <c r="Q333" s="156">
        <f>RES_hhdet_in_emi!Q$147</f>
        <v>0</v>
      </c>
    </row>
    <row r="334" spans="1:17" ht="12" customHeight="1" x14ac:dyDescent="0.25">
      <c r="A334" s="158" t="s">
        <v>63</v>
      </c>
      <c r="B334" s="157"/>
      <c r="C334" s="157">
        <f>SUM(C335:C336,C339:C340)</f>
        <v>0</v>
      </c>
      <c r="D334" s="157">
        <f t="shared" ref="D334:Q334" si="88">SUM(D335:D336,D339:D340)</f>
        <v>0</v>
      </c>
      <c r="E334" s="157">
        <f t="shared" si="88"/>
        <v>0</v>
      </c>
      <c r="F334" s="157">
        <f t="shared" si="88"/>
        <v>0</v>
      </c>
      <c r="G334" s="157">
        <f t="shared" si="88"/>
        <v>0</v>
      </c>
      <c r="H334" s="157">
        <f t="shared" si="88"/>
        <v>0</v>
      </c>
      <c r="I334" s="157">
        <f t="shared" si="88"/>
        <v>0</v>
      </c>
      <c r="J334" s="157">
        <f t="shared" si="88"/>
        <v>0</v>
      </c>
      <c r="K334" s="157">
        <f t="shared" si="88"/>
        <v>0</v>
      </c>
      <c r="L334" s="157">
        <f t="shared" si="88"/>
        <v>0</v>
      </c>
      <c r="M334" s="157">
        <f t="shared" si="88"/>
        <v>0</v>
      </c>
      <c r="N334" s="157">
        <f t="shared" si="88"/>
        <v>0</v>
      </c>
      <c r="O334" s="157">
        <f t="shared" si="88"/>
        <v>0</v>
      </c>
      <c r="P334" s="157">
        <f t="shared" si="88"/>
        <v>0</v>
      </c>
      <c r="Q334" s="157">
        <f t="shared" si="88"/>
        <v>0</v>
      </c>
    </row>
    <row r="335" spans="1:17" ht="12" customHeight="1" x14ac:dyDescent="0.25">
      <c r="A335" s="167" t="s">
        <v>144</v>
      </c>
      <c r="B335" s="132"/>
      <c r="C335" s="132">
        <f>RES_hhdet_in_emi!C$149</f>
        <v>0</v>
      </c>
      <c r="D335" s="132">
        <f>RES_hhdet_in_emi!D$149</f>
        <v>0</v>
      </c>
      <c r="E335" s="132">
        <f>RES_hhdet_in_emi!E$149</f>
        <v>0</v>
      </c>
      <c r="F335" s="132">
        <f>RES_hhdet_in_emi!F$149</f>
        <v>0</v>
      </c>
      <c r="G335" s="132">
        <f>RES_hhdet_in_emi!G$149</f>
        <v>0</v>
      </c>
      <c r="H335" s="132">
        <f>RES_hhdet_in_emi!H$149</f>
        <v>0</v>
      </c>
      <c r="I335" s="132">
        <f>RES_hhdet_in_emi!I$149</f>
        <v>0</v>
      </c>
      <c r="J335" s="132">
        <f>RES_hhdet_in_emi!J$149</f>
        <v>0</v>
      </c>
      <c r="K335" s="132">
        <f>RES_hhdet_in_emi!K$149</f>
        <v>0</v>
      </c>
      <c r="L335" s="132">
        <f>RES_hhdet_in_emi!L$149</f>
        <v>0</v>
      </c>
      <c r="M335" s="132">
        <f>RES_hhdet_in_emi!M$149</f>
        <v>0</v>
      </c>
      <c r="N335" s="132">
        <f>RES_hhdet_in_emi!N$149</f>
        <v>0</v>
      </c>
      <c r="O335" s="132">
        <f>RES_hhdet_in_emi!O$149</f>
        <v>0</v>
      </c>
      <c r="P335" s="132">
        <f>RES_hhdet_in_emi!P$149</f>
        <v>0</v>
      </c>
      <c r="Q335" s="132">
        <f>RES_hhdet_in_emi!Q$149</f>
        <v>0</v>
      </c>
    </row>
    <row r="336" spans="1:17" ht="12" customHeight="1" x14ac:dyDescent="0.25">
      <c r="A336" s="167" t="s">
        <v>143</v>
      </c>
      <c r="B336" s="132"/>
      <c r="C336" s="132">
        <f>SUM(C337:C338)</f>
        <v>0</v>
      </c>
      <c r="D336" s="132">
        <f t="shared" ref="D336:Q336" si="89">SUM(D337:D338)</f>
        <v>0</v>
      </c>
      <c r="E336" s="132">
        <f t="shared" si="89"/>
        <v>0</v>
      </c>
      <c r="F336" s="132">
        <f t="shared" si="89"/>
        <v>0</v>
      </c>
      <c r="G336" s="132">
        <f t="shared" si="89"/>
        <v>0</v>
      </c>
      <c r="H336" s="132">
        <f t="shared" si="89"/>
        <v>0</v>
      </c>
      <c r="I336" s="132">
        <f t="shared" si="89"/>
        <v>0</v>
      </c>
      <c r="J336" s="132">
        <f t="shared" si="89"/>
        <v>0</v>
      </c>
      <c r="K336" s="132">
        <f t="shared" si="89"/>
        <v>0</v>
      </c>
      <c r="L336" s="132">
        <f t="shared" si="89"/>
        <v>0</v>
      </c>
      <c r="M336" s="132">
        <f t="shared" si="89"/>
        <v>0</v>
      </c>
      <c r="N336" s="132">
        <f t="shared" si="89"/>
        <v>0</v>
      </c>
      <c r="O336" s="132">
        <f t="shared" si="89"/>
        <v>0</v>
      </c>
      <c r="P336" s="132">
        <f t="shared" si="89"/>
        <v>0</v>
      </c>
      <c r="Q336" s="132">
        <f t="shared" si="89"/>
        <v>0</v>
      </c>
    </row>
    <row r="337" spans="1:17" ht="12" customHeight="1" x14ac:dyDescent="0.25">
      <c r="A337" s="166" t="s">
        <v>57</v>
      </c>
      <c r="B337" s="165"/>
      <c r="C337" s="165">
        <f>RES_hhdet_in_emi!C$151</f>
        <v>0</v>
      </c>
      <c r="D337" s="165">
        <f>RES_hhdet_in_emi!D$151</f>
        <v>0</v>
      </c>
      <c r="E337" s="165">
        <f>RES_hhdet_in_emi!E$151</f>
        <v>0</v>
      </c>
      <c r="F337" s="165">
        <f>RES_hhdet_in_emi!F$151</f>
        <v>0</v>
      </c>
      <c r="G337" s="165">
        <f>RES_hhdet_in_emi!G$151</f>
        <v>0</v>
      </c>
      <c r="H337" s="165">
        <f>RES_hhdet_in_emi!H$151</f>
        <v>0</v>
      </c>
      <c r="I337" s="165">
        <f>RES_hhdet_in_emi!I$151</f>
        <v>0</v>
      </c>
      <c r="J337" s="165">
        <f>RES_hhdet_in_emi!J$151</f>
        <v>0</v>
      </c>
      <c r="K337" s="165">
        <f>RES_hhdet_in_emi!K$151</f>
        <v>0</v>
      </c>
      <c r="L337" s="165">
        <f>RES_hhdet_in_emi!L$151</f>
        <v>0</v>
      </c>
      <c r="M337" s="165">
        <f>RES_hhdet_in_emi!M$151</f>
        <v>0</v>
      </c>
      <c r="N337" s="165">
        <f>RES_hhdet_in_emi!N$151</f>
        <v>0</v>
      </c>
      <c r="O337" s="165">
        <f>RES_hhdet_in_emi!O$151</f>
        <v>0</v>
      </c>
      <c r="P337" s="165">
        <f>RES_hhdet_in_emi!P$151</f>
        <v>0</v>
      </c>
      <c r="Q337" s="165">
        <f>RES_hhdet_in_emi!Q$151</f>
        <v>0</v>
      </c>
    </row>
    <row r="338" spans="1:17" ht="12" customHeight="1" x14ac:dyDescent="0.25">
      <c r="A338" s="147" t="s">
        <v>59</v>
      </c>
      <c r="B338" s="164"/>
      <c r="C338" s="164">
        <f>RES_hhdet_in_emi!C$152</f>
        <v>0</v>
      </c>
      <c r="D338" s="164">
        <f>RES_hhdet_in_emi!D$152</f>
        <v>0</v>
      </c>
      <c r="E338" s="164">
        <f>RES_hhdet_in_emi!E$152</f>
        <v>0</v>
      </c>
      <c r="F338" s="164">
        <f>RES_hhdet_in_emi!F$152</f>
        <v>0</v>
      </c>
      <c r="G338" s="164">
        <f>RES_hhdet_in_emi!G$152</f>
        <v>0</v>
      </c>
      <c r="H338" s="164">
        <f>RES_hhdet_in_emi!H$152</f>
        <v>0</v>
      </c>
      <c r="I338" s="164">
        <f>RES_hhdet_in_emi!I$152</f>
        <v>0</v>
      </c>
      <c r="J338" s="164">
        <f>RES_hhdet_in_emi!J$152</f>
        <v>0</v>
      </c>
      <c r="K338" s="164">
        <f>RES_hhdet_in_emi!K$152</f>
        <v>0</v>
      </c>
      <c r="L338" s="164">
        <f>RES_hhdet_in_emi!L$152</f>
        <v>0</v>
      </c>
      <c r="M338" s="164">
        <f>RES_hhdet_in_emi!M$152</f>
        <v>0</v>
      </c>
      <c r="N338" s="164">
        <f>RES_hhdet_in_emi!N$152</f>
        <v>0</v>
      </c>
      <c r="O338" s="164">
        <f>RES_hhdet_in_emi!O$152</f>
        <v>0</v>
      </c>
      <c r="P338" s="164">
        <f>RES_hhdet_in_emi!P$152</f>
        <v>0</v>
      </c>
      <c r="Q338" s="164">
        <f>RES_hhdet_in_emi!Q$152</f>
        <v>0</v>
      </c>
    </row>
    <row r="339" spans="1:17" ht="12" customHeight="1" x14ac:dyDescent="0.25">
      <c r="A339" s="163" t="s">
        <v>142</v>
      </c>
      <c r="B339" s="162"/>
      <c r="C339" s="162">
        <f>RES_hhdet_in_emi!C$153</f>
        <v>0</v>
      </c>
      <c r="D339" s="162">
        <f>RES_hhdet_in_emi!D$153</f>
        <v>0</v>
      </c>
      <c r="E339" s="162">
        <f>RES_hhdet_in_emi!E$153</f>
        <v>0</v>
      </c>
      <c r="F339" s="162">
        <f>RES_hhdet_in_emi!F$153</f>
        <v>0</v>
      </c>
      <c r="G339" s="162">
        <f>RES_hhdet_in_emi!G$153</f>
        <v>0</v>
      </c>
      <c r="H339" s="162">
        <f>RES_hhdet_in_emi!H$153</f>
        <v>0</v>
      </c>
      <c r="I339" s="162">
        <f>RES_hhdet_in_emi!I$153</f>
        <v>0</v>
      </c>
      <c r="J339" s="162">
        <f>RES_hhdet_in_emi!J$153</f>
        <v>0</v>
      </c>
      <c r="K339" s="162">
        <f>RES_hhdet_in_emi!K$153</f>
        <v>0</v>
      </c>
      <c r="L339" s="162">
        <f>RES_hhdet_in_emi!L$153</f>
        <v>0</v>
      </c>
      <c r="M339" s="162">
        <f>RES_hhdet_in_emi!M$153</f>
        <v>0</v>
      </c>
      <c r="N339" s="162">
        <f>RES_hhdet_in_emi!N$153</f>
        <v>0</v>
      </c>
      <c r="O339" s="162">
        <f>RES_hhdet_in_emi!O$153</f>
        <v>0</v>
      </c>
      <c r="P339" s="162">
        <f>RES_hhdet_in_emi!P$153</f>
        <v>0</v>
      </c>
      <c r="Q339" s="162">
        <f>RES_hhdet_in_emi!Q$153</f>
        <v>0</v>
      </c>
    </row>
    <row r="340" spans="1:17" ht="12" customHeight="1" x14ac:dyDescent="0.25">
      <c r="A340" s="161" t="s">
        <v>141</v>
      </c>
      <c r="B340" s="160"/>
      <c r="C340" s="160">
        <f>SUM(C341:C342)</f>
        <v>0</v>
      </c>
      <c r="D340" s="160">
        <f t="shared" ref="D340:Q340" si="90">SUM(D341:D342)</f>
        <v>0</v>
      </c>
      <c r="E340" s="160">
        <f t="shared" si="90"/>
        <v>0</v>
      </c>
      <c r="F340" s="160">
        <f t="shared" si="90"/>
        <v>0</v>
      </c>
      <c r="G340" s="160">
        <f t="shared" si="90"/>
        <v>0</v>
      </c>
      <c r="H340" s="160">
        <f t="shared" si="90"/>
        <v>0</v>
      </c>
      <c r="I340" s="160">
        <f t="shared" si="90"/>
        <v>0</v>
      </c>
      <c r="J340" s="160">
        <f t="shared" si="90"/>
        <v>0</v>
      </c>
      <c r="K340" s="160">
        <f t="shared" si="90"/>
        <v>0</v>
      </c>
      <c r="L340" s="160">
        <f t="shared" si="90"/>
        <v>0</v>
      </c>
      <c r="M340" s="160">
        <f t="shared" si="90"/>
        <v>0</v>
      </c>
      <c r="N340" s="160">
        <f t="shared" si="90"/>
        <v>0</v>
      </c>
      <c r="O340" s="160">
        <f t="shared" si="90"/>
        <v>0</v>
      </c>
      <c r="P340" s="160">
        <f t="shared" si="90"/>
        <v>0</v>
      </c>
      <c r="Q340" s="160">
        <f t="shared" si="90"/>
        <v>0</v>
      </c>
    </row>
    <row r="341" spans="1:17" ht="12" customHeight="1" x14ac:dyDescent="0.25">
      <c r="A341" s="148" t="s">
        <v>60</v>
      </c>
      <c r="B341" s="156"/>
      <c r="C341" s="156">
        <f>RES_hhdet_in_emi!C$155</f>
        <v>0</v>
      </c>
      <c r="D341" s="156">
        <f>RES_hhdet_in_emi!D$155</f>
        <v>0</v>
      </c>
      <c r="E341" s="156">
        <f>RES_hhdet_in_emi!E$155</f>
        <v>0</v>
      </c>
      <c r="F341" s="156">
        <f>RES_hhdet_in_emi!F$155</f>
        <v>0</v>
      </c>
      <c r="G341" s="156">
        <f>RES_hhdet_in_emi!G$155</f>
        <v>0</v>
      </c>
      <c r="H341" s="156">
        <f>RES_hhdet_in_emi!H$155</f>
        <v>0</v>
      </c>
      <c r="I341" s="156">
        <f>RES_hhdet_in_emi!I$155</f>
        <v>0</v>
      </c>
      <c r="J341" s="156">
        <f>RES_hhdet_in_emi!J$155</f>
        <v>0</v>
      </c>
      <c r="K341" s="156">
        <f>RES_hhdet_in_emi!K$155</f>
        <v>0</v>
      </c>
      <c r="L341" s="156">
        <f>RES_hhdet_in_emi!L$155</f>
        <v>0</v>
      </c>
      <c r="M341" s="156">
        <f>RES_hhdet_in_emi!M$155</f>
        <v>0</v>
      </c>
      <c r="N341" s="156">
        <f>RES_hhdet_in_emi!N$155</f>
        <v>0</v>
      </c>
      <c r="O341" s="156">
        <f>RES_hhdet_in_emi!O$155</f>
        <v>0</v>
      </c>
      <c r="P341" s="156">
        <f>RES_hhdet_in_emi!P$155</f>
        <v>0</v>
      </c>
      <c r="Q341" s="156">
        <f>RES_hhdet_in_emi!Q$155</f>
        <v>0</v>
      </c>
    </row>
    <row r="342" spans="1:17" ht="12" customHeight="1" x14ac:dyDescent="0.25">
      <c r="A342" s="148" t="s">
        <v>59</v>
      </c>
      <c r="B342" s="156"/>
      <c r="C342" s="156">
        <f>RES_hhdet_in_emi!C$156</f>
        <v>0</v>
      </c>
      <c r="D342" s="156">
        <f>RES_hhdet_in_emi!D$156</f>
        <v>0</v>
      </c>
      <c r="E342" s="156">
        <f>RES_hhdet_in_emi!E$156</f>
        <v>0</v>
      </c>
      <c r="F342" s="156">
        <f>RES_hhdet_in_emi!F$156</f>
        <v>0</v>
      </c>
      <c r="G342" s="156">
        <f>RES_hhdet_in_emi!G$156</f>
        <v>0</v>
      </c>
      <c r="H342" s="156">
        <f>RES_hhdet_in_emi!H$156</f>
        <v>0</v>
      </c>
      <c r="I342" s="156">
        <f>RES_hhdet_in_emi!I$156</f>
        <v>0</v>
      </c>
      <c r="J342" s="156">
        <f>RES_hhdet_in_emi!J$156</f>
        <v>0</v>
      </c>
      <c r="K342" s="156">
        <f>RES_hhdet_in_emi!K$156</f>
        <v>0</v>
      </c>
      <c r="L342" s="156">
        <f>RES_hhdet_in_emi!L$156</f>
        <v>0</v>
      </c>
      <c r="M342" s="156">
        <f>RES_hhdet_in_emi!M$156</f>
        <v>0</v>
      </c>
      <c r="N342" s="156">
        <f>RES_hhdet_in_emi!N$156</f>
        <v>0</v>
      </c>
      <c r="O342" s="156">
        <f>RES_hhdet_in_emi!O$156</f>
        <v>0</v>
      </c>
      <c r="P342" s="156">
        <f>RES_hhdet_in_emi!P$156</f>
        <v>0</v>
      </c>
      <c r="Q342" s="156">
        <f>RES_hhdet_in_emi!Q$156</f>
        <v>0</v>
      </c>
    </row>
    <row r="343" spans="1:17" ht="12" customHeight="1" x14ac:dyDescent="0.25">
      <c r="A343" s="158" t="s">
        <v>62</v>
      </c>
      <c r="B343" s="157"/>
      <c r="C343" s="157">
        <f>SUM(C344:C345)</f>
        <v>0</v>
      </c>
      <c r="D343" s="157">
        <f t="shared" ref="D343:Q343" si="91">SUM(D344:D345)</f>
        <v>0</v>
      </c>
      <c r="E343" s="157">
        <f t="shared" si="91"/>
        <v>0</v>
      </c>
      <c r="F343" s="157">
        <f t="shared" si="91"/>
        <v>0</v>
      </c>
      <c r="G343" s="157">
        <f t="shared" si="91"/>
        <v>0</v>
      </c>
      <c r="H343" s="157">
        <f t="shared" si="91"/>
        <v>0</v>
      </c>
      <c r="I343" s="157">
        <f t="shared" si="91"/>
        <v>0</v>
      </c>
      <c r="J343" s="157">
        <f t="shared" si="91"/>
        <v>0</v>
      </c>
      <c r="K343" s="157">
        <f t="shared" si="91"/>
        <v>0</v>
      </c>
      <c r="L343" s="157">
        <f t="shared" si="91"/>
        <v>0</v>
      </c>
      <c r="M343" s="157">
        <f t="shared" si="91"/>
        <v>0</v>
      </c>
      <c r="N343" s="157">
        <f t="shared" si="91"/>
        <v>0</v>
      </c>
      <c r="O343" s="157">
        <f t="shared" si="91"/>
        <v>0</v>
      </c>
      <c r="P343" s="157">
        <f t="shared" si="91"/>
        <v>0</v>
      </c>
      <c r="Q343" s="157">
        <f t="shared" si="91"/>
        <v>0</v>
      </c>
    </row>
    <row r="344" spans="1:17" ht="12" customHeight="1" x14ac:dyDescent="0.25">
      <c r="A344" s="23" t="s">
        <v>57</v>
      </c>
      <c r="B344" s="156"/>
      <c r="C344" s="156">
        <f>RES_hhdet_in_emi!C$158</f>
        <v>0</v>
      </c>
      <c r="D344" s="156">
        <f>RES_hhdet_in_emi!D$158</f>
        <v>0</v>
      </c>
      <c r="E344" s="156">
        <f>RES_hhdet_in_emi!E$158</f>
        <v>0</v>
      </c>
      <c r="F344" s="156">
        <f>RES_hhdet_in_emi!F$158</f>
        <v>0</v>
      </c>
      <c r="G344" s="156">
        <f>RES_hhdet_in_emi!G$158</f>
        <v>0</v>
      </c>
      <c r="H344" s="156">
        <f>RES_hhdet_in_emi!H$158</f>
        <v>0</v>
      </c>
      <c r="I344" s="156">
        <f>RES_hhdet_in_emi!I$158</f>
        <v>0</v>
      </c>
      <c r="J344" s="156">
        <f>RES_hhdet_in_emi!J$158</f>
        <v>0</v>
      </c>
      <c r="K344" s="156">
        <f>RES_hhdet_in_emi!K$158</f>
        <v>0</v>
      </c>
      <c r="L344" s="156">
        <f>RES_hhdet_in_emi!L$158</f>
        <v>0</v>
      </c>
      <c r="M344" s="156">
        <f>RES_hhdet_in_emi!M$158</f>
        <v>0</v>
      </c>
      <c r="N344" s="156">
        <f>RES_hhdet_in_emi!N$158</f>
        <v>0</v>
      </c>
      <c r="O344" s="156">
        <f>RES_hhdet_in_emi!O$158</f>
        <v>0</v>
      </c>
      <c r="P344" s="156">
        <f>RES_hhdet_in_emi!P$158</f>
        <v>0</v>
      </c>
      <c r="Q344" s="156">
        <f>RES_hhdet_in_emi!Q$158</f>
        <v>0</v>
      </c>
    </row>
    <row r="345" spans="1:17" ht="12" customHeight="1" x14ac:dyDescent="0.25">
      <c r="A345" s="29" t="s">
        <v>140</v>
      </c>
      <c r="B345" s="57"/>
      <c r="C345" s="57">
        <f>RES_hhdet_in_emi!C$159</f>
        <v>0</v>
      </c>
      <c r="D345" s="57">
        <f>RES_hhdet_in_emi!D$159</f>
        <v>0</v>
      </c>
      <c r="E345" s="57">
        <f>RES_hhdet_in_emi!E$159</f>
        <v>0</v>
      </c>
      <c r="F345" s="57">
        <f>RES_hhdet_in_emi!F$159</f>
        <v>0</v>
      </c>
      <c r="G345" s="57">
        <f>RES_hhdet_in_emi!G$159</f>
        <v>0</v>
      </c>
      <c r="H345" s="57">
        <f>RES_hhdet_in_emi!H$159</f>
        <v>0</v>
      </c>
      <c r="I345" s="57">
        <f>RES_hhdet_in_emi!I$159</f>
        <v>0</v>
      </c>
      <c r="J345" s="57">
        <f>RES_hhdet_in_emi!J$159</f>
        <v>0</v>
      </c>
      <c r="K345" s="57">
        <f>RES_hhdet_in_emi!K$159</f>
        <v>0</v>
      </c>
      <c r="L345" s="57">
        <f>RES_hhdet_in_emi!L$159</f>
        <v>0</v>
      </c>
      <c r="M345" s="57">
        <f>RES_hhdet_in_emi!M$159</f>
        <v>0</v>
      </c>
      <c r="N345" s="57">
        <f>RES_hhdet_in_emi!N$159</f>
        <v>0</v>
      </c>
      <c r="O345" s="57">
        <f>RES_hhdet_in_emi!O$159</f>
        <v>0</v>
      </c>
      <c r="P345" s="57">
        <f>RES_hhdet_in_emi!P$159</f>
        <v>0</v>
      </c>
      <c r="Q345" s="57">
        <f>RES_hhdet_in_emi!Q$159</f>
        <v>0</v>
      </c>
    </row>
    <row r="347" spans="1:17" ht="12" customHeight="1" x14ac:dyDescent="0.25">
      <c r="A347" s="152" t="s">
        <v>189</v>
      </c>
      <c r="B347" s="168"/>
      <c r="C347" s="168">
        <f t="shared" ref="C347:Q347" si="92">C348+C350+C352+C361</f>
        <v>12699.951424702671</v>
      </c>
      <c r="D347" s="168">
        <f t="shared" si="92"/>
        <v>11825.979123965359</v>
      </c>
      <c r="E347" s="168">
        <f t="shared" si="92"/>
        <v>11518.160446979184</v>
      </c>
      <c r="F347" s="168">
        <f t="shared" si="92"/>
        <v>10564.71904522765</v>
      </c>
      <c r="G347" s="168">
        <f t="shared" si="92"/>
        <v>10065.179837102247</v>
      </c>
      <c r="H347" s="168">
        <f t="shared" si="92"/>
        <v>9210.3558968761317</v>
      </c>
      <c r="I347" s="168">
        <f t="shared" si="92"/>
        <v>8721.7121730095751</v>
      </c>
      <c r="J347" s="168">
        <f t="shared" si="92"/>
        <v>8154.0885675725376</v>
      </c>
      <c r="K347" s="168">
        <f t="shared" si="92"/>
        <v>7898.434843592262</v>
      </c>
      <c r="L347" s="168">
        <f t="shared" si="92"/>
        <v>7881.0212108674305</v>
      </c>
      <c r="M347" s="168">
        <f t="shared" si="92"/>
        <v>7263.5732492563311</v>
      </c>
      <c r="N347" s="168">
        <f t="shared" si="92"/>
        <v>7203.5095341609231</v>
      </c>
      <c r="O347" s="168">
        <f t="shared" si="92"/>
        <v>7307.2081082731693</v>
      </c>
      <c r="P347" s="168">
        <f t="shared" si="92"/>
        <v>6654.7713004700627</v>
      </c>
      <c r="Q347" s="168">
        <f t="shared" si="92"/>
        <v>6797.0732574738286</v>
      </c>
    </row>
    <row r="348" spans="1:17" ht="12" customHeight="1" x14ac:dyDescent="0.25">
      <c r="A348" s="158" t="s">
        <v>65</v>
      </c>
      <c r="B348" s="157"/>
      <c r="C348" s="157">
        <f t="shared" ref="C348:Q348" si="93">C349</f>
        <v>9109.4539808664467</v>
      </c>
      <c r="D348" s="157">
        <f t="shared" si="93"/>
        <v>8259.6339688968474</v>
      </c>
      <c r="E348" s="157">
        <f t="shared" si="93"/>
        <v>8001.429451401792</v>
      </c>
      <c r="F348" s="157">
        <f t="shared" si="93"/>
        <v>7156.6040202969934</v>
      </c>
      <c r="G348" s="157">
        <f t="shared" si="93"/>
        <v>6699.4041444041495</v>
      </c>
      <c r="H348" s="157">
        <f t="shared" si="93"/>
        <v>5935.5310131942861</v>
      </c>
      <c r="I348" s="157">
        <f t="shared" si="93"/>
        <v>5299.9194937302691</v>
      </c>
      <c r="J348" s="157">
        <f t="shared" si="93"/>
        <v>4904.4491692318416</v>
      </c>
      <c r="K348" s="157">
        <f t="shared" si="93"/>
        <v>4545.5063993862368</v>
      </c>
      <c r="L348" s="157">
        <f t="shared" si="93"/>
        <v>4631.9489189825426</v>
      </c>
      <c r="M348" s="157">
        <f t="shared" si="93"/>
        <v>3915.4190430765079</v>
      </c>
      <c r="N348" s="157">
        <f t="shared" si="93"/>
        <v>3857.7414602316676</v>
      </c>
      <c r="O348" s="157">
        <f t="shared" si="93"/>
        <v>4055.6215143145819</v>
      </c>
      <c r="P348" s="157">
        <f t="shared" si="93"/>
        <v>3225.2784756575616</v>
      </c>
      <c r="Q348" s="157">
        <f t="shared" si="93"/>
        <v>3460.7160294170121</v>
      </c>
    </row>
    <row r="349" spans="1:17" ht="12" customHeight="1" x14ac:dyDescent="0.25">
      <c r="A349" s="23" t="s">
        <v>60</v>
      </c>
      <c r="B349" s="156"/>
      <c r="C349" s="156">
        <f t="shared" ref="C349:Q349" si="94">IF(C277=0,0,C277/0.086*1000000/C$49)</f>
        <v>9109.4539808664467</v>
      </c>
      <c r="D349" s="156">
        <f t="shared" si="94"/>
        <v>8259.6339688968474</v>
      </c>
      <c r="E349" s="156">
        <f t="shared" si="94"/>
        <v>8001.429451401792</v>
      </c>
      <c r="F349" s="156">
        <f t="shared" si="94"/>
        <v>7156.6040202969934</v>
      </c>
      <c r="G349" s="156">
        <f t="shared" si="94"/>
        <v>6699.4041444041495</v>
      </c>
      <c r="H349" s="156">
        <f t="shared" si="94"/>
        <v>5935.5310131942861</v>
      </c>
      <c r="I349" s="156">
        <f t="shared" si="94"/>
        <v>5299.9194937302691</v>
      </c>
      <c r="J349" s="156">
        <f t="shared" si="94"/>
        <v>4904.4491692318416</v>
      </c>
      <c r="K349" s="156">
        <f t="shared" si="94"/>
        <v>4545.5063993862368</v>
      </c>
      <c r="L349" s="156">
        <f t="shared" si="94"/>
        <v>4631.9489189825426</v>
      </c>
      <c r="M349" s="156">
        <f t="shared" si="94"/>
        <v>3915.4190430765079</v>
      </c>
      <c r="N349" s="156">
        <f t="shared" si="94"/>
        <v>3857.7414602316676</v>
      </c>
      <c r="O349" s="156">
        <f t="shared" si="94"/>
        <v>4055.6215143145819</v>
      </c>
      <c r="P349" s="156">
        <f t="shared" si="94"/>
        <v>3225.2784756575616</v>
      </c>
      <c r="Q349" s="156">
        <f t="shared" si="94"/>
        <v>3460.7160294170121</v>
      </c>
    </row>
    <row r="350" spans="1:17" ht="12" customHeight="1" x14ac:dyDescent="0.25">
      <c r="A350" s="158" t="s">
        <v>112</v>
      </c>
      <c r="B350" s="157"/>
      <c r="C350" s="157">
        <f t="shared" ref="C350:Q350" si="95">C351</f>
        <v>394.47370837245171</v>
      </c>
      <c r="D350" s="157">
        <f t="shared" si="95"/>
        <v>365.94717892605871</v>
      </c>
      <c r="E350" s="157">
        <f t="shared" si="95"/>
        <v>346.66427775110037</v>
      </c>
      <c r="F350" s="157">
        <f t="shared" si="95"/>
        <v>332.4203695441974</v>
      </c>
      <c r="G350" s="157">
        <f t="shared" si="95"/>
        <v>366.46127987958744</v>
      </c>
      <c r="H350" s="157">
        <f t="shared" si="95"/>
        <v>340.51906170644202</v>
      </c>
      <c r="I350" s="157">
        <f t="shared" si="95"/>
        <v>347.54401097442718</v>
      </c>
      <c r="J350" s="157">
        <f t="shared" si="95"/>
        <v>325.76070707588354</v>
      </c>
      <c r="K350" s="157">
        <f t="shared" si="95"/>
        <v>327.40681844523004</v>
      </c>
      <c r="L350" s="157">
        <f t="shared" si="95"/>
        <v>296.70826045594941</v>
      </c>
      <c r="M350" s="157">
        <f t="shared" si="95"/>
        <v>289.25344193110146</v>
      </c>
      <c r="N350" s="157">
        <f t="shared" si="95"/>
        <v>262.73901229666035</v>
      </c>
      <c r="O350" s="157">
        <f t="shared" si="95"/>
        <v>263.77234794253405</v>
      </c>
      <c r="P350" s="157">
        <f t="shared" si="95"/>
        <v>259.80019442009115</v>
      </c>
      <c r="Q350" s="157">
        <f t="shared" si="95"/>
        <v>267.26164960652829</v>
      </c>
    </row>
    <row r="351" spans="1:17" ht="12" customHeight="1" x14ac:dyDescent="0.25">
      <c r="A351" s="23" t="s">
        <v>60</v>
      </c>
      <c r="B351" s="156"/>
      <c r="C351" s="156">
        <f t="shared" ref="C351:Q351" si="96">IF(C279=0,0,C279/0.086*1000000/C$49)</f>
        <v>394.47370837245171</v>
      </c>
      <c r="D351" s="156">
        <f t="shared" si="96"/>
        <v>365.94717892605871</v>
      </c>
      <c r="E351" s="156">
        <f t="shared" si="96"/>
        <v>346.66427775110037</v>
      </c>
      <c r="F351" s="156">
        <f t="shared" si="96"/>
        <v>332.4203695441974</v>
      </c>
      <c r="G351" s="156">
        <f t="shared" si="96"/>
        <v>366.46127987958744</v>
      </c>
      <c r="H351" s="156">
        <f t="shared" si="96"/>
        <v>340.51906170644202</v>
      </c>
      <c r="I351" s="156">
        <f t="shared" si="96"/>
        <v>347.54401097442718</v>
      </c>
      <c r="J351" s="156">
        <f t="shared" si="96"/>
        <v>325.76070707588354</v>
      </c>
      <c r="K351" s="156">
        <f t="shared" si="96"/>
        <v>327.40681844523004</v>
      </c>
      <c r="L351" s="156">
        <f t="shared" si="96"/>
        <v>296.70826045594941</v>
      </c>
      <c r="M351" s="156">
        <f t="shared" si="96"/>
        <v>289.25344193110146</v>
      </c>
      <c r="N351" s="156">
        <f t="shared" si="96"/>
        <v>262.73901229666035</v>
      </c>
      <c r="O351" s="156">
        <f t="shared" si="96"/>
        <v>263.77234794253405</v>
      </c>
      <c r="P351" s="156">
        <f t="shared" si="96"/>
        <v>259.80019442009115</v>
      </c>
      <c r="Q351" s="156">
        <f t="shared" si="96"/>
        <v>267.26164960652829</v>
      </c>
    </row>
    <row r="352" spans="1:17" ht="12" customHeight="1" x14ac:dyDescent="0.25">
      <c r="A352" s="158" t="s">
        <v>63</v>
      </c>
      <c r="B352" s="157"/>
      <c r="C352" s="157">
        <f t="shared" ref="C352:Q352" si="97">IF(C280=0,0,C280/0.086*1000000/SUM(C$53:C$56))</f>
        <v>2409.837114940317</v>
      </c>
      <c r="D352" s="157">
        <f t="shared" si="97"/>
        <v>2404.7680437203076</v>
      </c>
      <c r="E352" s="157">
        <f t="shared" si="97"/>
        <v>2368.0494335053495</v>
      </c>
      <c r="F352" s="157">
        <f t="shared" si="97"/>
        <v>2295.8151819680834</v>
      </c>
      <c r="G352" s="157">
        <f t="shared" si="97"/>
        <v>2234.0530829934087</v>
      </c>
      <c r="H352" s="157">
        <f t="shared" si="97"/>
        <v>2176.5961466266367</v>
      </c>
      <c r="I352" s="157">
        <f t="shared" si="97"/>
        <v>2296.6768735133187</v>
      </c>
      <c r="J352" s="157">
        <f t="shared" si="97"/>
        <v>2171.5567416649119</v>
      </c>
      <c r="K352" s="157">
        <f t="shared" si="97"/>
        <v>2231.950562521442</v>
      </c>
      <c r="L352" s="157">
        <f t="shared" si="97"/>
        <v>2184.2528081121227</v>
      </c>
      <c r="M352" s="157">
        <f t="shared" si="97"/>
        <v>2276.420181572897</v>
      </c>
      <c r="N352" s="157">
        <f t="shared" si="97"/>
        <v>2260.4626667008788</v>
      </c>
      <c r="O352" s="157">
        <f t="shared" si="97"/>
        <v>2210.4668267369843</v>
      </c>
      <c r="P352" s="157">
        <f t="shared" si="97"/>
        <v>2341.1870821861235</v>
      </c>
      <c r="Q352" s="157">
        <f t="shared" si="97"/>
        <v>2267.6884240879954</v>
      </c>
    </row>
    <row r="353" spans="1:17" ht="12" customHeight="1" x14ac:dyDescent="0.25">
      <c r="A353" s="167" t="s">
        <v>144</v>
      </c>
      <c r="B353" s="132"/>
      <c r="C353" s="132">
        <f t="shared" ref="C353:Q353" si="98">IF(C281=0,0,C281/0.086*1000000/C$53)</f>
        <v>0</v>
      </c>
      <c r="D353" s="132">
        <f t="shared" si="98"/>
        <v>0</v>
      </c>
      <c r="E353" s="132">
        <f t="shared" si="98"/>
        <v>0</v>
      </c>
      <c r="F353" s="132">
        <f t="shared" si="98"/>
        <v>0</v>
      </c>
      <c r="G353" s="132">
        <f t="shared" si="98"/>
        <v>0</v>
      </c>
      <c r="H353" s="132">
        <f t="shared" si="98"/>
        <v>0</v>
      </c>
      <c r="I353" s="132">
        <f t="shared" si="98"/>
        <v>0</v>
      </c>
      <c r="J353" s="132">
        <f t="shared" si="98"/>
        <v>0</v>
      </c>
      <c r="K353" s="132">
        <f t="shared" si="98"/>
        <v>0</v>
      </c>
      <c r="L353" s="132">
        <f t="shared" si="98"/>
        <v>0</v>
      </c>
      <c r="M353" s="132">
        <f t="shared" si="98"/>
        <v>0</v>
      </c>
      <c r="N353" s="132">
        <f t="shared" si="98"/>
        <v>0</v>
      </c>
      <c r="O353" s="132">
        <f t="shared" si="98"/>
        <v>0</v>
      </c>
      <c r="P353" s="132">
        <f t="shared" si="98"/>
        <v>0</v>
      </c>
      <c r="Q353" s="132">
        <f t="shared" si="98"/>
        <v>0</v>
      </c>
    </row>
    <row r="354" spans="1:17" ht="12" customHeight="1" x14ac:dyDescent="0.25">
      <c r="A354" s="167" t="s">
        <v>143</v>
      </c>
      <c r="B354" s="132"/>
      <c r="C354" s="132">
        <f t="shared" ref="C354:Q354" si="99">IF(C282=0,0,C282/0.086*1000000/C$54)</f>
        <v>0</v>
      </c>
      <c r="D354" s="132">
        <f t="shared" si="99"/>
        <v>0</v>
      </c>
      <c r="E354" s="132">
        <f t="shared" si="99"/>
        <v>0</v>
      </c>
      <c r="F354" s="132">
        <f t="shared" si="99"/>
        <v>0</v>
      </c>
      <c r="G354" s="132">
        <f t="shared" si="99"/>
        <v>0</v>
      </c>
      <c r="H354" s="132">
        <f t="shared" si="99"/>
        <v>0</v>
      </c>
      <c r="I354" s="132">
        <f t="shared" si="99"/>
        <v>0</v>
      </c>
      <c r="J354" s="132">
        <f t="shared" si="99"/>
        <v>0</v>
      </c>
      <c r="K354" s="132">
        <f t="shared" si="99"/>
        <v>0</v>
      </c>
      <c r="L354" s="132">
        <f t="shared" si="99"/>
        <v>0</v>
      </c>
      <c r="M354" s="132">
        <f t="shared" si="99"/>
        <v>0</v>
      </c>
      <c r="N354" s="132">
        <f t="shared" si="99"/>
        <v>0</v>
      </c>
      <c r="O354" s="132">
        <f t="shared" si="99"/>
        <v>0</v>
      </c>
      <c r="P354" s="132">
        <f t="shared" si="99"/>
        <v>0</v>
      </c>
      <c r="Q354" s="132">
        <f t="shared" si="99"/>
        <v>0</v>
      </c>
    </row>
    <row r="355" spans="1:17" ht="12" customHeight="1" x14ac:dyDescent="0.25">
      <c r="A355" s="166" t="s">
        <v>57</v>
      </c>
      <c r="B355" s="165"/>
      <c r="C355" s="165">
        <f t="shared" ref="C355:Q356" si="100">IF(C283=0,0,C283/0.086*1000000/C$54)</f>
        <v>0</v>
      </c>
      <c r="D355" s="165">
        <f t="shared" si="100"/>
        <v>0</v>
      </c>
      <c r="E355" s="165">
        <f t="shared" si="100"/>
        <v>0</v>
      </c>
      <c r="F355" s="165">
        <f t="shared" si="100"/>
        <v>0</v>
      </c>
      <c r="G355" s="165">
        <f t="shared" si="100"/>
        <v>0</v>
      </c>
      <c r="H355" s="165">
        <f t="shared" si="100"/>
        <v>0</v>
      </c>
      <c r="I355" s="165">
        <f t="shared" si="100"/>
        <v>0</v>
      </c>
      <c r="J355" s="165">
        <f t="shared" si="100"/>
        <v>0</v>
      </c>
      <c r="K355" s="165">
        <f t="shared" si="100"/>
        <v>0</v>
      </c>
      <c r="L355" s="165">
        <f t="shared" si="100"/>
        <v>0</v>
      </c>
      <c r="M355" s="165">
        <f t="shared" si="100"/>
        <v>0</v>
      </c>
      <c r="N355" s="165">
        <f t="shared" si="100"/>
        <v>0</v>
      </c>
      <c r="O355" s="165">
        <f t="shared" si="100"/>
        <v>0</v>
      </c>
      <c r="P355" s="165">
        <f t="shared" si="100"/>
        <v>0</v>
      </c>
      <c r="Q355" s="165">
        <f t="shared" si="100"/>
        <v>0</v>
      </c>
    </row>
    <row r="356" spans="1:17" ht="12" customHeight="1" x14ac:dyDescent="0.25">
      <c r="A356" s="147" t="s">
        <v>59</v>
      </c>
      <c r="B356" s="164"/>
      <c r="C356" s="164">
        <f t="shared" si="100"/>
        <v>0</v>
      </c>
      <c r="D356" s="164">
        <f t="shared" si="100"/>
        <v>0</v>
      </c>
      <c r="E356" s="164">
        <f t="shared" si="100"/>
        <v>0</v>
      </c>
      <c r="F356" s="164">
        <f t="shared" si="100"/>
        <v>0</v>
      </c>
      <c r="G356" s="164">
        <f t="shared" si="100"/>
        <v>0</v>
      </c>
      <c r="H356" s="164">
        <f t="shared" si="100"/>
        <v>0</v>
      </c>
      <c r="I356" s="164">
        <f t="shared" si="100"/>
        <v>0</v>
      </c>
      <c r="J356" s="164">
        <f t="shared" si="100"/>
        <v>0</v>
      </c>
      <c r="K356" s="164">
        <f t="shared" si="100"/>
        <v>0</v>
      </c>
      <c r="L356" s="164">
        <f t="shared" si="100"/>
        <v>0</v>
      </c>
      <c r="M356" s="164">
        <f t="shared" si="100"/>
        <v>0</v>
      </c>
      <c r="N356" s="164">
        <f t="shared" si="100"/>
        <v>0</v>
      </c>
      <c r="O356" s="164">
        <f t="shared" si="100"/>
        <v>0</v>
      </c>
      <c r="P356" s="164">
        <f t="shared" si="100"/>
        <v>0</v>
      </c>
      <c r="Q356" s="164">
        <f t="shared" si="100"/>
        <v>0</v>
      </c>
    </row>
    <row r="357" spans="1:17" ht="12" customHeight="1" x14ac:dyDescent="0.25">
      <c r="A357" s="163" t="s">
        <v>142</v>
      </c>
      <c r="B357" s="162"/>
      <c r="C357" s="162">
        <f t="shared" ref="C357:Q357" si="101">IF(C285=0,0,C285/0.086*1000000/C$55)</f>
        <v>2603.1063192578185</v>
      </c>
      <c r="D357" s="162">
        <f t="shared" si="101"/>
        <v>2589.6188950960282</v>
      </c>
      <c r="E357" s="162">
        <f t="shared" si="101"/>
        <v>2574.4443780930737</v>
      </c>
      <c r="F357" s="162">
        <f t="shared" si="101"/>
        <v>2475.1228551351205</v>
      </c>
      <c r="G357" s="162">
        <f t="shared" si="101"/>
        <v>0</v>
      </c>
      <c r="H357" s="162">
        <f t="shared" si="101"/>
        <v>0</v>
      </c>
      <c r="I357" s="162">
        <f t="shared" si="101"/>
        <v>2596.3369090386341</v>
      </c>
      <c r="J357" s="162">
        <f t="shared" si="101"/>
        <v>2402.799794322269</v>
      </c>
      <c r="K357" s="162">
        <f t="shared" si="101"/>
        <v>0</v>
      </c>
      <c r="L357" s="162">
        <f t="shared" si="101"/>
        <v>0</v>
      </c>
      <c r="M357" s="162">
        <f t="shared" si="101"/>
        <v>0</v>
      </c>
      <c r="N357" s="162">
        <f t="shared" si="101"/>
        <v>0</v>
      </c>
      <c r="O357" s="162">
        <f t="shared" si="101"/>
        <v>0</v>
      </c>
      <c r="P357" s="162">
        <f t="shared" si="101"/>
        <v>0</v>
      </c>
      <c r="Q357" s="162">
        <f t="shared" si="101"/>
        <v>0</v>
      </c>
    </row>
    <row r="358" spans="1:17" ht="12" customHeight="1" x14ac:dyDescent="0.25">
      <c r="A358" s="161" t="s">
        <v>141</v>
      </c>
      <c r="B358" s="160"/>
      <c r="C358" s="160">
        <f t="shared" ref="C358:Q358" si="102">IF(C286=0,0,C286/0.086*1000000/C$56)</f>
        <v>2298.8391498977935</v>
      </c>
      <c r="D358" s="160">
        <f t="shared" si="102"/>
        <v>2292.8352232206257</v>
      </c>
      <c r="E358" s="160">
        <f t="shared" si="102"/>
        <v>2282.781438904889</v>
      </c>
      <c r="F358" s="160">
        <f t="shared" si="102"/>
        <v>2213.7855444633551</v>
      </c>
      <c r="G358" s="160">
        <f t="shared" si="102"/>
        <v>2234.0530829934087</v>
      </c>
      <c r="H358" s="160">
        <f t="shared" si="102"/>
        <v>2176.5961466266367</v>
      </c>
      <c r="I358" s="160">
        <f t="shared" si="102"/>
        <v>2295.9655766162409</v>
      </c>
      <c r="J358" s="160">
        <f t="shared" si="102"/>
        <v>2154.5209640437279</v>
      </c>
      <c r="K358" s="160">
        <f t="shared" si="102"/>
        <v>2231.950562521442</v>
      </c>
      <c r="L358" s="160">
        <f t="shared" si="102"/>
        <v>2184.2528081121227</v>
      </c>
      <c r="M358" s="160">
        <f t="shared" si="102"/>
        <v>2276.420181572897</v>
      </c>
      <c r="N358" s="160">
        <f t="shared" si="102"/>
        <v>2260.4626667008788</v>
      </c>
      <c r="O358" s="160">
        <f t="shared" si="102"/>
        <v>2210.4668267369843</v>
      </c>
      <c r="P358" s="160">
        <f t="shared" si="102"/>
        <v>2341.1870821861235</v>
      </c>
      <c r="Q358" s="160">
        <f t="shared" si="102"/>
        <v>2267.6884240879954</v>
      </c>
    </row>
    <row r="359" spans="1:17" ht="12" customHeight="1" x14ac:dyDescent="0.25">
      <c r="A359" s="148" t="s">
        <v>60</v>
      </c>
      <c r="B359" s="156"/>
      <c r="C359" s="156">
        <f t="shared" ref="C359:Q360" si="103">IF(C287=0,0,C287/0.086*1000000/C$56)</f>
        <v>1710.1488019496285</v>
      </c>
      <c r="D359" s="156">
        <f t="shared" si="103"/>
        <v>1700.3516317102246</v>
      </c>
      <c r="E359" s="156">
        <f t="shared" si="103"/>
        <v>1689.7404967882949</v>
      </c>
      <c r="F359" s="156">
        <f t="shared" si="103"/>
        <v>1623.2380615152924</v>
      </c>
      <c r="G359" s="156">
        <f t="shared" si="103"/>
        <v>1640.2465558918191</v>
      </c>
      <c r="H359" s="156">
        <f t="shared" si="103"/>
        <v>1587.7705616418493</v>
      </c>
      <c r="I359" s="156">
        <f t="shared" si="103"/>
        <v>1709.2832543493528</v>
      </c>
      <c r="J359" s="156">
        <f t="shared" si="103"/>
        <v>1577.0782514713853</v>
      </c>
      <c r="K359" s="156">
        <f t="shared" si="103"/>
        <v>1645.7182636318107</v>
      </c>
      <c r="L359" s="156">
        <f t="shared" si="103"/>
        <v>1587.2098651749523</v>
      </c>
      <c r="M359" s="156">
        <f t="shared" si="103"/>
        <v>1694.0927540774467</v>
      </c>
      <c r="N359" s="156">
        <f t="shared" si="103"/>
        <v>1671.3064223015022</v>
      </c>
      <c r="O359" s="156">
        <f t="shared" si="103"/>
        <v>1613.0640891814132</v>
      </c>
      <c r="P359" s="156">
        <f t="shared" si="103"/>
        <v>1764.0461186175239</v>
      </c>
      <c r="Q359" s="156">
        <f t="shared" si="103"/>
        <v>1682.8937804199315</v>
      </c>
    </row>
    <row r="360" spans="1:17" ht="12" customHeight="1" x14ac:dyDescent="0.25">
      <c r="A360" s="148" t="s">
        <v>59</v>
      </c>
      <c r="B360" s="156"/>
      <c r="C360" s="156">
        <f t="shared" si="103"/>
        <v>588.69034794816559</v>
      </c>
      <c r="D360" s="156">
        <f t="shared" si="103"/>
        <v>592.48359151040131</v>
      </c>
      <c r="E360" s="156">
        <f t="shared" si="103"/>
        <v>593.04094211659412</v>
      </c>
      <c r="F360" s="156">
        <f t="shared" si="103"/>
        <v>590.54748294806234</v>
      </c>
      <c r="G360" s="156">
        <f t="shared" si="103"/>
        <v>593.80652710158984</v>
      </c>
      <c r="H360" s="156">
        <f t="shared" si="103"/>
        <v>588.8255849847875</v>
      </c>
      <c r="I360" s="156">
        <f t="shared" si="103"/>
        <v>586.68232226688872</v>
      </c>
      <c r="J360" s="156">
        <f t="shared" si="103"/>
        <v>577.44271257234232</v>
      </c>
      <c r="K360" s="156">
        <f t="shared" si="103"/>
        <v>586.23229888963135</v>
      </c>
      <c r="L360" s="156">
        <f t="shared" si="103"/>
        <v>597.0429429371701</v>
      </c>
      <c r="M360" s="156">
        <f t="shared" si="103"/>
        <v>582.32742749545025</v>
      </c>
      <c r="N360" s="156">
        <f t="shared" si="103"/>
        <v>589.15624439937653</v>
      </c>
      <c r="O360" s="156">
        <f t="shared" si="103"/>
        <v>597.40273755557098</v>
      </c>
      <c r="P360" s="156">
        <f t="shared" si="103"/>
        <v>577.14096356859909</v>
      </c>
      <c r="Q360" s="156">
        <f t="shared" si="103"/>
        <v>584.79464366806394</v>
      </c>
    </row>
    <row r="361" spans="1:17" ht="12" customHeight="1" x14ac:dyDescent="0.25">
      <c r="A361" s="158" t="s">
        <v>62</v>
      </c>
      <c r="B361" s="157"/>
      <c r="C361" s="157">
        <f t="shared" ref="C361:Q361" si="104">IF(C289=0,0,C289/0.086*1000000/SUM(C$58:C$59))</f>
        <v>786.18662052345496</v>
      </c>
      <c r="D361" s="157">
        <f t="shared" si="104"/>
        <v>795.6299324221452</v>
      </c>
      <c r="E361" s="157">
        <f t="shared" si="104"/>
        <v>802.01728432094149</v>
      </c>
      <c r="F361" s="157">
        <f t="shared" si="104"/>
        <v>779.87947341837537</v>
      </c>
      <c r="G361" s="157">
        <f t="shared" si="104"/>
        <v>765.26132982510228</v>
      </c>
      <c r="H361" s="157">
        <f t="shared" si="104"/>
        <v>757.70967534876797</v>
      </c>
      <c r="I361" s="157">
        <f t="shared" si="104"/>
        <v>777.57179479155934</v>
      </c>
      <c r="J361" s="157">
        <f t="shared" si="104"/>
        <v>752.32194959990068</v>
      </c>
      <c r="K361" s="157">
        <f t="shared" si="104"/>
        <v>793.57106323935329</v>
      </c>
      <c r="L361" s="157">
        <f t="shared" si="104"/>
        <v>768.11122331681611</v>
      </c>
      <c r="M361" s="157">
        <f t="shared" si="104"/>
        <v>782.48058267582405</v>
      </c>
      <c r="N361" s="157">
        <f t="shared" si="104"/>
        <v>822.56639493171633</v>
      </c>
      <c r="O361" s="157">
        <f t="shared" si="104"/>
        <v>777.34741927906862</v>
      </c>
      <c r="P361" s="157">
        <f t="shared" si="104"/>
        <v>828.50554820628611</v>
      </c>
      <c r="Q361" s="157">
        <f t="shared" si="104"/>
        <v>801.40715436229186</v>
      </c>
    </row>
    <row r="362" spans="1:17" ht="12" customHeight="1" x14ac:dyDescent="0.25">
      <c r="A362" s="23" t="s">
        <v>57</v>
      </c>
      <c r="B362" s="156"/>
      <c r="C362" s="156">
        <f t="shared" ref="C362:Q362" si="105">IF(C290=0,0,C290/0.086*1000000/C$58)</f>
        <v>0</v>
      </c>
      <c r="D362" s="156">
        <f t="shared" si="105"/>
        <v>0</v>
      </c>
      <c r="E362" s="156">
        <f t="shared" si="105"/>
        <v>0</v>
      </c>
      <c r="F362" s="156">
        <f t="shared" si="105"/>
        <v>0</v>
      </c>
      <c r="G362" s="156">
        <f t="shared" si="105"/>
        <v>0</v>
      </c>
      <c r="H362" s="156">
        <f t="shared" si="105"/>
        <v>0</v>
      </c>
      <c r="I362" s="156">
        <f t="shared" si="105"/>
        <v>0</v>
      </c>
      <c r="J362" s="156">
        <f t="shared" si="105"/>
        <v>0</v>
      </c>
      <c r="K362" s="156">
        <f t="shared" si="105"/>
        <v>0</v>
      </c>
      <c r="L362" s="156">
        <f t="shared" si="105"/>
        <v>0</v>
      </c>
      <c r="M362" s="156">
        <f t="shared" si="105"/>
        <v>0</v>
      </c>
      <c r="N362" s="156">
        <f t="shared" si="105"/>
        <v>0</v>
      </c>
      <c r="O362" s="156">
        <f t="shared" si="105"/>
        <v>0</v>
      </c>
      <c r="P362" s="156">
        <f t="shared" si="105"/>
        <v>0</v>
      </c>
      <c r="Q362" s="156">
        <f t="shared" si="105"/>
        <v>0</v>
      </c>
    </row>
    <row r="363" spans="1:17" ht="12" customHeight="1" x14ac:dyDescent="0.25">
      <c r="A363" s="29" t="s">
        <v>140</v>
      </c>
      <c r="B363" s="57"/>
      <c r="C363" s="57">
        <f t="shared" ref="C363:Q363" si="106">IF(C291=0,0,C291/0.086*1000000/C$59)</f>
        <v>786.18662052345496</v>
      </c>
      <c r="D363" s="57">
        <f t="shared" si="106"/>
        <v>795.6299324221452</v>
      </c>
      <c r="E363" s="57">
        <f t="shared" si="106"/>
        <v>802.01728432094149</v>
      </c>
      <c r="F363" s="57">
        <f t="shared" si="106"/>
        <v>779.87947341837537</v>
      </c>
      <c r="G363" s="57">
        <f t="shared" si="106"/>
        <v>765.26132982510228</v>
      </c>
      <c r="H363" s="57">
        <f t="shared" si="106"/>
        <v>757.70967534876797</v>
      </c>
      <c r="I363" s="57">
        <f t="shared" si="106"/>
        <v>777.57179479155934</v>
      </c>
      <c r="J363" s="57">
        <f t="shared" si="106"/>
        <v>752.32194959990068</v>
      </c>
      <c r="K363" s="57">
        <f t="shared" si="106"/>
        <v>793.57106323935329</v>
      </c>
      <c r="L363" s="57">
        <f t="shared" si="106"/>
        <v>768.11122331681611</v>
      </c>
      <c r="M363" s="57">
        <f t="shared" si="106"/>
        <v>782.48058267582405</v>
      </c>
      <c r="N363" s="57">
        <f t="shared" si="106"/>
        <v>822.56639493171633</v>
      </c>
      <c r="O363" s="57">
        <f t="shared" si="106"/>
        <v>777.34741927906862</v>
      </c>
      <c r="P363" s="57">
        <f t="shared" si="106"/>
        <v>828.50554820628611</v>
      </c>
      <c r="Q363" s="57">
        <f t="shared" si="106"/>
        <v>801.40715436229186</v>
      </c>
    </row>
    <row r="365" spans="1:17" ht="12" customHeight="1" x14ac:dyDescent="0.25">
      <c r="A365" s="152" t="s">
        <v>188</v>
      </c>
      <c r="B365" s="168"/>
      <c r="C365" s="168">
        <f t="shared" ref="C365:Q365" si="107">C366+C368+C370+C379</f>
        <v>15020.257771616343</v>
      </c>
      <c r="D365" s="168">
        <f t="shared" si="107"/>
        <v>14313.421809463853</v>
      </c>
      <c r="E365" s="168">
        <f t="shared" si="107"/>
        <v>14428.535194140701</v>
      </c>
      <c r="F365" s="168">
        <f t="shared" si="107"/>
        <v>13725.555239302021</v>
      </c>
      <c r="G365" s="168">
        <f t="shared" si="107"/>
        <v>13470.091225356087</v>
      </c>
      <c r="H365" s="168">
        <f t="shared" si="107"/>
        <v>12866.682714838027</v>
      </c>
      <c r="I365" s="168">
        <f t="shared" si="107"/>
        <v>12809.262516701483</v>
      </c>
      <c r="J365" s="168">
        <f t="shared" si="107"/>
        <v>12848.19957188095</v>
      </c>
      <c r="K365" s="168">
        <f t="shared" si="107"/>
        <v>12925.540056863985</v>
      </c>
      <c r="L365" s="168">
        <f t="shared" si="107"/>
        <v>14356.658261742394</v>
      </c>
      <c r="M365" s="168">
        <f t="shared" si="107"/>
        <v>13422.906058415207</v>
      </c>
      <c r="N365" s="168">
        <f t="shared" si="107"/>
        <v>13945.581909893541</v>
      </c>
      <c r="O365" s="168">
        <f t="shared" si="107"/>
        <v>14907.655459259287</v>
      </c>
      <c r="P365" s="168">
        <f t="shared" si="107"/>
        <v>12960.972117320665</v>
      </c>
      <c r="Q365" s="168">
        <f t="shared" si="107"/>
        <v>13857.344550647969</v>
      </c>
    </row>
    <row r="366" spans="1:17" ht="12" customHeight="1" x14ac:dyDescent="0.25">
      <c r="A366" s="158" t="s">
        <v>65</v>
      </c>
      <c r="B366" s="157"/>
      <c r="C366" s="157">
        <f t="shared" ref="C366:Q366" si="108">C367</f>
        <v>11745.028001323497</v>
      </c>
      <c r="D366" s="157">
        <f t="shared" si="108"/>
        <v>11052.060666217745</v>
      </c>
      <c r="E366" s="157">
        <f t="shared" si="108"/>
        <v>11171.372436189418</v>
      </c>
      <c r="F366" s="157">
        <f t="shared" si="108"/>
        <v>10527.661602928845</v>
      </c>
      <c r="G366" s="157">
        <f t="shared" si="108"/>
        <v>10179.522488100056</v>
      </c>
      <c r="H366" s="157">
        <f t="shared" si="108"/>
        <v>9627.9255721497921</v>
      </c>
      <c r="I366" s="157">
        <f t="shared" si="108"/>
        <v>9393.8810440590769</v>
      </c>
      <c r="J366" s="157">
        <f t="shared" si="108"/>
        <v>9537.8732312867323</v>
      </c>
      <c r="K366" s="157">
        <f t="shared" si="108"/>
        <v>9443.0316279058061</v>
      </c>
      <c r="L366" s="157">
        <f t="shared" si="108"/>
        <v>10925.693261156377</v>
      </c>
      <c r="M366" s="157">
        <f t="shared" si="108"/>
        <v>9874.1177531311951</v>
      </c>
      <c r="N366" s="157">
        <f t="shared" si="108"/>
        <v>10397.252265733841</v>
      </c>
      <c r="O366" s="157">
        <f t="shared" si="108"/>
        <v>11397.347073931809</v>
      </c>
      <c r="P366" s="157">
        <f t="shared" si="108"/>
        <v>9310.4502312243912</v>
      </c>
      <c r="Q366" s="157">
        <f t="shared" si="108"/>
        <v>10231.567582972848</v>
      </c>
    </row>
    <row r="367" spans="1:17" ht="12" customHeight="1" x14ac:dyDescent="0.25">
      <c r="A367" s="23" t="s">
        <v>60</v>
      </c>
      <c r="B367" s="156"/>
      <c r="C367" s="156">
        <f t="shared" ref="C367:Q367" si="109">IF(C295=0,0,C295/0.086*1000000/C$49)</f>
        <v>11745.028001323497</v>
      </c>
      <c r="D367" s="156">
        <f t="shared" si="109"/>
        <v>11052.060666217745</v>
      </c>
      <c r="E367" s="156">
        <f t="shared" si="109"/>
        <v>11171.372436189418</v>
      </c>
      <c r="F367" s="156">
        <f t="shared" si="109"/>
        <v>10527.661602928845</v>
      </c>
      <c r="G367" s="156">
        <f t="shared" si="109"/>
        <v>10179.522488100056</v>
      </c>
      <c r="H367" s="156">
        <f t="shared" si="109"/>
        <v>9627.9255721497921</v>
      </c>
      <c r="I367" s="156">
        <f t="shared" si="109"/>
        <v>9393.8810440590769</v>
      </c>
      <c r="J367" s="156">
        <f t="shared" si="109"/>
        <v>9537.8732312867323</v>
      </c>
      <c r="K367" s="156">
        <f t="shared" si="109"/>
        <v>9443.0316279058061</v>
      </c>
      <c r="L367" s="156">
        <f t="shared" si="109"/>
        <v>10925.693261156377</v>
      </c>
      <c r="M367" s="156">
        <f t="shared" si="109"/>
        <v>9874.1177531311951</v>
      </c>
      <c r="N367" s="156">
        <f t="shared" si="109"/>
        <v>10397.252265733841</v>
      </c>
      <c r="O367" s="156">
        <f t="shared" si="109"/>
        <v>11397.347073931809</v>
      </c>
      <c r="P367" s="156">
        <f t="shared" si="109"/>
        <v>9310.4502312243912</v>
      </c>
      <c r="Q367" s="156">
        <f t="shared" si="109"/>
        <v>10231.567582972848</v>
      </c>
    </row>
    <row r="368" spans="1:17" ht="12" customHeight="1" x14ac:dyDescent="0.25">
      <c r="A368" s="158" t="s">
        <v>112</v>
      </c>
      <c r="B368" s="157"/>
      <c r="C368" s="157">
        <f t="shared" ref="C368:Q368" si="110">C369</f>
        <v>768.72312622898392</v>
      </c>
      <c r="D368" s="157">
        <f t="shared" si="110"/>
        <v>741.79586719523036</v>
      </c>
      <c r="E368" s="157">
        <f t="shared" si="110"/>
        <v>733.15502686894627</v>
      </c>
      <c r="F368" s="157">
        <f t="shared" si="110"/>
        <v>736.23649709955487</v>
      </c>
      <c r="G368" s="157">
        <f t="shared" si="110"/>
        <v>826.93787349578736</v>
      </c>
      <c r="H368" s="157">
        <f t="shared" si="110"/>
        <v>815.2408293971688</v>
      </c>
      <c r="I368" s="157">
        <f t="shared" si="110"/>
        <v>882.38916669322691</v>
      </c>
      <c r="J368" s="157">
        <f t="shared" si="110"/>
        <v>889.73026062984161</v>
      </c>
      <c r="K368" s="157">
        <f t="shared" si="110"/>
        <v>965.80239365649959</v>
      </c>
      <c r="L368" s="157">
        <f t="shared" si="110"/>
        <v>960.05955774292954</v>
      </c>
      <c r="M368" s="157">
        <f t="shared" si="110"/>
        <v>997.8080561054702</v>
      </c>
      <c r="N368" s="157">
        <f t="shared" si="110"/>
        <v>962.80705249738014</v>
      </c>
      <c r="O368" s="157">
        <f t="shared" si="110"/>
        <v>990.5457811702455</v>
      </c>
      <c r="P368" s="157">
        <f t="shared" si="110"/>
        <v>994.38469651979335</v>
      </c>
      <c r="Q368" s="157">
        <f t="shared" si="110"/>
        <v>1037.5018166095715</v>
      </c>
    </row>
    <row r="369" spans="1:17" ht="12" customHeight="1" x14ac:dyDescent="0.25">
      <c r="A369" s="23" t="s">
        <v>60</v>
      </c>
      <c r="B369" s="156"/>
      <c r="C369" s="156">
        <f t="shared" ref="C369:Q369" si="111">IF(C297=0,0,C297/0.086*1000000/C$49)</f>
        <v>768.72312622898392</v>
      </c>
      <c r="D369" s="156">
        <f t="shared" si="111"/>
        <v>741.79586719523036</v>
      </c>
      <c r="E369" s="156">
        <f t="shared" si="111"/>
        <v>733.15502686894627</v>
      </c>
      <c r="F369" s="156">
        <f t="shared" si="111"/>
        <v>736.23649709955487</v>
      </c>
      <c r="G369" s="156">
        <f t="shared" si="111"/>
        <v>826.93787349578736</v>
      </c>
      <c r="H369" s="156">
        <f t="shared" si="111"/>
        <v>815.2408293971688</v>
      </c>
      <c r="I369" s="156">
        <f t="shared" si="111"/>
        <v>882.38916669322691</v>
      </c>
      <c r="J369" s="156">
        <f t="shared" si="111"/>
        <v>889.73026062984161</v>
      </c>
      <c r="K369" s="156">
        <f t="shared" si="111"/>
        <v>965.80239365649959</v>
      </c>
      <c r="L369" s="156">
        <f t="shared" si="111"/>
        <v>960.05955774292954</v>
      </c>
      <c r="M369" s="156">
        <f t="shared" si="111"/>
        <v>997.8080561054702</v>
      </c>
      <c r="N369" s="156">
        <f t="shared" si="111"/>
        <v>962.80705249738014</v>
      </c>
      <c r="O369" s="156">
        <f t="shared" si="111"/>
        <v>990.5457811702455</v>
      </c>
      <c r="P369" s="156">
        <f t="shared" si="111"/>
        <v>994.38469651979335</v>
      </c>
      <c r="Q369" s="156">
        <f t="shared" si="111"/>
        <v>1037.5018166095715</v>
      </c>
    </row>
    <row r="370" spans="1:17" ht="12" customHeight="1" x14ac:dyDescent="0.25">
      <c r="A370" s="158" t="s">
        <v>63</v>
      </c>
      <c r="B370" s="157"/>
      <c r="C370" s="157">
        <f t="shared" ref="C370:Q370" si="112">IF(C298=0,0,C298/0.086*1000000/SUM(C$53:C$56))</f>
        <v>1852.7888311983252</v>
      </c>
      <c r="D370" s="157">
        <f t="shared" si="112"/>
        <v>1855.6386663359756</v>
      </c>
      <c r="E370" s="157">
        <f t="shared" si="112"/>
        <v>1852.5257406938274</v>
      </c>
      <c r="F370" s="157">
        <f t="shared" si="112"/>
        <v>1806.440180086408</v>
      </c>
      <c r="G370" s="157">
        <f t="shared" si="112"/>
        <v>1818.9718014425919</v>
      </c>
      <c r="H370" s="157">
        <f t="shared" si="112"/>
        <v>1783.3546065169101</v>
      </c>
      <c r="I370" s="157">
        <f t="shared" si="112"/>
        <v>1874.5526294948561</v>
      </c>
      <c r="J370" s="157">
        <f t="shared" si="112"/>
        <v>1781.6136546835082</v>
      </c>
      <c r="K370" s="157">
        <f t="shared" si="112"/>
        <v>1841.1894999801827</v>
      </c>
      <c r="L370" s="157">
        <f t="shared" si="112"/>
        <v>1815.4443810477826</v>
      </c>
      <c r="M370" s="157">
        <f t="shared" si="112"/>
        <v>1881.7898396127771</v>
      </c>
      <c r="N370" s="157">
        <f t="shared" si="112"/>
        <v>1880.7198005777861</v>
      </c>
      <c r="O370" s="157">
        <f t="shared" si="112"/>
        <v>1852.5247855203918</v>
      </c>
      <c r="P370" s="157">
        <f t="shared" si="112"/>
        <v>1943.8275889679444</v>
      </c>
      <c r="Q370" s="157">
        <f t="shared" si="112"/>
        <v>1898.2835376660539</v>
      </c>
    </row>
    <row r="371" spans="1:17" ht="12" customHeight="1" x14ac:dyDescent="0.25">
      <c r="A371" s="167" t="s">
        <v>144</v>
      </c>
      <c r="B371" s="132"/>
      <c r="C371" s="132">
        <f t="shared" ref="C371:Q371" si="113">IF(C299=0,0,C299/0.086*1000000/C$53)</f>
        <v>0</v>
      </c>
      <c r="D371" s="132">
        <f t="shared" si="113"/>
        <v>0</v>
      </c>
      <c r="E371" s="132">
        <f t="shared" si="113"/>
        <v>0</v>
      </c>
      <c r="F371" s="132">
        <f t="shared" si="113"/>
        <v>0</v>
      </c>
      <c r="G371" s="132">
        <f t="shared" si="113"/>
        <v>0</v>
      </c>
      <c r="H371" s="132">
        <f t="shared" si="113"/>
        <v>0</v>
      </c>
      <c r="I371" s="132">
        <f t="shared" si="113"/>
        <v>0</v>
      </c>
      <c r="J371" s="132">
        <f t="shared" si="113"/>
        <v>0</v>
      </c>
      <c r="K371" s="132">
        <f t="shared" si="113"/>
        <v>0</v>
      </c>
      <c r="L371" s="132">
        <f t="shared" si="113"/>
        <v>0</v>
      </c>
      <c r="M371" s="132">
        <f t="shared" si="113"/>
        <v>0</v>
      </c>
      <c r="N371" s="132">
        <f t="shared" si="113"/>
        <v>0</v>
      </c>
      <c r="O371" s="132">
        <f t="shared" si="113"/>
        <v>0</v>
      </c>
      <c r="P371" s="132">
        <f t="shared" si="113"/>
        <v>0</v>
      </c>
      <c r="Q371" s="132">
        <f t="shared" si="113"/>
        <v>0</v>
      </c>
    </row>
    <row r="372" spans="1:17" ht="12" customHeight="1" x14ac:dyDescent="0.25">
      <c r="A372" s="167" t="s">
        <v>143</v>
      </c>
      <c r="B372" s="132"/>
      <c r="C372" s="132">
        <f t="shared" ref="C372:Q374" si="114">IF(C300=0,0,C300/0.086*1000000/C$54)</f>
        <v>0</v>
      </c>
      <c r="D372" s="132">
        <f t="shared" si="114"/>
        <v>0</v>
      </c>
      <c r="E372" s="132">
        <f t="shared" si="114"/>
        <v>0</v>
      </c>
      <c r="F372" s="132">
        <f t="shared" si="114"/>
        <v>0</v>
      </c>
      <c r="G372" s="132">
        <f t="shared" si="114"/>
        <v>0</v>
      </c>
      <c r="H372" s="132">
        <f t="shared" si="114"/>
        <v>0</v>
      </c>
      <c r="I372" s="132">
        <f t="shared" si="114"/>
        <v>0</v>
      </c>
      <c r="J372" s="132">
        <f t="shared" si="114"/>
        <v>0</v>
      </c>
      <c r="K372" s="132">
        <f t="shared" si="114"/>
        <v>0</v>
      </c>
      <c r="L372" s="132">
        <f t="shared" si="114"/>
        <v>0</v>
      </c>
      <c r="M372" s="132">
        <f t="shared" si="114"/>
        <v>0</v>
      </c>
      <c r="N372" s="132">
        <f t="shared" si="114"/>
        <v>0</v>
      </c>
      <c r="O372" s="132">
        <f t="shared" si="114"/>
        <v>0</v>
      </c>
      <c r="P372" s="132">
        <f t="shared" si="114"/>
        <v>0</v>
      </c>
      <c r="Q372" s="132">
        <f t="shared" si="114"/>
        <v>0</v>
      </c>
    </row>
    <row r="373" spans="1:17" ht="12" customHeight="1" x14ac:dyDescent="0.25">
      <c r="A373" s="166" t="s">
        <v>57</v>
      </c>
      <c r="B373" s="165"/>
      <c r="C373" s="165">
        <f t="shared" si="114"/>
        <v>0</v>
      </c>
      <c r="D373" s="165">
        <f t="shared" si="114"/>
        <v>0</v>
      </c>
      <c r="E373" s="165">
        <f t="shared" si="114"/>
        <v>0</v>
      </c>
      <c r="F373" s="165">
        <f t="shared" si="114"/>
        <v>0</v>
      </c>
      <c r="G373" s="165">
        <f t="shared" si="114"/>
        <v>0</v>
      </c>
      <c r="H373" s="165">
        <f t="shared" si="114"/>
        <v>0</v>
      </c>
      <c r="I373" s="165">
        <f t="shared" si="114"/>
        <v>0</v>
      </c>
      <c r="J373" s="165">
        <f t="shared" si="114"/>
        <v>0</v>
      </c>
      <c r="K373" s="165">
        <f t="shared" si="114"/>
        <v>0</v>
      </c>
      <c r="L373" s="165">
        <f t="shared" si="114"/>
        <v>0</v>
      </c>
      <c r="M373" s="165">
        <f t="shared" si="114"/>
        <v>0</v>
      </c>
      <c r="N373" s="165">
        <f t="shared" si="114"/>
        <v>0</v>
      </c>
      <c r="O373" s="165">
        <f t="shared" si="114"/>
        <v>0</v>
      </c>
      <c r="P373" s="165">
        <f t="shared" si="114"/>
        <v>0</v>
      </c>
      <c r="Q373" s="165">
        <f t="shared" si="114"/>
        <v>0</v>
      </c>
    </row>
    <row r="374" spans="1:17" ht="12" customHeight="1" x14ac:dyDescent="0.25">
      <c r="A374" s="147" t="s">
        <v>59</v>
      </c>
      <c r="B374" s="164"/>
      <c r="C374" s="164">
        <f t="shared" si="114"/>
        <v>0</v>
      </c>
      <c r="D374" s="164">
        <f t="shared" si="114"/>
        <v>0</v>
      </c>
      <c r="E374" s="164">
        <f t="shared" si="114"/>
        <v>0</v>
      </c>
      <c r="F374" s="164">
        <f t="shared" si="114"/>
        <v>0</v>
      </c>
      <c r="G374" s="164">
        <f t="shared" si="114"/>
        <v>0</v>
      </c>
      <c r="H374" s="164">
        <f t="shared" si="114"/>
        <v>0</v>
      </c>
      <c r="I374" s="164">
        <f t="shared" si="114"/>
        <v>0</v>
      </c>
      <c r="J374" s="164">
        <f t="shared" si="114"/>
        <v>0</v>
      </c>
      <c r="K374" s="164">
        <f t="shared" si="114"/>
        <v>0</v>
      </c>
      <c r="L374" s="164">
        <f t="shared" si="114"/>
        <v>0</v>
      </c>
      <c r="M374" s="164">
        <f t="shared" si="114"/>
        <v>0</v>
      </c>
      <c r="N374" s="164">
        <f t="shared" si="114"/>
        <v>0</v>
      </c>
      <c r="O374" s="164">
        <f t="shared" si="114"/>
        <v>0</v>
      </c>
      <c r="P374" s="164">
        <f t="shared" si="114"/>
        <v>0</v>
      </c>
      <c r="Q374" s="164">
        <f t="shared" si="114"/>
        <v>0</v>
      </c>
    </row>
    <row r="375" spans="1:17" ht="12" customHeight="1" x14ac:dyDescent="0.25">
      <c r="A375" s="163" t="s">
        <v>142</v>
      </c>
      <c r="B375" s="162"/>
      <c r="C375" s="162">
        <f t="shared" ref="C375:Q375" si="115">IF(C303=0,0,C303/0.086*1000000/C$55)</f>
        <v>1884.3800088911009</v>
      </c>
      <c r="D375" s="162">
        <f t="shared" si="115"/>
        <v>1886.0508615416861</v>
      </c>
      <c r="E375" s="162">
        <f t="shared" si="115"/>
        <v>1886.6933036524024</v>
      </c>
      <c r="F375" s="162">
        <f t="shared" si="115"/>
        <v>1825.20080443291</v>
      </c>
      <c r="G375" s="162">
        <f t="shared" si="115"/>
        <v>0</v>
      </c>
      <c r="H375" s="162">
        <f t="shared" si="115"/>
        <v>0</v>
      </c>
      <c r="I375" s="162">
        <f t="shared" si="115"/>
        <v>1940.5060923876058</v>
      </c>
      <c r="J375" s="162">
        <f t="shared" si="115"/>
        <v>1805.4396697849986</v>
      </c>
      <c r="K375" s="162">
        <f t="shared" si="115"/>
        <v>0</v>
      </c>
      <c r="L375" s="162">
        <f t="shared" si="115"/>
        <v>0</v>
      </c>
      <c r="M375" s="162">
        <f t="shared" si="115"/>
        <v>0</v>
      </c>
      <c r="N375" s="162">
        <f t="shared" si="115"/>
        <v>0</v>
      </c>
      <c r="O375" s="162">
        <f t="shared" si="115"/>
        <v>0</v>
      </c>
      <c r="P375" s="162">
        <f t="shared" si="115"/>
        <v>0</v>
      </c>
      <c r="Q375" s="162">
        <f t="shared" si="115"/>
        <v>0</v>
      </c>
    </row>
    <row r="376" spans="1:17" ht="12" customHeight="1" x14ac:dyDescent="0.25">
      <c r="A376" s="161" t="s">
        <v>141</v>
      </c>
      <c r="B376" s="160"/>
      <c r="C376" s="160">
        <f t="shared" ref="C376:Q378" si="116">IF(C304=0,0,C304/0.086*1000000/C$56)</f>
        <v>1834.6454521246765</v>
      </c>
      <c r="D376" s="160">
        <f t="shared" si="116"/>
        <v>1837.2231558764488</v>
      </c>
      <c r="E376" s="160">
        <f t="shared" si="116"/>
        <v>1838.410086942316</v>
      </c>
      <c r="F376" s="160">
        <f t="shared" si="116"/>
        <v>1797.8575735123304</v>
      </c>
      <c r="G376" s="160">
        <f t="shared" si="116"/>
        <v>1818.9718014425919</v>
      </c>
      <c r="H376" s="160">
        <f t="shared" si="116"/>
        <v>1783.3546065169101</v>
      </c>
      <c r="I376" s="160">
        <f t="shared" si="116"/>
        <v>1874.3960771090003</v>
      </c>
      <c r="J376" s="160">
        <f t="shared" si="116"/>
        <v>1779.8583816484766</v>
      </c>
      <c r="K376" s="160">
        <f t="shared" si="116"/>
        <v>1841.1894999801827</v>
      </c>
      <c r="L376" s="160">
        <f t="shared" si="116"/>
        <v>1815.4443810477826</v>
      </c>
      <c r="M376" s="160">
        <f t="shared" si="116"/>
        <v>1881.7898396127771</v>
      </c>
      <c r="N376" s="160">
        <f t="shared" si="116"/>
        <v>1880.7198005777861</v>
      </c>
      <c r="O376" s="160">
        <f t="shared" si="116"/>
        <v>1852.5247855203918</v>
      </c>
      <c r="P376" s="160">
        <f t="shared" si="116"/>
        <v>1943.8275889679444</v>
      </c>
      <c r="Q376" s="160">
        <f t="shared" si="116"/>
        <v>1898.2835376660539</v>
      </c>
    </row>
    <row r="377" spans="1:17" ht="12" customHeight="1" x14ac:dyDescent="0.25">
      <c r="A377" s="148" t="s">
        <v>60</v>
      </c>
      <c r="B377" s="156"/>
      <c r="C377" s="156">
        <f t="shared" si="116"/>
        <v>1242.7832503892919</v>
      </c>
      <c r="D377" s="156">
        <f t="shared" si="116"/>
        <v>1242.6064593976357</v>
      </c>
      <c r="E377" s="156">
        <f t="shared" si="116"/>
        <v>1242.7982448297475</v>
      </c>
      <c r="F377" s="156">
        <f t="shared" si="116"/>
        <v>1202.8122615271704</v>
      </c>
      <c r="G377" s="156">
        <f t="shared" si="116"/>
        <v>1221.2547708119944</v>
      </c>
      <c r="H377" s="156">
        <f t="shared" si="116"/>
        <v>1189.1233779659976</v>
      </c>
      <c r="I377" s="156">
        <f t="shared" si="116"/>
        <v>1284.4559111570929</v>
      </c>
      <c r="J377" s="156">
        <f t="shared" si="116"/>
        <v>1195.1437069544429</v>
      </c>
      <c r="K377" s="156">
        <f t="shared" si="116"/>
        <v>1249.5510129515328</v>
      </c>
      <c r="L377" s="156">
        <f t="shared" si="116"/>
        <v>1211.6774245241534</v>
      </c>
      <c r="M377" s="156">
        <f t="shared" si="116"/>
        <v>1295.4522405881512</v>
      </c>
      <c r="N377" s="156">
        <f t="shared" si="116"/>
        <v>1286.8184495076057</v>
      </c>
      <c r="O377" s="156">
        <f t="shared" si="116"/>
        <v>1249.1472762916419</v>
      </c>
      <c r="P377" s="156">
        <f t="shared" si="116"/>
        <v>1364.2192017118382</v>
      </c>
      <c r="Q377" s="156">
        <f t="shared" si="116"/>
        <v>1309.8957356763431</v>
      </c>
    </row>
    <row r="378" spans="1:17" ht="12" customHeight="1" x14ac:dyDescent="0.25">
      <c r="A378" s="148" t="s">
        <v>59</v>
      </c>
      <c r="B378" s="156"/>
      <c r="C378" s="156">
        <f t="shared" si="116"/>
        <v>591.86220173538459</v>
      </c>
      <c r="D378" s="156">
        <f t="shared" si="116"/>
        <v>594.6166964788132</v>
      </c>
      <c r="E378" s="156">
        <f t="shared" si="116"/>
        <v>595.61184211256841</v>
      </c>
      <c r="F378" s="156">
        <f t="shared" si="116"/>
        <v>595.04531198516008</v>
      </c>
      <c r="G378" s="156">
        <f t="shared" si="116"/>
        <v>597.71703063059738</v>
      </c>
      <c r="H378" s="156">
        <f t="shared" si="116"/>
        <v>594.23122855091265</v>
      </c>
      <c r="I378" s="156">
        <f t="shared" si="116"/>
        <v>589.94016595190749</v>
      </c>
      <c r="J378" s="156">
        <f t="shared" si="116"/>
        <v>584.71467469403365</v>
      </c>
      <c r="K378" s="156">
        <f t="shared" si="116"/>
        <v>591.63848702864993</v>
      </c>
      <c r="L378" s="156">
        <f t="shared" si="116"/>
        <v>603.76695652362935</v>
      </c>
      <c r="M378" s="156">
        <f t="shared" si="116"/>
        <v>586.33759902462589</v>
      </c>
      <c r="N378" s="156">
        <f t="shared" si="116"/>
        <v>593.90135107018057</v>
      </c>
      <c r="O378" s="156">
        <f t="shared" si="116"/>
        <v>603.37750922875</v>
      </c>
      <c r="P378" s="156">
        <f t="shared" si="116"/>
        <v>579.60838725610643</v>
      </c>
      <c r="Q378" s="156">
        <f t="shared" si="116"/>
        <v>588.38780198971028</v>
      </c>
    </row>
    <row r="379" spans="1:17" ht="12" customHeight="1" x14ac:dyDescent="0.25">
      <c r="A379" s="158" t="s">
        <v>62</v>
      </c>
      <c r="B379" s="157"/>
      <c r="C379" s="157">
        <f t="shared" ref="C379:Q379" si="117">IF(C307=0,0,C307/0.086*1000000/SUM(C$58:C$59))</f>
        <v>653.7178128655363</v>
      </c>
      <c r="D379" s="157">
        <f t="shared" si="117"/>
        <v>663.92660971490102</v>
      </c>
      <c r="E379" s="157">
        <f t="shared" si="117"/>
        <v>671.48199038850862</v>
      </c>
      <c r="F379" s="157">
        <f t="shared" si="117"/>
        <v>655.21695918721355</v>
      </c>
      <c r="G379" s="157">
        <f t="shared" si="117"/>
        <v>644.65906231765155</v>
      </c>
      <c r="H379" s="157">
        <f t="shared" si="117"/>
        <v>640.16170677415528</v>
      </c>
      <c r="I379" s="157">
        <f t="shared" si="117"/>
        <v>658.43967645432326</v>
      </c>
      <c r="J379" s="157">
        <f t="shared" si="117"/>
        <v>638.98242528086871</v>
      </c>
      <c r="K379" s="157">
        <f t="shared" si="117"/>
        <v>675.51653532149601</v>
      </c>
      <c r="L379" s="157">
        <f t="shared" si="117"/>
        <v>655.46106179530318</v>
      </c>
      <c r="M379" s="157">
        <f t="shared" si="117"/>
        <v>669.19040956576509</v>
      </c>
      <c r="N379" s="157">
        <f t="shared" si="117"/>
        <v>704.80279108453158</v>
      </c>
      <c r="O379" s="157">
        <f t="shared" si="117"/>
        <v>667.23781863684007</v>
      </c>
      <c r="P379" s="157">
        <f t="shared" si="117"/>
        <v>712.30960060853613</v>
      </c>
      <c r="Q379" s="157">
        <f t="shared" si="117"/>
        <v>689.99161339949717</v>
      </c>
    </row>
    <row r="380" spans="1:17" ht="12" customHeight="1" x14ac:dyDescent="0.25">
      <c r="A380" s="23" t="s">
        <v>57</v>
      </c>
      <c r="B380" s="156"/>
      <c r="C380" s="156">
        <f t="shared" ref="C380:Q380" si="118">IF(C308=0,0,C308/0.086*1000000/C$58)</f>
        <v>0</v>
      </c>
      <c r="D380" s="156">
        <f t="shared" si="118"/>
        <v>0</v>
      </c>
      <c r="E380" s="156">
        <f t="shared" si="118"/>
        <v>0</v>
      </c>
      <c r="F380" s="156">
        <f t="shared" si="118"/>
        <v>0</v>
      </c>
      <c r="G380" s="156">
        <f t="shared" si="118"/>
        <v>0</v>
      </c>
      <c r="H380" s="156">
        <f t="shared" si="118"/>
        <v>0</v>
      </c>
      <c r="I380" s="156">
        <f t="shared" si="118"/>
        <v>0</v>
      </c>
      <c r="J380" s="156">
        <f t="shared" si="118"/>
        <v>0</v>
      </c>
      <c r="K380" s="156">
        <f t="shared" si="118"/>
        <v>0</v>
      </c>
      <c r="L380" s="156">
        <f t="shared" si="118"/>
        <v>0</v>
      </c>
      <c r="M380" s="156">
        <f t="shared" si="118"/>
        <v>0</v>
      </c>
      <c r="N380" s="156">
        <f t="shared" si="118"/>
        <v>0</v>
      </c>
      <c r="O380" s="156">
        <f t="shared" si="118"/>
        <v>0</v>
      </c>
      <c r="P380" s="156">
        <f t="shared" si="118"/>
        <v>0</v>
      </c>
      <c r="Q380" s="156">
        <f t="shared" si="118"/>
        <v>0</v>
      </c>
    </row>
    <row r="381" spans="1:17" ht="12" customHeight="1" x14ac:dyDescent="0.25">
      <c r="A381" s="29" t="s">
        <v>140</v>
      </c>
      <c r="B381" s="57"/>
      <c r="C381" s="57">
        <f t="shared" ref="C381:Q381" si="119">IF(C309=0,0,C309/0.086*1000000/C$59)</f>
        <v>653.7178128655363</v>
      </c>
      <c r="D381" s="57">
        <f t="shared" si="119"/>
        <v>663.92660971490102</v>
      </c>
      <c r="E381" s="57">
        <f t="shared" si="119"/>
        <v>671.48199038850862</v>
      </c>
      <c r="F381" s="57">
        <f t="shared" si="119"/>
        <v>655.21695918721355</v>
      </c>
      <c r="G381" s="57">
        <f t="shared" si="119"/>
        <v>644.65906231765155</v>
      </c>
      <c r="H381" s="57">
        <f t="shared" si="119"/>
        <v>640.16170677415528</v>
      </c>
      <c r="I381" s="57">
        <f t="shared" si="119"/>
        <v>658.43967645432326</v>
      </c>
      <c r="J381" s="57">
        <f t="shared" si="119"/>
        <v>638.98242528086871</v>
      </c>
      <c r="K381" s="57">
        <f t="shared" si="119"/>
        <v>675.51653532149601</v>
      </c>
      <c r="L381" s="57">
        <f t="shared" si="119"/>
        <v>655.46106179530318</v>
      </c>
      <c r="M381" s="57">
        <f t="shared" si="119"/>
        <v>669.19040956576509</v>
      </c>
      <c r="N381" s="57">
        <f t="shared" si="119"/>
        <v>704.80279108453158</v>
      </c>
      <c r="O381" s="57">
        <f t="shared" si="119"/>
        <v>667.23781863684007</v>
      </c>
      <c r="P381" s="57">
        <f t="shared" si="119"/>
        <v>712.30960060853613</v>
      </c>
      <c r="Q381" s="57">
        <f t="shared" si="119"/>
        <v>689.99161339949717</v>
      </c>
    </row>
    <row r="383" spans="1:17" ht="12" customHeight="1" x14ac:dyDescent="0.25">
      <c r="A383" s="152" t="s">
        <v>187</v>
      </c>
      <c r="B383" s="168"/>
      <c r="C383" s="168">
        <f t="shared" ref="C383:Q383" si="120">C384+C386+C388+C397</f>
        <v>0</v>
      </c>
      <c r="D383" s="168">
        <f t="shared" si="120"/>
        <v>0</v>
      </c>
      <c r="E383" s="168">
        <f t="shared" si="120"/>
        <v>0</v>
      </c>
      <c r="F383" s="168">
        <f t="shared" si="120"/>
        <v>0</v>
      </c>
      <c r="G383" s="168">
        <f t="shared" si="120"/>
        <v>0</v>
      </c>
      <c r="H383" s="168">
        <f t="shared" si="120"/>
        <v>0</v>
      </c>
      <c r="I383" s="168">
        <f t="shared" si="120"/>
        <v>0</v>
      </c>
      <c r="J383" s="168">
        <f t="shared" si="120"/>
        <v>0</v>
      </c>
      <c r="K383" s="168">
        <f t="shared" si="120"/>
        <v>0</v>
      </c>
      <c r="L383" s="168">
        <f t="shared" si="120"/>
        <v>0</v>
      </c>
      <c r="M383" s="168">
        <f t="shared" si="120"/>
        <v>0</v>
      </c>
      <c r="N383" s="168">
        <f t="shared" si="120"/>
        <v>0</v>
      </c>
      <c r="O383" s="168">
        <f t="shared" si="120"/>
        <v>0</v>
      </c>
      <c r="P383" s="168">
        <f t="shared" si="120"/>
        <v>0</v>
      </c>
      <c r="Q383" s="168">
        <f t="shared" si="120"/>
        <v>0</v>
      </c>
    </row>
    <row r="384" spans="1:17" ht="12" customHeight="1" x14ac:dyDescent="0.25">
      <c r="A384" s="158" t="s">
        <v>65</v>
      </c>
      <c r="B384" s="157"/>
      <c r="C384" s="157">
        <f t="shared" ref="C384:Q384" si="121">C385</f>
        <v>0</v>
      </c>
      <c r="D384" s="157">
        <f t="shared" si="121"/>
        <v>0</v>
      </c>
      <c r="E384" s="157">
        <f t="shared" si="121"/>
        <v>0</v>
      </c>
      <c r="F384" s="157">
        <f t="shared" si="121"/>
        <v>0</v>
      </c>
      <c r="G384" s="157">
        <f t="shared" si="121"/>
        <v>0</v>
      </c>
      <c r="H384" s="157">
        <f t="shared" si="121"/>
        <v>0</v>
      </c>
      <c r="I384" s="157">
        <f t="shared" si="121"/>
        <v>0</v>
      </c>
      <c r="J384" s="157">
        <f t="shared" si="121"/>
        <v>0</v>
      </c>
      <c r="K384" s="157">
        <f t="shared" si="121"/>
        <v>0</v>
      </c>
      <c r="L384" s="157">
        <f t="shared" si="121"/>
        <v>0</v>
      </c>
      <c r="M384" s="157">
        <f t="shared" si="121"/>
        <v>0</v>
      </c>
      <c r="N384" s="157">
        <f t="shared" si="121"/>
        <v>0</v>
      </c>
      <c r="O384" s="157">
        <f t="shared" si="121"/>
        <v>0</v>
      </c>
      <c r="P384" s="157">
        <f t="shared" si="121"/>
        <v>0</v>
      </c>
      <c r="Q384" s="157">
        <f t="shared" si="121"/>
        <v>0</v>
      </c>
    </row>
    <row r="385" spans="1:17" ht="12" customHeight="1" x14ac:dyDescent="0.25">
      <c r="A385" s="23" t="s">
        <v>60</v>
      </c>
      <c r="B385" s="156"/>
      <c r="C385" s="156">
        <f t="shared" ref="C385:Q385" si="122">IF(C331=0,0,C331*1000000/C$49)</f>
        <v>0</v>
      </c>
      <c r="D385" s="156">
        <f t="shared" si="122"/>
        <v>0</v>
      </c>
      <c r="E385" s="156">
        <f t="shared" si="122"/>
        <v>0</v>
      </c>
      <c r="F385" s="156">
        <f t="shared" si="122"/>
        <v>0</v>
      </c>
      <c r="G385" s="156">
        <f t="shared" si="122"/>
        <v>0</v>
      </c>
      <c r="H385" s="156">
        <f t="shared" si="122"/>
        <v>0</v>
      </c>
      <c r="I385" s="156">
        <f t="shared" si="122"/>
        <v>0</v>
      </c>
      <c r="J385" s="156">
        <f t="shared" si="122"/>
        <v>0</v>
      </c>
      <c r="K385" s="156">
        <f t="shared" si="122"/>
        <v>0</v>
      </c>
      <c r="L385" s="156">
        <f t="shared" si="122"/>
        <v>0</v>
      </c>
      <c r="M385" s="156">
        <f t="shared" si="122"/>
        <v>0</v>
      </c>
      <c r="N385" s="156">
        <f t="shared" si="122"/>
        <v>0</v>
      </c>
      <c r="O385" s="156">
        <f t="shared" si="122"/>
        <v>0</v>
      </c>
      <c r="P385" s="156">
        <f t="shared" si="122"/>
        <v>0</v>
      </c>
      <c r="Q385" s="156">
        <f t="shared" si="122"/>
        <v>0</v>
      </c>
    </row>
    <row r="386" spans="1:17" ht="12" customHeight="1" x14ac:dyDescent="0.25">
      <c r="A386" s="158" t="s">
        <v>112</v>
      </c>
      <c r="B386" s="157"/>
      <c r="C386" s="157">
        <f t="shared" ref="C386:Q386" si="123">C387</f>
        <v>0</v>
      </c>
      <c r="D386" s="157">
        <f t="shared" si="123"/>
        <v>0</v>
      </c>
      <c r="E386" s="157">
        <f t="shared" si="123"/>
        <v>0</v>
      </c>
      <c r="F386" s="157">
        <f t="shared" si="123"/>
        <v>0</v>
      </c>
      <c r="G386" s="157">
        <f t="shared" si="123"/>
        <v>0</v>
      </c>
      <c r="H386" s="157">
        <f t="shared" si="123"/>
        <v>0</v>
      </c>
      <c r="I386" s="157">
        <f t="shared" si="123"/>
        <v>0</v>
      </c>
      <c r="J386" s="157">
        <f t="shared" si="123"/>
        <v>0</v>
      </c>
      <c r="K386" s="157">
        <f t="shared" si="123"/>
        <v>0</v>
      </c>
      <c r="L386" s="157">
        <f t="shared" si="123"/>
        <v>0</v>
      </c>
      <c r="M386" s="157">
        <f t="shared" si="123"/>
        <v>0</v>
      </c>
      <c r="N386" s="157">
        <f t="shared" si="123"/>
        <v>0</v>
      </c>
      <c r="O386" s="157">
        <f t="shared" si="123"/>
        <v>0</v>
      </c>
      <c r="P386" s="157">
        <f t="shared" si="123"/>
        <v>0</v>
      </c>
      <c r="Q386" s="157">
        <f t="shared" si="123"/>
        <v>0</v>
      </c>
    </row>
    <row r="387" spans="1:17" ht="12" customHeight="1" x14ac:dyDescent="0.25">
      <c r="A387" s="23" t="s">
        <v>60</v>
      </c>
      <c r="B387" s="156"/>
      <c r="C387" s="156">
        <f t="shared" ref="C387:Q387" si="124">IF(C333=0,0,C333*1000000/C$49)</f>
        <v>0</v>
      </c>
      <c r="D387" s="156">
        <f t="shared" si="124"/>
        <v>0</v>
      </c>
      <c r="E387" s="156">
        <f t="shared" si="124"/>
        <v>0</v>
      </c>
      <c r="F387" s="156">
        <f t="shared" si="124"/>
        <v>0</v>
      </c>
      <c r="G387" s="156">
        <f t="shared" si="124"/>
        <v>0</v>
      </c>
      <c r="H387" s="156">
        <f t="shared" si="124"/>
        <v>0</v>
      </c>
      <c r="I387" s="156">
        <f t="shared" si="124"/>
        <v>0</v>
      </c>
      <c r="J387" s="156">
        <f t="shared" si="124"/>
        <v>0</v>
      </c>
      <c r="K387" s="156">
        <f t="shared" si="124"/>
        <v>0</v>
      </c>
      <c r="L387" s="156">
        <f t="shared" si="124"/>
        <v>0</v>
      </c>
      <c r="M387" s="156">
        <f t="shared" si="124"/>
        <v>0</v>
      </c>
      <c r="N387" s="156">
        <f t="shared" si="124"/>
        <v>0</v>
      </c>
      <c r="O387" s="156">
        <f t="shared" si="124"/>
        <v>0</v>
      </c>
      <c r="P387" s="156">
        <f t="shared" si="124"/>
        <v>0</v>
      </c>
      <c r="Q387" s="156">
        <f t="shared" si="124"/>
        <v>0</v>
      </c>
    </row>
    <row r="388" spans="1:17" ht="12" customHeight="1" x14ac:dyDescent="0.25">
      <c r="A388" s="158" t="s">
        <v>63</v>
      </c>
      <c r="B388" s="157"/>
      <c r="C388" s="157">
        <f t="shared" ref="C388:Q388" si="125">IF(C334=0,0,C334*1000000/SUM(C$53:C$56))</f>
        <v>0</v>
      </c>
      <c r="D388" s="157">
        <f t="shared" si="125"/>
        <v>0</v>
      </c>
      <c r="E388" s="157">
        <f t="shared" si="125"/>
        <v>0</v>
      </c>
      <c r="F388" s="157">
        <f t="shared" si="125"/>
        <v>0</v>
      </c>
      <c r="G388" s="157">
        <f t="shared" si="125"/>
        <v>0</v>
      </c>
      <c r="H388" s="157">
        <f t="shared" si="125"/>
        <v>0</v>
      </c>
      <c r="I388" s="157">
        <f t="shared" si="125"/>
        <v>0</v>
      </c>
      <c r="J388" s="157">
        <f t="shared" si="125"/>
        <v>0</v>
      </c>
      <c r="K388" s="157">
        <f t="shared" si="125"/>
        <v>0</v>
      </c>
      <c r="L388" s="157">
        <f t="shared" si="125"/>
        <v>0</v>
      </c>
      <c r="M388" s="157">
        <f t="shared" si="125"/>
        <v>0</v>
      </c>
      <c r="N388" s="157">
        <f t="shared" si="125"/>
        <v>0</v>
      </c>
      <c r="O388" s="157">
        <f t="shared" si="125"/>
        <v>0</v>
      </c>
      <c r="P388" s="157">
        <f t="shared" si="125"/>
        <v>0</v>
      </c>
      <c r="Q388" s="157">
        <f t="shared" si="125"/>
        <v>0</v>
      </c>
    </row>
    <row r="389" spans="1:17" ht="12" customHeight="1" x14ac:dyDescent="0.25">
      <c r="A389" s="167" t="s">
        <v>144</v>
      </c>
      <c r="B389" s="132"/>
      <c r="C389" s="132">
        <f t="shared" ref="C389:Q389" si="126">IF(C335=0,0,C335*1000000/C$53)</f>
        <v>0</v>
      </c>
      <c r="D389" s="132">
        <f t="shared" si="126"/>
        <v>0</v>
      </c>
      <c r="E389" s="132">
        <f t="shared" si="126"/>
        <v>0</v>
      </c>
      <c r="F389" s="132">
        <f t="shared" si="126"/>
        <v>0</v>
      </c>
      <c r="G389" s="132">
        <f t="shared" si="126"/>
        <v>0</v>
      </c>
      <c r="H389" s="132">
        <f t="shared" si="126"/>
        <v>0</v>
      </c>
      <c r="I389" s="132">
        <f t="shared" si="126"/>
        <v>0</v>
      </c>
      <c r="J389" s="132">
        <f t="shared" si="126"/>
        <v>0</v>
      </c>
      <c r="K389" s="132">
        <f t="shared" si="126"/>
        <v>0</v>
      </c>
      <c r="L389" s="132">
        <f t="shared" si="126"/>
        <v>0</v>
      </c>
      <c r="M389" s="132">
        <f t="shared" si="126"/>
        <v>0</v>
      </c>
      <c r="N389" s="132">
        <f t="shared" si="126"/>
        <v>0</v>
      </c>
      <c r="O389" s="132">
        <f t="shared" si="126"/>
        <v>0</v>
      </c>
      <c r="P389" s="132">
        <f t="shared" si="126"/>
        <v>0</v>
      </c>
      <c r="Q389" s="132">
        <f t="shared" si="126"/>
        <v>0</v>
      </c>
    </row>
    <row r="390" spans="1:17" ht="12" customHeight="1" x14ac:dyDescent="0.25">
      <c r="A390" s="167" t="s">
        <v>143</v>
      </c>
      <c r="B390" s="132"/>
      <c r="C390" s="132">
        <f t="shared" ref="C390:Q390" si="127">IF(C336=0,0,C336*1000000/C$54)</f>
        <v>0</v>
      </c>
      <c r="D390" s="132">
        <f t="shared" si="127"/>
        <v>0</v>
      </c>
      <c r="E390" s="132">
        <f t="shared" si="127"/>
        <v>0</v>
      </c>
      <c r="F390" s="132">
        <f t="shared" si="127"/>
        <v>0</v>
      </c>
      <c r="G390" s="132">
        <f t="shared" si="127"/>
        <v>0</v>
      </c>
      <c r="H390" s="132">
        <f t="shared" si="127"/>
        <v>0</v>
      </c>
      <c r="I390" s="132">
        <f t="shared" si="127"/>
        <v>0</v>
      </c>
      <c r="J390" s="132">
        <f t="shared" si="127"/>
        <v>0</v>
      </c>
      <c r="K390" s="132">
        <f t="shared" si="127"/>
        <v>0</v>
      </c>
      <c r="L390" s="132">
        <f t="shared" si="127"/>
        <v>0</v>
      </c>
      <c r="M390" s="132">
        <f t="shared" si="127"/>
        <v>0</v>
      </c>
      <c r="N390" s="132">
        <f t="shared" si="127"/>
        <v>0</v>
      </c>
      <c r="O390" s="132">
        <f t="shared" si="127"/>
        <v>0</v>
      </c>
      <c r="P390" s="132">
        <f t="shared" si="127"/>
        <v>0</v>
      </c>
      <c r="Q390" s="132">
        <f t="shared" si="127"/>
        <v>0</v>
      </c>
    </row>
    <row r="391" spans="1:17" ht="12" customHeight="1" x14ac:dyDescent="0.25">
      <c r="A391" s="166" t="s">
        <v>57</v>
      </c>
      <c r="B391" s="165"/>
      <c r="C391" s="165">
        <f t="shared" ref="C391:Q391" si="128">IF(C337=0,0,C337*1000000/C$54)</f>
        <v>0</v>
      </c>
      <c r="D391" s="165">
        <f t="shared" si="128"/>
        <v>0</v>
      </c>
      <c r="E391" s="165">
        <f t="shared" si="128"/>
        <v>0</v>
      </c>
      <c r="F391" s="165">
        <f t="shared" si="128"/>
        <v>0</v>
      </c>
      <c r="G391" s="165">
        <f t="shared" si="128"/>
        <v>0</v>
      </c>
      <c r="H391" s="165">
        <f t="shared" si="128"/>
        <v>0</v>
      </c>
      <c r="I391" s="165">
        <f t="shared" si="128"/>
        <v>0</v>
      </c>
      <c r="J391" s="165">
        <f t="shared" si="128"/>
        <v>0</v>
      </c>
      <c r="K391" s="165">
        <f t="shared" si="128"/>
        <v>0</v>
      </c>
      <c r="L391" s="165">
        <f t="shared" si="128"/>
        <v>0</v>
      </c>
      <c r="M391" s="165">
        <f t="shared" si="128"/>
        <v>0</v>
      </c>
      <c r="N391" s="165">
        <f t="shared" si="128"/>
        <v>0</v>
      </c>
      <c r="O391" s="165">
        <f t="shared" si="128"/>
        <v>0</v>
      </c>
      <c r="P391" s="165">
        <f t="shared" si="128"/>
        <v>0</v>
      </c>
      <c r="Q391" s="165">
        <f t="shared" si="128"/>
        <v>0</v>
      </c>
    </row>
    <row r="392" spans="1:17" ht="12" customHeight="1" x14ac:dyDescent="0.25">
      <c r="A392" s="147" t="s">
        <v>59</v>
      </c>
      <c r="B392" s="164"/>
      <c r="C392" s="164">
        <f t="shared" ref="C392:Q392" si="129">IF(C338=0,0,C338*1000000/C$54)</f>
        <v>0</v>
      </c>
      <c r="D392" s="164">
        <f t="shared" si="129"/>
        <v>0</v>
      </c>
      <c r="E392" s="164">
        <f t="shared" si="129"/>
        <v>0</v>
      </c>
      <c r="F392" s="164">
        <f t="shared" si="129"/>
        <v>0</v>
      </c>
      <c r="G392" s="164">
        <f t="shared" si="129"/>
        <v>0</v>
      </c>
      <c r="H392" s="164">
        <f t="shared" si="129"/>
        <v>0</v>
      </c>
      <c r="I392" s="164">
        <f t="shared" si="129"/>
        <v>0</v>
      </c>
      <c r="J392" s="164">
        <f t="shared" si="129"/>
        <v>0</v>
      </c>
      <c r="K392" s="164">
        <f t="shared" si="129"/>
        <v>0</v>
      </c>
      <c r="L392" s="164">
        <f t="shared" si="129"/>
        <v>0</v>
      </c>
      <c r="M392" s="164">
        <f t="shared" si="129"/>
        <v>0</v>
      </c>
      <c r="N392" s="164">
        <f t="shared" si="129"/>
        <v>0</v>
      </c>
      <c r="O392" s="164">
        <f t="shared" si="129"/>
        <v>0</v>
      </c>
      <c r="P392" s="164">
        <f t="shared" si="129"/>
        <v>0</v>
      </c>
      <c r="Q392" s="164">
        <f t="shared" si="129"/>
        <v>0</v>
      </c>
    </row>
    <row r="393" spans="1:17" ht="12" customHeight="1" x14ac:dyDescent="0.25">
      <c r="A393" s="163" t="s">
        <v>142</v>
      </c>
      <c r="B393" s="162"/>
      <c r="C393" s="162">
        <f t="shared" ref="C393:Q393" si="130">IF(C339=0,0,C339*1000000/C$55)</f>
        <v>0</v>
      </c>
      <c r="D393" s="162">
        <f t="shared" si="130"/>
        <v>0</v>
      </c>
      <c r="E393" s="162">
        <f t="shared" si="130"/>
        <v>0</v>
      </c>
      <c r="F393" s="162">
        <f t="shared" si="130"/>
        <v>0</v>
      </c>
      <c r="G393" s="162">
        <f t="shared" si="130"/>
        <v>0</v>
      </c>
      <c r="H393" s="162">
        <f t="shared" si="130"/>
        <v>0</v>
      </c>
      <c r="I393" s="162">
        <f t="shared" si="130"/>
        <v>0</v>
      </c>
      <c r="J393" s="162">
        <f t="shared" si="130"/>
        <v>0</v>
      </c>
      <c r="K393" s="162">
        <f t="shared" si="130"/>
        <v>0</v>
      </c>
      <c r="L393" s="162">
        <f t="shared" si="130"/>
        <v>0</v>
      </c>
      <c r="M393" s="162">
        <f t="shared" si="130"/>
        <v>0</v>
      </c>
      <c r="N393" s="162">
        <f t="shared" si="130"/>
        <v>0</v>
      </c>
      <c r="O393" s="162">
        <f t="shared" si="130"/>
        <v>0</v>
      </c>
      <c r="P393" s="162">
        <f t="shared" si="130"/>
        <v>0</v>
      </c>
      <c r="Q393" s="162">
        <f t="shared" si="130"/>
        <v>0</v>
      </c>
    </row>
    <row r="394" spans="1:17" ht="12" customHeight="1" x14ac:dyDescent="0.25">
      <c r="A394" s="161" t="s">
        <v>141</v>
      </c>
      <c r="B394" s="160"/>
      <c r="C394" s="160">
        <f t="shared" ref="C394:Q394" si="131">IF(C340=0,0,C340*1000000/C$56)</f>
        <v>0</v>
      </c>
      <c r="D394" s="160">
        <f t="shared" si="131"/>
        <v>0</v>
      </c>
      <c r="E394" s="160">
        <f t="shared" si="131"/>
        <v>0</v>
      </c>
      <c r="F394" s="160">
        <f t="shared" si="131"/>
        <v>0</v>
      </c>
      <c r="G394" s="160">
        <f t="shared" si="131"/>
        <v>0</v>
      </c>
      <c r="H394" s="160">
        <f t="shared" si="131"/>
        <v>0</v>
      </c>
      <c r="I394" s="160">
        <f t="shared" si="131"/>
        <v>0</v>
      </c>
      <c r="J394" s="160">
        <f t="shared" si="131"/>
        <v>0</v>
      </c>
      <c r="K394" s="160">
        <f t="shared" si="131"/>
        <v>0</v>
      </c>
      <c r="L394" s="160">
        <f t="shared" si="131"/>
        <v>0</v>
      </c>
      <c r="M394" s="160">
        <f t="shared" si="131"/>
        <v>0</v>
      </c>
      <c r="N394" s="160">
        <f t="shared" si="131"/>
        <v>0</v>
      </c>
      <c r="O394" s="160">
        <f t="shared" si="131"/>
        <v>0</v>
      </c>
      <c r="P394" s="160">
        <f t="shared" si="131"/>
        <v>0</v>
      </c>
      <c r="Q394" s="160">
        <f t="shared" si="131"/>
        <v>0</v>
      </c>
    </row>
    <row r="395" spans="1:17" ht="12" customHeight="1" x14ac:dyDescent="0.25">
      <c r="A395" s="148" t="s">
        <v>60</v>
      </c>
      <c r="B395" s="156"/>
      <c r="C395" s="156">
        <f t="shared" ref="C395:Q395" si="132">IF(C341=0,0,C341*1000000/C$56)</f>
        <v>0</v>
      </c>
      <c r="D395" s="156">
        <f t="shared" si="132"/>
        <v>0</v>
      </c>
      <c r="E395" s="156">
        <f t="shared" si="132"/>
        <v>0</v>
      </c>
      <c r="F395" s="156">
        <f t="shared" si="132"/>
        <v>0</v>
      </c>
      <c r="G395" s="156">
        <f t="shared" si="132"/>
        <v>0</v>
      </c>
      <c r="H395" s="156">
        <f t="shared" si="132"/>
        <v>0</v>
      </c>
      <c r="I395" s="156">
        <f t="shared" si="132"/>
        <v>0</v>
      </c>
      <c r="J395" s="156">
        <f t="shared" si="132"/>
        <v>0</v>
      </c>
      <c r="K395" s="156">
        <f t="shared" si="132"/>
        <v>0</v>
      </c>
      <c r="L395" s="156">
        <f t="shared" si="132"/>
        <v>0</v>
      </c>
      <c r="M395" s="156">
        <f t="shared" si="132"/>
        <v>0</v>
      </c>
      <c r="N395" s="156">
        <f t="shared" si="132"/>
        <v>0</v>
      </c>
      <c r="O395" s="156">
        <f t="shared" si="132"/>
        <v>0</v>
      </c>
      <c r="P395" s="156">
        <f t="shared" si="132"/>
        <v>0</v>
      </c>
      <c r="Q395" s="156">
        <f t="shared" si="132"/>
        <v>0</v>
      </c>
    </row>
    <row r="396" spans="1:17" ht="12" customHeight="1" x14ac:dyDescent="0.25">
      <c r="A396" s="148" t="s">
        <v>59</v>
      </c>
      <c r="B396" s="156"/>
      <c r="C396" s="156">
        <f t="shared" ref="C396:Q396" si="133">IF(C342=0,0,C342*1000000/C$56)</f>
        <v>0</v>
      </c>
      <c r="D396" s="156">
        <f t="shared" si="133"/>
        <v>0</v>
      </c>
      <c r="E396" s="156">
        <f t="shared" si="133"/>
        <v>0</v>
      </c>
      <c r="F396" s="156">
        <f t="shared" si="133"/>
        <v>0</v>
      </c>
      <c r="G396" s="156">
        <f t="shared" si="133"/>
        <v>0</v>
      </c>
      <c r="H396" s="156">
        <f t="shared" si="133"/>
        <v>0</v>
      </c>
      <c r="I396" s="156">
        <f t="shared" si="133"/>
        <v>0</v>
      </c>
      <c r="J396" s="156">
        <f t="shared" si="133"/>
        <v>0</v>
      </c>
      <c r="K396" s="156">
        <f t="shared" si="133"/>
        <v>0</v>
      </c>
      <c r="L396" s="156">
        <f t="shared" si="133"/>
        <v>0</v>
      </c>
      <c r="M396" s="156">
        <f t="shared" si="133"/>
        <v>0</v>
      </c>
      <c r="N396" s="156">
        <f t="shared" si="133"/>
        <v>0</v>
      </c>
      <c r="O396" s="156">
        <f t="shared" si="133"/>
        <v>0</v>
      </c>
      <c r="P396" s="156">
        <f t="shared" si="133"/>
        <v>0</v>
      </c>
      <c r="Q396" s="156">
        <f t="shared" si="133"/>
        <v>0</v>
      </c>
    </row>
    <row r="397" spans="1:17" ht="12" customHeight="1" x14ac:dyDescent="0.25">
      <c r="A397" s="158" t="s">
        <v>62</v>
      </c>
      <c r="B397" s="157"/>
      <c r="C397" s="157">
        <f t="shared" ref="C397:Q397" si="134">IF(C343=0,0,C343*1000000/SUM(C$58:C$59))</f>
        <v>0</v>
      </c>
      <c r="D397" s="157">
        <f t="shared" si="134"/>
        <v>0</v>
      </c>
      <c r="E397" s="157">
        <f t="shared" si="134"/>
        <v>0</v>
      </c>
      <c r="F397" s="157">
        <f t="shared" si="134"/>
        <v>0</v>
      </c>
      <c r="G397" s="157">
        <f t="shared" si="134"/>
        <v>0</v>
      </c>
      <c r="H397" s="157">
        <f t="shared" si="134"/>
        <v>0</v>
      </c>
      <c r="I397" s="157">
        <f t="shared" si="134"/>
        <v>0</v>
      </c>
      <c r="J397" s="157">
        <f t="shared" si="134"/>
        <v>0</v>
      </c>
      <c r="K397" s="157">
        <f t="shared" si="134"/>
        <v>0</v>
      </c>
      <c r="L397" s="157">
        <f t="shared" si="134"/>
        <v>0</v>
      </c>
      <c r="M397" s="157">
        <f t="shared" si="134"/>
        <v>0</v>
      </c>
      <c r="N397" s="157">
        <f t="shared" si="134"/>
        <v>0</v>
      </c>
      <c r="O397" s="157">
        <f t="shared" si="134"/>
        <v>0</v>
      </c>
      <c r="P397" s="157">
        <f t="shared" si="134"/>
        <v>0</v>
      </c>
      <c r="Q397" s="157">
        <f t="shared" si="134"/>
        <v>0</v>
      </c>
    </row>
    <row r="398" spans="1:17" ht="12" customHeight="1" x14ac:dyDescent="0.25">
      <c r="A398" s="23" t="s">
        <v>57</v>
      </c>
      <c r="B398" s="156"/>
      <c r="C398" s="156">
        <f t="shared" ref="C398:Q398" si="135">IF(C344=0,0,C344*1000000/C$58)</f>
        <v>0</v>
      </c>
      <c r="D398" s="156">
        <f t="shared" si="135"/>
        <v>0</v>
      </c>
      <c r="E398" s="156">
        <f t="shared" si="135"/>
        <v>0</v>
      </c>
      <c r="F398" s="156">
        <f t="shared" si="135"/>
        <v>0</v>
      </c>
      <c r="G398" s="156">
        <f t="shared" si="135"/>
        <v>0</v>
      </c>
      <c r="H398" s="156">
        <f t="shared" si="135"/>
        <v>0</v>
      </c>
      <c r="I398" s="156">
        <f t="shared" si="135"/>
        <v>0</v>
      </c>
      <c r="J398" s="156">
        <f t="shared" si="135"/>
        <v>0</v>
      </c>
      <c r="K398" s="156">
        <f t="shared" si="135"/>
        <v>0</v>
      </c>
      <c r="L398" s="156">
        <f t="shared" si="135"/>
        <v>0</v>
      </c>
      <c r="M398" s="156">
        <f t="shared" si="135"/>
        <v>0</v>
      </c>
      <c r="N398" s="156">
        <f t="shared" si="135"/>
        <v>0</v>
      </c>
      <c r="O398" s="156">
        <f t="shared" si="135"/>
        <v>0</v>
      </c>
      <c r="P398" s="156">
        <f t="shared" si="135"/>
        <v>0</v>
      </c>
      <c r="Q398" s="156">
        <f t="shared" si="135"/>
        <v>0</v>
      </c>
    </row>
    <row r="399" spans="1:17" ht="12" customHeight="1" x14ac:dyDescent="0.25">
      <c r="A399" s="29" t="s">
        <v>140</v>
      </c>
      <c r="B399" s="57"/>
      <c r="C399" s="57">
        <f t="shared" ref="C399:Q399" si="136">IF(C345=0,0,C345*1000000/C$59)</f>
        <v>0</v>
      </c>
      <c r="D399" s="57">
        <f t="shared" si="136"/>
        <v>0</v>
      </c>
      <c r="E399" s="57">
        <f t="shared" si="136"/>
        <v>0</v>
      </c>
      <c r="F399" s="57">
        <f t="shared" si="136"/>
        <v>0</v>
      </c>
      <c r="G399" s="57">
        <f t="shared" si="136"/>
        <v>0</v>
      </c>
      <c r="H399" s="57">
        <f t="shared" si="136"/>
        <v>0</v>
      </c>
      <c r="I399" s="57">
        <f t="shared" si="136"/>
        <v>0</v>
      </c>
      <c r="J399" s="57">
        <f t="shared" si="136"/>
        <v>0</v>
      </c>
      <c r="K399" s="57">
        <f t="shared" si="136"/>
        <v>0</v>
      </c>
      <c r="L399" s="57">
        <f t="shared" si="136"/>
        <v>0</v>
      </c>
      <c r="M399" s="57">
        <f t="shared" si="136"/>
        <v>0</v>
      </c>
      <c r="N399" s="57">
        <f t="shared" si="136"/>
        <v>0</v>
      </c>
      <c r="O399" s="57">
        <f t="shared" si="136"/>
        <v>0</v>
      </c>
      <c r="P399" s="57">
        <f t="shared" si="136"/>
        <v>0</v>
      </c>
      <c r="Q399" s="57">
        <f t="shared" si="136"/>
        <v>0</v>
      </c>
    </row>
    <row r="401" spans="1:17" ht="12" customHeight="1" x14ac:dyDescent="0.25">
      <c r="A401" s="152" t="s">
        <v>186</v>
      </c>
      <c r="B401" s="168"/>
      <c r="C401" s="184">
        <f>C347/RES_summary!C$21</f>
        <v>127.27962852793415</v>
      </c>
      <c r="D401" s="184">
        <f>D347/RES_summary!D$21</f>
        <v>118.29333846714239</v>
      </c>
      <c r="E401" s="184">
        <f>E347/RES_summary!E$21</f>
        <v>114.75954786594569</v>
      </c>
      <c r="F401" s="184">
        <f>F347/RES_summary!F$21</f>
        <v>104.71072359772948</v>
      </c>
      <c r="G401" s="184">
        <f>G347/RES_summary!G$21</f>
        <v>99.328927619419431</v>
      </c>
      <c r="H401" s="184">
        <f>H347/RES_summary!H$21</f>
        <v>89.753538259314027</v>
      </c>
      <c r="I401" s="184">
        <f>I347/RES_summary!I$21</f>
        <v>84.481991667279701</v>
      </c>
      <c r="J401" s="184">
        <f>J347/RES_summary!J$21</f>
        <v>78.77538422842332</v>
      </c>
      <c r="K401" s="184">
        <f>K347/RES_summary!K$21</f>
        <v>74.947656541474842</v>
      </c>
      <c r="L401" s="184">
        <f>L347/RES_summary!L$21</f>
        <v>73.454752206226189</v>
      </c>
      <c r="M401" s="184">
        <f>M347/RES_summary!M$21</f>
        <v>67.112258490309557</v>
      </c>
      <c r="N401" s="184">
        <f>N347/RES_summary!N$21</f>
        <v>66.273555642912569</v>
      </c>
      <c r="O401" s="184">
        <f>O347/RES_summary!O$21</f>
        <v>66.934543763798715</v>
      </c>
      <c r="P401" s="184">
        <f>P347/RES_summary!P$21</f>
        <v>60.681374346821414</v>
      </c>
      <c r="Q401" s="184">
        <f>Q347/RES_summary!Q$21</f>
        <v>61.71950303843925</v>
      </c>
    </row>
    <row r="402" spans="1:17" ht="12" customHeight="1" x14ac:dyDescent="0.25">
      <c r="A402" s="158" t="s">
        <v>65</v>
      </c>
      <c r="B402" s="157"/>
      <c r="C402" s="178">
        <f>C348/RES_summary!C$21</f>
        <v>91.295460904027593</v>
      </c>
      <c r="D402" s="178">
        <f>D348/RES_summary!D$21</f>
        <v>82.619770122662317</v>
      </c>
      <c r="E402" s="178">
        <f>E348/RES_summary!E$21</f>
        <v>79.721100461398265</v>
      </c>
      <c r="F402" s="178">
        <f>F348/RES_summary!F$21</f>
        <v>70.931671941264625</v>
      </c>
      <c r="G402" s="178">
        <f>G348/RES_summary!G$21</f>
        <v>66.113535984702182</v>
      </c>
      <c r="H402" s="178">
        <f>H348/RES_summary!H$21</f>
        <v>57.840860423511486</v>
      </c>
      <c r="I402" s="178">
        <f>I348/RES_summary!I$21</f>
        <v>51.337139500221646</v>
      </c>
      <c r="J402" s="178">
        <f>J348/RES_summary!J$21</f>
        <v>47.381122308563022</v>
      </c>
      <c r="K402" s="178">
        <f>K348/RES_summary!K$21</f>
        <v>43.131969709752561</v>
      </c>
      <c r="L402" s="178">
        <f>L348/RES_summary!L$21</f>
        <v>43.171900058661478</v>
      </c>
      <c r="M402" s="178">
        <f>M348/RES_summary!M$21</f>
        <v>36.176769463119911</v>
      </c>
      <c r="N402" s="178">
        <f>N348/RES_summary!N$21</f>
        <v>35.491900456048278</v>
      </c>
      <c r="O402" s="178">
        <f>O348/RES_summary!O$21</f>
        <v>37.149780287760876</v>
      </c>
      <c r="P402" s="178">
        <f>P348/RES_summary!P$21</f>
        <v>29.409625322555812</v>
      </c>
      <c r="Q402" s="178">
        <f>Q348/RES_summary!Q$21</f>
        <v>31.424359485594543</v>
      </c>
    </row>
    <row r="403" spans="1:17" ht="12" customHeight="1" x14ac:dyDescent="0.25">
      <c r="A403" s="23" t="s">
        <v>60</v>
      </c>
      <c r="B403" s="156"/>
      <c r="C403" s="177">
        <f>C349/RES_summary!C$21</f>
        <v>91.295460904027593</v>
      </c>
      <c r="D403" s="177">
        <f>D349/RES_summary!D$21</f>
        <v>82.619770122662317</v>
      </c>
      <c r="E403" s="177">
        <f>E349/RES_summary!E$21</f>
        <v>79.721100461398265</v>
      </c>
      <c r="F403" s="177">
        <f>F349/RES_summary!F$21</f>
        <v>70.931671941264625</v>
      </c>
      <c r="G403" s="177">
        <f>G349/RES_summary!G$21</f>
        <v>66.113535984702182</v>
      </c>
      <c r="H403" s="177">
        <f>H349/RES_summary!H$21</f>
        <v>57.840860423511486</v>
      </c>
      <c r="I403" s="177">
        <f>I349/RES_summary!I$21</f>
        <v>51.337139500221646</v>
      </c>
      <c r="J403" s="177">
        <f>J349/RES_summary!J$21</f>
        <v>47.381122308563022</v>
      </c>
      <c r="K403" s="177">
        <f>K349/RES_summary!K$21</f>
        <v>43.131969709752561</v>
      </c>
      <c r="L403" s="177">
        <f>L349/RES_summary!L$21</f>
        <v>43.171900058661478</v>
      </c>
      <c r="M403" s="177">
        <f>M349/RES_summary!M$21</f>
        <v>36.176769463119911</v>
      </c>
      <c r="N403" s="177">
        <f>N349/RES_summary!N$21</f>
        <v>35.491900456048278</v>
      </c>
      <c r="O403" s="177">
        <f>O349/RES_summary!O$21</f>
        <v>37.149780287760876</v>
      </c>
      <c r="P403" s="177">
        <f>P349/RES_summary!P$21</f>
        <v>29.409625322555812</v>
      </c>
      <c r="Q403" s="177">
        <f>Q349/RES_summary!Q$21</f>
        <v>31.424359485594543</v>
      </c>
    </row>
    <row r="404" spans="1:17" ht="12" customHeight="1" x14ac:dyDescent="0.25">
      <c r="A404" s="158" t="s">
        <v>112</v>
      </c>
      <c r="B404" s="157"/>
      <c r="C404" s="178">
        <f>C350/RES_summary!C$21</f>
        <v>3.9534377248106485</v>
      </c>
      <c r="D404" s="178">
        <f>D350/RES_summary!D$21</f>
        <v>3.6605098862444927</v>
      </c>
      <c r="E404" s="178">
        <f>E350/RES_summary!E$21</f>
        <v>3.453940059189279</v>
      </c>
      <c r="F404" s="178">
        <f>F350/RES_summary!F$21</f>
        <v>3.2947376342507839</v>
      </c>
      <c r="G404" s="178">
        <f>G350/RES_summary!G$21</f>
        <v>3.6164486411162744</v>
      </c>
      <c r="H404" s="178">
        <f>H350/RES_summary!H$21</f>
        <v>3.3183072375369131</v>
      </c>
      <c r="I404" s="178">
        <f>I350/RES_summary!I$21</f>
        <v>3.3664502630591784</v>
      </c>
      <c r="J404" s="178">
        <f>J350/RES_summary!J$21</f>
        <v>3.1471236366598738</v>
      </c>
      <c r="K404" s="178">
        <f>K350/RES_summary!K$21</f>
        <v>3.1067387734517147</v>
      </c>
      <c r="L404" s="178">
        <f>L350/RES_summary!L$21</f>
        <v>2.7654578215420567</v>
      </c>
      <c r="M404" s="178">
        <f>M350/RES_summary!M$21</f>
        <v>2.672576030823306</v>
      </c>
      <c r="N404" s="178">
        <f>N350/RES_summary!N$21</f>
        <v>2.4172451592423503</v>
      </c>
      <c r="O404" s="178">
        <f>O350/RES_summary!O$21</f>
        <v>2.4161733873502351</v>
      </c>
      <c r="P404" s="178">
        <f>P350/RES_summary!P$21</f>
        <v>2.3689819140545016</v>
      </c>
      <c r="Q404" s="178">
        <f>Q350/RES_summary!Q$21</f>
        <v>2.4268174801280527</v>
      </c>
    </row>
    <row r="405" spans="1:17" ht="12" customHeight="1" x14ac:dyDescent="0.25">
      <c r="A405" s="23" t="s">
        <v>60</v>
      </c>
      <c r="B405" s="156"/>
      <c r="C405" s="177">
        <f>C351/RES_summary!C$21</f>
        <v>3.9534377248106485</v>
      </c>
      <c r="D405" s="177">
        <f>D351/RES_summary!D$21</f>
        <v>3.6605098862444927</v>
      </c>
      <c r="E405" s="177">
        <f>E351/RES_summary!E$21</f>
        <v>3.453940059189279</v>
      </c>
      <c r="F405" s="177">
        <f>F351/RES_summary!F$21</f>
        <v>3.2947376342507839</v>
      </c>
      <c r="G405" s="177">
        <f>G351/RES_summary!G$21</f>
        <v>3.6164486411162744</v>
      </c>
      <c r="H405" s="177">
        <f>H351/RES_summary!H$21</f>
        <v>3.3183072375369131</v>
      </c>
      <c r="I405" s="177">
        <f>I351/RES_summary!I$21</f>
        <v>3.3664502630591784</v>
      </c>
      <c r="J405" s="177">
        <f>J351/RES_summary!J$21</f>
        <v>3.1471236366598738</v>
      </c>
      <c r="K405" s="177">
        <f>K351/RES_summary!K$21</f>
        <v>3.1067387734517147</v>
      </c>
      <c r="L405" s="177">
        <f>L351/RES_summary!L$21</f>
        <v>2.7654578215420567</v>
      </c>
      <c r="M405" s="177">
        <f>M351/RES_summary!M$21</f>
        <v>2.672576030823306</v>
      </c>
      <c r="N405" s="177">
        <f>N351/RES_summary!N$21</f>
        <v>2.4172451592423503</v>
      </c>
      <c r="O405" s="177">
        <f>O351/RES_summary!O$21</f>
        <v>2.4161733873502351</v>
      </c>
      <c r="P405" s="177">
        <f>P351/RES_summary!P$21</f>
        <v>2.3689819140545016</v>
      </c>
      <c r="Q405" s="177">
        <f>Q351/RES_summary!Q$21</f>
        <v>2.4268174801280527</v>
      </c>
    </row>
    <row r="406" spans="1:17" ht="12" customHeight="1" x14ac:dyDescent="0.25">
      <c r="A406" s="158" t="s">
        <v>63</v>
      </c>
      <c r="B406" s="157"/>
      <c r="C406" s="178">
        <f>C352/RES_summary!C$21</f>
        <v>24.151523304713194</v>
      </c>
      <c r="D406" s="178">
        <f>D352/RES_summary!D$21</f>
        <v>24.054502138795378</v>
      </c>
      <c r="E406" s="178">
        <f>E352/RES_summary!E$21</f>
        <v>23.59372258827624</v>
      </c>
      <c r="F406" s="178">
        <f>F352/RES_summary!F$21</f>
        <v>22.754648554437814</v>
      </c>
      <c r="G406" s="178">
        <f>G352/RES_summary!G$21</f>
        <v>22.04690830864276</v>
      </c>
      <c r="H406" s="178">
        <f>H352/RES_summary!H$21</f>
        <v>21.210603337009857</v>
      </c>
      <c r="I406" s="178">
        <f>I352/RES_summary!I$21</f>
        <v>22.246530571259793</v>
      </c>
      <c r="J406" s="178">
        <f>J352/RES_summary!J$21</f>
        <v>20.979072680026377</v>
      </c>
      <c r="K406" s="178">
        <f>K352/RES_summary!K$21</f>
        <v>21.178811687370807</v>
      </c>
      <c r="L406" s="178">
        <f>L352/RES_summary!L$21</f>
        <v>20.358243491895177</v>
      </c>
      <c r="M406" s="178">
        <f>M352/RES_summary!M$21</f>
        <v>21.033132649129598</v>
      </c>
      <c r="N406" s="178">
        <f>N352/RES_summary!N$21</f>
        <v>20.796654409894831</v>
      </c>
      <c r="O406" s="178">
        <f>O352/RES_summary!O$21</f>
        <v>20.248032676821747</v>
      </c>
      <c r="P406" s="178">
        <f>P352/RES_summary!P$21</f>
        <v>21.348058909258651</v>
      </c>
      <c r="Q406" s="178">
        <f>Q352/RES_summary!Q$21</f>
        <v>20.591304121496215</v>
      </c>
    </row>
    <row r="407" spans="1:17" ht="12" customHeight="1" x14ac:dyDescent="0.25">
      <c r="A407" s="167" t="s">
        <v>144</v>
      </c>
      <c r="B407" s="132"/>
      <c r="C407" s="183">
        <f>C353/RES_summary!C$21</f>
        <v>0</v>
      </c>
      <c r="D407" s="183">
        <f>D353/RES_summary!D$21</f>
        <v>0</v>
      </c>
      <c r="E407" s="183">
        <f>E353/RES_summary!E$21</f>
        <v>0</v>
      </c>
      <c r="F407" s="183">
        <f>F353/RES_summary!F$21</f>
        <v>0</v>
      </c>
      <c r="G407" s="183">
        <f>G353/RES_summary!G$21</f>
        <v>0</v>
      </c>
      <c r="H407" s="183">
        <f>H353/RES_summary!H$21</f>
        <v>0</v>
      </c>
      <c r="I407" s="183">
        <f>I353/RES_summary!I$21</f>
        <v>0</v>
      </c>
      <c r="J407" s="183">
        <f>J353/RES_summary!J$21</f>
        <v>0</v>
      </c>
      <c r="K407" s="183">
        <f>K353/RES_summary!K$21</f>
        <v>0</v>
      </c>
      <c r="L407" s="183">
        <f>L353/RES_summary!L$21</f>
        <v>0</v>
      </c>
      <c r="M407" s="183">
        <f>M353/RES_summary!M$21</f>
        <v>0</v>
      </c>
      <c r="N407" s="183">
        <f>N353/RES_summary!N$21</f>
        <v>0</v>
      </c>
      <c r="O407" s="183">
        <f>O353/RES_summary!O$21</f>
        <v>0</v>
      </c>
      <c r="P407" s="183">
        <f>P353/RES_summary!P$21</f>
        <v>0</v>
      </c>
      <c r="Q407" s="183">
        <f>Q353/RES_summary!Q$21</f>
        <v>0</v>
      </c>
    </row>
    <row r="408" spans="1:17" ht="12" customHeight="1" x14ac:dyDescent="0.25">
      <c r="A408" s="167" t="s">
        <v>143</v>
      </c>
      <c r="B408" s="132"/>
      <c r="C408" s="183">
        <f>C354/RES_summary!C$21</f>
        <v>0</v>
      </c>
      <c r="D408" s="183">
        <f>D354/RES_summary!D$21</f>
        <v>0</v>
      </c>
      <c r="E408" s="183">
        <f>E354/RES_summary!E$21</f>
        <v>0</v>
      </c>
      <c r="F408" s="183">
        <f>F354/RES_summary!F$21</f>
        <v>0</v>
      </c>
      <c r="G408" s="183">
        <f>G354/RES_summary!G$21</f>
        <v>0</v>
      </c>
      <c r="H408" s="183">
        <f>H354/RES_summary!H$21</f>
        <v>0</v>
      </c>
      <c r="I408" s="183">
        <f>I354/RES_summary!I$21</f>
        <v>0</v>
      </c>
      <c r="J408" s="183">
        <f>J354/RES_summary!J$21</f>
        <v>0</v>
      </c>
      <c r="K408" s="183">
        <f>K354/RES_summary!K$21</f>
        <v>0</v>
      </c>
      <c r="L408" s="183">
        <f>L354/RES_summary!L$21</f>
        <v>0</v>
      </c>
      <c r="M408" s="183">
        <f>M354/RES_summary!M$21</f>
        <v>0</v>
      </c>
      <c r="N408" s="183">
        <f>N354/RES_summary!N$21</f>
        <v>0</v>
      </c>
      <c r="O408" s="183">
        <f>O354/RES_summary!O$21</f>
        <v>0</v>
      </c>
      <c r="P408" s="183">
        <f>P354/RES_summary!P$21</f>
        <v>0</v>
      </c>
      <c r="Q408" s="183">
        <f>Q354/RES_summary!Q$21</f>
        <v>0</v>
      </c>
    </row>
    <row r="409" spans="1:17" ht="12" customHeight="1" x14ac:dyDescent="0.25">
      <c r="A409" s="166" t="s">
        <v>57</v>
      </c>
      <c r="B409" s="165"/>
      <c r="C409" s="182">
        <f>C355/RES_summary!C$21</f>
        <v>0</v>
      </c>
      <c r="D409" s="182">
        <f>D355/RES_summary!D$21</f>
        <v>0</v>
      </c>
      <c r="E409" s="182">
        <f>E355/RES_summary!E$21</f>
        <v>0</v>
      </c>
      <c r="F409" s="182">
        <f>F355/RES_summary!F$21</f>
        <v>0</v>
      </c>
      <c r="G409" s="182">
        <f>G355/RES_summary!G$21</f>
        <v>0</v>
      </c>
      <c r="H409" s="182">
        <f>H355/RES_summary!H$21</f>
        <v>0</v>
      </c>
      <c r="I409" s="182">
        <f>I355/RES_summary!I$21</f>
        <v>0</v>
      </c>
      <c r="J409" s="182">
        <f>J355/RES_summary!J$21</f>
        <v>0</v>
      </c>
      <c r="K409" s="182">
        <f>K355/RES_summary!K$21</f>
        <v>0</v>
      </c>
      <c r="L409" s="182">
        <f>L355/RES_summary!L$21</f>
        <v>0</v>
      </c>
      <c r="M409" s="182">
        <f>M355/RES_summary!M$21</f>
        <v>0</v>
      </c>
      <c r="N409" s="182">
        <f>N355/RES_summary!N$21</f>
        <v>0</v>
      </c>
      <c r="O409" s="182">
        <f>O355/RES_summary!O$21</f>
        <v>0</v>
      </c>
      <c r="P409" s="182">
        <f>P355/RES_summary!P$21</f>
        <v>0</v>
      </c>
      <c r="Q409" s="182">
        <f>Q355/RES_summary!Q$21</f>
        <v>0</v>
      </c>
    </row>
    <row r="410" spans="1:17" ht="12" customHeight="1" x14ac:dyDescent="0.25">
      <c r="A410" s="147" t="s">
        <v>59</v>
      </c>
      <c r="B410" s="164"/>
      <c r="C410" s="181">
        <f>C356/RES_summary!C$21</f>
        <v>0</v>
      </c>
      <c r="D410" s="181">
        <f>D356/RES_summary!D$21</f>
        <v>0</v>
      </c>
      <c r="E410" s="181">
        <f>E356/RES_summary!E$21</f>
        <v>0</v>
      </c>
      <c r="F410" s="181">
        <f>F356/RES_summary!F$21</f>
        <v>0</v>
      </c>
      <c r="G410" s="181">
        <f>G356/RES_summary!G$21</f>
        <v>0</v>
      </c>
      <c r="H410" s="181">
        <f>H356/RES_summary!H$21</f>
        <v>0</v>
      </c>
      <c r="I410" s="181">
        <f>I356/RES_summary!I$21</f>
        <v>0</v>
      </c>
      <c r="J410" s="181">
        <f>J356/RES_summary!J$21</f>
        <v>0</v>
      </c>
      <c r="K410" s="181">
        <f>K356/RES_summary!K$21</f>
        <v>0</v>
      </c>
      <c r="L410" s="181">
        <f>L356/RES_summary!L$21</f>
        <v>0</v>
      </c>
      <c r="M410" s="181">
        <f>M356/RES_summary!M$21</f>
        <v>0</v>
      </c>
      <c r="N410" s="181">
        <f>N356/RES_summary!N$21</f>
        <v>0</v>
      </c>
      <c r="O410" s="181">
        <f>O356/RES_summary!O$21</f>
        <v>0</v>
      </c>
      <c r="P410" s="181">
        <f>P356/RES_summary!P$21</f>
        <v>0</v>
      </c>
      <c r="Q410" s="181">
        <f>Q356/RES_summary!Q$21</f>
        <v>0</v>
      </c>
    </row>
    <row r="411" spans="1:17" ht="12" customHeight="1" x14ac:dyDescent="0.25">
      <c r="A411" s="163" t="s">
        <v>142</v>
      </c>
      <c r="B411" s="162"/>
      <c r="C411" s="180">
        <f>C357/RES_summary!C$21</f>
        <v>26.088478156648538</v>
      </c>
      <c r="D411" s="180">
        <f>D357/RES_summary!D$21</f>
        <v>25.903535026348411</v>
      </c>
      <c r="E411" s="180">
        <f>E357/RES_summary!E$21</f>
        <v>25.650109164217376</v>
      </c>
      <c r="F411" s="180">
        <f>F357/RES_summary!F$21</f>
        <v>24.531831281547532</v>
      </c>
      <c r="G411" s="180">
        <f>G357/RES_summary!G$21</f>
        <v>0</v>
      </c>
      <c r="H411" s="180">
        <f>H357/RES_summary!H$21</f>
        <v>0</v>
      </c>
      <c r="I411" s="180">
        <f>I357/RES_summary!I$21</f>
        <v>25.149157500707151</v>
      </c>
      <c r="J411" s="180">
        <f>J357/RES_summary!J$21</f>
        <v>23.213075925426466</v>
      </c>
      <c r="K411" s="180">
        <f>K357/RES_summary!K$21</f>
        <v>0</v>
      </c>
      <c r="L411" s="180">
        <f>L357/RES_summary!L$21</f>
        <v>0</v>
      </c>
      <c r="M411" s="180">
        <f>M357/RES_summary!M$21</f>
        <v>0</v>
      </c>
      <c r="N411" s="180">
        <f>N357/RES_summary!N$21</f>
        <v>0</v>
      </c>
      <c r="O411" s="180">
        <f>O357/RES_summary!O$21</f>
        <v>0</v>
      </c>
      <c r="P411" s="180">
        <f>P357/RES_summary!P$21</f>
        <v>0</v>
      </c>
      <c r="Q411" s="180">
        <f>Q357/RES_summary!Q$21</f>
        <v>0</v>
      </c>
    </row>
    <row r="412" spans="1:17" ht="12" customHeight="1" x14ac:dyDescent="0.25">
      <c r="A412" s="161" t="s">
        <v>141</v>
      </c>
      <c r="B412" s="160"/>
      <c r="C412" s="179">
        <f>C358/RES_summary!C$21</f>
        <v>23.039095446879891</v>
      </c>
      <c r="D412" s="179">
        <f>D358/RES_summary!D$21</f>
        <v>22.934856409494362</v>
      </c>
      <c r="E412" s="179">
        <f>E358/RES_summary!E$21</f>
        <v>22.744167092602353</v>
      </c>
      <c r="F412" s="179">
        <f>F358/RES_summary!F$21</f>
        <v>21.941623365333559</v>
      </c>
      <c r="G412" s="179">
        <f>G358/RES_summary!G$21</f>
        <v>22.04690830864276</v>
      </c>
      <c r="H412" s="179">
        <f>H358/RES_summary!H$21</f>
        <v>21.210603337009857</v>
      </c>
      <c r="I412" s="179">
        <f>I358/RES_summary!I$21</f>
        <v>22.239640665087716</v>
      </c>
      <c r="J412" s="179">
        <f>J358/RES_summary!J$21</f>
        <v>20.814492676189325</v>
      </c>
      <c r="K412" s="179">
        <f>K358/RES_summary!K$21</f>
        <v>21.178811687370807</v>
      </c>
      <c r="L412" s="179">
        <f>L358/RES_summary!L$21</f>
        <v>20.358243491895177</v>
      </c>
      <c r="M412" s="179">
        <f>M358/RES_summary!M$21</f>
        <v>21.033132649129598</v>
      </c>
      <c r="N412" s="179">
        <f>N358/RES_summary!N$21</f>
        <v>20.796654409894831</v>
      </c>
      <c r="O412" s="179">
        <f>O358/RES_summary!O$21</f>
        <v>20.248032676821747</v>
      </c>
      <c r="P412" s="179">
        <f>P358/RES_summary!P$21</f>
        <v>21.348058909258651</v>
      </c>
      <c r="Q412" s="179">
        <f>Q358/RES_summary!Q$21</f>
        <v>20.591304121496215</v>
      </c>
    </row>
    <row r="413" spans="1:17" ht="12" customHeight="1" x14ac:dyDescent="0.25">
      <c r="A413" s="148" t="s">
        <v>60</v>
      </c>
      <c r="B413" s="156"/>
      <c r="C413" s="177">
        <f>C359/RES_summary!C$21</f>
        <v>17.139207620609959</v>
      </c>
      <c r="D413" s="177">
        <f>D359/RES_summary!D$21</f>
        <v>17.00833977251359</v>
      </c>
      <c r="E413" s="177">
        <f>E359/RES_summary!E$21</f>
        <v>16.835488298225616</v>
      </c>
      <c r="F413" s="177">
        <f>F359/RES_summary!F$21</f>
        <v>16.088495232575251</v>
      </c>
      <c r="G413" s="177">
        <f>G359/RES_summary!G$21</f>
        <v>16.186887275238799</v>
      </c>
      <c r="H413" s="177">
        <f>H359/RES_summary!H$21</f>
        <v>15.472586233032381</v>
      </c>
      <c r="I413" s="177">
        <f>I359/RES_summary!I$21</f>
        <v>16.556801094381196</v>
      </c>
      <c r="J413" s="177">
        <f>J359/RES_summary!J$21</f>
        <v>15.235908242646545</v>
      </c>
      <c r="K413" s="177">
        <f>K359/RES_summary!K$21</f>
        <v>15.616097319176236</v>
      </c>
      <c r="L413" s="177">
        <f>L359/RES_summary!L$21</f>
        <v>14.793527923124502</v>
      </c>
      <c r="M413" s="177">
        <f>M359/RES_summary!M$21</f>
        <v>15.652680425553145</v>
      </c>
      <c r="N413" s="177">
        <f>N359/RES_summary!N$21</f>
        <v>15.376313260846906</v>
      </c>
      <c r="O413" s="177">
        <f>O359/RES_summary!O$21</f>
        <v>14.775781293115614</v>
      </c>
      <c r="P413" s="177">
        <f>P359/RES_summary!P$21</f>
        <v>16.085412714532527</v>
      </c>
      <c r="Q413" s="177">
        <f>Q359/RES_summary!Q$21</f>
        <v>15.281189985673539</v>
      </c>
    </row>
    <row r="414" spans="1:17" ht="12" customHeight="1" x14ac:dyDescent="0.25">
      <c r="A414" s="148" t="s">
        <v>59</v>
      </c>
      <c r="B414" s="156"/>
      <c r="C414" s="177">
        <f>C360/RES_summary!C$21</f>
        <v>5.8998878262699357</v>
      </c>
      <c r="D414" s="177">
        <f>D360/RES_summary!D$21</f>
        <v>5.9265166369807751</v>
      </c>
      <c r="E414" s="177">
        <f>E360/RES_summary!E$21</f>
        <v>5.9086787943767396</v>
      </c>
      <c r="F414" s="177">
        <f>F360/RES_summary!F$21</f>
        <v>5.8531281327583056</v>
      </c>
      <c r="G414" s="177">
        <f>G360/RES_summary!G$21</f>
        <v>5.8600210334039629</v>
      </c>
      <c r="H414" s="177">
        <f>H360/RES_summary!H$21</f>
        <v>5.7380171039774801</v>
      </c>
      <c r="I414" s="177">
        <f>I360/RES_summary!I$21</f>
        <v>5.6828395707065233</v>
      </c>
      <c r="J414" s="177">
        <f>J360/RES_summary!J$21</f>
        <v>5.5785844335427761</v>
      </c>
      <c r="K414" s="177">
        <f>K360/RES_summary!K$21</f>
        <v>5.5627143681945705</v>
      </c>
      <c r="L414" s="177">
        <f>L360/RES_summary!L$21</f>
        <v>5.5647155687706711</v>
      </c>
      <c r="M414" s="177">
        <f>M360/RES_summary!M$21</f>
        <v>5.3804522235764516</v>
      </c>
      <c r="N414" s="177">
        <f>N360/RES_summary!N$21</f>
        <v>5.4203411490479212</v>
      </c>
      <c r="O414" s="177">
        <f>O360/RES_summary!O$21</f>
        <v>5.4722513837061326</v>
      </c>
      <c r="P414" s="177">
        <f>P360/RES_summary!P$21</f>
        <v>5.2626461947261216</v>
      </c>
      <c r="Q414" s="177">
        <f>Q360/RES_summary!Q$21</f>
        <v>5.310114135822678</v>
      </c>
    </row>
    <row r="415" spans="1:17" ht="12" customHeight="1" x14ac:dyDescent="0.25">
      <c r="A415" s="158" t="s">
        <v>62</v>
      </c>
      <c r="B415" s="157"/>
      <c r="C415" s="178">
        <f>C361/RES_summary!C$21</f>
        <v>7.8792065943827021</v>
      </c>
      <c r="D415" s="178">
        <f>D361/RES_summary!D$21</f>
        <v>7.9585563194402056</v>
      </c>
      <c r="E415" s="178">
        <f>E361/RES_summary!E$21</f>
        <v>7.9907847570818955</v>
      </c>
      <c r="F415" s="178">
        <f>F361/RES_summary!F$21</f>
        <v>7.7296654677762584</v>
      </c>
      <c r="G415" s="178">
        <f>G361/RES_summary!G$21</f>
        <v>7.5520346849582145</v>
      </c>
      <c r="H415" s="178">
        <f>H361/RES_summary!H$21</f>
        <v>7.383767261255775</v>
      </c>
      <c r="I415" s="178">
        <f>I361/RES_summary!I$21</f>
        <v>7.5318713327390743</v>
      </c>
      <c r="J415" s="178">
        <f>J361/RES_summary!J$21</f>
        <v>7.2680656031740467</v>
      </c>
      <c r="K415" s="178">
        <f>K361/RES_summary!K$21</f>
        <v>7.5301363708997613</v>
      </c>
      <c r="L415" s="178">
        <f>L361/RES_summary!L$21</f>
        <v>7.1591508341274892</v>
      </c>
      <c r="M415" s="178">
        <f>M361/RES_summary!M$21</f>
        <v>7.2297803472367415</v>
      </c>
      <c r="N415" s="178">
        <f>N361/RES_summary!N$21</f>
        <v>7.5677556177271059</v>
      </c>
      <c r="O415" s="178">
        <f>O361/RES_summary!O$21</f>
        <v>7.1205574118658577</v>
      </c>
      <c r="P415" s="178">
        <f>P361/RES_summary!P$21</f>
        <v>7.5547082009524438</v>
      </c>
      <c r="Q415" s="178">
        <f>Q361/RES_summary!Q$21</f>
        <v>7.2770219512204335</v>
      </c>
    </row>
    <row r="416" spans="1:17" ht="12" customHeight="1" x14ac:dyDescent="0.25">
      <c r="A416" s="23" t="s">
        <v>57</v>
      </c>
      <c r="B416" s="156"/>
      <c r="C416" s="177">
        <f>C362/RES_summary!C$21</f>
        <v>0</v>
      </c>
      <c r="D416" s="177">
        <f>D362/RES_summary!D$21</f>
        <v>0</v>
      </c>
      <c r="E416" s="177">
        <f>E362/RES_summary!E$21</f>
        <v>0</v>
      </c>
      <c r="F416" s="177">
        <f>F362/RES_summary!F$21</f>
        <v>0</v>
      </c>
      <c r="G416" s="177">
        <f>G362/RES_summary!G$21</f>
        <v>0</v>
      </c>
      <c r="H416" s="177">
        <f>H362/RES_summary!H$21</f>
        <v>0</v>
      </c>
      <c r="I416" s="177">
        <f>I362/RES_summary!I$21</f>
        <v>0</v>
      </c>
      <c r="J416" s="177">
        <f>J362/RES_summary!J$21</f>
        <v>0</v>
      </c>
      <c r="K416" s="177">
        <f>K362/RES_summary!K$21</f>
        <v>0</v>
      </c>
      <c r="L416" s="177">
        <f>L362/RES_summary!L$21</f>
        <v>0</v>
      </c>
      <c r="M416" s="177">
        <f>M362/RES_summary!M$21</f>
        <v>0</v>
      </c>
      <c r="N416" s="177">
        <f>N362/RES_summary!N$21</f>
        <v>0</v>
      </c>
      <c r="O416" s="177">
        <f>O362/RES_summary!O$21</f>
        <v>0</v>
      </c>
      <c r="P416" s="177">
        <f>P362/RES_summary!P$21</f>
        <v>0</v>
      </c>
      <c r="Q416" s="177">
        <f>Q362/RES_summary!Q$21</f>
        <v>0</v>
      </c>
    </row>
    <row r="417" spans="1:17" ht="12" customHeight="1" x14ac:dyDescent="0.25">
      <c r="A417" s="29" t="s">
        <v>140</v>
      </c>
      <c r="B417" s="57"/>
      <c r="C417" s="176">
        <f>C363/RES_summary!C$21</f>
        <v>7.8792065943827021</v>
      </c>
      <c r="D417" s="176">
        <f>D363/RES_summary!D$21</f>
        <v>7.9585563194402056</v>
      </c>
      <c r="E417" s="176">
        <f>E363/RES_summary!E$21</f>
        <v>7.9907847570818955</v>
      </c>
      <c r="F417" s="176">
        <f>F363/RES_summary!F$21</f>
        <v>7.7296654677762584</v>
      </c>
      <c r="G417" s="176">
        <f>G363/RES_summary!G$21</f>
        <v>7.5520346849582145</v>
      </c>
      <c r="H417" s="176">
        <f>H363/RES_summary!H$21</f>
        <v>7.383767261255775</v>
      </c>
      <c r="I417" s="176">
        <f>I363/RES_summary!I$21</f>
        <v>7.5318713327390743</v>
      </c>
      <c r="J417" s="176">
        <f>J363/RES_summary!J$21</f>
        <v>7.2680656031740467</v>
      </c>
      <c r="K417" s="176">
        <f>K363/RES_summary!K$21</f>
        <v>7.5301363708997613</v>
      </c>
      <c r="L417" s="176">
        <f>L363/RES_summary!L$21</f>
        <v>7.1591508341274892</v>
      </c>
      <c r="M417" s="176">
        <f>M363/RES_summary!M$21</f>
        <v>7.2297803472367415</v>
      </c>
      <c r="N417" s="176">
        <f>N363/RES_summary!N$21</f>
        <v>7.5677556177271059</v>
      </c>
      <c r="O417" s="176">
        <f>O363/RES_summary!O$21</f>
        <v>7.1205574118658577</v>
      </c>
      <c r="P417" s="176">
        <f>P363/RES_summary!P$21</f>
        <v>7.5547082009524438</v>
      </c>
      <c r="Q417" s="176">
        <f>Q363/RES_summary!Q$21</f>
        <v>7.2770219512204335</v>
      </c>
    </row>
    <row r="419" spans="1:17" ht="12" customHeight="1" x14ac:dyDescent="0.25">
      <c r="A419" s="152" t="s">
        <v>185</v>
      </c>
      <c r="B419" s="168"/>
      <c r="C419" s="184">
        <f>C365/RES_summary!C$21</f>
        <v>150.53386943248896</v>
      </c>
      <c r="D419" s="184">
        <f>D365/RES_summary!D$21</f>
        <v>143.17482155017925</v>
      </c>
      <c r="E419" s="184">
        <f>E365/RES_summary!E$21</f>
        <v>143.75665132202028</v>
      </c>
      <c r="F419" s="184">
        <f>F365/RES_summary!F$21</f>
        <v>136.03890597896657</v>
      </c>
      <c r="G419" s="184">
        <f>G365/RES_summary!G$21</f>
        <v>132.93053258903035</v>
      </c>
      <c r="H419" s="184">
        <f>H365/RES_summary!H$21</f>
        <v>125.38389528556134</v>
      </c>
      <c r="I419" s="184">
        <f>I365/RES_summary!I$21</f>
        <v>124.07563878900145</v>
      </c>
      <c r="J419" s="184">
        <f>J365/RES_summary!J$21</f>
        <v>124.12446216778012</v>
      </c>
      <c r="K419" s="184">
        <f>K365/RES_summary!K$21</f>
        <v>122.6494813185454</v>
      </c>
      <c r="L419" s="184">
        <f>L365/RES_summary!L$21</f>
        <v>133.81067591489025</v>
      </c>
      <c r="M419" s="184">
        <f>M365/RES_summary!M$21</f>
        <v>124.02181545780306</v>
      </c>
      <c r="N419" s="184">
        <f>N365/RES_summary!N$21</f>
        <v>128.30180820823742</v>
      </c>
      <c r="O419" s="184">
        <f>O365/RES_summary!O$21</f>
        <v>136.55517975787217</v>
      </c>
      <c r="P419" s="184">
        <f>P365/RES_summary!P$21</f>
        <v>118.18431700189244</v>
      </c>
      <c r="Q419" s="184">
        <f>Q365/RES_summary!Q$21</f>
        <v>125.82892470049416</v>
      </c>
    </row>
    <row r="420" spans="1:17" ht="12" customHeight="1" x14ac:dyDescent="0.25">
      <c r="A420" s="158" t="s">
        <v>65</v>
      </c>
      <c r="B420" s="157"/>
      <c r="C420" s="178">
        <f>C366/RES_summary!C$21</f>
        <v>117.70933219090151</v>
      </c>
      <c r="D420" s="178">
        <f>D366/RES_summary!D$21</f>
        <v>110.5519584842552</v>
      </c>
      <c r="E420" s="178">
        <f>E366/RES_summary!E$21</f>
        <v>111.30437501028351</v>
      </c>
      <c r="F420" s="178">
        <f>F366/RES_summary!F$21</f>
        <v>104.34343398205894</v>
      </c>
      <c r="G420" s="178">
        <f>G366/RES_summary!G$21</f>
        <v>100.4573260274546</v>
      </c>
      <c r="H420" s="178">
        <f>H366/RES_summary!H$21</f>
        <v>93.822692181836743</v>
      </c>
      <c r="I420" s="178">
        <f>I366/RES_summary!I$21</f>
        <v>90.992888133083824</v>
      </c>
      <c r="J420" s="178">
        <f>J366/RES_summary!J$21</f>
        <v>92.143913116739867</v>
      </c>
      <c r="K420" s="178">
        <f>K366/RES_summary!K$21</f>
        <v>89.604219718635619</v>
      </c>
      <c r="L420" s="178">
        <f>L366/RES_summary!L$21</f>
        <v>101.83249983806914</v>
      </c>
      <c r="M420" s="178">
        <f>M366/RES_summary!M$21</f>
        <v>91.232554594220176</v>
      </c>
      <c r="N420" s="178">
        <f>N366/RES_summary!N$21</f>
        <v>95.656550921296684</v>
      </c>
      <c r="O420" s="178">
        <f>O366/RES_summary!O$21</f>
        <v>104.40050635037599</v>
      </c>
      <c r="P420" s="178">
        <f>P366/RES_summary!P$21</f>
        <v>84.897119721976068</v>
      </c>
      <c r="Q420" s="178">
        <f>Q366/RES_summary!Q$21</f>
        <v>92.905761436501734</v>
      </c>
    </row>
    <row r="421" spans="1:17" ht="12" customHeight="1" x14ac:dyDescent="0.25">
      <c r="A421" s="23" t="s">
        <v>60</v>
      </c>
      <c r="B421" s="156"/>
      <c r="C421" s="177">
        <f>C367/RES_summary!C$21</f>
        <v>117.70933219090151</v>
      </c>
      <c r="D421" s="177">
        <f>D367/RES_summary!D$21</f>
        <v>110.5519584842552</v>
      </c>
      <c r="E421" s="177">
        <f>E367/RES_summary!E$21</f>
        <v>111.30437501028351</v>
      </c>
      <c r="F421" s="177">
        <f>F367/RES_summary!F$21</f>
        <v>104.34343398205894</v>
      </c>
      <c r="G421" s="177">
        <f>G367/RES_summary!G$21</f>
        <v>100.4573260274546</v>
      </c>
      <c r="H421" s="177">
        <f>H367/RES_summary!H$21</f>
        <v>93.822692181836743</v>
      </c>
      <c r="I421" s="177">
        <f>I367/RES_summary!I$21</f>
        <v>90.992888133083824</v>
      </c>
      <c r="J421" s="177">
        <f>J367/RES_summary!J$21</f>
        <v>92.143913116739867</v>
      </c>
      <c r="K421" s="177">
        <f>K367/RES_summary!K$21</f>
        <v>89.604219718635619</v>
      </c>
      <c r="L421" s="177">
        <f>L367/RES_summary!L$21</f>
        <v>101.83249983806914</v>
      </c>
      <c r="M421" s="177">
        <f>M367/RES_summary!M$21</f>
        <v>91.232554594220176</v>
      </c>
      <c r="N421" s="177">
        <f>N367/RES_summary!N$21</f>
        <v>95.656550921296684</v>
      </c>
      <c r="O421" s="177">
        <f>O367/RES_summary!O$21</f>
        <v>104.40050635037599</v>
      </c>
      <c r="P421" s="177">
        <f>P367/RES_summary!P$21</f>
        <v>84.897119721976068</v>
      </c>
      <c r="Q421" s="177">
        <f>Q367/RES_summary!Q$21</f>
        <v>92.905761436501734</v>
      </c>
    </row>
    <row r="422" spans="1:17" ht="12" customHeight="1" x14ac:dyDescent="0.25">
      <c r="A422" s="158" t="s">
        <v>112</v>
      </c>
      <c r="B422" s="157"/>
      <c r="C422" s="178">
        <f>C368/RES_summary!C$21</f>
        <v>7.7041864708980947</v>
      </c>
      <c r="D422" s="178">
        <f>D368/RES_summary!D$21</f>
        <v>7.4200629539272835</v>
      </c>
      <c r="E422" s="178">
        <f>E368/RES_summary!E$21</f>
        <v>7.304685482237022</v>
      </c>
      <c r="F422" s="178">
        <f>F368/RES_summary!F$21</f>
        <v>7.29710425997333</v>
      </c>
      <c r="G422" s="178">
        <f>G368/RES_summary!G$21</f>
        <v>8.1606939480047433</v>
      </c>
      <c r="H422" s="178">
        <f>H368/RES_summary!H$21</f>
        <v>7.9443997377637645</v>
      </c>
      <c r="I422" s="178">
        <f>I368/RES_summary!I$21</f>
        <v>8.5471743104028288</v>
      </c>
      <c r="J422" s="178">
        <f>J368/RES_summary!J$21</f>
        <v>8.5955459718088836</v>
      </c>
      <c r="K422" s="178">
        <f>K368/RES_summary!K$21</f>
        <v>9.1644265629949277</v>
      </c>
      <c r="L422" s="178">
        <f>L368/RES_summary!L$21</f>
        <v>8.9481978325324238</v>
      </c>
      <c r="M422" s="178">
        <f>M368/RES_summary!M$21</f>
        <v>9.2193125734527062</v>
      </c>
      <c r="N422" s="178">
        <f>N368/RES_summary!N$21</f>
        <v>8.8579943518470401</v>
      </c>
      <c r="O422" s="178">
        <f>O368/RES_summary!O$21</f>
        <v>9.0734695053668499</v>
      </c>
      <c r="P422" s="178">
        <f>P368/RES_summary!P$21</f>
        <v>9.0672732825553002</v>
      </c>
      <c r="Q422" s="178">
        <f>Q368/RES_summary!Q$21</f>
        <v>9.420833658400106</v>
      </c>
    </row>
    <row r="423" spans="1:17" ht="12" customHeight="1" x14ac:dyDescent="0.25">
      <c r="A423" s="23" t="s">
        <v>60</v>
      </c>
      <c r="B423" s="156"/>
      <c r="C423" s="177">
        <f>C369/RES_summary!C$21</f>
        <v>7.7041864708980947</v>
      </c>
      <c r="D423" s="177">
        <f>D369/RES_summary!D$21</f>
        <v>7.4200629539272835</v>
      </c>
      <c r="E423" s="177">
        <f>E369/RES_summary!E$21</f>
        <v>7.304685482237022</v>
      </c>
      <c r="F423" s="177">
        <f>F369/RES_summary!F$21</f>
        <v>7.29710425997333</v>
      </c>
      <c r="G423" s="177">
        <f>G369/RES_summary!G$21</f>
        <v>8.1606939480047433</v>
      </c>
      <c r="H423" s="177">
        <f>H369/RES_summary!H$21</f>
        <v>7.9443997377637645</v>
      </c>
      <c r="I423" s="177">
        <f>I369/RES_summary!I$21</f>
        <v>8.5471743104028288</v>
      </c>
      <c r="J423" s="177">
        <f>J369/RES_summary!J$21</f>
        <v>8.5955459718088836</v>
      </c>
      <c r="K423" s="177">
        <f>K369/RES_summary!K$21</f>
        <v>9.1644265629949277</v>
      </c>
      <c r="L423" s="177">
        <f>L369/RES_summary!L$21</f>
        <v>8.9481978325324238</v>
      </c>
      <c r="M423" s="177">
        <f>M369/RES_summary!M$21</f>
        <v>9.2193125734527062</v>
      </c>
      <c r="N423" s="177">
        <f>N369/RES_summary!N$21</f>
        <v>8.8579943518470401</v>
      </c>
      <c r="O423" s="177">
        <f>O369/RES_summary!O$21</f>
        <v>9.0734695053668499</v>
      </c>
      <c r="P423" s="177">
        <f>P369/RES_summary!P$21</f>
        <v>9.0672732825553002</v>
      </c>
      <c r="Q423" s="177">
        <f>Q369/RES_summary!Q$21</f>
        <v>9.420833658400106</v>
      </c>
    </row>
    <row r="424" spans="1:17" ht="12" customHeight="1" x14ac:dyDescent="0.25">
      <c r="A424" s="158" t="s">
        <v>63</v>
      </c>
      <c r="B424" s="157"/>
      <c r="C424" s="178">
        <f>C370/RES_summary!C$21</f>
        <v>18.568754028218589</v>
      </c>
      <c r="D424" s="178">
        <f>D370/RES_summary!D$21</f>
        <v>18.561650627706726</v>
      </c>
      <c r="E424" s="178">
        <f>E370/RES_summary!E$21</f>
        <v>18.45737584492549</v>
      </c>
      <c r="F424" s="178">
        <f>F370/RES_summary!F$21</f>
        <v>17.904277206340478</v>
      </c>
      <c r="G424" s="178">
        <f>G370/RES_summary!G$21</f>
        <v>17.950649797755897</v>
      </c>
      <c r="H424" s="178">
        <f>H370/RES_summary!H$21</f>
        <v>17.378523446659386</v>
      </c>
      <c r="I424" s="178">
        <f>I370/RES_summary!I$21</f>
        <v>18.157666348465938</v>
      </c>
      <c r="J424" s="178">
        <f>J370/RES_summary!J$21</f>
        <v>17.211893031483232</v>
      </c>
      <c r="K424" s="178">
        <f>K370/RES_summary!K$21</f>
        <v>17.470909237699612</v>
      </c>
      <c r="L424" s="178">
        <f>L370/RES_summary!L$21</f>
        <v>16.920778866851059</v>
      </c>
      <c r="M424" s="178">
        <f>M370/RES_summary!M$21</f>
        <v>17.386919881817256</v>
      </c>
      <c r="N424" s="178">
        <f>N370/RES_summary!N$21</f>
        <v>17.302953200968844</v>
      </c>
      <c r="O424" s="178">
        <f>O370/RES_summary!O$21</f>
        <v>16.969258230040957</v>
      </c>
      <c r="P424" s="178">
        <f>P370/RES_summary!P$21</f>
        <v>17.72474579006365</v>
      </c>
      <c r="Q424" s="178">
        <f>Q370/RES_summary!Q$21</f>
        <v>17.236994825967614</v>
      </c>
    </row>
    <row r="425" spans="1:17" ht="12" customHeight="1" x14ac:dyDescent="0.25">
      <c r="A425" s="167" t="s">
        <v>144</v>
      </c>
      <c r="B425" s="132"/>
      <c r="C425" s="183">
        <f>C371/RES_summary!C$21</f>
        <v>0</v>
      </c>
      <c r="D425" s="183">
        <f>D371/RES_summary!D$21</f>
        <v>0</v>
      </c>
      <c r="E425" s="183">
        <f>E371/RES_summary!E$21</f>
        <v>0</v>
      </c>
      <c r="F425" s="183">
        <f>F371/RES_summary!F$21</f>
        <v>0</v>
      </c>
      <c r="G425" s="183">
        <f>G371/RES_summary!G$21</f>
        <v>0</v>
      </c>
      <c r="H425" s="183">
        <f>H371/RES_summary!H$21</f>
        <v>0</v>
      </c>
      <c r="I425" s="183">
        <f>I371/RES_summary!I$21</f>
        <v>0</v>
      </c>
      <c r="J425" s="183">
        <f>J371/RES_summary!J$21</f>
        <v>0</v>
      </c>
      <c r="K425" s="183">
        <f>K371/RES_summary!K$21</f>
        <v>0</v>
      </c>
      <c r="L425" s="183">
        <f>L371/RES_summary!L$21</f>
        <v>0</v>
      </c>
      <c r="M425" s="183">
        <f>M371/RES_summary!M$21</f>
        <v>0</v>
      </c>
      <c r="N425" s="183">
        <f>N371/RES_summary!N$21</f>
        <v>0</v>
      </c>
      <c r="O425" s="183">
        <f>O371/RES_summary!O$21</f>
        <v>0</v>
      </c>
      <c r="P425" s="183">
        <f>P371/RES_summary!P$21</f>
        <v>0</v>
      </c>
      <c r="Q425" s="183">
        <f>Q371/RES_summary!Q$21</f>
        <v>0</v>
      </c>
    </row>
    <row r="426" spans="1:17" ht="12" customHeight="1" x14ac:dyDescent="0.25">
      <c r="A426" s="167" t="s">
        <v>143</v>
      </c>
      <c r="B426" s="132"/>
      <c r="C426" s="183">
        <f>C372/RES_summary!C$21</f>
        <v>0</v>
      </c>
      <c r="D426" s="183">
        <f>D372/RES_summary!D$21</f>
        <v>0</v>
      </c>
      <c r="E426" s="183">
        <f>E372/RES_summary!E$21</f>
        <v>0</v>
      </c>
      <c r="F426" s="183">
        <f>F372/RES_summary!F$21</f>
        <v>0</v>
      </c>
      <c r="G426" s="183">
        <f>G372/RES_summary!G$21</f>
        <v>0</v>
      </c>
      <c r="H426" s="183">
        <f>H372/RES_summary!H$21</f>
        <v>0</v>
      </c>
      <c r="I426" s="183">
        <f>I372/RES_summary!I$21</f>
        <v>0</v>
      </c>
      <c r="J426" s="183">
        <f>J372/RES_summary!J$21</f>
        <v>0</v>
      </c>
      <c r="K426" s="183">
        <f>K372/RES_summary!K$21</f>
        <v>0</v>
      </c>
      <c r="L426" s="183">
        <f>L372/RES_summary!L$21</f>
        <v>0</v>
      </c>
      <c r="M426" s="183">
        <f>M372/RES_summary!M$21</f>
        <v>0</v>
      </c>
      <c r="N426" s="183">
        <f>N372/RES_summary!N$21</f>
        <v>0</v>
      </c>
      <c r="O426" s="183">
        <f>O372/RES_summary!O$21</f>
        <v>0</v>
      </c>
      <c r="P426" s="183">
        <f>P372/RES_summary!P$21</f>
        <v>0</v>
      </c>
      <c r="Q426" s="183">
        <f>Q372/RES_summary!Q$21</f>
        <v>0</v>
      </c>
    </row>
    <row r="427" spans="1:17" ht="12" customHeight="1" x14ac:dyDescent="0.25">
      <c r="A427" s="166" t="s">
        <v>57</v>
      </c>
      <c r="B427" s="165"/>
      <c r="C427" s="182">
        <f>C373/RES_summary!C$21</f>
        <v>0</v>
      </c>
      <c r="D427" s="182">
        <f>D373/RES_summary!D$21</f>
        <v>0</v>
      </c>
      <c r="E427" s="182">
        <f>E373/RES_summary!E$21</f>
        <v>0</v>
      </c>
      <c r="F427" s="182">
        <f>F373/RES_summary!F$21</f>
        <v>0</v>
      </c>
      <c r="G427" s="182">
        <f>G373/RES_summary!G$21</f>
        <v>0</v>
      </c>
      <c r="H427" s="182">
        <f>H373/RES_summary!H$21</f>
        <v>0</v>
      </c>
      <c r="I427" s="182">
        <f>I373/RES_summary!I$21</f>
        <v>0</v>
      </c>
      <c r="J427" s="182">
        <f>J373/RES_summary!J$21</f>
        <v>0</v>
      </c>
      <c r="K427" s="182">
        <f>K373/RES_summary!K$21</f>
        <v>0</v>
      </c>
      <c r="L427" s="182">
        <f>L373/RES_summary!L$21</f>
        <v>0</v>
      </c>
      <c r="M427" s="182">
        <f>M373/RES_summary!M$21</f>
        <v>0</v>
      </c>
      <c r="N427" s="182">
        <f>N373/RES_summary!N$21</f>
        <v>0</v>
      </c>
      <c r="O427" s="182">
        <f>O373/RES_summary!O$21</f>
        <v>0</v>
      </c>
      <c r="P427" s="182">
        <f>P373/RES_summary!P$21</f>
        <v>0</v>
      </c>
      <c r="Q427" s="182">
        <f>Q373/RES_summary!Q$21</f>
        <v>0</v>
      </c>
    </row>
    <row r="428" spans="1:17" ht="12" customHeight="1" x14ac:dyDescent="0.25">
      <c r="A428" s="147" t="s">
        <v>59</v>
      </c>
      <c r="B428" s="164"/>
      <c r="C428" s="181">
        <f>C374/RES_summary!C$21</f>
        <v>0</v>
      </c>
      <c r="D428" s="181">
        <f>D374/RES_summary!D$21</f>
        <v>0</v>
      </c>
      <c r="E428" s="181">
        <f>E374/RES_summary!E$21</f>
        <v>0</v>
      </c>
      <c r="F428" s="181">
        <f>F374/RES_summary!F$21</f>
        <v>0</v>
      </c>
      <c r="G428" s="181">
        <f>G374/RES_summary!G$21</f>
        <v>0</v>
      </c>
      <c r="H428" s="181">
        <f>H374/RES_summary!H$21</f>
        <v>0</v>
      </c>
      <c r="I428" s="181">
        <f>I374/RES_summary!I$21</f>
        <v>0</v>
      </c>
      <c r="J428" s="181">
        <f>J374/RES_summary!J$21</f>
        <v>0</v>
      </c>
      <c r="K428" s="181">
        <f>K374/RES_summary!K$21</f>
        <v>0</v>
      </c>
      <c r="L428" s="181">
        <f>L374/RES_summary!L$21</f>
        <v>0</v>
      </c>
      <c r="M428" s="181">
        <f>M374/RES_summary!M$21</f>
        <v>0</v>
      </c>
      <c r="N428" s="181">
        <f>N374/RES_summary!N$21</f>
        <v>0</v>
      </c>
      <c r="O428" s="181">
        <f>O374/RES_summary!O$21</f>
        <v>0</v>
      </c>
      <c r="P428" s="181">
        <f>P374/RES_summary!P$21</f>
        <v>0</v>
      </c>
      <c r="Q428" s="181">
        <f>Q374/RES_summary!Q$21</f>
        <v>0</v>
      </c>
    </row>
    <row r="429" spans="1:17" ht="12" customHeight="1" x14ac:dyDescent="0.25">
      <c r="A429" s="163" t="s">
        <v>142</v>
      </c>
      <c r="B429" s="162"/>
      <c r="C429" s="180">
        <f>C375/RES_summary!C$21</f>
        <v>18.885362590490359</v>
      </c>
      <c r="D429" s="180">
        <f>D375/RES_summary!D$21</f>
        <v>18.865858851253094</v>
      </c>
      <c r="E429" s="180">
        <f>E375/RES_summary!E$21</f>
        <v>18.797799482437473</v>
      </c>
      <c r="F429" s="180">
        <f>F375/RES_summary!F$21</f>
        <v>18.090220490024372</v>
      </c>
      <c r="G429" s="180">
        <f>G375/RES_summary!G$21</f>
        <v>0</v>
      </c>
      <c r="H429" s="180">
        <f>H375/RES_summary!H$21</f>
        <v>0</v>
      </c>
      <c r="I429" s="180">
        <f>I375/RES_summary!I$21</f>
        <v>18.796517962920309</v>
      </c>
      <c r="J429" s="180">
        <f>J375/RES_summary!J$21</f>
        <v>17.442072465848987</v>
      </c>
      <c r="K429" s="180">
        <f>K375/RES_summary!K$21</f>
        <v>0</v>
      </c>
      <c r="L429" s="180">
        <f>L375/RES_summary!L$21</f>
        <v>0</v>
      </c>
      <c r="M429" s="180">
        <f>M375/RES_summary!M$21</f>
        <v>0</v>
      </c>
      <c r="N429" s="180">
        <f>N375/RES_summary!N$21</f>
        <v>0</v>
      </c>
      <c r="O429" s="180">
        <f>O375/RES_summary!O$21</f>
        <v>0</v>
      </c>
      <c r="P429" s="180">
        <f>P375/RES_summary!P$21</f>
        <v>0</v>
      </c>
      <c r="Q429" s="180">
        <f>Q375/RES_summary!Q$21</f>
        <v>0</v>
      </c>
    </row>
    <row r="430" spans="1:17" ht="12" customHeight="1" x14ac:dyDescent="0.25">
      <c r="A430" s="161" t="s">
        <v>141</v>
      </c>
      <c r="B430" s="160"/>
      <c r="C430" s="179">
        <f>C376/RES_summary!C$21</f>
        <v>18.386920061181225</v>
      </c>
      <c r="D430" s="179">
        <f>D376/RES_summary!D$21</f>
        <v>18.377443283097147</v>
      </c>
      <c r="E430" s="179">
        <f>E376/RES_summary!E$21</f>
        <v>18.316736543206044</v>
      </c>
      <c r="F430" s="179">
        <f>F376/RES_summary!F$21</f>
        <v>17.819211911098929</v>
      </c>
      <c r="G430" s="179">
        <f>G376/RES_summary!G$21</f>
        <v>17.950649797755897</v>
      </c>
      <c r="H430" s="179">
        <f>H376/RES_summary!H$21</f>
        <v>17.378523446659386</v>
      </c>
      <c r="I430" s="179">
        <f>I376/RES_summary!I$21</f>
        <v>18.156149919455782</v>
      </c>
      <c r="J430" s="179">
        <f>J376/RES_summary!J$21</f>
        <v>17.19493561109044</v>
      </c>
      <c r="K430" s="179">
        <f>K376/RES_summary!K$21</f>
        <v>17.470909237699612</v>
      </c>
      <c r="L430" s="179">
        <f>L376/RES_summary!L$21</f>
        <v>16.920778866851059</v>
      </c>
      <c r="M430" s="179">
        <f>M376/RES_summary!M$21</f>
        <v>17.386919881817256</v>
      </c>
      <c r="N430" s="179">
        <f>N376/RES_summary!N$21</f>
        <v>17.302953200968844</v>
      </c>
      <c r="O430" s="179">
        <f>O376/RES_summary!O$21</f>
        <v>16.969258230040957</v>
      </c>
      <c r="P430" s="179">
        <f>P376/RES_summary!P$21</f>
        <v>17.72474579006365</v>
      </c>
      <c r="Q430" s="179">
        <f>Q376/RES_summary!Q$21</f>
        <v>17.236994825967614</v>
      </c>
    </row>
    <row r="431" spans="1:17" ht="12" customHeight="1" x14ac:dyDescent="0.25">
      <c r="A431" s="148" t="s">
        <v>60</v>
      </c>
      <c r="B431" s="156"/>
      <c r="C431" s="177">
        <f>C377/RES_summary!C$21</f>
        <v>12.455243737594921</v>
      </c>
      <c r="D431" s="177">
        <f>D377/RES_summary!D$21</f>
        <v>12.429589545368161</v>
      </c>
      <c r="E431" s="177">
        <f>E377/RES_summary!E$21</f>
        <v>12.382442953610513</v>
      </c>
      <c r="F431" s="177">
        <f>F377/RES_summary!F$21</f>
        <v>11.92150417986033</v>
      </c>
      <c r="G431" s="177">
        <f>G377/RES_summary!G$21</f>
        <v>12.052037688159091</v>
      </c>
      <c r="H431" s="177">
        <f>H377/RES_summary!H$21</f>
        <v>11.587829156038882</v>
      </c>
      <c r="I431" s="177">
        <f>I377/RES_summary!I$21</f>
        <v>12.441753572099053</v>
      </c>
      <c r="J431" s="177">
        <f>J377/RES_summary!J$21</f>
        <v>11.546097880016788</v>
      </c>
      <c r="K431" s="177">
        <f>K377/RES_summary!K$21</f>
        <v>11.856895955243505</v>
      </c>
      <c r="L431" s="177">
        <f>L377/RES_summary!L$21</f>
        <v>11.293392390515313</v>
      </c>
      <c r="M431" s="177">
        <f>M377/RES_summary!M$21</f>
        <v>11.969415417006221</v>
      </c>
      <c r="N431" s="177">
        <f>N377/RES_summary!N$21</f>
        <v>11.838956235337665</v>
      </c>
      <c r="O431" s="177">
        <f>O377/RES_summary!O$21</f>
        <v>11.442277514678825</v>
      </c>
      <c r="P431" s="177">
        <f>P377/RES_summary!P$21</f>
        <v>12.439600450935187</v>
      </c>
      <c r="Q431" s="177">
        <f>Q377/RES_summary!Q$21</f>
        <v>11.894253714158378</v>
      </c>
    </row>
    <row r="432" spans="1:17" ht="12" customHeight="1" x14ac:dyDescent="0.25">
      <c r="A432" s="148" t="s">
        <v>59</v>
      </c>
      <c r="B432" s="156"/>
      <c r="C432" s="177">
        <f>C378/RES_summary!C$21</f>
        <v>5.931676323586303</v>
      </c>
      <c r="D432" s="177">
        <f>D378/RES_summary!D$21</f>
        <v>5.9478537377289866</v>
      </c>
      <c r="E432" s="177">
        <f>E378/RES_summary!E$21</f>
        <v>5.9342935895955327</v>
      </c>
      <c r="F432" s="177">
        <f>F378/RES_summary!F$21</f>
        <v>5.8977077312386017</v>
      </c>
      <c r="G432" s="177">
        <f>G378/RES_summary!G$21</f>
        <v>5.8986121095968054</v>
      </c>
      <c r="H432" s="177">
        <f>H378/RES_summary!H$21</f>
        <v>5.7906942906205048</v>
      </c>
      <c r="I432" s="177">
        <f>I378/RES_summary!I$21</f>
        <v>5.7143963473567307</v>
      </c>
      <c r="J432" s="177">
        <f>J378/RES_summary!J$21</f>
        <v>5.6488377310736508</v>
      </c>
      <c r="K432" s="177">
        <f>K378/RES_summary!K$21</f>
        <v>5.6140132824561055</v>
      </c>
      <c r="L432" s="177">
        <f>L378/RES_summary!L$21</f>
        <v>5.6273864763357455</v>
      </c>
      <c r="M432" s="177">
        <f>M378/RES_summary!M$21</f>
        <v>5.4175044648110351</v>
      </c>
      <c r="N432" s="177">
        <f>N378/RES_summary!N$21</f>
        <v>5.4639969656311802</v>
      </c>
      <c r="O432" s="177">
        <f>O378/RES_summary!O$21</f>
        <v>5.5269807153621349</v>
      </c>
      <c r="P432" s="177">
        <f>P378/RES_summary!P$21</f>
        <v>5.2851453391284657</v>
      </c>
      <c r="Q432" s="177">
        <f>Q378/RES_summary!Q$21</f>
        <v>5.3427411118092314</v>
      </c>
    </row>
    <row r="433" spans="1:17" ht="12" customHeight="1" x14ac:dyDescent="0.25">
      <c r="A433" s="158" t="s">
        <v>62</v>
      </c>
      <c r="B433" s="157"/>
      <c r="C433" s="178">
        <f>C379/RES_summary!C$21</f>
        <v>6.5515967424707702</v>
      </c>
      <c r="D433" s="178">
        <f>D379/RES_summary!D$21</f>
        <v>6.6411494842900236</v>
      </c>
      <c r="E433" s="178">
        <f>E379/RES_summary!E$21</f>
        <v>6.6902149845742462</v>
      </c>
      <c r="F433" s="178">
        <f>F379/RES_summary!F$21</f>
        <v>6.4940905305938257</v>
      </c>
      <c r="G433" s="178">
        <f>G379/RES_summary!G$21</f>
        <v>6.3618628158151136</v>
      </c>
      <c r="H433" s="178">
        <f>H379/RES_summary!H$21</f>
        <v>6.2382799193014327</v>
      </c>
      <c r="I433" s="178">
        <f>I379/RES_summary!I$21</f>
        <v>6.3779099970488566</v>
      </c>
      <c r="J433" s="178">
        <f>J379/RES_summary!J$21</f>
        <v>6.1731100477481347</v>
      </c>
      <c r="K433" s="178">
        <f>K379/RES_summary!K$21</f>
        <v>6.4099257992152285</v>
      </c>
      <c r="L433" s="178">
        <f>L379/RES_summary!L$21</f>
        <v>6.1091993774376103</v>
      </c>
      <c r="M433" s="178">
        <f>M379/RES_summary!M$21</f>
        <v>6.1830284083129303</v>
      </c>
      <c r="N433" s="178">
        <f>N379/RES_summary!N$21</f>
        <v>6.4843097341248424</v>
      </c>
      <c r="O433" s="178">
        <f>O379/RES_summary!O$21</f>
        <v>6.1119456720883596</v>
      </c>
      <c r="P433" s="178">
        <f>P379/RES_summary!P$21</f>
        <v>6.4951782072974149</v>
      </c>
      <c r="Q433" s="178">
        <f>Q379/RES_summary!Q$21</f>
        <v>6.2653347796247196</v>
      </c>
    </row>
    <row r="434" spans="1:17" ht="12" customHeight="1" x14ac:dyDescent="0.25">
      <c r="A434" s="23" t="s">
        <v>57</v>
      </c>
      <c r="B434" s="156"/>
      <c r="C434" s="177">
        <f>C380/RES_summary!C$21</f>
        <v>0</v>
      </c>
      <c r="D434" s="177">
        <f>D380/RES_summary!D$21</f>
        <v>0</v>
      </c>
      <c r="E434" s="177">
        <f>E380/RES_summary!E$21</f>
        <v>0</v>
      </c>
      <c r="F434" s="177">
        <f>F380/RES_summary!F$21</f>
        <v>0</v>
      </c>
      <c r="G434" s="177">
        <f>G380/RES_summary!G$21</f>
        <v>0</v>
      </c>
      <c r="H434" s="177">
        <f>H380/RES_summary!H$21</f>
        <v>0</v>
      </c>
      <c r="I434" s="177">
        <f>I380/RES_summary!I$21</f>
        <v>0</v>
      </c>
      <c r="J434" s="177">
        <f>J380/RES_summary!J$21</f>
        <v>0</v>
      </c>
      <c r="K434" s="177">
        <f>K380/RES_summary!K$21</f>
        <v>0</v>
      </c>
      <c r="L434" s="177">
        <f>L380/RES_summary!L$21</f>
        <v>0</v>
      </c>
      <c r="M434" s="177">
        <f>M380/RES_summary!M$21</f>
        <v>0</v>
      </c>
      <c r="N434" s="177">
        <f>N380/RES_summary!N$21</f>
        <v>0</v>
      </c>
      <c r="O434" s="177">
        <f>O380/RES_summary!O$21</f>
        <v>0</v>
      </c>
      <c r="P434" s="177">
        <f>P380/RES_summary!P$21</f>
        <v>0</v>
      </c>
      <c r="Q434" s="177">
        <f>Q380/RES_summary!Q$21</f>
        <v>0</v>
      </c>
    </row>
    <row r="435" spans="1:17" ht="12" customHeight="1" x14ac:dyDescent="0.25">
      <c r="A435" s="29" t="s">
        <v>140</v>
      </c>
      <c r="B435" s="57"/>
      <c r="C435" s="176">
        <f>C381/RES_summary!C$21</f>
        <v>6.5515967424707702</v>
      </c>
      <c r="D435" s="176">
        <f>D381/RES_summary!D$21</f>
        <v>6.6411494842900236</v>
      </c>
      <c r="E435" s="176">
        <f>E381/RES_summary!E$21</f>
        <v>6.6902149845742462</v>
      </c>
      <c r="F435" s="176">
        <f>F381/RES_summary!F$21</f>
        <v>6.4940905305938257</v>
      </c>
      <c r="G435" s="176">
        <f>G381/RES_summary!G$21</f>
        <v>6.3618628158151136</v>
      </c>
      <c r="H435" s="176">
        <f>H381/RES_summary!H$21</f>
        <v>6.2382799193014327</v>
      </c>
      <c r="I435" s="176">
        <f>I381/RES_summary!I$21</f>
        <v>6.3779099970488566</v>
      </c>
      <c r="J435" s="176">
        <f>J381/RES_summary!J$21</f>
        <v>6.1731100477481347</v>
      </c>
      <c r="K435" s="176">
        <f>K381/RES_summary!K$21</f>
        <v>6.4099257992152285</v>
      </c>
      <c r="L435" s="176">
        <f>L381/RES_summary!L$21</f>
        <v>6.1091993774376103</v>
      </c>
      <c r="M435" s="176">
        <f>M381/RES_summary!M$21</f>
        <v>6.1830284083129303</v>
      </c>
      <c r="N435" s="176">
        <f>N381/RES_summary!N$21</f>
        <v>6.4843097341248424</v>
      </c>
      <c r="O435" s="176">
        <f>O381/RES_summary!O$21</f>
        <v>6.1119456720883596</v>
      </c>
      <c r="P435" s="176">
        <f>P381/RES_summary!P$21</f>
        <v>6.4951782072974149</v>
      </c>
      <c r="Q435" s="176">
        <f>Q381/RES_summary!Q$21</f>
        <v>6.2653347796247196</v>
      </c>
    </row>
    <row r="437" spans="1:17" ht="12" customHeight="1" x14ac:dyDescent="0.25">
      <c r="A437" s="152" t="s">
        <v>184</v>
      </c>
      <c r="B437" s="168"/>
      <c r="C437" s="184">
        <f>C383/RES_summary!C$21</f>
        <v>0</v>
      </c>
      <c r="D437" s="184">
        <f>D383/RES_summary!D$21</f>
        <v>0</v>
      </c>
      <c r="E437" s="184">
        <f>E383/RES_summary!E$21</f>
        <v>0</v>
      </c>
      <c r="F437" s="184">
        <f>F383/RES_summary!F$21</f>
        <v>0</v>
      </c>
      <c r="G437" s="184">
        <f>G383/RES_summary!G$21</f>
        <v>0</v>
      </c>
      <c r="H437" s="184">
        <f>H383/RES_summary!H$21</f>
        <v>0</v>
      </c>
      <c r="I437" s="184">
        <f>I383/RES_summary!I$21</f>
        <v>0</v>
      </c>
      <c r="J437" s="184">
        <f>J383/RES_summary!J$21</f>
        <v>0</v>
      </c>
      <c r="K437" s="184">
        <f>K383/RES_summary!K$21</f>
        <v>0</v>
      </c>
      <c r="L437" s="184">
        <f>L383/RES_summary!L$21</f>
        <v>0</v>
      </c>
      <c r="M437" s="184">
        <f>M383/RES_summary!M$21</f>
        <v>0</v>
      </c>
      <c r="N437" s="184">
        <f>N383/RES_summary!N$21</f>
        <v>0</v>
      </c>
      <c r="O437" s="184">
        <f>O383/RES_summary!O$21</f>
        <v>0</v>
      </c>
      <c r="P437" s="184">
        <f>P383/RES_summary!P$21</f>
        <v>0</v>
      </c>
      <c r="Q437" s="184">
        <f>Q383/RES_summary!Q$21</f>
        <v>0</v>
      </c>
    </row>
    <row r="438" spans="1:17" ht="12" customHeight="1" x14ac:dyDescent="0.25">
      <c r="A438" s="158" t="s">
        <v>65</v>
      </c>
      <c r="B438" s="157"/>
      <c r="C438" s="178">
        <f>C384/RES_summary!C$21</f>
        <v>0</v>
      </c>
      <c r="D438" s="178">
        <f>D384/RES_summary!D$21</f>
        <v>0</v>
      </c>
      <c r="E438" s="178">
        <f>E384/RES_summary!E$21</f>
        <v>0</v>
      </c>
      <c r="F438" s="178">
        <f>F384/RES_summary!F$21</f>
        <v>0</v>
      </c>
      <c r="G438" s="178">
        <f>G384/RES_summary!G$21</f>
        <v>0</v>
      </c>
      <c r="H438" s="178">
        <f>H384/RES_summary!H$21</f>
        <v>0</v>
      </c>
      <c r="I438" s="178">
        <f>I384/RES_summary!I$21</f>
        <v>0</v>
      </c>
      <c r="J438" s="178">
        <f>J384/RES_summary!J$21</f>
        <v>0</v>
      </c>
      <c r="K438" s="178">
        <f>K384/RES_summary!K$21</f>
        <v>0</v>
      </c>
      <c r="L438" s="178">
        <f>L384/RES_summary!L$21</f>
        <v>0</v>
      </c>
      <c r="M438" s="178">
        <f>M384/RES_summary!M$21</f>
        <v>0</v>
      </c>
      <c r="N438" s="178">
        <f>N384/RES_summary!N$21</f>
        <v>0</v>
      </c>
      <c r="O438" s="178">
        <f>O384/RES_summary!O$21</f>
        <v>0</v>
      </c>
      <c r="P438" s="178">
        <f>P384/RES_summary!P$21</f>
        <v>0</v>
      </c>
      <c r="Q438" s="178">
        <f>Q384/RES_summary!Q$21</f>
        <v>0</v>
      </c>
    </row>
    <row r="439" spans="1:17" ht="12" customHeight="1" x14ac:dyDescent="0.25">
      <c r="A439" s="23" t="s">
        <v>60</v>
      </c>
      <c r="B439" s="156"/>
      <c r="C439" s="177">
        <f>C385/RES_summary!C$21</f>
        <v>0</v>
      </c>
      <c r="D439" s="177">
        <f>D385/RES_summary!D$21</f>
        <v>0</v>
      </c>
      <c r="E439" s="177">
        <f>E385/RES_summary!E$21</f>
        <v>0</v>
      </c>
      <c r="F439" s="177">
        <f>F385/RES_summary!F$21</f>
        <v>0</v>
      </c>
      <c r="G439" s="177">
        <f>G385/RES_summary!G$21</f>
        <v>0</v>
      </c>
      <c r="H439" s="177">
        <f>H385/RES_summary!H$21</f>
        <v>0</v>
      </c>
      <c r="I439" s="177">
        <f>I385/RES_summary!I$21</f>
        <v>0</v>
      </c>
      <c r="J439" s="177">
        <f>J385/RES_summary!J$21</f>
        <v>0</v>
      </c>
      <c r="K439" s="177">
        <f>K385/RES_summary!K$21</f>
        <v>0</v>
      </c>
      <c r="L439" s="177">
        <f>L385/RES_summary!L$21</f>
        <v>0</v>
      </c>
      <c r="M439" s="177">
        <f>M385/RES_summary!M$21</f>
        <v>0</v>
      </c>
      <c r="N439" s="177">
        <f>N385/RES_summary!N$21</f>
        <v>0</v>
      </c>
      <c r="O439" s="177">
        <f>O385/RES_summary!O$21</f>
        <v>0</v>
      </c>
      <c r="P439" s="177">
        <f>P385/RES_summary!P$21</f>
        <v>0</v>
      </c>
      <c r="Q439" s="177">
        <f>Q385/RES_summary!Q$21</f>
        <v>0</v>
      </c>
    </row>
    <row r="440" spans="1:17" ht="12" customHeight="1" x14ac:dyDescent="0.25">
      <c r="A440" s="158" t="s">
        <v>112</v>
      </c>
      <c r="B440" s="157"/>
      <c r="C440" s="178">
        <f>C386/RES_summary!C$21</f>
        <v>0</v>
      </c>
      <c r="D440" s="178">
        <f>D386/RES_summary!D$21</f>
        <v>0</v>
      </c>
      <c r="E440" s="178">
        <f>E386/RES_summary!E$21</f>
        <v>0</v>
      </c>
      <c r="F440" s="178">
        <f>F386/RES_summary!F$21</f>
        <v>0</v>
      </c>
      <c r="G440" s="178">
        <f>G386/RES_summary!G$21</f>
        <v>0</v>
      </c>
      <c r="H440" s="178">
        <f>H386/RES_summary!H$21</f>
        <v>0</v>
      </c>
      <c r="I440" s="178">
        <f>I386/RES_summary!I$21</f>
        <v>0</v>
      </c>
      <c r="J440" s="178">
        <f>J386/RES_summary!J$21</f>
        <v>0</v>
      </c>
      <c r="K440" s="178">
        <f>K386/RES_summary!K$21</f>
        <v>0</v>
      </c>
      <c r="L440" s="178">
        <f>L386/RES_summary!L$21</f>
        <v>0</v>
      </c>
      <c r="M440" s="178">
        <f>M386/RES_summary!M$21</f>
        <v>0</v>
      </c>
      <c r="N440" s="178">
        <f>N386/RES_summary!N$21</f>
        <v>0</v>
      </c>
      <c r="O440" s="178">
        <f>O386/RES_summary!O$21</f>
        <v>0</v>
      </c>
      <c r="P440" s="178">
        <f>P386/RES_summary!P$21</f>
        <v>0</v>
      </c>
      <c r="Q440" s="178">
        <f>Q386/RES_summary!Q$21</f>
        <v>0</v>
      </c>
    </row>
    <row r="441" spans="1:17" ht="12" customHeight="1" x14ac:dyDescent="0.25">
      <c r="A441" s="23" t="s">
        <v>60</v>
      </c>
      <c r="B441" s="156"/>
      <c r="C441" s="177">
        <f>C387/RES_summary!C$21</f>
        <v>0</v>
      </c>
      <c r="D441" s="177">
        <f>D387/RES_summary!D$21</f>
        <v>0</v>
      </c>
      <c r="E441" s="177">
        <f>E387/RES_summary!E$21</f>
        <v>0</v>
      </c>
      <c r="F441" s="177">
        <f>F387/RES_summary!F$21</f>
        <v>0</v>
      </c>
      <c r="G441" s="177">
        <f>G387/RES_summary!G$21</f>
        <v>0</v>
      </c>
      <c r="H441" s="177">
        <f>H387/RES_summary!H$21</f>
        <v>0</v>
      </c>
      <c r="I441" s="177">
        <f>I387/RES_summary!I$21</f>
        <v>0</v>
      </c>
      <c r="J441" s="177">
        <f>J387/RES_summary!J$21</f>
        <v>0</v>
      </c>
      <c r="K441" s="177">
        <f>K387/RES_summary!K$21</f>
        <v>0</v>
      </c>
      <c r="L441" s="177">
        <f>L387/RES_summary!L$21</f>
        <v>0</v>
      </c>
      <c r="M441" s="177">
        <f>M387/RES_summary!M$21</f>
        <v>0</v>
      </c>
      <c r="N441" s="177">
        <f>N387/RES_summary!N$21</f>
        <v>0</v>
      </c>
      <c r="O441" s="177">
        <f>O387/RES_summary!O$21</f>
        <v>0</v>
      </c>
      <c r="P441" s="177">
        <f>P387/RES_summary!P$21</f>
        <v>0</v>
      </c>
      <c r="Q441" s="177">
        <f>Q387/RES_summary!Q$21</f>
        <v>0</v>
      </c>
    </row>
    <row r="442" spans="1:17" ht="12" customHeight="1" x14ac:dyDescent="0.25">
      <c r="A442" s="158" t="s">
        <v>63</v>
      </c>
      <c r="B442" s="157"/>
      <c r="C442" s="178">
        <f>C388/RES_summary!C$21</f>
        <v>0</v>
      </c>
      <c r="D442" s="178">
        <f>D388/RES_summary!D$21</f>
        <v>0</v>
      </c>
      <c r="E442" s="178">
        <f>E388/RES_summary!E$21</f>
        <v>0</v>
      </c>
      <c r="F442" s="178">
        <f>F388/RES_summary!F$21</f>
        <v>0</v>
      </c>
      <c r="G442" s="178">
        <f>G388/RES_summary!G$21</f>
        <v>0</v>
      </c>
      <c r="H442" s="178">
        <f>H388/RES_summary!H$21</f>
        <v>0</v>
      </c>
      <c r="I442" s="178">
        <f>I388/RES_summary!I$21</f>
        <v>0</v>
      </c>
      <c r="J442" s="178">
        <f>J388/RES_summary!J$21</f>
        <v>0</v>
      </c>
      <c r="K442" s="178">
        <f>K388/RES_summary!K$21</f>
        <v>0</v>
      </c>
      <c r="L442" s="178">
        <f>L388/RES_summary!L$21</f>
        <v>0</v>
      </c>
      <c r="M442" s="178">
        <f>M388/RES_summary!M$21</f>
        <v>0</v>
      </c>
      <c r="N442" s="178">
        <f>N388/RES_summary!N$21</f>
        <v>0</v>
      </c>
      <c r="O442" s="178">
        <f>O388/RES_summary!O$21</f>
        <v>0</v>
      </c>
      <c r="P442" s="178">
        <f>P388/RES_summary!P$21</f>
        <v>0</v>
      </c>
      <c r="Q442" s="178">
        <f>Q388/RES_summary!Q$21</f>
        <v>0</v>
      </c>
    </row>
    <row r="443" spans="1:17" ht="12" customHeight="1" x14ac:dyDescent="0.25">
      <c r="A443" s="167" t="s">
        <v>144</v>
      </c>
      <c r="B443" s="132"/>
      <c r="C443" s="183">
        <f>C389/RES_summary!C$21</f>
        <v>0</v>
      </c>
      <c r="D443" s="183">
        <f>D389/RES_summary!D$21</f>
        <v>0</v>
      </c>
      <c r="E443" s="183">
        <f>E389/RES_summary!E$21</f>
        <v>0</v>
      </c>
      <c r="F443" s="183">
        <f>F389/RES_summary!F$21</f>
        <v>0</v>
      </c>
      <c r="G443" s="183">
        <f>G389/RES_summary!G$21</f>
        <v>0</v>
      </c>
      <c r="H443" s="183">
        <f>H389/RES_summary!H$21</f>
        <v>0</v>
      </c>
      <c r="I443" s="183">
        <f>I389/RES_summary!I$21</f>
        <v>0</v>
      </c>
      <c r="J443" s="183">
        <f>J389/RES_summary!J$21</f>
        <v>0</v>
      </c>
      <c r="K443" s="183">
        <f>K389/RES_summary!K$21</f>
        <v>0</v>
      </c>
      <c r="L443" s="183">
        <f>L389/RES_summary!L$21</f>
        <v>0</v>
      </c>
      <c r="M443" s="183">
        <f>M389/RES_summary!M$21</f>
        <v>0</v>
      </c>
      <c r="N443" s="183">
        <f>N389/RES_summary!N$21</f>
        <v>0</v>
      </c>
      <c r="O443" s="183">
        <f>O389/RES_summary!O$21</f>
        <v>0</v>
      </c>
      <c r="P443" s="183">
        <f>P389/RES_summary!P$21</f>
        <v>0</v>
      </c>
      <c r="Q443" s="183">
        <f>Q389/RES_summary!Q$21</f>
        <v>0</v>
      </c>
    </row>
    <row r="444" spans="1:17" ht="12" customHeight="1" x14ac:dyDescent="0.25">
      <c r="A444" s="167" t="s">
        <v>143</v>
      </c>
      <c r="B444" s="132"/>
      <c r="C444" s="183">
        <f>C390/RES_summary!C$21</f>
        <v>0</v>
      </c>
      <c r="D444" s="183">
        <f>D390/RES_summary!D$21</f>
        <v>0</v>
      </c>
      <c r="E444" s="183">
        <f>E390/RES_summary!E$21</f>
        <v>0</v>
      </c>
      <c r="F444" s="183">
        <f>F390/RES_summary!F$21</f>
        <v>0</v>
      </c>
      <c r="G444" s="183">
        <f>G390/RES_summary!G$21</f>
        <v>0</v>
      </c>
      <c r="H444" s="183">
        <f>H390/RES_summary!H$21</f>
        <v>0</v>
      </c>
      <c r="I444" s="183">
        <f>I390/RES_summary!I$21</f>
        <v>0</v>
      </c>
      <c r="J444" s="183">
        <f>J390/RES_summary!J$21</f>
        <v>0</v>
      </c>
      <c r="K444" s="183">
        <f>K390/RES_summary!K$21</f>
        <v>0</v>
      </c>
      <c r="L444" s="183">
        <f>L390/RES_summary!L$21</f>
        <v>0</v>
      </c>
      <c r="M444" s="183">
        <f>M390/RES_summary!M$21</f>
        <v>0</v>
      </c>
      <c r="N444" s="183">
        <f>N390/RES_summary!N$21</f>
        <v>0</v>
      </c>
      <c r="O444" s="183">
        <f>O390/RES_summary!O$21</f>
        <v>0</v>
      </c>
      <c r="P444" s="183">
        <f>P390/RES_summary!P$21</f>
        <v>0</v>
      </c>
      <c r="Q444" s="183">
        <f>Q390/RES_summary!Q$21</f>
        <v>0</v>
      </c>
    </row>
    <row r="445" spans="1:17" ht="12" customHeight="1" x14ac:dyDescent="0.25">
      <c r="A445" s="166" t="s">
        <v>57</v>
      </c>
      <c r="B445" s="165"/>
      <c r="C445" s="182">
        <f>C391/RES_summary!C$21</f>
        <v>0</v>
      </c>
      <c r="D445" s="182">
        <f>D391/RES_summary!D$21</f>
        <v>0</v>
      </c>
      <c r="E445" s="182">
        <f>E391/RES_summary!E$21</f>
        <v>0</v>
      </c>
      <c r="F445" s="182">
        <f>F391/RES_summary!F$21</f>
        <v>0</v>
      </c>
      <c r="G445" s="182">
        <f>G391/RES_summary!G$21</f>
        <v>0</v>
      </c>
      <c r="H445" s="182">
        <f>H391/RES_summary!H$21</f>
        <v>0</v>
      </c>
      <c r="I445" s="182">
        <f>I391/RES_summary!I$21</f>
        <v>0</v>
      </c>
      <c r="J445" s="182">
        <f>J391/RES_summary!J$21</f>
        <v>0</v>
      </c>
      <c r="K445" s="182">
        <f>K391/RES_summary!K$21</f>
        <v>0</v>
      </c>
      <c r="L445" s="182">
        <f>L391/RES_summary!L$21</f>
        <v>0</v>
      </c>
      <c r="M445" s="182">
        <f>M391/RES_summary!M$21</f>
        <v>0</v>
      </c>
      <c r="N445" s="182">
        <f>N391/RES_summary!N$21</f>
        <v>0</v>
      </c>
      <c r="O445" s="182">
        <f>O391/RES_summary!O$21</f>
        <v>0</v>
      </c>
      <c r="P445" s="182">
        <f>P391/RES_summary!P$21</f>
        <v>0</v>
      </c>
      <c r="Q445" s="182">
        <f>Q391/RES_summary!Q$21</f>
        <v>0</v>
      </c>
    </row>
    <row r="446" spans="1:17" ht="12" customHeight="1" x14ac:dyDescent="0.25">
      <c r="A446" s="147" t="s">
        <v>59</v>
      </c>
      <c r="B446" s="164"/>
      <c r="C446" s="181">
        <f>C392/RES_summary!C$21</f>
        <v>0</v>
      </c>
      <c r="D446" s="181">
        <f>D392/RES_summary!D$21</f>
        <v>0</v>
      </c>
      <c r="E446" s="181">
        <f>E392/RES_summary!E$21</f>
        <v>0</v>
      </c>
      <c r="F446" s="181">
        <f>F392/RES_summary!F$21</f>
        <v>0</v>
      </c>
      <c r="G446" s="181">
        <f>G392/RES_summary!G$21</f>
        <v>0</v>
      </c>
      <c r="H446" s="181">
        <f>H392/RES_summary!H$21</f>
        <v>0</v>
      </c>
      <c r="I446" s="181">
        <f>I392/RES_summary!I$21</f>
        <v>0</v>
      </c>
      <c r="J446" s="181">
        <f>J392/RES_summary!J$21</f>
        <v>0</v>
      </c>
      <c r="K446" s="181">
        <f>K392/RES_summary!K$21</f>
        <v>0</v>
      </c>
      <c r="L446" s="181">
        <f>L392/RES_summary!L$21</f>
        <v>0</v>
      </c>
      <c r="M446" s="181">
        <f>M392/RES_summary!M$21</f>
        <v>0</v>
      </c>
      <c r="N446" s="181">
        <f>N392/RES_summary!N$21</f>
        <v>0</v>
      </c>
      <c r="O446" s="181">
        <f>O392/RES_summary!O$21</f>
        <v>0</v>
      </c>
      <c r="P446" s="181">
        <f>P392/RES_summary!P$21</f>
        <v>0</v>
      </c>
      <c r="Q446" s="181">
        <f>Q392/RES_summary!Q$21</f>
        <v>0</v>
      </c>
    </row>
    <row r="447" spans="1:17" ht="12" customHeight="1" x14ac:dyDescent="0.25">
      <c r="A447" s="163" t="s">
        <v>142</v>
      </c>
      <c r="B447" s="162"/>
      <c r="C447" s="180">
        <f>C393/RES_summary!C$21</f>
        <v>0</v>
      </c>
      <c r="D447" s="180">
        <f>D393/RES_summary!D$21</f>
        <v>0</v>
      </c>
      <c r="E447" s="180">
        <f>E393/RES_summary!E$21</f>
        <v>0</v>
      </c>
      <c r="F447" s="180">
        <f>F393/RES_summary!F$21</f>
        <v>0</v>
      </c>
      <c r="G447" s="180">
        <f>G393/RES_summary!G$21</f>
        <v>0</v>
      </c>
      <c r="H447" s="180">
        <f>H393/RES_summary!H$21</f>
        <v>0</v>
      </c>
      <c r="I447" s="180">
        <f>I393/RES_summary!I$21</f>
        <v>0</v>
      </c>
      <c r="J447" s="180">
        <f>J393/RES_summary!J$21</f>
        <v>0</v>
      </c>
      <c r="K447" s="180">
        <f>K393/RES_summary!K$21</f>
        <v>0</v>
      </c>
      <c r="L447" s="180">
        <f>L393/RES_summary!L$21</f>
        <v>0</v>
      </c>
      <c r="M447" s="180">
        <f>M393/RES_summary!M$21</f>
        <v>0</v>
      </c>
      <c r="N447" s="180">
        <f>N393/RES_summary!N$21</f>
        <v>0</v>
      </c>
      <c r="O447" s="180">
        <f>O393/RES_summary!O$21</f>
        <v>0</v>
      </c>
      <c r="P447" s="180">
        <f>P393/RES_summary!P$21</f>
        <v>0</v>
      </c>
      <c r="Q447" s="180">
        <f>Q393/RES_summary!Q$21</f>
        <v>0</v>
      </c>
    </row>
    <row r="448" spans="1:17" ht="12" customHeight="1" x14ac:dyDescent="0.25">
      <c r="A448" s="161" t="s">
        <v>141</v>
      </c>
      <c r="B448" s="160"/>
      <c r="C448" s="179">
        <f>C394/RES_summary!C$21</f>
        <v>0</v>
      </c>
      <c r="D448" s="179">
        <f>D394/RES_summary!D$21</f>
        <v>0</v>
      </c>
      <c r="E448" s="179">
        <f>E394/RES_summary!E$21</f>
        <v>0</v>
      </c>
      <c r="F448" s="179">
        <f>F394/RES_summary!F$21</f>
        <v>0</v>
      </c>
      <c r="G448" s="179">
        <f>G394/RES_summary!G$21</f>
        <v>0</v>
      </c>
      <c r="H448" s="179">
        <f>H394/RES_summary!H$21</f>
        <v>0</v>
      </c>
      <c r="I448" s="179">
        <f>I394/RES_summary!I$21</f>
        <v>0</v>
      </c>
      <c r="J448" s="179">
        <f>J394/RES_summary!J$21</f>
        <v>0</v>
      </c>
      <c r="K448" s="179">
        <f>K394/RES_summary!K$21</f>
        <v>0</v>
      </c>
      <c r="L448" s="179">
        <f>L394/RES_summary!L$21</f>
        <v>0</v>
      </c>
      <c r="M448" s="179">
        <f>M394/RES_summary!M$21</f>
        <v>0</v>
      </c>
      <c r="N448" s="179">
        <f>N394/RES_summary!N$21</f>
        <v>0</v>
      </c>
      <c r="O448" s="179">
        <f>O394/RES_summary!O$21</f>
        <v>0</v>
      </c>
      <c r="P448" s="179">
        <f>P394/RES_summary!P$21</f>
        <v>0</v>
      </c>
      <c r="Q448" s="179">
        <f>Q394/RES_summary!Q$21</f>
        <v>0</v>
      </c>
    </row>
    <row r="449" spans="1:17" ht="12" customHeight="1" x14ac:dyDescent="0.25">
      <c r="A449" s="148" t="s">
        <v>60</v>
      </c>
      <c r="B449" s="156"/>
      <c r="C449" s="177">
        <f>C395/RES_summary!C$21</f>
        <v>0</v>
      </c>
      <c r="D449" s="177">
        <f>D395/RES_summary!D$21</f>
        <v>0</v>
      </c>
      <c r="E449" s="177">
        <f>E395/RES_summary!E$21</f>
        <v>0</v>
      </c>
      <c r="F449" s="177">
        <f>F395/RES_summary!F$21</f>
        <v>0</v>
      </c>
      <c r="G449" s="177">
        <f>G395/RES_summary!G$21</f>
        <v>0</v>
      </c>
      <c r="H449" s="177">
        <f>H395/RES_summary!H$21</f>
        <v>0</v>
      </c>
      <c r="I449" s="177">
        <f>I395/RES_summary!I$21</f>
        <v>0</v>
      </c>
      <c r="J449" s="177">
        <f>J395/RES_summary!J$21</f>
        <v>0</v>
      </c>
      <c r="K449" s="177">
        <f>K395/RES_summary!K$21</f>
        <v>0</v>
      </c>
      <c r="L449" s="177">
        <f>L395/RES_summary!L$21</f>
        <v>0</v>
      </c>
      <c r="M449" s="177">
        <f>M395/RES_summary!M$21</f>
        <v>0</v>
      </c>
      <c r="N449" s="177">
        <f>N395/RES_summary!N$21</f>
        <v>0</v>
      </c>
      <c r="O449" s="177">
        <f>O395/RES_summary!O$21</f>
        <v>0</v>
      </c>
      <c r="P449" s="177">
        <f>P395/RES_summary!P$21</f>
        <v>0</v>
      </c>
      <c r="Q449" s="177">
        <f>Q395/RES_summary!Q$21</f>
        <v>0</v>
      </c>
    </row>
    <row r="450" spans="1:17" ht="12" customHeight="1" x14ac:dyDescent="0.25">
      <c r="A450" s="148" t="s">
        <v>59</v>
      </c>
      <c r="B450" s="156"/>
      <c r="C450" s="177">
        <f>C396/RES_summary!C$21</f>
        <v>0</v>
      </c>
      <c r="D450" s="177">
        <f>D396/RES_summary!D$21</f>
        <v>0</v>
      </c>
      <c r="E450" s="177">
        <f>E396/RES_summary!E$21</f>
        <v>0</v>
      </c>
      <c r="F450" s="177">
        <f>F396/RES_summary!F$21</f>
        <v>0</v>
      </c>
      <c r="G450" s="177">
        <f>G396/RES_summary!G$21</f>
        <v>0</v>
      </c>
      <c r="H450" s="177">
        <f>H396/RES_summary!H$21</f>
        <v>0</v>
      </c>
      <c r="I450" s="177">
        <f>I396/RES_summary!I$21</f>
        <v>0</v>
      </c>
      <c r="J450" s="177">
        <f>J396/RES_summary!J$21</f>
        <v>0</v>
      </c>
      <c r="K450" s="177">
        <f>K396/RES_summary!K$21</f>
        <v>0</v>
      </c>
      <c r="L450" s="177">
        <f>L396/RES_summary!L$21</f>
        <v>0</v>
      </c>
      <c r="M450" s="177">
        <f>M396/RES_summary!M$21</f>
        <v>0</v>
      </c>
      <c r="N450" s="177">
        <f>N396/RES_summary!N$21</f>
        <v>0</v>
      </c>
      <c r="O450" s="177">
        <f>O396/RES_summary!O$21</f>
        <v>0</v>
      </c>
      <c r="P450" s="177">
        <f>P396/RES_summary!P$21</f>
        <v>0</v>
      </c>
      <c r="Q450" s="177">
        <f>Q396/RES_summary!Q$21</f>
        <v>0</v>
      </c>
    </row>
    <row r="451" spans="1:17" ht="12" customHeight="1" x14ac:dyDescent="0.25">
      <c r="A451" s="158" t="s">
        <v>62</v>
      </c>
      <c r="B451" s="157"/>
      <c r="C451" s="178">
        <f>C397/RES_summary!C$21</f>
        <v>0</v>
      </c>
      <c r="D451" s="178">
        <f>D397/RES_summary!D$21</f>
        <v>0</v>
      </c>
      <c r="E451" s="178">
        <f>E397/RES_summary!E$21</f>
        <v>0</v>
      </c>
      <c r="F451" s="178">
        <f>F397/RES_summary!F$21</f>
        <v>0</v>
      </c>
      <c r="G451" s="178">
        <f>G397/RES_summary!G$21</f>
        <v>0</v>
      </c>
      <c r="H451" s="178">
        <f>H397/RES_summary!H$21</f>
        <v>0</v>
      </c>
      <c r="I451" s="178">
        <f>I397/RES_summary!I$21</f>
        <v>0</v>
      </c>
      <c r="J451" s="178">
        <f>J397/RES_summary!J$21</f>
        <v>0</v>
      </c>
      <c r="K451" s="178">
        <f>K397/RES_summary!K$21</f>
        <v>0</v>
      </c>
      <c r="L451" s="178">
        <f>L397/RES_summary!L$21</f>
        <v>0</v>
      </c>
      <c r="M451" s="178">
        <f>M397/RES_summary!M$21</f>
        <v>0</v>
      </c>
      <c r="N451" s="178">
        <f>N397/RES_summary!N$21</f>
        <v>0</v>
      </c>
      <c r="O451" s="178">
        <f>O397/RES_summary!O$21</f>
        <v>0</v>
      </c>
      <c r="P451" s="178">
        <f>P397/RES_summary!P$21</f>
        <v>0</v>
      </c>
      <c r="Q451" s="178">
        <f>Q397/RES_summary!Q$21</f>
        <v>0</v>
      </c>
    </row>
    <row r="452" spans="1:17" ht="12" customHeight="1" x14ac:dyDescent="0.25">
      <c r="A452" s="23" t="s">
        <v>57</v>
      </c>
      <c r="B452" s="156"/>
      <c r="C452" s="177">
        <f>C398/RES_summary!C$21</f>
        <v>0</v>
      </c>
      <c r="D452" s="177">
        <f>D398/RES_summary!D$21</f>
        <v>0</v>
      </c>
      <c r="E452" s="177">
        <f>E398/RES_summary!E$21</f>
        <v>0</v>
      </c>
      <c r="F452" s="177">
        <f>F398/RES_summary!F$21</f>
        <v>0</v>
      </c>
      <c r="G452" s="177">
        <f>G398/RES_summary!G$21</f>
        <v>0</v>
      </c>
      <c r="H452" s="177">
        <f>H398/RES_summary!H$21</f>
        <v>0</v>
      </c>
      <c r="I452" s="177">
        <f>I398/RES_summary!I$21</f>
        <v>0</v>
      </c>
      <c r="J452" s="177">
        <f>J398/RES_summary!J$21</f>
        <v>0</v>
      </c>
      <c r="K452" s="177">
        <f>K398/RES_summary!K$21</f>
        <v>0</v>
      </c>
      <c r="L452" s="177">
        <f>L398/RES_summary!L$21</f>
        <v>0</v>
      </c>
      <c r="M452" s="177">
        <f>M398/RES_summary!M$21</f>
        <v>0</v>
      </c>
      <c r="N452" s="177">
        <f>N398/RES_summary!N$21</f>
        <v>0</v>
      </c>
      <c r="O452" s="177">
        <f>O398/RES_summary!O$21</f>
        <v>0</v>
      </c>
      <c r="P452" s="177">
        <f>P398/RES_summary!P$21</f>
        <v>0</v>
      </c>
      <c r="Q452" s="177">
        <f>Q398/RES_summary!Q$21</f>
        <v>0</v>
      </c>
    </row>
    <row r="453" spans="1:17" ht="12" customHeight="1" x14ac:dyDescent="0.25">
      <c r="A453" s="29" t="s">
        <v>140</v>
      </c>
      <c r="B453" s="57"/>
      <c r="C453" s="176">
        <f>C399/RES_summary!C$21</f>
        <v>0</v>
      </c>
      <c r="D453" s="176">
        <f>D399/RES_summary!D$21</f>
        <v>0</v>
      </c>
      <c r="E453" s="176">
        <f>E399/RES_summary!E$21</f>
        <v>0</v>
      </c>
      <c r="F453" s="176">
        <f>F399/RES_summary!F$21</f>
        <v>0</v>
      </c>
      <c r="G453" s="176">
        <f>G399/RES_summary!G$21</f>
        <v>0</v>
      </c>
      <c r="H453" s="176">
        <f>H399/RES_summary!H$21</f>
        <v>0</v>
      </c>
      <c r="I453" s="176">
        <f>I399/RES_summary!I$21</f>
        <v>0</v>
      </c>
      <c r="J453" s="176">
        <f>J399/RES_summary!J$21</f>
        <v>0</v>
      </c>
      <c r="K453" s="176">
        <f>K399/RES_summary!K$21</f>
        <v>0</v>
      </c>
      <c r="L453" s="176">
        <f>L399/RES_summary!L$21</f>
        <v>0</v>
      </c>
      <c r="M453" s="176">
        <f>M399/RES_summary!M$21</f>
        <v>0</v>
      </c>
      <c r="N453" s="176">
        <f>N399/RES_summary!N$21</f>
        <v>0</v>
      </c>
      <c r="O453" s="176">
        <f>O399/RES_summary!O$21</f>
        <v>0</v>
      </c>
      <c r="P453" s="176">
        <f>P399/RES_summary!P$21</f>
        <v>0</v>
      </c>
      <c r="Q453" s="176">
        <f>Q399/RES_summary!Q$21</f>
        <v>0</v>
      </c>
    </row>
  </sheetData>
  <mergeCells count="1">
    <mergeCell ref="B75:Q75"/>
  </mergeCells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8">
    <tabColor theme="9" tint="0.59999389629810485"/>
    <pageSetUpPr fitToPage="1"/>
  </sheetPr>
  <dimension ref="A1:Q453"/>
  <sheetViews>
    <sheetView showGridLines="0" zoomScaleNormal="100" workbookViewId="0">
      <pane xSplit="1" ySplit="1" topLeftCell="B2" activePane="bottomRight" state="frozen"/>
      <selection activeCell="B17" sqref="B17:B19"/>
      <selection pane="topRight" activeCell="B17" sqref="B17:B19"/>
      <selection pane="bottomLeft" activeCell="B17" sqref="B17:B19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288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RES_hhdet_num!B$161</f>
        <v>210799</v>
      </c>
      <c r="C5" s="151">
        <f>RES_hhdet_num!C$161</f>
        <v>233614.00000000003</v>
      </c>
      <c r="D5" s="151">
        <f>RES_hhdet_num!D$161</f>
        <v>247089.00000000003</v>
      </c>
      <c r="E5" s="151">
        <f>RES_hhdet_num!E$161</f>
        <v>257390.00000000003</v>
      </c>
      <c r="F5" s="151">
        <f>RES_hhdet_num!F$161</f>
        <v>258432</v>
      </c>
      <c r="G5" s="151">
        <f>RES_hhdet_num!G$161</f>
        <v>263707</v>
      </c>
      <c r="H5" s="151">
        <f>RES_hhdet_num!H$161</f>
        <v>263811</v>
      </c>
      <c r="I5" s="151">
        <f>RES_hhdet_num!I$161</f>
        <v>266398.00000000006</v>
      </c>
      <c r="J5" s="151">
        <f>RES_hhdet_num!J$161</f>
        <v>270608.00000000006</v>
      </c>
      <c r="K5" s="151">
        <f>RES_hhdet_num!K$161</f>
        <v>274732</v>
      </c>
      <c r="L5" s="151">
        <f>RES_hhdet_num!L$161</f>
        <v>276191</v>
      </c>
      <c r="M5" s="151">
        <f>RES_hhdet_num!M$161</f>
        <v>268539.00000000012</v>
      </c>
      <c r="N5" s="151">
        <f>RES_hhdet_num!N$161</f>
        <v>250868.00000000006</v>
      </c>
      <c r="O5" s="151">
        <f>RES_hhdet_num!O$161</f>
        <v>238081.00000000003</v>
      </c>
      <c r="P5" s="151">
        <f>RES_hhdet_num!P$161</f>
        <v>229569.00000000006</v>
      </c>
      <c r="Q5" s="151">
        <f>RES_hhdet_num!Q$161</f>
        <v>208683.00000000006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60</v>
      </c>
      <c r="B7" s="67">
        <f>RES_hhdet_num!B$163</f>
        <v>210799</v>
      </c>
      <c r="C7" s="67">
        <f>RES_hhdet_num!C$163</f>
        <v>233614.00000000003</v>
      </c>
      <c r="D7" s="67">
        <f>RES_hhdet_num!D$163</f>
        <v>247089.00000000003</v>
      </c>
      <c r="E7" s="67">
        <f>RES_hhdet_num!E$163</f>
        <v>257390.00000000003</v>
      </c>
      <c r="F7" s="67">
        <f>RES_hhdet_num!F$163</f>
        <v>258432</v>
      </c>
      <c r="G7" s="67">
        <f>RES_hhdet_num!G$163</f>
        <v>263707</v>
      </c>
      <c r="H7" s="67">
        <f>RES_hhdet_num!H$163</f>
        <v>263811</v>
      </c>
      <c r="I7" s="67">
        <f>RES_hhdet_num!I$163</f>
        <v>266398.00000000006</v>
      </c>
      <c r="J7" s="67">
        <f>RES_hhdet_num!J$163</f>
        <v>270608.00000000006</v>
      </c>
      <c r="K7" s="67">
        <f>RES_hhdet_num!K$163</f>
        <v>274732</v>
      </c>
      <c r="L7" s="67">
        <f>RES_hhdet_num!L$163</f>
        <v>276191</v>
      </c>
      <c r="M7" s="67">
        <f>RES_hhdet_num!M$163</f>
        <v>268539.00000000012</v>
      </c>
      <c r="N7" s="67">
        <f>RES_hhdet_num!N$163</f>
        <v>250868.00000000006</v>
      </c>
      <c r="O7" s="67">
        <f>RES_hhdet_num!O$163</f>
        <v>238081.00000000003</v>
      </c>
      <c r="P7" s="67">
        <f>RES_hhdet_num!P$163</f>
        <v>229569.00000000006</v>
      </c>
      <c r="Q7" s="67">
        <f>RES_hhdet_num!Q$163</f>
        <v>208683.00000000006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RES_hhdet_num!B$165</f>
        <v>1132</v>
      </c>
      <c r="C9" s="67">
        <f>RES_hhdet_num!C$165</f>
        <v>1526</v>
      </c>
      <c r="D9" s="67">
        <f>RES_hhdet_num!D$165</f>
        <v>1693</v>
      </c>
      <c r="E9" s="67">
        <f>RES_hhdet_num!E$165</f>
        <v>1752</v>
      </c>
      <c r="F9" s="67">
        <f>RES_hhdet_num!F$165</f>
        <v>1886</v>
      </c>
      <c r="G9" s="67">
        <f>RES_hhdet_num!G$165</f>
        <v>2116</v>
      </c>
      <c r="H9" s="67">
        <f>RES_hhdet_num!H$165</f>
        <v>2319</v>
      </c>
      <c r="I9" s="67">
        <f>RES_hhdet_num!I$165</f>
        <v>2630</v>
      </c>
      <c r="J9" s="67">
        <f>RES_hhdet_num!J$165</f>
        <v>2939</v>
      </c>
      <c r="K9" s="67">
        <f>RES_hhdet_num!K$165</f>
        <v>3198</v>
      </c>
      <c r="L9" s="67">
        <f>RES_hhdet_num!L$165</f>
        <v>3457</v>
      </c>
      <c r="M9" s="67">
        <f>RES_hhdet_num!M$165</f>
        <v>3654.0000000000005</v>
      </c>
      <c r="N9" s="67">
        <f>RES_hhdet_num!N$165</f>
        <v>3177.0000000000005</v>
      </c>
      <c r="O9" s="67">
        <f>RES_hhdet_num!O$165</f>
        <v>2999.0000000000009</v>
      </c>
      <c r="P9" s="67">
        <f>RES_hhdet_num!P$165</f>
        <v>2463.0000000000005</v>
      </c>
      <c r="Q9" s="67">
        <f>RES_hhdet_num!Q$165</f>
        <v>2074.0000000000005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144</v>
      </c>
      <c r="B11" s="67">
        <f>RES_hhdet_num!B$167</f>
        <v>30934</v>
      </c>
      <c r="C11" s="67">
        <f>RES_hhdet_num!C$167</f>
        <v>25197</v>
      </c>
      <c r="D11" s="67">
        <f>RES_hhdet_num!D$167</f>
        <v>22057</v>
      </c>
      <c r="E11" s="67">
        <f>RES_hhdet_num!E$167</f>
        <v>21915.999999999996</v>
      </c>
      <c r="F11" s="67">
        <f>RES_hhdet_num!F$167</f>
        <v>20506.000000000004</v>
      </c>
      <c r="G11" s="67">
        <f>RES_hhdet_num!G$167</f>
        <v>18515</v>
      </c>
      <c r="H11" s="67">
        <f>RES_hhdet_num!H$167</f>
        <v>19230</v>
      </c>
      <c r="I11" s="67">
        <f>RES_hhdet_num!I$167</f>
        <v>22360.000000000007</v>
      </c>
      <c r="J11" s="67">
        <f>RES_hhdet_num!J$167</f>
        <v>24286.000000000015</v>
      </c>
      <c r="K11" s="67">
        <f>RES_hhdet_num!K$167</f>
        <v>19513</v>
      </c>
      <c r="L11" s="67">
        <f>RES_hhdet_num!L$167</f>
        <v>14762.999999999998</v>
      </c>
      <c r="M11" s="67">
        <f>RES_hhdet_num!M$167</f>
        <v>13236.000000000005</v>
      </c>
      <c r="N11" s="67">
        <f>RES_hhdet_num!N$167</f>
        <v>9611</v>
      </c>
      <c r="O11" s="67">
        <f>RES_hhdet_num!O$167</f>
        <v>8623.0000000000018</v>
      </c>
      <c r="P11" s="67">
        <f>RES_hhdet_num!P$167</f>
        <v>8451.0000000000018</v>
      </c>
      <c r="Q11" s="67">
        <f>RES_hhdet_num!Q$167</f>
        <v>8075.0000000000018</v>
      </c>
    </row>
    <row r="12" spans="1:17" ht="12" customHeight="1" x14ac:dyDescent="0.25">
      <c r="A12" s="23" t="s">
        <v>143</v>
      </c>
      <c r="B12" s="67">
        <f>RES_hhdet_num!B$168</f>
        <v>8844</v>
      </c>
      <c r="C12" s="67">
        <f>RES_hhdet_num!C$168</f>
        <v>7807</v>
      </c>
      <c r="D12" s="67">
        <f>RES_hhdet_num!D$168</f>
        <v>7122.0000000000009</v>
      </c>
      <c r="E12" s="67">
        <f>RES_hhdet_num!E$168</f>
        <v>7833.0000000000018</v>
      </c>
      <c r="F12" s="67">
        <f>RES_hhdet_num!F$168</f>
        <v>8006.0000000000009</v>
      </c>
      <c r="G12" s="67">
        <f>RES_hhdet_num!G$168</f>
        <v>11124.999999999998</v>
      </c>
      <c r="H12" s="67">
        <f>RES_hhdet_num!H$168</f>
        <v>14288</v>
      </c>
      <c r="I12" s="67">
        <f>RES_hhdet_num!I$168</f>
        <v>17321.000000000004</v>
      </c>
      <c r="J12" s="67">
        <f>RES_hhdet_num!J$168</f>
        <v>19007.000000000004</v>
      </c>
      <c r="K12" s="67">
        <f>RES_hhdet_num!K$168</f>
        <v>23817.000000000007</v>
      </c>
      <c r="L12" s="67">
        <f>RES_hhdet_num!L$168</f>
        <v>27654.000000000007</v>
      </c>
      <c r="M12" s="67">
        <f>RES_hhdet_num!M$168</f>
        <v>25415.000000000011</v>
      </c>
      <c r="N12" s="67">
        <f>RES_hhdet_num!N$168</f>
        <v>20136.000000000007</v>
      </c>
      <c r="O12" s="67">
        <f>RES_hhdet_num!O$168</f>
        <v>20570.000000000007</v>
      </c>
      <c r="P12" s="67">
        <f>RES_hhdet_num!P$168</f>
        <v>19372.000000000007</v>
      </c>
      <c r="Q12" s="67">
        <f>RES_hhdet_num!Q$168</f>
        <v>19237.000000000007</v>
      </c>
    </row>
    <row r="13" spans="1:17" ht="12" customHeight="1" x14ac:dyDescent="0.25">
      <c r="A13" s="23" t="s">
        <v>142</v>
      </c>
      <c r="B13" s="67">
        <f>RES_hhdet_num!B$171</f>
        <v>132999</v>
      </c>
      <c r="C13" s="67">
        <f>RES_hhdet_num!C$171</f>
        <v>153154.00000000003</v>
      </c>
      <c r="D13" s="67">
        <f>RES_hhdet_num!D$171</f>
        <v>164720.00000000003</v>
      </c>
      <c r="E13" s="67">
        <f>RES_hhdet_num!E$171</f>
        <v>167701.00000000003</v>
      </c>
      <c r="F13" s="67">
        <f>RES_hhdet_num!F$171</f>
        <v>165361</v>
      </c>
      <c r="G13" s="67">
        <f>RES_hhdet_num!G$171</f>
        <v>146215.00000000003</v>
      </c>
      <c r="H13" s="67">
        <f>RES_hhdet_num!H$171</f>
        <v>132123.00000000003</v>
      </c>
      <c r="I13" s="67">
        <f>RES_hhdet_num!I$171</f>
        <v>127754.00000000003</v>
      </c>
      <c r="J13" s="67">
        <f>RES_hhdet_num!J$171</f>
        <v>127516.00000000003</v>
      </c>
      <c r="K13" s="67">
        <f>RES_hhdet_num!K$171</f>
        <v>104210.00000000003</v>
      </c>
      <c r="L13" s="67">
        <f>RES_hhdet_num!L$171</f>
        <v>81363</v>
      </c>
      <c r="M13" s="67">
        <f>RES_hhdet_num!M$171</f>
        <v>78727.000000000044</v>
      </c>
      <c r="N13" s="67">
        <f>RES_hhdet_num!N$171</f>
        <v>71444.000000000015</v>
      </c>
      <c r="O13" s="67">
        <f>RES_hhdet_num!O$171</f>
        <v>61702.000000000015</v>
      </c>
      <c r="P13" s="67">
        <f>RES_hhdet_num!P$171</f>
        <v>61280.000000000036</v>
      </c>
      <c r="Q13" s="67">
        <f>RES_hhdet_num!Q$171</f>
        <v>53621.000000000022</v>
      </c>
    </row>
    <row r="14" spans="1:17" ht="12" customHeight="1" x14ac:dyDescent="0.25">
      <c r="A14" s="23" t="s">
        <v>141</v>
      </c>
      <c r="B14" s="67">
        <f>RES_hhdet_num!B$172</f>
        <v>38022</v>
      </c>
      <c r="C14" s="67">
        <f>RES_hhdet_num!C$172</f>
        <v>47456</v>
      </c>
      <c r="D14" s="67">
        <f>RES_hhdet_num!D$172</f>
        <v>53190</v>
      </c>
      <c r="E14" s="67">
        <f>RES_hhdet_num!E$172</f>
        <v>59940</v>
      </c>
      <c r="F14" s="67">
        <f>RES_hhdet_num!F$172</f>
        <v>64559</v>
      </c>
      <c r="G14" s="67">
        <f>RES_hhdet_num!G$172</f>
        <v>87852</v>
      </c>
      <c r="H14" s="67">
        <f>RES_hhdet_num!H$172</f>
        <v>98170</v>
      </c>
      <c r="I14" s="67">
        <f>RES_hhdet_num!I$172</f>
        <v>98963</v>
      </c>
      <c r="J14" s="67">
        <f>RES_hhdet_num!J$172</f>
        <v>99798.999999999985</v>
      </c>
      <c r="K14" s="67">
        <f>RES_hhdet_num!K$172</f>
        <v>127191.99999999999</v>
      </c>
      <c r="L14" s="67">
        <f>RES_hhdet_num!L$172</f>
        <v>152411</v>
      </c>
      <c r="M14" s="67">
        <f>RES_hhdet_num!M$172</f>
        <v>151161.00000000003</v>
      </c>
      <c r="N14" s="67">
        <f>RES_hhdet_num!N$172</f>
        <v>149677.00000000003</v>
      </c>
      <c r="O14" s="67">
        <f>RES_hhdet_num!O$172</f>
        <v>147186</v>
      </c>
      <c r="P14" s="67">
        <f>RES_hhdet_num!P$172</f>
        <v>140466.00000000003</v>
      </c>
      <c r="Q14" s="67">
        <f>RES_hhdet_num!Q$172</f>
        <v>127750.00000000001</v>
      </c>
    </row>
    <row r="15" spans="1:17" ht="12" customHeight="1" x14ac:dyDescent="0.25">
      <c r="A15" s="146" t="s">
        <v>62</v>
      </c>
      <c r="B15" s="145"/>
      <c r="C15" s="145"/>
      <c r="D15" s="145"/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5"/>
    </row>
    <row r="16" spans="1:17" ht="12" customHeight="1" x14ac:dyDescent="0.25">
      <c r="A16" s="23" t="s">
        <v>57</v>
      </c>
      <c r="B16" s="67">
        <f>RES_hhdet_num!B$176</f>
        <v>11674</v>
      </c>
      <c r="C16" s="67">
        <f>RES_hhdet_num!C$176</f>
        <v>9964</v>
      </c>
      <c r="D16" s="67">
        <f>RES_hhdet_num!D$176</f>
        <v>9330</v>
      </c>
      <c r="E16" s="67">
        <f>RES_hhdet_num!E$176</f>
        <v>5662</v>
      </c>
      <c r="F16" s="67">
        <f>RES_hhdet_num!F$176</f>
        <v>6123.9999999999982</v>
      </c>
      <c r="G16" s="67">
        <f>RES_hhdet_num!G$176</f>
        <v>11313.999999999967</v>
      </c>
      <c r="H16" s="67">
        <f>RES_hhdet_num!H$176</f>
        <v>11365.999999999996</v>
      </c>
      <c r="I16" s="67">
        <f>RES_hhdet_num!I$176</f>
        <v>19869.99999999996</v>
      </c>
      <c r="J16" s="67">
        <f>RES_hhdet_num!J$176</f>
        <v>18823</v>
      </c>
      <c r="K16" s="67">
        <f>RES_hhdet_num!K$176</f>
        <v>11985.000000000002</v>
      </c>
      <c r="L16" s="67">
        <f>RES_hhdet_num!L$176</f>
        <v>11689.999999999998</v>
      </c>
      <c r="M16" s="67">
        <f>RES_hhdet_num!M$176</f>
        <v>10861.000000000002</v>
      </c>
      <c r="N16" s="67">
        <f>RES_hhdet_num!N$176</f>
        <v>7246.0000000000018</v>
      </c>
      <c r="O16" s="67">
        <f>RES_hhdet_num!O$176</f>
        <v>6970.0000000000018</v>
      </c>
      <c r="P16" s="67">
        <f>RES_hhdet_num!P$176</f>
        <v>7260</v>
      </c>
      <c r="Q16" s="67">
        <f>RES_hhdet_num!Q$176</f>
        <v>9157.9999999999982</v>
      </c>
    </row>
    <row r="17" spans="1:17" ht="12" customHeight="1" x14ac:dyDescent="0.25">
      <c r="A17" s="29" t="s">
        <v>140</v>
      </c>
      <c r="B17" s="83">
        <f>RES_hhdet_num!B$177</f>
        <v>199125</v>
      </c>
      <c r="C17" s="83">
        <f>RES_hhdet_num!C$177</f>
        <v>223650</v>
      </c>
      <c r="D17" s="83">
        <f>RES_hhdet_num!D$177</f>
        <v>237759</v>
      </c>
      <c r="E17" s="83">
        <f>RES_hhdet_num!E$177</f>
        <v>251728</v>
      </c>
      <c r="F17" s="83">
        <f>RES_hhdet_num!F$177</f>
        <v>252308.00000000003</v>
      </c>
      <c r="G17" s="83">
        <f>RES_hhdet_num!G$177</f>
        <v>252393</v>
      </c>
      <c r="H17" s="83">
        <f>RES_hhdet_num!H$177</f>
        <v>252444.99999999997</v>
      </c>
      <c r="I17" s="83">
        <f>RES_hhdet_num!I$177</f>
        <v>246528.00000000003</v>
      </c>
      <c r="J17" s="83">
        <f>RES_hhdet_num!J$177</f>
        <v>251785.00000000003</v>
      </c>
      <c r="K17" s="83">
        <f>RES_hhdet_num!K$177</f>
        <v>262746.99999999994</v>
      </c>
      <c r="L17" s="83">
        <f>RES_hhdet_num!L$177</f>
        <v>264500.99999999994</v>
      </c>
      <c r="M17" s="83">
        <f>RES_hhdet_num!M$177</f>
        <v>257678</v>
      </c>
      <c r="N17" s="83">
        <f>RES_hhdet_num!N$177</f>
        <v>243622</v>
      </c>
      <c r="O17" s="83">
        <f>RES_hhdet_num!O$177</f>
        <v>231111</v>
      </c>
      <c r="P17" s="83">
        <f>RES_hhdet_num!P$177</f>
        <v>222309.00000000003</v>
      </c>
      <c r="Q17" s="83">
        <f>RES_hhdet_num!Q$177</f>
        <v>199525</v>
      </c>
    </row>
    <row r="19" spans="1:17" ht="12" customHeight="1" x14ac:dyDescent="0.25">
      <c r="A19" s="152" t="s">
        <v>23</v>
      </c>
      <c r="B19" s="151"/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</row>
    <row r="20" spans="1:17" ht="12" customHeight="1" x14ac:dyDescent="0.25">
      <c r="A20" s="150" t="s">
        <v>65</v>
      </c>
      <c r="B20" s="149"/>
      <c r="C20" s="149"/>
      <c r="D20" s="149"/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</row>
    <row r="21" spans="1:17" ht="12" customHeight="1" x14ac:dyDescent="0.25">
      <c r="A21" s="23" t="s">
        <v>60</v>
      </c>
      <c r="B21" s="67"/>
      <c r="C21" s="67">
        <f>B7+C35-C7</f>
        <v>13174.937499999971</v>
      </c>
      <c r="D21" s="67">
        <f t="shared" ref="D21:Q21" si="0">C7+D35-D7</f>
        <v>13174.9375</v>
      </c>
      <c r="E21" s="67">
        <f t="shared" si="0"/>
        <v>13174.937499999971</v>
      </c>
      <c r="F21" s="67">
        <f t="shared" si="0"/>
        <v>13174.9375</v>
      </c>
      <c r="G21" s="67">
        <f t="shared" si="0"/>
        <v>13174.9375</v>
      </c>
      <c r="H21" s="67">
        <f t="shared" si="0"/>
        <v>13174.9375</v>
      </c>
      <c r="I21" s="67">
        <f t="shared" si="0"/>
        <v>13174.937499999942</v>
      </c>
      <c r="J21" s="67">
        <f t="shared" si="0"/>
        <v>13174.9375</v>
      </c>
      <c r="K21" s="67">
        <f t="shared" si="0"/>
        <v>13174.937500000058</v>
      </c>
      <c r="L21" s="67">
        <f t="shared" si="0"/>
        <v>13174.9375</v>
      </c>
      <c r="M21" s="67">
        <f t="shared" si="0"/>
        <v>13174.937499999884</v>
      </c>
      <c r="N21" s="67">
        <f t="shared" si="0"/>
        <v>17671.000000000058</v>
      </c>
      <c r="O21" s="67">
        <f t="shared" si="0"/>
        <v>13174.937500000029</v>
      </c>
      <c r="P21" s="67">
        <f t="shared" si="0"/>
        <v>13174.937499999971</v>
      </c>
      <c r="Q21" s="67">
        <f t="shared" si="0"/>
        <v>20886</v>
      </c>
    </row>
    <row r="22" spans="1:17" ht="12" customHeight="1" x14ac:dyDescent="0.25">
      <c r="A22" s="146" t="s">
        <v>112</v>
      </c>
      <c r="B22" s="145"/>
      <c r="C22" s="145"/>
      <c r="D22" s="145"/>
      <c r="E22" s="145"/>
      <c r="F22" s="145"/>
      <c r="G22" s="145"/>
      <c r="H22" s="145"/>
      <c r="I22" s="145"/>
      <c r="J22" s="145"/>
      <c r="K22" s="145"/>
      <c r="L22" s="145"/>
      <c r="M22" s="145"/>
      <c r="N22" s="145"/>
      <c r="O22" s="145"/>
      <c r="P22" s="145"/>
      <c r="Q22" s="145"/>
    </row>
    <row r="23" spans="1:17" ht="12" customHeight="1" x14ac:dyDescent="0.25">
      <c r="A23" s="23" t="s">
        <v>60</v>
      </c>
      <c r="B23" s="67"/>
      <c r="C23" s="67">
        <f t="shared" ref="C23:Q23" si="1">B9+C37-C9</f>
        <v>112</v>
      </c>
      <c r="D23" s="67">
        <f t="shared" si="1"/>
        <v>106.5</v>
      </c>
      <c r="E23" s="67">
        <f t="shared" si="1"/>
        <v>108</v>
      </c>
      <c r="F23" s="67">
        <f t="shared" si="1"/>
        <v>122</v>
      </c>
      <c r="G23" s="67">
        <f t="shared" si="1"/>
        <v>106.5</v>
      </c>
      <c r="H23" s="67">
        <f t="shared" si="1"/>
        <v>124</v>
      </c>
      <c r="I23" s="67">
        <f t="shared" si="1"/>
        <v>107.5</v>
      </c>
      <c r="J23" s="67">
        <f t="shared" si="1"/>
        <v>485</v>
      </c>
      <c r="K23" s="67">
        <f t="shared" si="1"/>
        <v>745</v>
      </c>
      <c r="L23" s="67">
        <f t="shared" si="1"/>
        <v>641</v>
      </c>
      <c r="M23" s="67">
        <f t="shared" si="1"/>
        <v>510.99999999999955</v>
      </c>
      <c r="N23" s="67">
        <f t="shared" si="1"/>
        <v>653</v>
      </c>
      <c r="O23" s="67">
        <f t="shared" si="1"/>
        <v>565.93749999999955</v>
      </c>
      <c r="P23" s="67">
        <f t="shared" si="1"/>
        <v>548.00000000000045</v>
      </c>
      <c r="Q23" s="67">
        <f t="shared" si="1"/>
        <v>1135</v>
      </c>
    </row>
    <row r="24" spans="1:17" ht="12" customHeight="1" x14ac:dyDescent="0.25">
      <c r="A24" s="146" t="s">
        <v>63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144</v>
      </c>
      <c r="B25" s="67"/>
      <c r="C25" s="67">
        <f t="shared" ref="C25:Q28" si="2">B11+C39-C11</f>
        <v>7976.148531704639</v>
      </c>
      <c r="D25" s="67">
        <f t="shared" si="2"/>
        <v>4504.1184417767363</v>
      </c>
      <c r="E25" s="67">
        <f t="shared" si="2"/>
        <v>2297.1663583511836</v>
      </c>
      <c r="F25" s="67">
        <f t="shared" si="2"/>
        <v>3225.198793777945</v>
      </c>
      <c r="G25" s="67">
        <f t="shared" si="2"/>
        <v>2854.482108824006</v>
      </c>
      <c r="H25" s="67">
        <f t="shared" si="2"/>
        <v>1734.2999772110015</v>
      </c>
      <c r="I25" s="67">
        <f t="shared" si="2"/>
        <v>1449.75</v>
      </c>
      <c r="J25" s="67">
        <f t="shared" si="2"/>
        <v>1449.75</v>
      </c>
      <c r="K25" s="67">
        <f t="shared" si="2"/>
        <v>5722.8946441400294</v>
      </c>
      <c r="L25" s="67">
        <f t="shared" si="2"/>
        <v>5046.0258933248824</v>
      </c>
      <c r="M25" s="67">
        <f t="shared" si="2"/>
        <v>1946.9899682654122</v>
      </c>
      <c r="N25" s="67">
        <f t="shared" si="2"/>
        <v>3625.0000000000055</v>
      </c>
      <c r="O25" s="67">
        <f t="shared" si="2"/>
        <v>987.99999999999818</v>
      </c>
      <c r="P25" s="67">
        <f t="shared" si="2"/>
        <v>2324.1821565919254</v>
      </c>
      <c r="Q25" s="67">
        <f t="shared" si="2"/>
        <v>3466.0399615030565</v>
      </c>
    </row>
    <row r="26" spans="1:17" ht="12" customHeight="1" x14ac:dyDescent="0.25">
      <c r="A26" s="23" t="s">
        <v>143</v>
      </c>
      <c r="B26" s="67"/>
      <c r="C26" s="67">
        <f t="shared" si="2"/>
        <v>1730.7743615120089</v>
      </c>
      <c r="D26" s="67">
        <f t="shared" si="2"/>
        <v>1127.4728460293454</v>
      </c>
      <c r="E26" s="67">
        <f t="shared" si="2"/>
        <v>760.5910258030417</v>
      </c>
      <c r="F26" s="67">
        <f t="shared" si="2"/>
        <v>697.93414492019747</v>
      </c>
      <c r="G26" s="67">
        <f t="shared" si="2"/>
        <v>428.1477741266317</v>
      </c>
      <c r="H26" s="67">
        <f t="shared" si="2"/>
        <v>1706.5232385669478</v>
      </c>
      <c r="I26" s="67">
        <f t="shared" si="2"/>
        <v>2444.9612462876576</v>
      </c>
      <c r="J26" s="67">
        <f t="shared" si="2"/>
        <v>1705.2662263296588</v>
      </c>
      <c r="K26" s="67">
        <f t="shared" si="2"/>
        <v>414.74999999999272</v>
      </c>
      <c r="L26" s="67">
        <f t="shared" si="2"/>
        <v>414.75</v>
      </c>
      <c r="M26" s="67">
        <f t="shared" si="2"/>
        <v>2736.6245028836966</v>
      </c>
      <c r="N26" s="67">
        <f t="shared" si="2"/>
        <v>5279.0000000000036</v>
      </c>
      <c r="O26" s="67">
        <f t="shared" si="2"/>
        <v>414.75</v>
      </c>
      <c r="P26" s="67">
        <f t="shared" si="2"/>
        <v>5860.6795925256702</v>
      </c>
      <c r="Q26" s="67">
        <f t="shared" si="2"/>
        <v>7395.6787957309207</v>
      </c>
    </row>
    <row r="27" spans="1:17" ht="12" customHeight="1" x14ac:dyDescent="0.25">
      <c r="A27" s="23" t="s">
        <v>142</v>
      </c>
      <c r="B27" s="67"/>
      <c r="C27" s="67">
        <f t="shared" si="2"/>
        <v>12468.749999999971</v>
      </c>
      <c r="D27" s="67">
        <f t="shared" si="2"/>
        <v>12468.75</v>
      </c>
      <c r="E27" s="67">
        <f t="shared" si="2"/>
        <v>12468.75</v>
      </c>
      <c r="F27" s="67">
        <f t="shared" si="2"/>
        <v>12468.75</v>
      </c>
      <c r="G27" s="67">
        <f t="shared" si="2"/>
        <v>25109.592868981592</v>
      </c>
      <c r="H27" s="67">
        <f t="shared" si="2"/>
        <v>17849.506492781657</v>
      </c>
      <c r="I27" s="67">
        <f t="shared" si="2"/>
        <v>12468.75</v>
      </c>
      <c r="J27" s="67">
        <f t="shared" si="2"/>
        <v>12468.75</v>
      </c>
      <c r="K27" s="67">
        <f t="shared" si="2"/>
        <v>33389.700770913245</v>
      </c>
      <c r="L27" s="67">
        <f t="shared" si="2"/>
        <v>27646.571418659019</v>
      </c>
      <c r="M27" s="67">
        <f t="shared" si="2"/>
        <v>24482.515791122423</v>
      </c>
      <c r="N27" s="67">
        <f t="shared" si="2"/>
        <v>19331.772917794486</v>
      </c>
      <c r="O27" s="67">
        <f t="shared" si="2"/>
        <v>15740.374223329054</v>
      </c>
      <c r="P27" s="67">
        <f t="shared" si="2"/>
        <v>3942.3738935174551</v>
      </c>
      <c r="Q27" s="67">
        <f t="shared" si="2"/>
        <v>10069.000000000015</v>
      </c>
    </row>
    <row r="28" spans="1:17" ht="12" customHeight="1" x14ac:dyDescent="0.25">
      <c r="A28" s="23" t="s">
        <v>141</v>
      </c>
      <c r="B28" s="67"/>
      <c r="C28" s="67">
        <f t="shared" si="2"/>
        <v>4948.1869004193286</v>
      </c>
      <c r="D28" s="67">
        <f t="shared" si="2"/>
        <v>3931.524793534918</v>
      </c>
      <c r="E28" s="67">
        <f t="shared" si="2"/>
        <v>3564.75</v>
      </c>
      <c r="F28" s="67">
        <f t="shared" si="2"/>
        <v>3564.75</v>
      </c>
      <c r="G28" s="67">
        <f t="shared" si="2"/>
        <v>3564.75</v>
      </c>
      <c r="H28" s="67">
        <f t="shared" si="2"/>
        <v>3564.75</v>
      </c>
      <c r="I28" s="67">
        <f t="shared" si="2"/>
        <v>5176.1288846454554</v>
      </c>
      <c r="J28" s="67">
        <f t="shared" si="2"/>
        <v>5632.3532950040099</v>
      </c>
      <c r="K28" s="67">
        <f t="shared" si="2"/>
        <v>17946.936900419343</v>
      </c>
      <c r="L28" s="67">
        <f t="shared" si="2"/>
        <v>13230.274793534889</v>
      </c>
      <c r="M28" s="67">
        <f t="shared" si="2"/>
        <v>15864.223536755511</v>
      </c>
      <c r="N28" s="67">
        <f t="shared" si="2"/>
        <v>11562.800299948896</v>
      </c>
      <c r="O28" s="67">
        <f t="shared" si="2"/>
        <v>14618.867371111934</v>
      </c>
      <c r="P28" s="67">
        <f t="shared" si="2"/>
        <v>18543.321656393935</v>
      </c>
      <c r="Q28" s="67">
        <f t="shared" si="2"/>
        <v>23683.712077618387</v>
      </c>
    </row>
    <row r="29" spans="1:17" ht="12" customHeight="1" x14ac:dyDescent="0.25">
      <c r="A29" s="146" t="s">
        <v>62</v>
      </c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</row>
    <row r="30" spans="1:17" ht="12" customHeight="1" x14ac:dyDescent="0.25">
      <c r="A30" s="23" t="s">
        <v>57</v>
      </c>
      <c r="B30" s="67"/>
      <c r="C30" s="67">
        <f t="shared" ref="C30:Q31" si="3">B16+C44-C16</f>
        <v>2595.4576326509105</v>
      </c>
      <c r="D30" s="67">
        <f t="shared" si="3"/>
        <v>1215.2615960965577</v>
      </c>
      <c r="E30" s="67">
        <f t="shared" si="3"/>
        <v>3945.9744775263789</v>
      </c>
      <c r="F30" s="67">
        <f t="shared" si="3"/>
        <v>1094.25</v>
      </c>
      <c r="G30" s="67">
        <f t="shared" si="3"/>
        <v>1094.25</v>
      </c>
      <c r="H30" s="67">
        <f t="shared" si="3"/>
        <v>1094.2499999999982</v>
      </c>
      <c r="I30" s="67">
        <f t="shared" si="3"/>
        <v>1094.2500000000036</v>
      </c>
      <c r="J30" s="67">
        <f t="shared" si="3"/>
        <v>2232.6551152753818</v>
      </c>
      <c r="K30" s="67">
        <f t="shared" si="3"/>
        <v>7457.3818541038654</v>
      </c>
      <c r="L30" s="67">
        <f t="shared" si="3"/>
        <v>1675.5115960965595</v>
      </c>
      <c r="M30" s="67">
        <f t="shared" si="3"/>
        <v>1372.2244775263771</v>
      </c>
      <c r="N30" s="67">
        <f t="shared" si="3"/>
        <v>3615</v>
      </c>
      <c r="O30" s="67">
        <f t="shared" si="3"/>
        <v>1694.6901768078023</v>
      </c>
      <c r="P30" s="67">
        <f t="shared" si="3"/>
        <v>1302.1188561314866</v>
      </c>
      <c r="Q30" s="67">
        <f t="shared" si="3"/>
        <v>6970.0000000000036</v>
      </c>
    </row>
    <row r="31" spans="1:17" ht="12" customHeight="1" x14ac:dyDescent="0.25">
      <c r="A31" s="29" t="s">
        <v>140</v>
      </c>
      <c r="B31" s="83"/>
      <c r="C31" s="83">
        <f t="shared" si="3"/>
        <v>18668.25</v>
      </c>
      <c r="D31" s="83">
        <f t="shared" si="3"/>
        <v>18668.25</v>
      </c>
      <c r="E31" s="83">
        <f t="shared" si="3"/>
        <v>18668.25</v>
      </c>
      <c r="F31" s="83">
        <f t="shared" si="3"/>
        <v>18668.249999999971</v>
      </c>
      <c r="G31" s="83">
        <f t="shared" si="3"/>
        <v>18668.25</v>
      </c>
      <c r="H31" s="83">
        <f t="shared" si="3"/>
        <v>18668.250000000029</v>
      </c>
      <c r="I31" s="83">
        <f t="shared" si="3"/>
        <v>20521.211541755561</v>
      </c>
      <c r="J31" s="83">
        <f t="shared" si="3"/>
        <v>18668.249999999971</v>
      </c>
      <c r="K31" s="83">
        <f t="shared" si="3"/>
        <v>53772.729867349146</v>
      </c>
      <c r="L31" s="83">
        <f t="shared" si="3"/>
        <v>44736.925903903437</v>
      </c>
      <c r="M31" s="83">
        <f t="shared" si="3"/>
        <v>41866.213022473559</v>
      </c>
      <c r="N31" s="83">
        <f t="shared" si="3"/>
        <v>32728.409644948377</v>
      </c>
      <c r="O31" s="83">
        <f t="shared" si="3"/>
        <v>36517.74732319219</v>
      </c>
      <c r="P31" s="83">
        <f t="shared" si="3"/>
        <v>31493.600640092627</v>
      </c>
      <c r="Q31" s="83">
        <f t="shared" si="3"/>
        <v>35009.107524070976</v>
      </c>
    </row>
    <row r="33" spans="1:17" ht="12" customHeight="1" x14ac:dyDescent="0.25">
      <c r="A33" s="152" t="s">
        <v>22</v>
      </c>
      <c r="B33" s="151"/>
      <c r="C33" s="151"/>
      <c r="D33" s="151"/>
      <c r="E33" s="151"/>
      <c r="F33" s="151"/>
      <c r="G33" s="151"/>
      <c r="H33" s="151"/>
      <c r="I33" s="151"/>
      <c r="J33" s="151"/>
      <c r="K33" s="151"/>
      <c r="L33" s="151"/>
      <c r="M33" s="151"/>
      <c r="N33" s="151"/>
      <c r="O33" s="151"/>
      <c r="P33" s="151"/>
      <c r="Q33" s="151"/>
    </row>
    <row r="34" spans="1:17" ht="12" customHeight="1" x14ac:dyDescent="0.25">
      <c r="A34" s="150" t="s">
        <v>65</v>
      </c>
      <c r="B34" s="149"/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</row>
    <row r="35" spans="1:17" ht="12" customHeight="1" x14ac:dyDescent="0.25">
      <c r="A35" s="23" t="s">
        <v>60</v>
      </c>
      <c r="B35" s="67"/>
      <c r="C35" s="67">
        <f>RES_hhdet_in!C$163</f>
        <v>35989.937500000007</v>
      </c>
      <c r="D35" s="67">
        <f>RES_hhdet_in!D$163</f>
        <v>26649.9375</v>
      </c>
      <c r="E35" s="67">
        <f>RES_hhdet_in!E$163</f>
        <v>23475.9375</v>
      </c>
      <c r="F35" s="67">
        <f>RES_hhdet_in!F$163</f>
        <v>14216.9375</v>
      </c>
      <c r="G35" s="67">
        <f>RES_hhdet_in!G$163</f>
        <v>18449.9375</v>
      </c>
      <c r="H35" s="67">
        <f>RES_hhdet_in!H$163</f>
        <v>13278.9375</v>
      </c>
      <c r="I35" s="67">
        <f>RES_hhdet_in!I$163</f>
        <v>15761.937500000002</v>
      </c>
      <c r="J35" s="67">
        <f>RES_hhdet_in!J$163</f>
        <v>17384.9375</v>
      </c>
      <c r="K35" s="67">
        <f>RES_hhdet_in!K$163</f>
        <v>17298.9375</v>
      </c>
      <c r="L35" s="67">
        <f>RES_hhdet_in!L$163</f>
        <v>14633.9375</v>
      </c>
      <c r="M35" s="67">
        <f>RES_hhdet_in!M$163</f>
        <v>5522.9375</v>
      </c>
      <c r="N35" s="67">
        <f>RES_hhdet_in!N$163</f>
        <v>0</v>
      </c>
      <c r="O35" s="67">
        <f>RES_hhdet_in!O$163</f>
        <v>387.9375</v>
      </c>
      <c r="P35" s="67">
        <f>RES_hhdet_in!P$163</f>
        <v>4662.9375</v>
      </c>
      <c r="Q35" s="67">
        <f>RES_hhdet_in!Q$163</f>
        <v>0</v>
      </c>
    </row>
    <row r="36" spans="1:17" ht="12" customHeight="1" x14ac:dyDescent="0.25">
      <c r="A36" s="146" t="s">
        <v>112</v>
      </c>
      <c r="B36" s="145"/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145"/>
      <c r="Q36" s="145"/>
    </row>
    <row r="37" spans="1:17" ht="12" customHeight="1" x14ac:dyDescent="0.25">
      <c r="A37" s="23" t="s">
        <v>60</v>
      </c>
      <c r="B37" s="67"/>
      <c r="C37" s="67">
        <f>RES_hhdet_in!C$165</f>
        <v>506</v>
      </c>
      <c r="D37" s="67">
        <f>RES_hhdet_in!D$165</f>
        <v>273.5</v>
      </c>
      <c r="E37" s="67">
        <f>RES_hhdet_in!E$165</f>
        <v>167</v>
      </c>
      <c r="F37" s="67">
        <f>RES_hhdet_in!F$165</f>
        <v>256</v>
      </c>
      <c r="G37" s="67">
        <f>RES_hhdet_in!G$165</f>
        <v>336.5</v>
      </c>
      <c r="H37" s="67">
        <f>RES_hhdet_in!H$165</f>
        <v>327</v>
      </c>
      <c r="I37" s="67">
        <f>RES_hhdet_in!I$165</f>
        <v>418.5</v>
      </c>
      <c r="J37" s="67">
        <f>RES_hhdet_in!J$165</f>
        <v>794</v>
      </c>
      <c r="K37" s="67">
        <f>RES_hhdet_in!K$165</f>
        <v>1004</v>
      </c>
      <c r="L37" s="67">
        <f>RES_hhdet_in!L$165</f>
        <v>900</v>
      </c>
      <c r="M37" s="67">
        <f>RES_hhdet_in!M$165</f>
        <v>708</v>
      </c>
      <c r="N37" s="67">
        <f>RES_hhdet_in!N$165</f>
        <v>176</v>
      </c>
      <c r="O37" s="67">
        <f>RES_hhdet_in!O$165</f>
        <v>387.9375</v>
      </c>
      <c r="P37" s="67">
        <f>RES_hhdet_in!P$165</f>
        <v>12</v>
      </c>
      <c r="Q37" s="67">
        <f>RES_hhdet_in!Q$165</f>
        <v>746</v>
      </c>
    </row>
    <row r="38" spans="1:17" ht="12" customHeight="1" x14ac:dyDescent="0.25">
      <c r="A38" s="146" t="s">
        <v>63</v>
      </c>
      <c r="B38" s="145"/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5"/>
      <c r="Q38" s="145"/>
    </row>
    <row r="39" spans="1:17" ht="12" customHeight="1" x14ac:dyDescent="0.25">
      <c r="A39" s="23" t="s">
        <v>144</v>
      </c>
      <c r="B39" s="67"/>
      <c r="C39" s="67">
        <f>RES_hhdet_in!C$167</f>
        <v>2239.1485317046372</v>
      </c>
      <c r="D39" s="67">
        <f>RES_hhdet_in!D$167</f>
        <v>1364.1184417767361</v>
      </c>
      <c r="E39" s="67">
        <f>RES_hhdet_in!E$167</f>
        <v>2156.1663583511786</v>
      </c>
      <c r="F39" s="67">
        <f>RES_hhdet_in!F$167</f>
        <v>1815.1987937779518</v>
      </c>
      <c r="G39" s="67">
        <f>RES_hhdet_in!G$167</f>
        <v>863.48210882400258</v>
      </c>
      <c r="H39" s="67">
        <f>RES_hhdet_in!H$167</f>
        <v>2449.2999772110015</v>
      </c>
      <c r="I39" s="67">
        <f>RES_hhdet_in!I$167</f>
        <v>4579.7500000000055</v>
      </c>
      <c r="J39" s="67">
        <f>RES_hhdet_in!J$167</f>
        <v>3375.7500000000055</v>
      </c>
      <c r="K39" s="67">
        <f>RES_hhdet_in!K$167</f>
        <v>949.89464414001577</v>
      </c>
      <c r="L39" s="67">
        <f>RES_hhdet_in!L$167</f>
        <v>296.02589332488122</v>
      </c>
      <c r="M39" s="67">
        <f>RES_hhdet_in!M$167</f>
        <v>419.98996826542009</v>
      </c>
      <c r="N39" s="67">
        <f>RES_hhdet_in!N$167</f>
        <v>0</v>
      </c>
      <c r="O39" s="67">
        <f>RES_hhdet_in!O$167</f>
        <v>0</v>
      </c>
      <c r="P39" s="67">
        <f>RES_hhdet_in!P$167</f>
        <v>2152.1821565919245</v>
      </c>
      <c r="Q39" s="67">
        <f>RES_hhdet_in!Q$167</f>
        <v>3090.0399615030556</v>
      </c>
    </row>
    <row r="40" spans="1:17" ht="12" customHeight="1" x14ac:dyDescent="0.25">
      <c r="A40" s="23" t="s">
        <v>143</v>
      </c>
      <c r="B40" s="67"/>
      <c r="C40" s="67">
        <f>RES_hhdet_in!C$168</f>
        <v>693.77436151200948</v>
      </c>
      <c r="D40" s="67">
        <f>RES_hhdet_in!D$168</f>
        <v>442.47284602934599</v>
      </c>
      <c r="E40" s="67">
        <f>RES_hhdet_in!E$168</f>
        <v>1471.5910258030431</v>
      </c>
      <c r="F40" s="67">
        <f>RES_hhdet_in!F$168</f>
        <v>870.93414492019599</v>
      </c>
      <c r="G40" s="67">
        <f>RES_hhdet_in!G$168</f>
        <v>3547.147774126629</v>
      </c>
      <c r="H40" s="67">
        <f>RES_hhdet_in!H$168</f>
        <v>4869.5232385669497</v>
      </c>
      <c r="I40" s="67">
        <f>RES_hhdet_in!I$168</f>
        <v>5477.9612462876621</v>
      </c>
      <c r="J40" s="67">
        <f>RES_hhdet_in!J$168</f>
        <v>3391.2662263296588</v>
      </c>
      <c r="K40" s="67">
        <f>RES_hhdet_in!K$168</f>
        <v>5224.7499999999964</v>
      </c>
      <c r="L40" s="67">
        <f>RES_hhdet_in!L$168</f>
        <v>4251.75</v>
      </c>
      <c r="M40" s="67">
        <f>RES_hhdet_in!M$168</f>
        <v>497.62450288370036</v>
      </c>
      <c r="N40" s="67">
        <f>RES_hhdet_in!N$168</f>
        <v>0</v>
      </c>
      <c r="O40" s="67">
        <f>RES_hhdet_in!O$168</f>
        <v>848.75000000000125</v>
      </c>
      <c r="P40" s="67">
        <f>RES_hhdet_in!P$168</f>
        <v>4662.6795925256711</v>
      </c>
      <c r="Q40" s="67">
        <f>RES_hhdet_in!Q$168</f>
        <v>7260.6787957309189</v>
      </c>
    </row>
    <row r="41" spans="1:17" ht="12" customHeight="1" x14ac:dyDescent="0.25">
      <c r="A41" s="23" t="s">
        <v>142</v>
      </c>
      <c r="B41" s="67"/>
      <c r="C41" s="67">
        <f>RES_hhdet_in!C$171</f>
        <v>32623.750000000015</v>
      </c>
      <c r="D41" s="67">
        <f>RES_hhdet_in!D$171</f>
        <v>24034.749999999996</v>
      </c>
      <c r="E41" s="67">
        <f>RES_hhdet_in!E$171</f>
        <v>15449.75</v>
      </c>
      <c r="F41" s="67">
        <f>RES_hhdet_in!F$171</f>
        <v>10128.749999999967</v>
      </c>
      <c r="G41" s="67">
        <f>RES_hhdet_in!G$171</f>
        <v>5963.5928689816137</v>
      </c>
      <c r="H41" s="67">
        <f>RES_hhdet_in!H$171</f>
        <v>3757.5064927816534</v>
      </c>
      <c r="I41" s="67">
        <f>RES_hhdet_in!I$171</f>
        <v>8099.7499999999964</v>
      </c>
      <c r="J41" s="67">
        <f>RES_hhdet_in!J$171</f>
        <v>12230.749999999998</v>
      </c>
      <c r="K41" s="67">
        <f>RES_hhdet_in!K$171</f>
        <v>10083.700770913259</v>
      </c>
      <c r="L41" s="67">
        <f>RES_hhdet_in!L$171</f>
        <v>4799.5714186589903</v>
      </c>
      <c r="M41" s="67">
        <f>RES_hhdet_in!M$171</f>
        <v>21846.515791122467</v>
      </c>
      <c r="N41" s="67">
        <f>RES_hhdet_in!N$171</f>
        <v>12048.772917794449</v>
      </c>
      <c r="O41" s="67">
        <f>RES_hhdet_in!O$171</f>
        <v>5998.3742233290604</v>
      </c>
      <c r="P41" s="67">
        <f>RES_hhdet_in!P$171</f>
        <v>3520.3738935174742</v>
      </c>
      <c r="Q41" s="67">
        <f>RES_hhdet_in!Q$171</f>
        <v>2410</v>
      </c>
    </row>
    <row r="42" spans="1:17" ht="12" customHeight="1" x14ac:dyDescent="0.25">
      <c r="A42" s="23" t="s">
        <v>141</v>
      </c>
      <c r="B42" s="67"/>
      <c r="C42" s="67">
        <f>RES_hhdet_in!C$172</f>
        <v>14382.18690041933</v>
      </c>
      <c r="D42" s="67">
        <f>RES_hhdet_in!D$172</f>
        <v>9665.524793534918</v>
      </c>
      <c r="E42" s="67">
        <f>RES_hhdet_in!E$172</f>
        <v>10314.75</v>
      </c>
      <c r="F42" s="67">
        <f>RES_hhdet_in!F$172</f>
        <v>8183.7500000000055</v>
      </c>
      <c r="G42" s="67">
        <f>RES_hhdet_in!G$172</f>
        <v>26857.75</v>
      </c>
      <c r="H42" s="67">
        <f>RES_hhdet_in!H$172</f>
        <v>13882.75</v>
      </c>
      <c r="I42" s="67">
        <f>RES_hhdet_in!I$172</f>
        <v>5969.1288846454499</v>
      </c>
      <c r="J42" s="67">
        <f>RES_hhdet_in!J$172</f>
        <v>6468.3532950039917</v>
      </c>
      <c r="K42" s="67">
        <f>RES_hhdet_in!K$172</f>
        <v>45339.936900419343</v>
      </c>
      <c r="L42" s="67">
        <f>RES_hhdet_in!L$172</f>
        <v>38449.274793534918</v>
      </c>
      <c r="M42" s="67">
        <f>RES_hhdet_in!M$172</f>
        <v>14614.223536755533</v>
      </c>
      <c r="N42" s="67">
        <f>RES_hhdet_in!N$172</f>
        <v>10078.800299948896</v>
      </c>
      <c r="O42" s="67">
        <f>RES_hhdet_in!O$172</f>
        <v>12127.86737111189</v>
      </c>
      <c r="P42" s="67">
        <f>RES_hhdet_in!P$172</f>
        <v>11823.321656393973</v>
      </c>
      <c r="Q42" s="67">
        <f>RES_hhdet_in!Q$172</f>
        <v>10967.712077618386</v>
      </c>
    </row>
    <row r="43" spans="1:17" ht="12" customHeight="1" x14ac:dyDescent="0.25">
      <c r="A43" s="146" t="s">
        <v>62</v>
      </c>
      <c r="B43" s="145"/>
      <c r="C43" s="145"/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</row>
    <row r="44" spans="1:17" ht="12" customHeight="1" x14ac:dyDescent="0.25">
      <c r="A44" s="23" t="s">
        <v>57</v>
      </c>
      <c r="B44" s="67"/>
      <c r="C44" s="67">
        <f>RES_hhdet_in!C$176</f>
        <v>885.45763265091102</v>
      </c>
      <c r="D44" s="67">
        <f>RES_hhdet_in!D$176</f>
        <v>581.26159609655758</v>
      </c>
      <c r="E44" s="67">
        <f>RES_hhdet_in!E$176</f>
        <v>277.97447752637817</v>
      </c>
      <c r="F44" s="67">
        <f>RES_hhdet_in!F$176</f>
        <v>1556.2499999999984</v>
      </c>
      <c r="G44" s="67">
        <f>RES_hhdet_in!G$176</f>
        <v>6284.2499999999691</v>
      </c>
      <c r="H44" s="67">
        <f>RES_hhdet_in!H$176</f>
        <v>1146.250000000028</v>
      </c>
      <c r="I44" s="67">
        <f>RES_hhdet_in!I$176</f>
        <v>9598.2499999999691</v>
      </c>
      <c r="J44" s="67">
        <f>RES_hhdet_in!J$176</f>
        <v>1185.655115275423</v>
      </c>
      <c r="K44" s="67">
        <f>RES_hhdet_in!K$176</f>
        <v>619.38185410386745</v>
      </c>
      <c r="L44" s="67">
        <f>RES_hhdet_in!L$176</f>
        <v>1380.5115960965561</v>
      </c>
      <c r="M44" s="67">
        <f>RES_hhdet_in!M$176</f>
        <v>543.22447752638152</v>
      </c>
      <c r="N44" s="67">
        <f>RES_hhdet_in!N$176</f>
        <v>0</v>
      </c>
      <c r="O44" s="67">
        <f>RES_hhdet_in!O$176</f>
        <v>1418.6901768078026</v>
      </c>
      <c r="P44" s="67">
        <f>RES_hhdet_in!P$176</f>
        <v>1592.1188561314855</v>
      </c>
      <c r="Q44" s="67">
        <f>RES_hhdet_in!Q$176</f>
        <v>8868.0000000000018</v>
      </c>
    </row>
    <row r="45" spans="1:17" ht="12" customHeight="1" x14ac:dyDescent="0.25">
      <c r="A45" s="29" t="s">
        <v>140</v>
      </c>
      <c r="B45" s="83"/>
      <c r="C45" s="83">
        <f>RES_hhdet_in!C$177</f>
        <v>43193.25</v>
      </c>
      <c r="D45" s="83">
        <f>RES_hhdet_in!D$177</f>
        <v>32777.250000000007</v>
      </c>
      <c r="E45" s="83">
        <f>RES_hhdet_in!E$177</f>
        <v>32637.250000000004</v>
      </c>
      <c r="F45" s="83">
        <f>RES_hhdet_in!F$177</f>
        <v>19248.250000000004</v>
      </c>
      <c r="G45" s="83">
        <f>RES_hhdet_in!G$177</f>
        <v>18753.25</v>
      </c>
      <c r="H45" s="83">
        <f>RES_hhdet_in!H$177</f>
        <v>18720.249999999971</v>
      </c>
      <c r="I45" s="83">
        <f>RES_hhdet_in!I$177</f>
        <v>14604.211541755623</v>
      </c>
      <c r="J45" s="83">
        <f>RES_hhdet_in!J$177</f>
        <v>23925.24999999996</v>
      </c>
      <c r="K45" s="83">
        <f>RES_hhdet_in!K$177</f>
        <v>64734.72986734908</v>
      </c>
      <c r="L45" s="83">
        <f>RES_hhdet_in!L$177</f>
        <v>46490.925903903437</v>
      </c>
      <c r="M45" s="83">
        <f>RES_hhdet_in!M$177</f>
        <v>35043.213022473617</v>
      </c>
      <c r="N45" s="83">
        <f>RES_hhdet_in!N$177</f>
        <v>18672.409644948355</v>
      </c>
      <c r="O45" s="83">
        <f>RES_hhdet_in!O$177</f>
        <v>24006.747323192201</v>
      </c>
      <c r="P45" s="83">
        <f>RES_hhdet_in!P$177</f>
        <v>22691.600640092667</v>
      </c>
      <c r="Q45" s="83">
        <f>RES_hhdet_in!Q$177</f>
        <v>12225.107524070934</v>
      </c>
    </row>
    <row r="47" spans="1:17" ht="12" customHeight="1" x14ac:dyDescent="0.25">
      <c r="A47" s="193" t="s">
        <v>21</v>
      </c>
      <c r="B47" s="151"/>
      <c r="C47" s="151"/>
      <c r="D47" s="151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151"/>
      <c r="Q47" s="151"/>
    </row>
    <row r="48" spans="1:17" ht="12" customHeight="1" x14ac:dyDescent="0.25">
      <c r="A48" s="192" t="s">
        <v>65</v>
      </c>
      <c r="B48" s="149"/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</row>
    <row r="49" spans="1:17" ht="12" customHeight="1" x14ac:dyDescent="0.25">
      <c r="A49" s="148" t="s">
        <v>60</v>
      </c>
      <c r="B49" s="67"/>
      <c r="C49" s="67">
        <f>RES_hhdet_in_new!C$163</f>
        <v>16715.066330653721</v>
      </c>
      <c r="D49" s="67">
        <f>RES_hhdet_in_new!D$163</f>
        <v>13015.273303844684</v>
      </c>
      <c r="E49" s="67">
        <f>RES_hhdet_in_new!E$163</f>
        <v>11322.215218870741</v>
      </c>
      <c r="F49" s="67">
        <f>RES_hhdet_in_new!F$163</f>
        <v>8346.8855488391546</v>
      </c>
      <c r="G49" s="67">
        <f>RES_hhdet_in_new!G$163</f>
        <v>8575.0500459317918</v>
      </c>
      <c r="H49" s="67">
        <f>RES_hhdet_in_new!H$163</f>
        <v>6173.5602525648146</v>
      </c>
      <c r="I49" s="67">
        <f>RES_hhdet_in_new!I$163</f>
        <v>7049.7041646738044</v>
      </c>
      <c r="J49" s="67">
        <f>RES_hhdet_in_new!J$163</f>
        <v>8144.5985139824952</v>
      </c>
      <c r="K49" s="67">
        <f>RES_hhdet_in_new!K$163</f>
        <v>7883.2983131759347</v>
      </c>
      <c r="L49" s="67">
        <f>RES_hhdet_in_new!L$163</f>
        <v>6840.079590929623</v>
      </c>
      <c r="M49" s="67">
        <f>RES_hhdet_in_new!M$163</f>
        <v>2352.7016438381816</v>
      </c>
      <c r="N49" s="67">
        <f>RES_hhdet_in_new!N$163</f>
        <v>0</v>
      </c>
      <c r="O49" s="67">
        <f>RES_hhdet_in_new!O$163</f>
        <v>181.04263002398</v>
      </c>
      <c r="P49" s="67">
        <f>RES_hhdet_in_new!P$163</f>
        <v>2650.9608352965524</v>
      </c>
      <c r="Q49" s="67">
        <f>RES_hhdet_in_new!Q$163</f>
        <v>0</v>
      </c>
    </row>
    <row r="50" spans="1:17" ht="12" customHeight="1" x14ac:dyDescent="0.25">
      <c r="A50" s="191" t="s">
        <v>112</v>
      </c>
      <c r="B50" s="145"/>
      <c r="C50" s="145"/>
      <c r="D50" s="145"/>
      <c r="E50" s="145"/>
      <c r="F50" s="145"/>
      <c r="G50" s="145"/>
      <c r="H50" s="145"/>
      <c r="I50" s="145"/>
      <c r="J50" s="145"/>
      <c r="K50" s="145"/>
      <c r="L50" s="145"/>
      <c r="M50" s="145"/>
      <c r="N50" s="145"/>
      <c r="O50" s="145"/>
      <c r="P50" s="145"/>
      <c r="Q50" s="145"/>
    </row>
    <row r="51" spans="1:17" ht="12" customHeight="1" x14ac:dyDescent="0.25">
      <c r="A51" s="148" t="s">
        <v>60</v>
      </c>
      <c r="B51" s="67"/>
      <c r="C51" s="67">
        <f>RES_hhdet_in_new!C$165</f>
        <v>235</v>
      </c>
      <c r="D51" s="67">
        <f>RES_hhdet_in_new!D$165</f>
        <v>133</v>
      </c>
      <c r="E51" s="67">
        <f>RES_hhdet_in_new!E$165</f>
        <v>73</v>
      </c>
      <c r="F51" s="67">
        <f>RES_hhdet_in_new!F$165</f>
        <v>150</v>
      </c>
      <c r="G51" s="67">
        <f>RES_hhdet_in_new!G$165</f>
        <v>148</v>
      </c>
      <c r="H51" s="67">
        <f>RES_hhdet_in_new!H$165</f>
        <v>152</v>
      </c>
      <c r="I51" s="67">
        <f>RES_hhdet_in_new!I$165</f>
        <v>140</v>
      </c>
      <c r="J51" s="67">
        <f>RES_hhdet_in_new!J$165</f>
        <v>372</v>
      </c>
      <c r="K51" s="67">
        <f>RES_hhdet_in_new!K$165</f>
        <v>458</v>
      </c>
      <c r="L51" s="67">
        <f>RES_hhdet_in_new!L$165</f>
        <v>421</v>
      </c>
      <c r="M51" s="67">
        <f>RES_hhdet_in_new!M$165</f>
        <v>302.00000000000006</v>
      </c>
      <c r="N51" s="67">
        <f>RES_hhdet_in_new!N$165</f>
        <v>0</v>
      </c>
      <c r="O51" s="67">
        <f>RES_hhdet_in_new!O$165</f>
        <v>181.04263002397997</v>
      </c>
      <c r="P51" s="67">
        <f>RES_hhdet_in_new!P$165</f>
        <v>7.0000000000000018</v>
      </c>
      <c r="Q51" s="67">
        <f>RES_hhdet_in_new!Q$165</f>
        <v>0</v>
      </c>
    </row>
    <row r="52" spans="1:17" ht="12" customHeight="1" x14ac:dyDescent="0.25">
      <c r="A52" s="191" t="s">
        <v>63</v>
      </c>
      <c r="B52" s="145"/>
      <c r="C52" s="145"/>
      <c r="D52" s="145"/>
      <c r="E52" s="145"/>
      <c r="F52" s="145"/>
      <c r="G52" s="145"/>
      <c r="H52" s="145"/>
      <c r="I52" s="145"/>
      <c r="J52" s="145"/>
      <c r="K52" s="145"/>
      <c r="L52" s="145"/>
      <c r="M52" s="145"/>
      <c r="N52" s="145"/>
      <c r="O52" s="145"/>
      <c r="P52" s="145"/>
      <c r="Q52" s="145"/>
    </row>
    <row r="53" spans="1:17" ht="12" customHeight="1" x14ac:dyDescent="0.25">
      <c r="A53" s="148" t="s">
        <v>144</v>
      </c>
      <c r="B53" s="67"/>
      <c r="C53" s="67">
        <f>RES_hhdet_in_new!C$167</f>
        <v>0</v>
      </c>
      <c r="D53" s="67">
        <f>RES_hhdet_in_new!D$167</f>
        <v>0</v>
      </c>
      <c r="E53" s="67">
        <f>RES_hhdet_in_new!E$167</f>
        <v>0</v>
      </c>
      <c r="F53" s="67">
        <f>RES_hhdet_in_new!F$167</f>
        <v>0</v>
      </c>
      <c r="G53" s="67">
        <f>RES_hhdet_in_new!G$167</f>
        <v>0</v>
      </c>
      <c r="H53" s="67">
        <f>RES_hhdet_in_new!H$167</f>
        <v>0</v>
      </c>
      <c r="I53" s="67">
        <f>RES_hhdet_in_new!I$167</f>
        <v>0</v>
      </c>
      <c r="J53" s="67">
        <f>RES_hhdet_in_new!J$167</f>
        <v>0</v>
      </c>
      <c r="K53" s="67">
        <f>RES_hhdet_in_new!K$167</f>
        <v>0</v>
      </c>
      <c r="L53" s="67">
        <f>RES_hhdet_in_new!L$167</f>
        <v>0</v>
      </c>
      <c r="M53" s="67">
        <f>RES_hhdet_in_new!M$167</f>
        <v>0</v>
      </c>
      <c r="N53" s="67">
        <f>RES_hhdet_in_new!N$167</f>
        <v>0</v>
      </c>
      <c r="O53" s="67">
        <f>RES_hhdet_in_new!O$167</f>
        <v>0</v>
      </c>
      <c r="P53" s="67">
        <f>RES_hhdet_in_new!P$167</f>
        <v>0</v>
      </c>
      <c r="Q53" s="67">
        <f>RES_hhdet_in_new!Q$167</f>
        <v>0</v>
      </c>
    </row>
    <row r="54" spans="1:17" ht="12" customHeight="1" x14ac:dyDescent="0.25">
      <c r="A54" s="148" t="s">
        <v>143</v>
      </c>
      <c r="B54" s="67"/>
      <c r="C54" s="67">
        <f>RES_hhdet_in_new!C$168</f>
        <v>0</v>
      </c>
      <c r="D54" s="67">
        <f>RES_hhdet_in_new!D$168</f>
        <v>0</v>
      </c>
      <c r="E54" s="67">
        <f>RES_hhdet_in_new!E$168</f>
        <v>0</v>
      </c>
      <c r="F54" s="67">
        <f>RES_hhdet_in_new!F$168</f>
        <v>0</v>
      </c>
      <c r="G54" s="67">
        <f>RES_hhdet_in_new!G$168</f>
        <v>0</v>
      </c>
      <c r="H54" s="67">
        <f>RES_hhdet_in_new!H$168</f>
        <v>0</v>
      </c>
      <c r="I54" s="67">
        <f>RES_hhdet_in_new!I$168</f>
        <v>0</v>
      </c>
      <c r="J54" s="67">
        <f>RES_hhdet_in_new!J$168</f>
        <v>0</v>
      </c>
      <c r="K54" s="67">
        <f>RES_hhdet_in_new!K$168</f>
        <v>0</v>
      </c>
      <c r="L54" s="67">
        <f>RES_hhdet_in_new!L$168</f>
        <v>0</v>
      </c>
      <c r="M54" s="67">
        <f>RES_hhdet_in_new!M$168</f>
        <v>0</v>
      </c>
      <c r="N54" s="67">
        <f>RES_hhdet_in_new!N$168</f>
        <v>0</v>
      </c>
      <c r="O54" s="67">
        <f>RES_hhdet_in_new!O$168</f>
        <v>0</v>
      </c>
      <c r="P54" s="67">
        <f>RES_hhdet_in_new!P$168</f>
        <v>0</v>
      </c>
      <c r="Q54" s="67">
        <f>RES_hhdet_in_new!Q$168</f>
        <v>0</v>
      </c>
    </row>
    <row r="55" spans="1:17" ht="12" customHeight="1" x14ac:dyDescent="0.25">
      <c r="A55" s="148" t="s">
        <v>142</v>
      </c>
      <c r="B55" s="67"/>
      <c r="C55" s="67">
        <f>RES_hhdet_in_new!C$171</f>
        <v>5558.6682259355966</v>
      </c>
      <c r="D55" s="67">
        <f>RES_hhdet_in_new!D$171</f>
        <v>5503.9756716502061</v>
      </c>
      <c r="E55" s="67">
        <f>RES_hhdet_in_new!E$171</f>
        <v>3368.3082767157148</v>
      </c>
      <c r="F55" s="67">
        <f>RES_hhdet_in_new!F$171</f>
        <v>2681.1364050173597</v>
      </c>
      <c r="G55" s="67">
        <f>RES_hhdet_in_new!G$171</f>
        <v>0</v>
      </c>
      <c r="H55" s="67">
        <f>RES_hhdet_in_new!H$171</f>
        <v>0</v>
      </c>
      <c r="I55" s="67">
        <f>RES_hhdet_in_new!I$171</f>
        <v>3525.6243857043678</v>
      </c>
      <c r="J55" s="67">
        <f>RES_hhdet_in_new!J$171</f>
        <v>4099.8757147966116</v>
      </c>
      <c r="K55" s="67">
        <f>RES_hhdet_in_new!K$171</f>
        <v>0</v>
      </c>
      <c r="L55" s="67">
        <f>RES_hhdet_in_new!L$171</f>
        <v>0</v>
      </c>
      <c r="M55" s="67">
        <f>RES_hhdet_in_new!M$171</f>
        <v>805.7016560866532</v>
      </c>
      <c r="N55" s="67">
        <f>RES_hhdet_in_new!N$171</f>
        <v>0</v>
      </c>
      <c r="O55" s="67">
        <f>RES_hhdet_in_new!O$171</f>
        <v>53.476946295333448</v>
      </c>
      <c r="P55" s="67">
        <f>RES_hhdet_in_new!P$171</f>
        <v>805.22478753964288</v>
      </c>
      <c r="Q55" s="67">
        <f>RES_hhdet_in_new!Q$171</f>
        <v>0</v>
      </c>
    </row>
    <row r="56" spans="1:17" ht="12" customHeight="1" x14ac:dyDescent="0.25">
      <c r="A56" s="148" t="s">
        <v>141</v>
      </c>
      <c r="B56" s="67"/>
      <c r="C56" s="67">
        <f>RES_hhdet_in_new!C$172</f>
        <v>11156.398104718124</v>
      </c>
      <c r="D56" s="67">
        <f>RES_hhdet_in_new!D$172</f>
        <v>7511.297632194478</v>
      </c>
      <c r="E56" s="67">
        <f>RES_hhdet_in_new!E$172</f>
        <v>7953.9069421550257</v>
      </c>
      <c r="F56" s="67">
        <f>RES_hhdet_in_new!F$172</f>
        <v>5665.7491438217949</v>
      </c>
      <c r="G56" s="67">
        <f>RES_hhdet_in_new!G$172</f>
        <v>8575.0500459317918</v>
      </c>
      <c r="H56" s="67">
        <f>RES_hhdet_in_new!H$172</f>
        <v>6173.5602525648146</v>
      </c>
      <c r="I56" s="67">
        <f>RES_hhdet_in_new!I$172</f>
        <v>3524.0797789694366</v>
      </c>
      <c r="J56" s="67">
        <f>RES_hhdet_in_new!J$172</f>
        <v>4044.7227991858836</v>
      </c>
      <c r="K56" s="67">
        <f>RES_hhdet_in_new!K$172</f>
        <v>7883.2983131759347</v>
      </c>
      <c r="L56" s="67">
        <f>RES_hhdet_in_new!L$172</f>
        <v>6840.079590929623</v>
      </c>
      <c r="M56" s="67">
        <f>RES_hhdet_in_new!M$172</f>
        <v>1546.9999877515286</v>
      </c>
      <c r="N56" s="67">
        <f>RES_hhdet_in_new!N$172</f>
        <v>0</v>
      </c>
      <c r="O56" s="67">
        <f>RES_hhdet_in_new!O$172</f>
        <v>127.56568372864653</v>
      </c>
      <c r="P56" s="67">
        <f>RES_hhdet_in_new!P$172</f>
        <v>1845.7360477569098</v>
      </c>
      <c r="Q56" s="67">
        <f>RES_hhdet_in_new!Q$172</f>
        <v>0</v>
      </c>
    </row>
    <row r="57" spans="1:17" ht="12" customHeight="1" x14ac:dyDescent="0.25">
      <c r="A57" s="191" t="s">
        <v>62</v>
      </c>
      <c r="B57" s="145"/>
      <c r="C57" s="145"/>
      <c r="D57" s="145"/>
      <c r="E57" s="145"/>
      <c r="F57" s="145"/>
      <c r="G57" s="145"/>
      <c r="H57" s="145"/>
      <c r="I57" s="145"/>
      <c r="J57" s="145"/>
      <c r="K57" s="145"/>
      <c r="L57" s="145"/>
      <c r="M57" s="145"/>
      <c r="N57" s="145"/>
      <c r="O57" s="145"/>
      <c r="P57" s="145"/>
      <c r="Q57" s="145"/>
    </row>
    <row r="58" spans="1:17" ht="12" customHeight="1" x14ac:dyDescent="0.25">
      <c r="A58" s="148" t="s">
        <v>57</v>
      </c>
      <c r="B58" s="67"/>
      <c r="C58" s="67">
        <f>RES_hhdet_in_new!C$176</f>
        <v>0</v>
      </c>
      <c r="D58" s="67">
        <f>RES_hhdet_in_new!D$176</f>
        <v>0</v>
      </c>
      <c r="E58" s="67">
        <f>RES_hhdet_in_new!E$176</f>
        <v>0</v>
      </c>
      <c r="F58" s="67">
        <f>RES_hhdet_in_new!F$176</f>
        <v>0</v>
      </c>
      <c r="G58" s="67">
        <f>RES_hhdet_in_new!G$176</f>
        <v>0</v>
      </c>
      <c r="H58" s="67">
        <f>RES_hhdet_in_new!H$176</f>
        <v>0</v>
      </c>
      <c r="I58" s="67">
        <f>RES_hhdet_in_new!I$176</f>
        <v>0</v>
      </c>
      <c r="J58" s="67">
        <f>RES_hhdet_in_new!J$176</f>
        <v>0</v>
      </c>
      <c r="K58" s="67">
        <f>RES_hhdet_in_new!K$176</f>
        <v>0</v>
      </c>
      <c r="L58" s="67">
        <f>RES_hhdet_in_new!L$176</f>
        <v>0</v>
      </c>
      <c r="M58" s="67">
        <f>RES_hhdet_in_new!M$176</f>
        <v>0</v>
      </c>
      <c r="N58" s="67">
        <f>RES_hhdet_in_new!N$176</f>
        <v>0</v>
      </c>
      <c r="O58" s="67">
        <f>RES_hhdet_in_new!O$176</f>
        <v>0</v>
      </c>
      <c r="P58" s="67">
        <f>RES_hhdet_in_new!P$176</f>
        <v>0</v>
      </c>
      <c r="Q58" s="67">
        <f>RES_hhdet_in_new!Q$176</f>
        <v>0</v>
      </c>
    </row>
    <row r="59" spans="1:17" ht="12" customHeight="1" x14ac:dyDescent="0.25">
      <c r="A59" s="159" t="s">
        <v>140</v>
      </c>
      <c r="B59" s="83"/>
      <c r="C59" s="83">
        <f>RES_hhdet_in_new!C$177</f>
        <v>16715.066330653721</v>
      </c>
      <c r="D59" s="83">
        <f>RES_hhdet_in_new!D$177</f>
        <v>13015.273303844684</v>
      </c>
      <c r="E59" s="83">
        <f>RES_hhdet_in_new!E$177</f>
        <v>11322.215218870741</v>
      </c>
      <c r="F59" s="83">
        <f>RES_hhdet_in_new!F$177</f>
        <v>8346.8855488391546</v>
      </c>
      <c r="G59" s="83">
        <f>RES_hhdet_in_new!G$177</f>
        <v>8575.0500459317918</v>
      </c>
      <c r="H59" s="83">
        <f>RES_hhdet_in_new!H$177</f>
        <v>6173.5602525648146</v>
      </c>
      <c r="I59" s="83">
        <f>RES_hhdet_in_new!I$177</f>
        <v>7049.7041646738044</v>
      </c>
      <c r="J59" s="83">
        <f>RES_hhdet_in_new!J$177</f>
        <v>8144.5985139824952</v>
      </c>
      <c r="K59" s="83">
        <f>RES_hhdet_in_new!K$177</f>
        <v>7883.2983131759347</v>
      </c>
      <c r="L59" s="83">
        <f>RES_hhdet_in_new!L$177</f>
        <v>6840.079590929623</v>
      </c>
      <c r="M59" s="83">
        <f>RES_hhdet_in_new!M$177</f>
        <v>2352.7016438381816</v>
      </c>
      <c r="N59" s="83">
        <f>RES_hhdet_in_new!N$177</f>
        <v>0</v>
      </c>
      <c r="O59" s="83">
        <f>RES_hhdet_in_new!O$177</f>
        <v>181.04263002397997</v>
      </c>
      <c r="P59" s="83">
        <f>RES_hhdet_in_new!P$177</f>
        <v>2650.9608352965524</v>
      </c>
      <c r="Q59" s="83">
        <f>RES_hhdet_in_new!Q$177</f>
        <v>0</v>
      </c>
    </row>
    <row r="61" spans="1:17" ht="12" customHeight="1" x14ac:dyDescent="0.25">
      <c r="A61" s="193" t="s">
        <v>202</v>
      </c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</row>
    <row r="62" spans="1:17" ht="12" customHeight="1" x14ac:dyDescent="0.25">
      <c r="A62" s="192" t="s">
        <v>65</v>
      </c>
      <c r="B62" s="149"/>
      <c r="C62" s="149"/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</row>
    <row r="63" spans="1:17" ht="12" customHeight="1" x14ac:dyDescent="0.25">
      <c r="A63" s="148" t="s">
        <v>60</v>
      </c>
      <c r="B63" s="67"/>
      <c r="C63" s="67">
        <f>C35-C49</f>
        <v>19274.871169346286</v>
      </c>
      <c r="D63" s="67">
        <f t="shared" ref="D63:Q63" si="4">D35-D49</f>
        <v>13634.664196155316</v>
      </c>
      <c r="E63" s="67">
        <f t="shared" si="4"/>
        <v>12153.722281129259</v>
      </c>
      <c r="F63" s="67">
        <f t="shared" si="4"/>
        <v>5870.0519511608454</v>
      </c>
      <c r="G63" s="67">
        <f t="shared" si="4"/>
        <v>9874.8874540682082</v>
      </c>
      <c r="H63" s="67">
        <f t="shared" si="4"/>
        <v>7105.3772474351854</v>
      </c>
      <c r="I63" s="67">
        <f t="shared" si="4"/>
        <v>8712.2333353261965</v>
      </c>
      <c r="J63" s="67">
        <f t="shared" si="4"/>
        <v>9240.3389860175048</v>
      </c>
      <c r="K63" s="67">
        <f t="shared" si="4"/>
        <v>9415.6391868240644</v>
      </c>
      <c r="L63" s="67">
        <f t="shared" si="4"/>
        <v>7793.857909070377</v>
      </c>
      <c r="M63" s="67">
        <f t="shared" si="4"/>
        <v>3170.2358561618184</v>
      </c>
      <c r="N63" s="67">
        <f t="shared" si="4"/>
        <v>0</v>
      </c>
      <c r="O63" s="67">
        <f t="shared" si="4"/>
        <v>206.89486997602</v>
      </c>
      <c r="P63" s="67">
        <f t="shared" si="4"/>
        <v>2011.9766647034476</v>
      </c>
      <c r="Q63" s="67">
        <f t="shared" si="4"/>
        <v>0</v>
      </c>
    </row>
    <row r="64" spans="1:17" ht="12" customHeight="1" x14ac:dyDescent="0.25">
      <c r="A64" s="191" t="s">
        <v>112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60</v>
      </c>
      <c r="B65" s="67"/>
      <c r="C65" s="67">
        <f>C37-C51</f>
        <v>271</v>
      </c>
      <c r="D65" s="67">
        <f t="shared" ref="D65:Q65" si="5">D37-D51</f>
        <v>140.5</v>
      </c>
      <c r="E65" s="67">
        <f t="shared" si="5"/>
        <v>94</v>
      </c>
      <c r="F65" s="67">
        <f t="shared" si="5"/>
        <v>106</v>
      </c>
      <c r="G65" s="67">
        <f t="shared" si="5"/>
        <v>188.5</v>
      </c>
      <c r="H65" s="67">
        <f t="shared" si="5"/>
        <v>175</v>
      </c>
      <c r="I65" s="67">
        <f t="shared" si="5"/>
        <v>278.5</v>
      </c>
      <c r="J65" s="67">
        <f t="shared" si="5"/>
        <v>422</v>
      </c>
      <c r="K65" s="67">
        <f t="shared" si="5"/>
        <v>546</v>
      </c>
      <c r="L65" s="67">
        <f t="shared" si="5"/>
        <v>479</v>
      </c>
      <c r="M65" s="67">
        <f t="shared" si="5"/>
        <v>405.99999999999994</v>
      </c>
      <c r="N65" s="67">
        <f t="shared" si="5"/>
        <v>176</v>
      </c>
      <c r="O65" s="67">
        <f t="shared" si="5"/>
        <v>206.89486997602003</v>
      </c>
      <c r="P65" s="67">
        <f t="shared" si="5"/>
        <v>4.9999999999999982</v>
      </c>
      <c r="Q65" s="67">
        <f t="shared" si="5"/>
        <v>746</v>
      </c>
    </row>
    <row r="66" spans="1:17" ht="12" customHeight="1" x14ac:dyDescent="0.25">
      <c r="A66" s="191" t="s">
        <v>63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148" t="s">
        <v>144</v>
      </c>
      <c r="B67" s="67"/>
      <c r="C67" s="67">
        <f t="shared" ref="C67:Q70" si="6">C39-C53</f>
        <v>2239.1485317046372</v>
      </c>
      <c r="D67" s="67">
        <f t="shared" si="6"/>
        <v>1364.1184417767361</v>
      </c>
      <c r="E67" s="67">
        <f t="shared" si="6"/>
        <v>2156.1663583511786</v>
      </c>
      <c r="F67" s="67">
        <f t="shared" si="6"/>
        <v>1815.1987937779518</v>
      </c>
      <c r="G67" s="67">
        <f t="shared" si="6"/>
        <v>863.48210882400258</v>
      </c>
      <c r="H67" s="67">
        <f t="shared" si="6"/>
        <v>2449.2999772110015</v>
      </c>
      <c r="I67" s="67">
        <f t="shared" si="6"/>
        <v>4579.7500000000055</v>
      </c>
      <c r="J67" s="67">
        <f t="shared" si="6"/>
        <v>3375.7500000000055</v>
      </c>
      <c r="K67" s="67">
        <f t="shared" si="6"/>
        <v>949.89464414001577</v>
      </c>
      <c r="L67" s="67">
        <f t="shared" si="6"/>
        <v>296.02589332488122</v>
      </c>
      <c r="M67" s="67">
        <f t="shared" si="6"/>
        <v>419.98996826542009</v>
      </c>
      <c r="N67" s="67">
        <f t="shared" si="6"/>
        <v>0</v>
      </c>
      <c r="O67" s="67">
        <f t="shared" si="6"/>
        <v>0</v>
      </c>
      <c r="P67" s="67">
        <f t="shared" si="6"/>
        <v>2152.1821565919245</v>
      </c>
      <c r="Q67" s="67">
        <f t="shared" si="6"/>
        <v>3090.0399615030556</v>
      </c>
    </row>
    <row r="68" spans="1:17" ht="12" customHeight="1" x14ac:dyDescent="0.25">
      <c r="A68" s="148" t="s">
        <v>143</v>
      </c>
      <c r="B68" s="67"/>
      <c r="C68" s="67">
        <f t="shared" si="6"/>
        <v>693.77436151200948</v>
      </c>
      <c r="D68" s="67">
        <f t="shared" si="6"/>
        <v>442.47284602934599</v>
      </c>
      <c r="E68" s="67">
        <f t="shared" si="6"/>
        <v>1471.5910258030431</v>
      </c>
      <c r="F68" s="67">
        <f t="shared" si="6"/>
        <v>870.93414492019599</v>
      </c>
      <c r="G68" s="67">
        <f t="shared" si="6"/>
        <v>3547.147774126629</v>
      </c>
      <c r="H68" s="67">
        <f t="shared" si="6"/>
        <v>4869.5232385669497</v>
      </c>
      <c r="I68" s="67">
        <f t="shared" si="6"/>
        <v>5477.9612462876621</v>
      </c>
      <c r="J68" s="67">
        <f t="shared" si="6"/>
        <v>3391.2662263296588</v>
      </c>
      <c r="K68" s="67">
        <f t="shared" si="6"/>
        <v>5224.7499999999964</v>
      </c>
      <c r="L68" s="67">
        <f t="shared" si="6"/>
        <v>4251.75</v>
      </c>
      <c r="M68" s="67">
        <f t="shared" si="6"/>
        <v>497.62450288370036</v>
      </c>
      <c r="N68" s="67">
        <f t="shared" si="6"/>
        <v>0</v>
      </c>
      <c r="O68" s="67">
        <f t="shared" si="6"/>
        <v>848.75000000000125</v>
      </c>
      <c r="P68" s="67">
        <f t="shared" si="6"/>
        <v>4662.6795925256711</v>
      </c>
      <c r="Q68" s="67">
        <f t="shared" si="6"/>
        <v>7260.6787957309189</v>
      </c>
    </row>
    <row r="69" spans="1:17" ht="12" customHeight="1" x14ac:dyDescent="0.25">
      <c r="A69" s="148" t="s">
        <v>142</v>
      </c>
      <c r="B69" s="67"/>
      <c r="C69" s="67">
        <f t="shared" si="6"/>
        <v>27065.08177406442</v>
      </c>
      <c r="D69" s="67">
        <f t="shared" si="6"/>
        <v>18530.774328349791</v>
      </c>
      <c r="E69" s="67">
        <f t="shared" si="6"/>
        <v>12081.441723284286</v>
      </c>
      <c r="F69" s="67">
        <f t="shared" si="6"/>
        <v>7447.6135949826075</v>
      </c>
      <c r="G69" s="67">
        <f t="shared" si="6"/>
        <v>5963.5928689816137</v>
      </c>
      <c r="H69" s="67">
        <f t="shared" si="6"/>
        <v>3757.5064927816534</v>
      </c>
      <c r="I69" s="67">
        <f t="shared" si="6"/>
        <v>4574.1256142956281</v>
      </c>
      <c r="J69" s="67">
        <f t="shared" si="6"/>
        <v>8130.8742852033865</v>
      </c>
      <c r="K69" s="67">
        <f t="shared" si="6"/>
        <v>10083.700770913259</v>
      </c>
      <c r="L69" s="67">
        <f t="shared" si="6"/>
        <v>4799.5714186589903</v>
      </c>
      <c r="M69" s="67">
        <f t="shared" si="6"/>
        <v>21040.814135035813</v>
      </c>
      <c r="N69" s="67">
        <f t="shared" si="6"/>
        <v>12048.772917794449</v>
      </c>
      <c r="O69" s="67">
        <f t="shared" si="6"/>
        <v>5944.8972770337268</v>
      </c>
      <c r="P69" s="67">
        <f t="shared" si="6"/>
        <v>2715.1491059778314</v>
      </c>
      <c r="Q69" s="67">
        <f t="shared" si="6"/>
        <v>2410</v>
      </c>
    </row>
    <row r="70" spans="1:17" ht="12" customHeight="1" x14ac:dyDescent="0.25">
      <c r="A70" s="148" t="s">
        <v>141</v>
      </c>
      <c r="B70" s="67"/>
      <c r="C70" s="67">
        <f t="shared" si="6"/>
        <v>3225.7887957012063</v>
      </c>
      <c r="D70" s="67">
        <f t="shared" si="6"/>
        <v>2154.22716134044</v>
      </c>
      <c r="E70" s="67">
        <f t="shared" si="6"/>
        <v>2360.8430578449743</v>
      </c>
      <c r="F70" s="67">
        <f t="shared" si="6"/>
        <v>2518.0008561782106</v>
      </c>
      <c r="G70" s="67">
        <f t="shared" si="6"/>
        <v>18282.699954068208</v>
      </c>
      <c r="H70" s="67">
        <f t="shared" si="6"/>
        <v>7709.1897474351854</v>
      </c>
      <c r="I70" s="67">
        <f t="shared" si="6"/>
        <v>2445.0491056760134</v>
      </c>
      <c r="J70" s="67">
        <f t="shared" si="6"/>
        <v>2423.6304958181081</v>
      </c>
      <c r="K70" s="67">
        <f t="shared" si="6"/>
        <v>37456.638587243411</v>
      </c>
      <c r="L70" s="67">
        <f t="shared" si="6"/>
        <v>31609.195202605297</v>
      </c>
      <c r="M70" s="67">
        <f t="shared" si="6"/>
        <v>13067.223549004004</v>
      </c>
      <c r="N70" s="67">
        <f t="shared" si="6"/>
        <v>10078.800299948896</v>
      </c>
      <c r="O70" s="67">
        <f t="shared" si="6"/>
        <v>12000.301687383244</v>
      </c>
      <c r="P70" s="67">
        <f t="shared" si="6"/>
        <v>9977.5856086370641</v>
      </c>
      <c r="Q70" s="67">
        <f t="shared" si="6"/>
        <v>10967.712077618386</v>
      </c>
    </row>
    <row r="71" spans="1:17" ht="12" customHeight="1" x14ac:dyDescent="0.25">
      <c r="A71" s="191" t="s">
        <v>62</v>
      </c>
      <c r="B71" s="145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</row>
    <row r="72" spans="1:17" ht="12" customHeight="1" x14ac:dyDescent="0.25">
      <c r="A72" s="148" t="s">
        <v>57</v>
      </c>
      <c r="B72" s="67"/>
      <c r="C72" s="67">
        <f t="shared" ref="C72:Q73" si="7">C44-C58</f>
        <v>885.45763265091102</v>
      </c>
      <c r="D72" s="67">
        <f t="shared" si="7"/>
        <v>581.26159609655758</v>
      </c>
      <c r="E72" s="67">
        <f t="shared" si="7"/>
        <v>277.97447752637817</v>
      </c>
      <c r="F72" s="67">
        <f t="shared" si="7"/>
        <v>1556.2499999999984</v>
      </c>
      <c r="G72" s="67">
        <f t="shared" si="7"/>
        <v>6284.2499999999691</v>
      </c>
      <c r="H72" s="67">
        <f t="shared" si="7"/>
        <v>1146.250000000028</v>
      </c>
      <c r="I72" s="67">
        <f t="shared" si="7"/>
        <v>9598.2499999999691</v>
      </c>
      <c r="J72" s="67">
        <f t="shared" si="7"/>
        <v>1185.655115275423</v>
      </c>
      <c r="K72" s="67">
        <f t="shared" si="7"/>
        <v>619.38185410386745</v>
      </c>
      <c r="L72" s="67">
        <f t="shared" si="7"/>
        <v>1380.5115960965561</v>
      </c>
      <c r="M72" s="67">
        <f t="shared" si="7"/>
        <v>543.22447752638152</v>
      </c>
      <c r="N72" s="67">
        <f t="shared" si="7"/>
        <v>0</v>
      </c>
      <c r="O72" s="67">
        <f t="shared" si="7"/>
        <v>1418.6901768078026</v>
      </c>
      <c r="P72" s="67">
        <f t="shared" si="7"/>
        <v>1592.1188561314855</v>
      </c>
      <c r="Q72" s="67">
        <f t="shared" si="7"/>
        <v>8868.0000000000018</v>
      </c>
    </row>
    <row r="73" spans="1:17" ht="12" customHeight="1" x14ac:dyDescent="0.25">
      <c r="A73" s="159" t="s">
        <v>140</v>
      </c>
      <c r="B73" s="83"/>
      <c r="C73" s="83">
        <f t="shared" si="7"/>
        <v>26478.183669346279</v>
      </c>
      <c r="D73" s="83">
        <f t="shared" si="7"/>
        <v>19761.976696155325</v>
      </c>
      <c r="E73" s="83">
        <f t="shared" si="7"/>
        <v>21315.034781129263</v>
      </c>
      <c r="F73" s="83">
        <f t="shared" si="7"/>
        <v>10901.364451160849</v>
      </c>
      <c r="G73" s="83">
        <f t="shared" si="7"/>
        <v>10178.199954068208</v>
      </c>
      <c r="H73" s="83">
        <f t="shared" si="7"/>
        <v>12546.689747435157</v>
      </c>
      <c r="I73" s="83">
        <f t="shared" si="7"/>
        <v>7554.507377081819</v>
      </c>
      <c r="J73" s="83">
        <f t="shared" si="7"/>
        <v>15780.651486017465</v>
      </c>
      <c r="K73" s="83">
        <f t="shared" si="7"/>
        <v>56851.431554173148</v>
      </c>
      <c r="L73" s="83">
        <f t="shared" si="7"/>
        <v>39650.846312973816</v>
      </c>
      <c r="M73" s="83">
        <f t="shared" si="7"/>
        <v>32690.511378635434</v>
      </c>
      <c r="N73" s="83">
        <f t="shared" si="7"/>
        <v>18672.409644948355</v>
      </c>
      <c r="O73" s="83">
        <f t="shared" si="7"/>
        <v>23825.70469316822</v>
      </c>
      <c r="P73" s="83">
        <f t="shared" si="7"/>
        <v>20040.639804796116</v>
      </c>
      <c r="Q73" s="83">
        <f t="shared" si="7"/>
        <v>12225.107524070934</v>
      </c>
    </row>
    <row r="75" spans="1:17" ht="12" customHeight="1" x14ac:dyDescent="0.25">
      <c r="A75" s="190" t="s">
        <v>201</v>
      </c>
      <c r="B75" s="215">
        <v>2015</v>
      </c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</row>
    <row r="76" spans="1:17" s="28" customFormat="1" ht="12" customHeight="1" x14ac:dyDescent="0.25">
      <c r="A76" s="155" t="s">
        <v>174</v>
      </c>
      <c r="B76" s="154" t="s">
        <v>173</v>
      </c>
      <c r="C76" s="154">
        <v>2001</v>
      </c>
      <c r="D76" s="154">
        <v>2002</v>
      </c>
      <c r="E76" s="154">
        <v>2003</v>
      </c>
      <c r="F76" s="154">
        <v>2004</v>
      </c>
      <c r="G76" s="154">
        <v>2005</v>
      </c>
      <c r="H76" s="154">
        <v>2006</v>
      </c>
      <c r="I76" s="154">
        <v>2007</v>
      </c>
      <c r="J76" s="154">
        <v>2008</v>
      </c>
      <c r="K76" s="154">
        <v>2009</v>
      </c>
      <c r="L76" s="154">
        <v>2010</v>
      </c>
      <c r="M76" s="154">
        <v>2011</v>
      </c>
      <c r="N76" s="154">
        <v>2012</v>
      </c>
      <c r="O76" s="154">
        <v>2013</v>
      </c>
      <c r="P76" s="154">
        <v>2014</v>
      </c>
      <c r="Q76" s="154">
        <v>2015</v>
      </c>
    </row>
    <row r="77" spans="1:17" ht="12" customHeight="1" x14ac:dyDescent="0.25">
      <c r="A77" s="152" t="s">
        <v>20</v>
      </c>
      <c r="B77" s="151"/>
      <c r="C77" s="151"/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</row>
    <row r="78" spans="1:17" ht="12.95" customHeight="1" x14ac:dyDescent="0.25">
      <c r="A78" s="150" t="s">
        <v>65</v>
      </c>
      <c r="B78" s="189">
        <f>RES_hhdet_numvin!B162</f>
        <v>0</v>
      </c>
      <c r="C78" s="189">
        <f>RES_hhdet_numvin!C162</f>
        <v>0</v>
      </c>
      <c r="D78" s="189">
        <f>RES_hhdet_numvin!D162</f>
        <v>0</v>
      </c>
      <c r="E78" s="189">
        <f>RES_hhdet_numvin!E162</f>
        <v>0</v>
      </c>
      <c r="F78" s="189">
        <f>RES_hhdet_numvin!F162</f>
        <v>0</v>
      </c>
      <c r="G78" s="189">
        <f>RES_hhdet_numvin!G162</f>
        <v>0</v>
      </c>
      <c r="H78" s="189">
        <f>RES_hhdet_numvin!H162</f>
        <v>0</v>
      </c>
      <c r="I78" s="189">
        <f>RES_hhdet_numvin!I162</f>
        <v>0</v>
      </c>
      <c r="J78" s="189">
        <f>RES_hhdet_numvin!J162</f>
        <v>0</v>
      </c>
      <c r="K78" s="189">
        <f>RES_hhdet_numvin!K162</f>
        <v>0</v>
      </c>
      <c r="L78" s="189">
        <f>RES_hhdet_numvin!L162</f>
        <v>0</v>
      </c>
      <c r="M78" s="189">
        <f>RES_hhdet_numvin!M162</f>
        <v>0</v>
      </c>
      <c r="N78" s="189">
        <f>RES_hhdet_numvin!N162</f>
        <v>0</v>
      </c>
      <c r="O78" s="189">
        <f>RES_hhdet_numvin!O162</f>
        <v>0</v>
      </c>
      <c r="P78" s="189">
        <f>RES_hhdet_numvin!P162</f>
        <v>0</v>
      </c>
      <c r="Q78" s="189">
        <f>RES_hhdet_numvin!Q162</f>
        <v>0</v>
      </c>
    </row>
    <row r="79" spans="1:17" ht="12" customHeight="1" x14ac:dyDescent="0.25">
      <c r="A79" s="23" t="s">
        <v>60</v>
      </c>
      <c r="B79" s="80">
        <f>RES_hhdet_numvin!B163</f>
        <v>967.81250000000023</v>
      </c>
      <c r="C79" s="80">
        <f>RES_hhdet_numvin!C163</f>
        <v>35989.937500000015</v>
      </c>
      <c r="D79" s="80">
        <f>RES_hhdet_numvin!D163</f>
        <v>26649.937500000007</v>
      </c>
      <c r="E79" s="80">
        <f>RES_hhdet_numvin!E163</f>
        <v>23475.937500000007</v>
      </c>
      <c r="F79" s="80">
        <f>RES_hhdet_numvin!F163</f>
        <v>14216.937500000002</v>
      </c>
      <c r="G79" s="80">
        <f>RES_hhdet_numvin!G163</f>
        <v>18449.937500000004</v>
      </c>
      <c r="H79" s="80">
        <f>RES_hhdet_numvin!H163</f>
        <v>13278.937500000004</v>
      </c>
      <c r="I79" s="80">
        <f>RES_hhdet_numvin!I163</f>
        <v>15761.937500000004</v>
      </c>
      <c r="J79" s="80">
        <f>RES_hhdet_numvin!J163</f>
        <v>17384.937500000007</v>
      </c>
      <c r="K79" s="80">
        <f>RES_hhdet_numvin!K163</f>
        <v>17298.937500000007</v>
      </c>
      <c r="L79" s="80">
        <f>RES_hhdet_numvin!L163</f>
        <v>14633.937500000004</v>
      </c>
      <c r="M79" s="80">
        <f>RES_hhdet_numvin!M163</f>
        <v>5522.9375000000018</v>
      </c>
      <c r="N79" s="80">
        <f>RES_hhdet_numvin!N163</f>
        <v>0</v>
      </c>
      <c r="O79" s="80">
        <f>RES_hhdet_numvin!O163</f>
        <v>387.93750000000011</v>
      </c>
      <c r="P79" s="80">
        <f>RES_hhdet_numvin!P163</f>
        <v>4662.9375000000009</v>
      </c>
      <c r="Q79" s="80">
        <f>RES_hhdet_numvin!Q163</f>
        <v>0</v>
      </c>
    </row>
    <row r="80" spans="1:17" ht="12.95" customHeight="1" x14ac:dyDescent="0.25">
      <c r="A80" s="146" t="s">
        <v>112</v>
      </c>
      <c r="B80" s="188">
        <f>RES_hhdet_numvin!B164</f>
        <v>0</v>
      </c>
      <c r="C80" s="188">
        <f>RES_hhdet_numvin!C164</f>
        <v>0</v>
      </c>
      <c r="D80" s="188">
        <f>RES_hhdet_numvin!D164</f>
        <v>0</v>
      </c>
      <c r="E80" s="188">
        <f>RES_hhdet_numvin!E164</f>
        <v>0</v>
      </c>
      <c r="F80" s="188">
        <f>RES_hhdet_numvin!F164</f>
        <v>0</v>
      </c>
      <c r="G80" s="188">
        <f>RES_hhdet_numvin!G164</f>
        <v>0</v>
      </c>
      <c r="H80" s="188">
        <f>RES_hhdet_numvin!H164</f>
        <v>0</v>
      </c>
      <c r="I80" s="188">
        <f>RES_hhdet_numvin!I164</f>
        <v>0</v>
      </c>
      <c r="J80" s="188">
        <f>RES_hhdet_numvin!J164</f>
        <v>0</v>
      </c>
      <c r="K80" s="188">
        <f>RES_hhdet_numvin!K164</f>
        <v>0</v>
      </c>
      <c r="L80" s="188">
        <f>RES_hhdet_numvin!L164</f>
        <v>0</v>
      </c>
      <c r="M80" s="188">
        <f>RES_hhdet_numvin!M164</f>
        <v>0</v>
      </c>
      <c r="N80" s="188">
        <f>RES_hhdet_numvin!N164</f>
        <v>0</v>
      </c>
      <c r="O80" s="188">
        <f>RES_hhdet_numvin!O164</f>
        <v>0</v>
      </c>
      <c r="P80" s="188">
        <f>RES_hhdet_numvin!P164</f>
        <v>0</v>
      </c>
      <c r="Q80" s="188">
        <f>RES_hhdet_numvin!Q164</f>
        <v>0</v>
      </c>
    </row>
    <row r="81" spans="1:17" ht="12" customHeight="1" x14ac:dyDescent="0.25">
      <c r="A81" s="23" t="s">
        <v>60</v>
      </c>
      <c r="B81" s="80">
        <f>RES_hhdet_numvin!B165</f>
        <v>0</v>
      </c>
      <c r="C81" s="80">
        <f>RES_hhdet_numvin!C165</f>
        <v>0</v>
      </c>
      <c r="D81" s="80">
        <f>RES_hhdet_numvin!D165</f>
        <v>0</v>
      </c>
      <c r="E81" s="80">
        <f>RES_hhdet_numvin!E165</f>
        <v>0</v>
      </c>
      <c r="F81" s="80">
        <f>RES_hhdet_numvin!F165</f>
        <v>0</v>
      </c>
      <c r="G81" s="80">
        <f>RES_hhdet_numvin!G165</f>
        <v>0</v>
      </c>
      <c r="H81" s="80">
        <f>RES_hhdet_numvin!H165</f>
        <v>0</v>
      </c>
      <c r="I81" s="80">
        <f>RES_hhdet_numvin!I165</f>
        <v>0</v>
      </c>
      <c r="J81" s="80">
        <f>RES_hhdet_numvin!J165</f>
        <v>0</v>
      </c>
      <c r="K81" s="80">
        <f>RES_hhdet_numvin!K165</f>
        <v>66.062500000000014</v>
      </c>
      <c r="L81" s="80">
        <f>RES_hhdet_numvin!L165</f>
        <v>900.00000000000023</v>
      </c>
      <c r="M81" s="80">
        <f>RES_hhdet_numvin!M165</f>
        <v>708.00000000000023</v>
      </c>
      <c r="N81" s="80">
        <f>RES_hhdet_numvin!N165</f>
        <v>0</v>
      </c>
      <c r="O81" s="80">
        <f>RES_hhdet_numvin!O165</f>
        <v>387.93750000000011</v>
      </c>
      <c r="P81" s="80">
        <f>RES_hhdet_numvin!P165</f>
        <v>12.000000000000004</v>
      </c>
      <c r="Q81" s="80">
        <f>RES_hhdet_numvin!Q165</f>
        <v>0</v>
      </c>
    </row>
    <row r="82" spans="1:17" ht="12" customHeight="1" x14ac:dyDescent="0.25">
      <c r="A82" s="146" t="s">
        <v>63</v>
      </c>
      <c r="B82" s="188">
        <f>RES_hhdet_numvin!B166</f>
        <v>0</v>
      </c>
      <c r="C82" s="188">
        <f>RES_hhdet_numvin!C166</f>
        <v>0</v>
      </c>
      <c r="D82" s="188">
        <f>RES_hhdet_numvin!D166</f>
        <v>0</v>
      </c>
      <c r="E82" s="188">
        <f>RES_hhdet_numvin!E166</f>
        <v>0</v>
      </c>
      <c r="F82" s="188">
        <f>RES_hhdet_numvin!F166</f>
        <v>0</v>
      </c>
      <c r="G82" s="188">
        <f>RES_hhdet_numvin!G166</f>
        <v>0</v>
      </c>
      <c r="H82" s="188">
        <f>RES_hhdet_numvin!H166</f>
        <v>0</v>
      </c>
      <c r="I82" s="188">
        <f>RES_hhdet_numvin!I166</f>
        <v>0</v>
      </c>
      <c r="J82" s="188">
        <f>RES_hhdet_numvin!J166</f>
        <v>0</v>
      </c>
      <c r="K82" s="188">
        <f>RES_hhdet_numvin!K166</f>
        <v>0</v>
      </c>
      <c r="L82" s="188">
        <f>RES_hhdet_numvin!L166</f>
        <v>0</v>
      </c>
      <c r="M82" s="188">
        <f>RES_hhdet_numvin!M166</f>
        <v>0</v>
      </c>
      <c r="N82" s="188">
        <f>RES_hhdet_numvin!N166</f>
        <v>0</v>
      </c>
      <c r="O82" s="188">
        <f>RES_hhdet_numvin!O166</f>
        <v>0</v>
      </c>
      <c r="P82" s="188">
        <f>RES_hhdet_numvin!P166</f>
        <v>0</v>
      </c>
      <c r="Q82" s="188">
        <f>RES_hhdet_numvin!Q166</f>
        <v>0</v>
      </c>
    </row>
    <row r="83" spans="1:17" ht="12" customHeight="1" x14ac:dyDescent="0.25">
      <c r="A83" s="23" t="s">
        <v>144</v>
      </c>
      <c r="B83" s="80">
        <f>RES_hhdet_numvin!B167</f>
        <v>0</v>
      </c>
      <c r="C83" s="80">
        <f>RES_hhdet_numvin!C167</f>
        <v>0</v>
      </c>
      <c r="D83" s="80">
        <f>RES_hhdet_numvin!D167</f>
        <v>1081.0793133427871</v>
      </c>
      <c r="E83" s="80">
        <f>RES_hhdet_numvin!E167</f>
        <v>1213.3806228198598</v>
      </c>
      <c r="F83" s="80">
        <f>RES_hhdet_numvin!F167</f>
        <v>561.6741218866307</v>
      </c>
      <c r="G83" s="80">
        <f>RES_hhdet_numvin!G167</f>
        <v>838.0096253190477</v>
      </c>
      <c r="H83" s="80">
        <f>RES_hhdet_numvin!H167</f>
        <v>665.92625517586055</v>
      </c>
      <c r="I83" s="80">
        <f>RES_hhdet_numvin!I167</f>
        <v>1059.3858918566646</v>
      </c>
      <c r="J83" s="80">
        <f>RES_hhdet_numvin!J167</f>
        <v>1317.4075957500092</v>
      </c>
      <c r="K83" s="80">
        <f>RES_hhdet_numvin!K167</f>
        <v>949.894644140016</v>
      </c>
      <c r="L83" s="80">
        <f>RES_hhdet_numvin!L167</f>
        <v>296.02589332487941</v>
      </c>
      <c r="M83" s="80">
        <f>RES_hhdet_numvin!M167</f>
        <v>92.216036384246024</v>
      </c>
      <c r="N83" s="80">
        <f>RES_hhdet_numvin!N167</f>
        <v>0</v>
      </c>
      <c r="O83" s="80">
        <f>RES_hhdet_numvin!O167</f>
        <v>0</v>
      </c>
      <c r="P83" s="80">
        <f>RES_hhdet_numvin!P167</f>
        <v>0</v>
      </c>
      <c r="Q83" s="80">
        <f>RES_hhdet_numvin!Q167</f>
        <v>0</v>
      </c>
    </row>
    <row r="84" spans="1:17" ht="12" customHeight="1" x14ac:dyDescent="0.25">
      <c r="A84" s="23" t="s">
        <v>143</v>
      </c>
      <c r="B84" s="80">
        <f>RES_hhdet_numvin!B168</f>
        <v>194.39397706811499</v>
      </c>
      <c r="C84" s="80">
        <f>RES_hhdet_numvin!C168</f>
        <v>3526.2346621524639</v>
      </c>
      <c r="D84" s="80">
        <f>RES_hhdet_numvin!D168</f>
        <v>2679.2189177299524</v>
      </c>
      <c r="E84" s="80">
        <f>RES_hhdet_numvin!E168</f>
        <v>443.71913588306376</v>
      </c>
      <c r="F84" s="80">
        <f>RES_hhdet_numvin!F168</f>
        <v>230.05008227236468</v>
      </c>
      <c r="G84" s="80">
        <f>RES_hhdet_numvin!G168</f>
        <v>1345.5563640000892</v>
      </c>
      <c r="H84" s="80">
        <f>RES_hhdet_numvin!H168</f>
        <v>1816.2341096785367</v>
      </c>
      <c r="I84" s="80">
        <f>RES_hhdet_numvin!I168</f>
        <v>3934.808045249285</v>
      </c>
      <c r="J84" s="80">
        <f>RES_hhdet_numvin!J168</f>
        <v>1210.2806684174316</v>
      </c>
      <c r="K84" s="80">
        <f>RES_hhdet_numvin!K168</f>
        <v>1724.4379685848169</v>
      </c>
      <c r="L84" s="80">
        <f>RES_hhdet_numvin!L168</f>
        <v>1347.3485010530831</v>
      </c>
      <c r="M84" s="80">
        <f>RES_hhdet_numvin!M168</f>
        <v>485.88377818091629</v>
      </c>
      <c r="N84" s="80">
        <f>RES_hhdet_numvin!N168</f>
        <v>0</v>
      </c>
      <c r="O84" s="80">
        <f>RES_hhdet_numvin!O168</f>
        <v>28.124110276057255</v>
      </c>
      <c r="P84" s="80">
        <f>RES_hhdet_numvin!P168</f>
        <v>270.70967945383171</v>
      </c>
      <c r="Q84" s="80">
        <f>RES_hhdet_numvin!Q168</f>
        <v>0</v>
      </c>
    </row>
    <row r="85" spans="1:17" ht="12" customHeight="1" x14ac:dyDescent="0.25">
      <c r="A85" s="23" t="s">
        <v>142</v>
      </c>
      <c r="B85" s="80">
        <f>RES_hhdet_numvin!B171</f>
        <v>0</v>
      </c>
      <c r="C85" s="80">
        <f>RES_hhdet_numvin!C171</f>
        <v>5219.7968513115466</v>
      </c>
      <c r="D85" s="80">
        <f>RES_hhdet_numvin!D171</f>
        <v>2668.7446074719819</v>
      </c>
      <c r="E85" s="80">
        <f>RES_hhdet_numvin!E171</f>
        <v>15177.271199532013</v>
      </c>
      <c r="F85" s="80">
        <f>RES_hhdet_numvin!F171</f>
        <v>7817.4940886628283</v>
      </c>
      <c r="G85" s="80">
        <f>RES_hhdet_numvin!G171</f>
        <v>5411.6334679285383</v>
      </c>
      <c r="H85" s="80">
        <f>RES_hhdet_numvin!H171</f>
        <v>2455.8378260799464</v>
      </c>
      <c r="I85" s="80">
        <f>RES_hhdet_numvin!I171</f>
        <v>92.520722514733137</v>
      </c>
      <c r="J85" s="80">
        <f>RES_hhdet_numvin!J171</f>
        <v>8388.89594082857</v>
      </c>
      <c r="K85" s="80">
        <f>RES_hhdet_numvin!K171</f>
        <v>2373.035693119034</v>
      </c>
      <c r="L85" s="80">
        <f>RES_hhdet_numvin!L171</f>
        <v>1239.6864923623757</v>
      </c>
      <c r="M85" s="80">
        <f>RES_hhdet_numvin!M171</f>
        <v>1659.0437457453208</v>
      </c>
      <c r="N85" s="80">
        <f>RES_hhdet_numvin!N171</f>
        <v>0</v>
      </c>
      <c r="O85" s="80">
        <f>RES_hhdet_numvin!O171</f>
        <v>87.689261101015717</v>
      </c>
      <c r="P85" s="80">
        <f>RES_hhdet_numvin!P171</f>
        <v>1029.3501033421107</v>
      </c>
      <c r="Q85" s="80">
        <f>RES_hhdet_numvin!Q171</f>
        <v>0</v>
      </c>
    </row>
    <row r="86" spans="1:17" ht="12" customHeight="1" x14ac:dyDescent="0.25">
      <c r="A86" s="23" t="s">
        <v>141</v>
      </c>
      <c r="B86" s="80">
        <f>RES_hhdet_numvin!B172</f>
        <v>773.41852293188526</v>
      </c>
      <c r="C86" s="80">
        <f>RES_hhdet_numvin!C172</f>
        <v>27243.905986536</v>
      </c>
      <c r="D86" s="80">
        <f>RES_hhdet_numvin!D172</f>
        <v>20220.894661455284</v>
      </c>
      <c r="E86" s="80">
        <f>RES_hhdet_numvin!E172</f>
        <v>6641.5665417650707</v>
      </c>
      <c r="F86" s="80">
        <f>RES_hhdet_numvin!F172</f>
        <v>5607.7192071781774</v>
      </c>
      <c r="G86" s="80">
        <f>RES_hhdet_numvin!G172</f>
        <v>10854.738042752329</v>
      </c>
      <c r="H86" s="80">
        <f>RES_hhdet_numvin!H172</f>
        <v>8340.9393090656595</v>
      </c>
      <c r="I86" s="80">
        <f>RES_hhdet_numvin!I172</f>
        <v>10675.22284037932</v>
      </c>
      <c r="J86" s="80">
        <f>RES_hhdet_numvin!J172</f>
        <v>6468.3532950039935</v>
      </c>
      <c r="K86" s="80">
        <f>RES_hhdet_numvin!K172</f>
        <v>12251.569194156138</v>
      </c>
      <c r="L86" s="80">
        <f>RES_hhdet_numvin!L172</f>
        <v>11750.876613259665</v>
      </c>
      <c r="M86" s="80">
        <f>RES_hhdet_numvin!M172</f>
        <v>3285.7939396895185</v>
      </c>
      <c r="N86" s="80">
        <f>RES_hhdet_numvin!N172</f>
        <v>0</v>
      </c>
      <c r="O86" s="80">
        <f>RES_hhdet_numvin!O172</f>
        <v>272.12412862292712</v>
      </c>
      <c r="P86" s="80">
        <f>RES_hhdet_numvin!P172</f>
        <v>3362.8777172040582</v>
      </c>
      <c r="Q86" s="80">
        <f>RES_hhdet_numvin!Q172</f>
        <v>0</v>
      </c>
    </row>
    <row r="87" spans="1:17" ht="12" customHeight="1" x14ac:dyDescent="0.25">
      <c r="A87" s="146" t="s">
        <v>62</v>
      </c>
      <c r="B87" s="188">
        <f>RES_hhdet_numvin!B175</f>
        <v>0</v>
      </c>
      <c r="C87" s="188">
        <f>RES_hhdet_numvin!C175</f>
        <v>0</v>
      </c>
      <c r="D87" s="188">
        <f>RES_hhdet_numvin!D175</f>
        <v>0</v>
      </c>
      <c r="E87" s="188">
        <f>RES_hhdet_numvin!E175</f>
        <v>0</v>
      </c>
      <c r="F87" s="188">
        <f>RES_hhdet_numvin!F175</f>
        <v>0</v>
      </c>
      <c r="G87" s="188">
        <f>RES_hhdet_numvin!G175</f>
        <v>0</v>
      </c>
      <c r="H87" s="188">
        <f>RES_hhdet_numvin!H175</f>
        <v>0</v>
      </c>
      <c r="I87" s="188">
        <f>RES_hhdet_numvin!I175</f>
        <v>0</v>
      </c>
      <c r="J87" s="188">
        <f>RES_hhdet_numvin!J175</f>
        <v>0</v>
      </c>
      <c r="K87" s="188">
        <f>RES_hhdet_numvin!K175</f>
        <v>0</v>
      </c>
      <c r="L87" s="188">
        <f>RES_hhdet_numvin!L175</f>
        <v>0</v>
      </c>
      <c r="M87" s="188">
        <f>RES_hhdet_numvin!M175</f>
        <v>0</v>
      </c>
      <c r="N87" s="188">
        <f>RES_hhdet_numvin!N175</f>
        <v>0</v>
      </c>
      <c r="O87" s="188">
        <f>RES_hhdet_numvin!O175</f>
        <v>0</v>
      </c>
      <c r="P87" s="188">
        <f>RES_hhdet_numvin!P175</f>
        <v>0</v>
      </c>
      <c r="Q87" s="188">
        <f>RES_hhdet_numvin!Q175</f>
        <v>0</v>
      </c>
    </row>
    <row r="88" spans="1:17" ht="12" customHeight="1" x14ac:dyDescent="0.25">
      <c r="A88" s="23" t="s">
        <v>57</v>
      </c>
      <c r="B88" s="80">
        <f>RES_hhdet_numvin!B176</f>
        <v>0</v>
      </c>
      <c r="C88" s="80">
        <f>RES_hhdet_numvin!C176</f>
        <v>0</v>
      </c>
      <c r="D88" s="80">
        <f>RES_hhdet_numvin!D176</f>
        <v>768.21441313063337</v>
      </c>
      <c r="E88" s="80">
        <f>RES_hhdet_numvin!E176</f>
        <v>269.31074779440087</v>
      </c>
      <c r="F88" s="80">
        <f>RES_hhdet_numvin!F176</f>
        <v>0</v>
      </c>
      <c r="G88" s="80">
        <f>RES_hhdet_numvin!G176</f>
        <v>1041.4294558458346</v>
      </c>
      <c r="H88" s="80">
        <f>RES_hhdet_numvin!H176</f>
        <v>1007.3646847753494</v>
      </c>
      <c r="I88" s="80">
        <f>RES_hhdet_numvin!I176</f>
        <v>3536.8299759290671</v>
      </c>
      <c r="J88" s="80">
        <f>RES_hhdet_numvin!J176</f>
        <v>1185.6551152754196</v>
      </c>
      <c r="K88" s="80">
        <f>RES_hhdet_numvin!K176</f>
        <v>619.38185410386757</v>
      </c>
      <c r="L88" s="80">
        <f>RES_hhdet_numvin!L176</f>
        <v>422.4032869708999</v>
      </c>
      <c r="M88" s="80">
        <f>RES_hhdet_numvin!M176</f>
        <v>198.34267392143633</v>
      </c>
      <c r="N88" s="80">
        <f>RES_hhdet_numvin!N176</f>
        <v>0</v>
      </c>
      <c r="O88" s="80">
        <f>RES_hhdet_numvin!O176</f>
        <v>5.4176385815850656</v>
      </c>
      <c r="P88" s="80">
        <f>RES_hhdet_numvin!P176</f>
        <v>103.65015367150373</v>
      </c>
      <c r="Q88" s="80">
        <f>RES_hhdet_numvin!Q176</f>
        <v>0</v>
      </c>
    </row>
    <row r="89" spans="1:17" ht="12" customHeight="1" x14ac:dyDescent="0.25">
      <c r="A89" s="29" t="s">
        <v>140</v>
      </c>
      <c r="B89" s="78">
        <f>RES_hhdet_numvin!B177</f>
        <v>967.81250000000023</v>
      </c>
      <c r="C89" s="78">
        <f>RES_hhdet_numvin!C177</f>
        <v>35989.937500000007</v>
      </c>
      <c r="D89" s="78">
        <f>RES_hhdet_numvin!D177</f>
        <v>25881.72308686937</v>
      </c>
      <c r="E89" s="78">
        <f>RES_hhdet_numvin!E177</f>
        <v>23206.6267522056</v>
      </c>
      <c r="F89" s="78">
        <f>RES_hhdet_numvin!F177</f>
        <v>14216.937500000004</v>
      </c>
      <c r="G89" s="78">
        <f>RES_hhdet_numvin!G177</f>
        <v>17408.508044154169</v>
      </c>
      <c r="H89" s="78">
        <f>RES_hhdet_numvin!H177</f>
        <v>12271.572815224652</v>
      </c>
      <c r="I89" s="78">
        <f>RES_hhdet_numvin!I177</f>
        <v>12225.107524070936</v>
      </c>
      <c r="J89" s="78">
        <f>RES_hhdet_numvin!J177</f>
        <v>16199.282384724585</v>
      </c>
      <c r="K89" s="78">
        <f>RES_hhdet_numvin!K177</f>
        <v>16679.555645896136</v>
      </c>
      <c r="L89" s="78">
        <f>RES_hhdet_numvin!L177</f>
        <v>14211.534213029103</v>
      </c>
      <c r="M89" s="78">
        <f>RES_hhdet_numvin!M177</f>
        <v>5324.5948260785644</v>
      </c>
      <c r="N89" s="78">
        <f>RES_hhdet_numvin!N177</f>
        <v>0</v>
      </c>
      <c r="O89" s="78">
        <f>RES_hhdet_numvin!O177</f>
        <v>382.51986141841508</v>
      </c>
      <c r="P89" s="78">
        <f>RES_hhdet_numvin!P177</f>
        <v>4559.2873463284968</v>
      </c>
      <c r="Q89" s="78">
        <f>RES_hhdet_numvin!Q177</f>
        <v>0</v>
      </c>
    </row>
    <row r="91" spans="1:17" s="28" customFormat="1" ht="12" customHeight="1" x14ac:dyDescent="0.25">
      <c r="A91" s="187" t="s">
        <v>200</v>
      </c>
      <c r="B91" s="186"/>
      <c r="C91" s="185"/>
      <c r="D91" s="185"/>
      <c r="E91" s="185"/>
      <c r="F91" s="185"/>
      <c r="G91" s="185"/>
      <c r="H91" s="185"/>
      <c r="I91" s="185"/>
      <c r="J91" s="185"/>
      <c r="K91" s="185"/>
      <c r="L91" s="185"/>
      <c r="M91" s="185"/>
      <c r="N91" s="185"/>
      <c r="O91" s="185"/>
      <c r="P91" s="185"/>
      <c r="Q91" s="185"/>
    </row>
    <row r="93" spans="1:17" ht="12" customHeight="1" x14ac:dyDescent="0.25">
      <c r="A93" s="152" t="s">
        <v>118</v>
      </c>
      <c r="B93" s="168">
        <f>SUM(B94,B96,B98,B107)</f>
        <v>322.58435489939575</v>
      </c>
      <c r="C93" s="168">
        <f t="shared" ref="C93:Q93" si="8">SUM(C94,C96,C98,C107)</f>
        <v>378.85379648027271</v>
      </c>
      <c r="D93" s="168">
        <f t="shared" si="8"/>
        <v>381.91108847871999</v>
      </c>
      <c r="E93" s="168">
        <f t="shared" si="8"/>
        <v>398.99575352825934</v>
      </c>
      <c r="F93" s="168">
        <f t="shared" si="8"/>
        <v>367.5688683136471</v>
      </c>
      <c r="G93" s="168">
        <f t="shared" si="8"/>
        <v>364.52728744733145</v>
      </c>
      <c r="H93" s="168">
        <f t="shared" si="8"/>
        <v>336.69643676707551</v>
      </c>
      <c r="I93" s="168">
        <f t="shared" si="8"/>
        <v>350.80231970470567</v>
      </c>
      <c r="J93" s="168">
        <f t="shared" si="8"/>
        <v>344.50487095684485</v>
      </c>
      <c r="K93" s="168">
        <f t="shared" si="8"/>
        <v>343.9502834327842</v>
      </c>
      <c r="L93" s="168">
        <f t="shared" si="8"/>
        <v>376.77297537384004</v>
      </c>
      <c r="M93" s="168">
        <f t="shared" si="8"/>
        <v>339.40099969791294</v>
      </c>
      <c r="N93" s="168">
        <f t="shared" si="8"/>
        <v>332.71881238985691</v>
      </c>
      <c r="O93" s="168">
        <f t="shared" si="8"/>
        <v>321.44853378073361</v>
      </c>
      <c r="P93" s="168">
        <f t="shared" si="8"/>
        <v>285.79154083037133</v>
      </c>
      <c r="Q93" s="168">
        <f t="shared" si="8"/>
        <v>270.25013827102458</v>
      </c>
    </row>
    <row r="94" spans="1:17" ht="12" customHeight="1" x14ac:dyDescent="0.25">
      <c r="A94" s="158" t="s">
        <v>65</v>
      </c>
      <c r="B94" s="157">
        <f>B95</f>
        <v>260.77267921700394</v>
      </c>
      <c r="C94" s="157">
        <f t="shared" ref="C94:Q94" si="9">C95</f>
        <v>309.31777952456548</v>
      </c>
      <c r="D94" s="157">
        <f t="shared" si="9"/>
        <v>308.87147280362228</v>
      </c>
      <c r="E94" s="157">
        <f t="shared" si="9"/>
        <v>323.51886437074188</v>
      </c>
      <c r="F94" s="157">
        <f t="shared" si="9"/>
        <v>294.13797813705924</v>
      </c>
      <c r="G94" s="157">
        <f t="shared" si="9"/>
        <v>289.80569427678751</v>
      </c>
      <c r="H94" s="157">
        <f t="shared" si="9"/>
        <v>264.05602735346019</v>
      </c>
      <c r="I94" s="157">
        <f t="shared" si="9"/>
        <v>273.55932685528944</v>
      </c>
      <c r="J94" s="157">
        <f t="shared" si="9"/>
        <v>270.00454565412917</v>
      </c>
      <c r="K94" s="157">
        <f t="shared" si="9"/>
        <v>267.24772456743773</v>
      </c>
      <c r="L94" s="157">
        <f t="shared" si="9"/>
        <v>301.66612634400951</v>
      </c>
      <c r="M94" s="157">
        <f t="shared" si="9"/>
        <v>264.34496327662708</v>
      </c>
      <c r="N94" s="157">
        <f t="shared" si="9"/>
        <v>262.69432459183508</v>
      </c>
      <c r="O94" s="157">
        <f t="shared" si="9"/>
        <v>256.9788567479859</v>
      </c>
      <c r="P94" s="157">
        <f t="shared" si="9"/>
        <v>220.32974348866438</v>
      </c>
      <c r="Q94" s="157">
        <f t="shared" si="9"/>
        <v>212.47561117899053</v>
      </c>
    </row>
    <row r="95" spans="1:17" ht="12" customHeight="1" x14ac:dyDescent="0.25">
      <c r="A95" s="23" t="s">
        <v>60</v>
      </c>
      <c r="B95" s="57">
        <f>RES_hhdet_fec!B$163</f>
        <v>260.77267921700394</v>
      </c>
      <c r="C95" s="57">
        <f>RES_hhdet_fec!C$163</f>
        <v>309.31777952456548</v>
      </c>
      <c r="D95" s="57">
        <f>RES_hhdet_fec!D$163</f>
        <v>308.87147280362228</v>
      </c>
      <c r="E95" s="57">
        <f>RES_hhdet_fec!E$163</f>
        <v>323.51886437074188</v>
      </c>
      <c r="F95" s="57">
        <f>RES_hhdet_fec!F$163</f>
        <v>294.13797813705924</v>
      </c>
      <c r="G95" s="57">
        <f>RES_hhdet_fec!G$163</f>
        <v>289.80569427678751</v>
      </c>
      <c r="H95" s="57">
        <f>RES_hhdet_fec!H$163</f>
        <v>264.05602735346019</v>
      </c>
      <c r="I95" s="57">
        <f>RES_hhdet_fec!I$163</f>
        <v>273.55932685528944</v>
      </c>
      <c r="J95" s="57">
        <f>RES_hhdet_fec!J$163</f>
        <v>270.00454565412917</v>
      </c>
      <c r="K95" s="57">
        <f>RES_hhdet_fec!K$163</f>
        <v>267.24772456743773</v>
      </c>
      <c r="L95" s="57">
        <f>RES_hhdet_fec!L$163</f>
        <v>301.66612634400951</v>
      </c>
      <c r="M95" s="57">
        <f>RES_hhdet_fec!M$163</f>
        <v>264.34496327662708</v>
      </c>
      <c r="N95" s="57">
        <f>RES_hhdet_fec!N$163</f>
        <v>262.69432459183508</v>
      </c>
      <c r="O95" s="57">
        <f>RES_hhdet_fec!O$163</f>
        <v>256.9788567479859</v>
      </c>
      <c r="P95" s="57">
        <f>RES_hhdet_fec!P$163</f>
        <v>220.32974348866438</v>
      </c>
      <c r="Q95" s="57">
        <f>RES_hhdet_fec!Q$163</f>
        <v>212.47561117899053</v>
      </c>
    </row>
    <row r="96" spans="1:17" ht="12" customHeight="1" x14ac:dyDescent="0.25">
      <c r="A96" s="158" t="s">
        <v>112</v>
      </c>
      <c r="B96" s="157">
        <f>B97</f>
        <v>8.1081991176439078E-2</v>
      </c>
      <c r="C96" s="157">
        <f t="shared" ref="C96:Q96" si="10">C97</f>
        <v>0.10417489691442507</v>
      </c>
      <c r="D96" s="157">
        <f t="shared" si="10"/>
        <v>0.11283581029171549</v>
      </c>
      <c r="E96" s="157">
        <f t="shared" si="10"/>
        <v>0.11537478192054247</v>
      </c>
      <c r="F96" s="157">
        <f t="shared" si="10"/>
        <v>0.12157792129753303</v>
      </c>
      <c r="G96" s="157">
        <f t="shared" si="10"/>
        <v>0.13257215902004044</v>
      </c>
      <c r="H96" s="157">
        <f t="shared" si="10"/>
        <v>0.14011790560849291</v>
      </c>
      <c r="I96" s="157">
        <f t="shared" si="10"/>
        <v>0.1567238585679592</v>
      </c>
      <c r="J96" s="157">
        <f t="shared" si="10"/>
        <v>0.16039707678026016</v>
      </c>
      <c r="K96" s="157">
        <f t="shared" si="10"/>
        <v>0.16155831177995364</v>
      </c>
      <c r="L96" s="157">
        <f t="shared" si="10"/>
        <v>0.15881225522904069</v>
      </c>
      <c r="M96" s="157">
        <f t="shared" si="10"/>
        <v>0.16056863737795055</v>
      </c>
      <c r="N96" s="157">
        <f t="shared" si="10"/>
        <v>0.13503629984431381</v>
      </c>
      <c r="O96" s="157">
        <f t="shared" si="10"/>
        <v>0.12167120323246064</v>
      </c>
      <c r="P96" s="157">
        <f t="shared" si="10"/>
        <v>9.7796201943106842E-2</v>
      </c>
      <c r="Q96" s="157">
        <f t="shared" si="10"/>
        <v>8.0037790380656601E-2</v>
      </c>
    </row>
    <row r="97" spans="1:17" ht="12" customHeight="1" x14ac:dyDescent="0.25">
      <c r="A97" s="23" t="s">
        <v>60</v>
      </c>
      <c r="B97" s="156">
        <f>RES_hhdet_fec!B$165</f>
        <v>8.1081991176439078E-2</v>
      </c>
      <c r="C97" s="156">
        <f>RES_hhdet_fec!C$165</f>
        <v>0.10417489691442507</v>
      </c>
      <c r="D97" s="156">
        <f>RES_hhdet_fec!D$165</f>
        <v>0.11283581029171549</v>
      </c>
      <c r="E97" s="156">
        <f>RES_hhdet_fec!E$165</f>
        <v>0.11537478192054247</v>
      </c>
      <c r="F97" s="156">
        <f>RES_hhdet_fec!F$165</f>
        <v>0.12157792129753303</v>
      </c>
      <c r="G97" s="156">
        <f>RES_hhdet_fec!G$165</f>
        <v>0.13257215902004044</v>
      </c>
      <c r="H97" s="156">
        <f>RES_hhdet_fec!H$165</f>
        <v>0.14011790560849291</v>
      </c>
      <c r="I97" s="156">
        <f>RES_hhdet_fec!I$165</f>
        <v>0.1567238585679592</v>
      </c>
      <c r="J97" s="156">
        <f>RES_hhdet_fec!J$165</f>
        <v>0.16039707678026016</v>
      </c>
      <c r="K97" s="156">
        <f>RES_hhdet_fec!K$165</f>
        <v>0.16155831177995364</v>
      </c>
      <c r="L97" s="156">
        <f>RES_hhdet_fec!L$165</f>
        <v>0.15881225522904069</v>
      </c>
      <c r="M97" s="156">
        <f>RES_hhdet_fec!M$165</f>
        <v>0.16056863737795055</v>
      </c>
      <c r="N97" s="156">
        <f>RES_hhdet_fec!N$165</f>
        <v>0.13503629984431381</v>
      </c>
      <c r="O97" s="156">
        <f>RES_hhdet_fec!O$165</f>
        <v>0.12167120323246064</v>
      </c>
      <c r="P97" s="156">
        <f>RES_hhdet_fec!P$165</f>
        <v>9.7796201943106842E-2</v>
      </c>
      <c r="Q97" s="156">
        <f>RES_hhdet_fec!Q$165</f>
        <v>8.0037790380656601E-2</v>
      </c>
    </row>
    <row r="98" spans="1:17" ht="12" customHeight="1" x14ac:dyDescent="0.25">
      <c r="A98" s="158" t="s">
        <v>63</v>
      </c>
      <c r="B98" s="157">
        <f>SUM(B99:B100,B103:B104)</f>
        <v>46.661183413637438</v>
      </c>
      <c r="C98" s="157">
        <f t="shared" ref="C98:Q98" si="11">SUM(C99:C100,C103:C104)</f>
        <v>52.617059261468064</v>
      </c>
      <c r="D98" s="157">
        <f t="shared" si="11"/>
        <v>55.060680161557144</v>
      </c>
      <c r="E98" s="157">
        <f t="shared" si="11"/>
        <v>56.892299557813786</v>
      </c>
      <c r="F98" s="157">
        <f t="shared" si="11"/>
        <v>55.217819955427046</v>
      </c>
      <c r="G98" s="157">
        <f t="shared" si="11"/>
        <v>56.116677382654487</v>
      </c>
      <c r="H98" s="157">
        <f t="shared" si="11"/>
        <v>54.500421528363162</v>
      </c>
      <c r="I98" s="157">
        <f t="shared" si="11"/>
        <v>57.945741752849173</v>
      </c>
      <c r="J98" s="157">
        <f t="shared" si="11"/>
        <v>55.585781687416073</v>
      </c>
      <c r="K98" s="157">
        <f t="shared" si="11"/>
        <v>57.351051636146806</v>
      </c>
      <c r="L98" s="157">
        <f t="shared" si="11"/>
        <v>55.807553530941469</v>
      </c>
      <c r="M98" s="157">
        <f t="shared" si="11"/>
        <v>56.015548297569723</v>
      </c>
      <c r="N98" s="157">
        <f t="shared" si="11"/>
        <v>51.788791582131523</v>
      </c>
      <c r="O98" s="157">
        <f t="shared" si="11"/>
        <v>48.00628670690476</v>
      </c>
      <c r="P98" s="157">
        <f t="shared" si="11"/>
        <v>48.607555398825774</v>
      </c>
      <c r="Q98" s="157">
        <f t="shared" si="11"/>
        <v>42.853860582309636</v>
      </c>
    </row>
    <row r="99" spans="1:17" ht="12" customHeight="1" x14ac:dyDescent="0.25">
      <c r="A99" s="167" t="s">
        <v>144</v>
      </c>
      <c r="B99" s="132">
        <f>RES_hhdet_fec!B$167</f>
        <v>8.1758083530797006</v>
      </c>
      <c r="C99" s="132">
        <f>RES_hhdet_fec!C$167</f>
        <v>6.610193781365524</v>
      </c>
      <c r="D99" s="132">
        <f>RES_hhdet_fec!D$167</f>
        <v>5.7601504942860515</v>
      </c>
      <c r="E99" s="132">
        <f>RES_hhdet_fec!E$167</f>
        <v>5.6810346449555293</v>
      </c>
      <c r="F99" s="132">
        <f>RES_hhdet_fec!F$167</f>
        <v>5.2634487691412257</v>
      </c>
      <c r="G99" s="132">
        <f>RES_hhdet_fec!G$167</f>
        <v>4.7345201336615679</v>
      </c>
      <c r="H99" s="132">
        <f>RES_hhdet_fec!H$167</f>
        <v>4.8496714118016078</v>
      </c>
      <c r="I99" s="132">
        <f>RES_hhdet_fec!I$167</f>
        <v>5.5561671055345512</v>
      </c>
      <c r="J99" s="132">
        <f>RES_hhdet_fec!J$167</f>
        <v>5.9334356388043723</v>
      </c>
      <c r="K99" s="132">
        <f>RES_hhdet_fec!K$167</f>
        <v>4.7873660415147841</v>
      </c>
      <c r="L99" s="132">
        <f>RES_hhdet_fec!L$167</f>
        <v>3.616972265659864</v>
      </c>
      <c r="M99" s="132">
        <f>RES_hhdet_fec!M$167</f>
        <v>3.2296980863576841</v>
      </c>
      <c r="N99" s="132">
        <f>RES_hhdet_fec!N$167</f>
        <v>2.3265101409468696</v>
      </c>
      <c r="O99" s="132">
        <f>RES_hhdet_fec!O$167</f>
        <v>2.0585397762515747</v>
      </c>
      <c r="P99" s="132">
        <f>RES_hhdet_fec!P$167</f>
        <v>1.993985594951492</v>
      </c>
      <c r="Q99" s="132">
        <f>RES_hhdet_fec!Q$167</f>
        <v>1.8799517256573726</v>
      </c>
    </row>
    <row r="100" spans="1:17" ht="12" customHeight="1" x14ac:dyDescent="0.25">
      <c r="A100" s="167" t="s">
        <v>143</v>
      </c>
      <c r="B100" s="132">
        <f>SUM(B101:B102)</f>
        <v>1.9689441651456308</v>
      </c>
      <c r="C100" s="132">
        <f t="shared" ref="C100:Q100" si="12">SUM(C101:C102)</f>
        <v>1.7286854147672877</v>
      </c>
      <c r="D100" s="132">
        <f t="shared" si="12"/>
        <v>1.5732157884768432</v>
      </c>
      <c r="E100" s="132">
        <f t="shared" si="12"/>
        <v>1.7211631137550862</v>
      </c>
      <c r="F100" s="132">
        <f t="shared" si="12"/>
        <v>1.7457619243876499</v>
      </c>
      <c r="G100" s="132">
        <f t="shared" si="12"/>
        <v>2.4213460929968735</v>
      </c>
      <c r="H100" s="132">
        <f t="shared" si="12"/>
        <v>3.0726956754110759</v>
      </c>
      <c r="I100" s="132">
        <f t="shared" si="12"/>
        <v>3.6766171546022806</v>
      </c>
      <c r="J100" s="132">
        <f t="shared" si="12"/>
        <v>3.9744069133847866</v>
      </c>
      <c r="K100" s="132">
        <f t="shared" si="12"/>
        <v>5.0103431748194538</v>
      </c>
      <c r="L100" s="132">
        <f t="shared" si="12"/>
        <v>5.8065685627887396</v>
      </c>
      <c r="M100" s="132">
        <f t="shared" si="12"/>
        <v>5.3438774873744297</v>
      </c>
      <c r="N100" s="132">
        <f t="shared" si="12"/>
        <v>4.196923267933677</v>
      </c>
      <c r="O100" s="132">
        <f t="shared" si="12"/>
        <v>4.2226996343563723</v>
      </c>
      <c r="P100" s="132">
        <f t="shared" si="12"/>
        <v>3.964363821706447</v>
      </c>
      <c r="Q100" s="132">
        <f t="shared" si="12"/>
        <v>3.8847529557113631</v>
      </c>
    </row>
    <row r="101" spans="1:17" ht="12" customHeight="1" x14ac:dyDescent="0.25">
      <c r="A101" s="166" t="s">
        <v>57</v>
      </c>
      <c r="B101" s="165">
        <f>RES_hhdet_fec!B$169</f>
        <v>1.519346088398331</v>
      </c>
      <c r="C101" s="165">
        <f>RES_hhdet_fec!C$169</f>
        <v>1.3312600251311024</v>
      </c>
      <c r="D101" s="165">
        <f>RES_hhdet_fec!D$169</f>
        <v>1.2089343375435651</v>
      </c>
      <c r="E101" s="165">
        <f>RES_hhdet_fec!E$169</f>
        <v>1.3197984962154963</v>
      </c>
      <c r="F101" s="165">
        <f>RES_hhdet_fec!F$169</f>
        <v>1.3357291061023127</v>
      </c>
      <c r="G101" s="165">
        <f>RES_hhdet_fec!G$169</f>
        <v>1.8491222639233165</v>
      </c>
      <c r="H101" s="165">
        <f>RES_hhdet_fec!H$169</f>
        <v>2.3421668401291718</v>
      </c>
      <c r="I101" s="165">
        <f>RES_hhdet_fec!I$169</f>
        <v>2.7976270475280232</v>
      </c>
      <c r="J101" s="165">
        <f>RES_hhdet_fec!J$169</f>
        <v>3.0184026711434813</v>
      </c>
      <c r="K101" s="165">
        <f>RES_hhdet_fec!K$169</f>
        <v>3.7981577951618131</v>
      </c>
      <c r="L101" s="165">
        <f>RES_hhdet_fec!L$169</f>
        <v>4.3700683748079525</v>
      </c>
      <c r="M101" s="165">
        <f>RES_hhdet_fec!M$169</f>
        <v>4.061968785617351</v>
      </c>
      <c r="N101" s="165">
        <f>RES_hhdet_fec!N$169</f>
        <v>3.1682754477961725</v>
      </c>
      <c r="O101" s="165">
        <f>RES_hhdet_fec!O$169</f>
        <v>3.1550649257092021</v>
      </c>
      <c r="P101" s="165">
        <f>RES_hhdet_fec!P$169</f>
        <v>2.9984182638957031</v>
      </c>
      <c r="Q101" s="165">
        <f>RES_hhdet_fec!Q$169</f>
        <v>2.9110848761865085</v>
      </c>
    </row>
    <row r="102" spans="1:17" ht="12" customHeight="1" x14ac:dyDescent="0.25">
      <c r="A102" s="147" t="s">
        <v>59</v>
      </c>
      <c r="B102" s="164">
        <f>RES_hhdet_fec!B$170</f>
        <v>0.44959807674729974</v>
      </c>
      <c r="C102" s="164">
        <f>RES_hhdet_fec!C$170</f>
        <v>0.39742538963618512</v>
      </c>
      <c r="D102" s="164">
        <f>RES_hhdet_fec!D$170</f>
        <v>0.36428145093327807</v>
      </c>
      <c r="E102" s="164">
        <f>RES_hhdet_fec!E$170</f>
        <v>0.40136461753958991</v>
      </c>
      <c r="F102" s="164">
        <f>RES_hhdet_fec!F$170</f>
        <v>0.41003281828533722</v>
      </c>
      <c r="G102" s="164">
        <f>RES_hhdet_fec!G$170</f>
        <v>0.57222382907355696</v>
      </c>
      <c r="H102" s="164">
        <f>RES_hhdet_fec!H$170</f>
        <v>0.73052883528190427</v>
      </c>
      <c r="I102" s="164">
        <f>RES_hhdet_fec!I$170</f>
        <v>0.87899010707425762</v>
      </c>
      <c r="J102" s="164">
        <f>RES_hhdet_fec!J$170</f>
        <v>0.95600424224130509</v>
      </c>
      <c r="K102" s="164">
        <f>RES_hhdet_fec!K$170</f>
        <v>1.2121853796576405</v>
      </c>
      <c r="L102" s="164">
        <f>RES_hhdet_fec!L$170</f>
        <v>1.4365001879807868</v>
      </c>
      <c r="M102" s="164">
        <f>RES_hhdet_fec!M$170</f>
        <v>1.2819087017570783</v>
      </c>
      <c r="N102" s="164">
        <f>RES_hhdet_fec!N$170</f>
        <v>1.0286478201375042</v>
      </c>
      <c r="O102" s="164">
        <f>RES_hhdet_fec!O$170</f>
        <v>1.0676347086471698</v>
      </c>
      <c r="P102" s="164">
        <f>RES_hhdet_fec!P$170</f>
        <v>0.96594555781074398</v>
      </c>
      <c r="Q102" s="164">
        <f>RES_hhdet_fec!Q$170</f>
        <v>0.97366807952485468</v>
      </c>
    </row>
    <row r="103" spans="1:17" ht="12" customHeight="1" x14ac:dyDescent="0.25">
      <c r="A103" s="163" t="s">
        <v>142</v>
      </c>
      <c r="B103" s="162">
        <f>RES_hhdet_fec!B$171</f>
        <v>29.164149545491103</v>
      </c>
      <c r="C103" s="162">
        <f>RES_hhdet_fec!C$171</f>
        <v>34.844432995729584</v>
      </c>
      <c r="D103" s="162">
        <f>RES_hhdet_fec!D$171</f>
        <v>37.198932794509496</v>
      </c>
      <c r="E103" s="162">
        <f>RES_hhdet_fec!E$171</f>
        <v>37.667655441895263</v>
      </c>
      <c r="F103" s="162">
        <f>RES_hhdet_fec!F$171</f>
        <v>35.813779917724275</v>
      </c>
      <c r="G103" s="162">
        <f>RES_hhdet_fec!G$171</f>
        <v>31.960138959803501</v>
      </c>
      <c r="H103" s="162">
        <f>RES_hhdet_fec!H$171</f>
        <v>28.024125191404739</v>
      </c>
      <c r="I103" s="162">
        <f>RES_hhdet_fec!I$171</f>
        <v>29.059170373108167</v>
      </c>
      <c r="J103" s="162">
        <f>RES_hhdet_fec!J$171</f>
        <v>26.948953621067364</v>
      </c>
      <c r="K103" s="162">
        <f>RES_hhdet_fec!K$171</f>
        <v>22.906765531084499</v>
      </c>
      <c r="L103" s="162">
        <f>RES_hhdet_fec!L$171</f>
        <v>17.419823575584033</v>
      </c>
      <c r="M103" s="162">
        <f>RES_hhdet_fec!M$171</f>
        <v>17.636781035357412</v>
      </c>
      <c r="N103" s="162">
        <f>RES_hhdet_fec!N$171</f>
        <v>15.928376392831536</v>
      </c>
      <c r="O103" s="162">
        <f>RES_hhdet_fec!O$171</f>
        <v>13.458569958786363</v>
      </c>
      <c r="P103" s="162">
        <f>RES_hhdet_fec!P$171</f>
        <v>14.237087076363458</v>
      </c>
      <c r="Q103" s="162">
        <f>RES_hhdet_fec!Q$171</f>
        <v>12.015682915950977</v>
      </c>
    </row>
    <row r="104" spans="1:17" ht="12" customHeight="1" x14ac:dyDescent="0.25">
      <c r="A104" s="161" t="s">
        <v>141</v>
      </c>
      <c r="B104" s="160">
        <f>SUM(B105:B106)</f>
        <v>7.3522813499210047</v>
      </c>
      <c r="C104" s="160">
        <f t="shared" ref="C104:Q104" si="13">SUM(C105:C106)</f>
        <v>9.4337470696056656</v>
      </c>
      <c r="D104" s="160">
        <f t="shared" si="13"/>
        <v>10.528381084284751</v>
      </c>
      <c r="E104" s="160">
        <f t="shared" si="13"/>
        <v>11.822446357207912</v>
      </c>
      <c r="F104" s="160">
        <f t="shared" si="13"/>
        <v>12.394829344173896</v>
      </c>
      <c r="G104" s="160">
        <f t="shared" si="13"/>
        <v>17.000672196192543</v>
      </c>
      <c r="H104" s="160">
        <f t="shared" si="13"/>
        <v>18.553929249745746</v>
      </c>
      <c r="I104" s="160">
        <f t="shared" si="13"/>
        <v>19.653787119604175</v>
      </c>
      <c r="J104" s="160">
        <f t="shared" si="13"/>
        <v>18.728985514159543</v>
      </c>
      <c r="K104" s="160">
        <f t="shared" si="13"/>
        <v>24.646576888728074</v>
      </c>
      <c r="L104" s="160">
        <f t="shared" si="13"/>
        <v>28.964189126908835</v>
      </c>
      <c r="M104" s="160">
        <f t="shared" si="13"/>
        <v>29.805191688480193</v>
      </c>
      <c r="N104" s="160">
        <f t="shared" si="13"/>
        <v>29.336981780419446</v>
      </c>
      <c r="O104" s="160">
        <f t="shared" si="13"/>
        <v>28.266477337510455</v>
      </c>
      <c r="P104" s="160">
        <f t="shared" si="13"/>
        <v>28.412118905804377</v>
      </c>
      <c r="Q104" s="160">
        <f t="shared" si="13"/>
        <v>25.073472984989927</v>
      </c>
    </row>
    <row r="105" spans="1:17" ht="12" customHeight="1" x14ac:dyDescent="0.25">
      <c r="A105" s="148" t="s">
        <v>60</v>
      </c>
      <c r="B105" s="156">
        <f>RES_hhdet_fec!B$173</f>
        <v>5.4193756427652122</v>
      </c>
      <c r="C105" s="156">
        <f>RES_hhdet_fec!C$173</f>
        <v>7.0179382710178837</v>
      </c>
      <c r="D105" s="156">
        <f>RES_hhdet_fec!D$173</f>
        <v>7.8077786727232432</v>
      </c>
      <c r="E105" s="156">
        <f>RES_hhdet_fec!E$173</f>
        <v>8.7511077672266762</v>
      </c>
      <c r="F105" s="156">
        <f>RES_hhdet_fec!F$173</f>
        <v>9.0883955800366145</v>
      </c>
      <c r="G105" s="156">
        <f>RES_hhdet_fec!G$173</f>
        <v>12.481929919179498</v>
      </c>
      <c r="H105" s="156">
        <f>RES_hhdet_fec!H$173</f>
        <v>13.534611237453994</v>
      </c>
      <c r="I105" s="156">
        <f>RES_hhdet_fec!I$173</f>
        <v>14.631704216400568</v>
      </c>
      <c r="J105" s="156">
        <f>RES_hhdet_fec!J$173</f>
        <v>13.709347098236989</v>
      </c>
      <c r="K105" s="156">
        <f>RES_hhdet_fec!K$173</f>
        <v>18.173037702037281</v>
      </c>
      <c r="L105" s="156">
        <f>RES_hhdet_fec!L$173</f>
        <v>21.047127213610953</v>
      </c>
      <c r="M105" s="156">
        <f>RES_hhdet_fec!M$173</f>
        <v>22.180772988251917</v>
      </c>
      <c r="N105" s="156">
        <f>RES_hhdet_fec!N$173</f>
        <v>21.690730301738416</v>
      </c>
      <c r="O105" s="156">
        <f>RES_hhdet_fec!O$173</f>
        <v>20.627153942909466</v>
      </c>
      <c r="P105" s="156">
        <f>RES_hhdet_fec!P$173</f>
        <v>21.408066215145492</v>
      </c>
      <c r="Q105" s="156">
        <f>RES_hhdet_fec!Q$173</f>
        <v>18.607490910898324</v>
      </c>
    </row>
    <row r="106" spans="1:17" ht="12" customHeight="1" x14ac:dyDescent="0.25">
      <c r="A106" s="159" t="s">
        <v>59</v>
      </c>
      <c r="B106" s="57">
        <f>RES_hhdet_fec!B$174</f>
        <v>1.9329057071557927</v>
      </c>
      <c r="C106" s="57">
        <f>RES_hhdet_fec!C$174</f>
        <v>2.415808798587781</v>
      </c>
      <c r="D106" s="57">
        <f>RES_hhdet_fec!D$174</f>
        <v>2.7206024115615075</v>
      </c>
      <c r="E106" s="57">
        <f>RES_hhdet_fec!E$174</f>
        <v>3.0713385899812353</v>
      </c>
      <c r="F106" s="57">
        <f>RES_hhdet_fec!F$174</f>
        <v>3.3064337641372821</v>
      </c>
      <c r="G106" s="57">
        <f>RES_hhdet_fec!G$174</f>
        <v>4.518742277013045</v>
      </c>
      <c r="H106" s="57">
        <f>RES_hhdet_fec!H$174</f>
        <v>5.0193180122917527</v>
      </c>
      <c r="I106" s="57">
        <f>RES_hhdet_fec!I$174</f>
        <v>5.0220829032036081</v>
      </c>
      <c r="J106" s="57">
        <f>RES_hhdet_fec!J$174</f>
        <v>5.0196384159225547</v>
      </c>
      <c r="K106" s="57">
        <f>RES_hhdet_fec!K$174</f>
        <v>6.4735391866907941</v>
      </c>
      <c r="L106" s="57">
        <f>RES_hhdet_fec!L$174</f>
        <v>7.917061913297883</v>
      </c>
      <c r="M106" s="57">
        <f>RES_hhdet_fec!M$174</f>
        <v>7.6244187002282757</v>
      </c>
      <c r="N106" s="57">
        <f>RES_hhdet_fec!N$174</f>
        <v>7.6462514786810294</v>
      </c>
      <c r="O106" s="57">
        <f>RES_hhdet_fec!O$174</f>
        <v>7.6393233946009884</v>
      </c>
      <c r="P106" s="57">
        <f>RES_hhdet_fec!P$174</f>
        <v>7.0040526906588854</v>
      </c>
      <c r="Q106" s="57">
        <f>RES_hhdet_fec!Q$174</f>
        <v>6.4659820740916025</v>
      </c>
    </row>
    <row r="107" spans="1:17" ht="12" customHeight="1" x14ac:dyDescent="0.25">
      <c r="A107" s="158" t="s">
        <v>62</v>
      </c>
      <c r="B107" s="157">
        <f>SUM(B108:B109)</f>
        <v>15.069410277577921</v>
      </c>
      <c r="C107" s="157">
        <f t="shared" ref="C107:Q107" si="14">SUM(C108:C109)</f>
        <v>16.814782797324749</v>
      </c>
      <c r="D107" s="157">
        <f t="shared" si="14"/>
        <v>17.866099703248874</v>
      </c>
      <c r="E107" s="157">
        <f t="shared" si="14"/>
        <v>18.469214817783129</v>
      </c>
      <c r="F107" s="157">
        <f t="shared" si="14"/>
        <v>18.091492299863255</v>
      </c>
      <c r="G107" s="157">
        <f t="shared" si="14"/>
        <v>18.472343628869453</v>
      </c>
      <c r="H107" s="157">
        <f t="shared" si="14"/>
        <v>17.999869979643648</v>
      </c>
      <c r="I107" s="157">
        <f t="shared" si="14"/>
        <v>19.140527237999098</v>
      </c>
      <c r="J107" s="157">
        <f t="shared" si="14"/>
        <v>18.754146538519358</v>
      </c>
      <c r="K107" s="157">
        <f t="shared" si="14"/>
        <v>19.189948917419692</v>
      </c>
      <c r="L107" s="157">
        <f t="shared" si="14"/>
        <v>19.140483243659997</v>
      </c>
      <c r="M107" s="157">
        <f t="shared" si="14"/>
        <v>18.879919486338199</v>
      </c>
      <c r="N107" s="157">
        <f t="shared" si="14"/>
        <v>18.100659916045952</v>
      </c>
      <c r="O107" s="157">
        <f t="shared" si="14"/>
        <v>16.341719122610517</v>
      </c>
      <c r="P107" s="157">
        <f t="shared" si="14"/>
        <v>16.756445740938112</v>
      </c>
      <c r="Q107" s="157">
        <f t="shared" si="14"/>
        <v>14.840628719343753</v>
      </c>
    </row>
    <row r="108" spans="1:17" ht="12" customHeight="1" x14ac:dyDescent="0.25">
      <c r="A108" s="23" t="s">
        <v>57</v>
      </c>
      <c r="B108" s="156">
        <f>RES_hhdet_fec!B$176</f>
        <v>1.4309883615356984</v>
      </c>
      <c r="C108" s="156">
        <f>RES_hhdet_fec!C$176</f>
        <v>1.2197821048806143</v>
      </c>
      <c r="D108" s="156">
        <f>RES_hhdet_fec!D$176</f>
        <v>1.1345994347141584</v>
      </c>
      <c r="E108" s="156">
        <f>RES_hhdet_fec!E$176</f>
        <v>0.66179496405356941</v>
      </c>
      <c r="F108" s="156">
        <f>RES_hhdet_fec!F$176</f>
        <v>0.75646132317203341</v>
      </c>
      <c r="G108" s="156">
        <f>RES_hhdet_fec!G$176</f>
        <v>1.4973259180528984</v>
      </c>
      <c r="H108" s="156">
        <f>RES_hhdet_fec!H$176</f>
        <v>1.2289053264805381</v>
      </c>
      <c r="I108" s="156">
        <f>RES_hhdet_fec!I$176</f>
        <v>2.3821742259345209</v>
      </c>
      <c r="J108" s="156">
        <f>RES_hhdet_fec!J$176</f>
        <v>2.2455221424618705</v>
      </c>
      <c r="K108" s="156">
        <f>RES_hhdet_fec!K$176</f>
        <v>1.0685794647729323</v>
      </c>
      <c r="L108" s="156">
        <f>RES_hhdet_fec!L$176</f>
        <v>1.5004642336861831</v>
      </c>
      <c r="M108" s="156">
        <f>RES_hhdet_fec!M$176</f>
        <v>1.3883440687866135</v>
      </c>
      <c r="N108" s="156">
        <f>RES_hhdet_fec!N$176</f>
        <v>0.71133421593820256</v>
      </c>
      <c r="O108" s="156">
        <f>RES_hhdet_fec!O$176</f>
        <v>0.74926152303611437</v>
      </c>
      <c r="P108" s="156">
        <f>RES_hhdet_fec!P$176</f>
        <v>0.77160243714992482</v>
      </c>
      <c r="Q108" s="156">
        <f>RES_hhdet_fec!Q$176</f>
        <v>0.95497206693445313</v>
      </c>
    </row>
    <row r="109" spans="1:17" ht="12" customHeight="1" x14ac:dyDescent="0.25">
      <c r="A109" s="29" t="s">
        <v>140</v>
      </c>
      <c r="B109" s="57">
        <f>RES_hhdet_fec!B$177</f>
        <v>13.638421916042223</v>
      </c>
      <c r="C109" s="57">
        <f>RES_hhdet_fec!C$177</f>
        <v>15.595000692444136</v>
      </c>
      <c r="D109" s="57">
        <f>RES_hhdet_fec!D$177</f>
        <v>16.731500268534717</v>
      </c>
      <c r="E109" s="57">
        <f>RES_hhdet_fec!E$177</f>
        <v>17.807419853729559</v>
      </c>
      <c r="F109" s="57">
        <f>RES_hhdet_fec!F$177</f>
        <v>17.335030976691222</v>
      </c>
      <c r="G109" s="57">
        <f>RES_hhdet_fec!G$177</f>
        <v>16.975017710816555</v>
      </c>
      <c r="H109" s="57">
        <f>RES_hhdet_fec!H$177</f>
        <v>16.770964653163109</v>
      </c>
      <c r="I109" s="57">
        <f>RES_hhdet_fec!I$177</f>
        <v>16.758353012064578</v>
      </c>
      <c r="J109" s="57">
        <f>RES_hhdet_fec!J$177</f>
        <v>16.508624396057488</v>
      </c>
      <c r="K109" s="57">
        <f>RES_hhdet_fec!K$177</f>
        <v>18.121369452646761</v>
      </c>
      <c r="L109" s="57">
        <f>RES_hhdet_fec!L$177</f>
        <v>17.640019009973813</v>
      </c>
      <c r="M109" s="57">
        <f>RES_hhdet_fec!M$177</f>
        <v>17.491575417551587</v>
      </c>
      <c r="N109" s="57">
        <f>RES_hhdet_fec!N$177</f>
        <v>17.389325700107751</v>
      </c>
      <c r="O109" s="57">
        <f>RES_hhdet_fec!O$177</f>
        <v>15.592457599574402</v>
      </c>
      <c r="P109" s="57">
        <f>RES_hhdet_fec!P$177</f>
        <v>15.984843303788189</v>
      </c>
      <c r="Q109" s="57">
        <f>RES_hhdet_fec!Q$177</f>
        <v>13.885656652409301</v>
      </c>
    </row>
    <row r="111" spans="1:17" ht="12" customHeight="1" x14ac:dyDescent="0.25">
      <c r="A111" s="152" t="s">
        <v>119</v>
      </c>
      <c r="B111" s="168">
        <f>SUM(B112,B114,B116,B125)</f>
        <v>241.94654511789233</v>
      </c>
      <c r="C111" s="168">
        <f t="shared" ref="C111:Q111" si="15">SUM(C112,C114,C116,C125)</f>
        <v>288.3189138656175</v>
      </c>
      <c r="D111" s="168">
        <f t="shared" si="15"/>
        <v>293.2509591176983</v>
      </c>
      <c r="E111" s="168">
        <f t="shared" si="15"/>
        <v>309.01457853069769</v>
      </c>
      <c r="F111" s="168">
        <f t="shared" si="15"/>
        <v>286.14485949103897</v>
      </c>
      <c r="G111" s="168">
        <f t="shared" si="15"/>
        <v>285.69704529195309</v>
      </c>
      <c r="H111" s="168">
        <f t="shared" si="15"/>
        <v>265.42880666046887</v>
      </c>
      <c r="I111" s="168">
        <f t="shared" si="15"/>
        <v>277.68904818694364</v>
      </c>
      <c r="J111" s="168">
        <f t="shared" si="15"/>
        <v>274.66164976269306</v>
      </c>
      <c r="K111" s="168">
        <f t="shared" si="15"/>
        <v>277.14525198914225</v>
      </c>
      <c r="L111" s="168">
        <f t="shared" si="15"/>
        <v>306.28103974753867</v>
      </c>
      <c r="M111" s="168">
        <f t="shared" si="15"/>
        <v>276.97397631058044</v>
      </c>
      <c r="N111" s="168">
        <f t="shared" si="15"/>
        <v>273.47135712117171</v>
      </c>
      <c r="O111" s="168">
        <f t="shared" si="15"/>
        <v>265.50614680139961</v>
      </c>
      <c r="P111" s="168">
        <f t="shared" si="15"/>
        <v>236.86480940553534</v>
      </c>
      <c r="Q111" s="168">
        <f t="shared" si="15"/>
        <v>225.79781222772837</v>
      </c>
    </row>
    <row r="112" spans="1:17" ht="12" customHeight="1" x14ac:dyDescent="0.25">
      <c r="A112" s="158" t="s">
        <v>65</v>
      </c>
      <c r="B112" s="157">
        <f>B113</f>
        <v>198.32175260350996</v>
      </c>
      <c r="C112" s="157">
        <f t="shared" ref="C112:Q112" si="16">C113</f>
        <v>238.25599030723944</v>
      </c>
      <c r="D112" s="157">
        <f t="shared" si="16"/>
        <v>240.03512318609137</v>
      </c>
      <c r="E112" s="157">
        <f t="shared" si="16"/>
        <v>253.38704644905553</v>
      </c>
      <c r="F112" s="157">
        <f t="shared" si="16"/>
        <v>231.634791758424</v>
      </c>
      <c r="G112" s="157">
        <f t="shared" si="16"/>
        <v>229.77528637955712</v>
      </c>
      <c r="H112" s="157">
        <f t="shared" si="16"/>
        <v>210.5378065743563</v>
      </c>
      <c r="I112" s="157">
        <f t="shared" si="16"/>
        <v>219.52736612256973</v>
      </c>
      <c r="J112" s="157">
        <f t="shared" si="16"/>
        <v>218.19975968938834</v>
      </c>
      <c r="K112" s="157">
        <f t="shared" si="16"/>
        <v>217.5089613013977</v>
      </c>
      <c r="L112" s="157">
        <f t="shared" si="16"/>
        <v>247.15174129014528</v>
      </c>
      <c r="M112" s="157">
        <f t="shared" si="16"/>
        <v>217.62373157054529</v>
      </c>
      <c r="N112" s="157">
        <f t="shared" si="16"/>
        <v>217.42578966578861</v>
      </c>
      <c r="O112" s="157">
        <f t="shared" si="16"/>
        <v>213.67186727267526</v>
      </c>
      <c r="P112" s="157">
        <f t="shared" si="16"/>
        <v>184.3235617014391</v>
      </c>
      <c r="Q112" s="157">
        <f t="shared" si="16"/>
        <v>179.37050681845884</v>
      </c>
    </row>
    <row r="113" spans="1:17" ht="12" customHeight="1" x14ac:dyDescent="0.25">
      <c r="A113" s="23" t="s">
        <v>60</v>
      </c>
      <c r="B113" s="57">
        <f>RES_hhdet_tes!B$163</f>
        <v>198.32175260350996</v>
      </c>
      <c r="C113" s="57">
        <f>RES_hhdet_tes!C$163</f>
        <v>238.25599030723944</v>
      </c>
      <c r="D113" s="57">
        <f>RES_hhdet_tes!D$163</f>
        <v>240.03512318609137</v>
      </c>
      <c r="E113" s="57">
        <f>RES_hhdet_tes!E$163</f>
        <v>253.38704644905553</v>
      </c>
      <c r="F113" s="57">
        <f>RES_hhdet_tes!F$163</f>
        <v>231.634791758424</v>
      </c>
      <c r="G113" s="57">
        <f>RES_hhdet_tes!G$163</f>
        <v>229.77528637955712</v>
      </c>
      <c r="H113" s="57">
        <f>RES_hhdet_tes!H$163</f>
        <v>210.5378065743563</v>
      </c>
      <c r="I113" s="57">
        <f>RES_hhdet_tes!I$163</f>
        <v>219.52736612256973</v>
      </c>
      <c r="J113" s="57">
        <f>RES_hhdet_tes!J$163</f>
        <v>218.19975968938834</v>
      </c>
      <c r="K113" s="57">
        <f>RES_hhdet_tes!K$163</f>
        <v>217.5089613013977</v>
      </c>
      <c r="L113" s="57">
        <f>RES_hhdet_tes!L$163</f>
        <v>247.15174129014528</v>
      </c>
      <c r="M113" s="57">
        <f>RES_hhdet_tes!M$163</f>
        <v>217.62373157054529</v>
      </c>
      <c r="N113" s="57">
        <f>RES_hhdet_tes!N$163</f>
        <v>217.42578966578861</v>
      </c>
      <c r="O113" s="57">
        <f>RES_hhdet_tes!O$163</f>
        <v>213.67186727267526</v>
      </c>
      <c r="P113" s="57">
        <f>RES_hhdet_tes!P$163</f>
        <v>184.3235617014391</v>
      </c>
      <c r="Q113" s="57">
        <f>RES_hhdet_tes!Q$163</f>
        <v>179.37050681845884</v>
      </c>
    </row>
    <row r="114" spans="1:17" ht="12" customHeight="1" x14ac:dyDescent="0.25">
      <c r="A114" s="158" t="s">
        <v>112</v>
      </c>
      <c r="B114" s="157">
        <f>B115</f>
        <v>0.13210300803458117</v>
      </c>
      <c r="C114" s="157">
        <f t="shared" ref="C114:Q114" si="17">C115</f>
        <v>0.17987117263467259</v>
      </c>
      <c r="D114" s="157">
        <f t="shared" si="17"/>
        <v>0.20013999625998807</v>
      </c>
      <c r="E114" s="157">
        <f t="shared" si="17"/>
        <v>0.20832912675423515</v>
      </c>
      <c r="F114" s="157">
        <f t="shared" si="17"/>
        <v>0.22642445965160654</v>
      </c>
      <c r="G114" s="157">
        <f t="shared" si="17"/>
        <v>0.25580009417337812</v>
      </c>
      <c r="H114" s="157">
        <f t="shared" si="17"/>
        <v>0.28120710274217442</v>
      </c>
      <c r="I114" s="157">
        <f t="shared" si="17"/>
        <v>0.324135404902469</v>
      </c>
      <c r="J114" s="157">
        <f t="shared" si="17"/>
        <v>0.37057054076730261</v>
      </c>
      <c r="K114" s="157">
        <f t="shared" si="17"/>
        <v>0.4176768334714242</v>
      </c>
      <c r="L114" s="157">
        <f t="shared" si="17"/>
        <v>0.44790720417358637</v>
      </c>
      <c r="M114" s="157">
        <f t="shared" si="17"/>
        <v>0.48033830846016889</v>
      </c>
      <c r="N114" s="157">
        <f t="shared" si="17"/>
        <v>0.41795345694518632</v>
      </c>
      <c r="O114" s="157">
        <f t="shared" si="17"/>
        <v>0.39609228477071473</v>
      </c>
      <c r="P114" s="157">
        <f t="shared" si="17"/>
        <v>0.32603259870825413</v>
      </c>
      <c r="Q114" s="157">
        <f t="shared" si="17"/>
        <v>0.28664456862757259</v>
      </c>
    </row>
    <row r="115" spans="1:17" ht="12" customHeight="1" x14ac:dyDescent="0.25">
      <c r="A115" s="23" t="s">
        <v>60</v>
      </c>
      <c r="B115" s="156">
        <f>RES_hhdet_tes!B$165</f>
        <v>0.13210300803458117</v>
      </c>
      <c r="C115" s="156">
        <f>RES_hhdet_tes!C$165</f>
        <v>0.17987117263467259</v>
      </c>
      <c r="D115" s="156">
        <f>RES_hhdet_tes!D$165</f>
        <v>0.20013999625998807</v>
      </c>
      <c r="E115" s="156">
        <f>RES_hhdet_tes!E$165</f>
        <v>0.20832912675423515</v>
      </c>
      <c r="F115" s="156">
        <f>RES_hhdet_tes!F$165</f>
        <v>0.22642445965160654</v>
      </c>
      <c r="G115" s="156">
        <f>RES_hhdet_tes!G$165</f>
        <v>0.25580009417337812</v>
      </c>
      <c r="H115" s="156">
        <f>RES_hhdet_tes!H$165</f>
        <v>0.28120710274217442</v>
      </c>
      <c r="I115" s="156">
        <f>RES_hhdet_tes!I$165</f>
        <v>0.324135404902469</v>
      </c>
      <c r="J115" s="156">
        <f>RES_hhdet_tes!J$165</f>
        <v>0.37057054076730261</v>
      </c>
      <c r="K115" s="156">
        <f>RES_hhdet_tes!K$165</f>
        <v>0.4176768334714242</v>
      </c>
      <c r="L115" s="156">
        <f>RES_hhdet_tes!L$165</f>
        <v>0.44790720417358637</v>
      </c>
      <c r="M115" s="156">
        <f>RES_hhdet_tes!M$165</f>
        <v>0.48033830846016889</v>
      </c>
      <c r="N115" s="156">
        <f>RES_hhdet_tes!N$165</f>
        <v>0.41795345694518632</v>
      </c>
      <c r="O115" s="156">
        <f>RES_hhdet_tes!O$165</f>
        <v>0.39609228477071473</v>
      </c>
      <c r="P115" s="156">
        <f>RES_hhdet_tes!P$165</f>
        <v>0.32603259870825413</v>
      </c>
      <c r="Q115" s="156">
        <f>RES_hhdet_tes!Q$165</f>
        <v>0.28664456862757259</v>
      </c>
    </row>
    <row r="116" spans="1:17" ht="12" customHeight="1" x14ac:dyDescent="0.25">
      <c r="A116" s="158" t="s">
        <v>63</v>
      </c>
      <c r="B116" s="157">
        <f>SUM(B117:B118,B121:B122)</f>
        <v>31.995606074308913</v>
      </c>
      <c r="C116" s="157">
        <f t="shared" ref="C116:Q116" si="18">SUM(C117:C118,C121:C122)</f>
        <v>36.802077341185694</v>
      </c>
      <c r="D116" s="157">
        <f t="shared" si="18"/>
        <v>38.963819435454084</v>
      </c>
      <c r="E116" s="157">
        <f t="shared" si="18"/>
        <v>40.602083316561078</v>
      </c>
      <c r="F116" s="157">
        <f t="shared" si="18"/>
        <v>39.736618724552933</v>
      </c>
      <c r="G116" s="157">
        <f t="shared" si="18"/>
        <v>40.997381905215732</v>
      </c>
      <c r="H116" s="157">
        <f t="shared" si="18"/>
        <v>40.151878000817128</v>
      </c>
      <c r="I116" s="157">
        <f t="shared" si="18"/>
        <v>42.77543722411545</v>
      </c>
      <c r="J116" s="157">
        <f t="shared" si="18"/>
        <v>41.210505002092873</v>
      </c>
      <c r="K116" s="157">
        <f t="shared" si="18"/>
        <v>43.454451202964997</v>
      </c>
      <c r="L116" s="157">
        <f t="shared" si="18"/>
        <v>43.069950835780539</v>
      </c>
      <c r="M116" s="157">
        <f t="shared" si="18"/>
        <v>43.391150246711035</v>
      </c>
      <c r="N116" s="157">
        <f t="shared" si="18"/>
        <v>40.527877050472298</v>
      </c>
      <c r="O116" s="157">
        <f t="shared" si="18"/>
        <v>37.825573692102495</v>
      </c>
      <c r="P116" s="157">
        <f t="shared" si="18"/>
        <v>38.234678099928246</v>
      </c>
      <c r="Q116" s="157">
        <f t="shared" si="18"/>
        <v>33.83765369494175</v>
      </c>
    </row>
    <row r="117" spans="1:17" ht="12" customHeight="1" x14ac:dyDescent="0.25">
      <c r="A117" s="167" t="s">
        <v>144</v>
      </c>
      <c r="B117" s="132">
        <f>RES_hhdet_tes!B$167</f>
        <v>4.4930887209647636</v>
      </c>
      <c r="C117" s="132">
        <f>RES_hhdet_tes!C$167</f>
        <v>3.6326912079901263</v>
      </c>
      <c r="D117" s="132">
        <f>RES_hhdet_tes!D$167</f>
        <v>3.1725891109637079</v>
      </c>
      <c r="E117" s="132">
        <f>RES_hhdet_tes!E$167</f>
        <v>3.1674294719091147</v>
      </c>
      <c r="F117" s="132">
        <f>RES_hhdet_tes!F$167</f>
        <v>2.9666774110790173</v>
      </c>
      <c r="G117" s="132">
        <f>RES_hhdet_tes!G$167</f>
        <v>2.6980068383371472</v>
      </c>
      <c r="H117" s="132">
        <f>RES_hhdet_tes!H$167</f>
        <v>2.8028016023178242</v>
      </c>
      <c r="I117" s="132">
        <f>RES_hhdet_tes!I$167</f>
        <v>3.2523587634628912</v>
      </c>
      <c r="J117" s="132">
        <f>RES_hhdet_tes!J$167</f>
        <v>3.5119094694804911</v>
      </c>
      <c r="K117" s="132">
        <f>RES_hhdet_tes!K$167</f>
        <v>2.8831326657467149</v>
      </c>
      <c r="L117" s="132">
        <f>RES_hhdet_tes!L$167</f>
        <v>2.1899500569976755</v>
      </c>
      <c r="M117" s="132">
        <f>RES_hhdet_tes!M$167</f>
        <v>1.9611234684507333</v>
      </c>
      <c r="N117" s="132">
        <f>RES_hhdet_tes!N$167</f>
        <v>1.4166128214995195</v>
      </c>
      <c r="O117" s="132">
        <f>RES_hhdet_tes!O$167</f>
        <v>1.2545559811323157</v>
      </c>
      <c r="P117" s="132">
        <f>RES_hhdet_tes!P$167</f>
        <v>1.2255782535716628</v>
      </c>
      <c r="Q117" s="132">
        <f>RES_hhdet_tes!Q$167</f>
        <v>1.1710051991144901</v>
      </c>
    </row>
    <row r="118" spans="1:17" ht="12" customHeight="1" x14ac:dyDescent="0.25">
      <c r="A118" s="167" t="s">
        <v>143</v>
      </c>
      <c r="B118" s="132">
        <f>SUM(B119:B120)</f>
        <v>1.2845683302333681</v>
      </c>
      <c r="C118" s="132">
        <f t="shared" ref="C118:Q118" si="19">SUM(C119:C120)</f>
        <v>1.1290312621410972</v>
      </c>
      <c r="D118" s="132">
        <f t="shared" si="19"/>
        <v>1.030141122302199</v>
      </c>
      <c r="E118" s="132">
        <f t="shared" si="19"/>
        <v>1.142316838043141</v>
      </c>
      <c r="F118" s="132">
        <f t="shared" si="19"/>
        <v>1.1683723512307957</v>
      </c>
      <c r="G118" s="132">
        <f t="shared" si="19"/>
        <v>1.6478695015010678</v>
      </c>
      <c r="H118" s="132">
        <f t="shared" si="19"/>
        <v>2.1252706672834698</v>
      </c>
      <c r="I118" s="132">
        <f t="shared" si="19"/>
        <v>2.5685958704947547</v>
      </c>
      <c r="J118" s="132">
        <f t="shared" si="19"/>
        <v>2.786036455177916</v>
      </c>
      <c r="K118" s="132">
        <f t="shared" si="19"/>
        <v>3.5207994724677469</v>
      </c>
      <c r="L118" s="132">
        <f t="shared" si="19"/>
        <v>4.0983989088295161</v>
      </c>
      <c r="M118" s="132">
        <f t="shared" si="19"/>
        <v>3.7617677772368747</v>
      </c>
      <c r="N118" s="132">
        <f t="shared" si="19"/>
        <v>2.9679660348805514</v>
      </c>
      <c r="O118" s="132">
        <f t="shared" si="19"/>
        <v>2.9997412318820809</v>
      </c>
      <c r="P118" s="132">
        <f t="shared" si="19"/>
        <v>2.8184135636685088</v>
      </c>
      <c r="Q118" s="132">
        <f t="shared" si="19"/>
        <v>2.791591418144848</v>
      </c>
    </row>
    <row r="119" spans="1:17" ht="12" customHeight="1" x14ac:dyDescent="0.25">
      <c r="A119" s="166" t="s">
        <v>57</v>
      </c>
      <c r="B119" s="165">
        <f>RES_hhdet_tes!B$169</f>
        <v>0.83497025348606846</v>
      </c>
      <c r="C119" s="165">
        <f>RES_hhdet_tes!C$169</f>
        <v>0.73160587250491227</v>
      </c>
      <c r="D119" s="165">
        <f>RES_hhdet_tes!D$169</f>
        <v>0.66585967136892088</v>
      </c>
      <c r="E119" s="165">
        <f>RES_hhdet_tes!E$169</f>
        <v>0.74095222050355103</v>
      </c>
      <c r="F119" s="165">
        <f>RES_hhdet_tes!F$169</f>
        <v>0.75833953294545864</v>
      </c>
      <c r="G119" s="165">
        <f>RES_hhdet_tes!G$169</f>
        <v>1.0756456724275107</v>
      </c>
      <c r="H119" s="165">
        <f>RES_hhdet_tes!H$169</f>
        <v>1.3947418320015657</v>
      </c>
      <c r="I119" s="165">
        <f>RES_hhdet_tes!I$169</f>
        <v>1.6896057634204971</v>
      </c>
      <c r="J119" s="165">
        <f>RES_hhdet_tes!J$169</f>
        <v>1.8300322129366111</v>
      </c>
      <c r="K119" s="165">
        <f>RES_hhdet_tes!K$169</f>
        <v>2.3086140928101071</v>
      </c>
      <c r="L119" s="165">
        <f>RES_hhdet_tes!L$169</f>
        <v>2.6618987208487295</v>
      </c>
      <c r="M119" s="165">
        <f>RES_hhdet_tes!M$169</f>
        <v>2.4798590754797964</v>
      </c>
      <c r="N119" s="165">
        <f>RES_hhdet_tes!N$169</f>
        <v>1.939318214743047</v>
      </c>
      <c r="O119" s="165">
        <f>RES_hhdet_tes!O$169</f>
        <v>1.9321065232349111</v>
      </c>
      <c r="P119" s="165">
        <f>RES_hhdet_tes!P$169</f>
        <v>1.8524680058577652</v>
      </c>
      <c r="Q119" s="165">
        <f>RES_hhdet_tes!Q$169</f>
        <v>1.8179233386199931</v>
      </c>
    </row>
    <row r="120" spans="1:17" ht="12" customHeight="1" x14ac:dyDescent="0.25">
      <c r="A120" s="147" t="s">
        <v>59</v>
      </c>
      <c r="B120" s="164">
        <f>RES_hhdet_tes!B$170</f>
        <v>0.44959807674729968</v>
      </c>
      <c r="C120" s="164">
        <f>RES_hhdet_tes!C$170</f>
        <v>0.39742538963618501</v>
      </c>
      <c r="D120" s="164">
        <f>RES_hhdet_tes!D$170</f>
        <v>0.36428145093327807</v>
      </c>
      <c r="E120" s="164">
        <f>RES_hhdet_tes!E$170</f>
        <v>0.40136461753958991</v>
      </c>
      <c r="F120" s="164">
        <f>RES_hhdet_tes!F$170</f>
        <v>0.41003281828533722</v>
      </c>
      <c r="G120" s="164">
        <f>RES_hhdet_tes!G$170</f>
        <v>0.57222382907355696</v>
      </c>
      <c r="H120" s="164">
        <f>RES_hhdet_tes!H$170</f>
        <v>0.73052883528190427</v>
      </c>
      <c r="I120" s="164">
        <f>RES_hhdet_tes!I$170</f>
        <v>0.87899010707425773</v>
      </c>
      <c r="J120" s="164">
        <f>RES_hhdet_tes!J$170</f>
        <v>0.95600424224130487</v>
      </c>
      <c r="K120" s="164">
        <f>RES_hhdet_tes!K$170</f>
        <v>1.2121853796576401</v>
      </c>
      <c r="L120" s="164">
        <f>RES_hhdet_tes!L$170</f>
        <v>1.4365001879807864</v>
      </c>
      <c r="M120" s="164">
        <f>RES_hhdet_tes!M$170</f>
        <v>1.2819087017570783</v>
      </c>
      <c r="N120" s="164">
        <f>RES_hhdet_tes!N$170</f>
        <v>1.0286478201375042</v>
      </c>
      <c r="O120" s="164">
        <f>RES_hhdet_tes!O$170</f>
        <v>1.06763470864717</v>
      </c>
      <c r="P120" s="164">
        <f>RES_hhdet_tes!P$170</f>
        <v>0.96594555781074365</v>
      </c>
      <c r="Q120" s="164">
        <f>RES_hhdet_tes!Q$170</f>
        <v>0.97366807952485468</v>
      </c>
    </row>
    <row r="121" spans="1:17" ht="12" customHeight="1" x14ac:dyDescent="0.25">
      <c r="A121" s="163" t="s">
        <v>142</v>
      </c>
      <c r="B121" s="162">
        <f>RES_hhdet_tes!B$171</f>
        <v>20.479480652416111</v>
      </c>
      <c r="C121" s="162">
        <f>RES_hhdet_tes!C$171</f>
        <v>24.631859257419912</v>
      </c>
      <c r="D121" s="162">
        <f>RES_hhdet_tes!D$171</f>
        <v>26.438200486005709</v>
      </c>
      <c r="E121" s="162">
        <f>RES_hhdet_tes!E$171</f>
        <v>26.895172035435369</v>
      </c>
      <c r="F121" s="162">
        <f>RES_hhdet_tes!F$171</f>
        <v>25.687071342312787</v>
      </c>
      <c r="G121" s="162">
        <f>RES_hhdet_tes!G$171</f>
        <v>22.998510105928755</v>
      </c>
      <c r="H121" s="162">
        <f>RES_hhdet_tes!H$171</f>
        <v>20.258233715812391</v>
      </c>
      <c r="I121" s="162">
        <f>RES_hhdet_tes!I$171</f>
        <v>21.134050137596756</v>
      </c>
      <c r="J121" s="162">
        <f>RES_hhdet_tes!J$171</f>
        <v>19.734211905439583</v>
      </c>
      <c r="K121" s="162">
        <f>RES_hhdet_tes!K$171</f>
        <v>16.968116180813158</v>
      </c>
      <c r="L121" s="162">
        <f>RES_hhdet_tes!L$171</f>
        <v>13.006494302342833</v>
      </c>
      <c r="M121" s="162">
        <f>RES_hhdet_tes!M$171</f>
        <v>13.249615366459166</v>
      </c>
      <c r="N121" s="162">
        <f>RES_hhdet_tes!N$171</f>
        <v>12.031067436233176</v>
      </c>
      <c r="O121" s="162">
        <f>RES_hhdet_tes!O$171</f>
        <v>10.228163375298854</v>
      </c>
      <c r="P121" s="162">
        <f>RES_hhdet_tes!P$171</f>
        <v>10.842425850511026</v>
      </c>
      <c r="Q121" s="162">
        <f>RES_hhdet_tes!Q$171</f>
        <v>9.1836551911707023</v>
      </c>
    </row>
    <row r="122" spans="1:17" ht="12" customHeight="1" x14ac:dyDescent="0.25">
      <c r="A122" s="161" t="s">
        <v>141</v>
      </c>
      <c r="B122" s="160">
        <f>SUM(B123:B124)</f>
        <v>5.7384683706946724</v>
      </c>
      <c r="C122" s="160">
        <f t="shared" ref="C122:Q122" si="20">SUM(C123:C124)</f>
        <v>7.4084956136345541</v>
      </c>
      <c r="D122" s="160">
        <f t="shared" si="20"/>
        <v>8.322888716182467</v>
      </c>
      <c r="E122" s="160">
        <f t="shared" si="20"/>
        <v>9.3971649711734511</v>
      </c>
      <c r="F122" s="160">
        <f t="shared" si="20"/>
        <v>9.9144976199303319</v>
      </c>
      <c r="G122" s="160">
        <f t="shared" si="20"/>
        <v>13.652995459448764</v>
      </c>
      <c r="H122" s="160">
        <f t="shared" si="20"/>
        <v>14.965572015403442</v>
      </c>
      <c r="I122" s="160">
        <f t="shared" si="20"/>
        <v>15.820432452561054</v>
      </c>
      <c r="J122" s="160">
        <f t="shared" si="20"/>
        <v>15.178347171994886</v>
      </c>
      <c r="K122" s="160">
        <f t="shared" si="20"/>
        <v>20.082402883937377</v>
      </c>
      <c r="L122" s="160">
        <f t="shared" si="20"/>
        <v>23.775107567610512</v>
      </c>
      <c r="M122" s="160">
        <f t="shared" si="20"/>
        <v>24.418643634564258</v>
      </c>
      <c r="N122" s="160">
        <f t="shared" si="20"/>
        <v>24.112230757859056</v>
      </c>
      <c r="O122" s="160">
        <f t="shared" si="20"/>
        <v>23.343113103789243</v>
      </c>
      <c r="P122" s="160">
        <f t="shared" si="20"/>
        <v>23.348260432177053</v>
      </c>
      <c r="Q122" s="160">
        <f t="shared" si="20"/>
        <v>20.691401886511706</v>
      </c>
    </row>
    <row r="123" spans="1:17" ht="12" customHeight="1" x14ac:dyDescent="0.25">
      <c r="A123" s="148" t="s">
        <v>60</v>
      </c>
      <c r="B123" s="156">
        <f>RES_hhdet_tes!B$173</f>
        <v>3.80556266353888</v>
      </c>
      <c r="C123" s="156">
        <f>RES_hhdet_tes!C$173</f>
        <v>4.992686815046774</v>
      </c>
      <c r="D123" s="156">
        <f>RES_hhdet_tes!D$173</f>
        <v>5.602286304620959</v>
      </c>
      <c r="E123" s="156">
        <f>RES_hhdet_tes!E$173</f>
        <v>6.3258263811922149</v>
      </c>
      <c r="F123" s="156">
        <f>RES_hhdet_tes!F$173</f>
        <v>6.6080638557930484</v>
      </c>
      <c r="G123" s="156">
        <f>RES_hhdet_tes!G$173</f>
        <v>9.1342531824357174</v>
      </c>
      <c r="H123" s="156">
        <f>RES_hhdet_tes!H$173</f>
        <v>9.9462540031116884</v>
      </c>
      <c r="I123" s="156">
        <f>RES_hhdet_tes!I$173</f>
        <v>10.798349549357443</v>
      </c>
      <c r="J123" s="156">
        <f>RES_hhdet_tes!J$173</f>
        <v>10.158708756072333</v>
      </c>
      <c r="K123" s="156">
        <f>RES_hhdet_tes!K$173</f>
        <v>13.608863697246582</v>
      </c>
      <c r="L123" s="156">
        <f>RES_hhdet_tes!L$173</f>
        <v>15.858045654312628</v>
      </c>
      <c r="M123" s="156">
        <f>RES_hhdet_tes!M$173</f>
        <v>16.794224934335979</v>
      </c>
      <c r="N123" s="156">
        <f>RES_hhdet_tes!N$173</f>
        <v>16.465979279178026</v>
      </c>
      <c r="O123" s="156">
        <f>RES_hhdet_tes!O$173</f>
        <v>15.703789709188252</v>
      </c>
      <c r="P123" s="156">
        <f>RES_hhdet_tes!P$173</f>
        <v>16.344207741518165</v>
      </c>
      <c r="Q123" s="156">
        <f>RES_hhdet_tes!Q$173</f>
        <v>14.225419812420098</v>
      </c>
    </row>
    <row r="124" spans="1:17" ht="12" customHeight="1" x14ac:dyDescent="0.25">
      <c r="A124" s="159" t="s">
        <v>59</v>
      </c>
      <c r="B124" s="57">
        <f>RES_hhdet_tes!B$174</f>
        <v>1.9329057071557927</v>
      </c>
      <c r="C124" s="57">
        <f>RES_hhdet_tes!C$174</f>
        <v>2.4158087985877801</v>
      </c>
      <c r="D124" s="57">
        <f>RES_hhdet_tes!D$174</f>
        <v>2.7206024115615075</v>
      </c>
      <c r="E124" s="57">
        <f>RES_hhdet_tes!E$174</f>
        <v>3.0713385899812358</v>
      </c>
      <c r="F124" s="57">
        <f>RES_hhdet_tes!F$174</f>
        <v>3.3064337641372838</v>
      </c>
      <c r="G124" s="57">
        <f>RES_hhdet_tes!G$174</f>
        <v>4.5187422770130476</v>
      </c>
      <c r="H124" s="57">
        <f>RES_hhdet_tes!H$174</f>
        <v>5.0193180122917527</v>
      </c>
      <c r="I124" s="57">
        <f>RES_hhdet_tes!I$174</f>
        <v>5.0220829032036098</v>
      </c>
      <c r="J124" s="57">
        <f>RES_hhdet_tes!J$174</f>
        <v>5.0196384159225529</v>
      </c>
      <c r="K124" s="57">
        <f>RES_hhdet_tes!K$174</f>
        <v>6.4735391866907932</v>
      </c>
      <c r="L124" s="57">
        <f>RES_hhdet_tes!L$174</f>
        <v>7.9170619132978857</v>
      </c>
      <c r="M124" s="57">
        <f>RES_hhdet_tes!M$174</f>
        <v>7.6244187002282784</v>
      </c>
      <c r="N124" s="57">
        <f>RES_hhdet_tes!N$174</f>
        <v>7.6462514786810303</v>
      </c>
      <c r="O124" s="57">
        <f>RES_hhdet_tes!O$174</f>
        <v>7.6393233946009911</v>
      </c>
      <c r="P124" s="57">
        <f>RES_hhdet_tes!P$174</f>
        <v>7.0040526906588889</v>
      </c>
      <c r="Q124" s="57">
        <f>RES_hhdet_tes!Q$174</f>
        <v>6.4659820740916061</v>
      </c>
    </row>
    <row r="125" spans="1:17" ht="12" customHeight="1" x14ac:dyDescent="0.25">
      <c r="A125" s="158" t="s">
        <v>62</v>
      </c>
      <c r="B125" s="157">
        <f>SUM(B126:B127)</f>
        <v>11.497083432038876</v>
      </c>
      <c r="C125" s="157">
        <f t="shared" ref="C125:Q125" si="21">SUM(C126:C127)</f>
        <v>13.080975044557684</v>
      </c>
      <c r="D125" s="157">
        <f t="shared" si="21"/>
        <v>14.051876499892829</v>
      </c>
      <c r="E125" s="157">
        <f t="shared" si="21"/>
        <v>14.817119638326844</v>
      </c>
      <c r="F125" s="157">
        <f t="shared" si="21"/>
        <v>14.547024548410427</v>
      </c>
      <c r="G125" s="157">
        <f t="shared" si="21"/>
        <v>14.668576913006856</v>
      </c>
      <c r="H125" s="157">
        <f t="shared" si="21"/>
        <v>14.457914982553266</v>
      </c>
      <c r="I125" s="157">
        <f t="shared" si="21"/>
        <v>15.06210943535598</v>
      </c>
      <c r="J125" s="157">
        <f t="shared" si="21"/>
        <v>14.880814530444567</v>
      </c>
      <c r="K125" s="157">
        <f t="shared" si="21"/>
        <v>15.764162651308141</v>
      </c>
      <c r="L125" s="157">
        <f t="shared" si="21"/>
        <v>15.611440417439244</v>
      </c>
      <c r="M125" s="157">
        <f t="shared" si="21"/>
        <v>15.478756184863901</v>
      </c>
      <c r="N125" s="157">
        <f t="shared" si="21"/>
        <v>15.099736947965619</v>
      </c>
      <c r="O125" s="157">
        <f t="shared" si="21"/>
        <v>13.612613551851146</v>
      </c>
      <c r="P125" s="157">
        <f t="shared" si="21"/>
        <v>13.980537005459754</v>
      </c>
      <c r="Q125" s="157">
        <f t="shared" si="21"/>
        <v>12.303007145700215</v>
      </c>
    </row>
    <row r="126" spans="1:17" ht="12" customHeight="1" x14ac:dyDescent="0.25">
      <c r="A126" s="23" t="s">
        <v>57</v>
      </c>
      <c r="B126" s="156">
        <f>RES_hhdet_tes!B$176</f>
        <v>0.59441137682903677</v>
      </c>
      <c r="C126" s="156">
        <f>RES_hhdet_tes!C$176</f>
        <v>0.50667942513201136</v>
      </c>
      <c r="D126" s="156">
        <f>RES_hhdet_tes!D$176</f>
        <v>0.47498868499187874</v>
      </c>
      <c r="E126" s="156">
        <f>RES_hhdet_tes!E$176</f>
        <v>0.27844925257561159</v>
      </c>
      <c r="F126" s="156">
        <f>RES_hhdet_tes!F$176</f>
        <v>0.32585329800974877</v>
      </c>
      <c r="G126" s="156">
        <f>RES_hhdet_tes!G$176</f>
        <v>0.67278379228816998</v>
      </c>
      <c r="H126" s="156">
        <f>RES_hhdet_tes!H$176</f>
        <v>0.55748544593168836</v>
      </c>
      <c r="I126" s="156">
        <f>RES_hhdet_tes!I$176</f>
        <v>1.1006966443888342</v>
      </c>
      <c r="J126" s="156">
        <f>RES_hhdet_tes!J$176</f>
        <v>1.0430524519395219</v>
      </c>
      <c r="K126" s="156">
        <f>RES_hhdet_tes!K$176</f>
        <v>0.49852169783670325</v>
      </c>
      <c r="L126" s="156">
        <f>RES_hhdet_tes!L$176</f>
        <v>0.70016410406528162</v>
      </c>
      <c r="M126" s="156">
        <f>RES_hhdet_tes!M$176</f>
        <v>0.6482937198676435</v>
      </c>
      <c r="N126" s="156">
        <f>RES_hhdet_tes!N$176</f>
        <v>0.33243758077124558</v>
      </c>
      <c r="O126" s="156">
        <f>RES_hhdet_tes!O$176</f>
        <v>0.35016266967360943</v>
      </c>
      <c r="P126" s="156">
        <f>RES_hhdet_tes!P$176</f>
        <v>0.36108348558919301</v>
      </c>
      <c r="Q126" s="156">
        <f>RES_hhdet_tes!Q$176</f>
        <v>0.46257847760441201</v>
      </c>
    </row>
    <row r="127" spans="1:17" ht="12" customHeight="1" x14ac:dyDescent="0.25">
      <c r="A127" s="29" t="s">
        <v>140</v>
      </c>
      <c r="B127" s="57">
        <f>RES_hhdet_tes!B$177</f>
        <v>10.902672055209839</v>
      </c>
      <c r="C127" s="57">
        <f>RES_hhdet_tes!C$177</f>
        <v>12.574295619425673</v>
      </c>
      <c r="D127" s="57">
        <f>RES_hhdet_tes!D$177</f>
        <v>13.576887814900951</v>
      </c>
      <c r="E127" s="57">
        <f>RES_hhdet_tes!E$177</f>
        <v>14.538670385751232</v>
      </c>
      <c r="F127" s="57">
        <f>RES_hhdet_tes!F$177</f>
        <v>14.221171250400678</v>
      </c>
      <c r="G127" s="57">
        <f>RES_hhdet_tes!G$177</f>
        <v>13.995793120718686</v>
      </c>
      <c r="H127" s="57">
        <f>RES_hhdet_tes!H$177</f>
        <v>13.900429536621578</v>
      </c>
      <c r="I127" s="57">
        <f>RES_hhdet_tes!I$177</f>
        <v>13.961412790967145</v>
      </c>
      <c r="J127" s="57">
        <f>RES_hhdet_tes!J$177</f>
        <v>13.837762078505046</v>
      </c>
      <c r="K127" s="57">
        <f>RES_hhdet_tes!K$177</f>
        <v>15.265640953471438</v>
      </c>
      <c r="L127" s="57">
        <f>RES_hhdet_tes!L$177</f>
        <v>14.911276313373962</v>
      </c>
      <c r="M127" s="57">
        <f>RES_hhdet_tes!M$177</f>
        <v>14.830462464996257</v>
      </c>
      <c r="N127" s="57">
        <f>RES_hhdet_tes!N$177</f>
        <v>14.767299367194374</v>
      </c>
      <c r="O127" s="57">
        <f>RES_hhdet_tes!O$177</f>
        <v>13.262450882177536</v>
      </c>
      <c r="P127" s="57">
        <f>RES_hhdet_tes!P$177</f>
        <v>13.619453519870561</v>
      </c>
      <c r="Q127" s="57">
        <f>RES_hhdet_tes!Q$177</f>
        <v>11.840428668095804</v>
      </c>
    </row>
    <row r="129" spans="1:17" ht="12" customHeight="1" x14ac:dyDescent="0.25">
      <c r="A129" s="152" t="s">
        <v>199</v>
      </c>
      <c r="B129" s="175">
        <f t="shared" ref="B129:Q144" si="22">IF(B111=0,"",B111/B93)</f>
        <v>0.75002566442922536</v>
      </c>
      <c r="C129" s="175">
        <f t="shared" si="22"/>
        <v>0.76102949619149607</v>
      </c>
      <c r="D129" s="175">
        <f t="shared" si="22"/>
        <v>0.76785138731063107</v>
      </c>
      <c r="E129" s="175">
        <f t="shared" si="22"/>
        <v>0.77448087053089743</v>
      </c>
      <c r="F129" s="175">
        <f t="shared" si="22"/>
        <v>0.77847958344195545</v>
      </c>
      <c r="G129" s="175">
        <f t="shared" si="22"/>
        <v>0.78374666350110178</v>
      </c>
      <c r="H129" s="175">
        <f t="shared" si="22"/>
        <v>0.78833268688284586</v>
      </c>
      <c r="I129" s="175">
        <f t="shared" si="22"/>
        <v>0.79158270224864402</v>
      </c>
      <c r="J129" s="175">
        <f t="shared" si="22"/>
        <v>0.79726492400480209</v>
      </c>
      <c r="K129" s="175">
        <f t="shared" si="22"/>
        <v>0.80577125630804369</v>
      </c>
      <c r="L129" s="175">
        <f t="shared" si="22"/>
        <v>0.81290607279792781</v>
      </c>
      <c r="M129" s="175">
        <f t="shared" si="22"/>
        <v>0.81606706096064463</v>
      </c>
      <c r="N129" s="175">
        <f t="shared" si="22"/>
        <v>0.82192934976197518</v>
      </c>
      <c r="O129" s="175">
        <f t="shared" si="22"/>
        <v>0.82596782657128742</v>
      </c>
      <c r="P129" s="175">
        <f t="shared" si="22"/>
        <v>0.82880273054031384</v>
      </c>
      <c r="Q129" s="175">
        <f t="shared" si="22"/>
        <v>0.83551414135182978</v>
      </c>
    </row>
    <row r="130" spans="1:17" ht="12" customHeight="1" x14ac:dyDescent="0.25">
      <c r="A130" s="158" t="s">
        <v>65</v>
      </c>
      <c r="B130" s="169">
        <f t="shared" si="22"/>
        <v>0.76051583777484233</v>
      </c>
      <c r="C130" s="169">
        <f t="shared" si="22"/>
        <v>0.77026283672878093</v>
      </c>
      <c r="D130" s="169">
        <f t="shared" si="22"/>
        <v>0.77713594268611386</v>
      </c>
      <c r="E130" s="169">
        <f t="shared" si="22"/>
        <v>0.78322185923193144</v>
      </c>
      <c r="F130" s="169">
        <f t="shared" si="22"/>
        <v>0.78750385525016875</v>
      </c>
      <c r="G130" s="169">
        <f t="shared" si="22"/>
        <v>0.79285980543951429</v>
      </c>
      <c r="H130" s="169">
        <f t="shared" si="22"/>
        <v>0.7973224799467824</v>
      </c>
      <c r="I130" s="169">
        <f t="shared" si="22"/>
        <v>0.8024854010504926</v>
      </c>
      <c r="J130" s="169">
        <f t="shared" si="22"/>
        <v>0.80813365256782821</v>
      </c>
      <c r="K130" s="169">
        <f t="shared" si="22"/>
        <v>0.81388517583621611</v>
      </c>
      <c r="L130" s="169">
        <f t="shared" si="22"/>
        <v>0.81928900763721169</v>
      </c>
      <c r="M130" s="169">
        <f t="shared" si="22"/>
        <v>0.82325658440032479</v>
      </c>
      <c r="N130" s="169">
        <f t="shared" si="22"/>
        <v>0.82767600709918998</v>
      </c>
      <c r="O130" s="169">
        <f t="shared" si="22"/>
        <v>0.83147644898357942</v>
      </c>
      <c r="P130" s="169">
        <f t="shared" si="22"/>
        <v>0.83658047607595143</v>
      </c>
      <c r="Q130" s="169">
        <f t="shared" si="22"/>
        <v>0.84419339152932804</v>
      </c>
    </row>
    <row r="131" spans="1:17" ht="12" customHeight="1" x14ac:dyDescent="0.25">
      <c r="A131" s="23" t="s">
        <v>60</v>
      </c>
      <c r="B131" s="65">
        <f t="shared" si="22"/>
        <v>0.76051583777484233</v>
      </c>
      <c r="C131" s="65">
        <f t="shared" si="22"/>
        <v>0.77026283672878093</v>
      </c>
      <c r="D131" s="65">
        <f t="shared" si="22"/>
        <v>0.77713594268611386</v>
      </c>
      <c r="E131" s="65">
        <f t="shared" si="22"/>
        <v>0.78322185923193144</v>
      </c>
      <c r="F131" s="65">
        <f t="shared" si="22"/>
        <v>0.78750385525016875</v>
      </c>
      <c r="G131" s="65">
        <f t="shared" si="22"/>
        <v>0.79285980543951429</v>
      </c>
      <c r="H131" s="65">
        <f t="shared" si="22"/>
        <v>0.7973224799467824</v>
      </c>
      <c r="I131" s="65">
        <f t="shared" si="22"/>
        <v>0.8024854010504926</v>
      </c>
      <c r="J131" s="65">
        <f t="shared" si="22"/>
        <v>0.80813365256782821</v>
      </c>
      <c r="K131" s="65">
        <f t="shared" si="22"/>
        <v>0.81388517583621611</v>
      </c>
      <c r="L131" s="65">
        <f t="shared" si="22"/>
        <v>0.81928900763721169</v>
      </c>
      <c r="M131" s="65">
        <f t="shared" si="22"/>
        <v>0.82325658440032479</v>
      </c>
      <c r="N131" s="65">
        <f t="shared" si="22"/>
        <v>0.82767600709918998</v>
      </c>
      <c r="O131" s="65">
        <f t="shared" si="22"/>
        <v>0.83147644898357942</v>
      </c>
      <c r="P131" s="65">
        <f t="shared" si="22"/>
        <v>0.83658047607595143</v>
      </c>
      <c r="Q131" s="65">
        <f t="shared" si="22"/>
        <v>0.84419339152932804</v>
      </c>
    </row>
    <row r="132" spans="1:17" ht="12" customHeight="1" x14ac:dyDescent="0.25">
      <c r="A132" s="158" t="s">
        <v>112</v>
      </c>
      <c r="B132" s="169">
        <f t="shared" si="22"/>
        <v>1.6292521448704611</v>
      </c>
      <c r="C132" s="169">
        <f t="shared" si="22"/>
        <v>1.7266268358530612</v>
      </c>
      <c r="D132" s="169">
        <f t="shared" si="22"/>
        <v>1.7737276467689136</v>
      </c>
      <c r="E132" s="169">
        <f t="shared" si="22"/>
        <v>1.8056729840469772</v>
      </c>
      <c r="F132" s="169">
        <f t="shared" si="22"/>
        <v>1.8623814030960979</v>
      </c>
      <c r="G132" s="169">
        <f t="shared" si="22"/>
        <v>1.9295159410861655</v>
      </c>
      <c r="H132" s="169">
        <f t="shared" si="22"/>
        <v>2.0069319586313439</v>
      </c>
      <c r="I132" s="169">
        <f t="shared" si="22"/>
        <v>2.0681943889348293</v>
      </c>
      <c r="J132" s="169">
        <f t="shared" si="22"/>
        <v>2.3103322592030442</v>
      </c>
      <c r="K132" s="169">
        <f t="shared" si="22"/>
        <v>2.5853008048283534</v>
      </c>
      <c r="L132" s="169">
        <f t="shared" si="22"/>
        <v>2.8203566754190974</v>
      </c>
      <c r="M132" s="169">
        <f t="shared" si="22"/>
        <v>2.9914827472162968</v>
      </c>
      <c r="N132" s="169">
        <f t="shared" si="22"/>
        <v>3.0951192933089371</v>
      </c>
      <c r="O132" s="169">
        <f t="shared" si="22"/>
        <v>3.2554316407470303</v>
      </c>
      <c r="P132" s="169">
        <f t="shared" si="22"/>
        <v>3.3337961212228295</v>
      </c>
      <c r="Q132" s="169">
        <f t="shared" si="22"/>
        <v>3.581365343349713</v>
      </c>
    </row>
    <row r="133" spans="1:17" ht="12" customHeight="1" x14ac:dyDescent="0.25">
      <c r="A133" s="23" t="s">
        <v>60</v>
      </c>
      <c r="B133" s="73">
        <f t="shared" si="22"/>
        <v>1.6292521448704611</v>
      </c>
      <c r="C133" s="73">
        <f t="shared" si="22"/>
        <v>1.7266268358530612</v>
      </c>
      <c r="D133" s="73">
        <f t="shared" si="22"/>
        <v>1.7737276467689136</v>
      </c>
      <c r="E133" s="73">
        <f t="shared" si="22"/>
        <v>1.8056729840469772</v>
      </c>
      <c r="F133" s="73">
        <f t="shared" si="22"/>
        <v>1.8623814030960979</v>
      </c>
      <c r="G133" s="73">
        <f t="shared" si="22"/>
        <v>1.9295159410861655</v>
      </c>
      <c r="H133" s="73">
        <f t="shared" si="22"/>
        <v>2.0069319586313439</v>
      </c>
      <c r="I133" s="73">
        <f t="shared" si="22"/>
        <v>2.0681943889348293</v>
      </c>
      <c r="J133" s="73">
        <f t="shared" si="22"/>
        <v>2.3103322592030442</v>
      </c>
      <c r="K133" s="73">
        <f t="shared" si="22"/>
        <v>2.5853008048283534</v>
      </c>
      <c r="L133" s="73">
        <f t="shared" si="22"/>
        <v>2.8203566754190974</v>
      </c>
      <c r="M133" s="73">
        <f t="shared" si="22"/>
        <v>2.9914827472162968</v>
      </c>
      <c r="N133" s="73">
        <f t="shared" si="22"/>
        <v>3.0951192933089371</v>
      </c>
      <c r="O133" s="73">
        <f t="shared" si="22"/>
        <v>3.2554316407470303</v>
      </c>
      <c r="P133" s="73">
        <f t="shared" si="22"/>
        <v>3.3337961212228295</v>
      </c>
      <c r="Q133" s="73">
        <f t="shared" si="22"/>
        <v>3.581365343349713</v>
      </c>
    </row>
    <row r="134" spans="1:17" ht="12" customHeight="1" x14ac:dyDescent="0.25">
      <c r="A134" s="158" t="s">
        <v>63</v>
      </c>
      <c r="B134" s="169">
        <f t="shared" si="22"/>
        <v>0.685700698815918</v>
      </c>
      <c r="C134" s="169">
        <f t="shared" si="22"/>
        <v>0.69943242472572353</v>
      </c>
      <c r="D134" s="169">
        <f t="shared" si="22"/>
        <v>0.70765234503329399</v>
      </c>
      <c r="E134" s="169">
        <f t="shared" si="22"/>
        <v>0.71366570928111916</v>
      </c>
      <c r="F134" s="169">
        <f t="shared" si="22"/>
        <v>0.71963396520596334</v>
      </c>
      <c r="G134" s="169">
        <f t="shared" si="22"/>
        <v>0.73057393661528347</v>
      </c>
      <c r="H134" s="169">
        <f t="shared" si="22"/>
        <v>0.73672600825520673</v>
      </c>
      <c r="I134" s="169">
        <f t="shared" si="22"/>
        <v>0.73819811309969463</v>
      </c>
      <c r="J134" s="169">
        <f t="shared" si="22"/>
        <v>0.74138572402989911</v>
      </c>
      <c r="K134" s="169">
        <f t="shared" si="22"/>
        <v>0.75769231711135421</v>
      </c>
      <c r="L134" s="169">
        <f t="shared" si="22"/>
        <v>0.7717584468543528</v>
      </c>
      <c r="M134" s="169">
        <f t="shared" si="22"/>
        <v>0.77462689495076487</v>
      </c>
      <c r="N134" s="169">
        <f t="shared" si="22"/>
        <v>0.78256077835296445</v>
      </c>
      <c r="O134" s="169">
        <f t="shared" si="22"/>
        <v>0.78792958770256294</v>
      </c>
      <c r="P134" s="169">
        <f t="shared" si="22"/>
        <v>0.78659948615420172</v>
      </c>
      <c r="Q134" s="169">
        <f t="shared" si="22"/>
        <v>0.7896057259520316</v>
      </c>
    </row>
    <row r="135" spans="1:17" ht="12" customHeight="1" x14ac:dyDescent="0.25">
      <c r="A135" s="167" t="s">
        <v>144</v>
      </c>
      <c r="B135" s="174">
        <f t="shared" si="22"/>
        <v>0.549558958200419</v>
      </c>
      <c r="C135" s="174">
        <f t="shared" si="22"/>
        <v>0.54955895820041911</v>
      </c>
      <c r="D135" s="174">
        <f t="shared" si="22"/>
        <v>0.5507823300989878</v>
      </c>
      <c r="E135" s="174">
        <f t="shared" si="22"/>
        <v>0.5575444738260189</v>
      </c>
      <c r="F135" s="174">
        <f t="shared" si="22"/>
        <v>0.5636375580346068</v>
      </c>
      <c r="G135" s="174">
        <f t="shared" si="22"/>
        <v>0.56985856267772828</v>
      </c>
      <c r="H135" s="174">
        <f t="shared" si="22"/>
        <v>0.57793639286514242</v>
      </c>
      <c r="I135" s="174">
        <f t="shared" si="22"/>
        <v>0.58536014156651006</v>
      </c>
      <c r="J135" s="174">
        <f t="shared" si="22"/>
        <v>0.59188464883865577</v>
      </c>
      <c r="K135" s="174">
        <f t="shared" si="22"/>
        <v>0.60223777349484953</v>
      </c>
      <c r="L135" s="174">
        <f t="shared" si="22"/>
        <v>0.60546498456441744</v>
      </c>
      <c r="M135" s="174">
        <f t="shared" si="22"/>
        <v>0.60721572605642682</v>
      </c>
      <c r="N135" s="174">
        <f t="shared" si="22"/>
        <v>0.60890034243434255</v>
      </c>
      <c r="O135" s="174">
        <f t="shared" si="22"/>
        <v>0.60943975705767273</v>
      </c>
      <c r="P135" s="174">
        <f t="shared" si="22"/>
        <v>0.61463746612546499</v>
      </c>
      <c r="Q135" s="174">
        <f t="shared" si="22"/>
        <v>0.62289110041111218</v>
      </c>
    </row>
    <row r="136" spans="1:17" ht="12" customHeight="1" x14ac:dyDescent="0.25">
      <c r="A136" s="167" t="s">
        <v>143</v>
      </c>
      <c r="B136" s="174">
        <f t="shared" si="22"/>
        <v>0.65241480838963073</v>
      </c>
      <c r="C136" s="174">
        <f t="shared" si="22"/>
        <v>0.65311551338164398</v>
      </c>
      <c r="D136" s="174">
        <f t="shared" si="22"/>
        <v>0.65479963387575812</v>
      </c>
      <c r="E136" s="174">
        <f t="shared" si="22"/>
        <v>0.66368889090989869</v>
      </c>
      <c r="F136" s="174">
        <f t="shared" si="22"/>
        <v>0.66926213414845703</v>
      </c>
      <c r="G136" s="174">
        <f t="shared" si="22"/>
        <v>0.68055925845012832</v>
      </c>
      <c r="H136" s="174">
        <f t="shared" si="22"/>
        <v>0.69166324680010616</v>
      </c>
      <c r="I136" s="174">
        <f t="shared" si="22"/>
        <v>0.69863022514581441</v>
      </c>
      <c r="J136" s="174">
        <f t="shared" si="22"/>
        <v>0.70099426553311828</v>
      </c>
      <c r="K136" s="174">
        <f t="shared" si="22"/>
        <v>0.70270625177178969</v>
      </c>
      <c r="L136" s="174">
        <f t="shared" si="22"/>
        <v>0.70582115142736979</v>
      </c>
      <c r="M136" s="174">
        <f t="shared" si="22"/>
        <v>0.70393974901642398</v>
      </c>
      <c r="N136" s="174">
        <f t="shared" si="22"/>
        <v>0.70717662568603656</v>
      </c>
      <c r="O136" s="174">
        <f t="shared" si="22"/>
        <v>0.71038470448521596</v>
      </c>
      <c r="P136" s="174">
        <f t="shared" si="22"/>
        <v>0.71093716178030608</v>
      </c>
      <c r="Q136" s="174">
        <f t="shared" si="22"/>
        <v>0.71860204496161095</v>
      </c>
    </row>
    <row r="137" spans="1:17" ht="12" customHeight="1" x14ac:dyDescent="0.25">
      <c r="A137" s="166" t="s">
        <v>57</v>
      </c>
      <c r="B137" s="173">
        <f t="shared" si="22"/>
        <v>0.549558958200419</v>
      </c>
      <c r="C137" s="173">
        <f t="shared" si="22"/>
        <v>0.549558958200419</v>
      </c>
      <c r="D137" s="173">
        <f t="shared" si="22"/>
        <v>0.55078233009898769</v>
      </c>
      <c r="E137" s="173">
        <f t="shared" si="22"/>
        <v>0.56141314195176095</v>
      </c>
      <c r="F137" s="173">
        <f t="shared" si="22"/>
        <v>0.56773452751831566</v>
      </c>
      <c r="G137" s="173">
        <f t="shared" si="22"/>
        <v>0.58170608478062114</v>
      </c>
      <c r="H137" s="173">
        <f t="shared" si="22"/>
        <v>0.59549209223910149</v>
      </c>
      <c r="I137" s="173">
        <f t="shared" si="22"/>
        <v>0.60394246077704639</v>
      </c>
      <c r="J137" s="173">
        <f t="shared" si="22"/>
        <v>0.60629160927800529</v>
      </c>
      <c r="K137" s="173">
        <f t="shared" si="22"/>
        <v>0.60782469221022795</v>
      </c>
      <c r="L137" s="173">
        <f t="shared" si="22"/>
        <v>0.60912061152034258</v>
      </c>
      <c r="M137" s="173">
        <f t="shared" si="22"/>
        <v>0.61050667948520421</v>
      </c>
      <c r="N137" s="173">
        <f t="shared" si="22"/>
        <v>0.61210530671884023</v>
      </c>
      <c r="O137" s="173">
        <f t="shared" si="22"/>
        <v>0.61238249250943966</v>
      </c>
      <c r="P137" s="173">
        <f t="shared" si="22"/>
        <v>0.61781507542278014</v>
      </c>
      <c r="Q137" s="173">
        <f t="shared" si="22"/>
        <v>0.62448311057197825</v>
      </c>
    </row>
    <row r="138" spans="1:17" ht="12" customHeight="1" x14ac:dyDescent="0.25">
      <c r="A138" s="147" t="s">
        <v>59</v>
      </c>
      <c r="B138" s="172">
        <f t="shared" si="22"/>
        <v>0.99999999999999989</v>
      </c>
      <c r="C138" s="172">
        <f t="shared" si="22"/>
        <v>0.99999999999999967</v>
      </c>
      <c r="D138" s="172">
        <f t="shared" si="22"/>
        <v>1</v>
      </c>
      <c r="E138" s="172">
        <f t="shared" si="22"/>
        <v>1</v>
      </c>
      <c r="F138" s="172">
        <f t="shared" si="22"/>
        <v>1</v>
      </c>
      <c r="G138" s="172">
        <f t="shared" si="22"/>
        <v>1</v>
      </c>
      <c r="H138" s="172">
        <f t="shared" si="22"/>
        <v>1</v>
      </c>
      <c r="I138" s="172">
        <f t="shared" si="22"/>
        <v>1.0000000000000002</v>
      </c>
      <c r="J138" s="172">
        <f t="shared" si="22"/>
        <v>0.99999999999999978</v>
      </c>
      <c r="K138" s="172">
        <f t="shared" si="22"/>
        <v>0.99999999999999967</v>
      </c>
      <c r="L138" s="172">
        <f t="shared" si="22"/>
        <v>0.99999999999999967</v>
      </c>
      <c r="M138" s="172">
        <f t="shared" si="22"/>
        <v>1</v>
      </c>
      <c r="N138" s="172">
        <f t="shared" si="22"/>
        <v>1</v>
      </c>
      <c r="O138" s="172">
        <f t="shared" si="22"/>
        <v>1.0000000000000002</v>
      </c>
      <c r="P138" s="172">
        <f t="shared" si="22"/>
        <v>0.99999999999999967</v>
      </c>
      <c r="Q138" s="172">
        <f t="shared" si="22"/>
        <v>1</v>
      </c>
    </row>
    <row r="139" spans="1:17" ht="12" customHeight="1" x14ac:dyDescent="0.25">
      <c r="A139" s="163" t="s">
        <v>142</v>
      </c>
      <c r="B139" s="171">
        <f t="shared" si="22"/>
        <v>0.7022142243672016</v>
      </c>
      <c r="C139" s="171">
        <f t="shared" si="22"/>
        <v>0.70690945840440877</v>
      </c>
      <c r="D139" s="171">
        <f t="shared" si="22"/>
        <v>0.71072470363741047</v>
      </c>
      <c r="E139" s="171">
        <f t="shared" si="22"/>
        <v>0.71401237268199158</v>
      </c>
      <c r="F139" s="171">
        <f t="shared" si="22"/>
        <v>0.71723988367952829</v>
      </c>
      <c r="G139" s="171">
        <f t="shared" si="22"/>
        <v>0.71959981572214526</v>
      </c>
      <c r="H139" s="171">
        <f t="shared" si="22"/>
        <v>0.72288549874255414</v>
      </c>
      <c r="I139" s="171">
        <f t="shared" si="22"/>
        <v>0.72727644548154591</v>
      </c>
      <c r="J139" s="171">
        <f t="shared" si="22"/>
        <v>0.7322811929147538</v>
      </c>
      <c r="K139" s="171">
        <f t="shared" si="22"/>
        <v>0.74074692726860158</v>
      </c>
      <c r="L139" s="171">
        <f t="shared" si="22"/>
        <v>0.74664902580144332</v>
      </c>
      <c r="M139" s="171">
        <f t="shared" si="22"/>
        <v>0.7512490708988756</v>
      </c>
      <c r="N139" s="171">
        <f t="shared" si="22"/>
        <v>0.75532289917807827</v>
      </c>
      <c r="O139" s="171">
        <f t="shared" si="22"/>
        <v>0.75997400961767458</v>
      </c>
      <c r="P139" s="171">
        <f t="shared" si="22"/>
        <v>0.76156209429327149</v>
      </c>
      <c r="Q139" s="171">
        <f t="shared" si="22"/>
        <v>0.76430572073263348</v>
      </c>
    </row>
    <row r="140" spans="1:17" ht="12" customHeight="1" x14ac:dyDescent="0.25">
      <c r="A140" s="161" t="s">
        <v>141</v>
      </c>
      <c r="B140" s="170">
        <f t="shared" si="22"/>
        <v>0.78050173783900811</v>
      </c>
      <c r="C140" s="170">
        <f t="shared" si="22"/>
        <v>0.78531844864738698</v>
      </c>
      <c r="D140" s="170">
        <f t="shared" si="22"/>
        <v>0.79051932576848638</v>
      </c>
      <c r="E140" s="170">
        <f t="shared" si="22"/>
        <v>0.79485790734370176</v>
      </c>
      <c r="F140" s="170">
        <f t="shared" si="22"/>
        <v>0.79988980441998359</v>
      </c>
      <c r="G140" s="170">
        <f t="shared" si="22"/>
        <v>0.80308562519701299</v>
      </c>
      <c r="H140" s="170">
        <f t="shared" si="22"/>
        <v>0.80659852767351281</v>
      </c>
      <c r="I140" s="170">
        <f t="shared" si="22"/>
        <v>0.80495592815191108</v>
      </c>
      <c r="J140" s="170">
        <f t="shared" si="22"/>
        <v>0.8104201458493151</v>
      </c>
      <c r="K140" s="170">
        <f t="shared" si="22"/>
        <v>0.81481509479403258</v>
      </c>
      <c r="L140" s="170">
        <f t="shared" si="22"/>
        <v>0.82084492210149707</v>
      </c>
      <c r="M140" s="170">
        <f t="shared" si="22"/>
        <v>0.81927483942343327</v>
      </c>
      <c r="N140" s="170">
        <f t="shared" si="22"/>
        <v>0.82190563904404179</v>
      </c>
      <c r="O140" s="170">
        <f t="shared" si="22"/>
        <v>0.82582321189390795</v>
      </c>
      <c r="P140" s="170">
        <f t="shared" si="22"/>
        <v>0.82177117833359425</v>
      </c>
      <c r="Q140" s="170">
        <f t="shared" si="22"/>
        <v>0.82523078868645283</v>
      </c>
    </row>
    <row r="141" spans="1:17" ht="12" customHeight="1" x14ac:dyDescent="0.25">
      <c r="A141" s="148" t="s">
        <v>60</v>
      </c>
      <c r="B141" s="73">
        <f t="shared" si="22"/>
        <v>0.70221422436720193</v>
      </c>
      <c r="C141" s="73">
        <f t="shared" si="22"/>
        <v>0.71141788688355523</v>
      </c>
      <c r="D141" s="73">
        <f t="shared" si="22"/>
        <v>0.71752626956406285</v>
      </c>
      <c r="E141" s="73">
        <f t="shared" si="22"/>
        <v>0.72286007091384952</v>
      </c>
      <c r="F141" s="73">
        <f t="shared" si="22"/>
        <v>0.72708805394740827</v>
      </c>
      <c r="G141" s="73">
        <f t="shared" si="22"/>
        <v>0.73179814672730992</v>
      </c>
      <c r="H141" s="73">
        <f t="shared" si="22"/>
        <v>0.73487548542123371</v>
      </c>
      <c r="I141" s="73">
        <f t="shared" si="22"/>
        <v>0.73801037730476082</v>
      </c>
      <c r="J141" s="73">
        <f t="shared" si="22"/>
        <v>0.74100602189718678</v>
      </c>
      <c r="K141" s="73">
        <f t="shared" si="22"/>
        <v>0.748849142360001</v>
      </c>
      <c r="L141" s="73">
        <f t="shared" si="22"/>
        <v>0.75345416471172366</v>
      </c>
      <c r="M141" s="73">
        <f t="shared" si="22"/>
        <v>0.7571523744114359</v>
      </c>
      <c r="N141" s="73">
        <f t="shared" si="22"/>
        <v>0.75912516776156447</v>
      </c>
      <c r="O141" s="73">
        <f t="shared" si="22"/>
        <v>0.76131635768328532</v>
      </c>
      <c r="P141" s="73">
        <f t="shared" si="22"/>
        <v>0.76346025732838885</v>
      </c>
      <c r="Q141" s="73">
        <f t="shared" si="22"/>
        <v>0.76449962440064034</v>
      </c>
    </row>
    <row r="142" spans="1:17" ht="12" customHeight="1" x14ac:dyDescent="0.25">
      <c r="A142" s="159" t="s">
        <v>59</v>
      </c>
      <c r="B142" s="65">
        <f t="shared" si="22"/>
        <v>1</v>
      </c>
      <c r="C142" s="65">
        <f t="shared" si="22"/>
        <v>0.99999999999999967</v>
      </c>
      <c r="D142" s="65">
        <f t="shared" si="22"/>
        <v>1</v>
      </c>
      <c r="E142" s="65">
        <f t="shared" si="22"/>
        <v>1.0000000000000002</v>
      </c>
      <c r="F142" s="65">
        <f t="shared" si="22"/>
        <v>1.0000000000000004</v>
      </c>
      <c r="G142" s="65">
        <f t="shared" si="22"/>
        <v>1.0000000000000007</v>
      </c>
      <c r="H142" s="65">
        <f t="shared" si="22"/>
        <v>1</v>
      </c>
      <c r="I142" s="65">
        <f t="shared" si="22"/>
        <v>1.0000000000000004</v>
      </c>
      <c r="J142" s="65">
        <f t="shared" si="22"/>
        <v>0.99999999999999967</v>
      </c>
      <c r="K142" s="65">
        <f t="shared" si="22"/>
        <v>0.99999999999999989</v>
      </c>
      <c r="L142" s="65">
        <f t="shared" si="22"/>
        <v>1.0000000000000004</v>
      </c>
      <c r="M142" s="65">
        <f t="shared" si="22"/>
        <v>1.0000000000000004</v>
      </c>
      <c r="N142" s="65">
        <f t="shared" si="22"/>
        <v>1.0000000000000002</v>
      </c>
      <c r="O142" s="65">
        <f t="shared" si="22"/>
        <v>1.0000000000000004</v>
      </c>
      <c r="P142" s="65">
        <f t="shared" si="22"/>
        <v>1.0000000000000004</v>
      </c>
      <c r="Q142" s="65">
        <f t="shared" si="22"/>
        <v>1.0000000000000004</v>
      </c>
    </row>
    <row r="143" spans="1:17" ht="12" customHeight="1" x14ac:dyDescent="0.25">
      <c r="A143" s="158" t="s">
        <v>62</v>
      </c>
      <c r="B143" s="169">
        <f t="shared" si="22"/>
        <v>0.76294182852965509</v>
      </c>
      <c r="C143" s="169">
        <f t="shared" si="22"/>
        <v>0.77794493108997409</v>
      </c>
      <c r="D143" s="169">
        <f t="shared" si="22"/>
        <v>0.7865105833556697</v>
      </c>
      <c r="E143" s="169">
        <f t="shared" si="22"/>
        <v>0.80226039842582497</v>
      </c>
      <c r="F143" s="169">
        <f t="shared" si="22"/>
        <v>0.80408096288001518</v>
      </c>
      <c r="G143" s="169">
        <f t="shared" si="22"/>
        <v>0.79408315521383599</v>
      </c>
      <c r="H143" s="169">
        <f t="shared" si="22"/>
        <v>0.80322330099628281</v>
      </c>
      <c r="I143" s="169">
        <f t="shared" si="22"/>
        <v>0.78692238975808559</v>
      </c>
      <c r="J143" s="169">
        <f t="shared" si="22"/>
        <v>0.79346796719758439</v>
      </c>
      <c r="K143" s="169">
        <f t="shared" si="22"/>
        <v>0.82148017793826478</v>
      </c>
      <c r="L143" s="169">
        <f t="shared" si="22"/>
        <v>0.81562415215458595</v>
      </c>
      <c r="M143" s="169">
        <f t="shared" si="22"/>
        <v>0.8198528704566016</v>
      </c>
      <c r="N143" s="169">
        <f t="shared" si="22"/>
        <v>0.83420919557634132</v>
      </c>
      <c r="O143" s="169">
        <f t="shared" si="22"/>
        <v>0.83299764545681354</v>
      </c>
      <c r="P143" s="169">
        <f t="shared" si="22"/>
        <v>0.83433785550974793</v>
      </c>
      <c r="Q143" s="169">
        <f t="shared" si="22"/>
        <v>0.8290084859857777</v>
      </c>
    </row>
    <row r="144" spans="1:17" ht="12" customHeight="1" x14ac:dyDescent="0.25">
      <c r="A144" s="23" t="s">
        <v>57</v>
      </c>
      <c r="B144" s="73">
        <f t="shared" si="22"/>
        <v>0.41538519306413535</v>
      </c>
      <c r="C144" s="73">
        <f t="shared" si="22"/>
        <v>0.41538519306413535</v>
      </c>
      <c r="D144" s="73">
        <f t="shared" si="22"/>
        <v>0.41863998029537486</v>
      </c>
      <c r="E144" s="73">
        <f t="shared" si="22"/>
        <v>0.42074852136993951</v>
      </c>
      <c r="F144" s="73">
        <f t="shared" si="22"/>
        <v>0.43076002437687572</v>
      </c>
      <c r="G144" s="73">
        <f t="shared" si="22"/>
        <v>0.44932354684880405</v>
      </c>
      <c r="H144" s="73">
        <f t="shared" si="22"/>
        <v>0.45364393327862845</v>
      </c>
      <c r="I144" s="73">
        <f t="shared" si="22"/>
        <v>0.46205547537440661</v>
      </c>
      <c r="J144" s="73">
        <f t="shared" si="22"/>
        <v>0.46450330291376013</v>
      </c>
      <c r="K144" s="73">
        <f t="shared" si="22"/>
        <v>0.46652749212491795</v>
      </c>
      <c r="L144" s="73">
        <f t="shared" si="22"/>
        <v>0.46663165195560302</v>
      </c>
      <c r="M144" s="73">
        <f t="shared" si="22"/>
        <v>0.46695465082675069</v>
      </c>
      <c r="N144" s="73">
        <f t="shared" si="22"/>
        <v>0.46734372299634497</v>
      </c>
      <c r="O144" s="73">
        <f t="shared" si="22"/>
        <v>0.46734372299634502</v>
      </c>
      <c r="P144" s="73">
        <f t="shared" si="22"/>
        <v>0.46796571421278876</v>
      </c>
      <c r="Q144" s="73">
        <f t="shared" ref="Q144" si="23">IF(Q126=0,"",Q126/Q108)</f>
        <v>0.48438953726608031</v>
      </c>
    </row>
    <row r="145" spans="1:17" ht="12" customHeight="1" x14ac:dyDescent="0.25">
      <c r="A145" s="29" t="s">
        <v>140</v>
      </c>
      <c r="B145" s="65">
        <f t="shared" ref="B145:Q145" si="24">IF(B127=0,"",B127/B109)</f>
        <v>0.79940862090397335</v>
      </c>
      <c r="C145" s="65">
        <f t="shared" si="24"/>
        <v>0.80630298564321246</v>
      </c>
      <c r="D145" s="65">
        <f t="shared" si="24"/>
        <v>0.81145668929842862</v>
      </c>
      <c r="E145" s="65">
        <f t="shared" si="24"/>
        <v>0.81643890609488123</v>
      </c>
      <c r="F145" s="65">
        <f t="shared" si="24"/>
        <v>0.82037183951517267</v>
      </c>
      <c r="G145" s="65">
        <f t="shared" si="24"/>
        <v>0.8244935798682852</v>
      </c>
      <c r="H145" s="65">
        <f t="shared" si="24"/>
        <v>0.82883899788077309</v>
      </c>
      <c r="I145" s="65">
        <f t="shared" si="24"/>
        <v>0.83310172431122109</v>
      </c>
      <c r="J145" s="65">
        <f t="shared" si="24"/>
        <v>0.83821412048175947</v>
      </c>
      <c r="K145" s="65">
        <f t="shared" si="24"/>
        <v>0.84241099953082066</v>
      </c>
      <c r="L145" s="65">
        <f t="shared" si="24"/>
        <v>0.84530953764522609</v>
      </c>
      <c r="M145" s="65">
        <f t="shared" si="24"/>
        <v>0.84786316332117884</v>
      </c>
      <c r="N145" s="65">
        <f t="shared" si="24"/>
        <v>0.84921633086111381</v>
      </c>
      <c r="O145" s="65">
        <f t="shared" si="24"/>
        <v>0.85056834674602777</v>
      </c>
      <c r="P145" s="65">
        <f t="shared" si="24"/>
        <v>0.85202296081582085</v>
      </c>
      <c r="Q145" s="65">
        <f t="shared" si="24"/>
        <v>0.85270930748826856</v>
      </c>
    </row>
    <row r="147" spans="1:17" ht="12" customHeight="1" x14ac:dyDescent="0.25">
      <c r="A147" s="152" t="s">
        <v>121</v>
      </c>
      <c r="B147" s="168">
        <f>SUM(B148,B150,B152,B161)</f>
        <v>29.393831787912138</v>
      </c>
      <c r="C147" s="168">
        <f t="shared" ref="C147:Q147" si="25">SUM(C148,C150,C152,C161)</f>
        <v>24.20280164617893</v>
      </c>
      <c r="D147" s="168">
        <f t="shared" si="25"/>
        <v>21.408886836201422</v>
      </c>
      <c r="E147" s="168">
        <f t="shared" si="25"/>
        <v>20.243673442452192</v>
      </c>
      <c r="F147" s="168">
        <f t="shared" si="25"/>
        <v>19.432648413629511</v>
      </c>
      <c r="G147" s="168">
        <f t="shared" si="25"/>
        <v>21.348874228808651</v>
      </c>
      <c r="H147" s="168">
        <f t="shared" si="25"/>
        <v>22.246516574092382</v>
      </c>
      <c r="I147" s="168">
        <f t="shared" si="25"/>
        <v>28.36304137019577</v>
      </c>
      <c r="J147" s="168">
        <f t="shared" si="25"/>
        <v>29.581979616296046</v>
      </c>
      <c r="K147" s="168">
        <f t="shared" si="25"/>
        <v>25.504893612283116</v>
      </c>
      <c r="L147" s="168">
        <f t="shared" si="25"/>
        <v>25.064762091885136</v>
      </c>
      <c r="M147" s="168">
        <f t="shared" si="25"/>
        <v>22.931467448078735</v>
      </c>
      <c r="N147" s="168">
        <f t="shared" si="25"/>
        <v>16.39576669328909</v>
      </c>
      <c r="O147" s="168">
        <f t="shared" si="25"/>
        <v>15.753122164125521</v>
      </c>
      <c r="P147" s="168">
        <f t="shared" si="25"/>
        <v>15.227759924410952</v>
      </c>
      <c r="Q147" s="168">
        <f t="shared" si="25"/>
        <v>15.180212518592359</v>
      </c>
    </row>
    <row r="148" spans="1:17" ht="12" customHeight="1" x14ac:dyDescent="0.25">
      <c r="A148" s="158" t="s">
        <v>65</v>
      </c>
      <c r="B148" s="157">
        <f>B149</f>
        <v>0</v>
      </c>
      <c r="C148" s="157">
        <f t="shared" ref="C148:Q148" si="26">C149</f>
        <v>0</v>
      </c>
      <c r="D148" s="157">
        <f t="shared" si="26"/>
        <v>0</v>
      </c>
      <c r="E148" s="157">
        <f t="shared" si="26"/>
        <v>0</v>
      </c>
      <c r="F148" s="157">
        <f t="shared" si="26"/>
        <v>0</v>
      </c>
      <c r="G148" s="157">
        <f t="shared" si="26"/>
        <v>0</v>
      </c>
      <c r="H148" s="157">
        <f t="shared" si="26"/>
        <v>0</v>
      </c>
      <c r="I148" s="157">
        <f t="shared" si="26"/>
        <v>0</v>
      </c>
      <c r="J148" s="157">
        <f t="shared" si="26"/>
        <v>0</v>
      </c>
      <c r="K148" s="157">
        <f t="shared" si="26"/>
        <v>0</v>
      </c>
      <c r="L148" s="157">
        <f t="shared" si="26"/>
        <v>0</v>
      </c>
      <c r="M148" s="157">
        <f t="shared" si="26"/>
        <v>0</v>
      </c>
      <c r="N148" s="157">
        <f t="shared" si="26"/>
        <v>0</v>
      </c>
      <c r="O148" s="157">
        <f t="shared" si="26"/>
        <v>0</v>
      </c>
      <c r="P148" s="157">
        <f t="shared" si="26"/>
        <v>0</v>
      </c>
      <c r="Q148" s="157">
        <f t="shared" si="26"/>
        <v>0</v>
      </c>
    </row>
    <row r="149" spans="1:17" ht="12" customHeight="1" x14ac:dyDescent="0.25">
      <c r="A149" s="23" t="s">
        <v>60</v>
      </c>
      <c r="B149" s="57">
        <f>RES_hhdet_emi!B$163</f>
        <v>0</v>
      </c>
      <c r="C149" s="57">
        <f>RES_hhdet_emi!C$163</f>
        <v>0</v>
      </c>
      <c r="D149" s="57">
        <f>RES_hhdet_emi!D$163</f>
        <v>0</v>
      </c>
      <c r="E149" s="57">
        <f>RES_hhdet_emi!E$163</f>
        <v>0</v>
      </c>
      <c r="F149" s="57">
        <f>RES_hhdet_emi!F$163</f>
        <v>0</v>
      </c>
      <c r="G149" s="57">
        <f>RES_hhdet_emi!G$163</f>
        <v>0</v>
      </c>
      <c r="H149" s="57">
        <f>RES_hhdet_emi!H$163</f>
        <v>0</v>
      </c>
      <c r="I149" s="57">
        <f>RES_hhdet_emi!I$163</f>
        <v>0</v>
      </c>
      <c r="J149" s="57">
        <f>RES_hhdet_emi!J$163</f>
        <v>0</v>
      </c>
      <c r="K149" s="57">
        <f>RES_hhdet_emi!K$163</f>
        <v>0</v>
      </c>
      <c r="L149" s="57">
        <f>RES_hhdet_emi!L$163</f>
        <v>0</v>
      </c>
      <c r="M149" s="57">
        <f>RES_hhdet_emi!M$163</f>
        <v>0</v>
      </c>
      <c r="N149" s="57">
        <f>RES_hhdet_emi!N$163</f>
        <v>0</v>
      </c>
      <c r="O149" s="57">
        <f>RES_hhdet_emi!O$163</f>
        <v>0</v>
      </c>
      <c r="P149" s="57">
        <f>RES_hhdet_emi!P$163</f>
        <v>0</v>
      </c>
      <c r="Q149" s="57">
        <f>RES_hhdet_emi!Q$163</f>
        <v>0</v>
      </c>
    </row>
    <row r="150" spans="1:17" ht="12" customHeight="1" x14ac:dyDescent="0.25">
      <c r="A150" s="158" t="s">
        <v>112</v>
      </c>
      <c r="B150" s="157">
        <f>B151</f>
        <v>0</v>
      </c>
      <c r="C150" s="157">
        <f t="shared" ref="C150:Q150" si="27">C151</f>
        <v>0</v>
      </c>
      <c r="D150" s="157">
        <f t="shared" si="27"/>
        <v>0</v>
      </c>
      <c r="E150" s="157">
        <f t="shared" si="27"/>
        <v>0</v>
      </c>
      <c r="F150" s="157">
        <f t="shared" si="27"/>
        <v>0</v>
      </c>
      <c r="G150" s="157">
        <f t="shared" si="27"/>
        <v>0</v>
      </c>
      <c r="H150" s="157">
        <f t="shared" si="27"/>
        <v>0</v>
      </c>
      <c r="I150" s="157">
        <f t="shared" si="27"/>
        <v>0</v>
      </c>
      <c r="J150" s="157">
        <f t="shared" si="27"/>
        <v>0</v>
      </c>
      <c r="K150" s="157">
        <f t="shared" si="27"/>
        <v>0</v>
      </c>
      <c r="L150" s="157">
        <f t="shared" si="27"/>
        <v>0</v>
      </c>
      <c r="M150" s="157">
        <f t="shared" si="27"/>
        <v>0</v>
      </c>
      <c r="N150" s="157">
        <f t="shared" si="27"/>
        <v>0</v>
      </c>
      <c r="O150" s="157">
        <f t="shared" si="27"/>
        <v>0</v>
      </c>
      <c r="P150" s="157">
        <f t="shared" si="27"/>
        <v>0</v>
      </c>
      <c r="Q150" s="157">
        <f t="shared" si="27"/>
        <v>0</v>
      </c>
    </row>
    <row r="151" spans="1:17" ht="12" customHeight="1" x14ac:dyDescent="0.25">
      <c r="A151" s="23" t="s">
        <v>60</v>
      </c>
      <c r="B151" s="156">
        <f>RES_hhdet_emi!B$165</f>
        <v>0</v>
      </c>
      <c r="C151" s="156">
        <f>RES_hhdet_emi!C$165</f>
        <v>0</v>
      </c>
      <c r="D151" s="156">
        <f>RES_hhdet_emi!D$165</f>
        <v>0</v>
      </c>
      <c r="E151" s="156">
        <f>RES_hhdet_emi!E$165</f>
        <v>0</v>
      </c>
      <c r="F151" s="156">
        <f>RES_hhdet_emi!F$165</f>
        <v>0</v>
      </c>
      <c r="G151" s="156">
        <f>RES_hhdet_emi!G$165</f>
        <v>0</v>
      </c>
      <c r="H151" s="156">
        <f>RES_hhdet_emi!H$165</f>
        <v>0</v>
      </c>
      <c r="I151" s="156">
        <f>RES_hhdet_emi!I$165</f>
        <v>0</v>
      </c>
      <c r="J151" s="156">
        <f>RES_hhdet_emi!J$165</f>
        <v>0</v>
      </c>
      <c r="K151" s="156">
        <f>RES_hhdet_emi!K$165</f>
        <v>0</v>
      </c>
      <c r="L151" s="156">
        <f>RES_hhdet_emi!L$165</f>
        <v>0</v>
      </c>
      <c r="M151" s="156">
        <f>RES_hhdet_emi!M$165</f>
        <v>0</v>
      </c>
      <c r="N151" s="156">
        <f>RES_hhdet_emi!N$165</f>
        <v>0</v>
      </c>
      <c r="O151" s="156">
        <f>RES_hhdet_emi!O$165</f>
        <v>0</v>
      </c>
      <c r="P151" s="156">
        <f>RES_hhdet_emi!P$165</f>
        <v>0</v>
      </c>
      <c r="Q151" s="156">
        <f>RES_hhdet_emi!Q$165</f>
        <v>0</v>
      </c>
    </row>
    <row r="152" spans="1:17" ht="12" customHeight="1" x14ac:dyDescent="0.25">
      <c r="A152" s="158" t="s">
        <v>63</v>
      </c>
      <c r="B152" s="157">
        <f>SUM(B153:B154,B157:B158)</f>
        <v>25.613345420431131</v>
      </c>
      <c r="C152" s="157">
        <f t="shared" ref="C152:Q152" si="28">SUM(C153:C154,C157:C158)</f>
        <v>20.980294920932295</v>
      </c>
      <c r="D152" s="157">
        <f t="shared" si="28"/>
        <v>18.411421719933578</v>
      </c>
      <c r="E152" s="157">
        <f t="shared" si="28"/>
        <v>18.495296651332016</v>
      </c>
      <c r="F152" s="157">
        <f t="shared" si="28"/>
        <v>17.434175332611954</v>
      </c>
      <c r="G152" s="157">
        <f t="shared" si="28"/>
        <v>17.393132607821503</v>
      </c>
      <c r="H152" s="157">
        <f t="shared" si="28"/>
        <v>18.999907476098979</v>
      </c>
      <c r="I152" s="157">
        <f t="shared" si="28"/>
        <v>22.069644842186754</v>
      </c>
      <c r="J152" s="157">
        <f t="shared" si="28"/>
        <v>23.649600237372589</v>
      </c>
      <c r="K152" s="157">
        <f t="shared" si="28"/>
        <v>22.681844726819875</v>
      </c>
      <c r="L152" s="157">
        <f t="shared" si="28"/>
        <v>21.10072944646523</v>
      </c>
      <c r="M152" s="157">
        <f t="shared" si="28"/>
        <v>19.26364179239819</v>
      </c>
      <c r="N152" s="157">
        <f t="shared" si="28"/>
        <v>14.516513599161058</v>
      </c>
      <c r="O152" s="157">
        <f t="shared" si="28"/>
        <v>13.773670024852883</v>
      </c>
      <c r="P152" s="157">
        <f t="shared" si="28"/>
        <v>13.18928597649573</v>
      </c>
      <c r="Q152" s="157">
        <f t="shared" si="28"/>
        <v>12.65729970014258</v>
      </c>
    </row>
    <row r="153" spans="1:17" ht="12" customHeight="1" x14ac:dyDescent="0.25">
      <c r="A153" s="167" t="s">
        <v>144</v>
      </c>
      <c r="B153" s="132">
        <f>RES_hhdet_emi!B$167</f>
        <v>21.599429354397358</v>
      </c>
      <c r="C153" s="132">
        <f>RES_hhdet_emi!C$167</f>
        <v>17.463277933331167</v>
      </c>
      <c r="D153" s="132">
        <f>RES_hhdet_emi!D$167</f>
        <v>15.21757339445989</v>
      </c>
      <c r="E153" s="132">
        <f>RES_hhdet_emi!E$167</f>
        <v>15.008559542296386</v>
      </c>
      <c r="F153" s="132">
        <f>RES_hhdet_emi!F$167</f>
        <v>13.90535161049015</v>
      </c>
      <c r="G153" s="132">
        <f>RES_hhdet_emi!G$167</f>
        <v>12.507990493132597</v>
      </c>
      <c r="H153" s="132">
        <f>RES_hhdet_emi!H$167</f>
        <v>12.812205292433449</v>
      </c>
      <c r="I153" s="132">
        <f>RES_hhdet_emi!I$167</f>
        <v>14.678675636032253</v>
      </c>
      <c r="J153" s="132">
        <f>RES_hhdet_emi!J$167</f>
        <v>15.675370357836622</v>
      </c>
      <c r="K153" s="132">
        <f>RES_hhdet_emi!K$167</f>
        <v>12.647602553989499</v>
      </c>
      <c r="L153" s="132">
        <f>RES_hhdet_emi!L$167</f>
        <v>9.5555734130566403</v>
      </c>
      <c r="M153" s="132">
        <f>RES_hhdet_emi!M$167</f>
        <v>8.5324450671642467</v>
      </c>
      <c r="N153" s="132">
        <f>RES_hhdet_emi!N$167</f>
        <v>6.1463392072714216</v>
      </c>
      <c r="O153" s="132">
        <f>RES_hhdet_emi!O$167</f>
        <v>5.4383961255175715</v>
      </c>
      <c r="P153" s="132">
        <f>RES_hhdet_emi!P$167</f>
        <v>5.2678523189229756</v>
      </c>
      <c r="Q153" s="132">
        <f>RES_hhdet_emi!Q$167</f>
        <v>4.9665895694238253</v>
      </c>
    </row>
    <row r="154" spans="1:17" ht="12" customHeight="1" x14ac:dyDescent="0.25">
      <c r="A154" s="167" t="s">
        <v>143</v>
      </c>
      <c r="B154" s="132">
        <f>SUM(B155:B156)</f>
        <v>4.0139160660337705</v>
      </c>
      <c r="C154" s="132">
        <f t="shared" ref="C154:Q154" si="29">SUM(C155:C156)</f>
        <v>3.5170169876011266</v>
      </c>
      <c r="D154" s="132">
        <f t="shared" si="29"/>
        <v>3.1938483254736889</v>
      </c>
      <c r="E154" s="132">
        <f t="shared" si="29"/>
        <v>3.4867371090356314</v>
      </c>
      <c r="F154" s="132">
        <f t="shared" si="29"/>
        <v>3.5288237221218024</v>
      </c>
      <c r="G154" s="132">
        <f t="shared" si="29"/>
        <v>4.8851421146889056</v>
      </c>
      <c r="H154" s="132">
        <f t="shared" si="29"/>
        <v>6.1877021836655297</v>
      </c>
      <c r="I154" s="132">
        <f t="shared" si="29"/>
        <v>7.3909692061544998</v>
      </c>
      <c r="J154" s="132">
        <f t="shared" si="29"/>
        <v>7.9742298795359678</v>
      </c>
      <c r="K154" s="132">
        <f t="shared" si="29"/>
        <v>10.034242172830378</v>
      </c>
      <c r="L154" s="132">
        <f t="shared" si="29"/>
        <v>11.545156033408588</v>
      </c>
      <c r="M154" s="132">
        <f t="shared" si="29"/>
        <v>10.731196725233945</v>
      </c>
      <c r="N154" s="132">
        <f t="shared" si="29"/>
        <v>8.3701743918896359</v>
      </c>
      <c r="O154" s="132">
        <f t="shared" si="29"/>
        <v>8.3352738993353128</v>
      </c>
      <c r="P154" s="132">
        <f t="shared" si="29"/>
        <v>7.9214336575727549</v>
      </c>
      <c r="Q154" s="132">
        <f t="shared" si="29"/>
        <v>7.6907101307187542</v>
      </c>
    </row>
    <row r="155" spans="1:17" ht="12" customHeight="1" x14ac:dyDescent="0.25">
      <c r="A155" s="166" t="s">
        <v>57</v>
      </c>
      <c r="B155" s="165">
        <f>RES_hhdet_emi!B$169</f>
        <v>4.0139160660337705</v>
      </c>
      <c r="C155" s="165">
        <f>RES_hhdet_emi!C$169</f>
        <v>3.5170169876011266</v>
      </c>
      <c r="D155" s="165">
        <f>RES_hhdet_emi!D$169</f>
        <v>3.1938483254736889</v>
      </c>
      <c r="E155" s="165">
        <f>RES_hhdet_emi!E$169</f>
        <v>3.4867371090356314</v>
      </c>
      <c r="F155" s="165">
        <f>RES_hhdet_emi!F$169</f>
        <v>3.5288237221218024</v>
      </c>
      <c r="G155" s="165">
        <f>RES_hhdet_emi!G$169</f>
        <v>4.8851421146889056</v>
      </c>
      <c r="H155" s="165">
        <f>RES_hhdet_emi!H$169</f>
        <v>6.1877021836655297</v>
      </c>
      <c r="I155" s="165">
        <f>RES_hhdet_emi!I$169</f>
        <v>7.3909692061544998</v>
      </c>
      <c r="J155" s="165">
        <f>RES_hhdet_emi!J$169</f>
        <v>7.9742298795359678</v>
      </c>
      <c r="K155" s="165">
        <f>RES_hhdet_emi!K$169</f>
        <v>10.034242172830378</v>
      </c>
      <c r="L155" s="165">
        <f>RES_hhdet_emi!L$169</f>
        <v>11.545156033408588</v>
      </c>
      <c r="M155" s="165">
        <f>RES_hhdet_emi!M$169</f>
        <v>10.731196725233945</v>
      </c>
      <c r="N155" s="165">
        <f>RES_hhdet_emi!N$169</f>
        <v>8.3701743918896359</v>
      </c>
      <c r="O155" s="165">
        <f>RES_hhdet_emi!O$169</f>
        <v>8.3352738993353128</v>
      </c>
      <c r="P155" s="165">
        <f>RES_hhdet_emi!P$169</f>
        <v>7.9214336575727549</v>
      </c>
      <c r="Q155" s="165">
        <f>RES_hhdet_emi!Q$169</f>
        <v>7.6907101307187542</v>
      </c>
    </row>
    <row r="156" spans="1:17" ht="12" customHeight="1" x14ac:dyDescent="0.25">
      <c r="A156" s="147" t="s">
        <v>59</v>
      </c>
      <c r="B156" s="164">
        <f>RES_hhdet_emi!B$170</f>
        <v>0</v>
      </c>
      <c r="C156" s="164">
        <f>RES_hhdet_emi!C$170</f>
        <v>0</v>
      </c>
      <c r="D156" s="164">
        <f>RES_hhdet_emi!D$170</f>
        <v>0</v>
      </c>
      <c r="E156" s="164">
        <f>RES_hhdet_emi!E$170</f>
        <v>0</v>
      </c>
      <c r="F156" s="164">
        <f>RES_hhdet_emi!F$170</f>
        <v>0</v>
      </c>
      <c r="G156" s="164">
        <f>RES_hhdet_emi!G$170</f>
        <v>0</v>
      </c>
      <c r="H156" s="164">
        <f>RES_hhdet_emi!H$170</f>
        <v>0</v>
      </c>
      <c r="I156" s="164">
        <f>RES_hhdet_emi!I$170</f>
        <v>0</v>
      </c>
      <c r="J156" s="164">
        <f>RES_hhdet_emi!J$170</f>
        <v>0</v>
      </c>
      <c r="K156" s="164">
        <f>RES_hhdet_emi!K$170</f>
        <v>0</v>
      </c>
      <c r="L156" s="164">
        <f>RES_hhdet_emi!L$170</f>
        <v>0</v>
      </c>
      <c r="M156" s="164">
        <f>RES_hhdet_emi!M$170</f>
        <v>0</v>
      </c>
      <c r="N156" s="164">
        <f>RES_hhdet_emi!N$170</f>
        <v>0</v>
      </c>
      <c r="O156" s="164">
        <f>RES_hhdet_emi!O$170</f>
        <v>0</v>
      </c>
      <c r="P156" s="164">
        <f>RES_hhdet_emi!P$170</f>
        <v>0</v>
      </c>
      <c r="Q156" s="164">
        <f>RES_hhdet_emi!Q$170</f>
        <v>0</v>
      </c>
    </row>
    <row r="157" spans="1:17" ht="12" customHeight="1" x14ac:dyDescent="0.25">
      <c r="A157" s="163" t="s">
        <v>142</v>
      </c>
      <c r="B157" s="162">
        <f>RES_hhdet_emi!B$171</f>
        <v>0</v>
      </c>
      <c r="C157" s="162">
        <f>RES_hhdet_emi!C$171</f>
        <v>0</v>
      </c>
      <c r="D157" s="162">
        <f>RES_hhdet_emi!D$171</f>
        <v>0</v>
      </c>
      <c r="E157" s="162">
        <f>RES_hhdet_emi!E$171</f>
        <v>0</v>
      </c>
      <c r="F157" s="162">
        <f>RES_hhdet_emi!F$171</f>
        <v>0</v>
      </c>
      <c r="G157" s="162">
        <f>RES_hhdet_emi!G$171</f>
        <v>0</v>
      </c>
      <c r="H157" s="162">
        <f>RES_hhdet_emi!H$171</f>
        <v>0</v>
      </c>
      <c r="I157" s="162">
        <f>RES_hhdet_emi!I$171</f>
        <v>0</v>
      </c>
      <c r="J157" s="162">
        <f>RES_hhdet_emi!J$171</f>
        <v>0</v>
      </c>
      <c r="K157" s="162">
        <f>RES_hhdet_emi!K$171</f>
        <v>0</v>
      </c>
      <c r="L157" s="162">
        <f>RES_hhdet_emi!L$171</f>
        <v>0</v>
      </c>
      <c r="M157" s="162">
        <f>RES_hhdet_emi!M$171</f>
        <v>0</v>
      </c>
      <c r="N157" s="162">
        <f>RES_hhdet_emi!N$171</f>
        <v>0</v>
      </c>
      <c r="O157" s="162">
        <f>RES_hhdet_emi!O$171</f>
        <v>0</v>
      </c>
      <c r="P157" s="162">
        <f>RES_hhdet_emi!P$171</f>
        <v>0</v>
      </c>
      <c r="Q157" s="162">
        <f>RES_hhdet_emi!Q$171</f>
        <v>0</v>
      </c>
    </row>
    <row r="158" spans="1:17" ht="12" customHeight="1" x14ac:dyDescent="0.25">
      <c r="A158" s="161" t="s">
        <v>141</v>
      </c>
      <c r="B158" s="160">
        <f>SUM(B159:B160)</f>
        <v>0</v>
      </c>
      <c r="C158" s="160">
        <f t="shared" ref="C158:Q158" si="30">SUM(C159:C160)</f>
        <v>0</v>
      </c>
      <c r="D158" s="160">
        <f t="shared" si="30"/>
        <v>0</v>
      </c>
      <c r="E158" s="160">
        <f t="shared" si="30"/>
        <v>0</v>
      </c>
      <c r="F158" s="160">
        <f t="shared" si="30"/>
        <v>0</v>
      </c>
      <c r="G158" s="160">
        <f t="shared" si="30"/>
        <v>0</v>
      </c>
      <c r="H158" s="160">
        <f t="shared" si="30"/>
        <v>0</v>
      </c>
      <c r="I158" s="160">
        <f t="shared" si="30"/>
        <v>0</v>
      </c>
      <c r="J158" s="160">
        <f t="shared" si="30"/>
        <v>0</v>
      </c>
      <c r="K158" s="160">
        <f t="shared" si="30"/>
        <v>0</v>
      </c>
      <c r="L158" s="160">
        <f t="shared" si="30"/>
        <v>0</v>
      </c>
      <c r="M158" s="160">
        <f t="shared" si="30"/>
        <v>0</v>
      </c>
      <c r="N158" s="160">
        <f t="shared" si="30"/>
        <v>0</v>
      </c>
      <c r="O158" s="160">
        <f t="shared" si="30"/>
        <v>0</v>
      </c>
      <c r="P158" s="160">
        <f t="shared" si="30"/>
        <v>0</v>
      </c>
      <c r="Q158" s="160">
        <f t="shared" si="30"/>
        <v>0</v>
      </c>
    </row>
    <row r="159" spans="1:17" ht="12" customHeight="1" x14ac:dyDescent="0.25">
      <c r="A159" s="148" t="s">
        <v>60</v>
      </c>
      <c r="B159" s="156">
        <f>RES_hhdet_emi!B$173</f>
        <v>0</v>
      </c>
      <c r="C159" s="156">
        <f>RES_hhdet_emi!C$173</f>
        <v>0</v>
      </c>
      <c r="D159" s="156">
        <f>RES_hhdet_emi!D$173</f>
        <v>0</v>
      </c>
      <c r="E159" s="156">
        <f>RES_hhdet_emi!E$173</f>
        <v>0</v>
      </c>
      <c r="F159" s="156">
        <f>RES_hhdet_emi!F$173</f>
        <v>0</v>
      </c>
      <c r="G159" s="156">
        <f>RES_hhdet_emi!G$173</f>
        <v>0</v>
      </c>
      <c r="H159" s="156">
        <f>RES_hhdet_emi!H$173</f>
        <v>0</v>
      </c>
      <c r="I159" s="156">
        <f>RES_hhdet_emi!I$173</f>
        <v>0</v>
      </c>
      <c r="J159" s="156">
        <f>RES_hhdet_emi!J$173</f>
        <v>0</v>
      </c>
      <c r="K159" s="156">
        <f>RES_hhdet_emi!K$173</f>
        <v>0</v>
      </c>
      <c r="L159" s="156">
        <f>RES_hhdet_emi!L$173</f>
        <v>0</v>
      </c>
      <c r="M159" s="156">
        <f>RES_hhdet_emi!M$173</f>
        <v>0</v>
      </c>
      <c r="N159" s="156">
        <f>RES_hhdet_emi!N$173</f>
        <v>0</v>
      </c>
      <c r="O159" s="156">
        <f>RES_hhdet_emi!O$173</f>
        <v>0</v>
      </c>
      <c r="P159" s="156">
        <f>RES_hhdet_emi!P$173</f>
        <v>0</v>
      </c>
      <c r="Q159" s="156">
        <f>RES_hhdet_emi!Q$173</f>
        <v>0</v>
      </c>
    </row>
    <row r="160" spans="1:17" ht="12" customHeight="1" x14ac:dyDescent="0.25">
      <c r="A160" s="159" t="s">
        <v>59</v>
      </c>
      <c r="B160" s="57">
        <f>RES_hhdet_emi!B$174</f>
        <v>0</v>
      </c>
      <c r="C160" s="57">
        <f>RES_hhdet_emi!C$174</f>
        <v>0</v>
      </c>
      <c r="D160" s="57">
        <f>RES_hhdet_emi!D$174</f>
        <v>0</v>
      </c>
      <c r="E160" s="57">
        <f>RES_hhdet_emi!E$174</f>
        <v>0</v>
      </c>
      <c r="F160" s="57">
        <f>RES_hhdet_emi!F$174</f>
        <v>0</v>
      </c>
      <c r="G160" s="57">
        <f>RES_hhdet_emi!G$174</f>
        <v>0</v>
      </c>
      <c r="H160" s="57">
        <f>RES_hhdet_emi!H$174</f>
        <v>0</v>
      </c>
      <c r="I160" s="57">
        <f>RES_hhdet_emi!I$174</f>
        <v>0</v>
      </c>
      <c r="J160" s="57">
        <f>RES_hhdet_emi!J$174</f>
        <v>0</v>
      </c>
      <c r="K160" s="57">
        <f>RES_hhdet_emi!K$174</f>
        <v>0</v>
      </c>
      <c r="L160" s="57">
        <f>RES_hhdet_emi!L$174</f>
        <v>0</v>
      </c>
      <c r="M160" s="57">
        <f>RES_hhdet_emi!M$174</f>
        <v>0</v>
      </c>
      <c r="N160" s="57">
        <f>RES_hhdet_emi!N$174</f>
        <v>0</v>
      </c>
      <c r="O160" s="57">
        <f>RES_hhdet_emi!O$174</f>
        <v>0</v>
      </c>
      <c r="P160" s="57">
        <f>RES_hhdet_emi!P$174</f>
        <v>0</v>
      </c>
      <c r="Q160" s="57">
        <f>RES_hhdet_emi!Q$174</f>
        <v>0</v>
      </c>
    </row>
    <row r="161" spans="1:17" ht="12" customHeight="1" x14ac:dyDescent="0.25">
      <c r="A161" s="158" t="s">
        <v>62</v>
      </c>
      <c r="B161" s="157">
        <f>SUM(B162:B163)</f>
        <v>3.7804863674810059</v>
      </c>
      <c r="C161" s="157">
        <f t="shared" ref="C161:Q161" si="31">SUM(C162:C163)</f>
        <v>3.222506725246634</v>
      </c>
      <c r="D161" s="157">
        <f t="shared" si="31"/>
        <v>2.9974651162678425</v>
      </c>
      <c r="E161" s="157">
        <f t="shared" si="31"/>
        <v>1.7483767911201751</v>
      </c>
      <c r="F161" s="157">
        <f t="shared" si="31"/>
        <v>1.998473081017559</v>
      </c>
      <c r="G161" s="157">
        <f t="shared" si="31"/>
        <v>3.9557416209871463</v>
      </c>
      <c r="H161" s="157">
        <f t="shared" si="31"/>
        <v>3.2466090979934017</v>
      </c>
      <c r="I161" s="157">
        <f t="shared" si="31"/>
        <v>6.2933965280090156</v>
      </c>
      <c r="J161" s="157">
        <f t="shared" si="31"/>
        <v>5.932379378923458</v>
      </c>
      <c r="K161" s="157">
        <f t="shared" si="31"/>
        <v>2.8230488854632396</v>
      </c>
      <c r="L161" s="157">
        <f t="shared" si="31"/>
        <v>3.9640326454199046</v>
      </c>
      <c r="M161" s="157">
        <f t="shared" si="31"/>
        <v>3.6678256556805469</v>
      </c>
      <c r="N161" s="157">
        <f t="shared" si="31"/>
        <v>1.8792530941280328</v>
      </c>
      <c r="O161" s="157">
        <f t="shared" si="31"/>
        <v>1.9794521392726385</v>
      </c>
      <c r="P161" s="157">
        <f t="shared" si="31"/>
        <v>2.0384739479152221</v>
      </c>
      <c r="Q161" s="157">
        <f t="shared" si="31"/>
        <v>2.522912818449778</v>
      </c>
    </row>
    <row r="162" spans="1:17" ht="12" customHeight="1" x14ac:dyDescent="0.25">
      <c r="A162" s="23" t="s">
        <v>57</v>
      </c>
      <c r="B162" s="156">
        <f>RES_hhdet_emi!B$176</f>
        <v>3.7804863674810059</v>
      </c>
      <c r="C162" s="156">
        <f>RES_hhdet_emi!C$176</f>
        <v>3.222506725246634</v>
      </c>
      <c r="D162" s="156">
        <f>RES_hhdet_emi!D$176</f>
        <v>2.9974651162678425</v>
      </c>
      <c r="E162" s="156">
        <f>RES_hhdet_emi!E$176</f>
        <v>1.7483767911201751</v>
      </c>
      <c r="F162" s="156">
        <f>RES_hhdet_emi!F$176</f>
        <v>1.998473081017559</v>
      </c>
      <c r="G162" s="156">
        <f>RES_hhdet_emi!G$176</f>
        <v>3.9557416209871463</v>
      </c>
      <c r="H162" s="156">
        <f>RES_hhdet_emi!H$176</f>
        <v>3.2466090979934017</v>
      </c>
      <c r="I162" s="156">
        <f>RES_hhdet_emi!I$176</f>
        <v>6.2933965280090156</v>
      </c>
      <c r="J162" s="156">
        <f>RES_hhdet_emi!J$176</f>
        <v>5.932379378923458</v>
      </c>
      <c r="K162" s="156">
        <f>RES_hhdet_emi!K$176</f>
        <v>2.8230488854632396</v>
      </c>
      <c r="L162" s="156">
        <f>RES_hhdet_emi!L$176</f>
        <v>3.9640326454199046</v>
      </c>
      <c r="M162" s="156">
        <f>RES_hhdet_emi!M$176</f>
        <v>3.6678256556805469</v>
      </c>
      <c r="N162" s="156">
        <f>RES_hhdet_emi!N$176</f>
        <v>1.8792530941280328</v>
      </c>
      <c r="O162" s="156">
        <f>RES_hhdet_emi!O$176</f>
        <v>1.9794521392726385</v>
      </c>
      <c r="P162" s="156">
        <f>RES_hhdet_emi!P$176</f>
        <v>2.0384739479152221</v>
      </c>
      <c r="Q162" s="156">
        <f>RES_hhdet_emi!Q$176</f>
        <v>2.522912818449778</v>
      </c>
    </row>
    <row r="163" spans="1:17" ht="12" customHeight="1" x14ac:dyDescent="0.25">
      <c r="A163" s="29" t="s">
        <v>140</v>
      </c>
      <c r="B163" s="57">
        <f>RES_hhdet_emi!B$177</f>
        <v>0</v>
      </c>
      <c r="C163" s="57">
        <f>RES_hhdet_emi!C$177</f>
        <v>0</v>
      </c>
      <c r="D163" s="57">
        <f>RES_hhdet_emi!D$177</f>
        <v>0</v>
      </c>
      <c r="E163" s="57">
        <f>RES_hhdet_emi!E$177</f>
        <v>0</v>
      </c>
      <c r="F163" s="57">
        <f>RES_hhdet_emi!F$177</f>
        <v>0</v>
      </c>
      <c r="G163" s="57">
        <f>RES_hhdet_emi!G$177</f>
        <v>0</v>
      </c>
      <c r="H163" s="57">
        <f>RES_hhdet_emi!H$177</f>
        <v>0</v>
      </c>
      <c r="I163" s="57">
        <f>RES_hhdet_emi!I$177</f>
        <v>0</v>
      </c>
      <c r="J163" s="57">
        <f>RES_hhdet_emi!J$177</f>
        <v>0</v>
      </c>
      <c r="K163" s="57">
        <f>RES_hhdet_emi!K$177</f>
        <v>0</v>
      </c>
      <c r="L163" s="57">
        <f>RES_hhdet_emi!L$177</f>
        <v>0</v>
      </c>
      <c r="M163" s="57">
        <f>RES_hhdet_emi!M$177</f>
        <v>0</v>
      </c>
      <c r="N163" s="57">
        <f>RES_hhdet_emi!N$177</f>
        <v>0</v>
      </c>
      <c r="O163" s="57">
        <f>RES_hhdet_emi!O$177</f>
        <v>0</v>
      </c>
      <c r="P163" s="57">
        <f>RES_hhdet_emi!P$177</f>
        <v>0</v>
      </c>
      <c r="Q163" s="57">
        <f>RES_hhdet_emi!Q$177</f>
        <v>0</v>
      </c>
    </row>
    <row r="165" spans="1:17" ht="12" customHeight="1" x14ac:dyDescent="0.25">
      <c r="A165" s="152" t="s">
        <v>198</v>
      </c>
      <c r="B165" s="168">
        <f t="shared" ref="B165:Q165" si="32">SUM(B166,B168,B170,B179)</f>
        <v>17794.111314205507</v>
      </c>
      <c r="C165" s="168">
        <f t="shared" si="32"/>
        <v>18857.074932405529</v>
      </c>
      <c r="D165" s="168">
        <f t="shared" si="32"/>
        <v>17972.57915252267</v>
      </c>
      <c r="E165" s="168">
        <f t="shared" si="32"/>
        <v>18025.119492375579</v>
      </c>
      <c r="F165" s="168">
        <f t="shared" si="32"/>
        <v>16538.418648999432</v>
      </c>
      <c r="G165" s="168">
        <f t="shared" si="32"/>
        <v>16073.480752966205</v>
      </c>
      <c r="H165" s="168">
        <f t="shared" si="32"/>
        <v>14840.453378095624</v>
      </c>
      <c r="I165" s="168">
        <f t="shared" si="32"/>
        <v>15312.039657776677</v>
      </c>
      <c r="J165" s="168">
        <f t="shared" si="32"/>
        <v>14803.223084762651</v>
      </c>
      <c r="K165" s="168">
        <f t="shared" si="32"/>
        <v>14557.539348824352</v>
      </c>
      <c r="L165" s="168">
        <f t="shared" si="32"/>
        <v>15862.504965759708</v>
      </c>
      <c r="M165" s="168">
        <f t="shared" si="32"/>
        <v>14696.275968486185</v>
      </c>
      <c r="N165" s="168">
        <f t="shared" si="32"/>
        <v>15421.749286007207</v>
      </c>
      <c r="O165" s="168">
        <f t="shared" si="32"/>
        <v>15699.588159547304</v>
      </c>
      <c r="P165" s="168">
        <f t="shared" si="32"/>
        <v>14475.636743270848</v>
      </c>
      <c r="Q165" s="168">
        <f t="shared" si="32"/>
        <v>15058.454537589201</v>
      </c>
    </row>
    <row r="166" spans="1:17" ht="12" customHeight="1" x14ac:dyDescent="0.25">
      <c r="A166" s="158" t="s">
        <v>65</v>
      </c>
      <c r="B166" s="157">
        <f t="shared" ref="B166:Q166" si="33">B167</f>
        <v>14384.510628663675</v>
      </c>
      <c r="C166" s="157">
        <f t="shared" si="33"/>
        <v>15395.988111006682</v>
      </c>
      <c r="D166" s="157">
        <f t="shared" si="33"/>
        <v>14535.364801874997</v>
      </c>
      <c r="E166" s="157">
        <f t="shared" si="33"/>
        <v>14615.359027642509</v>
      </c>
      <c r="F166" s="157">
        <f t="shared" si="33"/>
        <v>13234.464184409593</v>
      </c>
      <c r="G166" s="157">
        <f t="shared" si="33"/>
        <v>12778.703843209511</v>
      </c>
      <c r="H166" s="157">
        <f t="shared" si="33"/>
        <v>11638.706963373981</v>
      </c>
      <c r="I166" s="157">
        <f t="shared" si="33"/>
        <v>11940.489062583289</v>
      </c>
      <c r="J166" s="157">
        <f t="shared" si="33"/>
        <v>11601.976808388119</v>
      </c>
      <c r="K166" s="157">
        <f t="shared" si="33"/>
        <v>11311.138422232278</v>
      </c>
      <c r="L166" s="157">
        <f t="shared" si="33"/>
        <v>12700.434319593693</v>
      </c>
      <c r="M166" s="157">
        <f t="shared" si="33"/>
        <v>11446.302558479314</v>
      </c>
      <c r="N166" s="157">
        <f t="shared" si="33"/>
        <v>12176.065379691712</v>
      </c>
      <c r="O166" s="157">
        <f t="shared" si="33"/>
        <v>12550.880755942933</v>
      </c>
      <c r="P166" s="157">
        <f t="shared" si="33"/>
        <v>11159.929091018808</v>
      </c>
      <c r="Q166" s="157">
        <f t="shared" si="33"/>
        <v>11839.232911239385</v>
      </c>
    </row>
    <row r="167" spans="1:17" ht="12" customHeight="1" x14ac:dyDescent="0.25">
      <c r="A167" s="23" t="s">
        <v>60</v>
      </c>
      <c r="B167" s="57">
        <f t="shared" ref="B167:Q167" si="34">IF(B95=0,0,B95/0.086*1000000/B$7)</f>
        <v>14384.510628663675</v>
      </c>
      <c r="C167" s="57">
        <f t="shared" si="34"/>
        <v>15395.988111006682</v>
      </c>
      <c r="D167" s="57">
        <f t="shared" si="34"/>
        <v>14535.364801874997</v>
      </c>
      <c r="E167" s="57">
        <f t="shared" si="34"/>
        <v>14615.359027642509</v>
      </c>
      <c r="F167" s="57">
        <f t="shared" si="34"/>
        <v>13234.464184409593</v>
      </c>
      <c r="G167" s="57">
        <f t="shared" si="34"/>
        <v>12778.703843209511</v>
      </c>
      <c r="H167" s="57">
        <f t="shared" si="34"/>
        <v>11638.706963373981</v>
      </c>
      <c r="I167" s="57">
        <f t="shared" si="34"/>
        <v>11940.489062583289</v>
      </c>
      <c r="J167" s="57">
        <f t="shared" si="34"/>
        <v>11601.976808388119</v>
      </c>
      <c r="K167" s="57">
        <f t="shared" si="34"/>
        <v>11311.138422232278</v>
      </c>
      <c r="L167" s="57">
        <f t="shared" si="34"/>
        <v>12700.434319593693</v>
      </c>
      <c r="M167" s="57">
        <f t="shared" si="34"/>
        <v>11446.302558479314</v>
      </c>
      <c r="N167" s="57">
        <f t="shared" si="34"/>
        <v>12176.065379691712</v>
      </c>
      <c r="O167" s="57">
        <f t="shared" si="34"/>
        <v>12550.880755942933</v>
      </c>
      <c r="P167" s="57">
        <f t="shared" si="34"/>
        <v>11159.929091018808</v>
      </c>
      <c r="Q167" s="57">
        <f t="shared" si="34"/>
        <v>11839.232911239385</v>
      </c>
    </row>
    <row r="168" spans="1:17" ht="12" customHeight="1" x14ac:dyDescent="0.25">
      <c r="A168" s="158" t="s">
        <v>112</v>
      </c>
      <c r="B168" s="157">
        <f t="shared" ref="B168:Q168" si="35">B169</f>
        <v>4.4725726919426876</v>
      </c>
      <c r="C168" s="157">
        <f t="shared" si="35"/>
        <v>5.1852029871191352</v>
      </c>
      <c r="D168" s="157">
        <f t="shared" si="35"/>
        <v>5.3100069437232014</v>
      </c>
      <c r="E168" s="157">
        <f t="shared" si="35"/>
        <v>5.2121964009255013</v>
      </c>
      <c r="F168" s="157">
        <f t="shared" si="35"/>
        <v>5.4702852559808388</v>
      </c>
      <c r="G168" s="157">
        <f t="shared" si="35"/>
        <v>5.8456420678676251</v>
      </c>
      <c r="H168" s="157">
        <f t="shared" si="35"/>
        <v>6.1759288740491414</v>
      </c>
      <c r="I168" s="157">
        <f t="shared" si="35"/>
        <v>6.840781268870793</v>
      </c>
      <c r="J168" s="157">
        <f t="shared" si="35"/>
        <v>6.8921919830254819</v>
      </c>
      <c r="K168" s="157">
        <f t="shared" si="35"/>
        <v>6.837882083984157</v>
      </c>
      <c r="L168" s="157">
        <f t="shared" si="35"/>
        <v>6.6861488266099931</v>
      </c>
      <c r="M168" s="157">
        <f t="shared" si="35"/>
        <v>6.9527226168764233</v>
      </c>
      <c r="N168" s="157">
        <f t="shared" si="35"/>
        <v>6.2590267912743602</v>
      </c>
      <c r="O168" s="157">
        <f t="shared" si="35"/>
        <v>5.9424373760845626</v>
      </c>
      <c r="P168" s="157">
        <f t="shared" si="35"/>
        <v>4.9534786442130043</v>
      </c>
      <c r="Q168" s="157">
        <f t="shared" si="35"/>
        <v>4.4597402815295224</v>
      </c>
    </row>
    <row r="169" spans="1:17" ht="12" customHeight="1" x14ac:dyDescent="0.25">
      <c r="A169" s="23" t="s">
        <v>60</v>
      </c>
      <c r="B169" s="156">
        <f t="shared" ref="B169:Q179" si="36">IF(B97=0,0,B97/0.086*1000000/B$5)</f>
        <v>4.4725726919426876</v>
      </c>
      <c r="C169" s="156">
        <f t="shared" si="36"/>
        <v>5.1852029871191352</v>
      </c>
      <c r="D169" s="156">
        <f t="shared" si="36"/>
        <v>5.3100069437232014</v>
      </c>
      <c r="E169" s="156">
        <f t="shared" si="36"/>
        <v>5.2121964009255013</v>
      </c>
      <c r="F169" s="156">
        <f t="shared" si="36"/>
        <v>5.4702852559808388</v>
      </c>
      <c r="G169" s="156">
        <f t="shared" si="36"/>
        <v>5.8456420678676251</v>
      </c>
      <c r="H169" s="156">
        <f t="shared" si="36"/>
        <v>6.1759288740491414</v>
      </c>
      <c r="I169" s="156">
        <f t="shared" si="36"/>
        <v>6.840781268870793</v>
      </c>
      <c r="J169" s="156">
        <f t="shared" si="36"/>
        <v>6.8921919830254819</v>
      </c>
      <c r="K169" s="156">
        <f t="shared" si="36"/>
        <v>6.837882083984157</v>
      </c>
      <c r="L169" s="156">
        <f t="shared" si="36"/>
        <v>6.6861488266099931</v>
      </c>
      <c r="M169" s="156">
        <f t="shared" si="36"/>
        <v>6.9527226168764233</v>
      </c>
      <c r="N169" s="156">
        <f t="shared" si="36"/>
        <v>6.2590267912743602</v>
      </c>
      <c r="O169" s="156">
        <f t="shared" si="36"/>
        <v>5.9424373760845626</v>
      </c>
      <c r="P169" s="156">
        <f t="shared" si="36"/>
        <v>4.9534786442130043</v>
      </c>
      <c r="Q169" s="156">
        <f t="shared" si="36"/>
        <v>4.4597402815295224</v>
      </c>
    </row>
    <row r="170" spans="1:17" ht="12" customHeight="1" x14ac:dyDescent="0.25">
      <c r="A170" s="158" t="s">
        <v>63</v>
      </c>
      <c r="B170" s="157">
        <f t="shared" si="36"/>
        <v>2573.8827041806403</v>
      </c>
      <c r="C170" s="157">
        <f t="shared" si="36"/>
        <v>2618.9623502109748</v>
      </c>
      <c r="D170" s="157">
        <f t="shared" si="36"/>
        <v>2591.1330208744639</v>
      </c>
      <c r="E170" s="157">
        <f t="shared" si="36"/>
        <v>2570.178977238133</v>
      </c>
      <c r="F170" s="157">
        <f t="shared" si="36"/>
        <v>2484.4743448965855</v>
      </c>
      <c r="G170" s="157">
        <f t="shared" si="36"/>
        <v>2474.4110108926602</v>
      </c>
      <c r="H170" s="157">
        <f t="shared" si="36"/>
        <v>2402.1963895559816</v>
      </c>
      <c r="I170" s="157">
        <f t="shared" si="36"/>
        <v>2529.2520769696907</v>
      </c>
      <c r="J170" s="157">
        <f t="shared" si="36"/>
        <v>2388.4966397552344</v>
      </c>
      <c r="K170" s="157">
        <f t="shared" si="36"/>
        <v>2427.3571824307596</v>
      </c>
      <c r="L170" s="157">
        <f t="shared" si="36"/>
        <v>2349.5517270926966</v>
      </c>
      <c r="M170" s="157">
        <f t="shared" si="36"/>
        <v>2425.5083427564027</v>
      </c>
      <c r="N170" s="157">
        <f t="shared" si="36"/>
        <v>2400.446653040713</v>
      </c>
      <c r="O170" s="157">
        <f t="shared" si="36"/>
        <v>2344.6332808027501</v>
      </c>
      <c r="P170" s="157">
        <f t="shared" si="36"/>
        <v>2462.0228887370927</v>
      </c>
      <c r="Q170" s="157">
        <f t="shared" si="36"/>
        <v>2387.835638003387</v>
      </c>
    </row>
    <row r="171" spans="1:17" ht="12" customHeight="1" x14ac:dyDescent="0.25">
      <c r="A171" s="167" t="s">
        <v>144</v>
      </c>
      <c r="B171" s="132">
        <f t="shared" ref="B171:Q171" si="37">IF(B99=0,0,B99/0.086*1000000/B$11)</f>
        <v>3073.237828580166</v>
      </c>
      <c r="C171" s="132">
        <f t="shared" si="37"/>
        <v>3050.4710238509033</v>
      </c>
      <c r="D171" s="132">
        <f t="shared" si="37"/>
        <v>3036.6094264680264</v>
      </c>
      <c r="E171" s="132">
        <f t="shared" si="37"/>
        <v>3014.1696652310566</v>
      </c>
      <c r="F171" s="132">
        <f t="shared" si="37"/>
        <v>2984.6334079992612</v>
      </c>
      <c r="G171" s="132">
        <f t="shared" si="37"/>
        <v>2973.4031700642267</v>
      </c>
      <c r="H171" s="132">
        <f t="shared" si="37"/>
        <v>2932.4767573689419</v>
      </c>
      <c r="I171" s="132">
        <f t="shared" si="37"/>
        <v>2889.3825693381823</v>
      </c>
      <c r="J171" s="132">
        <f t="shared" si="37"/>
        <v>2840.872834576131</v>
      </c>
      <c r="K171" s="132">
        <f t="shared" si="37"/>
        <v>2852.8184796985579</v>
      </c>
      <c r="L171" s="132">
        <f t="shared" si="37"/>
        <v>2848.8665611702613</v>
      </c>
      <c r="M171" s="132">
        <f t="shared" si="37"/>
        <v>2837.3095278887768</v>
      </c>
      <c r="N171" s="132">
        <f t="shared" si="37"/>
        <v>2814.737644301551</v>
      </c>
      <c r="O171" s="132">
        <f t="shared" si="37"/>
        <v>2775.8911082200043</v>
      </c>
      <c r="P171" s="132">
        <f t="shared" si="37"/>
        <v>2743.5663248211877</v>
      </c>
      <c r="Q171" s="132">
        <f t="shared" si="37"/>
        <v>2707.1088280759918</v>
      </c>
    </row>
    <row r="172" spans="1:17" ht="12" customHeight="1" x14ac:dyDescent="0.25">
      <c r="A172" s="167" t="s">
        <v>143</v>
      </c>
      <c r="B172" s="132">
        <f t="shared" ref="B172:Q172" si="38">IF(B100=0,0,B100/0.086*1000000/B$12)</f>
        <v>2588.7267746174398</v>
      </c>
      <c r="C172" s="132">
        <f t="shared" si="38"/>
        <v>2574.739745736962</v>
      </c>
      <c r="D172" s="132">
        <f t="shared" si="38"/>
        <v>2568.5491214201052</v>
      </c>
      <c r="E172" s="132">
        <f t="shared" si="38"/>
        <v>2555.0267558467399</v>
      </c>
      <c r="F172" s="132">
        <f t="shared" si="38"/>
        <v>2535.5430002899707</v>
      </c>
      <c r="G172" s="132">
        <f t="shared" si="38"/>
        <v>2530.8033373366861</v>
      </c>
      <c r="H172" s="132">
        <f t="shared" si="38"/>
        <v>2500.6312627046568</v>
      </c>
      <c r="I172" s="132">
        <f t="shared" si="38"/>
        <v>2468.1809516088683</v>
      </c>
      <c r="J172" s="132">
        <f t="shared" si="38"/>
        <v>2431.4217854773124</v>
      </c>
      <c r="K172" s="132">
        <f t="shared" si="38"/>
        <v>2446.1436939314663</v>
      </c>
      <c r="L172" s="132">
        <f t="shared" si="38"/>
        <v>2441.5360925072191</v>
      </c>
      <c r="M172" s="132">
        <f t="shared" si="38"/>
        <v>2444.9384347160062</v>
      </c>
      <c r="N172" s="132">
        <f t="shared" si="38"/>
        <v>2423.5912469242148</v>
      </c>
      <c r="O172" s="132">
        <f t="shared" si="38"/>
        <v>2387.0276392332312</v>
      </c>
      <c r="P172" s="132">
        <f t="shared" si="38"/>
        <v>2379.58154763435</v>
      </c>
      <c r="Q172" s="132">
        <f t="shared" si="38"/>
        <v>2348.1595881189241</v>
      </c>
    </row>
    <row r="173" spans="1:17" ht="12" customHeight="1" x14ac:dyDescent="0.25">
      <c r="A173" s="166" t="s">
        <v>57</v>
      </c>
      <c r="B173" s="165">
        <f t="shared" ref="B173:Q174" si="39">IF(B101=0,0,B101/0.086*1000000/B$12)</f>
        <v>1997.6045885771082</v>
      </c>
      <c r="C173" s="165">
        <f t="shared" si="39"/>
        <v>1982.8061655030854</v>
      </c>
      <c r="D173" s="165">
        <f t="shared" si="39"/>
        <v>1973.7961272042164</v>
      </c>
      <c r="E173" s="165">
        <f t="shared" si="39"/>
        <v>1959.2102824001856</v>
      </c>
      <c r="F173" s="165">
        <f t="shared" si="39"/>
        <v>1940.0117151995198</v>
      </c>
      <c r="G173" s="165">
        <f t="shared" si="39"/>
        <v>1932.7120605417476</v>
      </c>
      <c r="H173" s="165">
        <f t="shared" si="39"/>
        <v>1906.1098922898154</v>
      </c>
      <c r="I173" s="165">
        <f t="shared" si="39"/>
        <v>1878.0986700698188</v>
      </c>
      <c r="J173" s="165">
        <f t="shared" si="39"/>
        <v>1846.5673424744866</v>
      </c>
      <c r="K173" s="165">
        <f t="shared" si="39"/>
        <v>1854.3320118040622</v>
      </c>
      <c r="L173" s="165">
        <f t="shared" si="39"/>
        <v>1837.5189319548172</v>
      </c>
      <c r="M173" s="165">
        <f t="shared" si="39"/>
        <v>1858.4377407671489</v>
      </c>
      <c r="N173" s="165">
        <f t="shared" si="39"/>
        <v>1829.5794687960079</v>
      </c>
      <c r="O173" s="165">
        <f t="shared" si="39"/>
        <v>1783.5100370313512</v>
      </c>
      <c r="P173" s="165">
        <f t="shared" si="39"/>
        <v>1799.7795090826978</v>
      </c>
      <c r="Q173" s="165">
        <f t="shared" si="39"/>
        <v>1759.6207382493933</v>
      </c>
    </row>
    <row r="174" spans="1:17" ht="12" customHeight="1" x14ac:dyDescent="0.25">
      <c r="A174" s="147" t="s">
        <v>59</v>
      </c>
      <c r="B174" s="164">
        <f t="shared" si="39"/>
        <v>591.12218604033194</v>
      </c>
      <c r="C174" s="164">
        <f t="shared" si="39"/>
        <v>591.93358023387657</v>
      </c>
      <c r="D174" s="164">
        <f t="shared" si="39"/>
        <v>594.75299421588852</v>
      </c>
      <c r="E174" s="164">
        <f t="shared" si="39"/>
        <v>595.81647344655414</v>
      </c>
      <c r="F174" s="164">
        <f t="shared" si="39"/>
        <v>595.53128509045132</v>
      </c>
      <c r="G174" s="164">
        <f t="shared" si="39"/>
        <v>598.09127679493815</v>
      </c>
      <c r="H174" s="164">
        <f t="shared" si="39"/>
        <v>594.52137041484184</v>
      </c>
      <c r="I174" s="164">
        <f t="shared" si="39"/>
        <v>590.08228153904952</v>
      </c>
      <c r="J174" s="164">
        <f t="shared" si="39"/>
        <v>584.85444300282575</v>
      </c>
      <c r="K174" s="164">
        <f t="shared" si="39"/>
        <v>591.81168212740374</v>
      </c>
      <c r="L174" s="164">
        <f t="shared" si="39"/>
        <v>604.01716055240183</v>
      </c>
      <c r="M174" s="164">
        <f t="shared" si="39"/>
        <v>586.50069394885725</v>
      </c>
      <c r="N174" s="164">
        <f t="shared" si="39"/>
        <v>594.01177812820731</v>
      </c>
      <c r="O174" s="164">
        <f t="shared" si="39"/>
        <v>603.51760220187987</v>
      </c>
      <c r="P174" s="164">
        <f t="shared" si="39"/>
        <v>579.80203855165189</v>
      </c>
      <c r="Q174" s="164">
        <f t="shared" si="39"/>
        <v>588.53884986953096</v>
      </c>
    </row>
    <row r="175" spans="1:17" ht="12" customHeight="1" x14ac:dyDescent="0.25">
      <c r="A175" s="163" t="s">
        <v>142</v>
      </c>
      <c r="B175" s="162">
        <f t="shared" ref="B175:Q175" si="40">IF(B103=0,0,B103/0.086*1000000/B$13)</f>
        <v>2549.7787048836967</v>
      </c>
      <c r="C175" s="162">
        <f t="shared" si="40"/>
        <v>2645.4929386874601</v>
      </c>
      <c r="D175" s="162">
        <f t="shared" si="40"/>
        <v>2625.9454235594649</v>
      </c>
      <c r="E175" s="162">
        <f t="shared" si="40"/>
        <v>2611.7673329938998</v>
      </c>
      <c r="F175" s="162">
        <f t="shared" si="40"/>
        <v>2518.3646770936734</v>
      </c>
      <c r="G175" s="162">
        <f t="shared" si="40"/>
        <v>2541.6648277427948</v>
      </c>
      <c r="H175" s="162">
        <f t="shared" si="40"/>
        <v>2466.3527230708328</v>
      </c>
      <c r="I175" s="162">
        <f t="shared" si="40"/>
        <v>2644.9060688499958</v>
      </c>
      <c r="J175" s="162">
        <f t="shared" si="40"/>
        <v>2457.4165267602862</v>
      </c>
      <c r="K175" s="162">
        <f t="shared" si="40"/>
        <v>2555.9710079027027</v>
      </c>
      <c r="L175" s="162">
        <f t="shared" si="40"/>
        <v>2489.5356376754353</v>
      </c>
      <c r="M175" s="162">
        <f t="shared" si="40"/>
        <v>2604.9366703715609</v>
      </c>
      <c r="N175" s="162">
        <f t="shared" si="40"/>
        <v>2592.4315405970156</v>
      </c>
      <c r="O175" s="162">
        <f t="shared" si="40"/>
        <v>2536.3035156197798</v>
      </c>
      <c r="P175" s="162">
        <f t="shared" si="40"/>
        <v>2701.4935402049782</v>
      </c>
      <c r="Q175" s="162">
        <f t="shared" si="40"/>
        <v>2605.644117206547</v>
      </c>
    </row>
    <row r="176" spans="1:17" ht="12" customHeight="1" x14ac:dyDescent="0.25">
      <c r="A176" s="161" t="s">
        <v>141</v>
      </c>
      <c r="B176" s="160">
        <f t="shared" ref="B176:Q176" si="41">IF(B104=0,0,B104/0.086*1000000/B$14)</f>
        <v>2248.4783442147345</v>
      </c>
      <c r="C176" s="160">
        <f t="shared" si="41"/>
        <v>2311.5039903807265</v>
      </c>
      <c r="D176" s="160">
        <f t="shared" si="41"/>
        <v>2301.6175195295391</v>
      </c>
      <c r="E176" s="160">
        <f t="shared" si="41"/>
        <v>2293.4652398925891</v>
      </c>
      <c r="F176" s="160">
        <f t="shared" si="41"/>
        <v>2232.4683252013383</v>
      </c>
      <c r="G176" s="160">
        <f t="shared" si="41"/>
        <v>2250.1734148277583</v>
      </c>
      <c r="H176" s="160">
        <f t="shared" si="41"/>
        <v>2197.650640410885</v>
      </c>
      <c r="I176" s="160">
        <f t="shared" si="41"/>
        <v>2309.2712262915479</v>
      </c>
      <c r="J176" s="160">
        <f t="shared" si="41"/>
        <v>2182.175185397014</v>
      </c>
      <c r="K176" s="160">
        <f t="shared" si="41"/>
        <v>2253.1928372641614</v>
      </c>
      <c r="L176" s="160">
        <f t="shared" si="41"/>
        <v>2209.7676468530576</v>
      </c>
      <c r="M176" s="160">
        <f t="shared" si="41"/>
        <v>2292.7342130422303</v>
      </c>
      <c r="N176" s="160">
        <f t="shared" si="41"/>
        <v>2279.0922795162669</v>
      </c>
      <c r="O176" s="160">
        <f t="shared" si="41"/>
        <v>2233.0926109875891</v>
      </c>
      <c r="P176" s="160">
        <f t="shared" si="41"/>
        <v>2351.9818009261176</v>
      </c>
      <c r="Q176" s="160">
        <f t="shared" si="41"/>
        <v>2282.2075260537868</v>
      </c>
    </row>
    <row r="177" spans="1:17" ht="12" customHeight="1" x14ac:dyDescent="0.25">
      <c r="A177" s="148" t="s">
        <v>60</v>
      </c>
      <c r="B177" s="156">
        <f t="shared" ref="B177:Q178" si="42">IF(B105=0,0,B105/0.086*1000000/B$14)</f>
        <v>1657.3561581744023</v>
      </c>
      <c r="C177" s="156">
        <f t="shared" si="42"/>
        <v>1719.5704101468496</v>
      </c>
      <c r="D177" s="156">
        <f t="shared" si="42"/>
        <v>1706.8645253136506</v>
      </c>
      <c r="E177" s="156">
        <f t="shared" si="42"/>
        <v>1697.6487664460346</v>
      </c>
      <c r="F177" s="156">
        <f t="shared" si="42"/>
        <v>1636.9370401108874</v>
      </c>
      <c r="G177" s="156">
        <f t="shared" si="42"/>
        <v>1652.0821380328198</v>
      </c>
      <c r="H177" s="156">
        <f t="shared" si="42"/>
        <v>1603.1292699960431</v>
      </c>
      <c r="I177" s="156">
        <f t="shared" si="42"/>
        <v>1719.1889447524982</v>
      </c>
      <c r="J177" s="156">
        <f t="shared" si="42"/>
        <v>1597.3207423941883</v>
      </c>
      <c r="K177" s="156">
        <f t="shared" si="42"/>
        <v>1661.3811551367576</v>
      </c>
      <c r="L177" s="156">
        <f t="shared" si="42"/>
        <v>1605.7504863006557</v>
      </c>
      <c r="M177" s="156">
        <f t="shared" si="42"/>
        <v>1706.2335190933732</v>
      </c>
      <c r="N177" s="156">
        <f t="shared" si="42"/>
        <v>1685.0805013880597</v>
      </c>
      <c r="O177" s="156">
        <f t="shared" si="42"/>
        <v>1629.5750087857089</v>
      </c>
      <c r="P177" s="156">
        <f t="shared" si="42"/>
        <v>1772.179762374466</v>
      </c>
      <c r="Q177" s="156">
        <f t="shared" si="42"/>
        <v>1693.6686761842557</v>
      </c>
    </row>
    <row r="178" spans="1:17" ht="12" customHeight="1" x14ac:dyDescent="0.25">
      <c r="A178" s="159" t="s">
        <v>59</v>
      </c>
      <c r="B178" s="57">
        <f t="shared" si="42"/>
        <v>591.12218604033183</v>
      </c>
      <c r="C178" s="57">
        <f t="shared" si="42"/>
        <v>591.93358023387668</v>
      </c>
      <c r="D178" s="57">
        <f t="shared" si="42"/>
        <v>594.75299421588852</v>
      </c>
      <c r="E178" s="57">
        <f t="shared" si="42"/>
        <v>595.81647344655426</v>
      </c>
      <c r="F178" s="57">
        <f t="shared" si="42"/>
        <v>595.53128509045132</v>
      </c>
      <c r="G178" s="57">
        <f t="shared" si="42"/>
        <v>598.09127679493804</v>
      </c>
      <c r="H178" s="57">
        <f t="shared" si="42"/>
        <v>594.52137041484207</v>
      </c>
      <c r="I178" s="57">
        <f t="shared" si="42"/>
        <v>590.08228153904929</v>
      </c>
      <c r="J178" s="57">
        <f t="shared" si="42"/>
        <v>584.85444300282586</v>
      </c>
      <c r="K178" s="57">
        <f t="shared" si="42"/>
        <v>591.81168212740408</v>
      </c>
      <c r="L178" s="57">
        <f t="shared" si="42"/>
        <v>604.01716055240195</v>
      </c>
      <c r="M178" s="57">
        <f t="shared" si="42"/>
        <v>586.50069394885713</v>
      </c>
      <c r="N178" s="57">
        <f t="shared" si="42"/>
        <v>594.01177812820731</v>
      </c>
      <c r="O178" s="57">
        <f t="shared" si="42"/>
        <v>603.51760220187998</v>
      </c>
      <c r="P178" s="57">
        <f t="shared" si="42"/>
        <v>579.80203855165189</v>
      </c>
      <c r="Q178" s="57">
        <f t="shared" si="42"/>
        <v>588.53884986953096</v>
      </c>
    </row>
    <row r="179" spans="1:17" ht="12" customHeight="1" x14ac:dyDescent="0.25">
      <c r="A179" s="158" t="s">
        <v>62</v>
      </c>
      <c r="B179" s="157">
        <f t="shared" si="36"/>
        <v>831.24540866924826</v>
      </c>
      <c r="C179" s="157">
        <f t="shared" si="36"/>
        <v>836.93926820075239</v>
      </c>
      <c r="D179" s="157">
        <f t="shared" si="36"/>
        <v>840.77132282948571</v>
      </c>
      <c r="E179" s="157">
        <f t="shared" si="36"/>
        <v>834.36929109401115</v>
      </c>
      <c r="F179" s="157">
        <f t="shared" si="36"/>
        <v>814.00983443727432</v>
      </c>
      <c r="G179" s="157">
        <f t="shared" si="36"/>
        <v>814.52025679616816</v>
      </c>
      <c r="H179" s="157">
        <f t="shared" si="36"/>
        <v>793.37409629161266</v>
      </c>
      <c r="I179" s="157">
        <f t="shared" si="36"/>
        <v>835.45773695482637</v>
      </c>
      <c r="J179" s="157">
        <f t="shared" si="36"/>
        <v>805.857444636271</v>
      </c>
      <c r="K179" s="157">
        <f t="shared" si="36"/>
        <v>812.20586207732981</v>
      </c>
      <c r="L179" s="157">
        <f t="shared" si="36"/>
        <v>805.83277024671077</v>
      </c>
      <c r="M179" s="157">
        <f t="shared" si="36"/>
        <v>817.51234463359287</v>
      </c>
      <c r="N179" s="157">
        <f t="shared" si="36"/>
        <v>838.97822648350734</v>
      </c>
      <c r="O179" s="157">
        <f t="shared" si="36"/>
        <v>798.13168542553444</v>
      </c>
      <c r="P179" s="157">
        <f t="shared" si="36"/>
        <v>848.7312848707345</v>
      </c>
      <c r="Q179" s="157">
        <f t="shared" si="36"/>
        <v>826.92624806489914</v>
      </c>
    </row>
    <row r="180" spans="1:17" ht="12" customHeight="1" x14ac:dyDescent="0.25">
      <c r="A180" s="23" t="s">
        <v>57</v>
      </c>
      <c r="B180" s="156">
        <f t="shared" ref="B180:Q180" si="43">IF(B108=0,0,B108/0.086*1000000/B$16)</f>
        <v>1425.3383204335</v>
      </c>
      <c r="C180" s="156">
        <f t="shared" si="43"/>
        <v>1423.4757976163191</v>
      </c>
      <c r="D180" s="156">
        <f t="shared" si="43"/>
        <v>1414.0425169049061</v>
      </c>
      <c r="E180" s="156">
        <f t="shared" si="43"/>
        <v>1359.1116707334279</v>
      </c>
      <c r="F180" s="156">
        <f t="shared" si="43"/>
        <v>1436.3262405860921</v>
      </c>
      <c r="G180" s="156">
        <f t="shared" si="43"/>
        <v>1538.8692318355349</v>
      </c>
      <c r="H180" s="156">
        <f t="shared" si="43"/>
        <v>1257.2230177319327</v>
      </c>
      <c r="I180" s="156">
        <f t="shared" si="43"/>
        <v>1394.0463161330777</v>
      </c>
      <c r="J180" s="156">
        <f t="shared" si="43"/>
        <v>1387.1711516105795</v>
      </c>
      <c r="K180" s="156">
        <f t="shared" si="43"/>
        <v>1036.7411442335208</v>
      </c>
      <c r="L180" s="156">
        <f t="shared" si="43"/>
        <v>1492.4943140491609</v>
      </c>
      <c r="M180" s="156">
        <f t="shared" si="43"/>
        <v>1486.3765476075198</v>
      </c>
      <c r="N180" s="156">
        <f t="shared" si="43"/>
        <v>1141.5026348750594</v>
      </c>
      <c r="O180" s="156">
        <f t="shared" si="43"/>
        <v>1249.9775166596278</v>
      </c>
      <c r="P180" s="156">
        <f t="shared" si="43"/>
        <v>1235.8293887339432</v>
      </c>
      <c r="Q180" s="156">
        <f t="shared" si="43"/>
        <v>1212.5274470084021</v>
      </c>
    </row>
    <row r="181" spans="1:17" ht="12" customHeight="1" x14ac:dyDescent="0.25">
      <c r="A181" s="29" t="s">
        <v>140</v>
      </c>
      <c r="B181" s="57">
        <f t="shared" ref="B181:Q181" si="44">IF(B109=0,0,B109/0.086*1000000/B$17)</f>
        <v>796.41582598532671</v>
      </c>
      <c r="C181" s="57">
        <f t="shared" si="44"/>
        <v>810.80803645875972</v>
      </c>
      <c r="D181" s="57">
        <f t="shared" si="44"/>
        <v>818.27534900421051</v>
      </c>
      <c r="E181" s="57">
        <f t="shared" si="44"/>
        <v>822.56650652686585</v>
      </c>
      <c r="F181" s="57">
        <f t="shared" si="44"/>
        <v>798.90501940463412</v>
      </c>
      <c r="G181" s="57">
        <f t="shared" si="44"/>
        <v>782.04992559207244</v>
      </c>
      <c r="H181" s="57">
        <f t="shared" si="44"/>
        <v>772.48991620846323</v>
      </c>
      <c r="I181" s="57">
        <f t="shared" si="44"/>
        <v>790.43585275395753</v>
      </c>
      <c r="J181" s="57">
        <f t="shared" si="44"/>
        <v>762.39946299964708</v>
      </c>
      <c r="K181" s="57">
        <f t="shared" si="44"/>
        <v>801.9638598598284</v>
      </c>
      <c r="L181" s="57">
        <f t="shared" si="44"/>
        <v>775.48478121434175</v>
      </c>
      <c r="M181" s="57">
        <f t="shared" si="44"/>
        <v>789.32004995379975</v>
      </c>
      <c r="N181" s="57">
        <f t="shared" si="44"/>
        <v>829.98030403313305</v>
      </c>
      <c r="O181" s="57">
        <f t="shared" si="44"/>
        <v>784.50461685804271</v>
      </c>
      <c r="P181" s="57">
        <f t="shared" si="44"/>
        <v>836.08972634612746</v>
      </c>
      <c r="Q181" s="57">
        <f t="shared" si="44"/>
        <v>809.22753472108479</v>
      </c>
    </row>
    <row r="183" spans="1:17" ht="12" customHeight="1" x14ac:dyDescent="0.25">
      <c r="A183" s="152" t="s">
        <v>74</v>
      </c>
      <c r="B183" s="168">
        <f t="shared" ref="B183:Q183" si="45">SUM(B184,B186,B188,B197)</f>
        <v>13346.040161364581</v>
      </c>
      <c r="C183" s="168">
        <f t="shared" si="45"/>
        <v>14350.790235453867</v>
      </c>
      <c r="D183" s="168">
        <f t="shared" si="45"/>
        <v>13800.269835814657</v>
      </c>
      <c r="E183" s="168">
        <f t="shared" si="45"/>
        <v>13960.110235878488</v>
      </c>
      <c r="F183" s="168">
        <f t="shared" si="45"/>
        <v>12874.821260661749</v>
      </c>
      <c r="G183" s="168">
        <f t="shared" si="45"/>
        <v>12597.53691098644</v>
      </c>
      <c r="H183" s="168">
        <f t="shared" si="45"/>
        <v>11699.214486113733</v>
      </c>
      <c r="I183" s="168">
        <f t="shared" si="45"/>
        <v>12120.745729241262</v>
      </c>
      <c r="J183" s="168">
        <f t="shared" si="45"/>
        <v>11802.090527699427</v>
      </c>
      <c r="K183" s="168">
        <f t="shared" si="45"/>
        <v>11730.046769855981</v>
      </c>
      <c r="L183" s="168">
        <f t="shared" si="45"/>
        <v>12894.726616453356</v>
      </c>
      <c r="M183" s="168">
        <f t="shared" si="45"/>
        <v>11993.14673666907</v>
      </c>
      <c r="N183" s="168">
        <f t="shared" si="45"/>
        <v>12675.58836284011</v>
      </c>
      <c r="O183" s="168">
        <f t="shared" si="45"/>
        <v>12967.354710205604</v>
      </c>
      <c r="P183" s="168">
        <f t="shared" si="45"/>
        <v>11997.447259132574</v>
      </c>
      <c r="Q183" s="168">
        <f t="shared" si="45"/>
        <v>12581.551713059407</v>
      </c>
    </row>
    <row r="184" spans="1:17" ht="12" customHeight="1" x14ac:dyDescent="0.25">
      <c r="A184" s="158" t="s">
        <v>65</v>
      </c>
      <c r="B184" s="157">
        <f t="shared" ref="B184:Q184" si="46">B185</f>
        <v>10939.648151739277</v>
      </c>
      <c r="C184" s="157">
        <f t="shared" si="46"/>
        <v>11858.957476626592</v>
      </c>
      <c r="D184" s="157">
        <f t="shared" si="46"/>
        <v>11295.954427591685</v>
      </c>
      <c r="E184" s="157">
        <f t="shared" si="46"/>
        <v>11447.068670972361</v>
      </c>
      <c r="F184" s="157">
        <f t="shared" si="46"/>
        <v>10422.191567392836</v>
      </c>
      <c r="G184" s="157">
        <f t="shared" si="46"/>
        <v>10131.720642896267</v>
      </c>
      <c r="H184" s="157">
        <f t="shared" si="46"/>
        <v>9279.8026994112297</v>
      </c>
      <c r="I184" s="157">
        <f t="shared" si="46"/>
        <v>9582.0681541261692</v>
      </c>
      <c r="J184" s="157">
        <f t="shared" si="46"/>
        <v>9375.9478951699257</v>
      </c>
      <c r="K184" s="157">
        <f t="shared" si="46"/>
        <v>9205.9678836862986</v>
      </c>
      <c r="L184" s="157">
        <f t="shared" si="46"/>
        <v>10405.326230261504</v>
      </c>
      <c r="M184" s="157">
        <f t="shared" si="46"/>
        <v>9423.243948306379</v>
      </c>
      <c r="N184" s="157">
        <f t="shared" si="46"/>
        <v>10077.837175641918</v>
      </c>
      <c r="O184" s="157">
        <f t="shared" si="46"/>
        <v>10435.761762567774</v>
      </c>
      <c r="P184" s="157">
        <f t="shared" si="46"/>
        <v>9336.1787919383751</v>
      </c>
      <c r="Q184" s="157">
        <f t="shared" si="46"/>
        <v>9994.6021844448169</v>
      </c>
    </row>
    <row r="185" spans="1:17" ht="12" customHeight="1" x14ac:dyDescent="0.25">
      <c r="A185" s="23" t="s">
        <v>60</v>
      </c>
      <c r="B185" s="57">
        <f t="shared" ref="B185:Q185" si="47">IF(B113=0,0,B113/0.086*1000000/B$7)</f>
        <v>10939.648151739277</v>
      </c>
      <c r="C185" s="57">
        <f t="shared" si="47"/>
        <v>11858.957476626592</v>
      </c>
      <c r="D185" s="57">
        <f t="shared" si="47"/>
        <v>11295.954427591685</v>
      </c>
      <c r="E185" s="57">
        <f t="shared" si="47"/>
        <v>11447.068670972361</v>
      </c>
      <c r="F185" s="57">
        <f t="shared" si="47"/>
        <v>10422.191567392836</v>
      </c>
      <c r="G185" s="57">
        <f t="shared" si="47"/>
        <v>10131.720642896267</v>
      </c>
      <c r="H185" s="57">
        <f t="shared" si="47"/>
        <v>9279.8026994112297</v>
      </c>
      <c r="I185" s="57">
        <f t="shared" si="47"/>
        <v>9582.0681541261692</v>
      </c>
      <c r="J185" s="57">
        <f t="shared" si="47"/>
        <v>9375.9478951699257</v>
      </c>
      <c r="K185" s="57">
        <f t="shared" si="47"/>
        <v>9205.9678836862986</v>
      </c>
      <c r="L185" s="57">
        <f t="shared" si="47"/>
        <v>10405.326230261504</v>
      </c>
      <c r="M185" s="57">
        <f t="shared" si="47"/>
        <v>9423.243948306379</v>
      </c>
      <c r="N185" s="57">
        <f t="shared" si="47"/>
        <v>10077.837175641918</v>
      </c>
      <c r="O185" s="57">
        <f t="shared" si="47"/>
        <v>10435.761762567774</v>
      </c>
      <c r="P185" s="57">
        <f t="shared" si="47"/>
        <v>9336.1787919383751</v>
      </c>
      <c r="Q185" s="57">
        <f t="shared" si="47"/>
        <v>9994.6021844448169</v>
      </c>
    </row>
    <row r="186" spans="1:17" ht="12" customHeight="1" x14ac:dyDescent="0.25">
      <c r="A186" s="158" t="s">
        <v>112</v>
      </c>
      <c r="B186" s="157">
        <f t="shared" ref="B186:Q186" si="48">B187</f>
        <v>7.286948651436675</v>
      </c>
      <c r="C186" s="157">
        <f t="shared" si="48"/>
        <v>8.9529106269053536</v>
      </c>
      <c r="D186" s="157">
        <f t="shared" si="48"/>
        <v>9.418506120616744</v>
      </c>
      <c r="E186" s="157">
        <f t="shared" si="48"/>
        <v>9.4115222286980647</v>
      </c>
      <c r="F186" s="157">
        <f t="shared" si="48"/>
        <v>10.187757530369492</v>
      </c>
      <c r="G186" s="157">
        <f t="shared" si="48"/>
        <v>11.27925955583448</v>
      </c>
      <c r="H186" s="157">
        <f t="shared" si="48"/>
        <v>12.394669031563314</v>
      </c>
      <c r="I186" s="157">
        <f t="shared" si="48"/>
        <v>14.148065436209057</v>
      </c>
      <c r="J186" s="157">
        <f t="shared" si="48"/>
        <v>15.923253475004374</v>
      </c>
      <c r="K186" s="157">
        <f t="shared" si="48"/>
        <v>17.677982055045621</v>
      </c>
      <c r="L186" s="157">
        <f t="shared" si="48"/>
        <v>18.857324475975059</v>
      </c>
      <c r="M186" s="157">
        <f t="shared" si="48"/>
        <v>20.798949754566365</v>
      </c>
      <c r="N186" s="157">
        <f t="shared" si="48"/>
        <v>19.372434579010804</v>
      </c>
      <c r="O186" s="157">
        <f t="shared" si="48"/>
        <v>19.345198657263445</v>
      </c>
      <c r="P186" s="157">
        <f t="shared" si="48"/>
        <v>16.513887890637434</v>
      </c>
      <c r="Q186" s="157">
        <f t="shared" si="48"/>
        <v>15.971959284610527</v>
      </c>
    </row>
    <row r="187" spans="1:17" ht="12" customHeight="1" x14ac:dyDescent="0.25">
      <c r="A187" s="23" t="s">
        <v>60</v>
      </c>
      <c r="B187" s="156">
        <f t="shared" ref="B187:Q188" si="49">IF(B115=0,0,B115/0.086*1000000/B$5)</f>
        <v>7.286948651436675</v>
      </c>
      <c r="C187" s="156">
        <f t="shared" si="49"/>
        <v>8.9529106269053536</v>
      </c>
      <c r="D187" s="156">
        <f t="shared" si="49"/>
        <v>9.418506120616744</v>
      </c>
      <c r="E187" s="156">
        <f t="shared" si="49"/>
        <v>9.4115222286980647</v>
      </c>
      <c r="F187" s="156">
        <f t="shared" si="49"/>
        <v>10.187757530369492</v>
      </c>
      <c r="G187" s="156">
        <f t="shared" si="49"/>
        <v>11.27925955583448</v>
      </c>
      <c r="H187" s="156">
        <f t="shared" si="49"/>
        <v>12.394669031563314</v>
      </c>
      <c r="I187" s="156">
        <f t="shared" si="49"/>
        <v>14.148065436209057</v>
      </c>
      <c r="J187" s="156">
        <f t="shared" si="49"/>
        <v>15.923253475004374</v>
      </c>
      <c r="K187" s="156">
        <f t="shared" si="49"/>
        <v>17.677982055045621</v>
      </c>
      <c r="L187" s="156">
        <f t="shared" si="49"/>
        <v>18.857324475975059</v>
      </c>
      <c r="M187" s="156">
        <f t="shared" si="49"/>
        <v>20.798949754566365</v>
      </c>
      <c r="N187" s="156">
        <f t="shared" si="49"/>
        <v>19.372434579010804</v>
      </c>
      <c r="O187" s="156">
        <f t="shared" si="49"/>
        <v>19.345198657263445</v>
      </c>
      <c r="P187" s="156">
        <f t="shared" si="49"/>
        <v>16.513887890637434</v>
      </c>
      <c r="Q187" s="156">
        <f t="shared" si="49"/>
        <v>15.971959284610527</v>
      </c>
    </row>
    <row r="188" spans="1:17" ht="12" customHeight="1" x14ac:dyDescent="0.25">
      <c r="A188" s="158" t="s">
        <v>63</v>
      </c>
      <c r="B188" s="157">
        <f t="shared" si="49"/>
        <v>1764.9131689268702</v>
      </c>
      <c r="C188" s="157">
        <f t="shared" si="49"/>
        <v>1831.7871868734417</v>
      </c>
      <c r="D188" s="157">
        <f t="shared" si="49"/>
        <v>1833.6213585150178</v>
      </c>
      <c r="E188" s="157">
        <f t="shared" si="49"/>
        <v>1834.2486027700736</v>
      </c>
      <c r="F188" s="157">
        <f t="shared" si="49"/>
        <v>1787.9121242704184</v>
      </c>
      <c r="G188" s="157">
        <f t="shared" si="49"/>
        <v>1807.7401930320541</v>
      </c>
      <c r="H188" s="157">
        <f t="shared" si="49"/>
        <v>1769.7605571226479</v>
      </c>
      <c r="I188" s="157">
        <f t="shared" si="49"/>
        <v>1867.0891107725095</v>
      </c>
      <c r="J188" s="157">
        <f t="shared" si="49"/>
        <v>1770.7973106079155</v>
      </c>
      <c r="K188" s="157">
        <f t="shared" si="49"/>
        <v>1839.1898880128508</v>
      </c>
      <c r="L188" s="157">
        <f t="shared" si="49"/>
        <v>1813.2863917050217</v>
      </c>
      <c r="M188" s="157">
        <f t="shared" si="49"/>
        <v>1878.8639962265679</v>
      </c>
      <c r="N188" s="157">
        <f t="shared" si="49"/>
        <v>1878.4954011983089</v>
      </c>
      <c r="O188" s="157">
        <f t="shared" si="49"/>
        <v>1847.4059342566179</v>
      </c>
      <c r="P188" s="157">
        <f t="shared" si="49"/>
        <v>1936.6259391804806</v>
      </c>
      <c r="Q188" s="157">
        <f t="shared" si="49"/>
        <v>1885.4486923997968</v>
      </c>
    </row>
    <row r="189" spans="1:17" ht="12" customHeight="1" x14ac:dyDescent="0.25">
      <c r="A189" s="167" t="s">
        <v>144</v>
      </c>
      <c r="B189" s="132">
        <f t="shared" ref="B189:Q189" si="50">IF(B117=0,0,B117/0.086*1000000/B$11)</f>
        <v>1688.9253793766338</v>
      </c>
      <c r="C189" s="132">
        <f t="shared" si="50"/>
        <v>1676.4136778880684</v>
      </c>
      <c r="D189" s="132">
        <f t="shared" si="50"/>
        <v>1672.5108155106107</v>
      </c>
      <c r="E189" s="132">
        <f t="shared" si="50"/>
        <v>1680.5336400235972</v>
      </c>
      <c r="F189" s="132">
        <f t="shared" si="50"/>
        <v>1682.2514857132101</v>
      </c>
      <c r="G189" s="132">
        <f t="shared" si="50"/>
        <v>1694.4192567542013</v>
      </c>
      <c r="H189" s="132">
        <f t="shared" si="50"/>
        <v>1694.7850393146757</v>
      </c>
      <c r="I189" s="132">
        <f t="shared" si="50"/>
        <v>1691.3293898276047</v>
      </c>
      <c r="J189" s="132">
        <f t="shared" si="50"/>
        <v>1681.4690200883701</v>
      </c>
      <c r="K189" s="132">
        <f t="shared" si="50"/>
        <v>1718.0750493986209</v>
      </c>
      <c r="L189" s="132">
        <f t="shared" si="50"/>
        <v>1724.8889484850372</v>
      </c>
      <c r="M189" s="132">
        <f t="shared" si="50"/>
        <v>1722.8589650238011</v>
      </c>
      <c r="N189" s="132">
        <f t="shared" si="50"/>
        <v>1713.894715478049</v>
      </c>
      <c r="O189" s="132">
        <f t="shared" si="50"/>
        <v>1691.7384026121533</v>
      </c>
      <c r="P189" s="132">
        <f t="shared" si="50"/>
        <v>1686.2986540352495</v>
      </c>
      <c r="Q189" s="132">
        <f t="shared" si="50"/>
        <v>1686.2339968528906</v>
      </c>
    </row>
    <row r="190" spans="1:17" ht="12" customHeight="1" x14ac:dyDescent="0.25">
      <c r="A190" s="167" t="s">
        <v>143</v>
      </c>
      <c r="B190" s="132">
        <f t="shared" ref="B190:Q192" si="51">IF(B118=0,0,B118/0.086*1000000/B$12)</f>
        <v>1688.9236826351437</v>
      </c>
      <c r="C190" s="132">
        <f t="shared" si="51"/>
        <v>1681.6024708611192</v>
      </c>
      <c r="D190" s="132">
        <f t="shared" si="51"/>
        <v>1681.8850242977851</v>
      </c>
      <c r="E190" s="132">
        <f t="shared" si="51"/>
        <v>1695.7428738330391</v>
      </c>
      <c r="F190" s="132">
        <f t="shared" si="51"/>
        <v>1696.9429195992479</v>
      </c>
      <c r="G190" s="132">
        <f t="shared" si="51"/>
        <v>1722.361642540965</v>
      </c>
      <c r="H190" s="132">
        <f t="shared" si="51"/>
        <v>1729.5947382121524</v>
      </c>
      <c r="I190" s="132">
        <f t="shared" si="51"/>
        <v>1724.3458139231141</v>
      </c>
      <c r="J190" s="132">
        <f t="shared" si="51"/>
        <v>1704.4127287118915</v>
      </c>
      <c r="K190" s="132">
        <f t="shared" si="51"/>
        <v>1718.9204664577803</v>
      </c>
      <c r="L190" s="132">
        <f t="shared" si="51"/>
        <v>1723.2878160649266</v>
      </c>
      <c r="M190" s="132">
        <f t="shared" si="51"/>
        <v>1721.0893480945942</v>
      </c>
      <c r="N190" s="132">
        <f t="shared" si="51"/>
        <v>1713.9070800420807</v>
      </c>
      <c r="O190" s="132">
        <f t="shared" si="51"/>
        <v>1695.7079240947417</v>
      </c>
      <c r="P190" s="132">
        <f t="shared" si="51"/>
        <v>1691.732951699953</v>
      </c>
      <c r="Q190" s="132">
        <f t="shared" si="51"/>
        <v>1687.3922819184729</v>
      </c>
    </row>
    <row r="191" spans="1:17" ht="12" customHeight="1" x14ac:dyDescent="0.25">
      <c r="A191" s="166" t="s">
        <v>57</v>
      </c>
      <c r="B191" s="165">
        <f t="shared" si="51"/>
        <v>1097.8014965948121</v>
      </c>
      <c r="C191" s="165">
        <f t="shared" si="51"/>
        <v>1089.6688906272432</v>
      </c>
      <c r="D191" s="165">
        <f t="shared" si="51"/>
        <v>1087.1320300818963</v>
      </c>
      <c r="E191" s="165">
        <f t="shared" si="51"/>
        <v>1099.9264003864851</v>
      </c>
      <c r="F191" s="165">
        <f t="shared" si="51"/>
        <v>1101.4116345087964</v>
      </c>
      <c r="G191" s="165">
        <f t="shared" si="51"/>
        <v>1124.2703657460268</v>
      </c>
      <c r="H191" s="165">
        <f t="shared" si="51"/>
        <v>1135.0733677973105</v>
      </c>
      <c r="I191" s="165">
        <f t="shared" si="51"/>
        <v>1134.2635323840645</v>
      </c>
      <c r="J191" s="165">
        <f t="shared" si="51"/>
        <v>1119.5582857090662</v>
      </c>
      <c r="K191" s="165">
        <f t="shared" si="51"/>
        <v>1127.1087843303769</v>
      </c>
      <c r="L191" s="165">
        <f t="shared" si="51"/>
        <v>1119.2706555125249</v>
      </c>
      <c r="M191" s="165">
        <f t="shared" si="51"/>
        <v>1134.5886541457369</v>
      </c>
      <c r="N191" s="165">
        <f t="shared" si="51"/>
        <v>1119.895301913873</v>
      </c>
      <c r="O191" s="165">
        <f t="shared" si="51"/>
        <v>1092.1903218928619</v>
      </c>
      <c r="P191" s="165">
        <f t="shared" si="51"/>
        <v>1111.9309131483012</v>
      </c>
      <c r="Q191" s="165">
        <f t="shared" si="51"/>
        <v>1098.8534320489418</v>
      </c>
    </row>
    <row r="192" spans="1:17" ht="12" customHeight="1" x14ac:dyDescent="0.25">
      <c r="A192" s="147" t="s">
        <v>59</v>
      </c>
      <c r="B192" s="164">
        <f t="shared" si="51"/>
        <v>591.12218604033183</v>
      </c>
      <c r="C192" s="164">
        <f t="shared" si="51"/>
        <v>591.93358023387623</v>
      </c>
      <c r="D192" s="164">
        <f t="shared" si="51"/>
        <v>594.75299421588852</v>
      </c>
      <c r="E192" s="164">
        <f t="shared" si="51"/>
        <v>595.81647344655414</v>
      </c>
      <c r="F192" s="164">
        <f t="shared" si="51"/>
        <v>595.53128509045132</v>
      </c>
      <c r="G192" s="164">
        <f t="shared" si="51"/>
        <v>598.09127679493815</v>
      </c>
      <c r="H192" s="164">
        <f t="shared" si="51"/>
        <v>594.52137041484184</v>
      </c>
      <c r="I192" s="164">
        <f t="shared" si="51"/>
        <v>590.08228153904963</v>
      </c>
      <c r="J192" s="164">
        <f t="shared" si="51"/>
        <v>584.85444300282552</v>
      </c>
      <c r="K192" s="164">
        <f t="shared" si="51"/>
        <v>591.81168212740351</v>
      </c>
      <c r="L192" s="164">
        <f t="shared" si="51"/>
        <v>604.01716055240183</v>
      </c>
      <c r="M192" s="164">
        <f t="shared" si="51"/>
        <v>586.50069394885725</v>
      </c>
      <c r="N192" s="164">
        <f t="shared" si="51"/>
        <v>594.01177812820731</v>
      </c>
      <c r="O192" s="164">
        <f t="shared" si="51"/>
        <v>603.51760220188009</v>
      </c>
      <c r="P192" s="164">
        <f t="shared" si="51"/>
        <v>579.80203855165178</v>
      </c>
      <c r="Q192" s="164">
        <f t="shared" si="51"/>
        <v>588.53884986953096</v>
      </c>
    </row>
    <row r="193" spans="1:17" ht="12" customHeight="1" x14ac:dyDescent="0.25">
      <c r="A193" s="163" t="s">
        <v>142</v>
      </c>
      <c r="B193" s="162">
        <f t="shared" ref="B193:Q193" si="52">IF(B121=0,0,B121/0.086*1000000/B$13)</f>
        <v>1790.4908755579133</v>
      </c>
      <c r="C193" s="162">
        <f t="shared" si="52"/>
        <v>1870.1239805002401</v>
      </c>
      <c r="D193" s="162">
        <f t="shared" si="52"/>
        <v>1866.3242829273147</v>
      </c>
      <c r="E193" s="162">
        <f t="shared" si="52"/>
        <v>1864.8341903242917</v>
      </c>
      <c r="F193" s="162">
        <f t="shared" si="52"/>
        <v>1806.2715880612991</v>
      </c>
      <c r="G193" s="162">
        <f t="shared" si="52"/>
        <v>1828.9815416711735</v>
      </c>
      <c r="H193" s="162">
        <f t="shared" si="52"/>
        <v>1782.8906182921157</v>
      </c>
      <c r="I193" s="162">
        <f t="shared" si="52"/>
        <v>1923.5778843857938</v>
      </c>
      <c r="J193" s="162">
        <f t="shared" si="52"/>
        <v>1799.5199057044533</v>
      </c>
      <c r="K193" s="162">
        <f t="shared" si="52"/>
        <v>1893.3276702915573</v>
      </c>
      <c r="L193" s="162">
        <f t="shared" si="52"/>
        <v>1858.8093585683387</v>
      </c>
      <c r="M193" s="162">
        <f t="shared" si="52"/>
        <v>1956.9562533670457</v>
      </c>
      <c r="N193" s="162">
        <f t="shared" si="52"/>
        <v>1958.12290716443</v>
      </c>
      <c r="O193" s="162">
        <f t="shared" si="52"/>
        <v>1927.5247523729681</v>
      </c>
      <c r="P193" s="162">
        <f t="shared" si="52"/>
        <v>2057.3550781982476</v>
      </c>
      <c r="Q193" s="162">
        <f t="shared" si="52"/>
        <v>1991.5087049742961</v>
      </c>
    </row>
    <row r="194" spans="1:17" ht="12" customHeight="1" x14ac:dyDescent="0.25">
      <c r="A194" s="161" t="s">
        <v>141</v>
      </c>
      <c r="B194" s="160">
        <f t="shared" ref="B194:Q196" si="53">IF(B122=0,0,B122/0.086*1000000/B$14)</f>
        <v>1754.9412551529754</v>
      </c>
      <c r="C194" s="160">
        <f t="shared" si="53"/>
        <v>1815.2667277680364</v>
      </c>
      <c r="D194" s="160">
        <f t="shared" si="53"/>
        <v>1819.4731297154271</v>
      </c>
      <c r="E194" s="160">
        <f t="shared" si="53"/>
        <v>1822.9789811465441</v>
      </c>
      <c r="F194" s="160">
        <f t="shared" si="53"/>
        <v>1785.7286520191074</v>
      </c>
      <c r="G194" s="160">
        <f t="shared" si="53"/>
        <v>1807.0819236486479</v>
      </c>
      <c r="H194" s="160">
        <f t="shared" si="53"/>
        <v>1772.6217708961722</v>
      </c>
      <c r="I194" s="160">
        <f t="shared" si="53"/>
        <v>1858.8615633140143</v>
      </c>
      <c r="J194" s="160">
        <f t="shared" si="53"/>
        <v>1768.4787320182043</v>
      </c>
      <c r="K194" s="160">
        <f t="shared" si="53"/>
        <v>1835.935535284633</v>
      </c>
      <c r="L194" s="160">
        <f t="shared" si="53"/>
        <v>1813.8765519435065</v>
      </c>
      <c r="M194" s="160">
        <f t="shared" si="53"/>
        <v>1878.3794542307849</v>
      </c>
      <c r="N194" s="160">
        <f t="shared" si="53"/>
        <v>1873.1987964361597</v>
      </c>
      <c r="O194" s="160">
        <f t="shared" si="53"/>
        <v>1844.1397124623236</v>
      </c>
      <c r="P194" s="160">
        <f t="shared" si="53"/>
        <v>1932.7908559662246</v>
      </c>
      <c r="Q194" s="160">
        <f t="shared" si="53"/>
        <v>1883.3479166715247</v>
      </c>
    </row>
    <row r="195" spans="1:17" ht="12" customHeight="1" x14ac:dyDescent="0.25">
      <c r="A195" s="148" t="s">
        <v>60</v>
      </c>
      <c r="B195" s="156">
        <f t="shared" si="53"/>
        <v>1163.8190691126435</v>
      </c>
      <c r="C195" s="156">
        <f t="shared" si="53"/>
        <v>1223.3331475341599</v>
      </c>
      <c r="D195" s="156">
        <f t="shared" si="53"/>
        <v>1224.7201354995386</v>
      </c>
      <c r="E195" s="156">
        <f t="shared" si="53"/>
        <v>1227.1625076999899</v>
      </c>
      <c r="F195" s="156">
        <f t="shared" si="53"/>
        <v>1190.1973669286558</v>
      </c>
      <c r="G195" s="156">
        <f t="shared" si="53"/>
        <v>1208.9906468537092</v>
      </c>
      <c r="H195" s="156">
        <f t="shared" si="53"/>
        <v>1178.1004004813303</v>
      </c>
      <c r="I195" s="156">
        <f t="shared" si="53"/>
        <v>1268.7792817749651</v>
      </c>
      <c r="J195" s="156">
        <f t="shared" si="53"/>
        <v>1183.6242890153785</v>
      </c>
      <c r="K195" s="156">
        <f t="shared" si="53"/>
        <v>1244.1238531572287</v>
      </c>
      <c r="L195" s="156">
        <f t="shared" si="53"/>
        <v>1209.8593913911047</v>
      </c>
      <c r="M195" s="156">
        <f t="shared" si="53"/>
        <v>1291.878760281928</v>
      </c>
      <c r="N195" s="156">
        <f t="shared" si="53"/>
        <v>1279.187018307952</v>
      </c>
      <c r="O195" s="156">
        <f t="shared" si="53"/>
        <v>1240.6221102604434</v>
      </c>
      <c r="P195" s="156">
        <f t="shared" si="53"/>
        <v>1352.9888174145728</v>
      </c>
      <c r="Q195" s="156">
        <f t="shared" si="53"/>
        <v>1294.8090668019931</v>
      </c>
    </row>
    <row r="196" spans="1:17" ht="12" customHeight="1" x14ac:dyDescent="0.25">
      <c r="A196" s="159" t="s">
        <v>59</v>
      </c>
      <c r="B196" s="57">
        <f t="shared" si="53"/>
        <v>591.12218604033183</v>
      </c>
      <c r="C196" s="57">
        <f t="shared" si="53"/>
        <v>591.93358023387646</v>
      </c>
      <c r="D196" s="57">
        <f t="shared" si="53"/>
        <v>594.75299421588852</v>
      </c>
      <c r="E196" s="57">
        <f t="shared" si="53"/>
        <v>595.81647344655437</v>
      </c>
      <c r="F196" s="57">
        <f t="shared" si="53"/>
        <v>595.53128509045155</v>
      </c>
      <c r="G196" s="57">
        <f t="shared" si="53"/>
        <v>598.09127679493838</v>
      </c>
      <c r="H196" s="57">
        <f t="shared" si="53"/>
        <v>594.52137041484207</v>
      </c>
      <c r="I196" s="57">
        <f t="shared" si="53"/>
        <v>590.0822815390494</v>
      </c>
      <c r="J196" s="57">
        <f t="shared" si="53"/>
        <v>584.85444300282563</v>
      </c>
      <c r="K196" s="57">
        <f t="shared" si="53"/>
        <v>591.81168212740397</v>
      </c>
      <c r="L196" s="57">
        <f t="shared" si="53"/>
        <v>604.01716055240217</v>
      </c>
      <c r="M196" s="57">
        <f t="shared" si="53"/>
        <v>586.50069394885736</v>
      </c>
      <c r="N196" s="57">
        <f t="shared" si="53"/>
        <v>594.01177812820742</v>
      </c>
      <c r="O196" s="57">
        <f t="shared" si="53"/>
        <v>603.51760220188032</v>
      </c>
      <c r="P196" s="57">
        <f t="shared" si="53"/>
        <v>579.80203855165223</v>
      </c>
      <c r="Q196" s="57">
        <f t="shared" si="53"/>
        <v>588.53884986953119</v>
      </c>
    </row>
    <row r="197" spans="1:17" ht="12" customHeight="1" x14ac:dyDescent="0.25">
      <c r="A197" s="158" t="s">
        <v>62</v>
      </c>
      <c r="B197" s="157">
        <f t="shared" ref="B197:Q197" si="54">IF(B125=0,0,B125/0.086*1000000/B$5)</f>
        <v>634.1918920469966</v>
      </c>
      <c r="C197" s="157">
        <f t="shared" si="54"/>
        <v>651.09266132692767</v>
      </c>
      <c r="D197" s="157">
        <f t="shared" si="54"/>
        <v>661.27554358733687</v>
      </c>
      <c r="E197" s="157">
        <f t="shared" si="54"/>
        <v>669.38143990735455</v>
      </c>
      <c r="F197" s="157">
        <f t="shared" si="54"/>
        <v>654.52981146812533</v>
      </c>
      <c r="G197" s="157">
        <f t="shared" si="54"/>
        <v>646.7968155022852</v>
      </c>
      <c r="H197" s="157">
        <f t="shared" si="54"/>
        <v>637.25656054829187</v>
      </c>
      <c r="I197" s="157">
        <f t="shared" si="54"/>
        <v>657.44039890637396</v>
      </c>
      <c r="J197" s="157">
        <f t="shared" si="54"/>
        <v>639.42206844658187</v>
      </c>
      <c r="K197" s="157">
        <f t="shared" si="54"/>
        <v>667.21101610178675</v>
      </c>
      <c r="L197" s="157">
        <f t="shared" si="54"/>
        <v>657.25667001085469</v>
      </c>
      <c r="M197" s="157">
        <f t="shared" si="54"/>
        <v>670.23984238155776</v>
      </c>
      <c r="N197" s="157">
        <f t="shared" si="54"/>
        <v>699.88335142087226</v>
      </c>
      <c r="O197" s="157">
        <f t="shared" si="54"/>
        <v>664.84181472394857</v>
      </c>
      <c r="P197" s="157">
        <f t="shared" si="54"/>
        <v>708.1286401230816</v>
      </c>
      <c r="Q197" s="157">
        <f t="shared" si="54"/>
        <v>685.52887693018158</v>
      </c>
    </row>
    <row r="198" spans="1:17" ht="12" customHeight="1" x14ac:dyDescent="0.25">
      <c r="A198" s="23" t="s">
        <v>57</v>
      </c>
      <c r="B198" s="156">
        <f t="shared" ref="B198:Q198" si="55">IF(B126=0,0,B126/0.086*1000000/B$16)</f>
        <v>592.06443341497982</v>
      </c>
      <c r="C198" s="156">
        <f t="shared" si="55"/>
        <v>591.29076901497876</v>
      </c>
      <c r="D198" s="156">
        <f t="shared" si="55"/>
        <v>591.97473141389219</v>
      </c>
      <c r="E198" s="156">
        <f t="shared" si="55"/>
        <v>571.84422583771777</v>
      </c>
      <c r="F198" s="156">
        <f t="shared" si="55"/>
        <v>618.71192640801132</v>
      </c>
      <c r="G198" s="156">
        <f t="shared" si="55"/>
        <v>691.45018138483704</v>
      </c>
      <c r="H198" s="156">
        <f t="shared" si="55"/>
        <v>570.33159477234074</v>
      </c>
      <c r="I198" s="156">
        <f t="shared" si="55"/>
        <v>644.12673329480958</v>
      </c>
      <c r="J198" s="156">
        <f t="shared" si="55"/>
        <v>644.34558162979852</v>
      </c>
      <c r="K198" s="156">
        <f t="shared" si="55"/>
        <v>483.66824600198237</v>
      </c>
      <c r="L198" s="156">
        <f t="shared" si="55"/>
        <v>696.44508729910456</v>
      </c>
      <c r="M198" s="156">
        <f t="shared" si="55"/>
        <v>694.07044178514059</v>
      </c>
      <c r="N198" s="156">
        <f t="shared" si="55"/>
        <v>533.47409119264762</v>
      </c>
      <c r="O198" s="156">
        <f t="shared" si="55"/>
        <v>584.16914629743644</v>
      </c>
      <c r="P198" s="156">
        <f t="shared" si="55"/>
        <v>578.32578254403393</v>
      </c>
      <c r="Q198" s="156">
        <f t="shared" si="55"/>
        <v>587.3356089788216</v>
      </c>
    </row>
    <row r="199" spans="1:17" ht="12" customHeight="1" x14ac:dyDescent="0.25">
      <c r="A199" s="29" t="s">
        <v>140</v>
      </c>
      <c r="B199" s="57">
        <f t="shared" ref="B199:Q199" si="56">IF(B127=0,0,B127/0.086*1000000/B$17)</f>
        <v>636.66167711702883</v>
      </c>
      <c r="C199" s="57">
        <f t="shared" si="56"/>
        <v>653.75694058020861</v>
      </c>
      <c r="D199" s="57">
        <f t="shared" si="56"/>
        <v>663.9950056374729</v>
      </c>
      <c r="E199" s="57">
        <f t="shared" si="56"/>
        <v>671.57529877908235</v>
      </c>
      <c r="F199" s="57">
        <f t="shared" si="56"/>
        <v>655.39918036688437</v>
      </c>
      <c r="G199" s="57">
        <f t="shared" si="56"/>
        <v>644.79514278713395</v>
      </c>
      <c r="H199" s="57">
        <f t="shared" si="56"/>
        <v>640.26976802322497</v>
      </c>
      <c r="I199" s="57">
        <f t="shared" si="56"/>
        <v>658.51347188673253</v>
      </c>
      <c r="J199" s="57">
        <f t="shared" si="56"/>
        <v>639.05399533401499</v>
      </c>
      <c r="K199" s="57">
        <f t="shared" si="56"/>
        <v>675.58317677211301</v>
      </c>
      <c r="L199" s="57">
        <f t="shared" si="56"/>
        <v>655.52468185920463</v>
      </c>
      <c r="M199" s="57">
        <f t="shared" si="56"/>
        <v>669.23539442665958</v>
      </c>
      <c r="N199" s="57">
        <f t="shared" si="56"/>
        <v>704.83282847800876</v>
      </c>
      <c r="O199" s="57">
        <f t="shared" si="56"/>
        <v>667.27479497557135</v>
      </c>
      <c r="P199" s="57">
        <f t="shared" si="56"/>
        <v>712.36764414911704</v>
      </c>
      <c r="Q199" s="57">
        <f t="shared" si="56"/>
        <v>690.03585073245495</v>
      </c>
    </row>
    <row r="201" spans="1:17" ht="12" customHeight="1" x14ac:dyDescent="0.25">
      <c r="A201" s="152" t="s">
        <v>197</v>
      </c>
      <c r="B201" s="168">
        <f t="shared" ref="B201:Q201" si="57">SUM(B202,B204,B206,B215)</f>
        <v>139.44009121443713</v>
      </c>
      <c r="C201" s="168">
        <f t="shared" si="57"/>
        <v>103.60167475484741</v>
      </c>
      <c r="D201" s="168">
        <f t="shared" si="57"/>
        <v>86.644435147665078</v>
      </c>
      <c r="E201" s="168">
        <f t="shared" si="57"/>
        <v>78.649805518676686</v>
      </c>
      <c r="F201" s="168">
        <f t="shared" si="57"/>
        <v>75.194435726340046</v>
      </c>
      <c r="G201" s="168">
        <f t="shared" si="57"/>
        <v>80.95679761556822</v>
      </c>
      <c r="H201" s="168">
        <f t="shared" si="57"/>
        <v>84.327479044059501</v>
      </c>
      <c r="I201" s="168">
        <f t="shared" si="57"/>
        <v>106.46867232560216</v>
      </c>
      <c r="J201" s="168">
        <f t="shared" si="57"/>
        <v>109.31672240397933</v>
      </c>
      <c r="K201" s="168">
        <f t="shared" si="57"/>
        <v>92.835540134688046</v>
      </c>
      <c r="L201" s="168">
        <f t="shared" si="57"/>
        <v>90.751552700432441</v>
      </c>
      <c r="M201" s="168">
        <f t="shared" si="57"/>
        <v>85.393434279857772</v>
      </c>
      <c r="N201" s="168">
        <f t="shared" si="57"/>
        <v>65.356150219593914</v>
      </c>
      <c r="O201" s="168">
        <f t="shared" si="57"/>
        <v>66.167069880106013</v>
      </c>
      <c r="P201" s="168">
        <f t="shared" si="57"/>
        <v>66.331952155608761</v>
      </c>
      <c r="Q201" s="168">
        <f t="shared" si="57"/>
        <v>72.742928358286761</v>
      </c>
    </row>
    <row r="202" spans="1:17" ht="12" customHeight="1" x14ac:dyDescent="0.25">
      <c r="A202" s="158" t="s">
        <v>65</v>
      </c>
      <c r="B202" s="157">
        <f t="shared" ref="B202:Q202" si="58">B203</f>
        <v>0</v>
      </c>
      <c r="C202" s="157">
        <f t="shared" si="58"/>
        <v>0</v>
      </c>
      <c r="D202" s="157">
        <f t="shared" si="58"/>
        <v>0</v>
      </c>
      <c r="E202" s="157">
        <f t="shared" si="58"/>
        <v>0</v>
      </c>
      <c r="F202" s="157">
        <f t="shared" si="58"/>
        <v>0</v>
      </c>
      <c r="G202" s="157">
        <f t="shared" si="58"/>
        <v>0</v>
      </c>
      <c r="H202" s="157">
        <f t="shared" si="58"/>
        <v>0</v>
      </c>
      <c r="I202" s="157">
        <f t="shared" si="58"/>
        <v>0</v>
      </c>
      <c r="J202" s="157">
        <f t="shared" si="58"/>
        <v>0</v>
      </c>
      <c r="K202" s="157">
        <f t="shared" si="58"/>
        <v>0</v>
      </c>
      <c r="L202" s="157">
        <f t="shared" si="58"/>
        <v>0</v>
      </c>
      <c r="M202" s="157">
        <f t="shared" si="58"/>
        <v>0</v>
      </c>
      <c r="N202" s="157">
        <f t="shared" si="58"/>
        <v>0</v>
      </c>
      <c r="O202" s="157">
        <f t="shared" si="58"/>
        <v>0</v>
      </c>
      <c r="P202" s="157">
        <f t="shared" si="58"/>
        <v>0</v>
      </c>
      <c r="Q202" s="157">
        <f t="shared" si="58"/>
        <v>0</v>
      </c>
    </row>
    <row r="203" spans="1:17" ht="12" customHeight="1" x14ac:dyDescent="0.25">
      <c r="A203" s="23" t="s">
        <v>60</v>
      </c>
      <c r="B203" s="57">
        <f t="shared" ref="B203:Q203" si="59">IF(B149=0,0,B149*1000000/B$7)</f>
        <v>0</v>
      </c>
      <c r="C203" s="57">
        <f t="shared" si="59"/>
        <v>0</v>
      </c>
      <c r="D203" s="57">
        <f t="shared" si="59"/>
        <v>0</v>
      </c>
      <c r="E203" s="57">
        <f t="shared" si="59"/>
        <v>0</v>
      </c>
      <c r="F203" s="57">
        <f t="shared" si="59"/>
        <v>0</v>
      </c>
      <c r="G203" s="57">
        <f t="shared" si="59"/>
        <v>0</v>
      </c>
      <c r="H203" s="57">
        <f t="shared" si="59"/>
        <v>0</v>
      </c>
      <c r="I203" s="57">
        <f t="shared" si="59"/>
        <v>0</v>
      </c>
      <c r="J203" s="57">
        <f t="shared" si="59"/>
        <v>0</v>
      </c>
      <c r="K203" s="57">
        <f t="shared" si="59"/>
        <v>0</v>
      </c>
      <c r="L203" s="57">
        <f t="shared" si="59"/>
        <v>0</v>
      </c>
      <c r="M203" s="57">
        <f t="shared" si="59"/>
        <v>0</v>
      </c>
      <c r="N203" s="57">
        <f t="shared" si="59"/>
        <v>0</v>
      </c>
      <c r="O203" s="57">
        <f t="shared" si="59"/>
        <v>0</v>
      </c>
      <c r="P203" s="57">
        <f t="shared" si="59"/>
        <v>0</v>
      </c>
      <c r="Q203" s="57">
        <f t="shared" si="59"/>
        <v>0</v>
      </c>
    </row>
    <row r="204" spans="1:17" ht="12" customHeight="1" x14ac:dyDescent="0.25">
      <c r="A204" s="158" t="s">
        <v>112</v>
      </c>
      <c r="B204" s="157">
        <f t="shared" ref="B204:Q204" si="60">B205</f>
        <v>0</v>
      </c>
      <c r="C204" s="157">
        <f t="shared" si="60"/>
        <v>0</v>
      </c>
      <c r="D204" s="157">
        <f t="shared" si="60"/>
        <v>0</v>
      </c>
      <c r="E204" s="157">
        <f t="shared" si="60"/>
        <v>0</v>
      </c>
      <c r="F204" s="157">
        <f t="shared" si="60"/>
        <v>0</v>
      </c>
      <c r="G204" s="157">
        <f t="shared" si="60"/>
        <v>0</v>
      </c>
      <c r="H204" s="157">
        <f t="shared" si="60"/>
        <v>0</v>
      </c>
      <c r="I204" s="157">
        <f t="shared" si="60"/>
        <v>0</v>
      </c>
      <c r="J204" s="157">
        <f t="shared" si="60"/>
        <v>0</v>
      </c>
      <c r="K204" s="157">
        <f t="shared" si="60"/>
        <v>0</v>
      </c>
      <c r="L204" s="157">
        <f t="shared" si="60"/>
        <v>0</v>
      </c>
      <c r="M204" s="157">
        <f t="shared" si="60"/>
        <v>0</v>
      </c>
      <c r="N204" s="157">
        <f t="shared" si="60"/>
        <v>0</v>
      </c>
      <c r="O204" s="157">
        <f t="shared" si="60"/>
        <v>0</v>
      </c>
      <c r="P204" s="157">
        <f t="shared" si="60"/>
        <v>0</v>
      </c>
      <c r="Q204" s="157">
        <f t="shared" si="60"/>
        <v>0</v>
      </c>
    </row>
    <row r="205" spans="1:17" ht="12" customHeight="1" x14ac:dyDescent="0.25">
      <c r="A205" s="23" t="s">
        <v>60</v>
      </c>
      <c r="B205" s="156">
        <f t="shared" ref="B205:Q205" si="61">IF(B151=0,0,B151*1000000/B$5)</f>
        <v>0</v>
      </c>
      <c r="C205" s="156">
        <f t="shared" si="61"/>
        <v>0</v>
      </c>
      <c r="D205" s="156">
        <f t="shared" si="61"/>
        <v>0</v>
      </c>
      <c r="E205" s="156">
        <f t="shared" si="61"/>
        <v>0</v>
      </c>
      <c r="F205" s="156">
        <f t="shared" si="61"/>
        <v>0</v>
      </c>
      <c r="G205" s="156">
        <f t="shared" si="61"/>
        <v>0</v>
      </c>
      <c r="H205" s="156">
        <f t="shared" si="61"/>
        <v>0</v>
      </c>
      <c r="I205" s="156">
        <f t="shared" si="61"/>
        <v>0</v>
      </c>
      <c r="J205" s="156">
        <f t="shared" si="61"/>
        <v>0</v>
      </c>
      <c r="K205" s="156">
        <f t="shared" si="61"/>
        <v>0</v>
      </c>
      <c r="L205" s="156">
        <f t="shared" si="61"/>
        <v>0</v>
      </c>
      <c r="M205" s="156">
        <f t="shared" si="61"/>
        <v>0</v>
      </c>
      <c r="N205" s="156">
        <f t="shared" si="61"/>
        <v>0</v>
      </c>
      <c r="O205" s="156">
        <f t="shared" si="61"/>
        <v>0</v>
      </c>
      <c r="P205" s="156">
        <f t="shared" si="61"/>
        <v>0</v>
      </c>
      <c r="Q205" s="156">
        <f t="shared" si="61"/>
        <v>0</v>
      </c>
    </row>
    <row r="206" spans="1:17" ht="12" customHeight="1" x14ac:dyDescent="0.25">
      <c r="A206" s="158" t="s">
        <v>63</v>
      </c>
      <c r="B206" s="157">
        <f t="shared" ref="B206:Q206" si="62">IF(B152=0,0,B152*1000000/B$5)</f>
        <v>121.50601008748205</v>
      </c>
      <c r="C206" s="157">
        <f t="shared" si="62"/>
        <v>89.807524039365319</v>
      </c>
      <c r="D206" s="157">
        <f t="shared" si="62"/>
        <v>74.513319977552925</v>
      </c>
      <c r="E206" s="157">
        <f t="shared" si="62"/>
        <v>71.857090995501053</v>
      </c>
      <c r="F206" s="157">
        <f t="shared" si="62"/>
        <v>67.461364430921677</v>
      </c>
      <c r="G206" s="157">
        <f t="shared" si="62"/>
        <v>65.956279536840142</v>
      </c>
      <c r="H206" s="157">
        <f t="shared" si="62"/>
        <v>72.02090692237617</v>
      </c>
      <c r="I206" s="157">
        <f t="shared" si="62"/>
        <v>82.844634127083339</v>
      </c>
      <c r="J206" s="157">
        <f t="shared" si="62"/>
        <v>87.394312944822701</v>
      </c>
      <c r="K206" s="157">
        <f t="shared" si="62"/>
        <v>82.559893739425604</v>
      </c>
      <c r="L206" s="157">
        <f t="shared" si="62"/>
        <v>76.399047928662526</v>
      </c>
      <c r="M206" s="157">
        <f t="shared" si="62"/>
        <v>71.734987440923589</v>
      </c>
      <c r="N206" s="157">
        <f t="shared" si="62"/>
        <v>57.865146607622556</v>
      </c>
      <c r="O206" s="157">
        <f t="shared" si="62"/>
        <v>57.852873706229737</v>
      </c>
      <c r="P206" s="157">
        <f t="shared" si="62"/>
        <v>57.452382405706899</v>
      </c>
      <c r="Q206" s="157">
        <f t="shared" si="62"/>
        <v>60.653238165746984</v>
      </c>
    </row>
    <row r="207" spans="1:17" ht="12" customHeight="1" x14ac:dyDescent="0.25">
      <c r="A207" s="167" t="s">
        <v>144</v>
      </c>
      <c r="B207" s="132">
        <f t="shared" ref="B207:Q207" si="63">IF(B153=0,0,B153*1000000/B$11)</f>
        <v>698.24236614719587</v>
      </c>
      <c r="C207" s="132">
        <f t="shared" si="63"/>
        <v>693.06972787757138</v>
      </c>
      <c r="D207" s="132">
        <f t="shared" si="63"/>
        <v>689.92036063199396</v>
      </c>
      <c r="E207" s="132">
        <f t="shared" si="63"/>
        <v>684.82202693449483</v>
      </c>
      <c r="F207" s="132">
        <f t="shared" si="63"/>
        <v>678.11136303960541</v>
      </c>
      <c r="G207" s="132">
        <f t="shared" si="63"/>
        <v>675.55984299933016</v>
      </c>
      <c r="H207" s="132">
        <f t="shared" si="63"/>
        <v>666.26132565956573</v>
      </c>
      <c r="I207" s="132">
        <f t="shared" si="63"/>
        <v>656.47028783686267</v>
      </c>
      <c r="J207" s="132">
        <f t="shared" si="63"/>
        <v>645.44883298347247</v>
      </c>
      <c r="K207" s="132">
        <f t="shared" si="63"/>
        <v>648.16289417257713</v>
      </c>
      <c r="L207" s="132">
        <f t="shared" si="63"/>
        <v>647.26501477048305</v>
      </c>
      <c r="M207" s="132">
        <f t="shared" si="63"/>
        <v>644.63924653703862</v>
      </c>
      <c r="N207" s="132">
        <f t="shared" si="63"/>
        <v>639.51089452413078</v>
      </c>
      <c r="O207" s="132">
        <f t="shared" si="63"/>
        <v>630.68492699960223</v>
      </c>
      <c r="P207" s="132">
        <f t="shared" si="63"/>
        <v>623.34070748112345</v>
      </c>
      <c r="Q207" s="132">
        <f t="shared" si="63"/>
        <v>615.05753181719183</v>
      </c>
    </row>
    <row r="208" spans="1:17" ht="12" customHeight="1" x14ac:dyDescent="0.25">
      <c r="A208" s="167" t="s">
        <v>143</v>
      </c>
      <c r="B208" s="132">
        <f t="shared" ref="B208:Q208" si="64">IF(B154=0,0,B154*1000000/B$12)</f>
        <v>453.85753799567732</v>
      </c>
      <c r="C208" s="132">
        <f t="shared" si="64"/>
        <v>450.49532312042095</v>
      </c>
      <c r="D208" s="132">
        <f t="shared" si="64"/>
        <v>448.44823441079592</v>
      </c>
      <c r="E208" s="132">
        <f t="shared" si="64"/>
        <v>445.1343175074212</v>
      </c>
      <c r="F208" s="132">
        <f t="shared" si="64"/>
        <v>440.77238597574348</v>
      </c>
      <c r="G208" s="132">
        <f t="shared" si="64"/>
        <v>439.11389794956466</v>
      </c>
      <c r="H208" s="132">
        <f t="shared" si="64"/>
        <v>433.0698616787185</v>
      </c>
      <c r="I208" s="132">
        <f t="shared" si="64"/>
        <v>426.70568709396099</v>
      </c>
      <c r="J208" s="132">
        <f t="shared" si="64"/>
        <v>419.54174143925741</v>
      </c>
      <c r="K208" s="132">
        <f t="shared" si="64"/>
        <v>421.30588121217517</v>
      </c>
      <c r="L208" s="132">
        <f t="shared" si="64"/>
        <v>417.48593452696122</v>
      </c>
      <c r="M208" s="132">
        <f t="shared" si="64"/>
        <v>422.23870648176035</v>
      </c>
      <c r="N208" s="132">
        <f t="shared" si="64"/>
        <v>415.68208144068495</v>
      </c>
      <c r="O208" s="132">
        <f t="shared" si="64"/>
        <v>405.21506559724401</v>
      </c>
      <c r="P208" s="132">
        <f t="shared" si="64"/>
        <v>408.91150410761674</v>
      </c>
      <c r="Q208" s="132">
        <f t="shared" si="64"/>
        <v>399.78739568117436</v>
      </c>
    </row>
    <row r="209" spans="1:17" ht="12" customHeight="1" x14ac:dyDescent="0.25">
      <c r="A209" s="166" t="s">
        <v>57</v>
      </c>
      <c r="B209" s="165">
        <f t="shared" ref="B209:Q209" si="65">IF(B155=0,0,B155*1000000/B$12)</f>
        <v>453.85753799567732</v>
      </c>
      <c r="C209" s="165">
        <f t="shared" si="65"/>
        <v>450.49532312042095</v>
      </c>
      <c r="D209" s="165">
        <f t="shared" si="65"/>
        <v>448.44823441079592</v>
      </c>
      <c r="E209" s="165">
        <f t="shared" si="65"/>
        <v>445.1343175074212</v>
      </c>
      <c r="F209" s="165">
        <f t="shared" si="65"/>
        <v>440.77238597574348</v>
      </c>
      <c r="G209" s="165">
        <f t="shared" si="65"/>
        <v>439.11389794956466</v>
      </c>
      <c r="H209" s="165">
        <f t="shared" si="65"/>
        <v>433.0698616787185</v>
      </c>
      <c r="I209" s="165">
        <f t="shared" si="65"/>
        <v>426.70568709396099</v>
      </c>
      <c r="J209" s="165">
        <f t="shared" si="65"/>
        <v>419.54174143925741</v>
      </c>
      <c r="K209" s="165">
        <f t="shared" si="65"/>
        <v>421.30588121217517</v>
      </c>
      <c r="L209" s="165">
        <f t="shared" si="65"/>
        <v>417.48593452696122</v>
      </c>
      <c r="M209" s="165">
        <f t="shared" si="65"/>
        <v>422.23870648176035</v>
      </c>
      <c r="N209" s="165">
        <f t="shared" si="65"/>
        <v>415.68208144068495</v>
      </c>
      <c r="O209" s="165">
        <f t="shared" si="65"/>
        <v>405.21506559724401</v>
      </c>
      <c r="P209" s="165">
        <f t="shared" si="65"/>
        <v>408.91150410761674</v>
      </c>
      <c r="Q209" s="165">
        <f t="shared" si="65"/>
        <v>399.78739568117436</v>
      </c>
    </row>
    <row r="210" spans="1:17" ht="12" customHeight="1" x14ac:dyDescent="0.25">
      <c r="A210" s="147" t="s">
        <v>59</v>
      </c>
      <c r="B210" s="164">
        <f t="shared" ref="B210:Q210" si="66">IF(B156=0,0,B156*1000000/B$12)</f>
        <v>0</v>
      </c>
      <c r="C210" s="164">
        <f t="shared" si="66"/>
        <v>0</v>
      </c>
      <c r="D210" s="164">
        <f t="shared" si="66"/>
        <v>0</v>
      </c>
      <c r="E210" s="164">
        <f t="shared" si="66"/>
        <v>0</v>
      </c>
      <c r="F210" s="164">
        <f t="shared" si="66"/>
        <v>0</v>
      </c>
      <c r="G210" s="164">
        <f t="shared" si="66"/>
        <v>0</v>
      </c>
      <c r="H210" s="164">
        <f t="shared" si="66"/>
        <v>0</v>
      </c>
      <c r="I210" s="164">
        <f t="shared" si="66"/>
        <v>0</v>
      </c>
      <c r="J210" s="164">
        <f t="shared" si="66"/>
        <v>0</v>
      </c>
      <c r="K210" s="164">
        <f t="shared" si="66"/>
        <v>0</v>
      </c>
      <c r="L210" s="164">
        <f t="shared" si="66"/>
        <v>0</v>
      </c>
      <c r="M210" s="164">
        <f t="shared" si="66"/>
        <v>0</v>
      </c>
      <c r="N210" s="164">
        <f t="shared" si="66"/>
        <v>0</v>
      </c>
      <c r="O210" s="164">
        <f t="shared" si="66"/>
        <v>0</v>
      </c>
      <c r="P210" s="164">
        <f t="shared" si="66"/>
        <v>0</v>
      </c>
      <c r="Q210" s="164">
        <f t="shared" si="66"/>
        <v>0</v>
      </c>
    </row>
    <row r="211" spans="1:17" ht="12" customHeight="1" x14ac:dyDescent="0.25">
      <c r="A211" s="163" t="s">
        <v>142</v>
      </c>
      <c r="B211" s="162">
        <f t="shared" ref="B211:Q211" si="67">IF(B157=0,0,B157*1000000/B$13)</f>
        <v>0</v>
      </c>
      <c r="C211" s="162">
        <f t="shared" si="67"/>
        <v>0</v>
      </c>
      <c r="D211" s="162">
        <f t="shared" si="67"/>
        <v>0</v>
      </c>
      <c r="E211" s="162">
        <f t="shared" si="67"/>
        <v>0</v>
      </c>
      <c r="F211" s="162">
        <f t="shared" si="67"/>
        <v>0</v>
      </c>
      <c r="G211" s="162">
        <f t="shared" si="67"/>
        <v>0</v>
      </c>
      <c r="H211" s="162">
        <f t="shared" si="67"/>
        <v>0</v>
      </c>
      <c r="I211" s="162">
        <f t="shared" si="67"/>
        <v>0</v>
      </c>
      <c r="J211" s="162">
        <f t="shared" si="67"/>
        <v>0</v>
      </c>
      <c r="K211" s="162">
        <f t="shared" si="67"/>
        <v>0</v>
      </c>
      <c r="L211" s="162">
        <f t="shared" si="67"/>
        <v>0</v>
      </c>
      <c r="M211" s="162">
        <f t="shared" si="67"/>
        <v>0</v>
      </c>
      <c r="N211" s="162">
        <f t="shared" si="67"/>
        <v>0</v>
      </c>
      <c r="O211" s="162">
        <f t="shared" si="67"/>
        <v>0</v>
      </c>
      <c r="P211" s="162">
        <f t="shared" si="67"/>
        <v>0</v>
      </c>
      <c r="Q211" s="162">
        <f t="shared" si="67"/>
        <v>0</v>
      </c>
    </row>
    <row r="212" spans="1:17" ht="12" customHeight="1" x14ac:dyDescent="0.25">
      <c r="A212" s="161" t="s">
        <v>141</v>
      </c>
      <c r="B212" s="160">
        <f t="shared" ref="B212:Q212" si="68">IF(B158=0,0,B158*1000000/B$14)</f>
        <v>0</v>
      </c>
      <c r="C212" s="160">
        <f t="shared" si="68"/>
        <v>0</v>
      </c>
      <c r="D212" s="160">
        <f t="shared" si="68"/>
        <v>0</v>
      </c>
      <c r="E212" s="160">
        <f t="shared" si="68"/>
        <v>0</v>
      </c>
      <c r="F212" s="160">
        <f t="shared" si="68"/>
        <v>0</v>
      </c>
      <c r="G212" s="160">
        <f t="shared" si="68"/>
        <v>0</v>
      </c>
      <c r="H212" s="160">
        <f t="shared" si="68"/>
        <v>0</v>
      </c>
      <c r="I212" s="160">
        <f t="shared" si="68"/>
        <v>0</v>
      </c>
      <c r="J212" s="160">
        <f t="shared" si="68"/>
        <v>0</v>
      </c>
      <c r="K212" s="160">
        <f t="shared" si="68"/>
        <v>0</v>
      </c>
      <c r="L212" s="160">
        <f t="shared" si="68"/>
        <v>0</v>
      </c>
      <c r="M212" s="160">
        <f t="shared" si="68"/>
        <v>0</v>
      </c>
      <c r="N212" s="160">
        <f t="shared" si="68"/>
        <v>0</v>
      </c>
      <c r="O212" s="160">
        <f t="shared" si="68"/>
        <v>0</v>
      </c>
      <c r="P212" s="160">
        <f t="shared" si="68"/>
        <v>0</v>
      </c>
      <c r="Q212" s="160">
        <f t="shared" si="68"/>
        <v>0</v>
      </c>
    </row>
    <row r="213" spans="1:17" ht="12" customHeight="1" x14ac:dyDescent="0.25">
      <c r="A213" s="148" t="s">
        <v>60</v>
      </c>
      <c r="B213" s="156">
        <f t="shared" ref="B213:Q213" si="69">IF(B159=0,0,B159*1000000/B$14)</f>
        <v>0</v>
      </c>
      <c r="C213" s="156">
        <f t="shared" si="69"/>
        <v>0</v>
      </c>
      <c r="D213" s="156">
        <f t="shared" si="69"/>
        <v>0</v>
      </c>
      <c r="E213" s="156">
        <f t="shared" si="69"/>
        <v>0</v>
      </c>
      <c r="F213" s="156">
        <f t="shared" si="69"/>
        <v>0</v>
      </c>
      <c r="G213" s="156">
        <f t="shared" si="69"/>
        <v>0</v>
      </c>
      <c r="H213" s="156">
        <f t="shared" si="69"/>
        <v>0</v>
      </c>
      <c r="I213" s="156">
        <f t="shared" si="69"/>
        <v>0</v>
      </c>
      <c r="J213" s="156">
        <f t="shared" si="69"/>
        <v>0</v>
      </c>
      <c r="K213" s="156">
        <f t="shared" si="69"/>
        <v>0</v>
      </c>
      <c r="L213" s="156">
        <f t="shared" si="69"/>
        <v>0</v>
      </c>
      <c r="M213" s="156">
        <f t="shared" si="69"/>
        <v>0</v>
      </c>
      <c r="N213" s="156">
        <f t="shared" si="69"/>
        <v>0</v>
      </c>
      <c r="O213" s="156">
        <f t="shared" si="69"/>
        <v>0</v>
      </c>
      <c r="P213" s="156">
        <f t="shared" si="69"/>
        <v>0</v>
      </c>
      <c r="Q213" s="156">
        <f t="shared" si="69"/>
        <v>0</v>
      </c>
    </row>
    <row r="214" spans="1:17" ht="12" customHeight="1" x14ac:dyDescent="0.25">
      <c r="A214" s="159" t="s">
        <v>59</v>
      </c>
      <c r="B214" s="57">
        <f t="shared" ref="B214:Q214" si="70">IF(B160=0,0,B160*1000000/B$14)</f>
        <v>0</v>
      </c>
      <c r="C214" s="57">
        <f t="shared" si="70"/>
        <v>0</v>
      </c>
      <c r="D214" s="57">
        <f t="shared" si="70"/>
        <v>0</v>
      </c>
      <c r="E214" s="57">
        <f t="shared" si="70"/>
        <v>0</v>
      </c>
      <c r="F214" s="57">
        <f t="shared" si="70"/>
        <v>0</v>
      </c>
      <c r="G214" s="57">
        <f t="shared" si="70"/>
        <v>0</v>
      </c>
      <c r="H214" s="57">
        <f t="shared" si="70"/>
        <v>0</v>
      </c>
      <c r="I214" s="57">
        <f t="shared" si="70"/>
        <v>0</v>
      </c>
      <c r="J214" s="57">
        <f t="shared" si="70"/>
        <v>0</v>
      </c>
      <c r="K214" s="57">
        <f t="shared" si="70"/>
        <v>0</v>
      </c>
      <c r="L214" s="57">
        <f t="shared" si="70"/>
        <v>0</v>
      </c>
      <c r="M214" s="57">
        <f t="shared" si="70"/>
        <v>0</v>
      </c>
      <c r="N214" s="57">
        <f t="shared" si="70"/>
        <v>0</v>
      </c>
      <c r="O214" s="57">
        <f t="shared" si="70"/>
        <v>0</v>
      </c>
      <c r="P214" s="57">
        <f t="shared" si="70"/>
        <v>0</v>
      </c>
      <c r="Q214" s="57">
        <f t="shared" si="70"/>
        <v>0</v>
      </c>
    </row>
    <row r="215" spans="1:17" ht="12" customHeight="1" x14ac:dyDescent="0.25">
      <c r="A215" s="158" t="s">
        <v>62</v>
      </c>
      <c r="B215" s="157">
        <f t="shared" ref="B215:Q215" si="71">IF(B161=0,0,B161*1000000/B$5)</f>
        <v>17.934081126955089</v>
      </c>
      <c r="C215" s="157">
        <f t="shared" si="71"/>
        <v>13.794150715482091</v>
      </c>
      <c r="D215" s="157">
        <f t="shared" si="71"/>
        <v>12.131115170112155</v>
      </c>
      <c r="E215" s="157">
        <f t="shared" si="71"/>
        <v>6.7927145231756274</v>
      </c>
      <c r="F215" s="157">
        <f t="shared" si="71"/>
        <v>7.733071295418366</v>
      </c>
      <c r="G215" s="157">
        <f t="shared" si="71"/>
        <v>15.000518078728081</v>
      </c>
      <c r="H215" s="157">
        <f t="shared" si="71"/>
        <v>12.306572121683333</v>
      </c>
      <c r="I215" s="157">
        <f t="shared" si="71"/>
        <v>23.624038198518814</v>
      </c>
      <c r="J215" s="157">
        <f t="shared" si="71"/>
        <v>21.922409459156629</v>
      </c>
      <c r="K215" s="157">
        <f t="shared" si="71"/>
        <v>10.275646395262436</v>
      </c>
      <c r="L215" s="157">
        <f t="shared" si="71"/>
        <v>14.352504771769915</v>
      </c>
      <c r="M215" s="157">
        <f t="shared" si="71"/>
        <v>13.658446838934179</v>
      </c>
      <c r="N215" s="157">
        <f t="shared" si="71"/>
        <v>7.4910036119713643</v>
      </c>
      <c r="O215" s="157">
        <f t="shared" si="71"/>
        <v>8.3141961738762795</v>
      </c>
      <c r="P215" s="157">
        <f t="shared" si="71"/>
        <v>8.8795697499018669</v>
      </c>
      <c r="Q215" s="157">
        <f t="shared" si="71"/>
        <v>12.089690192539772</v>
      </c>
    </row>
    <row r="216" spans="1:17" ht="12" customHeight="1" x14ac:dyDescent="0.25">
      <c r="A216" s="23" t="s">
        <v>57</v>
      </c>
      <c r="B216" s="156">
        <f t="shared" ref="B216:Q216" si="72">IF(B162=0,0,B162*1000000/B$16)</f>
        <v>323.8381332431905</v>
      </c>
      <c r="C216" s="156">
        <f t="shared" si="72"/>
        <v>323.41496640371679</v>
      </c>
      <c r="D216" s="156">
        <f t="shared" si="72"/>
        <v>321.27171664178377</v>
      </c>
      <c r="E216" s="156">
        <f t="shared" si="72"/>
        <v>308.79137956908778</v>
      </c>
      <c r="F216" s="156">
        <f t="shared" si="72"/>
        <v>326.33459846792289</v>
      </c>
      <c r="G216" s="156">
        <f t="shared" si="72"/>
        <v>349.63245722000687</v>
      </c>
      <c r="H216" s="156">
        <f t="shared" si="72"/>
        <v>285.64218704851334</v>
      </c>
      <c r="I216" s="156">
        <f t="shared" si="72"/>
        <v>316.72856205380117</v>
      </c>
      <c r="J216" s="156">
        <f t="shared" si="72"/>
        <v>315.16651856364331</v>
      </c>
      <c r="K216" s="156">
        <f t="shared" si="72"/>
        <v>235.54850942538499</v>
      </c>
      <c r="L216" s="156">
        <f t="shared" si="72"/>
        <v>339.09603468091575</v>
      </c>
      <c r="M216" s="156">
        <f t="shared" si="72"/>
        <v>337.70607270790407</v>
      </c>
      <c r="N216" s="156">
        <f t="shared" si="72"/>
        <v>259.3504132111554</v>
      </c>
      <c r="O216" s="156">
        <f t="shared" si="72"/>
        <v>283.99600276508437</v>
      </c>
      <c r="P216" s="156">
        <f t="shared" si="72"/>
        <v>280.78153552551265</v>
      </c>
      <c r="Q216" s="156">
        <f t="shared" si="72"/>
        <v>275.48731365470394</v>
      </c>
    </row>
    <row r="217" spans="1:17" ht="12" customHeight="1" x14ac:dyDescent="0.25">
      <c r="A217" s="29" t="s">
        <v>140</v>
      </c>
      <c r="B217" s="57">
        <f t="shared" ref="B217:Q217" si="73">IF(B163=0,0,B163*1000000/B$17)</f>
        <v>0</v>
      </c>
      <c r="C217" s="57">
        <f t="shared" si="73"/>
        <v>0</v>
      </c>
      <c r="D217" s="57">
        <f t="shared" si="73"/>
        <v>0</v>
      </c>
      <c r="E217" s="57">
        <f t="shared" si="73"/>
        <v>0</v>
      </c>
      <c r="F217" s="57">
        <f t="shared" si="73"/>
        <v>0</v>
      </c>
      <c r="G217" s="57">
        <f t="shared" si="73"/>
        <v>0</v>
      </c>
      <c r="H217" s="57">
        <f t="shared" si="73"/>
        <v>0</v>
      </c>
      <c r="I217" s="57">
        <f t="shared" si="73"/>
        <v>0</v>
      </c>
      <c r="J217" s="57">
        <f t="shared" si="73"/>
        <v>0</v>
      </c>
      <c r="K217" s="57">
        <f t="shared" si="73"/>
        <v>0</v>
      </c>
      <c r="L217" s="57">
        <f t="shared" si="73"/>
        <v>0</v>
      </c>
      <c r="M217" s="57">
        <f t="shared" si="73"/>
        <v>0</v>
      </c>
      <c r="N217" s="57">
        <f t="shared" si="73"/>
        <v>0</v>
      </c>
      <c r="O217" s="57">
        <f t="shared" si="73"/>
        <v>0</v>
      </c>
      <c r="P217" s="57">
        <f t="shared" si="73"/>
        <v>0</v>
      </c>
      <c r="Q217" s="57">
        <f t="shared" si="73"/>
        <v>0</v>
      </c>
    </row>
    <row r="219" spans="1:17" ht="12" customHeight="1" x14ac:dyDescent="0.25">
      <c r="A219" s="152" t="s">
        <v>196</v>
      </c>
      <c r="B219" s="184">
        <f>B165/RES_summary!B$19</f>
        <v>181.80750892655524</v>
      </c>
      <c r="C219" s="184">
        <f>C165/RES_summary!C$19</f>
        <v>192.53021706689123</v>
      </c>
      <c r="D219" s="184">
        <f>D165/RES_summary!D$19</f>
        <v>183.34842510564113</v>
      </c>
      <c r="E219" s="184">
        <f>E165/RES_summary!E$19</f>
        <v>183.71206028030139</v>
      </c>
      <c r="F219" s="184">
        <f>F165/RES_summary!F$19</f>
        <v>168.3104914903852</v>
      </c>
      <c r="G219" s="184">
        <f>G165/RES_summary!G$19</f>
        <v>163.41106702844533</v>
      </c>
      <c r="H219" s="184">
        <f>H165/RES_summary!H$19</f>
        <v>150.67680602489372</v>
      </c>
      <c r="I219" s="184">
        <f>I165/RES_summary!I$19</f>
        <v>155.25523110630857</v>
      </c>
      <c r="J219" s="184">
        <f>J165/RES_summary!J$19</f>
        <v>149.87247967980144</v>
      </c>
      <c r="K219" s="184">
        <f>K165/RES_summary!K$19</f>
        <v>147.0983478154252</v>
      </c>
      <c r="L219" s="184">
        <f>L165/RES_summary!L$19</f>
        <v>159.89174609009785</v>
      </c>
      <c r="M219" s="184">
        <f>M165/RES_summary!M$19</f>
        <v>147.78460559857214</v>
      </c>
      <c r="N219" s="184">
        <f>N165/RES_summary!N$19</f>
        <v>154.68153747248954</v>
      </c>
      <c r="O219" s="184">
        <f>O165/RES_summary!O$19</f>
        <v>156.96662265477386</v>
      </c>
      <c r="P219" s="184">
        <f>P165/RES_summary!P$19</f>
        <v>144.19492302223568</v>
      </c>
      <c r="Q219" s="184">
        <f>Q165/RES_summary!Q$19</f>
        <v>149.52002407780179</v>
      </c>
    </row>
    <row r="220" spans="1:17" ht="12" customHeight="1" x14ac:dyDescent="0.25">
      <c r="A220" s="158" t="s">
        <v>65</v>
      </c>
      <c r="B220" s="178">
        <f>B166/RES_summary!B$19</f>
        <v>146.97064654401186</v>
      </c>
      <c r="C220" s="178">
        <f>C166/RES_summary!C$19</f>
        <v>157.19261569446718</v>
      </c>
      <c r="D220" s="178">
        <f>D166/RES_summary!D$19</f>
        <v>148.28346127415327</v>
      </c>
      <c r="E220" s="178">
        <f>E166/RES_summary!E$19</f>
        <v>148.9597736004047</v>
      </c>
      <c r="F220" s="178">
        <f>F166/RES_summary!F$19</f>
        <v>134.68634569996456</v>
      </c>
      <c r="G220" s="178">
        <f>G166/RES_summary!G$19</f>
        <v>129.91471246039896</v>
      </c>
      <c r="H220" s="178">
        <f>H166/RES_summary!H$19</f>
        <v>118.16911160472374</v>
      </c>
      <c r="I220" s="178">
        <f>I166/RES_summary!I$19</f>
        <v>121.06965697363503</v>
      </c>
      <c r="J220" s="178">
        <f>J166/RES_summary!J$19</f>
        <v>117.4620569793673</v>
      </c>
      <c r="K220" s="178">
        <f>K166/RES_summary!K$19</f>
        <v>114.29471244783645</v>
      </c>
      <c r="L220" s="178">
        <f>L166/RES_summary!L$19</f>
        <v>128.01853325473064</v>
      </c>
      <c r="M220" s="178">
        <f>M166/RES_summary!M$19</f>
        <v>115.10312631541021</v>
      </c>
      <c r="N220" s="178">
        <f>N166/RES_summary!N$19</f>
        <v>122.12703490162198</v>
      </c>
      <c r="O220" s="178">
        <f>O166/RES_summary!O$19</f>
        <v>125.48541678815377</v>
      </c>
      <c r="P220" s="178">
        <f>P166/RES_summary!P$19</f>
        <v>111.16644778759881</v>
      </c>
      <c r="Q220" s="178">
        <f>Q166/RES_summary!Q$19</f>
        <v>117.55538295994477</v>
      </c>
    </row>
    <row r="221" spans="1:17" ht="12" customHeight="1" x14ac:dyDescent="0.25">
      <c r="A221" s="23" t="s">
        <v>60</v>
      </c>
      <c r="B221" s="176">
        <f>B167/RES_summary!B$19</f>
        <v>146.97064654401186</v>
      </c>
      <c r="C221" s="176">
        <f>C167/RES_summary!C$19</f>
        <v>157.19261569446718</v>
      </c>
      <c r="D221" s="176">
        <f>D167/RES_summary!D$19</f>
        <v>148.28346127415327</v>
      </c>
      <c r="E221" s="176">
        <f>E167/RES_summary!E$19</f>
        <v>148.9597736004047</v>
      </c>
      <c r="F221" s="176">
        <f>F167/RES_summary!F$19</f>
        <v>134.68634569996456</v>
      </c>
      <c r="G221" s="176">
        <f>G167/RES_summary!G$19</f>
        <v>129.91471246039896</v>
      </c>
      <c r="H221" s="176">
        <f>H167/RES_summary!H$19</f>
        <v>118.16911160472374</v>
      </c>
      <c r="I221" s="176">
        <f>I167/RES_summary!I$19</f>
        <v>121.06965697363503</v>
      </c>
      <c r="J221" s="176">
        <f>J167/RES_summary!J$19</f>
        <v>117.4620569793673</v>
      </c>
      <c r="K221" s="176">
        <f>K167/RES_summary!K$19</f>
        <v>114.29471244783645</v>
      </c>
      <c r="L221" s="176">
        <f>L167/RES_summary!L$19</f>
        <v>128.01853325473064</v>
      </c>
      <c r="M221" s="176">
        <f>M167/RES_summary!M$19</f>
        <v>115.10312631541021</v>
      </c>
      <c r="N221" s="176">
        <f>N167/RES_summary!N$19</f>
        <v>122.12703490162198</v>
      </c>
      <c r="O221" s="176">
        <f>O167/RES_summary!O$19</f>
        <v>125.48541678815377</v>
      </c>
      <c r="P221" s="176">
        <f>P167/RES_summary!P$19</f>
        <v>111.16644778759881</v>
      </c>
      <c r="Q221" s="176">
        <f>Q167/RES_summary!Q$19</f>
        <v>117.55538295994477</v>
      </c>
    </row>
    <row r="222" spans="1:17" ht="12" customHeight="1" x14ac:dyDescent="0.25">
      <c r="A222" s="158" t="s">
        <v>112</v>
      </c>
      <c r="B222" s="178">
        <f>B168/RES_summary!B$19</f>
        <v>4.5697550456812105E-2</v>
      </c>
      <c r="C222" s="178">
        <f>C168/RES_summary!C$19</f>
        <v>5.2940780063951802E-2</v>
      </c>
      <c r="D222" s="178">
        <f>D168/RES_summary!D$19</f>
        <v>5.4170378228380965E-2</v>
      </c>
      <c r="E222" s="178">
        <f>E168/RES_summary!E$19</f>
        <v>5.3122717982792049E-2</v>
      </c>
      <c r="F222" s="178">
        <f>F168/RES_summary!F$19</f>
        <v>5.5670763908400936E-2</v>
      </c>
      <c r="G222" s="178">
        <f>G168/RES_summary!G$19</f>
        <v>5.9429729158093872E-2</v>
      </c>
      <c r="H222" s="178">
        <f>H168/RES_summary!H$19</f>
        <v>6.2704906195935675E-2</v>
      </c>
      <c r="I222" s="178">
        <f>I168/RES_summary!I$19</f>
        <v>6.9361567797849799E-2</v>
      </c>
      <c r="J222" s="178">
        <f>J168/RES_summary!J$19</f>
        <v>6.9778716230286336E-2</v>
      </c>
      <c r="K222" s="178">
        <f>K168/RES_summary!K$19</f>
        <v>6.9094174022754515E-2</v>
      </c>
      <c r="L222" s="178">
        <f>L168/RES_summary!L$19</f>
        <v>6.739540903612444E-2</v>
      </c>
      <c r="M222" s="178">
        <f>M168/RES_summary!M$19</f>
        <v>6.9916036686754918E-2</v>
      </c>
      <c r="N222" s="178">
        <f>N168/RES_summary!N$19</f>
        <v>6.2778603723915347E-2</v>
      </c>
      <c r="O222" s="178">
        <f>O168/RES_summary!O$19</f>
        <v>5.9413298984805109E-2</v>
      </c>
      <c r="P222" s="178">
        <f>P168/RES_summary!P$19</f>
        <v>4.9342663432516483E-2</v>
      </c>
      <c r="Q222" s="178">
        <f>Q168/RES_summary!Q$19</f>
        <v>4.4282132180995519E-2</v>
      </c>
    </row>
    <row r="223" spans="1:17" ht="12" customHeight="1" x14ac:dyDescent="0.25">
      <c r="A223" s="23" t="s">
        <v>60</v>
      </c>
      <c r="B223" s="177">
        <f>B169/RES_summary!B$19</f>
        <v>4.5697550456812105E-2</v>
      </c>
      <c r="C223" s="177">
        <f>C169/RES_summary!C$19</f>
        <v>5.2940780063951802E-2</v>
      </c>
      <c r="D223" s="177">
        <f>D169/RES_summary!D$19</f>
        <v>5.4170378228380965E-2</v>
      </c>
      <c r="E223" s="177">
        <f>E169/RES_summary!E$19</f>
        <v>5.3122717982792049E-2</v>
      </c>
      <c r="F223" s="177">
        <f>F169/RES_summary!F$19</f>
        <v>5.5670763908400936E-2</v>
      </c>
      <c r="G223" s="177">
        <f>G169/RES_summary!G$19</f>
        <v>5.9429729158093872E-2</v>
      </c>
      <c r="H223" s="177">
        <f>H169/RES_summary!H$19</f>
        <v>6.2704906195935675E-2</v>
      </c>
      <c r="I223" s="177">
        <f>I169/RES_summary!I$19</f>
        <v>6.9361567797849799E-2</v>
      </c>
      <c r="J223" s="177">
        <f>J169/RES_summary!J$19</f>
        <v>6.9778716230286336E-2</v>
      </c>
      <c r="K223" s="177">
        <f>K169/RES_summary!K$19</f>
        <v>6.9094174022754515E-2</v>
      </c>
      <c r="L223" s="177">
        <f>L169/RES_summary!L$19</f>
        <v>6.739540903612444E-2</v>
      </c>
      <c r="M223" s="177">
        <f>M169/RES_summary!M$19</f>
        <v>6.9916036686754918E-2</v>
      </c>
      <c r="N223" s="177">
        <f>N169/RES_summary!N$19</f>
        <v>6.2778603723915347E-2</v>
      </c>
      <c r="O223" s="177">
        <f>O169/RES_summary!O$19</f>
        <v>5.9413298984805109E-2</v>
      </c>
      <c r="P223" s="177">
        <f>P169/RES_summary!P$19</f>
        <v>4.9342663432516483E-2</v>
      </c>
      <c r="Q223" s="177">
        <f>Q169/RES_summary!Q$19</f>
        <v>4.4282132180995519E-2</v>
      </c>
    </row>
    <row r="224" spans="1:17" ht="12" customHeight="1" x14ac:dyDescent="0.25">
      <c r="A224" s="158" t="s">
        <v>63</v>
      </c>
      <c r="B224" s="178">
        <f>B170/RES_summary!B$19</f>
        <v>26.298093478973023</v>
      </c>
      <c r="C224" s="178">
        <f>C170/RES_summary!C$19</f>
        <v>26.739533654269245</v>
      </c>
      <c r="D224" s="178">
        <f>D170/RES_summary!D$19</f>
        <v>26.433610590045557</v>
      </c>
      <c r="E224" s="178">
        <f>E170/RES_summary!E$19</f>
        <v>26.195270183770987</v>
      </c>
      <c r="F224" s="178">
        <f>F170/RES_summary!F$19</f>
        <v>25.284345919620062</v>
      </c>
      <c r="G224" s="178">
        <f>G170/RES_summary!G$19</f>
        <v>25.156103383661037</v>
      </c>
      <c r="H224" s="178">
        <f>H170/RES_summary!H$19</f>
        <v>24.389772347323934</v>
      </c>
      <c r="I224" s="178">
        <f>I170/RES_summary!I$19</f>
        <v>25.645154042989056</v>
      </c>
      <c r="J224" s="178">
        <f>J170/RES_summary!J$19</f>
        <v>24.181890123337958</v>
      </c>
      <c r="K224" s="178">
        <f>K170/RES_summary!K$19</f>
        <v>24.527512688626608</v>
      </c>
      <c r="L224" s="178">
        <f>L170/RES_summary!L$19</f>
        <v>23.683140146198468</v>
      </c>
      <c r="M224" s="178">
        <f>M170/RES_summary!M$19</f>
        <v>24.390722832025343</v>
      </c>
      <c r="N224" s="178">
        <f>N170/RES_summary!N$19</f>
        <v>24.076696620267935</v>
      </c>
      <c r="O224" s="178">
        <f>O170/RES_summary!O$19</f>
        <v>23.441963171994558</v>
      </c>
      <c r="P224" s="178">
        <f>P170/RES_summary!P$19</f>
        <v>24.524738166385536</v>
      </c>
      <c r="Q224" s="178">
        <f>Q170/RES_summary!Q$19</f>
        <v>23.709554071227991</v>
      </c>
    </row>
    <row r="225" spans="1:17" ht="12" customHeight="1" x14ac:dyDescent="0.25">
      <c r="A225" s="167" t="s">
        <v>144</v>
      </c>
      <c r="B225" s="183">
        <f>B171/RES_summary!B$19</f>
        <v>31.40014716593128</v>
      </c>
      <c r="C225" s="183">
        <f>C171/RES_summary!C$19</f>
        <v>31.145225358838598</v>
      </c>
      <c r="D225" s="183">
        <f>D171/RES_summary!D$19</f>
        <v>30.978166866256871</v>
      </c>
      <c r="E225" s="183">
        <f>E171/RES_summary!E$19</f>
        <v>30.720424320527204</v>
      </c>
      <c r="F225" s="183">
        <f>F171/RES_summary!F$19</f>
        <v>30.374434610734124</v>
      </c>
      <c r="G225" s="183">
        <f>G171/RES_summary!G$19</f>
        <v>30.229107944543468</v>
      </c>
      <c r="H225" s="183">
        <f>H171/RES_summary!H$19</f>
        <v>29.773769054439082</v>
      </c>
      <c r="I225" s="183">
        <f>I171/RES_summary!I$19</f>
        <v>29.296669064549373</v>
      </c>
      <c r="J225" s="183">
        <f>J171/RES_summary!J$19</f>
        <v>28.761888795093959</v>
      </c>
      <c r="K225" s="183">
        <f>K171/RES_summary!K$19</f>
        <v>28.826635801940046</v>
      </c>
      <c r="L225" s="183">
        <f>L171/RES_summary!L$19</f>
        <v>28.716161150237959</v>
      </c>
      <c r="M225" s="183">
        <f>M171/RES_summary!M$19</f>
        <v>28.531763450772054</v>
      </c>
      <c r="N225" s="183">
        <f>N171/RES_summary!N$19</f>
        <v>28.232072660998504</v>
      </c>
      <c r="O225" s="183">
        <f>O171/RES_summary!O$19</f>
        <v>27.753737721440679</v>
      </c>
      <c r="P225" s="183">
        <f>P171/RES_summary!P$19</f>
        <v>27.329252732035563</v>
      </c>
      <c r="Q225" s="183">
        <f>Q171/RES_summary!Q$19</f>
        <v>26.879715720146784</v>
      </c>
    </row>
    <row r="226" spans="1:17" ht="12" customHeight="1" x14ac:dyDescent="0.25">
      <c r="A226" s="167" t="s">
        <v>143</v>
      </c>
      <c r="B226" s="183">
        <f>B172/RES_summary!B$19</f>
        <v>26.4497595791109</v>
      </c>
      <c r="C226" s="183">
        <f>C172/RES_summary!C$19</f>
        <v>26.288022077359006</v>
      </c>
      <c r="D226" s="183">
        <f>D172/RES_summary!D$19</f>
        <v>26.203219483540423</v>
      </c>
      <c r="E226" s="183">
        <f>E172/RES_summary!E$19</f>
        <v>26.040838707695972</v>
      </c>
      <c r="F226" s="183">
        <f>F172/RES_summary!F$19</f>
        <v>25.804068552807472</v>
      </c>
      <c r="G226" s="183">
        <f>G172/RES_summary!G$19</f>
        <v>25.729416058000982</v>
      </c>
      <c r="H226" s="183">
        <f>H172/RES_summary!H$19</f>
        <v>25.389192776715912</v>
      </c>
      <c r="I226" s="183">
        <f>I172/RES_summary!I$19</f>
        <v>25.025928133591588</v>
      </c>
      <c r="J226" s="183">
        <f>J172/RES_summary!J$19</f>
        <v>24.616477779900848</v>
      </c>
      <c r="K226" s="183">
        <f>K172/RES_summary!K$19</f>
        <v>24.717343176922189</v>
      </c>
      <c r="L226" s="183">
        <f>L172/RES_summary!L$19</f>
        <v>24.610329189219406</v>
      </c>
      <c r="M226" s="183">
        <f>M172/RES_summary!M$19</f>
        <v>24.586110322240646</v>
      </c>
      <c r="N226" s="183">
        <f>N172/RES_summary!N$19</f>
        <v>24.308838986200751</v>
      </c>
      <c r="O226" s="183">
        <f>O172/RES_summary!O$19</f>
        <v>23.865827746964431</v>
      </c>
      <c r="P226" s="183">
        <f>P172/RES_summary!P$19</f>
        <v>23.7035222817243</v>
      </c>
      <c r="Q226" s="183">
        <f>Q172/RES_summary!Q$19</f>
        <v>23.315598375493845</v>
      </c>
    </row>
    <row r="227" spans="1:17" ht="12" customHeight="1" x14ac:dyDescent="0.25">
      <c r="A227" s="166" t="s">
        <v>57</v>
      </c>
      <c r="B227" s="182">
        <f>B173/RES_summary!B$19</f>
        <v>20.410095657855333</v>
      </c>
      <c r="C227" s="182">
        <f>C173/RES_summary!C$19</f>
        <v>20.244396483245069</v>
      </c>
      <c r="D227" s="182">
        <f>D173/RES_summary!D$19</f>
        <v>20.135808463066958</v>
      </c>
      <c r="E227" s="182">
        <f>E173/RES_summary!E$19</f>
        <v>19.968275808342671</v>
      </c>
      <c r="F227" s="182">
        <f>F173/RES_summary!F$19</f>
        <v>19.74338249697718</v>
      </c>
      <c r="G227" s="182">
        <f>G173/RES_summary!G$19</f>
        <v>19.648920163953257</v>
      </c>
      <c r="H227" s="182">
        <f>H173/RES_summary!H$19</f>
        <v>19.352949885385435</v>
      </c>
      <c r="I227" s="182">
        <f>I173/RES_summary!I$19</f>
        <v>19.042834891957096</v>
      </c>
      <c r="J227" s="182">
        <f>J173/RES_summary!J$19</f>
        <v>18.69522771681109</v>
      </c>
      <c r="K227" s="182">
        <f>K173/RES_summary!K$19</f>
        <v>18.737313271261026</v>
      </c>
      <c r="L227" s="182">
        <f>L173/RES_summary!L$19</f>
        <v>18.52192394190347</v>
      </c>
      <c r="M227" s="182">
        <f>M173/RES_summary!M$19</f>
        <v>18.688305060255697</v>
      </c>
      <c r="N227" s="182">
        <f>N173/RES_summary!N$19</f>
        <v>18.350847229649027</v>
      </c>
      <c r="O227" s="182">
        <f>O173/RES_summary!O$19</f>
        <v>17.831776486025621</v>
      </c>
      <c r="P227" s="182">
        <f>P173/RES_summary!P$19</f>
        <v>17.927989792215314</v>
      </c>
      <c r="Q227" s="182">
        <f>Q173/RES_summary!Q$19</f>
        <v>17.471815218095397</v>
      </c>
    </row>
    <row r="228" spans="1:17" ht="12" customHeight="1" x14ac:dyDescent="0.25">
      <c r="A228" s="147" t="s">
        <v>59</v>
      </c>
      <c r="B228" s="181">
        <f>B174/RES_summary!B$19</f>
        <v>6.0396639212555678</v>
      </c>
      <c r="C228" s="181">
        <f>C174/RES_summary!C$19</f>
        <v>6.0436255941139336</v>
      </c>
      <c r="D228" s="181">
        <f>D174/RES_summary!D$19</f>
        <v>6.0674110204734619</v>
      </c>
      <c r="E228" s="181">
        <f>E174/RES_summary!E$19</f>
        <v>6.0725628993533007</v>
      </c>
      <c r="F228" s="181">
        <f>F174/RES_summary!F$19</f>
        <v>6.0606860558302955</v>
      </c>
      <c r="G228" s="181">
        <f>G174/RES_summary!G$19</f>
        <v>6.0804958940477221</v>
      </c>
      <c r="H228" s="181">
        <f>H174/RES_summary!H$19</f>
        <v>6.0362428913304802</v>
      </c>
      <c r="I228" s="181">
        <f>I174/RES_summary!I$19</f>
        <v>5.9830932416344931</v>
      </c>
      <c r="J228" s="181">
        <f>J174/RES_summary!J$19</f>
        <v>5.9212500630897571</v>
      </c>
      <c r="K228" s="181">
        <f>K174/RES_summary!K$19</f>
        <v>5.9800299056611594</v>
      </c>
      <c r="L228" s="181">
        <f>L174/RES_summary!L$19</f>
        <v>6.0884052473159365</v>
      </c>
      <c r="M228" s="181">
        <f>M174/RES_summary!M$19</f>
        <v>5.8978052619849466</v>
      </c>
      <c r="N228" s="181">
        <f>N174/RES_summary!N$19</f>
        <v>5.9579917565517277</v>
      </c>
      <c r="O228" s="181">
        <f>O174/RES_summary!O$19</f>
        <v>6.0340512609388091</v>
      </c>
      <c r="P228" s="181">
        <f>P174/RES_summary!P$19</f>
        <v>5.775532489508981</v>
      </c>
      <c r="Q228" s="181">
        <f>Q174/RES_summary!Q$19</f>
        <v>5.8437831573984509</v>
      </c>
    </row>
    <row r="229" spans="1:17" ht="12" customHeight="1" x14ac:dyDescent="0.25">
      <c r="A229" s="163" t="s">
        <v>142</v>
      </c>
      <c r="B229" s="180">
        <f>B175/RES_summary!B$19</f>
        <v>26.051816045390471</v>
      </c>
      <c r="C229" s="180">
        <f>C175/RES_summary!C$19</f>
        <v>27.0104102338342</v>
      </c>
      <c r="D229" s="180">
        <f>D175/RES_summary!D$19</f>
        <v>26.788751560758289</v>
      </c>
      <c r="E229" s="180">
        <f>E175/RES_summary!E$19</f>
        <v>26.61913880349325</v>
      </c>
      <c r="F229" s="180">
        <f>F175/RES_summary!F$19</f>
        <v>25.629245791241669</v>
      </c>
      <c r="G229" s="180">
        <f>G175/RES_summary!G$19</f>
        <v>25.8398394170767</v>
      </c>
      <c r="H229" s="180">
        <f>H175/RES_summary!H$19</f>
        <v>25.041158876697345</v>
      </c>
      <c r="I229" s="180">
        <f>I175/RES_summary!I$19</f>
        <v>26.817818667628035</v>
      </c>
      <c r="J229" s="180">
        <f>J175/RES_summary!J$19</f>
        <v>24.879656704680027</v>
      </c>
      <c r="K229" s="180">
        <f>K175/RES_summary!K$19</f>
        <v>25.82710603196675</v>
      </c>
      <c r="L229" s="180">
        <f>L175/RES_summary!L$19</f>
        <v>25.094157632775012</v>
      </c>
      <c r="M229" s="180">
        <f>M175/RES_summary!M$19</f>
        <v>26.195040108502624</v>
      </c>
      <c r="N229" s="180">
        <f>N175/RES_summary!N$19</f>
        <v>26.002322373089424</v>
      </c>
      <c r="O229" s="180">
        <f>O175/RES_summary!O$19</f>
        <v>25.358308309008912</v>
      </c>
      <c r="P229" s="180">
        <f>P175/RES_summary!P$19</f>
        <v>26.910156698703172</v>
      </c>
      <c r="Q229" s="180">
        <f>Q175/RES_summary!Q$19</f>
        <v>25.87224141563722</v>
      </c>
    </row>
    <row r="230" spans="1:17" ht="12" customHeight="1" x14ac:dyDescent="0.25">
      <c r="A230" s="161" t="s">
        <v>141</v>
      </c>
      <c r="B230" s="179">
        <f>B176/RES_summary!B$19</f>
        <v>22.973344350759373</v>
      </c>
      <c r="C230" s="179">
        <f>C176/RES_summary!C$19</f>
        <v>23.600392246106171</v>
      </c>
      <c r="D230" s="179">
        <f>D176/RES_summary!D$19</f>
        <v>23.480099534966335</v>
      </c>
      <c r="E230" s="179">
        <f>E176/RES_summary!E$19</f>
        <v>23.375003121623912</v>
      </c>
      <c r="F230" s="179">
        <f>F176/RES_summary!F$19</f>
        <v>22.719695820137371</v>
      </c>
      <c r="G230" s="179">
        <f>G176/RES_summary!G$19</f>
        <v>22.876391515147613</v>
      </c>
      <c r="H230" s="179">
        <f>H176/RES_summary!H$19</f>
        <v>22.312996161183772</v>
      </c>
      <c r="I230" s="179">
        <f>I176/RES_summary!I$19</f>
        <v>23.414675375592729</v>
      </c>
      <c r="J230" s="179">
        <f>J176/RES_summary!J$19</f>
        <v>22.093026921131798</v>
      </c>
      <c r="K230" s="179">
        <f>K176/RES_summary!K$19</f>
        <v>22.767648826439554</v>
      </c>
      <c r="L230" s="179">
        <f>L176/RES_summary!L$19</f>
        <v>22.27413692045582</v>
      </c>
      <c r="M230" s="179">
        <f>M176/RES_summary!M$19</f>
        <v>23.055556533054173</v>
      </c>
      <c r="N230" s="179">
        <f>N176/RES_summary!N$19</f>
        <v>22.859501299059847</v>
      </c>
      <c r="O230" s="179">
        <f>O176/RES_summary!O$19</f>
        <v>22.326764349477042</v>
      </c>
      <c r="P230" s="179">
        <f>P176/RES_summary!P$19</f>
        <v>23.428595283858261</v>
      </c>
      <c r="Q230" s="179">
        <f>Q176/RES_summary!Q$19</f>
        <v>22.660740077562647</v>
      </c>
    </row>
    <row r="231" spans="1:17" ht="12" customHeight="1" x14ac:dyDescent="0.25">
      <c r="A231" s="148" t="s">
        <v>60</v>
      </c>
      <c r="B231" s="177">
        <f>B177/RES_summary!B$19</f>
        <v>16.933680429503799</v>
      </c>
      <c r="C231" s="177">
        <f>C177/RES_summary!C$19</f>
        <v>17.556766651992234</v>
      </c>
      <c r="D231" s="177">
        <f>D177/RES_summary!D$19</f>
        <v>17.412688514492871</v>
      </c>
      <c r="E231" s="177">
        <f>E177/RES_summary!E$19</f>
        <v>17.302440222270608</v>
      </c>
      <c r="F231" s="177">
        <f>F177/RES_summary!F$19</f>
        <v>16.659009764307079</v>
      </c>
      <c r="G231" s="177">
        <f>G177/RES_summary!G$19</f>
        <v>16.795895621099888</v>
      </c>
      <c r="H231" s="177">
        <f>H177/RES_summary!H$19</f>
        <v>16.276753269853291</v>
      </c>
      <c r="I231" s="177">
        <f>I177/RES_summary!I$19</f>
        <v>17.431582133958234</v>
      </c>
      <c r="J231" s="177">
        <f>J177/RES_summary!J$19</f>
        <v>16.17177685804204</v>
      </c>
      <c r="K231" s="177">
        <f>K177/RES_summary!K$19</f>
        <v>16.787618920778396</v>
      </c>
      <c r="L231" s="177">
        <f>L177/RES_summary!L$19</f>
        <v>16.185731673139884</v>
      </c>
      <c r="M231" s="177">
        <f>M177/RES_summary!M$19</f>
        <v>17.157751271069227</v>
      </c>
      <c r="N231" s="177">
        <f>N177/RES_summary!N$19</f>
        <v>16.901509542508119</v>
      </c>
      <c r="O231" s="177">
        <f>O177/RES_summary!O$19</f>
        <v>16.292713088538228</v>
      </c>
      <c r="P231" s="177">
        <f>P177/RES_summary!P$19</f>
        <v>17.653062794349282</v>
      </c>
      <c r="Q231" s="177">
        <f>Q177/RES_summary!Q$19</f>
        <v>16.816956920164195</v>
      </c>
    </row>
    <row r="232" spans="1:17" ht="12" customHeight="1" x14ac:dyDescent="0.25">
      <c r="A232" s="159" t="s">
        <v>59</v>
      </c>
      <c r="B232" s="176">
        <f>B178/RES_summary!B$19</f>
        <v>6.0396639212555669</v>
      </c>
      <c r="C232" s="176">
        <f>C178/RES_summary!C$19</f>
        <v>6.0436255941139345</v>
      </c>
      <c r="D232" s="176">
        <f>D178/RES_summary!D$19</f>
        <v>6.0674110204734619</v>
      </c>
      <c r="E232" s="176">
        <f>E178/RES_summary!E$19</f>
        <v>6.0725628993533016</v>
      </c>
      <c r="F232" s="176">
        <f>F178/RES_summary!F$19</f>
        <v>6.0606860558302955</v>
      </c>
      <c r="G232" s="176">
        <f>G178/RES_summary!G$19</f>
        <v>6.0804958940477212</v>
      </c>
      <c r="H232" s="176">
        <f>H178/RES_summary!H$19</f>
        <v>6.036242891330482</v>
      </c>
      <c r="I232" s="176">
        <f>I178/RES_summary!I$19</f>
        <v>5.9830932416344904</v>
      </c>
      <c r="J232" s="176">
        <f>J178/RES_summary!J$19</f>
        <v>5.921250063089758</v>
      </c>
      <c r="K232" s="176">
        <f>K178/RES_summary!K$19</f>
        <v>5.980029905661163</v>
      </c>
      <c r="L232" s="176">
        <f>L178/RES_summary!L$19</f>
        <v>6.0884052473159374</v>
      </c>
      <c r="M232" s="176">
        <f>M178/RES_summary!M$19</f>
        <v>5.8978052619849457</v>
      </c>
      <c r="N232" s="176">
        <f>N178/RES_summary!N$19</f>
        <v>5.9579917565517277</v>
      </c>
      <c r="O232" s="176">
        <f>O178/RES_summary!O$19</f>
        <v>6.0340512609388099</v>
      </c>
      <c r="P232" s="176">
        <f>P178/RES_summary!P$19</f>
        <v>5.775532489508981</v>
      </c>
      <c r="Q232" s="176">
        <f>Q178/RES_summary!Q$19</f>
        <v>5.8437831573984509</v>
      </c>
    </row>
    <row r="233" spans="1:17" ht="12" customHeight="1" x14ac:dyDescent="0.25">
      <c r="A233" s="158" t="s">
        <v>62</v>
      </c>
      <c r="B233" s="178">
        <f>B179/RES_summary!B$19</f>
        <v>8.493071353113546</v>
      </c>
      <c r="C233" s="178">
        <f>C179/RES_summary!C$19</f>
        <v>8.5451269380908368</v>
      </c>
      <c r="D233" s="178">
        <f>D179/RES_summary!D$19</f>
        <v>8.5771828632138956</v>
      </c>
      <c r="E233" s="178">
        <f>E179/RES_summary!E$19</f>
        <v>8.5038937781429169</v>
      </c>
      <c r="F233" s="178">
        <f>F179/RES_summary!F$19</f>
        <v>8.2841291068921858</v>
      </c>
      <c r="G233" s="178">
        <f>G179/RES_summary!G$19</f>
        <v>8.2808214552272723</v>
      </c>
      <c r="H233" s="178">
        <f>H179/RES_summary!H$19</f>
        <v>8.0552171666501238</v>
      </c>
      <c r="I233" s="178">
        <f>I179/RES_summary!I$19</f>
        <v>8.4710585218866274</v>
      </c>
      <c r="J233" s="178">
        <f>J179/RES_summary!J$19</f>
        <v>8.1587538608658825</v>
      </c>
      <c r="K233" s="178">
        <f>K179/RES_summary!K$19</f>
        <v>8.2070285049393945</v>
      </c>
      <c r="L233" s="178">
        <f>L179/RES_summary!L$19</f>
        <v>8.1226772801326188</v>
      </c>
      <c r="M233" s="178">
        <f>M179/RES_summary!M$19</f>
        <v>8.2208404144498619</v>
      </c>
      <c r="N233" s="178">
        <f>N179/RES_summary!N$19</f>
        <v>8.4150273468757</v>
      </c>
      <c r="O233" s="178">
        <f>O179/RES_summary!O$19</f>
        <v>7.9798293956407189</v>
      </c>
      <c r="P233" s="178">
        <f>P179/RES_summary!P$19</f>
        <v>8.4543944048188173</v>
      </c>
      <c r="Q233" s="178">
        <f>Q179/RES_summary!Q$19</f>
        <v>8.2108049144480546</v>
      </c>
    </row>
    <row r="234" spans="1:17" ht="12" customHeight="1" x14ac:dyDescent="0.25">
      <c r="A234" s="23" t="s">
        <v>57</v>
      </c>
      <c r="B234" s="177">
        <f>B180/RES_summary!B$19</f>
        <v>14.563088026132485</v>
      </c>
      <c r="C234" s="177">
        <f>C180/RES_summary!C$19</f>
        <v>14.533648791603699</v>
      </c>
      <c r="D234" s="177">
        <f>D180/RES_summary!D$19</f>
        <v>14.425445914396811</v>
      </c>
      <c r="E234" s="177">
        <f>E180/RES_summary!E$19</f>
        <v>13.85206934617297</v>
      </c>
      <c r="F234" s="177">
        <f>F180/RES_summary!F$19</f>
        <v>14.617405728098927</v>
      </c>
      <c r="G234" s="177">
        <f>G180/RES_summary!G$19</f>
        <v>15.644916434486834</v>
      </c>
      <c r="H234" s="177">
        <f>H180/RES_summary!H$19</f>
        <v>12.76472786555358</v>
      </c>
      <c r="I234" s="177">
        <f>I180/RES_summary!I$19</f>
        <v>14.134823826309587</v>
      </c>
      <c r="J234" s="177">
        <f>J180/RES_summary!J$19</f>
        <v>14.04415640038277</v>
      </c>
      <c r="K234" s="177">
        <f>K180/RES_summary!K$19</f>
        <v>10.475871352622537</v>
      </c>
      <c r="L234" s="177">
        <f>L180/RES_summary!L$19</f>
        <v>15.044125906846268</v>
      </c>
      <c r="M234" s="177">
        <f>M180/RES_summary!M$19</f>
        <v>14.946886703146976</v>
      </c>
      <c r="N234" s="177">
        <f>N180/RES_summary!N$19</f>
        <v>11.449374472167095</v>
      </c>
      <c r="O234" s="177">
        <f>O180/RES_summary!O$19</f>
        <v>12.49744561389314</v>
      </c>
      <c r="P234" s="177">
        <f>P180/RES_summary!P$19</f>
        <v>12.310361660598163</v>
      </c>
      <c r="Q234" s="177">
        <f>Q180/RES_summary!Q$19</f>
        <v>12.039557752698624</v>
      </c>
    </row>
    <row r="235" spans="1:17" ht="12" customHeight="1" x14ac:dyDescent="0.25">
      <c r="A235" s="29" t="s">
        <v>140</v>
      </c>
      <c r="B235" s="176">
        <f>B181/RES_summary!B$19</f>
        <v>8.1372075758840499</v>
      </c>
      <c r="C235" s="176">
        <f>C181/RES_summary!C$19</f>
        <v>8.278327779814953</v>
      </c>
      <c r="D235" s="176">
        <f>D181/RES_summary!D$19</f>
        <v>8.3476887356833469</v>
      </c>
      <c r="E235" s="176">
        <f>E181/RES_summary!E$19</f>
        <v>8.3835997700620286</v>
      </c>
      <c r="F235" s="176">
        <f>F181/RES_summary!F$19</f>
        <v>8.13040831314696</v>
      </c>
      <c r="G235" s="176">
        <f>G181/RES_summary!G$19</f>
        <v>7.9507117826319851</v>
      </c>
      <c r="H235" s="176">
        <f>H181/RES_summary!H$19</f>
        <v>7.8431777180425595</v>
      </c>
      <c r="I235" s="176">
        <f>I181/RES_summary!I$19</f>
        <v>8.014562640693077</v>
      </c>
      <c r="J235" s="176">
        <f>J181/RES_summary!J$19</f>
        <v>7.7187716061591853</v>
      </c>
      <c r="K235" s="176">
        <f>K181/RES_summary!K$19</f>
        <v>8.1035370034970136</v>
      </c>
      <c r="L235" s="176">
        <f>L181/RES_summary!L$19</f>
        <v>7.8167739586091374</v>
      </c>
      <c r="M235" s="176">
        <f>M181/RES_summary!M$19</f>
        <v>7.9373408966736507</v>
      </c>
      <c r="N235" s="176">
        <f>N181/RES_summary!N$19</f>
        <v>8.3247773724486755</v>
      </c>
      <c r="O235" s="176">
        <f>O181/RES_summary!O$19</f>
        <v>7.8435841064021323</v>
      </c>
      <c r="P235" s="176">
        <f>P181/RES_summary!P$19</f>
        <v>8.3284691283929515</v>
      </c>
      <c r="Q235" s="176">
        <f>Q181/RES_summary!Q$19</f>
        <v>8.0350689490667833</v>
      </c>
    </row>
    <row r="237" spans="1:17" ht="12" customHeight="1" x14ac:dyDescent="0.25">
      <c r="A237" s="152" t="s">
        <v>71</v>
      </c>
      <c r="B237" s="184">
        <f>B183/RES_summary!B$19</f>
        <v>136.36029768086189</v>
      </c>
      <c r="C237" s="184">
        <f>C183/RES_summary!C$19</f>
        <v>146.52117409605557</v>
      </c>
      <c r="D237" s="184">
        <f>D183/RES_summary!D$19</f>
        <v>140.78434257858586</v>
      </c>
      <c r="E237" s="184">
        <f>E183/RES_summary!E$19</f>
        <v>142.28147637291255</v>
      </c>
      <c r="F237" s="184">
        <f>F183/RES_summary!F$19</f>
        <v>131.0262813043459</v>
      </c>
      <c r="G237" s="184">
        <f>G183/RES_summary!G$19</f>
        <v>128.07287856269895</v>
      </c>
      <c r="H237" s="184">
        <f>H183/RES_summary!H$19</f>
        <v>118.78345134452989</v>
      </c>
      <c r="I237" s="184">
        <f>I183/RES_summary!I$19</f>
        <v>122.89735537736945</v>
      </c>
      <c r="J237" s="184">
        <f>J183/RES_summary!J$19</f>
        <v>119.48807112232815</v>
      </c>
      <c r="K237" s="184">
        <f>K183/RES_summary!K$19</f>
        <v>118.52762052007277</v>
      </c>
      <c r="L237" s="184">
        <f>L183/RES_summary!L$19</f>
        <v>129.97697138690489</v>
      </c>
      <c r="M237" s="184">
        <f>M183/RES_summary!M$19</f>
        <v>120.60214874605478</v>
      </c>
      <c r="N237" s="184">
        <f>N183/RES_summary!N$19</f>
        <v>127.13729551494593</v>
      </c>
      <c r="O237" s="184">
        <f>O183/RES_summary!O$19</f>
        <v>129.64938015839897</v>
      </c>
      <c r="P237" s="184">
        <f>P183/RES_summary!P$19</f>
        <v>119.50914593087928</v>
      </c>
      <c r="Q237" s="184">
        <f>Q183/RES_summary!Q$19</f>
        <v>124.92609453226949</v>
      </c>
    </row>
    <row r="238" spans="1:17" ht="12" customHeight="1" x14ac:dyDescent="0.25">
      <c r="A238" s="158" t="s">
        <v>65</v>
      </c>
      <c r="B238" s="178">
        <f>B184/RES_summary!B$19</f>
        <v>111.77350438472939</v>
      </c>
      <c r="C238" s="178">
        <f>C184/RES_summary!C$19</f>
        <v>121.07963007763738</v>
      </c>
      <c r="D238" s="178">
        <f>D184/RES_summary!D$19</f>
        <v>115.23640746204897</v>
      </c>
      <c r="E238" s="178">
        <f>E184/RES_summary!E$19</f>
        <v>116.66855083007655</v>
      </c>
      <c r="F238" s="178">
        <f>F184/RES_summary!F$19</f>
        <v>106.0660164882791</v>
      </c>
      <c r="G238" s="178">
        <f>G184/RES_summary!G$19</f>
        <v>103.00415364508237</v>
      </c>
      <c r="H238" s="178">
        <f>H184/RES_summary!H$19</f>
        <v>94.21888911778646</v>
      </c>
      <c r="I238" s="178">
        <f>I184/RES_summary!I$19</f>
        <v>97.156632231533067</v>
      </c>
      <c r="J238" s="178">
        <f>J184/RES_summary!J$19</f>
        <v>94.925041144866469</v>
      </c>
      <c r="K238" s="178">
        <f>K184/RES_summary!K$19</f>
        <v>93.022772137757144</v>
      </c>
      <c r="L238" s="178">
        <f>L184/RES_summary!L$19</f>
        <v>104.88417706943967</v>
      </c>
      <c r="M238" s="178">
        <f>M184/RES_summary!M$19</f>
        <v>94.759406624223743</v>
      </c>
      <c r="N238" s="178">
        <f>N184/RES_summary!N$19</f>
        <v>101.08161660623789</v>
      </c>
      <c r="O238" s="178">
        <f>O184/RES_summary!O$19</f>
        <v>104.33816875023855</v>
      </c>
      <c r="P238" s="178">
        <f>P184/RES_summary!P$19</f>
        <v>92.999679813821814</v>
      </c>
      <c r="Q238" s="178">
        <f>Q184/RES_summary!Q$19</f>
        <v>99.239477433484751</v>
      </c>
    </row>
    <row r="239" spans="1:17" ht="12" customHeight="1" x14ac:dyDescent="0.25">
      <c r="A239" s="23" t="s">
        <v>60</v>
      </c>
      <c r="B239" s="176">
        <f>B185/RES_summary!B$19</f>
        <v>111.77350438472939</v>
      </c>
      <c r="C239" s="176">
        <f>C185/RES_summary!C$19</f>
        <v>121.07963007763738</v>
      </c>
      <c r="D239" s="176">
        <f>D185/RES_summary!D$19</f>
        <v>115.23640746204897</v>
      </c>
      <c r="E239" s="176">
        <f>E185/RES_summary!E$19</f>
        <v>116.66855083007655</v>
      </c>
      <c r="F239" s="176">
        <f>F185/RES_summary!F$19</f>
        <v>106.0660164882791</v>
      </c>
      <c r="G239" s="176">
        <f>G185/RES_summary!G$19</f>
        <v>103.00415364508237</v>
      </c>
      <c r="H239" s="176">
        <f>H185/RES_summary!H$19</f>
        <v>94.21888911778646</v>
      </c>
      <c r="I239" s="176">
        <f>I185/RES_summary!I$19</f>
        <v>97.156632231533067</v>
      </c>
      <c r="J239" s="176">
        <f>J185/RES_summary!J$19</f>
        <v>94.925041144866469</v>
      </c>
      <c r="K239" s="176">
        <f>K185/RES_summary!K$19</f>
        <v>93.022772137757144</v>
      </c>
      <c r="L239" s="176">
        <f>L185/RES_summary!L$19</f>
        <v>104.88417706943967</v>
      </c>
      <c r="M239" s="176">
        <f>M185/RES_summary!M$19</f>
        <v>94.759406624223743</v>
      </c>
      <c r="N239" s="176">
        <f>N185/RES_summary!N$19</f>
        <v>101.08161660623789</v>
      </c>
      <c r="O239" s="176">
        <f>O185/RES_summary!O$19</f>
        <v>104.33816875023855</v>
      </c>
      <c r="P239" s="176">
        <f>P185/RES_summary!P$19</f>
        <v>92.999679813821814</v>
      </c>
      <c r="Q239" s="176">
        <f>Q185/RES_summary!Q$19</f>
        <v>99.239477433484751</v>
      </c>
    </row>
    <row r="240" spans="1:17" ht="12" customHeight="1" x14ac:dyDescent="0.25">
      <c r="A240" s="158" t="s">
        <v>112</v>
      </c>
      <c r="B240" s="178">
        <f>B186/RES_summary!B$19</f>
        <v>7.4452832097087238E-2</v>
      </c>
      <c r="C240" s="178">
        <f>C186/RES_summary!C$19</f>
        <v>9.140897156941391E-2</v>
      </c>
      <c r="D240" s="178">
        <f>D186/RES_summary!D$19</f>
        <v>9.608349749960815E-2</v>
      </c>
      <c r="E240" s="178">
        <f>E186/RES_summary!E$19</f>
        <v>9.5922256700674127E-2</v>
      </c>
      <c r="F240" s="178">
        <f>F186/RES_summary!F$19</f>
        <v>0.10368019539915935</v>
      </c>
      <c r="G240" s="178">
        <f>G186/RES_summary!G$19</f>
        <v>0.11467060978497544</v>
      </c>
      <c r="H240" s="178">
        <f>H186/RES_summary!H$19</f>
        <v>0.12584448020760389</v>
      </c>
      <c r="I240" s="178">
        <f>I186/RES_summary!I$19</f>
        <v>0.14345320532723571</v>
      </c>
      <c r="J240" s="178">
        <f>J186/RES_summary!J$19</f>
        <v>0.1612120191126056</v>
      </c>
      <c r="K240" s="178">
        <f>K186/RES_summary!K$19</f>
        <v>0.17862922370997755</v>
      </c>
      <c r="L240" s="178">
        <f>L186/RES_summary!L$19</f>
        <v>0.19007909176763413</v>
      </c>
      <c r="M240" s="178">
        <f>M186/RES_summary!M$19</f>
        <v>0.20915261750216901</v>
      </c>
      <c r="N240" s="178">
        <f>N186/RES_summary!N$19</f>
        <v>0.19430726759288669</v>
      </c>
      <c r="O240" s="178">
        <f>O186/RES_summary!O$19</f>
        <v>0.19341593339629795</v>
      </c>
      <c r="P240" s="178">
        <f>P186/RES_summary!P$19</f>
        <v>0.16449837996212702</v>
      </c>
      <c r="Q240" s="178">
        <f>Q186/RES_summary!Q$19</f>
        <v>0.15859049352264842</v>
      </c>
    </row>
    <row r="241" spans="1:17" ht="12" customHeight="1" x14ac:dyDescent="0.25">
      <c r="A241" s="23" t="s">
        <v>60</v>
      </c>
      <c r="B241" s="177">
        <f>B187/RES_summary!B$19</f>
        <v>7.4452832097087238E-2</v>
      </c>
      <c r="C241" s="177">
        <f>C187/RES_summary!C$19</f>
        <v>9.140897156941391E-2</v>
      </c>
      <c r="D241" s="177">
        <f>D187/RES_summary!D$19</f>
        <v>9.608349749960815E-2</v>
      </c>
      <c r="E241" s="177">
        <f>E187/RES_summary!E$19</f>
        <v>9.5922256700674127E-2</v>
      </c>
      <c r="F241" s="177">
        <f>F187/RES_summary!F$19</f>
        <v>0.10368019539915935</v>
      </c>
      <c r="G241" s="177">
        <f>G187/RES_summary!G$19</f>
        <v>0.11467060978497544</v>
      </c>
      <c r="H241" s="177">
        <f>H187/RES_summary!H$19</f>
        <v>0.12584448020760389</v>
      </c>
      <c r="I241" s="177">
        <f>I187/RES_summary!I$19</f>
        <v>0.14345320532723571</v>
      </c>
      <c r="J241" s="177">
        <f>J187/RES_summary!J$19</f>
        <v>0.1612120191126056</v>
      </c>
      <c r="K241" s="177">
        <f>K187/RES_summary!K$19</f>
        <v>0.17862922370997755</v>
      </c>
      <c r="L241" s="177">
        <f>L187/RES_summary!L$19</f>
        <v>0.19007909176763413</v>
      </c>
      <c r="M241" s="177">
        <f>M187/RES_summary!M$19</f>
        <v>0.20915261750216901</v>
      </c>
      <c r="N241" s="177">
        <f>N187/RES_summary!N$19</f>
        <v>0.19430726759288669</v>
      </c>
      <c r="O241" s="177">
        <f>O187/RES_summary!O$19</f>
        <v>0.19341593339629795</v>
      </c>
      <c r="P241" s="177">
        <f>P187/RES_summary!P$19</f>
        <v>0.16449837996212702</v>
      </c>
      <c r="Q241" s="177">
        <f>Q187/RES_summary!Q$19</f>
        <v>0.15859049352264842</v>
      </c>
    </row>
    <row r="242" spans="1:17" ht="12" customHeight="1" x14ac:dyDescent="0.25">
      <c r="A242" s="158" t="s">
        <v>63</v>
      </c>
      <c r="B242" s="178">
        <f>B188/RES_summary!B$19</f>
        <v>18.032621076058142</v>
      </c>
      <c r="C242" s="178">
        <f>C188/RES_summary!C$19</f>
        <v>18.702496859840625</v>
      </c>
      <c r="D242" s="178">
        <f>D188/RES_summary!D$19</f>
        <v>18.705806521742655</v>
      </c>
      <c r="E242" s="178">
        <f>E188/RES_summary!E$19</f>
        <v>18.694666075511474</v>
      </c>
      <c r="F242" s="178">
        <f>F188/RES_summary!F$19</f>
        <v>18.195474111775408</v>
      </c>
      <c r="G242" s="178">
        <f>G188/RES_summary!G$19</f>
        <v>18.3783934789023</v>
      </c>
      <c r="H242" s="178">
        <f>H188/RES_summary!H$19</f>
        <v>17.968579623697185</v>
      </c>
      <c r="I242" s="178">
        <f>I188/RES_summary!I$19</f>
        <v>18.931204324685527</v>
      </c>
      <c r="J242" s="178">
        <f>J188/RES_summary!J$19</f>
        <v>17.928108117502379</v>
      </c>
      <c r="K242" s="178">
        <f>K188/RES_summary!K$19</f>
        <v>18.58430792202364</v>
      </c>
      <c r="L242" s="178">
        <f>L188/RES_summary!L$19</f>
        <v>18.277663455864101</v>
      </c>
      <c r="M242" s="178">
        <f>M188/RES_summary!M$19</f>
        <v>18.893709892976517</v>
      </c>
      <c r="N242" s="178">
        <f>N188/RES_summary!N$19</f>
        <v>18.841478447325063</v>
      </c>
      <c r="O242" s="178">
        <f>O188/RES_summary!O$19</f>
        <v>18.470616377048334</v>
      </c>
      <c r="P242" s="178">
        <f>P188/RES_summary!P$19</f>
        <v>19.291146439745201</v>
      </c>
      <c r="Q242" s="178">
        <f>Q188/RES_summary!Q$19</f>
        <v>18.72119965441092</v>
      </c>
    </row>
    <row r="243" spans="1:17" ht="12" customHeight="1" x14ac:dyDescent="0.25">
      <c r="A243" s="167" t="s">
        <v>144</v>
      </c>
      <c r="B243" s="183">
        <f>B189/RES_summary!B$19</f>
        <v>17.256232163849031</v>
      </c>
      <c r="C243" s="183">
        <f>C189/RES_summary!C$19</f>
        <v>17.116137601120617</v>
      </c>
      <c r="D243" s="183">
        <f>D189/RES_summary!D$19</f>
        <v>17.062226928792221</v>
      </c>
      <c r="E243" s="183">
        <f>E189/RES_summary!E$19</f>
        <v>17.128002813500377</v>
      </c>
      <c r="F243" s="183">
        <f>F189/RES_summary!F$19</f>
        <v>17.120172150676026</v>
      </c>
      <c r="G243" s="183">
        <f>G189/RES_summary!G$19</f>
        <v>17.226316004307439</v>
      </c>
      <c r="H243" s="183">
        <f>H189/RES_summary!H$19</f>
        <v>17.207344689322326</v>
      </c>
      <c r="I243" s="183">
        <f>I189/RES_summary!I$19</f>
        <v>17.149102351051813</v>
      </c>
      <c r="J243" s="183">
        <f>J189/RES_summary!J$19</f>
        <v>17.023720449420658</v>
      </c>
      <c r="K243" s="183">
        <f>K189/RES_summary!K$19</f>
        <v>17.360488962707286</v>
      </c>
      <c r="L243" s="183">
        <f>L189/RES_summary!L$19</f>
        <v>17.38663006757815</v>
      </c>
      <c r="M243" s="183">
        <f>M189/RES_summary!M$19</f>
        <v>17.324935459430776</v>
      </c>
      <c r="N243" s="183">
        <f>N189/RES_summary!N$19</f>
        <v>17.190518710913228</v>
      </c>
      <c r="O243" s="183">
        <f>O189/RES_summary!O$19</f>
        <v>16.914231174397177</v>
      </c>
      <c r="P243" s="183">
        <f>P189/RES_summary!P$19</f>
        <v>16.797582650320781</v>
      </c>
      <c r="Q243" s="183">
        <f>Q189/RES_summary!Q$19</f>
        <v>16.743135703660098</v>
      </c>
    </row>
    <row r="244" spans="1:17" ht="12" customHeight="1" x14ac:dyDescent="0.25">
      <c r="A244" s="167" t="s">
        <v>143</v>
      </c>
      <c r="B244" s="183">
        <f>B190/RES_summary!B$19</f>
        <v>17.256214827757436</v>
      </c>
      <c r="C244" s="183">
        <f>C190/RES_summary!C$19</f>
        <v>17.169115034842314</v>
      </c>
      <c r="D244" s="183">
        <f>D190/RES_summary!D$19</f>
        <v>17.157858524188402</v>
      </c>
      <c r="E244" s="183">
        <f>E190/RES_summary!E$19</f>
        <v>17.283015360274298</v>
      </c>
      <c r="F244" s="183">
        <f>F190/RES_summary!F$19</f>
        <v>17.269685989365019</v>
      </c>
      <c r="G244" s="183">
        <f>G190/RES_summary!G$19</f>
        <v>17.510392312787971</v>
      </c>
      <c r="H244" s="183">
        <f>H190/RES_summary!H$19</f>
        <v>17.560771509577133</v>
      </c>
      <c r="I244" s="183">
        <f>I190/RES_summary!I$19</f>
        <v>17.483869806454063</v>
      </c>
      <c r="J244" s="183">
        <f>J190/RES_summary!J$19</f>
        <v>17.256009761333917</v>
      </c>
      <c r="K244" s="183">
        <f>K190/RES_summary!K$19</f>
        <v>17.369031577612009</v>
      </c>
      <c r="L244" s="183">
        <f>L190/RES_summary!L$19</f>
        <v>17.37049088534145</v>
      </c>
      <c r="M244" s="183">
        <f>M190/RES_summary!M$19</f>
        <v>17.307140329528195</v>
      </c>
      <c r="N244" s="183">
        <f>N190/RES_summary!N$19</f>
        <v>17.190642728606626</v>
      </c>
      <c r="O244" s="183">
        <f>O190/RES_summary!O$19</f>
        <v>16.953918991322396</v>
      </c>
      <c r="P244" s="183">
        <f>P190/RES_summary!P$19</f>
        <v>16.851714855165319</v>
      </c>
      <c r="Q244" s="183">
        <f>Q190/RES_summary!Q$19</f>
        <v>16.75463667213349</v>
      </c>
    </row>
    <row r="245" spans="1:17" ht="12" customHeight="1" x14ac:dyDescent="0.25">
      <c r="A245" s="166" t="s">
        <v>57</v>
      </c>
      <c r="B245" s="182">
        <f>B191/RES_summary!B$19</f>
        <v>11.216550906501872</v>
      </c>
      <c r="C245" s="182">
        <f>C191/RES_summary!C$19</f>
        <v>11.125489440728387</v>
      </c>
      <c r="D245" s="182">
        <f>D191/RES_summary!D$19</f>
        <v>11.090447503714937</v>
      </c>
      <c r="E245" s="182">
        <f>E191/RES_summary!E$19</f>
        <v>11.210452460920997</v>
      </c>
      <c r="F245" s="182">
        <f>F191/RES_summary!F$19</f>
        <v>11.208999933534722</v>
      </c>
      <c r="G245" s="182">
        <f>G191/RES_summary!G$19</f>
        <v>11.429896418740249</v>
      </c>
      <c r="H245" s="182">
        <f>H191/RES_summary!H$19</f>
        <v>11.524528618246652</v>
      </c>
      <c r="I245" s="182">
        <f>I191/RES_summary!I$19</f>
        <v>11.500776564819569</v>
      </c>
      <c r="J245" s="182">
        <f>J191/RES_summary!J$19</f>
        <v>11.334759698244167</v>
      </c>
      <c r="K245" s="182">
        <f>K191/RES_summary!K$19</f>
        <v>11.389001671950853</v>
      </c>
      <c r="L245" s="182">
        <f>L191/RES_summary!L$19</f>
        <v>11.282085638025514</v>
      </c>
      <c r="M245" s="182">
        <f>M191/RES_summary!M$19</f>
        <v>11.409335067543246</v>
      </c>
      <c r="N245" s="182">
        <f>N191/RES_summary!N$19</f>
        <v>11.232650972054895</v>
      </c>
      <c r="O245" s="182">
        <f>O191/RES_summary!O$19</f>
        <v>10.919867730383588</v>
      </c>
      <c r="P245" s="182">
        <f>P191/RES_summary!P$19</f>
        <v>11.076182365656338</v>
      </c>
      <c r="Q245" s="182">
        <f>Q191/RES_summary!Q$19</f>
        <v>10.910853514735038</v>
      </c>
    </row>
    <row r="246" spans="1:17" ht="12" customHeight="1" x14ac:dyDescent="0.25">
      <c r="A246" s="147" t="s">
        <v>59</v>
      </c>
      <c r="B246" s="181">
        <f>B192/RES_summary!B$19</f>
        <v>6.0396639212555669</v>
      </c>
      <c r="C246" s="181">
        <f>C192/RES_summary!C$19</f>
        <v>6.0436255941139301</v>
      </c>
      <c r="D246" s="181">
        <f>D192/RES_summary!D$19</f>
        <v>6.0674110204734619</v>
      </c>
      <c r="E246" s="181">
        <f>E192/RES_summary!E$19</f>
        <v>6.0725628993533007</v>
      </c>
      <c r="F246" s="181">
        <f>F192/RES_summary!F$19</f>
        <v>6.0606860558302955</v>
      </c>
      <c r="G246" s="181">
        <f>G192/RES_summary!G$19</f>
        <v>6.0804958940477221</v>
      </c>
      <c r="H246" s="181">
        <f>H192/RES_summary!H$19</f>
        <v>6.0362428913304802</v>
      </c>
      <c r="I246" s="181">
        <f>I192/RES_summary!I$19</f>
        <v>5.983093241634494</v>
      </c>
      <c r="J246" s="181">
        <f>J192/RES_summary!J$19</f>
        <v>5.9212500630897544</v>
      </c>
      <c r="K246" s="181">
        <f>K192/RES_summary!K$19</f>
        <v>5.9800299056611568</v>
      </c>
      <c r="L246" s="181">
        <f>L192/RES_summary!L$19</f>
        <v>6.0884052473159365</v>
      </c>
      <c r="M246" s="181">
        <f>M192/RES_summary!M$19</f>
        <v>5.8978052619849466</v>
      </c>
      <c r="N246" s="181">
        <f>N192/RES_summary!N$19</f>
        <v>5.9579917565517277</v>
      </c>
      <c r="O246" s="181">
        <f>O192/RES_summary!O$19</f>
        <v>6.0340512609388108</v>
      </c>
      <c r="P246" s="181">
        <f>P192/RES_summary!P$19</f>
        <v>5.7755324895089801</v>
      </c>
      <c r="Q246" s="181">
        <f>Q192/RES_summary!Q$19</f>
        <v>5.8437831573984509</v>
      </c>
    </row>
    <row r="247" spans="1:17" ht="12" customHeight="1" x14ac:dyDescent="0.25">
      <c r="A247" s="163" t="s">
        <v>142</v>
      </c>
      <c r="B247" s="180">
        <f>B193/RES_summary!B$19</f>
        <v>18.29395579767089</v>
      </c>
      <c r="C247" s="180">
        <f>C193/RES_summary!C$19</f>
        <v>19.093914469680634</v>
      </c>
      <c r="D247" s="180">
        <f>D193/RES_summary!D$19</f>
        <v>19.039427513836149</v>
      </c>
      <c r="E247" s="180">
        <f>E193/RES_summary!E$19</f>
        <v>19.006394455833487</v>
      </c>
      <c r="F247" s="180">
        <f>F193/RES_summary!F$19</f>
        <v>18.382317270104213</v>
      </c>
      <c r="G247" s="180">
        <f>G193/RES_summary!G$19</f>
        <v>18.594343682818224</v>
      </c>
      <c r="H247" s="180">
        <f>H193/RES_summary!H$19</f>
        <v>18.101890623672897</v>
      </c>
      <c r="I247" s="180">
        <f>I193/RES_summary!I$19</f>
        <v>19.503967836161166</v>
      </c>
      <c r="J247" s="180">
        <f>J193/RES_summary!J$19</f>
        <v>18.218904691012643</v>
      </c>
      <c r="K247" s="180">
        <f>K193/RES_summary!K$19</f>
        <v>19.131349433419732</v>
      </c>
      <c r="L247" s="180">
        <f>L193/RES_summary!L$19</f>
        <v>18.736528349819316</v>
      </c>
      <c r="M247" s="180">
        <f>M193/RES_summary!M$19</f>
        <v>19.678999543671381</v>
      </c>
      <c r="N247" s="180">
        <f>N193/RES_summary!N$19</f>
        <v>19.640149520204915</v>
      </c>
      <c r="O247" s="180">
        <f>O193/RES_summary!O$19</f>
        <v>19.271655242718694</v>
      </c>
      <c r="P247" s="180">
        <f>P193/RES_summary!P$19</f>
        <v>20.493755293224496</v>
      </c>
      <c r="Q247" s="180">
        <f>Q193/RES_summary!Q$19</f>
        <v>19.77430212214729</v>
      </c>
    </row>
    <row r="248" spans="1:17" ht="12" customHeight="1" x14ac:dyDescent="0.25">
      <c r="A248" s="161" t="s">
        <v>141</v>
      </c>
      <c r="B248" s="179">
        <f>B194/RES_summary!B$19</f>
        <v>17.930735189741643</v>
      </c>
      <c r="C248" s="179">
        <f>C194/RES_summary!C$19</f>
        <v>18.533823426181918</v>
      </c>
      <c r="D248" s="179">
        <f>D194/RES_summary!D$19</f>
        <v>18.561472453358537</v>
      </c>
      <c r="E248" s="179">
        <f>E194/RES_summary!E$19</f>
        <v>18.57980606540648</v>
      </c>
      <c r="F248" s="179">
        <f>F194/RES_summary!F$19</f>
        <v>18.173253046051205</v>
      </c>
      <c r="G248" s="179">
        <f>G194/RES_summary!G$19</f>
        <v>18.371701182193963</v>
      </c>
      <c r="H248" s="179">
        <f>H194/RES_summary!H$19</f>
        <v>17.997629851595573</v>
      </c>
      <c r="I248" s="179">
        <f>I194/RES_summary!I$19</f>
        <v>18.847781749335937</v>
      </c>
      <c r="J248" s="179">
        <f>J194/RES_summary!J$19</f>
        <v>17.904634099676475</v>
      </c>
      <c r="K248" s="179">
        <f>K194/RES_summary!K$19</f>
        <v>18.551423936752592</v>
      </c>
      <c r="L248" s="179">
        <f>L194/RES_summary!L$19</f>
        <v>18.283612185349636</v>
      </c>
      <c r="M248" s="179">
        <f>M194/RES_summary!M$19</f>
        <v>18.888837376435845</v>
      </c>
      <c r="N248" s="179">
        <f>N194/RES_summary!N$19</f>
        <v>18.788353023431892</v>
      </c>
      <c r="O248" s="179">
        <f>O194/RES_summary!O$19</f>
        <v>18.437960246283527</v>
      </c>
      <c r="P248" s="179">
        <f>P194/RES_summary!P$19</f>
        <v>19.252944353117091</v>
      </c>
      <c r="Q248" s="179">
        <f>Q194/RES_summary!Q$19</f>
        <v>18.700340406425731</v>
      </c>
    </row>
    <row r="249" spans="1:17" ht="12" customHeight="1" x14ac:dyDescent="0.25">
      <c r="A249" s="148" t="s">
        <v>60</v>
      </c>
      <c r="B249" s="177">
        <f>B195/RES_summary!B$19</f>
        <v>11.891071268486078</v>
      </c>
      <c r="C249" s="177">
        <f>C195/RES_summary!C$19</f>
        <v>12.490197832067985</v>
      </c>
      <c r="D249" s="177">
        <f>D195/RES_summary!D$19</f>
        <v>12.494061432885074</v>
      </c>
      <c r="E249" s="177">
        <f>E195/RES_summary!E$19</f>
        <v>12.507243166053176</v>
      </c>
      <c r="F249" s="177">
        <f>F195/RES_summary!F$19</f>
        <v>12.112566990220909</v>
      </c>
      <c r="G249" s="177">
        <f>G195/RES_summary!G$19</f>
        <v>12.291205288146237</v>
      </c>
      <c r="H249" s="177">
        <f>H195/RES_summary!H$19</f>
        <v>11.961386960265092</v>
      </c>
      <c r="I249" s="177">
        <f>I195/RES_summary!I$19</f>
        <v>12.864688507701446</v>
      </c>
      <c r="J249" s="177">
        <f>J195/RES_summary!J$19</f>
        <v>11.983384036586719</v>
      </c>
      <c r="K249" s="177">
        <f>K195/RES_summary!K$19</f>
        <v>12.571394031091426</v>
      </c>
      <c r="L249" s="177">
        <f>L195/RES_summary!L$19</f>
        <v>12.195206938033701</v>
      </c>
      <c r="M249" s="177">
        <f>M195/RES_summary!M$19</f>
        <v>12.991032114450903</v>
      </c>
      <c r="N249" s="177">
        <f>N195/RES_summary!N$19</f>
        <v>12.830361266880161</v>
      </c>
      <c r="O249" s="177">
        <f>O195/RES_summary!O$19</f>
        <v>12.403908985344714</v>
      </c>
      <c r="P249" s="177">
        <f>P195/RES_summary!P$19</f>
        <v>13.477411863608111</v>
      </c>
      <c r="Q249" s="177">
        <f>Q195/RES_summary!Q$19</f>
        <v>12.856557249027274</v>
      </c>
    </row>
    <row r="250" spans="1:17" ht="12" customHeight="1" x14ac:dyDescent="0.25">
      <c r="A250" s="159" t="s">
        <v>59</v>
      </c>
      <c r="B250" s="176">
        <f>B196/RES_summary!B$19</f>
        <v>6.0396639212555669</v>
      </c>
      <c r="C250" s="176">
        <f>C196/RES_summary!C$19</f>
        <v>6.0436255941139319</v>
      </c>
      <c r="D250" s="176">
        <f>D196/RES_summary!D$19</f>
        <v>6.0674110204734619</v>
      </c>
      <c r="E250" s="176">
        <f>E196/RES_summary!E$19</f>
        <v>6.0725628993533034</v>
      </c>
      <c r="F250" s="176">
        <f>F196/RES_summary!F$19</f>
        <v>6.0606860558302973</v>
      </c>
      <c r="G250" s="176">
        <f>G196/RES_summary!G$19</f>
        <v>6.0804958940477238</v>
      </c>
      <c r="H250" s="176">
        <f>H196/RES_summary!H$19</f>
        <v>6.036242891330482</v>
      </c>
      <c r="I250" s="176">
        <f>I196/RES_summary!I$19</f>
        <v>5.9830932416344922</v>
      </c>
      <c r="J250" s="176">
        <f>J196/RES_summary!J$19</f>
        <v>5.9212500630897562</v>
      </c>
      <c r="K250" s="176">
        <f>K196/RES_summary!K$19</f>
        <v>5.9800299056611612</v>
      </c>
      <c r="L250" s="176">
        <f>L196/RES_summary!L$19</f>
        <v>6.0884052473159391</v>
      </c>
      <c r="M250" s="176">
        <f>M196/RES_summary!M$19</f>
        <v>5.8978052619849475</v>
      </c>
      <c r="N250" s="176">
        <f>N196/RES_summary!N$19</f>
        <v>5.9579917565517295</v>
      </c>
      <c r="O250" s="176">
        <f>O196/RES_summary!O$19</f>
        <v>6.0340512609388135</v>
      </c>
      <c r="P250" s="176">
        <f>P196/RES_summary!P$19</f>
        <v>5.7755324895089846</v>
      </c>
      <c r="Q250" s="176">
        <f>Q196/RES_summary!Q$19</f>
        <v>5.8437831573984527</v>
      </c>
    </row>
    <row r="251" spans="1:17" ht="12" customHeight="1" x14ac:dyDescent="0.25">
      <c r="A251" s="158" t="s">
        <v>62</v>
      </c>
      <c r="B251" s="178">
        <f>B197/RES_summary!B$19</f>
        <v>6.479719387977279</v>
      </c>
      <c r="C251" s="178">
        <f>C197/RES_summary!C$19</f>
        <v>6.647638187008158</v>
      </c>
      <c r="D251" s="178">
        <f>D197/RES_summary!D$19</f>
        <v>6.7460450972946147</v>
      </c>
      <c r="E251" s="178">
        <f>E197/RES_summary!E$19</f>
        <v>6.8223372106238314</v>
      </c>
      <c r="F251" s="178">
        <f>F197/RES_summary!F$19</f>
        <v>6.6611105088922287</v>
      </c>
      <c r="G251" s="178">
        <f>G197/RES_summary!G$19</f>
        <v>6.5756608289293013</v>
      </c>
      <c r="H251" s="178">
        <f>H197/RES_summary!H$19</f>
        <v>6.4701381228386365</v>
      </c>
      <c r="I251" s="178">
        <f>I197/RES_summary!I$19</f>
        <v>6.6660656158236202</v>
      </c>
      <c r="J251" s="178">
        <f>J197/RES_summary!J$19</f>
        <v>6.4737098408466958</v>
      </c>
      <c r="K251" s="178">
        <f>K197/RES_summary!K$19</f>
        <v>6.7419112365820268</v>
      </c>
      <c r="L251" s="178">
        <f>L197/RES_summary!L$19</f>
        <v>6.6250517698334859</v>
      </c>
      <c r="M251" s="178">
        <f>M197/RES_summary!M$19</f>
        <v>6.7398796113523591</v>
      </c>
      <c r="N251" s="178">
        <f>N197/RES_summary!N$19</f>
        <v>7.019893193790093</v>
      </c>
      <c r="O251" s="178">
        <f>O197/RES_summary!O$19</f>
        <v>6.6471790977157879</v>
      </c>
      <c r="P251" s="178">
        <f>P197/RES_summary!P$19</f>
        <v>7.0538212973501437</v>
      </c>
      <c r="Q251" s="178">
        <f>Q197/RES_summary!Q$19</f>
        <v>6.8068269508511641</v>
      </c>
    </row>
    <row r="252" spans="1:17" ht="12" customHeight="1" x14ac:dyDescent="0.25">
      <c r="A252" s="23" t="s">
        <v>57</v>
      </c>
      <c r="B252" s="177">
        <f>B198/RES_summary!B$19</f>
        <v>6.0492911313450399</v>
      </c>
      <c r="C252" s="177">
        <f>C198/RES_summary!C$19</f>
        <v>6.0370625092266401</v>
      </c>
      <c r="D252" s="177">
        <f>D198/RES_summary!D$19</f>
        <v>6.0390683933550768</v>
      </c>
      <c r="E252" s="177">
        <f>E198/RES_summary!E$19</f>
        <v>5.8282376953161403</v>
      </c>
      <c r="F252" s="177">
        <f>F198/RES_summary!F$19</f>
        <v>6.2965940477625768</v>
      </c>
      <c r="G252" s="177">
        <f>G198/RES_summary!G$19</f>
        <v>7.0296293424967686</v>
      </c>
      <c r="H252" s="177">
        <f>H198/RES_summary!H$19</f>
        <v>5.7906413561610366</v>
      </c>
      <c r="I252" s="177">
        <f>I198/RES_summary!I$19</f>
        <v>6.5310727423989654</v>
      </c>
      <c r="J252" s="177">
        <f>J198/RES_summary!J$19</f>
        <v>6.5235570346152212</v>
      </c>
      <c r="K252" s="177">
        <f>K198/RES_summary!K$19</f>
        <v>4.8872819899622648</v>
      </c>
      <c r="L252" s="177">
        <f>L198/RES_summary!L$19</f>
        <v>7.0200653241397584</v>
      </c>
      <c r="M252" s="177">
        <f>M198/RES_summary!M$19</f>
        <v>6.9795182614149995</v>
      </c>
      <c r="N252" s="177">
        <f>N198/RES_summary!N$19</f>
        <v>5.3507932918018817</v>
      </c>
      <c r="O252" s="177">
        <f>O198/RES_summary!O$19</f>
        <v>5.8406027611411631</v>
      </c>
      <c r="P252" s="177">
        <f>P198/RES_summary!P$19</f>
        <v>5.7608271867195517</v>
      </c>
      <c r="Q252" s="177">
        <f>Q198/RES_summary!Q$19</f>
        <v>5.8318358087179361</v>
      </c>
    </row>
    <row r="253" spans="1:17" ht="12" customHeight="1" x14ac:dyDescent="0.25">
      <c r="A253" s="29" t="s">
        <v>140</v>
      </c>
      <c r="B253" s="176">
        <f>B199/RES_summary!B$19</f>
        <v>6.5049538862468328</v>
      </c>
      <c r="C253" s="176">
        <f>C199/RES_summary!C$19</f>
        <v>6.6748404049979424</v>
      </c>
      <c r="D253" s="176">
        <f>D199/RES_summary!D$19</f>
        <v>6.7737878647513936</v>
      </c>
      <c r="E253" s="176">
        <f>E199/RES_summary!E$19</f>
        <v>6.8446970254067407</v>
      </c>
      <c r="F253" s="176">
        <f>F199/RES_summary!F$19</f>
        <v>6.6699580238658234</v>
      </c>
      <c r="G253" s="176">
        <f>G199/RES_summary!G$19</f>
        <v>6.5553108201632018</v>
      </c>
      <c r="H253" s="176">
        <f>H199/RES_summary!H$19</f>
        <v>6.500731560023203</v>
      </c>
      <c r="I253" s="176">
        <f>I199/RES_summary!I$19</f>
        <v>6.6769459555616963</v>
      </c>
      <c r="J253" s="176">
        <f>J199/RES_summary!J$19</f>
        <v>6.4699833530563007</v>
      </c>
      <c r="K253" s="176">
        <f>K199/RES_summary!K$19</f>
        <v>6.8265087068509107</v>
      </c>
      <c r="L253" s="176">
        <f>L199/RES_summary!L$19</f>
        <v>6.6075935808291346</v>
      </c>
      <c r="M253" s="176">
        <f>M199/RES_summary!M$19</f>
        <v>6.7297789610122845</v>
      </c>
      <c r="N253" s="176">
        <f>N199/RES_summary!N$19</f>
        <v>7.069536895466487</v>
      </c>
      <c r="O253" s="176">
        <f>O199/RES_summary!O$19</f>
        <v>6.6715043659458813</v>
      </c>
      <c r="P253" s="176">
        <f>P199/RES_summary!P$19</f>
        <v>7.0960469258365224</v>
      </c>
      <c r="Q253" s="176">
        <f>Q199/RES_summary!Q$19</f>
        <v>6.8515780791792258</v>
      </c>
    </row>
    <row r="255" spans="1:17" ht="12" customHeight="1" x14ac:dyDescent="0.25">
      <c r="A255" s="152" t="s">
        <v>195</v>
      </c>
      <c r="B255" s="184">
        <f>B201/RES_summary!B$19</f>
        <v>1.4246991704469041</v>
      </c>
      <c r="C255" s="184">
        <f>C201/RES_summary!C$19</f>
        <v>1.0577702533687572</v>
      </c>
      <c r="D255" s="184">
        <f>D201/RES_summary!D$19</f>
        <v>0.88390879203680894</v>
      </c>
      <c r="E255" s="184">
        <f>E201/RES_summary!E$19</f>
        <v>0.80159900291328667</v>
      </c>
      <c r="F255" s="184">
        <f>F201/RES_summary!F$19</f>
        <v>0.7652492480112757</v>
      </c>
      <c r="G255" s="184">
        <f>G201/RES_summary!G$19</f>
        <v>0.82304740864075598</v>
      </c>
      <c r="H255" s="184">
        <f>H201/RES_summary!H$19</f>
        <v>0.85618645729814935</v>
      </c>
      <c r="I255" s="184">
        <f>I201/RES_summary!I$19</f>
        <v>1.0795307938676897</v>
      </c>
      <c r="J255" s="184">
        <f>J201/RES_summary!J$19</f>
        <v>1.1067568301403852</v>
      </c>
      <c r="K255" s="184">
        <f>K201/RES_summary!K$19</f>
        <v>0.93806750201008704</v>
      </c>
      <c r="L255" s="184">
        <f>L201/RES_summary!L$19</f>
        <v>0.91476246992397559</v>
      </c>
      <c r="M255" s="184">
        <f>M201/RES_summary!M$19</f>
        <v>0.85870971889869185</v>
      </c>
      <c r="N255" s="184">
        <f>N201/RES_summary!N$19</f>
        <v>0.65552808645530503</v>
      </c>
      <c r="O255" s="184">
        <f>O201/RES_summary!O$19</f>
        <v>0.66154738484185394</v>
      </c>
      <c r="P255" s="184">
        <f>P201/RES_summary!P$19</f>
        <v>0.66074680545150388</v>
      </c>
      <c r="Q255" s="184">
        <f>Q201/RES_summary!Q$19</f>
        <v>0.72228689687050296</v>
      </c>
    </row>
    <row r="256" spans="1:17" ht="12" customHeight="1" x14ac:dyDescent="0.25">
      <c r="A256" s="158" t="s">
        <v>65</v>
      </c>
      <c r="B256" s="178">
        <f>B202/RES_summary!B$19</f>
        <v>0</v>
      </c>
      <c r="C256" s="178">
        <f>C202/RES_summary!C$19</f>
        <v>0</v>
      </c>
      <c r="D256" s="178">
        <f>D202/RES_summary!D$19</f>
        <v>0</v>
      </c>
      <c r="E256" s="178">
        <f>E202/RES_summary!E$19</f>
        <v>0</v>
      </c>
      <c r="F256" s="178">
        <f>F202/RES_summary!F$19</f>
        <v>0</v>
      </c>
      <c r="G256" s="178">
        <f>G202/RES_summary!G$19</f>
        <v>0</v>
      </c>
      <c r="H256" s="178">
        <f>H202/RES_summary!H$19</f>
        <v>0</v>
      </c>
      <c r="I256" s="178">
        <f>I202/RES_summary!I$19</f>
        <v>0</v>
      </c>
      <c r="J256" s="178">
        <f>J202/RES_summary!J$19</f>
        <v>0</v>
      </c>
      <c r="K256" s="178">
        <f>K202/RES_summary!K$19</f>
        <v>0</v>
      </c>
      <c r="L256" s="178">
        <f>L202/RES_summary!L$19</f>
        <v>0</v>
      </c>
      <c r="M256" s="178">
        <f>M202/RES_summary!M$19</f>
        <v>0</v>
      </c>
      <c r="N256" s="178">
        <f>N202/RES_summary!N$19</f>
        <v>0</v>
      </c>
      <c r="O256" s="178">
        <f>O202/RES_summary!O$19</f>
        <v>0</v>
      </c>
      <c r="P256" s="178">
        <f>P202/RES_summary!P$19</f>
        <v>0</v>
      </c>
      <c r="Q256" s="178">
        <f>Q202/RES_summary!Q$19</f>
        <v>0</v>
      </c>
    </row>
    <row r="257" spans="1:17" ht="12" customHeight="1" x14ac:dyDescent="0.25">
      <c r="A257" s="23" t="s">
        <v>60</v>
      </c>
      <c r="B257" s="176">
        <f>B203/RES_summary!B$19</f>
        <v>0</v>
      </c>
      <c r="C257" s="176">
        <f>C203/RES_summary!C$19</f>
        <v>0</v>
      </c>
      <c r="D257" s="176">
        <f>D203/RES_summary!D$19</f>
        <v>0</v>
      </c>
      <c r="E257" s="176">
        <f>E203/RES_summary!E$19</f>
        <v>0</v>
      </c>
      <c r="F257" s="176">
        <f>F203/RES_summary!F$19</f>
        <v>0</v>
      </c>
      <c r="G257" s="176">
        <f>G203/RES_summary!G$19</f>
        <v>0</v>
      </c>
      <c r="H257" s="176">
        <f>H203/RES_summary!H$19</f>
        <v>0</v>
      </c>
      <c r="I257" s="176">
        <f>I203/RES_summary!I$19</f>
        <v>0</v>
      </c>
      <c r="J257" s="176">
        <f>J203/RES_summary!J$19</f>
        <v>0</v>
      </c>
      <c r="K257" s="176">
        <f>K203/RES_summary!K$19</f>
        <v>0</v>
      </c>
      <c r="L257" s="176">
        <f>L203/RES_summary!L$19</f>
        <v>0</v>
      </c>
      <c r="M257" s="176">
        <f>M203/RES_summary!M$19</f>
        <v>0</v>
      </c>
      <c r="N257" s="176">
        <f>N203/RES_summary!N$19</f>
        <v>0</v>
      </c>
      <c r="O257" s="176">
        <f>O203/RES_summary!O$19</f>
        <v>0</v>
      </c>
      <c r="P257" s="176">
        <f>P203/RES_summary!P$19</f>
        <v>0</v>
      </c>
      <c r="Q257" s="176">
        <f>Q203/RES_summary!Q$19</f>
        <v>0</v>
      </c>
    </row>
    <row r="258" spans="1:17" ht="12" customHeight="1" x14ac:dyDescent="0.25">
      <c r="A258" s="158" t="s">
        <v>112</v>
      </c>
      <c r="B258" s="178">
        <f>B204/RES_summary!B$19</f>
        <v>0</v>
      </c>
      <c r="C258" s="178">
        <f>C204/RES_summary!C$19</f>
        <v>0</v>
      </c>
      <c r="D258" s="178">
        <f>D204/RES_summary!D$19</f>
        <v>0</v>
      </c>
      <c r="E258" s="178">
        <f>E204/RES_summary!E$19</f>
        <v>0</v>
      </c>
      <c r="F258" s="178">
        <f>F204/RES_summary!F$19</f>
        <v>0</v>
      </c>
      <c r="G258" s="178">
        <f>G204/RES_summary!G$19</f>
        <v>0</v>
      </c>
      <c r="H258" s="178">
        <f>H204/RES_summary!H$19</f>
        <v>0</v>
      </c>
      <c r="I258" s="178">
        <f>I204/RES_summary!I$19</f>
        <v>0</v>
      </c>
      <c r="J258" s="178">
        <f>J204/RES_summary!J$19</f>
        <v>0</v>
      </c>
      <c r="K258" s="178">
        <f>K204/RES_summary!K$19</f>
        <v>0</v>
      </c>
      <c r="L258" s="178">
        <f>L204/RES_summary!L$19</f>
        <v>0</v>
      </c>
      <c r="M258" s="178">
        <f>M204/RES_summary!M$19</f>
        <v>0</v>
      </c>
      <c r="N258" s="178">
        <f>N204/RES_summary!N$19</f>
        <v>0</v>
      </c>
      <c r="O258" s="178">
        <f>O204/RES_summary!O$19</f>
        <v>0</v>
      </c>
      <c r="P258" s="178">
        <f>P204/RES_summary!P$19</f>
        <v>0</v>
      </c>
      <c r="Q258" s="178">
        <f>Q204/RES_summary!Q$19</f>
        <v>0</v>
      </c>
    </row>
    <row r="259" spans="1:17" ht="12" customHeight="1" x14ac:dyDescent="0.25">
      <c r="A259" s="23" t="s">
        <v>60</v>
      </c>
      <c r="B259" s="177">
        <f>B205/RES_summary!B$19</f>
        <v>0</v>
      </c>
      <c r="C259" s="177">
        <f>C205/RES_summary!C$19</f>
        <v>0</v>
      </c>
      <c r="D259" s="177">
        <f>D205/RES_summary!D$19</f>
        <v>0</v>
      </c>
      <c r="E259" s="177">
        <f>E205/RES_summary!E$19</f>
        <v>0</v>
      </c>
      <c r="F259" s="177">
        <f>F205/RES_summary!F$19</f>
        <v>0</v>
      </c>
      <c r="G259" s="177">
        <f>G205/RES_summary!G$19</f>
        <v>0</v>
      </c>
      <c r="H259" s="177">
        <f>H205/RES_summary!H$19</f>
        <v>0</v>
      </c>
      <c r="I259" s="177">
        <f>I205/RES_summary!I$19</f>
        <v>0</v>
      </c>
      <c r="J259" s="177">
        <f>J205/RES_summary!J$19</f>
        <v>0</v>
      </c>
      <c r="K259" s="177">
        <f>K205/RES_summary!K$19</f>
        <v>0</v>
      </c>
      <c r="L259" s="177">
        <f>L205/RES_summary!L$19</f>
        <v>0</v>
      </c>
      <c r="M259" s="177">
        <f>M205/RES_summary!M$19</f>
        <v>0</v>
      </c>
      <c r="N259" s="177">
        <f>N205/RES_summary!N$19</f>
        <v>0</v>
      </c>
      <c r="O259" s="177">
        <f>O205/RES_summary!O$19</f>
        <v>0</v>
      </c>
      <c r="P259" s="177">
        <f>P205/RES_summary!P$19</f>
        <v>0</v>
      </c>
      <c r="Q259" s="177">
        <f>Q205/RES_summary!Q$19</f>
        <v>0</v>
      </c>
    </row>
    <row r="260" spans="1:17" ht="12" customHeight="1" x14ac:dyDescent="0.25">
      <c r="A260" s="158" t="s">
        <v>63</v>
      </c>
      <c r="B260" s="178">
        <f>B206/RES_summary!B$19</f>
        <v>1.2414615500339381</v>
      </c>
      <c r="C260" s="178">
        <f>C206/RES_summary!C$19</f>
        <v>0.91693235348104696</v>
      </c>
      <c r="D260" s="178">
        <f>D206/RES_summary!D$19</f>
        <v>0.76015243840834168</v>
      </c>
      <c r="E260" s="178">
        <f>E206/RES_summary!E$19</f>
        <v>0.73236764050948289</v>
      </c>
      <c r="F260" s="178">
        <f>F206/RES_summary!F$19</f>
        <v>0.68655024672914289</v>
      </c>
      <c r="G260" s="178">
        <f>G206/RES_summary!G$19</f>
        <v>0.67054461830568279</v>
      </c>
      <c r="H260" s="178">
        <f>H206/RES_summary!H$19</f>
        <v>0.73123643500656643</v>
      </c>
      <c r="I260" s="178">
        <f>I206/RES_summary!I$19</f>
        <v>0.83999670225419765</v>
      </c>
      <c r="J260" s="178">
        <f>J206/RES_summary!J$19</f>
        <v>0.88480747172115981</v>
      </c>
      <c r="K260" s="178">
        <f>K206/RES_summary!K$19</f>
        <v>0.83423603906434518</v>
      </c>
      <c r="L260" s="178">
        <f>L206/RES_summary!L$19</f>
        <v>0.77009130646786716</v>
      </c>
      <c r="M260" s="178">
        <f>M206/RES_summary!M$19</f>
        <v>0.72136144213052822</v>
      </c>
      <c r="N260" s="178">
        <f>N206/RES_summary!N$19</f>
        <v>0.5803926440082503</v>
      </c>
      <c r="O260" s="178">
        <f>O206/RES_summary!O$19</f>
        <v>0.57842091806833107</v>
      </c>
      <c r="P260" s="178">
        <f>P206/RES_summary!P$19</f>
        <v>0.57229550626061521</v>
      </c>
      <c r="Q260" s="178">
        <f>Q206/RES_summary!Q$19</f>
        <v>0.60224464657387256</v>
      </c>
    </row>
    <row r="261" spans="1:17" ht="12" customHeight="1" x14ac:dyDescent="0.25">
      <c r="A261" s="167" t="s">
        <v>144</v>
      </c>
      <c r="B261" s="183">
        <f>B207/RES_summary!B$19</f>
        <v>7.1341413445503887</v>
      </c>
      <c r="C261" s="183">
        <f>C207/RES_summary!C$19</f>
        <v>7.0762228834044301</v>
      </c>
      <c r="D261" s="183">
        <f>D207/RES_summary!D$19</f>
        <v>7.038267045408273</v>
      </c>
      <c r="E261" s="183">
        <f>E207/RES_summary!E$19</f>
        <v>6.9797077099369202</v>
      </c>
      <c r="F261" s="183">
        <f>F207/RES_summary!F$19</f>
        <v>6.9010985403562772</v>
      </c>
      <c r="G261" s="183">
        <f>G207/RES_summary!G$19</f>
        <v>6.8680801926314201</v>
      </c>
      <c r="H261" s="183">
        <f>H207/RES_summary!H$19</f>
        <v>6.7646267920944965</v>
      </c>
      <c r="I261" s="183">
        <f>I207/RES_summary!I$19</f>
        <v>6.6562292503450822</v>
      </c>
      <c r="J261" s="183">
        <f>J207/RES_summary!J$19</f>
        <v>6.5347266978121104</v>
      </c>
      <c r="K261" s="183">
        <f>K207/RES_summary!K$19</f>
        <v>6.5494372753146797</v>
      </c>
      <c r="L261" s="183">
        <f>L207/RES_summary!L$19</f>
        <v>6.5243373362580961</v>
      </c>
      <c r="M261" s="183">
        <f>M207/RES_summary!M$19</f>
        <v>6.4824420150467672</v>
      </c>
      <c r="N261" s="183">
        <f>N207/RES_summary!N$19</f>
        <v>6.4143520012450423</v>
      </c>
      <c r="O261" s="183">
        <f>O207/RES_summary!O$19</f>
        <v>6.3056738778334118</v>
      </c>
      <c r="P261" s="183">
        <f>P207/RES_summary!P$19</f>
        <v>6.2092305109583092</v>
      </c>
      <c r="Q261" s="183">
        <f>Q207/RES_summary!Q$19</f>
        <v>6.1070953023086822</v>
      </c>
    </row>
    <row r="262" spans="1:17" ht="12" customHeight="1" x14ac:dyDescent="0.25">
      <c r="A262" s="167" t="s">
        <v>143</v>
      </c>
      <c r="B262" s="183">
        <f>B208/RES_summary!B$19</f>
        <v>4.6371918739577529</v>
      </c>
      <c r="C262" s="183">
        <f>C208/RES_summary!C$19</f>
        <v>4.5995448742128744</v>
      </c>
      <c r="D262" s="183">
        <f>D208/RES_summary!D$19</f>
        <v>4.5748735795153754</v>
      </c>
      <c r="E262" s="183">
        <f>E208/RES_summary!E$19</f>
        <v>4.5368100114589938</v>
      </c>
      <c r="F262" s="183">
        <f>F208/RES_summary!F$19</f>
        <v>4.4857140512315796</v>
      </c>
      <c r="G262" s="183">
        <f>G208/RES_summary!G$19</f>
        <v>4.4642521252104235</v>
      </c>
      <c r="H262" s="183">
        <f>H208/RES_summary!H$19</f>
        <v>4.3970074148614309</v>
      </c>
      <c r="I262" s="183">
        <f>I208/RES_summary!I$19</f>
        <v>4.326549012724306</v>
      </c>
      <c r="J262" s="183">
        <f>J208/RES_summary!J$19</f>
        <v>4.2475723535778744</v>
      </c>
      <c r="K262" s="183">
        <f>K208/RES_summary!K$19</f>
        <v>4.2571342289545422</v>
      </c>
      <c r="L262" s="183">
        <f>L208/RES_summary!L$19</f>
        <v>4.2081975818864681</v>
      </c>
      <c r="M262" s="183">
        <f>M208/RES_summary!M$19</f>
        <v>4.2459995198556335</v>
      </c>
      <c r="N262" s="183">
        <f>N208/RES_summary!N$19</f>
        <v>4.1693288008092768</v>
      </c>
      <c r="O262" s="183">
        <f>O208/RES_summary!O$19</f>
        <v>4.0513954665079632</v>
      </c>
      <c r="P262" s="183">
        <f>P208/RES_summary!P$19</f>
        <v>4.0732552151886479</v>
      </c>
      <c r="Q262" s="183">
        <f>Q208/RES_summary!Q$19</f>
        <v>3.9696119465006401</v>
      </c>
    </row>
    <row r="263" spans="1:17" ht="12" customHeight="1" x14ac:dyDescent="0.25">
      <c r="A263" s="166" t="s">
        <v>57</v>
      </c>
      <c r="B263" s="182">
        <f>B209/RES_summary!B$19</f>
        <v>4.6371918739577529</v>
      </c>
      <c r="C263" s="182">
        <f>C209/RES_summary!C$19</f>
        <v>4.5995448742128744</v>
      </c>
      <c r="D263" s="182">
        <f>D209/RES_summary!D$19</f>
        <v>4.5748735795153754</v>
      </c>
      <c r="E263" s="182">
        <f>E209/RES_summary!E$19</f>
        <v>4.5368100114589938</v>
      </c>
      <c r="F263" s="182">
        <f>F209/RES_summary!F$19</f>
        <v>4.4857140512315796</v>
      </c>
      <c r="G263" s="182">
        <f>G209/RES_summary!G$19</f>
        <v>4.4642521252104235</v>
      </c>
      <c r="H263" s="182">
        <f>H209/RES_summary!H$19</f>
        <v>4.3970074148614309</v>
      </c>
      <c r="I263" s="182">
        <f>I209/RES_summary!I$19</f>
        <v>4.326549012724306</v>
      </c>
      <c r="J263" s="182">
        <f>J209/RES_summary!J$19</f>
        <v>4.2475723535778744</v>
      </c>
      <c r="K263" s="182">
        <f>K209/RES_summary!K$19</f>
        <v>4.2571342289545422</v>
      </c>
      <c r="L263" s="182">
        <f>L209/RES_summary!L$19</f>
        <v>4.2081975818864681</v>
      </c>
      <c r="M263" s="182">
        <f>M209/RES_summary!M$19</f>
        <v>4.2459995198556335</v>
      </c>
      <c r="N263" s="182">
        <f>N209/RES_summary!N$19</f>
        <v>4.1693288008092768</v>
      </c>
      <c r="O263" s="182">
        <f>O209/RES_summary!O$19</f>
        <v>4.0513954665079632</v>
      </c>
      <c r="P263" s="182">
        <f>P209/RES_summary!P$19</f>
        <v>4.0732552151886479</v>
      </c>
      <c r="Q263" s="182">
        <f>Q209/RES_summary!Q$19</f>
        <v>3.9696119465006401</v>
      </c>
    </row>
    <row r="264" spans="1:17" ht="12" customHeight="1" x14ac:dyDescent="0.25">
      <c r="A264" s="147" t="s">
        <v>59</v>
      </c>
      <c r="B264" s="181">
        <f>B210/RES_summary!B$19</f>
        <v>0</v>
      </c>
      <c r="C264" s="181">
        <f>C210/RES_summary!C$19</f>
        <v>0</v>
      </c>
      <c r="D264" s="181">
        <f>D210/RES_summary!D$19</f>
        <v>0</v>
      </c>
      <c r="E264" s="181">
        <f>E210/RES_summary!E$19</f>
        <v>0</v>
      </c>
      <c r="F264" s="181">
        <f>F210/RES_summary!F$19</f>
        <v>0</v>
      </c>
      <c r="G264" s="181">
        <f>G210/RES_summary!G$19</f>
        <v>0</v>
      </c>
      <c r="H264" s="181">
        <f>H210/RES_summary!H$19</f>
        <v>0</v>
      </c>
      <c r="I264" s="181">
        <f>I210/RES_summary!I$19</f>
        <v>0</v>
      </c>
      <c r="J264" s="181">
        <f>J210/RES_summary!J$19</f>
        <v>0</v>
      </c>
      <c r="K264" s="181">
        <f>K210/RES_summary!K$19</f>
        <v>0</v>
      </c>
      <c r="L264" s="181">
        <f>L210/RES_summary!L$19</f>
        <v>0</v>
      </c>
      <c r="M264" s="181">
        <f>M210/RES_summary!M$19</f>
        <v>0</v>
      </c>
      <c r="N264" s="181">
        <f>N210/RES_summary!N$19</f>
        <v>0</v>
      </c>
      <c r="O264" s="181">
        <f>O210/RES_summary!O$19</f>
        <v>0</v>
      </c>
      <c r="P264" s="181">
        <f>P210/RES_summary!P$19</f>
        <v>0</v>
      </c>
      <c r="Q264" s="181">
        <f>Q210/RES_summary!Q$19</f>
        <v>0</v>
      </c>
    </row>
    <row r="265" spans="1:17" ht="12" customHeight="1" x14ac:dyDescent="0.25">
      <c r="A265" s="163" t="s">
        <v>142</v>
      </c>
      <c r="B265" s="180">
        <f>B211/RES_summary!B$19</f>
        <v>0</v>
      </c>
      <c r="C265" s="180">
        <f>C211/RES_summary!C$19</f>
        <v>0</v>
      </c>
      <c r="D265" s="180">
        <f>D211/RES_summary!D$19</f>
        <v>0</v>
      </c>
      <c r="E265" s="180">
        <f>E211/RES_summary!E$19</f>
        <v>0</v>
      </c>
      <c r="F265" s="180">
        <f>F211/RES_summary!F$19</f>
        <v>0</v>
      </c>
      <c r="G265" s="180">
        <f>G211/RES_summary!G$19</f>
        <v>0</v>
      </c>
      <c r="H265" s="180">
        <f>H211/RES_summary!H$19</f>
        <v>0</v>
      </c>
      <c r="I265" s="180">
        <f>I211/RES_summary!I$19</f>
        <v>0</v>
      </c>
      <c r="J265" s="180">
        <f>J211/RES_summary!J$19</f>
        <v>0</v>
      </c>
      <c r="K265" s="180">
        <f>K211/RES_summary!K$19</f>
        <v>0</v>
      </c>
      <c r="L265" s="180">
        <f>L211/RES_summary!L$19</f>
        <v>0</v>
      </c>
      <c r="M265" s="180">
        <f>M211/RES_summary!M$19</f>
        <v>0</v>
      </c>
      <c r="N265" s="180">
        <f>N211/RES_summary!N$19</f>
        <v>0</v>
      </c>
      <c r="O265" s="180">
        <f>O211/RES_summary!O$19</f>
        <v>0</v>
      </c>
      <c r="P265" s="180">
        <f>P211/RES_summary!P$19</f>
        <v>0</v>
      </c>
      <c r="Q265" s="180">
        <f>Q211/RES_summary!Q$19</f>
        <v>0</v>
      </c>
    </row>
    <row r="266" spans="1:17" ht="12" customHeight="1" x14ac:dyDescent="0.25">
      <c r="A266" s="161" t="s">
        <v>141</v>
      </c>
      <c r="B266" s="179">
        <f>B212/RES_summary!B$19</f>
        <v>0</v>
      </c>
      <c r="C266" s="179">
        <f>C212/RES_summary!C$19</f>
        <v>0</v>
      </c>
      <c r="D266" s="179">
        <f>D212/RES_summary!D$19</f>
        <v>0</v>
      </c>
      <c r="E266" s="179">
        <f>E212/RES_summary!E$19</f>
        <v>0</v>
      </c>
      <c r="F266" s="179">
        <f>F212/RES_summary!F$19</f>
        <v>0</v>
      </c>
      <c r="G266" s="179">
        <f>G212/RES_summary!G$19</f>
        <v>0</v>
      </c>
      <c r="H266" s="179">
        <f>H212/RES_summary!H$19</f>
        <v>0</v>
      </c>
      <c r="I266" s="179">
        <f>I212/RES_summary!I$19</f>
        <v>0</v>
      </c>
      <c r="J266" s="179">
        <f>J212/RES_summary!J$19</f>
        <v>0</v>
      </c>
      <c r="K266" s="179">
        <f>K212/RES_summary!K$19</f>
        <v>0</v>
      </c>
      <c r="L266" s="179">
        <f>L212/RES_summary!L$19</f>
        <v>0</v>
      </c>
      <c r="M266" s="179">
        <f>M212/RES_summary!M$19</f>
        <v>0</v>
      </c>
      <c r="N266" s="179">
        <f>N212/RES_summary!N$19</f>
        <v>0</v>
      </c>
      <c r="O266" s="179">
        <f>O212/RES_summary!O$19</f>
        <v>0</v>
      </c>
      <c r="P266" s="179">
        <f>P212/RES_summary!P$19</f>
        <v>0</v>
      </c>
      <c r="Q266" s="179">
        <f>Q212/RES_summary!Q$19</f>
        <v>0</v>
      </c>
    </row>
    <row r="267" spans="1:17" ht="12" customHeight="1" x14ac:dyDescent="0.25">
      <c r="A267" s="148" t="s">
        <v>60</v>
      </c>
      <c r="B267" s="177">
        <f>B213/RES_summary!B$19</f>
        <v>0</v>
      </c>
      <c r="C267" s="177">
        <f>C213/RES_summary!C$19</f>
        <v>0</v>
      </c>
      <c r="D267" s="177">
        <f>D213/RES_summary!D$19</f>
        <v>0</v>
      </c>
      <c r="E267" s="177">
        <f>E213/RES_summary!E$19</f>
        <v>0</v>
      </c>
      <c r="F267" s="177">
        <f>F213/RES_summary!F$19</f>
        <v>0</v>
      </c>
      <c r="G267" s="177">
        <f>G213/RES_summary!G$19</f>
        <v>0</v>
      </c>
      <c r="H267" s="177">
        <f>H213/RES_summary!H$19</f>
        <v>0</v>
      </c>
      <c r="I267" s="177">
        <f>I213/RES_summary!I$19</f>
        <v>0</v>
      </c>
      <c r="J267" s="177">
        <f>J213/RES_summary!J$19</f>
        <v>0</v>
      </c>
      <c r="K267" s="177">
        <f>K213/RES_summary!K$19</f>
        <v>0</v>
      </c>
      <c r="L267" s="177">
        <f>L213/RES_summary!L$19</f>
        <v>0</v>
      </c>
      <c r="M267" s="177">
        <f>M213/RES_summary!M$19</f>
        <v>0</v>
      </c>
      <c r="N267" s="177">
        <f>N213/RES_summary!N$19</f>
        <v>0</v>
      </c>
      <c r="O267" s="177">
        <f>O213/RES_summary!O$19</f>
        <v>0</v>
      </c>
      <c r="P267" s="177">
        <f>P213/RES_summary!P$19</f>
        <v>0</v>
      </c>
      <c r="Q267" s="177">
        <f>Q213/RES_summary!Q$19</f>
        <v>0</v>
      </c>
    </row>
    <row r="268" spans="1:17" ht="12" customHeight="1" x14ac:dyDescent="0.25">
      <c r="A268" s="159" t="s">
        <v>59</v>
      </c>
      <c r="B268" s="176">
        <f>B214/RES_summary!B$19</f>
        <v>0</v>
      </c>
      <c r="C268" s="176">
        <f>C214/RES_summary!C$19</f>
        <v>0</v>
      </c>
      <c r="D268" s="176">
        <f>D214/RES_summary!D$19</f>
        <v>0</v>
      </c>
      <c r="E268" s="176">
        <f>E214/RES_summary!E$19</f>
        <v>0</v>
      </c>
      <c r="F268" s="176">
        <f>F214/RES_summary!F$19</f>
        <v>0</v>
      </c>
      <c r="G268" s="176">
        <f>G214/RES_summary!G$19</f>
        <v>0</v>
      </c>
      <c r="H268" s="176">
        <f>H214/RES_summary!H$19</f>
        <v>0</v>
      </c>
      <c r="I268" s="176">
        <f>I214/RES_summary!I$19</f>
        <v>0</v>
      </c>
      <c r="J268" s="176">
        <f>J214/RES_summary!J$19</f>
        <v>0</v>
      </c>
      <c r="K268" s="176">
        <f>K214/RES_summary!K$19</f>
        <v>0</v>
      </c>
      <c r="L268" s="176">
        <f>L214/RES_summary!L$19</f>
        <v>0</v>
      </c>
      <c r="M268" s="176">
        <f>M214/RES_summary!M$19</f>
        <v>0</v>
      </c>
      <c r="N268" s="176">
        <f>N214/RES_summary!N$19</f>
        <v>0</v>
      </c>
      <c r="O268" s="176">
        <f>O214/RES_summary!O$19</f>
        <v>0</v>
      </c>
      <c r="P268" s="176">
        <f>P214/RES_summary!P$19</f>
        <v>0</v>
      </c>
      <c r="Q268" s="176">
        <f>Q214/RES_summary!Q$19</f>
        <v>0</v>
      </c>
    </row>
    <row r="269" spans="1:17" ht="12" customHeight="1" x14ac:dyDescent="0.25">
      <c r="A269" s="158" t="s">
        <v>62</v>
      </c>
      <c r="B269" s="178">
        <f>B215/RES_summary!B$19</f>
        <v>0.18323762041296604</v>
      </c>
      <c r="C269" s="178">
        <f>C215/RES_summary!C$19</f>
        <v>0.14083789988771023</v>
      </c>
      <c r="D269" s="178">
        <f>D215/RES_summary!D$19</f>
        <v>0.12375635362846733</v>
      </c>
      <c r="E269" s="178">
        <f>E215/RES_summary!E$19</f>
        <v>6.9231362403803676E-2</v>
      </c>
      <c r="F269" s="178">
        <f>F215/RES_summary!F$19</f>
        <v>7.869900128213278E-2</v>
      </c>
      <c r="G269" s="178">
        <f>G215/RES_summary!G$19</f>
        <v>0.15250279033507327</v>
      </c>
      <c r="H269" s="178">
        <f>H215/RES_summary!H$19</f>
        <v>0.12495002229158286</v>
      </c>
      <c r="I269" s="178">
        <f>I215/RES_summary!I$19</f>
        <v>0.23953409161349193</v>
      </c>
      <c r="J269" s="178">
        <f>J215/RES_summary!J$19</f>
        <v>0.22194935841922553</v>
      </c>
      <c r="K269" s="178">
        <f>K215/RES_summary!K$19</f>
        <v>0.10383146294574182</v>
      </c>
      <c r="L269" s="178">
        <f>L215/RES_summary!L$19</f>
        <v>0.14467116345610834</v>
      </c>
      <c r="M269" s="178">
        <f>M215/RES_summary!M$19</f>
        <v>0.13734827676816361</v>
      </c>
      <c r="N269" s="178">
        <f>N215/RES_summary!N$19</f>
        <v>7.5135442447054807E-2</v>
      </c>
      <c r="O269" s="178">
        <f>O215/RES_summary!O$19</f>
        <v>8.3126466773522908E-2</v>
      </c>
      <c r="P269" s="178">
        <f>P215/RES_summary!P$19</f>
        <v>8.8451299190888746E-2</v>
      </c>
      <c r="Q269" s="178">
        <f>Q215/RES_summary!Q$19</f>
        <v>0.12004225029663029</v>
      </c>
    </row>
    <row r="270" spans="1:17" ht="12" customHeight="1" x14ac:dyDescent="0.25">
      <c r="A270" s="23" t="s">
        <v>57</v>
      </c>
      <c r="B270" s="177">
        <f>B216/RES_summary!B$19</f>
        <v>3.3087465432099394</v>
      </c>
      <c r="C270" s="177">
        <f>C216/RES_summary!C$19</f>
        <v>3.302057922959408</v>
      </c>
      <c r="D270" s="177">
        <f>D216/RES_summary!D$19</f>
        <v>3.277474133087285</v>
      </c>
      <c r="E270" s="177">
        <f>E216/RES_summary!E$19</f>
        <v>3.1472024671697336</v>
      </c>
      <c r="F270" s="177">
        <f>F216/RES_summary!F$19</f>
        <v>3.3210875733742888</v>
      </c>
      <c r="G270" s="177">
        <f>G216/RES_summary!G$19</f>
        <v>3.5545389191171366</v>
      </c>
      <c r="H270" s="177">
        <f>H216/RES_summary!H$19</f>
        <v>2.9001575163439006</v>
      </c>
      <c r="I270" s="177">
        <f>I216/RES_summary!I$19</f>
        <v>3.2114445363689565</v>
      </c>
      <c r="J270" s="177">
        <f>J216/RES_summary!J$19</f>
        <v>3.1908448166131747</v>
      </c>
      <c r="K270" s="177">
        <f>K216/RES_summary!K$19</f>
        <v>2.380127282270299</v>
      </c>
      <c r="L270" s="177">
        <f>L216/RES_summary!L$19</f>
        <v>3.4180387772545786</v>
      </c>
      <c r="M270" s="177">
        <f>M216/RES_summary!M$19</f>
        <v>3.3959459437478956</v>
      </c>
      <c r="N270" s="177">
        <f>N216/RES_summary!N$19</f>
        <v>2.601308056280395</v>
      </c>
      <c r="O270" s="177">
        <f>O216/RES_summary!O$19</f>
        <v>2.839430751206184</v>
      </c>
      <c r="P270" s="177">
        <f>P216/RES_summary!P$19</f>
        <v>2.7969251107373472</v>
      </c>
      <c r="Q270" s="177">
        <f>Q216/RES_summary!Q$19</f>
        <v>2.7353982221720585</v>
      </c>
    </row>
    <row r="271" spans="1:17" ht="12" customHeight="1" x14ac:dyDescent="0.25">
      <c r="A271" s="29" t="s">
        <v>140</v>
      </c>
      <c r="B271" s="176">
        <f>B217/RES_summary!B$19</f>
        <v>0</v>
      </c>
      <c r="C271" s="176">
        <f>C217/RES_summary!C$19</f>
        <v>0</v>
      </c>
      <c r="D271" s="176">
        <f>D217/RES_summary!D$19</f>
        <v>0</v>
      </c>
      <c r="E271" s="176">
        <f>E217/RES_summary!E$19</f>
        <v>0</v>
      </c>
      <c r="F271" s="176">
        <f>F217/RES_summary!F$19</f>
        <v>0</v>
      </c>
      <c r="G271" s="176">
        <f>G217/RES_summary!G$19</f>
        <v>0</v>
      </c>
      <c r="H271" s="176">
        <f>H217/RES_summary!H$19</f>
        <v>0</v>
      </c>
      <c r="I271" s="176">
        <f>I217/RES_summary!I$19</f>
        <v>0</v>
      </c>
      <c r="J271" s="176">
        <f>J217/RES_summary!J$19</f>
        <v>0</v>
      </c>
      <c r="K271" s="176">
        <f>K217/RES_summary!K$19</f>
        <v>0</v>
      </c>
      <c r="L271" s="176">
        <f>L217/RES_summary!L$19</f>
        <v>0</v>
      </c>
      <c r="M271" s="176">
        <f>M217/RES_summary!M$19</f>
        <v>0</v>
      </c>
      <c r="N271" s="176">
        <f>N217/RES_summary!N$19</f>
        <v>0</v>
      </c>
      <c r="O271" s="176">
        <f>O217/RES_summary!O$19</f>
        <v>0</v>
      </c>
      <c r="P271" s="176">
        <f>P217/RES_summary!P$19</f>
        <v>0</v>
      </c>
      <c r="Q271" s="176">
        <f>Q217/RES_summary!Q$19</f>
        <v>0</v>
      </c>
    </row>
    <row r="273" spans="1:17" s="28" customFormat="1" ht="12" customHeight="1" x14ac:dyDescent="0.25">
      <c r="A273" s="187" t="s">
        <v>194</v>
      </c>
      <c r="B273" s="186"/>
      <c r="C273" s="185"/>
      <c r="D273" s="185"/>
      <c r="E273" s="185"/>
      <c r="F273" s="185"/>
      <c r="G273" s="185"/>
      <c r="H273" s="185"/>
      <c r="I273" s="185"/>
      <c r="J273" s="185"/>
      <c r="K273" s="185"/>
      <c r="L273" s="185"/>
      <c r="M273" s="185"/>
      <c r="N273" s="185"/>
      <c r="O273" s="185"/>
      <c r="P273" s="185"/>
      <c r="Q273" s="185"/>
    </row>
    <row r="275" spans="1:17" ht="12" customHeight="1" x14ac:dyDescent="0.25">
      <c r="A275" s="152" t="s">
        <v>193</v>
      </c>
      <c r="B275" s="168"/>
      <c r="C275" s="168">
        <f>SUM(C276,C278,C280,C289)</f>
        <v>25.725099564526051</v>
      </c>
      <c r="D275" s="168">
        <f t="shared" ref="D275:Q275" si="74">SUM(D276,D278,D280,D289)</f>
        <v>19.170654760290116</v>
      </c>
      <c r="E275" s="168">
        <f t="shared" si="74"/>
        <v>16.790180424078237</v>
      </c>
      <c r="F275" s="168">
        <f t="shared" si="74"/>
        <v>11.373751839934252</v>
      </c>
      <c r="G275" s="168">
        <f t="shared" si="74"/>
        <v>11.323906015249145</v>
      </c>
      <c r="H275" s="168">
        <f t="shared" si="74"/>
        <v>7.5820040385110632</v>
      </c>
      <c r="I275" s="168">
        <f t="shared" si="74"/>
        <v>9.018447329588092</v>
      </c>
      <c r="J275" s="168">
        <f t="shared" si="74"/>
        <v>10.079887777046943</v>
      </c>
      <c r="K275" s="168">
        <f t="shared" si="74"/>
        <v>9.6916612077763418</v>
      </c>
      <c r="L275" s="168">
        <f t="shared" si="74"/>
        <v>9.284676566654964</v>
      </c>
      <c r="M275" s="168">
        <f t="shared" si="74"/>
        <v>2.9997216119093433</v>
      </c>
      <c r="N275" s="168">
        <f t="shared" si="74"/>
        <v>0</v>
      </c>
      <c r="O275" s="168">
        <f t="shared" si="74"/>
        <v>0.25394208743852892</v>
      </c>
      <c r="P275" s="168">
        <f t="shared" si="74"/>
        <v>3.3473599015322142</v>
      </c>
      <c r="Q275" s="168">
        <f t="shared" si="74"/>
        <v>0</v>
      </c>
    </row>
    <row r="276" spans="1:17" ht="12" customHeight="1" x14ac:dyDescent="0.25">
      <c r="A276" s="158" t="s">
        <v>65</v>
      </c>
      <c r="B276" s="157"/>
      <c r="C276" s="157">
        <f>C277</f>
        <v>21.162014085739216</v>
      </c>
      <c r="D276" s="157">
        <f t="shared" ref="D276:Q276" si="75">D277</f>
        <v>15.600824835414054</v>
      </c>
      <c r="E276" s="157">
        <f t="shared" si="75"/>
        <v>13.730762979680215</v>
      </c>
      <c r="F276" s="157">
        <f t="shared" si="75"/>
        <v>9.1820462012426773</v>
      </c>
      <c r="G276" s="157">
        <f t="shared" si="75"/>
        <v>9.1230295999334867</v>
      </c>
      <c r="H276" s="157">
        <f t="shared" si="75"/>
        <v>6.0300398240435404</v>
      </c>
      <c r="I276" s="157">
        <f t="shared" si="75"/>
        <v>7.0860207431675235</v>
      </c>
      <c r="J276" s="157">
        <f t="shared" si="75"/>
        <v>7.9656556525152356</v>
      </c>
      <c r="K276" s="157">
        <f t="shared" si="75"/>
        <v>7.631561784217511</v>
      </c>
      <c r="L276" s="157">
        <f t="shared" si="75"/>
        <v>7.5368578485292872</v>
      </c>
      <c r="M276" s="157">
        <f t="shared" si="75"/>
        <v>2.3518648795010537</v>
      </c>
      <c r="N276" s="157">
        <f t="shared" si="75"/>
        <v>0</v>
      </c>
      <c r="O276" s="157">
        <f t="shared" si="75"/>
        <v>0.19926610417369214</v>
      </c>
      <c r="P276" s="157">
        <f t="shared" si="75"/>
        <v>2.6043877846330052</v>
      </c>
      <c r="Q276" s="157">
        <f t="shared" si="75"/>
        <v>0</v>
      </c>
    </row>
    <row r="277" spans="1:17" ht="12" customHeight="1" x14ac:dyDescent="0.25">
      <c r="A277" s="23" t="s">
        <v>60</v>
      </c>
      <c r="B277" s="57"/>
      <c r="C277" s="57">
        <f>RES_hhdet_in_fec!C$163</f>
        <v>21.162014085739216</v>
      </c>
      <c r="D277" s="57">
        <f>RES_hhdet_in_fec!D$163</f>
        <v>15.600824835414054</v>
      </c>
      <c r="E277" s="57">
        <f>RES_hhdet_in_fec!E$163</f>
        <v>13.730762979680215</v>
      </c>
      <c r="F277" s="57">
        <f>RES_hhdet_in_fec!F$163</f>
        <v>9.1820462012426773</v>
      </c>
      <c r="G277" s="57">
        <f>RES_hhdet_in_fec!G$163</f>
        <v>9.1230295999334867</v>
      </c>
      <c r="H277" s="57">
        <f>RES_hhdet_in_fec!H$163</f>
        <v>6.0300398240435404</v>
      </c>
      <c r="I277" s="57">
        <f>RES_hhdet_in_fec!I$163</f>
        <v>7.0860207431675235</v>
      </c>
      <c r="J277" s="57">
        <f>RES_hhdet_in_fec!J$163</f>
        <v>7.9656556525152356</v>
      </c>
      <c r="K277" s="57">
        <f>RES_hhdet_in_fec!K$163</f>
        <v>7.631561784217511</v>
      </c>
      <c r="L277" s="57">
        <f>RES_hhdet_in_fec!L$163</f>
        <v>7.5368578485292872</v>
      </c>
      <c r="M277" s="57">
        <f>RES_hhdet_in_fec!M$163</f>
        <v>2.3518648795010537</v>
      </c>
      <c r="N277" s="57">
        <f>RES_hhdet_in_fec!N$163</f>
        <v>0</v>
      </c>
      <c r="O277" s="57">
        <f>RES_hhdet_in_fec!O$163</f>
        <v>0.19926610417369214</v>
      </c>
      <c r="P277" s="57">
        <f>RES_hhdet_in_fec!P$163</f>
        <v>2.6043877846330052</v>
      </c>
      <c r="Q277" s="57">
        <f>RES_hhdet_in_fec!Q$163</f>
        <v>0</v>
      </c>
    </row>
    <row r="278" spans="1:17" ht="12" customHeight="1" x14ac:dyDescent="0.25">
      <c r="A278" s="158" t="s">
        <v>112</v>
      </c>
      <c r="B278" s="157"/>
      <c r="C278" s="157">
        <f>C279</f>
        <v>1.4186629176801602E-2</v>
      </c>
      <c r="D278" s="157">
        <f t="shared" ref="D278:Q278" si="76">D279</f>
        <v>7.6676786939423721E-3</v>
      </c>
      <c r="E278" s="157">
        <f t="shared" si="76"/>
        <v>4.0567538468335856E-3</v>
      </c>
      <c r="F278" s="157">
        <f t="shared" si="76"/>
        <v>7.8928785397677555E-3</v>
      </c>
      <c r="G278" s="157">
        <f t="shared" si="76"/>
        <v>7.4876878321824599E-3</v>
      </c>
      <c r="H278" s="157">
        <f t="shared" si="76"/>
        <v>7.2258511183668052E-3</v>
      </c>
      <c r="I278" s="157">
        <f t="shared" si="76"/>
        <v>6.7663348515796121E-3</v>
      </c>
      <c r="J278" s="157">
        <f t="shared" si="76"/>
        <v>1.7899711762699177E-2</v>
      </c>
      <c r="K278" s="157">
        <f t="shared" si="76"/>
        <v>2.0571086252896536E-2</v>
      </c>
      <c r="L278" s="157">
        <f t="shared" si="76"/>
        <v>1.7968922286428827E-2</v>
      </c>
      <c r="M278" s="157">
        <f t="shared" si="76"/>
        <v>1.2285877156242055E-2</v>
      </c>
      <c r="N278" s="157">
        <f t="shared" si="76"/>
        <v>0</v>
      </c>
      <c r="O278" s="157">
        <f t="shared" si="76"/>
        <v>6.9844718924443284E-3</v>
      </c>
      <c r="P278" s="157">
        <f t="shared" si="76"/>
        <v>2.6274997762312146E-4</v>
      </c>
      <c r="Q278" s="157">
        <f t="shared" si="76"/>
        <v>0</v>
      </c>
    </row>
    <row r="279" spans="1:17" ht="12" customHeight="1" x14ac:dyDescent="0.25">
      <c r="A279" s="23" t="s">
        <v>60</v>
      </c>
      <c r="B279" s="156"/>
      <c r="C279" s="156">
        <f>RES_hhdet_in_fec!C$165</f>
        <v>1.4186629176801602E-2</v>
      </c>
      <c r="D279" s="156">
        <f>RES_hhdet_in_fec!D$165</f>
        <v>7.6676786939423721E-3</v>
      </c>
      <c r="E279" s="156">
        <f>RES_hhdet_in_fec!E$165</f>
        <v>4.0567538468335856E-3</v>
      </c>
      <c r="F279" s="156">
        <f>RES_hhdet_in_fec!F$165</f>
        <v>7.8928785397677555E-3</v>
      </c>
      <c r="G279" s="156">
        <f>RES_hhdet_in_fec!G$165</f>
        <v>7.4876878321824599E-3</v>
      </c>
      <c r="H279" s="156">
        <f>RES_hhdet_in_fec!H$165</f>
        <v>7.2258511183668052E-3</v>
      </c>
      <c r="I279" s="156">
        <f>RES_hhdet_in_fec!I$165</f>
        <v>6.7663348515796121E-3</v>
      </c>
      <c r="J279" s="156">
        <f>RES_hhdet_in_fec!J$165</f>
        <v>1.7899711762699177E-2</v>
      </c>
      <c r="K279" s="156">
        <f>RES_hhdet_in_fec!K$165</f>
        <v>2.0571086252896536E-2</v>
      </c>
      <c r="L279" s="156">
        <f>RES_hhdet_in_fec!L$165</f>
        <v>1.7968922286428827E-2</v>
      </c>
      <c r="M279" s="156">
        <f>RES_hhdet_in_fec!M$165</f>
        <v>1.2285877156242055E-2</v>
      </c>
      <c r="N279" s="156">
        <f>RES_hhdet_in_fec!N$165</f>
        <v>0</v>
      </c>
      <c r="O279" s="156">
        <f>RES_hhdet_in_fec!O$165</f>
        <v>6.9844718924443284E-3</v>
      </c>
      <c r="P279" s="156">
        <f>RES_hhdet_in_fec!P$165</f>
        <v>2.6274997762312146E-4</v>
      </c>
      <c r="Q279" s="156">
        <f>RES_hhdet_in_fec!Q$165</f>
        <v>0</v>
      </c>
    </row>
    <row r="280" spans="1:17" ht="12" customHeight="1" x14ac:dyDescent="0.25">
      <c r="A280" s="158" t="s">
        <v>63</v>
      </c>
      <c r="B280" s="157"/>
      <c r="C280" s="157">
        <f>SUM(C281:C282,C285:C286)</f>
        <v>3.4190559956044346</v>
      </c>
      <c r="D280" s="157">
        <f t="shared" ref="D280:Q280" si="77">SUM(D281:D282,D285:D286)</f>
        <v>2.672734723118535</v>
      </c>
      <c r="E280" s="157">
        <f t="shared" si="77"/>
        <v>2.2763762137031391</v>
      </c>
      <c r="F280" s="157">
        <f t="shared" si="77"/>
        <v>1.6261984251620303</v>
      </c>
      <c r="G280" s="157">
        <f t="shared" si="77"/>
        <v>1.6323616891459782</v>
      </c>
      <c r="H280" s="157">
        <f t="shared" si="77"/>
        <v>1.1454769890578711</v>
      </c>
      <c r="I280" s="157">
        <f t="shared" si="77"/>
        <v>1.4588334017795344</v>
      </c>
      <c r="J280" s="157">
        <f t="shared" si="77"/>
        <v>1.5753508984402766</v>
      </c>
      <c r="K280" s="157">
        <f t="shared" si="77"/>
        <v>1.5064399738430176</v>
      </c>
      <c r="L280" s="157">
        <f t="shared" si="77"/>
        <v>1.2812977690035061</v>
      </c>
      <c r="M280" s="157">
        <f t="shared" si="77"/>
        <v>0.47818578408987933</v>
      </c>
      <c r="N280" s="157">
        <f t="shared" si="77"/>
        <v>0</v>
      </c>
      <c r="O280" s="157">
        <f t="shared" si="77"/>
        <v>3.5616409377015296E-2</v>
      </c>
      <c r="P280" s="157">
        <f t="shared" si="77"/>
        <v>0.55396153510735879</v>
      </c>
      <c r="Q280" s="157">
        <f t="shared" si="77"/>
        <v>0</v>
      </c>
    </row>
    <row r="281" spans="1:17" ht="12" customHeight="1" x14ac:dyDescent="0.25">
      <c r="A281" s="167" t="s">
        <v>144</v>
      </c>
      <c r="B281" s="132"/>
      <c r="C281" s="132">
        <f>RES_hhdet_in_fec!C$167</f>
        <v>0</v>
      </c>
      <c r="D281" s="132">
        <f>RES_hhdet_in_fec!D$167</f>
        <v>0</v>
      </c>
      <c r="E281" s="132">
        <f>RES_hhdet_in_fec!E$167</f>
        <v>0</v>
      </c>
      <c r="F281" s="132">
        <f>RES_hhdet_in_fec!F$167</f>
        <v>0</v>
      </c>
      <c r="G281" s="132">
        <f>RES_hhdet_in_fec!G$167</f>
        <v>0</v>
      </c>
      <c r="H281" s="132">
        <f>RES_hhdet_in_fec!H$167</f>
        <v>0</v>
      </c>
      <c r="I281" s="132">
        <f>RES_hhdet_in_fec!I$167</f>
        <v>0</v>
      </c>
      <c r="J281" s="132">
        <f>RES_hhdet_in_fec!J$167</f>
        <v>0</v>
      </c>
      <c r="K281" s="132">
        <f>RES_hhdet_in_fec!K$167</f>
        <v>0</v>
      </c>
      <c r="L281" s="132">
        <f>RES_hhdet_in_fec!L$167</f>
        <v>0</v>
      </c>
      <c r="M281" s="132">
        <f>RES_hhdet_in_fec!M$167</f>
        <v>0</v>
      </c>
      <c r="N281" s="132">
        <f>RES_hhdet_in_fec!N$167</f>
        <v>0</v>
      </c>
      <c r="O281" s="132">
        <f>RES_hhdet_in_fec!O$167</f>
        <v>0</v>
      </c>
      <c r="P281" s="132">
        <f>RES_hhdet_in_fec!P$167</f>
        <v>0</v>
      </c>
      <c r="Q281" s="132">
        <f>RES_hhdet_in_fec!Q$167</f>
        <v>0</v>
      </c>
    </row>
    <row r="282" spans="1:17" ht="12" customHeight="1" x14ac:dyDescent="0.25">
      <c r="A282" s="167" t="s">
        <v>143</v>
      </c>
      <c r="B282" s="132"/>
      <c r="C282" s="132">
        <f>SUM(C283:C284)</f>
        <v>0</v>
      </c>
      <c r="D282" s="132">
        <f t="shared" ref="D282:Q282" si="78">SUM(D283:D284)</f>
        <v>0</v>
      </c>
      <c r="E282" s="132">
        <f t="shared" si="78"/>
        <v>0</v>
      </c>
      <c r="F282" s="132">
        <f t="shared" si="78"/>
        <v>0</v>
      </c>
      <c r="G282" s="132">
        <f t="shared" si="78"/>
        <v>0</v>
      </c>
      <c r="H282" s="132">
        <f t="shared" si="78"/>
        <v>0</v>
      </c>
      <c r="I282" s="132">
        <f t="shared" si="78"/>
        <v>0</v>
      </c>
      <c r="J282" s="132">
        <f t="shared" si="78"/>
        <v>0</v>
      </c>
      <c r="K282" s="132">
        <f t="shared" si="78"/>
        <v>0</v>
      </c>
      <c r="L282" s="132">
        <f t="shared" si="78"/>
        <v>0</v>
      </c>
      <c r="M282" s="132">
        <f t="shared" si="78"/>
        <v>0</v>
      </c>
      <c r="N282" s="132">
        <f t="shared" si="78"/>
        <v>0</v>
      </c>
      <c r="O282" s="132">
        <f t="shared" si="78"/>
        <v>0</v>
      </c>
      <c r="P282" s="132">
        <f t="shared" si="78"/>
        <v>0</v>
      </c>
      <c r="Q282" s="132">
        <f t="shared" si="78"/>
        <v>0</v>
      </c>
    </row>
    <row r="283" spans="1:17" ht="12" customHeight="1" x14ac:dyDescent="0.25">
      <c r="A283" s="166" t="s">
        <v>57</v>
      </c>
      <c r="B283" s="165"/>
      <c r="C283" s="165">
        <f>RES_hhdet_in_fec!C$169</f>
        <v>0</v>
      </c>
      <c r="D283" s="165">
        <f>RES_hhdet_in_fec!D$169</f>
        <v>0</v>
      </c>
      <c r="E283" s="165">
        <f>RES_hhdet_in_fec!E$169</f>
        <v>0</v>
      </c>
      <c r="F283" s="165">
        <f>RES_hhdet_in_fec!F$169</f>
        <v>0</v>
      </c>
      <c r="G283" s="165">
        <f>RES_hhdet_in_fec!G$169</f>
        <v>0</v>
      </c>
      <c r="H283" s="165">
        <f>RES_hhdet_in_fec!H$169</f>
        <v>0</v>
      </c>
      <c r="I283" s="165">
        <f>RES_hhdet_in_fec!I$169</f>
        <v>0</v>
      </c>
      <c r="J283" s="165">
        <f>RES_hhdet_in_fec!J$169</f>
        <v>0</v>
      </c>
      <c r="K283" s="165">
        <f>RES_hhdet_in_fec!K$169</f>
        <v>0</v>
      </c>
      <c r="L283" s="165">
        <f>RES_hhdet_in_fec!L$169</f>
        <v>0</v>
      </c>
      <c r="M283" s="165">
        <f>RES_hhdet_in_fec!M$169</f>
        <v>0</v>
      </c>
      <c r="N283" s="165">
        <f>RES_hhdet_in_fec!N$169</f>
        <v>0</v>
      </c>
      <c r="O283" s="165">
        <f>RES_hhdet_in_fec!O$169</f>
        <v>0</v>
      </c>
      <c r="P283" s="165">
        <f>RES_hhdet_in_fec!P$169</f>
        <v>0</v>
      </c>
      <c r="Q283" s="165">
        <f>RES_hhdet_in_fec!Q$169</f>
        <v>0</v>
      </c>
    </row>
    <row r="284" spans="1:17" ht="12" customHeight="1" x14ac:dyDescent="0.25">
      <c r="A284" s="147" t="s">
        <v>59</v>
      </c>
      <c r="B284" s="164"/>
      <c r="C284" s="164">
        <f>RES_hhdet_in_fec!C$170</f>
        <v>0</v>
      </c>
      <c r="D284" s="164">
        <f>RES_hhdet_in_fec!D$170</f>
        <v>0</v>
      </c>
      <c r="E284" s="164">
        <f>RES_hhdet_in_fec!E$170</f>
        <v>0</v>
      </c>
      <c r="F284" s="164">
        <f>RES_hhdet_in_fec!F$170</f>
        <v>0</v>
      </c>
      <c r="G284" s="164">
        <f>RES_hhdet_in_fec!G$170</f>
        <v>0</v>
      </c>
      <c r="H284" s="164">
        <f>RES_hhdet_in_fec!H$170</f>
        <v>0</v>
      </c>
      <c r="I284" s="164">
        <f>RES_hhdet_in_fec!I$170</f>
        <v>0</v>
      </c>
      <c r="J284" s="164">
        <f>RES_hhdet_in_fec!J$170</f>
        <v>0</v>
      </c>
      <c r="K284" s="164">
        <f>RES_hhdet_in_fec!K$170</f>
        <v>0</v>
      </c>
      <c r="L284" s="164">
        <f>RES_hhdet_in_fec!L$170</f>
        <v>0</v>
      </c>
      <c r="M284" s="164">
        <f>RES_hhdet_in_fec!M$170</f>
        <v>0</v>
      </c>
      <c r="N284" s="164">
        <f>RES_hhdet_in_fec!N$170</f>
        <v>0</v>
      </c>
      <c r="O284" s="164">
        <f>RES_hhdet_in_fec!O$170</f>
        <v>0</v>
      </c>
      <c r="P284" s="164">
        <f>RES_hhdet_in_fec!P$170</f>
        <v>0</v>
      </c>
      <c r="Q284" s="164">
        <f>RES_hhdet_in_fec!Q$170</f>
        <v>0</v>
      </c>
    </row>
    <row r="285" spans="1:17" ht="12" customHeight="1" x14ac:dyDescent="0.25">
      <c r="A285" s="163" t="s">
        <v>142</v>
      </c>
      <c r="B285" s="162"/>
      <c r="C285" s="162">
        <f>RES_hhdet_in_fec!C$171</f>
        <v>1.2328519004128766</v>
      </c>
      <c r="D285" s="162">
        <f>RES_hhdet_in_fec!D$171</f>
        <v>1.2092276173233973</v>
      </c>
      <c r="E285" s="162">
        <f>RES_hhdet_in_fec!E$171</f>
        <v>0.73360535984264885</v>
      </c>
      <c r="F285" s="162">
        <f>RES_hhdet_in_fec!F$171</f>
        <v>0.56053572108535032</v>
      </c>
      <c r="G285" s="162">
        <f>RES_hhdet_in_fec!G$171</f>
        <v>0</v>
      </c>
      <c r="H285" s="162">
        <f>RES_hhdet_in_fec!H$171</f>
        <v>0</v>
      </c>
      <c r="I285" s="162">
        <f>RES_hhdet_in_fec!I$171</f>
        <v>0.77001645229875815</v>
      </c>
      <c r="J285" s="162">
        <f>RES_hhdet_in_fec!J$171</f>
        <v>0.83256380885693138</v>
      </c>
      <c r="K285" s="162">
        <f>RES_hhdet_in_fec!K$171</f>
        <v>0</v>
      </c>
      <c r="L285" s="162">
        <f>RES_hhdet_in_fec!L$171</f>
        <v>0</v>
      </c>
      <c r="M285" s="162">
        <f>RES_hhdet_in_fec!M$171</f>
        <v>0.1761545948711041</v>
      </c>
      <c r="N285" s="162">
        <f>RES_hhdet_in_fec!N$171</f>
        <v>0</v>
      </c>
      <c r="O285" s="162">
        <f>RES_hhdet_in_fec!O$171</f>
        <v>1.1491186568854258E-2</v>
      </c>
      <c r="P285" s="162">
        <f>RES_hhdet_in_fec!P$171</f>
        <v>0.18403067947995821</v>
      </c>
      <c r="Q285" s="162">
        <f>RES_hhdet_in_fec!Q$171</f>
        <v>0</v>
      </c>
    </row>
    <row r="286" spans="1:17" ht="12" customHeight="1" x14ac:dyDescent="0.25">
      <c r="A286" s="161" t="s">
        <v>141</v>
      </c>
      <c r="B286" s="160"/>
      <c r="C286" s="160">
        <f>SUM(C287:C288)</f>
        <v>2.1862040951915578</v>
      </c>
      <c r="D286" s="160">
        <f t="shared" ref="D286:Q286" si="79">SUM(D287:D288)</f>
        <v>1.4635071057951374</v>
      </c>
      <c r="E286" s="160">
        <f t="shared" si="79"/>
        <v>1.5427708538604903</v>
      </c>
      <c r="F286" s="160">
        <f t="shared" si="79"/>
        <v>1.06566270407668</v>
      </c>
      <c r="G286" s="160">
        <f t="shared" si="79"/>
        <v>1.6323616891459782</v>
      </c>
      <c r="H286" s="160">
        <f t="shared" si="79"/>
        <v>1.1454769890578711</v>
      </c>
      <c r="I286" s="160">
        <f t="shared" si="79"/>
        <v>0.6888169494807761</v>
      </c>
      <c r="J286" s="160">
        <f t="shared" si="79"/>
        <v>0.74278708958334538</v>
      </c>
      <c r="K286" s="160">
        <f t="shared" si="79"/>
        <v>1.5064399738430176</v>
      </c>
      <c r="L286" s="160">
        <f t="shared" si="79"/>
        <v>1.2812977690035061</v>
      </c>
      <c r="M286" s="160">
        <f t="shared" si="79"/>
        <v>0.30203118921877525</v>
      </c>
      <c r="N286" s="160">
        <f t="shared" si="79"/>
        <v>0</v>
      </c>
      <c r="O286" s="160">
        <f t="shared" si="79"/>
        <v>2.412522280816104E-2</v>
      </c>
      <c r="P286" s="160">
        <f t="shared" si="79"/>
        <v>0.36993085562740058</v>
      </c>
      <c r="Q286" s="160">
        <f t="shared" si="79"/>
        <v>0</v>
      </c>
    </row>
    <row r="287" spans="1:17" ht="12" customHeight="1" x14ac:dyDescent="0.25">
      <c r="A287" s="148" t="s">
        <v>60</v>
      </c>
      <c r="B287" s="156"/>
      <c r="C287" s="156">
        <f>RES_hhdet_in_fec!C$173</f>
        <v>1.6263575093435476</v>
      </c>
      <c r="D287" s="156">
        <f>RES_hhdet_in_fec!D$173</f>
        <v>1.0853273144778528</v>
      </c>
      <c r="E287" s="156">
        <f>RES_hhdet_in_fec!E$173</f>
        <v>1.1419763384283155</v>
      </c>
      <c r="F287" s="156">
        <f>RES_hhdet_in_fec!F$173</f>
        <v>0.78138745928702991</v>
      </c>
      <c r="G287" s="156">
        <f>RES_hhdet_in_fec!G$173</f>
        <v>1.198483446509647</v>
      </c>
      <c r="H287" s="156">
        <f>RES_hhdet_in_fec!H$173</f>
        <v>0.83559582014467804</v>
      </c>
      <c r="I287" s="156">
        <f>RES_hhdet_in_fec!I$173</f>
        <v>0.51280528290615923</v>
      </c>
      <c r="J287" s="156">
        <f>RES_hhdet_in_fec!J$173</f>
        <v>0.543709429615857</v>
      </c>
      <c r="K287" s="156">
        <f>RES_hhdet_in_fec!K$173</f>
        <v>1.1107664388487837</v>
      </c>
      <c r="L287" s="156">
        <f>RES_hhdet_in_fec!L$173</f>
        <v>0.93106825896530032</v>
      </c>
      <c r="M287" s="156">
        <f>RES_hhdet_in_fec!M$173</f>
        <v>0.22476907088716058</v>
      </c>
      <c r="N287" s="156">
        <f>RES_hhdet_in_fec!N$173</f>
        <v>0</v>
      </c>
      <c r="O287" s="156">
        <f>RES_hhdet_in_fec!O$173</f>
        <v>1.7605118558956492E-2</v>
      </c>
      <c r="P287" s="156">
        <f>RES_hhdet_in_fec!P$173</f>
        <v>0.27873684037971996</v>
      </c>
      <c r="Q287" s="156">
        <f>RES_hhdet_in_fec!Q$173</f>
        <v>0</v>
      </c>
    </row>
    <row r="288" spans="1:17" ht="12" customHeight="1" x14ac:dyDescent="0.25">
      <c r="A288" s="159" t="s">
        <v>59</v>
      </c>
      <c r="B288" s="57"/>
      <c r="C288" s="57">
        <f>RES_hhdet_in_fec!C$174</f>
        <v>0.55984658584801039</v>
      </c>
      <c r="D288" s="57">
        <f>RES_hhdet_in_fec!D$174</f>
        <v>0.37817979131728452</v>
      </c>
      <c r="E288" s="57">
        <f>RES_hhdet_in_fec!E$174</f>
        <v>0.40079451543217487</v>
      </c>
      <c r="F288" s="57">
        <f>RES_hhdet_in_fec!F$174</f>
        <v>0.28427524478965005</v>
      </c>
      <c r="G288" s="57">
        <f>RES_hhdet_in_fec!G$174</f>
        <v>0.43387824263633129</v>
      </c>
      <c r="H288" s="57">
        <f>RES_hhdet_in_fec!H$174</f>
        <v>0.30988116891319306</v>
      </c>
      <c r="I288" s="57">
        <f>RES_hhdet_in_fec!I$174</f>
        <v>0.17601166657461684</v>
      </c>
      <c r="J288" s="57">
        <f>RES_hhdet_in_fec!J$174</f>
        <v>0.19907765996748836</v>
      </c>
      <c r="K288" s="57">
        <f>RES_hhdet_in_fec!K$174</f>
        <v>0.39567353499423408</v>
      </c>
      <c r="L288" s="57">
        <f>RES_hhdet_in_fec!L$174</f>
        <v>0.35022951003820568</v>
      </c>
      <c r="M288" s="57">
        <f>RES_hhdet_in_fec!M$174</f>
        <v>7.7262118331614685E-2</v>
      </c>
      <c r="N288" s="57">
        <f>RES_hhdet_in_fec!N$174</f>
        <v>0</v>
      </c>
      <c r="O288" s="57">
        <f>RES_hhdet_in_fec!O$174</f>
        <v>6.5201042492045473E-3</v>
      </c>
      <c r="P288" s="57">
        <f>RES_hhdet_in_fec!P$174</f>
        <v>9.1194015247680629E-2</v>
      </c>
      <c r="Q288" s="57">
        <f>RES_hhdet_in_fec!Q$174</f>
        <v>0</v>
      </c>
    </row>
    <row r="289" spans="1:17" ht="12" customHeight="1" x14ac:dyDescent="0.25">
      <c r="A289" s="158" t="s">
        <v>62</v>
      </c>
      <c r="B289" s="157"/>
      <c r="C289" s="157">
        <f>SUM(C290:C291)</f>
        <v>1.1298428540055987</v>
      </c>
      <c r="D289" s="157">
        <f t="shared" ref="D289:Q289" si="80">SUM(D290:D291)</f>
        <v>0.88942752306358597</v>
      </c>
      <c r="E289" s="157">
        <f t="shared" si="80"/>
        <v>0.77898447684804861</v>
      </c>
      <c r="F289" s="157">
        <f t="shared" si="80"/>
        <v>0.55761433498977686</v>
      </c>
      <c r="G289" s="157">
        <f t="shared" si="80"/>
        <v>0.56102703833749801</v>
      </c>
      <c r="H289" s="157">
        <f t="shared" si="80"/>
        <v>0.3992613742912845</v>
      </c>
      <c r="I289" s="157">
        <f t="shared" si="80"/>
        <v>0.46682684978945516</v>
      </c>
      <c r="J289" s="157">
        <f t="shared" si="80"/>
        <v>0.52098151432873119</v>
      </c>
      <c r="K289" s="157">
        <f t="shared" si="80"/>
        <v>0.53308836346291555</v>
      </c>
      <c r="L289" s="157">
        <f t="shared" si="80"/>
        <v>0.44855202683574252</v>
      </c>
      <c r="M289" s="157">
        <f t="shared" si="80"/>
        <v>0.15738507116216774</v>
      </c>
      <c r="N289" s="157">
        <f t="shared" si="80"/>
        <v>0</v>
      </c>
      <c r="O289" s="157">
        <f t="shared" si="80"/>
        <v>1.207510199537715E-2</v>
      </c>
      <c r="P289" s="157">
        <f t="shared" si="80"/>
        <v>0.18874783181422639</v>
      </c>
      <c r="Q289" s="157">
        <f t="shared" si="80"/>
        <v>0</v>
      </c>
    </row>
    <row r="290" spans="1:17" ht="12" customHeight="1" x14ac:dyDescent="0.25">
      <c r="A290" s="23" t="s">
        <v>57</v>
      </c>
      <c r="B290" s="156"/>
      <c r="C290" s="156">
        <f>RES_hhdet_in_fec!C$176</f>
        <v>0</v>
      </c>
      <c r="D290" s="156">
        <f>RES_hhdet_in_fec!D$176</f>
        <v>0</v>
      </c>
      <c r="E290" s="156">
        <f>RES_hhdet_in_fec!E$176</f>
        <v>0</v>
      </c>
      <c r="F290" s="156">
        <f>RES_hhdet_in_fec!F$176</f>
        <v>0</v>
      </c>
      <c r="G290" s="156">
        <f>RES_hhdet_in_fec!G$176</f>
        <v>0</v>
      </c>
      <c r="H290" s="156">
        <f>RES_hhdet_in_fec!H$176</f>
        <v>0</v>
      </c>
      <c r="I290" s="156">
        <f>RES_hhdet_in_fec!I$176</f>
        <v>0</v>
      </c>
      <c r="J290" s="156">
        <f>RES_hhdet_in_fec!J$176</f>
        <v>0</v>
      </c>
      <c r="K290" s="156">
        <f>RES_hhdet_in_fec!K$176</f>
        <v>0</v>
      </c>
      <c r="L290" s="156">
        <f>RES_hhdet_in_fec!L$176</f>
        <v>0</v>
      </c>
      <c r="M290" s="156">
        <f>RES_hhdet_in_fec!M$176</f>
        <v>0</v>
      </c>
      <c r="N290" s="156">
        <f>RES_hhdet_in_fec!N$176</f>
        <v>0</v>
      </c>
      <c r="O290" s="156">
        <f>RES_hhdet_in_fec!O$176</f>
        <v>0</v>
      </c>
      <c r="P290" s="156">
        <f>RES_hhdet_in_fec!P$176</f>
        <v>0</v>
      </c>
      <c r="Q290" s="156">
        <f>RES_hhdet_in_fec!Q$176</f>
        <v>0</v>
      </c>
    </row>
    <row r="291" spans="1:17" ht="12" customHeight="1" x14ac:dyDescent="0.25">
      <c r="A291" s="29" t="s">
        <v>140</v>
      </c>
      <c r="B291" s="57"/>
      <c r="C291" s="57">
        <f>RES_hhdet_in_fec!C$177</f>
        <v>1.1298428540055987</v>
      </c>
      <c r="D291" s="57">
        <f>RES_hhdet_in_fec!D$177</f>
        <v>0.88942752306358597</v>
      </c>
      <c r="E291" s="57">
        <f>RES_hhdet_in_fec!E$177</f>
        <v>0.77898447684804861</v>
      </c>
      <c r="F291" s="57">
        <f>RES_hhdet_in_fec!F$177</f>
        <v>0.55761433498977686</v>
      </c>
      <c r="G291" s="57">
        <f>RES_hhdet_in_fec!G$177</f>
        <v>0.56102703833749801</v>
      </c>
      <c r="H291" s="57">
        <f>RES_hhdet_in_fec!H$177</f>
        <v>0.3992613742912845</v>
      </c>
      <c r="I291" s="57">
        <f>RES_hhdet_in_fec!I$177</f>
        <v>0.46682684978945516</v>
      </c>
      <c r="J291" s="57">
        <f>RES_hhdet_in_fec!J$177</f>
        <v>0.52098151432873119</v>
      </c>
      <c r="K291" s="57">
        <f>RES_hhdet_in_fec!K$177</f>
        <v>0.53308836346291555</v>
      </c>
      <c r="L291" s="57">
        <f>RES_hhdet_in_fec!L$177</f>
        <v>0.44855202683574252</v>
      </c>
      <c r="M291" s="57">
        <f>RES_hhdet_in_fec!M$177</f>
        <v>0.15738507116216774</v>
      </c>
      <c r="N291" s="57">
        <f>RES_hhdet_in_fec!N$177</f>
        <v>0</v>
      </c>
      <c r="O291" s="57">
        <f>RES_hhdet_in_fec!O$177</f>
        <v>1.207510199537715E-2</v>
      </c>
      <c r="P291" s="57">
        <f>RES_hhdet_in_fec!P$177</f>
        <v>0.18874783181422639</v>
      </c>
      <c r="Q291" s="57">
        <f>RES_hhdet_in_fec!Q$177</f>
        <v>0</v>
      </c>
    </row>
    <row r="293" spans="1:17" ht="12" customHeight="1" x14ac:dyDescent="0.25">
      <c r="A293" s="152" t="s">
        <v>192</v>
      </c>
      <c r="B293" s="168"/>
      <c r="C293" s="168">
        <f>SUM(C294,C296,C298,C307)</f>
        <v>20.925288845388494</v>
      </c>
      <c r="D293" s="168">
        <f t="shared" ref="D293:Q293" si="81">SUM(D294,D296,D298,D307)</f>
        <v>15.666052805155772</v>
      </c>
      <c r="E293" s="168">
        <f t="shared" si="81"/>
        <v>13.782168226578234</v>
      </c>
      <c r="F293" s="168">
        <f t="shared" si="81"/>
        <v>9.4022146126261941</v>
      </c>
      <c r="G293" s="168">
        <f t="shared" si="81"/>
        <v>9.4433097849319179</v>
      </c>
      <c r="H293" s="168">
        <f t="shared" si="81"/>
        <v>6.371605341479877</v>
      </c>
      <c r="I293" s="168">
        <f t="shared" si="81"/>
        <v>7.593666478609193</v>
      </c>
      <c r="J293" s="168">
        <f t="shared" si="81"/>
        <v>8.5592198083611457</v>
      </c>
      <c r="K293" s="168">
        <f t="shared" si="81"/>
        <v>8.3046581793426615</v>
      </c>
      <c r="L293" s="168">
        <f t="shared" si="81"/>
        <v>8.024140095321572</v>
      </c>
      <c r="M293" s="168">
        <f t="shared" si="81"/>
        <v>2.6121437705923767</v>
      </c>
      <c r="N293" s="168">
        <f t="shared" si="81"/>
        <v>0</v>
      </c>
      <c r="O293" s="168">
        <f t="shared" si="81"/>
        <v>0.2404058140412349</v>
      </c>
      <c r="P293" s="168">
        <f t="shared" si="81"/>
        <v>2.9097249093007775</v>
      </c>
      <c r="Q293" s="168">
        <f t="shared" si="81"/>
        <v>0</v>
      </c>
    </row>
    <row r="294" spans="1:17" ht="12" customHeight="1" x14ac:dyDescent="0.25">
      <c r="A294" s="158" t="s">
        <v>65</v>
      </c>
      <c r="B294" s="157"/>
      <c r="C294" s="157">
        <f>C295</f>
        <v>17.323325349995184</v>
      </c>
      <c r="D294" s="157">
        <f t="shared" ref="D294:Q294" si="82">D295</f>
        <v>12.850174046028251</v>
      </c>
      <c r="E294" s="157">
        <f t="shared" si="82"/>
        <v>11.334337792658104</v>
      </c>
      <c r="F294" s="157">
        <f t="shared" si="82"/>
        <v>7.6301803327552458</v>
      </c>
      <c r="G294" s="157">
        <f t="shared" si="82"/>
        <v>7.6200146458983653</v>
      </c>
      <c r="H294" s="157">
        <f t="shared" si="82"/>
        <v>5.0741927258570589</v>
      </c>
      <c r="I294" s="157">
        <f t="shared" si="82"/>
        <v>6.032152261757652</v>
      </c>
      <c r="J294" s="157">
        <f t="shared" si="82"/>
        <v>6.8144371544588793</v>
      </c>
      <c r="K294" s="157">
        <f t="shared" si="82"/>
        <v>6.5420368753130314</v>
      </c>
      <c r="L294" s="157">
        <f t="shared" si="82"/>
        <v>6.5149486516497426</v>
      </c>
      <c r="M294" s="157">
        <f t="shared" si="82"/>
        <v>2.049742514463389</v>
      </c>
      <c r="N294" s="157">
        <f t="shared" si="82"/>
        <v>0</v>
      </c>
      <c r="O294" s="157">
        <f t="shared" si="82"/>
        <v>0.17516438932986275</v>
      </c>
      <c r="P294" s="157">
        <f t="shared" si="82"/>
        <v>2.2974340848634238</v>
      </c>
      <c r="Q294" s="157">
        <f t="shared" si="82"/>
        <v>0</v>
      </c>
    </row>
    <row r="295" spans="1:17" ht="12" customHeight="1" x14ac:dyDescent="0.25">
      <c r="A295" s="23" t="s">
        <v>60</v>
      </c>
      <c r="B295" s="57"/>
      <c r="C295" s="57">
        <f>RES_hhdet_in_tes!C$163</f>
        <v>17.323325349995184</v>
      </c>
      <c r="D295" s="57">
        <f>RES_hhdet_in_tes!D$163</f>
        <v>12.850174046028251</v>
      </c>
      <c r="E295" s="57">
        <f>RES_hhdet_in_tes!E$163</f>
        <v>11.334337792658104</v>
      </c>
      <c r="F295" s="57">
        <f>RES_hhdet_in_tes!F$163</f>
        <v>7.6301803327552458</v>
      </c>
      <c r="G295" s="57">
        <f>RES_hhdet_in_tes!G$163</f>
        <v>7.6200146458983653</v>
      </c>
      <c r="H295" s="57">
        <f>RES_hhdet_in_tes!H$163</f>
        <v>5.0741927258570589</v>
      </c>
      <c r="I295" s="57">
        <f>RES_hhdet_in_tes!I$163</f>
        <v>6.032152261757652</v>
      </c>
      <c r="J295" s="57">
        <f>RES_hhdet_in_tes!J$163</f>
        <v>6.8144371544588793</v>
      </c>
      <c r="K295" s="57">
        <f>RES_hhdet_in_tes!K$163</f>
        <v>6.5420368753130314</v>
      </c>
      <c r="L295" s="57">
        <f>RES_hhdet_in_tes!L$163</f>
        <v>6.5149486516497426</v>
      </c>
      <c r="M295" s="57">
        <f>RES_hhdet_in_tes!M$163</f>
        <v>2.049742514463389</v>
      </c>
      <c r="N295" s="57">
        <f>RES_hhdet_in_tes!N$163</f>
        <v>0</v>
      </c>
      <c r="O295" s="57">
        <f>RES_hhdet_in_tes!O$163</f>
        <v>0.17516438932986275</v>
      </c>
      <c r="P295" s="57">
        <f>RES_hhdet_in_tes!P$163</f>
        <v>2.2974340848634238</v>
      </c>
      <c r="Q295" s="57">
        <f>RES_hhdet_in_tes!Q$163</f>
        <v>0</v>
      </c>
    </row>
    <row r="296" spans="1:17" ht="12" customHeight="1" x14ac:dyDescent="0.25">
      <c r="A296" s="158" t="s">
        <v>112</v>
      </c>
      <c r="B296" s="157"/>
      <c r="C296" s="157">
        <f>C297</f>
        <v>2.7472964891536104E-2</v>
      </c>
      <c r="D296" s="157">
        <f t="shared" ref="D296:Q296" si="83">D297</f>
        <v>1.5359000863308899E-2</v>
      </c>
      <c r="E296" s="157">
        <f t="shared" si="83"/>
        <v>8.424390003322263E-3</v>
      </c>
      <c r="F296" s="157">
        <f t="shared" si="83"/>
        <v>1.7183954064903771E-2</v>
      </c>
      <c r="G296" s="157">
        <f t="shared" si="83"/>
        <v>1.7127326666294893E-2</v>
      </c>
      <c r="H296" s="157">
        <f t="shared" si="83"/>
        <v>1.7590579072535899E-2</v>
      </c>
      <c r="I296" s="157">
        <f t="shared" si="83"/>
        <v>1.7141876534664004E-2</v>
      </c>
      <c r="J296" s="157">
        <f t="shared" si="83"/>
        <v>4.8991109509014134E-2</v>
      </c>
      <c r="K296" s="157">
        <f t="shared" si="83"/>
        <v>6.1194704721249674E-2</v>
      </c>
      <c r="L296" s="157">
        <f t="shared" si="83"/>
        <v>5.7661142568050834E-2</v>
      </c>
      <c r="M296" s="157">
        <f t="shared" si="83"/>
        <v>4.1822025593445188E-2</v>
      </c>
      <c r="N296" s="157">
        <f t="shared" si="83"/>
        <v>0</v>
      </c>
      <c r="O296" s="157">
        <f t="shared" si="83"/>
        <v>2.5778026045436615E-2</v>
      </c>
      <c r="P296" s="157">
        <f t="shared" si="83"/>
        <v>9.9677324077862887E-4</v>
      </c>
      <c r="Q296" s="157">
        <f t="shared" si="83"/>
        <v>0</v>
      </c>
    </row>
    <row r="297" spans="1:17" ht="12" customHeight="1" x14ac:dyDescent="0.25">
      <c r="A297" s="23" t="s">
        <v>60</v>
      </c>
      <c r="B297" s="156"/>
      <c r="C297" s="156">
        <f>RES_hhdet_in_tes!C$165</f>
        <v>2.7472964891536104E-2</v>
      </c>
      <c r="D297" s="156">
        <f>RES_hhdet_in_tes!D$165</f>
        <v>1.5359000863308899E-2</v>
      </c>
      <c r="E297" s="156">
        <f>RES_hhdet_in_tes!E$165</f>
        <v>8.424390003322263E-3</v>
      </c>
      <c r="F297" s="156">
        <f>RES_hhdet_in_tes!F$165</f>
        <v>1.7183954064903771E-2</v>
      </c>
      <c r="G297" s="156">
        <f>RES_hhdet_in_tes!G$165</f>
        <v>1.7127326666294893E-2</v>
      </c>
      <c r="H297" s="156">
        <f>RES_hhdet_in_tes!H$165</f>
        <v>1.7590579072535899E-2</v>
      </c>
      <c r="I297" s="156">
        <f>RES_hhdet_in_tes!I$165</f>
        <v>1.7141876534664004E-2</v>
      </c>
      <c r="J297" s="156">
        <f>RES_hhdet_in_tes!J$165</f>
        <v>4.8991109509014134E-2</v>
      </c>
      <c r="K297" s="156">
        <f>RES_hhdet_in_tes!K$165</f>
        <v>6.1194704721249674E-2</v>
      </c>
      <c r="L297" s="156">
        <f>RES_hhdet_in_tes!L$165</f>
        <v>5.7661142568050834E-2</v>
      </c>
      <c r="M297" s="156">
        <f>RES_hhdet_in_tes!M$165</f>
        <v>4.1822025593445188E-2</v>
      </c>
      <c r="N297" s="156">
        <f>RES_hhdet_in_tes!N$165</f>
        <v>0</v>
      </c>
      <c r="O297" s="156">
        <f>RES_hhdet_in_tes!O$165</f>
        <v>2.5778026045436615E-2</v>
      </c>
      <c r="P297" s="156">
        <f>RES_hhdet_in_tes!P$165</f>
        <v>9.9677324077862887E-4</v>
      </c>
      <c r="Q297" s="156">
        <f>RES_hhdet_in_tes!Q$165</f>
        <v>0</v>
      </c>
    </row>
    <row r="298" spans="1:17" ht="12" customHeight="1" x14ac:dyDescent="0.25">
      <c r="A298" s="158" t="s">
        <v>63</v>
      </c>
      <c r="B298" s="157"/>
      <c r="C298" s="157">
        <f>SUM(C299:C300,C303:C304)</f>
        <v>2.6348030558039932</v>
      </c>
      <c r="D298" s="157">
        <f t="shared" ref="D298:Q298" si="84">SUM(D299:D300,D303:D304)</f>
        <v>2.0574291934348699</v>
      </c>
      <c r="E298" s="157">
        <f t="shared" si="84"/>
        <v>1.7856447773675077</v>
      </c>
      <c r="F298" s="157">
        <f t="shared" si="84"/>
        <v>1.2845842342228957</v>
      </c>
      <c r="G298" s="157">
        <f t="shared" si="84"/>
        <v>1.3308445038107759</v>
      </c>
      <c r="H298" s="157">
        <f t="shared" si="84"/>
        <v>0.94000385666949904</v>
      </c>
      <c r="I298" s="157">
        <f t="shared" si="84"/>
        <v>1.1452536370057178</v>
      </c>
      <c r="J298" s="157">
        <f t="shared" si="84"/>
        <v>1.2483020501673314</v>
      </c>
      <c r="K298" s="157">
        <f t="shared" si="84"/>
        <v>1.2435241671674373</v>
      </c>
      <c r="L298" s="157">
        <f t="shared" si="84"/>
        <v>1.0660126092878368</v>
      </c>
      <c r="M298" s="157">
        <f t="shared" si="84"/>
        <v>0.38519909508699607</v>
      </c>
      <c r="N298" s="157">
        <f t="shared" si="84"/>
        <v>0</v>
      </c>
      <c r="O298" s="157">
        <f t="shared" si="84"/>
        <v>2.9076017637029557E-2</v>
      </c>
      <c r="P298" s="157">
        <f t="shared" si="84"/>
        <v>0.44891897416916982</v>
      </c>
      <c r="Q298" s="157">
        <f t="shared" si="84"/>
        <v>0</v>
      </c>
    </row>
    <row r="299" spans="1:17" ht="12" customHeight="1" x14ac:dyDescent="0.25">
      <c r="A299" s="167" t="s">
        <v>144</v>
      </c>
      <c r="B299" s="132"/>
      <c r="C299" s="132">
        <f>RES_hhdet_in_tes!C$167</f>
        <v>0</v>
      </c>
      <c r="D299" s="132">
        <f>RES_hhdet_in_tes!D$167</f>
        <v>0</v>
      </c>
      <c r="E299" s="132">
        <f>RES_hhdet_in_tes!E$167</f>
        <v>0</v>
      </c>
      <c r="F299" s="132">
        <f>RES_hhdet_in_tes!F$167</f>
        <v>0</v>
      </c>
      <c r="G299" s="132">
        <f>RES_hhdet_in_tes!G$167</f>
        <v>0</v>
      </c>
      <c r="H299" s="132">
        <f>RES_hhdet_in_tes!H$167</f>
        <v>0</v>
      </c>
      <c r="I299" s="132">
        <f>RES_hhdet_in_tes!I$167</f>
        <v>0</v>
      </c>
      <c r="J299" s="132">
        <f>RES_hhdet_in_tes!J$167</f>
        <v>0</v>
      </c>
      <c r="K299" s="132">
        <f>RES_hhdet_in_tes!K$167</f>
        <v>0</v>
      </c>
      <c r="L299" s="132">
        <f>RES_hhdet_in_tes!L$167</f>
        <v>0</v>
      </c>
      <c r="M299" s="132">
        <f>RES_hhdet_in_tes!M$167</f>
        <v>0</v>
      </c>
      <c r="N299" s="132">
        <f>RES_hhdet_in_tes!N$167</f>
        <v>0</v>
      </c>
      <c r="O299" s="132">
        <f>RES_hhdet_in_tes!O$167</f>
        <v>0</v>
      </c>
      <c r="P299" s="132">
        <f>RES_hhdet_in_tes!P$167</f>
        <v>0</v>
      </c>
      <c r="Q299" s="132">
        <f>RES_hhdet_in_tes!Q$167</f>
        <v>0</v>
      </c>
    </row>
    <row r="300" spans="1:17" ht="12" customHeight="1" x14ac:dyDescent="0.25">
      <c r="A300" s="167" t="s">
        <v>143</v>
      </c>
      <c r="B300" s="132"/>
      <c r="C300" s="132">
        <f>SUM(C301:C302)</f>
        <v>0</v>
      </c>
      <c r="D300" s="132">
        <f t="shared" ref="D300:Q300" si="85">SUM(D301:D302)</f>
        <v>0</v>
      </c>
      <c r="E300" s="132">
        <f t="shared" si="85"/>
        <v>0</v>
      </c>
      <c r="F300" s="132">
        <f t="shared" si="85"/>
        <v>0</v>
      </c>
      <c r="G300" s="132">
        <f t="shared" si="85"/>
        <v>0</v>
      </c>
      <c r="H300" s="132">
        <f t="shared" si="85"/>
        <v>0</v>
      </c>
      <c r="I300" s="132">
        <f t="shared" si="85"/>
        <v>0</v>
      </c>
      <c r="J300" s="132">
        <f t="shared" si="85"/>
        <v>0</v>
      </c>
      <c r="K300" s="132">
        <f t="shared" si="85"/>
        <v>0</v>
      </c>
      <c r="L300" s="132">
        <f t="shared" si="85"/>
        <v>0</v>
      </c>
      <c r="M300" s="132">
        <f t="shared" si="85"/>
        <v>0</v>
      </c>
      <c r="N300" s="132">
        <f t="shared" si="85"/>
        <v>0</v>
      </c>
      <c r="O300" s="132">
        <f t="shared" si="85"/>
        <v>0</v>
      </c>
      <c r="P300" s="132">
        <f t="shared" si="85"/>
        <v>0</v>
      </c>
      <c r="Q300" s="132">
        <f t="shared" si="85"/>
        <v>0</v>
      </c>
    </row>
    <row r="301" spans="1:17" ht="12" customHeight="1" x14ac:dyDescent="0.25">
      <c r="A301" s="166" t="s">
        <v>57</v>
      </c>
      <c r="B301" s="165"/>
      <c r="C301" s="165">
        <f>RES_hhdet_in_tes!C$169</f>
        <v>0</v>
      </c>
      <c r="D301" s="165">
        <f>RES_hhdet_in_tes!D$169</f>
        <v>0</v>
      </c>
      <c r="E301" s="165">
        <f>RES_hhdet_in_tes!E$169</f>
        <v>0</v>
      </c>
      <c r="F301" s="165">
        <f>RES_hhdet_in_tes!F$169</f>
        <v>0</v>
      </c>
      <c r="G301" s="165">
        <f>RES_hhdet_in_tes!G$169</f>
        <v>0</v>
      </c>
      <c r="H301" s="165">
        <f>RES_hhdet_in_tes!H$169</f>
        <v>0</v>
      </c>
      <c r="I301" s="165">
        <f>RES_hhdet_in_tes!I$169</f>
        <v>0</v>
      </c>
      <c r="J301" s="165">
        <f>RES_hhdet_in_tes!J$169</f>
        <v>0</v>
      </c>
      <c r="K301" s="165">
        <f>RES_hhdet_in_tes!K$169</f>
        <v>0</v>
      </c>
      <c r="L301" s="165">
        <f>RES_hhdet_in_tes!L$169</f>
        <v>0</v>
      </c>
      <c r="M301" s="165">
        <f>RES_hhdet_in_tes!M$169</f>
        <v>0</v>
      </c>
      <c r="N301" s="165">
        <f>RES_hhdet_in_tes!N$169</f>
        <v>0</v>
      </c>
      <c r="O301" s="165">
        <f>RES_hhdet_in_tes!O$169</f>
        <v>0</v>
      </c>
      <c r="P301" s="165">
        <f>RES_hhdet_in_tes!P$169</f>
        <v>0</v>
      </c>
      <c r="Q301" s="165">
        <f>RES_hhdet_in_tes!Q$169</f>
        <v>0</v>
      </c>
    </row>
    <row r="302" spans="1:17" ht="12" customHeight="1" x14ac:dyDescent="0.25">
      <c r="A302" s="147" t="s">
        <v>59</v>
      </c>
      <c r="B302" s="164"/>
      <c r="C302" s="164">
        <f>RES_hhdet_in_tes!C$170</f>
        <v>0</v>
      </c>
      <c r="D302" s="164">
        <f>RES_hhdet_in_tes!D$170</f>
        <v>0</v>
      </c>
      <c r="E302" s="164">
        <f>RES_hhdet_in_tes!E$170</f>
        <v>0</v>
      </c>
      <c r="F302" s="164">
        <f>RES_hhdet_in_tes!F$170</f>
        <v>0</v>
      </c>
      <c r="G302" s="164">
        <f>RES_hhdet_in_tes!G$170</f>
        <v>0</v>
      </c>
      <c r="H302" s="164">
        <f>RES_hhdet_in_tes!H$170</f>
        <v>0</v>
      </c>
      <c r="I302" s="164">
        <f>RES_hhdet_in_tes!I$170</f>
        <v>0</v>
      </c>
      <c r="J302" s="164">
        <f>RES_hhdet_in_tes!J$170</f>
        <v>0</v>
      </c>
      <c r="K302" s="164">
        <f>RES_hhdet_in_tes!K$170</f>
        <v>0</v>
      </c>
      <c r="L302" s="164">
        <f>RES_hhdet_in_tes!L$170</f>
        <v>0</v>
      </c>
      <c r="M302" s="164">
        <f>RES_hhdet_in_tes!M$170</f>
        <v>0</v>
      </c>
      <c r="N302" s="164">
        <f>RES_hhdet_in_tes!N$170</f>
        <v>0</v>
      </c>
      <c r="O302" s="164">
        <f>RES_hhdet_in_tes!O$170</f>
        <v>0</v>
      </c>
      <c r="P302" s="164">
        <f>RES_hhdet_in_tes!P$170</f>
        <v>0</v>
      </c>
      <c r="Q302" s="164">
        <f>RES_hhdet_in_tes!Q$170</f>
        <v>0</v>
      </c>
    </row>
    <row r="303" spans="1:17" ht="12" customHeight="1" x14ac:dyDescent="0.25">
      <c r="A303" s="163" t="s">
        <v>142</v>
      </c>
      <c r="B303" s="162"/>
      <c r="C303" s="162">
        <f>RES_hhdet_in_tes!C$171</f>
        <v>0.89366682511872153</v>
      </c>
      <c r="D303" s="162">
        <f>RES_hhdet_in_tes!D$171</f>
        <v>0.8827760029577657</v>
      </c>
      <c r="E303" s="162">
        <f>RES_hhdet_in_tes!E$171</f>
        <v>0.53964557868783292</v>
      </c>
      <c r="F303" s="162">
        <f>RES_hhdet_in_tes!F$171</f>
        <v>0.41574711494868949</v>
      </c>
      <c r="G303" s="162">
        <f>RES_hhdet_in_tes!G$171</f>
        <v>0</v>
      </c>
      <c r="H303" s="162">
        <f>RES_hhdet_in_tes!H$171</f>
        <v>0</v>
      </c>
      <c r="I303" s="162">
        <f>RES_hhdet_in_tes!I$171</f>
        <v>0.58247650878487078</v>
      </c>
      <c r="J303" s="162">
        <f>RES_hhdet_in_tes!J$171</f>
        <v>0.63373067444608933</v>
      </c>
      <c r="K303" s="162">
        <f>RES_hhdet_in_tes!K$171</f>
        <v>0</v>
      </c>
      <c r="L303" s="162">
        <f>RES_hhdet_in_tes!L$171</f>
        <v>0</v>
      </c>
      <c r="M303" s="162">
        <f>RES_hhdet_in_tes!M$171</f>
        <v>0.13550474960197975</v>
      </c>
      <c r="N303" s="162">
        <f>RES_hhdet_in_tes!N$171</f>
        <v>0</v>
      </c>
      <c r="O303" s="162">
        <f>RES_hhdet_in_tes!O$171</f>
        <v>8.8616607038076427E-3</v>
      </c>
      <c r="P303" s="162">
        <f>RES_hhdet_in_tes!P$171</f>
        <v>0.14239800755285728</v>
      </c>
      <c r="Q303" s="162">
        <f>RES_hhdet_in_tes!Q$171</f>
        <v>0</v>
      </c>
    </row>
    <row r="304" spans="1:17" ht="12" customHeight="1" x14ac:dyDescent="0.25">
      <c r="A304" s="161" t="s">
        <v>141</v>
      </c>
      <c r="B304" s="160"/>
      <c r="C304" s="160">
        <f>SUM(C305:C306)</f>
        <v>1.7411362306852716</v>
      </c>
      <c r="D304" s="160">
        <f t="shared" ref="D304:Q304" si="86">SUM(D305:D306)</f>
        <v>1.1746531904771043</v>
      </c>
      <c r="E304" s="160">
        <f t="shared" si="86"/>
        <v>1.2459991986796748</v>
      </c>
      <c r="F304" s="160">
        <f t="shared" si="86"/>
        <v>0.86883711927420615</v>
      </c>
      <c r="G304" s="160">
        <f t="shared" si="86"/>
        <v>1.3308445038107759</v>
      </c>
      <c r="H304" s="160">
        <f t="shared" si="86"/>
        <v>0.94000385666949904</v>
      </c>
      <c r="I304" s="160">
        <f t="shared" si="86"/>
        <v>0.56277712822084691</v>
      </c>
      <c r="J304" s="160">
        <f t="shared" si="86"/>
        <v>0.6145713757212421</v>
      </c>
      <c r="K304" s="160">
        <f t="shared" si="86"/>
        <v>1.2435241671674373</v>
      </c>
      <c r="L304" s="160">
        <f t="shared" si="86"/>
        <v>1.0660126092878368</v>
      </c>
      <c r="M304" s="160">
        <f t="shared" si="86"/>
        <v>0.24969434548501632</v>
      </c>
      <c r="N304" s="160">
        <f t="shared" si="86"/>
        <v>0</v>
      </c>
      <c r="O304" s="160">
        <f t="shared" si="86"/>
        <v>2.0214356933221912E-2</v>
      </c>
      <c r="P304" s="160">
        <f t="shared" si="86"/>
        <v>0.30652096661631256</v>
      </c>
      <c r="Q304" s="160">
        <f t="shared" si="86"/>
        <v>0</v>
      </c>
    </row>
    <row r="305" spans="1:17" ht="12" customHeight="1" x14ac:dyDescent="0.25">
      <c r="A305" s="148" t="s">
        <v>60</v>
      </c>
      <c r="B305" s="156"/>
      <c r="C305" s="156">
        <f>RES_hhdet_in_tes!C$173</f>
        <v>1.1733755887152231</v>
      </c>
      <c r="D305" s="156">
        <f>RES_hhdet_in_tes!D$173</f>
        <v>0.79068022006518468</v>
      </c>
      <c r="E305" s="156">
        <f>RES_hhdet_in_tes!E$173</f>
        <v>0.83876090567004302</v>
      </c>
      <c r="F305" s="156">
        <f>RES_hhdet_in_tes!F$173</f>
        <v>0.57908442611412703</v>
      </c>
      <c r="G305" s="156">
        <f>RES_hhdet_in_tes!G$173</f>
        <v>0.89037388757408031</v>
      </c>
      <c r="H305" s="156">
        <f>RES_hhdet_in_tes!H$173</f>
        <v>0.62473503269479858</v>
      </c>
      <c r="I305" s="156">
        <f>RES_hhdet_in_tes!I$173</f>
        <v>0.3841275620710663</v>
      </c>
      <c r="J305" s="156">
        <f>RES_hhdet_in_tes!J$173</f>
        <v>0.41132618361042877</v>
      </c>
      <c r="K305" s="156">
        <f>RES_hhdet_in_tes!K$173</f>
        <v>0.84267559977841644</v>
      </c>
      <c r="L305" s="156">
        <f>RES_hhdet_in_tes!L$173</f>
        <v>0.71103260324211648</v>
      </c>
      <c r="M305" s="156">
        <f>RES_hhdet_in_tes!M$173</f>
        <v>0.17173038214831191</v>
      </c>
      <c r="N305" s="156">
        <f>RES_hhdet_in_tes!N$173</f>
        <v>0</v>
      </c>
      <c r="O305" s="156">
        <f>RES_hhdet_in_tes!O$173</f>
        <v>1.3598957815710482E-2</v>
      </c>
      <c r="P305" s="156">
        <f>RES_hhdet_in_tes!P$173</f>
        <v>0.21457026188570896</v>
      </c>
      <c r="Q305" s="156">
        <f>RES_hhdet_in_tes!Q$173</f>
        <v>0</v>
      </c>
    </row>
    <row r="306" spans="1:17" ht="12" customHeight="1" x14ac:dyDescent="0.25">
      <c r="A306" s="159" t="s">
        <v>59</v>
      </c>
      <c r="B306" s="57"/>
      <c r="C306" s="57">
        <f>RES_hhdet_in_tes!C$174</f>
        <v>0.5677606419700485</v>
      </c>
      <c r="D306" s="57">
        <f>RES_hhdet_in_tes!D$174</f>
        <v>0.38397297041191952</v>
      </c>
      <c r="E306" s="57">
        <f>RES_hhdet_in_tes!E$174</f>
        <v>0.40723829300963188</v>
      </c>
      <c r="F306" s="57">
        <f>RES_hhdet_in_tes!F$174</f>
        <v>0.28975269316007907</v>
      </c>
      <c r="G306" s="57">
        <f>RES_hhdet_in_tes!G$174</f>
        <v>0.44047061623669559</v>
      </c>
      <c r="H306" s="57">
        <f>RES_hhdet_in_tes!H$174</f>
        <v>0.31526882397470046</v>
      </c>
      <c r="I306" s="57">
        <f>RES_hhdet_in_tes!I$174</f>
        <v>0.17864956614978056</v>
      </c>
      <c r="J306" s="57">
        <f>RES_hhdet_in_tes!J$174</f>
        <v>0.20324519211081329</v>
      </c>
      <c r="K306" s="57">
        <f>RES_hhdet_in_tes!K$174</f>
        <v>0.40084856738902092</v>
      </c>
      <c r="L306" s="57">
        <f>RES_hhdet_in_tes!L$174</f>
        <v>0.35498000604572044</v>
      </c>
      <c r="M306" s="57">
        <f>RES_hhdet_in_tes!M$174</f>
        <v>7.7963963336704412E-2</v>
      </c>
      <c r="N306" s="57">
        <f>RES_hhdet_in_tes!N$174</f>
        <v>0</v>
      </c>
      <c r="O306" s="57">
        <f>RES_hhdet_in_tes!O$174</f>
        <v>6.6153991175114295E-3</v>
      </c>
      <c r="P306" s="57">
        <f>RES_hhdet_in_tes!P$174</f>
        <v>9.1950704730603572E-2</v>
      </c>
      <c r="Q306" s="57">
        <f>RES_hhdet_in_tes!Q$174</f>
        <v>0</v>
      </c>
    </row>
    <row r="307" spans="1:17" ht="12" customHeight="1" x14ac:dyDescent="0.25">
      <c r="A307" s="158" t="s">
        <v>62</v>
      </c>
      <c r="B307" s="157"/>
      <c r="C307" s="157">
        <f>SUM(C308:C309)</f>
        <v>0.93968747469777925</v>
      </c>
      <c r="D307" s="157">
        <f t="shared" ref="D307:Q307" si="87">SUM(D308:D309)</f>
        <v>0.74309056482934066</v>
      </c>
      <c r="E307" s="157">
        <f t="shared" si="87"/>
        <v>0.65376126654930178</v>
      </c>
      <c r="F307" s="157">
        <f t="shared" si="87"/>
        <v>0.47026609158314914</v>
      </c>
      <c r="G307" s="157">
        <f t="shared" si="87"/>
        <v>0.47532330855648175</v>
      </c>
      <c r="H307" s="157">
        <f t="shared" si="87"/>
        <v>0.33981817988078294</v>
      </c>
      <c r="I307" s="157">
        <f t="shared" si="87"/>
        <v>0.39911870331115945</v>
      </c>
      <c r="J307" s="157">
        <f t="shared" si="87"/>
        <v>0.44748949422591966</v>
      </c>
      <c r="K307" s="157">
        <f t="shared" si="87"/>
        <v>0.45790243214094384</v>
      </c>
      <c r="L307" s="157">
        <f t="shared" si="87"/>
        <v>0.38551769181594076</v>
      </c>
      <c r="M307" s="157">
        <f t="shared" si="87"/>
        <v>0.13538013544854635</v>
      </c>
      <c r="N307" s="157">
        <f t="shared" si="87"/>
        <v>0</v>
      </c>
      <c r="O307" s="157">
        <f t="shared" si="87"/>
        <v>1.0387381028905998E-2</v>
      </c>
      <c r="P307" s="157">
        <f t="shared" si="87"/>
        <v>0.16237507702740511</v>
      </c>
      <c r="Q307" s="157">
        <f t="shared" si="87"/>
        <v>0</v>
      </c>
    </row>
    <row r="308" spans="1:17" ht="12" customHeight="1" x14ac:dyDescent="0.25">
      <c r="A308" s="23" t="s">
        <v>57</v>
      </c>
      <c r="B308" s="156"/>
      <c r="C308" s="156">
        <f>RES_hhdet_in_tes!C$176</f>
        <v>0</v>
      </c>
      <c r="D308" s="156">
        <f>RES_hhdet_in_tes!D$176</f>
        <v>0</v>
      </c>
      <c r="E308" s="156">
        <f>RES_hhdet_in_tes!E$176</f>
        <v>0</v>
      </c>
      <c r="F308" s="156">
        <f>RES_hhdet_in_tes!F$176</f>
        <v>0</v>
      </c>
      <c r="G308" s="156">
        <f>RES_hhdet_in_tes!G$176</f>
        <v>0</v>
      </c>
      <c r="H308" s="156">
        <f>RES_hhdet_in_tes!H$176</f>
        <v>0</v>
      </c>
      <c r="I308" s="156">
        <f>RES_hhdet_in_tes!I$176</f>
        <v>0</v>
      </c>
      <c r="J308" s="156">
        <f>RES_hhdet_in_tes!J$176</f>
        <v>0</v>
      </c>
      <c r="K308" s="156">
        <f>RES_hhdet_in_tes!K$176</f>
        <v>0</v>
      </c>
      <c r="L308" s="156">
        <f>RES_hhdet_in_tes!L$176</f>
        <v>0</v>
      </c>
      <c r="M308" s="156">
        <f>RES_hhdet_in_tes!M$176</f>
        <v>0</v>
      </c>
      <c r="N308" s="156">
        <f>RES_hhdet_in_tes!N$176</f>
        <v>0</v>
      </c>
      <c r="O308" s="156">
        <f>RES_hhdet_in_tes!O$176</f>
        <v>0</v>
      </c>
      <c r="P308" s="156">
        <f>RES_hhdet_in_tes!P$176</f>
        <v>0</v>
      </c>
      <c r="Q308" s="156">
        <f>RES_hhdet_in_tes!Q$176</f>
        <v>0</v>
      </c>
    </row>
    <row r="309" spans="1:17" ht="12" customHeight="1" x14ac:dyDescent="0.25">
      <c r="A309" s="29" t="s">
        <v>140</v>
      </c>
      <c r="B309" s="57"/>
      <c r="C309" s="57">
        <f>RES_hhdet_in_tes!C$177</f>
        <v>0.93968747469777925</v>
      </c>
      <c r="D309" s="57">
        <f>RES_hhdet_in_tes!D$177</f>
        <v>0.74309056482934066</v>
      </c>
      <c r="E309" s="57">
        <f>RES_hhdet_in_tes!E$177</f>
        <v>0.65376126654930178</v>
      </c>
      <c r="F309" s="57">
        <f>RES_hhdet_in_tes!F$177</f>
        <v>0.47026609158314914</v>
      </c>
      <c r="G309" s="57">
        <f>RES_hhdet_in_tes!G$177</f>
        <v>0.47532330855648175</v>
      </c>
      <c r="H309" s="57">
        <f>RES_hhdet_in_tes!H$177</f>
        <v>0.33981817988078294</v>
      </c>
      <c r="I309" s="57">
        <f>RES_hhdet_in_tes!I$177</f>
        <v>0.39911870331115945</v>
      </c>
      <c r="J309" s="57">
        <f>RES_hhdet_in_tes!J$177</f>
        <v>0.44748949422591966</v>
      </c>
      <c r="K309" s="57">
        <f>RES_hhdet_in_tes!K$177</f>
        <v>0.45790243214094384</v>
      </c>
      <c r="L309" s="57">
        <f>RES_hhdet_in_tes!L$177</f>
        <v>0.38551769181594076</v>
      </c>
      <c r="M309" s="57">
        <f>RES_hhdet_in_tes!M$177</f>
        <v>0.13538013544854635</v>
      </c>
      <c r="N309" s="57">
        <f>RES_hhdet_in_tes!N$177</f>
        <v>0</v>
      </c>
      <c r="O309" s="57">
        <f>RES_hhdet_in_tes!O$177</f>
        <v>1.0387381028905998E-2</v>
      </c>
      <c r="P309" s="57">
        <f>RES_hhdet_in_tes!P$177</f>
        <v>0.16237507702740511</v>
      </c>
      <c r="Q309" s="57">
        <f>RES_hhdet_in_tes!Q$177</f>
        <v>0</v>
      </c>
    </row>
    <row r="311" spans="1:17" ht="12" customHeight="1" x14ac:dyDescent="0.25">
      <c r="A311" s="152" t="s">
        <v>191</v>
      </c>
      <c r="B311" s="175"/>
      <c r="C311" s="175">
        <f t="shared" ref="C311:Q326" si="88">IF(C293=0,"",C293/C275)</f>
        <v>0.81341915870536352</v>
      </c>
      <c r="D311" s="175">
        <f t="shared" si="88"/>
        <v>0.81718924058902054</v>
      </c>
      <c r="E311" s="175">
        <f t="shared" si="88"/>
        <v>0.8208469402040306</v>
      </c>
      <c r="F311" s="175">
        <f t="shared" si="88"/>
        <v>0.82665902553053638</v>
      </c>
      <c r="G311" s="175">
        <f t="shared" si="88"/>
        <v>0.83392689520870678</v>
      </c>
      <c r="H311" s="175">
        <f t="shared" si="88"/>
        <v>0.84035900127680729</v>
      </c>
      <c r="I311" s="175">
        <f t="shared" si="88"/>
        <v>0.84201483926125287</v>
      </c>
      <c r="J311" s="175">
        <f t="shared" si="88"/>
        <v>0.8491384028948683</v>
      </c>
      <c r="K311" s="175">
        <f t="shared" si="88"/>
        <v>0.8568869671877527</v>
      </c>
      <c r="L311" s="175">
        <f t="shared" si="88"/>
        <v>0.86423474611269824</v>
      </c>
      <c r="M311" s="175">
        <f t="shared" si="88"/>
        <v>0.870795396553392</v>
      </c>
      <c r="N311" s="175" t="str">
        <f t="shared" si="88"/>
        <v/>
      </c>
      <c r="O311" s="175">
        <f t="shared" si="88"/>
        <v>0.94669543149057278</v>
      </c>
      <c r="P311" s="175">
        <f t="shared" si="88"/>
        <v>0.8692596538450752</v>
      </c>
      <c r="Q311" s="175" t="str">
        <f t="shared" si="88"/>
        <v/>
      </c>
    </row>
    <row r="312" spans="1:17" ht="12" customHeight="1" x14ac:dyDescent="0.25">
      <c r="A312" s="158" t="s">
        <v>65</v>
      </c>
      <c r="B312" s="169"/>
      <c r="C312" s="169">
        <f t="shared" si="88"/>
        <v>0.81860475471798921</v>
      </c>
      <c r="D312" s="169">
        <f t="shared" si="88"/>
        <v>0.82368555391111153</v>
      </c>
      <c r="E312" s="169">
        <f t="shared" si="88"/>
        <v>0.82547035510200595</v>
      </c>
      <c r="F312" s="169">
        <f t="shared" si="88"/>
        <v>0.83098910259486547</v>
      </c>
      <c r="G312" s="169">
        <f t="shared" si="88"/>
        <v>0.83525045736494385</v>
      </c>
      <c r="H312" s="169">
        <f t="shared" si="88"/>
        <v>0.84148577354742526</v>
      </c>
      <c r="I312" s="169">
        <f t="shared" si="88"/>
        <v>0.85127499345439661</v>
      </c>
      <c r="J312" s="169">
        <f t="shared" si="88"/>
        <v>0.85547724527950852</v>
      </c>
      <c r="K312" s="169">
        <f t="shared" si="88"/>
        <v>0.85723434603416604</v>
      </c>
      <c r="L312" s="169">
        <f t="shared" si="88"/>
        <v>0.86441177246311529</v>
      </c>
      <c r="M312" s="169">
        <f t="shared" si="88"/>
        <v>0.87153923353719209</v>
      </c>
      <c r="N312" s="169" t="str">
        <f t="shared" si="88"/>
        <v/>
      </c>
      <c r="O312" s="169">
        <f t="shared" si="88"/>
        <v>0.8790475934491051</v>
      </c>
      <c r="P312" s="169">
        <f t="shared" si="88"/>
        <v>0.88213978671657933</v>
      </c>
      <c r="Q312" s="169" t="str">
        <f t="shared" si="88"/>
        <v/>
      </c>
    </row>
    <row r="313" spans="1:17" ht="12" customHeight="1" x14ac:dyDescent="0.25">
      <c r="A313" s="23" t="s">
        <v>60</v>
      </c>
      <c r="B313" s="65"/>
      <c r="C313" s="65">
        <f t="shared" si="88"/>
        <v>0.81860475471798921</v>
      </c>
      <c r="D313" s="65">
        <f t="shared" si="88"/>
        <v>0.82368555391111153</v>
      </c>
      <c r="E313" s="65">
        <f t="shared" si="88"/>
        <v>0.82547035510200595</v>
      </c>
      <c r="F313" s="65">
        <f t="shared" si="88"/>
        <v>0.83098910259486547</v>
      </c>
      <c r="G313" s="65">
        <f t="shared" si="88"/>
        <v>0.83525045736494385</v>
      </c>
      <c r="H313" s="65">
        <f t="shared" si="88"/>
        <v>0.84148577354742526</v>
      </c>
      <c r="I313" s="65">
        <f t="shared" si="88"/>
        <v>0.85127499345439661</v>
      </c>
      <c r="J313" s="65">
        <f t="shared" si="88"/>
        <v>0.85547724527950852</v>
      </c>
      <c r="K313" s="65">
        <f t="shared" si="88"/>
        <v>0.85723434603416604</v>
      </c>
      <c r="L313" s="65">
        <f t="shared" si="88"/>
        <v>0.86441177246311529</v>
      </c>
      <c r="M313" s="65">
        <f t="shared" si="88"/>
        <v>0.87153923353719209</v>
      </c>
      <c r="N313" s="65" t="str">
        <f t="shared" si="88"/>
        <v/>
      </c>
      <c r="O313" s="65">
        <f t="shared" si="88"/>
        <v>0.8790475934491051</v>
      </c>
      <c r="P313" s="65">
        <f t="shared" si="88"/>
        <v>0.88213978671657933</v>
      </c>
      <c r="Q313" s="65" t="str">
        <f t="shared" si="88"/>
        <v/>
      </c>
    </row>
    <row r="314" spans="1:17" ht="12" customHeight="1" x14ac:dyDescent="0.25">
      <c r="A314" s="158" t="s">
        <v>112</v>
      </c>
      <c r="B314" s="169"/>
      <c r="C314" s="169">
        <f t="shared" si="88"/>
        <v>1.9365392969078739</v>
      </c>
      <c r="D314" s="169">
        <f t="shared" si="88"/>
        <v>2.003083524540854</v>
      </c>
      <c r="E314" s="169">
        <f t="shared" si="88"/>
        <v>2.0766332692080258</v>
      </c>
      <c r="F314" s="169">
        <f t="shared" si="88"/>
        <v>2.1771466491373883</v>
      </c>
      <c r="G314" s="169">
        <f t="shared" si="88"/>
        <v>2.2873986002302042</v>
      </c>
      <c r="H314" s="169">
        <f t="shared" si="88"/>
        <v>2.4343954482848162</v>
      </c>
      <c r="I314" s="169">
        <f t="shared" si="88"/>
        <v>2.533406476426777</v>
      </c>
      <c r="J314" s="169">
        <f t="shared" si="88"/>
        <v>2.7369775646949606</v>
      </c>
      <c r="K314" s="169">
        <f t="shared" si="88"/>
        <v>2.9747920925971072</v>
      </c>
      <c r="L314" s="169">
        <f t="shared" si="88"/>
        <v>3.208937166565625</v>
      </c>
      <c r="M314" s="169">
        <f t="shared" si="88"/>
        <v>3.4040732347870479</v>
      </c>
      <c r="N314" s="169" t="str">
        <f t="shared" si="88"/>
        <v/>
      </c>
      <c r="O314" s="169">
        <f t="shared" si="88"/>
        <v>3.6907623715005289</v>
      </c>
      <c r="P314" s="169">
        <f t="shared" si="88"/>
        <v>3.7936187465955271</v>
      </c>
      <c r="Q314" s="169" t="str">
        <f t="shared" si="88"/>
        <v/>
      </c>
    </row>
    <row r="315" spans="1:17" ht="12" customHeight="1" x14ac:dyDescent="0.25">
      <c r="A315" s="23" t="s">
        <v>60</v>
      </c>
      <c r="B315" s="73"/>
      <c r="C315" s="73">
        <f t="shared" si="88"/>
        <v>1.9365392969078739</v>
      </c>
      <c r="D315" s="73">
        <f t="shared" si="88"/>
        <v>2.003083524540854</v>
      </c>
      <c r="E315" s="73">
        <f t="shared" si="88"/>
        <v>2.0766332692080258</v>
      </c>
      <c r="F315" s="73">
        <f t="shared" si="88"/>
        <v>2.1771466491373883</v>
      </c>
      <c r="G315" s="73">
        <f t="shared" si="88"/>
        <v>2.2873986002302042</v>
      </c>
      <c r="H315" s="73">
        <f t="shared" si="88"/>
        <v>2.4343954482848162</v>
      </c>
      <c r="I315" s="73">
        <f t="shared" si="88"/>
        <v>2.533406476426777</v>
      </c>
      <c r="J315" s="73">
        <f t="shared" si="88"/>
        <v>2.7369775646949606</v>
      </c>
      <c r="K315" s="73">
        <f t="shared" si="88"/>
        <v>2.9747920925971072</v>
      </c>
      <c r="L315" s="73">
        <f t="shared" si="88"/>
        <v>3.208937166565625</v>
      </c>
      <c r="M315" s="73">
        <f t="shared" si="88"/>
        <v>3.4040732347870479</v>
      </c>
      <c r="N315" s="73" t="str">
        <f t="shared" si="88"/>
        <v/>
      </c>
      <c r="O315" s="73">
        <f t="shared" si="88"/>
        <v>3.6907623715005289</v>
      </c>
      <c r="P315" s="73">
        <f t="shared" si="88"/>
        <v>3.7936187465955271</v>
      </c>
      <c r="Q315" s="73" t="str">
        <f t="shared" si="88"/>
        <v/>
      </c>
    </row>
    <row r="316" spans="1:17" ht="12" customHeight="1" x14ac:dyDescent="0.25">
      <c r="A316" s="158" t="s">
        <v>63</v>
      </c>
      <c r="B316" s="169"/>
      <c r="C316" s="169">
        <f t="shared" si="88"/>
        <v>0.77062296118908746</v>
      </c>
      <c r="D316" s="169">
        <f t="shared" si="88"/>
        <v>0.76978428709687674</v>
      </c>
      <c r="E316" s="169">
        <f t="shared" si="88"/>
        <v>0.78442428216321736</v>
      </c>
      <c r="F316" s="169">
        <f t="shared" si="88"/>
        <v>0.78993080693390971</v>
      </c>
      <c r="G316" s="169">
        <f t="shared" si="88"/>
        <v>0.8152877592386093</v>
      </c>
      <c r="H316" s="169">
        <f t="shared" si="88"/>
        <v>0.82062220860729029</v>
      </c>
      <c r="I316" s="169">
        <f t="shared" si="88"/>
        <v>0.7850475836436831</v>
      </c>
      <c r="J316" s="169">
        <f t="shared" si="88"/>
        <v>0.79239619020959096</v>
      </c>
      <c r="K316" s="169">
        <f t="shared" si="88"/>
        <v>0.82547209896132367</v>
      </c>
      <c r="L316" s="169">
        <f t="shared" si="88"/>
        <v>0.8319788226252034</v>
      </c>
      <c r="M316" s="169">
        <f t="shared" si="88"/>
        <v>0.80554275744549197</v>
      </c>
      <c r="N316" s="169" t="str">
        <f t="shared" si="88"/>
        <v/>
      </c>
      <c r="O316" s="169">
        <f t="shared" si="88"/>
        <v>0.81636577481034578</v>
      </c>
      <c r="P316" s="169">
        <f t="shared" si="88"/>
        <v>0.81037932368746224</v>
      </c>
      <c r="Q316" s="169" t="str">
        <f t="shared" si="88"/>
        <v/>
      </c>
    </row>
    <row r="317" spans="1:17" ht="12" customHeight="1" x14ac:dyDescent="0.25">
      <c r="A317" s="167" t="s">
        <v>144</v>
      </c>
      <c r="B317" s="174"/>
      <c r="C317" s="174" t="str">
        <f t="shared" si="88"/>
        <v/>
      </c>
      <c r="D317" s="174" t="str">
        <f t="shared" si="88"/>
        <v/>
      </c>
      <c r="E317" s="174" t="str">
        <f t="shared" si="88"/>
        <v/>
      </c>
      <c r="F317" s="174" t="str">
        <f t="shared" si="88"/>
        <v/>
      </c>
      <c r="G317" s="174" t="str">
        <f t="shared" si="88"/>
        <v/>
      </c>
      <c r="H317" s="174" t="str">
        <f t="shared" si="88"/>
        <v/>
      </c>
      <c r="I317" s="174" t="str">
        <f t="shared" si="88"/>
        <v/>
      </c>
      <c r="J317" s="174" t="str">
        <f t="shared" si="88"/>
        <v/>
      </c>
      <c r="K317" s="174" t="str">
        <f t="shared" si="88"/>
        <v/>
      </c>
      <c r="L317" s="174" t="str">
        <f t="shared" si="88"/>
        <v/>
      </c>
      <c r="M317" s="174" t="str">
        <f t="shared" si="88"/>
        <v/>
      </c>
      <c r="N317" s="174" t="str">
        <f t="shared" si="88"/>
        <v/>
      </c>
      <c r="O317" s="174" t="str">
        <f t="shared" si="88"/>
        <v/>
      </c>
      <c r="P317" s="174" t="str">
        <f t="shared" si="88"/>
        <v/>
      </c>
      <c r="Q317" s="174" t="str">
        <f t="shared" si="88"/>
        <v/>
      </c>
    </row>
    <row r="318" spans="1:17" ht="12" customHeight="1" x14ac:dyDescent="0.25">
      <c r="A318" s="167" t="s">
        <v>143</v>
      </c>
      <c r="B318" s="174"/>
      <c r="C318" s="174" t="str">
        <f t="shared" si="88"/>
        <v/>
      </c>
      <c r="D318" s="174" t="str">
        <f t="shared" si="88"/>
        <v/>
      </c>
      <c r="E318" s="174" t="str">
        <f t="shared" si="88"/>
        <v/>
      </c>
      <c r="F318" s="174" t="str">
        <f t="shared" si="88"/>
        <v/>
      </c>
      <c r="G318" s="174" t="str">
        <f t="shared" si="88"/>
        <v/>
      </c>
      <c r="H318" s="174" t="str">
        <f t="shared" si="88"/>
        <v/>
      </c>
      <c r="I318" s="174" t="str">
        <f t="shared" si="88"/>
        <v/>
      </c>
      <c r="J318" s="174" t="str">
        <f t="shared" si="88"/>
        <v/>
      </c>
      <c r="K318" s="174" t="str">
        <f t="shared" si="88"/>
        <v/>
      </c>
      <c r="L318" s="174" t="str">
        <f t="shared" si="88"/>
        <v/>
      </c>
      <c r="M318" s="174" t="str">
        <f t="shared" si="88"/>
        <v/>
      </c>
      <c r="N318" s="174" t="str">
        <f t="shared" si="88"/>
        <v/>
      </c>
      <c r="O318" s="174" t="str">
        <f t="shared" si="88"/>
        <v/>
      </c>
      <c r="P318" s="174" t="str">
        <f t="shared" si="88"/>
        <v/>
      </c>
      <c r="Q318" s="174" t="str">
        <f t="shared" si="88"/>
        <v/>
      </c>
    </row>
    <row r="319" spans="1:17" ht="12" customHeight="1" x14ac:dyDescent="0.25">
      <c r="A319" s="166" t="s">
        <v>57</v>
      </c>
      <c r="B319" s="173"/>
      <c r="C319" s="173" t="str">
        <f t="shared" si="88"/>
        <v/>
      </c>
      <c r="D319" s="173" t="str">
        <f t="shared" si="88"/>
        <v/>
      </c>
      <c r="E319" s="173" t="str">
        <f t="shared" si="88"/>
        <v/>
      </c>
      <c r="F319" s="173" t="str">
        <f t="shared" si="88"/>
        <v/>
      </c>
      <c r="G319" s="173" t="str">
        <f t="shared" si="88"/>
        <v/>
      </c>
      <c r="H319" s="173" t="str">
        <f t="shared" si="88"/>
        <v/>
      </c>
      <c r="I319" s="173" t="str">
        <f t="shared" si="88"/>
        <v/>
      </c>
      <c r="J319" s="173" t="str">
        <f t="shared" si="88"/>
        <v/>
      </c>
      <c r="K319" s="173" t="str">
        <f t="shared" si="88"/>
        <v/>
      </c>
      <c r="L319" s="173" t="str">
        <f t="shared" si="88"/>
        <v/>
      </c>
      <c r="M319" s="173" t="str">
        <f t="shared" si="88"/>
        <v/>
      </c>
      <c r="N319" s="173" t="str">
        <f t="shared" si="88"/>
        <v/>
      </c>
      <c r="O319" s="173" t="str">
        <f t="shared" si="88"/>
        <v/>
      </c>
      <c r="P319" s="173" t="str">
        <f t="shared" si="88"/>
        <v/>
      </c>
      <c r="Q319" s="173" t="str">
        <f t="shared" si="88"/>
        <v/>
      </c>
    </row>
    <row r="320" spans="1:17" ht="12" customHeight="1" x14ac:dyDescent="0.25">
      <c r="A320" s="147" t="s">
        <v>59</v>
      </c>
      <c r="B320" s="172"/>
      <c r="C320" s="172" t="str">
        <f t="shared" si="88"/>
        <v/>
      </c>
      <c r="D320" s="172" t="str">
        <f t="shared" si="88"/>
        <v/>
      </c>
      <c r="E320" s="172" t="str">
        <f t="shared" si="88"/>
        <v/>
      </c>
      <c r="F320" s="172" t="str">
        <f t="shared" si="88"/>
        <v/>
      </c>
      <c r="G320" s="172" t="str">
        <f t="shared" si="88"/>
        <v/>
      </c>
      <c r="H320" s="172" t="str">
        <f t="shared" si="88"/>
        <v/>
      </c>
      <c r="I320" s="172" t="str">
        <f t="shared" si="88"/>
        <v/>
      </c>
      <c r="J320" s="172" t="str">
        <f t="shared" si="88"/>
        <v/>
      </c>
      <c r="K320" s="172" t="str">
        <f t="shared" si="88"/>
        <v/>
      </c>
      <c r="L320" s="172" t="str">
        <f t="shared" si="88"/>
        <v/>
      </c>
      <c r="M320" s="172" t="str">
        <f t="shared" si="88"/>
        <v/>
      </c>
      <c r="N320" s="172" t="str">
        <f t="shared" si="88"/>
        <v/>
      </c>
      <c r="O320" s="172" t="str">
        <f t="shared" si="88"/>
        <v/>
      </c>
      <c r="P320" s="172" t="str">
        <f t="shared" si="88"/>
        <v/>
      </c>
      <c r="Q320" s="172" t="str">
        <f t="shared" si="88"/>
        <v/>
      </c>
    </row>
    <row r="321" spans="1:17" ht="12" customHeight="1" x14ac:dyDescent="0.25">
      <c r="A321" s="163" t="s">
        <v>142</v>
      </c>
      <c r="B321" s="171"/>
      <c r="C321" s="171">
        <f t="shared" si="88"/>
        <v>0.72487767980844775</v>
      </c>
      <c r="D321" s="171">
        <f t="shared" si="88"/>
        <v>0.73003294856246659</v>
      </c>
      <c r="E321" s="171">
        <f t="shared" si="88"/>
        <v>0.73560746448687564</v>
      </c>
      <c r="F321" s="171">
        <f t="shared" si="88"/>
        <v>0.74169602276852131</v>
      </c>
      <c r="G321" s="171" t="str">
        <f t="shared" si="88"/>
        <v/>
      </c>
      <c r="H321" s="171" t="str">
        <f t="shared" si="88"/>
        <v/>
      </c>
      <c r="I321" s="171">
        <f t="shared" si="88"/>
        <v>0.75644683570848703</v>
      </c>
      <c r="J321" s="171">
        <f t="shared" si="88"/>
        <v>0.76117970503206234</v>
      </c>
      <c r="K321" s="171" t="str">
        <f t="shared" si="88"/>
        <v/>
      </c>
      <c r="L321" s="171" t="str">
        <f t="shared" si="88"/>
        <v/>
      </c>
      <c r="M321" s="171">
        <f t="shared" si="88"/>
        <v>0.76923766706813035</v>
      </c>
      <c r="N321" s="171" t="str">
        <f t="shared" si="88"/>
        <v/>
      </c>
      <c r="O321" s="171">
        <f t="shared" si="88"/>
        <v>0.77117020515760415</v>
      </c>
      <c r="P321" s="171">
        <f t="shared" si="88"/>
        <v>0.77377319887777229</v>
      </c>
      <c r="Q321" s="171" t="str">
        <f t="shared" si="88"/>
        <v/>
      </c>
    </row>
    <row r="322" spans="1:17" ht="12" customHeight="1" x14ac:dyDescent="0.25">
      <c r="A322" s="161" t="s">
        <v>141</v>
      </c>
      <c r="B322" s="170"/>
      <c r="C322" s="170">
        <f t="shared" si="88"/>
        <v>0.79641980111317612</v>
      </c>
      <c r="D322" s="170">
        <f t="shared" si="88"/>
        <v>0.80262896286991647</v>
      </c>
      <c r="E322" s="170">
        <f t="shared" si="88"/>
        <v>0.80763724279713933</v>
      </c>
      <c r="F322" s="170">
        <f t="shared" si="88"/>
        <v>0.81530217389656234</v>
      </c>
      <c r="G322" s="170">
        <f t="shared" si="88"/>
        <v>0.8152877592386093</v>
      </c>
      <c r="H322" s="170">
        <f t="shared" si="88"/>
        <v>0.82062220860729029</v>
      </c>
      <c r="I322" s="170">
        <f t="shared" si="88"/>
        <v>0.81701986085717426</v>
      </c>
      <c r="J322" s="170">
        <f t="shared" si="88"/>
        <v>0.82738564568478989</v>
      </c>
      <c r="K322" s="170">
        <f t="shared" si="88"/>
        <v>0.82547209896132367</v>
      </c>
      <c r="L322" s="170">
        <f t="shared" si="88"/>
        <v>0.8319788226252034</v>
      </c>
      <c r="M322" s="170">
        <f t="shared" si="88"/>
        <v>0.82671708882406536</v>
      </c>
      <c r="N322" s="170" t="str">
        <f t="shared" si="88"/>
        <v/>
      </c>
      <c r="O322" s="170">
        <f t="shared" si="88"/>
        <v>0.83789306710086975</v>
      </c>
      <c r="P322" s="170">
        <f t="shared" si="88"/>
        <v>0.82858988903873609</v>
      </c>
      <c r="Q322" s="170" t="str">
        <f t="shared" si="88"/>
        <v/>
      </c>
    </row>
    <row r="323" spans="1:17" ht="12" customHeight="1" x14ac:dyDescent="0.25">
      <c r="A323" s="148" t="s">
        <v>60</v>
      </c>
      <c r="B323" s="73"/>
      <c r="C323" s="73">
        <f t="shared" si="88"/>
        <v>0.72147457245660385</v>
      </c>
      <c r="D323" s="73">
        <f t="shared" si="88"/>
        <v>0.72851775636511851</v>
      </c>
      <c r="E323" s="73">
        <f t="shared" si="88"/>
        <v>0.73448186047743935</v>
      </c>
      <c r="F323" s="73">
        <f t="shared" si="88"/>
        <v>0.74109767085653955</v>
      </c>
      <c r="G323" s="73">
        <f t="shared" si="88"/>
        <v>0.74291713428927475</v>
      </c>
      <c r="H323" s="73">
        <f t="shared" si="88"/>
        <v>0.74765217541015194</v>
      </c>
      <c r="I323" s="73">
        <f t="shared" si="88"/>
        <v>0.74907099219833839</v>
      </c>
      <c r="J323" s="73">
        <f t="shared" si="88"/>
        <v>0.75651839237189622</v>
      </c>
      <c r="K323" s="73">
        <f t="shared" si="88"/>
        <v>0.75864337479603638</v>
      </c>
      <c r="L323" s="73">
        <f t="shared" si="88"/>
        <v>0.76367398028613898</v>
      </c>
      <c r="M323" s="73">
        <f t="shared" si="88"/>
        <v>0.76403030661867455</v>
      </c>
      <c r="N323" s="73" t="str">
        <f t="shared" si="88"/>
        <v/>
      </c>
      <c r="O323" s="73">
        <f t="shared" si="88"/>
        <v>0.77244341014631224</v>
      </c>
      <c r="P323" s="73">
        <f t="shared" si="88"/>
        <v>0.76979512860016064</v>
      </c>
      <c r="Q323" s="73" t="str">
        <f t="shared" si="88"/>
        <v/>
      </c>
    </row>
    <row r="324" spans="1:17" ht="12" customHeight="1" x14ac:dyDescent="0.25">
      <c r="A324" s="159" t="s">
        <v>59</v>
      </c>
      <c r="B324" s="65"/>
      <c r="C324" s="65">
        <f t="shared" si="88"/>
        <v>1.014136115718292</v>
      </c>
      <c r="D324" s="65">
        <f t="shared" si="88"/>
        <v>1.0153185845136148</v>
      </c>
      <c r="E324" s="65">
        <f t="shared" si="88"/>
        <v>1.0160775093703782</v>
      </c>
      <c r="F324" s="65">
        <f t="shared" si="88"/>
        <v>1.0192681159222361</v>
      </c>
      <c r="G324" s="65">
        <f t="shared" si="88"/>
        <v>1.015194063570249</v>
      </c>
      <c r="H324" s="65">
        <f t="shared" si="88"/>
        <v>1.0173861970393452</v>
      </c>
      <c r="I324" s="65">
        <f t="shared" si="88"/>
        <v>1.0149870723145811</v>
      </c>
      <c r="J324" s="65">
        <f t="shared" si="88"/>
        <v>1.0209342029839288</v>
      </c>
      <c r="K324" s="65">
        <f t="shared" si="88"/>
        <v>1.0130790460748462</v>
      </c>
      <c r="L324" s="65">
        <f t="shared" si="88"/>
        <v>1.0135639512701158</v>
      </c>
      <c r="M324" s="65">
        <f t="shared" si="88"/>
        <v>1.0090839472207758</v>
      </c>
      <c r="N324" s="65" t="str">
        <f t="shared" si="88"/>
        <v/>
      </c>
      <c r="O324" s="65">
        <f t="shared" si="88"/>
        <v>1.0146155436576814</v>
      </c>
      <c r="P324" s="65">
        <f t="shared" si="88"/>
        <v>1.0082975783100216</v>
      </c>
      <c r="Q324" s="65" t="str">
        <f t="shared" si="88"/>
        <v/>
      </c>
    </row>
    <row r="325" spans="1:17" ht="12" customHeight="1" x14ac:dyDescent="0.25">
      <c r="A325" s="158" t="s">
        <v>62</v>
      </c>
      <c r="B325" s="169"/>
      <c r="C325" s="169">
        <f t="shared" si="88"/>
        <v>0.83169749790099823</v>
      </c>
      <c r="D325" s="169">
        <f t="shared" si="88"/>
        <v>0.83547062077616463</v>
      </c>
      <c r="E325" s="169">
        <f t="shared" si="88"/>
        <v>0.83924813135503173</v>
      </c>
      <c r="F325" s="169">
        <f t="shared" si="88"/>
        <v>0.84335366233325204</v>
      </c>
      <c r="G325" s="169">
        <f t="shared" si="88"/>
        <v>0.84723779082914841</v>
      </c>
      <c r="H325" s="169">
        <f t="shared" si="88"/>
        <v>0.85111709211536635</v>
      </c>
      <c r="I325" s="169">
        <f t="shared" si="88"/>
        <v>0.85496089929524632</v>
      </c>
      <c r="J325" s="169">
        <f t="shared" si="88"/>
        <v>0.85893545532512083</v>
      </c>
      <c r="K325" s="169">
        <f t="shared" si="88"/>
        <v>0.85896159722270504</v>
      </c>
      <c r="L325" s="169">
        <f t="shared" si="88"/>
        <v>0.85947151891282247</v>
      </c>
      <c r="M325" s="169">
        <f t="shared" si="88"/>
        <v>0.86018409782368899</v>
      </c>
      <c r="N325" s="169" t="str">
        <f t="shared" si="88"/>
        <v/>
      </c>
      <c r="O325" s="169">
        <f t="shared" si="88"/>
        <v>0.86023132830536075</v>
      </c>
      <c r="P325" s="169">
        <f t="shared" si="88"/>
        <v>0.86027519080177595</v>
      </c>
      <c r="Q325" s="169" t="str">
        <f t="shared" si="88"/>
        <v/>
      </c>
    </row>
    <row r="326" spans="1:17" ht="12" customHeight="1" x14ac:dyDescent="0.25">
      <c r="A326" s="23" t="s">
        <v>57</v>
      </c>
      <c r="B326" s="73"/>
      <c r="C326" s="73" t="str">
        <f t="shared" si="88"/>
        <v/>
      </c>
      <c r="D326" s="73" t="str">
        <f t="shared" si="88"/>
        <v/>
      </c>
      <c r="E326" s="73" t="str">
        <f t="shared" si="88"/>
        <v/>
      </c>
      <c r="F326" s="73" t="str">
        <f t="shared" si="88"/>
        <v/>
      </c>
      <c r="G326" s="73" t="str">
        <f t="shared" si="88"/>
        <v/>
      </c>
      <c r="H326" s="73" t="str">
        <f t="shared" si="88"/>
        <v/>
      </c>
      <c r="I326" s="73" t="str">
        <f t="shared" si="88"/>
        <v/>
      </c>
      <c r="J326" s="73" t="str">
        <f t="shared" si="88"/>
        <v/>
      </c>
      <c r="K326" s="73" t="str">
        <f t="shared" si="88"/>
        <v/>
      </c>
      <c r="L326" s="73" t="str">
        <f t="shared" si="88"/>
        <v/>
      </c>
      <c r="M326" s="73" t="str">
        <f t="shared" si="88"/>
        <v/>
      </c>
      <c r="N326" s="73" t="str">
        <f t="shared" si="88"/>
        <v/>
      </c>
      <c r="O326" s="73" t="str">
        <f t="shared" si="88"/>
        <v/>
      </c>
      <c r="P326" s="73" t="str">
        <f t="shared" si="88"/>
        <v/>
      </c>
      <c r="Q326" s="73" t="str">
        <f t="shared" si="88"/>
        <v/>
      </c>
    </row>
    <row r="327" spans="1:17" ht="12" customHeight="1" x14ac:dyDescent="0.25">
      <c r="A327" s="29" t="s">
        <v>140</v>
      </c>
      <c r="B327" s="65"/>
      <c r="C327" s="65">
        <f t="shared" ref="C327:Q327" si="89">IF(C309=0,"",C309/C291)</f>
        <v>0.83169749790099823</v>
      </c>
      <c r="D327" s="65">
        <f t="shared" si="89"/>
        <v>0.83547062077616463</v>
      </c>
      <c r="E327" s="65">
        <f t="shared" si="89"/>
        <v>0.83924813135503173</v>
      </c>
      <c r="F327" s="65">
        <f t="shared" si="89"/>
        <v>0.84335366233325204</v>
      </c>
      <c r="G327" s="65">
        <f t="shared" si="89"/>
        <v>0.84723779082914841</v>
      </c>
      <c r="H327" s="65">
        <f t="shared" si="89"/>
        <v>0.85111709211536635</v>
      </c>
      <c r="I327" s="65">
        <f t="shared" si="89"/>
        <v>0.85496089929524632</v>
      </c>
      <c r="J327" s="65">
        <f t="shared" si="89"/>
        <v>0.85893545532512083</v>
      </c>
      <c r="K327" s="65">
        <f t="shared" si="89"/>
        <v>0.85896159722270504</v>
      </c>
      <c r="L327" s="65">
        <f t="shared" si="89"/>
        <v>0.85947151891282247</v>
      </c>
      <c r="M327" s="65">
        <f t="shared" si="89"/>
        <v>0.86018409782368899</v>
      </c>
      <c r="N327" s="65" t="str">
        <f t="shared" si="89"/>
        <v/>
      </c>
      <c r="O327" s="65">
        <f t="shared" si="89"/>
        <v>0.86023132830536075</v>
      </c>
      <c r="P327" s="65">
        <f t="shared" si="89"/>
        <v>0.86027519080177595</v>
      </c>
      <c r="Q327" s="65" t="str">
        <f t="shared" si="89"/>
        <v/>
      </c>
    </row>
    <row r="329" spans="1:17" ht="12" customHeight="1" x14ac:dyDescent="0.25">
      <c r="A329" s="152" t="s">
        <v>190</v>
      </c>
      <c r="B329" s="168"/>
      <c r="C329" s="168">
        <f>SUM(C330,C332,C334,C343)</f>
        <v>0</v>
      </c>
      <c r="D329" s="168">
        <f t="shared" ref="D329:Q329" si="90">SUM(D330,D332,D334,D343)</f>
        <v>0</v>
      </c>
      <c r="E329" s="168">
        <f t="shared" si="90"/>
        <v>0</v>
      </c>
      <c r="F329" s="168">
        <f t="shared" si="90"/>
        <v>0</v>
      </c>
      <c r="G329" s="168">
        <f t="shared" si="90"/>
        <v>0</v>
      </c>
      <c r="H329" s="168">
        <f t="shared" si="90"/>
        <v>0</v>
      </c>
      <c r="I329" s="168">
        <f t="shared" si="90"/>
        <v>0</v>
      </c>
      <c r="J329" s="168">
        <f t="shared" si="90"/>
        <v>0</v>
      </c>
      <c r="K329" s="168">
        <f t="shared" si="90"/>
        <v>0</v>
      </c>
      <c r="L329" s="168">
        <f t="shared" si="90"/>
        <v>0</v>
      </c>
      <c r="M329" s="168">
        <f t="shared" si="90"/>
        <v>0</v>
      </c>
      <c r="N329" s="168">
        <f t="shared" si="90"/>
        <v>0</v>
      </c>
      <c r="O329" s="168">
        <f t="shared" si="90"/>
        <v>0</v>
      </c>
      <c r="P329" s="168">
        <f t="shared" si="90"/>
        <v>0</v>
      </c>
      <c r="Q329" s="168">
        <f t="shared" si="90"/>
        <v>0</v>
      </c>
    </row>
    <row r="330" spans="1:17" ht="12" customHeight="1" x14ac:dyDescent="0.25">
      <c r="A330" s="158" t="s">
        <v>65</v>
      </c>
      <c r="B330" s="157"/>
      <c r="C330" s="157">
        <f>C331</f>
        <v>0</v>
      </c>
      <c r="D330" s="157">
        <f t="shared" ref="D330:Q330" si="91">D331</f>
        <v>0</v>
      </c>
      <c r="E330" s="157">
        <f t="shared" si="91"/>
        <v>0</v>
      </c>
      <c r="F330" s="157">
        <f t="shared" si="91"/>
        <v>0</v>
      </c>
      <c r="G330" s="157">
        <f t="shared" si="91"/>
        <v>0</v>
      </c>
      <c r="H330" s="157">
        <f t="shared" si="91"/>
        <v>0</v>
      </c>
      <c r="I330" s="157">
        <f t="shared" si="91"/>
        <v>0</v>
      </c>
      <c r="J330" s="157">
        <f t="shared" si="91"/>
        <v>0</v>
      </c>
      <c r="K330" s="157">
        <f t="shared" si="91"/>
        <v>0</v>
      </c>
      <c r="L330" s="157">
        <f t="shared" si="91"/>
        <v>0</v>
      </c>
      <c r="M330" s="157">
        <f t="shared" si="91"/>
        <v>0</v>
      </c>
      <c r="N330" s="157">
        <f t="shared" si="91"/>
        <v>0</v>
      </c>
      <c r="O330" s="157">
        <f t="shared" si="91"/>
        <v>0</v>
      </c>
      <c r="P330" s="157">
        <f t="shared" si="91"/>
        <v>0</v>
      </c>
      <c r="Q330" s="157">
        <f t="shared" si="91"/>
        <v>0</v>
      </c>
    </row>
    <row r="331" spans="1:17" ht="12" customHeight="1" x14ac:dyDescent="0.25">
      <c r="A331" s="23" t="s">
        <v>60</v>
      </c>
      <c r="B331" s="57"/>
      <c r="C331" s="57">
        <f>RES_hhdet_in_emi!C$163</f>
        <v>0</v>
      </c>
      <c r="D331" s="57">
        <f>RES_hhdet_in_emi!D$163</f>
        <v>0</v>
      </c>
      <c r="E331" s="57">
        <f>RES_hhdet_in_emi!E$163</f>
        <v>0</v>
      </c>
      <c r="F331" s="57">
        <f>RES_hhdet_in_emi!F$163</f>
        <v>0</v>
      </c>
      <c r="G331" s="57">
        <f>RES_hhdet_in_emi!G$163</f>
        <v>0</v>
      </c>
      <c r="H331" s="57">
        <f>RES_hhdet_in_emi!H$163</f>
        <v>0</v>
      </c>
      <c r="I331" s="57">
        <f>RES_hhdet_in_emi!I$163</f>
        <v>0</v>
      </c>
      <c r="J331" s="57">
        <f>RES_hhdet_in_emi!J$163</f>
        <v>0</v>
      </c>
      <c r="K331" s="57">
        <f>RES_hhdet_in_emi!K$163</f>
        <v>0</v>
      </c>
      <c r="L331" s="57">
        <f>RES_hhdet_in_emi!L$163</f>
        <v>0</v>
      </c>
      <c r="M331" s="57">
        <f>RES_hhdet_in_emi!M$163</f>
        <v>0</v>
      </c>
      <c r="N331" s="57">
        <f>RES_hhdet_in_emi!N$163</f>
        <v>0</v>
      </c>
      <c r="O331" s="57">
        <f>RES_hhdet_in_emi!O$163</f>
        <v>0</v>
      </c>
      <c r="P331" s="57">
        <f>RES_hhdet_in_emi!P$163</f>
        <v>0</v>
      </c>
      <c r="Q331" s="57">
        <f>RES_hhdet_in_emi!Q$163</f>
        <v>0</v>
      </c>
    </row>
    <row r="332" spans="1:17" ht="12" customHeight="1" x14ac:dyDescent="0.25">
      <c r="A332" s="158" t="s">
        <v>112</v>
      </c>
      <c r="B332" s="157"/>
      <c r="C332" s="157">
        <f>C333</f>
        <v>0</v>
      </c>
      <c r="D332" s="157">
        <f t="shared" ref="D332:Q332" si="92">D333</f>
        <v>0</v>
      </c>
      <c r="E332" s="157">
        <f t="shared" si="92"/>
        <v>0</v>
      </c>
      <c r="F332" s="157">
        <f t="shared" si="92"/>
        <v>0</v>
      </c>
      <c r="G332" s="157">
        <f t="shared" si="92"/>
        <v>0</v>
      </c>
      <c r="H332" s="157">
        <f t="shared" si="92"/>
        <v>0</v>
      </c>
      <c r="I332" s="157">
        <f t="shared" si="92"/>
        <v>0</v>
      </c>
      <c r="J332" s="157">
        <f t="shared" si="92"/>
        <v>0</v>
      </c>
      <c r="K332" s="157">
        <f t="shared" si="92"/>
        <v>0</v>
      </c>
      <c r="L332" s="157">
        <f t="shared" si="92"/>
        <v>0</v>
      </c>
      <c r="M332" s="157">
        <f t="shared" si="92"/>
        <v>0</v>
      </c>
      <c r="N332" s="157">
        <f t="shared" si="92"/>
        <v>0</v>
      </c>
      <c r="O332" s="157">
        <f t="shared" si="92"/>
        <v>0</v>
      </c>
      <c r="P332" s="157">
        <f t="shared" si="92"/>
        <v>0</v>
      </c>
      <c r="Q332" s="157">
        <f t="shared" si="92"/>
        <v>0</v>
      </c>
    </row>
    <row r="333" spans="1:17" ht="12" customHeight="1" x14ac:dyDescent="0.25">
      <c r="A333" s="23" t="s">
        <v>60</v>
      </c>
      <c r="B333" s="156"/>
      <c r="C333" s="156">
        <f>RES_hhdet_in_emi!C$165</f>
        <v>0</v>
      </c>
      <c r="D333" s="156">
        <f>RES_hhdet_in_emi!D$165</f>
        <v>0</v>
      </c>
      <c r="E333" s="156">
        <f>RES_hhdet_in_emi!E$165</f>
        <v>0</v>
      </c>
      <c r="F333" s="156">
        <f>RES_hhdet_in_emi!F$165</f>
        <v>0</v>
      </c>
      <c r="G333" s="156">
        <f>RES_hhdet_in_emi!G$165</f>
        <v>0</v>
      </c>
      <c r="H333" s="156">
        <f>RES_hhdet_in_emi!H$165</f>
        <v>0</v>
      </c>
      <c r="I333" s="156">
        <f>RES_hhdet_in_emi!I$165</f>
        <v>0</v>
      </c>
      <c r="J333" s="156">
        <f>RES_hhdet_in_emi!J$165</f>
        <v>0</v>
      </c>
      <c r="K333" s="156">
        <f>RES_hhdet_in_emi!K$165</f>
        <v>0</v>
      </c>
      <c r="L333" s="156">
        <f>RES_hhdet_in_emi!L$165</f>
        <v>0</v>
      </c>
      <c r="M333" s="156">
        <f>RES_hhdet_in_emi!M$165</f>
        <v>0</v>
      </c>
      <c r="N333" s="156">
        <f>RES_hhdet_in_emi!N$165</f>
        <v>0</v>
      </c>
      <c r="O333" s="156">
        <f>RES_hhdet_in_emi!O$165</f>
        <v>0</v>
      </c>
      <c r="P333" s="156">
        <f>RES_hhdet_in_emi!P$165</f>
        <v>0</v>
      </c>
      <c r="Q333" s="156">
        <f>RES_hhdet_in_emi!Q$165</f>
        <v>0</v>
      </c>
    </row>
    <row r="334" spans="1:17" ht="12" customHeight="1" x14ac:dyDescent="0.25">
      <c r="A334" s="158" t="s">
        <v>63</v>
      </c>
      <c r="B334" s="157"/>
      <c r="C334" s="157">
        <f>SUM(C335:C336,C339:C340)</f>
        <v>0</v>
      </c>
      <c r="D334" s="157">
        <f t="shared" ref="D334:Q334" si="93">SUM(D335:D336,D339:D340)</f>
        <v>0</v>
      </c>
      <c r="E334" s="157">
        <f t="shared" si="93"/>
        <v>0</v>
      </c>
      <c r="F334" s="157">
        <f t="shared" si="93"/>
        <v>0</v>
      </c>
      <c r="G334" s="157">
        <f t="shared" si="93"/>
        <v>0</v>
      </c>
      <c r="H334" s="157">
        <f t="shared" si="93"/>
        <v>0</v>
      </c>
      <c r="I334" s="157">
        <f t="shared" si="93"/>
        <v>0</v>
      </c>
      <c r="J334" s="157">
        <f t="shared" si="93"/>
        <v>0</v>
      </c>
      <c r="K334" s="157">
        <f t="shared" si="93"/>
        <v>0</v>
      </c>
      <c r="L334" s="157">
        <f t="shared" si="93"/>
        <v>0</v>
      </c>
      <c r="M334" s="157">
        <f t="shared" si="93"/>
        <v>0</v>
      </c>
      <c r="N334" s="157">
        <f t="shared" si="93"/>
        <v>0</v>
      </c>
      <c r="O334" s="157">
        <f t="shared" si="93"/>
        <v>0</v>
      </c>
      <c r="P334" s="157">
        <f t="shared" si="93"/>
        <v>0</v>
      </c>
      <c r="Q334" s="157">
        <f t="shared" si="93"/>
        <v>0</v>
      </c>
    </row>
    <row r="335" spans="1:17" ht="12" customHeight="1" x14ac:dyDescent="0.25">
      <c r="A335" s="167" t="s">
        <v>144</v>
      </c>
      <c r="B335" s="132"/>
      <c r="C335" s="132">
        <f>RES_hhdet_in_emi!C$167</f>
        <v>0</v>
      </c>
      <c r="D335" s="132">
        <f>RES_hhdet_in_emi!D$167</f>
        <v>0</v>
      </c>
      <c r="E335" s="132">
        <f>RES_hhdet_in_emi!E$167</f>
        <v>0</v>
      </c>
      <c r="F335" s="132">
        <f>RES_hhdet_in_emi!F$167</f>
        <v>0</v>
      </c>
      <c r="G335" s="132">
        <f>RES_hhdet_in_emi!G$167</f>
        <v>0</v>
      </c>
      <c r="H335" s="132">
        <f>RES_hhdet_in_emi!H$167</f>
        <v>0</v>
      </c>
      <c r="I335" s="132">
        <f>RES_hhdet_in_emi!I$167</f>
        <v>0</v>
      </c>
      <c r="J335" s="132">
        <f>RES_hhdet_in_emi!J$167</f>
        <v>0</v>
      </c>
      <c r="K335" s="132">
        <f>RES_hhdet_in_emi!K$167</f>
        <v>0</v>
      </c>
      <c r="L335" s="132">
        <f>RES_hhdet_in_emi!L$167</f>
        <v>0</v>
      </c>
      <c r="M335" s="132">
        <f>RES_hhdet_in_emi!M$167</f>
        <v>0</v>
      </c>
      <c r="N335" s="132">
        <f>RES_hhdet_in_emi!N$167</f>
        <v>0</v>
      </c>
      <c r="O335" s="132">
        <f>RES_hhdet_in_emi!O$167</f>
        <v>0</v>
      </c>
      <c r="P335" s="132">
        <f>RES_hhdet_in_emi!P$167</f>
        <v>0</v>
      </c>
      <c r="Q335" s="132">
        <f>RES_hhdet_in_emi!Q$167</f>
        <v>0</v>
      </c>
    </row>
    <row r="336" spans="1:17" ht="12" customHeight="1" x14ac:dyDescent="0.25">
      <c r="A336" s="167" t="s">
        <v>143</v>
      </c>
      <c r="B336" s="132"/>
      <c r="C336" s="132">
        <f>SUM(C337:C338)</f>
        <v>0</v>
      </c>
      <c r="D336" s="132">
        <f t="shared" ref="D336:Q336" si="94">SUM(D337:D338)</f>
        <v>0</v>
      </c>
      <c r="E336" s="132">
        <f t="shared" si="94"/>
        <v>0</v>
      </c>
      <c r="F336" s="132">
        <f t="shared" si="94"/>
        <v>0</v>
      </c>
      <c r="G336" s="132">
        <f t="shared" si="94"/>
        <v>0</v>
      </c>
      <c r="H336" s="132">
        <f t="shared" si="94"/>
        <v>0</v>
      </c>
      <c r="I336" s="132">
        <f t="shared" si="94"/>
        <v>0</v>
      </c>
      <c r="J336" s="132">
        <f t="shared" si="94"/>
        <v>0</v>
      </c>
      <c r="K336" s="132">
        <f t="shared" si="94"/>
        <v>0</v>
      </c>
      <c r="L336" s="132">
        <f t="shared" si="94"/>
        <v>0</v>
      </c>
      <c r="M336" s="132">
        <f t="shared" si="94"/>
        <v>0</v>
      </c>
      <c r="N336" s="132">
        <f t="shared" si="94"/>
        <v>0</v>
      </c>
      <c r="O336" s="132">
        <f t="shared" si="94"/>
        <v>0</v>
      </c>
      <c r="P336" s="132">
        <f t="shared" si="94"/>
        <v>0</v>
      </c>
      <c r="Q336" s="132">
        <f t="shared" si="94"/>
        <v>0</v>
      </c>
    </row>
    <row r="337" spans="1:17" ht="12" customHeight="1" x14ac:dyDescent="0.25">
      <c r="A337" s="166" t="s">
        <v>57</v>
      </c>
      <c r="B337" s="165"/>
      <c r="C337" s="165">
        <f>RES_hhdet_in_emi!C$169</f>
        <v>0</v>
      </c>
      <c r="D337" s="165">
        <f>RES_hhdet_in_emi!D$169</f>
        <v>0</v>
      </c>
      <c r="E337" s="165">
        <f>RES_hhdet_in_emi!E$169</f>
        <v>0</v>
      </c>
      <c r="F337" s="165">
        <f>RES_hhdet_in_emi!F$169</f>
        <v>0</v>
      </c>
      <c r="G337" s="165">
        <f>RES_hhdet_in_emi!G$169</f>
        <v>0</v>
      </c>
      <c r="H337" s="165">
        <f>RES_hhdet_in_emi!H$169</f>
        <v>0</v>
      </c>
      <c r="I337" s="165">
        <f>RES_hhdet_in_emi!I$169</f>
        <v>0</v>
      </c>
      <c r="J337" s="165">
        <f>RES_hhdet_in_emi!J$169</f>
        <v>0</v>
      </c>
      <c r="K337" s="165">
        <f>RES_hhdet_in_emi!K$169</f>
        <v>0</v>
      </c>
      <c r="L337" s="165">
        <f>RES_hhdet_in_emi!L$169</f>
        <v>0</v>
      </c>
      <c r="M337" s="165">
        <f>RES_hhdet_in_emi!M$169</f>
        <v>0</v>
      </c>
      <c r="N337" s="165">
        <f>RES_hhdet_in_emi!N$169</f>
        <v>0</v>
      </c>
      <c r="O337" s="165">
        <f>RES_hhdet_in_emi!O$169</f>
        <v>0</v>
      </c>
      <c r="P337" s="165">
        <f>RES_hhdet_in_emi!P$169</f>
        <v>0</v>
      </c>
      <c r="Q337" s="165">
        <f>RES_hhdet_in_emi!Q$169</f>
        <v>0</v>
      </c>
    </row>
    <row r="338" spans="1:17" ht="12" customHeight="1" x14ac:dyDescent="0.25">
      <c r="A338" s="147" t="s">
        <v>59</v>
      </c>
      <c r="B338" s="164"/>
      <c r="C338" s="164">
        <f>RES_hhdet_in_emi!C$170</f>
        <v>0</v>
      </c>
      <c r="D338" s="164">
        <f>RES_hhdet_in_emi!D$170</f>
        <v>0</v>
      </c>
      <c r="E338" s="164">
        <f>RES_hhdet_in_emi!E$170</f>
        <v>0</v>
      </c>
      <c r="F338" s="164">
        <f>RES_hhdet_in_emi!F$170</f>
        <v>0</v>
      </c>
      <c r="G338" s="164">
        <f>RES_hhdet_in_emi!G$170</f>
        <v>0</v>
      </c>
      <c r="H338" s="164">
        <f>RES_hhdet_in_emi!H$170</f>
        <v>0</v>
      </c>
      <c r="I338" s="164">
        <f>RES_hhdet_in_emi!I$170</f>
        <v>0</v>
      </c>
      <c r="J338" s="164">
        <f>RES_hhdet_in_emi!J$170</f>
        <v>0</v>
      </c>
      <c r="K338" s="164">
        <f>RES_hhdet_in_emi!K$170</f>
        <v>0</v>
      </c>
      <c r="L338" s="164">
        <f>RES_hhdet_in_emi!L$170</f>
        <v>0</v>
      </c>
      <c r="M338" s="164">
        <f>RES_hhdet_in_emi!M$170</f>
        <v>0</v>
      </c>
      <c r="N338" s="164">
        <f>RES_hhdet_in_emi!N$170</f>
        <v>0</v>
      </c>
      <c r="O338" s="164">
        <f>RES_hhdet_in_emi!O$170</f>
        <v>0</v>
      </c>
      <c r="P338" s="164">
        <f>RES_hhdet_in_emi!P$170</f>
        <v>0</v>
      </c>
      <c r="Q338" s="164">
        <f>RES_hhdet_in_emi!Q$170</f>
        <v>0</v>
      </c>
    </row>
    <row r="339" spans="1:17" ht="12" customHeight="1" x14ac:dyDescent="0.25">
      <c r="A339" s="163" t="s">
        <v>142</v>
      </c>
      <c r="B339" s="162"/>
      <c r="C339" s="162">
        <f>RES_hhdet_in_emi!C$171</f>
        <v>0</v>
      </c>
      <c r="D339" s="162">
        <f>RES_hhdet_in_emi!D$171</f>
        <v>0</v>
      </c>
      <c r="E339" s="162">
        <f>RES_hhdet_in_emi!E$171</f>
        <v>0</v>
      </c>
      <c r="F339" s="162">
        <f>RES_hhdet_in_emi!F$171</f>
        <v>0</v>
      </c>
      <c r="G339" s="162">
        <f>RES_hhdet_in_emi!G$171</f>
        <v>0</v>
      </c>
      <c r="H339" s="162">
        <f>RES_hhdet_in_emi!H$171</f>
        <v>0</v>
      </c>
      <c r="I339" s="162">
        <f>RES_hhdet_in_emi!I$171</f>
        <v>0</v>
      </c>
      <c r="J339" s="162">
        <f>RES_hhdet_in_emi!J$171</f>
        <v>0</v>
      </c>
      <c r="K339" s="162">
        <f>RES_hhdet_in_emi!K$171</f>
        <v>0</v>
      </c>
      <c r="L339" s="162">
        <f>RES_hhdet_in_emi!L$171</f>
        <v>0</v>
      </c>
      <c r="M339" s="162">
        <f>RES_hhdet_in_emi!M$171</f>
        <v>0</v>
      </c>
      <c r="N339" s="162">
        <f>RES_hhdet_in_emi!N$171</f>
        <v>0</v>
      </c>
      <c r="O339" s="162">
        <f>RES_hhdet_in_emi!O$171</f>
        <v>0</v>
      </c>
      <c r="P339" s="162">
        <f>RES_hhdet_in_emi!P$171</f>
        <v>0</v>
      </c>
      <c r="Q339" s="162">
        <f>RES_hhdet_in_emi!Q$171</f>
        <v>0</v>
      </c>
    </row>
    <row r="340" spans="1:17" ht="12" customHeight="1" x14ac:dyDescent="0.25">
      <c r="A340" s="161" t="s">
        <v>141</v>
      </c>
      <c r="B340" s="160"/>
      <c r="C340" s="160">
        <f>SUM(C341:C342)</f>
        <v>0</v>
      </c>
      <c r="D340" s="160">
        <f t="shared" ref="D340:Q340" si="95">SUM(D341:D342)</f>
        <v>0</v>
      </c>
      <c r="E340" s="160">
        <f t="shared" si="95"/>
        <v>0</v>
      </c>
      <c r="F340" s="160">
        <f t="shared" si="95"/>
        <v>0</v>
      </c>
      <c r="G340" s="160">
        <f t="shared" si="95"/>
        <v>0</v>
      </c>
      <c r="H340" s="160">
        <f t="shared" si="95"/>
        <v>0</v>
      </c>
      <c r="I340" s="160">
        <f t="shared" si="95"/>
        <v>0</v>
      </c>
      <c r="J340" s="160">
        <f t="shared" si="95"/>
        <v>0</v>
      </c>
      <c r="K340" s="160">
        <f t="shared" si="95"/>
        <v>0</v>
      </c>
      <c r="L340" s="160">
        <f t="shared" si="95"/>
        <v>0</v>
      </c>
      <c r="M340" s="160">
        <f t="shared" si="95"/>
        <v>0</v>
      </c>
      <c r="N340" s="160">
        <f t="shared" si="95"/>
        <v>0</v>
      </c>
      <c r="O340" s="160">
        <f t="shared" si="95"/>
        <v>0</v>
      </c>
      <c r="P340" s="160">
        <f t="shared" si="95"/>
        <v>0</v>
      </c>
      <c r="Q340" s="160">
        <f t="shared" si="95"/>
        <v>0</v>
      </c>
    </row>
    <row r="341" spans="1:17" ht="12" customHeight="1" x14ac:dyDescent="0.25">
      <c r="A341" s="148" t="s">
        <v>60</v>
      </c>
      <c r="B341" s="156"/>
      <c r="C341" s="156">
        <f>RES_hhdet_in_emi!C$173</f>
        <v>0</v>
      </c>
      <c r="D341" s="156">
        <f>RES_hhdet_in_emi!D$173</f>
        <v>0</v>
      </c>
      <c r="E341" s="156">
        <f>RES_hhdet_in_emi!E$173</f>
        <v>0</v>
      </c>
      <c r="F341" s="156">
        <f>RES_hhdet_in_emi!F$173</f>
        <v>0</v>
      </c>
      <c r="G341" s="156">
        <f>RES_hhdet_in_emi!G$173</f>
        <v>0</v>
      </c>
      <c r="H341" s="156">
        <f>RES_hhdet_in_emi!H$173</f>
        <v>0</v>
      </c>
      <c r="I341" s="156">
        <f>RES_hhdet_in_emi!I$173</f>
        <v>0</v>
      </c>
      <c r="J341" s="156">
        <f>RES_hhdet_in_emi!J$173</f>
        <v>0</v>
      </c>
      <c r="K341" s="156">
        <f>RES_hhdet_in_emi!K$173</f>
        <v>0</v>
      </c>
      <c r="L341" s="156">
        <f>RES_hhdet_in_emi!L$173</f>
        <v>0</v>
      </c>
      <c r="M341" s="156">
        <f>RES_hhdet_in_emi!M$173</f>
        <v>0</v>
      </c>
      <c r="N341" s="156">
        <f>RES_hhdet_in_emi!N$173</f>
        <v>0</v>
      </c>
      <c r="O341" s="156">
        <f>RES_hhdet_in_emi!O$173</f>
        <v>0</v>
      </c>
      <c r="P341" s="156">
        <f>RES_hhdet_in_emi!P$173</f>
        <v>0</v>
      </c>
      <c r="Q341" s="156">
        <f>RES_hhdet_in_emi!Q$173</f>
        <v>0</v>
      </c>
    </row>
    <row r="342" spans="1:17" ht="12" customHeight="1" x14ac:dyDescent="0.25">
      <c r="A342" s="159" t="s">
        <v>59</v>
      </c>
      <c r="B342" s="57"/>
      <c r="C342" s="57">
        <f>RES_hhdet_in_emi!C$174</f>
        <v>0</v>
      </c>
      <c r="D342" s="57">
        <f>RES_hhdet_in_emi!D$174</f>
        <v>0</v>
      </c>
      <c r="E342" s="57">
        <f>RES_hhdet_in_emi!E$174</f>
        <v>0</v>
      </c>
      <c r="F342" s="57">
        <f>RES_hhdet_in_emi!F$174</f>
        <v>0</v>
      </c>
      <c r="G342" s="57">
        <f>RES_hhdet_in_emi!G$174</f>
        <v>0</v>
      </c>
      <c r="H342" s="57">
        <f>RES_hhdet_in_emi!H$174</f>
        <v>0</v>
      </c>
      <c r="I342" s="57">
        <f>RES_hhdet_in_emi!I$174</f>
        <v>0</v>
      </c>
      <c r="J342" s="57">
        <f>RES_hhdet_in_emi!J$174</f>
        <v>0</v>
      </c>
      <c r="K342" s="57">
        <f>RES_hhdet_in_emi!K$174</f>
        <v>0</v>
      </c>
      <c r="L342" s="57">
        <f>RES_hhdet_in_emi!L$174</f>
        <v>0</v>
      </c>
      <c r="M342" s="57">
        <f>RES_hhdet_in_emi!M$174</f>
        <v>0</v>
      </c>
      <c r="N342" s="57">
        <f>RES_hhdet_in_emi!N$174</f>
        <v>0</v>
      </c>
      <c r="O342" s="57">
        <f>RES_hhdet_in_emi!O$174</f>
        <v>0</v>
      </c>
      <c r="P342" s="57">
        <f>RES_hhdet_in_emi!P$174</f>
        <v>0</v>
      </c>
      <c r="Q342" s="57">
        <f>RES_hhdet_in_emi!Q$174</f>
        <v>0</v>
      </c>
    </row>
    <row r="343" spans="1:17" ht="12" customHeight="1" x14ac:dyDescent="0.25">
      <c r="A343" s="158" t="s">
        <v>62</v>
      </c>
      <c r="B343" s="157"/>
      <c r="C343" s="157">
        <f>SUM(C344:C345)</f>
        <v>0</v>
      </c>
      <c r="D343" s="157">
        <f t="shared" ref="D343:Q343" si="96">SUM(D344:D345)</f>
        <v>0</v>
      </c>
      <c r="E343" s="157">
        <f t="shared" si="96"/>
        <v>0</v>
      </c>
      <c r="F343" s="157">
        <f t="shared" si="96"/>
        <v>0</v>
      </c>
      <c r="G343" s="157">
        <f t="shared" si="96"/>
        <v>0</v>
      </c>
      <c r="H343" s="157">
        <f t="shared" si="96"/>
        <v>0</v>
      </c>
      <c r="I343" s="157">
        <f t="shared" si="96"/>
        <v>0</v>
      </c>
      <c r="J343" s="157">
        <f t="shared" si="96"/>
        <v>0</v>
      </c>
      <c r="K343" s="157">
        <f t="shared" si="96"/>
        <v>0</v>
      </c>
      <c r="L343" s="157">
        <f t="shared" si="96"/>
        <v>0</v>
      </c>
      <c r="M343" s="157">
        <f t="shared" si="96"/>
        <v>0</v>
      </c>
      <c r="N343" s="157">
        <f t="shared" si="96"/>
        <v>0</v>
      </c>
      <c r="O343" s="157">
        <f t="shared" si="96"/>
        <v>0</v>
      </c>
      <c r="P343" s="157">
        <f t="shared" si="96"/>
        <v>0</v>
      </c>
      <c r="Q343" s="157">
        <f t="shared" si="96"/>
        <v>0</v>
      </c>
    </row>
    <row r="344" spans="1:17" ht="12" customHeight="1" x14ac:dyDescent="0.25">
      <c r="A344" s="23" t="s">
        <v>57</v>
      </c>
      <c r="B344" s="156"/>
      <c r="C344" s="156">
        <f>RES_hhdet_in_emi!C$176</f>
        <v>0</v>
      </c>
      <c r="D344" s="156">
        <f>RES_hhdet_in_emi!D$176</f>
        <v>0</v>
      </c>
      <c r="E344" s="156">
        <f>RES_hhdet_in_emi!E$176</f>
        <v>0</v>
      </c>
      <c r="F344" s="156">
        <f>RES_hhdet_in_emi!F$176</f>
        <v>0</v>
      </c>
      <c r="G344" s="156">
        <f>RES_hhdet_in_emi!G$176</f>
        <v>0</v>
      </c>
      <c r="H344" s="156">
        <f>RES_hhdet_in_emi!H$176</f>
        <v>0</v>
      </c>
      <c r="I344" s="156">
        <f>RES_hhdet_in_emi!I$176</f>
        <v>0</v>
      </c>
      <c r="J344" s="156">
        <f>RES_hhdet_in_emi!J$176</f>
        <v>0</v>
      </c>
      <c r="K344" s="156">
        <f>RES_hhdet_in_emi!K$176</f>
        <v>0</v>
      </c>
      <c r="L344" s="156">
        <f>RES_hhdet_in_emi!L$176</f>
        <v>0</v>
      </c>
      <c r="M344" s="156">
        <f>RES_hhdet_in_emi!M$176</f>
        <v>0</v>
      </c>
      <c r="N344" s="156">
        <f>RES_hhdet_in_emi!N$176</f>
        <v>0</v>
      </c>
      <c r="O344" s="156">
        <f>RES_hhdet_in_emi!O$176</f>
        <v>0</v>
      </c>
      <c r="P344" s="156">
        <f>RES_hhdet_in_emi!P$176</f>
        <v>0</v>
      </c>
      <c r="Q344" s="156">
        <f>RES_hhdet_in_emi!Q$176</f>
        <v>0</v>
      </c>
    </row>
    <row r="345" spans="1:17" ht="12" customHeight="1" x14ac:dyDescent="0.25">
      <c r="A345" s="29" t="s">
        <v>140</v>
      </c>
      <c r="B345" s="57"/>
      <c r="C345" s="57">
        <f>RES_hhdet_in_emi!C$177</f>
        <v>0</v>
      </c>
      <c r="D345" s="57">
        <f>RES_hhdet_in_emi!D$177</f>
        <v>0</v>
      </c>
      <c r="E345" s="57">
        <f>RES_hhdet_in_emi!E$177</f>
        <v>0</v>
      </c>
      <c r="F345" s="57">
        <f>RES_hhdet_in_emi!F$177</f>
        <v>0</v>
      </c>
      <c r="G345" s="57">
        <f>RES_hhdet_in_emi!G$177</f>
        <v>0</v>
      </c>
      <c r="H345" s="57">
        <f>RES_hhdet_in_emi!H$177</f>
        <v>0</v>
      </c>
      <c r="I345" s="57">
        <f>RES_hhdet_in_emi!I$177</f>
        <v>0</v>
      </c>
      <c r="J345" s="57">
        <f>RES_hhdet_in_emi!J$177</f>
        <v>0</v>
      </c>
      <c r="K345" s="57">
        <f>RES_hhdet_in_emi!K$177</f>
        <v>0</v>
      </c>
      <c r="L345" s="57">
        <f>RES_hhdet_in_emi!L$177</f>
        <v>0</v>
      </c>
      <c r="M345" s="57">
        <f>RES_hhdet_in_emi!M$177</f>
        <v>0</v>
      </c>
      <c r="N345" s="57">
        <f>RES_hhdet_in_emi!N$177</f>
        <v>0</v>
      </c>
      <c r="O345" s="57">
        <f>RES_hhdet_in_emi!O$177</f>
        <v>0</v>
      </c>
      <c r="P345" s="57">
        <f>RES_hhdet_in_emi!P$177</f>
        <v>0</v>
      </c>
      <c r="Q345" s="57">
        <f>RES_hhdet_in_emi!Q$177</f>
        <v>0</v>
      </c>
    </row>
    <row r="347" spans="1:17" ht="12" customHeight="1" x14ac:dyDescent="0.25">
      <c r="A347" s="152" t="s">
        <v>189</v>
      </c>
      <c r="B347" s="168"/>
      <c r="C347" s="168">
        <f t="shared" ref="C347:Q347" si="97">C348+C350+C352+C361</f>
        <v>17895.774912673798</v>
      </c>
      <c r="D347" s="168">
        <f t="shared" si="97"/>
        <v>17127.154000683422</v>
      </c>
      <c r="E347" s="168">
        <f t="shared" si="97"/>
        <v>17243.503353348675</v>
      </c>
      <c r="F347" s="168">
        <f t="shared" si="97"/>
        <v>15844.583898688014</v>
      </c>
      <c r="G347" s="168">
        <f t="shared" si="97"/>
        <v>15355.40026628532</v>
      </c>
      <c r="H347" s="168">
        <f t="shared" si="97"/>
        <v>14280.712271412271</v>
      </c>
      <c r="I347" s="168">
        <f t="shared" si="97"/>
        <v>14875.186840974282</v>
      </c>
      <c r="J347" s="168">
        <f t="shared" si="97"/>
        <v>14390.887065372477</v>
      </c>
      <c r="K347" s="168">
        <f t="shared" si="97"/>
        <v>14295.251872657185</v>
      </c>
      <c r="L347" s="168">
        <f t="shared" si="97"/>
        <v>15783.640232693215</v>
      </c>
      <c r="M347" s="168">
        <f t="shared" si="97"/>
        <v>14825.714918321382</v>
      </c>
      <c r="N347" s="168">
        <f t="shared" si="97"/>
        <v>0</v>
      </c>
      <c r="O347" s="168">
        <f t="shared" si="97"/>
        <v>16310.053437824772</v>
      </c>
      <c r="P347" s="168">
        <f t="shared" si="97"/>
        <v>14682.52153500639</v>
      </c>
      <c r="Q347" s="168">
        <f t="shared" si="97"/>
        <v>0</v>
      </c>
    </row>
    <row r="348" spans="1:17" ht="12" customHeight="1" x14ac:dyDescent="0.25">
      <c r="A348" s="158" t="s">
        <v>65</v>
      </c>
      <c r="B348" s="157"/>
      <c r="C348" s="157">
        <f t="shared" ref="C348:Q348" si="98">C349</f>
        <v>14721.445094014298</v>
      </c>
      <c r="D348" s="157">
        <f t="shared" si="98"/>
        <v>13937.850993347058</v>
      </c>
      <c r="E348" s="157">
        <f t="shared" si="98"/>
        <v>14101.483813992418</v>
      </c>
      <c r="F348" s="157">
        <f t="shared" si="98"/>
        <v>12791.355345595457</v>
      </c>
      <c r="G348" s="157">
        <f t="shared" si="98"/>
        <v>12370.976141933774</v>
      </c>
      <c r="H348" s="157">
        <f t="shared" si="98"/>
        <v>11357.586104535234</v>
      </c>
      <c r="I348" s="157">
        <f t="shared" si="98"/>
        <v>11687.808184876392</v>
      </c>
      <c r="J348" s="157">
        <f t="shared" si="98"/>
        <v>11372.433248515403</v>
      </c>
      <c r="K348" s="157">
        <f t="shared" si="98"/>
        <v>11256.594256472696</v>
      </c>
      <c r="L348" s="157">
        <f t="shared" si="98"/>
        <v>12812.406755596272</v>
      </c>
      <c r="M348" s="157">
        <f t="shared" si="98"/>
        <v>11623.771383138825</v>
      </c>
      <c r="N348" s="157">
        <f t="shared" si="98"/>
        <v>0</v>
      </c>
      <c r="O348" s="157">
        <f t="shared" si="98"/>
        <v>12798.354302757338</v>
      </c>
      <c r="P348" s="157">
        <f t="shared" si="98"/>
        <v>11423.623649156534</v>
      </c>
      <c r="Q348" s="157">
        <f t="shared" si="98"/>
        <v>0</v>
      </c>
    </row>
    <row r="349" spans="1:17" ht="12" customHeight="1" x14ac:dyDescent="0.25">
      <c r="A349" s="23" t="s">
        <v>60</v>
      </c>
      <c r="B349" s="57"/>
      <c r="C349" s="57">
        <f>IF(C277=0,0,C277/0.086*1000000/C$49)</f>
        <v>14721.445094014298</v>
      </c>
      <c r="D349" s="57">
        <f t="shared" ref="D349:Q349" si="99">IF(D277=0,0,D277/0.086*1000000/D$49)</f>
        <v>13937.850993347058</v>
      </c>
      <c r="E349" s="57">
        <f t="shared" si="99"/>
        <v>14101.483813992418</v>
      </c>
      <c r="F349" s="57">
        <f t="shared" si="99"/>
        <v>12791.355345595457</v>
      </c>
      <c r="G349" s="57">
        <f t="shared" si="99"/>
        <v>12370.976141933774</v>
      </c>
      <c r="H349" s="57">
        <f t="shared" si="99"/>
        <v>11357.586104535234</v>
      </c>
      <c r="I349" s="57">
        <f t="shared" si="99"/>
        <v>11687.808184876392</v>
      </c>
      <c r="J349" s="57">
        <f t="shared" si="99"/>
        <v>11372.433248515403</v>
      </c>
      <c r="K349" s="57">
        <f t="shared" si="99"/>
        <v>11256.594256472696</v>
      </c>
      <c r="L349" s="57">
        <f t="shared" si="99"/>
        <v>12812.406755596272</v>
      </c>
      <c r="M349" s="57">
        <f t="shared" si="99"/>
        <v>11623.771383138825</v>
      </c>
      <c r="N349" s="57">
        <f t="shared" si="99"/>
        <v>0</v>
      </c>
      <c r="O349" s="57">
        <f t="shared" si="99"/>
        <v>12798.354302757338</v>
      </c>
      <c r="P349" s="57">
        <f t="shared" si="99"/>
        <v>11423.623649156534</v>
      </c>
      <c r="Q349" s="57">
        <f t="shared" si="99"/>
        <v>0</v>
      </c>
    </row>
    <row r="350" spans="1:17" ht="12" customHeight="1" x14ac:dyDescent="0.25">
      <c r="A350" s="158" t="s">
        <v>112</v>
      </c>
      <c r="B350" s="157"/>
      <c r="C350" s="157">
        <f t="shared" ref="C350:Q350" si="100">C351</f>
        <v>9.8689889180333541</v>
      </c>
      <c r="D350" s="157">
        <f t="shared" si="100"/>
        <v>6.8503405575346523</v>
      </c>
      <c r="E350" s="157">
        <f t="shared" si="100"/>
        <v>4.1662833152923309</v>
      </c>
      <c r="F350" s="157">
        <f t="shared" si="100"/>
        <v>10.995437388251233</v>
      </c>
      <c r="G350" s="157">
        <f t="shared" si="100"/>
        <v>10.153426174442357</v>
      </c>
      <c r="H350" s="157">
        <f t="shared" si="100"/>
        <v>13.609897886274828</v>
      </c>
      <c r="I350" s="157">
        <f t="shared" si="100"/>
        <v>11.160512610150134</v>
      </c>
      <c r="J350" s="157">
        <f t="shared" si="100"/>
        <v>25.555118883991078</v>
      </c>
      <c r="K350" s="157">
        <f t="shared" si="100"/>
        <v>30.342461728166722</v>
      </c>
      <c r="L350" s="157">
        <f t="shared" si="100"/>
        <v>30.546568068595104</v>
      </c>
      <c r="M350" s="157">
        <f t="shared" si="100"/>
        <v>60.721272106321891</v>
      </c>
      <c r="N350" s="157">
        <f t="shared" si="100"/>
        <v>0</v>
      </c>
      <c r="O350" s="157">
        <f t="shared" si="100"/>
        <v>448.59483888556957</v>
      </c>
      <c r="P350" s="157">
        <f t="shared" si="100"/>
        <v>1.1524999755801735</v>
      </c>
      <c r="Q350" s="157">
        <f t="shared" si="100"/>
        <v>0</v>
      </c>
    </row>
    <row r="351" spans="1:17" ht="12" customHeight="1" x14ac:dyDescent="0.25">
      <c r="A351" s="23" t="s">
        <v>60</v>
      </c>
      <c r="B351" s="156"/>
      <c r="C351" s="156">
        <f>IF(C279=0,0,C279/0.086*1000000/C$49)</f>
        <v>9.8689889180333541</v>
      </c>
      <c r="D351" s="156">
        <f t="shared" ref="D351:Q351" si="101">IF(D279=0,0,D279/0.086*1000000/D$49)</f>
        <v>6.8503405575346523</v>
      </c>
      <c r="E351" s="156">
        <f t="shared" si="101"/>
        <v>4.1662833152923309</v>
      </c>
      <c r="F351" s="156">
        <f t="shared" si="101"/>
        <v>10.995437388251233</v>
      </c>
      <c r="G351" s="156">
        <f t="shared" si="101"/>
        <v>10.153426174442357</v>
      </c>
      <c r="H351" s="156">
        <f t="shared" si="101"/>
        <v>13.609897886274828</v>
      </c>
      <c r="I351" s="156">
        <f t="shared" si="101"/>
        <v>11.160512610150134</v>
      </c>
      <c r="J351" s="156">
        <f t="shared" si="101"/>
        <v>25.555118883991078</v>
      </c>
      <c r="K351" s="156">
        <f t="shared" si="101"/>
        <v>30.342461728166722</v>
      </c>
      <c r="L351" s="156">
        <f t="shared" si="101"/>
        <v>30.546568068595104</v>
      </c>
      <c r="M351" s="156">
        <f t="shared" si="101"/>
        <v>60.721272106321891</v>
      </c>
      <c r="N351" s="156">
        <f t="shared" si="101"/>
        <v>0</v>
      </c>
      <c r="O351" s="156">
        <f t="shared" si="101"/>
        <v>448.59483888556957</v>
      </c>
      <c r="P351" s="156">
        <f t="shared" si="101"/>
        <v>1.1524999755801735</v>
      </c>
      <c r="Q351" s="156">
        <f t="shared" si="101"/>
        <v>0</v>
      </c>
    </row>
    <row r="352" spans="1:17" ht="12" customHeight="1" x14ac:dyDescent="0.25">
      <c r="A352" s="158" t="s">
        <v>63</v>
      </c>
      <c r="B352" s="157"/>
      <c r="C352" s="157">
        <f>IF(C280=0,0,C280/0.086*1000000/SUM(C$53:C$56))</f>
        <v>2378.4808434925894</v>
      </c>
      <c r="D352" s="157">
        <f t="shared" ref="D352:Q352" si="102">IF(D280=0,0,D280/0.086*1000000/SUM(D$53:D$56))</f>
        <v>2387.8338939495025</v>
      </c>
      <c r="E352" s="157">
        <f t="shared" si="102"/>
        <v>2337.8367523783277</v>
      </c>
      <c r="F352" s="157">
        <f t="shared" si="102"/>
        <v>2265.4298903309864</v>
      </c>
      <c r="G352" s="157">
        <f t="shared" si="102"/>
        <v>2213.5089325566632</v>
      </c>
      <c r="H352" s="157">
        <f t="shared" si="102"/>
        <v>2157.5070668877552</v>
      </c>
      <c r="I352" s="157">
        <f t="shared" si="102"/>
        <v>2406.2256648247035</v>
      </c>
      <c r="J352" s="157">
        <f t="shared" si="102"/>
        <v>2249.1021099868649</v>
      </c>
      <c r="K352" s="157">
        <f t="shared" si="102"/>
        <v>2222.0069805830553</v>
      </c>
      <c r="L352" s="157">
        <f t="shared" si="102"/>
        <v>2178.1634364663528</v>
      </c>
      <c r="M352" s="157">
        <f t="shared" si="102"/>
        <v>2363.3680154732929</v>
      </c>
      <c r="N352" s="157">
        <f t="shared" si="102"/>
        <v>0</v>
      </c>
      <c r="O352" s="157">
        <f t="shared" si="102"/>
        <v>2287.5512525791178</v>
      </c>
      <c r="P352" s="157">
        <f t="shared" si="102"/>
        <v>2429.8409516873157</v>
      </c>
      <c r="Q352" s="157">
        <f t="shared" si="102"/>
        <v>0</v>
      </c>
    </row>
    <row r="353" spans="1:17" ht="12" customHeight="1" x14ac:dyDescent="0.25">
      <c r="A353" s="167" t="s">
        <v>144</v>
      </c>
      <c r="B353" s="132"/>
      <c r="C353" s="132">
        <f>IF(C281=0,0,C281/0.086*1000000/C$53)</f>
        <v>0</v>
      </c>
      <c r="D353" s="132">
        <f t="shared" ref="D353:Q353" si="103">IF(D281=0,0,D281/0.086*1000000/D$53)</f>
        <v>0</v>
      </c>
      <c r="E353" s="132">
        <f t="shared" si="103"/>
        <v>0</v>
      </c>
      <c r="F353" s="132">
        <f t="shared" si="103"/>
        <v>0</v>
      </c>
      <c r="G353" s="132">
        <f t="shared" si="103"/>
        <v>0</v>
      </c>
      <c r="H353" s="132">
        <f t="shared" si="103"/>
        <v>0</v>
      </c>
      <c r="I353" s="132">
        <f t="shared" si="103"/>
        <v>0</v>
      </c>
      <c r="J353" s="132">
        <f t="shared" si="103"/>
        <v>0</v>
      </c>
      <c r="K353" s="132">
        <f t="shared" si="103"/>
        <v>0</v>
      </c>
      <c r="L353" s="132">
        <f t="shared" si="103"/>
        <v>0</v>
      </c>
      <c r="M353" s="132">
        <f t="shared" si="103"/>
        <v>0</v>
      </c>
      <c r="N353" s="132">
        <f t="shared" si="103"/>
        <v>0</v>
      </c>
      <c r="O353" s="132">
        <f t="shared" si="103"/>
        <v>0</v>
      </c>
      <c r="P353" s="132">
        <f t="shared" si="103"/>
        <v>0</v>
      </c>
      <c r="Q353" s="132">
        <f t="shared" si="103"/>
        <v>0</v>
      </c>
    </row>
    <row r="354" spans="1:17" ht="12" customHeight="1" x14ac:dyDescent="0.25">
      <c r="A354" s="167" t="s">
        <v>143</v>
      </c>
      <c r="B354" s="132"/>
      <c r="C354" s="132">
        <f>IF(C282=0,0,C282/0.086*1000000/C$54)</f>
        <v>0</v>
      </c>
      <c r="D354" s="132">
        <f t="shared" ref="D354:Q354" si="104">IF(D282=0,0,D282/0.086*1000000/D$54)</f>
        <v>0</v>
      </c>
      <c r="E354" s="132">
        <f t="shared" si="104"/>
        <v>0</v>
      </c>
      <c r="F354" s="132">
        <f t="shared" si="104"/>
        <v>0</v>
      </c>
      <c r="G354" s="132">
        <f t="shared" si="104"/>
        <v>0</v>
      </c>
      <c r="H354" s="132">
        <f t="shared" si="104"/>
        <v>0</v>
      </c>
      <c r="I354" s="132">
        <f t="shared" si="104"/>
        <v>0</v>
      </c>
      <c r="J354" s="132">
        <f t="shared" si="104"/>
        <v>0</v>
      </c>
      <c r="K354" s="132">
        <f t="shared" si="104"/>
        <v>0</v>
      </c>
      <c r="L354" s="132">
        <f t="shared" si="104"/>
        <v>0</v>
      </c>
      <c r="M354" s="132">
        <f t="shared" si="104"/>
        <v>0</v>
      </c>
      <c r="N354" s="132">
        <f t="shared" si="104"/>
        <v>0</v>
      </c>
      <c r="O354" s="132">
        <f t="shared" si="104"/>
        <v>0</v>
      </c>
      <c r="P354" s="132">
        <f t="shared" si="104"/>
        <v>0</v>
      </c>
      <c r="Q354" s="132">
        <f t="shared" si="104"/>
        <v>0</v>
      </c>
    </row>
    <row r="355" spans="1:17" ht="12" customHeight="1" x14ac:dyDescent="0.25">
      <c r="A355" s="166" t="s">
        <v>57</v>
      </c>
      <c r="B355" s="165"/>
      <c r="C355" s="165">
        <f t="shared" ref="C355:Q356" si="105">IF(C283=0,0,C283/0.086*1000000/C$54)</f>
        <v>0</v>
      </c>
      <c r="D355" s="165">
        <f t="shared" si="105"/>
        <v>0</v>
      </c>
      <c r="E355" s="165">
        <f t="shared" si="105"/>
        <v>0</v>
      </c>
      <c r="F355" s="165">
        <f t="shared" si="105"/>
        <v>0</v>
      </c>
      <c r="G355" s="165">
        <f t="shared" si="105"/>
        <v>0</v>
      </c>
      <c r="H355" s="165">
        <f t="shared" si="105"/>
        <v>0</v>
      </c>
      <c r="I355" s="165">
        <f t="shared" si="105"/>
        <v>0</v>
      </c>
      <c r="J355" s="165">
        <f t="shared" si="105"/>
        <v>0</v>
      </c>
      <c r="K355" s="165">
        <f t="shared" si="105"/>
        <v>0</v>
      </c>
      <c r="L355" s="165">
        <f t="shared" si="105"/>
        <v>0</v>
      </c>
      <c r="M355" s="165">
        <f t="shared" si="105"/>
        <v>0</v>
      </c>
      <c r="N355" s="165">
        <f t="shared" si="105"/>
        <v>0</v>
      </c>
      <c r="O355" s="165">
        <f t="shared" si="105"/>
        <v>0</v>
      </c>
      <c r="P355" s="165">
        <f t="shared" si="105"/>
        <v>0</v>
      </c>
      <c r="Q355" s="165">
        <f t="shared" si="105"/>
        <v>0</v>
      </c>
    </row>
    <row r="356" spans="1:17" ht="12" customHeight="1" x14ac:dyDescent="0.25">
      <c r="A356" s="147" t="s">
        <v>59</v>
      </c>
      <c r="B356" s="164"/>
      <c r="C356" s="164">
        <f t="shared" si="105"/>
        <v>0</v>
      </c>
      <c r="D356" s="164">
        <f t="shared" si="105"/>
        <v>0</v>
      </c>
      <c r="E356" s="164">
        <f t="shared" si="105"/>
        <v>0</v>
      </c>
      <c r="F356" s="164">
        <f t="shared" si="105"/>
        <v>0</v>
      </c>
      <c r="G356" s="164">
        <f t="shared" si="105"/>
        <v>0</v>
      </c>
      <c r="H356" s="164">
        <f t="shared" si="105"/>
        <v>0</v>
      </c>
      <c r="I356" s="164">
        <f t="shared" si="105"/>
        <v>0</v>
      </c>
      <c r="J356" s="164">
        <f t="shared" si="105"/>
        <v>0</v>
      </c>
      <c r="K356" s="164">
        <f t="shared" si="105"/>
        <v>0</v>
      </c>
      <c r="L356" s="164">
        <f t="shared" si="105"/>
        <v>0</v>
      </c>
      <c r="M356" s="164">
        <f t="shared" si="105"/>
        <v>0</v>
      </c>
      <c r="N356" s="164">
        <f t="shared" si="105"/>
        <v>0</v>
      </c>
      <c r="O356" s="164">
        <f t="shared" si="105"/>
        <v>0</v>
      </c>
      <c r="P356" s="164">
        <f t="shared" si="105"/>
        <v>0</v>
      </c>
      <c r="Q356" s="164">
        <f t="shared" si="105"/>
        <v>0</v>
      </c>
    </row>
    <row r="357" spans="1:17" ht="12" customHeight="1" x14ac:dyDescent="0.25">
      <c r="A357" s="163" t="s">
        <v>142</v>
      </c>
      <c r="B357" s="162"/>
      <c r="C357" s="162">
        <f>IF(C285=0,0,C285/0.086*1000000/C$55)</f>
        <v>2578.9427667614336</v>
      </c>
      <c r="D357" s="162">
        <f t="shared" ref="D357:Q357" si="106">IF(D285=0,0,D285/0.086*1000000/D$55)</f>
        <v>2554.6599561423509</v>
      </c>
      <c r="E357" s="162">
        <f t="shared" si="106"/>
        <v>2532.5160825863518</v>
      </c>
      <c r="F357" s="162">
        <f t="shared" si="106"/>
        <v>2431.0054534060446</v>
      </c>
      <c r="G357" s="162">
        <f t="shared" si="106"/>
        <v>0</v>
      </c>
      <c r="H357" s="162">
        <f t="shared" si="106"/>
        <v>0</v>
      </c>
      <c r="I357" s="162">
        <f t="shared" si="106"/>
        <v>2539.6011311351663</v>
      </c>
      <c r="J357" s="162">
        <f t="shared" si="106"/>
        <v>2361.2848766739953</v>
      </c>
      <c r="K357" s="162">
        <f t="shared" si="106"/>
        <v>0</v>
      </c>
      <c r="L357" s="162">
        <f t="shared" si="106"/>
        <v>0</v>
      </c>
      <c r="M357" s="162">
        <f t="shared" si="106"/>
        <v>2542.2676336995905</v>
      </c>
      <c r="N357" s="162">
        <f t="shared" si="106"/>
        <v>0</v>
      </c>
      <c r="O357" s="162">
        <f t="shared" si="106"/>
        <v>2498.6177732947599</v>
      </c>
      <c r="P357" s="162">
        <f t="shared" si="106"/>
        <v>2657.5083814774243</v>
      </c>
      <c r="Q357" s="162">
        <f t="shared" si="106"/>
        <v>0</v>
      </c>
    </row>
    <row r="358" spans="1:17" ht="12" customHeight="1" x14ac:dyDescent="0.25">
      <c r="A358" s="161" t="s">
        <v>141</v>
      </c>
      <c r="B358" s="160"/>
      <c r="C358" s="160">
        <f>IF(C286=0,0,C286/0.086*1000000/C$56)</f>
        <v>2278.6008183334643</v>
      </c>
      <c r="D358" s="160">
        <f t="shared" ref="D358:Q358" si="107">IF(D286=0,0,D286/0.086*1000000/D$56)</f>
        <v>2265.5904903901646</v>
      </c>
      <c r="E358" s="160">
        <f t="shared" si="107"/>
        <v>2255.3942490885556</v>
      </c>
      <c r="F358" s="160">
        <f t="shared" si="107"/>
        <v>2187.0764972186439</v>
      </c>
      <c r="G358" s="160">
        <f t="shared" si="107"/>
        <v>2213.5089325566632</v>
      </c>
      <c r="H358" s="160">
        <f t="shared" si="107"/>
        <v>2157.5070668877552</v>
      </c>
      <c r="I358" s="160">
        <f t="shared" si="107"/>
        <v>2272.7917399501725</v>
      </c>
      <c r="J358" s="160">
        <f t="shared" si="107"/>
        <v>2135.3896447341576</v>
      </c>
      <c r="K358" s="160">
        <f t="shared" si="107"/>
        <v>2222.0069805830553</v>
      </c>
      <c r="L358" s="160">
        <f t="shared" si="107"/>
        <v>2178.1634364663528</v>
      </c>
      <c r="M358" s="160">
        <f t="shared" si="107"/>
        <v>2270.1943116468974</v>
      </c>
      <c r="N358" s="160">
        <f t="shared" si="107"/>
        <v>0</v>
      </c>
      <c r="O358" s="160">
        <f t="shared" si="107"/>
        <v>2199.0698313760381</v>
      </c>
      <c r="P358" s="160">
        <f t="shared" si="107"/>
        <v>2330.5182679237155</v>
      </c>
      <c r="Q358" s="160">
        <f t="shared" si="107"/>
        <v>0</v>
      </c>
    </row>
    <row r="359" spans="1:17" ht="12" customHeight="1" x14ac:dyDescent="0.25">
      <c r="A359" s="148" t="s">
        <v>60</v>
      </c>
      <c r="B359" s="156"/>
      <c r="C359" s="156">
        <f t="shared" ref="C359:Q360" si="108">IF(C287=0,0,C287/0.086*1000000/C$56)</f>
        <v>1695.0931341880387</v>
      </c>
      <c r="D359" s="156">
        <f t="shared" si="108"/>
        <v>1680.1471157229341</v>
      </c>
      <c r="E359" s="156">
        <f t="shared" si="108"/>
        <v>1669.4681908473074</v>
      </c>
      <c r="F359" s="156">
        <f t="shared" si="108"/>
        <v>1603.6538962004295</v>
      </c>
      <c r="G359" s="156">
        <f t="shared" si="108"/>
        <v>1625.1629966630276</v>
      </c>
      <c r="H359" s="156">
        <f t="shared" si="108"/>
        <v>1573.8455719715314</v>
      </c>
      <c r="I359" s="156">
        <f t="shared" si="108"/>
        <v>1692.0309700138373</v>
      </c>
      <c r="J359" s="156">
        <f t="shared" si="108"/>
        <v>1563.0744018414193</v>
      </c>
      <c r="K359" s="156">
        <f t="shared" si="108"/>
        <v>1638.3864101953104</v>
      </c>
      <c r="L359" s="156">
        <f t="shared" si="108"/>
        <v>1582.7849603686097</v>
      </c>
      <c r="M359" s="156">
        <f t="shared" si="108"/>
        <v>1689.4595140390561</v>
      </c>
      <c r="N359" s="156">
        <f t="shared" si="108"/>
        <v>0</v>
      </c>
      <c r="O359" s="156">
        <f t="shared" si="108"/>
        <v>1604.7472559591536</v>
      </c>
      <c r="P359" s="156">
        <f t="shared" si="108"/>
        <v>1756.0073418221741</v>
      </c>
      <c r="Q359" s="156">
        <f t="shared" si="108"/>
        <v>0</v>
      </c>
    </row>
    <row r="360" spans="1:17" ht="12" customHeight="1" x14ac:dyDescent="0.25">
      <c r="A360" s="159" t="s">
        <v>59</v>
      </c>
      <c r="B360" s="57"/>
      <c r="C360" s="57">
        <f t="shared" si="108"/>
        <v>583.5076841454262</v>
      </c>
      <c r="D360" s="57">
        <f t="shared" si="108"/>
        <v>585.4433746672305</v>
      </c>
      <c r="E360" s="57">
        <f t="shared" si="108"/>
        <v>585.92605824124792</v>
      </c>
      <c r="F360" s="57">
        <f t="shared" si="108"/>
        <v>583.42260101821455</v>
      </c>
      <c r="G360" s="57">
        <f t="shared" si="108"/>
        <v>588.34593589363578</v>
      </c>
      <c r="H360" s="57">
        <f t="shared" si="108"/>
        <v>583.66149491622411</v>
      </c>
      <c r="I360" s="57">
        <f t="shared" si="108"/>
        <v>580.76076993633478</v>
      </c>
      <c r="J360" s="57">
        <f t="shared" si="108"/>
        <v>572.31524289273818</v>
      </c>
      <c r="K360" s="57">
        <f t="shared" si="108"/>
        <v>583.62057038774537</v>
      </c>
      <c r="L360" s="57">
        <f t="shared" si="108"/>
        <v>595.37847609774258</v>
      </c>
      <c r="M360" s="57">
        <f t="shared" si="108"/>
        <v>580.73479760784153</v>
      </c>
      <c r="N360" s="57">
        <f t="shared" si="108"/>
        <v>0</v>
      </c>
      <c r="O360" s="57">
        <f t="shared" si="108"/>
        <v>594.32257541688455</v>
      </c>
      <c r="P360" s="57">
        <f t="shared" si="108"/>
        <v>574.5109261015416</v>
      </c>
      <c r="Q360" s="57">
        <f t="shared" si="108"/>
        <v>0</v>
      </c>
    </row>
    <row r="361" spans="1:17" ht="12" customHeight="1" x14ac:dyDescent="0.25">
      <c r="A361" s="158" t="s">
        <v>62</v>
      </c>
      <c r="B361" s="157"/>
      <c r="C361" s="157">
        <f>IF(C289=0,0,C289/0.086*1000000/SUM(C$58:C$59))</f>
        <v>785.97998624887623</v>
      </c>
      <c r="D361" s="157">
        <f t="shared" ref="D361:Q361" si="109">IF(D289=0,0,D289/0.086*1000000/SUM(D$58:D$59))</f>
        <v>794.61877282932778</v>
      </c>
      <c r="E361" s="157">
        <f t="shared" si="109"/>
        <v>800.01650366263505</v>
      </c>
      <c r="F361" s="157">
        <f t="shared" si="109"/>
        <v>776.80322537331847</v>
      </c>
      <c r="G361" s="157">
        <f t="shared" si="109"/>
        <v>760.76176562044191</v>
      </c>
      <c r="H361" s="157">
        <f t="shared" si="109"/>
        <v>752.00920210300603</v>
      </c>
      <c r="I361" s="157">
        <f t="shared" si="109"/>
        <v>769.99247866303688</v>
      </c>
      <c r="J361" s="157">
        <f t="shared" si="109"/>
        <v>743.79658798621836</v>
      </c>
      <c r="K361" s="157">
        <f t="shared" si="109"/>
        <v>786.30817387326715</v>
      </c>
      <c r="L361" s="157">
        <f t="shared" si="109"/>
        <v>762.52347256199357</v>
      </c>
      <c r="M361" s="157">
        <f t="shared" si="109"/>
        <v>777.85424760294075</v>
      </c>
      <c r="N361" s="157">
        <f t="shared" si="109"/>
        <v>0</v>
      </c>
      <c r="O361" s="157">
        <f t="shared" si="109"/>
        <v>775.55304360274647</v>
      </c>
      <c r="P361" s="157">
        <f t="shared" si="109"/>
        <v>827.90443418695929</v>
      </c>
      <c r="Q361" s="157">
        <f t="shared" si="109"/>
        <v>0</v>
      </c>
    </row>
    <row r="362" spans="1:17" ht="12" customHeight="1" x14ac:dyDescent="0.25">
      <c r="A362" s="23" t="s">
        <v>57</v>
      </c>
      <c r="B362" s="156"/>
      <c r="C362" s="156">
        <f>IF(C290=0,0,C290/0.086*1000000/C$58)</f>
        <v>0</v>
      </c>
      <c r="D362" s="156">
        <f t="shared" ref="D362:Q362" si="110">IF(D290=0,0,D290/0.086*1000000/D$58)</f>
        <v>0</v>
      </c>
      <c r="E362" s="156">
        <f t="shared" si="110"/>
        <v>0</v>
      </c>
      <c r="F362" s="156">
        <f t="shared" si="110"/>
        <v>0</v>
      </c>
      <c r="G362" s="156">
        <f t="shared" si="110"/>
        <v>0</v>
      </c>
      <c r="H362" s="156">
        <f t="shared" si="110"/>
        <v>0</v>
      </c>
      <c r="I362" s="156">
        <f t="shared" si="110"/>
        <v>0</v>
      </c>
      <c r="J362" s="156">
        <f t="shared" si="110"/>
        <v>0</v>
      </c>
      <c r="K362" s="156">
        <f t="shared" si="110"/>
        <v>0</v>
      </c>
      <c r="L362" s="156">
        <f t="shared" si="110"/>
        <v>0</v>
      </c>
      <c r="M362" s="156">
        <f t="shared" si="110"/>
        <v>0</v>
      </c>
      <c r="N362" s="156">
        <f t="shared" si="110"/>
        <v>0</v>
      </c>
      <c r="O362" s="156">
        <f t="shared" si="110"/>
        <v>0</v>
      </c>
      <c r="P362" s="156">
        <f t="shared" si="110"/>
        <v>0</v>
      </c>
      <c r="Q362" s="156">
        <f t="shared" si="110"/>
        <v>0</v>
      </c>
    </row>
    <row r="363" spans="1:17" ht="12" customHeight="1" x14ac:dyDescent="0.25">
      <c r="A363" s="29" t="s">
        <v>140</v>
      </c>
      <c r="B363" s="57"/>
      <c r="C363" s="57">
        <f>IF(C291=0,0,C291/0.086*1000000/C$59)</f>
        <v>785.97998624887623</v>
      </c>
      <c r="D363" s="57">
        <f t="shared" ref="D363:Q363" si="111">IF(D291=0,0,D291/0.086*1000000/D$59)</f>
        <v>794.61877282932778</v>
      </c>
      <c r="E363" s="57">
        <f t="shared" si="111"/>
        <v>800.01650366263505</v>
      </c>
      <c r="F363" s="57">
        <f t="shared" si="111"/>
        <v>776.80322537331847</v>
      </c>
      <c r="G363" s="57">
        <f t="shared" si="111"/>
        <v>760.76176562044191</v>
      </c>
      <c r="H363" s="57">
        <f t="shared" si="111"/>
        <v>752.00920210300603</v>
      </c>
      <c r="I363" s="57">
        <f t="shared" si="111"/>
        <v>769.99247866303688</v>
      </c>
      <c r="J363" s="57">
        <f t="shared" si="111"/>
        <v>743.79658798621836</v>
      </c>
      <c r="K363" s="57">
        <f t="shared" si="111"/>
        <v>786.30817387326715</v>
      </c>
      <c r="L363" s="57">
        <f t="shared" si="111"/>
        <v>762.52347256199357</v>
      </c>
      <c r="M363" s="57">
        <f t="shared" si="111"/>
        <v>777.85424760294075</v>
      </c>
      <c r="N363" s="57">
        <f t="shared" si="111"/>
        <v>0</v>
      </c>
      <c r="O363" s="57">
        <f t="shared" si="111"/>
        <v>775.55304360274647</v>
      </c>
      <c r="P363" s="57">
        <f t="shared" si="111"/>
        <v>827.90443418695929</v>
      </c>
      <c r="Q363" s="57">
        <f t="shared" si="111"/>
        <v>0</v>
      </c>
    </row>
    <row r="365" spans="1:17" ht="12" customHeight="1" x14ac:dyDescent="0.25">
      <c r="A365" s="152" t="s">
        <v>188</v>
      </c>
      <c r="B365" s="168"/>
      <c r="C365" s="168">
        <f t="shared" ref="C365:Q365" si="112">C366+C368+C370+C379</f>
        <v>14556.766173847671</v>
      </c>
      <c r="D365" s="168">
        <f t="shared" si="112"/>
        <v>13996.12597126969</v>
      </c>
      <c r="E365" s="168">
        <f t="shared" si="112"/>
        <v>14154.276965994201</v>
      </c>
      <c r="F365" s="168">
        <f t="shared" si="112"/>
        <v>13098.068285626261</v>
      </c>
      <c r="G365" s="168">
        <f t="shared" si="112"/>
        <v>12805.281268750268</v>
      </c>
      <c r="H365" s="168">
        <f t="shared" si="112"/>
        <v>12000.925101925464</v>
      </c>
      <c r="I365" s="168">
        <f t="shared" si="112"/>
        <v>12525.128056884065</v>
      </c>
      <c r="J365" s="168">
        <f t="shared" si="112"/>
        <v>12219.854858930803</v>
      </c>
      <c r="K365" s="168">
        <f t="shared" si="112"/>
        <v>12249.41502234626</v>
      </c>
      <c r="L365" s="168">
        <f t="shared" si="112"/>
        <v>13640.770309235788</v>
      </c>
      <c r="M365" s="168">
        <f t="shared" si="112"/>
        <v>12910.164301487206</v>
      </c>
      <c r="N365" s="168">
        <f t="shared" si="112"/>
        <v>0</v>
      </c>
      <c r="O365" s="168">
        <f t="shared" si="112"/>
        <v>15440.653076955821</v>
      </c>
      <c r="P365" s="168">
        <f t="shared" si="112"/>
        <v>12762.923587092519</v>
      </c>
      <c r="Q365" s="168">
        <f t="shared" si="112"/>
        <v>0</v>
      </c>
    </row>
    <row r="366" spans="1:17" ht="12" customHeight="1" x14ac:dyDescent="0.25">
      <c r="A366" s="158" t="s">
        <v>65</v>
      </c>
      <c r="B366" s="157"/>
      <c r="C366" s="157">
        <f t="shared" ref="C366:Q366" si="113">C367</f>
        <v>12051.04495027992</v>
      </c>
      <c r="D366" s="157">
        <f t="shared" si="113"/>
        <v>11480.406515785608</v>
      </c>
      <c r="E366" s="157">
        <f t="shared" si="113"/>
        <v>11640.35685140151</v>
      </c>
      <c r="F366" s="157">
        <f t="shared" si="113"/>
        <v>10629.476899608404</v>
      </c>
      <c r="G366" s="157">
        <f t="shared" si="113"/>
        <v>10332.863480600994</v>
      </c>
      <c r="H366" s="157">
        <f t="shared" si="113"/>
        <v>9557.2471288063207</v>
      </c>
      <c r="I366" s="157">
        <f t="shared" si="113"/>
        <v>9949.5388360768939</v>
      </c>
      <c r="J366" s="157">
        <f t="shared" si="113"/>
        <v>9728.8578675650497</v>
      </c>
      <c r="K366" s="157">
        <f t="shared" si="113"/>
        <v>9649.5392160193205</v>
      </c>
      <c r="L366" s="157">
        <f t="shared" si="113"/>
        <v>11075.195233123366</v>
      </c>
      <c r="M366" s="157">
        <f t="shared" si="113"/>
        <v>10130.572802072358</v>
      </c>
      <c r="N366" s="157">
        <f t="shared" si="113"/>
        <v>0</v>
      </c>
      <c r="O366" s="157">
        <f t="shared" si="113"/>
        <v>11250.362549947835</v>
      </c>
      <c r="P366" s="157">
        <f t="shared" si="113"/>
        <v>10077.232929397418</v>
      </c>
      <c r="Q366" s="157">
        <f t="shared" si="113"/>
        <v>0</v>
      </c>
    </row>
    <row r="367" spans="1:17" ht="12" customHeight="1" x14ac:dyDescent="0.25">
      <c r="A367" s="23" t="s">
        <v>60</v>
      </c>
      <c r="B367" s="57"/>
      <c r="C367" s="57">
        <f t="shared" ref="C367:Q367" si="114">IF(C295=0,0,C295/0.086*1000000/C$49)</f>
        <v>12051.04495027992</v>
      </c>
      <c r="D367" s="57">
        <f t="shared" si="114"/>
        <v>11480.406515785608</v>
      </c>
      <c r="E367" s="57">
        <f t="shared" si="114"/>
        <v>11640.35685140151</v>
      </c>
      <c r="F367" s="57">
        <f t="shared" si="114"/>
        <v>10629.476899608404</v>
      </c>
      <c r="G367" s="57">
        <f t="shared" si="114"/>
        <v>10332.863480600994</v>
      </c>
      <c r="H367" s="57">
        <f t="shared" si="114"/>
        <v>9557.2471288063207</v>
      </c>
      <c r="I367" s="57">
        <f t="shared" si="114"/>
        <v>9949.5388360768939</v>
      </c>
      <c r="J367" s="57">
        <f t="shared" si="114"/>
        <v>9728.8578675650497</v>
      </c>
      <c r="K367" s="57">
        <f t="shared" si="114"/>
        <v>9649.5392160193205</v>
      </c>
      <c r="L367" s="57">
        <f t="shared" si="114"/>
        <v>11075.195233123366</v>
      </c>
      <c r="M367" s="57">
        <f t="shared" si="114"/>
        <v>10130.572802072358</v>
      </c>
      <c r="N367" s="57">
        <f t="shared" si="114"/>
        <v>0</v>
      </c>
      <c r="O367" s="57">
        <f t="shared" si="114"/>
        <v>11250.362549947835</v>
      </c>
      <c r="P367" s="57">
        <f t="shared" si="114"/>
        <v>10077.232929397418</v>
      </c>
      <c r="Q367" s="57">
        <f t="shared" si="114"/>
        <v>0</v>
      </c>
    </row>
    <row r="368" spans="1:17" ht="12" customHeight="1" x14ac:dyDescent="0.25">
      <c r="A368" s="158" t="s">
        <v>112</v>
      </c>
      <c r="B368" s="157"/>
      <c r="C368" s="157">
        <f t="shared" ref="C368:Q368" si="115">C369</f>
        <v>19.111684860519905</v>
      </c>
      <c r="D368" s="157">
        <f t="shared" si="115"/>
        <v>13.72180430829167</v>
      </c>
      <c r="E368" s="157">
        <f t="shared" si="115"/>
        <v>8.651842541482365</v>
      </c>
      <c r="F368" s="157">
        <f t="shared" si="115"/>
        <v>23.938679665631128</v>
      </c>
      <c r="G368" s="157">
        <f t="shared" si="115"/>
        <v>23.224932818960166</v>
      </c>
      <c r="H368" s="157">
        <f t="shared" si="115"/>
        <v>33.131873465968582</v>
      </c>
      <c r="I368" s="157">
        <f t="shared" si="115"/>
        <v>28.274114926797065</v>
      </c>
      <c r="J368" s="157">
        <f t="shared" si="115"/>
        <v>69.943787048596107</v>
      </c>
      <c r="K368" s="157">
        <f t="shared" si="115"/>
        <v>90.262515218880708</v>
      </c>
      <c r="L368" s="157">
        <f t="shared" si="115"/>
        <v>98.022017586341562</v>
      </c>
      <c r="M368" s="157">
        <f t="shared" si="115"/>
        <v>206.69965715935166</v>
      </c>
      <c r="N368" s="157">
        <f t="shared" si="115"/>
        <v>0</v>
      </c>
      <c r="O368" s="157">
        <f t="shared" si="115"/>
        <v>1655.6569514082023</v>
      </c>
      <c r="P368" s="157">
        <f t="shared" si="115"/>
        <v>4.3721455128118336</v>
      </c>
      <c r="Q368" s="157">
        <f t="shared" si="115"/>
        <v>0</v>
      </c>
    </row>
    <row r="369" spans="1:17" ht="12" customHeight="1" x14ac:dyDescent="0.25">
      <c r="A369" s="23" t="s">
        <v>60</v>
      </c>
      <c r="B369" s="156"/>
      <c r="C369" s="156">
        <f t="shared" ref="C369:Q369" si="116">IF(C297=0,0,C297/0.086*1000000/C$49)</f>
        <v>19.111684860519905</v>
      </c>
      <c r="D369" s="156">
        <f t="shared" si="116"/>
        <v>13.72180430829167</v>
      </c>
      <c r="E369" s="156">
        <f t="shared" si="116"/>
        <v>8.651842541482365</v>
      </c>
      <c r="F369" s="156">
        <f t="shared" si="116"/>
        <v>23.938679665631128</v>
      </c>
      <c r="G369" s="156">
        <f t="shared" si="116"/>
        <v>23.224932818960166</v>
      </c>
      <c r="H369" s="156">
        <f t="shared" si="116"/>
        <v>33.131873465968582</v>
      </c>
      <c r="I369" s="156">
        <f t="shared" si="116"/>
        <v>28.274114926797065</v>
      </c>
      <c r="J369" s="156">
        <f t="shared" si="116"/>
        <v>69.943787048596107</v>
      </c>
      <c r="K369" s="156">
        <f t="shared" si="116"/>
        <v>90.262515218880708</v>
      </c>
      <c r="L369" s="156">
        <f t="shared" si="116"/>
        <v>98.022017586341562</v>
      </c>
      <c r="M369" s="156">
        <f t="shared" si="116"/>
        <v>206.69965715935166</v>
      </c>
      <c r="N369" s="156">
        <f t="shared" si="116"/>
        <v>0</v>
      </c>
      <c r="O369" s="156">
        <f t="shared" si="116"/>
        <v>1655.6569514082023</v>
      </c>
      <c r="P369" s="156">
        <f t="shared" si="116"/>
        <v>4.3721455128118336</v>
      </c>
      <c r="Q369" s="156">
        <f t="shared" si="116"/>
        <v>0</v>
      </c>
    </row>
    <row r="370" spans="1:17" ht="12" customHeight="1" x14ac:dyDescent="0.25">
      <c r="A370" s="158" t="s">
        <v>63</v>
      </c>
      <c r="B370" s="157"/>
      <c r="C370" s="157">
        <f t="shared" ref="C370:Q370" si="117">IF(C298=0,0,C298/0.086*1000000/SUM(C$53:C$56))</f>
        <v>1832.9119507437783</v>
      </c>
      <c r="D370" s="157">
        <f t="shared" si="117"/>
        <v>1838.1170117596769</v>
      </c>
      <c r="E370" s="157">
        <f t="shared" si="117"/>
        <v>1833.8559162991571</v>
      </c>
      <c r="F370" s="157">
        <f t="shared" si="117"/>
        <v>1789.5328613213546</v>
      </c>
      <c r="G370" s="157">
        <f t="shared" si="117"/>
        <v>1804.646737678768</v>
      </c>
      <c r="H370" s="157">
        <f t="shared" si="117"/>
        <v>1770.4982143152663</v>
      </c>
      <c r="I370" s="157">
        <f t="shared" si="117"/>
        <v>1889.0016438720481</v>
      </c>
      <c r="J370" s="157">
        <f t="shared" si="117"/>
        <v>1782.1799433459441</v>
      </c>
      <c r="K370" s="157">
        <f t="shared" si="117"/>
        <v>1834.2047661686081</v>
      </c>
      <c r="L370" s="157">
        <f t="shared" si="117"/>
        <v>1812.185851356543</v>
      </c>
      <c r="M370" s="157">
        <f t="shared" si="117"/>
        <v>1903.7939880428364</v>
      </c>
      <c r="N370" s="157">
        <f t="shared" si="117"/>
        <v>0</v>
      </c>
      <c r="O370" s="157">
        <f t="shared" si="117"/>
        <v>1867.4785507301283</v>
      </c>
      <c r="P370" s="157">
        <f t="shared" si="117"/>
        <v>1969.0928670964668</v>
      </c>
      <c r="Q370" s="157">
        <f t="shared" si="117"/>
        <v>0</v>
      </c>
    </row>
    <row r="371" spans="1:17" ht="12" customHeight="1" x14ac:dyDescent="0.25">
      <c r="A371" s="167" t="s">
        <v>144</v>
      </c>
      <c r="B371" s="132"/>
      <c r="C371" s="132">
        <f t="shared" ref="C371:Q371" si="118">IF(C299=0,0,C299/0.086*1000000/C$53)</f>
        <v>0</v>
      </c>
      <c r="D371" s="132">
        <f t="shared" si="118"/>
        <v>0</v>
      </c>
      <c r="E371" s="132">
        <f t="shared" si="118"/>
        <v>0</v>
      </c>
      <c r="F371" s="132">
        <f t="shared" si="118"/>
        <v>0</v>
      </c>
      <c r="G371" s="132">
        <f t="shared" si="118"/>
        <v>0</v>
      </c>
      <c r="H371" s="132">
        <f t="shared" si="118"/>
        <v>0</v>
      </c>
      <c r="I371" s="132">
        <f t="shared" si="118"/>
        <v>0</v>
      </c>
      <c r="J371" s="132">
        <f t="shared" si="118"/>
        <v>0</v>
      </c>
      <c r="K371" s="132">
        <f t="shared" si="118"/>
        <v>0</v>
      </c>
      <c r="L371" s="132">
        <f t="shared" si="118"/>
        <v>0</v>
      </c>
      <c r="M371" s="132">
        <f t="shared" si="118"/>
        <v>0</v>
      </c>
      <c r="N371" s="132">
        <f t="shared" si="118"/>
        <v>0</v>
      </c>
      <c r="O371" s="132">
        <f t="shared" si="118"/>
        <v>0</v>
      </c>
      <c r="P371" s="132">
        <f t="shared" si="118"/>
        <v>0</v>
      </c>
      <c r="Q371" s="132">
        <f t="shared" si="118"/>
        <v>0</v>
      </c>
    </row>
    <row r="372" spans="1:17" ht="12" customHeight="1" x14ac:dyDescent="0.25">
      <c r="A372" s="167" t="s">
        <v>143</v>
      </c>
      <c r="B372" s="132"/>
      <c r="C372" s="132">
        <f t="shared" ref="C372:Q374" si="119">IF(C300=0,0,C300/0.086*1000000/C$54)</f>
        <v>0</v>
      </c>
      <c r="D372" s="132">
        <f t="shared" si="119"/>
        <v>0</v>
      </c>
      <c r="E372" s="132">
        <f t="shared" si="119"/>
        <v>0</v>
      </c>
      <c r="F372" s="132">
        <f t="shared" si="119"/>
        <v>0</v>
      </c>
      <c r="G372" s="132">
        <f t="shared" si="119"/>
        <v>0</v>
      </c>
      <c r="H372" s="132">
        <f t="shared" si="119"/>
        <v>0</v>
      </c>
      <c r="I372" s="132">
        <f t="shared" si="119"/>
        <v>0</v>
      </c>
      <c r="J372" s="132">
        <f t="shared" si="119"/>
        <v>0</v>
      </c>
      <c r="K372" s="132">
        <f t="shared" si="119"/>
        <v>0</v>
      </c>
      <c r="L372" s="132">
        <f t="shared" si="119"/>
        <v>0</v>
      </c>
      <c r="M372" s="132">
        <f t="shared" si="119"/>
        <v>0</v>
      </c>
      <c r="N372" s="132">
        <f t="shared" si="119"/>
        <v>0</v>
      </c>
      <c r="O372" s="132">
        <f t="shared" si="119"/>
        <v>0</v>
      </c>
      <c r="P372" s="132">
        <f t="shared" si="119"/>
        <v>0</v>
      </c>
      <c r="Q372" s="132">
        <f t="shared" si="119"/>
        <v>0</v>
      </c>
    </row>
    <row r="373" spans="1:17" ht="12" customHeight="1" x14ac:dyDescent="0.25">
      <c r="A373" s="166" t="s">
        <v>57</v>
      </c>
      <c r="B373" s="165"/>
      <c r="C373" s="165">
        <f t="shared" si="119"/>
        <v>0</v>
      </c>
      <c r="D373" s="165">
        <f t="shared" si="119"/>
        <v>0</v>
      </c>
      <c r="E373" s="165">
        <f t="shared" si="119"/>
        <v>0</v>
      </c>
      <c r="F373" s="165">
        <f t="shared" si="119"/>
        <v>0</v>
      </c>
      <c r="G373" s="165">
        <f t="shared" si="119"/>
        <v>0</v>
      </c>
      <c r="H373" s="165">
        <f t="shared" si="119"/>
        <v>0</v>
      </c>
      <c r="I373" s="165">
        <f t="shared" si="119"/>
        <v>0</v>
      </c>
      <c r="J373" s="165">
        <f t="shared" si="119"/>
        <v>0</v>
      </c>
      <c r="K373" s="165">
        <f t="shared" si="119"/>
        <v>0</v>
      </c>
      <c r="L373" s="165">
        <f t="shared" si="119"/>
        <v>0</v>
      </c>
      <c r="M373" s="165">
        <f t="shared" si="119"/>
        <v>0</v>
      </c>
      <c r="N373" s="165">
        <f t="shared" si="119"/>
        <v>0</v>
      </c>
      <c r="O373" s="165">
        <f t="shared" si="119"/>
        <v>0</v>
      </c>
      <c r="P373" s="165">
        <f t="shared" si="119"/>
        <v>0</v>
      </c>
      <c r="Q373" s="165">
        <f t="shared" si="119"/>
        <v>0</v>
      </c>
    </row>
    <row r="374" spans="1:17" ht="12" customHeight="1" x14ac:dyDescent="0.25">
      <c r="A374" s="147" t="s">
        <v>59</v>
      </c>
      <c r="B374" s="164"/>
      <c r="C374" s="164">
        <f t="shared" si="119"/>
        <v>0</v>
      </c>
      <c r="D374" s="164">
        <f t="shared" si="119"/>
        <v>0</v>
      </c>
      <c r="E374" s="164">
        <f t="shared" si="119"/>
        <v>0</v>
      </c>
      <c r="F374" s="164">
        <f t="shared" si="119"/>
        <v>0</v>
      </c>
      <c r="G374" s="164">
        <f t="shared" si="119"/>
        <v>0</v>
      </c>
      <c r="H374" s="164">
        <f t="shared" si="119"/>
        <v>0</v>
      </c>
      <c r="I374" s="164">
        <f t="shared" si="119"/>
        <v>0</v>
      </c>
      <c r="J374" s="164">
        <f t="shared" si="119"/>
        <v>0</v>
      </c>
      <c r="K374" s="164">
        <f t="shared" si="119"/>
        <v>0</v>
      </c>
      <c r="L374" s="164">
        <f t="shared" si="119"/>
        <v>0</v>
      </c>
      <c r="M374" s="164">
        <f t="shared" si="119"/>
        <v>0</v>
      </c>
      <c r="N374" s="164">
        <f t="shared" si="119"/>
        <v>0</v>
      </c>
      <c r="O374" s="164">
        <f t="shared" si="119"/>
        <v>0</v>
      </c>
      <c r="P374" s="164">
        <f t="shared" si="119"/>
        <v>0</v>
      </c>
      <c r="Q374" s="164">
        <f t="shared" si="119"/>
        <v>0</v>
      </c>
    </row>
    <row r="375" spans="1:17" ht="12" customHeight="1" x14ac:dyDescent="0.25">
      <c r="A375" s="163" t="s">
        <v>142</v>
      </c>
      <c r="B375" s="162"/>
      <c r="C375" s="162">
        <f t="shared" ref="C375:Q375" si="120">IF(C303=0,0,C303/0.086*1000000/C$55)</f>
        <v>1869.4180491288068</v>
      </c>
      <c r="D375" s="162">
        <f t="shared" si="120"/>
        <v>1864.9859403570617</v>
      </c>
      <c r="E375" s="162">
        <f t="shared" si="120"/>
        <v>1862.9377342835808</v>
      </c>
      <c r="F375" s="162">
        <f t="shared" si="120"/>
        <v>1803.0670761198489</v>
      </c>
      <c r="G375" s="162">
        <f t="shared" si="120"/>
        <v>0</v>
      </c>
      <c r="H375" s="162">
        <f t="shared" si="120"/>
        <v>0</v>
      </c>
      <c r="I375" s="162">
        <f t="shared" si="120"/>
        <v>1921.0732396088908</v>
      </c>
      <c r="J375" s="162">
        <f t="shared" si="120"/>
        <v>1797.3621259233814</v>
      </c>
      <c r="K375" s="162">
        <f t="shared" si="120"/>
        <v>0</v>
      </c>
      <c r="L375" s="162">
        <f t="shared" si="120"/>
        <v>0</v>
      </c>
      <c r="M375" s="162">
        <f t="shared" si="120"/>
        <v>1955.608023609889</v>
      </c>
      <c r="N375" s="162">
        <f t="shared" si="120"/>
        <v>0</v>
      </c>
      <c r="O375" s="162">
        <f t="shared" si="120"/>
        <v>1926.8595808421558</v>
      </c>
      <c r="P375" s="162">
        <f t="shared" si="120"/>
        <v>2056.3087613802782</v>
      </c>
      <c r="Q375" s="162">
        <f t="shared" si="120"/>
        <v>0</v>
      </c>
    </row>
    <row r="376" spans="1:17" ht="12" customHeight="1" x14ac:dyDescent="0.25">
      <c r="A376" s="161" t="s">
        <v>141</v>
      </c>
      <c r="B376" s="160"/>
      <c r="C376" s="160">
        <f t="shared" ref="C376:Q378" si="121">IF(C304=0,0,C304/0.086*1000000/C$56)</f>
        <v>1814.722810553458</v>
      </c>
      <c r="D376" s="160">
        <f t="shared" si="121"/>
        <v>1818.4285455898037</v>
      </c>
      <c r="E376" s="160">
        <f t="shared" si="121"/>
        <v>1821.5403927544053</v>
      </c>
      <c r="F376" s="160">
        <f t="shared" si="121"/>
        <v>1783.1282226604392</v>
      </c>
      <c r="G376" s="160">
        <f t="shared" si="121"/>
        <v>1804.646737678768</v>
      </c>
      <c r="H376" s="160">
        <f t="shared" si="121"/>
        <v>1770.4982143152663</v>
      </c>
      <c r="I376" s="160">
        <f t="shared" si="121"/>
        <v>1856.9159911314248</v>
      </c>
      <c r="J376" s="160">
        <f t="shared" si="121"/>
        <v>1766.7907399969849</v>
      </c>
      <c r="K376" s="160">
        <f t="shared" si="121"/>
        <v>1834.2047661686081</v>
      </c>
      <c r="L376" s="160">
        <f t="shared" si="121"/>
        <v>1812.185851356543</v>
      </c>
      <c r="M376" s="160">
        <f t="shared" si="121"/>
        <v>1876.8084323896762</v>
      </c>
      <c r="N376" s="160">
        <f t="shared" si="121"/>
        <v>0</v>
      </c>
      <c r="O376" s="160">
        <f t="shared" si="121"/>
        <v>1842.585365780661</v>
      </c>
      <c r="P376" s="160">
        <f t="shared" si="121"/>
        <v>1931.043873021659</v>
      </c>
      <c r="Q376" s="160">
        <f t="shared" si="121"/>
        <v>0</v>
      </c>
    </row>
    <row r="377" spans="1:17" ht="12" customHeight="1" x14ac:dyDescent="0.25">
      <c r="A377" s="148" t="s">
        <v>60</v>
      </c>
      <c r="B377" s="156"/>
      <c r="C377" s="156">
        <f t="shared" si="121"/>
        <v>1222.9665942624395</v>
      </c>
      <c r="D377" s="156">
        <f t="shared" si="121"/>
        <v>1224.0170071097971</v>
      </c>
      <c r="E377" s="156">
        <f t="shared" si="121"/>
        <v>1226.1941028214351</v>
      </c>
      <c r="F377" s="156">
        <f t="shared" si="121"/>
        <v>1188.4641673341532</v>
      </c>
      <c r="G377" s="156">
        <f t="shared" si="121"/>
        <v>1207.3614362338667</v>
      </c>
      <c r="H377" s="156">
        <f t="shared" si="121"/>
        <v>1176.6890656441503</v>
      </c>
      <c r="I377" s="156">
        <f t="shared" si="121"/>
        <v>1267.4513175385819</v>
      </c>
      <c r="J377" s="156">
        <f t="shared" si="121"/>
        <v>1182.4945336387339</v>
      </c>
      <c r="K377" s="156">
        <f t="shared" si="121"/>
        <v>1242.9509954505336</v>
      </c>
      <c r="L377" s="156">
        <f t="shared" si="121"/>
        <v>1208.731690621735</v>
      </c>
      <c r="M377" s="156">
        <f t="shared" si="121"/>
        <v>1290.7982705310969</v>
      </c>
      <c r="N377" s="156">
        <f t="shared" si="121"/>
        <v>0</v>
      </c>
      <c r="O377" s="156">
        <f t="shared" si="121"/>
        <v>1239.5764428160253</v>
      </c>
      <c r="P377" s="156">
        <f t="shared" si="121"/>
        <v>1351.7658975208267</v>
      </c>
      <c r="Q377" s="156">
        <f t="shared" si="121"/>
        <v>0</v>
      </c>
    </row>
    <row r="378" spans="1:17" ht="12" customHeight="1" x14ac:dyDescent="0.25">
      <c r="A378" s="159" t="s">
        <v>59</v>
      </c>
      <c r="B378" s="57"/>
      <c r="C378" s="57">
        <f t="shared" si="121"/>
        <v>591.7562162910184</v>
      </c>
      <c r="D378" s="57">
        <f t="shared" si="121"/>
        <v>594.41153848000636</v>
      </c>
      <c r="E378" s="57">
        <f t="shared" si="121"/>
        <v>595.34628993297042</v>
      </c>
      <c r="F378" s="57">
        <f t="shared" si="121"/>
        <v>594.66405532628596</v>
      </c>
      <c r="G378" s="57">
        <f t="shared" si="121"/>
        <v>597.28530144490117</v>
      </c>
      <c r="H378" s="57">
        <f t="shared" si="121"/>
        <v>593.8091486711163</v>
      </c>
      <c r="I378" s="57">
        <f t="shared" si="121"/>
        <v>589.46467359284247</v>
      </c>
      <c r="J378" s="57">
        <f t="shared" si="121"/>
        <v>584.2962063582512</v>
      </c>
      <c r="K378" s="57">
        <f t="shared" si="121"/>
        <v>591.25377071807463</v>
      </c>
      <c r="L378" s="57">
        <f t="shared" si="121"/>
        <v>603.45416073480828</v>
      </c>
      <c r="M378" s="57">
        <f t="shared" si="121"/>
        <v>586.01016185857918</v>
      </c>
      <c r="N378" s="57">
        <f t="shared" si="121"/>
        <v>0</v>
      </c>
      <c r="O378" s="57">
        <f t="shared" si="121"/>
        <v>603.00892296463553</v>
      </c>
      <c r="P378" s="57">
        <f t="shared" si="121"/>
        <v>579.27797550083221</v>
      </c>
      <c r="Q378" s="57">
        <f t="shared" si="121"/>
        <v>0</v>
      </c>
    </row>
    <row r="379" spans="1:17" ht="12" customHeight="1" x14ac:dyDescent="0.25">
      <c r="A379" s="158" t="s">
        <v>62</v>
      </c>
      <c r="B379" s="157"/>
      <c r="C379" s="157">
        <f t="shared" ref="C379:Q379" si="122">IF(C307=0,0,C307/0.086*1000000/SUM(C$58:C$59))</f>
        <v>653.69758796345138</v>
      </c>
      <c r="D379" s="157">
        <f t="shared" si="122"/>
        <v>663.88063941611256</v>
      </c>
      <c r="E379" s="157">
        <f t="shared" si="122"/>
        <v>671.41235575205235</v>
      </c>
      <c r="F379" s="157">
        <f t="shared" si="122"/>
        <v>655.11984503087069</v>
      </c>
      <c r="G379" s="157">
        <f t="shared" si="122"/>
        <v>644.54611765154561</v>
      </c>
      <c r="H379" s="157">
        <f t="shared" si="122"/>
        <v>640.04788533790736</v>
      </c>
      <c r="I379" s="157">
        <f t="shared" si="122"/>
        <v>658.3134620083257</v>
      </c>
      <c r="J379" s="157">
        <f t="shared" si="122"/>
        <v>638.87326097121377</v>
      </c>
      <c r="K379" s="157">
        <f t="shared" si="122"/>
        <v>675.40852493944999</v>
      </c>
      <c r="L379" s="157">
        <f t="shared" si="122"/>
        <v>655.36720716953653</v>
      </c>
      <c r="M379" s="157">
        <f t="shared" si="122"/>
        <v>669.09785421266008</v>
      </c>
      <c r="N379" s="157">
        <f t="shared" si="122"/>
        <v>0</v>
      </c>
      <c r="O379" s="157">
        <f t="shared" si="122"/>
        <v>667.15502486965602</v>
      </c>
      <c r="P379" s="157">
        <f t="shared" si="122"/>
        <v>712.22564508582275</v>
      </c>
      <c r="Q379" s="157">
        <f t="shared" si="122"/>
        <v>0</v>
      </c>
    </row>
    <row r="380" spans="1:17" ht="12" customHeight="1" x14ac:dyDescent="0.25">
      <c r="A380" s="23" t="s">
        <v>57</v>
      </c>
      <c r="B380" s="156"/>
      <c r="C380" s="156">
        <f t="shared" ref="C380:Q380" si="123">IF(C308=0,0,C308/0.086*1000000/C$58)</f>
        <v>0</v>
      </c>
      <c r="D380" s="156">
        <f t="shared" si="123"/>
        <v>0</v>
      </c>
      <c r="E380" s="156">
        <f t="shared" si="123"/>
        <v>0</v>
      </c>
      <c r="F380" s="156">
        <f t="shared" si="123"/>
        <v>0</v>
      </c>
      <c r="G380" s="156">
        <f t="shared" si="123"/>
        <v>0</v>
      </c>
      <c r="H380" s="156">
        <f t="shared" si="123"/>
        <v>0</v>
      </c>
      <c r="I380" s="156">
        <f t="shared" si="123"/>
        <v>0</v>
      </c>
      <c r="J380" s="156">
        <f t="shared" si="123"/>
        <v>0</v>
      </c>
      <c r="K380" s="156">
        <f t="shared" si="123"/>
        <v>0</v>
      </c>
      <c r="L380" s="156">
        <f t="shared" si="123"/>
        <v>0</v>
      </c>
      <c r="M380" s="156">
        <f t="shared" si="123"/>
        <v>0</v>
      </c>
      <c r="N380" s="156">
        <f t="shared" si="123"/>
        <v>0</v>
      </c>
      <c r="O380" s="156">
        <f t="shared" si="123"/>
        <v>0</v>
      </c>
      <c r="P380" s="156">
        <f t="shared" si="123"/>
        <v>0</v>
      </c>
      <c r="Q380" s="156">
        <f t="shared" si="123"/>
        <v>0</v>
      </c>
    </row>
    <row r="381" spans="1:17" ht="12" customHeight="1" x14ac:dyDescent="0.25">
      <c r="A381" s="29" t="s">
        <v>140</v>
      </c>
      <c r="B381" s="57"/>
      <c r="C381" s="57">
        <f t="shared" ref="C381:Q381" si="124">IF(C309=0,0,C309/0.086*1000000/C$59)</f>
        <v>653.69758796345138</v>
      </c>
      <c r="D381" s="57">
        <f t="shared" si="124"/>
        <v>663.88063941611256</v>
      </c>
      <c r="E381" s="57">
        <f t="shared" si="124"/>
        <v>671.41235575205235</v>
      </c>
      <c r="F381" s="57">
        <f t="shared" si="124"/>
        <v>655.11984503087069</v>
      </c>
      <c r="G381" s="57">
        <f t="shared" si="124"/>
        <v>644.54611765154561</v>
      </c>
      <c r="H381" s="57">
        <f t="shared" si="124"/>
        <v>640.04788533790736</v>
      </c>
      <c r="I381" s="57">
        <f t="shared" si="124"/>
        <v>658.3134620083257</v>
      </c>
      <c r="J381" s="57">
        <f t="shared" si="124"/>
        <v>638.87326097121377</v>
      </c>
      <c r="K381" s="57">
        <f t="shared" si="124"/>
        <v>675.40852493944999</v>
      </c>
      <c r="L381" s="57">
        <f t="shared" si="124"/>
        <v>655.36720716953653</v>
      </c>
      <c r="M381" s="57">
        <f t="shared" si="124"/>
        <v>669.09785421266008</v>
      </c>
      <c r="N381" s="57">
        <f t="shared" si="124"/>
        <v>0</v>
      </c>
      <c r="O381" s="57">
        <f t="shared" si="124"/>
        <v>667.15502486965602</v>
      </c>
      <c r="P381" s="57">
        <f t="shared" si="124"/>
        <v>712.22564508582275</v>
      </c>
      <c r="Q381" s="57">
        <f t="shared" si="124"/>
        <v>0</v>
      </c>
    </row>
    <row r="383" spans="1:17" ht="12" customHeight="1" x14ac:dyDescent="0.25">
      <c r="A383" s="152" t="s">
        <v>187</v>
      </c>
      <c r="B383" s="168"/>
      <c r="C383" s="168">
        <f t="shared" ref="C383:Q383" si="125">C384+C386+C388+C397</f>
        <v>0</v>
      </c>
      <c r="D383" s="168">
        <f t="shared" si="125"/>
        <v>0</v>
      </c>
      <c r="E383" s="168">
        <f t="shared" si="125"/>
        <v>0</v>
      </c>
      <c r="F383" s="168">
        <f t="shared" si="125"/>
        <v>0</v>
      </c>
      <c r="G383" s="168">
        <f t="shared" si="125"/>
        <v>0</v>
      </c>
      <c r="H383" s="168">
        <f t="shared" si="125"/>
        <v>0</v>
      </c>
      <c r="I383" s="168">
        <f t="shared" si="125"/>
        <v>0</v>
      </c>
      <c r="J383" s="168">
        <f t="shared" si="125"/>
        <v>0</v>
      </c>
      <c r="K383" s="168">
        <f t="shared" si="125"/>
        <v>0</v>
      </c>
      <c r="L383" s="168">
        <f t="shared" si="125"/>
        <v>0</v>
      </c>
      <c r="M383" s="168">
        <f t="shared" si="125"/>
        <v>0</v>
      </c>
      <c r="N383" s="168">
        <f t="shared" si="125"/>
        <v>0</v>
      </c>
      <c r="O383" s="168">
        <f t="shared" si="125"/>
        <v>0</v>
      </c>
      <c r="P383" s="168">
        <f t="shared" si="125"/>
        <v>0</v>
      </c>
      <c r="Q383" s="168">
        <f t="shared" si="125"/>
        <v>0</v>
      </c>
    </row>
    <row r="384" spans="1:17" ht="12" customHeight="1" x14ac:dyDescent="0.25">
      <c r="A384" s="158" t="s">
        <v>65</v>
      </c>
      <c r="B384" s="157"/>
      <c r="C384" s="157">
        <f t="shared" ref="C384:Q384" si="126">C385</f>
        <v>0</v>
      </c>
      <c r="D384" s="157">
        <f t="shared" si="126"/>
        <v>0</v>
      </c>
      <c r="E384" s="157">
        <f t="shared" si="126"/>
        <v>0</v>
      </c>
      <c r="F384" s="157">
        <f t="shared" si="126"/>
        <v>0</v>
      </c>
      <c r="G384" s="157">
        <f t="shared" si="126"/>
        <v>0</v>
      </c>
      <c r="H384" s="157">
        <f t="shared" si="126"/>
        <v>0</v>
      </c>
      <c r="I384" s="157">
        <f t="shared" si="126"/>
        <v>0</v>
      </c>
      <c r="J384" s="157">
        <f t="shared" si="126"/>
        <v>0</v>
      </c>
      <c r="K384" s="157">
        <f t="shared" si="126"/>
        <v>0</v>
      </c>
      <c r="L384" s="157">
        <f t="shared" si="126"/>
        <v>0</v>
      </c>
      <c r="M384" s="157">
        <f t="shared" si="126"/>
        <v>0</v>
      </c>
      <c r="N384" s="157">
        <f t="shared" si="126"/>
        <v>0</v>
      </c>
      <c r="O384" s="157">
        <f t="shared" si="126"/>
        <v>0</v>
      </c>
      <c r="P384" s="157">
        <f t="shared" si="126"/>
        <v>0</v>
      </c>
      <c r="Q384" s="157">
        <f t="shared" si="126"/>
        <v>0</v>
      </c>
    </row>
    <row r="385" spans="1:17" ht="12" customHeight="1" x14ac:dyDescent="0.25">
      <c r="A385" s="23" t="s">
        <v>60</v>
      </c>
      <c r="B385" s="57"/>
      <c r="C385" s="57">
        <f>IF(C331=0,0,C331*1000000/C$49)</f>
        <v>0</v>
      </c>
      <c r="D385" s="57">
        <f t="shared" ref="D385:Q385" si="127">IF(D331=0,0,D331*1000000/D$49)</f>
        <v>0</v>
      </c>
      <c r="E385" s="57">
        <f t="shared" si="127"/>
        <v>0</v>
      </c>
      <c r="F385" s="57">
        <f t="shared" si="127"/>
        <v>0</v>
      </c>
      <c r="G385" s="57">
        <f t="shared" si="127"/>
        <v>0</v>
      </c>
      <c r="H385" s="57">
        <f t="shared" si="127"/>
        <v>0</v>
      </c>
      <c r="I385" s="57">
        <f t="shared" si="127"/>
        <v>0</v>
      </c>
      <c r="J385" s="57">
        <f t="shared" si="127"/>
        <v>0</v>
      </c>
      <c r="K385" s="57">
        <f t="shared" si="127"/>
        <v>0</v>
      </c>
      <c r="L385" s="57">
        <f t="shared" si="127"/>
        <v>0</v>
      </c>
      <c r="M385" s="57">
        <f t="shared" si="127"/>
        <v>0</v>
      </c>
      <c r="N385" s="57">
        <f t="shared" si="127"/>
        <v>0</v>
      </c>
      <c r="O385" s="57">
        <f t="shared" si="127"/>
        <v>0</v>
      </c>
      <c r="P385" s="57">
        <f t="shared" si="127"/>
        <v>0</v>
      </c>
      <c r="Q385" s="57">
        <f t="shared" si="127"/>
        <v>0</v>
      </c>
    </row>
    <row r="386" spans="1:17" ht="12" customHeight="1" x14ac:dyDescent="0.25">
      <c r="A386" s="158" t="s">
        <v>112</v>
      </c>
      <c r="B386" s="157"/>
      <c r="C386" s="157">
        <f t="shared" ref="C386:Q386" si="128">C387</f>
        <v>0</v>
      </c>
      <c r="D386" s="157">
        <f t="shared" si="128"/>
        <v>0</v>
      </c>
      <c r="E386" s="157">
        <f t="shared" si="128"/>
        <v>0</v>
      </c>
      <c r="F386" s="157">
        <f t="shared" si="128"/>
        <v>0</v>
      </c>
      <c r="G386" s="157">
        <f t="shared" si="128"/>
        <v>0</v>
      </c>
      <c r="H386" s="157">
        <f t="shared" si="128"/>
        <v>0</v>
      </c>
      <c r="I386" s="157">
        <f t="shared" si="128"/>
        <v>0</v>
      </c>
      <c r="J386" s="157">
        <f t="shared" si="128"/>
        <v>0</v>
      </c>
      <c r="K386" s="157">
        <f t="shared" si="128"/>
        <v>0</v>
      </c>
      <c r="L386" s="157">
        <f t="shared" si="128"/>
        <v>0</v>
      </c>
      <c r="M386" s="157">
        <f t="shared" si="128"/>
        <v>0</v>
      </c>
      <c r="N386" s="157">
        <f t="shared" si="128"/>
        <v>0</v>
      </c>
      <c r="O386" s="157">
        <f t="shared" si="128"/>
        <v>0</v>
      </c>
      <c r="P386" s="157">
        <f t="shared" si="128"/>
        <v>0</v>
      </c>
      <c r="Q386" s="157">
        <f t="shared" si="128"/>
        <v>0</v>
      </c>
    </row>
    <row r="387" spans="1:17" ht="12" customHeight="1" x14ac:dyDescent="0.25">
      <c r="A387" s="23" t="s">
        <v>60</v>
      </c>
      <c r="B387" s="156"/>
      <c r="C387" s="156">
        <f>IF(C333=0,0,C333*1000000/C$49)</f>
        <v>0</v>
      </c>
      <c r="D387" s="156">
        <f t="shared" ref="D387:Q387" si="129">IF(D333=0,0,D333*1000000/D$49)</f>
        <v>0</v>
      </c>
      <c r="E387" s="156">
        <f t="shared" si="129"/>
        <v>0</v>
      </c>
      <c r="F387" s="156">
        <f t="shared" si="129"/>
        <v>0</v>
      </c>
      <c r="G387" s="156">
        <f t="shared" si="129"/>
        <v>0</v>
      </c>
      <c r="H387" s="156">
        <f t="shared" si="129"/>
        <v>0</v>
      </c>
      <c r="I387" s="156">
        <f t="shared" si="129"/>
        <v>0</v>
      </c>
      <c r="J387" s="156">
        <f t="shared" si="129"/>
        <v>0</v>
      </c>
      <c r="K387" s="156">
        <f t="shared" si="129"/>
        <v>0</v>
      </c>
      <c r="L387" s="156">
        <f t="shared" si="129"/>
        <v>0</v>
      </c>
      <c r="M387" s="156">
        <f t="shared" si="129"/>
        <v>0</v>
      </c>
      <c r="N387" s="156">
        <f t="shared" si="129"/>
        <v>0</v>
      </c>
      <c r="O387" s="156">
        <f t="shared" si="129"/>
        <v>0</v>
      </c>
      <c r="P387" s="156">
        <f t="shared" si="129"/>
        <v>0</v>
      </c>
      <c r="Q387" s="156">
        <f t="shared" si="129"/>
        <v>0</v>
      </c>
    </row>
    <row r="388" spans="1:17" ht="12" customHeight="1" x14ac:dyDescent="0.25">
      <c r="A388" s="158" t="s">
        <v>63</v>
      </c>
      <c r="B388" s="157"/>
      <c r="C388" s="157">
        <f>IF(C334=0,0,C334*1000000/SUM(C$53:C$56))</f>
        <v>0</v>
      </c>
      <c r="D388" s="157">
        <f t="shared" ref="D388:Q388" si="130">IF(D334=0,0,D334*1000000/SUM(D$53:D$56))</f>
        <v>0</v>
      </c>
      <c r="E388" s="157">
        <f t="shared" si="130"/>
        <v>0</v>
      </c>
      <c r="F388" s="157">
        <f t="shared" si="130"/>
        <v>0</v>
      </c>
      <c r="G388" s="157">
        <f t="shared" si="130"/>
        <v>0</v>
      </c>
      <c r="H388" s="157">
        <f t="shared" si="130"/>
        <v>0</v>
      </c>
      <c r="I388" s="157">
        <f t="shared" si="130"/>
        <v>0</v>
      </c>
      <c r="J388" s="157">
        <f t="shared" si="130"/>
        <v>0</v>
      </c>
      <c r="K388" s="157">
        <f t="shared" si="130"/>
        <v>0</v>
      </c>
      <c r="L388" s="157">
        <f t="shared" si="130"/>
        <v>0</v>
      </c>
      <c r="M388" s="157">
        <f t="shared" si="130"/>
        <v>0</v>
      </c>
      <c r="N388" s="157">
        <f t="shared" si="130"/>
        <v>0</v>
      </c>
      <c r="O388" s="157">
        <f t="shared" si="130"/>
        <v>0</v>
      </c>
      <c r="P388" s="157">
        <f t="shared" si="130"/>
        <v>0</v>
      </c>
      <c r="Q388" s="157">
        <f t="shared" si="130"/>
        <v>0</v>
      </c>
    </row>
    <row r="389" spans="1:17" ht="12" customHeight="1" x14ac:dyDescent="0.25">
      <c r="A389" s="167" t="s">
        <v>144</v>
      </c>
      <c r="B389" s="132"/>
      <c r="C389" s="132">
        <f>IF(C335=0,0,C335*1000000/C$53)</f>
        <v>0</v>
      </c>
      <c r="D389" s="132">
        <f t="shared" ref="D389:Q389" si="131">IF(D335=0,0,D335*1000000/D$53)</f>
        <v>0</v>
      </c>
      <c r="E389" s="132">
        <f t="shared" si="131"/>
        <v>0</v>
      </c>
      <c r="F389" s="132">
        <f t="shared" si="131"/>
        <v>0</v>
      </c>
      <c r="G389" s="132">
        <f t="shared" si="131"/>
        <v>0</v>
      </c>
      <c r="H389" s="132">
        <f t="shared" si="131"/>
        <v>0</v>
      </c>
      <c r="I389" s="132">
        <f t="shared" si="131"/>
        <v>0</v>
      </c>
      <c r="J389" s="132">
        <f t="shared" si="131"/>
        <v>0</v>
      </c>
      <c r="K389" s="132">
        <f t="shared" si="131"/>
        <v>0</v>
      </c>
      <c r="L389" s="132">
        <f t="shared" si="131"/>
        <v>0</v>
      </c>
      <c r="M389" s="132">
        <f t="shared" si="131"/>
        <v>0</v>
      </c>
      <c r="N389" s="132">
        <f t="shared" si="131"/>
        <v>0</v>
      </c>
      <c r="O389" s="132">
        <f t="shared" si="131"/>
        <v>0</v>
      </c>
      <c r="P389" s="132">
        <f t="shared" si="131"/>
        <v>0</v>
      </c>
      <c r="Q389" s="132">
        <f t="shared" si="131"/>
        <v>0</v>
      </c>
    </row>
    <row r="390" spans="1:17" ht="12" customHeight="1" x14ac:dyDescent="0.25">
      <c r="A390" s="167" t="s">
        <v>143</v>
      </c>
      <c r="B390" s="132"/>
      <c r="C390" s="132">
        <f>IF(C336=0,0,C336*1000000/C$54)</f>
        <v>0</v>
      </c>
      <c r="D390" s="132">
        <f t="shared" ref="D390:Q392" si="132">IF(D336=0,0,D336*1000000/D$54)</f>
        <v>0</v>
      </c>
      <c r="E390" s="132">
        <f t="shared" si="132"/>
        <v>0</v>
      </c>
      <c r="F390" s="132">
        <f t="shared" si="132"/>
        <v>0</v>
      </c>
      <c r="G390" s="132">
        <f t="shared" si="132"/>
        <v>0</v>
      </c>
      <c r="H390" s="132">
        <f t="shared" si="132"/>
        <v>0</v>
      </c>
      <c r="I390" s="132">
        <f t="shared" si="132"/>
        <v>0</v>
      </c>
      <c r="J390" s="132">
        <f t="shared" si="132"/>
        <v>0</v>
      </c>
      <c r="K390" s="132">
        <f t="shared" si="132"/>
        <v>0</v>
      </c>
      <c r="L390" s="132">
        <f t="shared" si="132"/>
        <v>0</v>
      </c>
      <c r="M390" s="132">
        <f t="shared" si="132"/>
        <v>0</v>
      </c>
      <c r="N390" s="132">
        <f t="shared" si="132"/>
        <v>0</v>
      </c>
      <c r="O390" s="132">
        <f t="shared" si="132"/>
        <v>0</v>
      </c>
      <c r="P390" s="132">
        <f t="shared" si="132"/>
        <v>0</v>
      </c>
      <c r="Q390" s="132">
        <f t="shared" si="132"/>
        <v>0</v>
      </c>
    </row>
    <row r="391" spans="1:17" ht="12" customHeight="1" x14ac:dyDescent="0.25">
      <c r="A391" s="166" t="s">
        <v>57</v>
      </c>
      <c r="B391" s="165"/>
      <c r="C391" s="165">
        <f>IF(C337=0,0,C337*1000000/C$54)</f>
        <v>0</v>
      </c>
      <c r="D391" s="165">
        <f t="shared" si="132"/>
        <v>0</v>
      </c>
      <c r="E391" s="165">
        <f t="shared" si="132"/>
        <v>0</v>
      </c>
      <c r="F391" s="165">
        <f t="shared" si="132"/>
        <v>0</v>
      </c>
      <c r="G391" s="165">
        <f t="shared" si="132"/>
        <v>0</v>
      </c>
      <c r="H391" s="165">
        <f t="shared" si="132"/>
        <v>0</v>
      </c>
      <c r="I391" s="165">
        <f t="shared" si="132"/>
        <v>0</v>
      </c>
      <c r="J391" s="165">
        <f t="shared" si="132"/>
        <v>0</v>
      </c>
      <c r="K391" s="165">
        <f t="shared" si="132"/>
        <v>0</v>
      </c>
      <c r="L391" s="165">
        <f t="shared" si="132"/>
        <v>0</v>
      </c>
      <c r="M391" s="165">
        <f t="shared" si="132"/>
        <v>0</v>
      </c>
      <c r="N391" s="165">
        <f t="shared" si="132"/>
        <v>0</v>
      </c>
      <c r="O391" s="165">
        <f t="shared" si="132"/>
        <v>0</v>
      </c>
      <c r="P391" s="165">
        <f t="shared" si="132"/>
        <v>0</v>
      </c>
      <c r="Q391" s="165">
        <f t="shared" si="132"/>
        <v>0</v>
      </c>
    </row>
    <row r="392" spans="1:17" ht="12" customHeight="1" x14ac:dyDescent="0.25">
      <c r="A392" s="147" t="s">
        <v>59</v>
      </c>
      <c r="B392" s="164"/>
      <c r="C392" s="164">
        <f>IF(C338=0,0,C338*1000000/C$54)</f>
        <v>0</v>
      </c>
      <c r="D392" s="164">
        <f t="shared" si="132"/>
        <v>0</v>
      </c>
      <c r="E392" s="164">
        <f t="shared" si="132"/>
        <v>0</v>
      </c>
      <c r="F392" s="164">
        <f t="shared" si="132"/>
        <v>0</v>
      </c>
      <c r="G392" s="164">
        <f t="shared" si="132"/>
        <v>0</v>
      </c>
      <c r="H392" s="164">
        <f t="shared" si="132"/>
        <v>0</v>
      </c>
      <c r="I392" s="164">
        <f t="shared" si="132"/>
        <v>0</v>
      </c>
      <c r="J392" s="164">
        <f t="shared" si="132"/>
        <v>0</v>
      </c>
      <c r="K392" s="164">
        <f t="shared" si="132"/>
        <v>0</v>
      </c>
      <c r="L392" s="164">
        <f t="shared" si="132"/>
        <v>0</v>
      </c>
      <c r="M392" s="164">
        <f t="shared" si="132"/>
        <v>0</v>
      </c>
      <c r="N392" s="164">
        <f t="shared" si="132"/>
        <v>0</v>
      </c>
      <c r="O392" s="164">
        <f t="shared" si="132"/>
        <v>0</v>
      </c>
      <c r="P392" s="164">
        <f t="shared" si="132"/>
        <v>0</v>
      </c>
      <c r="Q392" s="164">
        <f t="shared" si="132"/>
        <v>0</v>
      </c>
    </row>
    <row r="393" spans="1:17" ht="12" customHeight="1" x14ac:dyDescent="0.25">
      <c r="A393" s="163" t="s">
        <v>142</v>
      </c>
      <c r="B393" s="162"/>
      <c r="C393" s="162">
        <f>IF(C339=0,0,C339*1000000/C$55)</f>
        <v>0</v>
      </c>
      <c r="D393" s="162">
        <f t="shared" ref="D393:Q393" si="133">IF(D339=0,0,D339*1000000/D$55)</f>
        <v>0</v>
      </c>
      <c r="E393" s="162">
        <f t="shared" si="133"/>
        <v>0</v>
      </c>
      <c r="F393" s="162">
        <f t="shared" si="133"/>
        <v>0</v>
      </c>
      <c r="G393" s="162">
        <f t="shared" si="133"/>
        <v>0</v>
      </c>
      <c r="H393" s="162">
        <f t="shared" si="133"/>
        <v>0</v>
      </c>
      <c r="I393" s="162">
        <f t="shared" si="133"/>
        <v>0</v>
      </c>
      <c r="J393" s="162">
        <f t="shared" si="133"/>
        <v>0</v>
      </c>
      <c r="K393" s="162">
        <f t="shared" si="133"/>
        <v>0</v>
      </c>
      <c r="L393" s="162">
        <f t="shared" si="133"/>
        <v>0</v>
      </c>
      <c r="M393" s="162">
        <f t="shared" si="133"/>
        <v>0</v>
      </c>
      <c r="N393" s="162">
        <f t="shared" si="133"/>
        <v>0</v>
      </c>
      <c r="O393" s="162">
        <f t="shared" si="133"/>
        <v>0</v>
      </c>
      <c r="P393" s="162">
        <f t="shared" si="133"/>
        <v>0</v>
      </c>
      <c r="Q393" s="162">
        <f t="shared" si="133"/>
        <v>0</v>
      </c>
    </row>
    <row r="394" spans="1:17" ht="12" customHeight="1" x14ac:dyDescent="0.25">
      <c r="A394" s="161" t="s">
        <v>141</v>
      </c>
      <c r="B394" s="160"/>
      <c r="C394" s="160">
        <f>IF(C340=0,0,C340*1000000/C$56)</f>
        <v>0</v>
      </c>
      <c r="D394" s="160">
        <f t="shared" ref="D394:Q396" si="134">IF(D340=0,0,D340*1000000/D$56)</f>
        <v>0</v>
      </c>
      <c r="E394" s="160">
        <f t="shared" si="134"/>
        <v>0</v>
      </c>
      <c r="F394" s="160">
        <f t="shared" si="134"/>
        <v>0</v>
      </c>
      <c r="G394" s="160">
        <f t="shared" si="134"/>
        <v>0</v>
      </c>
      <c r="H394" s="160">
        <f t="shared" si="134"/>
        <v>0</v>
      </c>
      <c r="I394" s="160">
        <f t="shared" si="134"/>
        <v>0</v>
      </c>
      <c r="J394" s="160">
        <f t="shared" si="134"/>
        <v>0</v>
      </c>
      <c r="K394" s="160">
        <f t="shared" si="134"/>
        <v>0</v>
      </c>
      <c r="L394" s="160">
        <f t="shared" si="134"/>
        <v>0</v>
      </c>
      <c r="M394" s="160">
        <f t="shared" si="134"/>
        <v>0</v>
      </c>
      <c r="N394" s="160">
        <f t="shared" si="134"/>
        <v>0</v>
      </c>
      <c r="O394" s="160">
        <f t="shared" si="134"/>
        <v>0</v>
      </c>
      <c r="P394" s="160">
        <f t="shared" si="134"/>
        <v>0</v>
      </c>
      <c r="Q394" s="160">
        <f t="shared" si="134"/>
        <v>0</v>
      </c>
    </row>
    <row r="395" spans="1:17" ht="12" customHeight="1" x14ac:dyDescent="0.25">
      <c r="A395" s="148" t="s">
        <v>60</v>
      </c>
      <c r="B395" s="156"/>
      <c r="C395" s="156">
        <f>IF(C341=0,0,C341*1000000/C$56)</f>
        <v>0</v>
      </c>
      <c r="D395" s="156">
        <f t="shared" si="134"/>
        <v>0</v>
      </c>
      <c r="E395" s="156">
        <f t="shared" si="134"/>
        <v>0</v>
      </c>
      <c r="F395" s="156">
        <f t="shared" si="134"/>
        <v>0</v>
      </c>
      <c r="G395" s="156">
        <f t="shared" si="134"/>
        <v>0</v>
      </c>
      <c r="H395" s="156">
        <f t="shared" si="134"/>
        <v>0</v>
      </c>
      <c r="I395" s="156">
        <f t="shared" si="134"/>
        <v>0</v>
      </c>
      <c r="J395" s="156">
        <f t="shared" si="134"/>
        <v>0</v>
      </c>
      <c r="K395" s="156">
        <f t="shared" si="134"/>
        <v>0</v>
      </c>
      <c r="L395" s="156">
        <f t="shared" si="134"/>
        <v>0</v>
      </c>
      <c r="M395" s="156">
        <f t="shared" si="134"/>
        <v>0</v>
      </c>
      <c r="N395" s="156">
        <f t="shared" si="134"/>
        <v>0</v>
      </c>
      <c r="O395" s="156">
        <f t="shared" si="134"/>
        <v>0</v>
      </c>
      <c r="P395" s="156">
        <f t="shared" si="134"/>
        <v>0</v>
      </c>
      <c r="Q395" s="156">
        <f t="shared" si="134"/>
        <v>0</v>
      </c>
    </row>
    <row r="396" spans="1:17" ht="12" customHeight="1" x14ac:dyDescent="0.25">
      <c r="A396" s="159" t="s">
        <v>59</v>
      </c>
      <c r="B396" s="57"/>
      <c r="C396" s="57">
        <f>IF(C342=0,0,C342*1000000/C$56)</f>
        <v>0</v>
      </c>
      <c r="D396" s="57">
        <f t="shared" si="134"/>
        <v>0</v>
      </c>
      <c r="E396" s="57">
        <f t="shared" si="134"/>
        <v>0</v>
      </c>
      <c r="F396" s="57">
        <f t="shared" si="134"/>
        <v>0</v>
      </c>
      <c r="G396" s="57">
        <f t="shared" si="134"/>
        <v>0</v>
      </c>
      <c r="H396" s="57">
        <f t="shared" si="134"/>
        <v>0</v>
      </c>
      <c r="I396" s="57">
        <f t="shared" si="134"/>
        <v>0</v>
      </c>
      <c r="J396" s="57">
        <f t="shared" si="134"/>
        <v>0</v>
      </c>
      <c r="K396" s="57">
        <f t="shared" si="134"/>
        <v>0</v>
      </c>
      <c r="L396" s="57">
        <f t="shared" si="134"/>
        <v>0</v>
      </c>
      <c r="M396" s="57">
        <f t="shared" si="134"/>
        <v>0</v>
      </c>
      <c r="N396" s="57">
        <f t="shared" si="134"/>
        <v>0</v>
      </c>
      <c r="O396" s="57">
        <f t="shared" si="134"/>
        <v>0</v>
      </c>
      <c r="P396" s="57">
        <f t="shared" si="134"/>
        <v>0</v>
      </c>
      <c r="Q396" s="57">
        <f t="shared" si="134"/>
        <v>0</v>
      </c>
    </row>
    <row r="397" spans="1:17" ht="12" customHeight="1" x14ac:dyDescent="0.25">
      <c r="A397" s="158" t="s">
        <v>62</v>
      </c>
      <c r="B397" s="157"/>
      <c r="C397" s="157">
        <f>IF(C343=0,0,C343*1000000/SUM(C$58:C$59))</f>
        <v>0</v>
      </c>
      <c r="D397" s="157">
        <f t="shared" ref="D397:Q397" si="135">IF(D343=0,0,D343*1000000/SUM(D$58:D$59))</f>
        <v>0</v>
      </c>
      <c r="E397" s="157">
        <f t="shared" si="135"/>
        <v>0</v>
      </c>
      <c r="F397" s="157">
        <f t="shared" si="135"/>
        <v>0</v>
      </c>
      <c r="G397" s="157">
        <f t="shared" si="135"/>
        <v>0</v>
      </c>
      <c r="H397" s="157">
        <f t="shared" si="135"/>
        <v>0</v>
      </c>
      <c r="I397" s="157">
        <f t="shared" si="135"/>
        <v>0</v>
      </c>
      <c r="J397" s="157">
        <f t="shared" si="135"/>
        <v>0</v>
      </c>
      <c r="K397" s="157">
        <f t="shared" si="135"/>
        <v>0</v>
      </c>
      <c r="L397" s="157">
        <f t="shared" si="135"/>
        <v>0</v>
      </c>
      <c r="M397" s="157">
        <f t="shared" si="135"/>
        <v>0</v>
      </c>
      <c r="N397" s="157">
        <f t="shared" si="135"/>
        <v>0</v>
      </c>
      <c r="O397" s="157">
        <f t="shared" si="135"/>
        <v>0</v>
      </c>
      <c r="P397" s="157">
        <f t="shared" si="135"/>
        <v>0</v>
      </c>
      <c r="Q397" s="157">
        <f t="shared" si="135"/>
        <v>0</v>
      </c>
    </row>
    <row r="398" spans="1:17" ht="12" customHeight="1" x14ac:dyDescent="0.25">
      <c r="A398" s="23" t="s">
        <v>57</v>
      </c>
      <c r="B398" s="156"/>
      <c r="C398" s="156">
        <f>IF(C344=0,0,C344*1000000/C$58)</f>
        <v>0</v>
      </c>
      <c r="D398" s="156">
        <f t="shared" ref="D398:Q398" si="136">IF(D344=0,0,D344*1000000/D$58)</f>
        <v>0</v>
      </c>
      <c r="E398" s="156">
        <f t="shared" si="136"/>
        <v>0</v>
      </c>
      <c r="F398" s="156">
        <f t="shared" si="136"/>
        <v>0</v>
      </c>
      <c r="G398" s="156">
        <f t="shared" si="136"/>
        <v>0</v>
      </c>
      <c r="H398" s="156">
        <f t="shared" si="136"/>
        <v>0</v>
      </c>
      <c r="I398" s="156">
        <f t="shared" si="136"/>
        <v>0</v>
      </c>
      <c r="J398" s="156">
        <f t="shared" si="136"/>
        <v>0</v>
      </c>
      <c r="K398" s="156">
        <f t="shared" si="136"/>
        <v>0</v>
      </c>
      <c r="L398" s="156">
        <f t="shared" si="136"/>
        <v>0</v>
      </c>
      <c r="M398" s="156">
        <f t="shared" si="136"/>
        <v>0</v>
      </c>
      <c r="N398" s="156">
        <f t="shared" si="136"/>
        <v>0</v>
      </c>
      <c r="O398" s="156">
        <f t="shared" si="136"/>
        <v>0</v>
      </c>
      <c r="P398" s="156">
        <f t="shared" si="136"/>
        <v>0</v>
      </c>
      <c r="Q398" s="156">
        <f t="shared" si="136"/>
        <v>0</v>
      </c>
    </row>
    <row r="399" spans="1:17" ht="12" customHeight="1" x14ac:dyDescent="0.25">
      <c r="A399" s="29" t="s">
        <v>140</v>
      </c>
      <c r="B399" s="57"/>
      <c r="C399" s="57">
        <f>IF(C345=0,0,C345*1000000/C$59)</f>
        <v>0</v>
      </c>
      <c r="D399" s="57">
        <f t="shared" ref="D399:Q399" si="137">IF(D345=0,0,D345*1000000/D$59)</f>
        <v>0</v>
      </c>
      <c r="E399" s="57">
        <f t="shared" si="137"/>
        <v>0</v>
      </c>
      <c r="F399" s="57">
        <f t="shared" si="137"/>
        <v>0</v>
      </c>
      <c r="G399" s="57">
        <f t="shared" si="137"/>
        <v>0</v>
      </c>
      <c r="H399" s="57">
        <f t="shared" si="137"/>
        <v>0</v>
      </c>
      <c r="I399" s="57">
        <f t="shared" si="137"/>
        <v>0</v>
      </c>
      <c r="J399" s="57">
        <f t="shared" si="137"/>
        <v>0</v>
      </c>
      <c r="K399" s="57">
        <f t="shared" si="137"/>
        <v>0</v>
      </c>
      <c r="L399" s="57">
        <f t="shared" si="137"/>
        <v>0</v>
      </c>
      <c r="M399" s="57">
        <f t="shared" si="137"/>
        <v>0</v>
      </c>
      <c r="N399" s="57">
        <f t="shared" si="137"/>
        <v>0</v>
      </c>
      <c r="O399" s="57">
        <f t="shared" si="137"/>
        <v>0</v>
      </c>
      <c r="P399" s="57">
        <f t="shared" si="137"/>
        <v>0</v>
      </c>
      <c r="Q399" s="57">
        <f t="shared" si="137"/>
        <v>0</v>
      </c>
    </row>
    <row r="401" spans="1:17" ht="12" customHeight="1" x14ac:dyDescent="0.25">
      <c r="A401" s="152" t="s">
        <v>186</v>
      </c>
      <c r="B401" s="168"/>
      <c r="C401" s="184">
        <f>C347/RES_summary!C$21</f>
        <v>179.35246418928494</v>
      </c>
      <c r="D401" s="184">
        <f>D347/RES_summary!D$21</f>
        <v>171.32012528890462</v>
      </c>
      <c r="E401" s="184">
        <f>E347/RES_summary!E$21</f>
        <v>171.80318485441813</v>
      </c>
      <c r="F401" s="184">
        <f>F347/RES_summary!F$21</f>
        <v>157.04135983493211</v>
      </c>
      <c r="G401" s="184">
        <f>G347/RES_summary!G$21</f>
        <v>151.53583605081235</v>
      </c>
      <c r="H401" s="184">
        <f>H347/RES_summary!H$21</f>
        <v>139.16340145522332</v>
      </c>
      <c r="I401" s="184">
        <f>I347/RES_summary!I$21</f>
        <v>144.0870078970718</v>
      </c>
      <c r="J401" s="184">
        <f>J347/RES_summary!J$21</f>
        <v>139.02812663464235</v>
      </c>
      <c r="K401" s="184">
        <f>K347/RES_summary!K$21</f>
        <v>135.64657413043972</v>
      </c>
      <c r="L401" s="184">
        <f>L347/RES_summary!L$21</f>
        <v>147.11080597093002</v>
      </c>
      <c r="M401" s="184">
        <f>M347/RES_summary!M$21</f>
        <v>136.98315935671104</v>
      </c>
      <c r="N401" s="184">
        <f>N347/RES_summary!N$21</f>
        <v>0</v>
      </c>
      <c r="O401" s="184">
        <f>O347/RES_summary!O$21</f>
        <v>149.40124455850057</v>
      </c>
      <c r="P401" s="184">
        <f>P347/RES_summary!P$21</f>
        <v>133.88222455639561</v>
      </c>
      <c r="Q401" s="184">
        <f>Q347/RES_summary!Q$21</f>
        <v>0</v>
      </c>
    </row>
    <row r="402" spans="1:17" ht="12" customHeight="1" x14ac:dyDescent="0.25">
      <c r="A402" s="158" t="s">
        <v>65</v>
      </c>
      <c r="B402" s="157"/>
      <c r="C402" s="178">
        <f>C348/RES_summary!C$21</f>
        <v>147.53915194635368</v>
      </c>
      <c r="D402" s="178">
        <f>D348/RES_summary!D$21</f>
        <v>139.41804799227125</v>
      </c>
      <c r="E402" s="178">
        <f>E348/RES_summary!E$21</f>
        <v>140.49812156915561</v>
      </c>
      <c r="F402" s="178">
        <f>F348/RES_summary!F$21</f>
        <v>126.77971541874771</v>
      </c>
      <c r="G402" s="178">
        <f>G348/RES_summary!G$21</f>
        <v>122.08383890510527</v>
      </c>
      <c r="H402" s="178">
        <f>H348/RES_summary!H$21</f>
        <v>110.67797492088225</v>
      </c>
      <c r="I402" s="178">
        <f>I348/RES_summary!I$21</f>
        <v>113.21278369391185</v>
      </c>
      <c r="J402" s="178">
        <f>J348/RES_summary!J$21</f>
        <v>109.86731274009156</v>
      </c>
      <c r="K402" s="178">
        <f>K348/RES_summary!K$21</f>
        <v>106.81297964308506</v>
      </c>
      <c r="L402" s="178">
        <f>L348/RES_summary!L$21</f>
        <v>119.41753970918653</v>
      </c>
      <c r="M402" s="178">
        <f>M348/RES_summary!M$21</f>
        <v>107.398593354496</v>
      </c>
      <c r="N402" s="178">
        <f>N348/RES_summary!N$21</f>
        <v>0</v>
      </c>
      <c r="O402" s="178">
        <f>O348/RES_summary!O$21</f>
        <v>117.23383178489433</v>
      </c>
      <c r="P402" s="178">
        <f>P348/RES_summary!P$21</f>
        <v>104.16604143897554</v>
      </c>
      <c r="Q402" s="178">
        <f>Q348/RES_summary!Q$21</f>
        <v>0</v>
      </c>
    </row>
    <row r="403" spans="1:17" ht="12" customHeight="1" x14ac:dyDescent="0.25">
      <c r="A403" s="23" t="s">
        <v>60</v>
      </c>
      <c r="B403" s="57"/>
      <c r="C403" s="176">
        <f>C349/RES_summary!C$21</f>
        <v>147.53915194635368</v>
      </c>
      <c r="D403" s="176">
        <f>D349/RES_summary!D$21</f>
        <v>139.41804799227125</v>
      </c>
      <c r="E403" s="176">
        <f>E349/RES_summary!E$21</f>
        <v>140.49812156915561</v>
      </c>
      <c r="F403" s="176">
        <f>F349/RES_summary!F$21</f>
        <v>126.77971541874771</v>
      </c>
      <c r="G403" s="176">
        <f>G349/RES_summary!G$21</f>
        <v>122.08383890510527</v>
      </c>
      <c r="H403" s="176">
        <f>H349/RES_summary!H$21</f>
        <v>110.67797492088225</v>
      </c>
      <c r="I403" s="176">
        <f>I349/RES_summary!I$21</f>
        <v>113.21278369391185</v>
      </c>
      <c r="J403" s="176">
        <f>J349/RES_summary!J$21</f>
        <v>109.86731274009156</v>
      </c>
      <c r="K403" s="176">
        <f>K349/RES_summary!K$21</f>
        <v>106.81297964308506</v>
      </c>
      <c r="L403" s="176">
        <f>L349/RES_summary!L$21</f>
        <v>119.41753970918653</v>
      </c>
      <c r="M403" s="176">
        <f>M349/RES_summary!M$21</f>
        <v>107.398593354496</v>
      </c>
      <c r="N403" s="176">
        <f>N349/RES_summary!N$21</f>
        <v>0</v>
      </c>
      <c r="O403" s="176">
        <f>O349/RES_summary!O$21</f>
        <v>117.23383178489433</v>
      </c>
      <c r="P403" s="176">
        <f>P349/RES_summary!P$21</f>
        <v>104.16604143897554</v>
      </c>
      <c r="Q403" s="176">
        <f>Q349/RES_summary!Q$21</f>
        <v>0</v>
      </c>
    </row>
    <row r="404" spans="1:17" ht="12" customHeight="1" x14ac:dyDescent="0.25">
      <c r="A404" s="158" t="s">
        <v>112</v>
      </c>
      <c r="B404" s="157"/>
      <c r="C404" s="178">
        <f>C350/RES_summary!C$21</f>
        <v>9.8907562826602874E-2</v>
      </c>
      <c r="D404" s="178">
        <f>D350/RES_summary!D$21</f>
        <v>6.852283821011193E-2</v>
      </c>
      <c r="E404" s="178">
        <f>E350/RES_summary!E$21</f>
        <v>4.1510169244931443E-2</v>
      </c>
      <c r="F404" s="178">
        <f>F350/RES_summary!F$21</f>
        <v>0.10897972773988769</v>
      </c>
      <c r="G404" s="178">
        <f>G350/RES_summary!G$21</f>
        <v>0.10019979274018197</v>
      </c>
      <c r="H404" s="178">
        <f>H350/RES_summary!H$21</f>
        <v>0.13262641577785633</v>
      </c>
      <c r="I404" s="178">
        <f>I350/RES_summary!I$21</f>
        <v>0.10810518790692022</v>
      </c>
      <c r="J404" s="178">
        <f>J350/RES_summary!J$21</f>
        <v>0.24688403767102265</v>
      </c>
      <c r="K404" s="178">
        <f>K350/RES_summary!K$21</f>
        <v>0.28791734631708504</v>
      </c>
      <c r="L404" s="178">
        <f>L350/RES_summary!L$21</f>
        <v>0.28470810167789284</v>
      </c>
      <c r="M404" s="178">
        <f>M350/RES_summary!M$21</f>
        <v>0.56103815155675962</v>
      </c>
      <c r="N404" s="178">
        <f>N350/RES_summary!N$21</f>
        <v>0</v>
      </c>
      <c r="O404" s="178">
        <f>O350/RES_summary!O$21</f>
        <v>4.1091604934043975</v>
      </c>
      <c r="P404" s="178">
        <f>P350/RES_summary!P$21</f>
        <v>1.0509043706422057E-2</v>
      </c>
      <c r="Q404" s="178">
        <f>Q350/RES_summary!Q$21</f>
        <v>0</v>
      </c>
    </row>
    <row r="405" spans="1:17" ht="12" customHeight="1" x14ac:dyDescent="0.25">
      <c r="A405" s="23" t="s">
        <v>60</v>
      </c>
      <c r="B405" s="156"/>
      <c r="C405" s="177">
        <f>C351/RES_summary!C$21</f>
        <v>9.8907562826602874E-2</v>
      </c>
      <c r="D405" s="177">
        <f>D351/RES_summary!D$21</f>
        <v>6.852283821011193E-2</v>
      </c>
      <c r="E405" s="177">
        <f>E351/RES_summary!E$21</f>
        <v>4.1510169244931443E-2</v>
      </c>
      <c r="F405" s="177">
        <f>F351/RES_summary!F$21</f>
        <v>0.10897972773988769</v>
      </c>
      <c r="G405" s="177">
        <f>G351/RES_summary!G$21</f>
        <v>0.10019979274018197</v>
      </c>
      <c r="H405" s="177">
        <f>H351/RES_summary!H$21</f>
        <v>0.13262641577785633</v>
      </c>
      <c r="I405" s="177">
        <f>I351/RES_summary!I$21</f>
        <v>0.10810518790692022</v>
      </c>
      <c r="J405" s="177">
        <f>J351/RES_summary!J$21</f>
        <v>0.24688403767102265</v>
      </c>
      <c r="K405" s="177">
        <f>K351/RES_summary!K$21</f>
        <v>0.28791734631708504</v>
      </c>
      <c r="L405" s="177">
        <f>L351/RES_summary!L$21</f>
        <v>0.28470810167789284</v>
      </c>
      <c r="M405" s="177">
        <f>M351/RES_summary!M$21</f>
        <v>0.56103815155675962</v>
      </c>
      <c r="N405" s="177">
        <f>N351/RES_summary!N$21</f>
        <v>0</v>
      </c>
      <c r="O405" s="177">
        <f>O351/RES_summary!O$21</f>
        <v>4.1091604934043975</v>
      </c>
      <c r="P405" s="177">
        <f>P351/RES_summary!P$21</f>
        <v>1.0509043706422057E-2</v>
      </c>
      <c r="Q405" s="177">
        <f>Q351/RES_summary!Q$21</f>
        <v>0</v>
      </c>
    </row>
    <row r="406" spans="1:17" ht="12" customHeight="1" x14ac:dyDescent="0.25">
      <c r="A406" s="158" t="s">
        <v>63</v>
      </c>
      <c r="B406" s="157"/>
      <c r="C406" s="178">
        <f>C352/RES_summary!C$21</f>
        <v>23.837268986060849</v>
      </c>
      <c r="D406" s="178">
        <f>D352/RES_summary!D$21</f>
        <v>23.885112603308066</v>
      </c>
      <c r="E406" s="178">
        <f>E352/RES_summary!E$21</f>
        <v>23.292702851494891</v>
      </c>
      <c r="F406" s="178">
        <f>F352/RES_summary!F$21</f>
        <v>22.453489019534167</v>
      </c>
      <c r="G406" s="178">
        <f>G352/RES_summary!G$21</f>
        <v>21.844166930469687</v>
      </c>
      <c r="H406" s="178">
        <f>H352/RES_summary!H$21</f>
        <v>21.024583115005203</v>
      </c>
      <c r="I406" s="178">
        <f>I352/RES_summary!I$21</f>
        <v>23.307663969283336</v>
      </c>
      <c r="J406" s="178">
        <f>J352/RES_summary!J$21</f>
        <v>21.7282264492152</v>
      </c>
      <c r="K406" s="178">
        <f>K352/RES_summary!K$21</f>
        <v>21.08445778325336</v>
      </c>
      <c r="L406" s="178">
        <f>L352/RES_summary!L$21</f>
        <v>20.301487739897595</v>
      </c>
      <c r="M406" s="178">
        <f>M352/RES_summary!M$21</f>
        <v>21.836492827880917</v>
      </c>
      <c r="N406" s="178">
        <f>N352/RES_summary!N$21</f>
        <v>0</v>
      </c>
      <c r="O406" s="178">
        <f>O352/RES_summary!O$21</f>
        <v>20.95413147660766</v>
      </c>
      <c r="P406" s="178">
        <f>P352/RES_summary!P$21</f>
        <v>22.15644711669654</v>
      </c>
      <c r="Q406" s="178">
        <f>Q352/RES_summary!Q$21</f>
        <v>0</v>
      </c>
    </row>
    <row r="407" spans="1:17" ht="12" customHeight="1" x14ac:dyDescent="0.25">
      <c r="A407" s="167" t="s">
        <v>144</v>
      </c>
      <c r="B407" s="132"/>
      <c r="C407" s="183">
        <f>C353/RES_summary!C$21</f>
        <v>0</v>
      </c>
      <c r="D407" s="183">
        <f>D353/RES_summary!D$21</f>
        <v>0</v>
      </c>
      <c r="E407" s="183">
        <f>E353/RES_summary!E$21</f>
        <v>0</v>
      </c>
      <c r="F407" s="183">
        <f>F353/RES_summary!F$21</f>
        <v>0</v>
      </c>
      <c r="G407" s="183">
        <f>G353/RES_summary!G$21</f>
        <v>0</v>
      </c>
      <c r="H407" s="183">
        <f>H353/RES_summary!H$21</f>
        <v>0</v>
      </c>
      <c r="I407" s="183">
        <f>I353/RES_summary!I$21</f>
        <v>0</v>
      </c>
      <c r="J407" s="183">
        <f>J353/RES_summary!J$21</f>
        <v>0</v>
      </c>
      <c r="K407" s="183">
        <f>K353/RES_summary!K$21</f>
        <v>0</v>
      </c>
      <c r="L407" s="183">
        <f>L353/RES_summary!L$21</f>
        <v>0</v>
      </c>
      <c r="M407" s="183">
        <f>M353/RES_summary!M$21</f>
        <v>0</v>
      </c>
      <c r="N407" s="183">
        <f>N353/RES_summary!N$21</f>
        <v>0</v>
      </c>
      <c r="O407" s="183">
        <f>O353/RES_summary!O$21</f>
        <v>0</v>
      </c>
      <c r="P407" s="183">
        <f>P353/RES_summary!P$21</f>
        <v>0</v>
      </c>
      <c r="Q407" s="183">
        <f>Q353/RES_summary!Q$21</f>
        <v>0</v>
      </c>
    </row>
    <row r="408" spans="1:17" ht="12" customHeight="1" x14ac:dyDescent="0.25">
      <c r="A408" s="167" t="s">
        <v>143</v>
      </c>
      <c r="B408" s="132"/>
      <c r="C408" s="183">
        <f>C354/RES_summary!C$21</f>
        <v>0</v>
      </c>
      <c r="D408" s="183">
        <f>D354/RES_summary!D$21</f>
        <v>0</v>
      </c>
      <c r="E408" s="183">
        <f>E354/RES_summary!E$21</f>
        <v>0</v>
      </c>
      <c r="F408" s="183">
        <f>F354/RES_summary!F$21</f>
        <v>0</v>
      </c>
      <c r="G408" s="183">
        <f>G354/RES_summary!G$21</f>
        <v>0</v>
      </c>
      <c r="H408" s="183">
        <f>H354/RES_summary!H$21</f>
        <v>0</v>
      </c>
      <c r="I408" s="183">
        <f>I354/RES_summary!I$21</f>
        <v>0</v>
      </c>
      <c r="J408" s="183">
        <f>J354/RES_summary!J$21</f>
        <v>0</v>
      </c>
      <c r="K408" s="183">
        <f>K354/RES_summary!K$21</f>
        <v>0</v>
      </c>
      <c r="L408" s="183">
        <f>L354/RES_summary!L$21</f>
        <v>0</v>
      </c>
      <c r="M408" s="183">
        <f>M354/RES_summary!M$21</f>
        <v>0</v>
      </c>
      <c r="N408" s="183">
        <f>N354/RES_summary!N$21</f>
        <v>0</v>
      </c>
      <c r="O408" s="183">
        <f>O354/RES_summary!O$21</f>
        <v>0</v>
      </c>
      <c r="P408" s="183">
        <f>P354/RES_summary!P$21</f>
        <v>0</v>
      </c>
      <c r="Q408" s="183">
        <f>Q354/RES_summary!Q$21</f>
        <v>0</v>
      </c>
    </row>
    <row r="409" spans="1:17" ht="12" customHeight="1" x14ac:dyDescent="0.25">
      <c r="A409" s="166" t="s">
        <v>57</v>
      </c>
      <c r="B409" s="165"/>
      <c r="C409" s="182">
        <f>C355/RES_summary!C$21</f>
        <v>0</v>
      </c>
      <c r="D409" s="182">
        <f>D355/RES_summary!D$21</f>
        <v>0</v>
      </c>
      <c r="E409" s="182">
        <f>E355/RES_summary!E$21</f>
        <v>0</v>
      </c>
      <c r="F409" s="182">
        <f>F355/RES_summary!F$21</f>
        <v>0</v>
      </c>
      <c r="G409" s="182">
        <f>G355/RES_summary!G$21</f>
        <v>0</v>
      </c>
      <c r="H409" s="182">
        <f>H355/RES_summary!H$21</f>
        <v>0</v>
      </c>
      <c r="I409" s="182">
        <f>I355/RES_summary!I$21</f>
        <v>0</v>
      </c>
      <c r="J409" s="182">
        <f>J355/RES_summary!J$21</f>
        <v>0</v>
      </c>
      <c r="K409" s="182">
        <f>K355/RES_summary!K$21</f>
        <v>0</v>
      </c>
      <c r="L409" s="182">
        <f>L355/RES_summary!L$21</f>
        <v>0</v>
      </c>
      <c r="M409" s="182">
        <f>M355/RES_summary!M$21</f>
        <v>0</v>
      </c>
      <c r="N409" s="182">
        <f>N355/RES_summary!N$21</f>
        <v>0</v>
      </c>
      <c r="O409" s="182">
        <f>O355/RES_summary!O$21</f>
        <v>0</v>
      </c>
      <c r="P409" s="182">
        <f>P355/RES_summary!P$21</f>
        <v>0</v>
      </c>
      <c r="Q409" s="182">
        <f>Q355/RES_summary!Q$21</f>
        <v>0</v>
      </c>
    </row>
    <row r="410" spans="1:17" ht="12" customHeight="1" x14ac:dyDescent="0.25">
      <c r="A410" s="147" t="s">
        <v>59</v>
      </c>
      <c r="B410" s="164"/>
      <c r="C410" s="181">
        <f>C356/RES_summary!C$21</f>
        <v>0</v>
      </c>
      <c r="D410" s="181">
        <f>D356/RES_summary!D$21</f>
        <v>0</v>
      </c>
      <c r="E410" s="181">
        <f>E356/RES_summary!E$21</f>
        <v>0</v>
      </c>
      <c r="F410" s="181">
        <f>F356/RES_summary!F$21</f>
        <v>0</v>
      </c>
      <c r="G410" s="181">
        <f>G356/RES_summary!G$21</f>
        <v>0</v>
      </c>
      <c r="H410" s="181">
        <f>H356/RES_summary!H$21</f>
        <v>0</v>
      </c>
      <c r="I410" s="181">
        <f>I356/RES_summary!I$21</f>
        <v>0</v>
      </c>
      <c r="J410" s="181">
        <f>J356/RES_summary!J$21</f>
        <v>0</v>
      </c>
      <c r="K410" s="181">
        <f>K356/RES_summary!K$21</f>
        <v>0</v>
      </c>
      <c r="L410" s="181">
        <f>L356/RES_summary!L$21</f>
        <v>0</v>
      </c>
      <c r="M410" s="181">
        <f>M356/RES_summary!M$21</f>
        <v>0</v>
      </c>
      <c r="N410" s="181">
        <f>N356/RES_summary!N$21</f>
        <v>0</v>
      </c>
      <c r="O410" s="181">
        <f>O356/RES_summary!O$21</f>
        <v>0</v>
      </c>
      <c r="P410" s="181">
        <f>P356/RES_summary!P$21</f>
        <v>0</v>
      </c>
      <c r="Q410" s="181">
        <f>Q356/RES_summary!Q$21</f>
        <v>0</v>
      </c>
    </row>
    <row r="411" spans="1:17" ht="12" customHeight="1" x14ac:dyDescent="0.25">
      <c r="A411" s="163" t="s">
        <v>142</v>
      </c>
      <c r="B411" s="162"/>
      <c r="C411" s="180">
        <f>C357/RES_summary!C$21</f>
        <v>25.846309672470486</v>
      </c>
      <c r="D411" s="180">
        <f>D357/RES_summary!D$21</f>
        <v>25.55384646739272</v>
      </c>
      <c r="E411" s="180">
        <f>E357/RES_summary!E$21</f>
        <v>25.232362575489912</v>
      </c>
      <c r="F411" s="180">
        <f>F357/RES_summary!F$21</f>
        <v>24.094567873166593</v>
      </c>
      <c r="G411" s="180">
        <f>G357/RES_summary!G$21</f>
        <v>0</v>
      </c>
      <c r="H411" s="180">
        <f>H357/RES_summary!H$21</f>
        <v>0</v>
      </c>
      <c r="I411" s="180">
        <f>I357/RES_summary!I$21</f>
        <v>24.599592068943604</v>
      </c>
      <c r="J411" s="180">
        <f>J357/RES_summary!J$21</f>
        <v>22.812006748675092</v>
      </c>
      <c r="K411" s="180">
        <f>K357/RES_summary!K$21</f>
        <v>0</v>
      </c>
      <c r="L411" s="180">
        <f>L357/RES_summary!L$21</f>
        <v>0</v>
      </c>
      <c r="M411" s="180">
        <f>M357/RES_summary!M$21</f>
        <v>23.489447511507223</v>
      </c>
      <c r="N411" s="180">
        <f>N357/RES_summary!N$21</f>
        <v>0</v>
      </c>
      <c r="O411" s="180">
        <f>O357/RES_summary!O$21</f>
        <v>22.887515753965062</v>
      </c>
      <c r="P411" s="180">
        <f>P357/RES_summary!P$21</f>
        <v>24.232427178204652</v>
      </c>
      <c r="Q411" s="180">
        <f>Q357/RES_summary!Q$21</f>
        <v>0</v>
      </c>
    </row>
    <row r="412" spans="1:17" ht="12" customHeight="1" x14ac:dyDescent="0.25">
      <c r="A412" s="161" t="s">
        <v>141</v>
      </c>
      <c r="B412" s="160"/>
      <c r="C412" s="179">
        <f>C358/RES_summary!C$21</f>
        <v>22.836265747978636</v>
      </c>
      <c r="D412" s="179">
        <f>D358/RES_summary!D$21</f>
        <v>22.662331794967567</v>
      </c>
      <c r="E412" s="179">
        <f>E358/RES_summary!E$21</f>
        <v>22.471298735271429</v>
      </c>
      <c r="F412" s="179">
        <f>F358/RES_summary!F$21</f>
        <v>21.67690040851598</v>
      </c>
      <c r="G412" s="179">
        <f>G358/RES_summary!G$21</f>
        <v>21.844166930469687</v>
      </c>
      <c r="H412" s="179">
        <f>H358/RES_summary!H$21</f>
        <v>21.024583115005203</v>
      </c>
      <c r="I412" s="179">
        <f>I358/RES_summary!I$21</f>
        <v>22.015169616595625</v>
      </c>
      <c r="J412" s="179">
        <f>J358/RES_summary!J$21</f>
        <v>20.629667969305288</v>
      </c>
      <c r="K412" s="179">
        <f>K358/RES_summary!K$21</f>
        <v>21.08445778325336</v>
      </c>
      <c r="L412" s="179">
        <f>L358/RES_summary!L$21</f>
        <v>20.301487739897595</v>
      </c>
      <c r="M412" s="179">
        <f>M358/RES_summary!M$21</f>
        <v>20.975608318134036</v>
      </c>
      <c r="N412" s="179">
        <f>N358/RES_summary!N$21</f>
        <v>0</v>
      </c>
      <c r="O412" s="179">
        <f>O358/RES_summary!O$21</f>
        <v>20.143635392187228</v>
      </c>
      <c r="P412" s="179">
        <f>P358/RES_summary!P$21</f>
        <v>21.250775579319402</v>
      </c>
      <c r="Q412" s="179">
        <f>Q358/RES_summary!Q$21</f>
        <v>0</v>
      </c>
    </row>
    <row r="413" spans="1:17" ht="12" customHeight="1" x14ac:dyDescent="0.25">
      <c r="A413" s="148" t="s">
        <v>60</v>
      </c>
      <c r="B413" s="156"/>
      <c r="C413" s="177">
        <f>C359/RES_summary!C$21</f>
        <v>16.98831887026342</v>
      </c>
      <c r="D413" s="177">
        <f>D359/RES_summary!D$21</f>
        <v>16.806237297682912</v>
      </c>
      <c r="E413" s="177">
        <f>E359/RES_summary!E$21</f>
        <v>16.633508071027268</v>
      </c>
      <c r="F413" s="177">
        <f>F359/RES_summary!F$21</f>
        <v>15.894389538671048</v>
      </c>
      <c r="G413" s="177">
        <f>G359/RES_summary!G$21</f>
        <v>16.038034121382864</v>
      </c>
      <c r="H413" s="177">
        <f>H359/RES_summary!H$21</f>
        <v>15.336889295028135</v>
      </c>
      <c r="I413" s="177">
        <f>I359/RES_summary!I$21</f>
        <v>16.389688569619718</v>
      </c>
      <c r="J413" s="177">
        <f>J359/RES_summary!J$21</f>
        <v>15.100619224611505</v>
      </c>
      <c r="K413" s="177">
        <f>K359/RES_summary!K$21</f>
        <v>15.54652591116278</v>
      </c>
      <c r="L413" s="177">
        <f>L359/RES_summary!L$21</f>
        <v>14.752285769678977</v>
      </c>
      <c r="M413" s="177">
        <f>M359/RES_summary!M$21</f>
        <v>15.609871302214856</v>
      </c>
      <c r="N413" s="177">
        <f>N359/RES_summary!N$21</f>
        <v>0</v>
      </c>
      <c r="O413" s="177">
        <f>O359/RES_summary!O$21</f>
        <v>14.699598511806665</v>
      </c>
      <c r="P413" s="177">
        <f>P359/RES_summary!P$21</f>
        <v>16.012111318889566</v>
      </c>
      <c r="Q413" s="177">
        <f>Q359/RES_summary!Q$21</f>
        <v>0</v>
      </c>
    </row>
    <row r="414" spans="1:17" ht="12" customHeight="1" x14ac:dyDescent="0.25">
      <c r="A414" s="159" t="s">
        <v>59</v>
      </c>
      <c r="B414" s="57"/>
      <c r="C414" s="176">
        <f>C360/RES_summary!C$21</f>
        <v>5.8479468777152226</v>
      </c>
      <c r="D414" s="176">
        <f>D360/RES_summary!D$21</f>
        <v>5.8560944972846558</v>
      </c>
      <c r="E414" s="176">
        <f>E360/RES_summary!E$21</f>
        <v>5.8377906642441557</v>
      </c>
      <c r="F414" s="176">
        <f>F360/RES_summary!F$21</f>
        <v>5.7825108698449332</v>
      </c>
      <c r="G414" s="176">
        <f>G360/RES_summary!G$21</f>
        <v>5.8061328090868241</v>
      </c>
      <c r="H414" s="176">
        <f>H360/RES_summary!H$21</f>
        <v>5.6876938199770697</v>
      </c>
      <c r="I414" s="176">
        <f>I360/RES_summary!I$21</f>
        <v>5.625481046975902</v>
      </c>
      <c r="J414" s="176">
        <f>J360/RES_summary!J$21</f>
        <v>5.5290487446937835</v>
      </c>
      <c r="K414" s="176">
        <f>K360/RES_summary!K$21</f>
        <v>5.5379318720905824</v>
      </c>
      <c r="L414" s="176">
        <f>L360/RES_summary!L$21</f>
        <v>5.5492019702186157</v>
      </c>
      <c r="M414" s="176">
        <f>M360/RES_summary!M$21</f>
        <v>5.3657370159191826</v>
      </c>
      <c r="N414" s="176">
        <f>N360/RES_summary!N$21</f>
        <v>0</v>
      </c>
      <c r="O414" s="176">
        <f>O360/RES_summary!O$21</f>
        <v>5.4440368803805637</v>
      </c>
      <c r="P414" s="176">
        <f>P360/RES_summary!P$21</f>
        <v>5.2386642604298359</v>
      </c>
      <c r="Q414" s="176">
        <f>Q360/RES_summary!Q$21</f>
        <v>0</v>
      </c>
    </row>
    <row r="415" spans="1:17" ht="12" customHeight="1" x14ac:dyDescent="0.25">
      <c r="A415" s="158" t="s">
        <v>62</v>
      </c>
      <c r="B415" s="157"/>
      <c r="C415" s="178">
        <f>C361/RES_summary!C$21</f>
        <v>7.8771356940437949</v>
      </c>
      <c r="D415" s="178">
        <f>D361/RES_summary!D$21</f>
        <v>7.9484418551152132</v>
      </c>
      <c r="E415" s="178">
        <f>E361/RES_summary!E$21</f>
        <v>7.9708502645226789</v>
      </c>
      <c r="F415" s="178">
        <f>F361/RES_summary!F$21</f>
        <v>7.6991756689103319</v>
      </c>
      <c r="G415" s="178">
        <f>G361/RES_summary!G$21</f>
        <v>7.5076304224972361</v>
      </c>
      <c r="H415" s="178">
        <f>H361/RES_summary!H$21</f>
        <v>7.3282170035580005</v>
      </c>
      <c r="I415" s="178">
        <f>I361/RES_summary!I$21</f>
        <v>7.4584550459697114</v>
      </c>
      <c r="J415" s="178">
        <f>J361/RES_summary!J$21</f>
        <v>7.1857034076645609</v>
      </c>
      <c r="K415" s="178">
        <f>K361/RES_summary!K$21</f>
        <v>7.4612193577842127</v>
      </c>
      <c r="L415" s="178">
        <f>L361/RES_summary!L$21</f>
        <v>7.1070704201679806</v>
      </c>
      <c r="M415" s="178">
        <f>M361/RES_summary!M$21</f>
        <v>7.1870350227773354</v>
      </c>
      <c r="N415" s="178">
        <f>N361/RES_summary!N$21</f>
        <v>0</v>
      </c>
      <c r="O415" s="178">
        <f>O361/RES_summary!O$21</f>
        <v>7.1041208035941574</v>
      </c>
      <c r="P415" s="178">
        <f>P361/RES_summary!P$21</f>
        <v>7.549226957017086</v>
      </c>
      <c r="Q415" s="178">
        <f>Q361/RES_summary!Q$21</f>
        <v>0</v>
      </c>
    </row>
    <row r="416" spans="1:17" ht="12" customHeight="1" x14ac:dyDescent="0.25">
      <c r="A416" s="23" t="s">
        <v>57</v>
      </c>
      <c r="B416" s="156"/>
      <c r="C416" s="177">
        <f>C362/RES_summary!C$21</f>
        <v>0</v>
      </c>
      <c r="D416" s="177">
        <f>D362/RES_summary!D$21</f>
        <v>0</v>
      </c>
      <c r="E416" s="177">
        <f>E362/RES_summary!E$21</f>
        <v>0</v>
      </c>
      <c r="F416" s="177">
        <f>F362/RES_summary!F$21</f>
        <v>0</v>
      </c>
      <c r="G416" s="177">
        <f>G362/RES_summary!G$21</f>
        <v>0</v>
      </c>
      <c r="H416" s="177">
        <f>H362/RES_summary!H$21</f>
        <v>0</v>
      </c>
      <c r="I416" s="177">
        <f>I362/RES_summary!I$21</f>
        <v>0</v>
      </c>
      <c r="J416" s="177">
        <f>J362/RES_summary!J$21</f>
        <v>0</v>
      </c>
      <c r="K416" s="177">
        <f>K362/RES_summary!K$21</f>
        <v>0</v>
      </c>
      <c r="L416" s="177">
        <f>L362/RES_summary!L$21</f>
        <v>0</v>
      </c>
      <c r="M416" s="177">
        <f>M362/RES_summary!M$21</f>
        <v>0</v>
      </c>
      <c r="N416" s="177">
        <f>N362/RES_summary!N$21</f>
        <v>0</v>
      </c>
      <c r="O416" s="177">
        <f>O362/RES_summary!O$21</f>
        <v>0</v>
      </c>
      <c r="P416" s="177">
        <f>P362/RES_summary!P$21</f>
        <v>0</v>
      </c>
      <c r="Q416" s="177">
        <f>Q362/RES_summary!Q$21</f>
        <v>0</v>
      </c>
    </row>
    <row r="417" spans="1:17" ht="12" customHeight="1" x14ac:dyDescent="0.25">
      <c r="A417" s="29" t="s">
        <v>140</v>
      </c>
      <c r="B417" s="57"/>
      <c r="C417" s="176">
        <f>C363/RES_summary!C$21</f>
        <v>7.8771356940437949</v>
      </c>
      <c r="D417" s="176">
        <f>D363/RES_summary!D$21</f>
        <v>7.9484418551152132</v>
      </c>
      <c r="E417" s="176">
        <f>E363/RES_summary!E$21</f>
        <v>7.9708502645226789</v>
      </c>
      <c r="F417" s="176">
        <f>F363/RES_summary!F$21</f>
        <v>7.6991756689103319</v>
      </c>
      <c r="G417" s="176">
        <f>G363/RES_summary!G$21</f>
        <v>7.5076304224972361</v>
      </c>
      <c r="H417" s="176">
        <f>H363/RES_summary!H$21</f>
        <v>7.3282170035580005</v>
      </c>
      <c r="I417" s="176">
        <f>I363/RES_summary!I$21</f>
        <v>7.4584550459697114</v>
      </c>
      <c r="J417" s="176">
        <f>J363/RES_summary!J$21</f>
        <v>7.1857034076645609</v>
      </c>
      <c r="K417" s="176">
        <f>K363/RES_summary!K$21</f>
        <v>7.4612193577842127</v>
      </c>
      <c r="L417" s="176">
        <f>L363/RES_summary!L$21</f>
        <v>7.1070704201679806</v>
      </c>
      <c r="M417" s="176">
        <f>M363/RES_summary!M$21</f>
        <v>7.1870350227773354</v>
      </c>
      <c r="N417" s="176">
        <f>N363/RES_summary!N$21</f>
        <v>0</v>
      </c>
      <c r="O417" s="176">
        <f>O363/RES_summary!O$21</f>
        <v>7.1041208035941574</v>
      </c>
      <c r="P417" s="176">
        <f>P363/RES_summary!P$21</f>
        <v>7.549226957017086</v>
      </c>
      <c r="Q417" s="176">
        <f>Q363/RES_summary!Q$21</f>
        <v>0</v>
      </c>
    </row>
    <row r="419" spans="1:17" ht="12" customHeight="1" x14ac:dyDescent="0.25">
      <c r="A419" s="152" t="s">
        <v>185</v>
      </c>
      <c r="B419" s="168"/>
      <c r="C419" s="184">
        <f>C365/RES_summary!C$21</f>
        <v>145.888730532582</v>
      </c>
      <c r="D419" s="184">
        <f>D365/RES_summary!D$21</f>
        <v>140.00096308245583</v>
      </c>
      <c r="E419" s="184">
        <f>E365/RES_summary!E$21</f>
        <v>141.02411860505657</v>
      </c>
      <c r="F419" s="184">
        <f>F365/RES_summary!F$21</f>
        <v>129.8196574891353</v>
      </c>
      <c r="G419" s="184">
        <f>G365/RES_summary!G$21</f>
        <v>126.3698092707096</v>
      </c>
      <c r="H419" s="184">
        <f>H365/RES_summary!H$21</f>
        <v>116.94721706119488</v>
      </c>
      <c r="I419" s="184">
        <f>I365/RES_summary!I$21</f>
        <v>121.32339879408779</v>
      </c>
      <c r="J419" s="184">
        <f>J365/RES_summary!J$21</f>
        <v>118.0541214080057</v>
      </c>
      <c r="K419" s="184">
        <f>K365/RES_summary!K$21</f>
        <v>116.23378151604118</v>
      </c>
      <c r="L419" s="184">
        <f>L365/RES_summary!L$21</f>
        <v>127.13827004872108</v>
      </c>
      <c r="M419" s="184">
        <f>M365/RES_summary!M$21</f>
        <v>119.28430457316365</v>
      </c>
      <c r="N419" s="184">
        <f>N365/RES_summary!N$21</f>
        <v>0</v>
      </c>
      <c r="O419" s="184">
        <f>O365/RES_summary!O$21</f>
        <v>141.43747568253826</v>
      </c>
      <c r="P419" s="184">
        <f>P365/RES_summary!P$21</f>
        <v>116.37841617390109</v>
      </c>
      <c r="Q419" s="184">
        <f>Q365/RES_summary!Q$21</f>
        <v>0</v>
      </c>
    </row>
    <row r="420" spans="1:17" ht="12" customHeight="1" x14ac:dyDescent="0.25">
      <c r="A420" s="158" t="s">
        <v>65</v>
      </c>
      <c r="B420" s="157"/>
      <c r="C420" s="178">
        <f>C366/RES_summary!C$21</f>
        <v>120.776251290345</v>
      </c>
      <c r="D420" s="178">
        <f>D366/RES_summary!D$21</f>
        <v>114.83663208571987</v>
      </c>
      <c r="E420" s="178">
        <f>E366/RES_summary!E$21</f>
        <v>115.97703430285569</v>
      </c>
      <c r="F420" s="178">
        <f>F366/RES_summary!F$21</f>
        <v>105.35256194305758</v>
      </c>
      <c r="G420" s="178">
        <f>G366/RES_summary!G$21</f>
        <v>101.97058228235731</v>
      </c>
      <c r="H420" s="178">
        <f>H366/RES_summary!H$21</f>
        <v>93.133941340961144</v>
      </c>
      <c r="I420" s="178">
        <f>I366/RES_summary!I$21</f>
        <v>96.375211697988817</v>
      </c>
      <c r="J420" s="178">
        <f>J366/RES_summary!J$21</f>
        <v>93.988986049155784</v>
      </c>
      <c r="K420" s="178">
        <f>K366/RES_summary!K$21</f>
        <v>91.56375475230071</v>
      </c>
      <c r="L420" s="178">
        <f>L366/RES_summary!L$21</f>
        <v>103.22592716320239</v>
      </c>
      <c r="M420" s="178">
        <f>M366/RES_summary!M$21</f>
        <v>93.602087735150008</v>
      </c>
      <c r="N420" s="178">
        <f>N366/RES_summary!N$21</f>
        <v>0</v>
      </c>
      <c r="O420" s="178">
        <f>O366/RES_summary!O$21</f>
        <v>103.05411770132855</v>
      </c>
      <c r="P420" s="178">
        <f>P366/RES_summary!P$21</f>
        <v>91.889009578088263</v>
      </c>
      <c r="Q420" s="178">
        <f>Q366/RES_summary!Q$21</f>
        <v>0</v>
      </c>
    </row>
    <row r="421" spans="1:17" ht="12" customHeight="1" x14ac:dyDescent="0.25">
      <c r="A421" s="23" t="s">
        <v>60</v>
      </c>
      <c r="B421" s="57"/>
      <c r="C421" s="176">
        <f>C367/RES_summary!C$21</f>
        <v>120.776251290345</v>
      </c>
      <c r="D421" s="176">
        <f>D367/RES_summary!D$21</f>
        <v>114.83663208571987</v>
      </c>
      <c r="E421" s="176">
        <f>E367/RES_summary!E$21</f>
        <v>115.97703430285569</v>
      </c>
      <c r="F421" s="176">
        <f>F367/RES_summary!F$21</f>
        <v>105.35256194305758</v>
      </c>
      <c r="G421" s="176">
        <f>G367/RES_summary!G$21</f>
        <v>101.97058228235731</v>
      </c>
      <c r="H421" s="176">
        <f>H367/RES_summary!H$21</f>
        <v>93.133941340961144</v>
      </c>
      <c r="I421" s="176">
        <f>I367/RES_summary!I$21</f>
        <v>96.375211697988817</v>
      </c>
      <c r="J421" s="176">
        <f>J367/RES_summary!J$21</f>
        <v>93.988986049155784</v>
      </c>
      <c r="K421" s="176">
        <f>K367/RES_summary!K$21</f>
        <v>91.56375475230071</v>
      </c>
      <c r="L421" s="176">
        <f>L367/RES_summary!L$21</f>
        <v>103.22592716320239</v>
      </c>
      <c r="M421" s="176">
        <f>M367/RES_summary!M$21</f>
        <v>93.602087735150008</v>
      </c>
      <c r="N421" s="176">
        <f>N367/RES_summary!N$21</f>
        <v>0</v>
      </c>
      <c r="O421" s="176">
        <f>O367/RES_summary!O$21</f>
        <v>103.05411770132855</v>
      </c>
      <c r="P421" s="176">
        <f>P367/RES_summary!P$21</f>
        <v>91.889009578088263</v>
      </c>
      <c r="Q421" s="176">
        <f>Q367/RES_summary!Q$21</f>
        <v>0</v>
      </c>
    </row>
    <row r="422" spans="1:17" ht="12" customHeight="1" x14ac:dyDescent="0.25">
      <c r="A422" s="158" t="s">
        <v>112</v>
      </c>
      <c r="B422" s="157"/>
      <c r="C422" s="178">
        <f>C368/RES_summary!C$21</f>
        <v>0.19153838217510083</v>
      </c>
      <c r="D422" s="178">
        <f>D368/RES_summary!D$21</f>
        <v>0.13725696827345371</v>
      </c>
      <c r="E422" s="178">
        <f>E368/RES_summary!E$21</f>
        <v>8.6201398464480439E-2</v>
      </c>
      <c r="F422" s="178">
        <f>F368/RES_summary!F$21</f>
        <v>0.23726484907280135</v>
      </c>
      <c r="G422" s="178">
        <f>G368/RES_summary!G$21</f>
        <v>0.22919686565724881</v>
      </c>
      <c r="H422" s="178">
        <f>H368/RES_summary!H$21</f>
        <v>0.32286514289194301</v>
      </c>
      <c r="I422" s="178">
        <f>I368/RES_summary!I$21</f>
        <v>0.27387438317872542</v>
      </c>
      <c r="J422" s="178">
        <f>J368/RES_summary!J$21</f>
        <v>0.67571607218689456</v>
      </c>
      <c r="K422" s="178">
        <f>K368/RES_summary!K$21</f>
        <v>0.85649424514560724</v>
      </c>
      <c r="L422" s="178">
        <f>L368/RES_summary!L$21</f>
        <v>0.91361040909653535</v>
      </c>
      <c r="M422" s="178">
        <f>M368/RES_summary!M$21</f>
        <v>1.9098149554087644</v>
      </c>
      <c r="N422" s="178">
        <f>N368/RES_summary!N$21</f>
        <v>0</v>
      </c>
      <c r="O422" s="178">
        <f>O368/RES_summary!O$21</f>
        <v>15.165934927513497</v>
      </c>
      <c r="P422" s="178">
        <f>P368/RES_summary!P$21</f>
        <v>3.9867305213474459E-2</v>
      </c>
      <c r="Q422" s="178">
        <f>Q368/RES_summary!Q$21</f>
        <v>0</v>
      </c>
    </row>
    <row r="423" spans="1:17" ht="12" customHeight="1" x14ac:dyDescent="0.25">
      <c r="A423" s="23" t="s">
        <v>60</v>
      </c>
      <c r="B423" s="156"/>
      <c r="C423" s="177">
        <f>C369/RES_summary!C$21</f>
        <v>0.19153838217510083</v>
      </c>
      <c r="D423" s="177">
        <f>D369/RES_summary!D$21</f>
        <v>0.13725696827345371</v>
      </c>
      <c r="E423" s="177">
        <f>E369/RES_summary!E$21</f>
        <v>8.6201398464480439E-2</v>
      </c>
      <c r="F423" s="177">
        <f>F369/RES_summary!F$21</f>
        <v>0.23726484907280135</v>
      </c>
      <c r="G423" s="177">
        <f>G369/RES_summary!G$21</f>
        <v>0.22919686565724881</v>
      </c>
      <c r="H423" s="177">
        <f>H369/RES_summary!H$21</f>
        <v>0.32286514289194301</v>
      </c>
      <c r="I423" s="177">
        <f>I369/RES_summary!I$21</f>
        <v>0.27387438317872542</v>
      </c>
      <c r="J423" s="177">
        <f>J369/RES_summary!J$21</f>
        <v>0.67571607218689456</v>
      </c>
      <c r="K423" s="177">
        <f>K369/RES_summary!K$21</f>
        <v>0.85649424514560724</v>
      </c>
      <c r="L423" s="177">
        <f>L369/RES_summary!L$21</f>
        <v>0.91361040909653535</v>
      </c>
      <c r="M423" s="177">
        <f>M369/RES_summary!M$21</f>
        <v>1.9098149554087644</v>
      </c>
      <c r="N423" s="177">
        <f>N369/RES_summary!N$21</f>
        <v>0</v>
      </c>
      <c r="O423" s="177">
        <f>O369/RES_summary!O$21</f>
        <v>15.165934927513497</v>
      </c>
      <c r="P423" s="177">
        <f>P369/RES_summary!P$21</f>
        <v>3.9867305213474459E-2</v>
      </c>
      <c r="Q423" s="177">
        <f>Q369/RES_summary!Q$21</f>
        <v>0</v>
      </c>
    </row>
    <row r="424" spans="1:17" ht="12" customHeight="1" x14ac:dyDescent="0.25">
      <c r="A424" s="158" t="s">
        <v>63</v>
      </c>
      <c r="B424" s="157"/>
      <c r="C424" s="178">
        <f>C370/RES_summary!C$21</f>
        <v>18.369546812699014</v>
      </c>
      <c r="D424" s="178">
        <f>D370/RES_summary!D$21</f>
        <v>18.386384377566124</v>
      </c>
      <c r="E424" s="178">
        <f>E370/RES_summary!E$21</f>
        <v>18.271361713925007</v>
      </c>
      <c r="F424" s="178">
        <f>F370/RES_summary!F$21</f>
        <v>17.736702699682308</v>
      </c>
      <c r="G424" s="178">
        <f>G370/RES_summary!G$21</f>
        <v>17.809281909176761</v>
      </c>
      <c r="H424" s="178">
        <f>H370/RES_summary!H$21</f>
        <v>17.253239830883111</v>
      </c>
      <c r="I424" s="178">
        <f>I370/RES_summary!I$21</f>
        <v>18.297625279464818</v>
      </c>
      <c r="J424" s="178">
        <f>J370/RES_summary!J$21</f>
        <v>17.217363858369392</v>
      </c>
      <c r="K424" s="178">
        <f>K370/RES_summary!K$21</f>
        <v>17.404631621803571</v>
      </c>
      <c r="L424" s="178">
        <f>L370/RES_summary!L$21</f>
        <v>16.890407867380002</v>
      </c>
      <c r="M424" s="178">
        <f>M370/RES_summary!M$21</f>
        <v>17.590228645509903</v>
      </c>
      <c r="N424" s="178">
        <f>N370/RES_summary!N$21</f>
        <v>0</v>
      </c>
      <c r="O424" s="178">
        <f>O370/RES_summary!O$21</f>
        <v>17.106235778378664</v>
      </c>
      <c r="P424" s="178">
        <f>P370/RES_summary!P$21</f>
        <v>17.955126629745568</v>
      </c>
      <c r="Q424" s="178">
        <f>Q370/RES_summary!Q$21</f>
        <v>0</v>
      </c>
    </row>
    <row r="425" spans="1:17" ht="12" customHeight="1" x14ac:dyDescent="0.25">
      <c r="A425" s="167" t="s">
        <v>144</v>
      </c>
      <c r="B425" s="132"/>
      <c r="C425" s="183">
        <f>C371/RES_summary!C$21</f>
        <v>0</v>
      </c>
      <c r="D425" s="183">
        <f>D371/RES_summary!D$21</f>
        <v>0</v>
      </c>
      <c r="E425" s="183">
        <f>E371/RES_summary!E$21</f>
        <v>0</v>
      </c>
      <c r="F425" s="183">
        <f>F371/RES_summary!F$21</f>
        <v>0</v>
      </c>
      <c r="G425" s="183">
        <f>G371/RES_summary!G$21</f>
        <v>0</v>
      </c>
      <c r="H425" s="183">
        <f>H371/RES_summary!H$21</f>
        <v>0</v>
      </c>
      <c r="I425" s="183">
        <f>I371/RES_summary!I$21</f>
        <v>0</v>
      </c>
      <c r="J425" s="183">
        <f>J371/RES_summary!J$21</f>
        <v>0</v>
      </c>
      <c r="K425" s="183">
        <f>K371/RES_summary!K$21</f>
        <v>0</v>
      </c>
      <c r="L425" s="183">
        <f>L371/RES_summary!L$21</f>
        <v>0</v>
      </c>
      <c r="M425" s="183">
        <f>M371/RES_summary!M$21</f>
        <v>0</v>
      </c>
      <c r="N425" s="183">
        <f>N371/RES_summary!N$21</f>
        <v>0</v>
      </c>
      <c r="O425" s="183">
        <f>O371/RES_summary!O$21</f>
        <v>0</v>
      </c>
      <c r="P425" s="183">
        <f>P371/RES_summary!P$21</f>
        <v>0</v>
      </c>
      <c r="Q425" s="183">
        <f>Q371/RES_summary!Q$21</f>
        <v>0</v>
      </c>
    </row>
    <row r="426" spans="1:17" ht="12" customHeight="1" x14ac:dyDescent="0.25">
      <c r="A426" s="167" t="s">
        <v>143</v>
      </c>
      <c r="B426" s="132"/>
      <c r="C426" s="183">
        <f>C372/RES_summary!C$21</f>
        <v>0</v>
      </c>
      <c r="D426" s="183">
        <f>D372/RES_summary!D$21</f>
        <v>0</v>
      </c>
      <c r="E426" s="183">
        <f>E372/RES_summary!E$21</f>
        <v>0</v>
      </c>
      <c r="F426" s="183">
        <f>F372/RES_summary!F$21</f>
        <v>0</v>
      </c>
      <c r="G426" s="183">
        <f>G372/RES_summary!G$21</f>
        <v>0</v>
      </c>
      <c r="H426" s="183">
        <f>H372/RES_summary!H$21</f>
        <v>0</v>
      </c>
      <c r="I426" s="183">
        <f>I372/RES_summary!I$21</f>
        <v>0</v>
      </c>
      <c r="J426" s="183">
        <f>J372/RES_summary!J$21</f>
        <v>0</v>
      </c>
      <c r="K426" s="183">
        <f>K372/RES_summary!K$21</f>
        <v>0</v>
      </c>
      <c r="L426" s="183">
        <f>L372/RES_summary!L$21</f>
        <v>0</v>
      </c>
      <c r="M426" s="183">
        <f>M372/RES_summary!M$21</f>
        <v>0</v>
      </c>
      <c r="N426" s="183">
        <f>N372/RES_summary!N$21</f>
        <v>0</v>
      </c>
      <c r="O426" s="183">
        <f>O372/RES_summary!O$21</f>
        <v>0</v>
      </c>
      <c r="P426" s="183">
        <f>P372/RES_summary!P$21</f>
        <v>0</v>
      </c>
      <c r="Q426" s="183">
        <f>Q372/RES_summary!Q$21</f>
        <v>0</v>
      </c>
    </row>
    <row r="427" spans="1:17" ht="12" customHeight="1" x14ac:dyDescent="0.25">
      <c r="A427" s="166" t="s">
        <v>57</v>
      </c>
      <c r="B427" s="165"/>
      <c r="C427" s="182">
        <f>C373/RES_summary!C$21</f>
        <v>0</v>
      </c>
      <c r="D427" s="182">
        <f>D373/RES_summary!D$21</f>
        <v>0</v>
      </c>
      <c r="E427" s="182">
        <f>E373/RES_summary!E$21</f>
        <v>0</v>
      </c>
      <c r="F427" s="182">
        <f>F373/RES_summary!F$21</f>
        <v>0</v>
      </c>
      <c r="G427" s="182">
        <f>G373/RES_summary!G$21</f>
        <v>0</v>
      </c>
      <c r="H427" s="182">
        <f>H373/RES_summary!H$21</f>
        <v>0</v>
      </c>
      <c r="I427" s="182">
        <f>I373/RES_summary!I$21</f>
        <v>0</v>
      </c>
      <c r="J427" s="182">
        <f>J373/RES_summary!J$21</f>
        <v>0</v>
      </c>
      <c r="K427" s="182">
        <f>K373/RES_summary!K$21</f>
        <v>0</v>
      </c>
      <c r="L427" s="182">
        <f>L373/RES_summary!L$21</f>
        <v>0</v>
      </c>
      <c r="M427" s="182">
        <f>M373/RES_summary!M$21</f>
        <v>0</v>
      </c>
      <c r="N427" s="182">
        <f>N373/RES_summary!N$21</f>
        <v>0</v>
      </c>
      <c r="O427" s="182">
        <f>O373/RES_summary!O$21</f>
        <v>0</v>
      </c>
      <c r="P427" s="182">
        <f>P373/RES_summary!P$21</f>
        <v>0</v>
      </c>
      <c r="Q427" s="182">
        <f>Q373/RES_summary!Q$21</f>
        <v>0</v>
      </c>
    </row>
    <row r="428" spans="1:17" ht="12" customHeight="1" x14ac:dyDescent="0.25">
      <c r="A428" s="147" t="s">
        <v>59</v>
      </c>
      <c r="B428" s="164"/>
      <c r="C428" s="181">
        <f>C374/RES_summary!C$21</f>
        <v>0</v>
      </c>
      <c r="D428" s="181">
        <f>D374/RES_summary!D$21</f>
        <v>0</v>
      </c>
      <c r="E428" s="181">
        <f>E374/RES_summary!E$21</f>
        <v>0</v>
      </c>
      <c r="F428" s="181">
        <f>F374/RES_summary!F$21</f>
        <v>0</v>
      </c>
      <c r="G428" s="181">
        <f>G374/RES_summary!G$21</f>
        <v>0</v>
      </c>
      <c r="H428" s="181">
        <f>H374/RES_summary!H$21</f>
        <v>0</v>
      </c>
      <c r="I428" s="181">
        <f>I374/RES_summary!I$21</f>
        <v>0</v>
      </c>
      <c r="J428" s="181">
        <f>J374/RES_summary!J$21</f>
        <v>0</v>
      </c>
      <c r="K428" s="181">
        <f>K374/RES_summary!K$21</f>
        <v>0</v>
      </c>
      <c r="L428" s="181">
        <f>L374/RES_summary!L$21</f>
        <v>0</v>
      </c>
      <c r="M428" s="181">
        <f>M374/RES_summary!M$21</f>
        <v>0</v>
      </c>
      <c r="N428" s="181">
        <f>N374/RES_summary!N$21</f>
        <v>0</v>
      </c>
      <c r="O428" s="181">
        <f>O374/RES_summary!O$21</f>
        <v>0</v>
      </c>
      <c r="P428" s="181">
        <f>P374/RES_summary!P$21</f>
        <v>0</v>
      </c>
      <c r="Q428" s="181">
        <f>Q374/RES_summary!Q$21</f>
        <v>0</v>
      </c>
    </row>
    <row r="429" spans="1:17" ht="12" customHeight="1" x14ac:dyDescent="0.25">
      <c r="A429" s="163" t="s">
        <v>142</v>
      </c>
      <c r="B429" s="162"/>
      <c r="C429" s="180">
        <f>C375/RES_summary!C$21</f>
        <v>18.735412986991047</v>
      </c>
      <c r="D429" s="180">
        <f>D375/RES_summary!D$21</f>
        <v>18.655149883703277</v>
      </c>
      <c r="E429" s="180">
        <f>E375/RES_summary!E$21</f>
        <v>18.56111425716966</v>
      </c>
      <c r="F429" s="180">
        <f>F375/RES_summary!F$21</f>
        <v>17.87084516185385</v>
      </c>
      <c r="G429" s="180">
        <f>G375/RES_summary!G$21</f>
        <v>0</v>
      </c>
      <c r="H429" s="180">
        <f>H375/RES_summary!H$21</f>
        <v>0</v>
      </c>
      <c r="I429" s="180">
        <f>I375/RES_summary!I$21</f>
        <v>18.60828358027198</v>
      </c>
      <c r="J429" s="180">
        <f>J375/RES_summary!J$21</f>
        <v>17.364036568145924</v>
      </c>
      <c r="K429" s="180">
        <f>K375/RES_summary!K$21</f>
        <v>0</v>
      </c>
      <c r="L429" s="180">
        <f>L375/RES_summary!L$21</f>
        <v>0</v>
      </c>
      <c r="M429" s="180">
        <f>M375/RES_summary!M$21</f>
        <v>18.068967804471111</v>
      </c>
      <c r="N429" s="180">
        <f>N375/RES_summary!N$21</f>
        <v>0</v>
      </c>
      <c r="O429" s="180">
        <f>O375/RES_summary!O$21</f>
        <v>17.650170219533134</v>
      </c>
      <c r="P429" s="180">
        <f>P375/RES_summary!P$21</f>
        <v>18.750402694252088</v>
      </c>
      <c r="Q429" s="180">
        <f>Q375/RES_summary!Q$21</f>
        <v>0</v>
      </c>
    </row>
    <row r="430" spans="1:17" ht="12" customHeight="1" x14ac:dyDescent="0.25">
      <c r="A430" s="161" t="s">
        <v>141</v>
      </c>
      <c r="B430" s="160"/>
      <c r="C430" s="179">
        <f>C376/RES_summary!C$21</f>
        <v>18.187254225172783</v>
      </c>
      <c r="D430" s="179">
        <f>D376/RES_summary!D$21</f>
        <v>18.189443864808755</v>
      </c>
      <c r="E430" s="179">
        <f>E376/RES_summary!E$21</f>
        <v>18.148657752625457</v>
      </c>
      <c r="F430" s="179">
        <f>F376/RES_summary!F$21</f>
        <v>17.673224026402359</v>
      </c>
      <c r="G430" s="179">
        <f>G376/RES_summary!G$21</f>
        <v>17.809281909176761</v>
      </c>
      <c r="H430" s="179">
        <f>H376/RES_summary!H$21</f>
        <v>17.253239830883111</v>
      </c>
      <c r="I430" s="179">
        <f>I376/RES_summary!I$21</f>
        <v>17.986830816898046</v>
      </c>
      <c r="J430" s="179">
        <f>J376/RES_summary!J$21</f>
        <v>17.068691153046483</v>
      </c>
      <c r="K430" s="179">
        <f>K376/RES_summary!K$21</f>
        <v>17.404631621803571</v>
      </c>
      <c r="L430" s="179">
        <f>L376/RES_summary!L$21</f>
        <v>16.890407867380002</v>
      </c>
      <c r="M430" s="179">
        <f>M376/RES_summary!M$21</f>
        <v>17.340893845081624</v>
      </c>
      <c r="N430" s="179">
        <f>N376/RES_summary!N$21</f>
        <v>0</v>
      </c>
      <c r="O430" s="179">
        <f>O376/RES_summary!O$21</f>
        <v>16.878212441321388</v>
      </c>
      <c r="P430" s="179">
        <f>P376/RES_summary!P$21</f>
        <v>17.608177779255346</v>
      </c>
      <c r="Q430" s="179">
        <f>Q376/RES_summary!Q$21</f>
        <v>0</v>
      </c>
    </row>
    <row r="431" spans="1:17" ht="12" customHeight="1" x14ac:dyDescent="0.25">
      <c r="A431" s="148" t="s">
        <v>60</v>
      </c>
      <c r="B431" s="156"/>
      <c r="C431" s="177">
        <f>C377/RES_summary!C$21</f>
        <v>12.256640093679753</v>
      </c>
      <c r="D431" s="177">
        <f>D377/RES_summary!D$21</f>
        <v>12.243642289047727</v>
      </c>
      <c r="E431" s="177">
        <f>E377/RES_summary!E$21</f>
        <v>12.217009954274612</v>
      </c>
      <c r="F431" s="177">
        <f>F377/RES_summary!F$21</f>
        <v>11.779295066795664</v>
      </c>
      <c r="G431" s="177">
        <f>G377/RES_summary!G$21</f>
        <v>11.914930349091364</v>
      </c>
      <c r="H431" s="177">
        <f>H377/RES_summary!H$21</f>
        <v>11.466658645452457</v>
      </c>
      <c r="I431" s="177">
        <f>I377/RES_summary!I$21</f>
        <v>12.277040278666806</v>
      </c>
      <c r="J431" s="177">
        <f>J377/RES_summary!J$21</f>
        <v>11.423896179623245</v>
      </c>
      <c r="K431" s="177">
        <f>K377/RES_summary!K$21</f>
        <v>11.794268883598557</v>
      </c>
      <c r="L431" s="177">
        <f>L377/RES_summary!L$21</f>
        <v>11.265936792049311</v>
      </c>
      <c r="M431" s="177">
        <f>M377/RES_summary!M$21</f>
        <v>11.926414757309264</v>
      </c>
      <c r="N431" s="177">
        <f>N377/RES_summary!N$21</f>
        <v>0</v>
      </c>
      <c r="O431" s="177">
        <f>O377/RES_summary!O$21</f>
        <v>11.354608002241594</v>
      </c>
      <c r="P431" s="177">
        <f>P377/RES_summary!P$21</f>
        <v>12.326045291884682</v>
      </c>
      <c r="Q431" s="177">
        <f>Q377/RES_summary!Q$21</f>
        <v>0</v>
      </c>
    </row>
    <row r="432" spans="1:17" ht="12" customHeight="1" x14ac:dyDescent="0.25">
      <c r="A432" s="159" t="s">
        <v>59</v>
      </c>
      <c r="B432" s="57"/>
      <c r="C432" s="176">
        <f>C378/RES_summary!C$21</f>
        <v>5.9306141314930283</v>
      </c>
      <c r="D432" s="176">
        <f>D378/RES_summary!D$21</f>
        <v>5.9458015757610259</v>
      </c>
      <c r="E432" s="176">
        <f>E378/RES_summary!E$21</f>
        <v>5.9316477983508484</v>
      </c>
      <c r="F432" s="176">
        <f>F378/RES_summary!F$21</f>
        <v>5.8939289596066953</v>
      </c>
      <c r="G432" s="176">
        <f>G378/RES_summary!G$21</f>
        <v>5.8943515600853962</v>
      </c>
      <c r="H432" s="176">
        <f>H378/RES_summary!H$21</f>
        <v>5.7865811854306566</v>
      </c>
      <c r="I432" s="176">
        <f>I378/RES_summary!I$21</f>
        <v>5.7097905382312364</v>
      </c>
      <c r="J432" s="176">
        <f>J378/RES_summary!J$21</f>
        <v>5.644794973423239</v>
      </c>
      <c r="K432" s="176">
        <f>K378/RES_summary!K$21</f>
        <v>5.6103627382050139</v>
      </c>
      <c r="L432" s="176">
        <f>L378/RES_summary!L$21</f>
        <v>5.6244710753306926</v>
      </c>
      <c r="M432" s="176">
        <f>M378/RES_summary!M$21</f>
        <v>5.4144790877723565</v>
      </c>
      <c r="N432" s="176">
        <f>N378/RES_summary!N$21</f>
        <v>0</v>
      </c>
      <c r="O432" s="176">
        <f>O378/RES_summary!O$21</f>
        <v>5.5236044390797918</v>
      </c>
      <c r="P432" s="176">
        <f>P378/RES_summary!P$21</f>
        <v>5.2821324873706645</v>
      </c>
      <c r="Q432" s="176">
        <f>Q378/RES_summary!Q$21</f>
        <v>0</v>
      </c>
    </row>
    <row r="433" spans="1:17" ht="12" customHeight="1" x14ac:dyDescent="0.25">
      <c r="A433" s="158" t="s">
        <v>62</v>
      </c>
      <c r="B433" s="157"/>
      <c r="C433" s="178">
        <f>C379/RES_summary!C$21</f>
        <v>6.5513940473628676</v>
      </c>
      <c r="D433" s="178">
        <f>D379/RES_summary!D$21</f>
        <v>6.6406896508963564</v>
      </c>
      <c r="E433" s="178">
        <f>E379/RES_summary!E$21</f>
        <v>6.6895211898114182</v>
      </c>
      <c r="F433" s="178">
        <f>F379/RES_summary!F$21</f>
        <v>6.4931279973225937</v>
      </c>
      <c r="G433" s="178">
        <f>G379/RES_summary!G$21</f>
        <v>6.3607482135182645</v>
      </c>
      <c r="H433" s="178">
        <f>H379/RES_summary!H$21</f>
        <v>6.237170746458669</v>
      </c>
      <c r="I433" s="178">
        <f>I379/RES_summary!I$21</f>
        <v>6.376687433455432</v>
      </c>
      <c r="J433" s="178">
        <f>J379/RES_summary!J$21</f>
        <v>6.172055428293632</v>
      </c>
      <c r="K433" s="178">
        <f>K379/RES_summary!K$21</f>
        <v>6.4089008967912928</v>
      </c>
      <c r="L433" s="178">
        <f>L379/RES_summary!L$21</f>
        <v>6.1083246090421657</v>
      </c>
      <c r="M433" s="178">
        <f>M379/RES_summary!M$21</f>
        <v>6.1821732370949789</v>
      </c>
      <c r="N433" s="178">
        <f>N379/RES_summary!N$21</f>
        <v>0</v>
      </c>
      <c r="O433" s="178">
        <f>O379/RES_summary!O$21</f>
        <v>6.1111872753175494</v>
      </c>
      <c r="P433" s="178">
        <f>P379/RES_summary!P$21</f>
        <v>6.4944126608537838</v>
      </c>
      <c r="Q433" s="178">
        <f>Q379/RES_summary!Q$21</f>
        <v>0</v>
      </c>
    </row>
    <row r="434" spans="1:17" ht="12" customHeight="1" x14ac:dyDescent="0.25">
      <c r="A434" s="23" t="s">
        <v>57</v>
      </c>
      <c r="B434" s="156"/>
      <c r="C434" s="177">
        <f>C380/RES_summary!C$21</f>
        <v>0</v>
      </c>
      <c r="D434" s="177">
        <f>D380/RES_summary!D$21</f>
        <v>0</v>
      </c>
      <c r="E434" s="177">
        <f>E380/RES_summary!E$21</f>
        <v>0</v>
      </c>
      <c r="F434" s="177">
        <f>F380/RES_summary!F$21</f>
        <v>0</v>
      </c>
      <c r="G434" s="177">
        <f>G380/RES_summary!G$21</f>
        <v>0</v>
      </c>
      <c r="H434" s="177">
        <f>H380/RES_summary!H$21</f>
        <v>0</v>
      </c>
      <c r="I434" s="177">
        <f>I380/RES_summary!I$21</f>
        <v>0</v>
      </c>
      <c r="J434" s="177">
        <f>J380/RES_summary!J$21</f>
        <v>0</v>
      </c>
      <c r="K434" s="177">
        <f>K380/RES_summary!K$21</f>
        <v>0</v>
      </c>
      <c r="L434" s="177">
        <f>L380/RES_summary!L$21</f>
        <v>0</v>
      </c>
      <c r="M434" s="177">
        <f>M380/RES_summary!M$21</f>
        <v>0</v>
      </c>
      <c r="N434" s="177">
        <f>N380/RES_summary!N$21</f>
        <v>0</v>
      </c>
      <c r="O434" s="177">
        <f>O380/RES_summary!O$21</f>
        <v>0</v>
      </c>
      <c r="P434" s="177">
        <f>P380/RES_summary!P$21</f>
        <v>0</v>
      </c>
      <c r="Q434" s="177">
        <f>Q380/RES_summary!Q$21</f>
        <v>0</v>
      </c>
    </row>
    <row r="435" spans="1:17" ht="12" customHeight="1" x14ac:dyDescent="0.25">
      <c r="A435" s="29" t="s">
        <v>140</v>
      </c>
      <c r="B435" s="57"/>
      <c r="C435" s="176">
        <f>C381/RES_summary!C$21</f>
        <v>6.5513940473628676</v>
      </c>
      <c r="D435" s="176">
        <f>D381/RES_summary!D$21</f>
        <v>6.6406896508963564</v>
      </c>
      <c r="E435" s="176">
        <f>E381/RES_summary!E$21</f>
        <v>6.6895211898114182</v>
      </c>
      <c r="F435" s="176">
        <f>F381/RES_summary!F$21</f>
        <v>6.4931279973225937</v>
      </c>
      <c r="G435" s="176">
        <f>G381/RES_summary!G$21</f>
        <v>6.3607482135182645</v>
      </c>
      <c r="H435" s="176">
        <f>H381/RES_summary!H$21</f>
        <v>6.237170746458669</v>
      </c>
      <c r="I435" s="176">
        <f>I381/RES_summary!I$21</f>
        <v>6.376687433455432</v>
      </c>
      <c r="J435" s="176">
        <f>J381/RES_summary!J$21</f>
        <v>6.172055428293632</v>
      </c>
      <c r="K435" s="176">
        <f>K381/RES_summary!K$21</f>
        <v>6.4089008967912928</v>
      </c>
      <c r="L435" s="176">
        <f>L381/RES_summary!L$21</f>
        <v>6.1083246090421657</v>
      </c>
      <c r="M435" s="176">
        <f>M381/RES_summary!M$21</f>
        <v>6.1821732370949789</v>
      </c>
      <c r="N435" s="176">
        <f>N381/RES_summary!N$21</f>
        <v>0</v>
      </c>
      <c r="O435" s="176">
        <f>O381/RES_summary!O$21</f>
        <v>6.1111872753175494</v>
      </c>
      <c r="P435" s="176">
        <f>P381/RES_summary!P$21</f>
        <v>6.4944126608537838</v>
      </c>
      <c r="Q435" s="176">
        <f>Q381/RES_summary!Q$21</f>
        <v>0</v>
      </c>
    </row>
    <row r="437" spans="1:17" ht="12" customHeight="1" x14ac:dyDescent="0.25">
      <c r="A437" s="152" t="s">
        <v>184</v>
      </c>
      <c r="B437" s="168"/>
      <c r="C437" s="184">
        <f>C383/RES_summary!C$21</f>
        <v>0</v>
      </c>
      <c r="D437" s="184">
        <f>D383/RES_summary!D$21</f>
        <v>0</v>
      </c>
      <c r="E437" s="184">
        <f>E383/RES_summary!E$21</f>
        <v>0</v>
      </c>
      <c r="F437" s="184">
        <f>F383/RES_summary!F$21</f>
        <v>0</v>
      </c>
      <c r="G437" s="184">
        <f>G383/RES_summary!G$21</f>
        <v>0</v>
      </c>
      <c r="H437" s="184">
        <f>H383/RES_summary!H$21</f>
        <v>0</v>
      </c>
      <c r="I437" s="184">
        <f>I383/RES_summary!I$21</f>
        <v>0</v>
      </c>
      <c r="J437" s="184">
        <f>J383/RES_summary!J$21</f>
        <v>0</v>
      </c>
      <c r="K437" s="184">
        <f>K383/RES_summary!K$21</f>
        <v>0</v>
      </c>
      <c r="L437" s="184">
        <f>L383/RES_summary!L$21</f>
        <v>0</v>
      </c>
      <c r="M437" s="184">
        <f>M383/RES_summary!M$21</f>
        <v>0</v>
      </c>
      <c r="N437" s="184">
        <f>N383/RES_summary!N$21</f>
        <v>0</v>
      </c>
      <c r="O437" s="184">
        <f>O383/RES_summary!O$21</f>
        <v>0</v>
      </c>
      <c r="P437" s="184">
        <f>P383/RES_summary!P$21</f>
        <v>0</v>
      </c>
      <c r="Q437" s="184">
        <f>Q383/RES_summary!Q$21</f>
        <v>0</v>
      </c>
    </row>
    <row r="438" spans="1:17" ht="12" customHeight="1" x14ac:dyDescent="0.25">
      <c r="A438" s="158" t="s">
        <v>65</v>
      </c>
      <c r="B438" s="157"/>
      <c r="C438" s="178">
        <f>C384/RES_summary!C$21</f>
        <v>0</v>
      </c>
      <c r="D438" s="178">
        <f>D384/RES_summary!D$21</f>
        <v>0</v>
      </c>
      <c r="E438" s="178">
        <f>E384/RES_summary!E$21</f>
        <v>0</v>
      </c>
      <c r="F438" s="178">
        <f>F384/RES_summary!F$21</f>
        <v>0</v>
      </c>
      <c r="G438" s="178">
        <f>G384/RES_summary!G$21</f>
        <v>0</v>
      </c>
      <c r="H438" s="178">
        <f>H384/RES_summary!H$21</f>
        <v>0</v>
      </c>
      <c r="I438" s="178">
        <f>I384/RES_summary!I$21</f>
        <v>0</v>
      </c>
      <c r="J438" s="178">
        <f>J384/RES_summary!J$21</f>
        <v>0</v>
      </c>
      <c r="K438" s="178">
        <f>K384/RES_summary!K$21</f>
        <v>0</v>
      </c>
      <c r="L438" s="178">
        <f>L384/RES_summary!L$21</f>
        <v>0</v>
      </c>
      <c r="M438" s="178">
        <f>M384/RES_summary!M$21</f>
        <v>0</v>
      </c>
      <c r="N438" s="178">
        <f>N384/RES_summary!N$21</f>
        <v>0</v>
      </c>
      <c r="O438" s="178">
        <f>O384/RES_summary!O$21</f>
        <v>0</v>
      </c>
      <c r="P438" s="178">
        <f>P384/RES_summary!P$21</f>
        <v>0</v>
      </c>
      <c r="Q438" s="178">
        <f>Q384/RES_summary!Q$21</f>
        <v>0</v>
      </c>
    </row>
    <row r="439" spans="1:17" ht="12" customHeight="1" x14ac:dyDescent="0.25">
      <c r="A439" s="23" t="s">
        <v>60</v>
      </c>
      <c r="B439" s="57"/>
      <c r="C439" s="176">
        <f>C385/RES_summary!C$21</f>
        <v>0</v>
      </c>
      <c r="D439" s="176">
        <f>D385/RES_summary!D$21</f>
        <v>0</v>
      </c>
      <c r="E439" s="176">
        <f>E385/RES_summary!E$21</f>
        <v>0</v>
      </c>
      <c r="F439" s="176">
        <f>F385/RES_summary!F$21</f>
        <v>0</v>
      </c>
      <c r="G439" s="176">
        <f>G385/RES_summary!G$21</f>
        <v>0</v>
      </c>
      <c r="H439" s="176">
        <f>H385/RES_summary!H$21</f>
        <v>0</v>
      </c>
      <c r="I439" s="176">
        <f>I385/RES_summary!I$21</f>
        <v>0</v>
      </c>
      <c r="J439" s="176">
        <f>J385/RES_summary!J$21</f>
        <v>0</v>
      </c>
      <c r="K439" s="176">
        <f>K385/RES_summary!K$21</f>
        <v>0</v>
      </c>
      <c r="L439" s="176">
        <f>L385/RES_summary!L$21</f>
        <v>0</v>
      </c>
      <c r="M439" s="176">
        <f>M385/RES_summary!M$21</f>
        <v>0</v>
      </c>
      <c r="N439" s="176">
        <f>N385/RES_summary!N$21</f>
        <v>0</v>
      </c>
      <c r="O439" s="176">
        <f>O385/RES_summary!O$21</f>
        <v>0</v>
      </c>
      <c r="P439" s="176">
        <f>P385/RES_summary!P$21</f>
        <v>0</v>
      </c>
      <c r="Q439" s="176">
        <f>Q385/RES_summary!Q$21</f>
        <v>0</v>
      </c>
    </row>
    <row r="440" spans="1:17" ht="12" customHeight="1" x14ac:dyDescent="0.25">
      <c r="A440" s="158" t="s">
        <v>112</v>
      </c>
      <c r="B440" s="157"/>
      <c r="C440" s="178">
        <f>C386/RES_summary!C$21</f>
        <v>0</v>
      </c>
      <c r="D440" s="178">
        <f>D386/RES_summary!D$21</f>
        <v>0</v>
      </c>
      <c r="E440" s="178">
        <f>E386/RES_summary!E$21</f>
        <v>0</v>
      </c>
      <c r="F440" s="178">
        <f>F386/RES_summary!F$21</f>
        <v>0</v>
      </c>
      <c r="G440" s="178">
        <f>G386/RES_summary!G$21</f>
        <v>0</v>
      </c>
      <c r="H440" s="178">
        <f>H386/RES_summary!H$21</f>
        <v>0</v>
      </c>
      <c r="I440" s="178">
        <f>I386/RES_summary!I$21</f>
        <v>0</v>
      </c>
      <c r="J440" s="178">
        <f>J386/RES_summary!J$21</f>
        <v>0</v>
      </c>
      <c r="K440" s="178">
        <f>K386/RES_summary!K$21</f>
        <v>0</v>
      </c>
      <c r="L440" s="178">
        <f>L386/RES_summary!L$21</f>
        <v>0</v>
      </c>
      <c r="M440" s="178">
        <f>M386/RES_summary!M$21</f>
        <v>0</v>
      </c>
      <c r="N440" s="178">
        <f>N386/RES_summary!N$21</f>
        <v>0</v>
      </c>
      <c r="O440" s="178">
        <f>O386/RES_summary!O$21</f>
        <v>0</v>
      </c>
      <c r="P440" s="178">
        <f>P386/RES_summary!P$21</f>
        <v>0</v>
      </c>
      <c r="Q440" s="178">
        <f>Q386/RES_summary!Q$21</f>
        <v>0</v>
      </c>
    </row>
    <row r="441" spans="1:17" ht="12" customHeight="1" x14ac:dyDescent="0.25">
      <c r="A441" s="23" t="s">
        <v>60</v>
      </c>
      <c r="B441" s="156"/>
      <c r="C441" s="177">
        <f>C387/RES_summary!C$21</f>
        <v>0</v>
      </c>
      <c r="D441" s="177">
        <f>D387/RES_summary!D$21</f>
        <v>0</v>
      </c>
      <c r="E441" s="177">
        <f>E387/RES_summary!E$21</f>
        <v>0</v>
      </c>
      <c r="F441" s="177">
        <f>F387/RES_summary!F$21</f>
        <v>0</v>
      </c>
      <c r="G441" s="177">
        <f>G387/RES_summary!G$21</f>
        <v>0</v>
      </c>
      <c r="H441" s="177">
        <f>H387/RES_summary!H$21</f>
        <v>0</v>
      </c>
      <c r="I441" s="177">
        <f>I387/RES_summary!I$21</f>
        <v>0</v>
      </c>
      <c r="J441" s="177">
        <f>J387/RES_summary!J$21</f>
        <v>0</v>
      </c>
      <c r="K441" s="177">
        <f>K387/RES_summary!K$21</f>
        <v>0</v>
      </c>
      <c r="L441" s="177">
        <f>L387/RES_summary!L$21</f>
        <v>0</v>
      </c>
      <c r="M441" s="177">
        <f>M387/RES_summary!M$21</f>
        <v>0</v>
      </c>
      <c r="N441" s="177">
        <f>N387/RES_summary!N$21</f>
        <v>0</v>
      </c>
      <c r="O441" s="177">
        <f>O387/RES_summary!O$21</f>
        <v>0</v>
      </c>
      <c r="P441" s="177">
        <f>P387/RES_summary!P$21</f>
        <v>0</v>
      </c>
      <c r="Q441" s="177">
        <f>Q387/RES_summary!Q$21</f>
        <v>0</v>
      </c>
    </row>
    <row r="442" spans="1:17" ht="12" customHeight="1" x14ac:dyDescent="0.25">
      <c r="A442" s="158" t="s">
        <v>63</v>
      </c>
      <c r="B442" s="157"/>
      <c r="C442" s="178">
        <f>C388/RES_summary!C$21</f>
        <v>0</v>
      </c>
      <c r="D442" s="178">
        <f>D388/RES_summary!D$21</f>
        <v>0</v>
      </c>
      <c r="E442" s="178">
        <f>E388/RES_summary!E$21</f>
        <v>0</v>
      </c>
      <c r="F442" s="178">
        <f>F388/RES_summary!F$21</f>
        <v>0</v>
      </c>
      <c r="G442" s="178">
        <f>G388/RES_summary!G$21</f>
        <v>0</v>
      </c>
      <c r="H442" s="178">
        <f>H388/RES_summary!H$21</f>
        <v>0</v>
      </c>
      <c r="I442" s="178">
        <f>I388/RES_summary!I$21</f>
        <v>0</v>
      </c>
      <c r="J442" s="178">
        <f>J388/RES_summary!J$21</f>
        <v>0</v>
      </c>
      <c r="K442" s="178">
        <f>K388/RES_summary!K$21</f>
        <v>0</v>
      </c>
      <c r="L442" s="178">
        <f>L388/RES_summary!L$21</f>
        <v>0</v>
      </c>
      <c r="M442" s="178">
        <f>M388/RES_summary!M$21</f>
        <v>0</v>
      </c>
      <c r="N442" s="178">
        <f>N388/RES_summary!N$21</f>
        <v>0</v>
      </c>
      <c r="O442" s="178">
        <f>O388/RES_summary!O$21</f>
        <v>0</v>
      </c>
      <c r="P442" s="178">
        <f>P388/RES_summary!P$21</f>
        <v>0</v>
      </c>
      <c r="Q442" s="178">
        <f>Q388/RES_summary!Q$21</f>
        <v>0</v>
      </c>
    </row>
    <row r="443" spans="1:17" ht="12" customHeight="1" x14ac:dyDescent="0.25">
      <c r="A443" s="167" t="s">
        <v>144</v>
      </c>
      <c r="B443" s="132"/>
      <c r="C443" s="183">
        <f>C389/RES_summary!C$21</f>
        <v>0</v>
      </c>
      <c r="D443" s="183">
        <f>D389/RES_summary!D$21</f>
        <v>0</v>
      </c>
      <c r="E443" s="183">
        <f>E389/RES_summary!E$21</f>
        <v>0</v>
      </c>
      <c r="F443" s="183">
        <f>F389/RES_summary!F$21</f>
        <v>0</v>
      </c>
      <c r="G443" s="183">
        <f>G389/RES_summary!G$21</f>
        <v>0</v>
      </c>
      <c r="H443" s="183">
        <f>H389/RES_summary!H$21</f>
        <v>0</v>
      </c>
      <c r="I443" s="183">
        <f>I389/RES_summary!I$21</f>
        <v>0</v>
      </c>
      <c r="J443" s="183">
        <f>J389/RES_summary!J$21</f>
        <v>0</v>
      </c>
      <c r="K443" s="183">
        <f>K389/RES_summary!K$21</f>
        <v>0</v>
      </c>
      <c r="L443" s="183">
        <f>L389/RES_summary!L$21</f>
        <v>0</v>
      </c>
      <c r="M443" s="183">
        <f>M389/RES_summary!M$21</f>
        <v>0</v>
      </c>
      <c r="N443" s="183">
        <f>N389/RES_summary!N$21</f>
        <v>0</v>
      </c>
      <c r="O443" s="183">
        <f>O389/RES_summary!O$21</f>
        <v>0</v>
      </c>
      <c r="P443" s="183">
        <f>P389/RES_summary!P$21</f>
        <v>0</v>
      </c>
      <c r="Q443" s="183">
        <f>Q389/RES_summary!Q$21</f>
        <v>0</v>
      </c>
    </row>
    <row r="444" spans="1:17" ht="12" customHeight="1" x14ac:dyDescent="0.25">
      <c r="A444" s="167" t="s">
        <v>143</v>
      </c>
      <c r="B444" s="132"/>
      <c r="C444" s="183">
        <f>C390/RES_summary!C$21</f>
        <v>0</v>
      </c>
      <c r="D444" s="183">
        <f>D390/RES_summary!D$21</f>
        <v>0</v>
      </c>
      <c r="E444" s="183">
        <f>E390/RES_summary!E$21</f>
        <v>0</v>
      </c>
      <c r="F444" s="183">
        <f>F390/RES_summary!F$21</f>
        <v>0</v>
      </c>
      <c r="G444" s="183">
        <f>G390/RES_summary!G$21</f>
        <v>0</v>
      </c>
      <c r="H444" s="183">
        <f>H390/RES_summary!H$21</f>
        <v>0</v>
      </c>
      <c r="I444" s="183">
        <f>I390/RES_summary!I$21</f>
        <v>0</v>
      </c>
      <c r="J444" s="183">
        <f>J390/RES_summary!J$21</f>
        <v>0</v>
      </c>
      <c r="K444" s="183">
        <f>K390/RES_summary!K$21</f>
        <v>0</v>
      </c>
      <c r="L444" s="183">
        <f>L390/RES_summary!L$21</f>
        <v>0</v>
      </c>
      <c r="M444" s="183">
        <f>M390/RES_summary!M$21</f>
        <v>0</v>
      </c>
      <c r="N444" s="183">
        <f>N390/RES_summary!N$21</f>
        <v>0</v>
      </c>
      <c r="O444" s="183">
        <f>O390/RES_summary!O$21</f>
        <v>0</v>
      </c>
      <c r="P444" s="183">
        <f>P390/RES_summary!P$21</f>
        <v>0</v>
      </c>
      <c r="Q444" s="183">
        <f>Q390/RES_summary!Q$21</f>
        <v>0</v>
      </c>
    </row>
    <row r="445" spans="1:17" ht="12" customHeight="1" x14ac:dyDescent="0.25">
      <c r="A445" s="166" t="s">
        <v>57</v>
      </c>
      <c r="B445" s="165"/>
      <c r="C445" s="182">
        <f>C391/RES_summary!C$21</f>
        <v>0</v>
      </c>
      <c r="D445" s="182">
        <f>D391/RES_summary!D$21</f>
        <v>0</v>
      </c>
      <c r="E445" s="182">
        <f>E391/RES_summary!E$21</f>
        <v>0</v>
      </c>
      <c r="F445" s="182">
        <f>F391/RES_summary!F$21</f>
        <v>0</v>
      </c>
      <c r="G445" s="182">
        <f>G391/RES_summary!G$21</f>
        <v>0</v>
      </c>
      <c r="H445" s="182">
        <f>H391/RES_summary!H$21</f>
        <v>0</v>
      </c>
      <c r="I445" s="182">
        <f>I391/RES_summary!I$21</f>
        <v>0</v>
      </c>
      <c r="J445" s="182">
        <f>J391/RES_summary!J$21</f>
        <v>0</v>
      </c>
      <c r="K445" s="182">
        <f>K391/RES_summary!K$21</f>
        <v>0</v>
      </c>
      <c r="L445" s="182">
        <f>L391/RES_summary!L$21</f>
        <v>0</v>
      </c>
      <c r="M445" s="182">
        <f>M391/RES_summary!M$21</f>
        <v>0</v>
      </c>
      <c r="N445" s="182">
        <f>N391/RES_summary!N$21</f>
        <v>0</v>
      </c>
      <c r="O445" s="182">
        <f>O391/RES_summary!O$21</f>
        <v>0</v>
      </c>
      <c r="P445" s="182">
        <f>P391/RES_summary!P$21</f>
        <v>0</v>
      </c>
      <c r="Q445" s="182">
        <f>Q391/RES_summary!Q$21</f>
        <v>0</v>
      </c>
    </row>
    <row r="446" spans="1:17" ht="12" customHeight="1" x14ac:dyDescent="0.25">
      <c r="A446" s="147" t="s">
        <v>59</v>
      </c>
      <c r="B446" s="164"/>
      <c r="C446" s="181">
        <f>C392/RES_summary!C$21</f>
        <v>0</v>
      </c>
      <c r="D446" s="181">
        <f>D392/RES_summary!D$21</f>
        <v>0</v>
      </c>
      <c r="E446" s="181">
        <f>E392/RES_summary!E$21</f>
        <v>0</v>
      </c>
      <c r="F446" s="181">
        <f>F392/RES_summary!F$21</f>
        <v>0</v>
      </c>
      <c r="G446" s="181">
        <f>G392/RES_summary!G$21</f>
        <v>0</v>
      </c>
      <c r="H446" s="181">
        <f>H392/RES_summary!H$21</f>
        <v>0</v>
      </c>
      <c r="I446" s="181">
        <f>I392/RES_summary!I$21</f>
        <v>0</v>
      </c>
      <c r="J446" s="181">
        <f>J392/RES_summary!J$21</f>
        <v>0</v>
      </c>
      <c r="K446" s="181">
        <f>K392/RES_summary!K$21</f>
        <v>0</v>
      </c>
      <c r="L446" s="181">
        <f>L392/RES_summary!L$21</f>
        <v>0</v>
      </c>
      <c r="M446" s="181">
        <f>M392/RES_summary!M$21</f>
        <v>0</v>
      </c>
      <c r="N446" s="181">
        <f>N392/RES_summary!N$21</f>
        <v>0</v>
      </c>
      <c r="O446" s="181">
        <f>O392/RES_summary!O$21</f>
        <v>0</v>
      </c>
      <c r="P446" s="181">
        <f>P392/RES_summary!P$21</f>
        <v>0</v>
      </c>
      <c r="Q446" s="181">
        <f>Q392/RES_summary!Q$21</f>
        <v>0</v>
      </c>
    </row>
    <row r="447" spans="1:17" ht="12" customHeight="1" x14ac:dyDescent="0.25">
      <c r="A447" s="163" t="s">
        <v>142</v>
      </c>
      <c r="B447" s="162"/>
      <c r="C447" s="180">
        <f>C393/RES_summary!C$21</f>
        <v>0</v>
      </c>
      <c r="D447" s="180">
        <f>D393/RES_summary!D$21</f>
        <v>0</v>
      </c>
      <c r="E447" s="180">
        <f>E393/RES_summary!E$21</f>
        <v>0</v>
      </c>
      <c r="F447" s="180">
        <f>F393/RES_summary!F$21</f>
        <v>0</v>
      </c>
      <c r="G447" s="180">
        <f>G393/RES_summary!G$21</f>
        <v>0</v>
      </c>
      <c r="H447" s="180">
        <f>H393/RES_summary!H$21</f>
        <v>0</v>
      </c>
      <c r="I447" s="180">
        <f>I393/RES_summary!I$21</f>
        <v>0</v>
      </c>
      <c r="J447" s="180">
        <f>J393/RES_summary!J$21</f>
        <v>0</v>
      </c>
      <c r="K447" s="180">
        <f>K393/RES_summary!K$21</f>
        <v>0</v>
      </c>
      <c r="L447" s="180">
        <f>L393/RES_summary!L$21</f>
        <v>0</v>
      </c>
      <c r="M447" s="180">
        <f>M393/RES_summary!M$21</f>
        <v>0</v>
      </c>
      <c r="N447" s="180">
        <f>N393/RES_summary!N$21</f>
        <v>0</v>
      </c>
      <c r="O447" s="180">
        <f>O393/RES_summary!O$21</f>
        <v>0</v>
      </c>
      <c r="P447" s="180">
        <f>P393/RES_summary!P$21</f>
        <v>0</v>
      </c>
      <c r="Q447" s="180">
        <f>Q393/RES_summary!Q$21</f>
        <v>0</v>
      </c>
    </row>
    <row r="448" spans="1:17" ht="12" customHeight="1" x14ac:dyDescent="0.25">
      <c r="A448" s="161" t="s">
        <v>141</v>
      </c>
      <c r="B448" s="160"/>
      <c r="C448" s="179">
        <f>C394/RES_summary!C$21</f>
        <v>0</v>
      </c>
      <c r="D448" s="179">
        <f>D394/RES_summary!D$21</f>
        <v>0</v>
      </c>
      <c r="E448" s="179">
        <f>E394/RES_summary!E$21</f>
        <v>0</v>
      </c>
      <c r="F448" s="179">
        <f>F394/RES_summary!F$21</f>
        <v>0</v>
      </c>
      <c r="G448" s="179">
        <f>G394/RES_summary!G$21</f>
        <v>0</v>
      </c>
      <c r="H448" s="179">
        <f>H394/RES_summary!H$21</f>
        <v>0</v>
      </c>
      <c r="I448" s="179">
        <f>I394/RES_summary!I$21</f>
        <v>0</v>
      </c>
      <c r="J448" s="179">
        <f>J394/RES_summary!J$21</f>
        <v>0</v>
      </c>
      <c r="K448" s="179">
        <f>K394/RES_summary!K$21</f>
        <v>0</v>
      </c>
      <c r="L448" s="179">
        <f>L394/RES_summary!L$21</f>
        <v>0</v>
      </c>
      <c r="M448" s="179">
        <f>M394/RES_summary!M$21</f>
        <v>0</v>
      </c>
      <c r="N448" s="179">
        <f>N394/RES_summary!N$21</f>
        <v>0</v>
      </c>
      <c r="O448" s="179">
        <f>O394/RES_summary!O$21</f>
        <v>0</v>
      </c>
      <c r="P448" s="179">
        <f>P394/RES_summary!P$21</f>
        <v>0</v>
      </c>
      <c r="Q448" s="179">
        <f>Q394/RES_summary!Q$21</f>
        <v>0</v>
      </c>
    </row>
    <row r="449" spans="1:17" ht="12" customHeight="1" x14ac:dyDescent="0.25">
      <c r="A449" s="148" t="s">
        <v>60</v>
      </c>
      <c r="B449" s="156"/>
      <c r="C449" s="177">
        <f>C395/RES_summary!C$21</f>
        <v>0</v>
      </c>
      <c r="D449" s="177">
        <f>D395/RES_summary!D$21</f>
        <v>0</v>
      </c>
      <c r="E449" s="177">
        <f>E395/RES_summary!E$21</f>
        <v>0</v>
      </c>
      <c r="F449" s="177">
        <f>F395/RES_summary!F$21</f>
        <v>0</v>
      </c>
      <c r="G449" s="177">
        <f>G395/RES_summary!G$21</f>
        <v>0</v>
      </c>
      <c r="H449" s="177">
        <f>H395/RES_summary!H$21</f>
        <v>0</v>
      </c>
      <c r="I449" s="177">
        <f>I395/RES_summary!I$21</f>
        <v>0</v>
      </c>
      <c r="J449" s="177">
        <f>J395/RES_summary!J$21</f>
        <v>0</v>
      </c>
      <c r="K449" s="177">
        <f>K395/RES_summary!K$21</f>
        <v>0</v>
      </c>
      <c r="L449" s="177">
        <f>L395/RES_summary!L$21</f>
        <v>0</v>
      </c>
      <c r="M449" s="177">
        <f>M395/RES_summary!M$21</f>
        <v>0</v>
      </c>
      <c r="N449" s="177">
        <f>N395/RES_summary!N$21</f>
        <v>0</v>
      </c>
      <c r="O449" s="177">
        <f>O395/RES_summary!O$21</f>
        <v>0</v>
      </c>
      <c r="P449" s="177">
        <f>P395/RES_summary!P$21</f>
        <v>0</v>
      </c>
      <c r="Q449" s="177">
        <f>Q395/RES_summary!Q$21</f>
        <v>0</v>
      </c>
    </row>
    <row r="450" spans="1:17" ht="12" customHeight="1" x14ac:dyDescent="0.25">
      <c r="A450" s="159" t="s">
        <v>59</v>
      </c>
      <c r="B450" s="57"/>
      <c r="C450" s="176">
        <f>C396/RES_summary!C$21</f>
        <v>0</v>
      </c>
      <c r="D450" s="176">
        <f>D396/RES_summary!D$21</f>
        <v>0</v>
      </c>
      <c r="E450" s="176">
        <f>E396/RES_summary!E$21</f>
        <v>0</v>
      </c>
      <c r="F450" s="176">
        <f>F396/RES_summary!F$21</f>
        <v>0</v>
      </c>
      <c r="G450" s="176">
        <f>G396/RES_summary!G$21</f>
        <v>0</v>
      </c>
      <c r="H450" s="176">
        <f>H396/RES_summary!H$21</f>
        <v>0</v>
      </c>
      <c r="I450" s="176">
        <f>I396/RES_summary!I$21</f>
        <v>0</v>
      </c>
      <c r="J450" s="176">
        <f>J396/RES_summary!J$21</f>
        <v>0</v>
      </c>
      <c r="K450" s="176">
        <f>K396/RES_summary!K$21</f>
        <v>0</v>
      </c>
      <c r="L450" s="176">
        <f>L396/RES_summary!L$21</f>
        <v>0</v>
      </c>
      <c r="M450" s="176">
        <f>M396/RES_summary!M$21</f>
        <v>0</v>
      </c>
      <c r="N450" s="176">
        <f>N396/RES_summary!N$21</f>
        <v>0</v>
      </c>
      <c r="O450" s="176">
        <f>O396/RES_summary!O$21</f>
        <v>0</v>
      </c>
      <c r="P450" s="176">
        <f>P396/RES_summary!P$21</f>
        <v>0</v>
      </c>
      <c r="Q450" s="176">
        <f>Q396/RES_summary!Q$21</f>
        <v>0</v>
      </c>
    </row>
    <row r="451" spans="1:17" ht="12" customHeight="1" x14ac:dyDescent="0.25">
      <c r="A451" s="158" t="s">
        <v>62</v>
      </c>
      <c r="B451" s="157"/>
      <c r="C451" s="178">
        <f>C397/RES_summary!C$21</f>
        <v>0</v>
      </c>
      <c r="D451" s="178">
        <f>D397/RES_summary!D$21</f>
        <v>0</v>
      </c>
      <c r="E451" s="178">
        <f>E397/RES_summary!E$21</f>
        <v>0</v>
      </c>
      <c r="F451" s="178">
        <f>F397/RES_summary!F$21</f>
        <v>0</v>
      </c>
      <c r="G451" s="178">
        <f>G397/RES_summary!G$21</f>
        <v>0</v>
      </c>
      <c r="H451" s="178">
        <f>H397/RES_summary!H$21</f>
        <v>0</v>
      </c>
      <c r="I451" s="178">
        <f>I397/RES_summary!I$21</f>
        <v>0</v>
      </c>
      <c r="J451" s="178">
        <f>J397/RES_summary!J$21</f>
        <v>0</v>
      </c>
      <c r="K451" s="178">
        <f>K397/RES_summary!K$21</f>
        <v>0</v>
      </c>
      <c r="L451" s="178">
        <f>L397/RES_summary!L$21</f>
        <v>0</v>
      </c>
      <c r="M451" s="178">
        <f>M397/RES_summary!M$21</f>
        <v>0</v>
      </c>
      <c r="N451" s="178">
        <f>N397/RES_summary!N$21</f>
        <v>0</v>
      </c>
      <c r="O451" s="178">
        <f>O397/RES_summary!O$21</f>
        <v>0</v>
      </c>
      <c r="P451" s="178">
        <f>P397/RES_summary!P$21</f>
        <v>0</v>
      </c>
      <c r="Q451" s="178">
        <f>Q397/RES_summary!Q$21</f>
        <v>0</v>
      </c>
    </row>
    <row r="452" spans="1:17" ht="12" customHeight="1" x14ac:dyDescent="0.25">
      <c r="A452" s="23" t="s">
        <v>57</v>
      </c>
      <c r="B452" s="156"/>
      <c r="C452" s="177">
        <f>C398/RES_summary!C$21</f>
        <v>0</v>
      </c>
      <c r="D452" s="177">
        <f>D398/RES_summary!D$21</f>
        <v>0</v>
      </c>
      <c r="E452" s="177">
        <f>E398/RES_summary!E$21</f>
        <v>0</v>
      </c>
      <c r="F452" s="177">
        <f>F398/RES_summary!F$21</f>
        <v>0</v>
      </c>
      <c r="G452" s="177">
        <f>G398/RES_summary!G$21</f>
        <v>0</v>
      </c>
      <c r="H452" s="177">
        <f>H398/RES_summary!H$21</f>
        <v>0</v>
      </c>
      <c r="I452" s="177">
        <f>I398/RES_summary!I$21</f>
        <v>0</v>
      </c>
      <c r="J452" s="177">
        <f>J398/RES_summary!J$21</f>
        <v>0</v>
      </c>
      <c r="K452" s="177">
        <f>K398/RES_summary!K$21</f>
        <v>0</v>
      </c>
      <c r="L452" s="177">
        <f>L398/RES_summary!L$21</f>
        <v>0</v>
      </c>
      <c r="M452" s="177">
        <f>M398/RES_summary!M$21</f>
        <v>0</v>
      </c>
      <c r="N452" s="177">
        <f>N398/RES_summary!N$21</f>
        <v>0</v>
      </c>
      <c r="O452" s="177">
        <f>O398/RES_summary!O$21</f>
        <v>0</v>
      </c>
      <c r="P452" s="177">
        <f>P398/RES_summary!P$21</f>
        <v>0</v>
      </c>
      <c r="Q452" s="177">
        <f>Q398/RES_summary!Q$21</f>
        <v>0</v>
      </c>
    </row>
    <row r="453" spans="1:17" ht="12" customHeight="1" x14ac:dyDescent="0.25">
      <c r="A453" s="29" t="s">
        <v>140</v>
      </c>
      <c r="B453" s="57"/>
      <c r="C453" s="176">
        <f>C399/RES_summary!C$21</f>
        <v>0</v>
      </c>
      <c r="D453" s="176">
        <f>D399/RES_summary!D$21</f>
        <v>0</v>
      </c>
      <c r="E453" s="176">
        <f>E399/RES_summary!E$21</f>
        <v>0</v>
      </c>
      <c r="F453" s="176">
        <f>F399/RES_summary!F$21</f>
        <v>0</v>
      </c>
      <c r="G453" s="176">
        <f>G399/RES_summary!G$21</f>
        <v>0</v>
      </c>
      <c r="H453" s="176">
        <f>H399/RES_summary!H$21</f>
        <v>0</v>
      </c>
      <c r="I453" s="176">
        <f>I399/RES_summary!I$21</f>
        <v>0</v>
      </c>
      <c r="J453" s="176">
        <f>J399/RES_summary!J$21</f>
        <v>0</v>
      </c>
      <c r="K453" s="176">
        <f>K399/RES_summary!K$21</f>
        <v>0</v>
      </c>
      <c r="L453" s="176">
        <f>L399/RES_summary!L$21</f>
        <v>0</v>
      </c>
      <c r="M453" s="176">
        <f>M399/RES_summary!M$21</f>
        <v>0</v>
      </c>
      <c r="N453" s="176">
        <f>N399/RES_summary!N$21</f>
        <v>0</v>
      </c>
      <c r="O453" s="176">
        <f>O399/RES_summary!O$21</f>
        <v>0</v>
      </c>
      <c r="P453" s="176">
        <f>P399/RES_summary!P$21</f>
        <v>0</v>
      </c>
      <c r="Q453" s="176">
        <f>Q399/RES_summary!Q$21</f>
        <v>0</v>
      </c>
    </row>
  </sheetData>
  <mergeCells count="1">
    <mergeCell ref="B75:Q75"/>
  </mergeCells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69</vt:i4>
      </vt:variant>
      <vt:variant>
        <vt:lpstr>Named Ranges</vt:lpstr>
      </vt:variant>
      <vt:variant>
        <vt:i4>67</vt:i4>
      </vt:variant>
    </vt:vector>
  </HeadingPairs>
  <TitlesOfParts>
    <vt:vector size="136" baseType="lpstr">
      <vt:lpstr>cover</vt:lpstr>
      <vt:lpstr>index</vt:lpstr>
      <vt:lpstr>RES_summary</vt:lpstr>
      <vt:lpstr>RES_hh_num</vt:lpstr>
      <vt:lpstr>RES_hh_fec</vt:lpstr>
      <vt:lpstr>RES_hh_tes</vt:lpstr>
      <vt:lpstr>RES_hh_eff</vt:lpstr>
      <vt:lpstr>RES_hh_emi</vt:lpstr>
      <vt:lpstr>RES_hh_fech</vt:lpstr>
      <vt:lpstr>RES_hh_tesh</vt:lpstr>
      <vt:lpstr>RES_hh_emih</vt:lpstr>
      <vt:lpstr>RES_hh_fecs</vt:lpstr>
      <vt:lpstr>RES_hh_tess</vt:lpstr>
      <vt:lpstr>RES_hh_emis</vt:lpstr>
      <vt:lpstr>RES_hh_num_in</vt:lpstr>
      <vt:lpstr>RES_hh_fec_in</vt:lpstr>
      <vt:lpstr>RES_hh_tes_in</vt:lpstr>
      <vt:lpstr>RES_hh_eff_in</vt:lpstr>
      <vt:lpstr>RES_hh_emi_in</vt:lpstr>
      <vt:lpstr>RES_hh_fech_in</vt:lpstr>
      <vt:lpstr>RES_hh_tesh_in</vt:lpstr>
      <vt:lpstr>RES_hh_emih_in</vt:lpstr>
      <vt:lpstr>RES_hh_fecs_in</vt:lpstr>
      <vt:lpstr>RES_hh_tess_in</vt:lpstr>
      <vt:lpstr>RES_hh_emis_in</vt:lpstr>
      <vt:lpstr>RES_se-appl</vt:lpstr>
      <vt:lpstr>RES_RF</vt:lpstr>
      <vt:lpstr>RES_WM</vt:lpstr>
      <vt:lpstr>RES_DR</vt:lpstr>
      <vt:lpstr>RES_DW</vt:lpstr>
      <vt:lpstr>RES_TV</vt:lpstr>
      <vt:lpstr>RES_IT</vt:lpstr>
      <vt:lpstr>RES_LI</vt:lpstr>
      <vt:lpstr>RES_OA</vt:lpstr>
      <vt:lpstr>RES_hhdet_num</vt:lpstr>
      <vt:lpstr>RES_hhdet_out</vt:lpstr>
      <vt:lpstr>RES_hhdet_in</vt:lpstr>
      <vt:lpstr>RES_hhdet_in_new</vt:lpstr>
      <vt:lpstr>RES_hhdet_in_repl</vt:lpstr>
      <vt:lpstr>RES_hhdet_numvin</vt:lpstr>
      <vt:lpstr>RES_hhdet_fec</vt:lpstr>
      <vt:lpstr>RES_hhdet_tes</vt:lpstr>
      <vt:lpstr>RES_hhdet_eff</vt:lpstr>
      <vt:lpstr>RES_hhdet_emi</vt:lpstr>
      <vt:lpstr>RES_hhdet_fech</vt:lpstr>
      <vt:lpstr>RES_hhdet_tesh</vt:lpstr>
      <vt:lpstr>RES_hhdet_emih</vt:lpstr>
      <vt:lpstr>RES_hhdet_fecs</vt:lpstr>
      <vt:lpstr>RES_hhdet_tess</vt:lpstr>
      <vt:lpstr>RES_hhdet_emis</vt:lpstr>
      <vt:lpstr>RES_hhdet_in_fec</vt:lpstr>
      <vt:lpstr>RES_hhdet_in_tes</vt:lpstr>
      <vt:lpstr>RES_hhdet_in_eff</vt:lpstr>
      <vt:lpstr>RES_hhdet_in_emi</vt:lpstr>
      <vt:lpstr>RES_hhdet_in_fech</vt:lpstr>
      <vt:lpstr>RES_hhdet_in_tesh</vt:lpstr>
      <vt:lpstr>RES_hhdet_in_emih</vt:lpstr>
      <vt:lpstr>RES_hhdet_in_fecs</vt:lpstr>
      <vt:lpstr>RES_hhdet_in_tess</vt:lpstr>
      <vt:lpstr>RES_hhdet_in_emis</vt:lpstr>
      <vt:lpstr>RES_hh_SLD</vt:lpstr>
      <vt:lpstr>RES_hh_LPG</vt:lpstr>
      <vt:lpstr>RES_hh_GDO</vt:lpstr>
      <vt:lpstr>RES_hh_NGS</vt:lpstr>
      <vt:lpstr>RES_hh_BMS</vt:lpstr>
      <vt:lpstr>RES_hh_GEO</vt:lpstr>
      <vt:lpstr>RES_hh_DHT</vt:lpstr>
      <vt:lpstr>RES_hh_AEL</vt:lpstr>
      <vt:lpstr>RES_hh_CEL</vt:lpstr>
      <vt:lpstr>RES_DR!Print_Titles</vt:lpstr>
      <vt:lpstr>RES_DW!Print_Titles</vt:lpstr>
      <vt:lpstr>RES_hh_AEL!Print_Titles</vt:lpstr>
      <vt:lpstr>RES_hh_BMS!Print_Titles</vt:lpstr>
      <vt:lpstr>RES_hh_CEL!Print_Titles</vt:lpstr>
      <vt:lpstr>RES_hh_DHT!Print_Titles</vt:lpstr>
      <vt:lpstr>RES_hh_eff!Print_Titles</vt:lpstr>
      <vt:lpstr>RES_hh_eff_in!Print_Titles</vt:lpstr>
      <vt:lpstr>RES_hh_emi!Print_Titles</vt:lpstr>
      <vt:lpstr>RES_hh_emi_in!Print_Titles</vt:lpstr>
      <vt:lpstr>RES_hh_emih!Print_Titles</vt:lpstr>
      <vt:lpstr>RES_hh_emih_in!Print_Titles</vt:lpstr>
      <vt:lpstr>RES_hh_emis!Print_Titles</vt:lpstr>
      <vt:lpstr>RES_hh_emis_in!Print_Titles</vt:lpstr>
      <vt:lpstr>RES_hh_fec!Print_Titles</vt:lpstr>
      <vt:lpstr>RES_hh_fec_in!Print_Titles</vt:lpstr>
      <vt:lpstr>RES_hh_fech!Print_Titles</vt:lpstr>
      <vt:lpstr>RES_hh_fech_in!Print_Titles</vt:lpstr>
      <vt:lpstr>RES_hh_fecs!Print_Titles</vt:lpstr>
      <vt:lpstr>RES_hh_fecs_in!Print_Titles</vt:lpstr>
      <vt:lpstr>RES_hh_GDO!Print_Titles</vt:lpstr>
      <vt:lpstr>RES_hh_GEO!Print_Titles</vt:lpstr>
      <vt:lpstr>RES_hh_LPG!Print_Titles</vt:lpstr>
      <vt:lpstr>RES_hh_NGS!Print_Titles</vt:lpstr>
      <vt:lpstr>RES_hh_num!Print_Titles</vt:lpstr>
      <vt:lpstr>RES_hh_num_in!Print_Titles</vt:lpstr>
      <vt:lpstr>RES_hh_SLD!Print_Titles</vt:lpstr>
      <vt:lpstr>RES_hh_tes!Print_Titles</vt:lpstr>
      <vt:lpstr>RES_hh_tes_in!Print_Titles</vt:lpstr>
      <vt:lpstr>RES_hh_tesh!Print_Titles</vt:lpstr>
      <vt:lpstr>RES_hh_tesh_in!Print_Titles</vt:lpstr>
      <vt:lpstr>RES_hh_tess!Print_Titles</vt:lpstr>
      <vt:lpstr>RES_hh_tess_in!Print_Titles</vt:lpstr>
      <vt:lpstr>RES_hhdet_eff!Print_Titles</vt:lpstr>
      <vt:lpstr>RES_hhdet_emi!Print_Titles</vt:lpstr>
      <vt:lpstr>RES_hhdet_emih!Print_Titles</vt:lpstr>
      <vt:lpstr>RES_hhdet_emis!Print_Titles</vt:lpstr>
      <vt:lpstr>RES_hhdet_fec!Print_Titles</vt:lpstr>
      <vt:lpstr>RES_hhdet_fech!Print_Titles</vt:lpstr>
      <vt:lpstr>RES_hhdet_fecs!Print_Titles</vt:lpstr>
      <vt:lpstr>RES_hhdet_in!Print_Titles</vt:lpstr>
      <vt:lpstr>RES_hhdet_in_eff!Print_Titles</vt:lpstr>
      <vt:lpstr>RES_hhdet_in_emi!Print_Titles</vt:lpstr>
      <vt:lpstr>RES_hhdet_in_emih!Print_Titles</vt:lpstr>
      <vt:lpstr>RES_hhdet_in_emis!Print_Titles</vt:lpstr>
      <vt:lpstr>RES_hhdet_in_fec!Print_Titles</vt:lpstr>
      <vt:lpstr>RES_hhdet_in_fech!Print_Titles</vt:lpstr>
      <vt:lpstr>RES_hhdet_in_fecs!Print_Titles</vt:lpstr>
      <vt:lpstr>RES_hhdet_in_new!Print_Titles</vt:lpstr>
      <vt:lpstr>RES_hhdet_in_repl!Print_Titles</vt:lpstr>
      <vt:lpstr>RES_hhdet_in_tes!Print_Titles</vt:lpstr>
      <vt:lpstr>RES_hhdet_in_tesh!Print_Titles</vt:lpstr>
      <vt:lpstr>RES_hhdet_in_tess!Print_Titles</vt:lpstr>
      <vt:lpstr>RES_hhdet_num!Print_Titles</vt:lpstr>
      <vt:lpstr>RES_hhdet_numvin!Print_Titles</vt:lpstr>
      <vt:lpstr>RES_hhdet_out!Print_Titles</vt:lpstr>
      <vt:lpstr>RES_hhdet_tes!Print_Titles</vt:lpstr>
      <vt:lpstr>RES_hhdet_tesh!Print_Titles</vt:lpstr>
      <vt:lpstr>RES_hhdet_tess!Print_Titles</vt:lpstr>
      <vt:lpstr>RES_IT!Print_Titles</vt:lpstr>
      <vt:lpstr>RES_LI!Print_Titles</vt:lpstr>
      <vt:lpstr>RES_OA!Print_Titles</vt:lpstr>
      <vt:lpstr>RES_RF!Print_Titles</vt:lpstr>
      <vt:lpstr>'RES_se-appl'!Print_Titles</vt:lpstr>
      <vt:lpstr>RES_summary!Print_Titles</vt:lpstr>
      <vt:lpstr>RES_TV!Print_Titles</vt:lpstr>
      <vt:lpstr>RES_WM!Print_Titles</vt:lpstr>
    </vt:vector>
  </TitlesOfParts>
  <Company>European Commission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JRC-IDEES</dc:title>
  <dc:creator>JRC C.6</dc:creator>
  <cp:lastModifiedBy>ROZSAI Mate (JRC-SEVILLA)</cp:lastModifiedBy>
  <dcterms:created xsi:type="dcterms:W3CDTF">2018-07-16T15:34:51Z</dcterms:created>
  <dcterms:modified xsi:type="dcterms:W3CDTF">2018-07-16T15:34:51Z</dcterms:modified>
</cp:coreProperties>
</file>